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hidePivotFieldList="1" defaultThemeVersion="166925"/>
  <mc:AlternateContent xmlns:mc="http://schemas.openxmlformats.org/markup-compatibility/2006">
    <mc:Choice Requires="x15">
      <x15ac:absPath xmlns:x15ac="http://schemas.microsoft.com/office/spreadsheetml/2010/11/ac" url="C:\Users\r1xrxy\Downloads\Premium dia-dia\Fevereiro2025\FechaFevereiro\"/>
    </mc:Choice>
  </mc:AlternateContent>
  <xr:revisionPtr revIDLastSave="0" documentId="13_ncr:1_{D316FD05-05E4-4303-8463-5FF21C73961E}" xr6:coauthVersionLast="47" xr6:coauthVersionMax="47" xr10:uidLastSave="{00000000-0000-0000-0000-000000000000}"/>
  <bookViews>
    <workbookView xWindow="-120" yWindow="-120" windowWidth="19440" windowHeight="15000" tabRatio="862" firstSheet="3" activeTab="9" xr2:uid="{7E133056-796B-4C1C-91E0-72DEDE0F54D6}"/>
  </bookViews>
  <sheets>
    <sheet name="Dashboard 2023" sheetId="7" state="hidden" r:id="rId1"/>
    <sheet name="Details 2023" sheetId="8" state="hidden" r:id="rId2"/>
    <sheet name="Dashboard 2024" sheetId="13" state="hidden" r:id="rId3"/>
    <sheet name="Details 2025" sheetId="14" r:id="rId4"/>
    <sheet name="Details 2024" sheetId="10" state="hidden" r:id="rId5"/>
    <sheet name="Base PTAs" sheetId="1" r:id="rId6"/>
    <sheet name="Ouros" sheetId="2" r:id="rId7"/>
    <sheet name="Paraiso" sheetId="4" r:id="rId8"/>
    <sheet name="Pinhal" sheetId="5" r:id="rId9"/>
    <sheet name="Resumo Região" sheetId="6" r:id="rId10"/>
    <sheet name="Resumo Região YTD" sheetId="11" r:id="rId11"/>
    <sheet name="INFOGRAPHIC DASHBOARD" sheetId="12" state="hidden" r:id="rId12"/>
  </sheets>
  <definedNames>
    <definedName name="_xlnm._FilterDatabase" localSheetId="5" hidden="1">'Base PTAs'!$A$3:$XFB$84</definedName>
    <definedName name="_xlnm._FilterDatabase" localSheetId="1" hidden="1">'Details 2023'!$A$2:$DG$920</definedName>
    <definedName name="_xlnm._FilterDatabase" localSheetId="4" hidden="1">'Details 2024'!$A$2:$DK$1077</definedName>
    <definedName name="_xlnm._FilterDatabase" localSheetId="3" hidden="1">'Details 2025'!$A$2:$DJ$1077</definedName>
  </definedNames>
  <calcPr calcId="191028"/>
  <pivotCaches>
    <pivotCache cacheId="80" r:id="rId13"/>
    <pivotCache cacheId="81" r:id="rId14"/>
    <pivotCache cacheId="82" r:id="rId15"/>
    <pivotCache cacheId="83"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1" l="1"/>
  <c r="G3" i="11" s="1"/>
  <c r="G9" i="11"/>
  <c r="G4" i="11" s="1"/>
  <c r="G5" i="11" s="1"/>
  <c r="G14" i="11"/>
  <c r="G18" i="11"/>
  <c r="G22" i="11"/>
  <c r="F3" i="11"/>
  <c r="Q3" i="11" s="1"/>
  <c r="F12" i="11"/>
  <c r="F13" i="11"/>
  <c r="F14" i="11"/>
  <c r="F16" i="11"/>
  <c r="F8" i="11" s="1"/>
  <c r="F17" i="11"/>
  <c r="F18" i="11" s="1"/>
  <c r="F20" i="11"/>
  <c r="F21" i="11"/>
  <c r="F22" i="11" s="1"/>
  <c r="F24" i="11"/>
  <c r="F48" i="11"/>
  <c r="F49" i="11"/>
  <c r="F50" i="11"/>
  <c r="F51" i="11"/>
  <c r="F52" i="11"/>
  <c r="F53" i="11"/>
  <c r="F54" i="11"/>
  <c r="G10" i="11" l="1"/>
  <c r="F9" i="11"/>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F4" i="11" l="1"/>
  <c r="F5" i="11" s="1"/>
  <c r="F10" i="11"/>
  <c r="B18" i="6"/>
  <c r="C64" i="6"/>
  <c r="E10" i="6"/>
  <c r="D10" i="6"/>
  <c r="C10" i="6"/>
  <c r="B10" i="6"/>
  <c r="H1" i="14" l="1"/>
  <c r="G84" i="1"/>
  <c r="G83" i="1"/>
  <c r="G80" i="1"/>
  <c r="G79" i="1"/>
  <c r="G78" i="1"/>
  <c r="G77" i="1"/>
  <c r="G76" i="1"/>
  <c r="G74" i="1"/>
  <c r="G73" i="1"/>
  <c r="G72" i="1"/>
  <c r="G71" i="1"/>
  <c r="G70" i="1"/>
  <c r="G68" i="1"/>
  <c r="G65" i="1"/>
  <c r="G64" i="1"/>
  <c r="G63" i="1"/>
  <c r="G62" i="1"/>
  <c r="G61" i="1"/>
  <c r="G60" i="1"/>
  <c r="G59" i="1"/>
  <c r="E64" i="6" s="1"/>
  <c r="G55" i="1"/>
  <c r="G54" i="1"/>
  <c r="G52" i="1"/>
  <c r="G48" i="1"/>
  <c r="G47" i="1"/>
  <c r="G45" i="1"/>
  <c r="G44" i="1"/>
  <c r="G43" i="1"/>
  <c r="G42" i="1"/>
  <c r="G40" i="1"/>
  <c r="G37" i="1"/>
  <c r="G36" i="1"/>
  <c r="G33" i="1"/>
  <c r="G32" i="1"/>
  <c r="G31" i="1"/>
  <c r="G30" i="1"/>
  <c r="G29" i="1"/>
  <c r="G26" i="1"/>
  <c r="G25" i="1"/>
  <c r="G24" i="1"/>
  <c r="G22" i="1"/>
  <c r="G21" i="1"/>
  <c r="G20" i="1"/>
  <c r="G19" i="1"/>
  <c r="G18" i="1"/>
  <c r="G17" i="1"/>
  <c r="G16" i="1"/>
  <c r="G12" i="1"/>
  <c r="G11" i="1"/>
  <c r="E18" i="6"/>
  <c r="B64" i="6" l="1"/>
  <c r="D64" i="6" s="1"/>
  <c r="F64" i="6" s="1"/>
  <c r="H79" i="6"/>
  <c r="H81" i="6"/>
  <c r="H80" i="6"/>
  <c r="G81" i="6"/>
  <c r="G80" i="6"/>
  <c r="F79" i="6"/>
  <c r="D81" i="6"/>
  <c r="F81" i="6" s="1"/>
  <c r="D80" i="6"/>
  <c r="F80" i="6" s="1"/>
  <c r="D13" i="6"/>
  <c r="H1" i="1" l="1"/>
  <c r="I1077" i="10" l="1"/>
  <c r="I1076" i="10"/>
  <c r="I1071" i="10"/>
  <c r="I1070" i="10"/>
  <c r="I1069" i="10"/>
  <c r="I1065" i="10"/>
  <c r="I1061" i="10"/>
  <c r="I1060" i="10"/>
  <c r="I1057" i="10"/>
  <c r="I1055" i="10"/>
  <c r="I1054" i="10"/>
  <c r="I1051" i="10"/>
  <c r="I1049" i="10"/>
  <c r="I1048" i="10"/>
  <c r="I1047" i="10"/>
  <c r="I1042" i="10"/>
  <c r="I1037" i="10"/>
  <c r="I1035" i="10"/>
  <c r="I1034" i="10"/>
  <c r="I1033" i="10"/>
  <c r="I1032" i="10"/>
  <c r="I1031" i="10"/>
  <c r="I1030" i="10"/>
  <c r="I1028" i="10"/>
  <c r="I1025" i="10"/>
  <c r="I1024" i="10"/>
  <c r="I1022" i="10"/>
  <c r="I1021" i="10"/>
  <c r="I1013" i="10"/>
  <c r="I1011" i="10"/>
  <c r="I1008" i="10"/>
  <c r="I1004" i="10"/>
  <c r="I999" i="10"/>
  <c r="I998" i="10"/>
  <c r="I997" i="10"/>
  <c r="I996" i="10"/>
  <c r="I995" i="10"/>
  <c r="I994" i="10"/>
  <c r="I993" i="10"/>
  <c r="I992" i="10"/>
  <c r="I991" i="10"/>
  <c r="I990" i="10"/>
  <c r="I989" i="10"/>
  <c r="I988" i="10"/>
  <c r="I987" i="10"/>
  <c r="I986" i="10"/>
  <c r="I985" i="10"/>
  <c r="I984" i="10"/>
  <c r="I983" i="10"/>
  <c r="I981" i="10"/>
  <c r="I980" i="10"/>
  <c r="I977" i="10"/>
  <c r="I976" i="10"/>
  <c r="I975" i="10"/>
  <c r="I973" i="10"/>
  <c r="I972" i="10"/>
  <c r="I969" i="10"/>
  <c r="I967" i="10"/>
  <c r="I964" i="10"/>
  <c r="I963" i="10"/>
  <c r="I962" i="10"/>
  <c r="I961" i="10"/>
  <c r="I958" i="10"/>
  <c r="I955" i="10"/>
  <c r="I952" i="10"/>
  <c r="I950" i="10"/>
  <c r="I949" i="10"/>
  <c r="I948" i="10"/>
  <c r="I947" i="10"/>
  <c r="I945" i="10"/>
  <c r="I942" i="10"/>
  <c r="I941" i="10"/>
  <c r="I940" i="10"/>
  <c r="I939" i="10"/>
  <c r="I936" i="10"/>
  <c r="I935" i="10"/>
  <c r="I934" i="10"/>
  <c r="I931" i="10"/>
  <c r="I930" i="10"/>
  <c r="I927" i="10"/>
  <c r="I926" i="10"/>
  <c r="I923" i="10"/>
  <c r="I922" i="10"/>
  <c r="I921" i="10"/>
  <c r="I919" i="10"/>
  <c r="I913" i="10"/>
  <c r="I912" i="10"/>
  <c r="I911" i="10"/>
  <c r="I910" i="10"/>
  <c r="I906" i="10"/>
  <c r="I905" i="10"/>
  <c r="I904" i="10"/>
  <c r="I903" i="10"/>
  <c r="I898" i="10"/>
  <c r="I897" i="10"/>
  <c r="I896" i="10"/>
  <c r="I895" i="10"/>
  <c r="I892" i="10"/>
  <c r="I891" i="10"/>
  <c r="I890" i="10"/>
  <c r="I889" i="10"/>
  <c r="I888" i="10"/>
  <c r="I887" i="10"/>
  <c r="I886" i="10"/>
  <c r="I884" i="10"/>
  <c r="I883" i="10"/>
  <c r="I882" i="10"/>
  <c r="I881" i="10"/>
  <c r="I880" i="10"/>
  <c r="I879" i="10"/>
  <c r="I878" i="10"/>
  <c r="I877" i="10"/>
  <c r="I876" i="10"/>
  <c r="I875" i="10"/>
  <c r="I874" i="10"/>
  <c r="I873" i="10"/>
  <c r="I872" i="10"/>
  <c r="I871" i="10"/>
  <c r="I868" i="10"/>
  <c r="I867" i="10"/>
  <c r="I866" i="10"/>
  <c r="I865" i="10"/>
  <c r="I863" i="10"/>
  <c r="I862" i="10"/>
  <c r="I861" i="10"/>
  <c r="I860" i="10"/>
  <c r="I859" i="10"/>
  <c r="I858" i="10"/>
  <c r="I857" i="10"/>
  <c r="I856" i="10"/>
  <c r="I855" i="10"/>
  <c r="I854" i="10"/>
  <c r="I853" i="10"/>
  <c r="I852" i="10"/>
  <c r="I849" i="10"/>
  <c r="I848" i="10"/>
  <c r="I847" i="10"/>
  <c r="I846" i="10"/>
  <c r="I845" i="10"/>
  <c r="I844" i="10"/>
  <c r="I843" i="10"/>
  <c r="I842" i="10"/>
  <c r="I841" i="10"/>
  <c r="I840" i="10"/>
  <c r="I839" i="10"/>
  <c r="I838" i="10"/>
  <c r="I836" i="10"/>
  <c r="I834" i="10"/>
  <c r="I833" i="10"/>
  <c r="I831" i="10"/>
  <c r="I830" i="10"/>
  <c r="I828" i="10"/>
  <c r="I826" i="10"/>
  <c r="I825" i="10"/>
  <c r="I824" i="10"/>
  <c r="I821" i="10"/>
  <c r="I820" i="10"/>
  <c r="I819" i="10"/>
  <c r="I818" i="10"/>
  <c r="I817" i="10"/>
  <c r="I814" i="10"/>
  <c r="I811" i="10"/>
  <c r="I810" i="10"/>
  <c r="I809" i="10"/>
  <c r="I808" i="10"/>
  <c r="I807" i="10"/>
  <c r="I802" i="10"/>
  <c r="I801" i="10"/>
  <c r="I800" i="10"/>
  <c r="I796" i="10"/>
  <c r="I795" i="10"/>
  <c r="I793" i="10"/>
  <c r="I785" i="10"/>
  <c r="I783" i="10"/>
  <c r="I782" i="10"/>
  <c r="I775" i="10"/>
  <c r="I769" i="10"/>
  <c r="I766" i="10"/>
  <c r="I765" i="10"/>
  <c r="I759" i="10"/>
  <c r="I755" i="10"/>
  <c r="I754" i="10"/>
  <c r="I753" i="10"/>
  <c r="I749" i="10"/>
  <c r="I748" i="10"/>
  <c r="I746" i="10"/>
  <c r="I744" i="10"/>
  <c r="I743" i="10"/>
  <c r="I742" i="10"/>
  <c r="I741" i="10"/>
  <c r="I740" i="10"/>
  <c r="I738" i="10"/>
  <c r="I737" i="10"/>
  <c r="I734" i="10"/>
  <c r="I733" i="10"/>
  <c r="I731" i="10"/>
  <c r="I730" i="10"/>
  <c r="I728" i="10"/>
  <c r="I725" i="10"/>
  <c r="I724" i="10"/>
  <c r="I722" i="10"/>
  <c r="I721" i="10"/>
  <c r="I719" i="10"/>
  <c r="I713" i="10"/>
  <c r="I712" i="10"/>
  <c r="I711" i="10"/>
  <c r="I710" i="10"/>
  <c r="I708" i="10"/>
  <c r="I706" i="10"/>
  <c r="I705" i="10"/>
  <c r="I704" i="10"/>
  <c r="I703" i="10"/>
  <c r="I700" i="10"/>
  <c r="I698" i="10"/>
  <c r="I697" i="10"/>
  <c r="I696" i="10"/>
  <c r="I695" i="10"/>
  <c r="I694" i="10"/>
  <c r="I693" i="10"/>
  <c r="I692" i="10"/>
  <c r="I691" i="10"/>
  <c r="I690" i="10"/>
  <c r="I688" i="10"/>
  <c r="I687" i="10"/>
  <c r="I686" i="10"/>
  <c r="I685" i="10"/>
  <c r="I684" i="10"/>
  <c r="I683" i="10"/>
  <c r="I681" i="10"/>
  <c r="I676" i="10"/>
  <c r="I675" i="10"/>
  <c r="I668" i="10"/>
  <c r="I667" i="10"/>
  <c r="I663" i="10"/>
  <c r="I662" i="10"/>
  <c r="I660" i="10"/>
  <c r="I656" i="10"/>
  <c r="I655" i="10"/>
  <c r="I651" i="10"/>
  <c r="I650" i="10"/>
  <c r="I645" i="10"/>
  <c r="I643" i="10"/>
  <c r="I642" i="10"/>
  <c r="I641" i="10"/>
  <c r="I634" i="10"/>
  <c r="I632" i="10"/>
  <c r="I619" i="10"/>
  <c r="I610" i="10"/>
  <c r="I607" i="10"/>
  <c r="I600" i="10"/>
  <c r="I596" i="10"/>
  <c r="I594" i="10"/>
  <c r="I590" i="10"/>
  <c r="I589" i="10"/>
  <c r="I588" i="10"/>
  <c r="I586" i="10"/>
  <c r="I581" i="10"/>
  <c r="I580" i="10"/>
  <c r="I578" i="10"/>
  <c r="I574" i="10"/>
  <c r="I573" i="10"/>
  <c r="I572" i="10"/>
  <c r="I571" i="10"/>
  <c r="I568" i="10"/>
  <c r="I565" i="10"/>
  <c r="I564" i="10"/>
  <c r="I562" i="10"/>
  <c r="I556" i="10"/>
  <c r="I555" i="10"/>
  <c r="I553" i="10"/>
  <c r="I552" i="10"/>
  <c r="I551" i="10"/>
  <c r="I550" i="10"/>
  <c r="I549" i="10"/>
  <c r="I548" i="10"/>
  <c r="I547" i="10"/>
  <c r="I543" i="10"/>
  <c r="I542" i="10"/>
  <c r="I538" i="10"/>
  <c r="I537" i="10"/>
  <c r="I533" i="10"/>
  <c r="I531" i="10"/>
  <c r="I530" i="10"/>
  <c r="I525" i="10"/>
  <c r="I522" i="10"/>
  <c r="I520" i="10"/>
  <c r="I518" i="10"/>
  <c r="I517" i="10"/>
  <c r="I514" i="10"/>
  <c r="I510" i="10"/>
  <c r="I503" i="10"/>
  <c r="I498" i="10"/>
  <c r="I497" i="10"/>
  <c r="I495" i="10"/>
  <c r="I491" i="10"/>
  <c r="I490" i="10"/>
  <c r="I489" i="10"/>
  <c r="I488" i="10"/>
  <c r="I485" i="10"/>
  <c r="I482" i="10"/>
  <c r="I481" i="10"/>
  <c r="I479" i="10"/>
  <c r="I473" i="10"/>
  <c r="I472" i="10"/>
  <c r="I470" i="10"/>
  <c r="I469" i="10"/>
  <c r="I468" i="10"/>
  <c r="I467" i="10"/>
  <c r="I466" i="10"/>
  <c r="I465" i="10"/>
  <c r="I464" i="10"/>
  <c r="I460" i="10"/>
  <c r="I459" i="10"/>
  <c r="I455" i="10"/>
  <c r="I454" i="10"/>
  <c r="I450" i="10"/>
  <c r="I448" i="10"/>
  <c r="I447" i="10"/>
  <c r="I442" i="10"/>
  <c r="I439" i="10"/>
  <c r="I437" i="10"/>
  <c r="I435" i="10"/>
  <c r="I434" i="10"/>
  <c r="I433" i="10"/>
  <c r="I431" i="10"/>
  <c r="I430" i="10"/>
  <c r="I428" i="10"/>
  <c r="I427" i="10"/>
  <c r="I425" i="10"/>
  <c r="I423" i="10"/>
  <c r="I422" i="10"/>
  <c r="I421" i="10"/>
  <c r="I420" i="10"/>
  <c r="I417" i="10"/>
  <c r="I416" i="10"/>
  <c r="I415" i="10"/>
  <c r="I414" i="10"/>
  <c r="I412" i="10"/>
  <c r="I411" i="10"/>
  <c r="I405" i="10"/>
  <c r="I402" i="10"/>
  <c r="I401" i="10"/>
  <c r="I397" i="10"/>
  <c r="I396" i="10"/>
  <c r="I395" i="10"/>
  <c r="I394" i="10"/>
  <c r="I393" i="10"/>
  <c r="I392" i="10"/>
  <c r="I391" i="10"/>
  <c r="I390" i="10"/>
  <c r="I389" i="10"/>
  <c r="I388" i="10"/>
  <c r="I387" i="10"/>
  <c r="I386" i="10"/>
  <c r="I385" i="10"/>
  <c r="I383" i="10"/>
  <c r="I382" i="10"/>
  <c r="I381" i="10"/>
  <c r="I380" i="10"/>
  <c r="I378" i="10"/>
  <c r="I377" i="10"/>
  <c r="I374" i="10"/>
  <c r="I373" i="10"/>
  <c r="I372" i="10"/>
  <c r="I370" i="10"/>
  <c r="I369" i="10"/>
  <c r="I368" i="10"/>
  <c r="I367" i="10"/>
  <c r="I366" i="10"/>
  <c r="I365" i="10"/>
  <c r="I364" i="10"/>
  <c r="I360" i="10"/>
  <c r="I358" i="10"/>
  <c r="I357" i="10"/>
  <c r="I356" i="10"/>
  <c r="I355" i="10"/>
  <c r="I353" i="10"/>
  <c r="I352" i="10"/>
  <c r="I346" i="10"/>
  <c r="I345" i="10"/>
  <c r="I344" i="10"/>
  <c r="I340" i="10"/>
  <c r="I339" i="10"/>
  <c r="I337" i="10"/>
  <c r="I336" i="10"/>
  <c r="I335" i="10"/>
  <c r="I334" i="10"/>
  <c r="I333" i="10"/>
  <c r="I332" i="10"/>
  <c r="I331" i="10"/>
  <c r="I330" i="10"/>
  <c r="I329" i="10"/>
  <c r="I328" i="10"/>
  <c r="I327" i="10"/>
  <c r="I324" i="10"/>
  <c r="I323" i="10"/>
  <c r="I322" i="10"/>
  <c r="I321" i="10"/>
  <c r="I320" i="10"/>
  <c r="I317" i="10"/>
  <c r="I316" i="10"/>
  <c r="I315" i="10"/>
  <c r="I314" i="10"/>
  <c r="I312" i="10"/>
  <c r="I311" i="10"/>
  <c r="I310" i="10"/>
  <c r="I309" i="10"/>
  <c r="I307" i="10"/>
  <c r="I305" i="10"/>
  <c r="I304" i="10"/>
  <c r="I303" i="10"/>
  <c r="I302" i="10"/>
  <c r="I301" i="10"/>
  <c r="I299" i="10"/>
  <c r="I297" i="10"/>
  <c r="I292" i="10"/>
  <c r="I291" i="10"/>
  <c r="I287" i="10"/>
  <c r="I286" i="10"/>
  <c r="I285" i="10"/>
  <c r="I284" i="10"/>
  <c r="I283" i="10"/>
  <c r="I282" i="10"/>
  <c r="I278" i="10"/>
  <c r="I277" i="10"/>
  <c r="I270" i="10"/>
  <c r="I269" i="10"/>
  <c r="I267" i="10"/>
  <c r="I266" i="10"/>
  <c r="I265" i="10"/>
  <c r="I264" i="10"/>
  <c r="I261" i="10"/>
  <c r="I260" i="10"/>
  <c r="I258" i="10"/>
  <c r="I257" i="10"/>
  <c r="I256" i="10"/>
  <c r="I255" i="10"/>
  <c r="I254" i="10"/>
  <c r="I253" i="10"/>
  <c r="I252" i="10"/>
  <c r="I250" i="10"/>
  <c r="I249" i="10"/>
  <c r="I248" i="10"/>
  <c r="I245" i="10"/>
  <c r="I241" i="10"/>
  <c r="I240" i="10"/>
  <c r="I239" i="10"/>
  <c r="I238" i="10"/>
  <c r="I237" i="10"/>
  <c r="I236" i="10"/>
  <c r="I235" i="10"/>
  <c r="I234" i="10"/>
  <c r="I233" i="10"/>
  <c r="I232" i="10"/>
  <c r="I230" i="10"/>
  <c r="I229" i="10"/>
  <c r="I228" i="10"/>
  <c r="I227" i="10"/>
  <c r="I225" i="10"/>
  <c r="I223" i="10"/>
  <c r="I222" i="10"/>
  <c r="I220" i="10"/>
  <c r="I219" i="10"/>
  <c r="I217" i="10"/>
  <c r="I215" i="10"/>
  <c r="I214" i="10"/>
  <c r="I213" i="10"/>
  <c r="I211" i="10"/>
  <c r="I209" i="10"/>
  <c r="I208" i="10"/>
  <c r="I206" i="10"/>
  <c r="I205" i="10"/>
  <c r="I204" i="10"/>
  <c r="I203" i="10"/>
  <c r="I202" i="10"/>
  <c r="I201" i="10"/>
  <c r="I200" i="10"/>
  <c r="I199" i="10"/>
  <c r="I195" i="10"/>
  <c r="I190" i="10"/>
  <c r="I189" i="10"/>
  <c r="I188" i="10"/>
  <c r="I187" i="10"/>
  <c r="I186" i="10"/>
  <c r="I185" i="10"/>
  <c r="I184" i="10"/>
  <c r="I182" i="10"/>
  <c r="I181" i="10"/>
  <c r="I177" i="10"/>
  <c r="I173" i="10"/>
  <c r="I172" i="10"/>
  <c r="B19" i="6" l="1"/>
  <c r="C19" i="6"/>
  <c r="E19" i="6"/>
  <c r="J24" i="6" l="1"/>
  <c r="J22" i="11"/>
  <c r="J18" i="11"/>
  <c r="J14" i="11"/>
  <c r="P4" i="11"/>
  <c r="O4" i="11"/>
  <c r="N4" i="11"/>
  <c r="N28" i="11" s="1"/>
  <c r="M4" i="11"/>
  <c r="L4" i="11"/>
  <c r="K4" i="11"/>
  <c r="J4" i="11"/>
  <c r="I4" i="11"/>
  <c r="H4" i="11"/>
  <c r="P3" i="11"/>
  <c r="O3" i="11"/>
  <c r="N3" i="11"/>
  <c r="N27" i="11" s="1"/>
  <c r="M3" i="11"/>
  <c r="L3" i="11"/>
  <c r="K3" i="11"/>
  <c r="J3" i="11"/>
  <c r="I3" i="11"/>
  <c r="H3" i="11"/>
  <c r="P46" i="11"/>
  <c r="P45" i="11"/>
  <c r="P33" i="11" s="1"/>
  <c r="O45" i="11"/>
  <c r="O46" i="11" s="1"/>
  <c r="N45" i="11"/>
  <c r="N46" i="11" s="1"/>
  <c r="P44" i="11"/>
  <c r="O44" i="11"/>
  <c r="N44" i="11"/>
  <c r="P41" i="11"/>
  <c r="O41" i="11"/>
  <c r="O42" i="11" s="1"/>
  <c r="N41" i="11"/>
  <c r="N33" i="11" s="1"/>
  <c r="P40" i="11"/>
  <c r="P32" i="11" s="1"/>
  <c r="O40" i="11"/>
  <c r="N40" i="11"/>
  <c r="P37" i="11"/>
  <c r="O37" i="11"/>
  <c r="N37" i="11"/>
  <c r="P36" i="11"/>
  <c r="O36" i="11"/>
  <c r="O38" i="11" s="1"/>
  <c r="N36" i="11"/>
  <c r="P28" i="11"/>
  <c r="P29" i="11" s="1"/>
  <c r="O28" i="11"/>
  <c r="P27" i="11"/>
  <c r="O27" i="11"/>
  <c r="P22" i="11"/>
  <c r="O22" i="11"/>
  <c r="N22" i="11"/>
  <c r="P18" i="11"/>
  <c r="O18" i="11"/>
  <c r="N18" i="11"/>
  <c r="P14" i="11"/>
  <c r="O14" i="11"/>
  <c r="N14" i="11"/>
  <c r="O10" i="11"/>
  <c r="N10" i="11"/>
  <c r="P9" i="11"/>
  <c r="P10" i="11" s="1"/>
  <c r="O9" i="11"/>
  <c r="N9" i="11"/>
  <c r="P8" i="11"/>
  <c r="O8" i="11"/>
  <c r="N8" i="11"/>
  <c r="P5" i="11"/>
  <c r="O5" i="11"/>
  <c r="M9" i="11"/>
  <c r="M8" i="11"/>
  <c r="P42" i="11" l="1"/>
  <c r="P38" i="11"/>
  <c r="N42" i="11"/>
  <c r="O33" i="11"/>
  <c r="O34" i="11" s="1"/>
  <c r="O32" i="11"/>
  <c r="P34" i="11"/>
  <c r="O29" i="11"/>
  <c r="N38" i="11"/>
  <c r="N29" i="11"/>
  <c r="N5" i="11"/>
  <c r="N32" i="11"/>
  <c r="N34" i="11" s="1"/>
  <c r="I8" i="13" l="1"/>
  <c r="I9" i="13" s="1"/>
  <c r="K5" i="13"/>
  <c r="S34" i="13"/>
  <c r="I5" i="13"/>
  <c r="S3" i="13"/>
  <c r="S4" i="13" l="1"/>
  <c r="I6" i="13"/>
  <c r="S35" i="13"/>
  <c r="M45" i="11" l="1"/>
  <c r="M44" i="11"/>
  <c r="M41" i="11"/>
  <c r="M40" i="11"/>
  <c r="M37" i="11"/>
  <c r="M38" i="11" s="1"/>
  <c r="M36" i="11"/>
  <c r="M28" i="11"/>
  <c r="M27" i="11"/>
  <c r="M22" i="11"/>
  <c r="M18" i="11"/>
  <c r="M14" i="11"/>
  <c r="M10" i="11"/>
  <c r="M5" i="11"/>
  <c r="M42" i="11" l="1"/>
  <c r="M32" i="11"/>
  <c r="M46" i="11"/>
  <c r="M29" i="11"/>
  <c r="M33" i="11"/>
  <c r="M34" i="11" l="1"/>
  <c r="D18" i="6" l="1"/>
  <c r="F18" i="6" l="1"/>
  <c r="A53" i="11" l="1"/>
  <c r="Q53" i="11" s="1"/>
  <c r="A50" i="11"/>
  <c r="Q50" i="11" s="1"/>
  <c r="L37" i="11"/>
  <c r="K37" i="11"/>
  <c r="J37" i="11"/>
  <c r="I37" i="11"/>
  <c r="H37" i="11"/>
  <c r="G37" i="11"/>
  <c r="L36" i="11"/>
  <c r="K36" i="11"/>
  <c r="J36" i="11"/>
  <c r="I36" i="11"/>
  <c r="H36" i="11"/>
  <c r="G36" i="11"/>
  <c r="L45" i="11"/>
  <c r="K45" i="11"/>
  <c r="J45" i="11"/>
  <c r="I45" i="11"/>
  <c r="H45" i="11"/>
  <c r="G45" i="11"/>
  <c r="L44" i="11"/>
  <c r="K44" i="11"/>
  <c r="J44" i="11"/>
  <c r="I44" i="11"/>
  <c r="H44" i="11"/>
  <c r="G44" i="11"/>
  <c r="L41" i="11"/>
  <c r="K41" i="11"/>
  <c r="J41" i="11"/>
  <c r="I41" i="11"/>
  <c r="H41" i="11"/>
  <c r="G41" i="11"/>
  <c r="L40" i="11"/>
  <c r="K40" i="11"/>
  <c r="J40" i="11"/>
  <c r="I40" i="11"/>
  <c r="H40" i="11"/>
  <c r="G40" i="11"/>
  <c r="A24" i="11"/>
  <c r="L9" i="11"/>
  <c r="L28" i="11" s="1"/>
  <c r="K9" i="11"/>
  <c r="K28" i="11" s="1"/>
  <c r="J9" i="11"/>
  <c r="I9" i="11"/>
  <c r="I28" i="11" s="1"/>
  <c r="H9" i="11"/>
  <c r="H28" i="11" s="1"/>
  <c r="L8" i="11"/>
  <c r="L27" i="11" s="1"/>
  <c r="K8" i="11"/>
  <c r="K27" i="11" s="1"/>
  <c r="J8" i="11"/>
  <c r="J27" i="11" s="1"/>
  <c r="I8" i="11"/>
  <c r="I27" i="11" s="1"/>
  <c r="H8" i="11"/>
  <c r="H27" i="11" s="1"/>
  <c r="L14" i="11"/>
  <c r="K14" i="11"/>
  <c r="I14" i="11"/>
  <c r="H14" i="11"/>
  <c r="L22" i="11"/>
  <c r="K22" i="11"/>
  <c r="I22" i="11"/>
  <c r="H22" i="11"/>
  <c r="L18" i="11"/>
  <c r="K18" i="11"/>
  <c r="I18" i="11"/>
  <c r="H18" i="11"/>
  <c r="K899" i="8"/>
  <c r="K898" i="8"/>
  <c r="K876" i="8"/>
  <c r="K873" i="8"/>
  <c r="K851" i="8"/>
  <c r="K850" i="8"/>
  <c r="K826" i="8"/>
  <c r="K825" i="8"/>
  <c r="K803" i="8"/>
  <c r="K800" i="8"/>
  <c r="K778" i="8"/>
  <c r="K777" i="8"/>
  <c r="K753" i="8"/>
  <c r="K752" i="8"/>
  <c r="K730" i="8"/>
  <c r="K726" i="8"/>
  <c r="K705" i="8"/>
  <c r="K704" i="8"/>
  <c r="K680" i="8"/>
  <c r="K678" i="8"/>
  <c r="K659" i="8"/>
  <c r="K656" i="8"/>
  <c r="K637" i="8"/>
  <c r="K636" i="8"/>
  <c r="K615" i="8"/>
  <c r="K614" i="8"/>
  <c r="K595" i="8"/>
  <c r="K592" i="8"/>
  <c r="K573" i="8"/>
  <c r="K572" i="8"/>
  <c r="K551" i="8"/>
  <c r="K550" i="8"/>
  <c r="K531" i="8"/>
  <c r="K528" i="8"/>
  <c r="K509" i="8"/>
  <c r="K508" i="8"/>
  <c r="K487" i="8"/>
  <c r="K486" i="8"/>
  <c r="K467" i="8"/>
  <c r="K465" i="8"/>
  <c r="K450" i="8"/>
  <c r="K449" i="8"/>
  <c r="K434" i="8"/>
  <c r="K433" i="8"/>
  <c r="K418" i="8"/>
  <c r="K417" i="8"/>
  <c r="K402" i="8"/>
  <c r="K401" i="8"/>
  <c r="K386" i="8"/>
  <c r="K385" i="8"/>
  <c r="K370" i="8"/>
  <c r="K369" i="8"/>
  <c r="K355" i="8"/>
  <c r="K354" i="8"/>
  <c r="K353" i="8"/>
  <c r="K339" i="8"/>
  <c r="K338" i="8"/>
  <c r="K337" i="8"/>
  <c r="K323" i="8"/>
  <c r="K322" i="8"/>
  <c r="K321" i="8"/>
  <c r="K308" i="8"/>
  <c r="K307" i="8"/>
  <c r="K306" i="8"/>
  <c r="K297" i="8"/>
  <c r="K296" i="8"/>
  <c r="K292" i="8"/>
  <c r="K283" i="8"/>
  <c r="K282" i="8"/>
  <c r="K281" i="8"/>
  <c r="K272" i="8"/>
  <c r="K268" i="8"/>
  <c r="K267" i="8"/>
  <c r="K258" i="8"/>
  <c r="K257" i="8"/>
  <c r="K256" i="8"/>
  <c r="K244" i="8"/>
  <c r="K243" i="8"/>
  <c r="K242" i="8"/>
  <c r="K233" i="8"/>
  <c r="K232" i="8"/>
  <c r="K228" i="8"/>
  <c r="K219" i="8"/>
  <c r="K218" i="8"/>
  <c r="K217" i="8"/>
  <c r="K208" i="8"/>
  <c r="K204" i="8"/>
  <c r="K203" i="8"/>
  <c r="K194" i="8"/>
  <c r="K193" i="8"/>
  <c r="K192" i="8"/>
  <c r="K180" i="8"/>
  <c r="K179" i="8"/>
  <c r="K178" i="8"/>
  <c r="K169" i="8"/>
  <c r="K168" i="8"/>
  <c r="K164" i="8"/>
  <c r="K155" i="8"/>
  <c r="K154" i="8"/>
  <c r="K153" i="8"/>
  <c r="K144" i="8"/>
  <c r="K143" i="8"/>
  <c r="K142" i="8"/>
  <c r="K136" i="8"/>
  <c r="K135" i="8"/>
  <c r="K134" i="8"/>
  <c r="K128" i="8"/>
  <c r="K127" i="8"/>
  <c r="K126" i="8"/>
  <c r="K120" i="8"/>
  <c r="K119" i="8"/>
  <c r="K118" i="8"/>
  <c r="K112" i="8"/>
  <c r="K111" i="8"/>
  <c r="K110" i="8"/>
  <c r="K104" i="8"/>
  <c r="K103" i="8"/>
  <c r="K102" i="8"/>
  <c r="K96" i="8"/>
  <c r="K95" i="8"/>
  <c r="K94" i="8"/>
  <c r="K88" i="8"/>
  <c r="K87" i="8"/>
  <c r="K86" i="8"/>
  <c r="K80" i="8"/>
  <c r="K79" i="8"/>
  <c r="K78" i="8"/>
  <c r="K72" i="8"/>
  <c r="K71" i="8"/>
  <c r="K70" i="8"/>
  <c r="K64" i="8"/>
  <c r="K63" i="8"/>
  <c r="K62" i="8"/>
  <c r="K61" i="8"/>
  <c r="K56" i="8"/>
  <c r="K55" i="8"/>
  <c r="K54" i="8"/>
  <c r="K53" i="8"/>
  <c r="K48" i="8"/>
  <c r="K47" i="8"/>
  <c r="K46" i="8"/>
  <c r="K45" i="8"/>
  <c r="K40" i="8"/>
  <c r="K39" i="8"/>
  <c r="K38" i="8"/>
  <c r="K37" i="8"/>
  <c r="K32" i="8"/>
  <c r="K31" i="8"/>
  <c r="K30" i="8"/>
  <c r="K29" i="8"/>
  <c r="K24" i="8"/>
  <c r="K23" i="8"/>
  <c r="K22" i="8"/>
  <c r="K21" i="8"/>
  <c r="K16" i="8"/>
  <c r="K15" i="8"/>
  <c r="K14" i="8"/>
  <c r="K13" i="8"/>
  <c r="K8" i="8"/>
  <c r="K7" i="8"/>
  <c r="K6" i="8"/>
  <c r="K5" i="8"/>
  <c r="I1" i="8"/>
  <c r="G7" i="7"/>
  <c r="G8" i="7" s="1"/>
  <c r="G2" i="7"/>
  <c r="G4" i="7"/>
  <c r="Q24" i="11" l="1"/>
  <c r="I1" i="10"/>
  <c r="I32" i="11"/>
  <c r="G33" i="11"/>
  <c r="K33" i="11"/>
  <c r="H33" i="11"/>
  <c r="L33" i="11"/>
  <c r="H32" i="11"/>
  <c r="K32" i="11"/>
  <c r="I38" i="11"/>
  <c r="G38" i="11"/>
  <c r="L32" i="11"/>
  <c r="J33" i="11"/>
  <c r="G32" i="11"/>
  <c r="J32" i="11"/>
  <c r="H38" i="11"/>
  <c r="I33" i="11"/>
  <c r="G46" i="11"/>
  <c r="H46" i="11"/>
  <c r="J38" i="11"/>
  <c r="J10" i="11"/>
  <c r="J46" i="11"/>
  <c r="K38" i="11"/>
  <c r="I10" i="11"/>
  <c r="I46" i="11"/>
  <c r="L38" i="11"/>
  <c r="K46" i="11"/>
  <c r="I42" i="11"/>
  <c r="L46" i="11"/>
  <c r="J42" i="11"/>
  <c r="K42" i="11"/>
  <c r="G42" i="11"/>
  <c r="K29" i="11"/>
  <c r="H42" i="11"/>
  <c r="L42" i="11"/>
  <c r="G27" i="11"/>
  <c r="I29" i="11"/>
  <c r="L29" i="11"/>
  <c r="L5" i="11"/>
  <c r="H10" i="11"/>
  <c r="H29" i="11"/>
  <c r="L10" i="11"/>
  <c r="G28" i="11"/>
  <c r="I5" i="11"/>
  <c r="K5" i="11"/>
  <c r="K10" i="11"/>
  <c r="H5" i="11"/>
  <c r="D79" i="6"/>
  <c r="G5" i="7"/>
  <c r="K919" i="8"/>
  <c r="K911" i="8"/>
  <c r="K903" i="8"/>
  <c r="K895" i="8"/>
  <c r="K887" i="8"/>
  <c r="K879" i="8"/>
  <c r="K871" i="8"/>
  <c r="K863" i="8"/>
  <c r="K855" i="8"/>
  <c r="K847" i="8"/>
  <c r="K839" i="8"/>
  <c r="K831" i="8"/>
  <c r="K823" i="8"/>
  <c r="K815" i="8"/>
  <c r="K807" i="8"/>
  <c r="K799" i="8"/>
  <c r="K791" i="8"/>
  <c r="K783" i="8"/>
  <c r="K775" i="8"/>
  <c r="K767" i="8"/>
  <c r="K759" i="8"/>
  <c r="K751" i="8"/>
  <c r="K743" i="8"/>
  <c r="K735" i="8"/>
  <c r="K727" i="8"/>
  <c r="K719" i="8"/>
  <c r="K711" i="8"/>
  <c r="K703" i="8"/>
  <c r="K695" i="8"/>
  <c r="K687" i="8"/>
  <c r="K679" i="8"/>
  <c r="K912" i="8"/>
  <c r="K902" i="8"/>
  <c r="K893" i="8"/>
  <c r="K884" i="8"/>
  <c r="K875" i="8"/>
  <c r="K866" i="8"/>
  <c r="K857" i="8"/>
  <c r="K848" i="8"/>
  <c r="K838" i="8"/>
  <c r="K829" i="8"/>
  <c r="K820" i="8"/>
  <c r="K811" i="8"/>
  <c r="K802" i="8"/>
  <c r="K793" i="8"/>
  <c r="K784" i="8"/>
  <c r="K774" i="8"/>
  <c r="K765" i="8"/>
  <c r="K756" i="8"/>
  <c r="K747" i="8"/>
  <c r="K738" i="8"/>
  <c r="K729" i="8"/>
  <c r="K720" i="8"/>
  <c r="K710" i="8"/>
  <c r="K701" i="8"/>
  <c r="K692" i="8"/>
  <c r="K683" i="8"/>
  <c r="K674" i="8"/>
  <c r="K666" i="8"/>
  <c r="K658" i="8"/>
  <c r="K650" i="8"/>
  <c r="K642" i="8"/>
  <c r="K634" i="8"/>
  <c r="K626" i="8"/>
  <c r="K618" i="8"/>
  <c r="K610" i="8"/>
  <c r="K602" i="8"/>
  <c r="K594" i="8"/>
  <c r="K586" i="8"/>
  <c r="K578" i="8"/>
  <c r="K570" i="8"/>
  <c r="K562" i="8"/>
  <c r="K554" i="8"/>
  <c r="K546" i="8"/>
  <c r="K538" i="8"/>
  <c r="K530" i="8"/>
  <c r="K522" i="8"/>
  <c r="K514" i="8"/>
  <c r="K506" i="8"/>
  <c r="K498" i="8"/>
  <c r="K490" i="8"/>
  <c r="K482" i="8"/>
  <c r="K474" i="8"/>
  <c r="K466" i="8"/>
  <c r="K920" i="8"/>
  <c r="K910" i="8"/>
  <c r="K901" i="8"/>
  <c r="K892" i="8"/>
  <c r="K883" i="8"/>
  <c r="K874" i="8"/>
  <c r="K865" i="8"/>
  <c r="K856" i="8"/>
  <c r="K846" i="8"/>
  <c r="K837" i="8"/>
  <c r="K828" i="8"/>
  <c r="K819" i="8"/>
  <c r="K810" i="8"/>
  <c r="K801" i="8"/>
  <c r="K792" i="8"/>
  <c r="K782" i="8"/>
  <c r="K773" i="8"/>
  <c r="K764" i="8"/>
  <c r="K755" i="8"/>
  <c r="K746" i="8"/>
  <c r="K737" i="8"/>
  <c r="K728" i="8"/>
  <c r="K718" i="8"/>
  <c r="K709" i="8"/>
  <c r="K700" i="8"/>
  <c r="K691" i="8"/>
  <c r="K682" i="8"/>
  <c r="K673" i="8"/>
  <c r="K665" i="8"/>
  <c r="K657" i="8"/>
  <c r="K649" i="8"/>
  <c r="K641" i="8"/>
  <c r="K633" i="8"/>
  <c r="K625" i="8"/>
  <c r="K617" i="8"/>
  <c r="K609" i="8"/>
  <c r="K601" i="8"/>
  <c r="K593" i="8"/>
  <c r="K585" i="8"/>
  <c r="K577" i="8"/>
  <c r="K569" i="8"/>
  <c r="K561" i="8"/>
  <c r="K553" i="8"/>
  <c r="K545" i="8"/>
  <c r="K537" i="8"/>
  <c r="K529" i="8"/>
  <c r="K521" i="8"/>
  <c r="K513" i="8"/>
  <c r="K505" i="8"/>
  <c r="K497" i="8"/>
  <c r="K489" i="8"/>
  <c r="K481" i="8"/>
  <c r="K473" i="8"/>
  <c r="K918" i="8"/>
  <c r="K909" i="8"/>
  <c r="K900" i="8"/>
  <c r="K908" i="8"/>
  <c r="K896" i="8"/>
  <c r="K882" i="8"/>
  <c r="K870" i="8"/>
  <c r="K859" i="8"/>
  <c r="K845" i="8"/>
  <c r="K834" i="8"/>
  <c r="K822" i="8"/>
  <c r="K809" i="8"/>
  <c r="K797" i="8"/>
  <c r="K786" i="8"/>
  <c r="K772" i="8"/>
  <c r="K761" i="8"/>
  <c r="K749" i="8"/>
  <c r="K736" i="8"/>
  <c r="K724" i="8"/>
  <c r="K713" i="8"/>
  <c r="K699" i="8"/>
  <c r="K688" i="8"/>
  <c r="K676" i="8"/>
  <c r="K664" i="8"/>
  <c r="K654" i="8"/>
  <c r="K644" i="8"/>
  <c r="K632" i="8"/>
  <c r="K622" i="8"/>
  <c r="K612" i="8"/>
  <c r="K600" i="8"/>
  <c r="K590" i="8"/>
  <c r="K580" i="8"/>
  <c r="K568" i="8"/>
  <c r="K558" i="8"/>
  <c r="K548" i="8"/>
  <c r="K536" i="8"/>
  <c r="K526" i="8"/>
  <c r="K516" i="8"/>
  <c r="K504" i="8"/>
  <c r="K494" i="8"/>
  <c r="K484" i="8"/>
  <c r="K472" i="8"/>
  <c r="K463" i="8"/>
  <c r="K455" i="8"/>
  <c r="K447" i="8"/>
  <c r="K439" i="8"/>
  <c r="K431" i="8"/>
  <c r="K423" i="8"/>
  <c r="K415" i="8"/>
  <c r="K407" i="8"/>
  <c r="K399" i="8"/>
  <c r="K391" i="8"/>
  <c r="K383" i="8"/>
  <c r="K375" i="8"/>
  <c r="K367" i="8"/>
  <c r="K359" i="8"/>
  <c r="K351" i="8"/>
  <c r="K343" i="8"/>
  <c r="K335" i="8"/>
  <c r="K327" i="8"/>
  <c r="K319" i="8"/>
  <c r="K311" i="8"/>
  <c r="K303" i="8"/>
  <c r="K295" i="8"/>
  <c r="K287" i="8"/>
  <c r="K279" i="8"/>
  <c r="K271" i="8"/>
  <c r="K263" i="8"/>
  <c r="K255" i="8"/>
  <c r="K247" i="8"/>
  <c r="K239" i="8"/>
  <c r="K231" i="8"/>
  <c r="K223" i="8"/>
  <c r="K215" i="8"/>
  <c r="K207" i="8"/>
  <c r="K199" i="8"/>
  <c r="K191" i="8"/>
  <c r="K183" i="8"/>
  <c r="K175" i="8"/>
  <c r="K167" i="8"/>
  <c r="K159" i="8"/>
  <c r="K151" i="8"/>
  <c r="K907" i="8"/>
  <c r="K894" i="8"/>
  <c r="K881" i="8"/>
  <c r="K869" i="8"/>
  <c r="K858" i="8"/>
  <c r="K844" i="8"/>
  <c r="K833" i="8"/>
  <c r="K821" i="8"/>
  <c r="K808" i="8"/>
  <c r="K796" i="8"/>
  <c r="K785" i="8"/>
  <c r="K771" i="8"/>
  <c r="K760" i="8"/>
  <c r="K748" i="8"/>
  <c r="K734" i="8"/>
  <c r="K723" i="8"/>
  <c r="K712" i="8"/>
  <c r="K698" i="8"/>
  <c r="K686" i="8"/>
  <c r="K675" i="8"/>
  <c r="K663" i="8"/>
  <c r="K653" i="8"/>
  <c r="K643" i="8"/>
  <c r="K631" i="8"/>
  <c r="K621" i="8"/>
  <c r="K611" i="8"/>
  <c r="K599" i="8"/>
  <c r="K589" i="8"/>
  <c r="K579" i="8"/>
  <c r="K567" i="8"/>
  <c r="K557" i="8"/>
  <c r="K547" i="8"/>
  <c r="K535" i="8"/>
  <c r="K525" i="8"/>
  <c r="K515" i="8"/>
  <c r="K503" i="8"/>
  <c r="K493" i="8"/>
  <c r="K483" i="8"/>
  <c r="K471" i="8"/>
  <c r="K462" i="8"/>
  <c r="K454" i="8"/>
  <c r="K446" i="8"/>
  <c r="K438" i="8"/>
  <c r="K430" i="8"/>
  <c r="K422" i="8"/>
  <c r="K414" i="8"/>
  <c r="K406" i="8"/>
  <c r="K398" i="8"/>
  <c r="K390" i="8"/>
  <c r="K382" i="8"/>
  <c r="K374" i="8"/>
  <c r="K366" i="8"/>
  <c r="K358" i="8"/>
  <c r="K350" i="8"/>
  <c r="K342" i="8"/>
  <c r="K334" i="8"/>
  <c r="K326" i="8"/>
  <c r="K318" i="8"/>
  <c r="K310" i="8"/>
  <c r="K302" i="8"/>
  <c r="K294" i="8"/>
  <c r="K286" i="8"/>
  <c r="K278" i="8"/>
  <c r="K270" i="8"/>
  <c r="K262" i="8"/>
  <c r="K254" i="8"/>
  <c r="K246" i="8"/>
  <c r="K238" i="8"/>
  <c r="K230" i="8"/>
  <c r="K222" i="8"/>
  <c r="K214" i="8"/>
  <c r="K206" i="8"/>
  <c r="K198" i="8"/>
  <c r="K190" i="8"/>
  <c r="K182" i="8"/>
  <c r="K174" i="8"/>
  <c r="K166" i="8"/>
  <c r="K158" i="8"/>
  <c r="K150" i="8"/>
  <c r="K906" i="8"/>
  <c r="K891" i="8"/>
  <c r="K880" i="8"/>
  <c r="K868" i="8"/>
  <c r="K854" i="8"/>
  <c r="K843" i="8"/>
  <c r="K832" i="8"/>
  <c r="K818" i="8"/>
  <c r="K806" i="8"/>
  <c r="K795" i="8"/>
  <c r="K781" i="8"/>
  <c r="K770" i="8"/>
  <c r="K758" i="8"/>
  <c r="K745" i="8"/>
  <c r="K733" i="8"/>
  <c r="K722" i="8"/>
  <c r="K708" i="8"/>
  <c r="K697" i="8"/>
  <c r="K685" i="8"/>
  <c r="K672" i="8"/>
  <c r="K662" i="8"/>
  <c r="K652" i="8"/>
  <c r="K640" i="8"/>
  <c r="K630" i="8"/>
  <c r="K620" i="8"/>
  <c r="K608" i="8"/>
  <c r="K598" i="8"/>
  <c r="K588" i="8"/>
  <c r="K576" i="8"/>
  <c r="K566" i="8"/>
  <c r="K556" i="8"/>
  <c r="K544" i="8"/>
  <c r="K534" i="8"/>
  <c r="K524" i="8"/>
  <c r="K512" i="8"/>
  <c r="K502" i="8"/>
  <c r="K492" i="8"/>
  <c r="K480" i="8"/>
  <c r="K470" i="8"/>
  <c r="K461" i="8"/>
  <c r="K453" i="8"/>
  <c r="K445" i="8"/>
  <c r="K437" i="8"/>
  <c r="K429" i="8"/>
  <c r="K421" i="8"/>
  <c r="K413" i="8"/>
  <c r="K405" i="8"/>
  <c r="K397" i="8"/>
  <c r="K389" i="8"/>
  <c r="K381" i="8"/>
  <c r="K373" i="8"/>
  <c r="K365" i="8"/>
  <c r="K357" i="8"/>
  <c r="K349" i="8"/>
  <c r="K341" i="8"/>
  <c r="K333" i="8"/>
  <c r="K325" i="8"/>
  <c r="K317" i="8"/>
  <c r="K309" i="8"/>
  <c r="K301" i="8"/>
  <c r="K293" i="8"/>
  <c r="K285" i="8"/>
  <c r="K277" i="8"/>
  <c r="K269" i="8"/>
  <c r="K261" i="8"/>
  <c r="K253" i="8"/>
  <c r="K245" i="8"/>
  <c r="K237" i="8"/>
  <c r="K229" i="8"/>
  <c r="K221" i="8"/>
  <c r="K213" i="8"/>
  <c r="K205" i="8"/>
  <c r="K197" i="8"/>
  <c r="K189" i="8"/>
  <c r="K181" i="8"/>
  <c r="K173" i="8"/>
  <c r="K165" i="8"/>
  <c r="K157" i="8"/>
  <c r="K149" i="8"/>
  <c r="K917" i="8"/>
  <c r="K905" i="8"/>
  <c r="K890" i="8"/>
  <c r="K878" i="8"/>
  <c r="K867" i="8"/>
  <c r="K853" i="8"/>
  <c r="K842" i="8"/>
  <c r="K830" i="8"/>
  <c r="K817" i="8"/>
  <c r="K805" i="8"/>
  <c r="K794" i="8"/>
  <c r="K780" i="8"/>
  <c r="K769" i="8"/>
  <c r="K757" i="8"/>
  <c r="K744" i="8"/>
  <c r="K732" i="8"/>
  <c r="K721" i="8"/>
  <c r="K707" i="8"/>
  <c r="K696" i="8"/>
  <c r="K684" i="8"/>
  <c r="K671" i="8"/>
  <c r="K661" i="8"/>
  <c r="K651" i="8"/>
  <c r="K639" i="8"/>
  <c r="K629" i="8"/>
  <c r="K619" i="8"/>
  <c r="K607" i="8"/>
  <c r="K597" i="8"/>
  <c r="K587" i="8"/>
  <c r="K575" i="8"/>
  <c r="K565" i="8"/>
  <c r="K555" i="8"/>
  <c r="K543" i="8"/>
  <c r="K533" i="8"/>
  <c r="K523" i="8"/>
  <c r="K511" i="8"/>
  <c r="K501" i="8"/>
  <c r="K491" i="8"/>
  <c r="K479" i="8"/>
  <c r="K469" i="8"/>
  <c r="K460" i="8"/>
  <c r="K452" i="8"/>
  <c r="K444" i="8"/>
  <c r="K436" i="8"/>
  <c r="K428" i="8"/>
  <c r="K420" i="8"/>
  <c r="K412" i="8"/>
  <c r="K404" i="8"/>
  <c r="K396" i="8"/>
  <c r="K388" i="8"/>
  <c r="K380" i="8"/>
  <c r="K372" i="8"/>
  <c r="K364" i="8"/>
  <c r="K356" i="8"/>
  <c r="K348" i="8"/>
  <c r="K340" i="8"/>
  <c r="K332" i="8"/>
  <c r="K324" i="8"/>
  <c r="K316" i="8"/>
  <c r="K10" i="8"/>
  <c r="K18" i="8"/>
  <c r="K26" i="8"/>
  <c r="K34" i="8"/>
  <c r="K42" i="8"/>
  <c r="K50" i="8"/>
  <c r="K58" i="8"/>
  <c r="K66" i="8"/>
  <c r="K74" i="8"/>
  <c r="K82" i="8"/>
  <c r="K90" i="8"/>
  <c r="K98" i="8"/>
  <c r="K106" i="8"/>
  <c r="K114" i="8"/>
  <c r="K122" i="8"/>
  <c r="K130" i="8"/>
  <c r="K138" i="8"/>
  <c r="K146" i="8"/>
  <c r="K160" i="8"/>
  <c r="K171" i="8"/>
  <c r="K185" i="8"/>
  <c r="K196" i="8"/>
  <c r="K210" i="8"/>
  <c r="K224" i="8"/>
  <c r="K235" i="8"/>
  <c r="K249" i="8"/>
  <c r="K260" i="8"/>
  <c r="K274" i="8"/>
  <c r="K288" i="8"/>
  <c r="K299" i="8"/>
  <c r="K313" i="8"/>
  <c r="K329" i="8"/>
  <c r="K345" i="8"/>
  <c r="K361" i="8"/>
  <c r="K377" i="8"/>
  <c r="K393" i="8"/>
  <c r="K409" i="8"/>
  <c r="K425" i="8"/>
  <c r="K441" i="8"/>
  <c r="K457" i="8"/>
  <c r="K476" i="8"/>
  <c r="K496" i="8"/>
  <c r="K518" i="8"/>
  <c r="K540" i="8"/>
  <c r="K560" i="8"/>
  <c r="K582" i="8"/>
  <c r="K604" i="8"/>
  <c r="K624" i="8"/>
  <c r="K646" i="8"/>
  <c r="K668" i="8"/>
  <c r="K690" i="8"/>
  <c r="K715" i="8"/>
  <c r="K740" i="8"/>
  <c r="K763" i="8"/>
  <c r="K788" i="8"/>
  <c r="K813" i="8"/>
  <c r="K836" i="8"/>
  <c r="K861" i="8"/>
  <c r="K886" i="8"/>
  <c r="K914" i="8"/>
  <c r="K387" i="8"/>
  <c r="K419" i="8"/>
  <c r="K451" i="8"/>
  <c r="K488" i="8"/>
  <c r="K532" i="8"/>
  <c r="K574" i="8"/>
  <c r="K616" i="8"/>
  <c r="K660" i="8"/>
  <c r="K706" i="8"/>
  <c r="K779" i="8"/>
  <c r="K877" i="8"/>
  <c r="K9" i="8"/>
  <c r="K25" i="8"/>
  <c r="K41" i="8"/>
  <c r="K49" i="8"/>
  <c r="K65" i="8"/>
  <c r="K81" i="8"/>
  <c r="K97" i="8"/>
  <c r="K113" i="8"/>
  <c r="K129" i="8"/>
  <c r="K145" i="8"/>
  <c r="K170" i="8"/>
  <c r="K184" i="8"/>
  <c r="K209" i="8"/>
  <c r="K220" i="8"/>
  <c r="K234" i="8"/>
  <c r="K259" i="8"/>
  <c r="K273" i="8"/>
  <c r="K284" i="8"/>
  <c r="K298" i="8"/>
  <c r="K328" i="8"/>
  <c r="K344" i="8"/>
  <c r="K360" i="8"/>
  <c r="K376" i="8"/>
  <c r="K392" i="8"/>
  <c r="K408" i="8"/>
  <c r="K424" i="8"/>
  <c r="K440" i="8"/>
  <c r="K456" i="8"/>
  <c r="K475" i="8"/>
  <c r="K517" i="8"/>
  <c r="K559" i="8"/>
  <c r="K623" i="8"/>
  <c r="K667" i="8"/>
  <c r="K714" i="8"/>
  <c r="K762" i="8"/>
  <c r="K812" i="8"/>
  <c r="K835" i="8"/>
  <c r="K885" i="8"/>
  <c r="K913" i="8"/>
  <c r="K3" i="8"/>
  <c r="K11" i="8"/>
  <c r="K19" i="8"/>
  <c r="K27" i="8"/>
  <c r="K35" i="8"/>
  <c r="K43" i="8"/>
  <c r="K51" i="8"/>
  <c r="K59" i="8"/>
  <c r="K67" i="8"/>
  <c r="K75" i="8"/>
  <c r="K83" i="8"/>
  <c r="K91" i="8"/>
  <c r="K99" i="8"/>
  <c r="K107" i="8"/>
  <c r="K115" i="8"/>
  <c r="K123" i="8"/>
  <c r="K131" i="8"/>
  <c r="K139" i="8"/>
  <c r="K147" i="8"/>
  <c r="K161" i="8"/>
  <c r="K172" i="8"/>
  <c r="K186" i="8"/>
  <c r="K200" i="8"/>
  <c r="K211" i="8"/>
  <c r="K225" i="8"/>
  <c r="K236" i="8"/>
  <c r="K250" i="8"/>
  <c r="K264" i="8"/>
  <c r="K275" i="8"/>
  <c r="K289" i="8"/>
  <c r="K300" i="8"/>
  <c r="K314" i="8"/>
  <c r="K330" i="8"/>
  <c r="K346" i="8"/>
  <c r="K362" i="8"/>
  <c r="K378" i="8"/>
  <c r="K394" i="8"/>
  <c r="K410" i="8"/>
  <c r="K426" i="8"/>
  <c r="K442" i="8"/>
  <c r="K458" i="8"/>
  <c r="K477" i="8"/>
  <c r="K499" i="8"/>
  <c r="K519" i="8"/>
  <c r="K541" i="8"/>
  <c r="K563" i="8"/>
  <c r="K583" i="8"/>
  <c r="K605" i="8"/>
  <c r="K627" i="8"/>
  <c r="K647" i="8"/>
  <c r="K669" i="8"/>
  <c r="K693" i="8"/>
  <c r="K716" i="8"/>
  <c r="K741" i="8"/>
  <c r="K766" i="8"/>
  <c r="K789" i="8"/>
  <c r="K814" i="8"/>
  <c r="K840" i="8"/>
  <c r="K862" i="8"/>
  <c r="K888" i="8"/>
  <c r="K915" i="8"/>
  <c r="K371" i="8"/>
  <c r="K403" i="8"/>
  <c r="K435" i="8"/>
  <c r="K468" i="8"/>
  <c r="K510" i="8"/>
  <c r="K552" i="8"/>
  <c r="K596" i="8"/>
  <c r="K638" i="8"/>
  <c r="K681" i="8"/>
  <c r="K731" i="8"/>
  <c r="K754" i="8"/>
  <c r="K804" i="8"/>
  <c r="K827" i="8"/>
  <c r="K852" i="8"/>
  <c r="K904" i="8"/>
  <c r="K17" i="8"/>
  <c r="K33" i="8"/>
  <c r="K57" i="8"/>
  <c r="K73" i="8"/>
  <c r="K89" i="8"/>
  <c r="K105" i="8"/>
  <c r="K121" i="8"/>
  <c r="K137" i="8"/>
  <c r="K156" i="8"/>
  <c r="K195" i="8"/>
  <c r="K248" i="8"/>
  <c r="K312" i="8"/>
  <c r="K495" i="8"/>
  <c r="K539" i="8"/>
  <c r="K581" i="8"/>
  <c r="K603" i="8"/>
  <c r="K645" i="8"/>
  <c r="K689" i="8"/>
  <c r="K739" i="8"/>
  <c r="K787" i="8"/>
  <c r="K860" i="8"/>
  <c r="K4" i="8"/>
  <c r="K12" i="8"/>
  <c r="K20" i="8"/>
  <c r="K28" i="8"/>
  <c r="K36" i="8"/>
  <c r="K44" i="8"/>
  <c r="K52" i="8"/>
  <c r="K60" i="8"/>
  <c r="K68" i="8"/>
  <c r="K76" i="8"/>
  <c r="K84" i="8"/>
  <c r="K92" i="8"/>
  <c r="K100" i="8"/>
  <c r="K108" i="8"/>
  <c r="K116" i="8"/>
  <c r="K124" i="8"/>
  <c r="K132" i="8"/>
  <c r="K140" i="8"/>
  <c r="K148" i="8"/>
  <c r="K162" i="8"/>
  <c r="K176" i="8"/>
  <c r="K187" i="8"/>
  <c r="K201" i="8"/>
  <c r="K212" i="8"/>
  <c r="K226" i="8"/>
  <c r="K240" i="8"/>
  <c r="K251" i="8"/>
  <c r="K265" i="8"/>
  <c r="K276" i="8"/>
  <c r="K290" i="8"/>
  <c r="K304" i="8"/>
  <c r="K315" i="8"/>
  <c r="K331" i="8"/>
  <c r="K347" i="8"/>
  <c r="K363" i="8"/>
  <c r="K379" i="8"/>
  <c r="K395" i="8"/>
  <c r="K411" i="8"/>
  <c r="K427" i="8"/>
  <c r="K443" i="8"/>
  <c r="K459" i="8"/>
  <c r="K478" i="8"/>
  <c r="K500" i="8"/>
  <c r="K520" i="8"/>
  <c r="K542" i="8"/>
  <c r="K564" i="8"/>
  <c r="K584" i="8"/>
  <c r="K606" i="8"/>
  <c r="K628" i="8"/>
  <c r="K648" i="8"/>
  <c r="K670" i="8"/>
  <c r="K694" i="8"/>
  <c r="K717" i="8"/>
  <c r="K742" i="8"/>
  <c r="K768" i="8"/>
  <c r="K790" i="8"/>
  <c r="K816" i="8"/>
  <c r="K841" i="8"/>
  <c r="K864" i="8"/>
  <c r="K889" i="8"/>
  <c r="K916" i="8"/>
  <c r="K69" i="8"/>
  <c r="K77" i="8"/>
  <c r="K85" i="8"/>
  <c r="K93" i="8"/>
  <c r="K101" i="8"/>
  <c r="K109" i="8"/>
  <c r="K117" i="8"/>
  <c r="K125" i="8"/>
  <c r="K133" i="8"/>
  <c r="K141" i="8"/>
  <c r="K152" i="8"/>
  <c r="K163" i="8"/>
  <c r="K177" i="8"/>
  <c r="K188" i="8"/>
  <c r="K202" i="8"/>
  <c r="K216" i="8"/>
  <c r="K227" i="8"/>
  <c r="K241" i="8"/>
  <c r="K252" i="8"/>
  <c r="K266" i="8"/>
  <c r="K280" i="8"/>
  <c r="K291" i="8"/>
  <c r="K305" i="8"/>
  <c r="K320" i="8"/>
  <c r="K336" i="8"/>
  <c r="K352" i="8"/>
  <c r="K368" i="8"/>
  <c r="K384" i="8"/>
  <c r="K400" i="8"/>
  <c r="K416" i="8"/>
  <c r="K432" i="8"/>
  <c r="K448" i="8"/>
  <c r="K464" i="8"/>
  <c r="K485" i="8"/>
  <c r="K507" i="8"/>
  <c r="K527" i="8"/>
  <c r="K549" i="8"/>
  <c r="K571" i="8"/>
  <c r="K591" i="8"/>
  <c r="K613" i="8"/>
  <c r="K635" i="8"/>
  <c r="K655" i="8"/>
  <c r="K677" i="8"/>
  <c r="K702" i="8"/>
  <c r="K725" i="8"/>
  <c r="K750" i="8"/>
  <c r="K776" i="8"/>
  <c r="K798" i="8"/>
  <c r="K824" i="8"/>
  <c r="K849" i="8"/>
  <c r="K872" i="8"/>
  <c r="K897" i="8"/>
  <c r="K1053" i="10" l="1"/>
  <c r="K1041" i="10"/>
  <c r="K1029" i="10"/>
  <c r="K1017" i="10"/>
  <c r="K1005" i="10"/>
  <c r="K957" i="10"/>
  <c r="K933" i="10"/>
  <c r="K909" i="10"/>
  <c r="K885" i="10"/>
  <c r="K837" i="10"/>
  <c r="K813" i="10"/>
  <c r="K789" i="10"/>
  <c r="K777" i="10"/>
  <c r="K729" i="10"/>
  <c r="K717" i="10"/>
  <c r="K669" i="10"/>
  <c r="K657" i="10"/>
  <c r="K633" i="10"/>
  <c r="K621" i="10"/>
  <c r="K609" i="10"/>
  <c r="K597" i="10"/>
  <c r="K585" i="10"/>
  <c r="K561" i="10"/>
  <c r="K513" i="10"/>
  <c r="K501" i="10"/>
  <c r="K477" i="10"/>
  <c r="K453" i="10"/>
  <c r="K441" i="10"/>
  <c r="K429" i="10"/>
  <c r="K273" i="10"/>
  <c r="K165" i="10"/>
  <c r="K153" i="10"/>
  <c r="K141" i="10"/>
  <c r="K129" i="10"/>
  <c r="K117" i="10"/>
  <c r="K105" i="10"/>
  <c r="K93" i="10"/>
  <c r="K81" i="10"/>
  <c r="K69" i="10"/>
  <c r="K1064" i="10"/>
  <c r="K1052" i="10"/>
  <c r="K1040" i="10"/>
  <c r="K1016" i="10"/>
  <c r="K968" i="10"/>
  <c r="K956" i="10"/>
  <c r="K944" i="10"/>
  <c r="K932" i="10"/>
  <c r="K920" i="10"/>
  <c r="K908" i="10"/>
  <c r="K812" i="10"/>
  <c r="K788" i="10"/>
  <c r="K776" i="10"/>
  <c r="K764" i="10"/>
  <c r="K752" i="10"/>
  <c r="K716" i="10"/>
  <c r="K680" i="10"/>
  <c r="K644" i="10"/>
  <c r="K620" i="10"/>
  <c r="K608" i="10"/>
  <c r="K584" i="10"/>
  <c r="K560" i="10"/>
  <c r="K536" i="10"/>
  <c r="K524" i="10"/>
  <c r="K512" i="10"/>
  <c r="K500" i="10"/>
  <c r="K476" i="10"/>
  <c r="K452" i="10"/>
  <c r="K440" i="10"/>
  <c r="K404" i="10"/>
  <c r="K308" i="10"/>
  <c r="K296" i="10"/>
  <c r="K272" i="10"/>
  <c r="K224" i="10"/>
  <c r="K212" i="10"/>
  <c r="K176" i="10"/>
  <c r="K164" i="10"/>
  <c r="K152" i="10"/>
  <c r="K140" i="10"/>
  <c r="K128" i="10"/>
  <c r="K116" i="10"/>
  <c r="K104" i="10"/>
  <c r="K92" i="10"/>
  <c r="K80" i="10"/>
  <c r="K68" i="10"/>
  <c r="K1075" i="10"/>
  <c r="K1063" i="10"/>
  <c r="K1039" i="10"/>
  <c r="K1027" i="10"/>
  <c r="K1015" i="10"/>
  <c r="K1003" i="10"/>
  <c r="K979" i="10"/>
  <c r="K943" i="10"/>
  <c r="K907" i="10"/>
  <c r="K835" i="10"/>
  <c r="K823" i="10"/>
  <c r="K799" i="10"/>
  <c r="K787" i="10"/>
  <c r="K763" i="10"/>
  <c r="K751" i="10"/>
  <c r="K739" i="10"/>
  <c r="K727" i="10"/>
  <c r="K715" i="10"/>
  <c r="K679" i="10"/>
  <c r="K631" i="10"/>
  <c r="K595" i="10"/>
  <c r="K583" i="10"/>
  <c r="K559" i="10"/>
  <c r="K535" i="10"/>
  <c r="K523" i="10"/>
  <c r="K511" i="10"/>
  <c r="K499" i="10"/>
  <c r="K487" i="10"/>
  <c r="K475" i="10"/>
  <c r="K463" i="10"/>
  <c r="K451" i="10"/>
  <c r="K403" i="10"/>
  <c r="K379" i="10"/>
  <c r="K343" i="10"/>
  <c r="K319" i="10"/>
  <c r="K295" i="10"/>
  <c r="K271" i="10"/>
  <c r="K259" i="10"/>
  <c r="K247" i="10"/>
  <c r="K175" i="10"/>
  <c r="K163" i="10"/>
  <c r="K151" i="10"/>
  <c r="K139" i="10"/>
  <c r="K127" i="10"/>
  <c r="K115" i="10"/>
  <c r="K103" i="10"/>
  <c r="K91" i="10"/>
  <c r="K79" i="10"/>
  <c r="K67" i="10"/>
  <c r="K1074" i="10"/>
  <c r="K1062" i="10"/>
  <c r="K1050" i="10"/>
  <c r="K1038" i="10"/>
  <c r="K1026" i="10"/>
  <c r="K1014" i="10"/>
  <c r="K1002" i="10"/>
  <c r="K978" i="10"/>
  <c r="K966" i="10"/>
  <c r="K954" i="10"/>
  <c r="K918" i="10"/>
  <c r="K894" i="10"/>
  <c r="K870" i="10"/>
  <c r="K822" i="10"/>
  <c r="K798" i="10"/>
  <c r="K786" i="10"/>
  <c r="K774" i="10"/>
  <c r="K762" i="10"/>
  <c r="K750" i="10"/>
  <c r="K726" i="10"/>
  <c r="K714" i="10"/>
  <c r="K702" i="10"/>
  <c r="K678" i="10"/>
  <c r="K666" i="10"/>
  <c r="K654" i="10"/>
  <c r="K630" i="10"/>
  <c r="K618" i="10"/>
  <c r="K606" i="10"/>
  <c r="K582" i="10"/>
  <c r="K570" i="10"/>
  <c r="K558" i="10"/>
  <c r="K546" i="10"/>
  <c r="K534" i="10"/>
  <c r="K486" i="10"/>
  <c r="K474" i="10"/>
  <c r="K462" i="10"/>
  <c r="K438" i="10"/>
  <c r="K426" i="10"/>
  <c r="K354" i="10"/>
  <c r="K342" i="10"/>
  <c r="K318" i="10"/>
  <c r="K306" i="10"/>
  <c r="K294" i="10"/>
  <c r="K1073" i="10"/>
  <c r="K1001" i="10"/>
  <c r="K965" i="10"/>
  <c r="K953" i="10"/>
  <c r="K929" i="10"/>
  <c r="K917" i="10"/>
  <c r="K893" i="10"/>
  <c r="K869" i="10"/>
  <c r="K797" i="10"/>
  <c r="K773" i="10"/>
  <c r="K761" i="10"/>
  <c r="K701" i="10"/>
  <c r="K689" i="10"/>
  <c r="K677" i="10"/>
  <c r="K665" i="10"/>
  <c r="K653" i="10"/>
  <c r="K629" i="10"/>
  <c r="K617" i="10"/>
  <c r="K605" i="10"/>
  <c r="K593" i="10"/>
  <c r="K569" i="10"/>
  <c r="K557" i="10"/>
  <c r="K545" i="10"/>
  <c r="K521" i="10"/>
  <c r="K509" i="10"/>
  <c r="K461" i="10"/>
  <c r="K449" i="10"/>
  <c r="K413" i="10"/>
  <c r="K341" i="10"/>
  <c r="K293" i="10"/>
  <c r="K281" i="10"/>
  <c r="K221" i="10"/>
  <c r="K197" i="10"/>
  <c r="K161" i="10"/>
  <c r="K149" i="10"/>
  <c r="K137" i="10"/>
  <c r="K125" i="10"/>
  <c r="K113" i="10"/>
  <c r="K101" i="10"/>
  <c r="K89" i="10"/>
  <c r="K77" i="10"/>
  <c r="K65" i="10"/>
  <c r="K1072" i="10"/>
  <c r="K1036" i="10"/>
  <c r="K1012" i="10"/>
  <c r="K1000" i="10"/>
  <c r="K928" i="10"/>
  <c r="K916" i="10"/>
  <c r="K832" i="10"/>
  <c r="K784" i="10"/>
  <c r="K772" i="10"/>
  <c r="K760" i="10"/>
  <c r="K736" i="10"/>
  <c r="K664" i="10"/>
  <c r="K652" i="10"/>
  <c r="K640" i="10"/>
  <c r="K628" i="10"/>
  <c r="K616" i="10"/>
  <c r="K604" i="10"/>
  <c r="K592" i="10"/>
  <c r="K544" i="10"/>
  <c r="K532" i="10"/>
  <c r="K508" i="10"/>
  <c r="K496" i="10"/>
  <c r="K484" i="10"/>
  <c r="K436" i="10"/>
  <c r="K424" i="10"/>
  <c r="K400" i="10"/>
  <c r="K376" i="10"/>
  <c r="K280" i="10"/>
  <c r="K268" i="10"/>
  <c r="K244" i="10"/>
  <c r="K196" i="10"/>
  <c r="K160" i="10"/>
  <c r="K148" i="10"/>
  <c r="K136" i="10"/>
  <c r="K124" i="10"/>
  <c r="K112" i="10"/>
  <c r="K100" i="10"/>
  <c r="K88" i="10"/>
  <c r="K76" i="10"/>
  <c r="K64" i="10"/>
  <c r="K1059" i="10"/>
  <c r="K1023" i="10"/>
  <c r="K951" i="10"/>
  <c r="K915" i="10"/>
  <c r="K771" i="10"/>
  <c r="K747" i="10"/>
  <c r="K735" i="10"/>
  <c r="K723" i="10"/>
  <c r="K699" i="10"/>
  <c r="K639" i="10"/>
  <c r="K627" i="10"/>
  <c r="K615" i="10"/>
  <c r="K603" i="10"/>
  <c r="K591" i="10"/>
  <c r="K579" i="10"/>
  <c r="K567" i="10"/>
  <c r="K519" i="10"/>
  <c r="K507" i="10"/>
  <c r="K483" i="10"/>
  <c r="K471" i="10"/>
  <c r="K399" i="10"/>
  <c r="K375" i="10"/>
  <c r="K363" i="10"/>
  <c r="K351" i="10"/>
  <c r="K279" i="10"/>
  <c r="K243" i="10"/>
  <c r="K231" i="10"/>
  <c r="K207" i="10"/>
  <c r="K183" i="10"/>
  <c r="K171" i="10"/>
  <c r="K159" i="10"/>
  <c r="K147" i="10"/>
  <c r="K135" i="10"/>
  <c r="K123" i="10"/>
  <c r="K111" i="10"/>
  <c r="K99" i="10"/>
  <c r="K87" i="10"/>
  <c r="K75" i="10"/>
  <c r="K1058" i="10"/>
  <c r="K1046" i="10"/>
  <c r="K1010" i="10"/>
  <c r="K974" i="10"/>
  <c r="K938" i="10"/>
  <c r="K914" i="10"/>
  <c r="K902" i="10"/>
  <c r="K806" i="10"/>
  <c r="K794" i="10"/>
  <c r="K770" i="10"/>
  <c r="K758" i="10"/>
  <c r="K674" i="10"/>
  <c r="K638" i="10"/>
  <c r="K626" i="10"/>
  <c r="K614" i="10"/>
  <c r="K602" i="10"/>
  <c r="K566" i="10"/>
  <c r="K554" i="10"/>
  <c r="K506" i="10"/>
  <c r="K494" i="10"/>
  <c r="K458" i="10"/>
  <c r="K446" i="10"/>
  <c r="K410" i="10"/>
  <c r="K398" i="10"/>
  <c r="K1045" i="10"/>
  <c r="K1009" i="10"/>
  <c r="K937" i="10"/>
  <c r="K925" i="10"/>
  <c r="K901" i="10"/>
  <c r="K829" i="10"/>
  <c r="K805" i="10"/>
  <c r="K781" i="10"/>
  <c r="K757" i="10"/>
  <c r="K745" i="10"/>
  <c r="K709" i="10"/>
  <c r="K673" i="10"/>
  <c r="K661" i="10"/>
  <c r="K649" i="10"/>
  <c r="K637" i="10"/>
  <c r="K625" i="10"/>
  <c r="K613" i="10"/>
  <c r="K601" i="10"/>
  <c r="K577" i="10"/>
  <c r="K541" i="10"/>
  <c r="K529" i="10"/>
  <c r="K505" i="10"/>
  <c r="K493" i="10"/>
  <c r="K457" i="10"/>
  <c r="K445" i="10"/>
  <c r="K409" i="10"/>
  <c r="K361" i="10"/>
  <c r="K349" i="10"/>
  <c r="K325" i="10"/>
  <c r="K313" i="10"/>
  <c r="K289" i="10"/>
  <c r="K193" i="10"/>
  <c r="K169" i="10"/>
  <c r="K157" i="10"/>
  <c r="K145" i="10"/>
  <c r="K133" i="10"/>
  <c r="K121" i="10"/>
  <c r="K109" i="10"/>
  <c r="K97" i="10"/>
  <c r="K85" i="10"/>
  <c r="K73" i="10"/>
  <c r="K61" i="10"/>
  <c r="K1068" i="10"/>
  <c r="K1056" i="10"/>
  <c r="K1044" i="10"/>
  <c r="K1020" i="10"/>
  <c r="K960" i="10"/>
  <c r="K924" i="10"/>
  <c r="K900" i="10"/>
  <c r="K864" i="10"/>
  <c r="K816" i="10"/>
  <c r="K804" i="10"/>
  <c r="K792" i="10"/>
  <c r="K780" i="10"/>
  <c r="K768" i="10"/>
  <c r="K756" i="10"/>
  <c r="K732" i="10"/>
  <c r="K720" i="10"/>
  <c r="K672" i="10"/>
  <c r="K648" i="10"/>
  <c r="K636" i="10"/>
  <c r="K624" i="10"/>
  <c r="K612" i="10"/>
  <c r="K576" i="10"/>
  <c r="K540" i="10"/>
  <c r="K528" i="10"/>
  <c r="K516" i="10"/>
  <c r="K504" i="10"/>
  <c r="K492" i="10"/>
  <c r="K480" i="10"/>
  <c r="K456" i="10"/>
  <c r="K444" i="10"/>
  <c r="K432" i="10"/>
  <c r="K408" i="10"/>
  <c r="K384" i="10"/>
  <c r="K348" i="10"/>
  <c r="K300" i="10"/>
  <c r="K288" i="10"/>
  <c r="K276" i="10"/>
  <c r="K216" i="10"/>
  <c r="K192" i="10"/>
  <c r="K180" i="10"/>
  <c r="K168" i="10"/>
  <c r="K156" i="10"/>
  <c r="K144" i="10"/>
  <c r="K132" i="10"/>
  <c r="K120" i="10"/>
  <c r="K108" i="10"/>
  <c r="K96" i="10"/>
  <c r="K84" i="10"/>
  <c r="K72" i="10"/>
  <c r="K1067" i="10"/>
  <c r="K1043" i="10"/>
  <c r="K1019" i="10"/>
  <c r="K1007" i="10"/>
  <c r="K971" i="10"/>
  <c r="K959" i="10"/>
  <c r="K899" i="10"/>
  <c r="K851" i="10"/>
  <c r="K827" i="10"/>
  <c r="K815" i="10"/>
  <c r="K803" i="10"/>
  <c r="K791" i="10"/>
  <c r="K779" i="10"/>
  <c r="K767" i="10"/>
  <c r="K707" i="10"/>
  <c r="K671" i="10"/>
  <c r="K659" i="10"/>
  <c r="K647" i="10"/>
  <c r="K635" i="10"/>
  <c r="K623" i="10"/>
  <c r="K611" i="10"/>
  <c r="K599" i="10"/>
  <c r="K587" i="10"/>
  <c r="K575" i="10"/>
  <c r="K563" i="10"/>
  <c r="K539" i="10"/>
  <c r="K527" i="10"/>
  <c r="K515" i="10"/>
  <c r="K443" i="10"/>
  <c r="K419" i="10"/>
  <c r="K407" i="10"/>
  <c r="K371" i="10"/>
  <c r="K359" i="10"/>
  <c r="K347" i="10"/>
  <c r="K275" i="10"/>
  <c r="K263" i="10"/>
  <c r="K251" i="10"/>
  <c r="K191" i="10"/>
  <c r="K179" i="10"/>
  <c r="K167" i="10"/>
  <c r="K155" i="10"/>
  <c r="K143" i="10"/>
  <c r="K131" i="10"/>
  <c r="K119" i="10"/>
  <c r="K107" i="10"/>
  <c r="K95" i="10"/>
  <c r="K83" i="10"/>
  <c r="K71" i="10"/>
  <c r="K1066" i="10"/>
  <c r="K778" i="10"/>
  <c r="K298" i="10"/>
  <c r="K246" i="10"/>
  <c r="K198" i="10"/>
  <c r="K150" i="10"/>
  <c r="K102" i="10"/>
  <c r="K60" i="10"/>
  <c r="K48" i="10"/>
  <c r="K36" i="10"/>
  <c r="K24" i="10"/>
  <c r="K12" i="10"/>
  <c r="K622" i="10"/>
  <c r="K478" i="10"/>
  <c r="K362" i="10"/>
  <c r="K290" i="10"/>
  <c r="K242" i="10"/>
  <c r="K194" i="10"/>
  <c r="K146" i="10"/>
  <c r="K98" i="10"/>
  <c r="K59" i="10"/>
  <c r="K47" i="10"/>
  <c r="K35" i="10"/>
  <c r="K23" i="10"/>
  <c r="K11" i="10"/>
  <c r="K106" i="10"/>
  <c r="K142" i="10"/>
  <c r="K94" i="10"/>
  <c r="K58" i="10"/>
  <c r="K46" i="10"/>
  <c r="K34" i="10"/>
  <c r="K22" i="10"/>
  <c r="K10" i="10"/>
  <c r="K302" i="10"/>
  <c r="K154" i="10"/>
  <c r="K598" i="10"/>
  <c r="K350" i="10"/>
  <c r="K138" i="10"/>
  <c r="K90" i="10"/>
  <c r="K57" i="10"/>
  <c r="K45" i="10"/>
  <c r="K33" i="10"/>
  <c r="K21" i="10"/>
  <c r="K9" i="10"/>
  <c r="K250" i="10"/>
  <c r="K202" i="10"/>
  <c r="K49" i="10"/>
  <c r="K1018" i="10"/>
  <c r="K134" i="10"/>
  <c r="K86" i="10"/>
  <c r="K56" i="10"/>
  <c r="K44" i="10"/>
  <c r="K32" i="10"/>
  <c r="K20" i="10"/>
  <c r="K8" i="10"/>
  <c r="K1006" i="10"/>
  <c r="K718" i="10"/>
  <c r="K338" i="10"/>
  <c r="K274" i="10"/>
  <c r="K226" i="10"/>
  <c r="K178" i="10"/>
  <c r="K130" i="10"/>
  <c r="K82" i="10"/>
  <c r="K55" i="10"/>
  <c r="K43" i="10"/>
  <c r="K31" i="10"/>
  <c r="K19" i="10"/>
  <c r="K7" i="10"/>
  <c r="K646" i="10"/>
  <c r="K25" i="10"/>
  <c r="K850" i="10"/>
  <c r="K418" i="10"/>
  <c r="K174" i="10"/>
  <c r="K126" i="10"/>
  <c r="K78" i="10"/>
  <c r="K54" i="10"/>
  <c r="K42" i="10"/>
  <c r="K30" i="10"/>
  <c r="K18" i="10"/>
  <c r="K6" i="10"/>
  <c r="K982" i="10"/>
  <c r="K406" i="10"/>
  <c r="K326" i="10"/>
  <c r="K218" i="10"/>
  <c r="K170" i="10"/>
  <c r="K122" i="10"/>
  <c r="K74" i="10"/>
  <c r="K53" i="10"/>
  <c r="K41" i="10"/>
  <c r="K29" i="10"/>
  <c r="K17" i="10"/>
  <c r="K5" i="10"/>
  <c r="K790" i="10"/>
  <c r="K13" i="10"/>
  <c r="K970" i="10"/>
  <c r="K682" i="10"/>
  <c r="K262" i="10"/>
  <c r="K166" i="10"/>
  <c r="K118" i="10"/>
  <c r="K70" i="10"/>
  <c r="K52" i="10"/>
  <c r="K40" i="10"/>
  <c r="K28" i="10"/>
  <c r="K16" i="10"/>
  <c r="K4" i="10"/>
  <c r="K934" i="10"/>
  <c r="K37" i="10"/>
  <c r="K670" i="10"/>
  <c r="K526" i="10"/>
  <c r="K210" i="10"/>
  <c r="K162" i="10"/>
  <c r="K114" i="10"/>
  <c r="K66" i="10"/>
  <c r="K51" i="10"/>
  <c r="K39" i="10"/>
  <c r="K27" i="10"/>
  <c r="K15" i="10"/>
  <c r="K3" i="10"/>
  <c r="K502" i="10"/>
  <c r="K62" i="10"/>
  <c r="K946" i="10"/>
  <c r="K658" i="10"/>
  <c r="K158" i="10"/>
  <c r="K110" i="10"/>
  <c r="K63" i="10"/>
  <c r="K50" i="10"/>
  <c r="K38" i="10"/>
  <c r="K26" i="10"/>
  <c r="K14" i="10"/>
  <c r="K190" i="10"/>
  <c r="K742" i="10"/>
  <c r="K310" i="10"/>
  <c r="K238" i="10"/>
  <c r="K958" i="10"/>
  <c r="K514" i="10"/>
  <c r="K565" i="10"/>
  <c r="K866" i="10"/>
  <c r="K852" i="10"/>
  <c r="K360" i="10"/>
  <c r="K683" i="10"/>
  <c r="K921" i="10"/>
  <c r="K172" i="10"/>
  <c r="K434" i="10"/>
  <c r="K765" i="10"/>
  <c r="K412" i="10"/>
  <c r="K340" i="10"/>
  <c r="K685" i="10"/>
  <c r="K967" i="10"/>
  <c r="K420" i="10"/>
  <c r="K843" i="10"/>
  <c r="K283" i="10"/>
  <c r="K252" i="10"/>
  <c r="K525" i="10"/>
  <c r="K873" i="10"/>
  <c r="K530" i="10"/>
  <c r="K845" i="10"/>
  <c r="K390" i="10"/>
  <c r="K315" i="10"/>
  <c r="K632" i="10"/>
  <c r="K888" i="10"/>
  <c r="K1076" i="10"/>
  <c r="K387" i="10"/>
  <c r="K785" i="10"/>
  <c r="K455" i="10"/>
  <c r="K355" i="10"/>
  <c r="K692" i="10"/>
  <c r="K955" i="10"/>
  <c r="K257" i="10"/>
  <c r="K675" i="10"/>
  <c r="K912" i="10"/>
  <c r="K693" i="10"/>
  <c r="K877" i="10"/>
  <c r="K802" i="10"/>
  <c r="K826" i="10"/>
  <c r="K182" i="10"/>
  <c r="K278" i="10"/>
  <c r="K222" i="10"/>
  <c r="K188" i="10"/>
  <c r="K590" i="10"/>
  <c r="K880" i="10"/>
  <c r="K939" i="10"/>
  <c r="K378" i="10"/>
  <c r="K696" i="10"/>
  <c r="K941" i="10"/>
  <c r="K195" i="10"/>
  <c r="K464" i="10"/>
  <c r="K824" i="10"/>
  <c r="K676" i="10"/>
  <c r="K365" i="10"/>
  <c r="K698" i="10"/>
  <c r="K986" i="10"/>
  <c r="K437" i="10"/>
  <c r="K857" i="10"/>
  <c r="K542" i="10"/>
  <c r="K267" i="10"/>
  <c r="K551" i="10"/>
  <c r="K904" i="10"/>
  <c r="K552" i="10"/>
  <c r="K859" i="10"/>
  <c r="K564" i="10"/>
  <c r="K331" i="10"/>
  <c r="K663" i="10"/>
  <c r="K906" i="10"/>
  <c r="K269" i="10"/>
  <c r="K402" i="10"/>
  <c r="K833" i="10"/>
  <c r="K711" i="10"/>
  <c r="K372" i="10"/>
  <c r="K708" i="10"/>
  <c r="K977" i="10"/>
  <c r="K303" i="10"/>
  <c r="K936" i="10"/>
  <c r="K878" i="10"/>
  <c r="K922" i="10"/>
  <c r="K234" i="10"/>
  <c r="K254" i="10"/>
  <c r="K586" i="10"/>
  <c r="K258" i="10"/>
  <c r="K227" i="10"/>
  <c r="K645" i="10"/>
  <c r="K895" i="10"/>
  <c r="K189" i="10"/>
  <c r="K392" i="10"/>
  <c r="K713" i="10"/>
  <c r="K963" i="10"/>
  <c r="K213" i="10"/>
  <c r="K485" i="10"/>
  <c r="K841" i="10"/>
  <c r="K981" i="10"/>
  <c r="K381" i="10"/>
  <c r="K721" i="10"/>
  <c r="K998" i="10"/>
  <c r="K489" i="10"/>
  <c r="K872" i="10"/>
  <c r="K734" i="10"/>
  <c r="K292" i="10"/>
  <c r="K660" i="10"/>
  <c r="K927" i="10"/>
  <c r="K578" i="10"/>
  <c r="K887" i="10"/>
  <c r="K796" i="10"/>
  <c r="K352" i="10"/>
  <c r="K690" i="10"/>
  <c r="K931" i="10"/>
  <c r="K385" i="10"/>
  <c r="K425" i="10"/>
  <c r="K847" i="10"/>
  <c r="K865" i="10"/>
  <c r="K388" i="10"/>
  <c r="K731" i="10"/>
  <c r="K992" i="10"/>
  <c r="K320" i="10"/>
  <c r="K710" i="10"/>
  <c r="K980" i="10"/>
  <c r="K753" i="10"/>
  <c r="K473" i="10"/>
  <c r="K1030" i="10"/>
  <c r="K490" i="10"/>
  <c r="K270" i="10"/>
  <c r="K862" i="10"/>
  <c r="K374" i="10"/>
  <c r="K357" i="10"/>
  <c r="K681" i="10"/>
  <c r="K919" i="10"/>
  <c r="K305" i="10"/>
  <c r="K415" i="10"/>
  <c r="K738" i="10"/>
  <c r="K984" i="10"/>
  <c r="K248" i="10"/>
  <c r="K518" i="10"/>
  <c r="K855" i="10"/>
  <c r="K209" i="10"/>
  <c r="K417" i="10"/>
  <c r="K741" i="10"/>
  <c r="K1031" i="10"/>
  <c r="K522" i="10"/>
  <c r="K884" i="10"/>
  <c r="K879" i="10"/>
  <c r="K312" i="10"/>
  <c r="K687" i="10"/>
  <c r="K948" i="10"/>
  <c r="K619" i="10"/>
  <c r="K905" i="10"/>
  <c r="K913" i="10"/>
  <c r="K369" i="10"/>
  <c r="K705" i="10"/>
  <c r="K950" i="10"/>
  <c r="K468" i="10"/>
  <c r="K448" i="10"/>
  <c r="K861" i="10"/>
  <c r="K1024" i="10"/>
  <c r="K405" i="10"/>
  <c r="K749" i="10"/>
  <c r="K1021" i="10"/>
  <c r="K356" i="10"/>
  <c r="K733" i="10"/>
  <c r="K993" i="10"/>
  <c r="K1022" i="10"/>
  <c r="K317" i="10"/>
  <c r="K1054" i="10"/>
  <c r="K574" i="10"/>
  <c r="K386" i="10"/>
  <c r="K1042" i="10"/>
  <c r="K430" i="10"/>
  <c r="K336" i="10"/>
  <c r="K695" i="10"/>
  <c r="K940" i="10"/>
  <c r="K211" i="10"/>
  <c r="K433" i="10"/>
  <c r="K759" i="10"/>
  <c r="K996" i="10"/>
  <c r="K264" i="10"/>
  <c r="K548" i="10"/>
  <c r="K868" i="10"/>
  <c r="K241" i="10"/>
  <c r="K435" i="10"/>
  <c r="K807" i="10"/>
  <c r="K1055" i="10"/>
  <c r="K573" i="10"/>
  <c r="K903" i="10"/>
  <c r="K228" i="10"/>
  <c r="K329" i="10"/>
  <c r="K703" i="10"/>
  <c r="K972" i="10"/>
  <c r="K662" i="10"/>
  <c r="K930" i="10"/>
  <c r="K1048" i="10"/>
  <c r="K401" i="10"/>
  <c r="K728" i="10"/>
  <c r="K975" i="10"/>
  <c r="K204" i="10"/>
  <c r="K470" i="10"/>
  <c r="K876" i="10"/>
  <c r="K219" i="10"/>
  <c r="K427" i="10"/>
  <c r="K793" i="10"/>
  <c r="K1070" i="10"/>
  <c r="K373" i="10"/>
  <c r="K394" i="10"/>
  <c r="K610" i="10"/>
  <c r="K370" i="10"/>
  <c r="K230" i="10"/>
  <c r="K694" i="10"/>
  <c r="K377" i="10"/>
  <c r="K712" i="10"/>
  <c r="K962" i="10"/>
  <c r="K229" i="10"/>
  <c r="K460" i="10"/>
  <c r="K801" i="10"/>
  <c r="K1028" i="10"/>
  <c r="K309" i="10"/>
  <c r="K571" i="10"/>
  <c r="K882" i="10"/>
  <c r="K173" i="10"/>
  <c r="K465" i="10"/>
  <c r="K825" i="10"/>
  <c r="K215" i="10"/>
  <c r="K607" i="10"/>
  <c r="K926" i="10"/>
  <c r="K284" i="10"/>
  <c r="K345" i="10"/>
  <c r="K724" i="10"/>
  <c r="K988" i="10"/>
  <c r="K688" i="10"/>
  <c r="K949" i="10"/>
  <c r="K235" i="10"/>
  <c r="K423" i="10"/>
  <c r="K746" i="10"/>
  <c r="K990" i="10"/>
  <c r="K237" i="10"/>
  <c r="K497" i="10"/>
  <c r="K889" i="10"/>
  <c r="K253" i="10"/>
  <c r="K450" i="10"/>
  <c r="K817" i="10"/>
  <c r="K297" i="10"/>
  <c r="K389" i="10"/>
  <c r="K795" i="10"/>
  <c r="K1047" i="10"/>
  <c r="K849" i="10"/>
  <c r="K766" i="10"/>
  <c r="K886" i="10"/>
  <c r="K634" i="10"/>
  <c r="K206" i="10"/>
  <c r="K754" i="10"/>
  <c r="K391" i="10"/>
  <c r="K737" i="10"/>
  <c r="K983" i="10"/>
  <c r="K245" i="10"/>
  <c r="K482" i="10"/>
  <c r="K821" i="10"/>
  <c r="K1051" i="10"/>
  <c r="K324" i="10"/>
  <c r="K596" i="10"/>
  <c r="K897" i="10"/>
  <c r="K199" i="10"/>
  <c r="K488" i="10"/>
  <c r="K842" i="10"/>
  <c r="K291" i="10"/>
  <c r="K656" i="10"/>
  <c r="K947" i="10"/>
  <c r="K177" i="10"/>
  <c r="K367" i="10"/>
  <c r="K743" i="10"/>
  <c r="K1004" i="10"/>
  <c r="K704" i="10"/>
  <c r="K973" i="10"/>
  <c r="K368" i="10"/>
  <c r="K447" i="10"/>
  <c r="K783" i="10"/>
  <c r="K1011" i="10"/>
  <c r="K255" i="10"/>
  <c r="K533" i="10"/>
  <c r="K952" i="10"/>
  <c r="K330" i="10"/>
  <c r="K472" i="10"/>
  <c r="K834" i="10"/>
  <c r="K184" i="10"/>
  <c r="K411" i="10"/>
  <c r="K818" i="10"/>
  <c r="K1071" i="10"/>
  <c r="K836" i="10"/>
  <c r="K991" i="10"/>
  <c r="K898" i="10"/>
  <c r="K214" i="10"/>
  <c r="K706" i="10"/>
  <c r="K282" i="10"/>
  <c r="K838" i="10"/>
  <c r="K414" i="10"/>
  <c r="K755" i="10"/>
  <c r="K995" i="10"/>
  <c r="K261" i="10"/>
  <c r="K517" i="10"/>
  <c r="K840" i="10"/>
  <c r="K321" i="10"/>
  <c r="K339" i="10"/>
  <c r="K651" i="10"/>
  <c r="K942" i="10"/>
  <c r="K232" i="10"/>
  <c r="K520" i="10"/>
  <c r="K856" i="10"/>
  <c r="K311" i="10"/>
  <c r="K686" i="10"/>
  <c r="K969" i="10"/>
  <c r="K200" i="10"/>
  <c r="K383" i="10"/>
  <c r="K775" i="10"/>
  <c r="K1033" i="10"/>
  <c r="K725" i="10"/>
  <c r="K989" i="10"/>
  <c r="K397" i="10"/>
  <c r="K469" i="10"/>
  <c r="K811" i="10"/>
  <c r="K1035" i="10"/>
  <c r="K277" i="10"/>
  <c r="K555" i="10"/>
  <c r="K976" i="10"/>
  <c r="K422" i="10"/>
  <c r="K498" i="10"/>
  <c r="K848" i="10"/>
  <c r="K256" i="10"/>
  <c r="K428" i="10"/>
  <c r="K537" i="10"/>
  <c r="K266" i="10"/>
  <c r="K314" i="10"/>
  <c r="K730" i="10"/>
  <c r="K334" i="10"/>
  <c r="K994" i="10"/>
  <c r="K431" i="10"/>
  <c r="K800" i="10"/>
  <c r="K1025" i="10"/>
  <c r="K285" i="10"/>
  <c r="K547" i="10"/>
  <c r="K854" i="10"/>
  <c r="K510" i="10"/>
  <c r="K364" i="10"/>
  <c r="K684" i="10"/>
  <c r="K964" i="10"/>
  <c r="K249" i="10"/>
  <c r="K549" i="10"/>
  <c r="K871" i="10"/>
  <c r="K328" i="10"/>
  <c r="K700" i="10"/>
  <c r="K987" i="10"/>
  <c r="K233" i="10"/>
  <c r="K396" i="10"/>
  <c r="K809" i="10"/>
  <c r="K1060" i="10"/>
  <c r="K744" i="10"/>
  <c r="K1008" i="10"/>
  <c r="K203" i="10"/>
  <c r="K495" i="10"/>
  <c r="K831" i="10"/>
  <c r="K1065" i="10"/>
  <c r="K301" i="10"/>
  <c r="K581" i="10"/>
  <c r="K185" i="10"/>
  <c r="K382" i="10"/>
  <c r="K346" i="10"/>
  <c r="K814" i="10"/>
  <c r="K454" i="10"/>
  <c r="K286" i="10"/>
  <c r="K459" i="10"/>
  <c r="K820" i="10"/>
  <c r="K1049" i="10"/>
  <c r="K307" i="10"/>
  <c r="K568" i="10"/>
  <c r="K867" i="10"/>
  <c r="K819" i="10"/>
  <c r="K380" i="10"/>
  <c r="K697" i="10"/>
  <c r="K985" i="10"/>
  <c r="K265" i="10"/>
  <c r="K572" i="10"/>
  <c r="K883" i="10"/>
  <c r="K344" i="10"/>
  <c r="K722" i="10"/>
  <c r="K999" i="10"/>
  <c r="K181" i="10"/>
  <c r="K421" i="10"/>
  <c r="K828" i="10"/>
  <c r="K335" i="10"/>
  <c r="K782" i="10"/>
  <c r="K1034" i="10"/>
  <c r="K220" i="10"/>
  <c r="K531" i="10"/>
  <c r="K846" i="10"/>
  <c r="K304" i="10"/>
  <c r="K316" i="10"/>
  <c r="K667" i="10"/>
  <c r="K1013" i="10"/>
  <c r="K205" i="10"/>
  <c r="K556" i="10"/>
  <c r="K890" i="10"/>
  <c r="K187" i="10"/>
  <c r="K503" i="10"/>
  <c r="K863" i="10"/>
  <c r="K466" i="10"/>
  <c r="K442" i="10"/>
  <c r="K910" i="10"/>
  <c r="K538" i="10"/>
  <c r="K322" i="10"/>
  <c r="K481" i="10"/>
  <c r="K839" i="10"/>
  <c r="K1077" i="10"/>
  <c r="K323" i="10"/>
  <c r="K594" i="10"/>
  <c r="K881" i="10"/>
  <c r="K961" i="10"/>
  <c r="K393" i="10"/>
  <c r="K719" i="10"/>
  <c r="K997" i="10"/>
  <c r="K287" i="10"/>
  <c r="K600" i="10"/>
  <c r="K923" i="10"/>
  <c r="K366" i="10"/>
  <c r="K769" i="10"/>
  <c r="K1032" i="10"/>
  <c r="K201" i="10"/>
  <c r="K439" i="10"/>
  <c r="K844" i="10"/>
  <c r="K589" i="10"/>
  <c r="K810" i="10"/>
  <c r="K1061" i="10"/>
  <c r="K236" i="10"/>
  <c r="K553" i="10"/>
  <c r="K860" i="10"/>
  <c r="K479" i="10"/>
  <c r="K332" i="10"/>
  <c r="K691" i="10"/>
  <c r="K1037" i="10"/>
  <c r="K223" i="10"/>
  <c r="K641" i="10"/>
  <c r="K911" i="10"/>
  <c r="K225" i="10"/>
  <c r="K588" i="10"/>
  <c r="K550" i="10"/>
  <c r="K874" i="10"/>
  <c r="K186" i="10"/>
  <c r="K562" i="10"/>
  <c r="K358" i="10"/>
  <c r="K543" i="10"/>
  <c r="K853" i="10"/>
  <c r="K643" i="10"/>
  <c r="K337" i="10"/>
  <c r="K650" i="10"/>
  <c r="K896" i="10"/>
  <c r="K260" i="10"/>
  <c r="K416" i="10"/>
  <c r="K740" i="10"/>
  <c r="K240" i="10"/>
  <c r="K327" i="10"/>
  <c r="K655" i="10"/>
  <c r="K945" i="10"/>
  <c r="K395" i="10"/>
  <c r="K808" i="10"/>
  <c r="K1057" i="10"/>
  <c r="K217" i="10"/>
  <c r="K467" i="10"/>
  <c r="K858" i="10"/>
  <c r="K491" i="10"/>
  <c r="K830" i="10"/>
  <c r="K208" i="10"/>
  <c r="K299" i="10"/>
  <c r="K580" i="10"/>
  <c r="K875" i="10"/>
  <c r="K892" i="10"/>
  <c r="K353" i="10"/>
  <c r="K748" i="10"/>
  <c r="K1069" i="10"/>
  <c r="K333" i="10"/>
  <c r="K668" i="10"/>
  <c r="K935" i="10"/>
  <c r="K239" i="10"/>
  <c r="K642" i="10"/>
  <c r="K891" i="10"/>
  <c r="I34" i="11"/>
  <c r="G34" i="11"/>
  <c r="K34" i="11"/>
  <c r="J34" i="11"/>
  <c r="H34" i="11"/>
  <c r="L34" i="11"/>
  <c r="G29" i="11"/>
  <c r="J5" i="11"/>
  <c r="J28" i="11"/>
  <c r="J29" i="11" s="1"/>
  <c r="F13" i="6" l="1"/>
  <c r="C14" i="5"/>
  <c r="C12" i="5"/>
  <c r="C10" i="5"/>
  <c r="C9" i="5"/>
  <c r="C14" i="4"/>
  <c r="C12" i="4"/>
  <c r="C10" i="4"/>
  <c r="C9" i="4"/>
  <c r="C14" i="2"/>
  <c r="C12" i="2"/>
  <c r="C10" i="2"/>
  <c r="C9" i="2"/>
  <c r="K4" i="6" l="1"/>
  <c r="C17" i="5"/>
  <c r="E4" i="6" s="1"/>
  <c r="D3" i="5"/>
  <c r="C17" i="4"/>
  <c r="D3" i="4"/>
  <c r="C17" i="2"/>
  <c r="D3" i="2"/>
  <c r="J5" i="6"/>
  <c r="C4" i="5"/>
  <c r="C5" i="4"/>
  <c r="J3" i="6"/>
  <c r="J6" i="6"/>
  <c r="C5" i="5"/>
  <c r="C4" i="2"/>
  <c r="C2" i="2"/>
  <c r="C5" i="2"/>
  <c r="C4" i="4"/>
  <c r="C2" i="5"/>
  <c r="C2" i="4"/>
  <c r="E31" i="6" l="1"/>
  <c r="E32" i="6" s="1"/>
  <c r="E33" i="6" s="1"/>
  <c r="E17" i="5"/>
  <c r="D4" i="4"/>
  <c r="A49" i="11"/>
  <c r="A51" i="11"/>
  <c r="A52" i="11"/>
  <c r="D17" i="5"/>
  <c r="D17" i="4"/>
  <c r="B4" i="6"/>
  <c r="D17" i="2"/>
  <c r="C4" i="6"/>
  <c r="C11" i="4"/>
  <c r="C11" i="2"/>
  <c r="C11" i="5"/>
  <c r="K6" i="6"/>
  <c r="K3" i="6"/>
  <c r="K5" i="6"/>
  <c r="J8" i="6"/>
  <c r="K8" i="6" s="1"/>
  <c r="J7" i="6"/>
  <c r="K7" i="6" s="1"/>
  <c r="D5" i="5"/>
  <c r="E26" i="6" s="1"/>
  <c r="C7" i="5"/>
  <c r="D7" i="5" s="1"/>
  <c r="D2" i="5"/>
  <c r="C6" i="5"/>
  <c r="D6" i="5" s="1"/>
  <c r="D4" i="5"/>
  <c r="D5" i="4"/>
  <c r="B26" i="6" s="1"/>
  <c r="D5" i="2"/>
  <c r="C26" i="6" s="1"/>
  <c r="D4" i="2"/>
  <c r="D2" i="2"/>
  <c r="C7" i="2"/>
  <c r="D7" i="2" s="1"/>
  <c r="C6" i="2"/>
  <c r="D6" i="2" s="1"/>
  <c r="C7" i="4"/>
  <c r="D7" i="4" s="1"/>
  <c r="C6" i="4"/>
  <c r="D6" i="4" s="1"/>
  <c r="D2" i="4"/>
  <c r="Q52" i="11" l="1"/>
  <c r="Q49" i="11"/>
  <c r="Q51" i="11"/>
  <c r="B31" i="6"/>
  <c r="B32" i="6" s="1"/>
  <c r="B33" i="6" s="1"/>
  <c r="E17" i="4"/>
  <c r="D19" i="6"/>
  <c r="C31" i="6"/>
  <c r="C32" i="6" s="1"/>
  <c r="C33" i="6" s="1"/>
  <c r="E17" i="2"/>
  <c r="C18" i="4"/>
  <c r="B5" i="6" s="1"/>
  <c r="E18" i="5"/>
  <c r="E19" i="5" s="1"/>
  <c r="A48" i="11"/>
  <c r="Q48" i="11" s="1"/>
  <c r="A12" i="11"/>
  <c r="B51" i="6"/>
  <c r="A16" i="11"/>
  <c r="B48" i="6"/>
  <c r="A20" i="11"/>
  <c r="B49" i="6"/>
  <c r="D4" i="6"/>
  <c r="D26" i="6"/>
  <c r="F26" i="6" s="1"/>
  <c r="C18" i="5"/>
  <c r="D18" i="5"/>
  <c r="D19" i="5" s="1"/>
  <c r="D18" i="4"/>
  <c r="D19" i="4" s="1"/>
  <c r="C18" i="2"/>
  <c r="E18" i="2"/>
  <c r="D18" i="2"/>
  <c r="D19" i="2" s="1"/>
  <c r="E18" i="4"/>
  <c r="Q20" i="11" l="1"/>
  <c r="B7" i="6"/>
  <c r="B21" i="6"/>
  <c r="E19" i="4"/>
  <c r="A54" i="11"/>
  <c r="E19" i="2"/>
  <c r="F10" i="6"/>
  <c r="F19" i="6" s="1"/>
  <c r="D31" i="6"/>
  <c r="D32" i="6" s="1"/>
  <c r="D33" i="6" s="1"/>
  <c r="B11" i="6"/>
  <c r="B62" i="6" s="1"/>
  <c r="B50" i="6"/>
  <c r="B52" i="6" s="1"/>
  <c r="A36" i="11"/>
  <c r="A40" i="11"/>
  <c r="F4" i="6"/>
  <c r="A8" i="11"/>
  <c r="A32" i="11" s="1"/>
  <c r="A44" i="11"/>
  <c r="C19" i="2"/>
  <c r="C5" i="6"/>
  <c r="C21" i="6" s="1"/>
  <c r="C19" i="4"/>
  <c r="C19" i="5"/>
  <c r="E5" i="6"/>
  <c r="E21" i="6" s="1"/>
  <c r="F36" i="11" l="1"/>
  <c r="Q36" i="11" s="1"/>
  <c r="Q12" i="11"/>
  <c r="F40" i="11"/>
  <c r="Q40" i="11" s="1"/>
  <c r="Q16" i="11"/>
  <c r="Q8" i="11"/>
  <c r="F44" i="11"/>
  <c r="Q54" i="11"/>
  <c r="D21" i="6"/>
  <c r="F21" i="6" s="1"/>
  <c r="F31" i="6"/>
  <c r="F32" i="6" s="1"/>
  <c r="F33" i="6" s="1"/>
  <c r="A3" i="11"/>
  <c r="E22" i="6"/>
  <c r="A13" i="11"/>
  <c r="B22" i="6"/>
  <c r="A17" i="11"/>
  <c r="C22" i="6"/>
  <c r="A21" i="11"/>
  <c r="C27" i="6"/>
  <c r="C49" i="6"/>
  <c r="E49" i="6" s="1"/>
  <c r="E27" i="6"/>
  <c r="C51" i="6"/>
  <c r="E51" i="6" s="1"/>
  <c r="B27" i="6"/>
  <c r="C48" i="6"/>
  <c r="E48" i="6" s="1"/>
  <c r="B14" i="6"/>
  <c r="F48" i="6"/>
  <c r="E14" i="6"/>
  <c r="E11" i="6"/>
  <c r="E62" i="6" s="1"/>
  <c r="C14" i="6"/>
  <c r="C11" i="6"/>
  <c r="C62" i="6" s="1"/>
  <c r="E6" i="6"/>
  <c r="E7" i="6"/>
  <c r="B63" i="6"/>
  <c r="B6" i="6"/>
  <c r="C7" i="6"/>
  <c r="C6" i="6"/>
  <c r="D5" i="6"/>
  <c r="F27" i="11" l="1"/>
  <c r="Q27" i="11" s="1"/>
  <c r="F32" i="11"/>
  <c r="Q32" i="11" s="1"/>
  <c r="Q44" i="11"/>
  <c r="Q21" i="11"/>
  <c r="Q13" i="11"/>
  <c r="Q17" i="11"/>
  <c r="D22" i="6"/>
  <c r="D14" i="6"/>
  <c r="A27" i="11"/>
  <c r="E63" i="6"/>
  <c r="C63" i="6"/>
  <c r="F51" i="6"/>
  <c r="F49" i="6"/>
  <c r="A9" i="11"/>
  <c r="A41" i="11"/>
  <c r="A42" i="11" s="1"/>
  <c r="A18" i="11"/>
  <c r="A45" i="11"/>
  <c r="A46" i="11" s="1"/>
  <c r="A22" i="11"/>
  <c r="A37" i="11"/>
  <c r="A38" i="11" s="1"/>
  <c r="A14" i="11"/>
  <c r="C50" i="6"/>
  <c r="D11" i="6"/>
  <c r="D27" i="6"/>
  <c r="B15" i="6"/>
  <c r="C15" i="6"/>
  <c r="E15" i="6"/>
  <c r="F5" i="6"/>
  <c r="F7" i="6" s="1"/>
  <c r="D6" i="6"/>
  <c r="D7" i="6"/>
  <c r="F45" i="11" l="1"/>
  <c r="F41" i="11"/>
  <c r="Q41" i="11" s="1"/>
  <c r="Q9" i="11"/>
  <c r="F37" i="11"/>
  <c r="D63" i="6"/>
  <c r="F14" i="6"/>
  <c r="F15" i="6" s="1"/>
  <c r="D62" i="6"/>
  <c r="F50" i="6"/>
  <c r="Q22" i="11"/>
  <c r="Q18" i="11"/>
  <c r="Q14" i="11"/>
  <c r="F22" i="6"/>
  <c r="A4" i="11"/>
  <c r="A33" i="11"/>
  <c r="A34" i="11" s="1"/>
  <c r="A10" i="11"/>
  <c r="D15" i="6"/>
  <c r="C52" i="6"/>
  <c r="E52" i="6" s="1"/>
  <c r="E50" i="6"/>
  <c r="F11" i="6"/>
  <c r="F62" i="6" s="1"/>
  <c r="F27" i="6"/>
  <c r="F63" i="6"/>
  <c r="F6" i="6"/>
  <c r="F38" i="11" l="1"/>
  <c r="Q37" i="11"/>
  <c r="Q38" i="11" s="1"/>
  <c r="F46" i="11"/>
  <c r="Q45" i="11"/>
  <c r="Q46" i="11" s="1"/>
  <c r="F42" i="11"/>
  <c r="F33" i="11"/>
  <c r="Q4" i="11"/>
  <c r="F52" i="6"/>
  <c r="Q42" i="11"/>
  <c r="A5" i="11"/>
  <c r="A28" i="11"/>
  <c r="A29" i="11" s="1"/>
  <c r="Q10" i="11"/>
  <c r="F34" i="11" l="1"/>
  <c r="Q33" i="11"/>
  <c r="Q34" i="11" s="1"/>
  <c r="F28" i="11"/>
  <c r="Q5" i="11"/>
  <c r="F29" i="11" l="1"/>
  <c r="Q28" i="11"/>
  <c r="Q29" i="11" s="1"/>
  <c r="G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Chavari, Sabrina</author>
  </authors>
  <commentList>
    <comment ref="B179" authorId="0" shapeId="0" xr:uid="{A573BB69-8B16-415D-9909-2DA6B9F95B09}">
      <text>
        <r>
          <rPr>
            <b/>
            <sz val="9"/>
            <color indexed="81"/>
            <rFont val="Segoe UI"/>
            <family val="2"/>
          </rPr>
          <t>Chavari, Sabrina:</t>
        </r>
        <r>
          <rPr>
            <sz val="9"/>
            <color indexed="81"/>
            <rFont val="Segoe UI"/>
            <family val="2"/>
          </rPr>
          <t xml:space="preserve">
Credit note Franskische
</t>
        </r>
      </text>
    </comment>
    <comment ref="B192" authorId="0" shapeId="0" xr:uid="{BFE37113-FC4B-4031-9F32-1915AB6F07B6}">
      <text>
        <r>
          <rPr>
            <b/>
            <sz val="9"/>
            <color indexed="81"/>
            <rFont val="Segoe UI"/>
            <family val="2"/>
          </rPr>
          <t>Chavari, Sabrina:</t>
        </r>
        <r>
          <rPr>
            <sz val="9"/>
            <color indexed="81"/>
            <rFont val="Segoe UI"/>
            <family val="2"/>
          </rPr>
          <t xml:space="preserve">
Recuperado com a POV16667
</t>
        </r>
      </text>
    </comment>
    <comment ref="B196" authorId="0" shapeId="0" xr:uid="{0B890787-7097-4ACF-A856-193DD66F2E62}">
      <text>
        <r>
          <rPr>
            <b/>
            <sz val="9"/>
            <color indexed="81"/>
            <rFont val="Segoe UI"/>
            <family val="2"/>
          </rPr>
          <t>Chavari, Sabrina:</t>
        </r>
        <r>
          <rPr>
            <sz val="9"/>
            <color indexed="81"/>
            <rFont val="Segoe UI"/>
            <family val="2"/>
          </rPr>
          <t xml:space="preserve">
Recuperado com a POV16667</t>
        </r>
      </text>
    </comment>
    <comment ref="B197" authorId="0" shapeId="0" xr:uid="{FA604F7E-AF8F-443F-BC60-8332D493C3DD}">
      <text>
        <r>
          <rPr>
            <b/>
            <sz val="9"/>
            <color indexed="81"/>
            <rFont val="Segoe UI"/>
            <family val="2"/>
          </rPr>
          <t>Chavari, Sabrina:</t>
        </r>
        <r>
          <rPr>
            <sz val="9"/>
            <color indexed="81"/>
            <rFont val="Segoe UI"/>
            <family val="2"/>
          </rPr>
          <t xml:space="preserve">
Recuperado com a POV16667</t>
        </r>
      </text>
    </comment>
    <comment ref="B200" authorId="0" shapeId="0" xr:uid="{A0849081-8280-4451-ABA7-E97F10221662}">
      <text>
        <r>
          <rPr>
            <b/>
            <sz val="9"/>
            <color indexed="81"/>
            <rFont val="Segoe UI"/>
            <family val="2"/>
          </rPr>
          <t>Chavari, Sabrina:</t>
        </r>
        <r>
          <rPr>
            <sz val="9"/>
            <color indexed="81"/>
            <rFont val="Segoe UI"/>
            <family val="2"/>
          </rPr>
          <t xml:space="preserve">
recuperado na POV 16775</t>
        </r>
      </text>
    </comment>
    <comment ref="B201" authorId="0" shapeId="0" xr:uid="{6D24DAE6-1BC8-40F3-9AF7-EBCFD9AE5C30}">
      <text>
        <r>
          <rPr>
            <b/>
            <sz val="9"/>
            <color indexed="81"/>
            <rFont val="Segoe UI"/>
            <family val="2"/>
          </rPr>
          <t>Chavari, Sabrina:</t>
        </r>
        <r>
          <rPr>
            <sz val="9"/>
            <color indexed="81"/>
            <rFont val="Segoe UI"/>
            <family val="2"/>
          </rPr>
          <t xml:space="preserve">
recuperado na POV 16775</t>
        </r>
      </text>
    </comment>
    <comment ref="B204" authorId="0" shapeId="0" xr:uid="{D90C69B5-75D9-499E-BB42-6621F325D862}">
      <text>
        <r>
          <rPr>
            <b/>
            <sz val="9"/>
            <color indexed="81"/>
            <rFont val="Segoe UI"/>
            <family val="2"/>
          </rPr>
          <t>Chavari, Sabrina:</t>
        </r>
        <r>
          <rPr>
            <sz val="9"/>
            <color indexed="81"/>
            <rFont val="Segoe UI"/>
            <family val="2"/>
          </rPr>
          <t xml:space="preserve">
recuperado na POV 16775</t>
        </r>
      </text>
    </comment>
    <comment ref="B223" authorId="0" shapeId="0" xr:uid="{A1A5A586-8A5A-4164-B5AE-CD33977FF30F}">
      <text>
        <r>
          <rPr>
            <b/>
            <sz val="9"/>
            <color indexed="81"/>
            <rFont val="Segoe UI"/>
            <family val="2"/>
          </rPr>
          <t>Chavari, Sabrina:</t>
        </r>
        <r>
          <rPr>
            <sz val="9"/>
            <color indexed="81"/>
            <rFont val="Segoe UI"/>
            <family val="2"/>
          </rPr>
          <t xml:space="preserve">
recuperado na POV 16775</t>
        </r>
      </text>
    </comment>
    <comment ref="B225" authorId="0" shapeId="0" xr:uid="{E1479667-3BAE-4E7D-B24C-8CAD84B982F5}">
      <text>
        <r>
          <rPr>
            <b/>
            <sz val="9"/>
            <color indexed="81"/>
            <rFont val="Segoe UI"/>
            <family val="2"/>
          </rPr>
          <t>Chavari, Sabrina:</t>
        </r>
        <r>
          <rPr>
            <sz val="9"/>
            <color indexed="81"/>
            <rFont val="Segoe UI"/>
            <family val="2"/>
          </rPr>
          <t xml:space="preserve">
recuperado na POV 16775</t>
        </r>
      </text>
    </comment>
    <comment ref="B226" authorId="0" shapeId="0" xr:uid="{4691A7D3-E63C-481F-86D8-C95F87297A37}">
      <text>
        <r>
          <rPr>
            <b/>
            <sz val="9"/>
            <color indexed="81"/>
            <rFont val="Segoe UI"/>
            <family val="2"/>
          </rPr>
          <t>Chavari, Sabrina:</t>
        </r>
        <r>
          <rPr>
            <sz val="9"/>
            <color indexed="81"/>
            <rFont val="Segoe UI"/>
            <family val="2"/>
          </rPr>
          <t xml:space="preserve">
recuperado na POV 16775</t>
        </r>
      </text>
    </comment>
    <comment ref="B233" authorId="0" shapeId="0" xr:uid="{A017AF3B-6415-4B99-A929-170CF57EFDD5}">
      <text>
        <r>
          <rPr>
            <b/>
            <sz val="9"/>
            <color indexed="81"/>
            <rFont val="Segoe UI"/>
            <family val="2"/>
          </rPr>
          <t>Chavari, Sabrina:</t>
        </r>
        <r>
          <rPr>
            <sz val="9"/>
            <color indexed="81"/>
            <rFont val="Segoe UI"/>
            <family val="2"/>
          </rPr>
          <t xml:space="preserve">
recuperado na POV 16775</t>
        </r>
      </text>
    </comment>
    <comment ref="B255" authorId="0" shapeId="0" xr:uid="{7B18B7B7-D73B-44EF-A0ED-8FE083B2236D}">
      <text>
        <r>
          <rPr>
            <b/>
            <sz val="9"/>
            <color indexed="81"/>
            <rFont val="Segoe UI"/>
            <family val="2"/>
          </rPr>
          <t>Chavari, Sabrina:</t>
        </r>
        <r>
          <rPr>
            <sz val="9"/>
            <color indexed="81"/>
            <rFont val="Segoe UI"/>
            <family val="2"/>
          </rPr>
          <t xml:space="preserve">
Recuperado em POV da MAN</t>
        </r>
      </text>
    </comment>
    <comment ref="B264" authorId="0" shapeId="0" xr:uid="{E7FDC942-35BD-4C78-8031-2B1CE3B3303D}">
      <text>
        <r>
          <rPr>
            <b/>
            <sz val="9"/>
            <color indexed="81"/>
            <rFont val="Segoe UI"/>
            <family val="2"/>
          </rPr>
          <t>Chavari, Sabrina:</t>
        </r>
        <r>
          <rPr>
            <sz val="9"/>
            <color indexed="81"/>
            <rFont val="Segoe UI"/>
            <family val="2"/>
          </rPr>
          <t xml:space="preserve">
CR através da pov 16775</t>
        </r>
      </text>
    </comment>
    <comment ref="B272" authorId="0" shapeId="0" xr:uid="{F33428DA-D6A4-4C27-AA38-6C8B44396FEE}">
      <text>
        <r>
          <rPr>
            <b/>
            <sz val="9"/>
            <color indexed="81"/>
            <rFont val="Segoe UI"/>
            <family val="2"/>
          </rPr>
          <t>Chavari, Sabrina:</t>
        </r>
        <r>
          <rPr>
            <sz val="9"/>
            <color indexed="81"/>
            <rFont val="Segoe UI"/>
            <family val="2"/>
          </rPr>
          <t xml:space="preserve">
CR através da pov 16775</t>
        </r>
      </text>
    </comment>
    <comment ref="B277" authorId="0" shapeId="0" xr:uid="{527B57EB-C4A5-41F7-BAB8-885034D5A015}">
      <text>
        <r>
          <rPr>
            <b/>
            <sz val="9"/>
            <color indexed="81"/>
            <rFont val="Segoe UI"/>
            <family val="2"/>
          </rPr>
          <t>Chavari, Sabrina:</t>
        </r>
        <r>
          <rPr>
            <sz val="9"/>
            <color indexed="81"/>
            <rFont val="Segoe UI"/>
            <family val="2"/>
          </rPr>
          <t xml:space="preserve">
CR através da POV16775</t>
        </r>
      </text>
    </comment>
    <comment ref="B278" authorId="0" shapeId="0" xr:uid="{08CAB31C-7771-4D9F-A229-866F8A49418C}">
      <text>
        <r>
          <rPr>
            <b/>
            <sz val="9"/>
            <color indexed="81"/>
            <rFont val="Segoe UI"/>
            <family val="2"/>
          </rPr>
          <t>Chavari, Sabrina:</t>
        </r>
        <r>
          <rPr>
            <sz val="9"/>
            <color indexed="81"/>
            <rFont val="Segoe UI"/>
            <family val="2"/>
          </rPr>
          <t xml:space="preserve">
Cr através da POV16775
</t>
        </r>
      </text>
    </comment>
    <comment ref="B287" authorId="0" shapeId="0" xr:uid="{200CC243-DCAC-45E6-9EF0-48B4050DE1C1}">
      <text>
        <r>
          <rPr>
            <b/>
            <sz val="9"/>
            <color indexed="81"/>
            <rFont val="Segoe UI"/>
            <family val="2"/>
          </rPr>
          <t>Chavari, Sabrina:
CR através da POV MAN</t>
        </r>
      </text>
    </comment>
    <comment ref="B293" authorId="0" shapeId="0" xr:uid="{8D131CAA-8923-457A-9A5D-060512A3ED06}">
      <text>
        <r>
          <rPr>
            <b/>
            <sz val="9"/>
            <color indexed="81"/>
            <rFont val="Segoe UI"/>
            <family val="2"/>
          </rPr>
          <t>Chavari, Sabrina:</t>
        </r>
        <r>
          <rPr>
            <sz val="9"/>
            <color indexed="81"/>
            <rFont val="Segoe UI"/>
            <family val="2"/>
          </rPr>
          <t xml:space="preserve">
CR através da POV MAN</t>
        </r>
      </text>
    </comment>
    <comment ref="B301" authorId="0" shapeId="0" xr:uid="{42F28708-5BAD-4343-8B75-7A9C2C657D7D}">
      <text>
        <r>
          <rPr>
            <b/>
            <sz val="9"/>
            <color indexed="81"/>
            <rFont val="Segoe UI"/>
            <family val="2"/>
          </rPr>
          <t>Chavari, Sabrina:</t>
        </r>
        <r>
          <rPr>
            <sz val="9"/>
            <color indexed="81"/>
            <rFont val="Segoe UI"/>
            <family val="2"/>
          </rPr>
          <t xml:space="preserve">
CR através da POV MAN</t>
        </r>
      </text>
    </comment>
    <comment ref="B302" authorId="0" shapeId="0" xr:uid="{E939470F-2666-41B6-9E1E-7476C5E67636}">
      <text>
        <r>
          <rPr>
            <b/>
            <sz val="9"/>
            <color indexed="81"/>
            <rFont val="Segoe UI"/>
            <family val="2"/>
          </rPr>
          <t>Chavari, Sabrina:</t>
        </r>
        <r>
          <rPr>
            <sz val="9"/>
            <color indexed="81"/>
            <rFont val="Segoe UI"/>
            <family val="2"/>
          </rPr>
          <t xml:space="preserve">
CR através a POV16775</t>
        </r>
      </text>
    </comment>
    <comment ref="B310" authorId="0" shapeId="0" xr:uid="{D57AB97C-09DD-454E-9296-43DA47607933}">
      <text>
        <r>
          <rPr>
            <b/>
            <sz val="9"/>
            <color indexed="81"/>
            <rFont val="Segoe UI"/>
            <family val="2"/>
          </rPr>
          <t>Chavari, Sabrina:</t>
        </r>
        <r>
          <rPr>
            <sz val="9"/>
            <color indexed="81"/>
            <rFont val="Segoe UI"/>
            <family val="2"/>
          </rPr>
          <t xml:space="preserve">
CR através da POV MAN</t>
        </r>
      </text>
    </comment>
    <comment ref="B316" authorId="0" shapeId="0" xr:uid="{041B2723-E5D2-440A-AF4A-700CC47383B0}">
      <text>
        <r>
          <rPr>
            <b/>
            <sz val="9"/>
            <color indexed="81"/>
            <rFont val="Segoe UI"/>
            <family val="2"/>
          </rPr>
          <t>Chavari, Sabrina:</t>
        </r>
        <r>
          <rPr>
            <sz val="9"/>
            <color indexed="81"/>
            <rFont val="Segoe UI"/>
            <family val="2"/>
          </rPr>
          <t xml:space="preserve">
CR através a POV16775</t>
        </r>
      </text>
    </comment>
    <comment ref="B318" authorId="0" shapeId="0" xr:uid="{EDE99504-0233-487D-AD47-D2F11E644883}">
      <text>
        <r>
          <rPr>
            <b/>
            <sz val="9"/>
            <color indexed="81"/>
            <rFont val="Segoe UI"/>
            <family val="2"/>
          </rPr>
          <t>Chavari, Sabrina:</t>
        </r>
        <r>
          <rPr>
            <sz val="9"/>
            <color indexed="81"/>
            <rFont val="Segoe UI"/>
            <family val="2"/>
          </rPr>
          <t xml:space="preserve">
CR através da POV MAN</t>
        </r>
      </text>
    </comment>
    <comment ref="B319" authorId="0" shapeId="0" xr:uid="{6C6F9397-3821-4F3B-8104-D87699882259}">
      <text>
        <r>
          <rPr>
            <b/>
            <sz val="9"/>
            <color indexed="81"/>
            <rFont val="Segoe UI"/>
            <family val="2"/>
          </rPr>
          <t>Chavari, Sabrina:</t>
        </r>
        <r>
          <rPr>
            <sz val="9"/>
            <color indexed="81"/>
            <rFont val="Segoe UI"/>
            <family val="2"/>
          </rPr>
          <t xml:space="preserve">
CR através da POV MAN</t>
        </r>
      </text>
    </comment>
    <comment ref="B325" authorId="0" shapeId="0" xr:uid="{1D2E5F09-CE5B-49FB-A3FD-FC9A38CAB0B2}">
      <text>
        <r>
          <rPr>
            <b/>
            <sz val="9"/>
            <color indexed="81"/>
            <rFont val="Segoe UI"/>
            <family val="2"/>
          </rPr>
          <t>Chavari, Sabrina:</t>
        </r>
        <r>
          <rPr>
            <sz val="9"/>
            <color indexed="81"/>
            <rFont val="Segoe UI"/>
            <family val="2"/>
          </rPr>
          <t xml:space="preserve">
CR através da POV MAN</t>
        </r>
      </text>
    </comment>
    <comment ref="B328" authorId="0" shapeId="0" xr:uid="{ADAD80B6-D3C4-4AA4-8DBE-C1B892179748}">
      <text>
        <r>
          <rPr>
            <b/>
            <sz val="9"/>
            <color indexed="81"/>
            <rFont val="Segoe UI"/>
            <family val="2"/>
          </rPr>
          <t>Chavari, Sabrina:</t>
        </r>
        <r>
          <rPr>
            <sz val="9"/>
            <color indexed="81"/>
            <rFont val="Segoe UI"/>
            <family val="2"/>
          </rPr>
          <t xml:space="preserve">
CR através da POV MAN</t>
        </r>
      </text>
    </comment>
    <comment ref="B334" authorId="0" shapeId="0" xr:uid="{DD91E8FE-EFAC-4169-A634-02B13BD7EB2F}">
      <text>
        <r>
          <rPr>
            <b/>
            <sz val="9"/>
            <color indexed="81"/>
            <rFont val="Segoe UI"/>
            <family val="2"/>
          </rPr>
          <t>Chavari, Sabrina:</t>
        </r>
        <r>
          <rPr>
            <sz val="9"/>
            <color indexed="81"/>
            <rFont val="Segoe UI"/>
            <family val="2"/>
          </rPr>
          <t xml:space="preserve">
CR através da POV MAN</t>
        </r>
      </text>
    </comment>
    <comment ref="B336" authorId="0" shapeId="0" xr:uid="{9B27BA0F-1F34-43AF-AFF0-F4E2526F76A1}">
      <text>
        <r>
          <rPr>
            <b/>
            <sz val="9"/>
            <color indexed="81"/>
            <rFont val="Segoe UI"/>
            <family val="2"/>
          </rPr>
          <t>Chavari, Sabrina:</t>
        </r>
        <r>
          <rPr>
            <sz val="9"/>
            <color indexed="81"/>
            <rFont val="Segoe UI"/>
            <family val="2"/>
          </rPr>
          <t xml:space="preserve">
CR através da POV MAN</t>
        </r>
      </text>
    </comment>
    <comment ref="B339" authorId="0" shapeId="0" xr:uid="{61225C9C-70B9-48AB-B582-B0DA21C571D8}">
      <text>
        <r>
          <rPr>
            <b/>
            <sz val="9"/>
            <color indexed="81"/>
            <rFont val="Segoe UI"/>
            <family val="2"/>
          </rPr>
          <t>Chavari, Sabrina:</t>
        </r>
        <r>
          <rPr>
            <sz val="9"/>
            <color indexed="81"/>
            <rFont val="Segoe UI"/>
            <family val="2"/>
          </rPr>
          <t xml:space="preserve">
CR através da POV MAN</t>
        </r>
      </text>
    </comment>
    <comment ref="B340" authorId="0" shapeId="0" xr:uid="{837BB0F2-B8C9-405E-A192-A8F01B28F497}">
      <text>
        <r>
          <rPr>
            <b/>
            <sz val="9"/>
            <color indexed="81"/>
            <rFont val="Segoe UI"/>
            <family val="2"/>
          </rPr>
          <t>Chavari, Sabrina:</t>
        </r>
        <r>
          <rPr>
            <sz val="9"/>
            <color indexed="81"/>
            <rFont val="Segoe UI"/>
            <family val="2"/>
          </rPr>
          <t xml:space="preserve">
CR através a POV16775</t>
        </r>
      </text>
    </comment>
    <comment ref="B346" authorId="0" shapeId="0" xr:uid="{FDAC2AF4-1B69-4D9B-BD0E-BBC4FB8FA4AD}">
      <text>
        <r>
          <rPr>
            <b/>
            <sz val="9"/>
            <color indexed="81"/>
            <rFont val="Segoe UI"/>
            <family val="2"/>
          </rPr>
          <t>Chavari, Sabrina:</t>
        </r>
        <r>
          <rPr>
            <sz val="9"/>
            <color indexed="81"/>
            <rFont val="Segoe UI"/>
            <family val="2"/>
          </rPr>
          <t xml:space="preserve">
CR através a POV16775</t>
        </r>
      </text>
    </comment>
    <comment ref="B347" authorId="0" shapeId="0" xr:uid="{401F07E3-61E9-4E8F-9E5D-02908188256E}">
      <text>
        <r>
          <rPr>
            <b/>
            <sz val="9"/>
            <color indexed="81"/>
            <rFont val="Segoe UI"/>
            <family val="2"/>
          </rPr>
          <t>Chavari, Sabrina:</t>
        </r>
        <r>
          <rPr>
            <sz val="9"/>
            <color indexed="81"/>
            <rFont val="Segoe UI"/>
            <family val="2"/>
          </rPr>
          <t xml:space="preserve">
CR através a POV16775</t>
        </r>
      </text>
    </comment>
    <comment ref="B352" authorId="0" shapeId="0" xr:uid="{82C405AF-D940-44BB-859E-434EA9F9F280}">
      <text>
        <r>
          <rPr>
            <b/>
            <sz val="9"/>
            <color indexed="81"/>
            <rFont val="Segoe UI"/>
            <family val="2"/>
          </rPr>
          <t>Chavari, Sabrina:</t>
        </r>
        <r>
          <rPr>
            <sz val="9"/>
            <color indexed="81"/>
            <rFont val="Segoe UI"/>
            <family val="2"/>
          </rPr>
          <t xml:space="preserve">
CR através a POV16775</t>
        </r>
      </text>
    </comment>
    <comment ref="B383" authorId="0" shapeId="0" xr:uid="{BEC3A4D3-E69A-42A6-BC49-29A27CBB6250}">
      <text>
        <r>
          <rPr>
            <b/>
            <sz val="9"/>
            <color indexed="81"/>
            <rFont val="Segoe UI"/>
            <family val="2"/>
          </rPr>
          <t>Chavari, Sabrina:</t>
        </r>
        <r>
          <rPr>
            <sz val="9"/>
            <color indexed="81"/>
            <rFont val="Segoe UI"/>
            <family val="2"/>
          </rPr>
          <t xml:space="preserve">
Recuperado através de POV16775</t>
        </r>
      </text>
    </comment>
    <comment ref="B417" authorId="0" shapeId="0" xr:uid="{0C5184FA-1E54-4ADB-858F-CE45FDB01A67}">
      <text>
        <r>
          <rPr>
            <b/>
            <sz val="9"/>
            <color indexed="81"/>
            <rFont val="Segoe UI"/>
            <family val="2"/>
          </rPr>
          <t>Chavari, Sabrina:</t>
        </r>
        <r>
          <rPr>
            <sz val="9"/>
            <color indexed="81"/>
            <rFont val="Segoe UI"/>
            <family val="2"/>
          </rPr>
          <t xml:space="preserve">
Recuperado através de POV16775</t>
        </r>
      </text>
    </comment>
    <comment ref="C658" authorId="0" shapeId="0" xr:uid="{AC036D2D-32DF-4205-B99D-231DD71E9166}">
      <text>
        <r>
          <rPr>
            <b/>
            <sz val="9"/>
            <color indexed="81"/>
            <rFont val="Segoe UI"/>
            <family val="2"/>
          </rPr>
          <t>Chavari, Sabrina:</t>
        </r>
        <r>
          <rPr>
            <sz val="9"/>
            <color indexed="81"/>
            <rFont val="Segoe UI"/>
            <family val="2"/>
          </rPr>
          <t xml:space="preserve">
Devido a um CR que temos, estamos abatendo e considerando como o custo real deste PTA apenas a diferença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Chavari, Sabrina</author>
  </authors>
  <commentList>
    <comment ref="C179" authorId="0" shapeId="0" xr:uid="{21B5074B-47A1-4CDD-8849-6B7D6D801E59}">
      <text>
        <r>
          <rPr>
            <b/>
            <sz val="9"/>
            <color indexed="81"/>
            <rFont val="Segoe UI"/>
            <family val="2"/>
          </rPr>
          <t>Chavari, Sabrina:</t>
        </r>
        <r>
          <rPr>
            <sz val="9"/>
            <color indexed="81"/>
            <rFont val="Segoe UI"/>
            <family val="2"/>
          </rPr>
          <t xml:space="preserve">
Credit note Franskische
</t>
        </r>
      </text>
    </comment>
    <comment ref="C192" authorId="0" shapeId="0" xr:uid="{AFCAA8A5-0096-40F9-9C08-84B163A62EE7}">
      <text>
        <r>
          <rPr>
            <b/>
            <sz val="9"/>
            <color indexed="81"/>
            <rFont val="Segoe UI"/>
            <family val="2"/>
          </rPr>
          <t>Chavari, Sabrina:</t>
        </r>
        <r>
          <rPr>
            <sz val="9"/>
            <color indexed="81"/>
            <rFont val="Segoe UI"/>
            <family val="2"/>
          </rPr>
          <t xml:space="preserve">
Recuperado com a POV16667
</t>
        </r>
      </text>
    </comment>
    <comment ref="C196" authorId="0" shapeId="0" xr:uid="{313737FB-5881-45EA-8111-C83E9CE156A3}">
      <text>
        <r>
          <rPr>
            <b/>
            <sz val="9"/>
            <color indexed="81"/>
            <rFont val="Segoe UI"/>
            <family val="2"/>
          </rPr>
          <t>Chavari, Sabrina:</t>
        </r>
        <r>
          <rPr>
            <sz val="9"/>
            <color indexed="81"/>
            <rFont val="Segoe UI"/>
            <family val="2"/>
          </rPr>
          <t xml:space="preserve">
Recuperado com a POV16667</t>
        </r>
      </text>
    </comment>
    <comment ref="C197" authorId="0" shapeId="0" xr:uid="{D828F0CA-70A8-4FB8-841E-DDB0B2F89A34}">
      <text>
        <r>
          <rPr>
            <b/>
            <sz val="9"/>
            <color indexed="81"/>
            <rFont val="Segoe UI"/>
            <family val="2"/>
          </rPr>
          <t>Chavari, Sabrina:</t>
        </r>
        <r>
          <rPr>
            <sz val="9"/>
            <color indexed="81"/>
            <rFont val="Segoe UI"/>
            <family val="2"/>
          </rPr>
          <t xml:space="preserve">
Recuperado com a POV16667</t>
        </r>
      </text>
    </comment>
    <comment ref="C200" authorId="0" shapeId="0" xr:uid="{7D9451A9-480A-46BB-9A45-6C416E79DF43}">
      <text>
        <r>
          <rPr>
            <b/>
            <sz val="9"/>
            <color indexed="81"/>
            <rFont val="Segoe UI"/>
            <family val="2"/>
          </rPr>
          <t>Chavari, Sabrina:</t>
        </r>
        <r>
          <rPr>
            <sz val="9"/>
            <color indexed="81"/>
            <rFont val="Segoe UI"/>
            <family val="2"/>
          </rPr>
          <t xml:space="preserve">
recuperado na POV 16775</t>
        </r>
      </text>
    </comment>
    <comment ref="C201" authorId="0" shapeId="0" xr:uid="{B9748349-BB29-4B3A-B74E-B4BC1E807DEA}">
      <text>
        <r>
          <rPr>
            <b/>
            <sz val="9"/>
            <color indexed="81"/>
            <rFont val="Segoe UI"/>
            <family val="2"/>
          </rPr>
          <t>Chavari, Sabrina:</t>
        </r>
        <r>
          <rPr>
            <sz val="9"/>
            <color indexed="81"/>
            <rFont val="Segoe UI"/>
            <family val="2"/>
          </rPr>
          <t xml:space="preserve">
recuperado na POV 16775</t>
        </r>
      </text>
    </comment>
    <comment ref="C204" authorId="0" shapeId="0" xr:uid="{171A94A6-84FA-4668-A29C-C602431F6CF2}">
      <text>
        <r>
          <rPr>
            <b/>
            <sz val="9"/>
            <color indexed="81"/>
            <rFont val="Segoe UI"/>
            <family val="2"/>
          </rPr>
          <t>Chavari, Sabrina:</t>
        </r>
        <r>
          <rPr>
            <sz val="9"/>
            <color indexed="81"/>
            <rFont val="Segoe UI"/>
            <family val="2"/>
          </rPr>
          <t xml:space="preserve">
recuperado na POV 16775</t>
        </r>
      </text>
    </comment>
    <comment ref="C223" authorId="0" shapeId="0" xr:uid="{8B8D972D-07F7-4EBD-81EC-17891E2A6B57}">
      <text>
        <r>
          <rPr>
            <b/>
            <sz val="9"/>
            <color indexed="81"/>
            <rFont val="Segoe UI"/>
            <family val="2"/>
          </rPr>
          <t>Chavari, Sabrina:</t>
        </r>
        <r>
          <rPr>
            <sz val="9"/>
            <color indexed="81"/>
            <rFont val="Segoe UI"/>
            <family val="2"/>
          </rPr>
          <t xml:space="preserve">
recuperado na POV 16775</t>
        </r>
      </text>
    </comment>
    <comment ref="C225" authorId="0" shapeId="0" xr:uid="{EB7429B6-2940-4FB1-BCA1-BF86DB7CD8F8}">
      <text>
        <r>
          <rPr>
            <b/>
            <sz val="9"/>
            <color indexed="81"/>
            <rFont val="Segoe UI"/>
            <family val="2"/>
          </rPr>
          <t>Chavari, Sabrina:</t>
        </r>
        <r>
          <rPr>
            <sz val="9"/>
            <color indexed="81"/>
            <rFont val="Segoe UI"/>
            <family val="2"/>
          </rPr>
          <t xml:space="preserve">
recuperado na POV 16775</t>
        </r>
      </text>
    </comment>
    <comment ref="C226" authorId="0" shapeId="0" xr:uid="{15C0996F-408A-474C-8B7C-1BE18C2540B7}">
      <text>
        <r>
          <rPr>
            <b/>
            <sz val="9"/>
            <color indexed="81"/>
            <rFont val="Segoe UI"/>
            <family val="2"/>
          </rPr>
          <t>Chavari, Sabrina:</t>
        </r>
        <r>
          <rPr>
            <sz val="9"/>
            <color indexed="81"/>
            <rFont val="Segoe UI"/>
            <family val="2"/>
          </rPr>
          <t xml:space="preserve">
recuperado na POV 16775</t>
        </r>
      </text>
    </comment>
    <comment ref="C233" authorId="0" shapeId="0" xr:uid="{2715F457-E906-40BB-AA26-97ECACA78194}">
      <text>
        <r>
          <rPr>
            <b/>
            <sz val="9"/>
            <color indexed="81"/>
            <rFont val="Segoe UI"/>
            <family val="2"/>
          </rPr>
          <t>Chavari, Sabrina:</t>
        </r>
        <r>
          <rPr>
            <sz val="9"/>
            <color indexed="81"/>
            <rFont val="Segoe UI"/>
            <family val="2"/>
          </rPr>
          <t xml:space="preserve">
recuperado na POV 16775</t>
        </r>
      </text>
    </comment>
    <comment ref="C255" authorId="0" shapeId="0" xr:uid="{FD41A8F0-369C-4CD3-A01D-E438EE8A9766}">
      <text>
        <r>
          <rPr>
            <b/>
            <sz val="9"/>
            <color indexed="81"/>
            <rFont val="Segoe UI"/>
            <family val="2"/>
          </rPr>
          <t>Chavari, Sabrina:</t>
        </r>
        <r>
          <rPr>
            <sz val="9"/>
            <color indexed="81"/>
            <rFont val="Segoe UI"/>
            <family val="2"/>
          </rPr>
          <t xml:space="preserve">
Recuperado em POV da MAN</t>
        </r>
      </text>
    </comment>
    <comment ref="C264" authorId="0" shapeId="0" xr:uid="{562CD521-F3B1-47E6-9CAA-87106C0DB80F}">
      <text>
        <r>
          <rPr>
            <b/>
            <sz val="9"/>
            <color indexed="81"/>
            <rFont val="Segoe UI"/>
            <family val="2"/>
          </rPr>
          <t>Chavari, Sabrina:</t>
        </r>
        <r>
          <rPr>
            <sz val="9"/>
            <color indexed="81"/>
            <rFont val="Segoe UI"/>
            <family val="2"/>
          </rPr>
          <t xml:space="preserve">
CR através da pov 16775</t>
        </r>
      </text>
    </comment>
    <comment ref="C272" authorId="0" shapeId="0" xr:uid="{040609D0-EEAF-47E7-9BF5-0B48C3B10B9F}">
      <text>
        <r>
          <rPr>
            <b/>
            <sz val="9"/>
            <color indexed="81"/>
            <rFont val="Segoe UI"/>
            <family val="2"/>
          </rPr>
          <t>Chavari, Sabrina:</t>
        </r>
        <r>
          <rPr>
            <sz val="9"/>
            <color indexed="81"/>
            <rFont val="Segoe UI"/>
            <family val="2"/>
          </rPr>
          <t xml:space="preserve">
CR através da pov 16775</t>
        </r>
      </text>
    </comment>
    <comment ref="C277" authorId="0" shapeId="0" xr:uid="{D487C34B-33F1-4F22-B93A-4835E7F88376}">
      <text>
        <r>
          <rPr>
            <b/>
            <sz val="9"/>
            <color indexed="81"/>
            <rFont val="Segoe UI"/>
            <family val="2"/>
          </rPr>
          <t>Chavari, Sabrina:</t>
        </r>
        <r>
          <rPr>
            <sz val="9"/>
            <color indexed="81"/>
            <rFont val="Segoe UI"/>
            <family val="2"/>
          </rPr>
          <t xml:space="preserve">
CR através da POV16775</t>
        </r>
      </text>
    </comment>
    <comment ref="C278" authorId="0" shapeId="0" xr:uid="{4DAAA2D0-ED92-4DCB-BA16-50EFD6449153}">
      <text>
        <r>
          <rPr>
            <b/>
            <sz val="9"/>
            <color indexed="81"/>
            <rFont val="Segoe UI"/>
            <family val="2"/>
          </rPr>
          <t>Chavari, Sabrina:</t>
        </r>
        <r>
          <rPr>
            <sz val="9"/>
            <color indexed="81"/>
            <rFont val="Segoe UI"/>
            <family val="2"/>
          </rPr>
          <t xml:space="preserve">
Cr através da POV16775
</t>
        </r>
      </text>
    </comment>
    <comment ref="C287" authorId="0" shapeId="0" xr:uid="{D680584B-8753-4AD0-AD12-14087DB50BE3}">
      <text>
        <r>
          <rPr>
            <b/>
            <sz val="9"/>
            <color indexed="81"/>
            <rFont val="Segoe UI"/>
            <family val="2"/>
          </rPr>
          <t>Chavari, Sabrina:
CR através da POV MAN</t>
        </r>
      </text>
    </comment>
    <comment ref="C293" authorId="0" shapeId="0" xr:uid="{A4643D36-4024-4FBC-BB62-09E6F825869D}">
      <text>
        <r>
          <rPr>
            <b/>
            <sz val="9"/>
            <color indexed="81"/>
            <rFont val="Segoe UI"/>
            <family val="2"/>
          </rPr>
          <t>Chavari, Sabrina:</t>
        </r>
        <r>
          <rPr>
            <sz val="9"/>
            <color indexed="81"/>
            <rFont val="Segoe UI"/>
            <family val="2"/>
          </rPr>
          <t xml:space="preserve">
CR através da POV MAN</t>
        </r>
      </text>
    </comment>
    <comment ref="C301" authorId="0" shapeId="0" xr:uid="{8408D943-1354-4D07-B81E-30482AF17C7B}">
      <text>
        <r>
          <rPr>
            <b/>
            <sz val="9"/>
            <color indexed="81"/>
            <rFont val="Segoe UI"/>
            <family val="2"/>
          </rPr>
          <t>Chavari, Sabrina:</t>
        </r>
        <r>
          <rPr>
            <sz val="9"/>
            <color indexed="81"/>
            <rFont val="Segoe UI"/>
            <family val="2"/>
          </rPr>
          <t xml:space="preserve">
CR através da POV MAN</t>
        </r>
      </text>
    </comment>
    <comment ref="C302" authorId="0" shapeId="0" xr:uid="{D6EDA434-D8E2-4C17-9D44-A0981DBE8C16}">
      <text>
        <r>
          <rPr>
            <b/>
            <sz val="9"/>
            <color indexed="81"/>
            <rFont val="Segoe UI"/>
            <family val="2"/>
          </rPr>
          <t>Chavari, Sabrina:</t>
        </r>
        <r>
          <rPr>
            <sz val="9"/>
            <color indexed="81"/>
            <rFont val="Segoe UI"/>
            <family val="2"/>
          </rPr>
          <t xml:space="preserve">
CR através a POV16775</t>
        </r>
      </text>
    </comment>
    <comment ref="C310" authorId="0" shapeId="0" xr:uid="{B69F5BCE-726C-4144-B5F7-B13C76AC6020}">
      <text>
        <r>
          <rPr>
            <b/>
            <sz val="9"/>
            <color indexed="81"/>
            <rFont val="Segoe UI"/>
            <family val="2"/>
          </rPr>
          <t>Chavari, Sabrina:</t>
        </r>
        <r>
          <rPr>
            <sz val="9"/>
            <color indexed="81"/>
            <rFont val="Segoe UI"/>
            <family val="2"/>
          </rPr>
          <t xml:space="preserve">
CR através da POV MAN</t>
        </r>
      </text>
    </comment>
    <comment ref="C316" authorId="0" shapeId="0" xr:uid="{3C6E9E75-831E-4BC4-B172-2B7C9F8693E8}">
      <text>
        <r>
          <rPr>
            <b/>
            <sz val="9"/>
            <color indexed="81"/>
            <rFont val="Segoe UI"/>
            <family val="2"/>
          </rPr>
          <t>Chavari, Sabrina:</t>
        </r>
        <r>
          <rPr>
            <sz val="9"/>
            <color indexed="81"/>
            <rFont val="Segoe UI"/>
            <family val="2"/>
          </rPr>
          <t xml:space="preserve">
CR através a POV16775</t>
        </r>
      </text>
    </comment>
    <comment ref="C318" authorId="0" shapeId="0" xr:uid="{4EEC6EED-7519-47D4-ACC3-24EF5600D8D1}">
      <text>
        <r>
          <rPr>
            <b/>
            <sz val="9"/>
            <color indexed="81"/>
            <rFont val="Segoe UI"/>
            <family val="2"/>
          </rPr>
          <t>Chavari, Sabrina:</t>
        </r>
        <r>
          <rPr>
            <sz val="9"/>
            <color indexed="81"/>
            <rFont val="Segoe UI"/>
            <family val="2"/>
          </rPr>
          <t xml:space="preserve">
CR através da POV MAN</t>
        </r>
      </text>
    </comment>
    <comment ref="C319" authorId="0" shapeId="0" xr:uid="{6B2C6A8D-36DF-4292-B458-22ED625A92A9}">
      <text>
        <r>
          <rPr>
            <b/>
            <sz val="9"/>
            <color indexed="81"/>
            <rFont val="Segoe UI"/>
            <family val="2"/>
          </rPr>
          <t>Chavari, Sabrina:</t>
        </r>
        <r>
          <rPr>
            <sz val="9"/>
            <color indexed="81"/>
            <rFont val="Segoe UI"/>
            <family val="2"/>
          </rPr>
          <t xml:space="preserve">
CR através da POV MAN</t>
        </r>
      </text>
    </comment>
    <comment ref="C325" authorId="0" shapeId="0" xr:uid="{CC165065-7903-4225-A4AA-FD1FCBEB40DD}">
      <text>
        <r>
          <rPr>
            <b/>
            <sz val="9"/>
            <color indexed="81"/>
            <rFont val="Segoe UI"/>
            <family val="2"/>
          </rPr>
          <t>Chavari, Sabrina:</t>
        </r>
        <r>
          <rPr>
            <sz val="9"/>
            <color indexed="81"/>
            <rFont val="Segoe UI"/>
            <family val="2"/>
          </rPr>
          <t xml:space="preserve">
CR através da POV MAN</t>
        </r>
      </text>
    </comment>
    <comment ref="C328" authorId="0" shapeId="0" xr:uid="{9B7671E8-36BD-4790-8920-C095DD34505F}">
      <text>
        <r>
          <rPr>
            <b/>
            <sz val="9"/>
            <color indexed="81"/>
            <rFont val="Segoe UI"/>
            <family val="2"/>
          </rPr>
          <t>Chavari, Sabrina:</t>
        </r>
        <r>
          <rPr>
            <sz val="9"/>
            <color indexed="81"/>
            <rFont val="Segoe UI"/>
            <family val="2"/>
          </rPr>
          <t xml:space="preserve">
CR através da POV MAN</t>
        </r>
      </text>
    </comment>
    <comment ref="C334" authorId="0" shapeId="0" xr:uid="{1343CAA7-F323-4619-A972-A09A59028614}">
      <text>
        <r>
          <rPr>
            <b/>
            <sz val="9"/>
            <color indexed="81"/>
            <rFont val="Segoe UI"/>
            <family val="2"/>
          </rPr>
          <t>Chavari, Sabrina:</t>
        </r>
        <r>
          <rPr>
            <sz val="9"/>
            <color indexed="81"/>
            <rFont val="Segoe UI"/>
            <family val="2"/>
          </rPr>
          <t xml:space="preserve">
CR através da POV MAN</t>
        </r>
      </text>
    </comment>
    <comment ref="C336" authorId="0" shapeId="0" xr:uid="{613D0C16-AE29-4162-952E-1E8D40123B9C}">
      <text>
        <r>
          <rPr>
            <b/>
            <sz val="9"/>
            <color indexed="81"/>
            <rFont val="Segoe UI"/>
            <family val="2"/>
          </rPr>
          <t>Chavari, Sabrina:</t>
        </r>
        <r>
          <rPr>
            <sz val="9"/>
            <color indexed="81"/>
            <rFont val="Segoe UI"/>
            <family val="2"/>
          </rPr>
          <t xml:space="preserve">
CR através da POV MAN</t>
        </r>
      </text>
    </comment>
    <comment ref="C339" authorId="0" shapeId="0" xr:uid="{100C193E-A38B-416B-840F-9D7809F6FB50}">
      <text>
        <r>
          <rPr>
            <b/>
            <sz val="9"/>
            <color indexed="81"/>
            <rFont val="Segoe UI"/>
            <family val="2"/>
          </rPr>
          <t>Chavari, Sabrina:</t>
        </r>
        <r>
          <rPr>
            <sz val="9"/>
            <color indexed="81"/>
            <rFont val="Segoe UI"/>
            <family val="2"/>
          </rPr>
          <t xml:space="preserve">
CR através da POV MAN</t>
        </r>
      </text>
    </comment>
    <comment ref="C340" authorId="0" shapeId="0" xr:uid="{E12F0292-A589-40F4-B42F-EAC5090A71FC}">
      <text>
        <r>
          <rPr>
            <b/>
            <sz val="9"/>
            <color indexed="81"/>
            <rFont val="Segoe UI"/>
            <family val="2"/>
          </rPr>
          <t>Chavari, Sabrina:</t>
        </r>
        <r>
          <rPr>
            <sz val="9"/>
            <color indexed="81"/>
            <rFont val="Segoe UI"/>
            <family val="2"/>
          </rPr>
          <t xml:space="preserve">
CR através a POV16775</t>
        </r>
      </text>
    </comment>
    <comment ref="C346" authorId="0" shapeId="0" xr:uid="{AA893445-AD4A-4D3C-8C6B-AF3D6E40941C}">
      <text>
        <r>
          <rPr>
            <b/>
            <sz val="9"/>
            <color indexed="81"/>
            <rFont val="Segoe UI"/>
            <family val="2"/>
          </rPr>
          <t>Chavari, Sabrina:</t>
        </r>
        <r>
          <rPr>
            <sz val="9"/>
            <color indexed="81"/>
            <rFont val="Segoe UI"/>
            <family val="2"/>
          </rPr>
          <t xml:space="preserve">
CR através a POV16775</t>
        </r>
      </text>
    </comment>
    <comment ref="C347" authorId="0" shapeId="0" xr:uid="{39BD9D1F-6404-44F5-8DEE-3035F23CD6CD}">
      <text>
        <r>
          <rPr>
            <b/>
            <sz val="9"/>
            <color indexed="81"/>
            <rFont val="Segoe UI"/>
            <family val="2"/>
          </rPr>
          <t>Chavari, Sabrina:</t>
        </r>
        <r>
          <rPr>
            <sz val="9"/>
            <color indexed="81"/>
            <rFont val="Segoe UI"/>
            <family val="2"/>
          </rPr>
          <t xml:space="preserve">
CR através a POV16775</t>
        </r>
      </text>
    </comment>
    <comment ref="C352" authorId="0" shapeId="0" xr:uid="{4BE536F0-FF6D-4A67-A3BA-6DBD30DA47C5}">
      <text>
        <r>
          <rPr>
            <b/>
            <sz val="9"/>
            <color indexed="81"/>
            <rFont val="Segoe UI"/>
            <family val="2"/>
          </rPr>
          <t>Chavari, Sabrina:</t>
        </r>
        <r>
          <rPr>
            <sz val="9"/>
            <color indexed="81"/>
            <rFont val="Segoe UI"/>
            <family val="2"/>
          </rPr>
          <t xml:space="preserve">
CR através a POV16775</t>
        </r>
      </text>
    </comment>
    <comment ref="C383" authorId="0" shapeId="0" xr:uid="{B85FFD5F-0C21-46D5-BDD5-722E8E82B7A1}">
      <text>
        <r>
          <rPr>
            <b/>
            <sz val="9"/>
            <color indexed="81"/>
            <rFont val="Segoe UI"/>
            <family val="2"/>
          </rPr>
          <t>Chavari, Sabrina:</t>
        </r>
        <r>
          <rPr>
            <sz val="9"/>
            <color indexed="81"/>
            <rFont val="Segoe UI"/>
            <family val="2"/>
          </rPr>
          <t xml:space="preserve">
Recuperado através de POV16775</t>
        </r>
      </text>
    </comment>
    <comment ref="C417" authorId="0" shapeId="0" xr:uid="{3EFEB8B1-E4CE-45AE-982D-FBA7C520CB3E}">
      <text>
        <r>
          <rPr>
            <b/>
            <sz val="9"/>
            <color indexed="81"/>
            <rFont val="Segoe UI"/>
            <family val="2"/>
          </rPr>
          <t>Chavari, Sabrina:</t>
        </r>
        <r>
          <rPr>
            <sz val="9"/>
            <color indexed="81"/>
            <rFont val="Segoe UI"/>
            <family val="2"/>
          </rPr>
          <t xml:space="preserve">
Recuperado através de POV16775</t>
        </r>
      </text>
    </comment>
    <comment ref="D658" authorId="0" shapeId="0" xr:uid="{3EE09FC9-1B64-4176-8800-965715BC412A}">
      <text>
        <r>
          <rPr>
            <b/>
            <sz val="9"/>
            <color indexed="81"/>
            <rFont val="Segoe UI"/>
            <family val="2"/>
          </rPr>
          <t>Chavari, Sabrina:</t>
        </r>
        <r>
          <rPr>
            <sz val="9"/>
            <color indexed="81"/>
            <rFont val="Segoe UI"/>
            <family val="2"/>
          </rPr>
          <t xml:space="preserve">
Devido a um CR que temos, estamos abatendo e considerando como o custo real deste PTA apenas a diferença</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A48E3-044A-4343-8F73-07DAB94B106F}" keepAlive="1" name="Consulta - pfas_2024-09-18T17_44_41 2204499Z" description="Conexão com a consulta 'pfas_2024-09-18T17_44_41 2204499Z' na pasta de trabalho." type="5" refreshedVersion="0" background="1">
    <dbPr connection="Provider=Microsoft.Mashup.OleDb.1;Data Source=$Workbook$;Location=&quot;pfas_2024-09-18T17_44_41 2204499Z&quot;;Extended Properties=&quot;&quot;" command="SELECT * FROM [pfas_2024-09-18T17_44_41 2204499Z]"/>
  </connection>
  <connection id="2" xr16:uid="{FBEA3186-6F36-4F92-863C-353584872887}" keepAlive="1" name="Consulta - pfas_2025-02-04T17_24_41 2435366Z" description="Conexão com a consulta 'pfas_2025-02-04T17_24_41 2435366Z' na pasta de trabalho." type="5" refreshedVersion="8" background="1" saveData="1">
    <dbPr connection="Provider=Microsoft.Mashup.OleDb.1;Data Source=$Workbook$;Location=&quot;pfas_2025-02-04T17_24_41 2435366Z&quot;;Extended Properties=&quot;&quot;" command="SELECT * FROM [pfas_2025-02-04T17_24_41 2435366Z]"/>
  </connection>
</connections>
</file>

<file path=xl/sharedStrings.xml><?xml version="1.0" encoding="utf-8"?>
<sst xmlns="http://schemas.openxmlformats.org/spreadsheetml/2006/main" count="213318" uniqueCount="16980">
  <si>
    <t>DASHBOARD - MAIN REASONS - 2023</t>
  </si>
  <si>
    <t>No</t>
  </si>
  <si>
    <t>Reason</t>
  </si>
  <si>
    <t>Total $</t>
  </si>
  <si>
    <t>%</t>
  </si>
  <si>
    <t>CR</t>
  </si>
  <si>
    <t>Faturamento 2023</t>
  </si>
  <si>
    <t>Shipment delay</t>
  </si>
  <si>
    <t>Customer reschedule</t>
  </si>
  <si>
    <t>Yes</t>
  </si>
  <si>
    <t>Premium Total</t>
  </si>
  <si>
    <t>Stock discrepancy</t>
  </si>
  <si>
    <t>% Premium Total/ fat</t>
  </si>
  <si>
    <t>Internal Strategy/ discount</t>
  </si>
  <si>
    <t>Project</t>
  </si>
  <si>
    <t>CR Non recoverable</t>
  </si>
  <si>
    <t>Internal problem - Manufacturing/ Ordering/ Purchasing/ IT</t>
  </si>
  <si>
    <t>% CR Non recoverable/ fat</t>
  </si>
  <si>
    <t>Supplier delay</t>
  </si>
  <si>
    <t>Lead time discrepancy between supplier/ customer</t>
  </si>
  <si>
    <t>Freight to be recovery at POV</t>
  </si>
  <si>
    <t>Força maior</t>
  </si>
  <si>
    <t>Cargo lost</t>
  </si>
  <si>
    <t>Lack of packaging</t>
  </si>
  <si>
    <t>P&amp;A</t>
  </si>
  <si>
    <t>Stoled cargo</t>
  </si>
  <si>
    <t>BOM error</t>
  </si>
  <si>
    <t>Quality problem</t>
  </si>
  <si>
    <t>Total Geral</t>
  </si>
  <si>
    <t>MÊS REPORTE</t>
  </si>
  <si>
    <t>MOTIVO</t>
  </si>
  <si>
    <t>PREMIUM_ID</t>
  </si>
  <si>
    <t>PBU_NAME</t>
  </si>
  <si>
    <t>CUSTOMER</t>
  </si>
  <si>
    <t>SHIPMENT_DATE</t>
  </si>
  <si>
    <t>PLANT_NAME</t>
  </si>
  <si>
    <t>SHIPMENT_TYPE</t>
  </si>
  <si>
    <t>ACTUAL_COST_IN_USD</t>
  </si>
  <si>
    <t>ESTIMATED_COST_IN_USD</t>
  </si>
  <si>
    <t>Percentual</t>
  </si>
  <si>
    <t>PREMIUM_REASON_CODE</t>
  </si>
  <si>
    <t>ORIG_PREMIUM_REASON_CODE</t>
  </si>
  <si>
    <t>SHIP_TO_NAME</t>
  </si>
  <si>
    <t>SHIP_FROM_NAME</t>
  </si>
  <si>
    <t>PROBLEM_DESCRIPTION</t>
  </si>
  <si>
    <t>CARRIER_NAME</t>
  </si>
  <si>
    <t>PTA_NUMBER</t>
  </si>
  <si>
    <t>PART_NUMBERS_TEXT</t>
  </si>
  <si>
    <t>QUANTITY(In Pieces)</t>
  </si>
  <si>
    <t>WEIGHT</t>
  </si>
  <si>
    <t>COST_RECOVERY</t>
  </si>
  <si>
    <t>COMMODITY_TYPE</t>
  </si>
  <si>
    <t>SUBMITTED_BY_NAME</t>
  </si>
  <si>
    <t>SUBMIT_DATE</t>
  </si>
  <si>
    <t>EDIT_DATE</t>
  </si>
  <si>
    <t>REGION_NAME</t>
  </si>
  <si>
    <t>RECOVERY_STATUS</t>
  </si>
  <si>
    <t>RECOVERED_COST_IN_USD</t>
  </si>
  <si>
    <t>RECOVERED_DATE</t>
  </si>
  <si>
    <t>ORIG_FREIGHT_COST_USD</t>
  </si>
  <si>
    <t>LAUNCH_PERIOD</t>
  </si>
  <si>
    <t>PLANT_CODE</t>
  </si>
  <si>
    <t>SOURCE_SYSTEM</t>
  </si>
  <si>
    <t>RECOVERED_LC</t>
  </si>
  <si>
    <t>ACTUAL_SHIP_COST_LC</t>
  </si>
  <si>
    <t>COST_RECOVERY_REQUIRED</t>
  </si>
  <si>
    <t>COST_RECOVERY_TRACKING</t>
  </si>
  <si>
    <t>ESTIM_SHIP_COST_LC</t>
  </si>
  <si>
    <t>INVOICE_CURRENCY</t>
  </si>
  <si>
    <t>SHIP_FROM_ADDRESS</t>
  </si>
  <si>
    <t>SHIP_FROM_CITY</t>
  </si>
  <si>
    <t>SHIP_FROM_CODE</t>
  </si>
  <si>
    <t>SHIP_FROM_COUNTRY</t>
  </si>
  <si>
    <t>SHIP_FROM_REGION</t>
  </si>
  <si>
    <t>SHIP_FROM_STATE</t>
  </si>
  <si>
    <t>SHIP_FROM_ZIP</t>
  </si>
  <si>
    <t>SHIP_TO_ADDRESS</t>
  </si>
  <si>
    <t>SHIP_TO_CITY</t>
  </si>
  <si>
    <t>SHIP_TO_CODE</t>
  </si>
  <si>
    <t>SHIP_TO_COUNTRY</t>
  </si>
  <si>
    <t>SHIP_TO_REGION</t>
  </si>
  <si>
    <t>SHIP_TO_STATE</t>
  </si>
  <si>
    <t>SHIP_TO_ZIP</t>
  </si>
  <si>
    <t>SEGMENT</t>
  </si>
  <si>
    <t>APPROVAL_STATUS</t>
  </si>
  <si>
    <t>APPROVED_BY_NAME</t>
  </si>
  <si>
    <t>APPROVED_DATE</t>
  </si>
  <si>
    <t>TMS_LOAD_ID</t>
  </si>
  <si>
    <t>ACTUAL_CARRIER</t>
  </si>
  <si>
    <t>ACTUAL_CARRIER_TRACKING_NUMBER</t>
  </si>
  <si>
    <t>PREMIUM_REASON_CODE_ACTUAL</t>
  </si>
  <si>
    <t>DRIVER</t>
  </si>
  <si>
    <t>ACTUAL_DRIVER</t>
  </si>
  <si>
    <t>ESTIMATED_COST_SOURCE</t>
  </si>
  <si>
    <t>ACTUAL_COST_SOURCE</t>
  </si>
  <si>
    <t>ACTUAL_CUSTOMER</t>
  </si>
  <si>
    <t>ACTUAL_SUPPLIER</t>
  </si>
  <si>
    <t>TOTAL_APPROVAL_TIME</t>
  </si>
  <si>
    <t>APPROVED_LEVEL_AMOUNT(USD)</t>
  </si>
  <si>
    <t>APPROVER_COMMENTS</t>
  </si>
  <si>
    <t>TOTAL_COST</t>
  </si>
  <si>
    <t>TOTAL_COST_LESS_RECOVERIES</t>
  </si>
  <si>
    <t>NO_OF_CONTAINER</t>
  </si>
  <si>
    <t>DIMENSION_OF_BOX(HxWxL)</t>
  </si>
  <si>
    <t>UOM</t>
  </si>
  <si>
    <t>COUNTRY</t>
  </si>
  <si>
    <t>FAMILY_NAME/PROGRAM</t>
  </si>
  <si>
    <t>ESTIMATED_NAME_OF_INVOICE_CURRENCY</t>
  </si>
  <si>
    <t>TOP_100_SUPPLIER</t>
  </si>
  <si>
    <t>NAME_OF_RECOVERED_CURRENCY</t>
  </si>
  <si>
    <t>UNIT_WEIGHTS</t>
  </si>
  <si>
    <t>ADDITIONAL_COMMENTARY</t>
  </si>
  <si>
    <t>ESTIMATE_INVOICE_EXCHANGE_RATE</t>
  </si>
  <si>
    <t>ACTUAL_INVOICE_EXCHANGE_RATE</t>
  </si>
  <si>
    <t>ACTUAL_RECOVERED_INVOICE_EXCHANGE_RATE</t>
  </si>
  <si>
    <t>NORMAL_SHIPMENT_COST_IN_INVOICE_CURRENCY</t>
  </si>
  <si>
    <t>NORMAL_SHIPMENT_COST_(USD)</t>
  </si>
  <si>
    <t>NAME_OF_NORMAL_SHIPMENT_INVOICE_CURRENCY</t>
  </si>
  <si>
    <t>NORMAL_INVOICE_EXCHANGE_RATE</t>
  </si>
  <si>
    <t>PROBLEM_REASON_CODE_ACTUAL</t>
  </si>
  <si>
    <t>CANCELLATION_REMARK</t>
  </si>
  <si>
    <t>SHIP_FROM_DUNS</t>
  </si>
  <si>
    <t>SHIP_TO_DUNS</t>
  </si>
  <si>
    <t>ACTUAL_SUPPLIER_DUNS</t>
  </si>
  <si>
    <t>Manufacturing Delay</t>
  </si>
  <si>
    <t>GM</t>
  </si>
  <si>
    <t>Ouros</t>
  </si>
  <si>
    <t>Outbound Premium</t>
  </si>
  <si>
    <t>M1L-Manufacturing low efficiency</t>
  </si>
  <si>
    <t>Normal</t>
  </si>
  <si>
    <t>GENERAL MOTORS (72664)-700535</t>
  </si>
  <si>
    <t>APTIV MANUFATURA E SERVICOS DE-104120</t>
  </si>
  <si>
    <t>TRANSPORTADORA PITUTA</t>
  </si>
  <si>
    <t>PTA-00085578</t>
  </si>
  <si>
    <t>35548247;</t>
  </si>
  <si>
    <t>;</t>
  </si>
  <si>
    <t>Aptiv</t>
  </si>
  <si>
    <t>Premium - Productive</t>
  </si>
  <si>
    <t>adriane.barbosa.silva@aptiv.com</t>
  </si>
  <si>
    <t>SA</t>
  </si>
  <si>
    <t>Closed Not Recovered</t>
  </si>
  <si>
    <t>Q11</t>
  </si>
  <si>
    <t>Non-Recoverable</t>
  </si>
  <si>
    <t/>
  </si>
  <si>
    <t>BRL</t>
  </si>
  <si>
    <t>AVENIDA AVELINO RIBEIRO, 900</t>
  </si>
  <si>
    <t>PARAISOPOLIS</t>
  </si>
  <si>
    <t>104120</t>
  </si>
  <si>
    <t>BR</t>
  </si>
  <si>
    <t>MG</t>
  </si>
  <si>
    <t>37660-000</t>
  </si>
  <si>
    <t>CISCO 72664</t>
  </si>
  <si>
    <t>SAO JOSE DOS CAMPOS</t>
  </si>
  <si>
    <t>700535</t>
  </si>
  <si>
    <t>SP</t>
  </si>
  <si>
    <t>12224-300</t>
  </si>
  <si>
    <t>SPS</t>
  </si>
  <si>
    <t>Approved</t>
  </si>
  <si>
    <t>Rebello, Andre</t>
  </si>
  <si>
    <t>PAR-000204432</t>
  </si>
  <si>
    <t>Invoice</t>
  </si>
  <si>
    <t xml:space="preserve">0 Days 4 Hr 20 Min </t>
  </si>
  <si>
    <t>Approved -  ;; Approved -  ;</t>
  </si>
  <si>
    <t>Transportation Problem - Atraso ETA</t>
  </si>
  <si>
    <t>JOHN DEERE</t>
  </si>
  <si>
    <t>Paraisopolis</t>
  </si>
  <si>
    <t>Inbound Premium</t>
  </si>
  <si>
    <t>T1-Transportation</t>
  </si>
  <si>
    <t>APTIV WARREN (FR09)-702235</t>
  </si>
  <si>
    <t>CONGESTIONAMENTO DOS PORTOS</t>
  </si>
  <si>
    <t>DHL Express SA</t>
  </si>
  <si>
    <t>PTA-00085583</t>
  </si>
  <si>
    <t>12129615;</t>
  </si>
  <si>
    <t>Moraes.Arnaldo@aptiv.com</t>
  </si>
  <si>
    <t>USD</t>
  </si>
  <si>
    <t>1265 N RIVER RD NE</t>
  </si>
  <si>
    <t>WARREN</t>
  </si>
  <si>
    <t>702235</t>
  </si>
  <si>
    <t>US</t>
  </si>
  <si>
    <t>NA</t>
  </si>
  <si>
    <t>OH</t>
  </si>
  <si>
    <t>44483</t>
  </si>
  <si>
    <t>8449388835</t>
  </si>
  <si>
    <t>Transportation</t>
  </si>
  <si>
    <t xml:space="preserve">0 Days 0 Hr 42 Min </t>
  </si>
  <si>
    <t>POR ERRO DO FORNECEDOR FOI EMBARCADO EM DIFERENTE TRACKING SEM PTA</t>
  </si>
  <si>
    <t>PTA-00085582</t>
  </si>
  <si>
    <t>02973407;</t>
  </si>
  <si>
    <t>8449406512</t>
  </si>
  <si>
    <t xml:space="preserve">0 Days 0 Hr 40 Min </t>
  </si>
  <si>
    <t>TOYOTA</t>
  </si>
  <si>
    <t>APTIV PLANT FR47-725460</t>
  </si>
  <si>
    <t>Congestionamento dos portos devido o feriado de Thanksgiving nos EUA</t>
  </si>
  <si>
    <t>PTA-00085850</t>
  </si>
  <si>
    <t>15317587;</t>
  </si>
  <si>
    <t>3400 AERO PARK DR</t>
  </si>
  <si>
    <t>VIENNA</t>
  </si>
  <si>
    <t>725460</t>
  </si>
  <si>
    <t>44473-8704</t>
  </si>
  <si>
    <t>6911280961</t>
  </si>
  <si>
    <t>Personal Estimate</t>
  </si>
  <si>
    <t xml:space="preserve">0 Days 2 Hr 36 Min </t>
  </si>
  <si>
    <t>13697415</t>
  </si>
  <si>
    <t>APTIV LAREDO (FW80)-734188</t>
  </si>
  <si>
    <t>ongestionamento dos portos devido  feriado de Thanksgiving nos EUA.</t>
  </si>
  <si>
    <t>PTA-00085945</t>
  </si>
  <si>
    <t>13533399;</t>
  </si>
  <si>
    <t>Recoverable</t>
  </si>
  <si>
    <t>301 VALLECILLO ROAD</t>
  </si>
  <si>
    <t>LAREDO</t>
  </si>
  <si>
    <t>734188</t>
  </si>
  <si>
    <t>TX</t>
  </si>
  <si>
    <t>78045-7847</t>
  </si>
  <si>
    <t>2469905561</t>
  </si>
  <si>
    <t xml:space="preserve">0 Days 15 Hr 6 Min </t>
  </si>
  <si>
    <t>15305104-13697408</t>
  </si>
  <si>
    <t>Supplier Delay - MTA</t>
  </si>
  <si>
    <t>B3-Behind Schedule-External Supplier</t>
  </si>
  <si>
    <t>Cost Recovery Pending</t>
  </si>
  <si>
    <t>Paraisopolis-10012</t>
  </si>
  <si>
    <t>MTA S P A-107597</t>
  </si>
  <si>
    <t>Erro comercial do lado da MTA (COST RECOVERY SIM)</t>
  </si>
  <si>
    <t>PTA-00086142</t>
  </si>
  <si>
    <t>13673199 - 13881229;</t>
  </si>
  <si>
    <t>Supplier</t>
  </si>
  <si>
    <t>william.de.siqueira@aptiv.com</t>
  </si>
  <si>
    <t>Open</t>
  </si>
  <si>
    <t>VIALE DELLINDUSTRIA 12</t>
  </si>
  <si>
    <t>CODOGNO</t>
  </si>
  <si>
    <t>107597</t>
  </si>
  <si>
    <t>IT</t>
  </si>
  <si>
    <t>EMEA</t>
  </si>
  <si>
    <t>LO</t>
  </si>
  <si>
    <t>26845</t>
  </si>
  <si>
    <t>Av. Avelino Ribeiro, 900</t>
  </si>
  <si>
    <t>10012</t>
  </si>
  <si>
    <t>Mina</t>
  </si>
  <si>
    <t>Naus, Angelica</t>
  </si>
  <si>
    <t>4553768041</t>
  </si>
  <si>
    <t>MTA SPA-8019235</t>
  </si>
  <si>
    <t xml:space="preserve">0 Days 2 Hr 37 Min </t>
  </si>
  <si>
    <t>Approved -  ;; Approved -  ;; Approved -  ;</t>
  </si>
  <si>
    <t>HONGFA TECHNOLOGY CO, LTD  ULT DUNS   545268450</t>
  </si>
  <si>
    <t>APTIV CENTEC II (FW97)-726918</t>
  </si>
  <si>
    <t>Congestionamento dos portos devido feriado de thanksgiving nos EUA</t>
  </si>
  <si>
    <t>PTA-00086275</t>
  </si>
  <si>
    <t>10763696;</t>
  </si>
  <si>
    <t>BLVD ISIDRO LOPEZ ZERTUCHE 4890</t>
  </si>
  <si>
    <t>SALTILLO</t>
  </si>
  <si>
    <t>726918</t>
  </si>
  <si>
    <t>MX</t>
  </si>
  <si>
    <t>COA</t>
  </si>
  <si>
    <t>25230</t>
  </si>
  <si>
    <t>1017181196</t>
  </si>
  <si>
    <t xml:space="preserve">0 Days 7 Hr 42 Min </t>
  </si>
  <si>
    <t>15544892-15544324-33386302</t>
  </si>
  <si>
    <t>Stock Discrepancy</t>
  </si>
  <si>
    <t>Pinhal</t>
  </si>
  <si>
    <t>S1I-Inventory loss/adjustments</t>
  </si>
  <si>
    <t>APTIV MANUFATURA E SERVICOS DE-104991</t>
  </si>
  <si>
    <t>APTIV HONDURAS HN11-765569</t>
  </si>
  <si>
    <t>We had some problems in the transportation of Aptiv Hondura's materials that results in iventory loss.</t>
  </si>
  <si>
    <t>DSV UTI Air &amp; Sea Agenciamento de Transportes</t>
  </si>
  <si>
    <t>47315376;</t>
  </si>
  <si>
    <t>rodrigo.perez@aptiv.com</t>
  </si>
  <si>
    <t>Q18</t>
  </si>
  <si>
    <t>KM 23/24 CARRETERA A OCCIDENTE ZOLI</t>
  </si>
  <si>
    <t>QUIMISTAN</t>
  </si>
  <si>
    <t>765569</t>
  </si>
  <si>
    <t>HN</t>
  </si>
  <si>
    <t>SB</t>
  </si>
  <si>
    <t>22101</t>
  </si>
  <si>
    <t>RODOVIA SP 342 KM 196</t>
  </si>
  <si>
    <t>ESPIRITO SANTO DO PINHAL</t>
  </si>
  <si>
    <t>104991</t>
  </si>
  <si>
    <t>13990-000</t>
  </si>
  <si>
    <t>Pending</t>
  </si>
  <si>
    <t xml:space="preserve">Approved -  ;; Approved -  ;; Approved -  ;; Approved - ok ;; Pending - </t>
  </si>
  <si>
    <t>BOM Error</t>
  </si>
  <si>
    <t>OTHER</t>
  </si>
  <si>
    <t>E1B-BOM Errors</t>
  </si>
  <si>
    <t>APTIV MANUFATURA E SERVICOS DE-106499</t>
  </si>
  <si>
    <t>TECNOPRINT AUTOMACAO INDUSTRIAL LTDA-8125875</t>
  </si>
  <si>
    <t>PTA-00086274</t>
  </si>
  <si>
    <t>15368456;</t>
  </si>
  <si>
    <t>RUA SALVADOR DE SA 34/44</t>
  </si>
  <si>
    <t>SANTO ANDRE</t>
  </si>
  <si>
    <t>8125875</t>
  </si>
  <si>
    <t>_</t>
  </si>
  <si>
    <t>09210-490</t>
  </si>
  <si>
    <t>900 AVENUE AVELINO RIBEIRO</t>
  </si>
  <si>
    <t>106499</t>
  </si>
  <si>
    <t>GRU-000896251</t>
  </si>
  <si>
    <t xml:space="preserve">0 Days 5 Hr 54 Min </t>
  </si>
  <si>
    <t>J.S.T. CORPORATION-1003317</t>
  </si>
  <si>
    <t>Aéreo necessário devido ao atraso de ETA, Invoice 739741.</t>
  </si>
  <si>
    <t>PTA-00086456</t>
  </si>
  <si>
    <t>13646861;</t>
  </si>
  <si>
    <t>1957 S LAKESIDE DR</t>
  </si>
  <si>
    <t>WAUKEGAN</t>
  </si>
  <si>
    <t>1003317</t>
  </si>
  <si>
    <t>IL</t>
  </si>
  <si>
    <t>60085-8331</t>
  </si>
  <si>
    <t>Edilson, Geraldo</t>
  </si>
  <si>
    <t>8945077665</t>
  </si>
  <si>
    <t xml:space="preserve">0 Days 6 Hr 11 Min </t>
  </si>
  <si>
    <t>Acome Irati-Dummy</t>
  </si>
  <si>
    <t>PTA-00087990</t>
  </si>
  <si>
    <t>Irati</t>
  </si>
  <si>
    <t>Dummy</t>
  </si>
  <si>
    <t>Parana</t>
  </si>
  <si>
    <t>0000</t>
  </si>
  <si>
    <t>COL-000009739</t>
  </si>
  <si>
    <t xml:space="preserve">0 Days 4 Hr 19 Min </t>
  </si>
  <si>
    <t>Approved -  ;; Approved -  ;; Approved -  ;; Approved -  ;</t>
  </si>
  <si>
    <t>Projeto</t>
  </si>
  <si>
    <t>E1P-Prototypes/Samples</t>
  </si>
  <si>
    <t>Cost Recovery</t>
  </si>
  <si>
    <t>SERENDIPITY ELECTRONICS-749804</t>
  </si>
  <si>
    <t>Parts for sales from protoypes pieces. Freigth included in the piece price.</t>
  </si>
  <si>
    <t>PTA-00086459</t>
  </si>
  <si>
    <t>13894085;</t>
  </si>
  <si>
    <t>rayzza.peres@aptiv.com</t>
  </si>
  <si>
    <t>Closed Recovered</t>
  </si>
  <si>
    <t>152 E MAIN ST</t>
  </si>
  <si>
    <t>HUNTINGTON</t>
  </si>
  <si>
    <t>749804</t>
  </si>
  <si>
    <t>NY</t>
  </si>
  <si>
    <t>11743-2958</t>
  </si>
  <si>
    <t xml:space="preserve">0 Days 0 Hr 10 Min </t>
  </si>
  <si>
    <t>PL8</t>
  </si>
  <si>
    <t>DPP67515</t>
  </si>
  <si>
    <t>Supplier Delay - Serendipity</t>
  </si>
  <si>
    <t>Atraso do fornecedor - Cost recovery sim</t>
  </si>
  <si>
    <t>PTA-00086461</t>
  </si>
  <si>
    <t>13934466;</t>
  </si>
  <si>
    <t>2469837436</t>
  </si>
  <si>
    <t>SERENDIPITY ELECTRONICS, INC.-8115180</t>
  </si>
  <si>
    <t xml:space="preserve">0 Days 0 Hr 28 Min </t>
  </si>
  <si>
    <t>MTA SPA  ULT DUNS   428456263</t>
  </si>
  <si>
    <t>Engineering Changes</t>
  </si>
  <si>
    <t>DAIMLER</t>
  </si>
  <si>
    <t>E1D-Aptiv Design/Engineering changes</t>
  </si>
  <si>
    <t>FRAENKISCHE INDUSTRIAL PIPES GMBH &amp;-1049617</t>
  </si>
  <si>
    <t>Critical material to meet engineering modification, as per customer request due to quality problem.</t>
  </si>
  <si>
    <t>PTA-00086682</t>
  </si>
  <si>
    <t>M3794521;</t>
  </si>
  <si>
    <t>2000 metros;</t>
  </si>
  <si>
    <t>89.80;</t>
  </si>
  <si>
    <t>marcia.p.torres@aptiv.com</t>
  </si>
  <si>
    <t>HELLINGER STR. 1</t>
  </si>
  <si>
    <t>KOENIGSBERG I.BAY.</t>
  </si>
  <si>
    <t>1049617</t>
  </si>
  <si>
    <t>DE</t>
  </si>
  <si>
    <t>BY</t>
  </si>
  <si>
    <t>97486</t>
  </si>
  <si>
    <t>6905119104</t>
  </si>
  <si>
    <t xml:space="preserve">0 Days 6 Hr 42 Min </t>
  </si>
  <si>
    <t>Approved -  ;; Approved -  ;; Approved - ok ;</t>
  </si>
  <si>
    <t>1200x800x950;</t>
  </si>
  <si>
    <t>MOTOR</t>
  </si>
  <si>
    <t>AUD</t>
  </si>
  <si>
    <t>Kg</t>
  </si>
  <si>
    <t>Critical material to meet engineering modification, as per customer request due to quality problem. MBB</t>
  </si>
  <si>
    <t>FIAT</t>
  </si>
  <si>
    <t>MTA SPA-1014076</t>
  </si>
  <si>
    <t>Reajuste de estoque</t>
  </si>
  <si>
    <t>PTA-00086681</t>
  </si>
  <si>
    <t>15369145 - 13864152 - 10820257;</t>
  </si>
  <si>
    <t>1014076</t>
  </si>
  <si>
    <t>5372890401</t>
  </si>
  <si>
    <t xml:space="preserve">0 Days 3 Hr 35 Min </t>
  </si>
  <si>
    <t>Ordering Erro Acumulado</t>
  </si>
  <si>
    <t>VW</t>
  </si>
  <si>
    <t>PC-Plant PC Resp</t>
  </si>
  <si>
    <t>APTIV SERVICES DEUTSCHLAND GMBH-103215</t>
  </si>
  <si>
    <t>Air Freight required due to communication problems with the supplier, which caused errors in the accumulated.</t>
  </si>
  <si>
    <t>PTA-00086957</t>
  </si>
  <si>
    <t>15365811;</t>
  </si>
  <si>
    <t>bruno.g.silva2@aptiv.com</t>
  </si>
  <si>
    <t>BEUTHENER STRASSE 41</t>
  </si>
  <si>
    <t>NUREMBERG</t>
  </si>
  <si>
    <t>103215</t>
  </si>
  <si>
    <t>90329</t>
  </si>
  <si>
    <t>Lopez, Tanya S</t>
  </si>
  <si>
    <t>1534280355</t>
  </si>
  <si>
    <t xml:space="preserve">1 Days 2 Hr 29 Min </t>
  </si>
  <si>
    <t>Approved -  ;; Approved -  ;; Approved - ok ;; Approved -  ;</t>
  </si>
  <si>
    <t>23X</t>
  </si>
  <si>
    <t>PTA-00086683</t>
  </si>
  <si>
    <t>PE55625513532153;</t>
  </si>
  <si>
    <t xml:space="preserve">0 Days 2 Hr 14 Min </t>
  </si>
  <si>
    <t>GSE ORVR PL8</t>
  </si>
  <si>
    <t>DPP67537</t>
  </si>
  <si>
    <t>OOOT-Other/Sales</t>
  </si>
  <si>
    <t>LEONI CABLE-115491</t>
  </si>
  <si>
    <t xml:space="preserve">DEMAND FOR P&amp;A SERVICE </t>
  </si>
  <si>
    <t>PTA-00086889</t>
  </si>
  <si>
    <t>M7600101;</t>
  </si>
  <si>
    <t>jorge.luis.almeida@aptiv.com</t>
  </si>
  <si>
    <t>321 EAST 2ND STREET SUITE B</t>
  </si>
  <si>
    <t>ROCHESTER</t>
  </si>
  <si>
    <t>115491</t>
  </si>
  <si>
    <t>MI</t>
  </si>
  <si>
    <t>48307</t>
  </si>
  <si>
    <t>4892732460</t>
  </si>
  <si>
    <t xml:space="preserve">0 Days 15 Hr 53 Min </t>
  </si>
  <si>
    <t xml:space="preserve">demand for attend P&amp;A  - JD client </t>
  </si>
  <si>
    <t>PTA-00087241</t>
  </si>
  <si>
    <t>33405737;</t>
  </si>
  <si>
    <t>4724361110</t>
  </si>
  <si>
    <t xml:space="preserve">1 Days 4 Hr 49 Min </t>
  </si>
  <si>
    <t>KOSTAL KONTAKT SYSTEME, INC-701557</t>
  </si>
  <si>
    <t>Aéreo necessário devido ao atraso de ETA da Invoice 502075.</t>
  </si>
  <si>
    <t>PTA-00087247</t>
  </si>
  <si>
    <t>13869004;</t>
  </si>
  <si>
    <t>1350 W HAMLIN RD</t>
  </si>
  <si>
    <t>ROCHESTER HILLS</t>
  </si>
  <si>
    <t>701557</t>
  </si>
  <si>
    <t>48309</t>
  </si>
  <si>
    <t>1203350293</t>
  </si>
  <si>
    <t xml:space="preserve">1 Days 1 Hr 35 Min </t>
  </si>
  <si>
    <t>13735326</t>
  </si>
  <si>
    <t>A123 SYSTEMS (CHINA) MATERIALS CO-1041023</t>
  </si>
  <si>
    <t>Tivemos uma Rolagen de 7 dias - consumo de 1000 peças sem estar planejado - divergencia de estoque de 1185 peças</t>
  </si>
  <si>
    <t>PTA-00087230</t>
  </si>
  <si>
    <t>25329659;</t>
  </si>
  <si>
    <t>A5 BUILDING, XINZHU RD.</t>
  </si>
  <si>
    <t>CHANGZHOU</t>
  </si>
  <si>
    <t>1041023</t>
  </si>
  <si>
    <t>CN</t>
  </si>
  <si>
    <t>AP</t>
  </si>
  <si>
    <t>100</t>
  </si>
  <si>
    <t>213031</t>
  </si>
  <si>
    <t>5827058440</t>
  </si>
  <si>
    <t xml:space="preserve">0 Days 0 Hr 41 Min </t>
  </si>
  <si>
    <t>PTA-00087693</t>
  </si>
  <si>
    <t>35578211;</t>
  </si>
  <si>
    <t>Garcia Puente, Jorge</t>
  </si>
  <si>
    <t>SAP501006953</t>
  </si>
  <si>
    <t xml:space="preserve">1 Days 11 Hr 37 Min </t>
  </si>
  <si>
    <t>Approved -  ;; Approved -  ;; Approved -  ;; Approved -  ;; Approved -  ;</t>
  </si>
  <si>
    <t>APTIV SERVICES US  LLC-111089</t>
  </si>
  <si>
    <t>Aéreo necessário devido ao atraso de ETA do navio MONTE CERVANTES. Invoice Afetada : 11052167.</t>
  </si>
  <si>
    <t>PTA-00087245</t>
  </si>
  <si>
    <t>15482324;</t>
  </si>
  <si>
    <t>5725 DELPHI DR</t>
  </si>
  <si>
    <t>TROY</t>
  </si>
  <si>
    <t>111089</t>
  </si>
  <si>
    <t>48098-2815</t>
  </si>
  <si>
    <t>5403900563</t>
  </si>
  <si>
    <t>PORT-PORT DELAYS</t>
  </si>
  <si>
    <t>D.A. INC.-1048429</t>
  </si>
  <si>
    <t>atraso de processo devido à torca de booking entre o navio monte azul para o monte olivia</t>
  </si>
  <si>
    <t>PTA-00087324</t>
  </si>
  <si>
    <t>13653037;</t>
  </si>
  <si>
    <t>6000.00;</t>
  </si>
  <si>
    <t>100 LINDBERGH DR</t>
  </si>
  <si>
    <t>SANTA TERESA</t>
  </si>
  <si>
    <t>1048429</t>
  </si>
  <si>
    <t>NM</t>
  </si>
  <si>
    <t>88008-9706</t>
  </si>
  <si>
    <t>7740203236</t>
  </si>
  <si>
    <t>Significant_event</t>
  </si>
  <si>
    <t xml:space="preserve">0 Days 0 Hr 19 Min </t>
  </si>
  <si>
    <t>SERENDIPITY ELECTRONICS-110404</t>
  </si>
  <si>
    <t>Material to meet MAN customer's P&amp;A program.</t>
  </si>
  <si>
    <t>PTA-00087890</t>
  </si>
  <si>
    <t>13741166;</t>
  </si>
  <si>
    <t>100;</t>
  </si>
  <si>
    <t>0.45;</t>
  </si>
  <si>
    <t>110404</t>
  </si>
  <si>
    <t>2903559993</t>
  </si>
  <si>
    <t xml:space="preserve">2 Days 19 Hr 53 Min </t>
  </si>
  <si>
    <t>1;</t>
  </si>
  <si>
    <t>12x9x4;</t>
  </si>
  <si>
    <t>CHIEF ENTERPRISES INC-767169</t>
  </si>
  <si>
    <t>Parts for project development. Freight will be absorbed at the SC 126-22 quotation.</t>
  </si>
  <si>
    <t>PTA-00087995</t>
  </si>
  <si>
    <t>35209963;</t>
  </si>
  <si>
    <t>545 WEST LAKE STREET</t>
  </si>
  <si>
    <t>ELMHURST</t>
  </si>
  <si>
    <t>767169</t>
  </si>
  <si>
    <t>60126</t>
  </si>
  <si>
    <t>Carvalho, Eliane R</t>
  </si>
  <si>
    <t xml:space="preserve">0 Days 0 Hr 18 Min </t>
  </si>
  <si>
    <t>APPARATEBAU KIRCHHEIM-TECK GMBH-7043806</t>
  </si>
  <si>
    <t>PTA-00088233</t>
  </si>
  <si>
    <t>15339884;</t>
  </si>
  <si>
    <t>ALLEENSTR. 36</t>
  </si>
  <si>
    <t>KIRCHHEIM UNTER TECK</t>
  </si>
  <si>
    <t>7043806</t>
  </si>
  <si>
    <t>BW</t>
  </si>
  <si>
    <t>73230</t>
  </si>
  <si>
    <t>6376562323</t>
  </si>
  <si>
    <t xml:space="preserve">0 Days 19 Hr 5 Min </t>
  </si>
  <si>
    <t>INVOICE 10829477 SEM MANIFESTAR E NÃO TEMOS CERTEZA EM QUAL PROCESSO ESTÁ FISICAMENTE</t>
  </si>
  <si>
    <t>PTA-00088032</t>
  </si>
  <si>
    <t>3831132826</t>
  </si>
  <si>
    <t xml:space="preserve">0 Days 0 Hr 27 Min </t>
  </si>
  <si>
    <t>Customer Reschedule VW</t>
  </si>
  <si>
    <t>C4-Capacity-External Customer Resp</t>
  </si>
  <si>
    <t>Arniflex Monte Alto-Dummy</t>
  </si>
  <si>
    <t>Customer Reschedule</t>
  </si>
  <si>
    <t>PTA-00088356</t>
  </si>
  <si>
    <t>13921536;</t>
  </si>
  <si>
    <t>Customer</t>
  </si>
  <si>
    <t>Monte Alto</t>
  </si>
  <si>
    <t>Sao Paulo</t>
  </si>
  <si>
    <t>ESP-000037266</t>
  </si>
  <si>
    <t xml:space="preserve">0 Days 22 Hr 11 Min </t>
  </si>
  <si>
    <t>MTA S P A-737725</t>
  </si>
  <si>
    <t>Atraso na implementação da BP por parte da Engenharia - A SSCR deu início em 03/06/2022 e a logistica foi informada apenas 03/10/2022 sobre a obsolecencia. E O BP só foi efetivado na semana 48 onde reprogramamos a MTA de imediato.</t>
  </si>
  <si>
    <t>PTA-00088302</t>
  </si>
  <si>
    <t>10864719;</t>
  </si>
  <si>
    <t>737725</t>
  </si>
  <si>
    <t>4534512791</t>
  </si>
  <si>
    <t xml:space="preserve">0 Days 1 Hr 16 Min </t>
  </si>
  <si>
    <t>Ordering Problem - Problemas com forecast causando atraso embarque fornecedor Aptiv Honduras</t>
  </si>
  <si>
    <t>B2-Behind Schedule-Aptiv</t>
  </si>
  <si>
    <t>We had some problems with our forecasts with Aptiv Honduras that caused shipment delay.</t>
  </si>
  <si>
    <t>PTA-00088499</t>
  </si>
  <si>
    <t>47315377;</t>
  </si>
  <si>
    <t>SAP501006954</t>
  </si>
  <si>
    <t xml:space="preserve">0 Days 9 Hr 25 Min </t>
  </si>
  <si>
    <t>Approved -  ;; Approved -  ;; Approved -  ;; Approved -  ;; Approved -  ;; Approved -  ;</t>
  </si>
  <si>
    <t>47315378</t>
  </si>
  <si>
    <t>APTIV MANUFATURA E SERVICOS DE DIST-1039282</t>
  </si>
  <si>
    <t>Empresa de Transportes Covre-Dummy</t>
  </si>
  <si>
    <t>Entrega Emergencial da Pasta M1018/22, para evitar parada de linha GM.</t>
  </si>
  <si>
    <t>EMPRESA DE TRANSPORTES COVRE</t>
  </si>
  <si>
    <t>PTA-00088408</t>
  </si>
  <si>
    <t>47315375;</t>
  </si>
  <si>
    <t>R. Hercílio Camargo Barbosa, 207</t>
  </si>
  <si>
    <t>Santos</t>
  </si>
  <si>
    <t>11095-590</t>
  </si>
  <si>
    <t>RUA JOSE MONFARDINI 3845</t>
  </si>
  <si>
    <t>1039282</t>
  </si>
  <si>
    <t>ENTREGA EMERGENCIAL</t>
  </si>
  <si>
    <t xml:space="preserve">0 Days 0 Hr 52 Min </t>
  </si>
  <si>
    <t>SERENDIPITY ELECTRONICS, INC.-1062318</t>
  </si>
  <si>
    <t>Parts for project development. Freight will be absorbed at the SC 564-21A quotation.</t>
  </si>
  <si>
    <t>PTA-00088622</t>
  </si>
  <si>
    <t>13949148PE55625513532153;</t>
  </si>
  <si>
    <t>152 E MAIN ST STE D</t>
  </si>
  <si>
    <t>1062318</t>
  </si>
  <si>
    <t>4405736580</t>
  </si>
  <si>
    <t xml:space="preserve">0 Days 18 Hr 27 Min </t>
  </si>
  <si>
    <t>CNH - ARO 10</t>
  </si>
  <si>
    <t xml:space="preserve">DPP67537 DPP67622 </t>
  </si>
  <si>
    <t>J.S.T. CORPORATION-7025683</t>
  </si>
  <si>
    <t>Air Freight needed due to the ETA delay of ONE HAWK.</t>
  </si>
  <si>
    <t>PTA-00088853</t>
  </si>
  <si>
    <t>37879 INTERCHANGE DR</t>
  </si>
  <si>
    <t>FARMINGTON HILLS</t>
  </si>
  <si>
    <t>7025683</t>
  </si>
  <si>
    <t>48335-1024</t>
  </si>
  <si>
    <t>5570183883</t>
  </si>
  <si>
    <t xml:space="preserve">0 Days 18 Hr 38 Min </t>
  </si>
  <si>
    <t>13588505/13595476/35028910/35120496.</t>
  </si>
  <si>
    <t>13818129;</t>
  </si>
  <si>
    <t>47315375/47314246/47315376</t>
  </si>
  <si>
    <t>HARNESS CODE LTD OOD-7089652</t>
  </si>
  <si>
    <t>Material inventariado erroneamente - risco de parada do cliente JD</t>
  </si>
  <si>
    <t>Expeditors International</t>
  </si>
  <si>
    <t>PTA-00089104</t>
  </si>
  <si>
    <t>10737325;</t>
  </si>
  <si>
    <t>12 DOSPAT STR./BLVD.</t>
  </si>
  <si>
    <t>SOFIA</t>
  </si>
  <si>
    <t>7089652</t>
  </si>
  <si>
    <t>BG</t>
  </si>
  <si>
    <t>22</t>
  </si>
  <si>
    <t>1606</t>
  </si>
  <si>
    <t>2977928590</t>
  </si>
  <si>
    <t xml:space="preserve">0 Days 0 Hr 38 Min </t>
  </si>
  <si>
    <t>6M</t>
  </si>
  <si>
    <t>Mterial de baixo volume inventariado errado no inventário sem opção de desvio e com risco de parada do cliente JD</t>
  </si>
  <si>
    <t>APTIV SERVICES US, LLC-1056313</t>
  </si>
  <si>
    <t>Aéreo necessário devido ao atraso de ETA do Navio ONE HAWK. Invoices Afetadas : 10954307 / 11040992.</t>
  </si>
  <si>
    <t>PTA-00089116</t>
  </si>
  <si>
    <t>15429045;</t>
  </si>
  <si>
    <t>AV. DE LAS INDUSTRIAS 1410</t>
  </si>
  <si>
    <t>CIUDAD JUAREZ</t>
  </si>
  <si>
    <t>1056313</t>
  </si>
  <si>
    <t>CHH</t>
  </si>
  <si>
    <t>32470</t>
  </si>
  <si>
    <t>1088515411</t>
  </si>
  <si>
    <t xml:space="preserve">0 Days 1 Hr 59 Min </t>
  </si>
  <si>
    <t>15513474/15514821/35031567/35072403</t>
  </si>
  <si>
    <t>APTIV SERVICES US, LLC-1001280</t>
  </si>
  <si>
    <t>Aéreo necessário devido ao atraso de ETA do Navio ONE HAWK. Invoices Afetadas : 11052167 / 11134170.</t>
  </si>
  <si>
    <t>PTA-00089197</t>
  </si>
  <si>
    <t>1001280</t>
  </si>
  <si>
    <t>44483-2352</t>
  </si>
  <si>
    <t>1088803096</t>
  </si>
  <si>
    <t xml:space="preserve">0 Days 6 Hr 39 Min </t>
  </si>
  <si>
    <t>CHIP 1 EXCHANGE USA, INC.-1067251</t>
  </si>
  <si>
    <t>Material to meet the P&amp;A assembly according to the FIAT customer's schedule at the Paraisopolis plant.</t>
  </si>
  <si>
    <t>PTA-00089113</t>
  </si>
  <si>
    <t>10756350;</t>
  </si>
  <si>
    <t>1500;</t>
  </si>
  <si>
    <t>2.63;</t>
  </si>
  <si>
    <t>701 EIGHT TWENTY BLVD STE 101</t>
  </si>
  <si>
    <t>FORT WORTH</t>
  </si>
  <si>
    <t>1067251</t>
  </si>
  <si>
    <t>76106-2002</t>
  </si>
  <si>
    <t>1505062532</t>
  </si>
  <si>
    <t xml:space="preserve">0 Days 1 Hr 6 Min </t>
  </si>
  <si>
    <t>26x26x6;</t>
  </si>
  <si>
    <t>S1E-Planner/Schedule/customer service errors</t>
  </si>
  <si>
    <t>MURAT TICARET KABLO SANAYI ANONIM S-1068506</t>
  </si>
  <si>
    <t>PTA-00089114</t>
  </si>
  <si>
    <t>35699068;</t>
  </si>
  <si>
    <t>Closed - Negotiated (w/Customer)</t>
  </si>
  <si>
    <t>A BLOK, BELEDIYE SANAYI SITESI</t>
  </si>
  <si>
    <t>ISTANBUL (EUROPE)</t>
  </si>
  <si>
    <t>1068506</t>
  </si>
  <si>
    <t>TR</t>
  </si>
  <si>
    <t>34</t>
  </si>
  <si>
    <t>34197</t>
  </si>
  <si>
    <t xml:space="preserve">0 Days 0 Hr 47 Min </t>
  </si>
  <si>
    <t>PROJETO CNH TB15</t>
  </si>
  <si>
    <t>Atraso na implementação da BP por parte da Engenharia - A SSCR deu início em 03/06/2022 e a logistica foi informada apenas 03/10/2022 sobre a obsolecencia. E O BP só foi efetivado na semana 48 onde reprogramamos a MTA de imediato.(PRODUZINDO DENTRO DO LT)</t>
  </si>
  <si>
    <t>PTA-00089398</t>
  </si>
  <si>
    <t>1088726085</t>
  </si>
  <si>
    <t xml:space="preserve">0 Days 1 Hr 26 Min </t>
  </si>
  <si>
    <t>Shipment Delay Aptiv</t>
  </si>
  <si>
    <t>APTIV MANUFATURA E SERVICOS DE-109304</t>
  </si>
  <si>
    <t xml:space="preserve">Shipment Delay </t>
  </si>
  <si>
    <t>PTA-00089714</t>
  </si>
  <si>
    <t>35706140;</t>
  </si>
  <si>
    <t>TV ANTONIO E FONSECA 250 BAIRRO</t>
  </si>
  <si>
    <t>CONCEICAO DOS OUROS</t>
  </si>
  <si>
    <t>109304</t>
  </si>
  <si>
    <t>37548-000</t>
  </si>
  <si>
    <t xml:space="preserve">0 Days 2 Hr 10 Min </t>
  </si>
  <si>
    <t>PTA-00089715</t>
  </si>
  <si>
    <t>13611693;</t>
  </si>
  <si>
    <t>7919757274</t>
  </si>
  <si>
    <t xml:space="preserve">0 Days 2 Hr 2 Min </t>
  </si>
  <si>
    <t>BSUV PL8 - PROTOTYPE</t>
  </si>
  <si>
    <t xml:space="preserve">DPP67515 </t>
  </si>
  <si>
    <t>PTA-00089742</t>
  </si>
  <si>
    <t>15544343 15544345 15544350;</t>
  </si>
  <si>
    <t xml:space="preserve">0 Days 3 Hr 4 Min </t>
  </si>
  <si>
    <t>CNH TB15</t>
  </si>
  <si>
    <t xml:space="preserve">DPP65725 </t>
  </si>
  <si>
    <t>HARNESS CODE LTD-762363</t>
  </si>
  <si>
    <t>PTA-00090274</t>
  </si>
  <si>
    <t>PE501069;</t>
  </si>
  <si>
    <t>12 DOSPAT STREET FL 1 SUITE T</t>
  </si>
  <si>
    <t>762363</t>
  </si>
  <si>
    <t>23</t>
  </si>
  <si>
    <t>397D</t>
  </si>
  <si>
    <t>DPP66885</t>
  </si>
  <si>
    <t>Toyota Sorocaba -Dummy</t>
  </si>
  <si>
    <t>PTA-00089851</t>
  </si>
  <si>
    <t>35358112;</t>
  </si>
  <si>
    <t>Sorocaba</t>
  </si>
  <si>
    <t xml:space="preserve">0 Days 19 Hr 45 Min </t>
  </si>
  <si>
    <t>47314246/47315378/35657027/35657024/35657026</t>
  </si>
  <si>
    <t>Tyco Bragança Paulista-Dummy</t>
  </si>
  <si>
    <t>Lear Navegantes-Dummy</t>
  </si>
  <si>
    <t>Brix</t>
  </si>
  <si>
    <t>PTA-00090037</t>
  </si>
  <si>
    <t>10846434;</t>
  </si>
  <si>
    <t>Navegantes</t>
  </si>
  <si>
    <t>Santa Catarina</t>
  </si>
  <si>
    <t>Bragança Paulista</t>
  </si>
  <si>
    <t xml:space="preserve">0 Days 14 Hr 38 Min </t>
  </si>
  <si>
    <t>Engineering Problem</t>
  </si>
  <si>
    <t xml:space="preserve"> Engineering change, impacting production scheduling and material planning, not generating demand for the supplier</t>
  </si>
  <si>
    <t>M3398205;</t>
  </si>
  <si>
    <t>COOPER BUSSMANN-Dummy</t>
  </si>
  <si>
    <t>Divergencia de 4 caixas STD PACKING.</t>
  </si>
  <si>
    <t>PTA-00090038</t>
  </si>
  <si>
    <t>1393744;</t>
  </si>
  <si>
    <t>PO BOX 640837</t>
  </si>
  <si>
    <t>PITTSBURGH</t>
  </si>
  <si>
    <t>15264-0837</t>
  </si>
  <si>
    <t xml:space="preserve">0 Days 0 Hr 11 Min </t>
  </si>
  <si>
    <t>47315374;</t>
  </si>
  <si>
    <t xml:space="preserve">Approved -  ;; Approved -  ;; Approved -  ;; Approved -  ;; Pending - </t>
  </si>
  <si>
    <t>47315377/47315378/47315376/35578211</t>
  </si>
  <si>
    <t>35578211/47315374/47315375/47315377</t>
  </si>
  <si>
    <t>PSA</t>
  </si>
  <si>
    <t>Critical material to meet the P&amp;A program as requested by the customer.</t>
  </si>
  <si>
    <t>PTA-00090265</t>
  </si>
  <si>
    <t>10756349;10774417;10820170;10820174;10820548;15346434;12147208;13842715;13960118;15317151;15324895;15364445;15470381;10774417;10820170;10820174;10820548;15346434;12147208;13842715;13960118;15317151;15324895;15364445;15470381</t>
  </si>
  <si>
    <t>2500;50;13;30;50;160;886;100;20;100;214;29;300;50;13;30;50;160;886;100;20;100;214;29;300</t>
  </si>
  <si>
    <t>5.44;0;0;0;0;0;0;0;0;0;0;0;0;0;0;0;0;0;0;0;0;0;0;0;0</t>
  </si>
  <si>
    <t>1;0;0;0;0;0;0;0;0;0;0;0;0;0;0;0;0;0;0;0;0;0;0;0;0</t>
  </si>
  <si>
    <t xml:space="preserve">26x26x4;; ; ; ; ; ; ; ; ; ; ; ;; ; ; ; ; ; ; ; ; ; ; </t>
  </si>
  <si>
    <t xml:space="preserve">;; ; ; ; ; ; ; ; ; ; ; ;; ; ; ; ; ; ; ; ; ; ; </t>
  </si>
  <si>
    <t>LITTELFUSE, INC.-1014557</t>
  </si>
  <si>
    <t>Aéreo necessário devido ao atraso de ETA do navio MSC PHOENIX. Invoice afetada : 115758782.</t>
  </si>
  <si>
    <t>PTA-00090266</t>
  </si>
  <si>
    <t>13815971;</t>
  </si>
  <si>
    <t>1779 BROWN ST STE A1</t>
  </si>
  <si>
    <t>EAGLE PASS</t>
  </si>
  <si>
    <t>1014557</t>
  </si>
  <si>
    <t>78852-5442</t>
  </si>
  <si>
    <t>2899757626</t>
  </si>
  <si>
    <t xml:space="preserve">0 Days 0 Hr 13 Min </t>
  </si>
  <si>
    <t>Purchasing Problem - PN sem fornecedor padrao</t>
  </si>
  <si>
    <t>E&amp;O-E &amp; O Sales</t>
  </si>
  <si>
    <t>HARNESS CODE LTD-114485</t>
  </si>
  <si>
    <t>SPOT BUY DPP67791 - ITEM OBSOLETADO PELA MTA EM 2020 - NÃO TEM FORNECEDOR PADRAO.</t>
  </si>
  <si>
    <t>PTA-00090277</t>
  </si>
  <si>
    <t>10776395;</t>
  </si>
  <si>
    <t>MLADOST 4  STR   PROF  ALEKSANDAR</t>
  </si>
  <si>
    <t>114485</t>
  </si>
  <si>
    <t>1715</t>
  </si>
  <si>
    <t xml:space="preserve">0 Days 0 Hr 4 Min </t>
  </si>
  <si>
    <t>DELFINGEN DE-HASSFURT GMBH-1085272</t>
  </si>
  <si>
    <t>PTA-00090740</t>
  </si>
  <si>
    <t>DPP67176 ;</t>
  </si>
  <si>
    <t>PHILIPP-REIS-STR. 18</t>
  </si>
  <si>
    <t>HASSFURT</t>
  </si>
  <si>
    <t>1085272</t>
  </si>
  <si>
    <t>97437</t>
  </si>
  <si>
    <t>4165316923</t>
  </si>
  <si>
    <t>GSE T3/T4 + SOMDA LAMBDA</t>
  </si>
  <si>
    <t xml:space="preserve">DPP67176 </t>
  </si>
  <si>
    <t>Customer Reschedule - JD Consulta 03: JD SJ42831 E SJ42869</t>
  </si>
  <si>
    <t>APTIV SERVICES DEUTSCHLAND-764011</t>
  </si>
  <si>
    <t>Reprograma Jd - Consulta Aprovada pelo cliente. (Consulta 03: JD SJ42831 E SJ42869)</t>
  </si>
  <si>
    <t>PTA-00090753</t>
  </si>
  <si>
    <t>15344866;</t>
  </si>
  <si>
    <t>MUNCHENER RING 1</t>
  </si>
  <si>
    <t>NEUMARKT</t>
  </si>
  <si>
    <t>764011</t>
  </si>
  <si>
    <t>92318</t>
  </si>
  <si>
    <t>AMERICAN CABLE COMPANY-1008589</t>
  </si>
  <si>
    <t>PTA-00091035</t>
  </si>
  <si>
    <t>33368145 ;</t>
  </si>
  <si>
    <t>1200 E ERIE AVE</t>
  </si>
  <si>
    <t>PHILADELPHIA</t>
  </si>
  <si>
    <t>1008589</t>
  </si>
  <si>
    <t>PA</t>
  </si>
  <si>
    <t>19124-5526</t>
  </si>
  <si>
    <t xml:space="preserve">0 Days 0 Hr 3 Min </t>
  </si>
  <si>
    <t>TB15 - CNH</t>
  </si>
  <si>
    <t>Atender SOP do projeto</t>
  </si>
  <si>
    <t>Aptiv Shanghai 2208-2208</t>
  </si>
  <si>
    <t>Delay of vessel of one month due transbord of cargo in Sigapore</t>
  </si>
  <si>
    <t>13990581;</t>
  </si>
  <si>
    <t>No. 200 Yuanguo Rd.</t>
  </si>
  <si>
    <t>Shanghai</t>
  </si>
  <si>
    <t>2208</t>
  </si>
  <si>
    <t>Shan</t>
  </si>
  <si>
    <t>201814</t>
  </si>
  <si>
    <t>13968446-13956259-13990569-13990573-15533696-13990584-13955069</t>
  </si>
  <si>
    <t>APTIV CONNECTION SYSTEMS (NANTONG)-109707</t>
  </si>
  <si>
    <t>PTA-00091352</t>
  </si>
  <si>
    <t>35524876;</t>
  </si>
  <si>
    <t>NO. 9 HEBIN ROAD, TONGZHOU ECONOMIC</t>
  </si>
  <si>
    <t>TONGZHOU</t>
  </si>
  <si>
    <t>109707</t>
  </si>
  <si>
    <t>226300</t>
  </si>
  <si>
    <t xml:space="preserve">0 Days 19 Hr 59 Min </t>
  </si>
  <si>
    <t>PTA-00091312</t>
  </si>
  <si>
    <t>12198184;</t>
  </si>
  <si>
    <t>2500;</t>
  </si>
  <si>
    <t>4.54;</t>
  </si>
  <si>
    <t>3539793773</t>
  </si>
  <si>
    <t xml:space="preserve">0 Days 1 Hr 5 Min </t>
  </si>
  <si>
    <t>26x5x31;</t>
  </si>
  <si>
    <t>Entrega Emergencial da Pasta M1037/22, para evitar parada de linha GM.</t>
  </si>
  <si>
    <t>PTA-00091334</t>
  </si>
  <si>
    <t>EMERGENCIAL</t>
  </si>
  <si>
    <t xml:space="preserve">0 Days 3 Hr 32 Min </t>
  </si>
  <si>
    <t>APTIV TURKEY TEKNOLOJI HIZMETL-1051994</t>
  </si>
  <si>
    <t xml:space="preserve">Critical material to meet the P&amp;A program as requested by the customer. </t>
  </si>
  <si>
    <t>PTA-00091543</t>
  </si>
  <si>
    <t>15470493;</t>
  </si>
  <si>
    <t>120;</t>
  </si>
  <si>
    <t>0.60;</t>
  </si>
  <si>
    <t>HASANAGA MH. 12. CD. NO8/1</t>
  </si>
  <si>
    <t>NILUEFER/BURSA</t>
  </si>
  <si>
    <t>1051994</t>
  </si>
  <si>
    <t>16</t>
  </si>
  <si>
    <t>16280</t>
  </si>
  <si>
    <t xml:space="preserve">0 Days 3 Hr 57 Min </t>
  </si>
  <si>
    <t>19x22x16;</t>
  </si>
  <si>
    <t>Aéreo necessário devido ao atraso do HBL DET206167199. Invoices afetadas : 739741 / 740060 e 740489.</t>
  </si>
  <si>
    <t>PTA-00091634</t>
  </si>
  <si>
    <t>35028910;</t>
  </si>
  <si>
    <t>7116106406</t>
  </si>
  <si>
    <t xml:space="preserve">0 Days 3 Hr 0 Min </t>
  </si>
  <si>
    <t>Approved -  ;; Approved -  ;; Approved -  ;; Approved - ok ;</t>
  </si>
  <si>
    <t>13588505/13595476/35120496</t>
  </si>
  <si>
    <t>Transportation Problem - Atraso ETA - Vessel Hella</t>
  </si>
  <si>
    <t>Tivemos problemas com atraso do embarque dos EUA, HBL DET206167199, Navio atual HELLA. Invoices Afetadas : 10823252/10831638/10756535/10795315/10760175.</t>
  </si>
  <si>
    <t>PTA-00091784</t>
  </si>
  <si>
    <t>47314246;</t>
  </si>
  <si>
    <t>2136407464</t>
  </si>
  <si>
    <t xml:space="preserve">0 Days 5 Hr 27 Min </t>
  </si>
  <si>
    <t>47315374/47315376</t>
  </si>
  <si>
    <t>DIVERGENCIA DE ESTOQUE (900 PÇS - 4 SEMANAS DE MATERIAL)</t>
  </si>
  <si>
    <t>PTA-00091749</t>
  </si>
  <si>
    <t>15422718;</t>
  </si>
  <si>
    <t>2136072131</t>
  </si>
  <si>
    <t>Material não recebido fisicamente (zimport)</t>
  </si>
  <si>
    <t>PTA-00091824</t>
  </si>
  <si>
    <t>13928634;</t>
  </si>
  <si>
    <t>8527200485</t>
  </si>
  <si>
    <t xml:space="preserve">0 Days 0 Hr 26 Min </t>
  </si>
  <si>
    <t>15448130-13950776</t>
  </si>
  <si>
    <t>JST CORPORATION-7059485</t>
  </si>
  <si>
    <t>Carga com atraso de embarque na Penske devido a falta de documentação (em avaliação de quem está errado Penske X fornecedor)</t>
  </si>
  <si>
    <t>PTA-00092234</t>
  </si>
  <si>
    <t>13533032;</t>
  </si>
  <si>
    <t>11101 METRO AIRPORT CENTER DR 100</t>
  </si>
  <si>
    <t>ROMULUS</t>
  </si>
  <si>
    <t>7059485</t>
  </si>
  <si>
    <t>48174-1694</t>
  </si>
  <si>
    <t>740 - floor</t>
  </si>
  <si>
    <t>PTA-00092277</t>
  </si>
  <si>
    <t>10768692-13934567;</t>
  </si>
  <si>
    <t>220-200;</t>
  </si>
  <si>
    <t>5.89;</t>
  </si>
  <si>
    <t xml:space="preserve">0 Days 0 Hr 58 Min </t>
  </si>
  <si>
    <t>16x12x12;</t>
  </si>
  <si>
    <t>TYZ ALL PLASTICS, INC-7003611</t>
  </si>
  <si>
    <t>Aéreo necessário devido ao atraso de dois navios. Primeiro atraso no Navio Hella, segundo atraso Navio MSC Alessia.</t>
  </si>
  <si>
    <t>PTA-00092317</t>
  </si>
  <si>
    <t>13600893;</t>
  </si>
  <si>
    <t>88.00;</t>
  </si>
  <si>
    <t>120 EXPRESS ST STE 1</t>
  </si>
  <si>
    <t>PLAINVIEW</t>
  </si>
  <si>
    <t>7003611</t>
  </si>
  <si>
    <t>11803</t>
  </si>
  <si>
    <t>8088025083</t>
  </si>
  <si>
    <t xml:space="preserve">0 Days 1 Hr 55 Min </t>
  </si>
  <si>
    <t>AVERY DENNISON CORP-749603</t>
  </si>
  <si>
    <t>PTA-00092316</t>
  </si>
  <si>
    <t>13617456;</t>
  </si>
  <si>
    <t>224 INDUSTRIAL RD</t>
  </si>
  <si>
    <t>FITCHBURG</t>
  </si>
  <si>
    <t>749603</t>
  </si>
  <si>
    <t>MA</t>
  </si>
  <si>
    <t>01420-4634</t>
  </si>
  <si>
    <t>5116281951</t>
  </si>
  <si>
    <t xml:space="preserve">0 Days 1 Hr 24 Min </t>
  </si>
  <si>
    <t>Air Freight needed due the delay of two shipments. Fist one in the HELLA and the second one in MSC Alessia. Several Invoices affected.</t>
  </si>
  <si>
    <t>PTA-00092597</t>
  </si>
  <si>
    <t>47315378;</t>
  </si>
  <si>
    <t>SAP501006967</t>
  </si>
  <si>
    <t xml:space="preserve">1 Days 3 Hr 16 Min </t>
  </si>
  <si>
    <t>47315377/47315375/47314246</t>
  </si>
  <si>
    <t>HAMLIN / LITTELFUSE-104227</t>
  </si>
  <si>
    <t>PTA-00092331</t>
  </si>
  <si>
    <t>13815974;</t>
  </si>
  <si>
    <t>612 E LAKE ST</t>
  </si>
  <si>
    <t>LAKE MILLS</t>
  </si>
  <si>
    <t>104227</t>
  </si>
  <si>
    <t>WI</t>
  </si>
  <si>
    <t>53551-1737</t>
  </si>
  <si>
    <t>1727003305</t>
  </si>
  <si>
    <t xml:space="preserve">0 Days 1 Hr 53 Min </t>
  </si>
  <si>
    <t>33324974</t>
  </si>
  <si>
    <t>DLHBOWLES, INC.-1064198</t>
  </si>
  <si>
    <t>PTA-00092596</t>
  </si>
  <si>
    <t>35311048;</t>
  </si>
  <si>
    <t>12114 J E F DR STE A</t>
  </si>
  <si>
    <t>1064198</t>
  </si>
  <si>
    <t>78045-1834</t>
  </si>
  <si>
    <t>1374633691</t>
  </si>
  <si>
    <t xml:space="preserve">0 Days 23 Hr 24 Min </t>
  </si>
  <si>
    <t>Approved -  ;; Approved -  ;; Approved -  ;; Approved - ok ;; Approved -  ;; Approved -  ;</t>
  </si>
  <si>
    <t>Lear Camanducaia-Dummy</t>
  </si>
  <si>
    <t>PTA-00092373</t>
  </si>
  <si>
    <t>15393422;</t>
  </si>
  <si>
    <t>Camanducaia</t>
  </si>
  <si>
    <t>Minas Gerais</t>
  </si>
  <si>
    <t xml:space="preserve">0 Days 0 Hr 5 Min </t>
  </si>
  <si>
    <t>IP PM7</t>
  </si>
  <si>
    <t>SERENDIPITY ELECTRONICS, INC.-7074024</t>
  </si>
  <si>
    <t>Parts for project development. Freight approved by email by the Project Manager.</t>
  </si>
  <si>
    <t>PTA-00092590</t>
  </si>
  <si>
    <t>10723772 10734652 13974320 15316617 35072405;</t>
  </si>
  <si>
    <t>7074024</t>
  </si>
  <si>
    <t>51 9540 4351</t>
  </si>
  <si>
    <t xml:space="preserve">0 Days 0 Hr 33 Min </t>
  </si>
  <si>
    <t>KZERO</t>
  </si>
  <si>
    <t>DPP67922</t>
  </si>
  <si>
    <t>HERMES ENGINEERING OOD-1072462</t>
  </si>
  <si>
    <t>Material contado a mais no IFA. REAJUSTE DE 3 SEMANAS.</t>
  </si>
  <si>
    <t>PTA-00092711</t>
  </si>
  <si>
    <t>13509280;</t>
  </si>
  <si>
    <t>MUR 15 STR.</t>
  </si>
  <si>
    <t>1072462</t>
  </si>
  <si>
    <t>1680</t>
  </si>
  <si>
    <t>1137841316</t>
  </si>
  <si>
    <t xml:space="preserve">0 Days 2 Hr 7 Min </t>
  </si>
  <si>
    <t>LORENTSON MANUFACTURING CO-104298</t>
  </si>
  <si>
    <t>Divergencia de floor.</t>
  </si>
  <si>
    <t>PTA-00092712</t>
  </si>
  <si>
    <t>15356825;</t>
  </si>
  <si>
    <t>PO BOX 932</t>
  </si>
  <si>
    <t>KOKOMO</t>
  </si>
  <si>
    <t>104298</t>
  </si>
  <si>
    <t>IN</t>
  </si>
  <si>
    <t>46903-0932</t>
  </si>
  <si>
    <t>4303700881</t>
  </si>
  <si>
    <t xml:space="preserve">0 Days 2 Hr 3 Min </t>
  </si>
  <si>
    <t>Ordering Problem - LT Divergence</t>
  </si>
  <si>
    <t>L1-Lead Time Mismatch-Aptiv Resp</t>
  </si>
  <si>
    <t>SEWS COMPONENTS AND ELECTRONICS EUR-1066296</t>
  </si>
  <si>
    <t>material baixo de volume e com 15 semanas de LT firme, o material foi programado dentro do LT porem o mesmo necessita de ter uma previsao com pelo menos 26 semanas. Time comercial foi envolvido e iremos alterar nosso LT para 26 semanas.</t>
  </si>
  <si>
    <t>PTA-00092918</t>
  </si>
  <si>
    <t>33282516;</t>
  </si>
  <si>
    <t>EUROPA U. 12</t>
  </si>
  <si>
    <t>BUDAPEST</t>
  </si>
  <si>
    <t>1066296</t>
  </si>
  <si>
    <t>HU</t>
  </si>
  <si>
    <t>BU</t>
  </si>
  <si>
    <t>1239</t>
  </si>
  <si>
    <t>7458082883</t>
  </si>
  <si>
    <t xml:space="preserve">0 Days 23 Hr 50 Min </t>
  </si>
  <si>
    <t>divergencia de estoque</t>
  </si>
  <si>
    <t>PTA-00092755</t>
  </si>
  <si>
    <t>1261888946</t>
  </si>
  <si>
    <t xml:space="preserve">0 Days 0 Hr 21 Min </t>
  </si>
  <si>
    <t>Purchasing Problem - PN sem Contrato</t>
  </si>
  <si>
    <t>P1-Purchasing-Aptiv Resp</t>
  </si>
  <si>
    <t>APTIVPORT SERVICES  S A-753066</t>
  </si>
  <si>
    <t xml:space="preserve">Problema Comercial - Item sem contrato, esse material é comprado apenas para revenda JD. Nesse caso como ação o time de compras esta criando contrato com a YAZAKY apartir de 08/05/2023. </t>
  </si>
  <si>
    <t>PTA-00092984</t>
  </si>
  <si>
    <t>15326369;</t>
  </si>
  <si>
    <t>RUA G - ZONA INDUSTRIAL</t>
  </si>
  <si>
    <t>CASTELO BRANCO</t>
  </si>
  <si>
    <t>753066</t>
  </si>
  <si>
    <t>PT</t>
  </si>
  <si>
    <t>28</t>
  </si>
  <si>
    <t>6001-909</t>
  </si>
  <si>
    <t xml:space="preserve">0 Days 3 Hr 36 Min </t>
  </si>
  <si>
    <t>PTA-00092923</t>
  </si>
  <si>
    <t>13611693 ;</t>
  </si>
  <si>
    <t>1622815154</t>
  </si>
  <si>
    <t>BSUV PL8</t>
  </si>
  <si>
    <t>DPP68060</t>
  </si>
  <si>
    <t>PTA-00093201</t>
  </si>
  <si>
    <t>15332132;</t>
  </si>
  <si>
    <t>4868482496</t>
  </si>
  <si>
    <t xml:space="preserve">3 Days 0 Hr 10 Min </t>
  </si>
  <si>
    <t>15509260/35031567/35410019</t>
  </si>
  <si>
    <t>Tecnoprint São Paulo-Dummy</t>
  </si>
  <si>
    <t>PTA-00093148</t>
  </si>
  <si>
    <t>São Paulo</t>
  </si>
  <si>
    <t xml:space="preserve">2 Days 8 Hr 24 Min </t>
  </si>
  <si>
    <t>Customer Reschedule - Fiat Consulta 06</t>
  </si>
  <si>
    <t>S2-External Customer driven schedule changes</t>
  </si>
  <si>
    <t>reprograma cliente FIAT - Consulta 06: Incremento fire Fev_2023</t>
  </si>
  <si>
    <t>PTA-00093170</t>
  </si>
  <si>
    <t>10763307 ;</t>
  </si>
  <si>
    <t>lua.barbosa.ribeiro@aptiv.com</t>
  </si>
  <si>
    <t xml:space="preserve">2 Days 16 Hr 1 Min </t>
  </si>
  <si>
    <t>Fiat Fire</t>
  </si>
  <si>
    <t>APTIV MANUFATURA E SERVICOS DE-724381</t>
  </si>
  <si>
    <t>SEMICON SP Z O O-1052723</t>
  </si>
  <si>
    <t>Item ordered outside the supplier's lead time.</t>
  </si>
  <si>
    <t>PTA-00093273</t>
  </si>
  <si>
    <t>15545256;</t>
  </si>
  <si>
    <t>10.50;</t>
  </si>
  <si>
    <t>UL. ZWOLENSKA 43/43A</t>
  </si>
  <si>
    <t>WARSZAWA</t>
  </si>
  <si>
    <t>1052723</t>
  </si>
  <si>
    <t>PL</t>
  </si>
  <si>
    <t>MZ</t>
  </si>
  <si>
    <t>04-761</t>
  </si>
  <si>
    <t>724381</t>
  </si>
  <si>
    <t xml:space="preserve">0 Days 2 Hr 13 Min </t>
  </si>
  <si>
    <t>45x33x33;</t>
  </si>
  <si>
    <t>CNH</t>
  </si>
  <si>
    <t>We have the OK from the CNH platform for the additional costs.</t>
  </si>
  <si>
    <t>PTA-00093582</t>
  </si>
  <si>
    <t>15511752;</t>
  </si>
  <si>
    <t xml:space="preserve">0 Days 0 Hr 51 Min </t>
  </si>
  <si>
    <t>APTIV MANUFATURA E SERVICOS DE-728338</t>
  </si>
  <si>
    <t>SWS CHINA LTD.-7086264</t>
  </si>
  <si>
    <t>Aéreo necessário devido ao atraso de ETA do Navio MSC GAYANE. Invoice afetada : 0923010031.</t>
  </si>
  <si>
    <t>PTA-00094168</t>
  </si>
  <si>
    <t>33103175;</t>
  </si>
  <si>
    <t>1501,TOWER B,NO.100 ZUNYI ROAD</t>
  </si>
  <si>
    <t>SHANGHAI</t>
  </si>
  <si>
    <t>7086264</t>
  </si>
  <si>
    <t>31</t>
  </si>
  <si>
    <t>200051</t>
  </si>
  <si>
    <t>JOSE MONFARDINI N 3 845 LOTEAMENTO</t>
  </si>
  <si>
    <t>728338</t>
  </si>
  <si>
    <t>13990000</t>
  </si>
  <si>
    <t xml:space="preserve">2 Days 1 Hr 49 Min </t>
  </si>
  <si>
    <t>35294642</t>
  </si>
  <si>
    <t xml:space="preserve">Fornecedor padrao (TTI) não tinha peças então conseguimos peças com outro distribuidor  - saving no SPOT BUY de 164 Dolares </t>
  </si>
  <si>
    <t>PTA-00093825</t>
  </si>
  <si>
    <t>3542827761</t>
  </si>
  <si>
    <t>Supplier Delay Serendipity</t>
  </si>
  <si>
    <t>Atraso do fornecedor - (Cost recovery sim) Fornecedor enviara a nota de credito</t>
  </si>
  <si>
    <t>PTA-00094025</t>
  </si>
  <si>
    <t>15547891 - 15422718;</t>
  </si>
  <si>
    <t>8266958173</t>
  </si>
  <si>
    <t>SERENDIPITY ELECTRONICS-755571</t>
  </si>
  <si>
    <t xml:space="preserve">0 Days 22 Hr 42 Min </t>
  </si>
  <si>
    <t>Ship From Supplier</t>
  </si>
  <si>
    <t>Customer Reschedule - VW Alternador</t>
  </si>
  <si>
    <t>LEAR CORPORATION CZECH REPUBLIC S R-765217</t>
  </si>
  <si>
    <t>AEREO NECESSARIO DEVIDO AO REPROGRAMA DO ALTERNADOR (CLIENTE AUTORIZOU AÉREO)</t>
  </si>
  <si>
    <t>PTA-00094026</t>
  </si>
  <si>
    <t>15341575;</t>
  </si>
  <si>
    <t>TOVARNI 735/10</t>
  </si>
  <si>
    <t>VYSKOV-PREDMESTI</t>
  </si>
  <si>
    <t>765217</t>
  </si>
  <si>
    <t>CZ</t>
  </si>
  <si>
    <t>68201</t>
  </si>
  <si>
    <t xml:space="preserve">0 Days 4 Hr 31 Min </t>
  </si>
  <si>
    <t>ALTERNADOR</t>
  </si>
  <si>
    <t>APTIV SERVICES DEUTSCHLAND GMBH-765857</t>
  </si>
  <si>
    <t>Aereo necessario devido ao erro de BOM, terminal não esta amarrado em parte da estrutura</t>
  </si>
  <si>
    <t>PTA-00094169</t>
  </si>
  <si>
    <t>10864932;</t>
  </si>
  <si>
    <t>RATHSBERGSTRASSE 25</t>
  </si>
  <si>
    <t>765857</t>
  </si>
  <si>
    <t>90411</t>
  </si>
  <si>
    <t xml:space="preserve">0 Days 21 Hr 17 Min </t>
  </si>
  <si>
    <t>MIRGOR</t>
  </si>
  <si>
    <t>Customer Reschedule - John Deere</t>
  </si>
  <si>
    <t>LEONI CABLE S A DE C V-763980</t>
  </si>
  <si>
    <t>JD RESCHEDULE, AND THEY WILL PAY THE AIR FREIGHT COST</t>
  </si>
  <si>
    <t>PTA-00095024</t>
  </si>
  <si>
    <t>AVENIDA RIO CONCHOS NO 9700</t>
  </si>
  <si>
    <t>CD CUAUHTEMOC</t>
  </si>
  <si>
    <t>763980</t>
  </si>
  <si>
    <t>CHI</t>
  </si>
  <si>
    <t>31543</t>
  </si>
  <si>
    <t xml:space="preserve">6 Days 19 Hr 9 Min </t>
  </si>
  <si>
    <t>APTIV CONTRACT SERVICES D.O.O.-7094293</t>
  </si>
  <si>
    <t>Critical material to meet the P&amp;A program as requested by the customer. PSA</t>
  </si>
  <si>
    <t>PTA-00095247</t>
  </si>
  <si>
    <t>15327279;</t>
  </si>
  <si>
    <t>200;</t>
  </si>
  <si>
    <t>0.50;</t>
  </si>
  <si>
    <t>7385444500</t>
  </si>
  <si>
    <t>ZELENA ZONA PRVA 1</t>
  </si>
  <si>
    <t>LESKOVAC</t>
  </si>
  <si>
    <t>7094293</t>
  </si>
  <si>
    <t>RS</t>
  </si>
  <si>
    <t>16000</t>
  </si>
  <si>
    <t xml:space="preserve">1 Days 6 Hr 31 Min </t>
  </si>
  <si>
    <t>40x30x20;</t>
  </si>
  <si>
    <t>Critical material to meet the P&amp;A program as requested by the customer.  PSA</t>
  </si>
  <si>
    <t>PTA-00095012</t>
  </si>
  <si>
    <t>Entrega Emergencial da Pasta M0091/23, para evitar parada de linha GM.</t>
  </si>
  <si>
    <t>PTA-00095028</t>
  </si>
  <si>
    <t xml:space="preserve">0 Days 2 Hr 23 Min </t>
  </si>
  <si>
    <t>APTIV MANUFATURA E SERVICOS DE-733223</t>
  </si>
  <si>
    <t>Heilind São Paulo-Dummy</t>
  </si>
  <si>
    <t>PTA-00095075</t>
  </si>
  <si>
    <t>12196871;</t>
  </si>
  <si>
    <t>733223</t>
  </si>
  <si>
    <t xml:space="preserve">0 Days 4 Hr 37 Min </t>
  </si>
  <si>
    <t>Divergencia de 08 semanas de material e sem pedido firme</t>
  </si>
  <si>
    <t>IT Problem</t>
  </si>
  <si>
    <t>S1T-IT systems (ERP/EDI) issues</t>
  </si>
  <si>
    <t>APTIV MANUFATURA E SERVICOS DE-743893</t>
  </si>
  <si>
    <t>Shipment Delay due IT problem Request INC5145563</t>
  </si>
  <si>
    <t>PTA-00095166</t>
  </si>
  <si>
    <t>743893</t>
  </si>
  <si>
    <t xml:space="preserve">0 Days 18 Hr 13 Min </t>
  </si>
  <si>
    <t>APTIV MANUFATURA E SERVICOS DE-734226</t>
  </si>
  <si>
    <t>PK CABLES DO BRASIL IND E COM LTDA-Dummy</t>
  </si>
  <si>
    <t>divergencia de estoque (não tem desvio)</t>
  </si>
  <si>
    <t>PTA-00095167</t>
  </si>
  <si>
    <t>12052834;</t>
  </si>
  <si>
    <t>RODOVIA SC 301 N 4195</t>
  </si>
  <si>
    <t>CAMPO ALEGRE</t>
  </si>
  <si>
    <t>SC</t>
  </si>
  <si>
    <t>89294-000</t>
  </si>
  <si>
    <t>AVENIDA AVELINO RIBEIRO Nr.900 BAIR</t>
  </si>
  <si>
    <t>BRASIL</t>
  </si>
  <si>
    <t>734226</t>
  </si>
  <si>
    <t xml:space="preserve">0 Days 18 Hr 3 Min </t>
  </si>
  <si>
    <t>Supplier Delay Kostal</t>
  </si>
  <si>
    <t>KOSTAL AUTOMOBIL ELEKTRIK GMBH &amp; CO-735273</t>
  </si>
  <si>
    <t>Atraso do fornecedor e como sempre o mesmo não aceita os custos, já foi aberto reclamação no passado e novamente escalado para compras.</t>
  </si>
  <si>
    <t>PTA-00095168</t>
  </si>
  <si>
    <t>35056660;</t>
  </si>
  <si>
    <t>AN DER BELLMEREI 10</t>
  </si>
  <si>
    <t>LUEDENSCHEID</t>
  </si>
  <si>
    <t>735273</t>
  </si>
  <si>
    <t>05</t>
  </si>
  <si>
    <t>58513</t>
  </si>
  <si>
    <t xml:space="preserve">0 Days 18 Hr 7 Min </t>
  </si>
  <si>
    <t>MOTOR MBB</t>
  </si>
  <si>
    <t>Parts for project development. Freight approved by email by the Project Manager-</t>
  </si>
  <si>
    <t>PTA-00096043</t>
  </si>
  <si>
    <t>10864602;</t>
  </si>
  <si>
    <t>7000;</t>
  </si>
  <si>
    <t>186.00;</t>
  </si>
  <si>
    <t>68 6699 0852</t>
  </si>
  <si>
    <t>Rios, Misael Jesus</t>
  </si>
  <si>
    <t xml:space="preserve">5 Days 8 Hr 31 Min </t>
  </si>
  <si>
    <t>120x100x75;</t>
  </si>
  <si>
    <t xml:space="preserve">Stellantis </t>
  </si>
  <si>
    <t>Parts for project development. Freight will be absorbed at the NQE019-23-(Elisangela Lima)</t>
  </si>
  <si>
    <t>Ordering Error</t>
  </si>
  <si>
    <t>ANIXTER DEUTSCHLAND GMBH-1069426</t>
  </si>
  <si>
    <t>Invoice de Jambeiro lançada no transito de Paraisópolis - Plano de ação: adicionar um procv referente a planta no relatorio semanal de transito, o mesmo já estará ativo neste próximo relatório.</t>
  </si>
  <si>
    <t>PTA-00095495</t>
  </si>
  <si>
    <t>33328974;</t>
  </si>
  <si>
    <t>HEINRICH-LANZ-STR. 3</t>
  </si>
  <si>
    <t>KORNTAL-MUENCHINGEN</t>
  </si>
  <si>
    <t>1069426</t>
  </si>
  <si>
    <t>70825</t>
  </si>
  <si>
    <t xml:space="preserve">0 Days 0 Hr 49 Min </t>
  </si>
  <si>
    <t>POSTERIOR</t>
  </si>
  <si>
    <t>Supplier Delay - Amphenol</t>
  </si>
  <si>
    <t>AMPHENOL TUCHEL INDUSTRIAL GMBH, OD-1086946</t>
  </si>
  <si>
    <t xml:space="preserve">MATERIAL EM ATRASO  - FORNECEDOR IRÁ PAGAR OS CUSTOS DO AÉREO </t>
  </si>
  <si>
    <t>PTA-00095496</t>
  </si>
  <si>
    <t>13950502;</t>
  </si>
  <si>
    <t>HROZNETINSKA 1344</t>
  </si>
  <si>
    <t>OSTROV</t>
  </si>
  <si>
    <t>1086946</t>
  </si>
  <si>
    <t>41</t>
  </si>
  <si>
    <t>363 01</t>
  </si>
  <si>
    <t>AMPHENOL CORPORATION  ULT DUNS   177220647</t>
  </si>
  <si>
    <t>MATERIAL EM ATRASO  - FORNECEDOR IRÁ PAGAR OS CUSTOS DO AÉREO</t>
  </si>
  <si>
    <t>Strategy</t>
  </si>
  <si>
    <t>Tyco Itatiba-Dummy</t>
  </si>
  <si>
    <t xml:space="preserve">Internal Strategy </t>
  </si>
  <si>
    <t>15363651;</t>
  </si>
  <si>
    <t>Itatiba</t>
  </si>
  <si>
    <t>Braganca Paulista</t>
  </si>
  <si>
    <t>Customer Reschedule John Deere ECM transmissão ergo level 1 - 657808BZCI8E</t>
  </si>
  <si>
    <t>PTA-00095521</t>
  </si>
  <si>
    <t>15380253;</t>
  </si>
  <si>
    <t>ECM transmissão ergo level 1 - 657808BZCI8E</t>
  </si>
  <si>
    <t xml:space="preserve">0 Days 0 Hr 37 Min </t>
  </si>
  <si>
    <t>Customer Reschedule Serendipity</t>
  </si>
  <si>
    <t>PTA-00095557</t>
  </si>
  <si>
    <t>15530554;</t>
  </si>
  <si>
    <t xml:space="preserve">0 Days 1 Hr 28 Min </t>
  </si>
  <si>
    <t>Internal Strategy</t>
  </si>
  <si>
    <t>GM São Caetano do Sul-Dummy</t>
  </si>
  <si>
    <t>Internal Strategy due monthy Sales</t>
  </si>
  <si>
    <t>PTA-00095580</t>
  </si>
  <si>
    <t>35560978;</t>
  </si>
  <si>
    <t>São Caetano do Sul</t>
  </si>
  <si>
    <t xml:space="preserve">0 Days 0 Hr 50 Min </t>
  </si>
  <si>
    <t>APTIV MANUFATURA E SERVICOS DE-734227</t>
  </si>
  <si>
    <t>PTA-00095689</t>
  </si>
  <si>
    <t>35570061;</t>
  </si>
  <si>
    <t>734227</t>
  </si>
  <si>
    <t xml:space="preserve">0 Days 15 Hr 41 Min </t>
  </si>
  <si>
    <t>APTIV TURKEY TEKNOLOJI HIZMETL-1055996</t>
  </si>
  <si>
    <t>Critical material to meet the P&amp;A program as requested by the customer FIAT</t>
  </si>
  <si>
    <t>PTA-00095782</t>
  </si>
  <si>
    <t>15363982;</t>
  </si>
  <si>
    <t>20;</t>
  </si>
  <si>
    <t>0.20;</t>
  </si>
  <si>
    <t>1055996</t>
  </si>
  <si>
    <t>6838953822</t>
  </si>
  <si>
    <t xml:space="preserve">0 Days 4 Hr 34 Min </t>
  </si>
  <si>
    <t>12x13x17;</t>
  </si>
  <si>
    <t>Hellerman Jundiai-Dummy</t>
  </si>
  <si>
    <t xml:space="preserve">Ordering Error </t>
  </si>
  <si>
    <t>PTA-00095783</t>
  </si>
  <si>
    <t>35438729;</t>
  </si>
  <si>
    <t>Jundiai</t>
  </si>
  <si>
    <t>Ship From Hellerman x CD Pituta GRU</t>
  </si>
  <si>
    <t>PTA-00095797</t>
  </si>
  <si>
    <t xml:space="preserve">0 Days 5 Hr 48 Min </t>
  </si>
  <si>
    <t>Turbo T4</t>
  </si>
  <si>
    <t>ARAYMOND MANUFACTURING CENTER NORTH-7011388</t>
  </si>
  <si>
    <t xml:space="preserve">ITEM COM DIVERGÊNCIA DE LEAD TIME DO CLIENTE E LEAD TIME DO FORNECEDOR </t>
  </si>
  <si>
    <t>PTA-00095781</t>
  </si>
  <si>
    <t>13797505;</t>
  </si>
  <si>
    <t>525 MOUNT CARMEL AVE</t>
  </si>
  <si>
    <t>FLEMINGSBURG</t>
  </si>
  <si>
    <t>7011388</t>
  </si>
  <si>
    <t>KY</t>
  </si>
  <si>
    <t>41041-1356</t>
  </si>
  <si>
    <t xml:space="preserve">0 Days 0 Hr 44 Min </t>
  </si>
  <si>
    <t xml:space="preserve">ENGINE </t>
  </si>
  <si>
    <t>PTA-00095803</t>
  </si>
  <si>
    <t>15493724;</t>
  </si>
  <si>
    <t xml:space="preserve">0 Days 0 Hr 36 Min </t>
  </si>
  <si>
    <t>PTA-00095891</t>
  </si>
  <si>
    <t xml:space="preserve">0 Days 13 Hr 56 Min </t>
  </si>
  <si>
    <t>Refal São Paulo-Dummy</t>
  </si>
  <si>
    <t>PTA-00095804</t>
  </si>
  <si>
    <t>10757405;</t>
  </si>
  <si>
    <t xml:space="preserve">0 Days 0 Hr 8 Min </t>
  </si>
  <si>
    <t>Transportation - ETA Delay Vessel Hella</t>
  </si>
  <si>
    <t>T5-Transportation-Carrier Resp</t>
  </si>
  <si>
    <t>APTIV SERVICES US  LLC-725483</t>
  </si>
  <si>
    <t>Vessel Hella delay to arrive at Santos Port.</t>
  </si>
  <si>
    <t>PTA-00095802</t>
  </si>
  <si>
    <t>15509260;</t>
  </si>
  <si>
    <t>1265 N RIVER RD</t>
  </si>
  <si>
    <t>725483</t>
  </si>
  <si>
    <t xml:space="preserve">0 Days 3 Hr 50 Min </t>
  </si>
  <si>
    <t>35031567</t>
  </si>
  <si>
    <t>Ordering Problem</t>
  </si>
  <si>
    <t>PTA-00095932</t>
  </si>
  <si>
    <t>10811694 ;</t>
  </si>
  <si>
    <t>GRU-000908457</t>
  </si>
  <si>
    <t xml:space="preserve">0 Days 1 Hr 22 Min </t>
  </si>
  <si>
    <t>Parts for project development. Freight will be absorbed at the SC 910-22 quotation.</t>
  </si>
  <si>
    <t>PTA-00095987</t>
  </si>
  <si>
    <t>13570270;</t>
  </si>
  <si>
    <t>5743937592</t>
  </si>
  <si>
    <t xml:space="preserve">0 Days 5 Hr 23 Min </t>
  </si>
  <si>
    <t>EDISON</t>
  </si>
  <si>
    <t>DPP68214</t>
  </si>
  <si>
    <t>PTA-00095936</t>
  </si>
  <si>
    <t>13737378;</t>
  </si>
  <si>
    <t>4567305912</t>
  </si>
  <si>
    <t xml:space="preserve">0 Days 0 Hr 43 Min </t>
  </si>
  <si>
    <t xml:space="preserve">TB15 - CNH </t>
  </si>
  <si>
    <t>DPP68132</t>
  </si>
  <si>
    <t>RENAULT</t>
  </si>
  <si>
    <t>APTIV MANUFATURA E SERVICOS DE-727173</t>
  </si>
  <si>
    <t>Aéreo necessário para atender P&amp;A.</t>
  </si>
  <si>
    <t>PTA-00096157</t>
  </si>
  <si>
    <t>10768292;</t>
  </si>
  <si>
    <t>3100 PERSHING DR</t>
  </si>
  <si>
    <t>EL PASO</t>
  </si>
  <si>
    <t>755571</t>
  </si>
  <si>
    <t>79903-2520</t>
  </si>
  <si>
    <t>727173</t>
  </si>
  <si>
    <t xml:space="preserve">0 Days 2 Hr 21 Min </t>
  </si>
  <si>
    <t xml:space="preserve">Critical material to meet the P&amp;A program as requested by the customer FIAT </t>
  </si>
  <si>
    <t>PTA-00096211</t>
  </si>
  <si>
    <t>12157968;13553120;15396198;12104220;13605013;15469945;10762380</t>
  </si>
  <si>
    <t>273;100;500;105;100;383;100</t>
  </si>
  <si>
    <t>6.80;0;0;0;0;0;0</t>
  </si>
  <si>
    <t>93 5160 9691</t>
  </si>
  <si>
    <t xml:space="preserve">0 Days 5 Hr 51 Min </t>
  </si>
  <si>
    <t>;0;0;0;0;0;0</t>
  </si>
  <si>
    <t xml:space="preserve">16x12x12;; ; ; ;; </t>
  </si>
  <si>
    <t xml:space="preserve">;; ; ; ;; </t>
  </si>
  <si>
    <t>Customer Reschedule - CNH Piracicaba</t>
  </si>
  <si>
    <t>CNH Piracicaba-Dummy</t>
  </si>
  <si>
    <t>Customer Reschedule CNH</t>
  </si>
  <si>
    <t>PTA-00096266</t>
  </si>
  <si>
    <t>35625177;</t>
  </si>
  <si>
    <t>POV15528, 529, 530 e 531</t>
  </si>
  <si>
    <t>Piracicaba</t>
  </si>
  <si>
    <t>PAR-000206976/207147</t>
  </si>
  <si>
    <t xml:space="preserve">0 Days 11 Hr 1 Min </t>
  </si>
  <si>
    <t>Supplier Quality Problem ITT Canon</t>
  </si>
  <si>
    <t>Q3-Quality-External Supplier Resp</t>
  </si>
  <si>
    <t>ITT CANNON GESELLSCHAFT MIT BESCHRA-1032423</t>
  </si>
  <si>
    <t>recebemos 300 peças do item 13641241 comproblemas de qualidade, fornecedor ira enviar as peças e arcar com suas responsabilidades.</t>
  </si>
  <si>
    <t>PTA-00096344</t>
  </si>
  <si>
    <t>13641241;</t>
  </si>
  <si>
    <t>CANNONSTR. 1</t>
  </si>
  <si>
    <t>WEINSTADT</t>
  </si>
  <si>
    <t>1032423</t>
  </si>
  <si>
    <t>71384</t>
  </si>
  <si>
    <t>1739024162</t>
  </si>
  <si>
    <t xml:space="preserve">0 Days 6 Hr 22 Min </t>
  </si>
  <si>
    <t xml:space="preserve"> 762735</t>
  </si>
  <si>
    <t>13641241</t>
  </si>
  <si>
    <t>PTA-00096487</t>
  </si>
  <si>
    <t>10888851;</t>
  </si>
  <si>
    <t>GRU-000909192</t>
  </si>
  <si>
    <t xml:space="preserve">2 Days 21 Hr 51 Min </t>
  </si>
  <si>
    <t>PTA-00097309</t>
  </si>
  <si>
    <t xml:space="preserve">7 Days 0 Hr 37 Min </t>
  </si>
  <si>
    <t>Approved -  ;; Approved -  ;; Approved -  ;; Approved - ok ;; Approved - Autorizado por Jorge García ;; Approved -  ;</t>
  </si>
  <si>
    <t>47315378/35657024/35657026/35657027/47315377</t>
  </si>
  <si>
    <t>DELFINGEN DE-HASSFURT GMBH-7101333</t>
  </si>
  <si>
    <t>Contagem errada de peças no inventario 12/11/2023.</t>
  </si>
  <si>
    <t>PTA-00096506</t>
  </si>
  <si>
    <t>10847559;</t>
  </si>
  <si>
    <t>7101333</t>
  </si>
  <si>
    <t xml:space="preserve">0 Days 3 Hr 40 Min </t>
  </si>
  <si>
    <t>COLIBRI/6M</t>
  </si>
  <si>
    <t>Transportation - ETA Delay</t>
  </si>
  <si>
    <t>Entrega Emergencial da Pasta M0108/23, para evitar parada de linha GM.</t>
  </si>
  <si>
    <t>PTA-00096750</t>
  </si>
  <si>
    <t>13595476;</t>
  </si>
  <si>
    <t xml:space="preserve">1 Days 0 Hr 15 Min </t>
  </si>
  <si>
    <t>Pedido PN via Ecatalog e não tivemos tempo hábil para aprovação.</t>
  </si>
  <si>
    <t>PTA-00096749</t>
  </si>
  <si>
    <t>15363823;</t>
  </si>
  <si>
    <t>GRU-000909867</t>
  </si>
  <si>
    <t xml:space="preserve">0 Days 0 Hr 32 Min </t>
  </si>
  <si>
    <t>Approved -  ;; Approved -  ;; Rejected -  ;</t>
  </si>
  <si>
    <t>Critical material to meet the P&amp;A program as requested by the customer PSA/GM/MBB</t>
  </si>
  <si>
    <t>PTA-00096659</t>
  </si>
  <si>
    <t>12147061;</t>
  </si>
  <si>
    <t>50;</t>
  </si>
  <si>
    <t>2.72;</t>
  </si>
  <si>
    <t>4494209576</t>
  </si>
  <si>
    <t xml:space="preserve">0 Days 1 Hr 14 Min </t>
  </si>
  <si>
    <t>16x11x4;</t>
  </si>
  <si>
    <t>Covre Santos-Dummy</t>
  </si>
  <si>
    <t>ETA Delay Vessel MediterraneaExpress</t>
  </si>
  <si>
    <t>PTA-00096751</t>
  </si>
  <si>
    <t>35022422;</t>
  </si>
  <si>
    <t>M0103/23</t>
  </si>
  <si>
    <t>Habitaculo M69</t>
  </si>
  <si>
    <t>KOSTAL KONTAKT SYSTEME, INC-1082171</t>
  </si>
  <si>
    <t>PTA-00096864</t>
  </si>
  <si>
    <t>13735326;</t>
  </si>
  <si>
    <t>1082171</t>
  </si>
  <si>
    <t>48309-3361</t>
  </si>
  <si>
    <t xml:space="preserve">0 Days 22 Hr 17 Min </t>
  </si>
  <si>
    <t>PTA-00096886</t>
  </si>
  <si>
    <t>15363611;</t>
  </si>
  <si>
    <t>GRU-000910292</t>
  </si>
  <si>
    <t xml:space="preserve">0 Days 2 Hr 35 Min </t>
  </si>
  <si>
    <t>Engineering Prototypes/Samples</t>
  </si>
  <si>
    <t>KNIPPING KUNSTSTOFFTECHNIK GESSMANN-734753</t>
  </si>
  <si>
    <t>Aquisição de amostras para implementação de BP</t>
  </si>
  <si>
    <t>PTA-00097053</t>
  </si>
  <si>
    <t>33329619;</t>
  </si>
  <si>
    <t>DIESELSTRASSE 27</t>
  </si>
  <si>
    <t>LEINGARTEN</t>
  </si>
  <si>
    <t>734753</t>
  </si>
  <si>
    <t>74211</t>
  </si>
  <si>
    <t xml:space="preserve">0 Days 1 Hr 48 Min </t>
  </si>
  <si>
    <t>TAOS</t>
  </si>
  <si>
    <t>PTA-00097059</t>
  </si>
  <si>
    <t>15512475/15514807/13547918</t>
  </si>
  <si>
    <t>Customer Reschedule - Fiat</t>
  </si>
  <si>
    <t>MOLEX ELEKTRONIK GMBH-1065596</t>
  </si>
  <si>
    <t xml:space="preserve">reeschedule material outside the lead time of supplier  - the Customer will pay this </t>
  </si>
  <si>
    <t>PTA-00097699</t>
  </si>
  <si>
    <t>35387683;</t>
  </si>
  <si>
    <t>GRASHOFSTR. 17</t>
  </si>
  <si>
    <t>ETTLINGEN</t>
  </si>
  <si>
    <t>1065596</t>
  </si>
  <si>
    <t>76275</t>
  </si>
  <si>
    <t xml:space="preserve">4 Days 18 Hr 18 Min </t>
  </si>
  <si>
    <t>Approved -  ;; Approved -  ;; Approved -  ;; Approved -  ;; Approved - It will be recoverable with the customer ;; Approved -  ;</t>
  </si>
  <si>
    <t>Molex</t>
  </si>
  <si>
    <t>PKC GROUP PIEDRAS NEGRAS-765696</t>
  </si>
  <si>
    <t xml:space="preserve">ATRASO DE NAVIO - Rolagen de 15 dias do navio MSC MEDITERRANEAN, tivemos tambem uma divergencia de 386 peças. </t>
  </si>
  <si>
    <t>PTA-00097670</t>
  </si>
  <si>
    <t>15383414;</t>
  </si>
  <si>
    <t>LIB. MANUEL PEREZ TREVINO</t>
  </si>
  <si>
    <t>PIEDRAS NEGRAS</t>
  </si>
  <si>
    <t>765696</t>
  </si>
  <si>
    <t>CO</t>
  </si>
  <si>
    <t>27080</t>
  </si>
  <si>
    <t>2235925823</t>
  </si>
  <si>
    <t xml:space="preserve">0 Days 18 Hr 15 Min </t>
  </si>
  <si>
    <t>Supplier Quality Problem Molex</t>
  </si>
  <si>
    <t>MOLEX DEUTSCHLAND GMBH-1045746</t>
  </si>
  <si>
    <t>Problemas de qualidade, fornecedor irá ressarcir os custos conforme email</t>
  </si>
  <si>
    <t>PTA-00097671</t>
  </si>
  <si>
    <t>33180019;</t>
  </si>
  <si>
    <t>OTTO-HAHN-STR. 1B</t>
  </si>
  <si>
    <t>WALLDORF</t>
  </si>
  <si>
    <t>1045746</t>
  </si>
  <si>
    <t>69190</t>
  </si>
  <si>
    <t>MOLEX INTERCONNECT GMBH-7075844</t>
  </si>
  <si>
    <t xml:space="preserve">0 Days 22 Hr 34 Min </t>
  </si>
  <si>
    <t>BODY GEM</t>
  </si>
  <si>
    <t>GOB-Delayed Sourcing</t>
  </si>
  <si>
    <t>J.S.T. CORPORATION-7000041</t>
  </si>
  <si>
    <t>ATRASO DE NAVIO - Rolagem de 15 dias NAVIO MONTECERVANTES.</t>
  </si>
  <si>
    <t>PTA-00097669</t>
  </si>
  <si>
    <t>13533030;</t>
  </si>
  <si>
    <t>7000041</t>
  </si>
  <si>
    <t xml:space="preserve">0 Days 18 Hr 29 Min </t>
  </si>
  <si>
    <t>Approved -  ;; Approved - o problem description esta incorreto ;</t>
  </si>
  <si>
    <t>COROLA FLOOR</t>
  </si>
  <si>
    <t>AAMSA DURANGO-715953</t>
  </si>
  <si>
    <t>Critical material to meet the P&amp;A program as requested by the customer TOYOTA</t>
  </si>
  <si>
    <t>PTA-00097562</t>
  </si>
  <si>
    <t>15459887 ;</t>
  </si>
  <si>
    <t>2.30;</t>
  </si>
  <si>
    <t>18 LEIGH FISHER DRIVE, DOCK DOORS 1</t>
  </si>
  <si>
    <t>715953</t>
  </si>
  <si>
    <t>79906</t>
  </si>
  <si>
    <t xml:space="preserve">0 Days 0 Hr 35 Min </t>
  </si>
  <si>
    <t>40x48x40;</t>
  </si>
  <si>
    <t>Critical material to meet the P&amp;A program as requested by the customer toyota</t>
  </si>
  <si>
    <t>PTA-00097574</t>
  </si>
  <si>
    <t xml:space="preserve">0 Days 1 Hr 54 Min </t>
  </si>
  <si>
    <t>PTA-00100765</t>
  </si>
  <si>
    <t xml:space="preserve">18 Days 1 Hr 36 Min </t>
  </si>
  <si>
    <t>Approved -  ;; Approved -  ;; Approved -  ;; Approved -  ;; Approved - Extemporally PTA approved by administrative purposes. ;; Approved -  ;</t>
  </si>
  <si>
    <t>35657024/35657026/47315374/47315376/47358130/47358135/47315375/47358132</t>
  </si>
  <si>
    <t xml:space="preserve">BOM Error </t>
  </si>
  <si>
    <t>PTA-00097760</t>
  </si>
  <si>
    <t>15368367;</t>
  </si>
  <si>
    <t>M0149/23</t>
  </si>
  <si>
    <t xml:space="preserve">0 Days 1 Hr 31 Min </t>
  </si>
  <si>
    <t xml:space="preserve">EURO VI MBB chicote 35554114 </t>
  </si>
  <si>
    <t>Desova e entrega Emergencial M0149/23</t>
  </si>
  <si>
    <t>PTA-00097871</t>
  </si>
  <si>
    <t xml:space="preserve">0 Days 15 Hr 31 Min </t>
  </si>
  <si>
    <t>APTIV SERVICES US, LLC-1014224</t>
  </si>
  <si>
    <t>PTA-00097932</t>
  </si>
  <si>
    <t>5820 INNOVATION DR</t>
  </si>
  <si>
    <t>1014224</t>
  </si>
  <si>
    <t>48098-2824</t>
  </si>
  <si>
    <t>15512475/15514821</t>
  </si>
  <si>
    <t>SAK AUTO KABEL AG-1015110</t>
  </si>
  <si>
    <t>PTA-00098292</t>
  </si>
  <si>
    <t>15368537;</t>
  </si>
  <si>
    <t>RUE ADOLPHE GANDON 18</t>
  </si>
  <si>
    <t>COURGENAY</t>
  </si>
  <si>
    <t>1015110</t>
  </si>
  <si>
    <t>CH</t>
  </si>
  <si>
    <t>JU</t>
  </si>
  <si>
    <t>2950</t>
  </si>
  <si>
    <t xml:space="preserve">1 Days 5 Hr 21 Min </t>
  </si>
  <si>
    <t>GM-Dummy</t>
  </si>
  <si>
    <t xml:space="preserve">Internal Strategy due monthy Sales </t>
  </si>
  <si>
    <t>PTA-00098293</t>
  </si>
  <si>
    <t>35517210;</t>
  </si>
  <si>
    <t>Sao Caetano do Sul</t>
  </si>
  <si>
    <t>00000</t>
  </si>
  <si>
    <t xml:space="preserve">0 Days 6 Hr 50 Min </t>
  </si>
  <si>
    <t>Parts for project development. Freight approved by email by the Project Manager</t>
  </si>
  <si>
    <t>PTA-00098291</t>
  </si>
  <si>
    <t>35560093 13884788 35158432;</t>
  </si>
  <si>
    <t>7458866122</t>
  </si>
  <si>
    <t xml:space="preserve">0 Days 0 Hr 15 Min </t>
  </si>
  <si>
    <t>MERCURY - Protótipo</t>
  </si>
  <si>
    <t>DPP68591 DPP68489</t>
  </si>
  <si>
    <t>AED</t>
  </si>
  <si>
    <t xml:space="preserve">Critical material to meet the P&amp;A program as requested by the customer toyota </t>
  </si>
  <si>
    <t>PTA-00098645</t>
  </si>
  <si>
    <t>13687261;15504438</t>
  </si>
  <si>
    <t>800;100</t>
  </si>
  <si>
    <t>8.16;0</t>
  </si>
  <si>
    <t>8917135441</t>
  </si>
  <si>
    <t xml:space="preserve">0 Days 7 Hr 48 Min </t>
  </si>
  <si>
    <t>1;0</t>
  </si>
  <si>
    <t>Packaging Problem</t>
  </si>
  <si>
    <t>GM São Jose dos Campos-Dummy</t>
  </si>
  <si>
    <t>Devido falta de embalagens nas Linhas do Argo</t>
  </si>
  <si>
    <t>PTA-00098563</t>
  </si>
  <si>
    <t>Sao Jose dos Campos</t>
  </si>
  <si>
    <t xml:space="preserve">0 Days 1 Hr 42 Min </t>
  </si>
  <si>
    <t>Argo</t>
  </si>
  <si>
    <t>Coletar embalagens na GM SJC para suprir falta na linha Argo Fiat</t>
  </si>
  <si>
    <t>APTIV SANNICOLAUMARE RO64-755128</t>
  </si>
  <si>
    <t>Parts for sales from protoypes pieces. Freigth included in the quotation SC 1333-23A</t>
  </si>
  <si>
    <t>PTA-00098562</t>
  </si>
  <si>
    <t>35232548 10780380 13927802 33380431 35103152 33380381 15512976 13723930 13723929 35173509 15363802 1;</t>
  </si>
  <si>
    <t>STR GARII NR 11</t>
  </si>
  <si>
    <t>SANNICOLAU MARE</t>
  </si>
  <si>
    <t>755128</t>
  </si>
  <si>
    <t>RO</t>
  </si>
  <si>
    <t>TM</t>
  </si>
  <si>
    <t>305600</t>
  </si>
  <si>
    <t>2989879900</t>
  </si>
  <si>
    <t>246 A0</t>
  </si>
  <si>
    <t>DPP68426</t>
  </si>
  <si>
    <t>PTA-00098938</t>
  </si>
  <si>
    <t xml:space="preserve">1 Days 22 Hr 10 Min </t>
  </si>
  <si>
    <t>PTA-00098662</t>
  </si>
  <si>
    <t>13676438 33120534;</t>
  </si>
  <si>
    <t>3495905442</t>
  </si>
  <si>
    <t xml:space="preserve">0 Days 4 Hr 42 Min </t>
  </si>
  <si>
    <t>CNH - TB15</t>
  </si>
  <si>
    <t>DPP68131</t>
  </si>
  <si>
    <t>Transportation Problem - ETA Delay Penske</t>
  </si>
  <si>
    <t>Entrega Emergencial da Pasta M0064/23, para evitar parada de linha GM.</t>
  </si>
  <si>
    <t>PTA-00098939</t>
  </si>
  <si>
    <t>M4827304;</t>
  </si>
  <si>
    <t xml:space="preserve">1 Days 1 Hr 19 Min </t>
  </si>
  <si>
    <t>PTA-00100764</t>
  </si>
  <si>
    <t xml:space="preserve">10 Days 2 Hr 2 Min </t>
  </si>
  <si>
    <t>35657027/47315374/47315376/47358130/47358135</t>
  </si>
  <si>
    <t>Shipment Delay</t>
  </si>
  <si>
    <t>Fiat Betim-Dummy</t>
  </si>
  <si>
    <t xml:space="preserve">Shipment Delay due lack price QAD </t>
  </si>
  <si>
    <t>PTA-00098976</t>
  </si>
  <si>
    <t>35726179;</t>
  </si>
  <si>
    <t>Betim</t>
  </si>
  <si>
    <t xml:space="preserve">0 Days 5 Hr 15 Min </t>
  </si>
  <si>
    <t xml:space="preserve">Power Train </t>
  </si>
  <si>
    <t>LT Divergence</t>
  </si>
  <si>
    <t>APTIV MANUFATURA E SERVICOS DE-743936</t>
  </si>
  <si>
    <t>Lead time com o fornecedor maior do que o acordado com o cliente.</t>
  </si>
  <si>
    <t>PTA-00098994</t>
  </si>
  <si>
    <t>15305028;</t>
  </si>
  <si>
    <t>TRAVESSA ANTONIO EUGENIO DA FONSECA</t>
  </si>
  <si>
    <t>743936</t>
  </si>
  <si>
    <t xml:space="preserve">0 Days 2 Hr 32 Min </t>
  </si>
  <si>
    <t>NEW ENGINE</t>
  </si>
  <si>
    <t>PTA-00098985</t>
  </si>
  <si>
    <t>15326906;</t>
  </si>
  <si>
    <t xml:space="preserve">0 Days 2 Hr 26 Min </t>
  </si>
  <si>
    <t>Carga perdida na Penske - Fornecedor enviou o POD e a penske não tem informações da carga, teremos que fazer outro aereo daqui 15 dias pois o fornecedor não tem o total de peças disponiveis, não podemos esperar devido a cobertura ( sera aberto Claim)</t>
  </si>
  <si>
    <t>PTA-00099158</t>
  </si>
  <si>
    <t>13665500;</t>
  </si>
  <si>
    <t>4224245351</t>
  </si>
  <si>
    <t>CNH Contagem-Dummy</t>
  </si>
  <si>
    <t xml:space="preserve">Implementation Delay - Engineering </t>
  </si>
  <si>
    <t>PTA-00099198</t>
  </si>
  <si>
    <t>35700501;</t>
  </si>
  <si>
    <t>Contagem</t>
  </si>
  <si>
    <t xml:space="preserve">0 Days 4 Hr 39 Min </t>
  </si>
  <si>
    <t>CNH Contagem</t>
  </si>
  <si>
    <t>Solicitacao Frigo</t>
  </si>
  <si>
    <t>FUJIKURA AUTOMOTIVE PARAGUAY S.A.-749694</t>
  </si>
  <si>
    <t>PTA-00099170</t>
  </si>
  <si>
    <t>33145603 15368646 13918488 13873854 13888660 33112658 33112660;</t>
  </si>
  <si>
    <t>CARRETERA, RUTA PY 02 - KM 331/12 L</t>
  </si>
  <si>
    <t>CIUDAD DEL ESTE</t>
  </si>
  <si>
    <t>749694</t>
  </si>
  <si>
    <t>PY</t>
  </si>
  <si>
    <t>10</t>
  </si>
  <si>
    <t>7000</t>
  </si>
  <si>
    <t>1924453856</t>
  </si>
  <si>
    <t xml:space="preserve">0 Days 1 Hr 21 Min </t>
  </si>
  <si>
    <t>DPP68595</t>
  </si>
  <si>
    <t>CHIP 1 EXCHANGE USA, INC.-7080447</t>
  </si>
  <si>
    <t>PTA-00099197</t>
  </si>
  <si>
    <t>13888189 35087034 10756459;</t>
  </si>
  <si>
    <t>7080447</t>
  </si>
  <si>
    <t>4224290066</t>
  </si>
  <si>
    <t>DPP68597</t>
  </si>
  <si>
    <t>Arpe - Redespacho Novo Vale Itajuba-Dummy</t>
  </si>
  <si>
    <t>PTA-00099380</t>
  </si>
  <si>
    <t>13943500;</t>
  </si>
  <si>
    <t>Itajuba</t>
  </si>
  <si>
    <t xml:space="preserve">2 Days 16 Hr 0 Min </t>
  </si>
  <si>
    <t>IP ONIBUS DEDALUS</t>
  </si>
  <si>
    <t>Aéreo necessário devido à furo de estoque.</t>
  </si>
  <si>
    <t>PTA-00099383</t>
  </si>
  <si>
    <t>33103173;</t>
  </si>
  <si>
    <t>ROOM 350, FLOOR 3, NO.211, FUTE N. ROAD, CHINA PILOT FREE TR</t>
  </si>
  <si>
    <t>PTA-00099615</t>
  </si>
  <si>
    <t>13578097;</t>
  </si>
  <si>
    <t>998;</t>
  </si>
  <si>
    <t>14.05;</t>
  </si>
  <si>
    <t>6033383263</t>
  </si>
  <si>
    <t xml:space="preserve">0 Days 0 Hr 12 Min </t>
  </si>
  <si>
    <t>APTIV C/O PENSKE EL PASO - FV31-764964</t>
  </si>
  <si>
    <t>Carga parada na Penske - A carga havia sido extraviada porem fui comunicado pela penske que o material estava na aerea de não conforme deles sem documentação. porem ninguem foi informado.(SERA ABERTO O CLAIM)</t>
  </si>
  <si>
    <t>PTA-00099622</t>
  </si>
  <si>
    <t>48 WALTER JONES BLVD, BUILDING B</t>
  </si>
  <si>
    <t>764964</t>
  </si>
  <si>
    <t>PTA-00099647</t>
  </si>
  <si>
    <t>10788431 10788433;</t>
  </si>
  <si>
    <t>2590104204</t>
  </si>
  <si>
    <t>DPP68615</t>
  </si>
  <si>
    <t>Aéreo necessário para atender fase de amostras.</t>
  </si>
  <si>
    <t>13769898;</t>
  </si>
  <si>
    <t xml:space="preserve">Pending - </t>
  </si>
  <si>
    <t>CHAMPLAIN CABLE TEXAS CORPORATION-1047509</t>
  </si>
  <si>
    <t>PTA-00099682</t>
  </si>
  <si>
    <t>M3321101;</t>
  </si>
  <si>
    <t>9560 PLAZA CIR</t>
  </si>
  <si>
    <t>1047509</t>
  </si>
  <si>
    <t>79927-2008</t>
  </si>
  <si>
    <t>DPP67413</t>
  </si>
  <si>
    <t>Entrega Emergencial da Pasta M0134/23, para evitar parada de linha GM.</t>
  </si>
  <si>
    <t>PTA-00100032</t>
  </si>
  <si>
    <t>M3569006;</t>
  </si>
  <si>
    <t>PTA-00100046</t>
  </si>
  <si>
    <t>13588505;</t>
  </si>
  <si>
    <t xml:space="preserve">0 Days 1 Hr 38 Min </t>
  </si>
  <si>
    <t>35028910/13595476</t>
  </si>
  <si>
    <t>PTA-00100303</t>
  </si>
  <si>
    <t>Shipment Problem</t>
  </si>
  <si>
    <t>Shipment Problem - Devido enviar material para CNH Sorocaba e correto é CNH Piracicaba</t>
  </si>
  <si>
    <t>PTA-00100326</t>
  </si>
  <si>
    <t>35719996;</t>
  </si>
  <si>
    <t xml:space="preserve">0 Days 3 Hr 8 Min </t>
  </si>
  <si>
    <t>Coletar na CNH Sorocaba e entregar na CNH Piracicaba</t>
  </si>
  <si>
    <t>Strategy - Fechamento Mensal</t>
  </si>
  <si>
    <t xml:space="preserve">Strategy Devido fechamento Mensal Emergencial Covre M0185/23 </t>
  </si>
  <si>
    <t>PTA-00100387</t>
  </si>
  <si>
    <t>10811145;</t>
  </si>
  <si>
    <t>Strategy Devido fechamento Mensal Emergencial Covre M0131/23</t>
  </si>
  <si>
    <t>PTA-00100389</t>
  </si>
  <si>
    <t>12010973;</t>
  </si>
  <si>
    <t>HARNESS CODE LTD-761589</t>
  </si>
  <si>
    <t>PTA-00100648</t>
  </si>
  <si>
    <t>10780065 33512095;</t>
  </si>
  <si>
    <t>761589</t>
  </si>
  <si>
    <t>9897490912</t>
  </si>
  <si>
    <t xml:space="preserve">0 Days 0 Hr 16 Min </t>
  </si>
  <si>
    <t>DPP68646</t>
  </si>
  <si>
    <t>PTA-00100688</t>
  </si>
  <si>
    <t>PE557952;</t>
  </si>
  <si>
    <t>9897681500</t>
  </si>
  <si>
    <t>7M DB11 - MARKUP</t>
  </si>
  <si>
    <t>DPP68593</t>
  </si>
  <si>
    <t>PTA-00100388</t>
  </si>
  <si>
    <t>15544348;</t>
  </si>
  <si>
    <t>4826447205</t>
  </si>
  <si>
    <t>15544343</t>
  </si>
  <si>
    <t>HARISONTOSHIBA LIGHTING USA, INC-1063611</t>
  </si>
  <si>
    <t>Delay on the payment terms. Action Plan (Our team of bills to pay will request all the invoices in transit before the shipments will be interrupted).</t>
  </si>
  <si>
    <t>PTA-00100860</t>
  </si>
  <si>
    <t>33344987;</t>
  </si>
  <si>
    <t>18450 S WILMINGTON AVE</t>
  </si>
  <si>
    <t>RANCHO DOMINGUEZ</t>
  </si>
  <si>
    <t>1063611</t>
  </si>
  <si>
    <t>CA</t>
  </si>
  <si>
    <t>90220-5919</t>
  </si>
  <si>
    <t xml:space="preserve">0 Days 0 Hr 25 Min </t>
  </si>
  <si>
    <t>Approved -  ;</t>
  </si>
  <si>
    <t>13517631</t>
  </si>
  <si>
    <t>HARBORT GMBH &amp; CO. KG-1014039</t>
  </si>
  <si>
    <t>PTA-00101079</t>
  </si>
  <si>
    <t>10774957;</t>
  </si>
  <si>
    <t>SUEDRING 28-30</t>
  </si>
  <si>
    <t>SCHNEVERDINGEN</t>
  </si>
  <si>
    <t>1014039</t>
  </si>
  <si>
    <t>NI</t>
  </si>
  <si>
    <t>29640</t>
  </si>
  <si>
    <t xml:space="preserve">1 Days 0 Hr 40 Min </t>
  </si>
  <si>
    <t>WOCO INDUSTRIETECHNIK GMBH-763739</t>
  </si>
  <si>
    <t>PTA-00100874</t>
  </si>
  <si>
    <t>15500280;</t>
  </si>
  <si>
    <t>HANAUER LANDSTRASSE 16</t>
  </si>
  <si>
    <t>BAD SODEN-SALMUENSTER</t>
  </si>
  <si>
    <t>763739</t>
  </si>
  <si>
    <t>HE</t>
  </si>
  <si>
    <t>63628</t>
  </si>
  <si>
    <t>7257470006</t>
  </si>
  <si>
    <t xml:space="preserve">0 Days 0 Hr 1 Min </t>
  </si>
  <si>
    <t xml:space="preserve">DPP68440 </t>
  </si>
  <si>
    <t xml:space="preserve">Comercial Strategy </t>
  </si>
  <si>
    <t>John Deere Montenegro/RS-Dummy</t>
  </si>
  <si>
    <t xml:space="preserve">Strategy Devido fechamento Mensal </t>
  </si>
  <si>
    <t>PTA-00101041</t>
  </si>
  <si>
    <t>L111376 ;</t>
  </si>
  <si>
    <t>Montenegro/RS</t>
  </si>
  <si>
    <t>Montenegro</t>
  </si>
  <si>
    <t>Rio Grande do Sul</t>
  </si>
  <si>
    <t xml:space="preserve">0 Days 16 Hr 31 Min </t>
  </si>
  <si>
    <t>Strategy Devido fechamento Mensal Emergencial Covre M0209/23</t>
  </si>
  <si>
    <t>PTA-00101040</t>
  </si>
  <si>
    <t>M0209/23</t>
  </si>
  <si>
    <t xml:space="preserve">0 Days 16 Hr 27 Min </t>
  </si>
  <si>
    <t>PTA-00101073</t>
  </si>
  <si>
    <t>13896816 ;</t>
  </si>
  <si>
    <t>2977402746</t>
  </si>
  <si>
    <t xml:space="preserve">0 Days 3 Hr 2 Min </t>
  </si>
  <si>
    <t>Mercury</t>
  </si>
  <si>
    <t>13602480 - 35032777 - DPP68814</t>
  </si>
  <si>
    <t>PTA-00101072</t>
  </si>
  <si>
    <t>35134488;</t>
  </si>
  <si>
    <t>2977485420</t>
  </si>
  <si>
    <t xml:space="preserve">0 Days 2 Hr 22 Min </t>
  </si>
  <si>
    <t>MERCURY</t>
  </si>
  <si>
    <t>DPP68669</t>
  </si>
  <si>
    <t>Parts for project development. Freight will be absorbed at the SC 564-21 quotation.</t>
  </si>
  <si>
    <t>PTA-00101055</t>
  </si>
  <si>
    <t>35604913;</t>
  </si>
  <si>
    <t>2977571450</t>
  </si>
  <si>
    <t xml:space="preserve">0 Days 0 Hr 30 Min </t>
  </si>
  <si>
    <t xml:space="preserve">ARO 10 </t>
  </si>
  <si>
    <t xml:space="preserve">DPP67622 </t>
  </si>
  <si>
    <t>Tyco Itatiba -Dummy</t>
  </si>
  <si>
    <t>PTA-00101070</t>
  </si>
  <si>
    <t>13868336;</t>
  </si>
  <si>
    <t xml:space="preserve">0 Days 0 Hr 29 Min </t>
  </si>
  <si>
    <t xml:space="preserve">Linha Motor EC5-M69 </t>
  </si>
  <si>
    <t>ORIGINAL VEÍCULOS SA-Dummy</t>
  </si>
  <si>
    <t>PTA-00101071</t>
  </si>
  <si>
    <t>33289543;</t>
  </si>
  <si>
    <t xml:space="preserve">AV Senador Vergueiro 332 </t>
  </si>
  <si>
    <t>SÃO BERNARDO DO CAMPO</t>
  </si>
  <si>
    <t>SÃO PAULO</t>
  </si>
  <si>
    <t>9750000</t>
  </si>
  <si>
    <t>Email Quote</t>
  </si>
  <si>
    <t>DPP68743</t>
  </si>
  <si>
    <t>PTA-00101123</t>
  </si>
  <si>
    <t>33162389 ;</t>
  </si>
  <si>
    <t>Material to meet the assembly of critical parts, as requested by the FIAT customer. Prototype.</t>
  </si>
  <si>
    <t>PTA-00101219</t>
  </si>
  <si>
    <t>10778479;</t>
  </si>
  <si>
    <t>1000;</t>
  </si>
  <si>
    <t>2.27;</t>
  </si>
  <si>
    <t>5020298743</t>
  </si>
  <si>
    <t>GSE PT3</t>
  </si>
  <si>
    <t>ETA Delay Vessel Hella</t>
  </si>
  <si>
    <t>J.S.T. CORPORATION-1015356</t>
  </si>
  <si>
    <t>PTA-00102332</t>
  </si>
  <si>
    <t>1015356</t>
  </si>
  <si>
    <t xml:space="preserve">8 Days 22 Hr 21 Min </t>
  </si>
  <si>
    <t>13846110</t>
  </si>
  <si>
    <t>Stock Discrepancy Desova e entrega emergencial M0187/23</t>
  </si>
  <si>
    <t>PTA-00102331</t>
  </si>
  <si>
    <t>12066159;</t>
  </si>
  <si>
    <t>M0187/23</t>
  </si>
  <si>
    <t xml:space="preserve">8 Days 17 Hr 44 Min </t>
  </si>
  <si>
    <t>Approved -  ;; Approved - ok ;</t>
  </si>
  <si>
    <t>Customer Reschedule - JD</t>
  </si>
  <si>
    <t>TYZ-ALL PLASTICS LLC-7072500</t>
  </si>
  <si>
    <t>ANTECIPAÇÃO CHINA - AXE62822 - Cliente ira pagar no preço peça.</t>
  </si>
  <si>
    <t>PTA-00102330</t>
  </si>
  <si>
    <t>421 N MIDLAND AVE</t>
  </si>
  <si>
    <t>SADDLE BROOK</t>
  </si>
  <si>
    <t>7072500</t>
  </si>
  <si>
    <t>NJ</t>
  </si>
  <si>
    <t>07663-5701</t>
  </si>
  <si>
    <t xml:space="preserve">8 Days 16 Hr 46 Min </t>
  </si>
  <si>
    <t>Transportation Problem - ETA Delay Penkse</t>
  </si>
  <si>
    <t>PTA-00101251</t>
  </si>
  <si>
    <t xml:space="preserve">0 Days 0 Hr 20 Min </t>
  </si>
  <si>
    <t>Supplier Delay - Tyco</t>
  </si>
  <si>
    <t>All Conectors São Paulo-Dummy</t>
  </si>
  <si>
    <t>10763384;</t>
  </si>
  <si>
    <t>TYCO ELECTRONICS-1068018</t>
  </si>
  <si>
    <t>485203835</t>
  </si>
  <si>
    <t>GENERAL MOTORS DO BRASIL LTDA-754597</t>
  </si>
  <si>
    <t xml:space="preserve">Manufacturing Delay </t>
  </si>
  <si>
    <t>35465836;</t>
  </si>
  <si>
    <t>AVENIDA GOIAS 1805</t>
  </si>
  <si>
    <t>SAO CAETANO DO SUL</t>
  </si>
  <si>
    <t>754597</t>
  </si>
  <si>
    <t>09550 900</t>
  </si>
  <si>
    <t>Dummy-Dummy</t>
  </si>
  <si>
    <t>LIFT GATE</t>
  </si>
  <si>
    <t>Tyco</t>
  </si>
  <si>
    <t>GENERAL MOTORS DO BRASIL LTDA-701239</t>
  </si>
  <si>
    <t>701239</t>
  </si>
  <si>
    <t>09550-900</t>
  </si>
  <si>
    <t>TYCO ELECTRONICS-1003229</t>
  </si>
  <si>
    <t>Lift Gate</t>
  </si>
  <si>
    <t>ETA Delay</t>
  </si>
  <si>
    <t>Entrega Emergencial da Pasta M0179/23, para evitar parada de linha GM.</t>
  </si>
  <si>
    <t>Embalatec Tremembe-Dummy</t>
  </si>
  <si>
    <t>Purchasing Problem</t>
  </si>
  <si>
    <t>PTA-00101539</t>
  </si>
  <si>
    <t>00200002;</t>
  </si>
  <si>
    <t>Tremembe</t>
  </si>
  <si>
    <t xml:space="preserve">3 Days 17 Hr 47 Min </t>
  </si>
  <si>
    <t>HERMESES BULGARIA-Dummy</t>
  </si>
  <si>
    <t>Aéreo necessário para atender P&amp;A VW.</t>
  </si>
  <si>
    <t>PTA-00101540</t>
  </si>
  <si>
    <t>HERMESES BULGARIA</t>
  </si>
  <si>
    <t>Not Applicable</t>
  </si>
  <si>
    <t xml:space="preserve">0 Days 2 Hr 29 Min </t>
  </si>
  <si>
    <t>PTA-00101735</t>
  </si>
  <si>
    <t>13570118;</t>
  </si>
  <si>
    <t>7972281100</t>
  </si>
  <si>
    <t xml:space="preserve">0 Days 1 Hr 33 Min </t>
  </si>
  <si>
    <t>SMART CAR CC24</t>
  </si>
  <si>
    <t>DPP68808</t>
  </si>
  <si>
    <t>ETA Delay 21 days Vessel MSCCHANNE - Desova e entrega emergencial M0075/23</t>
  </si>
  <si>
    <t>PTA-00101963</t>
  </si>
  <si>
    <t>13990573;</t>
  </si>
  <si>
    <t xml:space="preserve">1 Days 5 Hr 47 Min </t>
  </si>
  <si>
    <t>IP D2XX</t>
  </si>
  <si>
    <t>FRAENKISCHE CZ S.R.O.-1028745</t>
  </si>
  <si>
    <t>BOM ERROR IN THE HARNESS 35554113</t>
  </si>
  <si>
    <t>PTA-00102329</t>
  </si>
  <si>
    <t>15341288;</t>
  </si>
  <si>
    <t>U KAPLIKY 591</t>
  </si>
  <si>
    <t>OKKY</t>
  </si>
  <si>
    <t>1028745</t>
  </si>
  <si>
    <t>634</t>
  </si>
  <si>
    <t>675 21</t>
  </si>
  <si>
    <t xml:space="preserve">2 Days 22 Hr 54 Min </t>
  </si>
  <si>
    <t>Approved - precisamos de um plano de ação da engenharia para que o problema seja corrigido.  ;; Approved -  ;; Approved - ok ;</t>
  </si>
  <si>
    <t>HARNESS USING THE MATERIAL WITHOUT REGISTER IN THE BOM</t>
  </si>
  <si>
    <t>Entrega Emergencial da Pasta M0074/23, para evitar parada de linha GM.</t>
  </si>
  <si>
    <t>33251878;</t>
  </si>
  <si>
    <t>WEWIRE ACAMBARO MEXICO S DE R L DE-763274</t>
  </si>
  <si>
    <t>PTA-00101743</t>
  </si>
  <si>
    <t>35082593 ;</t>
  </si>
  <si>
    <t>CARRETERA ACAMABARO A TARANDACUAO K</t>
  </si>
  <si>
    <t>ACAMABARO</t>
  </si>
  <si>
    <t>763274</t>
  </si>
  <si>
    <t>GT</t>
  </si>
  <si>
    <t>38762</t>
  </si>
  <si>
    <t>6192808484</t>
  </si>
  <si>
    <t>DPP68845</t>
  </si>
  <si>
    <t>APTIV SERVICES US, LLC-1068951</t>
  </si>
  <si>
    <t>1965 N RIVER RD</t>
  </si>
  <si>
    <t>1068951</t>
  </si>
  <si>
    <t>15509274/35031567/35410019</t>
  </si>
  <si>
    <t>PTA-00102328</t>
  </si>
  <si>
    <t xml:space="preserve">1 Days 16 Hr 29 Min </t>
  </si>
  <si>
    <t>CHAMPLAIN CABLE CORPORATION-1025127</t>
  </si>
  <si>
    <t>Lead time of supplier is higher than established with customer.</t>
  </si>
  <si>
    <t>PTA-00102088</t>
  </si>
  <si>
    <t>M7585104;</t>
  </si>
  <si>
    <t>175 HERCULES DR</t>
  </si>
  <si>
    <t>COLCHESTER</t>
  </si>
  <si>
    <t>1025127</t>
  </si>
  <si>
    <t>VT</t>
  </si>
  <si>
    <t>05446-5951</t>
  </si>
  <si>
    <t xml:space="preserve">0 Days 16 Hr 13 Min </t>
  </si>
  <si>
    <t>Entrega Emergencial da Pasta M0212/23, para evitar parada de linha GM.</t>
  </si>
  <si>
    <t>PTA-00103210</t>
  </si>
  <si>
    <t>M3569008;</t>
  </si>
  <si>
    <t xml:space="preserve">7 Days 3 Hr 48 Min </t>
  </si>
  <si>
    <t>Autoliv Taubate-Dummy</t>
  </si>
  <si>
    <t>PTA-00102191</t>
  </si>
  <si>
    <t>Taubate</t>
  </si>
  <si>
    <t xml:space="preserve">0 Days 0 Hr 54 Min </t>
  </si>
  <si>
    <t>Coletar embalagens na Autoliv Taubate para suprir falta na linha Argo Fiat</t>
  </si>
  <si>
    <t>PTA-00102155</t>
  </si>
  <si>
    <t>13934304;</t>
  </si>
  <si>
    <t>1962151785</t>
  </si>
  <si>
    <t xml:space="preserve">246 A0 </t>
  </si>
  <si>
    <t>DPP68821 DPP68879</t>
  </si>
  <si>
    <t>LITTELFUSE, INC.-1049687</t>
  </si>
  <si>
    <t>Divergencia de estoque</t>
  </si>
  <si>
    <t>PTA-00102154</t>
  </si>
  <si>
    <t>12092077;</t>
  </si>
  <si>
    <t>1793 BROWN ST STE B</t>
  </si>
  <si>
    <t>1049687</t>
  </si>
  <si>
    <t>78852-5417</t>
  </si>
  <si>
    <t xml:space="preserve">0 Days 1 Hr 15 Min </t>
  </si>
  <si>
    <t>12092081-15496744</t>
  </si>
  <si>
    <t>Supplier Delay - Delfingen Germany</t>
  </si>
  <si>
    <t>T3-Transportation-External Supplier Resp</t>
  </si>
  <si>
    <t>DELFINGEN US INC-735198</t>
  </si>
  <si>
    <t>Fornecedor enviou nossa carga para a Borg Warner. Ira enviar a credit note para cobrir os custos dessa carga adicional.</t>
  </si>
  <si>
    <t>PTA-00102520</t>
  </si>
  <si>
    <t>M1889011;</t>
  </si>
  <si>
    <t>840 W LONG LAKE RD STE 120</t>
  </si>
  <si>
    <t>735198</t>
  </si>
  <si>
    <t>48098-6357</t>
  </si>
  <si>
    <t xml:space="preserve">3 Days 6 Hr 17 Min </t>
  </si>
  <si>
    <t>DELFINGEN GROUP  ULT DUNS   421262991</t>
  </si>
  <si>
    <t>Entrega Emergencial da Pasta M00189/23, para evitar parada de linha GM.</t>
  </si>
  <si>
    <t>PTA-00102376</t>
  </si>
  <si>
    <t xml:space="preserve">0 Days 3 Hr 12 Min </t>
  </si>
  <si>
    <t>Aptiv Quality Problem</t>
  </si>
  <si>
    <t>Q1-Quality-Aptiv Resp</t>
  </si>
  <si>
    <t>Aptiv Quality Problem - Remessa para teste sem retorno</t>
  </si>
  <si>
    <t>PTA-00102555</t>
  </si>
  <si>
    <t>13651320;</t>
  </si>
  <si>
    <t xml:space="preserve">2 Days 20 Hr 10 Min </t>
  </si>
  <si>
    <t>Customer Reschedule - JD - Consulta 12</t>
  </si>
  <si>
    <t>CABLENA SA-7027251</t>
  </si>
  <si>
    <t>Consulta 12:  PROJETO JD SEM CADASTRO - Customer reprogramed and paid all costs for that.</t>
  </si>
  <si>
    <t>PTA-00102611</t>
  </si>
  <si>
    <t>M3344006;</t>
  </si>
  <si>
    <t>CALLE E (POLIGONO INDUSTRIAL</t>
  </si>
  <si>
    <t>ZARAGOZA</t>
  </si>
  <si>
    <t>7027251</t>
  </si>
  <si>
    <t>ES</t>
  </si>
  <si>
    <t>Z</t>
  </si>
  <si>
    <t>50016</t>
  </si>
  <si>
    <t xml:space="preserve">2 Days 22 Hr 39 Min </t>
  </si>
  <si>
    <t>Approved -  ;; Approved -  ;; Approved -  ;; Approved - If it is recoverable, please send the evidence ;</t>
  </si>
  <si>
    <t>PTA-00102554</t>
  </si>
  <si>
    <t>15396634;10865315</t>
  </si>
  <si>
    <t>6000;700</t>
  </si>
  <si>
    <t>14.08;9</t>
  </si>
  <si>
    <t>5734409715</t>
  </si>
  <si>
    <t>;0</t>
  </si>
  <si>
    <t>60x15x63;40x30x23</t>
  </si>
  <si>
    <t>PTA-00102887</t>
  </si>
  <si>
    <t>13790339;</t>
  </si>
  <si>
    <t>8719027343</t>
  </si>
  <si>
    <t xml:space="preserve">0 Days 2 Hr 50 Min </t>
  </si>
  <si>
    <t xml:space="preserve">DPP68808 </t>
  </si>
  <si>
    <t>APTIV SHANGHAI E EDS 0E491-709728</t>
  </si>
  <si>
    <t>Delay of vessel (PARANAGUAEXPRESS)</t>
  </si>
  <si>
    <t>PTA-00102931</t>
  </si>
  <si>
    <t>15533696;</t>
  </si>
  <si>
    <t>NO. 8 TAIBO ROAD, ANTING, JIADING D</t>
  </si>
  <si>
    <t>709728</t>
  </si>
  <si>
    <t>020</t>
  </si>
  <si>
    <t xml:space="preserve">0 Days 15 Hr 9 Min </t>
  </si>
  <si>
    <t>D2XX</t>
  </si>
  <si>
    <t>Entrega Emergencial da Pasta M0031/23, para evitar parada de linha GM.</t>
  </si>
  <si>
    <t>PTA-00103211</t>
  </si>
  <si>
    <t xml:space="preserve">1 Days 3 Hr 5 Min </t>
  </si>
  <si>
    <t>Body</t>
  </si>
  <si>
    <t>LITTELFUSE-1072740</t>
  </si>
  <si>
    <t>Aéreo necessário devido à omissão ao Porto de Santos do Navio MSC Phoenix.</t>
  </si>
  <si>
    <t>PTA-00103209</t>
  </si>
  <si>
    <t>15545221;</t>
  </si>
  <si>
    <t>1650 S CENTRAL AVE</t>
  </si>
  <si>
    <t>COMPTON</t>
  </si>
  <si>
    <t>1072740</t>
  </si>
  <si>
    <t>90220-5317</t>
  </si>
  <si>
    <t>15485097</t>
  </si>
  <si>
    <t>PTA-00103005</t>
  </si>
  <si>
    <t>PE563097;</t>
  </si>
  <si>
    <t>Customer Reschedule Below Logistic Agreement</t>
  </si>
  <si>
    <t>EXPEDITORS INTERNATIONAL GMBH-7081825</t>
  </si>
  <si>
    <t>CUSTOMER REESCHEDULE WITHIN THE LOGISTICS PROTOCOL</t>
  </si>
  <si>
    <t>PTA-00103706</t>
  </si>
  <si>
    <t>35273673;</t>
  </si>
  <si>
    <t>OBERSCHLESIENSTR. 10</t>
  </si>
  <si>
    <t>KREFELD</t>
  </si>
  <si>
    <t>7081825</t>
  </si>
  <si>
    <t>NW</t>
  </si>
  <si>
    <t>47807</t>
  </si>
  <si>
    <t xml:space="preserve">3 Days 15 Hr 16 Min </t>
  </si>
  <si>
    <t>PTA-00103723</t>
  </si>
  <si>
    <t>15339441;13894488;10725296;33405989;33183020;10757098;10820170</t>
  </si>
  <si>
    <t>6;17;149;49;29;95;23</t>
  </si>
  <si>
    <t>0.91;0;0;0;0;0;0</t>
  </si>
  <si>
    <t>2555290850</t>
  </si>
  <si>
    <t xml:space="preserve">0 Days 1 Hr 17 Min </t>
  </si>
  <si>
    <t>1;0;0;0;0;0;0</t>
  </si>
  <si>
    <t xml:space="preserve">15x8x6;; ; ; ; ; </t>
  </si>
  <si>
    <t xml:space="preserve">;; ; ; ; ; </t>
  </si>
  <si>
    <t>SC RONERA RUBBER SA-734676</t>
  </si>
  <si>
    <t>Divergencia de Recebimento - recebemos 1000 peças sistemicamente porem não recebemos no fisico.</t>
  </si>
  <si>
    <t>PTA-00103728</t>
  </si>
  <si>
    <t>15396638;</t>
  </si>
  <si>
    <t>STREET SERELOR NO 3</t>
  </si>
  <si>
    <t>BASCOV</t>
  </si>
  <si>
    <t>734676</t>
  </si>
  <si>
    <t>AG</t>
  </si>
  <si>
    <t>117048</t>
  </si>
  <si>
    <t xml:space="preserve">0 Days 2 Hr 11 Min </t>
  </si>
  <si>
    <t>-</t>
  </si>
  <si>
    <t>APTIV SERVICES DEUTSCHLAND GMBH-1083448</t>
  </si>
  <si>
    <t>divergencia de Estoque - tivemos um reajuste de 39700 peças.</t>
  </si>
  <si>
    <t>PTA-00103724</t>
  </si>
  <si>
    <t>15339967;</t>
  </si>
  <si>
    <t>AM TECHNOLOGIEPARK 1</t>
  </si>
  <si>
    <t>WUPPERTAL</t>
  </si>
  <si>
    <t>1083448</t>
  </si>
  <si>
    <t>42119</t>
  </si>
  <si>
    <t>PTA-00103754</t>
  </si>
  <si>
    <t xml:space="preserve"> 13925534;</t>
  </si>
  <si>
    <t>8249636835</t>
  </si>
  <si>
    <t xml:space="preserve">DPP68934 DPP68814 DPP68808 </t>
  </si>
  <si>
    <t>PTA-00104142</t>
  </si>
  <si>
    <t>15365674;</t>
  </si>
  <si>
    <t xml:space="preserve">0 Days 15 Hr 49 Min </t>
  </si>
  <si>
    <t>John Deere</t>
  </si>
  <si>
    <t>Customer Reschedule VW Saveiro</t>
  </si>
  <si>
    <t>S4E-Errors or mix changes</t>
  </si>
  <si>
    <t>APTIV CONNECTION SYSTEMS HUNGARY-748418</t>
  </si>
  <si>
    <t>Reprograma VW. Temos OK para recuperação dos custos.</t>
  </si>
  <si>
    <t>PTA-00104198</t>
  </si>
  <si>
    <t>47312277;</t>
  </si>
  <si>
    <t>BUZAVIRAG UT 13</t>
  </si>
  <si>
    <t>TATABANYA</t>
  </si>
  <si>
    <t>748418</t>
  </si>
  <si>
    <t>TB</t>
  </si>
  <si>
    <t>2800</t>
  </si>
  <si>
    <t>PRINCIPAL GP 04</t>
  </si>
  <si>
    <t>Customer Reschedule GM New Engine Consulta 16</t>
  </si>
  <si>
    <t>LORENTSON MANUFACTURING COMPANY INC-1005603</t>
  </si>
  <si>
    <t>Reprograma do cliente - (Consulta 16: Reprograma New Engine) os custos serao recuperados.</t>
  </si>
  <si>
    <t>PTA-00104239</t>
  </si>
  <si>
    <t>1111 RANK PKWY</t>
  </si>
  <si>
    <t>1005603</t>
  </si>
  <si>
    <t>46901-3124</t>
  </si>
  <si>
    <t>ENGINE</t>
  </si>
  <si>
    <t>PKC GROUP MEXICO-749144</t>
  </si>
  <si>
    <t>Aumento de volume dentro do acordo logistico - sem recuperação</t>
  </si>
  <si>
    <t>PTA-00104384</t>
  </si>
  <si>
    <t>PARQUE INDUSTRIAL SAN CARLOS</t>
  </si>
  <si>
    <t>NOGALES</t>
  </si>
  <si>
    <t>749144</t>
  </si>
  <si>
    <t>SO</t>
  </si>
  <si>
    <t>84094</t>
  </si>
  <si>
    <t>ARIES</t>
  </si>
  <si>
    <t>Devido fechameto Mensal</t>
  </si>
  <si>
    <t>LEONI AUTOMOTIVE DO BRASIL LTDA-752740</t>
  </si>
  <si>
    <t>PTA-00104440</t>
  </si>
  <si>
    <t>15544243;</t>
  </si>
  <si>
    <t>LAZARO ADRIANO 500</t>
  </si>
  <si>
    <t>ITU</t>
  </si>
  <si>
    <t>752740</t>
  </si>
  <si>
    <t>13130-650</t>
  </si>
  <si>
    <t xml:space="preserve">TB15 </t>
  </si>
  <si>
    <t xml:space="preserve">DPP68882 </t>
  </si>
  <si>
    <t>PACIFIC FOCUS INC-1061901</t>
  </si>
  <si>
    <t>CONSULTA 16 - REPROGRAMA DO CLIENTE - IREMOS RECUPERAR OS CUSTOS</t>
  </si>
  <si>
    <t>PTA-00104455</t>
  </si>
  <si>
    <t>13834700 ;</t>
  </si>
  <si>
    <t>13904 EQUITABLE RD</t>
  </si>
  <si>
    <t>CERRITOS</t>
  </si>
  <si>
    <t>1061901</t>
  </si>
  <si>
    <t>90703-1013</t>
  </si>
  <si>
    <t>PTA-00104912</t>
  </si>
  <si>
    <t>13788478;</t>
  </si>
  <si>
    <t>5094720595</t>
  </si>
  <si>
    <t xml:space="preserve">0 Days 0 Hr 59 Min </t>
  </si>
  <si>
    <t>$ 0 - 500</t>
  </si>
  <si>
    <t>Approved Day Of Shipment</t>
  </si>
  <si>
    <t>PTA-00105367</t>
  </si>
  <si>
    <t xml:space="preserve">1 Days 20 Hr 27 Min </t>
  </si>
  <si>
    <t>Approved After Shipment</t>
  </si>
  <si>
    <t xml:space="preserve">Customer Reschedule VW </t>
  </si>
  <si>
    <t>Customer Reschedule VW Circulante SBC 28/04</t>
  </si>
  <si>
    <t>PTA-00105368</t>
  </si>
  <si>
    <t xml:space="preserve">1 Days 20 Hr 22 Min </t>
  </si>
  <si>
    <t>VW SBC</t>
  </si>
  <si>
    <t xml:space="preserve">Supplier Delay - Wire </t>
  </si>
  <si>
    <t>WIRE PRODUCTS COMPANY, LLC-7004695</t>
  </si>
  <si>
    <t>Atraso do fornecedor - O fornecedor não conseguiu atender no tempo correto, os custos serão recuperados.</t>
  </si>
  <si>
    <t>PTA-00104962</t>
  </si>
  <si>
    <t>15495902;</t>
  </si>
  <si>
    <t>14601 INDUSTRIAL PKWY</t>
  </si>
  <si>
    <t>CLEVELAND</t>
  </si>
  <si>
    <t>7004695</t>
  </si>
  <si>
    <t>44135-4595</t>
  </si>
  <si>
    <t>REA MAGNET WIRE COMPANY, INC.-7028915</t>
  </si>
  <si>
    <t>viper</t>
  </si>
  <si>
    <t>SHANGHAI FORCE ELECTRIC WIRE CABLE CO, LTD  ULT DUNS   530709364</t>
  </si>
  <si>
    <t>Approved Prior To Shipment</t>
  </si>
  <si>
    <t>Customer Reschedule New Engine GM</t>
  </si>
  <si>
    <t>APTIV CENTEC I (FW98)-725544</t>
  </si>
  <si>
    <t>Increase of supplier</t>
  </si>
  <si>
    <t>PTA-00105107</t>
  </si>
  <si>
    <t>15439568;</t>
  </si>
  <si>
    <t>CARRETERA SALTILLO PIEDRAS NEGRAS K</t>
  </si>
  <si>
    <t>RAMOS ARIZPE</t>
  </si>
  <si>
    <t>725544</t>
  </si>
  <si>
    <t>25900</t>
  </si>
  <si>
    <t>9484594560</t>
  </si>
  <si>
    <t xml:space="preserve">0 Days 20 Hr 21 Min </t>
  </si>
  <si>
    <t>New engine</t>
  </si>
  <si>
    <t>15374222</t>
  </si>
  <si>
    <t>Supplier Delay - Delfingen USA</t>
  </si>
  <si>
    <t>DELFINGEN US-TEXAS, L.P.-1009355</t>
  </si>
  <si>
    <t>PTA-00104961</t>
  </si>
  <si>
    <t>M3558005;</t>
  </si>
  <si>
    <t>12270 ROJAS DR STE 300</t>
  </si>
  <si>
    <t>1009355</t>
  </si>
  <si>
    <t>79936-7713</t>
  </si>
  <si>
    <t>DELFINGEN US-TEXAS, L.P.-7012445</t>
  </si>
  <si>
    <t xml:space="preserve">0 Days 0 Hr 23 Min </t>
  </si>
  <si>
    <t>ANDROMEDA 43</t>
  </si>
  <si>
    <t xml:space="preserve">ETA Delay - Penske </t>
  </si>
  <si>
    <t>Carga parada na Penske, fornecedor diz que enviou a documentação, a Penske informa não ter recebido.</t>
  </si>
  <si>
    <t>PTA-00105016</t>
  </si>
  <si>
    <t>1867120533</t>
  </si>
  <si>
    <t>corola</t>
  </si>
  <si>
    <t>13574592-13928575</t>
  </si>
  <si>
    <t>Stellantis</t>
  </si>
  <si>
    <t>PTA-00105114</t>
  </si>
  <si>
    <t>13974320;</t>
  </si>
  <si>
    <t>3290532954</t>
  </si>
  <si>
    <t xml:space="preserve">0 Days 1 Hr 7 Min </t>
  </si>
  <si>
    <t xml:space="preserve">SMART CAR CC21 VOP </t>
  </si>
  <si>
    <t>DPP69040</t>
  </si>
  <si>
    <t xml:space="preserve">Customer Reschedule VW Circulante </t>
  </si>
  <si>
    <t>PTA-00105113</t>
  </si>
  <si>
    <t>Carrier Delay - Expeditors</t>
  </si>
  <si>
    <t>Expeditors atrasou a coleta gerando necessidade de aereo, eles irão voar a carga e sera aberto Claim para tentar recuperar os custos.</t>
  </si>
  <si>
    <t>PTA-00105143</t>
  </si>
  <si>
    <t>13797667;</t>
  </si>
  <si>
    <t>Carrier</t>
  </si>
  <si>
    <t>8R</t>
  </si>
  <si>
    <t>A.E.C. SRL-7028240</t>
  </si>
  <si>
    <t>PTA-00105122</t>
  </si>
  <si>
    <t>33142201;</t>
  </si>
  <si>
    <t>2.04;</t>
  </si>
  <si>
    <t>STRADA DEL FRANCESE 99</t>
  </si>
  <si>
    <t>TORINO</t>
  </si>
  <si>
    <t>7028240</t>
  </si>
  <si>
    <t>TO</t>
  </si>
  <si>
    <t>10156</t>
  </si>
  <si>
    <t>3107255330</t>
  </si>
  <si>
    <t>36x30x30;</t>
  </si>
  <si>
    <t>PTA-00105529</t>
  </si>
  <si>
    <t xml:space="preserve">1 Days 2 Hr 10 Min </t>
  </si>
  <si>
    <t>PTA-00105376</t>
  </si>
  <si>
    <t>33125541;</t>
  </si>
  <si>
    <t>4048421860</t>
  </si>
  <si>
    <t>DPP68934</t>
  </si>
  <si>
    <t>Ordering Erro Parametrizacao</t>
  </si>
  <si>
    <t>Erro Parametrizacao</t>
  </si>
  <si>
    <t>PTA-00105409</t>
  </si>
  <si>
    <t>M4912131;</t>
  </si>
  <si>
    <t xml:space="preserve">0 Days 1 Hr 35 Min </t>
  </si>
  <si>
    <t>Engine</t>
  </si>
  <si>
    <t xml:space="preserve">Customer Reschedule JD Below logistics Agreement </t>
  </si>
  <si>
    <t>SACRED-7008735</t>
  </si>
  <si>
    <t>PTA-00105403</t>
  </si>
  <si>
    <t>35020071;</t>
  </si>
  <si>
    <t>RUE DE DAMPIERRE</t>
  </si>
  <si>
    <t>ST LUBIN DES JONCHERETS</t>
  </si>
  <si>
    <t>7008735</t>
  </si>
  <si>
    <t>FR</t>
  </si>
  <si>
    <t>28350</t>
  </si>
  <si>
    <t>VOLET F3</t>
  </si>
  <si>
    <t>PTA-00105405</t>
  </si>
  <si>
    <t>10820415;</t>
  </si>
  <si>
    <t>DIVERGENCIA DE ESTOQUE DE 375 PEÇAS - sem esse reajuste estariamos cobertos ate 03/07. não recuperado.</t>
  </si>
  <si>
    <t>PTA-00105571</t>
  </si>
  <si>
    <t>35262350;</t>
  </si>
  <si>
    <t xml:space="preserve">0 Days 7 Hr 15 Min </t>
  </si>
  <si>
    <t>A8</t>
  </si>
  <si>
    <t>$ 500- 2500</t>
  </si>
  <si>
    <t>VW-Dummy</t>
  </si>
  <si>
    <t>Customer Reschedule VW Circulante SBC</t>
  </si>
  <si>
    <t>PTA-00105765</t>
  </si>
  <si>
    <t>São Bernardo do Campo</t>
  </si>
  <si>
    <t>000</t>
  </si>
  <si>
    <t xml:space="preserve">2 Days 19 Hr 31 Min </t>
  </si>
  <si>
    <t>APTIV SERVICES DEUTSCHLAND GMBH-1004795</t>
  </si>
  <si>
    <t>Divergencia de estoque 325k - não recuperado (selo de vedação)</t>
  </si>
  <si>
    <t>PTA-00105525</t>
  </si>
  <si>
    <t>12196198;</t>
  </si>
  <si>
    <t>WIEHLPUHL 4</t>
  </si>
  <si>
    <t>ENGELSKIRCHEN</t>
  </si>
  <si>
    <t>1004795</t>
  </si>
  <si>
    <t>51766</t>
  </si>
  <si>
    <t xml:space="preserve">0 Days 0 Hr 9 Min </t>
  </si>
  <si>
    <t>PM7/D2XX/ JD</t>
  </si>
  <si>
    <t>Consulta 16: Reprograma New Engine - OS CUSTOS SERAO RECUPERADOS.</t>
  </si>
  <si>
    <t>PTA-00105557</t>
  </si>
  <si>
    <t>13834700;</t>
  </si>
  <si>
    <t>ENGIE PM7</t>
  </si>
  <si>
    <t>PTA-00105562</t>
  </si>
  <si>
    <t>10762401;</t>
  </si>
  <si>
    <t>3061729716</t>
  </si>
  <si>
    <t>7M LPB</t>
  </si>
  <si>
    <t xml:space="preserve">DPP69148 </t>
  </si>
  <si>
    <t>Reprograma do cliente</t>
  </si>
  <si>
    <t>PTA-00105582</t>
  </si>
  <si>
    <t>15355128;</t>
  </si>
  <si>
    <t>9555457321</t>
  </si>
  <si>
    <t>New Engine</t>
  </si>
  <si>
    <t>Engineering Atraso BP</t>
  </si>
  <si>
    <t>John Deere -Dummy</t>
  </si>
  <si>
    <t xml:space="preserve">Atender BP  - Custo considerado na Cotacao 940-22b  </t>
  </si>
  <si>
    <t>PTA-00105585</t>
  </si>
  <si>
    <t>35739398;</t>
  </si>
  <si>
    <t xml:space="preserve">Cotacao 940-22b  </t>
  </si>
  <si>
    <t>Osasco</t>
  </si>
  <si>
    <t>AXE91805</t>
  </si>
  <si>
    <t>APTIV CASTELO BRANCO PT60-760862</t>
  </si>
  <si>
    <t>Parts for project development. Freight will be absorbed at the SC 910-22 quotation</t>
  </si>
  <si>
    <t>PTA-00105782</t>
  </si>
  <si>
    <t>15412928;</t>
  </si>
  <si>
    <t>ZONA INDUSTRIAL MONTALVAO RUA G</t>
  </si>
  <si>
    <t>760862</t>
  </si>
  <si>
    <t>6000-459</t>
  </si>
  <si>
    <t>7876114190</t>
  </si>
  <si>
    <t xml:space="preserve">0 Days 0 Hr 24 Min </t>
  </si>
  <si>
    <t>DPP69119</t>
  </si>
  <si>
    <t>Industrias de Plástico Monrizzo Ltda-Dummy</t>
  </si>
  <si>
    <t>PTA-00105783</t>
  </si>
  <si>
    <t>PE507536;</t>
  </si>
  <si>
    <t xml:space="preserve">Av. Pedro Schwertz, Nº 47, Santa Rosa </t>
  </si>
  <si>
    <t>Santa Rosa</t>
  </si>
  <si>
    <t>98789-270</t>
  </si>
  <si>
    <t>DPP69210</t>
  </si>
  <si>
    <t>Volkswagen-Dummy</t>
  </si>
  <si>
    <t>PTA-00105804</t>
  </si>
  <si>
    <t>PE000001;</t>
  </si>
  <si>
    <t>São Bernardo</t>
  </si>
  <si>
    <t>09823901</t>
  </si>
  <si>
    <t>PEÇAS DE AMOSTRAS DO PROJETO 246</t>
  </si>
  <si>
    <t>Allied Premium</t>
  </si>
  <si>
    <t>John Deere-Dummy</t>
  </si>
  <si>
    <t>Atender BP  - Custo considerado na Cotacao 940-22b</t>
  </si>
  <si>
    <t>PTA-00106899</t>
  </si>
  <si>
    <t>Cotacao 940-22b</t>
  </si>
  <si>
    <t>Horizontina</t>
  </si>
  <si>
    <t xml:space="preserve">4 Days 13 Hr 34 Min </t>
  </si>
  <si>
    <t>PTA-00105825</t>
  </si>
  <si>
    <t>APTIV ELECTRICAL CENTERS  SHANGHAI-709731</t>
  </si>
  <si>
    <t>Aéreo necessário devido à reprograma VW. Temos o OK para recuperação dos custos.</t>
  </si>
  <si>
    <t>PTA-00106928</t>
  </si>
  <si>
    <t>15432311;</t>
  </si>
  <si>
    <t>200 YUANGUO ROAD ANTING JIADING</t>
  </si>
  <si>
    <t>709731</t>
  </si>
  <si>
    <t xml:space="preserve">6 Days 4 Hr 5 Min </t>
  </si>
  <si>
    <t>PRINCIPAL GP04</t>
  </si>
  <si>
    <t>APTIV MOBILITY SERVICES AUSTRIA-105234</t>
  </si>
  <si>
    <t>PEÇAS DE AMOSTRA PARA IMPLEMENTAÇÃO - BP</t>
  </si>
  <si>
    <t>PTA-00106929</t>
  </si>
  <si>
    <t>33335215;</t>
  </si>
  <si>
    <t>STALLHOFNER STRASSE 4</t>
  </si>
  <si>
    <t>MATTIGHOFEN</t>
  </si>
  <si>
    <t>105234</t>
  </si>
  <si>
    <t>AT</t>
  </si>
  <si>
    <t>OO</t>
  </si>
  <si>
    <t>5230</t>
  </si>
  <si>
    <t xml:space="preserve">6 Days 0 Hr 17 Min </t>
  </si>
  <si>
    <t>GP VW</t>
  </si>
  <si>
    <t>PTA-00106015</t>
  </si>
  <si>
    <t>3197291296</t>
  </si>
  <si>
    <t>DPP69030</t>
  </si>
  <si>
    <t>PTA-00106030</t>
  </si>
  <si>
    <t>15318164;</t>
  </si>
  <si>
    <t>3426253633</t>
  </si>
  <si>
    <t>PTA-00106034</t>
  </si>
  <si>
    <t>PTA-00106094</t>
  </si>
  <si>
    <t>5272172581</t>
  </si>
  <si>
    <t xml:space="preserve">0 Days 2 Hr 46 Min </t>
  </si>
  <si>
    <t>DELFINGEN IT-VERONA SRL-7068019</t>
  </si>
  <si>
    <t>Divergencia de estoque 8 semanas, uso indevido com outro PN semelhante</t>
  </si>
  <si>
    <t>PTA-00106900</t>
  </si>
  <si>
    <t>10846745;</t>
  </si>
  <si>
    <t>LOCALITA VANZELLE 3</t>
  </si>
  <si>
    <t>RIVOLI VERONESE</t>
  </si>
  <si>
    <t>7068019</t>
  </si>
  <si>
    <t>VR</t>
  </si>
  <si>
    <t>37010</t>
  </si>
  <si>
    <t xml:space="preserve">4 Days 22 Hr 59 Min </t>
  </si>
  <si>
    <t>COLIBRI</t>
  </si>
  <si>
    <t>Customer Debited Outbound Premium</t>
  </si>
  <si>
    <t>PTA-00106465</t>
  </si>
  <si>
    <t xml:space="preserve">0 Days 19 Hr 13 Min </t>
  </si>
  <si>
    <t>PTA-00106930</t>
  </si>
  <si>
    <t xml:space="preserve">4 Days 3 Hr 33 Min </t>
  </si>
  <si>
    <t>LORENTSON MANUFACTURING COMPANY INC-1007757</t>
  </si>
  <si>
    <t>Consulta 16 New Engine - Os custos serão recuperados</t>
  </si>
  <si>
    <t>PTA-00106485</t>
  </si>
  <si>
    <t>2101 AMISTAD DR</t>
  </si>
  <si>
    <t>SAN BENITO</t>
  </si>
  <si>
    <t>1007757</t>
  </si>
  <si>
    <t>78586-8585</t>
  </si>
  <si>
    <t xml:space="preserve">0 Days 1 Hr 18 Min </t>
  </si>
  <si>
    <t>WENZHOU FENGDI CONNECTOR CO LTD-767375</t>
  </si>
  <si>
    <t>Peças para testes para troca de fornecedor por conta de situação financeira risco financeiro da Schulte.</t>
  </si>
  <si>
    <t>PTA-00106936</t>
  </si>
  <si>
    <t>35188993;</t>
  </si>
  <si>
    <t>NO.447, LONGWAN JINHAI ROAD2</t>
  </si>
  <si>
    <t>WENZHOU</t>
  </si>
  <si>
    <t>767375</t>
  </si>
  <si>
    <t>325025</t>
  </si>
  <si>
    <t xml:space="preserve">3 Days 21 Hr 22 Min </t>
  </si>
  <si>
    <t xml:space="preserve">DPE45000 </t>
  </si>
  <si>
    <t>WENZHOU AOHAI ELECTRIC CO., LTD.-7102544</t>
  </si>
  <si>
    <t>Delay of vessel MSCSHUBAB</t>
  </si>
  <si>
    <t>PTA-00106908</t>
  </si>
  <si>
    <t>35210143;</t>
  </si>
  <si>
    <t>CHARACTERISTIC INDUSTRIAL PARK</t>
  </si>
  <si>
    <t>7102544</t>
  </si>
  <si>
    <t>33</t>
  </si>
  <si>
    <t>325609</t>
  </si>
  <si>
    <t>020-16186365</t>
  </si>
  <si>
    <t xml:space="preserve">3 Days 18 Hr 23 Min </t>
  </si>
  <si>
    <t>Planche M69</t>
  </si>
  <si>
    <t>A RAYMOND ET COMPAGNIE-7026780</t>
  </si>
  <si>
    <t>aumento de volume dentro do acordo logistico - sem recuperação e atraso de navio CARTAGENA EXPRES</t>
  </si>
  <si>
    <t>PTA-00106898</t>
  </si>
  <si>
    <t>35055161 ;</t>
  </si>
  <si>
    <t>113 COURS BERRIAT</t>
  </si>
  <si>
    <t>GRENOBLE</t>
  </si>
  <si>
    <t>7026780</t>
  </si>
  <si>
    <t>IDF</t>
  </si>
  <si>
    <t>38000</t>
  </si>
  <si>
    <t xml:space="preserve">3 Days 16 Hr 41 Min </t>
  </si>
  <si>
    <t>CCB SMART</t>
  </si>
  <si>
    <t>PTA-00106912</t>
  </si>
  <si>
    <t>13755461;</t>
  </si>
  <si>
    <t>2172943835</t>
  </si>
  <si>
    <t xml:space="preserve">3 Days 16 Hr 53 Min </t>
  </si>
  <si>
    <t>SMART CAR CC22</t>
  </si>
  <si>
    <t>DPP69235</t>
  </si>
  <si>
    <t>APTIV SERVICES AUSTRIA GPD. GMBH &amp;-7029563</t>
  </si>
  <si>
    <t>AÉREO NECESSÁRIO DEVIDO A REPROGRAMA VW</t>
  </si>
  <si>
    <t>PTA-00106934</t>
  </si>
  <si>
    <t>15363632;</t>
  </si>
  <si>
    <t>INDUSTRIESTRASSE 1</t>
  </si>
  <si>
    <t>GROSSPETERSDORF</t>
  </si>
  <si>
    <t>7029563</t>
  </si>
  <si>
    <t>1</t>
  </si>
  <si>
    <t>7503</t>
  </si>
  <si>
    <t xml:space="preserve">3 Days 4 Hr 15 Min </t>
  </si>
  <si>
    <t>MECATRACTION-1016350</t>
  </si>
  <si>
    <t>DIVERGENCIA DE 620 TERMINAIS, ESSE SALDO COBRIRIA 2 SEMANAS DE MATERIAL.</t>
  </si>
  <si>
    <t>PTA-00106911</t>
  </si>
  <si>
    <t>33343898;</t>
  </si>
  <si>
    <t>ZA DE CHIG ZONE INDUSTRIELLE LES</t>
  </si>
  <si>
    <t>ARNAC POMPADOUR</t>
  </si>
  <si>
    <t>1016350</t>
  </si>
  <si>
    <t>19</t>
  </si>
  <si>
    <t>19230</t>
  </si>
  <si>
    <t xml:space="preserve">3 Days 1 Hr 9 Min </t>
  </si>
  <si>
    <t>BATERIA</t>
  </si>
  <si>
    <t>DELFINGEN DE-HASSFURT GMBH-765288</t>
  </si>
  <si>
    <t>Contagem errada IFA - Ajuste positivo de peças</t>
  </si>
  <si>
    <t>PTA-00106913</t>
  </si>
  <si>
    <t>15368403;</t>
  </si>
  <si>
    <t>PHILIPP-REIS-STRASSE 18</t>
  </si>
  <si>
    <t>765288</t>
  </si>
  <si>
    <t>LEONI KABEL GMBH-7030874</t>
  </si>
  <si>
    <t>AIR FREIGHT NEEDED DUE TO VW RESCHEDULE - COST RECOVERY</t>
  </si>
  <si>
    <t>PTA-00106984</t>
  </si>
  <si>
    <t>M4326202;</t>
  </si>
  <si>
    <t>MARIENSTR. 7</t>
  </si>
  <si>
    <t>NUERNBERG</t>
  </si>
  <si>
    <t>7030874</t>
  </si>
  <si>
    <t>90402</t>
  </si>
  <si>
    <t xml:space="preserve">0 Days 5 Hr 52 Min </t>
  </si>
  <si>
    <t>Entrega Emergencial da Pasta  M0285/23, para evitar parada de linha VW.</t>
  </si>
  <si>
    <t>PTA-00106933</t>
  </si>
  <si>
    <t>33328342;</t>
  </si>
  <si>
    <t xml:space="preserve">3 Days 2 Hr 53 Min </t>
  </si>
  <si>
    <t>Not Provided</t>
  </si>
  <si>
    <t>Entrega Emergencial da Pasta  M0311/23, para evitar parada de linha VW.</t>
  </si>
  <si>
    <t>PTA-00106935</t>
  </si>
  <si>
    <t>15432237;</t>
  </si>
  <si>
    <t xml:space="preserve">3 Days 1 Hr 6 Min </t>
  </si>
  <si>
    <t>Engineering JD Gavea</t>
  </si>
  <si>
    <t>John Deere Mirassol Louveira-Dummy</t>
  </si>
  <si>
    <t>Projeto Gavea Custo do envio incluso Cotacao NQE 034-23</t>
  </si>
  <si>
    <t>PTA-00106915</t>
  </si>
  <si>
    <t>35761858-4;</t>
  </si>
  <si>
    <t>NQE 034-23</t>
  </si>
  <si>
    <t xml:space="preserve">Louveira </t>
  </si>
  <si>
    <t>Louveira</t>
  </si>
  <si>
    <t xml:space="preserve">2 Days 22 Hr 17 Min </t>
  </si>
  <si>
    <t>Gavea 5E-GRUPO 9</t>
  </si>
  <si>
    <t>Atender Projeto Gavea JD Custo do envio incluso Cotacao NQE 034-23</t>
  </si>
  <si>
    <t xml:space="preserve">Customer Reschedule - CNH </t>
  </si>
  <si>
    <t>HELLA DO BRASIL AUTOMOTIVE LTDA.-1079597</t>
  </si>
  <si>
    <t xml:space="preserve">Customer Reschedule CNH TBAG3 </t>
  </si>
  <si>
    <t>PTA-00106919</t>
  </si>
  <si>
    <t>CNHTBAG3</t>
  </si>
  <si>
    <t>ESTR. ANGELA TREVISAN CICILIATO 200</t>
  </si>
  <si>
    <t>INDAIATUBA</t>
  </si>
  <si>
    <t>1079597</t>
  </si>
  <si>
    <t>13340-730</t>
  </si>
  <si>
    <t xml:space="preserve">2 Days 16 Hr 32 Min </t>
  </si>
  <si>
    <t>PTA-00106916</t>
  </si>
  <si>
    <t>10775937;</t>
  </si>
  <si>
    <t>1106699252</t>
  </si>
  <si>
    <t xml:space="preserve">2 Days 16 Hr 52 Min </t>
  </si>
  <si>
    <t xml:space="preserve">DPP69235 </t>
  </si>
  <si>
    <t>Supplier Delay - Littefuse</t>
  </si>
  <si>
    <t>LITTELFUSE INC C O VDC CORP-757804</t>
  </si>
  <si>
    <t>Supplier's delay. Part Number won`t arrive on time by sea. This shipment will be recovered by credit memo, supplier has already been accepted by email.</t>
  </si>
  <si>
    <t>PTA-00107117</t>
  </si>
  <si>
    <t>33160743;</t>
  </si>
  <si>
    <t>1025 ADAMS CIRCLE</t>
  </si>
  <si>
    <t>757804</t>
  </si>
  <si>
    <t>78852</t>
  </si>
  <si>
    <t xml:space="preserve">1 Days 0 Hr 5 Min </t>
  </si>
  <si>
    <t>Einstein</t>
  </si>
  <si>
    <t>Entrega Emergencial da Pasta M0277/23, para evitar parada de linha GM.</t>
  </si>
  <si>
    <t>PTA-00107159</t>
  </si>
  <si>
    <t>15531119;</t>
  </si>
  <si>
    <t xml:space="preserve">1 Days 3 Hr 24 Min </t>
  </si>
  <si>
    <t>IP</t>
  </si>
  <si>
    <t xml:space="preserve">Customer Reschedule JD Gavea </t>
  </si>
  <si>
    <t>PTA-00107116</t>
  </si>
  <si>
    <t xml:space="preserve">0 Days 20 Hr 58 Min </t>
  </si>
  <si>
    <t>15374222-12015797</t>
  </si>
  <si>
    <t>Aéreo necessário devido à ajuste de floor, item muito pequeno que perde muitas peças. Desligamos o floor dele para ter mais segurança.</t>
  </si>
  <si>
    <t>PTA-00107136</t>
  </si>
  <si>
    <t xml:space="preserve">0 Days 3 Hr 53 Min </t>
  </si>
  <si>
    <t>PTA-00107123</t>
  </si>
  <si>
    <t xml:space="preserve">0 Days 0 Hr 31 Min </t>
  </si>
  <si>
    <t>Ordering Problem  - Atraso no corte da MP para enviar para a HT</t>
  </si>
  <si>
    <t>PTA-00107137</t>
  </si>
  <si>
    <t xml:space="preserve">0 Days 2 Hr 34 Min </t>
  </si>
  <si>
    <t>Customer Reschedule GM Variacao Mix /Other Sales</t>
  </si>
  <si>
    <t>PTA-00107404</t>
  </si>
  <si>
    <t xml:space="preserve">0 Days 4 Hr 26 Min </t>
  </si>
  <si>
    <t>APTIV MEOQUI FV58-763480</t>
  </si>
  <si>
    <t>APTIV NA INFORMED THAT WON'T PRODUCE THE CABLE ANYMORE, AND DIN'T GIVE US TIME TO PLACE A NEW SUPPLIER</t>
  </si>
  <si>
    <t>PTA-00107392</t>
  </si>
  <si>
    <t>M3070608;</t>
  </si>
  <si>
    <t>48 WALTER JONES BLVD</t>
  </si>
  <si>
    <t>763480</t>
  </si>
  <si>
    <t xml:space="preserve">0 Days 4 Hr 30 Min </t>
  </si>
  <si>
    <t>MRTOP</t>
  </si>
  <si>
    <t>ATENDER P&amp;A</t>
  </si>
  <si>
    <t>PTA-00107385</t>
  </si>
  <si>
    <t>12048290;</t>
  </si>
  <si>
    <t xml:space="preserve">0 Days 3 Hr 34 Min </t>
  </si>
  <si>
    <t>PTA-00107406</t>
  </si>
  <si>
    <t>35560093;</t>
  </si>
  <si>
    <t>2013383503</t>
  </si>
  <si>
    <t>DPP68787</t>
  </si>
  <si>
    <t>Aéreo necessário devido à Reprograma VW. Temos o OK para recuperação dos custos.</t>
  </si>
  <si>
    <t>PTA-00108234</t>
  </si>
  <si>
    <t>13705281;</t>
  </si>
  <si>
    <t xml:space="preserve">5 Days 5 Hr 1 Min </t>
  </si>
  <si>
    <t>PRINCIPAL GP</t>
  </si>
  <si>
    <t>PTA-00107762</t>
  </si>
  <si>
    <t xml:space="preserve">0 Days 15 Hr 21 Min </t>
  </si>
  <si>
    <t xml:space="preserve">Customer Reschedule GM New Engine Emergencial M0327/23 </t>
  </si>
  <si>
    <t>PTA-00107977</t>
  </si>
  <si>
    <t>13839598;</t>
  </si>
  <si>
    <t>M0327/23</t>
  </si>
  <si>
    <t xml:space="preserve">2 Days 19 Hr 15 Min </t>
  </si>
  <si>
    <t>John Deere Indaiatuba-Dummy</t>
  </si>
  <si>
    <t xml:space="preserve">Manufacturing Delay X Projeto Pecas Nao Conformes </t>
  </si>
  <si>
    <t>PTA-00108427</t>
  </si>
  <si>
    <t>35656040-5;</t>
  </si>
  <si>
    <t>Indaiatuba</t>
  </si>
  <si>
    <t xml:space="preserve">0 Days 21 Hr 15 Min </t>
  </si>
  <si>
    <t>AT540577</t>
  </si>
  <si>
    <t>PTA-00107831</t>
  </si>
  <si>
    <t>DPP69418</t>
  </si>
  <si>
    <t>arts for sales from protoypes pieces. Freigth included in the piece price.</t>
  </si>
  <si>
    <t>PTA-00108163</t>
  </si>
  <si>
    <t>15508668;</t>
  </si>
  <si>
    <t>4568371732</t>
  </si>
  <si>
    <t xml:space="preserve">1 Days 0 Hr 32 Min </t>
  </si>
  <si>
    <t>DPP69317</t>
  </si>
  <si>
    <t>PTA-00108161</t>
  </si>
  <si>
    <t>9000;</t>
  </si>
  <si>
    <t>16.32;</t>
  </si>
  <si>
    <t>1547658766</t>
  </si>
  <si>
    <t xml:space="preserve">0 Days 1 Hr 52 Min </t>
  </si>
  <si>
    <t>3;</t>
  </si>
  <si>
    <t>15x12x11;</t>
  </si>
  <si>
    <t>Material to meet the assembly of critical parts, as requested by the FIAT customer. Requester: guilherme.baccarini.frigo@aptiv.com</t>
  </si>
  <si>
    <t>Supplier Delay - Arniflex</t>
  </si>
  <si>
    <t xml:space="preserve">Supplier Delay Arniflex </t>
  </si>
  <si>
    <t>PTA-00108232</t>
  </si>
  <si>
    <t>ARNIFLEX INDUSTRIA E COM DE ARTEFAT-1030920</t>
  </si>
  <si>
    <t xml:space="preserve">0 Days 2 Hr 48 Min </t>
  </si>
  <si>
    <t>GEBAUER &amp; GRILLER KABELWERKE GESELL-7046759</t>
  </si>
  <si>
    <t>Stock discrepance</t>
  </si>
  <si>
    <t>PTA-00108425</t>
  </si>
  <si>
    <t>PNN00695;</t>
  </si>
  <si>
    <t>EUR</t>
  </si>
  <si>
    <t>LAAER STRASSE 145</t>
  </si>
  <si>
    <t>POYSDORF</t>
  </si>
  <si>
    <t>7046759</t>
  </si>
  <si>
    <t>3</t>
  </si>
  <si>
    <t>2170</t>
  </si>
  <si>
    <t xml:space="preserve">0 Days 21 Hr 30 Min </t>
  </si>
  <si>
    <t>Supplier Delay Arniflex</t>
  </si>
  <si>
    <t>PTA-00109007</t>
  </si>
  <si>
    <t xml:space="preserve">0 Days 0 Hr 14 Min </t>
  </si>
  <si>
    <t>Customer Reschedule Fiat Vao Motor</t>
  </si>
  <si>
    <t>SHANGAI DELPHI AUTO A/C SYS-729416</t>
  </si>
  <si>
    <t>Reprograma do cliente, recuperável conforme email do Frigo</t>
  </si>
  <si>
    <t>PTA-00108410</t>
  </si>
  <si>
    <t>15336024;</t>
  </si>
  <si>
    <t>Será recuperado conforme email do Frigo, VÃO MOTOR</t>
  </si>
  <si>
    <t>1768 HUNAN ROAD PUDONG</t>
  </si>
  <si>
    <t>729416</t>
  </si>
  <si>
    <t>201204</t>
  </si>
  <si>
    <t>VÃO MOTOR</t>
  </si>
  <si>
    <t>Recuperavel conforme email do Frigo</t>
  </si>
  <si>
    <t>guilherme.baccarini.frigo@aptiv.com</t>
  </si>
  <si>
    <t>John Deere Catalao/GO-Dummy</t>
  </si>
  <si>
    <t>PTA-00108535</t>
  </si>
  <si>
    <t>35761855-4;</t>
  </si>
  <si>
    <t>Catalao</t>
  </si>
  <si>
    <t>Goias</t>
  </si>
  <si>
    <t>Cotação NQE 034-23</t>
  </si>
  <si>
    <t xml:space="preserve">0 Days 7 Hr 2 Min </t>
  </si>
  <si>
    <t>Divergencia de Inventario de 104 peças.</t>
  </si>
  <si>
    <t>PTA-00108454</t>
  </si>
  <si>
    <t>PTA-00108706</t>
  </si>
  <si>
    <t>Consulta 16-New Engine</t>
  </si>
  <si>
    <t xml:space="preserve">0 Days 21 Hr 28 Min </t>
  </si>
  <si>
    <t>15439568-15326906</t>
  </si>
  <si>
    <t>PTA-00109006</t>
  </si>
  <si>
    <t>CDS SRL-750910</t>
  </si>
  <si>
    <t>PTA-00108688</t>
  </si>
  <si>
    <t>13921219;</t>
  </si>
  <si>
    <t>VIA RIVALTA 36</t>
  </si>
  <si>
    <t>VOLVERA</t>
  </si>
  <si>
    <t>750910</t>
  </si>
  <si>
    <t>10040</t>
  </si>
  <si>
    <t xml:space="preserve">0 Days 0 Hr 53 Min </t>
  </si>
  <si>
    <t>C2-Capacity-Aptiv Resp</t>
  </si>
  <si>
    <t>atraso do fornecedor - cost recovery ( sera enviado a Credity note com o valor do frete)</t>
  </si>
  <si>
    <t>PTA-00108725</t>
  </si>
  <si>
    <t>3331914;</t>
  </si>
  <si>
    <t>habitaculo m69</t>
  </si>
  <si>
    <t>Aptiv Braga (D633)</t>
  </si>
  <si>
    <t>Customer Reschedule Below logistics Agreement</t>
  </si>
  <si>
    <t>SC SEWS ROMANIA SRL-763876</t>
  </si>
  <si>
    <t>REPROGRAMA DO FORNECEDOR DENTRO DO ACORDO LOGISTICO. NÃO RECUPERADO</t>
  </si>
  <si>
    <t>PTA-00108909</t>
  </si>
  <si>
    <t>10756624;</t>
  </si>
  <si>
    <t>1 DEC 1918 NR 44</t>
  </si>
  <si>
    <t>TARNAVENI JUD MURES</t>
  </si>
  <si>
    <t>763876</t>
  </si>
  <si>
    <t>545600</t>
  </si>
  <si>
    <t xml:space="preserve">0 Days 17 Hr 7 Min </t>
  </si>
  <si>
    <t>PTA-00109003</t>
  </si>
  <si>
    <t>35232820;</t>
  </si>
  <si>
    <t xml:space="preserve">0 Days 0 Hr 7 Min </t>
  </si>
  <si>
    <t>PTA-00109005</t>
  </si>
  <si>
    <t>33346772;</t>
  </si>
  <si>
    <t>5702056824</t>
  </si>
  <si>
    <t xml:space="preserve">0 Days 22 Hr 39 Min </t>
  </si>
  <si>
    <t>DPP69421</t>
  </si>
  <si>
    <t>Stefany.Tressoldi@aptiv.com</t>
  </si>
  <si>
    <t>COROPLAST FRITZ MUELLER GMBH &amp; CO.-7010638</t>
  </si>
  <si>
    <t>AMOSTRAS PARA REVALIDAÇÃO</t>
  </si>
  <si>
    <t>PTA-00109004</t>
  </si>
  <si>
    <t>M0987301;</t>
  </si>
  <si>
    <t>WITTENER STR. 271</t>
  </si>
  <si>
    <t>7010638</t>
  </si>
  <si>
    <t>42279</t>
  </si>
  <si>
    <t>PTA-00109170</t>
  </si>
  <si>
    <t>M3498103;</t>
  </si>
  <si>
    <t xml:space="preserve">2 Days 18 Hr 59 Min </t>
  </si>
  <si>
    <t xml:space="preserve">Approved -  ;; Pending - </t>
  </si>
  <si>
    <t>Not Yet Approved</t>
  </si>
  <si>
    <t>Customer Reschedule - JD Gavea Consulta 12</t>
  </si>
  <si>
    <t>APTIV CENTEC I (FW98)-733972</t>
  </si>
  <si>
    <t>Reprograma cliente-consulta 12-</t>
  </si>
  <si>
    <t>PTA-00109613</t>
  </si>
  <si>
    <t>12015797;</t>
  </si>
  <si>
    <t>POV 15844</t>
  </si>
  <si>
    <t>733972</t>
  </si>
  <si>
    <t>9069689193</t>
  </si>
  <si>
    <t xml:space="preserve">0 Days 18 Hr 1 Min </t>
  </si>
  <si>
    <t>GAVEA</t>
  </si>
  <si>
    <t>33257488-15422562-13846842-12124518</t>
  </si>
  <si>
    <t>CHRYSLER/FIAT</t>
  </si>
  <si>
    <t>ANIXTER DEUTSCHLAND GMBH-7083019</t>
  </si>
  <si>
    <t>delay update piece priece</t>
  </si>
  <si>
    <t>PTA-00109612</t>
  </si>
  <si>
    <t>7083019</t>
  </si>
  <si>
    <t xml:space="preserve">0 Days 16 Hr 10 Min </t>
  </si>
  <si>
    <t>A RAYMOND ITALIANA S R L-765496</t>
  </si>
  <si>
    <t>PTA-00109662</t>
  </si>
  <si>
    <t>10847611;</t>
  </si>
  <si>
    <t>STRADA COMPLANARE 26</t>
  </si>
  <si>
    <t>CARISIO</t>
  </si>
  <si>
    <t>765496</t>
  </si>
  <si>
    <t>VC</t>
  </si>
  <si>
    <t>13040</t>
  </si>
  <si>
    <t xml:space="preserve">0 Days 3 Hr 29 Min </t>
  </si>
  <si>
    <t>Entrega Emergencial da Pasta  M0365/23, para evitar parada de linha GM.</t>
  </si>
  <si>
    <t>PTA-00110172</t>
  </si>
  <si>
    <t>13624366;</t>
  </si>
  <si>
    <t>Aéreo necessário devido à atraso de ETA de Navio. Invoice afetada 761532.</t>
  </si>
  <si>
    <t>PTA-00109968</t>
  </si>
  <si>
    <t>35120496;</t>
  </si>
  <si>
    <t>3464630304</t>
  </si>
  <si>
    <t>13646861</t>
  </si>
  <si>
    <t>Stock Discrepancy - Desova e entrega Emergencial M0305/23</t>
  </si>
  <si>
    <t>PTA-00110010</t>
  </si>
  <si>
    <t>13815336;</t>
  </si>
  <si>
    <t>M0305/23</t>
  </si>
  <si>
    <t>PM7</t>
  </si>
  <si>
    <t>Customer Reschedule Fiat Projeto P Below Logistic Agreement</t>
  </si>
  <si>
    <t>COFICAB COMPANHIA DE FIOS E CABOS L-752087</t>
  </si>
  <si>
    <t>Reprograma do cliente dentro do acordo logistico, não recuperavel.</t>
  </si>
  <si>
    <t>PTA-00110214</t>
  </si>
  <si>
    <t>M4754C20;</t>
  </si>
  <si>
    <t>LOTE 46 INDUSTRIAL VALE DE ESTRELA</t>
  </si>
  <si>
    <t>GUARDA</t>
  </si>
  <si>
    <t>752087</t>
  </si>
  <si>
    <t>09</t>
  </si>
  <si>
    <t>6300-230</t>
  </si>
  <si>
    <t xml:space="preserve">0 Days 4 Hr 13 Min </t>
  </si>
  <si>
    <t>projeto p</t>
  </si>
  <si>
    <t>Customer Reschedule - Fiat X6H Consulta 22 Argo</t>
  </si>
  <si>
    <t>APTIV SERVICES DEUTSCHLAND-765252</t>
  </si>
  <si>
    <t>INCREASE OF CUSTOMER</t>
  </si>
  <si>
    <t>PTA-00110212</t>
  </si>
  <si>
    <t>15344660;</t>
  </si>
  <si>
    <t>E-mail do Lucas Nery</t>
  </si>
  <si>
    <t>MUENCHENER RING 1</t>
  </si>
  <si>
    <t>765252</t>
  </si>
  <si>
    <t>5117469895</t>
  </si>
  <si>
    <t xml:space="preserve">0 Days 3 Hr 43 Min </t>
  </si>
  <si>
    <t>X6H</t>
  </si>
  <si>
    <t>Consulta 22, incluindo os 15344661 e 13846663 no PTA dos quais são aumento dentro do protocolo</t>
  </si>
  <si>
    <t>PTA-00110211</t>
  </si>
  <si>
    <t>10863947;</t>
  </si>
  <si>
    <t>4321175062</t>
  </si>
  <si>
    <t>Consulta 22, mudança de mix argo. sendo repassado para o cliente (Otavio e Marcia)</t>
  </si>
  <si>
    <t>Shipment Delay - Item nao enviado no Milk Run do Cliente</t>
  </si>
  <si>
    <t>PTA-00110210</t>
  </si>
  <si>
    <t>35660008;</t>
  </si>
  <si>
    <t>PAR-000210561/53067</t>
  </si>
  <si>
    <t xml:space="preserve">0 Days 2 Hr 43 Min </t>
  </si>
  <si>
    <t>Power Train</t>
  </si>
  <si>
    <t>Compra de material para desenvolvimento do F3X dos cabos da Aptiv Honduras.</t>
  </si>
  <si>
    <t>PTA-00116068</t>
  </si>
  <si>
    <t>47367073;</t>
  </si>
  <si>
    <t>4412588036</t>
  </si>
  <si>
    <t xml:space="preserve">28 Days 3 Hr 25 Min </t>
  </si>
  <si>
    <t>BSUV</t>
  </si>
  <si>
    <t xml:space="preserve">DPE45024 </t>
  </si>
  <si>
    <t>PTA-00110186</t>
  </si>
  <si>
    <t>5700951082</t>
  </si>
  <si>
    <t xml:space="preserve">0 Days 1 Hr 10 Min </t>
  </si>
  <si>
    <t xml:space="preserve">DPP69421 </t>
  </si>
  <si>
    <t>DIVERGENCIA DE ESTOQUE DE 1177 PEÇAS.</t>
  </si>
  <si>
    <t>PTA-00110556</t>
  </si>
  <si>
    <t>12162868;</t>
  </si>
  <si>
    <t xml:space="preserve">2 Days 19 Hr 9 Min </t>
  </si>
  <si>
    <t>IP / BODY / FORWARD LAMP</t>
  </si>
  <si>
    <t>COFICAB MEXICO, S.L.-1065824</t>
  </si>
  <si>
    <t>Divergencia de 9200 metros - Não recuperavel</t>
  </si>
  <si>
    <t>PTA-00110578</t>
  </si>
  <si>
    <t>M3098223;</t>
  </si>
  <si>
    <t>AV. FIDEL VELAZQUEZ SANCHEZ NO.</t>
  </si>
  <si>
    <t>DURANGO</t>
  </si>
  <si>
    <t>1065824</t>
  </si>
  <si>
    <t>DUR</t>
  </si>
  <si>
    <t>34234</t>
  </si>
  <si>
    <t xml:space="preserve">2 Days 19 Hr 34 Min </t>
  </si>
  <si>
    <t>POV15844</t>
  </si>
  <si>
    <t>Customer Reschedule GM New Engine</t>
  </si>
  <si>
    <t>APTIV CONNECTION SYSTEMS HOLDING-755484</t>
  </si>
  <si>
    <t>consulta 16 New Engine</t>
  </si>
  <si>
    <t>PTA-00110557</t>
  </si>
  <si>
    <t>13834635;</t>
  </si>
  <si>
    <t>Consulta 16 New engine</t>
  </si>
  <si>
    <t>755484</t>
  </si>
  <si>
    <t xml:space="preserve">2 Days 16 Hr 53 Min </t>
  </si>
  <si>
    <t>APTIV SERVICES POLAND S A-734010</t>
  </si>
  <si>
    <t>Critical material to meet the P&amp;A program as requested by the customer MBB</t>
  </si>
  <si>
    <t>PTA-00110558</t>
  </si>
  <si>
    <t>10769454;</t>
  </si>
  <si>
    <t>0.40;</t>
  </si>
  <si>
    <t>UL  SUSKA 156</t>
  </si>
  <si>
    <t>JELESNIA</t>
  </si>
  <si>
    <t>734010</t>
  </si>
  <si>
    <t>SL</t>
  </si>
  <si>
    <t>34-340</t>
  </si>
  <si>
    <t>7979778553</t>
  </si>
  <si>
    <t>16x16x16;</t>
  </si>
  <si>
    <t>dominika.sitko@aptiv.com</t>
  </si>
  <si>
    <t>Customer Reschedule Fiat Engine Below Logistic Agreement</t>
  </si>
  <si>
    <t>APTIV SERVICES AUSTRIA GPD  GMBH &amp;-734629</t>
  </si>
  <si>
    <t>Little Increase within the logistic protocol; arrival delay at Brazil and systemic problem being investigated.</t>
  </si>
  <si>
    <t>PTA-00110885</t>
  </si>
  <si>
    <t>10740372;</t>
  </si>
  <si>
    <t>734629</t>
  </si>
  <si>
    <t>B</t>
  </si>
  <si>
    <t xml:space="preserve">1 Days 2 Hr 39 Min </t>
  </si>
  <si>
    <t>Fiat Engine</t>
  </si>
  <si>
    <t>15344963</t>
  </si>
  <si>
    <t>ETA Delay - Penske</t>
  </si>
  <si>
    <t>Invoice on hold na penske devido divergencia na documentação</t>
  </si>
  <si>
    <t>PTA-00110814</t>
  </si>
  <si>
    <t>15305102;</t>
  </si>
  <si>
    <t>6290950805</t>
  </si>
  <si>
    <t>13533399-13667030</t>
  </si>
  <si>
    <t>recuperado na POV15844</t>
  </si>
  <si>
    <t>Stock Discrepancy - Desova e entrega Emergencial M0373/23</t>
  </si>
  <si>
    <t>PTA-00110817</t>
  </si>
  <si>
    <t>M0373/23</t>
  </si>
  <si>
    <t xml:space="preserve">0 Days 15 Hr 43 Min </t>
  </si>
  <si>
    <t>PTA-00110815</t>
  </si>
  <si>
    <t>10819866;</t>
  </si>
  <si>
    <t>6.20;</t>
  </si>
  <si>
    <t>2327800554</t>
  </si>
  <si>
    <t xml:space="preserve">0 Days 1 Hr 32 Min </t>
  </si>
  <si>
    <t>24x20x17;</t>
  </si>
  <si>
    <t>LT Divergence Supplier X Customer Reschedule</t>
  </si>
  <si>
    <t>CABLENA S A-728252</t>
  </si>
  <si>
    <t>increase within logistic protocol; supplier has been shipped according your lead time.</t>
  </si>
  <si>
    <t>PTA-00110816</t>
  </si>
  <si>
    <t>CALLE E, PARCELLAS 43-44</t>
  </si>
  <si>
    <t>728252</t>
  </si>
  <si>
    <t>EINSTEIN</t>
  </si>
  <si>
    <t>Customer Reschedule Fiat GSE Below Logistic Agreement</t>
  </si>
  <si>
    <t>customer increase within protocol logistic; out of lead time supplier.</t>
  </si>
  <si>
    <t>PTA-00110818</t>
  </si>
  <si>
    <t>13568467;</t>
  </si>
  <si>
    <t>GSE</t>
  </si>
  <si>
    <t>10720207; 10781073</t>
  </si>
  <si>
    <t>Customer Reschedule GM Body D2XX  Below Logistics Agreement</t>
  </si>
  <si>
    <t>APTIV CONNECTION SYSTEMS (NANTONG)-761233</t>
  </si>
  <si>
    <t>INCREASE WITHIN THE LOGISTIC PROTOCOL</t>
  </si>
  <si>
    <t>PTA-00112812</t>
  </si>
  <si>
    <t>35035541;</t>
  </si>
  <si>
    <t>NO 9 HEBIN ROAD TONGZHOU ECONOMIC</t>
  </si>
  <si>
    <t>761233</t>
  </si>
  <si>
    <t xml:space="preserve">9 Days 3 Hr 13 Min </t>
  </si>
  <si>
    <t>BODY D2XX</t>
  </si>
  <si>
    <t>35465415-35035543-35465412</t>
  </si>
  <si>
    <t>NEXANS INTERCABLO SPA-1033748</t>
  </si>
  <si>
    <t>PTA-00112346</t>
  </si>
  <si>
    <t>M5562101;</t>
  </si>
  <si>
    <t>VIA PIEMONTE 20</t>
  </si>
  <si>
    <t>PIOLTELLO</t>
  </si>
  <si>
    <t>1033748</t>
  </si>
  <si>
    <t>20096</t>
  </si>
  <si>
    <t>Laporte, Greg</t>
  </si>
  <si>
    <t>3253500880</t>
  </si>
  <si>
    <t xml:space="preserve">7 Days 7 Hr 9 Min </t>
  </si>
  <si>
    <t>Consulta 22, UNDER NEGOTIATION WITH CUSTOMER (OTAVIO ALMEIDA)</t>
  </si>
  <si>
    <t>Customer Reschedule - PSA Motor M69 Consulta 23</t>
  </si>
  <si>
    <t>APTIV SERVICES 2 FRANCE SAS-1009913</t>
  </si>
  <si>
    <t>Customer increase - Consultation 23: Increase Motor M69</t>
  </si>
  <si>
    <t>PTA-00110868</t>
  </si>
  <si>
    <t>13798029;</t>
  </si>
  <si>
    <t>RUE DES LONGS REAGES</t>
  </si>
  <si>
    <t>EPERNON</t>
  </si>
  <si>
    <t>1009913</t>
  </si>
  <si>
    <t>28230</t>
  </si>
  <si>
    <t>Consultation 23</t>
  </si>
  <si>
    <t xml:space="preserve">0 Days 1 Hr 3 Min </t>
  </si>
  <si>
    <t>MOTOR M69</t>
  </si>
  <si>
    <t>Consultation 23: Increase Motor M69</t>
  </si>
  <si>
    <t>PTA-00111105</t>
  </si>
  <si>
    <t>35256152;</t>
  </si>
  <si>
    <t xml:space="preserve">0 Days 18 Hr 34 Min </t>
  </si>
  <si>
    <t>Internal Strategy - Discount</t>
  </si>
  <si>
    <t>FEP FAHRZEUGELEKTRIK PIRNA GMBH-7046317</t>
  </si>
  <si>
    <t>AIR FREIGHT NEEDED DUE INTERNAL ESTRATEGY - DISCOUNT APLICATION</t>
  </si>
  <si>
    <t>PTA-00111974</t>
  </si>
  <si>
    <t>13974574;</t>
  </si>
  <si>
    <t>HUGO-KUETTNER-STR. 8</t>
  </si>
  <si>
    <t>PIRNA</t>
  </si>
  <si>
    <t>7046317</t>
  </si>
  <si>
    <t>SN</t>
  </si>
  <si>
    <t>01796</t>
  </si>
  <si>
    <t xml:space="preserve">4 Days 22 Hr 56 Min </t>
  </si>
  <si>
    <t>MTA SPA-7010676</t>
  </si>
  <si>
    <t xml:space="preserve">Aumento de volume dentro do acordo logistico - sem recuperação </t>
  </si>
  <si>
    <t>PTA-00111160</t>
  </si>
  <si>
    <t>15363919;</t>
  </si>
  <si>
    <t>7010676</t>
  </si>
  <si>
    <t>GSE LATAN/ CB / FIRE</t>
  </si>
  <si>
    <t xml:space="preserve">Consulta 22: Mudança de Mix Argo </t>
  </si>
  <si>
    <t>PTA-00111234</t>
  </si>
  <si>
    <t>33119052;</t>
  </si>
  <si>
    <t>Recuperado E-mail do Lucas Nery</t>
  </si>
  <si>
    <t>9481778751</t>
  </si>
  <si>
    <t xml:space="preserve">0 Days 5 Hr 5 Min </t>
  </si>
  <si>
    <t>ARGO</t>
  </si>
  <si>
    <t>PTA-00114402</t>
  </si>
  <si>
    <t>13731873;</t>
  </si>
  <si>
    <t xml:space="preserve">14 Days 23 Hr 19 Min </t>
  </si>
  <si>
    <t>AEC USA INC-1063115</t>
  </si>
  <si>
    <t>(CORREÇÃO DE PLANTA DO PTA 68570) - consulta 22 Argo - reprograma da fiat - sera recuperado.</t>
  </si>
  <si>
    <t>PTA-00111958</t>
  </si>
  <si>
    <t>33390617;</t>
  </si>
  <si>
    <t xml:space="preserve">“Recuperado E-mail do Lucas Nery” </t>
  </si>
  <si>
    <t>456 OLIVER DRIVE</t>
  </si>
  <si>
    <t>1063115</t>
  </si>
  <si>
    <t>48084-5426</t>
  </si>
  <si>
    <t>1182467484</t>
  </si>
  <si>
    <t xml:space="preserve">4 Days 17 Hr 0 Min </t>
  </si>
  <si>
    <t>CABO DE BATERIA</t>
  </si>
  <si>
    <t>PTA-00112013</t>
  </si>
  <si>
    <t>13834172;</t>
  </si>
  <si>
    <t>4680</t>
  </si>
  <si>
    <t xml:space="preserve">0 Days 1 Hr 29 Min </t>
  </si>
  <si>
    <t>Portas PM7</t>
  </si>
  <si>
    <t>DELFINGEN IT-VERONA SRL-1056586</t>
  </si>
  <si>
    <t>INCREASE OF CUSTOMER; INTERNAL DISCOUNT</t>
  </si>
  <si>
    <t>PTA-00112589</t>
  </si>
  <si>
    <t>13722164;</t>
  </si>
  <si>
    <t>1056586</t>
  </si>
  <si>
    <t>FIRE - PROJETO P - MOTOR</t>
  </si>
  <si>
    <t>10778873; 33239677; 13862086; 33280521; 33167394; 13673209</t>
  </si>
  <si>
    <t>Customer Reschedule - VW</t>
  </si>
  <si>
    <t>Entrega Emergencial da Pasta  M0418/23, para evitar parada de linha VW.</t>
  </si>
  <si>
    <t>PTA-00112789</t>
  </si>
  <si>
    <t>clayton.l.alvez@aptiv.com</t>
  </si>
  <si>
    <t>M0418/23</t>
  </si>
  <si>
    <t xml:space="preserve">2 Days 0 Hr 40 Min </t>
  </si>
  <si>
    <t>Cost Recovery VW</t>
  </si>
  <si>
    <t>Carga on hold na Penske por falta de documentação.</t>
  </si>
  <si>
    <t>PTA-00112267</t>
  </si>
  <si>
    <t>15305099;</t>
  </si>
  <si>
    <t>4148127782</t>
  </si>
  <si>
    <t xml:space="preserve">0 Days 0 Hr 17 Min </t>
  </si>
  <si>
    <t>Corola</t>
  </si>
  <si>
    <t>12129212</t>
  </si>
  <si>
    <t>UPPack Jaguariuna-Dummy</t>
  </si>
  <si>
    <t>PTA-00112790</t>
  </si>
  <si>
    <t>T2000033;</t>
  </si>
  <si>
    <t>Jaguariuna</t>
  </si>
  <si>
    <t>GRU-000932925</t>
  </si>
  <si>
    <t xml:space="preserve">1 Days 0 Hr 54 Min </t>
  </si>
  <si>
    <t>Other</t>
  </si>
  <si>
    <t>PTA-00112791</t>
  </si>
  <si>
    <t>35595619;</t>
  </si>
  <si>
    <t>PAR-000210940</t>
  </si>
  <si>
    <t xml:space="preserve">0 Days 20 Hr 14 Min </t>
  </si>
  <si>
    <t>Atraso na produção de peças devido a informação de peça hora divergente na capacitação</t>
  </si>
  <si>
    <t>POV15844.</t>
  </si>
  <si>
    <t>PTA-00112801</t>
  </si>
  <si>
    <t>33295110;</t>
  </si>
  <si>
    <t xml:space="preserve">0 Days 3 Hr 5 Min </t>
  </si>
  <si>
    <t>MOTOR TAOS</t>
  </si>
  <si>
    <t>STOCK DISCREPANCE</t>
  </si>
  <si>
    <t>PTA-00113104</t>
  </si>
  <si>
    <t>13750352;</t>
  </si>
  <si>
    <t>13793511; 13796273; 13796276; 10787912</t>
  </si>
  <si>
    <t>INCREASE OF CUSTOMER - Consultation 22 - Mix change of Argo</t>
  </si>
  <si>
    <t>PTA-00113161</t>
  </si>
  <si>
    <t>13596473;</t>
  </si>
  <si>
    <t xml:space="preserve">0 Days 21 Hr 16 Min </t>
  </si>
  <si>
    <t>10740372; 33120608</t>
  </si>
  <si>
    <t>Reprograma vão motor - Consulta 22: Mudança de Mix Argo</t>
  </si>
  <si>
    <t>PTA-00112864</t>
  </si>
  <si>
    <t xml:space="preserve">0 Days 1 Hr 57 Min </t>
  </si>
  <si>
    <t>10847611; 15341049</t>
  </si>
  <si>
    <t>Manufacturing Delay perda de aderencia da Mfg .</t>
  </si>
  <si>
    <t>PTA-00114045</t>
  </si>
  <si>
    <t>ESP-000037793/37797</t>
  </si>
  <si>
    <t xml:space="preserve">5 Days 12 Hr 31 Min </t>
  </si>
  <si>
    <t>APTIV SERVICES DEUTSCHLAND-764010</t>
  </si>
  <si>
    <t>REPROGRAMA DO CLIENTE - Consulta 22: Mudança de Mix Argo</t>
  </si>
  <si>
    <t>PTA-00113160</t>
  </si>
  <si>
    <t>13580466;</t>
  </si>
  <si>
    <t>764010</t>
  </si>
  <si>
    <t>6120518423</t>
  </si>
  <si>
    <t>Vão motor X6h</t>
  </si>
  <si>
    <t>APTIV SERVICES DEUTSCHLAND GMBH-1069202</t>
  </si>
  <si>
    <t>Variação dentro do protocolo logistico</t>
  </si>
  <si>
    <t>PTA-00113467</t>
  </si>
  <si>
    <t>33227709;</t>
  </si>
  <si>
    <t>RATHSBERGSTR. 25</t>
  </si>
  <si>
    <t>1069202</t>
  </si>
  <si>
    <t>APTIV SERVICES DEUTSCHLAND GMBH-1082478</t>
  </si>
  <si>
    <t xml:space="preserve">2 Days 21 Hr 30 Min </t>
  </si>
  <si>
    <t xml:space="preserve">33372398 </t>
  </si>
  <si>
    <t>FORD</t>
  </si>
  <si>
    <t>PTA-00113326</t>
  </si>
  <si>
    <t>35699137;</t>
  </si>
  <si>
    <t>DPP69209</t>
  </si>
  <si>
    <t xml:space="preserve">0 Days 5 Hr 57 Min </t>
  </si>
  <si>
    <t>BIB</t>
  </si>
  <si>
    <t>PTA-00114046</t>
  </si>
  <si>
    <t>ESP-000037801/37804</t>
  </si>
  <si>
    <t xml:space="preserve">4 Days 18 Hr 58 Min </t>
  </si>
  <si>
    <t>APTIV OHIO PENSKE CROSSDOCK-1076159</t>
  </si>
  <si>
    <t>MATERIAL ON HOLD NA PENSKE FALTANDO DOCUMENTAÇÃO.</t>
  </si>
  <si>
    <t>PTA-00113325</t>
  </si>
  <si>
    <t>1351 BLAUSER DR</t>
  </si>
  <si>
    <t>TIPP CITY</t>
  </si>
  <si>
    <t>1076159</t>
  </si>
  <si>
    <t>45371-2474</t>
  </si>
  <si>
    <t>REAR DOOR PM7</t>
  </si>
  <si>
    <t xml:space="preserve">Customer Rechedule - CNH Aro 10 </t>
  </si>
  <si>
    <t>CHIEF ENTERPRISES, LLC-7032011</t>
  </si>
  <si>
    <t xml:space="preserve">CONSULTA 19 - ARO 10 </t>
  </si>
  <si>
    <t>PTA-00113323</t>
  </si>
  <si>
    <t>35384126;</t>
  </si>
  <si>
    <t>545 W LAKE ST</t>
  </si>
  <si>
    <t>7032011</t>
  </si>
  <si>
    <t>60126-1409</t>
  </si>
  <si>
    <t>CONSULTATION 19 - ARO 10 - COST RECOVERY YES.</t>
  </si>
  <si>
    <t>PTA-00113469</t>
  </si>
  <si>
    <t>10820257;</t>
  </si>
  <si>
    <t xml:space="preserve">2 Days 15 Hr 34 Min </t>
  </si>
  <si>
    <t>Consulta 22: Mudança de Mix Argo</t>
  </si>
  <si>
    <t>PTA-00113324</t>
  </si>
  <si>
    <t>33288960;</t>
  </si>
  <si>
    <t xml:space="preserve">8342402666 </t>
  </si>
  <si>
    <t>VÃO MOTOR X6H</t>
  </si>
  <si>
    <t>PTA-00113475</t>
  </si>
  <si>
    <t xml:space="preserve">1739399454 </t>
  </si>
  <si>
    <t>APTIV SERVICES DEUTSCHLAND GMBH-1068185</t>
  </si>
  <si>
    <t>CONSULTA 22 - AUMENTO ARGO</t>
  </si>
  <si>
    <t>PTA-00113543</t>
  </si>
  <si>
    <t>KOPERSTRASSE 10</t>
  </si>
  <si>
    <t>1068185</t>
  </si>
  <si>
    <t>90451</t>
  </si>
  <si>
    <t>6091683323</t>
  </si>
  <si>
    <t>argo</t>
  </si>
  <si>
    <t>APTIV SERVICES AUSTRIA GPD. GMBH &amp;-1066564</t>
  </si>
  <si>
    <t>ROLAGEM NAVIO - CAPSANRAPHAEL</t>
  </si>
  <si>
    <t>PTA-00113550</t>
  </si>
  <si>
    <t>13589780;</t>
  </si>
  <si>
    <t>1066564</t>
  </si>
  <si>
    <t xml:space="preserve">0 Days 2 Hr 8 Min </t>
  </si>
  <si>
    <t>35068994</t>
  </si>
  <si>
    <t>PTA-00113541</t>
  </si>
  <si>
    <t>15345988;</t>
  </si>
  <si>
    <t>4900818554</t>
  </si>
  <si>
    <t xml:space="preserve">MIX CHANGE ARGO AND EDI/ RELEASE ERROR SENT TO SUPPLIER DURING THE VACATION </t>
  </si>
  <si>
    <t>JAS DO BRASIL LTD</t>
  </si>
  <si>
    <t>PTA-00114335</t>
  </si>
  <si>
    <t>33167394;</t>
  </si>
  <si>
    <t xml:space="preserve">2 Days 17 Hr 33 Min </t>
  </si>
  <si>
    <t>$ 2500-5000</t>
  </si>
  <si>
    <t>PTA-00114044</t>
  </si>
  <si>
    <t>ESP-000037811/37813</t>
  </si>
  <si>
    <t xml:space="preserve">1 Days 13 Hr 47 Min </t>
  </si>
  <si>
    <t>PTA-00114430</t>
  </si>
  <si>
    <t>35607317;</t>
  </si>
  <si>
    <t xml:space="preserve">3408358612 </t>
  </si>
  <si>
    <t xml:space="preserve">2 Days 8 Hr 8 Min </t>
  </si>
  <si>
    <t>PTA-00113753</t>
  </si>
  <si>
    <t>6006729794</t>
  </si>
  <si>
    <t xml:space="preserve">0 Days 2 Hr 6 Min </t>
  </si>
  <si>
    <t>PTA-00114429</t>
  </si>
  <si>
    <t>13846663;</t>
  </si>
  <si>
    <t>3734720651</t>
  </si>
  <si>
    <t xml:space="preserve">2 Days 2 Hr 40 Min </t>
  </si>
  <si>
    <t>BETRIEBSRAT APTIV WUPPERTAL-1073917</t>
  </si>
  <si>
    <t xml:space="preserve">Consulta 12:  PROJETO JD SEM CADASTRO - Recuperado (POV15844) </t>
  </si>
  <si>
    <t>PTA-00113809</t>
  </si>
  <si>
    <t>15324973;</t>
  </si>
  <si>
    <t>1073917</t>
  </si>
  <si>
    <t>AIR FREIGHT NEEDED DUE INTERNAL ESTRATEGY - DISCOUNT APLICATION - TAOS</t>
  </si>
  <si>
    <t>PTA-00114339</t>
  </si>
  <si>
    <t>35127431;</t>
  </si>
  <si>
    <t xml:space="preserve">1 Days 20 Hr 50 Min </t>
  </si>
  <si>
    <t>PTA-00114082</t>
  </si>
  <si>
    <t>ESP-000037818/37821</t>
  </si>
  <si>
    <t xml:space="preserve">0 Days 18 Hr 32 Min </t>
  </si>
  <si>
    <t>SC SEWS ROMANIA SRL-752718</t>
  </si>
  <si>
    <t>REPROGRAMA DENTRO DO PROTOCOLO LOGISTICO</t>
  </si>
  <si>
    <t>PTA-00114078</t>
  </si>
  <si>
    <t>15466066;</t>
  </si>
  <si>
    <t>ALEXANDRU IOAN CUZA NR28B</t>
  </si>
  <si>
    <t>ALBA IULIA</t>
  </si>
  <si>
    <t>752718</t>
  </si>
  <si>
    <t>AB</t>
  </si>
  <si>
    <t>510193</t>
  </si>
  <si>
    <t xml:space="preserve">0 Days 18 Hr 23 Min </t>
  </si>
  <si>
    <t>DELFINGEN US, INC-7093824</t>
  </si>
  <si>
    <t>Consulta 12:  PROJETO JD SEM CADASTRO - POV15844</t>
  </si>
  <si>
    <t>PTA-00114080</t>
  </si>
  <si>
    <t>M3558005 ;</t>
  </si>
  <si>
    <t>NO PHYSICAL ADDRESS</t>
  </si>
  <si>
    <t>CINCINNATI</t>
  </si>
  <si>
    <t>7093824</t>
  </si>
  <si>
    <t>45263-0001</t>
  </si>
  <si>
    <t xml:space="preserve">0 Days 18 Hr 24 Min </t>
  </si>
  <si>
    <t>Stock Discrepancy Desova e entrega emergencial M0427/23</t>
  </si>
  <si>
    <t>PTA-00114081</t>
  </si>
  <si>
    <t>35388033;</t>
  </si>
  <si>
    <t>M0427/23</t>
  </si>
  <si>
    <t xml:space="preserve">0 Days 17 Hr 9 Min </t>
  </si>
  <si>
    <t>Corolla</t>
  </si>
  <si>
    <t>PTA-00114077</t>
  </si>
  <si>
    <t>15396704;</t>
  </si>
  <si>
    <t>3734758226</t>
  </si>
  <si>
    <t>S4S-External Customer driven systems issues</t>
  </si>
  <si>
    <t>A.E.C. SRL-1031178</t>
  </si>
  <si>
    <t>CONSULTATION 22 - DEMAND INCREASE</t>
  </si>
  <si>
    <t>PTA-00115036</t>
  </si>
  <si>
    <t>35017235;</t>
  </si>
  <si>
    <t>1031178</t>
  </si>
  <si>
    <t xml:space="preserve">5 Days 3 Hr 15 Min </t>
  </si>
  <si>
    <t>APTIV SERVICES AUSTRIA GPD  GMBH &amp;-726969</t>
  </si>
  <si>
    <t>726969</t>
  </si>
  <si>
    <t xml:space="preserve">Approved -  ;; Approved -  ;; Approved -  ;; Approved -  ;; Approved -  ;; Pending - </t>
  </si>
  <si>
    <t>TB15</t>
  </si>
  <si>
    <t>35068994; 15327190</t>
  </si>
  <si>
    <t>Consulta 12:  PROJETO JD SEM CADASTRO</t>
  </si>
  <si>
    <t>PTA-00114336</t>
  </si>
  <si>
    <t>13796273;</t>
  </si>
  <si>
    <t xml:space="preserve">0 Days 23 Hr 5 Min </t>
  </si>
  <si>
    <t>PROJETO JD SEM CADASTRO</t>
  </si>
  <si>
    <t>13750352; 13814770; 13802697; 13802696; 13804711; 13799022; 13796918; 13850910</t>
  </si>
  <si>
    <t>APTIV SERVICES DEUTSCHLAND GMBH-763136</t>
  </si>
  <si>
    <t>variação dentro do protocolo logistico</t>
  </si>
  <si>
    <t>PTA-00114337</t>
  </si>
  <si>
    <t>763136</t>
  </si>
  <si>
    <t xml:space="preserve">0 Days 22 Hr 55 Min </t>
  </si>
  <si>
    <t>Body D2XX</t>
  </si>
  <si>
    <t>FCA Jaboatao dos Guararapes-Dummy</t>
  </si>
  <si>
    <t>Internal Strategy - Discount Mix change Argo</t>
  </si>
  <si>
    <t>PTA-00114417</t>
  </si>
  <si>
    <t>13570635;</t>
  </si>
  <si>
    <t>Jaboatao dos Guararapes</t>
  </si>
  <si>
    <t>Pernambuco</t>
  </si>
  <si>
    <t xml:space="preserve">0 Days 23 Hr 28 Min </t>
  </si>
  <si>
    <t>DIVERGENCIA DE ESTOQUE DE 9 DIAS DE PRODUÇÃO.</t>
  </si>
  <si>
    <t>PTA-00114326</t>
  </si>
  <si>
    <t>33130556;</t>
  </si>
  <si>
    <t xml:space="preserve">0 Days 1 Hr 30 Min </t>
  </si>
  <si>
    <t>smart</t>
  </si>
  <si>
    <t>Supplier Delay - Aptiv China</t>
  </si>
  <si>
    <t>DELAY OF SUPPLIER</t>
  </si>
  <si>
    <t>PTA-00114327</t>
  </si>
  <si>
    <t>33156047;</t>
  </si>
  <si>
    <t>SERÁ RECUPERADO VIA ICC CONFORME OK DO SUPPLIER</t>
  </si>
  <si>
    <t>C3-Capacity-External Supplier Resp</t>
  </si>
  <si>
    <t>ATRASO DO FORNECEDOR - IRA ENVIAR UMA NOTA DE CREDITO PARA COBRIR OS GASTOS CONFORME EMAIL DO CONTATO LOGISTICO</t>
  </si>
  <si>
    <t>PTA-00114404</t>
  </si>
  <si>
    <t>RECUPERAVEL CONFORME EMAIL DA VANESSA MENDES</t>
  </si>
  <si>
    <t>SERENDIPITY ELECTRONICS INC-1063584</t>
  </si>
  <si>
    <t>M69</t>
  </si>
  <si>
    <t>PKC Campo Alegre-Dummy</t>
  </si>
  <si>
    <t>PTA-00114413</t>
  </si>
  <si>
    <t>Campo Alegre</t>
  </si>
  <si>
    <t xml:space="preserve">0 Days 1 Hr 36 Min </t>
  </si>
  <si>
    <t>PTA-00114982</t>
  </si>
  <si>
    <t>15344661;</t>
  </si>
  <si>
    <t>1647390290</t>
  </si>
  <si>
    <t xml:space="preserve">3 Days 19 Hr 1 Min </t>
  </si>
  <si>
    <t>CONSULTA 19 - AUMENTO DE VOLUME ARO 10</t>
  </si>
  <si>
    <t>PTA-00114434</t>
  </si>
  <si>
    <t>33138415;</t>
  </si>
  <si>
    <t>CONSULTA CNH</t>
  </si>
  <si>
    <t xml:space="preserve">0 Days 2 Hr 31 Min </t>
  </si>
  <si>
    <t>PTA-00114435</t>
  </si>
  <si>
    <t>10725670;</t>
  </si>
  <si>
    <t>6046517794</t>
  </si>
  <si>
    <t>DPP69656</t>
  </si>
  <si>
    <t>PTA-00114996</t>
  </si>
  <si>
    <t>ESP-000037831</t>
  </si>
  <si>
    <t>Approved -  ;; Approved -  ;; Approved -  ;; Rejected -  ;; Rejected -  ;</t>
  </si>
  <si>
    <t>APTIV HOLDINGS DEUTSCHLAND GMBH-7061196</t>
  </si>
  <si>
    <t>Consulta 12:  PROJETO JD SEM CADASTRO - RECUPERADA (POV15844)</t>
  </si>
  <si>
    <t>PTA-00114612</t>
  </si>
  <si>
    <t>15324974;</t>
  </si>
  <si>
    <t>7061196</t>
  </si>
  <si>
    <t xml:space="preserve">0 Days 2 Hr 5 Min </t>
  </si>
  <si>
    <t>PTA-00114603</t>
  </si>
  <si>
    <t>15492836;</t>
  </si>
  <si>
    <t>Variação de mix do cliente - Consulta 22: Mudança de Mix Argo</t>
  </si>
  <si>
    <t>PTA-00114675</t>
  </si>
  <si>
    <t>DSG CANUSA GMBH-751661</t>
  </si>
  <si>
    <t>PTA-00114641</t>
  </si>
  <si>
    <t>35364469;</t>
  </si>
  <si>
    <t>BOSCHSTRASSE 17</t>
  </si>
  <si>
    <t>RHEINBACH</t>
  </si>
  <si>
    <t>751661</t>
  </si>
  <si>
    <t>53359</t>
  </si>
  <si>
    <t xml:space="preserve">0 Days 1 Hr 37 Min </t>
  </si>
  <si>
    <t>PTA-00114642</t>
  </si>
  <si>
    <t>15471039;</t>
  </si>
  <si>
    <t>9555798022</t>
  </si>
  <si>
    <t xml:space="preserve">0 Days 1 Hr 25 Min </t>
  </si>
  <si>
    <t>VM INDUSTRIES-1056996</t>
  </si>
  <si>
    <t>PTA-00114983</t>
  </si>
  <si>
    <t>13879008;</t>
  </si>
  <si>
    <t>Custo recuperado no preço peça. SC 126-22</t>
  </si>
  <si>
    <t>8 RUE D ALEMBERT</t>
  </si>
  <si>
    <t>VILLEMUR SUR TARN</t>
  </si>
  <si>
    <t>1056996</t>
  </si>
  <si>
    <t>OCC</t>
  </si>
  <si>
    <t>31340</t>
  </si>
  <si>
    <t xml:space="preserve">2 Days 20 Hr 54 Min </t>
  </si>
  <si>
    <t>ARO 10</t>
  </si>
  <si>
    <t>13879010-13879001-13879009</t>
  </si>
  <si>
    <t>PTA-00114984</t>
  </si>
  <si>
    <t>35638778;</t>
  </si>
  <si>
    <t>BC da SC 126-22</t>
  </si>
  <si>
    <t xml:space="preserve">2 Days 18 Hr 23 Min </t>
  </si>
  <si>
    <t>Linhas CNH fora da aderência gerando atrasos na produção dos críticos</t>
  </si>
  <si>
    <t>APTIV EL PASO-733275</t>
  </si>
  <si>
    <t>PTA-00114981</t>
  </si>
  <si>
    <t>PE561398;</t>
  </si>
  <si>
    <t>733275</t>
  </si>
  <si>
    <t>79906-5301</t>
  </si>
  <si>
    <t xml:space="preserve">2 Days 17 Hr 53 Min </t>
  </si>
  <si>
    <t>DPP69609</t>
  </si>
  <si>
    <t>MD ELECTRONICS CORPORATION-1062634</t>
  </si>
  <si>
    <t>PTA-00114680</t>
  </si>
  <si>
    <t>PE555095;</t>
  </si>
  <si>
    <t>26555 EVERGREEN RD STE 1250</t>
  </si>
  <si>
    <t>SOUTHFIELD</t>
  </si>
  <si>
    <t>1062634</t>
  </si>
  <si>
    <t>48076-4206</t>
  </si>
  <si>
    <t>9451157866</t>
  </si>
  <si>
    <t>246</t>
  </si>
  <si>
    <t xml:space="preserve">DPP68720 / DPP68457 </t>
  </si>
  <si>
    <t>KOSTAL KONTAKT SYSTEME GMBH-1063010</t>
  </si>
  <si>
    <t>Atraso de navio e reprograma dentro do protoloco</t>
  </si>
  <si>
    <t>PTA-00114681</t>
  </si>
  <si>
    <t>10723808;</t>
  </si>
  <si>
    <t>ZUM TIMBERG 2</t>
  </si>
  <si>
    <t>1063010</t>
  </si>
  <si>
    <t xml:space="preserve">0 Days 1 Hr 0 Min </t>
  </si>
  <si>
    <t>15340498; 35119298</t>
  </si>
  <si>
    <t>LTM Botucatu-Dummy</t>
  </si>
  <si>
    <t xml:space="preserve">Stock Discrepancy </t>
  </si>
  <si>
    <t>PTA-00115054</t>
  </si>
  <si>
    <t>15327094;</t>
  </si>
  <si>
    <t>Botucatu</t>
  </si>
  <si>
    <t xml:space="preserve">2 Days 8 Hr 33 Min </t>
  </si>
  <si>
    <t>Edison</t>
  </si>
  <si>
    <t>PTA-00115030</t>
  </si>
  <si>
    <t>4557415365</t>
  </si>
  <si>
    <t xml:space="preserve">0 Days 5 Hr 19 Min </t>
  </si>
  <si>
    <t>GG CABLES AND WIRES MEXICO, S. DE R-1089018</t>
  </si>
  <si>
    <t>PTA-00114988</t>
  </si>
  <si>
    <t>M5587101;</t>
  </si>
  <si>
    <t>AZTECAS NO. 15</t>
  </si>
  <si>
    <t>SAN JUAN DEL RIO</t>
  </si>
  <si>
    <t>1089018</t>
  </si>
  <si>
    <t>QUE</t>
  </si>
  <si>
    <t>76806</t>
  </si>
  <si>
    <t>VW23X</t>
  </si>
  <si>
    <t>15512665 ;</t>
  </si>
  <si>
    <t>Pending - ; Rejected -  ;</t>
  </si>
  <si>
    <t>PTA-00115273</t>
  </si>
  <si>
    <t>Atraso fornecedor e atraso do M0450/23</t>
  </si>
  <si>
    <t>PTA-00115029</t>
  </si>
  <si>
    <t>10768578;</t>
  </si>
  <si>
    <t>BODY</t>
  </si>
  <si>
    <t>10768577</t>
  </si>
  <si>
    <t>consultation 12 : INCREASE OF DEMAND - (recovered) POV15844</t>
  </si>
  <si>
    <t>LITTELFUSE, INC.-1004441</t>
  </si>
  <si>
    <t>consulta do gavea recuperado na POV15844</t>
  </si>
  <si>
    <t>PTA-00115050</t>
  </si>
  <si>
    <t>15485097;</t>
  </si>
  <si>
    <t>8755 W HIGGINS RD STE 500</t>
  </si>
  <si>
    <t>CHICAGO</t>
  </si>
  <si>
    <t>1004441</t>
  </si>
  <si>
    <t>60631-2701</t>
  </si>
  <si>
    <t>Gavea</t>
  </si>
  <si>
    <t>consulta gavea recuperado POV15844</t>
  </si>
  <si>
    <t>PTA-00115108</t>
  </si>
  <si>
    <t>10721148;</t>
  </si>
  <si>
    <t>PTA-00115265</t>
  </si>
  <si>
    <t>35232514;</t>
  </si>
  <si>
    <t xml:space="preserve">0 Days 2 Hr 4 Min </t>
  </si>
  <si>
    <t>Consulta 12 Gavea - ja recuperado POV15844</t>
  </si>
  <si>
    <t>PTA-00115304</t>
  </si>
  <si>
    <t>35068994;</t>
  </si>
  <si>
    <t xml:space="preserve">0 Days 3 Hr 41 Min </t>
  </si>
  <si>
    <t>gavea</t>
  </si>
  <si>
    <t>Yazaki Nossa Senhora do Socorro SE-Dummy</t>
  </si>
  <si>
    <t>Stock Discrepancy atender New Engine GM</t>
  </si>
  <si>
    <t>PTA-00115322</t>
  </si>
  <si>
    <t>15416320;</t>
  </si>
  <si>
    <t xml:space="preserve">Nossa Senhora do Socorro </t>
  </si>
  <si>
    <t>Sergipe</t>
  </si>
  <si>
    <t xml:space="preserve">0 Days 0 Hr 46 Min </t>
  </si>
  <si>
    <t>ANTAYA TECHNOLOGIES CORP-753779</t>
  </si>
  <si>
    <t>PTA-00115323</t>
  </si>
  <si>
    <t>35074995;</t>
  </si>
  <si>
    <t>333 STRAWBERRY FIELD RD STE 3</t>
  </si>
  <si>
    <t>WARWICK</t>
  </si>
  <si>
    <t>753779</t>
  </si>
  <si>
    <t>RI</t>
  </si>
  <si>
    <t>02886</t>
  </si>
  <si>
    <t>3382033421</t>
  </si>
  <si>
    <t>TB15 CANOPY</t>
  </si>
  <si>
    <t>DPP69574</t>
  </si>
  <si>
    <t>divergencia estoque - ajuste inventario</t>
  </si>
  <si>
    <t>PTA-00115489</t>
  </si>
  <si>
    <t>M3344177;</t>
  </si>
  <si>
    <t xml:space="preserve">0 Days 17 Hr 16 Min </t>
  </si>
  <si>
    <t>MECATRACTION-7009627</t>
  </si>
  <si>
    <t>PTA-00115580</t>
  </si>
  <si>
    <t>10890698;</t>
  </si>
  <si>
    <t>7009627</t>
  </si>
  <si>
    <t xml:space="preserve">0 Days 3 Hr 54 Min </t>
  </si>
  <si>
    <t>PTA-00115582</t>
  </si>
  <si>
    <t xml:space="preserve">0 Days 3 Hr 52 Min </t>
  </si>
  <si>
    <t>VIEMME SRL-1028837</t>
  </si>
  <si>
    <t>Peças para testes devido a redução de custo</t>
  </si>
  <si>
    <t>PTA-00115581</t>
  </si>
  <si>
    <t>10775069 ;</t>
  </si>
  <si>
    <t>VIA RICCARDO COLPI 22</t>
  </si>
  <si>
    <t>LIMENA</t>
  </si>
  <si>
    <t>1028837</t>
  </si>
  <si>
    <t>PD</t>
  </si>
  <si>
    <t>35010</t>
  </si>
  <si>
    <t>FIRE PL7</t>
  </si>
  <si>
    <t xml:space="preserve">DPP69914 </t>
  </si>
  <si>
    <t>PTA-00115590</t>
  </si>
  <si>
    <t>13778557;</t>
  </si>
  <si>
    <t>3297305546</t>
  </si>
  <si>
    <t xml:space="preserve">0 Days 0 Hr 55 Min </t>
  </si>
  <si>
    <t>CARDEAL</t>
  </si>
  <si>
    <t>DPP69865</t>
  </si>
  <si>
    <t>CARGA ON HOLD NA PENSKE POR DIVERGENCIA FISICA X DOCUMENTOS</t>
  </si>
  <si>
    <t>PTA-00115765</t>
  </si>
  <si>
    <t xml:space="preserve">0 Days 15 Hr 4 Min </t>
  </si>
  <si>
    <t>COROLA</t>
  </si>
  <si>
    <t>PTA-00115772</t>
  </si>
  <si>
    <t>35727675;</t>
  </si>
  <si>
    <t xml:space="preserve">0 Days 16 Hr 21 Min </t>
  </si>
  <si>
    <t>CNH Piracicaba</t>
  </si>
  <si>
    <t>Customer Reschedule Fiat Below Logistics Agreement</t>
  </si>
  <si>
    <t>reprograma dentro do acordo logistico.</t>
  </si>
  <si>
    <t>PTA-00115771</t>
  </si>
  <si>
    <t>13580588;</t>
  </si>
  <si>
    <t>PTA-00115791</t>
  </si>
  <si>
    <t>Toyota Porto Feliz-Dummy</t>
  </si>
  <si>
    <t>PTA-00116029</t>
  </si>
  <si>
    <t>35358100-3;</t>
  </si>
  <si>
    <t>Porto Feliz</t>
  </si>
  <si>
    <t xml:space="preserve">0 Days 21 Hr 29 Min </t>
  </si>
  <si>
    <t>P&amp;A Toyota</t>
  </si>
  <si>
    <t>CNH Sorocaba-Dummy</t>
  </si>
  <si>
    <t>PTA-00116024</t>
  </si>
  <si>
    <t>35370607;</t>
  </si>
  <si>
    <t xml:space="preserve">0 Days 17 Hr 36 Min </t>
  </si>
  <si>
    <t>CNH Sorocaba</t>
  </si>
  <si>
    <t xml:space="preserve">Parts for project development. Freight will be absorbed at the SC 1020-22B quotation. </t>
  </si>
  <si>
    <t>PTA-00116091</t>
  </si>
  <si>
    <t>12048304;</t>
  </si>
  <si>
    <t>6398610621</t>
  </si>
  <si>
    <t>DPP69915</t>
  </si>
  <si>
    <t>PTA-00116092</t>
  </si>
  <si>
    <t>CNH Sete Lagoas-Dummy</t>
  </si>
  <si>
    <t>PTA-00116384</t>
  </si>
  <si>
    <t>35700505;</t>
  </si>
  <si>
    <t>Sete Lagoas</t>
  </si>
  <si>
    <t xml:space="preserve">2 Days 17 Hr 51 Min </t>
  </si>
  <si>
    <t>CNH Sete Lagoas</t>
  </si>
  <si>
    <t>PTA-00116675</t>
  </si>
  <si>
    <t>7796089335</t>
  </si>
  <si>
    <t xml:space="preserve">1 Days 7 Hr 3 Min </t>
  </si>
  <si>
    <t>BEIJING JINYU JIDIAN SHEBEI CO.LTD.-1076920</t>
  </si>
  <si>
    <t>DIVERGENCE OF 5160 METERS - COVERS 2 WEEKS OF PRODUCTION.</t>
  </si>
  <si>
    <t>PTA-00116406</t>
  </si>
  <si>
    <t>M4043001;</t>
  </si>
  <si>
    <t>VILLAGE WEST BUNGALOW</t>
  </si>
  <si>
    <t>BEIJING</t>
  </si>
  <si>
    <t>1076920</t>
  </si>
  <si>
    <t>11</t>
  </si>
  <si>
    <t>100095</t>
  </si>
  <si>
    <t xml:space="preserve">0 Days 6 Hr 36 Min </t>
  </si>
  <si>
    <t>740B</t>
  </si>
  <si>
    <t>Stock Discrepancy (Customer Reschedule EMEA)</t>
  </si>
  <si>
    <t>PTA-00116365</t>
  </si>
  <si>
    <t>consulta 28: EMEA</t>
  </si>
  <si>
    <t>13568467; 13966066; 13804823</t>
  </si>
  <si>
    <t>PTA-00116687</t>
  </si>
  <si>
    <t xml:space="preserve">0 Days 22 Hr 20 Min </t>
  </si>
  <si>
    <t>PTA-00116649</t>
  </si>
  <si>
    <t>GENERAL MOTORS DO BRASIL LTDA-753115</t>
  </si>
  <si>
    <t>Divergencia de EDI</t>
  </si>
  <si>
    <t>PTA-00116650</t>
  </si>
  <si>
    <t>35570080;</t>
  </si>
  <si>
    <t>AVENIDA GOIAS NO 1805 CEP 09550 900</t>
  </si>
  <si>
    <t>753115</t>
  </si>
  <si>
    <t xml:space="preserve">0 Days 19 Hr 33 Min </t>
  </si>
  <si>
    <t>GM SCSul</t>
  </si>
  <si>
    <t xml:space="preserve">AIR FREIGHT NEEDED DUE INTERNAL ESTRATEGY - DISCOUNT APLICATION </t>
  </si>
  <si>
    <t>PTA-00116633</t>
  </si>
  <si>
    <t>7812043842</t>
  </si>
  <si>
    <t xml:space="preserve">0 Days 2 Hr 41 Min </t>
  </si>
  <si>
    <t>TAOS - INTERIOR</t>
  </si>
  <si>
    <t>APTIV SERVICES DEUTSCHLAND GMBH-752374</t>
  </si>
  <si>
    <t>Reprograma X6H</t>
  </si>
  <si>
    <t>PTA-00116634</t>
  </si>
  <si>
    <t>752374</t>
  </si>
  <si>
    <t xml:space="preserve">0 Days 2 Hr 38 Min </t>
  </si>
  <si>
    <t>13781248; 33227709; 15492844</t>
  </si>
  <si>
    <t>Customer Reschedule - GM Below Logistics Agreement</t>
  </si>
  <si>
    <t>REPROGRAMA DENTRO DO ACORDO LOGISTICO</t>
  </si>
  <si>
    <t>PTA-00116632</t>
  </si>
  <si>
    <t>15396854;</t>
  </si>
  <si>
    <t>d2xx</t>
  </si>
  <si>
    <t>PTA-00116718</t>
  </si>
  <si>
    <t>13580633;</t>
  </si>
  <si>
    <t>5451598456</t>
  </si>
  <si>
    <t xml:space="preserve">0 Days 5 Hr 17 Min </t>
  </si>
  <si>
    <t>YAZAKI DO BRASIL LTDA - SERGIPE-765090</t>
  </si>
  <si>
    <t>PTA-00116901</t>
  </si>
  <si>
    <t>33195576;</t>
  </si>
  <si>
    <t>1.50;</t>
  </si>
  <si>
    <t>AVENIDA PERIMETRAL A,QUADRA M S/N L</t>
  </si>
  <si>
    <t>NOSSA SENHORA DO SOCORRO</t>
  </si>
  <si>
    <t>765090</t>
  </si>
  <si>
    <t>SE</t>
  </si>
  <si>
    <t>49.160-000</t>
  </si>
  <si>
    <t xml:space="preserve">0 Days 19 Hr 24 Min </t>
  </si>
  <si>
    <t>20x30x40;</t>
  </si>
  <si>
    <t>Air Freight required to meet the GM project phase.</t>
  </si>
  <si>
    <t>PTA-00117124</t>
  </si>
  <si>
    <t>35417603;</t>
  </si>
  <si>
    <t>6188510591</t>
  </si>
  <si>
    <t xml:space="preserve">1 Days 19 Hr 6 Min </t>
  </si>
  <si>
    <t>PICKUP</t>
  </si>
  <si>
    <t>35749500 / M3569F05 / M3569F06 / M3569F07 / M3569F09 / 15380720</t>
  </si>
  <si>
    <t>PTA-00117136</t>
  </si>
  <si>
    <t>ESP-000037874/937993</t>
  </si>
  <si>
    <t xml:space="preserve">1 Days 18 Hr 26 Min </t>
  </si>
  <si>
    <t>PTA-00116941</t>
  </si>
  <si>
    <t xml:space="preserve">0 Days 18 Hr 46 Min </t>
  </si>
  <si>
    <t>PTA-00117315</t>
  </si>
  <si>
    <t>35232792;</t>
  </si>
  <si>
    <t>5573433364</t>
  </si>
  <si>
    <t xml:space="preserve">2 Days 2 Hr 53 Min </t>
  </si>
  <si>
    <t>TAOS - INTERIOR/MOTOR</t>
  </si>
  <si>
    <t>CHIP ONE EXCHANGE GMBH &amp; CO. KG-1070763</t>
  </si>
  <si>
    <t>PTA-00116900</t>
  </si>
  <si>
    <t>PE575636;</t>
  </si>
  <si>
    <t>DORNHOFSTR. 65</t>
  </si>
  <si>
    <t>NEU-ISENBURG</t>
  </si>
  <si>
    <t>1070763</t>
  </si>
  <si>
    <t>63263</t>
  </si>
  <si>
    <t>4845632842</t>
  </si>
  <si>
    <t>CYPRESS PCT 2</t>
  </si>
  <si>
    <t xml:space="preserve">DPP69837 </t>
  </si>
  <si>
    <t>HEBEI AEROSPACE SHENGDA PML PRECISI-1077378</t>
  </si>
  <si>
    <t>DIVERGENCIA DE 15K METROS DA FITA, COBRIRIA 11 SEMANAS.</t>
  </si>
  <si>
    <t>PTA-00116975</t>
  </si>
  <si>
    <t>M4037106;</t>
  </si>
  <si>
    <t>ECONOMIC DEVELOPMENT ZONE OF BOTOU</t>
  </si>
  <si>
    <t>CANGZHOU</t>
  </si>
  <si>
    <t>1077378</t>
  </si>
  <si>
    <t>13</t>
  </si>
  <si>
    <t>062150</t>
  </si>
  <si>
    <t xml:space="preserve">0 Days 5 Hr 34 Min </t>
  </si>
  <si>
    <t>EDSON</t>
  </si>
  <si>
    <t>consultation 22 : INCREASE OF DEMAND - (recoverable)</t>
  </si>
  <si>
    <t>PTA-00116974</t>
  </si>
  <si>
    <t>35513465;</t>
  </si>
  <si>
    <t>PTA-00116981</t>
  </si>
  <si>
    <t>PE561659;</t>
  </si>
  <si>
    <t xml:space="preserve">DPP69609 </t>
  </si>
  <si>
    <t>Atraso ETA  Atraso de Embarque na Origem</t>
  </si>
  <si>
    <t>PTA-00117073</t>
  </si>
  <si>
    <t>10847649;</t>
  </si>
  <si>
    <t xml:space="preserve">0 Days 15 Hr 11 Min </t>
  </si>
  <si>
    <t>Body Smart</t>
  </si>
  <si>
    <t>Stock Discrepancy Entrega emergencial Container M0472/23</t>
  </si>
  <si>
    <t>PTA-00117134</t>
  </si>
  <si>
    <t>PTA-00117133</t>
  </si>
  <si>
    <t>35638777;</t>
  </si>
  <si>
    <t>Yazaki Matozinhos-Dummy</t>
  </si>
  <si>
    <t>PTA-00117135</t>
  </si>
  <si>
    <t>15368628;</t>
  </si>
  <si>
    <t>Matozinhos</t>
  </si>
  <si>
    <t xml:space="preserve">0 Days 18 Hr 17 Min </t>
  </si>
  <si>
    <t>Critical material to meet the P&amp;A program as requested by the customer PSA</t>
  </si>
  <si>
    <t>PTA-00117069</t>
  </si>
  <si>
    <t>12104220;12047782;10793759;13893234</t>
  </si>
  <si>
    <t>120;13;13;114</t>
  </si>
  <si>
    <t>1.36;0;0;0</t>
  </si>
  <si>
    <t>92 3399 3333</t>
  </si>
  <si>
    <t>1;0;0;0</t>
  </si>
  <si>
    <t xml:space="preserve">12x9x6;; ; </t>
  </si>
  <si>
    <t xml:space="preserve">;; ; </t>
  </si>
  <si>
    <t>divergencia estoque</t>
  </si>
  <si>
    <t>PTA-00117068</t>
  </si>
  <si>
    <t>35435750;</t>
  </si>
  <si>
    <t xml:space="preserve">0 Days 0 Hr 22 Min </t>
  </si>
  <si>
    <t>10787912; 13804711; 33141306; 35151211; 35158454</t>
  </si>
  <si>
    <t>PTA-00117131</t>
  </si>
  <si>
    <t>13975445;</t>
  </si>
  <si>
    <t xml:space="preserve">0 Days 1 Hr 19 Min </t>
  </si>
  <si>
    <t>APTIV MOBILITY SERVICES AUSTRIA-728073</t>
  </si>
  <si>
    <t>AEREO NECESSARIO DEVIDO A DIVERGÊNCIA DE ESTOQUE</t>
  </si>
  <si>
    <t>PTA-00117129</t>
  </si>
  <si>
    <t>13975440;</t>
  </si>
  <si>
    <t>728073</t>
  </si>
  <si>
    <t>6703556020</t>
  </si>
  <si>
    <t>Supplier Delay - Yazaki</t>
  </si>
  <si>
    <t>CHIP 1 EXCHANGE USA, INC.-751907</t>
  </si>
  <si>
    <t>Aéreo necessário devido ao atraso do fornecedor YAZAKI. Temos o OK para recuperação de custos.</t>
  </si>
  <si>
    <t>PTA-00117317</t>
  </si>
  <si>
    <t>15470548;</t>
  </si>
  <si>
    <t>25652 COMMERCENTRE DR</t>
  </si>
  <si>
    <t>LAKE FOREST</t>
  </si>
  <si>
    <t>751907</t>
  </si>
  <si>
    <t>92630-8813</t>
  </si>
  <si>
    <t>6496054246</t>
  </si>
  <si>
    <t>YAZAKI BRASIL MINAS GERAIS-752739</t>
  </si>
  <si>
    <t xml:space="preserve">0 Days 20 Hr 57 Min </t>
  </si>
  <si>
    <t>PRINCIPAL GP - 23X</t>
  </si>
  <si>
    <t>YAZAKI CORPORATION  ULT DUNS   690547831</t>
  </si>
  <si>
    <t>PTA-00117756</t>
  </si>
  <si>
    <t>ESP-000037887/37890</t>
  </si>
  <si>
    <t xml:space="preserve">3 Days 20 Hr 22 Min </t>
  </si>
  <si>
    <t xml:space="preserve">Divergencia de estoque de Materia Prima </t>
  </si>
  <si>
    <t>PTA-00117368</t>
  </si>
  <si>
    <t xml:space="preserve">0 Days 18 Hr 18 Min </t>
  </si>
  <si>
    <t>GPIPCP13</t>
  </si>
  <si>
    <t>KNIPPING-AUTOMOTIVE, S.A. DE C.V.-7100491</t>
  </si>
  <si>
    <t>Air Freight needed due internal strategy. A discount was being applied in the system and now we'll need to fly the material to cover our production needs.</t>
  </si>
  <si>
    <t>PTA-00117825</t>
  </si>
  <si>
    <t>35124679;</t>
  </si>
  <si>
    <t>CALLE 15 DE AGOSTO NO. 11, INT. A</t>
  </si>
  <si>
    <t>HUAMANTLA</t>
  </si>
  <si>
    <t>7100491</t>
  </si>
  <si>
    <t>TLA</t>
  </si>
  <si>
    <t>90500</t>
  </si>
  <si>
    <t>3644229934</t>
  </si>
  <si>
    <t xml:space="preserve">3 Days 7 Hr 58 Min </t>
  </si>
  <si>
    <t>PTA-00117415</t>
  </si>
  <si>
    <t xml:space="preserve">0 Days 4 Hr 44 Min </t>
  </si>
  <si>
    <t>CKD</t>
  </si>
  <si>
    <t>Critical material to meet the P&amp;A program as requested by the customer MAN</t>
  </si>
  <si>
    <t>PTA-00117751</t>
  </si>
  <si>
    <t>15364445;</t>
  </si>
  <si>
    <t>300;</t>
  </si>
  <si>
    <t>1115167701</t>
  </si>
  <si>
    <t xml:space="preserve">2 Days 20 Hr 12 Min </t>
  </si>
  <si>
    <t>Stock Discrepancy Entrega emergencial M0476/23</t>
  </si>
  <si>
    <t>PTA-00117755</t>
  </si>
  <si>
    <t>M3536102;</t>
  </si>
  <si>
    <t xml:space="preserve">2 Days 17 Hr 4 Min </t>
  </si>
  <si>
    <t>Supplier Delay - Hirchiman</t>
  </si>
  <si>
    <t>HIRSCHMANN CZECH S.R.O.-1083296</t>
  </si>
  <si>
    <t xml:space="preserve">Atraso de coleta no fornecedor </t>
  </si>
  <si>
    <t>PTA-00117830</t>
  </si>
  <si>
    <t>33269318;</t>
  </si>
  <si>
    <t>BOBRKY 737</t>
  </si>
  <si>
    <t>VSETIN</t>
  </si>
  <si>
    <t>1083296</t>
  </si>
  <si>
    <t>724</t>
  </si>
  <si>
    <t>755 01</t>
  </si>
  <si>
    <t>10889994</t>
  </si>
  <si>
    <t>Critical material to meet the P&amp;A program as requested by the customer JOHN DEERE</t>
  </si>
  <si>
    <t>PTA-00117829</t>
  </si>
  <si>
    <t>15404523;10788971;12131195;13858395;15380195;13960118;15324895;13913149;33405988</t>
  </si>
  <si>
    <t>20;100;80;190;190;70;361;58;74</t>
  </si>
  <si>
    <t>8.62;0;0;0;0;0;0;0;0</t>
  </si>
  <si>
    <t>2009943003</t>
  </si>
  <si>
    <t>1;0;0;0;0;0;0;0;0</t>
  </si>
  <si>
    <t xml:space="preserve">16x12x12;; ; ; ; ; ; ; </t>
  </si>
  <si>
    <t xml:space="preserve">;; ; ; ; ; ; ; </t>
  </si>
  <si>
    <t>P&amp;A JD-MAN/MBB/GM/PSA</t>
  </si>
  <si>
    <t>PTA-00118640</t>
  </si>
  <si>
    <t>ESP-000037894/37896</t>
  </si>
  <si>
    <t xml:space="preserve">2 Days 13 Hr 25 Min </t>
  </si>
  <si>
    <t>Supplier Delay - Woco</t>
  </si>
  <si>
    <t>WOCO AUTOMOTIVE POLYMER SYSTEMS DE-7098221</t>
  </si>
  <si>
    <t>SUPPLIER IN DELAY - THEY WILL PAY THE COST OF AIR FREIGHT ACCORDING CONFIRMATION IN THE EMAIL</t>
  </si>
  <si>
    <t>CUSTOMER CARRIER</t>
  </si>
  <si>
    <t>PTA-00119100</t>
  </si>
  <si>
    <t>33198421;</t>
  </si>
  <si>
    <t>AV. RITA PEREZ DE MORENO S/N</t>
  </si>
  <si>
    <t>LAGOS DE MORENO</t>
  </si>
  <si>
    <t>7098221</t>
  </si>
  <si>
    <t>JAL</t>
  </si>
  <si>
    <t>47515</t>
  </si>
  <si>
    <t>WOCO AUTOMOTIVE POLYMER SYSTEMS DE-1082707</t>
  </si>
  <si>
    <t xml:space="preserve">3 Days 4 Hr 53 Min </t>
  </si>
  <si>
    <t>MD ELEKTRONIK DE MEXICO, S. DE R.L.-1073982</t>
  </si>
  <si>
    <t>Aéreo neessário para atender à fase de protótipos.</t>
  </si>
  <si>
    <t>PTA-00118140</t>
  </si>
  <si>
    <t>PE563302;</t>
  </si>
  <si>
    <t>VIRGEN DE SAN JUAN NO. 117</t>
  </si>
  <si>
    <t>LEN</t>
  </si>
  <si>
    <t>1073982</t>
  </si>
  <si>
    <t>GUA</t>
  </si>
  <si>
    <t>37668</t>
  </si>
  <si>
    <t>7349233150</t>
  </si>
  <si>
    <t>Compra para atendimento de validação para virada de BP para redução de custo.</t>
  </si>
  <si>
    <t>PTA-00118138</t>
  </si>
  <si>
    <t>13697418;</t>
  </si>
  <si>
    <t>1107783375</t>
  </si>
  <si>
    <t>VARIOS</t>
  </si>
  <si>
    <t xml:space="preserve">DPP69731 </t>
  </si>
  <si>
    <t>SEWS KOMPONENS ES ELEKTRONIKA EUROP-1088067</t>
  </si>
  <si>
    <t>Material teve um reajuste de 500 peças, cobriria 2 semanas de Produção.</t>
  </si>
  <si>
    <t>PTA-00118137</t>
  </si>
  <si>
    <t>13641551;</t>
  </si>
  <si>
    <t>EUROPA U. 12. L2. EP.</t>
  </si>
  <si>
    <t>1088067</t>
  </si>
  <si>
    <t xml:space="preserve">0 Days 1 Hr 46 Min </t>
  </si>
  <si>
    <t>pedro.augusto.gomes@aptiv.com</t>
  </si>
  <si>
    <t>Customer Reschedule - CNH</t>
  </si>
  <si>
    <t>Vienna Mfg Plant 47-FR47</t>
  </si>
  <si>
    <t>Increase from customer</t>
  </si>
  <si>
    <t>PTA-00118155</t>
  </si>
  <si>
    <t>13711548;</t>
  </si>
  <si>
    <t>DEMANDA EXTRA ITEM 91897015 96 PEÇAS(email Otavio)</t>
  </si>
  <si>
    <t>3400 Aeropark Dr.</t>
  </si>
  <si>
    <t>Vienna</t>
  </si>
  <si>
    <t>FR47</t>
  </si>
  <si>
    <t>Ohio</t>
  </si>
  <si>
    <t>44473</t>
  </si>
  <si>
    <t>cnh</t>
  </si>
  <si>
    <t>12041318-13711546</t>
  </si>
  <si>
    <t>PTA-00118396</t>
  </si>
  <si>
    <t>35436233;</t>
  </si>
  <si>
    <t>APTIV-759257</t>
  </si>
  <si>
    <t>PTA-00118208</t>
  </si>
  <si>
    <t>35072399;</t>
  </si>
  <si>
    <t>1351 BLAUSER DRIVE</t>
  </si>
  <si>
    <t>759257</t>
  </si>
  <si>
    <t>45371</t>
  </si>
  <si>
    <t>35072399</t>
  </si>
  <si>
    <t>TIVEMOS DIVERGENCIA DE 20K PEÇAS.</t>
  </si>
  <si>
    <t>PTA-00118420</t>
  </si>
  <si>
    <t>15414369;</t>
  </si>
  <si>
    <t xml:space="preserve">0 Days 3 Hr 23 Min </t>
  </si>
  <si>
    <t>SMART</t>
  </si>
  <si>
    <t>PTA-00118492</t>
  </si>
  <si>
    <t>33120534;</t>
  </si>
  <si>
    <t xml:space="preserve">0 Days 6 Hr 49 Min </t>
  </si>
  <si>
    <t>DPP69901</t>
  </si>
  <si>
    <t>FEP FAHRZEUGELEKTRIK PIRNA GMBH &amp; C-7076663</t>
  </si>
  <si>
    <t>PTA-00119081</t>
  </si>
  <si>
    <t>35399293;</t>
  </si>
  <si>
    <t>7076663</t>
  </si>
  <si>
    <t xml:space="preserve">1 Days 2 Hr 56 Min </t>
  </si>
  <si>
    <t>MERCEDES EURO V</t>
  </si>
  <si>
    <t>35399243</t>
  </si>
  <si>
    <t>Entrega Emergencial da Pasta M0494/23, para evitar parada de linha do MOTOR TAOS. O processo ficou muito tempo aguardando exoneração, será necessário a entrega no sábado devido à criticidade da linha.</t>
  </si>
  <si>
    <t>PTA-00119048</t>
  </si>
  <si>
    <t>10734685;</t>
  </si>
  <si>
    <t>Supplier Delay - Delfingen</t>
  </si>
  <si>
    <t>Delay of shipment by the supplier; invoices in transit won´t arrive on time</t>
  </si>
  <si>
    <t>PTA-00119222</t>
  </si>
  <si>
    <t>15327233;</t>
  </si>
  <si>
    <t xml:space="preserve">1 Days 21 Hr 24 Min </t>
  </si>
  <si>
    <t>M5909009; 15368368; 13614404; 15395906; 15368367; 10726932; 15396642; 15341000</t>
  </si>
  <si>
    <t>Stock Discrepancy Entrega emergencial M0501/23</t>
  </si>
  <si>
    <t>PTA-00119080</t>
  </si>
  <si>
    <t xml:space="preserve">0 Days 17 Hr 34 Min </t>
  </si>
  <si>
    <t>PTA-00119151</t>
  </si>
  <si>
    <t>15364445;12197450;15494338</t>
  </si>
  <si>
    <t>300;177;22</t>
  </si>
  <si>
    <t>1.36;0;0</t>
  </si>
  <si>
    <t>7349201064</t>
  </si>
  <si>
    <t xml:space="preserve">0 Days 6 Hr 18 Min </t>
  </si>
  <si>
    <t>1;1;0</t>
  </si>
  <si>
    <t xml:space="preserve">12x9x4;; </t>
  </si>
  <si>
    <t xml:space="preserve">;; </t>
  </si>
  <si>
    <t>HEBEI HUAXIA ENTERPRISE CO.,LTD-1015120</t>
  </si>
  <si>
    <t xml:space="preserve">TIVEMOS DIVERGENCIA DE 5K METROS - DIVERGENCIA COBRIRIA 9 DIAS DE PRODUÇÃO </t>
  </si>
  <si>
    <t>PTA-00119430</t>
  </si>
  <si>
    <t>NO.9 YANYI EAST RD, INDUSTRIAL PARK</t>
  </si>
  <si>
    <t>ZHUOZHOU</t>
  </si>
  <si>
    <t>1015120</t>
  </si>
  <si>
    <t>072750</t>
  </si>
  <si>
    <t xml:space="preserve">3 Days 0 Hr 13 Min </t>
  </si>
  <si>
    <t>FLOOR</t>
  </si>
  <si>
    <t>DIVERGENCIA DE ESTOQUE - 15 DIAS DE PRODUÇÃO</t>
  </si>
  <si>
    <t>PTA-00119149</t>
  </si>
  <si>
    <t>13798642;</t>
  </si>
  <si>
    <t xml:space="preserve">0 Days 4 Hr 10 Min </t>
  </si>
  <si>
    <t>MOTORES</t>
  </si>
  <si>
    <t>FCA Jaboatao dos Guararapes/PE-Dummy</t>
  </si>
  <si>
    <t>PTA-00119431</t>
  </si>
  <si>
    <t xml:space="preserve">2 Days 20 Hr 53 Min </t>
  </si>
  <si>
    <t>Customer Reschedule - MBB</t>
  </si>
  <si>
    <t>Peças reprogramadas em Protótipo</t>
  </si>
  <si>
    <t>PTA-00119428</t>
  </si>
  <si>
    <t>13614404;</t>
  </si>
  <si>
    <t>Peças negociadas com Otavio/Frigo</t>
  </si>
  <si>
    <t xml:space="preserve">2 Days 21 Hr 58 Min </t>
  </si>
  <si>
    <t>PTA-00119150</t>
  </si>
  <si>
    <t>Stock Discrepancy Entrega emergencial M0493/23</t>
  </si>
  <si>
    <t>PTA-00119432</t>
  </si>
  <si>
    <t xml:space="preserve">2 Days 18 Hr 22 Min </t>
  </si>
  <si>
    <t>Stock Discrepancy Entrega emergencial M0507/23</t>
  </si>
  <si>
    <t>PTA-00119433</t>
  </si>
  <si>
    <t>Aéreo necessário devido à atraso de ETA PENSKE, carga foi enviada, porém eles não estavam encontrando. Foi embacada com atraso, Invoice afetada 12908025.</t>
  </si>
  <si>
    <t>PTA-00119662</t>
  </si>
  <si>
    <t>15514807;</t>
  </si>
  <si>
    <t>6773878720</t>
  </si>
  <si>
    <t xml:space="preserve">1 Days 1 Hr 0 Min </t>
  </si>
  <si>
    <t>BODY03</t>
  </si>
  <si>
    <t>Purchasing Problem - Issues Commercial</t>
  </si>
  <si>
    <t>HBA Monte Alto-Dummy</t>
  </si>
  <si>
    <t>Supplier delay due commercial issues</t>
  </si>
  <si>
    <t>PTA-00120354</t>
  </si>
  <si>
    <t>35119679;</t>
  </si>
  <si>
    <t xml:space="preserve">2 Days 0 Hr 5 Min </t>
  </si>
  <si>
    <t>Painel</t>
  </si>
  <si>
    <t>Entrega Emergencial da Pasta M0496/23 - Reprograma TAOS</t>
  </si>
  <si>
    <t>PTA-00119982</t>
  </si>
  <si>
    <t>33284135;</t>
  </si>
  <si>
    <t xml:space="preserve">1 Days 15 Hr 7 Min </t>
  </si>
  <si>
    <t>carga on hold na Penske</t>
  </si>
  <si>
    <t>PTA-00119983</t>
  </si>
  <si>
    <t>15374222;</t>
  </si>
  <si>
    <t xml:space="preserve">0 Days 16 Hr 56 Min </t>
  </si>
  <si>
    <t>KARL BERRANG GMBH-7056292</t>
  </si>
  <si>
    <t>PTA-00120371</t>
  </si>
  <si>
    <t>10736262;</t>
  </si>
  <si>
    <t>ELSA-BRNDSTRM-STR. 12</t>
  </si>
  <si>
    <t>MANNHEIM</t>
  </si>
  <si>
    <t>7056292</t>
  </si>
  <si>
    <t>68229</t>
  </si>
  <si>
    <t xml:space="preserve">0 Days 9 Hr 34 Min </t>
  </si>
  <si>
    <t>35244804</t>
  </si>
  <si>
    <t xml:space="preserve">Parts for project development. Freight will be absorbed at the SC 910-22 quotation. </t>
  </si>
  <si>
    <t>PTA-00120351</t>
  </si>
  <si>
    <t>6186258050</t>
  </si>
  <si>
    <t xml:space="preserve">0 Days 6 Hr 32 Min </t>
  </si>
  <si>
    <t>DPP70199</t>
  </si>
  <si>
    <t>Dongguan Dosin Precision Industry Co., Ltd-Dummy</t>
  </si>
  <si>
    <t xml:space="preserve">Parts for project development. Freight will be absorbed at the SC 126-22 quotation. </t>
  </si>
  <si>
    <t>PTA-00120352</t>
  </si>
  <si>
    <t>PE569143;</t>
  </si>
  <si>
    <t xml:space="preserve">No. 25, Ningjiang Road, Humen Town </t>
  </si>
  <si>
    <t>Dongguan</t>
  </si>
  <si>
    <t>Guangdong Province</t>
  </si>
  <si>
    <t xml:space="preserve">523930 </t>
  </si>
  <si>
    <t>1263962921</t>
  </si>
  <si>
    <t xml:space="preserve">0 Days 6 Hr 12 Min </t>
  </si>
  <si>
    <t>DPP69626</t>
  </si>
  <si>
    <t>PTA-00120353</t>
  </si>
  <si>
    <t>PE562305;</t>
  </si>
  <si>
    <t>6773978024 677398177</t>
  </si>
  <si>
    <t xml:space="preserve">0 Days 0 Hr 39 Min </t>
  </si>
  <si>
    <t>Protótipos mexico</t>
  </si>
  <si>
    <t>PTA-00120783</t>
  </si>
  <si>
    <t>15545223;</t>
  </si>
  <si>
    <t xml:space="preserve">1 Days 22 Hr 41 Min </t>
  </si>
  <si>
    <t>VW TAOS</t>
  </si>
  <si>
    <t>15545228/33362355</t>
  </si>
  <si>
    <t>Sumidenso Mateus Leme-Dummy</t>
  </si>
  <si>
    <t>PTA-00120350</t>
  </si>
  <si>
    <t>13971766;</t>
  </si>
  <si>
    <t>Mateus Leme</t>
  </si>
  <si>
    <t>CTG-000053496/53546</t>
  </si>
  <si>
    <t xml:space="preserve">Stock Discrepancy Entrega emergencial M0525/23 Envio direto do Container </t>
  </si>
  <si>
    <t>PTA-00120476</t>
  </si>
  <si>
    <t>PTA-00120465</t>
  </si>
  <si>
    <t xml:space="preserve">1517306140 </t>
  </si>
  <si>
    <t>DPP69520</t>
  </si>
  <si>
    <t>PTA-00120532</t>
  </si>
  <si>
    <t>33109564;</t>
  </si>
  <si>
    <t xml:space="preserve">0 Days 1 Hr 4 Min </t>
  </si>
  <si>
    <t>divergencia de 3 semanas de material</t>
  </si>
  <si>
    <t>PTA-00120777</t>
  </si>
  <si>
    <t>12059573;</t>
  </si>
  <si>
    <t xml:space="preserve">0 Days 4 Hr 17 Min </t>
  </si>
  <si>
    <t>8r</t>
  </si>
  <si>
    <t>EKB ELEKTRO- U. KUNSTSTOFFTECHNIK G-1013993</t>
  </si>
  <si>
    <t>Critical material to meet the P&amp;A program as requested by the customer John Deere</t>
  </si>
  <si>
    <t>PTA-00121498</t>
  </si>
  <si>
    <t>10793321;</t>
  </si>
  <si>
    <t>400;</t>
  </si>
  <si>
    <t>5.78;</t>
  </si>
  <si>
    <t>INDUSTRIEZEILE 1-3</t>
  </si>
  <si>
    <t>BRAUNAU AM INN</t>
  </si>
  <si>
    <t>1013993</t>
  </si>
  <si>
    <t>4</t>
  </si>
  <si>
    <t>5280</t>
  </si>
  <si>
    <t>2624478883</t>
  </si>
  <si>
    <t>12x80x60;</t>
  </si>
  <si>
    <t>P&amp;A John Deere</t>
  </si>
  <si>
    <t>AEC USA INC-7075560</t>
  </si>
  <si>
    <t>we had a stock discrepancy - this gap would cover 3 week of Production.</t>
  </si>
  <si>
    <t>PTA-00121122</t>
  </si>
  <si>
    <t>7075560</t>
  </si>
  <si>
    <t xml:space="preserve">3 Days 5 Hr 43 Min </t>
  </si>
  <si>
    <t>LAWSON PRODUCTS, INC.-7016650</t>
  </si>
  <si>
    <t>Divergencia estoque</t>
  </si>
  <si>
    <t>PTA-00121045</t>
  </si>
  <si>
    <t>12092075;</t>
  </si>
  <si>
    <t>8770 W BRYN MAWR AVE STE 900</t>
  </si>
  <si>
    <t>7016650</t>
  </si>
  <si>
    <t>60631-3515</t>
  </si>
  <si>
    <t xml:space="preserve">2 Days 21 Hr 26 Min </t>
  </si>
  <si>
    <t>PAINEL</t>
  </si>
  <si>
    <t>15496744</t>
  </si>
  <si>
    <t xml:space="preserve">Stock Discrepancy Entrega emergencial M0523/23 </t>
  </si>
  <si>
    <t>PTA-00121068</t>
  </si>
  <si>
    <t xml:space="preserve">2 Days 18 Hr 9 Min </t>
  </si>
  <si>
    <t>divergencia de 4 semanas</t>
  </si>
  <si>
    <t>PTA-00121119</t>
  </si>
  <si>
    <t>m4037105;</t>
  </si>
  <si>
    <t xml:space="preserve">0 Days 7 Hr 0 Min </t>
  </si>
  <si>
    <t>APTIV S&amp;P MOBILITY SERVICES SPAIN S-722850</t>
  </si>
  <si>
    <t xml:space="preserve">Atraso no envio do EDI na troca de planta da França para Espanha. Ordens restabelicidas com a planta. </t>
  </si>
  <si>
    <t>PTA-00121303</t>
  </si>
  <si>
    <t>13967810;</t>
  </si>
  <si>
    <t>POLIGONO INDUSTRIAL DE LANDABEN C A</t>
  </si>
  <si>
    <t>PAMPLONA</t>
  </si>
  <si>
    <t>722850</t>
  </si>
  <si>
    <t>31012</t>
  </si>
  <si>
    <t xml:space="preserve">0 Days 0 Hr 56 Min </t>
  </si>
  <si>
    <t>LAVA VIDRO</t>
  </si>
  <si>
    <t>PTA-00121550</t>
  </si>
  <si>
    <t xml:space="preserve">1 Days 0 Hr 9 Min </t>
  </si>
  <si>
    <t>BODY 03</t>
  </si>
  <si>
    <t>Delfingen Sorocaba-Dummy</t>
  </si>
  <si>
    <t>PTA-00121480</t>
  </si>
  <si>
    <t xml:space="preserve"> M4528015;</t>
  </si>
  <si>
    <t xml:space="preserve">0 Days 16 Hr 40 Min </t>
  </si>
  <si>
    <t>Habitaculo</t>
  </si>
  <si>
    <t>Entrega Emergencial da Pasta M0550/23 para evitar parada de linha do INTERIOR TAOS. O processo ficou muito tempo aguardando a correção de uma indisponibilidade, causando delay na liberação.</t>
  </si>
  <si>
    <t>PTA-00121549</t>
  </si>
  <si>
    <t>35404836;</t>
  </si>
  <si>
    <t xml:space="preserve">0 Days 4 Hr 41 Min </t>
  </si>
  <si>
    <t>INTERIOR TAOS</t>
  </si>
  <si>
    <t>35502088/35502087</t>
  </si>
  <si>
    <t>APTIV CENTEC I (FW98)-748611</t>
  </si>
  <si>
    <t>DIVERGENCIA DE 10 DIAS DE ESTOQUE</t>
  </si>
  <si>
    <t>PTA-00121529</t>
  </si>
  <si>
    <t>35016616;</t>
  </si>
  <si>
    <t>CARRET. SALTILLO-PIEDRAS NEGRAS KM</t>
  </si>
  <si>
    <t>APODACA</t>
  </si>
  <si>
    <t>748611</t>
  </si>
  <si>
    <t>NL</t>
  </si>
  <si>
    <t>66600</t>
  </si>
  <si>
    <t>PTA-00121528</t>
  </si>
  <si>
    <t>15324989;</t>
  </si>
  <si>
    <t>Customer Reschedule - Fiat EMEA</t>
  </si>
  <si>
    <t>Customer Reschedule Fiat EMEA Entrega emergencial M0556/23</t>
  </si>
  <si>
    <t>PTA-00121724</t>
  </si>
  <si>
    <t>10777236;</t>
  </si>
  <si>
    <t xml:space="preserve">0 Days 17 Hr 59 Min </t>
  </si>
  <si>
    <t>TPC WIRE AND CABLE CORP-Dummy</t>
  </si>
  <si>
    <t>PTA-00121710</t>
  </si>
  <si>
    <t>33120820;</t>
  </si>
  <si>
    <t>9600 VALLEY VIEW RD.</t>
  </si>
  <si>
    <t>MACEDONIA</t>
  </si>
  <si>
    <t>EX</t>
  </si>
  <si>
    <t>44056-2059</t>
  </si>
  <si>
    <t>33120820 e 33228632</t>
  </si>
  <si>
    <t>Customer Reschedule Fiat Argo</t>
  </si>
  <si>
    <t>PTA-00122278</t>
  </si>
  <si>
    <t xml:space="preserve">3 Days 18 Hr 49 Min </t>
  </si>
  <si>
    <t>13678196;</t>
  </si>
  <si>
    <t>130;</t>
  </si>
  <si>
    <t>9.20;</t>
  </si>
  <si>
    <t>1206062443</t>
  </si>
  <si>
    <t>40x30x23;</t>
  </si>
  <si>
    <t>Engineering Prototypes/Samples MAN</t>
  </si>
  <si>
    <t>peças sendo produzidas no protótipo e embarcadas para a MAN na POV16070 Desova e entrega emergencial M0562/23</t>
  </si>
  <si>
    <t>PTA-00122254</t>
  </si>
  <si>
    <t>35165309 ;</t>
  </si>
  <si>
    <t>POV16070</t>
  </si>
  <si>
    <t xml:space="preserve">2 Days 20 Hr 19 Min </t>
  </si>
  <si>
    <t>PTA-00122253</t>
  </si>
  <si>
    <t xml:space="preserve">2 Days 17 Hr 58 Min </t>
  </si>
  <si>
    <t>PTA-00122912</t>
  </si>
  <si>
    <t xml:space="preserve">2 Days 3 Hr 37 Min </t>
  </si>
  <si>
    <t>Shipment Delay - Recovery CNH POV16075</t>
  </si>
  <si>
    <t>PTA-00122337</t>
  </si>
  <si>
    <t>35700502;</t>
  </si>
  <si>
    <t>POV16075</t>
  </si>
  <si>
    <t>PTA-00123114</t>
  </si>
  <si>
    <t>33334625;</t>
  </si>
  <si>
    <t xml:space="preserve">2 Days 20 Hr 37 Min </t>
  </si>
  <si>
    <t xml:space="preserve">Body </t>
  </si>
  <si>
    <t>HEBEI AEROSPACE SHENGDA PML PRECISI-7091792</t>
  </si>
  <si>
    <t>PTA-00122909</t>
  </si>
  <si>
    <t>7091792</t>
  </si>
  <si>
    <t>Smart CAR CC24</t>
  </si>
  <si>
    <t>M4827304</t>
  </si>
  <si>
    <t>Stock Discrepqncy</t>
  </si>
  <si>
    <t>APTIV US SERVICES GENERAL PARTNERSH-7096098</t>
  </si>
  <si>
    <t>PTA-00123155</t>
  </si>
  <si>
    <t>5725 INNOVATION DRIVE</t>
  </si>
  <si>
    <t>7096098</t>
  </si>
  <si>
    <t>48098</t>
  </si>
  <si>
    <t xml:space="preserve">0 Days 0 Hr 6 Min </t>
  </si>
  <si>
    <t>Internal Strategy -  JD</t>
  </si>
  <si>
    <t>DELFINGEN PT PORTO SA-762904</t>
  </si>
  <si>
    <t xml:space="preserve">reprograma interno cliente JD 6m e magma </t>
  </si>
  <si>
    <t>PTA-00122529</t>
  </si>
  <si>
    <t>15343173;</t>
  </si>
  <si>
    <t>ALAMEDA DA BELAVISTA N 99</t>
  </si>
  <si>
    <t>SEIXEZELO</t>
  </si>
  <si>
    <t>762904</t>
  </si>
  <si>
    <t>4415-939</t>
  </si>
  <si>
    <t>6m</t>
  </si>
  <si>
    <t>falha de comunicação durante férias</t>
  </si>
  <si>
    <t>PTA-00122910</t>
  </si>
  <si>
    <t>APTIV HOLDINGS DEUTSCHLAND GMBH-752767</t>
  </si>
  <si>
    <t xml:space="preserve">1 Days 6 Hr 35 Min </t>
  </si>
  <si>
    <t>Internal Strategy - Cancelamento Férias Fiat</t>
  </si>
  <si>
    <t>Estratégia / Cancelamento de Férias</t>
  </si>
  <si>
    <t>PTA-00122818</t>
  </si>
  <si>
    <t>13893739;</t>
  </si>
  <si>
    <t xml:space="preserve">0 Days 20 Hr 29 Min </t>
  </si>
  <si>
    <t>10777234; 10847649; 12198440; 15327039</t>
  </si>
  <si>
    <t>DELFINGEN US, INC-1074466</t>
  </si>
  <si>
    <t>discrepancy inventory of 1000 meters.</t>
  </si>
  <si>
    <t>PTA-00123854</t>
  </si>
  <si>
    <t>1074466</t>
  </si>
  <si>
    <t xml:space="preserve">7 Days 3 Hr 27 Min </t>
  </si>
  <si>
    <t>6M, MRTOP. EDSON</t>
  </si>
  <si>
    <t>AEC WIRING TECHNOLOGY-1082470</t>
  </si>
  <si>
    <t xml:space="preserve">DIVERGENCIA DE 20000 TERMINAIS DE MASSA. </t>
  </si>
  <si>
    <t>PTA-00122819</t>
  </si>
  <si>
    <t>RUE MOUROUJ LOT N 48 ZONE</t>
  </si>
  <si>
    <t>FOUSSANA</t>
  </si>
  <si>
    <t>1082470</t>
  </si>
  <si>
    <t>TN</t>
  </si>
  <si>
    <t>42</t>
  </si>
  <si>
    <t>1135</t>
  </si>
  <si>
    <t xml:space="preserve">0 Days 20 Hr 16 Min </t>
  </si>
  <si>
    <t>LT Divergency</t>
  </si>
  <si>
    <t>divergência de lead do cliente X forencedor (Molex)  - também estamos evitando a compra de E&amp;O</t>
  </si>
  <si>
    <t>PTA-00123596</t>
  </si>
  <si>
    <t>35273446;</t>
  </si>
  <si>
    <t xml:space="preserve">4 Days 16 Hr 56 Min </t>
  </si>
  <si>
    <t>PTA-00123080</t>
  </si>
  <si>
    <t>13928575;</t>
  </si>
  <si>
    <t>ETA Delay - Rolagem Navio</t>
  </si>
  <si>
    <t>Aéreo necessário devido à rolagem de navio , Invoice afetada 12995578.</t>
  </si>
  <si>
    <t>PTA-00123117</t>
  </si>
  <si>
    <t xml:space="preserve">0 Days 1 Hr 1 Min </t>
  </si>
  <si>
    <t>COLOMBI MOLLIFICIO S.P.A.-Dummy</t>
  </si>
  <si>
    <t>Modificação do fornecedor devido a SSCR 110911</t>
  </si>
  <si>
    <t>PTA-00123163</t>
  </si>
  <si>
    <t>PE580482;</t>
  </si>
  <si>
    <t xml:space="preserve"> V.le XXV Aprile</t>
  </si>
  <si>
    <t>VALMADRERA</t>
  </si>
  <si>
    <t>23868</t>
  </si>
  <si>
    <t>5548289143</t>
  </si>
  <si>
    <t xml:space="preserve">0 Days 4 Hr 50 Min </t>
  </si>
  <si>
    <t>MAGNET MARELLI 3580 - X6H</t>
  </si>
  <si>
    <t xml:space="preserve">DPP70263 </t>
  </si>
  <si>
    <t>Entrega Emergencial da Pasta M0584/23, para evitar parada de linha GM.</t>
  </si>
  <si>
    <t>PTA-00123164</t>
  </si>
  <si>
    <t xml:space="preserve">0 Days 4 Hr 11 Min </t>
  </si>
  <si>
    <t>BODY 01</t>
  </si>
  <si>
    <t>LITTELFUSE, INC.-7083328</t>
  </si>
  <si>
    <t>PTA-00123151</t>
  </si>
  <si>
    <t>15545224;</t>
  </si>
  <si>
    <t>7083328</t>
  </si>
  <si>
    <t>carga on hold na Penske.</t>
  </si>
  <si>
    <t>PTA-00123154</t>
  </si>
  <si>
    <t>CNH PROJEÇÃO</t>
  </si>
  <si>
    <t>PTA-00123783</t>
  </si>
  <si>
    <t xml:space="preserve">3 Days 22 Hr 3 Min </t>
  </si>
  <si>
    <t>estrategia interna; cancelamento de férias</t>
  </si>
  <si>
    <t>PTA-00123782</t>
  </si>
  <si>
    <t>35378820;</t>
  </si>
  <si>
    <t xml:space="preserve">3 Days 19 Hr 38 Min </t>
  </si>
  <si>
    <t>13893739</t>
  </si>
  <si>
    <t>Entrega Emergencial da Pasta M0588/23, para evitar parada de linha VW TAOS</t>
  </si>
  <si>
    <t>PTA-00123781</t>
  </si>
  <si>
    <t>35640325;</t>
  </si>
  <si>
    <t xml:space="preserve">3 Days 18 Hr 39 Min </t>
  </si>
  <si>
    <t>PTA-00123344</t>
  </si>
  <si>
    <t>Edison 3</t>
  </si>
  <si>
    <t>Yazaki Irati Maxton Curitiba-Dummy</t>
  </si>
  <si>
    <t xml:space="preserve">problema com o nivelamento </t>
  </si>
  <si>
    <t>PTA-00123778</t>
  </si>
  <si>
    <t>Curitiba</t>
  </si>
  <si>
    <t xml:space="preserve">0 Days 21 Hr 57 Min </t>
  </si>
  <si>
    <t>Taos</t>
  </si>
  <si>
    <t>Entrega Emergencial da Pasta M0526/23, para evitar parada de linha GM.</t>
  </si>
  <si>
    <t>PTA-00123780</t>
  </si>
  <si>
    <t>M3569003;</t>
  </si>
  <si>
    <t xml:space="preserve">0 Days 19 Hr 1 Min </t>
  </si>
  <si>
    <t>PTA-00123779</t>
  </si>
  <si>
    <t>35386903;</t>
  </si>
  <si>
    <t xml:space="preserve">0 Days 1 Hr 27 Min </t>
  </si>
  <si>
    <t>Material para uso em P&amp;A</t>
  </si>
  <si>
    <t>PTA-00123796</t>
  </si>
  <si>
    <t>10820386;</t>
  </si>
  <si>
    <t>CABO DE BATERIA X6H</t>
  </si>
  <si>
    <t xml:space="preserve">Internal Strategy PSA Smart </t>
  </si>
  <si>
    <t>APTIV S&amp;P MOBILITY SERVCES SPAIN S-755901</t>
  </si>
  <si>
    <t>Estrategia interna devido a saldo de férias dos novos funcionários; Produção 2º turno no portas Smart durante o periodo.</t>
  </si>
  <si>
    <t>PTA-00123795</t>
  </si>
  <si>
    <t>13925698;</t>
  </si>
  <si>
    <t>755901</t>
  </si>
  <si>
    <t>PORTAS SMART</t>
  </si>
  <si>
    <t>Air Freight needed due Ship roll. Invoice affected 116708330 has change from MSC ANSHIKA VI ETA 05/08 to MSC KATYAYNI ETA 17/08.</t>
  </si>
  <si>
    <t>PTA-00123964</t>
  </si>
  <si>
    <t>13943321;</t>
  </si>
  <si>
    <t xml:space="preserve">1 Days 3 Hr 2 Min </t>
  </si>
  <si>
    <t>PTA-00123815</t>
  </si>
  <si>
    <t>35758584;</t>
  </si>
  <si>
    <t>3288077623</t>
  </si>
  <si>
    <t xml:space="preserve">0 Days 3 Hr 16 Min </t>
  </si>
  <si>
    <t>MERCURY JUMPER</t>
  </si>
  <si>
    <t>DPP70486</t>
  </si>
  <si>
    <t>APTIV CONNECTION SYSTEMS MOROCCO SA-760313</t>
  </si>
  <si>
    <t>Critical material to meet the P&amp;A program as requested by the customer Ford.</t>
  </si>
  <si>
    <t>PTA-00123837</t>
  </si>
  <si>
    <t>13972928;15342692;M5657101</t>
  </si>
  <si>
    <t>200;200;40</t>
  </si>
  <si>
    <t>0.83;0;0</t>
  </si>
  <si>
    <t>LOT 170 ZONE FRANCHE TANGER</t>
  </si>
  <si>
    <t>TANGER</t>
  </si>
  <si>
    <t>760313</t>
  </si>
  <si>
    <t>TNG</t>
  </si>
  <si>
    <t>90000</t>
  </si>
  <si>
    <t>2895981502</t>
  </si>
  <si>
    <t xml:space="preserve">0 Days 2 Hr 45 Min </t>
  </si>
  <si>
    <t>1;1;1</t>
  </si>
  <si>
    <t>40x30x15;40x30x15;40x30x15</t>
  </si>
  <si>
    <t>Critical material to meet the P&amp;A program as requested by the customer Ford</t>
  </si>
  <si>
    <t>CERTOPLAST VORWERK SOHN GMBH-729301</t>
  </si>
  <si>
    <t xml:space="preserve">Redução de custo - troca de componente no projeto dando saving. </t>
  </si>
  <si>
    <t>PTA-00125394</t>
  </si>
  <si>
    <t>M4206004 ;</t>
  </si>
  <si>
    <t>MUNGSTENER STRASSE 10</t>
  </si>
  <si>
    <t>729301</t>
  </si>
  <si>
    <t>42285</t>
  </si>
  <si>
    <t xml:space="preserve">9 Days 1 Hr 41 Min </t>
  </si>
  <si>
    <t xml:space="preserve">397D </t>
  </si>
  <si>
    <t>Compra para atender o projeto 397D</t>
  </si>
  <si>
    <t>Stock Discrepancy - Desova e entrega emergencial M0531/23</t>
  </si>
  <si>
    <t>PTA-00123963</t>
  </si>
  <si>
    <t>PTA-00123962</t>
  </si>
  <si>
    <t>Rolagem de 12 dias - Processo M0570/23 - DE MSC ANSHIKA VI - PARA MSC KATYAYNI</t>
  </si>
  <si>
    <t>PTA-00123957</t>
  </si>
  <si>
    <t>12092080;</t>
  </si>
  <si>
    <t xml:space="preserve">0 Days 1 Hr 45 Min </t>
  </si>
  <si>
    <t xml:space="preserve">15485097; 15545224; 12065934; 12092077; 12092079; 12092075; 12191645; 15496744; 12092076; </t>
  </si>
  <si>
    <t>Kabel Almirante Tamandare-Dummy</t>
  </si>
  <si>
    <t>PTA-00124689</t>
  </si>
  <si>
    <t>13781328;</t>
  </si>
  <si>
    <t>Almirante Tamandare</t>
  </si>
  <si>
    <t>000000</t>
  </si>
  <si>
    <t xml:space="preserve">4 Days 19 Hr 7 Min </t>
  </si>
  <si>
    <t>Edson</t>
  </si>
  <si>
    <t>HUTCHINSON FTS INC.-743143</t>
  </si>
  <si>
    <t>o fornecedor não estava recebendo o release e me comunicou tardemente gerando gap para esse item, como ação revisei a macro e notei que tem mais de um fornecedor que não estavam recebendo. como medida preventiv irei solicitar confirmação de recebimento.</t>
  </si>
  <si>
    <t>PTA-00124217</t>
  </si>
  <si>
    <t>13611817;</t>
  </si>
  <si>
    <t>105 INDUSTRIAL PARK CIR</t>
  </si>
  <si>
    <t>LIVINGSTON</t>
  </si>
  <si>
    <t>743143</t>
  </si>
  <si>
    <t>38570-6041</t>
  </si>
  <si>
    <t xml:space="preserve">0 Days 4 Hr 24 Min </t>
  </si>
  <si>
    <t>kzero</t>
  </si>
  <si>
    <t>ETA Delay - Rolagem M0570/23</t>
  </si>
  <si>
    <t>PTA-00124690</t>
  </si>
  <si>
    <t>12065287;</t>
  </si>
  <si>
    <t xml:space="preserve">4 Days 1 Hr 38 Min </t>
  </si>
  <si>
    <t>PTA-00124691</t>
  </si>
  <si>
    <t>13626993;</t>
  </si>
  <si>
    <t xml:space="preserve">4 Days 1 Hr 28 Min </t>
  </si>
  <si>
    <t>Vao Motor</t>
  </si>
  <si>
    <t>Entrega Emergencial da Pasta M0619/23, para evitar parada de linha VW TAOS / ENGINE GM</t>
  </si>
  <si>
    <t>PTA-00124705</t>
  </si>
  <si>
    <t>13580635;</t>
  </si>
  <si>
    <t xml:space="preserve">4 Days 2 Hr 3 Min </t>
  </si>
  <si>
    <t>MOTOR TAOS / ENGINE GM</t>
  </si>
  <si>
    <t>APTIV/FGDC FW80-734440</t>
  </si>
  <si>
    <t>INVOICE 12572926 ON HOLD AT PENSKE WAREHOUSE</t>
  </si>
  <si>
    <t>PTA-00124216</t>
  </si>
  <si>
    <t>13697408;</t>
  </si>
  <si>
    <t>13701 MINES RD</t>
  </si>
  <si>
    <t>734440</t>
  </si>
  <si>
    <t>1451080551</t>
  </si>
  <si>
    <t>15305104-13533399</t>
  </si>
  <si>
    <t>AEES MANUFACTURERA, S. DE R.L. DE C-7030344</t>
  </si>
  <si>
    <t>MATERIAL FICOU PARADO 3 SEMANAS NO WHAREHOUSE DA PENSKE POR FALTA DE DOCUMENTAÇÃO ATRASANDO O ENVIO POR MARITIMO.</t>
  </si>
  <si>
    <t>PTA-00124657</t>
  </si>
  <si>
    <t>CARRETERA A MATAMOROS</t>
  </si>
  <si>
    <t>TORREON</t>
  </si>
  <si>
    <t>7030344</t>
  </si>
  <si>
    <t>27278</t>
  </si>
  <si>
    <t xml:space="preserve">3 Days 20 Hr 37 Min </t>
  </si>
  <si>
    <t>FORW LAMP</t>
  </si>
  <si>
    <t>DELFINGEN US, INC.-7004660</t>
  </si>
  <si>
    <t>stock divergency  - we had an discrepancy in our inventory. as acction we have been worked to count all PNs in our stock</t>
  </si>
  <si>
    <t>3985 W HAMLIN RD</t>
  </si>
  <si>
    <t>7004660</t>
  </si>
  <si>
    <t>48309-3233</t>
  </si>
  <si>
    <t>MAN</t>
  </si>
  <si>
    <t>Stock Discrepancy - Desova e entrega emergencial M0622/23</t>
  </si>
  <si>
    <t>PTA-00124688</t>
  </si>
  <si>
    <t>10738188;</t>
  </si>
  <si>
    <t xml:space="preserve">3 Days 19 Hr 19 Min </t>
  </si>
  <si>
    <t>Parts for project development. Freight will be absorbed at the SC 126-22 quotation</t>
  </si>
  <si>
    <t>PTA-00124656</t>
  </si>
  <si>
    <t>33353840;</t>
  </si>
  <si>
    <t>3684479013</t>
  </si>
  <si>
    <t xml:space="preserve">3 Days 16 Hr 35 Min </t>
  </si>
  <si>
    <t>DPP70603</t>
  </si>
  <si>
    <t>TTI INC-725494</t>
  </si>
  <si>
    <t>PTA-00124655</t>
  </si>
  <si>
    <t>15501783;</t>
  </si>
  <si>
    <t>3737 MEACHAM BLVD</t>
  </si>
  <si>
    <t>725494</t>
  </si>
  <si>
    <t>76137</t>
  </si>
  <si>
    <t xml:space="preserve">3 Days 15 Hr 29 Min </t>
  </si>
  <si>
    <t>Shipment needed due Ship Roll. We had deveral Invoices affectd.They were in MSC ANSHIKA VI ETA 05/08 and went to MSC KATYAYANI ETA 17/08.</t>
  </si>
  <si>
    <t>PTA-00124857</t>
  </si>
  <si>
    <t>15545225;</t>
  </si>
  <si>
    <t xml:space="preserve">4 Days 8 Hr 19 Min </t>
  </si>
  <si>
    <t>15545224/15545230/33257458/15545221</t>
  </si>
  <si>
    <t>DIVERGENCIA DE ESTOQUE</t>
  </si>
  <si>
    <t>PTA-00124654</t>
  </si>
  <si>
    <t>15452678;</t>
  </si>
  <si>
    <t>3821881184</t>
  </si>
  <si>
    <t xml:space="preserve">2 Days 17 Hr 32 Min </t>
  </si>
  <si>
    <t>F.LAMP-PM7</t>
  </si>
  <si>
    <t>Parts for project development. Freight will be absorbed at the SC 126-23 quotation.</t>
  </si>
  <si>
    <t>PTA-00124663</t>
  </si>
  <si>
    <t>No. 25, Ningjiang Road, Humen Town</t>
  </si>
  <si>
    <t>Dongguan City</t>
  </si>
  <si>
    <t>523930</t>
  </si>
  <si>
    <t>2370453293</t>
  </si>
  <si>
    <t xml:space="preserve">0 Days 2 Hr 27 Min </t>
  </si>
  <si>
    <t>CNH - SUGARCANE ACS83</t>
  </si>
  <si>
    <t>DPP70203</t>
  </si>
  <si>
    <t>A. RAYMOND BRASIL LTDA-Dummy</t>
  </si>
  <si>
    <t>PTA-00124664</t>
  </si>
  <si>
    <t>35631493;</t>
  </si>
  <si>
    <t>AV COMENDADOR JOAO LUCAS 555</t>
  </si>
  <si>
    <t>VINHEDO</t>
  </si>
  <si>
    <t>19 3836-6929</t>
  </si>
  <si>
    <t>DPP68992</t>
  </si>
  <si>
    <t>Entrega Emergencial da Pasta M0545/23, para evitar parada de linha VW MOTOR TAOS</t>
  </si>
  <si>
    <t>PTA-00124845</t>
  </si>
  <si>
    <t>33287219;</t>
  </si>
  <si>
    <t xml:space="preserve">1 Days 1 Hr 18 Min </t>
  </si>
  <si>
    <t>Stock Discrepancy - Desova e entrega emergencial M0616/23</t>
  </si>
  <si>
    <t>PTA-00127669</t>
  </si>
  <si>
    <t>13856246 ;</t>
  </si>
  <si>
    <t xml:space="preserve">0 Days 14 Hr 26 Min </t>
  </si>
  <si>
    <t>PTA-00124846</t>
  </si>
  <si>
    <t xml:space="preserve">0 Days 6 Hr 27 Min </t>
  </si>
  <si>
    <t>falha de comunicação durante férias, lead time alto produção</t>
  </si>
  <si>
    <t>PTA-00124873</t>
  </si>
  <si>
    <t xml:space="preserve">0 Days 5 Hr 22 Min </t>
  </si>
  <si>
    <t>Entrega Emergencial da Pasta M0617/23, para evitar parada de linha GM. Necessário devido à rolagem de navio.</t>
  </si>
  <si>
    <t>PTA-00124850</t>
  </si>
  <si>
    <t>M4326201;</t>
  </si>
  <si>
    <t>Entrega Emergencial da Pasta M0571/23, para evitar parada de linha do MOTOR TAOS. Necessário devido à rolagem de navio.</t>
  </si>
  <si>
    <t>PTA-00124848</t>
  </si>
  <si>
    <t>Entrega Emergencial da Pasta M0561/23, para evitar parada de linha do GM. Necessário devido à rolagem de navio.</t>
  </si>
  <si>
    <t>PTA-00124847</t>
  </si>
  <si>
    <t>15366022;</t>
  </si>
  <si>
    <t>Huf Atibaia-Dummy</t>
  </si>
  <si>
    <t>PTA-00124991</t>
  </si>
  <si>
    <t>35570083;</t>
  </si>
  <si>
    <t>Atibaia</t>
  </si>
  <si>
    <t xml:space="preserve">0 Days 18 Hr 2 Min </t>
  </si>
  <si>
    <t>Huf Atibaia</t>
  </si>
  <si>
    <t>Expedited CD Pituta GRU x Huf Atibaia</t>
  </si>
  <si>
    <t>APTIV SERVICES (IE) LTD-765802</t>
  </si>
  <si>
    <t>Air Freight needed due internal strategy, we were applying a manual discount in demand.</t>
  </si>
  <si>
    <t>15525192;</t>
  </si>
  <si>
    <t>SELYEMRET UT 5</t>
  </si>
  <si>
    <t>SZOMBATHELY</t>
  </si>
  <si>
    <t>765802</t>
  </si>
  <si>
    <t>12</t>
  </si>
  <si>
    <t>9700</t>
  </si>
  <si>
    <t xml:space="preserve">Approved -  ;; Approved -  ;; Pending - </t>
  </si>
  <si>
    <t>JUDD WIRE-726536</t>
  </si>
  <si>
    <t>PTA-00127678</t>
  </si>
  <si>
    <t>M3154279;</t>
  </si>
  <si>
    <t>124 TURNPIKE RD</t>
  </si>
  <si>
    <t>TURNERS FALLS</t>
  </si>
  <si>
    <t>726536</t>
  </si>
  <si>
    <t>01376-2699</t>
  </si>
  <si>
    <t xml:space="preserve">14 Days 19 Hr 48 Min </t>
  </si>
  <si>
    <t>Internal Strategy - Evitar Compra E&amp;O</t>
  </si>
  <si>
    <t>Aéreo necessidade devido estrategia logistica para evitar Obsoletos -  Referência fim de série Taos</t>
  </si>
  <si>
    <t>PTA-00125337</t>
  </si>
  <si>
    <t>13975439;</t>
  </si>
  <si>
    <t xml:space="preserve">0 Days 22 Hr 35 Min </t>
  </si>
  <si>
    <t>Material teve um atraso de envio do Booking do fornecedor de 3 dias gerando um delay de uma semana para coleta, a expeditos atrasou mais uma semana por conta de armador e tivemos alem disso uma divergencia de 3 dias de produção.</t>
  </si>
  <si>
    <t>PTA-00125395</t>
  </si>
  <si>
    <t>13607028;</t>
  </si>
  <si>
    <t xml:space="preserve">0 Days 22 Hr 14 Min </t>
  </si>
  <si>
    <t>PTA-00126126</t>
  </si>
  <si>
    <t>15327478;</t>
  </si>
  <si>
    <t xml:space="preserve">5 Days 3 Hr 5 Min </t>
  </si>
  <si>
    <t>ETA Delay. Desova e entrega emergecial M0585/23</t>
  </si>
  <si>
    <t>Approved -  ;; Approved -  ;; Pending - ; Rejected -  ;</t>
  </si>
  <si>
    <t>740</t>
  </si>
  <si>
    <t>LITTELFUSE INC-725670</t>
  </si>
  <si>
    <t>Virada de estoque para consumo de E&amp;O no componente 13653438 , porem o mesmo não pode ser utilizado para o cliente PSA, somente JD e CNH</t>
  </si>
  <si>
    <t>PTA-00125326</t>
  </si>
  <si>
    <t>15365667;</t>
  </si>
  <si>
    <t>725670</t>
  </si>
  <si>
    <t xml:space="preserve">0 Days 1 Hr 11 Min </t>
  </si>
  <si>
    <t>PRINCIPAL K0; F3</t>
  </si>
  <si>
    <t>Supplier Delay - Molex</t>
  </si>
  <si>
    <t>Allocation Molex</t>
  </si>
  <si>
    <t>MOLEX DEUTSCHLAND GMBH-7058562</t>
  </si>
  <si>
    <t>Força Maior - Tufao China</t>
  </si>
  <si>
    <t>Delay of Hebei supplier due to Typhoon Doksuri disaster. he sent us a force majeure letter on 08/10/2023. we try recoverage the costs with the Supllier/ Costumer.</t>
  </si>
  <si>
    <t>PTA-00125959</t>
  </si>
  <si>
    <t>Alvarez, Arturo</t>
  </si>
  <si>
    <t xml:space="preserve">3 Days 8 Hr 5 Min </t>
  </si>
  <si>
    <t>Approved -  ;; Approved -  ;; Approved -  ;; Approved -  ;; Approved - Shipment for Toyota Brazil, China supplier experienced flood, have not shipped for 3 weeks.   Force Majeure letter sent to Toyota.   Pushing Toyota for recovery of this cost, but not committed yet from the customer.    Will apply to inflation recovery claim if not paid in lump sum.    ;; Approved -  ;</t>
  </si>
  <si>
    <t>$ 5000-10000</t>
  </si>
  <si>
    <t>Supplier Delay - Aptiv USA</t>
  </si>
  <si>
    <t>BIZT-Unplanned business transfers</t>
  </si>
  <si>
    <t>APTIV PAST SERVICE FV34-765319</t>
  </si>
  <si>
    <t>Aptiv USA informou que não mais porduziá cabos, sem ao menos dar tempo de definirmos uma nova fonte.</t>
  </si>
  <si>
    <t>PTA-00125778</t>
  </si>
  <si>
    <t>M3070612;</t>
  </si>
  <si>
    <t>AV RIO BRAVO S/N</t>
  </si>
  <si>
    <t>CIUDAD JUAREZ - PARQUE IND. RIO BRA</t>
  </si>
  <si>
    <t>765319</t>
  </si>
  <si>
    <t>32550</t>
  </si>
  <si>
    <t xml:space="preserve">2 Days 15 Hr 5 Min </t>
  </si>
  <si>
    <t>Stock Discrepancy. Desova e entrega emergecial M0470/23</t>
  </si>
  <si>
    <t>PTA-00127677</t>
  </si>
  <si>
    <t>15327748;</t>
  </si>
  <si>
    <t xml:space="preserve">11 Days 20 Hr 53 Min </t>
  </si>
  <si>
    <t>Entrega Emergencial da Pasta M0642/23, para evitar parada de linha VW INTERIOR / MOTOR TAOS</t>
  </si>
  <si>
    <t>PTA-00126114</t>
  </si>
  <si>
    <t xml:space="preserve">0 Days 19 Hr 47 Min </t>
  </si>
  <si>
    <t>Customer Reschedule Fiat below Logistics Agreement</t>
  </si>
  <si>
    <t>COFAT-728208</t>
  </si>
  <si>
    <t>Internally variation within the losgistic protocol.</t>
  </si>
  <si>
    <t>PTA-00127676</t>
  </si>
  <si>
    <t>35447988;</t>
  </si>
  <si>
    <t>40 RUE DU 18 JANVIER 1952</t>
  </si>
  <si>
    <t>TUNIS</t>
  </si>
  <si>
    <t>728208</t>
  </si>
  <si>
    <t>1001</t>
  </si>
  <si>
    <t xml:space="preserve">8 Days 22 Hr 56 Min </t>
  </si>
  <si>
    <t>Injeção P</t>
  </si>
  <si>
    <t>Atraso do fornecedor, comercial negociara cost recovery (email do Marcel)</t>
  </si>
  <si>
    <t>PTA-00126127</t>
  </si>
  <si>
    <t>M5417201;</t>
  </si>
  <si>
    <t>1390 DON HASKINS, STE. B</t>
  </si>
  <si>
    <t>1063584</t>
  </si>
  <si>
    <t>79936-6832</t>
  </si>
  <si>
    <t>PTA-00126553</t>
  </si>
  <si>
    <t>13548106;</t>
  </si>
  <si>
    <t>Body PM7</t>
  </si>
  <si>
    <t>Customer Reschedule PSA below Logistics Agreement</t>
  </si>
  <si>
    <t>APTIV HOLDINGS FRANCE SAS-749510</t>
  </si>
  <si>
    <t>Reprograma interno dentro do acordo logistico</t>
  </si>
  <si>
    <t>PTA-00126337</t>
  </si>
  <si>
    <t>13805790;</t>
  </si>
  <si>
    <t>ZI DES LONGS REAGES</t>
  </si>
  <si>
    <t>749510</t>
  </si>
  <si>
    <t>78</t>
  </si>
  <si>
    <t>PORTAS</t>
  </si>
  <si>
    <t>LITTELFUSE EUROPE GMBH-1055993</t>
  </si>
  <si>
    <t>PTA-00126338</t>
  </si>
  <si>
    <t>WALRAVENLAAN 11</t>
  </si>
  <si>
    <t>SCHIPHOL-RIJK</t>
  </si>
  <si>
    <t>1055993</t>
  </si>
  <si>
    <t>NH</t>
  </si>
  <si>
    <t>1119 ME</t>
  </si>
  <si>
    <t>Tivemos uma divergencia de 1100 peças em conceição dos ouros</t>
  </si>
  <si>
    <t>PTA-00126592</t>
  </si>
  <si>
    <t>35512792;</t>
  </si>
  <si>
    <t xml:space="preserve">1 Days 4 Hr 41 Min </t>
  </si>
  <si>
    <t>QUANDO O ITEM FOI PARAMETRIZADO, NÃO HOUVE CONFERENCIA MANUAL NA 23.13 CERTIFICANDO QUE NÃO ESTAVA ASSUMINDO O PARAMETRO DA 1.4.17</t>
  </si>
  <si>
    <t>PTA-00126507</t>
  </si>
  <si>
    <t>33257519;</t>
  </si>
  <si>
    <t xml:space="preserve">0 Days 16 Hr 28 Min </t>
  </si>
  <si>
    <t>CC24</t>
  </si>
  <si>
    <t>12176853</t>
  </si>
  <si>
    <t>Rainha das Sete-Dummy</t>
  </si>
  <si>
    <t>Supplier Delay Tyco</t>
  </si>
  <si>
    <t>PTA-00126552</t>
  </si>
  <si>
    <t>15470545;</t>
  </si>
  <si>
    <t>SãoPaulo</t>
  </si>
  <si>
    <t>TE CONNECTIVITY BRASIL INDUSTRIA DE-1045307</t>
  </si>
  <si>
    <t xml:space="preserve">0 Days 19 Hr 35 Min </t>
  </si>
  <si>
    <t>VW PRINCIPAL GP</t>
  </si>
  <si>
    <t>TE CONNECTIVITY LTD  ULT DUNS   485203835</t>
  </si>
  <si>
    <t>Reschedules within the logistic agreement; internal job adequacy strategy</t>
  </si>
  <si>
    <t>PTA-00126602</t>
  </si>
  <si>
    <t>15492867;</t>
  </si>
  <si>
    <t xml:space="preserve">0 Days 9 Hr 46 Min </t>
  </si>
  <si>
    <t>Stock Discrepancy. Desova e entrega emergencial M0669/23</t>
  </si>
  <si>
    <t>PTA-00127675</t>
  </si>
  <si>
    <t xml:space="preserve">6 Days 12 Hr 20 Min </t>
  </si>
  <si>
    <t>Fiat</t>
  </si>
  <si>
    <t>Customer Reschedule MBB below Logistics Agreement</t>
  </si>
  <si>
    <t>Reprograma dentro do protocolo logistico; fornecedor em férias de verão no periodo</t>
  </si>
  <si>
    <t>PTA-00126804</t>
  </si>
  <si>
    <t>13574784;</t>
  </si>
  <si>
    <t xml:space="preserve">15363787 </t>
  </si>
  <si>
    <t>GENERAL MOTORS DO BRASIL LTDA-752730</t>
  </si>
  <si>
    <t>Manufacturing Delay - Atender Atraso EDI</t>
  </si>
  <si>
    <t>52174634;</t>
  </si>
  <si>
    <t>AV DO ESTADO  2880</t>
  </si>
  <si>
    <t>752730</t>
  </si>
  <si>
    <t>09520-150</t>
  </si>
  <si>
    <t>GPFBCP22</t>
  </si>
  <si>
    <t>ELECTREX INC-725929</t>
  </si>
  <si>
    <t>Fornecedor não recebeu o Release Devido a um erro na macro, mais fornecedores reclamaram desse mesmo problema, o mesmo aparecia como enviado porem alguns fornecedores não receberam. (como ação estamos implementando o Web EDI)</t>
  </si>
  <si>
    <t>PTA-00127086</t>
  </si>
  <si>
    <t>13607038;</t>
  </si>
  <si>
    <t>108 E SHERMAN ST</t>
  </si>
  <si>
    <t>HUTCHINSON</t>
  </si>
  <si>
    <t>725929</t>
  </si>
  <si>
    <t>KS</t>
  </si>
  <si>
    <t>67501-7131</t>
  </si>
  <si>
    <t xml:space="preserve">2 Days 16 Hr 47 Min </t>
  </si>
  <si>
    <t>m69</t>
  </si>
  <si>
    <t>Carga Roubada VW ARG</t>
  </si>
  <si>
    <t>VW Argentina-Dummy</t>
  </si>
  <si>
    <t>stolen replacement material</t>
  </si>
  <si>
    <t>PTA-00126916</t>
  </si>
  <si>
    <t>2333581938;</t>
  </si>
  <si>
    <t>Gravatai</t>
  </si>
  <si>
    <t>ESP-000038040</t>
  </si>
  <si>
    <t>Taos VW</t>
  </si>
  <si>
    <t>Expedited to Gravataí/RS</t>
  </si>
  <si>
    <t>Entrega Emergencial da Pasta M0665/23, para evitar parada de linha da TAOS. Necessário devido à estratégia interna TAOS..</t>
  </si>
  <si>
    <t>PTA-00127084</t>
  </si>
  <si>
    <t>MOLEX INTERCONNECT (SHANGHAI) CO.,-7011283</t>
  </si>
  <si>
    <t>Estratégia Interna - GM</t>
  </si>
  <si>
    <t>PTA-00127670</t>
  </si>
  <si>
    <t>33228283;</t>
  </si>
  <si>
    <t>NO. 889, YINGLUN ROAD</t>
  </si>
  <si>
    <t>7011283</t>
  </si>
  <si>
    <t>200131</t>
  </si>
  <si>
    <t xml:space="preserve">1 Days 21 Hr 48 Min </t>
  </si>
  <si>
    <t>IP GM</t>
  </si>
  <si>
    <t>Supplier Delay ITT Canon</t>
  </si>
  <si>
    <t>ITT CANNON GMBH-762406</t>
  </si>
  <si>
    <t xml:space="preserve">O fornecedor não esta entregando peças conforme o Release, irei voar com nossa conta DHL e tentar recuperar com o fornecedor. (caso ele não concorde em pagar envolverei o time comercial) </t>
  </si>
  <si>
    <t>CANNONSTR 1</t>
  </si>
  <si>
    <t>762406</t>
  </si>
  <si>
    <t>08</t>
  </si>
  <si>
    <t>LISI AUTOMOTIVE FORMER-1066259</t>
  </si>
  <si>
    <t>Aéreo necessário para atender P&amp;A Renault.</t>
  </si>
  <si>
    <t>PTA-00127671</t>
  </si>
  <si>
    <t>10867030;</t>
  </si>
  <si>
    <t>1 RUE CENTRALE</t>
  </si>
  <si>
    <t>DASLE</t>
  </si>
  <si>
    <t>1066259</t>
  </si>
  <si>
    <t>25</t>
  </si>
  <si>
    <t xml:space="preserve">1 Days 20 Hr 4 Min </t>
  </si>
  <si>
    <t>AFTERMARKET</t>
  </si>
  <si>
    <t>PTA-00127674</t>
  </si>
  <si>
    <t>35048924;</t>
  </si>
  <si>
    <t>3638967426</t>
  </si>
  <si>
    <t xml:space="preserve">1 Days 16 Hr 21 Min </t>
  </si>
  <si>
    <t>GSE TURBO T4 T4 - PL8</t>
  </si>
  <si>
    <t>DPP70514</t>
  </si>
  <si>
    <t>Stock Discrepancy. Desova e entrega emergencial M0604/23</t>
  </si>
  <si>
    <t>PTA-00127663</t>
  </si>
  <si>
    <t>M3569001;</t>
  </si>
  <si>
    <t xml:space="preserve">1 Days 16 Hr 14 Min </t>
  </si>
  <si>
    <t>ETA Delay  - Desova e entrega emergencial M0638/23</t>
  </si>
  <si>
    <t>PTA-00127673</t>
  </si>
  <si>
    <t xml:space="preserve">1 Days 15 Hr 59 Min </t>
  </si>
  <si>
    <t>Portas GM</t>
  </si>
  <si>
    <t>Purchsing Problem</t>
  </si>
  <si>
    <t>Purchasing Issues Desova e entrega emergencial M0681/23</t>
  </si>
  <si>
    <t>PTA-00127672</t>
  </si>
  <si>
    <t>13954162;</t>
  </si>
  <si>
    <t xml:space="preserve">1 Days 15 Hr 38 Min </t>
  </si>
  <si>
    <t>BOM Error - Desova e entrega emergencial M0666/23</t>
  </si>
  <si>
    <t>MBB</t>
  </si>
  <si>
    <t>PTA-00127680</t>
  </si>
  <si>
    <t>TA30003;</t>
  </si>
  <si>
    <t>POV 15823</t>
  </si>
  <si>
    <t xml:space="preserve">1 Days 15 Hr 20 Min </t>
  </si>
  <si>
    <t>7M</t>
  </si>
  <si>
    <t>Solicitacao Frigo Coletar Prototipo JD em Montengro/RS</t>
  </si>
  <si>
    <t>Evitar compra de E&amp;O devido o alto MOQ uma vez que teremos o EOP do projeto.  Redução de $4.736,00 de E&amp;O.</t>
  </si>
  <si>
    <t>PTA-00127668</t>
  </si>
  <si>
    <t>m7585104;</t>
  </si>
  <si>
    <t xml:space="preserve">1 Days 15 Hr 10 Min </t>
  </si>
  <si>
    <t>PTA-00127679</t>
  </si>
  <si>
    <t xml:space="preserve">0 Days 21 Hr 58 Min </t>
  </si>
  <si>
    <t>Shipment Problem - Repor chicote molhado na PSA</t>
  </si>
  <si>
    <t>PSA Porto Real-Dummy</t>
  </si>
  <si>
    <t>Shipment Problem -  Repor chicote critico que chegou molhado no cliente</t>
  </si>
  <si>
    <t>PTA-00127667</t>
  </si>
  <si>
    <t>35740353;</t>
  </si>
  <si>
    <t>Porto Real</t>
  </si>
  <si>
    <t>Rio de Janeiro</t>
  </si>
  <si>
    <t xml:space="preserve">0 Days 20 Hr 12 Min </t>
  </si>
  <si>
    <t xml:space="preserve">Shipment Problem - Repor chicote critico que chegou molhado no cliente </t>
  </si>
  <si>
    <t>PTA-00127665</t>
  </si>
  <si>
    <t xml:space="preserve">0 Days 19 Hr 39 Min </t>
  </si>
  <si>
    <t>Reprograma interno dentro do acordo logistico. linha FIRE</t>
  </si>
  <si>
    <t>PTA-00127664</t>
  </si>
  <si>
    <t xml:space="preserve">0 Days 19 Hr 16 Min </t>
  </si>
  <si>
    <t>FIRE</t>
  </si>
  <si>
    <t>APTIV SERVICES POLAND-765852</t>
  </si>
  <si>
    <t>Aéreo necessário para atender P&amp;A da Renault.</t>
  </si>
  <si>
    <t>PTA-00127666</t>
  </si>
  <si>
    <t>13640999;</t>
  </si>
  <si>
    <t>UL POWSTANCOW WIELKOPOLSKICH 13D</t>
  </si>
  <si>
    <t>KRAKOW</t>
  </si>
  <si>
    <t>765852</t>
  </si>
  <si>
    <t>30-399</t>
  </si>
  <si>
    <t xml:space="preserve">0 Days 19 Hr 10 Min </t>
  </si>
  <si>
    <t>Customer Reschedule - JD below logistics agreement</t>
  </si>
  <si>
    <t>Material used improperly to care for critics due to the lack of another item</t>
  </si>
  <si>
    <t>Reprograma interno dentro do acordo logistico. linha GSE</t>
  </si>
  <si>
    <t>PTA-00127699</t>
  </si>
  <si>
    <t>Purchase of material as requested by engineering to meet the assembly of prototypes. NQE539/23</t>
  </si>
  <si>
    <t>PTA-00127778</t>
  </si>
  <si>
    <t>35037830;</t>
  </si>
  <si>
    <t>9165410225</t>
  </si>
  <si>
    <t xml:space="preserve">0 Days 2 Hr 25 Min </t>
  </si>
  <si>
    <t>16x16x4;</t>
  </si>
  <si>
    <t>STELLANTIS GSE N3/N4</t>
  </si>
  <si>
    <t>JOHN DEERE BRASIL LTDA-759909</t>
  </si>
  <si>
    <t>PTA-00128449</t>
  </si>
  <si>
    <t>POV16354</t>
  </si>
  <si>
    <t>VIA OESTE ESQUINA VIA II S N</t>
  </si>
  <si>
    <t>MONTENEGRO</t>
  </si>
  <si>
    <t>759909</t>
  </si>
  <si>
    <t>95780-000</t>
  </si>
  <si>
    <t>97967</t>
  </si>
  <si>
    <t xml:space="preserve">3 Days 16 Hr 11 Min </t>
  </si>
  <si>
    <t>Solicitacao Natalia Nunes Envio Prototipo para JD Montengro/RS</t>
  </si>
  <si>
    <t>Parts for project development. Freight will be absorbed at the SC 161-23 quotation,</t>
  </si>
  <si>
    <t>PTA-00128031</t>
  </si>
  <si>
    <t>15508666;</t>
  </si>
  <si>
    <t xml:space="preserve">6704248235 </t>
  </si>
  <si>
    <t xml:space="preserve">0 Days 0 Hr 45 Min </t>
  </si>
  <si>
    <t>DPP70937</t>
  </si>
  <si>
    <t>All Conectors-Dummy</t>
  </si>
  <si>
    <t>PTA-00128030</t>
  </si>
  <si>
    <t>12147206;</t>
  </si>
  <si>
    <t>GRU-000952080</t>
  </si>
  <si>
    <t>APTIV PLANT FV38-760254</t>
  </si>
  <si>
    <t>Aptiv USA informou que não mais produzirá cabos, sem ao menos dar tempo de definirmos uma nova fonte. Comercial estava envolvido e não haverá recurepação de custo.</t>
  </si>
  <si>
    <t>PTA-00127957</t>
  </si>
  <si>
    <t>760254</t>
  </si>
  <si>
    <t>4763744296</t>
  </si>
  <si>
    <t xml:space="preserve">0 Days 23 Hr 38 Min </t>
  </si>
  <si>
    <t>DIVERGENCIA DE ESTOQUE 4 SEMANAS DE COBERTURA  (INVENTARIO CICLICO 28/08/2023)</t>
  </si>
  <si>
    <t>PTA-00128450</t>
  </si>
  <si>
    <t>13593007;</t>
  </si>
  <si>
    <t xml:space="preserve">3 Days 20 Hr 12 Min </t>
  </si>
  <si>
    <t>COMBINE-ARO10</t>
  </si>
  <si>
    <t>PNs Divergentes : 33119052 - 15340901 - 13593007</t>
  </si>
  <si>
    <t>Shippment Delay</t>
  </si>
  <si>
    <t>Fiat GSE-Dummy</t>
  </si>
  <si>
    <t>PTA-00128297</t>
  </si>
  <si>
    <t>35533582;</t>
  </si>
  <si>
    <t xml:space="preserve"> Betim</t>
  </si>
  <si>
    <t>214567/568/53943</t>
  </si>
  <si>
    <t xml:space="preserve">0 Days 4 Hr 1 Min </t>
  </si>
  <si>
    <t>Approved - Houve falha de carregamento da carga, parte da carga não foi colocada no caminhão do cliente, devido risco iminente de parada de linha, torna-se necessário o envio em carro especial. ;; Approved -  ;</t>
  </si>
  <si>
    <t>Internal Strategy - discount</t>
  </si>
  <si>
    <t>Entrega Emergencial da Pasta M0693/23, para evitar parada de linha da TAOS. Necessário devido à estratégia interna TAOS.</t>
  </si>
  <si>
    <t>PTA-00129354</t>
  </si>
  <si>
    <t xml:space="preserve">7 Days 2 Hr 39 Min </t>
  </si>
  <si>
    <t>Parts for project development. Freight will be absorbed at the SC 912-22 / 415-23 quotation.</t>
  </si>
  <si>
    <t>PTA-00128547</t>
  </si>
  <si>
    <t>33164069;</t>
  </si>
  <si>
    <t>1637787480</t>
  </si>
  <si>
    <t>APL91</t>
  </si>
  <si>
    <t>DPP70720</t>
  </si>
  <si>
    <t>Parts for project development. Freight will be absorbed at the SC 912-22 / 415-23 quotation</t>
  </si>
  <si>
    <t>PTA-00128548</t>
  </si>
  <si>
    <t>33193784;</t>
  </si>
  <si>
    <t>4961325810</t>
  </si>
  <si>
    <t xml:space="preserve">0 Days 4 Hr 29 Min </t>
  </si>
  <si>
    <t>DPP70719</t>
  </si>
  <si>
    <t>Supplier Delay - Aptiv Portugal</t>
  </si>
  <si>
    <t>APTIVPORT SERVICES S A-762840</t>
  </si>
  <si>
    <t>O FORNECEDOR ESTA EM ATRASO, O MESMO MANDARA A CREDIT NOTE PARA PAGAR PELO FRETE.</t>
  </si>
  <si>
    <t>PTA-00128745</t>
  </si>
  <si>
    <t>CASTELO BRANCO ZONA INDUSTRIAL MONT</t>
  </si>
  <si>
    <t>762840</t>
  </si>
  <si>
    <t xml:space="preserve">1 Days 0 Hr 27 Min </t>
  </si>
  <si>
    <t>PTA-00128744</t>
  </si>
  <si>
    <t>35810221;</t>
  </si>
  <si>
    <t xml:space="preserve">DPP70937 </t>
  </si>
  <si>
    <t>INDUSTRIA DE PLASTICOS MONRIZO-Dummy</t>
  </si>
  <si>
    <t>Parts for project development. Freight will be absorbed at the SC 121-23 quotation,</t>
  </si>
  <si>
    <t>PTA-00128748</t>
  </si>
  <si>
    <t xml:space="preserve"> Avenida Pedro Schwertz</t>
  </si>
  <si>
    <t>SANTA ROSA</t>
  </si>
  <si>
    <t>98.789-270</t>
  </si>
  <si>
    <t>DPP70846</t>
  </si>
  <si>
    <t>Aéreo necessário para atender P&amp;A GM.</t>
  </si>
  <si>
    <t>PTA-00128693</t>
  </si>
  <si>
    <t>10787443;</t>
  </si>
  <si>
    <t>COLOMBI MOLLIFICIO S.P.A-Dummy</t>
  </si>
  <si>
    <t xml:space="preserve">Troca de subfornecedor para fornecedor Colombi. </t>
  </si>
  <si>
    <t>PTA-00129887</t>
  </si>
  <si>
    <t>V.le XXV Aprile</t>
  </si>
  <si>
    <t xml:space="preserve">8306379686 </t>
  </si>
  <si>
    <t xml:space="preserve">2 Days 6 Hr 55 Min </t>
  </si>
  <si>
    <t>Approved - Iniciativa de redução de custo de compras - Premium  ;; Approved -  ;; Approved -  ;</t>
  </si>
  <si>
    <t xml:space="preserve">SSCR X6H </t>
  </si>
  <si>
    <t>Customer reschedule JD - consulta 35</t>
  </si>
  <si>
    <t>Variação do fornecedor</t>
  </si>
  <si>
    <t>PTA-00128746</t>
  </si>
  <si>
    <t>13955085;</t>
  </si>
  <si>
    <t>PO 4513447939-EMAIL DO FILIPE VELOSO</t>
  </si>
  <si>
    <t>3581874726</t>
  </si>
  <si>
    <t xml:space="preserve">0 Days 1 Hr 43 Min </t>
  </si>
  <si>
    <t>ETA Delay - Vessel</t>
  </si>
  <si>
    <t>COVRE-Dummy</t>
  </si>
  <si>
    <t>ATRASO DE NAVIO - EMERGENCIAL FCL</t>
  </si>
  <si>
    <t>PTA-00128952</t>
  </si>
  <si>
    <t>35310166;</t>
  </si>
  <si>
    <t>SANTOS</t>
  </si>
  <si>
    <t>SAO PAULO</t>
  </si>
  <si>
    <t xml:space="preserve">0 Days 23 Hr 9 Min </t>
  </si>
  <si>
    <t>pm7</t>
  </si>
  <si>
    <t>S4C-Issues when External Customer violated contracted T&amp;C's</t>
  </si>
  <si>
    <t>HUTCHINSON AEROSPACE &amp; INDUSTRY, IN-7075945</t>
  </si>
  <si>
    <t>Consulta 35 - custo sera recuperado do cliente, ja esta aprovado porem ainda não tem POV.</t>
  </si>
  <si>
    <t>PTA-00129314</t>
  </si>
  <si>
    <t>82 SOUTH ST</t>
  </si>
  <si>
    <t>HOPKINTON</t>
  </si>
  <si>
    <t>7075945</t>
  </si>
  <si>
    <t>01748-2205</t>
  </si>
  <si>
    <t xml:space="preserve">3 Days 23 Hr 28 Min </t>
  </si>
  <si>
    <t>a8</t>
  </si>
  <si>
    <t>Polypetro Jacarei-Dummy</t>
  </si>
  <si>
    <t>PTA-00129358</t>
  </si>
  <si>
    <t>00006419;</t>
  </si>
  <si>
    <t>Jacarei</t>
  </si>
  <si>
    <t>GRU-000953786</t>
  </si>
  <si>
    <t>Supplier shipment error - Woco</t>
  </si>
  <si>
    <t>WOCO AUTOMOTIVE POLYMER SYSTEMS DE-744488</t>
  </si>
  <si>
    <t xml:space="preserve">material shipped wrong by Woco  - They will assume the costs of air freight </t>
  </si>
  <si>
    <t>PTA-00130476</t>
  </si>
  <si>
    <t>33198423;</t>
  </si>
  <si>
    <t>AVENIDA RITA PEREZ DE MORENO S/N</t>
  </si>
  <si>
    <t>744488</t>
  </si>
  <si>
    <t xml:space="preserve">7 Days 4 Hr 0 Min </t>
  </si>
  <si>
    <t>Approved - We have a confirmation from our supplier that they will be responsible for the costs, they have not shipped to Aptiv Brazil the correct material. ;; Approved -  ;; Approved -  ;; Approved -  ;; Approved -  ;</t>
  </si>
  <si>
    <t>WOCO GMBH &amp; CO. KG  ULT DUNS   315762786</t>
  </si>
  <si>
    <t>Material to meet the assembly of internal means as per engineering request. NQE443/23</t>
  </si>
  <si>
    <t>PTA-00129394</t>
  </si>
  <si>
    <t>35086123;</t>
  </si>
  <si>
    <t>40;</t>
  </si>
  <si>
    <t>0.91;</t>
  </si>
  <si>
    <t>6320610472</t>
  </si>
  <si>
    <t>JOHN DEERE MAGMA</t>
  </si>
  <si>
    <t>Recovered NQE443/23</t>
  </si>
  <si>
    <t>Material for assembling P&amp;A parts, as per customer request-Fiat/Toyota/MBB/MAN/Ford</t>
  </si>
  <si>
    <t>PTA-00129529</t>
  </si>
  <si>
    <t>13893234;13611304;13771883;12045205;13654782;13849066;15343779;15380946;15459878</t>
  </si>
  <si>
    <t>196;68;200;100;22;80;96;212;84</t>
  </si>
  <si>
    <t>2.27;0;0;0;0;0;0;0;0</t>
  </si>
  <si>
    <t>6320618076</t>
  </si>
  <si>
    <t xml:space="preserve">12x7x8;; ; ; ; ; ; ; </t>
  </si>
  <si>
    <t>Material for assembling P&amp;A parts, as per customer request. -Fiat/Toyota/MBB/MAN/Ford</t>
  </si>
  <si>
    <t>Dongguan Dosin Precision Industry Co., Ltd -Dummy</t>
  </si>
  <si>
    <t>Parts for project development. Freight will be absorbed at the SC 126-23 quotation</t>
  </si>
  <si>
    <t>PTA-00129528</t>
  </si>
  <si>
    <t>6966928673</t>
  </si>
  <si>
    <t xml:space="preserve">0 Days 15 Hr 44 Min </t>
  </si>
  <si>
    <t>CNH - PLANTER</t>
  </si>
  <si>
    <t>SEWS COMPONENTS AND ELECTRONICS EUR-7079324</t>
  </si>
  <si>
    <t>PTA-00129558</t>
  </si>
  <si>
    <t>15483875;</t>
  </si>
  <si>
    <t>7079324</t>
  </si>
  <si>
    <t>Divergência de recebimento</t>
  </si>
  <si>
    <t>DRAKA AUTOMOTIVE GMBH-7013838</t>
  </si>
  <si>
    <t>Divergencia de Recebimento (zimport) recebemos o material sistemicamente porem não veio fisico. risco de parada MWM. obs: foi verificado com as outras plantas e com a expeditors para ver se descobriamos o paradeiro, porem sem sucesso.</t>
  </si>
  <si>
    <t>PTA-00129384</t>
  </si>
  <si>
    <t>m3295701;</t>
  </si>
  <si>
    <t>DICKESTR. 23</t>
  </si>
  <si>
    <t>7013838</t>
  </si>
  <si>
    <t>42369</t>
  </si>
  <si>
    <t>Approved - Assunto escalado para o agente de cargas e fornecedor. ;; Approved -  ;; Approved -  ;</t>
  </si>
  <si>
    <t>MWM-MBB</t>
  </si>
  <si>
    <t>Supplier Delay - ITT Canon</t>
  </si>
  <si>
    <t>O fornecedor não esta entregando peças conforme o Release, irei voar com nossa conta DHL e tentar recuperar com o fornecedor. (recebi Green light do fornecedor para voar)</t>
  </si>
  <si>
    <t>PTA-00129557</t>
  </si>
  <si>
    <t>Parts for project development. Freight will be absorbed at the SC 161-23 quotation</t>
  </si>
  <si>
    <t>PTA-00129593</t>
  </si>
  <si>
    <t>13855043;</t>
  </si>
  <si>
    <t xml:space="preserve">3340846224 </t>
  </si>
  <si>
    <t>DPP70936</t>
  </si>
  <si>
    <t xml:space="preserve">Peças para montar protótipos. </t>
  </si>
  <si>
    <t>PTA-00130583</t>
  </si>
  <si>
    <t>35253627;</t>
  </si>
  <si>
    <t>8661293196</t>
  </si>
  <si>
    <t xml:space="preserve">6 Days 21 Hr 8 Min </t>
  </si>
  <si>
    <t>DPP71003</t>
  </si>
  <si>
    <t>O fornecedor não esta entregando peças conforme o Release, irei voar com nossa conta DHL e recuperar com o fornecedor. (recebi Green light do fornecedor para voar)</t>
  </si>
  <si>
    <t>PTA-00130121</t>
  </si>
  <si>
    <t>15365713;</t>
  </si>
  <si>
    <t xml:space="preserve">Customer Reschedule MBB </t>
  </si>
  <si>
    <t>CUSTOMER FLUCTUATION</t>
  </si>
  <si>
    <t>PTA-00129817</t>
  </si>
  <si>
    <t>M4237103  ;</t>
  </si>
  <si>
    <t>CUSTO AGUARDANDO EMISSÃO POV NO CHICOTE 33142198</t>
  </si>
  <si>
    <t>FRA0948065</t>
  </si>
  <si>
    <t>DRAKA AUTOMOTIVE GMBH-733399</t>
  </si>
  <si>
    <t>Tivemos uma divergencia de 4400 metros no inventario ciclico, essa divergencia cobriria 16 semanas de produção. (chicote critico em 25/09)</t>
  </si>
  <si>
    <t>PTA-00129587</t>
  </si>
  <si>
    <t>M3295D05 ;</t>
  </si>
  <si>
    <t>POSTFACH 21 01 62</t>
  </si>
  <si>
    <t>733399</t>
  </si>
  <si>
    <t>42351</t>
  </si>
  <si>
    <t>Approved - Item não possui desvio e não encontramos estoque nos concorrentes no Brazil ;; Approved -  ;; Approved -  ;</t>
  </si>
  <si>
    <t>mbb euro</t>
  </si>
  <si>
    <t>Customer Reschedule PSA</t>
  </si>
  <si>
    <t>APTIV HOLDINGS FRANCE SAS-7079149</t>
  </si>
  <si>
    <t>Item reprogramado dentro do periodo firme - Será recuperado do cliente</t>
  </si>
  <si>
    <t>PTA-00130064</t>
  </si>
  <si>
    <t>10768570;</t>
  </si>
  <si>
    <t>ZONE INDUSTRIELLE</t>
  </si>
  <si>
    <t>7079149</t>
  </si>
  <si>
    <t>INJETOR</t>
  </si>
  <si>
    <t>NAPA AUTO PARTS HUTCHINSON 00132-737047</t>
  </si>
  <si>
    <t>Atraso da expeditors, enviei um email questionando os atrsos nos embarques, iremos tentar recuperar custos com a Expeditors. não existe opção de desvio para esse caso (12 dias de cobertura)</t>
  </si>
  <si>
    <t>PTA-00129886</t>
  </si>
  <si>
    <t>35420962;</t>
  </si>
  <si>
    <t>13 W AVENUE B</t>
  </si>
  <si>
    <t>737047</t>
  </si>
  <si>
    <t>67501-5441</t>
  </si>
  <si>
    <t>Approved - Caso em discussão com o agente de cargas, será aberto claim para recuperação dos custos, visto que temos evidência da falha por parte da expeditors. ;; Approved -  ;</t>
  </si>
  <si>
    <t>cc24</t>
  </si>
  <si>
    <t>Parts for project development. Freight will be absorbed at the SC 529-23 quotation</t>
  </si>
  <si>
    <t>PTA-00130065</t>
  </si>
  <si>
    <t>35158432;</t>
  </si>
  <si>
    <t>1736894390</t>
  </si>
  <si>
    <t xml:space="preserve">0 Days 10 Hr 56 Min </t>
  </si>
  <si>
    <t xml:space="preserve">DPP70979 </t>
  </si>
  <si>
    <t>Parts for project development. Freight will be absorbed at the quotation, under discussion.</t>
  </si>
  <si>
    <t>PTA-00130103</t>
  </si>
  <si>
    <t>33198691;</t>
  </si>
  <si>
    <t>8310497613</t>
  </si>
  <si>
    <t xml:space="preserve">0 Days 14 Hr 42 Min </t>
  </si>
  <si>
    <t>BSUV / PICKUP - PL8</t>
  </si>
  <si>
    <t>DPE45658</t>
  </si>
  <si>
    <t>PEÇAS PARA ATENDER DEMANDA DE P&amp;A</t>
  </si>
  <si>
    <t>PTA-00130123</t>
  </si>
  <si>
    <t>15345368;</t>
  </si>
  <si>
    <t xml:space="preserve">0 Days 3 Hr 6 Min </t>
  </si>
  <si>
    <t>P&amp;A - GM</t>
  </si>
  <si>
    <t>Customer Reschedule GM below logistics agreement</t>
  </si>
  <si>
    <t>APTIV CONNECTION SYSTEMS NANTONG-1065000</t>
  </si>
  <si>
    <t>VARIAÇÃO DO CLIENTE DENTRO DO PROTOCOLO</t>
  </si>
  <si>
    <t>PTA-00130105</t>
  </si>
  <si>
    <t>35465416;</t>
  </si>
  <si>
    <t>9 NO.9, HEBIN ROAD, TONGZHOU DIST.</t>
  </si>
  <si>
    <t>NANTONG</t>
  </si>
  <si>
    <t>1065000</t>
  </si>
  <si>
    <t>32</t>
  </si>
  <si>
    <t>8527082804</t>
  </si>
  <si>
    <t>PTA-00130102</t>
  </si>
  <si>
    <t>13603208;</t>
  </si>
  <si>
    <t>BODY  D2XX</t>
  </si>
  <si>
    <t>PTA-00130104</t>
  </si>
  <si>
    <t>08905563;</t>
  </si>
  <si>
    <t>299096894</t>
  </si>
  <si>
    <t xml:space="preserve">0 Days 1 Hr 49 Min </t>
  </si>
  <si>
    <t>Consulta 35 JD -  sera recuperada do Cliente, ainda não temos o numero de POV.</t>
  </si>
  <si>
    <t>PTA-00130283</t>
  </si>
  <si>
    <t xml:space="preserve">0 Days 16 Hr 43 Min </t>
  </si>
  <si>
    <t>Customer Reschedule below logistics agreement</t>
  </si>
  <si>
    <t>33293993-8;</t>
  </si>
  <si>
    <t>To be recovered POV PN 33142198</t>
  </si>
  <si>
    <t xml:space="preserve">To be recovered POV </t>
  </si>
  <si>
    <t>A8-AGRUP.G04</t>
  </si>
  <si>
    <t>FAIR-RITE PRODUCTS CORP.-1005471</t>
  </si>
  <si>
    <t>leadtime com o cliente de 4 semanas e 21 semanas com o forecedor</t>
  </si>
  <si>
    <t>PTA-00129585</t>
  </si>
  <si>
    <t>15533214;</t>
  </si>
  <si>
    <t>1 COMMERCIAL ROW</t>
  </si>
  <si>
    <t>WALLKILL</t>
  </si>
  <si>
    <t>1005471</t>
  </si>
  <si>
    <t>12589-4438</t>
  </si>
  <si>
    <t>8468873221</t>
  </si>
  <si>
    <t xml:space="preserve">0 Days 1 Hr 13 Min </t>
  </si>
  <si>
    <t>SUGARCANE</t>
  </si>
  <si>
    <t>33120534</t>
  </si>
  <si>
    <t xml:space="preserve">Delay in Transit time on the EXPEDITORS side, a Claim will be issued to recover costs. </t>
  </si>
  <si>
    <t>Fiat Power Train-Dummy</t>
  </si>
  <si>
    <t xml:space="preserve">Envio de Peças Piloto </t>
  </si>
  <si>
    <t>PTA-00130739</t>
  </si>
  <si>
    <t>35726178;</t>
  </si>
  <si>
    <t xml:space="preserve">cotação NQE 509-23 </t>
  </si>
  <si>
    <t>PAR-000215162</t>
  </si>
  <si>
    <t xml:space="preserve">0 Days 4 Hr 0 Min </t>
  </si>
  <si>
    <t>to be recovered NQE 509-23</t>
  </si>
  <si>
    <t>PSA-Dummy</t>
  </si>
  <si>
    <t>Engineering Prototypes/Sampes - envio de Peças Piloto</t>
  </si>
  <si>
    <t>PTA-00132243</t>
  </si>
  <si>
    <t>35794552;</t>
  </si>
  <si>
    <t xml:space="preserve"> Porto Real</t>
  </si>
  <si>
    <t>cotação NQE 509-23</t>
  </si>
  <si>
    <t xml:space="preserve">8 Days 22 Hr 29 Min </t>
  </si>
  <si>
    <t>Prototipo</t>
  </si>
  <si>
    <t>Recovered cotação NQE 509-23</t>
  </si>
  <si>
    <t>Aéreo necessário devido à estratégia interna do MOTOR TAOS.</t>
  </si>
  <si>
    <t>PTA-00130582</t>
  </si>
  <si>
    <t>13723558;</t>
  </si>
  <si>
    <t>PTA-00130740</t>
  </si>
  <si>
    <t>15326868;</t>
  </si>
  <si>
    <t>6036639976</t>
  </si>
  <si>
    <t xml:space="preserve">0 Days 3 Hr 56 Min </t>
  </si>
  <si>
    <t>5E</t>
  </si>
  <si>
    <t>ARMSTRONG TECHNOLOGY WUXI CO., LTD.-7010868</t>
  </si>
  <si>
    <t>PTA-00130856</t>
  </si>
  <si>
    <t>33155661;</t>
  </si>
  <si>
    <t>1 ROAD, SINGAPORE INDUSTRIAL PARK</t>
  </si>
  <si>
    <t>WUXI</t>
  </si>
  <si>
    <t>7010868</t>
  </si>
  <si>
    <t>214028</t>
  </si>
  <si>
    <t>4397190223</t>
  </si>
  <si>
    <t xml:space="preserve">0 Days 17 Hr 18 Min </t>
  </si>
  <si>
    <t>PTA-00130871</t>
  </si>
  <si>
    <t>35465415;</t>
  </si>
  <si>
    <t>9902640370</t>
  </si>
  <si>
    <t xml:space="preserve">0 Days 19 Hr 25 Min </t>
  </si>
  <si>
    <t>35465412-35465411</t>
  </si>
  <si>
    <t>Divergencia de KPI (inventario ciclico 26/08/2023)</t>
  </si>
  <si>
    <t>PTA-00131310</t>
  </si>
  <si>
    <t>15470349;</t>
  </si>
  <si>
    <t xml:space="preserve">0 Days 15 Hr 22 Min </t>
  </si>
  <si>
    <t>edson</t>
  </si>
  <si>
    <t>Entrega Emergencial da Pasta M0688/23, para evitar parada de linha da GM. Necessário devido à problemas de inundação no fornecedor HEBEI.</t>
  </si>
  <si>
    <t>PTA-00131366</t>
  </si>
  <si>
    <t>M2147022;</t>
  </si>
  <si>
    <t>Stellantis-Dummy</t>
  </si>
  <si>
    <t>PTA-00131608</t>
  </si>
  <si>
    <t>PE570697 ;</t>
  </si>
  <si>
    <t>2;</t>
  </si>
  <si>
    <t xml:space="preserve">2 Days 17 Hr 20 Min </t>
  </si>
  <si>
    <t>LEAR CORP DC EL PASO-754545</t>
  </si>
  <si>
    <t>PTA-00130898</t>
  </si>
  <si>
    <t>15451584;</t>
  </si>
  <si>
    <t>950 LOMA VERDE DR</t>
  </si>
  <si>
    <t>754545</t>
  </si>
  <si>
    <t>79936-7899</t>
  </si>
  <si>
    <t>Customer Reschedule FIAT below logistics agreement</t>
  </si>
  <si>
    <t>REPROGRAMA INTERNO DENTRO DO ACORDO LOGISTICO</t>
  </si>
  <si>
    <t>PTA-00131311</t>
  </si>
  <si>
    <t>Entrega Emergencial da Pasta M0753/23, para evitar parada de linha da TAOS. Necessário devido à estratégia interna TAOS.</t>
  </si>
  <si>
    <t>PTA-00131655</t>
  </si>
  <si>
    <t>M4684A31;</t>
  </si>
  <si>
    <t xml:space="preserve">3 Days 1 Hr 38 Min </t>
  </si>
  <si>
    <t>CUSTOMER VARIATION</t>
  </si>
  <si>
    <t>PTA-00131683</t>
  </si>
  <si>
    <t>POV16066</t>
  </si>
  <si>
    <t xml:space="preserve">2 Days 23 Hr 11 Min </t>
  </si>
  <si>
    <t>INJECTION P</t>
  </si>
  <si>
    <t>PTA-00131881</t>
  </si>
  <si>
    <t>PE570691;PE570690</t>
  </si>
  <si>
    <t>1;1</t>
  </si>
  <si>
    <t xml:space="preserve">0 Days 21 Hr 18 Min </t>
  </si>
  <si>
    <t xml:space="preserve">Recovered cotação NQE 509-23 </t>
  </si>
  <si>
    <t>Customer reschedule PSA</t>
  </si>
  <si>
    <t>APTIV HOLDINGS FRANCE SAS-764591</t>
  </si>
  <si>
    <t>PTA-00131686</t>
  </si>
  <si>
    <t>764591</t>
  </si>
  <si>
    <t xml:space="preserve">0 Days 5 Hr 56 Min </t>
  </si>
  <si>
    <t>Our Purchasing Team had a cost reduction initiative that required to change de supplier, however, the supplier had problems with production, resulting in the need for Air Freight's.</t>
  </si>
  <si>
    <t>35749500</t>
  </si>
  <si>
    <t>FEDERAL MOGUL-761229</t>
  </si>
  <si>
    <t>O time de Compras teve uma iniciativa de redução de custos, mas era necessário trocar do fornecedor. A Delfingen teve um problema na produção. Iremos realizar o aéreo com a Federal, mas tentaremos recuperação de custos com a Delfingen.</t>
  </si>
  <si>
    <t>PTA-00131911</t>
  </si>
  <si>
    <t>35396133;</t>
  </si>
  <si>
    <t>1280 DON HASKINS DRIVE</t>
  </si>
  <si>
    <t>761229</t>
  </si>
  <si>
    <t>79936</t>
  </si>
  <si>
    <t xml:space="preserve">1 Days 1 Hr 3 Min </t>
  </si>
  <si>
    <t>35092876</t>
  </si>
  <si>
    <t>PTA-00131882</t>
  </si>
  <si>
    <t>PE570690;</t>
  </si>
  <si>
    <t xml:space="preserve">0 Days 21 Hr 12 Min </t>
  </si>
  <si>
    <t>Air required for reasons of force majeure, the supplier suffered a flood and were able to make the parts available now for shipment.</t>
  </si>
  <si>
    <t>PTA-00132070</t>
  </si>
  <si>
    <t xml:space="preserve">1 Days 0 Hr 44 Min </t>
  </si>
  <si>
    <t>APTIV SHANGHAI 2207 ECG STAMPING CS-767097</t>
  </si>
  <si>
    <t>VARIAÇÃO DENTRO DO PROTOCOLO (END OF LIFE)</t>
  </si>
  <si>
    <t>PTA-00132089</t>
  </si>
  <si>
    <t>NO.200, YUANGUO ROAD</t>
  </si>
  <si>
    <t>JIADING</t>
  </si>
  <si>
    <t>767097</t>
  </si>
  <si>
    <t>210814</t>
  </si>
  <si>
    <t>35036057-33155661</t>
  </si>
  <si>
    <t>Estrategia interna TAOS/Rolagem Navio Processo M0799/23 (DE: PALENA PARA: MAIPO)</t>
  </si>
  <si>
    <t>PTA-00132270</t>
  </si>
  <si>
    <t>35374503;</t>
  </si>
  <si>
    <t>Parts for project development. Freight will be absorbed at the SC quotation</t>
  </si>
  <si>
    <t>PTA-00132248</t>
  </si>
  <si>
    <t>13594410;</t>
  </si>
  <si>
    <t xml:space="preserve">4724755744 </t>
  </si>
  <si>
    <t xml:space="preserve">0 Days 8 Hr 53 Min </t>
  </si>
  <si>
    <t>DPP71113</t>
  </si>
  <si>
    <t>PTA-00132244</t>
  </si>
  <si>
    <t xml:space="preserve">1588324290 </t>
  </si>
  <si>
    <t xml:space="preserve">0 Days 8 Hr 8 Min </t>
  </si>
  <si>
    <t>K0 PL8</t>
  </si>
  <si>
    <t xml:space="preserve">DPP70936 </t>
  </si>
  <si>
    <t>Customer rescheduled JD</t>
  </si>
  <si>
    <t>Recuperar na POV1681 - REPROGRAMA DO CLIENTE</t>
  </si>
  <si>
    <t>PTA-00132340</t>
  </si>
  <si>
    <t>M4754160;</t>
  </si>
  <si>
    <t>JD</t>
  </si>
  <si>
    <t>ANTECIPAÇÃO DE COLETA DAS CARGAS DEVIDO O IFA.</t>
  </si>
  <si>
    <t>PTA-00132381</t>
  </si>
  <si>
    <t>M7384001;</t>
  </si>
  <si>
    <t>COVRE</t>
  </si>
  <si>
    <t>37660000</t>
  </si>
  <si>
    <t>Customer reschedule PSA - consulta 38</t>
  </si>
  <si>
    <t>Consulta 38 - reprograma do cliente (sera recuperado porem Sem POV ate o momento)</t>
  </si>
  <si>
    <t>PTA-00132488</t>
  </si>
  <si>
    <t>10846740;</t>
  </si>
  <si>
    <t xml:space="preserve">0 Days 3 Hr 17 Min </t>
  </si>
  <si>
    <t>Syncronism problem - QAD</t>
  </si>
  <si>
    <t>COFICAB LEON, S. DE R.L. DE C.V.-1080233</t>
  </si>
  <si>
    <t>Falha no QAD - as ordens foram liberada para o fornecedor uma semana apos o sincronismo.</t>
  </si>
  <si>
    <t>PTA-00132489</t>
  </si>
  <si>
    <t>CIRCUITO INTERMEX SUR NO. 1551</t>
  </si>
  <si>
    <t>JUREZ</t>
  </si>
  <si>
    <t>1080233</t>
  </si>
  <si>
    <t>32575</t>
  </si>
  <si>
    <t xml:space="preserve">0 Days 2 Hr 53 Min </t>
  </si>
  <si>
    <t>FLOOR 740</t>
  </si>
  <si>
    <t>Blocked material - payment on Delay</t>
  </si>
  <si>
    <t>LEAR CORPORATION GMBH-745211</t>
  </si>
  <si>
    <t xml:space="preserve">MATERIAL BLOKED DUE A FINANCIAL CONFLICT APTIV X LEAR </t>
  </si>
  <si>
    <t>707;</t>
  </si>
  <si>
    <t>LA ROCHELLE STR  1  LKW ANFAHRT ÜBE</t>
  </si>
  <si>
    <t>BREMEN</t>
  </si>
  <si>
    <t>745211</t>
  </si>
  <si>
    <t>HB</t>
  </si>
  <si>
    <t>28309</t>
  </si>
  <si>
    <t>VARIAÇÃO DENTRO DO PROTOCOLO</t>
  </si>
  <si>
    <t>PTA-00132351</t>
  </si>
  <si>
    <t>1534305581</t>
  </si>
  <si>
    <t>Carrier not informed vessel delay - DHL</t>
  </si>
  <si>
    <t>PACKARD KOREA INC-762824</t>
  </si>
  <si>
    <t>ATRASO DE NAVIO NÃO INFORMADO PELA DHL</t>
  </si>
  <si>
    <t>PTA-00132352</t>
  </si>
  <si>
    <t>13643228;</t>
  </si>
  <si>
    <t>SENDO TRATADO COM A DHL</t>
  </si>
  <si>
    <t>5 14 BUSONGSANGDUK GIL JIKSAN EUP S</t>
  </si>
  <si>
    <t>CHEONAN SI</t>
  </si>
  <si>
    <t>762824</t>
  </si>
  <si>
    <t>KR</t>
  </si>
  <si>
    <t>44</t>
  </si>
  <si>
    <t>31038</t>
  </si>
  <si>
    <t>Customer Reschedule - FIAT POV16066</t>
  </si>
  <si>
    <t>Customer Increase</t>
  </si>
  <si>
    <t>PTA-00133152</t>
  </si>
  <si>
    <t>13706472;</t>
  </si>
  <si>
    <t xml:space="preserve">5 Days 19 Hr 6 Min </t>
  </si>
  <si>
    <t>MOTOR FIAT</t>
  </si>
  <si>
    <t>10847649; 13570856; 13696067; 13731873</t>
  </si>
  <si>
    <t>MOLEX INTERCONNECT GMBH-1057310</t>
  </si>
  <si>
    <t>PTA-00135442</t>
  </si>
  <si>
    <t>10846454;</t>
  </si>
  <si>
    <t>GRASHOFSTR 17</t>
  </si>
  <si>
    <t>1057310</t>
  </si>
  <si>
    <t xml:space="preserve">19 Days 17 Hr 22 Min </t>
  </si>
  <si>
    <t>PTA-00135441</t>
  </si>
  <si>
    <t>15479300;</t>
  </si>
  <si>
    <t xml:space="preserve">19 Days 17 Hr 17 Min </t>
  </si>
  <si>
    <t>Customer Reschedule FIAT below logistics agreement CR aprovado Fiat R$ 59,3K</t>
  </si>
  <si>
    <t>APTIV HOLDINGS (AUSTRIA) GMBH-1037261</t>
  </si>
  <si>
    <t>Aumento dentro do protocolo logistico</t>
  </si>
  <si>
    <t>PTA-00132997</t>
  </si>
  <si>
    <t>1037261</t>
  </si>
  <si>
    <t xml:space="preserve">0 Days 22 Hr 47 Min </t>
  </si>
  <si>
    <t>variação dentro do protocolo logistico com o cliente (NÃO RECUPERAVEL)</t>
  </si>
  <si>
    <t>PTA-00132805</t>
  </si>
  <si>
    <t>15368366;</t>
  </si>
  <si>
    <t>8089886125</t>
  </si>
  <si>
    <t xml:space="preserve">0 Days 2 Hr 18 Min </t>
  </si>
  <si>
    <t>FIRE/GSE</t>
  </si>
  <si>
    <t>PTA-00132806</t>
  </si>
  <si>
    <t>2488393283</t>
  </si>
  <si>
    <t xml:space="preserve">0 Days 2 Hr 16 Min </t>
  </si>
  <si>
    <t>Customer Reschedule - FIAT CR aprovado Fiat R$ 59,3K</t>
  </si>
  <si>
    <t>PTA-00132996</t>
  </si>
  <si>
    <t>15368464;</t>
  </si>
  <si>
    <t>4238495321</t>
  </si>
  <si>
    <t xml:space="preserve">0 Days 20 Hr 45 Min </t>
  </si>
  <si>
    <t>Engineering Prototypes/Samples NQE-1079/22</t>
  </si>
  <si>
    <t>KNIPPING KUNSTSTOFFTECHNIK GESSMANN-1060292</t>
  </si>
  <si>
    <t>Item de amostra para produção de pilotos do Taos.</t>
  </si>
  <si>
    <t>PTA-00133709</t>
  </si>
  <si>
    <t>SONTHEIMER FELD 1</t>
  </si>
  <si>
    <t>TALHEIM</t>
  </si>
  <si>
    <t>1060292</t>
  </si>
  <si>
    <t>74388</t>
  </si>
  <si>
    <t xml:space="preserve">5 Days 15 Hr 37 Min </t>
  </si>
  <si>
    <t>33329613</t>
  </si>
  <si>
    <t>Internal strategy and vessel delay</t>
  </si>
  <si>
    <t>Internal strategy related to VW TAOS's production line / Ship Roll from PALENA to MAIPO.</t>
  </si>
  <si>
    <t>PTA-00135680</t>
  </si>
  <si>
    <t>35374499;</t>
  </si>
  <si>
    <t xml:space="preserve">16 Days 6 Hr 41 Min </t>
  </si>
  <si>
    <t>35374502</t>
  </si>
  <si>
    <t>APTIV SERVICES DEUTSCHLAND GMBH-1083470</t>
  </si>
  <si>
    <t>PTA-00135439</t>
  </si>
  <si>
    <t>15408851;</t>
  </si>
  <si>
    <t>1083470</t>
  </si>
  <si>
    <t xml:space="preserve">15 Days 0 Hr 23 Min </t>
  </si>
  <si>
    <t>ATRASO DE NAVIO - EMERGENCIAL</t>
  </si>
  <si>
    <t>PTA-00133225</t>
  </si>
  <si>
    <t>35139349;</t>
  </si>
  <si>
    <t xml:space="preserve">0 Days 14 Hr 20 Min </t>
  </si>
  <si>
    <t>APTIV SERVICES DEUTSCHLAND GMBH-767261</t>
  </si>
  <si>
    <t>Increase within the logistical protocol.</t>
  </si>
  <si>
    <t>PTA-00133398</t>
  </si>
  <si>
    <t>10763018;</t>
  </si>
  <si>
    <t>767261</t>
  </si>
  <si>
    <t xml:space="preserve">0 Days 23 Hr 44 Min </t>
  </si>
  <si>
    <t>MOTOR/GSE</t>
  </si>
  <si>
    <t>Increase within logistical protocol; it will be negotiated with customer.</t>
  </si>
  <si>
    <t>PTA-00135681</t>
  </si>
  <si>
    <t>13804823;</t>
  </si>
  <si>
    <t xml:space="preserve">11 Days 6 Hr 41 Min </t>
  </si>
  <si>
    <t>Engine Fiat; GSE</t>
  </si>
  <si>
    <t>10769499; 10777234; 13568467; 13570635; 13673209; 13696066; 33167394</t>
  </si>
  <si>
    <t>Engineering Prototypes/Samples NQE 449-22</t>
  </si>
  <si>
    <t>PKC DO BRASIL -Dummy</t>
  </si>
  <si>
    <t>PTA-00133794</t>
  </si>
  <si>
    <t xml:space="preserve">APTIV  - PARAISOPOLIS </t>
  </si>
  <si>
    <t>89294000</t>
  </si>
  <si>
    <t>NQE 449-22</t>
  </si>
  <si>
    <t>Approved - PTA emitido pela planta, devido férias da responsável de compras. PTA de projetos. ;; Approved -  ;</t>
  </si>
  <si>
    <t>APL91 - CNH</t>
  </si>
  <si>
    <t>MD ELEKTRONIK DE MEXICO, S. DE R.L.-7088562</t>
  </si>
  <si>
    <t>Aéreo necessário para atender fase inicial de projetos.</t>
  </si>
  <si>
    <t>PTA-00134826</t>
  </si>
  <si>
    <t>35764295;</t>
  </si>
  <si>
    <t>7088562</t>
  </si>
  <si>
    <t xml:space="preserve">7 Days 0 Hr 34 Min </t>
  </si>
  <si>
    <t>Supplier Delay - VM Industries</t>
  </si>
  <si>
    <t>VM INDUSTRIES-7069153</t>
  </si>
  <si>
    <t>atraso do envio da documentação de exportação do fornecedor</t>
  </si>
  <si>
    <t>PTA-00133915</t>
  </si>
  <si>
    <t>13879010;</t>
  </si>
  <si>
    <t>7069153</t>
  </si>
  <si>
    <t>BODY CC24</t>
  </si>
  <si>
    <t>Supplier Delay Federal Mogul - Purchase Team reduction initiative that required to change de supplier</t>
  </si>
  <si>
    <t>PTA-00135713</t>
  </si>
  <si>
    <t>35092876;</t>
  </si>
  <si>
    <t>DELFINGEN GROUP-1014094</t>
  </si>
  <si>
    <t xml:space="preserve">10 Days 4 Hr 46 Min </t>
  </si>
  <si>
    <t>Approved -  ;; Approved -  ;; Approved -  ;; Approved - South America, Recoverable.    ;; Approved -  ;</t>
  </si>
  <si>
    <t>M3569008/35328392/M3569010</t>
  </si>
  <si>
    <t xml:space="preserve"> Customer GM Stock replenishment</t>
  </si>
  <si>
    <t>Carga molhada estamos precisando repor o estoque de segurança na GM.</t>
  </si>
  <si>
    <t>PTA-00133990</t>
  </si>
  <si>
    <t>35570070	;35570069;35570080;35570081;35570074;35570073;35592431</t>
  </si>
  <si>
    <t>80;160;300;300;100;100;200</t>
  </si>
  <si>
    <t>Carga molhada estamos precisando repor o estoque de segurança na GM. Solicitante Cicero Ferreira</t>
  </si>
  <si>
    <t>PTA-00134796</t>
  </si>
  <si>
    <t>33372398;</t>
  </si>
  <si>
    <t xml:space="preserve">5 Days 1 Hr 5 Min </t>
  </si>
  <si>
    <t>DELFINGEN PT-PORTO, S.A.-1033516</t>
  </si>
  <si>
    <t>Reprograma interno dentro do acordo logistico. (GSE / FIRE)</t>
  </si>
  <si>
    <t>PTA-00135443</t>
  </si>
  <si>
    <t>ALAMEDA DA BELAVISTA, 99</t>
  </si>
  <si>
    <t>1033516</t>
  </si>
  <si>
    <t>PTA-00134097</t>
  </si>
  <si>
    <t>Engineering Prototypes/Samples POV15844</t>
  </si>
  <si>
    <t>PTA-00135444</t>
  </si>
  <si>
    <t>9858692580;</t>
  </si>
  <si>
    <t>Solicitante leandro.a.silva@aptiv.com</t>
  </si>
  <si>
    <t>IFA Adjustments</t>
  </si>
  <si>
    <t>MSSL MOTHERSON SUMITOMO SYSTEMS LTD-703007</t>
  </si>
  <si>
    <t>divergencia de estoque IFA</t>
  </si>
  <si>
    <t>PTA-00134684</t>
  </si>
  <si>
    <t>-;</t>
  </si>
  <si>
    <t>700 INDUSTRIAL DR</t>
  </si>
  <si>
    <t>PORTLAND</t>
  </si>
  <si>
    <t>703007</t>
  </si>
  <si>
    <t>47371-1156</t>
  </si>
  <si>
    <t xml:space="preserve">4 Days 17 Hr 30 Min </t>
  </si>
  <si>
    <t>Entrega Emergencial da Pasta M0833/23, para evitar parada de linha da VW. Necessário devido à atraso de ETA do Navio.</t>
  </si>
  <si>
    <t>PTA-00134827</t>
  </si>
  <si>
    <t>47312572;</t>
  </si>
  <si>
    <t xml:space="preserve">0 Days 4 Hr 45 Min </t>
  </si>
  <si>
    <t>INTERIOR</t>
  </si>
  <si>
    <t>KOSTAL AUTOMOBIL ELEKTRIK GMBH &amp; CO-1023075</t>
  </si>
  <si>
    <t>aumento dentro do protocolo logistico</t>
  </si>
  <si>
    <t>PTA-00134829</t>
  </si>
  <si>
    <t>35119301;</t>
  </si>
  <si>
    <t>1023075</t>
  </si>
  <si>
    <t xml:space="preserve">0 Days 4 Hr 40 Min </t>
  </si>
  <si>
    <t>dummy-Dummy</t>
  </si>
  <si>
    <t>Estrategia Aptiv, solicitante Filipe Veloso</t>
  </si>
  <si>
    <t>PTA-00134820</t>
  </si>
  <si>
    <t>33133816;33133816;35103555;35103575;35148021;35425307;35425309;35425310;35425317;35481796</t>
  </si>
  <si>
    <t>16;16;90;40;50;28;20;40;20;100</t>
  </si>
  <si>
    <t>;0;0;0;0;0;0;0;0;0</t>
  </si>
  <si>
    <t>dummy</t>
  </si>
  <si>
    <t>osasco</t>
  </si>
  <si>
    <t xml:space="preserve">0 Days 3 Hr 28 Min </t>
  </si>
  <si>
    <t xml:space="preserve">;; ; ; ; ; ; ; ; </t>
  </si>
  <si>
    <t>PTA-00134818</t>
  </si>
  <si>
    <t>AJUSTE DE IFA</t>
  </si>
  <si>
    <t>PTA-00135033</t>
  </si>
  <si>
    <t>13849789;</t>
  </si>
  <si>
    <t xml:space="preserve">0 Days 22 Hr 43 Min </t>
  </si>
  <si>
    <t>SUGAR CANE</t>
  </si>
  <si>
    <t>35042900</t>
  </si>
  <si>
    <t>PTA-00134828</t>
  </si>
  <si>
    <t>33155687;</t>
  </si>
  <si>
    <t>FIAT MOTOR</t>
  </si>
  <si>
    <t>13831331; 10788912</t>
  </si>
  <si>
    <t>PTA-00136405</t>
  </si>
  <si>
    <t xml:space="preserve">6 Days 3 Hr 43 Min </t>
  </si>
  <si>
    <t>M3569006</t>
  </si>
  <si>
    <t>Atraso de manufatura</t>
  </si>
  <si>
    <t>PTA-00135214</t>
  </si>
  <si>
    <t>33133816;35542268</t>
  </si>
  <si>
    <t>16;12</t>
  </si>
  <si>
    <t xml:space="preserve">1 Days 19 Hr 46 Min </t>
  </si>
  <si>
    <t>Atraso manufatura, solicitante Patricia Netto</t>
  </si>
  <si>
    <t>APTIV C/O PENSKE LOGISTICS-760613</t>
  </si>
  <si>
    <t>Ajuste IFA</t>
  </si>
  <si>
    <t>PTA-00135032</t>
  </si>
  <si>
    <t>35202731;</t>
  </si>
  <si>
    <t>760613</t>
  </si>
  <si>
    <t xml:space="preserve">0 Days 19 Hr 46 Min </t>
  </si>
  <si>
    <t>MAGMA</t>
  </si>
  <si>
    <t>ajuste de inventario</t>
  </si>
  <si>
    <t>PTA-00135034</t>
  </si>
  <si>
    <t>35540948;</t>
  </si>
  <si>
    <t xml:space="preserve">0 Days 4 Hr 53 Min </t>
  </si>
  <si>
    <t>BODY SMART</t>
  </si>
  <si>
    <t>13879010; 13879008; 13879001</t>
  </si>
  <si>
    <t>Quality Problem JD POV16381</t>
  </si>
  <si>
    <t>JOHN DEERE BRASIL LTDA-759908</t>
  </si>
  <si>
    <t>Problema de qualidade no cliente John deere,impacto de parada de linha O custo será recuperado na  POV16381</t>
  </si>
  <si>
    <t>PTA-00135035</t>
  </si>
  <si>
    <t>33149402;</t>
  </si>
  <si>
    <t>80;</t>
  </si>
  <si>
    <t>2.00;</t>
  </si>
  <si>
    <t>CNPJ 89 674 782 0001 58</t>
  </si>
  <si>
    <t>HORIZONTINA</t>
  </si>
  <si>
    <t>759908</t>
  </si>
  <si>
    <t>98920-000</t>
  </si>
  <si>
    <t>Supplier Delay - Molex CR OK Molex via email</t>
  </si>
  <si>
    <t>Delay of supplier</t>
  </si>
  <si>
    <t>PTA-00136964</t>
  </si>
  <si>
    <t>35535308;</t>
  </si>
  <si>
    <t>gislene.de.fatima.clemente@aptiv.com</t>
  </si>
  <si>
    <t xml:space="preserve">Supplier will send credit note according agreeded </t>
  </si>
  <si>
    <t xml:space="preserve">13 Days 20 Hr 5 Min </t>
  </si>
  <si>
    <t>Turbo T3</t>
  </si>
  <si>
    <t>Atraso de produção</t>
  </si>
  <si>
    <t>PTA-00135438</t>
  </si>
  <si>
    <t>15326369-4;33330205-4;35577572-4</t>
  </si>
  <si>
    <t>10;23;30</t>
  </si>
  <si>
    <t>;0;0</t>
  </si>
  <si>
    <t>são paulo</t>
  </si>
  <si>
    <t xml:space="preserve">1 Days 18 Hr 58 Min </t>
  </si>
  <si>
    <t>Solicitante Filipe Veloso</t>
  </si>
  <si>
    <t>APTIV WARREN (FR09)-725458</t>
  </si>
  <si>
    <t>AJUSTE NO IFA</t>
  </si>
  <si>
    <t>PTA-00135213</t>
  </si>
  <si>
    <t>13946875;</t>
  </si>
  <si>
    <t>725458</t>
  </si>
  <si>
    <t xml:space="preserve">0 Days 19 Hr 53 Min </t>
  </si>
  <si>
    <t>Supplier Delay Tyco - CR enviado para Tyco</t>
  </si>
  <si>
    <t>MWM Santo Amaro-Dummy</t>
  </si>
  <si>
    <t>ATRASO DE ENTREGA TYCO ITEM 13876628.</t>
  </si>
  <si>
    <t>PTA-00135215</t>
  </si>
  <si>
    <t>33380861;33388980;33386777;35641256;13876628</t>
  </si>
  <si>
    <t>5;5;15;8;1250</t>
  </si>
  <si>
    <t>;0;0;0;0</t>
  </si>
  <si>
    <t>São paulo</t>
  </si>
  <si>
    <t>Santo Amaro</t>
  </si>
  <si>
    <t>MWM Santo Amaro</t>
  </si>
  <si>
    <t xml:space="preserve">;; ; ; </t>
  </si>
  <si>
    <t>MWM</t>
  </si>
  <si>
    <t>Solicitante Nivaldo Bernardes</t>
  </si>
  <si>
    <t>increase within logistical protocol</t>
  </si>
  <si>
    <t>PTA-00136963</t>
  </si>
  <si>
    <t>33376766;</t>
  </si>
  <si>
    <t xml:space="preserve">13 Days 17 Hr 7 Min </t>
  </si>
  <si>
    <t>Engine Fiat</t>
  </si>
  <si>
    <t xml:space="preserve">10769085; 13568467; 13570856; 13608547; 13706472; 13804823; </t>
  </si>
  <si>
    <t>John Deere Redepacho TW Osasco-Dummy</t>
  </si>
  <si>
    <t>Quality Problem</t>
  </si>
  <si>
    <t>PTA-00135461</t>
  </si>
  <si>
    <t xml:space="preserve">0 Days 2 Hr 30 Min </t>
  </si>
  <si>
    <t xml:space="preserve">John Deere </t>
  </si>
  <si>
    <t>cnh piracicaba-Dummy</t>
  </si>
  <si>
    <t>PTA-00135216</t>
  </si>
  <si>
    <t>35638776;</t>
  </si>
  <si>
    <t>10;</t>
  </si>
  <si>
    <t>piracicaba</t>
  </si>
  <si>
    <t>sp</t>
  </si>
  <si>
    <t>john deere</t>
  </si>
  <si>
    <t>solicitante Filipe veloso</t>
  </si>
  <si>
    <t>Engineering Problem Mirgor - CR Aguardando Elisangela / Sebastian</t>
  </si>
  <si>
    <t>LEAR CORPORATION GMBH-1042278</t>
  </si>
  <si>
    <t>Aéreo necessário devido à problema de criação de PN no projeto MIRGOR.</t>
  </si>
  <si>
    <t>PTA-00135467</t>
  </si>
  <si>
    <t>10756862;</t>
  </si>
  <si>
    <t>ERWIN-FISCHER-STR. 95</t>
  </si>
  <si>
    <t>WISMAR</t>
  </si>
  <si>
    <t>1042278</t>
  </si>
  <si>
    <t>MV</t>
  </si>
  <si>
    <t>23968</t>
  </si>
  <si>
    <t xml:space="preserve">1 Days 1 Hr 53 Min </t>
  </si>
  <si>
    <t>COFICAB PORTUGAL - COMPANHIA DE FIO-7008979</t>
  </si>
  <si>
    <t>PTA-00135469</t>
  </si>
  <si>
    <t>M5650601;</t>
  </si>
  <si>
    <t>ESTRADA NACIONAL 18.1 KM 2,5</t>
  </si>
  <si>
    <t>VALE DE ESTRELA</t>
  </si>
  <si>
    <t>7008979</t>
  </si>
  <si>
    <t>OPO0032261</t>
  </si>
  <si>
    <t xml:space="preserve">0 Days 5 Hr 4 Min </t>
  </si>
  <si>
    <t>K0</t>
  </si>
  <si>
    <t>APTIV SERVICES DEUTSCHLAND GMBH-758188</t>
  </si>
  <si>
    <t>Aumento dentro do protocolo logistico FIAT</t>
  </si>
  <si>
    <t>PTA-00135460</t>
  </si>
  <si>
    <t>EGGENSTRASSE 17</t>
  </si>
  <si>
    <t>758188</t>
  </si>
  <si>
    <t xml:space="preserve">0 Days 2 Hr 55 Min </t>
  </si>
  <si>
    <t>APTIV HOLDINGS FRANCE SAS-1082150</t>
  </si>
  <si>
    <t>Aumento FIRE Fiat - será recuperado do cliente</t>
  </si>
  <si>
    <t>PTA-00135462</t>
  </si>
  <si>
    <t>10738192;</t>
  </si>
  <si>
    <t>1082150</t>
  </si>
  <si>
    <t>FIAT FIRE</t>
  </si>
  <si>
    <t>Aumento dentro do Protocolo logistico Motor Fiat</t>
  </si>
  <si>
    <t>PTA-00135458</t>
  </si>
  <si>
    <t>35119299;</t>
  </si>
  <si>
    <t>Motor Fiat</t>
  </si>
  <si>
    <t>35126727; 10757099; 15339588</t>
  </si>
  <si>
    <t>PTA-00136962</t>
  </si>
  <si>
    <t>15363920;</t>
  </si>
  <si>
    <t>EM NEGOCIAÇÃO COM CLIENTE (OTAVIO)</t>
  </si>
  <si>
    <t xml:space="preserve">11 Days 19 Hr 20 Min </t>
  </si>
  <si>
    <t>15368627-15470512-13788476-13864152-33353281</t>
  </si>
  <si>
    <t xml:space="preserve">Carrier Delay Central Transport </t>
  </si>
  <si>
    <t xml:space="preserve">Carga perdida pela Central Transport </t>
  </si>
  <si>
    <t>PTA-00135485</t>
  </si>
  <si>
    <t>15545230;</t>
  </si>
  <si>
    <t>Joliel.Willian.Reis@aptiv.com</t>
  </si>
  <si>
    <t>33312667</t>
  </si>
  <si>
    <t>Material to meet the assembly of critical parts, as requested by the FIAT customer. Production of the FIAT GSE EMEA parts package.</t>
  </si>
  <si>
    <t>PTA-00135486</t>
  </si>
  <si>
    <t>Material to meet the assembly of critical parts, as requested by the FIAT customer. Production of the FIAT GSE EMEA parts package</t>
  </si>
  <si>
    <t>PTA-00135628</t>
  </si>
  <si>
    <t>Carrier Delay Expeditors PCC 1135</t>
  </si>
  <si>
    <t>Carga perdida expeditors - PCC 1135</t>
  </si>
  <si>
    <t>PTA-00135652</t>
  </si>
  <si>
    <t>13879009;</t>
  </si>
  <si>
    <t>LISI AUTOMOTIVE KKP RAPID HANDELSGE-1014027</t>
  </si>
  <si>
    <t>PTA-00135696</t>
  </si>
  <si>
    <t>10777981;</t>
  </si>
  <si>
    <t>AM SANDHUEGEL 1</t>
  </si>
  <si>
    <t>MELLRICHSTADT</t>
  </si>
  <si>
    <t>1014027</t>
  </si>
  <si>
    <t>97638</t>
  </si>
  <si>
    <t xml:space="preserve">0 Days 1 Hr 50 Min </t>
  </si>
  <si>
    <t>BOM Error - Desova e entrega emergencial M0856/23</t>
  </si>
  <si>
    <t>PTA-00135925</t>
  </si>
  <si>
    <t>M5673001;</t>
  </si>
  <si>
    <t>M0856/23</t>
  </si>
  <si>
    <t>IFA adjustments - Desova e entrega emergencial M0862/23</t>
  </si>
  <si>
    <t>PTA-00135924</t>
  </si>
  <si>
    <t>35244804;</t>
  </si>
  <si>
    <t>M0862/23</t>
  </si>
  <si>
    <t xml:space="preserve">2 Days 19 Hr 4 Min </t>
  </si>
  <si>
    <t xml:space="preserve">Manufacturing Delay - CR Aguardando Elisangela/Sebastian </t>
  </si>
  <si>
    <t>Devido perda aderencia manufatura</t>
  </si>
  <si>
    <t>PTA-00136092</t>
  </si>
  <si>
    <t>ESP-000038185</t>
  </si>
  <si>
    <t xml:space="preserve">1 Days 0 Hr 29 Min </t>
  </si>
  <si>
    <t>GM SCSUL</t>
  </si>
  <si>
    <t>PTA-00136091</t>
  </si>
  <si>
    <t>ESP-000038192/38193</t>
  </si>
  <si>
    <t xml:space="preserve">1 Days 0 Hr 26 Min </t>
  </si>
  <si>
    <t>PTA-00136093</t>
  </si>
  <si>
    <t>ESP-000038200</t>
  </si>
  <si>
    <t xml:space="preserve">1 Days 0 Hr 24 Min </t>
  </si>
  <si>
    <t>PTA-00136089</t>
  </si>
  <si>
    <t>ESP-000038212</t>
  </si>
  <si>
    <t xml:space="preserve">1 Days 0 Hr 21 Min </t>
  </si>
  <si>
    <t>PTA-00136087</t>
  </si>
  <si>
    <t>ESP-000038220</t>
  </si>
  <si>
    <t xml:space="preserve">1 Days 0 Hr 18 Min </t>
  </si>
  <si>
    <t>PTA-00136086</t>
  </si>
  <si>
    <t>ESP-000038227</t>
  </si>
  <si>
    <t xml:space="preserve">1 Days 0 Hr 14 Min </t>
  </si>
  <si>
    <t>Internal Strategy due IFA</t>
  </si>
  <si>
    <t>Sumidenso Jundiai-Dummy</t>
  </si>
  <si>
    <t xml:space="preserve">Internal Strategy due IFA </t>
  </si>
  <si>
    <t>PTA-00136069</t>
  </si>
  <si>
    <t>15498920;</t>
  </si>
  <si>
    <t>DHL Varginha -Dummy</t>
  </si>
  <si>
    <t>PTA-00136068</t>
  </si>
  <si>
    <t>Varginha</t>
  </si>
  <si>
    <t xml:space="preserve">Varginha </t>
  </si>
  <si>
    <t>Coletar AWB 9984932510 na DHL em Varginha</t>
  </si>
  <si>
    <t>Supplier Delay - Aptiv Honduras</t>
  </si>
  <si>
    <t>APTIV MANUFATURA E SERVICOS DE-701539</t>
  </si>
  <si>
    <t xml:space="preserve">Supplier Delay Aptiv Honduras </t>
  </si>
  <si>
    <t>PTA-00136088</t>
  </si>
  <si>
    <t>RODOVIA DOS TAMOIOS, KM 21.8</t>
  </si>
  <si>
    <t>JAMBEIRO</t>
  </si>
  <si>
    <t>701539</t>
  </si>
  <si>
    <t>12270-000</t>
  </si>
  <si>
    <t>SJC-000137519</t>
  </si>
  <si>
    <t>APTIV INTL OPS LUXEMBOURG HONDURAS-1068327</t>
  </si>
  <si>
    <t>Body 3</t>
  </si>
  <si>
    <t>Supplier Delay Aptiv Honduras</t>
  </si>
  <si>
    <t>PTA-00136095</t>
  </si>
  <si>
    <t>SJC-000137830</t>
  </si>
  <si>
    <t>PTA-00136090</t>
  </si>
  <si>
    <t>SJC-000137839</t>
  </si>
  <si>
    <t>PTA-00136085</t>
  </si>
  <si>
    <t>SJC-000137882</t>
  </si>
  <si>
    <t>PTA-00136096</t>
  </si>
  <si>
    <t>ESP-000038213</t>
  </si>
  <si>
    <t>PTA-00136097</t>
  </si>
  <si>
    <t>Customer Reschedule Fiat below logistcs agreement - Entrega container direto M0895/23</t>
  </si>
  <si>
    <t>PTA-00136367</t>
  </si>
  <si>
    <t>M0895/23</t>
  </si>
  <si>
    <t xml:space="preserve">1 Days 19 Hr 30 Min </t>
  </si>
  <si>
    <t>Motores</t>
  </si>
  <si>
    <t>PTA-00136365</t>
  </si>
  <si>
    <t>10788084;</t>
  </si>
  <si>
    <t xml:space="preserve">1 Days 4 Hr 15 Min </t>
  </si>
  <si>
    <t xml:space="preserve">IFA adjustments </t>
  </si>
  <si>
    <t>PTA-00136364</t>
  </si>
  <si>
    <t>15368381;</t>
  </si>
  <si>
    <t xml:space="preserve">1 Days 1 Hr 30 Min </t>
  </si>
  <si>
    <t xml:space="preserve">Aéreo necessário devido à problema de criação de PN no projeto MIRGOR. </t>
  </si>
  <si>
    <t>PTA-00136366</t>
  </si>
  <si>
    <t xml:space="preserve">1 Days 1 Hr 24 Min </t>
  </si>
  <si>
    <t>10777981</t>
  </si>
  <si>
    <t>Project SC 529-23</t>
  </si>
  <si>
    <t>PTA-00136363</t>
  </si>
  <si>
    <t>9808042952</t>
  </si>
  <si>
    <t>APL91 CNH</t>
  </si>
  <si>
    <t>DPP71752</t>
  </si>
  <si>
    <t>STEEP PLASTIQUE MAROC-7095239</t>
  </si>
  <si>
    <t xml:space="preserve">Parts for project development. Freight approved by email by the Project Manager. </t>
  </si>
  <si>
    <t>35812135;</t>
  </si>
  <si>
    <t>28 LOTISSEMENT I 1</t>
  </si>
  <si>
    <t>KENITRA</t>
  </si>
  <si>
    <t>7095239</t>
  </si>
  <si>
    <t>KEN</t>
  </si>
  <si>
    <t>14000</t>
  </si>
  <si>
    <t>3455286096</t>
  </si>
  <si>
    <t>KZERO PL8</t>
  </si>
  <si>
    <t>DPP71169</t>
  </si>
  <si>
    <t>Entregar peças projeto JD 6Mn CR Cotacao NQE 449-22 informada Frigo</t>
  </si>
  <si>
    <t>PTA-00136423</t>
  </si>
  <si>
    <t>35746296-8;</t>
  </si>
  <si>
    <t>Approved -  ;; Approved -  ;; Rejected - aguardando informação de conta do time de projetos para posterior aprovação. ;</t>
  </si>
  <si>
    <t>Supplier Delay Fraenkische</t>
  </si>
  <si>
    <t>Atraso de embarque do fornecedor</t>
  </si>
  <si>
    <t>PTA-00136424</t>
  </si>
  <si>
    <t>Com OK por e-mail que será enviado credit note</t>
  </si>
  <si>
    <t>FRAENKISCHE CZ S.R.O.-7025669</t>
  </si>
  <si>
    <t>Motor MWM</t>
  </si>
  <si>
    <t>15470641</t>
  </si>
  <si>
    <t>Stock Discrepancy]</t>
  </si>
  <si>
    <t>PTA-00136655</t>
  </si>
  <si>
    <t xml:space="preserve">0 Days 6 Hr 58 Min </t>
  </si>
  <si>
    <t>Project SC 126-22</t>
  </si>
  <si>
    <t>PTA-00136654</t>
  </si>
  <si>
    <t>7198517395</t>
  </si>
  <si>
    <t>DPP71683</t>
  </si>
  <si>
    <t xml:space="preserve">DPP71675 </t>
  </si>
  <si>
    <t>Engineering Prototypes/Samples NQE328/23A</t>
  </si>
  <si>
    <t>Material to meet prototype assembly as per engineering request. NQE328/23A</t>
  </si>
  <si>
    <t>PTA-00136759</t>
  </si>
  <si>
    <t>33323583;35048927;15529127</t>
  </si>
  <si>
    <t>400;280;400</t>
  </si>
  <si>
    <t>NQE328/23A</t>
  </si>
  <si>
    <t>3176135572</t>
  </si>
  <si>
    <t>GSE TURBO FIAT</t>
  </si>
  <si>
    <t>APTIV NUEVO LAREDO III (FW85)-766483</t>
  </si>
  <si>
    <t>PTA-00136791</t>
  </si>
  <si>
    <t>35705723;</t>
  </si>
  <si>
    <t>AVENIDA FABRICAS 5838</t>
  </si>
  <si>
    <t>NUEVO LAREDO</t>
  </si>
  <si>
    <t>766483</t>
  </si>
  <si>
    <t>TMS</t>
  </si>
  <si>
    <t>88275</t>
  </si>
  <si>
    <t xml:space="preserve">DPP71944 </t>
  </si>
  <si>
    <t>Internal Strategy - Desova e entrega emergencial M0889/23</t>
  </si>
  <si>
    <t>PTA-00136918</t>
  </si>
  <si>
    <t>M0889/23</t>
  </si>
  <si>
    <t xml:space="preserve">0 Days 14 Hr 53 Min </t>
  </si>
  <si>
    <t>Linha Pilot</t>
  </si>
  <si>
    <t>Customer Reschedule MBB - CR ok via email</t>
  </si>
  <si>
    <t>Mercedes-Benz</t>
  </si>
  <si>
    <t>Reprograma imediato do cliente - será recuperado em POV a ser negociada. Já recebemos ok por e-mail.</t>
  </si>
  <si>
    <t>PTA-00137833</t>
  </si>
  <si>
    <t>10846877;</t>
  </si>
  <si>
    <t xml:space="preserve">5 Days 23 Hr 55 Min </t>
  </si>
  <si>
    <t>MBB MOTOR</t>
  </si>
  <si>
    <t>BP Fiat Calendaria CR via POV a ser emitida</t>
  </si>
  <si>
    <t>APTIV CONTRACT SERVICES ZACATECAS,-1063739</t>
  </si>
  <si>
    <t>Material to meet critical implementation as requested by the Fiat customer. It will be retrieved in the POV to be issued.</t>
  </si>
  <si>
    <t>PTA-00137839</t>
  </si>
  <si>
    <t>13898957;13898958</t>
  </si>
  <si>
    <t>25000;23860</t>
  </si>
  <si>
    <t>1.00;0</t>
  </si>
  <si>
    <t>AVENIDA PROLONGACION LA FE NO. 501</t>
  </si>
  <si>
    <t>GUADALUPE</t>
  </si>
  <si>
    <t>1063739</t>
  </si>
  <si>
    <t>ZAC</t>
  </si>
  <si>
    <t>98612</t>
  </si>
  <si>
    <t>7719808250</t>
  </si>
  <si>
    <t xml:space="preserve">6 Days 0 Hr 4 Min </t>
  </si>
  <si>
    <t>30x30x30;</t>
  </si>
  <si>
    <t>Customer Reschedule PSA below logistics agreement - CR Credito Coroplast 21k</t>
  </si>
  <si>
    <t>G CARTIER TECHNOLOGIES-7012560</t>
  </si>
  <si>
    <t>Aumento interno, EOP AI9</t>
  </si>
  <si>
    <t>PTA-00137834</t>
  </si>
  <si>
    <t>10768906;</t>
  </si>
  <si>
    <t>ZAC LES GRANDS PRES</t>
  </si>
  <si>
    <t>CLUSES</t>
  </si>
  <si>
    <t>7012560</t>
  </si>
  <si>
    <t>74300</t>
  </si>
  <si>
    <t>3249298765</t>
  </si>
  <si>
    <t xml:space="preserve">5 Days 22 Hr 13 Min </t>
  </si>
  <si>
    <t>AI9</t>
  </si>
  <si>
    <t>Recovered under POV16562</t>
  </si>
  <si>
    <t>ETA Delay - Vessel - CR CR Credito Coroplast 21k</t>
  </si>
  <si>
    <t>Rolagem BL 6540097113 ETA 31/10 para ETA 07/11 - Navio CAPE AKRITAS</t>
  </si>
  <si>
    <t>PTA-00137835</t>
  </si>
  <si>
    <t>15465679;</t>
  </si>
  <si>
    <t xml:space="preserve">5 Days 22 Hr 3 Min </t>
  </si>
  <si>
    <t>corolla floor</t>
  </si>
  <si>
    <t>13656304</t>
  </si>
  <si>
    <t>recuperado POV16562</t>
  </si>
  <si>
    <t>Customer Reschedule Fiat below logistic agreement -  CR Credito Coroplast 21k</t>
  </si>
  <si>
    <t>Aumento interno dentro do protocolo logistico.</t>
  </si>
  <si>
    <t>PTA-00137840</t>
  </si>
  <si>
    <t>13759636;</t>
  </si>
  <si>
    <t>7919551990</t>
  </si>
  <si>
    <t xml:space="preserve">5 Days 21 Hr 37 Min </t>
  </si>
  <si>
    <t>PROJETO P</t>
  </si>
  <si>
    <t>15363924</t>
  </si>
  <si>
    <t>Stock Discrepancy -  CR Credito Coroplast 21k</t>
  </si>
  <si>
    <t>Ajuste no IFA</t>
  </si>
  <si>
    <t>PTA-00137837</t>
  </si>
  <si>
    <t>15336182;</t>
  </si>
  <si>
    <t>8443873034</t>
  </si>
  <si>
    <t xml:space="preserve">5 Days 21 Hr 5 Min </t>
  </si>
  <si>
    <t>Ceva Logistics-Dummy</t>
  </si>
  <si>
    <t>PTA-00137838</t>
  </si>
  <si>
    <t>C403524F;</t>
  </si>
  <si>
    <t>Diadema</t>
  </si>
  <si>
    <t>GRU-000965830/967116</t>
  </si>
  <si>
    <t xml:space="preserve">5 Days 20 Hr 48 Min </t>
  </si>
  <si>
    <t>PTA-00138966</t>
  </si>
  <si>
    <t>13820427;</t>
  </si>
  <si>
    <t>25000;</t>
  </si>
  <si>
    <t>142.00;</t>
  </si>
  <si>
    <t>5049852312</t>
  </si>
  <si>
    <t xml:space="preserve">12 Days 0 Hr 55 Min </t>
  </si>
  <si>
    <t>80x120x100;</t>
  </si>
  <si>
    <t>Customer Reschedule PSA below logistics agreement</t>
  </si>
  <si>
    <t>SOMA -Dummy</t>
  </si>
  <si>
    <t>INTERNAL INCREASE ACCORDING LOGISITIC PROTOCOL.</t>
  </si>
  <si>
    <t>PTA-00137851</t>
  </si>
  <si>
    <t>13788423;</t>
  </si>
  <si>
    <t>TUNISIA</t>
  </si>
  <si>
    <t>5012</t>
  </si>
  <si>
    <t>TUN056236</t>
  </si>
  <si>
    <t xml:space="preserve">5 Days 15 Hr 10 Min </t>
  </si>
  <si>
    <t>PORTAS AR F3</t>
  </si>
  <si>
    <t>Project CR aprovado pelo PM</t>
  </si>
  <si>
    <t>HIRSCHMANN AUTOMOTIVE NORTH AMERICA-7097498</t>
  </si>
  <si>
    <t>PTA-00137392</t>
  </si>
  <si>
    <t>13663390;</t>
  </si>
  <si>
    <t>2927 WATERVIEW DR</t>
  </si>
  <si>
    <t>7097498</t>
  </si>
  <si>
    <t>48309-4600</t>
  </si>
  <si>
    <t>8570636373</t>
  </si>
  <si>
    <t xml:space="preserve">0 Days 2 Hr 52 Min </t>
  </si>
  <si>
    <t>Smart Car CC22</t>
  </si>
  <si>
    <t>DPP71681</t>
  </si>
  <si>
    <t>Project CR SC 529-23</t>
  </si>
  <si>
    <t>LITTELFUSE MEXICO MANUFACTURING B.V-726964</t>
  </si>
  <si>
    <t>Parts for project development. Freight will be absorbed at the SC 529-23 quotation.</t>
  </si>
  <si>
    <t>PTA-00137480</t>
  </si>
  <si>
    <t>35245647;</t>
  </si>
  <si>
    <t>5845 E 14TH ST</t>
  </si>
  <si>
    <t>BROWNSVILLE</t>
  </si>
  <si>
    <t>726964</t>
  </si>
  <si>
    <t>78521</t>
  </si>
  <si>
    <t>7515792631</t>
  </si>
  <si>
    <t xml:space="preserve">0 Days 14 Hr 56 Min </t>
  </si>
  <si>
    <t>DPP71193</t>
  </si>
  <si>
    <t>Internal Strategy Fiat</t>
  </si>
  <si>
    <t>FCA FIAT CHRYSLER AUTOMOVEIS BRASIL-749856</t>
  </si>
  <si>
    <t>Redução de estoque e estratégia interna.</t>
  </si>
  <si>
    <t>PTA-00137692</t>
  </si>
  <si>
    <t>35610446;</t>
  </si>
  <si>
    <t>AVENIDA CONTORNO 3455</t>
  </si>
  <si>
    <t>BETIM</t>
  </si>
  <si>
    <t>749856</t>
  </si>
  <si>
    <t>32669-900</t>
  </si>
  <si>
    <t>PAR-000216970/54512</t>
  </si>
  <si>
    <t>rolagem processo M0896/23 - NAVIO CAUQUENES</t>
  </si>
  <si>
    <t>PTA-00137699</t>
  </si>
  <si>
    <t>33280521; 13747726; 13570635</t>
  </si>
  <si>
    <t>Customer Reschedule PSA below logistics agreement -  CR Credito Coroplast 21k</t>
  </si>
  <si>
    <t>aumento dentro do protocolo logistico para atender a corrida final do cliente.</t>
  </si>
  <si>
    <t>PTA-00137734</t>
  </si>
  <si>
    <t>PRINCIPAL AI9</t>
  </si>
  <si>
    <t>15545223</t>
  </si>
  <si>
    <t>Purchasing Problem -  CR Credito Coroplast 21k</t>
  </si>
  <si>
    <t>teremos mudança de PN e planta, porem item novo ainda não possui estoque para embarque. DPP70935 - item novo 35767449</t>
  </si>
  <si>
    <t>PTA-00137732</t>
  </si>
  <si>
    <t xml:space="preserve">0 Days 3 Hr 45 Min </t>
  </si>
  <si>
    <t>APTIV SERVICES TUNISIA-1070917</t>
  </si>
  <si>
    <t>PTA-00137731</t>
  </si>
  <si>
    <t>33402838;</t>
  </si>
  <si>
    <t>2.75;</t>
  </si>
  <si>
    <t>NOUVELLE ZONE INDUSTRIELLE 9070</t>
  </si>
  <si>
    <t>MEDJEZ EL BAB</t>
  </si>
  <si>
    <t>1070917</t>
  </si>
  <si>
    <t>9070</t>
  </si>
  <si>
    <t>3583770540</t>
  </si>
  <si>
    <t>24x40x26;</t>
  </si>
  <si>
    <t>APTIV HOLDINGS AUSTRIA-748111</t>
  </si>
  <si>
    <t>Estrategia interna para atendimento de corrida final do AI9, junto a rolagem processo M0896/23</t>
  </si>
  <si>
    <t>PTA-00137860</t>
  </si>
  <si>
    <t>10889681;</t>
  </si>
  <si>
    <t>748111</t>
  </si>
  <si>
    <t>Principal AI9</t>
  </si>
  <si>
    <t>10740372</t>
  </si>
  <si>
    <t>PTA-00137866</t>
  </si>
  <si>
    <t>35087034;</t>
  </si>
  <si>
    <t>0</t>
  </si>
  <si>
    <t xml:space="preserve">TAOS </t>
  </si>
  <si>
    <t xml:space="preserve">DPE46203 </t>
  </si>
  <si>
    <t>Engineering Problem Mirgor</t>
  </si>
  <si>
    <t>Entrega Emergencial da Pasta M0906/23, para evitar parada de linha MIRGOR (Problema de criação de PN no projeto)</t>
  </si>
  <si>
    <t>PTA-00138582</t>
  </si>
  <si>
    <t>33380432;</t>
  </si>
  <si>
    <t xml:space="preserve">2 Days 22 Hr 52 Min </t>
  </si>
  <si>
    <t>Mercedes SBCampo-Dummy</t>
  </si>
  <si>
    <t>PTA-00137993</t>
  </si>
  <si>
    <t>13622197;</t>
  </si>
  <si>
    <t>PAR-000217051</t>
  </si>
  <si>
    <t xml:space="preserve">0 Days 16 Hr 20 Min </t>
  </si>
  <si>
    <t>Supplier Delay - ITT Canon CR Credit Note enviado</t>
  </si>
  <si>
    <t>O fornecedor esta em atraso e concordou em pagar os custos de aereo, o mesmo me enviara uma nota de credito para nos reembolsar.</t>
  </si>
  <si>
    <t>PTA-00139745</t>
  </si>
  <si>
    <t>3209521534</t>
  </si>
  <si>
    <t>ITT CANNON GESELLSCHAFT MIT BESCHRA-7030239</t>
  </si>
  <si>
    <t xml:space="preserve">0 Days 1 Hr 39 Min </t>
  </si>
  <si>
    <t>PTA-00138587</t>
  </si>
  <si>
    <t>13722171;</t>
  </si>
  <si>
    <t>GRU-000967246</t>
  </si>
  <si>
    <t xml:space="preserve">1 Days 23 Hr 11 Min </t>
  </si>
  <si>
    <t>Project CR SC 912-22/ 415-23 quotation.</t>
  </si>
  <si>
    <t>Parts for project development. Freight will be absorbed at the SC 912-22/ 415-23 quotation.</t>
  </si>
  <si>
    <t>PTA-00138216</t>
  </si>
  <si>
    <t>13855067;</t>
  </si>
  <si>
    <t>5451074355</t>
  </si>
  <si>
    <t xml:space="preserve">0 Days 20 Hr 0 Min </t>
  </si>
  <si>
    <t>CNH - APL91</t>
  </si>
  <si>
    <t xml:space="preserve">DPP71968 - DPP71797 </t>
  </si>
  <si>
    <t>APTIV SERVICES TANGER-733368</t>
  </si>
  <si>
    <t>PTA-00138215</t>
  </si>
  <si>
    <t>33511987;</t>
  </si>
  <si>
    <t>50000;</t>
  </si>
  <si>
    <t>4.96;</t>
  </si>
  <si>
    <t>ILOT 53 N 1, ZONE FRANCHE D'EXPORTA</t>
  </si>
  <si>
    <t>733368</t>
  </si>
  <si>
    <t>TET</t>
  </si>
  <si>
    <t xml:space="preserve">0 Days 19 Hr 42 Min </t>
  </si>
  <si>
    <t>44x20x24;</t>
  </si>
  <si>
    <t xml:space="preserve">Packaging Problem devido greve da GM e falta de retorno de embalagem e como o projeto PM7 está em EOP, torna-se necessário a coleta de embalagem em carro especial para evitar ruptura de linha </t>
  </si>
  <si>
    <t>PTA-00138607</t>
  </si>
  <si>
    <t>São Jose dos Campos</t>
  </si>
  <si>
    <t>GRU-000967682</t>
  </si>
  <si>
    <t xml:space="preserve">1 Days 1 Hr 34 Min </t>
  </si>
  <si>
    <t>Devido greve GM e falta de retorno de embalagem e como o projeto PM7 está em EOP, torna-se necessário a coleta de embalagem em carro especial para evitar ruptura de linha devido falta de embalagem</t>
  </si>
  <si>
    <t xml:space="preserve">Internal Strategy PSA </t>
  </si>
  <si>
    <t>APTIV SERVICES 2 FRANCE SAS-758669</t>
  </si>
  <si>
    <t>Estrategia interna para atendimento de corrida final AI9</t>
  </si>
  <si>
    <t>PTA-00138588</t>
  </si>
  <si>
    <t>13854835;</t>
  </si>
  <si>
    <t>Z I DES LONGS REAGES BP 50025</t>
  </si>
  <si>
    <t>758669</t>
  </si>
  <si>
    <t>CVL</t>
  </si>
  <si>
    <t>28231</t>
  </si>
  <si>
    <t xml:space="preserve">1 Days 2 Hr 22 Min </t>
  </si>
  <si>
    <t>PLANCHE AI9</t>
  </si>
  <si>
    <t>33501792;13967811;13852932;13854828;</t>
  </si>
  <si>
    <t>PTA-00138586</t>
  </si>
  <si>
    <t>35496681;</t>
  </si>
  <si>
    <t>PAR-000217125</t>
  </si>
  <si>
    <t xml:space="preserve">0 Days 22 Hr 38 Min </t>
  </si>
  <si>
    <t>APTIV MOROCCO DISTRIBUTION CENTER-765942</t>
  </si>
  <si>
    <t>Material to meet critical implementation as requested by the Fiat customer. It will be retrieved in the POV to be issued.""</t>
  </si>
  <si>
    <t>PTA-00138584</t>
  </si>
  <si>
    <t>13898958;15521513;15521515</t>
  </si>
  <si>
    <t>5900;3000;22000</t>
  </si>
  <si>
    <t>16.35;0;0</t>
  </si>
  <si>
    <t>LOT 82 ZONE LOGISTIQUE, KSAR EL MAJ</t>
  </si>
  <si>
    <t>765942</t>
  </si>
  <si>
    <t>94053</t>
  </si>
  <si>
    <t>6490697275</t>
  </si>
  <si>
    <t xml:space="preserve">600x600x200;; </t>
  </si>
  <si>
    <t>XH</t>
  </si>
  <si>
    <t>Stock Discrepancy - CR Credito Coroplast 21k</t>
  </si>
  <si>
    <t>PTA-00138583</t>
  </si>
  <si>
    <t>13571412;</t>
  </si>
  <si>
    <t>CTG-000054563</t>
  </si>
  <si>
    <t xml:space="preserve">0 Days 18 Hr 48 Min </t>
  </si>
  <si>
    <t>500</t>
  </si>
  <si>
    <t>VW Production MIX Change / BP</t>
  </si>
  <si>
    <t>PTA-00140354</t>
  </si>
  <si>
    <t>10846501;</t>
  </si>
  <si>
    <t>DRS0018662</t>
  </si>
  <si>
    <t>INTERIOR/MOTOR TAOS</t>
  </si>
  <si>
    <t>10846501, 13718438, 13778552</t>
  </si>
  <si>
    <t>ETA Vessel Delay -  Desova e entrega emergencial M0896/23</t>
  </si>
  <si>
    <t>PTA-00138581</t>
  </si>
  <si>
    <t>M0896/23</t>
  </si>
  <si>
    <t>Approved - Emergencial necessário devido a não liberação do aéreo A3251/23 em 09/11. ;; Approved -  ;</t>
  </si>
  <si>
    <t>Toyota</t>
  </si>
  <si>
    <t>Carrier Delay - Penske</t>
  </si>
  <si>
    <t>Carga perdida Penske - Fornecedor confirma entrega da carga.</t>
  </si>
  <si>
    <t>PTA-00138580</t>
  </si>
  <si>
    <t>15448475;</t>
  </si>
  <si>
    <t>COROLLA FLOOR</t>
  </si>
  <si>
    <t>Ordering Problem - CR Credito Coroplast 21k</t>
  </si>
  <si>
    <t>DONGGUAN DAIWA KASEI AUTO MOTIVE PA-7045617</t>
  </si>
  <si>
    <t>material scheduled outside the correct lead time, causing a gap in the transit</t>
  </si>
  <si>
    <t>PTA-00139460</t>
  </si>
  <si>
    <t>35153835;35153840;35153838</t>
  </si>
  <si>
    <t>NO.2, DAHE ROAD, QIAOTOU TOWN</t>
  </si>
  <si>
    <t>DONGGUAN</t>
  </si>
  <si>
    <t>7045617</t>
  </si>
  <si>
    <t>523533</t>
  </si>
  <si>
    <t xml:space="preserve">0 Days 0 Hr 34 Min </t>
  </si>
  <si>
    <t>740 - FLOOR - 360</t>
  </si>
  <si>
    <t xml:space="preserve">material scheduled outside the correct lead time, causing a gap in the transit </t>
  </si>
  <si>
    <t>Stock Discrepancy Desova e entrega emergencial M0897/23</t>
  </si>
  <si>
    <t>PTA-00138824</t>
  </si>
  <si>
    <t>M897/23</t>
  </si>
  <si>
    <t xml:space="preserve">2 Days 5 Hr 16 Min </t>
  </si>
  <si>
    <t>LEAR CORPORATION GMBH-1040186</t>
  </si>
  <si>
    <t>PTA-00140380</t>
  </si>
  <si>
    <t>10736873;</t>
  </si>
  <si>
    <t>SCHLOSSERSTR. 4</t>
  </si>
  <si>
    <t>REMSCHEID</t>
  </si>
  <si>
    <t>1040186</t>
  </si>
  <si>
    <t>42899</t>
  </si>
  <si>
    <t>DUS0160575</t>
  </si>
  <si>
    <t xml:space="preserve">0 Days 2 Hr 42 Min </t>
  </si>
  <si>
    <t>INTERIOR / MOTOR TAOS</t>
  </si>
  <si>
    <t>10736866, 10736873, 10740325, 15341574, 15363602</t>
  </si>
  <si>
    <t>HIRSCHMANN AUTOMOTIVE GMBH-1009980</t>
  </si>
  <si>
    <t>Purchase of material to meet the assembly of P&amp;A parts as requested by the MBB customer.</t>
  </si>
  <si>
    <t>PTA-00138904</t>
  </si>
  <si>
    <t>10889994;</t>
  </si>
  <si>
    <t>3000;</t>
  </si>
  <si>
    <t>25.41;</t>
  </si>
  <si>
    <t>OBERER PASPELSWEG 6-8</t>
  </si>
  <si>
    <t>RANKWEIL</t>
  </si>
  <si>
    <t>1009980</t>
  </si>
  <si>
    <t>8</t>
  </si>
  <si>
    <t>6830</t>
  </si>
  <si>
    <t>4792217780</t>
  </si>
  <si>
    <t>60x40x21;</t>
  </si>
  <si>
    <t>Internal Strategy CNH</t>
  </si>
  <si>
    <t>PTA-00139007</t>
  </si>
  <si>
    <t>35700496;</t>
  </si>
  <si>
    <t>Supplier Delay ITT Cannon atraso de embarque na origem</t>
  </si>
  <si>
    <t>PTA-00139006</t>
  </si>
  <si>
    <t>GRU-000968384</t>
  </si>
  <si>
    <t>PTA-00139134</t>
  </si>
  <si>
    <t>15521513;</t>
  </si>
  <si>
    <t>23100;</t>
  </si>
  <si>
    <t>11.34;</t>
  </si>
  <si>
    <t>4106266146</t>
  </si>
  <si>
    <t>24x24x8;</t>
  </si>
  <si>
    <t>Internal Strategy VW Taos</t>
  </si>
  <si>
    <t>Entrega da Pasta M0892/23 em 15/11 - Feriado Nacional, planta trocou o dia de feriado.</t>
  </si>
  <si>
    <t>PTA-00139171</t>
  </si>
  <si>
    <t>TAOS/GP</t>
  </si>
  <si>
    <t>Engineering Changes CR a ser informado pelo Frigo</t>
  </si>
  <si>
    <t>AL-KOR MAKINA KALIP SANAYI VE TICAR-1080331</t>
  </si>
  <si>
    <t>Critical material to meet Fiat's request. Cost will be recovered from the customer, as informed by Guilherme Frigo. ​</t>
  </si>
  <si>
    <t>PTA-00139202</t>
  </si>
  <si>
    <t>35836655;</t>
  </si>
  <si>
    <t>5000;</t>
  </si>
  <si>
    <t>25.00;</t>
  </si>
  <si>
    <t>3446205442</t>
  </si>
  <si>
    <t>NO4 HASANAGA OSB MAHALLESI</t>
  </si>
  <si>
    <t>BURSA</t>
  </si>
  <si>
    <t>1080331</t>
  </si>
  <si>
    <t>30x20x12;</t>
  </si>
  <si>
    <t>FIAT DO BRASIL/PALIO:X6H</t>
  </si>
  <si>
    <t>Engineering Prototypes/Samples CR NQE 509-23</t>
  </si>
  <si>
    <t>Engineering Prototypes/Samples - Atender montagem Projeto CC22 solicitado Pedro Ranyelli</t>
  </si>
  <si>
    <t>PTA-00139201</t>
  </si>
  <si>
    <t>0000;</t>
  </si>
  <si>
    <t>NQE 509-23</t>
  </si>
  <si>
    <t>CC22</t>
  </si>
  <si>
    <t>Packaging Problem devido greve da GM e falta de retorno de embalagem</t>
  </si>
  <si>
    <t>PTA-00140378</t>
  </si>
  <si>
    <t>GRU-000968873</t>
  </si>
  <si>
    <t xml:space="preserve">Devido greve GM e falta de retorno de embalagem </t>
  </si>
  <si>
    <t>Customer Engineering Problem CR POV a ser emitida pelo Richer</t>
  </si>
  <si>
    <t>E4-Engineering-External Customer Resp</t>
  </si>
  <si>
    <t>Envio de componentes para retrabalho devido erro de especificacao da Engenharia JD. CR sera recuperado em POV a ser emitida pelo Richer Vendas</t>
  </si>
  <si>
    <t>PTA-00139398</t>
  </si>
  <si>
    <t>12110293;</t>
  </si>
  <si>
    <t>POV a ser emitida pelo Richer Vendas</t>
  </si>
  <si>
    <t xml:space="preserve">0 Days 17 Hr 1 Min </t>
  </si>
  <si>
    <t>Colibri</t>
  </si>
  <si>
    <t>GLOBAL ZALMU SL-7092406</t>
  </si>
  <si>
    <t>PTA-00139457</t>
  </si>
  <si>
    <t>13678692;</t>
  </si>
  <si>
    <t>CALLE DE LA ADAPTACION (POL IND LOS</t>
  </si>
  <si>
    <t>GETAFE</t>
  </si>
  <si>
    <t>7092406</t>
  </si>
  <si>
    <t>M</t>
  </si>
  <si>
    <t>28906</t>
  </si>
  <si>
    <t>2075221061</t>
  </si>
  <si>
    <t xml:space="preserve">0 Days 18 Hr 33 Min </t>
  </si>
  <si>
    <t>DPP71519</t>
  </si>
  <si>
    <t xml:space="preserve">Shipment Divergency DHL </t>
  </si>
  <si>
    <t>Carrier Delay DHL - Carga perdida pela DHL Desova e entrega emergencial M0938/23</t>
  </si>
  <si>
    <t>PTA-00139399</t>
  </si>
  <si>
    <t>35016344;</t>
  </si>
  <si>
    <t>M0938/23</t>
  </si>
  <si>
    <t xml:space="preserve">0 Days 16 Hr 37 Min </t>
  </si>
  <si>
    <t>PTA-00140381</t>
  </si>
  <si>
    <t>35232531;</t>
  </si>
  <si>
    <t>GRZ0010782</t>
  </si>
  <si>
    <t>13780950; 35232514;35232792;35232828; 35238641; 15363632; 35232531</t>
  </si>
  <si>
    <t>Internal Strategy GM</t>
  </si>
  <si>
    <t>ACOME DO BRASIL LTDA-7083037</t>
  </si>
  <si>
    <t xml:space="preserve">Internal Strategy GM </t>
  </si>
  <si>
    <t>PTA-00140377</t>
  </si>
  <si>
    <t>M3498A27;</t>
  </si>
  <si>
    <t>RUA VEREADOR FRANCOIS ABIB 400</t>
  </si>
  <si>
    <t>IRATI</t>
  </si>
  <si>
    <t>7083037</t>
  </si>
  <si>
    <t>PR</t>
  </si>
  <si>
    <t>84505-343</t>
  </si>
  <si>
    <t>COL-000010609</t>
  </si>
  <si>
    <t xml:space="preserve">0 Days 3 Hr 51 Min </t>
  </si>
  <si>
    <t>Body /Engine</t>
  </si>
  <si>
    <t>PTA-00140352</t>
  </si>
  <si>
    <t>13603366;</t>
  </si>
  <si>
    <t>8396740041</t>
  </si>
  <si>
    <t xml:space="preserve">0 Days 0 Hr 48 Min </t>
  </si>
  <si>
    <t>Project APL91.CR SC 912-22/ 415-23 quotation</t>
  </si>
  <si>
    <t>CNH COMBINE</t>
  </si>
  <si>
    <t>COROPLAST FRITZ MUELLER GMBH &amp; CO.-7093543</t>
  </si>
  <si>
    <t>Aéreo autorizado pelo time de projetos para atendimento APL91. Custo autorizado para seguir na conta corrente do projeto.</t>
  </si>
  <si>
    <t>PTA-00139665</t>
  </si>
  <si>
    <t>M4827001;</t>
  </si>
  <si>
    <t>7093543</t>
  </si>
  <si>
    <t>Cot_912_22_Project</t>
  </si>
  <si>
    <t xml:space="preserve">0 Days 8 Hr 0 Min </t>
  </si>
  <si>
    <t>Projeto APL91</t>
  </si>
  <si>
    <t>PTA-00140353</t>
  </si>
  <si>
    <t>6033498321</t>
  </si>
  <si>
    <t>13975440, 33401000, 35512648</t>
  </si>
  <si>
    <t>PTA-00139744</t>
  </si>
  <si>
    <t>1205522253</t>
  </si>
  <si>
    <t>WENZHOU FENGDI CONNECTOR CO LTD-744526</t>
  </si>
  <si>
    <t>PTA-00140350</t>
  </si>
  <si>
    <t>13877176;</t>
  </si>
  <si>
    <t>DAQIAO INDUSTRIAL ZONE</t>
  </si>
  <si>
    <t>YUEQING</t>
  </si>
  <si>
    <t>744526</t>
  </si>
  <si>
    <t>130</t>
  </si>
  <si>
    <t>325603</t>
  </si>
  <si>
    <t xml:space="preserve">5 Days 1 Hr 35 Min </t>
  </si>
  <si>
    <t>23x</t>
  </si>
  <si>
    <t>DPP71993</t>
  </si>
  <si>
    <t xml:space="preserve">Approved -  ;; Approved -  ;; Approved -  ;; Pending - </t>
  </si>
  <si>
    <t>DPP1423</t>
  </si>
  <si>
    <t>AMPHENOL (CHANGZHOU) CONNECTOR SYST-1066086</t>
  </si>
  <si>
    <t>PTA-00140347</t>
  </si>
  <si>
    <t>35545723;</t>
  </si>
  <si>
    <t>NO.10 WORKSHOP, JINTONG INTERNATIONAL INDUSTRIAL PARK, NO.8</t>
  </si>
  <si>
    <t>1066086</t>
  </si>
  <si>
    <t>213164</t>
  </si>
  <si>
    <t>SHA71255577</t>
  </si>
  <si>
    <t>KNIPPING AUTOMOTIVE KORLATOLT FELEL-1078535</t>
  </si>
  <si>
    <t>PTA-00140348</t>
  </si>
  <si>
    <t>15525764;</t>
  </si>
  <si>
    <t>ATI-SZIGET IPARI PARK 12001/58</t>
  </si>
  <si>
    <t>SZIGETSZENTMIKLS</t>
  </si>
  <si>
    <t>1078535</t>
  </si>
  <si>
    <t>PE</t>
  </si>
  <si>
    <t>2310</t>
  </si>
  <si>
    <t>8128805296</t>
  </si>
  <si>
    <t>Vessel Delay / VW Production MIX Change / BP</t>
  </si>
  <si>
    <t>Congestion Problems Mexico Ports / Vessel Rolled / TAOS Reschedule</t>
  </si>
  <si>
    <t>35374499, 35374502</t>
  </si>
  <si>
    <t>KNIPPING KUNSTSTOFFTECHNIK GESSMANN-1014015</t>
  </si>
  <si>
    <t>PTA-00140379</t>
  </si>
  <si>
    <t>33169807;</t>
  </si>
  <si>
    <t>DIESELSTR. 27</t>
  </si>
  <si>
    <t>1014015</t>
  </si>
  <si>
    <t>STR0249619</t>
  </si>
  <si>
    <t xml:space="preserve">0 Days 2 Hr 24 Min </t>
  </si>
  <si>
    <t>10811536, 13578142, 15518850, 33169807</t>
  </si>
  <si>
    <t>DF - ELASTOMER SOLUTIONS, LDA-7008761</t>
  </si>
  <si>
    <t>PTA-00140382</t>
  </si>
  <si>
    <t>35230334;</t>
  </si>
  <si>
    <t>ESTRADA NACIONAL 13 KM 16</t>
  </si>
  <si>
    <t>MINDELO</t>
  </si>
  <si>
    <t>7008761</t>
  </si>
  <si>
    <t>4485-473</t>
  </si>
  <si>
    <t>6798607955</t>
  </si>
  <si>
    <t>PTA-00140349</t>
  </si>
  <si>
    <t>15545227;</t>
  </si>
  <si>
    <t>7807059201</t>
  </si>
  <si>
    <t>15545228, 15545230, 33362355</t>
  </si>
  <si>
    <t>Customer Reschedule GM - CR POV16561</t>
  </si>
  <si>
    <t>APTIV S&amp;P CONTRACT SERVICES SPAIN-733942</t>
  </si>
  <si>
    <t>Atendimento urgente PE593685 - Custo será recuperado na POV16561</t>
  </si>
  <si>
    <t>PTA-00140179</t>
  </si>
  <si>
    <t>12196852;</t>
  </si>
  <si>
    <t>POLIGONO INDUSTRIAL DE LANDABEN, C/</t>
  </si>
  <si>
    <t>733942</t>
  </si>
  <si>
    <t>Internal Strategy PSA - CR Credito Coroplast 21k</t>
  </si>
  <si>
    <t>Atendimento corrida final HABITACULO AI9 - Estrategia interna de antecipação de produção.</t>
  </si>
  <si>
    <t>PTA-00140178</t>
  </si>
  <si>
    <t>13796910;</t>
  </si>
  <si>
    <t>HABITACULO AI9</t>
  </si>
  <si>
    <t>Project CR Incluido no preco peça</t>
  </si>
  <si>
    <t>PTA-00140223</t>
  </si>
  <si>
    <t>15339565;</t>
  </si>
  <si>
    <t>2434817055</t>
  </si>
  <si>
    <t>Lote fechado de protótipo - MAN</t>
  </si>
  <si>
    <t>DPP72077</t>
  </si>
  <si>
    <t>APTIV SERVICES (IRELAND) LIMITED-1089931</t>
  </si>
  <si>
    <t>PTA-00140413</t>
  </si>
  <si>
    <t>47316924;</t>
  </si>
  <si>
    <t>BZAVIRG U. 13.</t>
  </si>
  <si>
    <t>1089931</t>
  </si>
  <si>
    <t>KE</t>
  </si>
  <si>
    <t>BUD0075136</t>
  </si>
  <si>
    <t>Entrega da Pasta M0915/23 em 22/11 para evitar parada de linha na TAOS</t>
  </si>
  <si>
    <t>PTA-00140555</t>
  </si>
  <si>
    <t>Entrega da Pasta M0921/23 em 20/11 - Feriado Estadual, planta trocou o dia de feriado.</t>
  </si>
  <si>
    <t>PTA-00140556</t>
  </si>
  <si>
    <t xml:space="preserve">Project CR SC 161-23 </t>
  </si>
  <si>
    <t>FOUR-SLIDE TECHNOLOGY, INC.-1024681</t>
  </si>
  <si>
    <t>Parts for project development. Freight will be absorbed at the SC 161-23 quotation.</t>
  </si>
  <si>
    <t>PTA-00140596</t>
  </si>
  <si>
    <t>35273029;</t>
  </si>
  <si>
    <t>33946 DOREKA</t>
  </si>
  <si>
    <t>FRASER</t>
  </si>
  <si>
    <t>1024681</t>
  </si>
  <si>
    <t>48026-1611</t>
  </si>
  <si>
    <t>DPP71088</t>
  </si>
  <si>
    <t>Internal Strategy Discount Fiat - CR Credito Coroplast 21K</t>
  </si>
  <si>
    <t>Internal Strategy discount Fiat</t>
  </si>
  <si>
    <t>PTA-00140632</t>
  </si>
  <si>
    <t>33104597;</t>
  </si>
  <si>
    <t>GRU-000970303</t>
  </si>
  <si>
    <t xml:space="preserve">Fiat </t>
  </si>
  <si>
    <t>APTIV CONNECTION SYSTEMS HUNGARY-763541</t>
  </si>
  <si>
    <t>PTA-00140633</t>
  </si>
  <si>
    <t>763541</t>
  </si>
  <si>
    <t>PTA-00140641</t>
  </si>
  <si>
    <t>7807059993</t>
  </si>
  <si>
    <t>15545225, 15545226</t>
  </si>
  <si>
    <t>ETA Vessel Delay Desova e entrega emergencial M0903/23</t>
  </si>
  <si>
    <t>PTA-00140884</t>
  </si>
  <si>
    <t>M4043003;</t>
  </si>
  <si>
    <t>M0903/23</t>
  </si>
  <si>
    <t xml:space="preserve">0 Days 15 Hr 58 Min </t>
  </si>
  <si>
    <t>Internal Strategy GM Monthly Sales</t>
  </si>
  <si>
    <t>PTA-00140892</t>
  </si>
  <si>
    <t>ESP-000038327/970948</t>
  </si>
  <si>
    <t xml:space="preserve">0 Days 15 Hr 40 Min </t>
  </si>
  <si>
    <t>Internal Strategy - PSA - CR Credito Coroplast 21k</t>
  </si>
  <si>
    <t>Ajuste interno de férias - custo já recuperado na POV16562.</t>
  </si>
  <si>
    <t>PTA-00141187</t>
  </si>
  <si>
    <t>33501028;</t>
  </si>
  <si>
    <t>POV16562</t>
  </si>
  <si>
    <t>PRINCIPAL K0</t>
  </si>
  <si>
    <t>Internal Strategy GM due Montlhy Sales</t>
  </si>
  <si>
    <t>PTA-00141244</t>
  </si>
  <si>
    <t>35722771;</t>
  </si>
  <si>
    <t>PAR-000217706/971340</t>
  </si>
  <si>
    <t>MOLEX INTERCONNECT (CHENGDU) CO.,LT-1030223</t>
  </si>
  <si>
    <t>PTA-00141805</t>
  </si>
  <si>
    <t>NO. 8 AND NO. 18, KEXIN ROAD, HIGH-TECH ZONE</t>
  </si>
  <si>
    <t>CHENGDU</t>
  </si>
  <si>
    <t>1030223</t>
  </si>
  <si>
    <t>51</t>
  </si>
  <si>
    <t>611731</t>
  </si>
  <si>
    <t xml:space="preserve">2 Days 5 Hr 31 Min </t>
  </si>
  <si>
    <t>SMARTCAR CC24</t>
  </si>
  <si>
    <t>DPP70026</t>
  </si>
  <si>
    <t>Internal Strategy GM discount</t>
  </si>
  <si>
    <t>Yazaki Maxton Curitiba-Dummy</t>
  </si>
  <si>
    <t>Internal Strategy GM Discount</t>
  </si>
  <si>
    <t>PTA-00141566</t>
  </si>
  <si>
    <t>10725707;</t>
  </si>
  <si>
    <t>COL-000010647</t>
  </si>
  <si>
    <t xml:space="preserve">0 Days 21 Hr 47 Min </t>
  </si>
  <si>
    <t>GM IP</t>
  </si>
  <si>
    <t>PTA-00141700</t>
  </si>
  <si>
    <t>35570069;</t>
  </si>
  <si>
    <t>000217843/842/841</t>
  </si>
  <si>
    <t xml:space="preserve">0 Days 15 Hr 32 Min </t>
  </si>
  <si>
    <t>GPFOEP60</t>
  </si>
  <si>
    <t>PTA-00141968</t>
  </si>
  <si>
    <t>12131880;</t>
  </si>
  <si>
    <t xml:space="preserve">0 Days 19 Hr 15 Min </t>
  </si>
  <si>
    <t>Internal strategy related to VW TAOS's production line</t>
  </si>
  <si>
    <t>PTA-00140363</t>
  </si>
  <si>
    <t xml:space="preserve">7 Days 19 Hr 16 Min </t>
  </si>
  <si>
    <t>35374499</t>
  </si>
  <si>
    <t>Stock Discrepancy Desova e entrega emergencial M0911/23</t>
  </si>
  <si>
    <t>PTA-00137693</t>
  </si>
  <si>
    <t>33362365 ;33330205-4;35577572-4</t>
  </si>
  <si>
    <t>;23;30</t>
  </si>
  <si>
    <t>M0911/23</t>
  </si>
  <si>
    <t>Internal Strategy TAOS VW</t>
  </si>
  <si>
    <t>HONGFA TECHNOLOGY CO., LTD.-7105746</t>
  </si>
  <si>
    <t>Air Freight needed due internal strategy with the project TAOS.</t>
  </si>
  <si>
    <t>PTA-00141565</t>
  </si>
  <si>
    <t>15504143;</t>
  </si>
  <si>
    <t>2023-11-29T02:19:20.55</t>
  </si>
  <si>
    <t>2023-12-19T05:47:55.51</t>
  </si>
  <si>
    <t>962.49</t>
  </si>
  <si>
    <t>2023-12-01T00:00:00</t>
  </si>
  <si>
    <t>10010</t>
  </si>
  <si>
    <t>882.47</t>
  </si>
  <si>
    <t>NO.564, DONGLIN ROAD, JIMEI DISTRICT</t>
  </si>
  <si>
    <t>XIAMEN</t>
  </si>
  <si>
    <t>7105746</t>
  </si>
  <si>
    <t>35</t>
  </si>
  <si>
    <t>361021</t>
  </si>
  <si>
    <t>2023-11-29T05:12:11.00</t>
  </si>
  <si>
    <t>8475473635</t>
  </si>
  <si>
    <t>1000</t>
  </si>
  <si>
    <t>15504141</t>
  </si>
  <si>
    <t>545268450</t>
  </si>
  <si>
    <t>Internal Strategy PSA adequação de MO</t>
  </si>
  <si>
    <t>APTIV HOLDINGS FRANCE SAS-763968</t>
  </si>
  <si>
    <t>Aumento interno dentro do acordo logistico</t>
  </si>
  <si>
    <t>PTA-00141969</t>
  </si>
  <si>
    <t>13854846;</t>
  </si>
  <si>
    <t>2023-12-01T10:55:24.81</t>
  </si>
  <si>
    <t>2023-12-01T10:55:10.22</t>
  </si>
  <si>
    <t>2023-12-06T00:00:00</t>
  </si>
  <si>
    <t>60</t>
  </si>
  <si>
    <t>763968</t>
  </si>
  <si>
    <t>2023-12-01T04:41:16.00</t>
  </si>
  <si>
    <t xml:space="preserve">0 Days 5 Hr 45 Min </t>
  </si>
  <si>
    <t>Principal K0</t>
  </si>
  <si>
    <t>DONGGUAN DAIWA KASEI AUTO MOTIVE PA-1038578</t>
  </si>
  <si>
    <t>PTA-00141405</t>
  </si>
  <si>
    <t>35153835;</t>
  </si>
  <si>
    <t>2023-11-28T02:46:58.42</t>
  </si>
  <si>
    <t>2023-11-28T02:43:43.18</t>
  </si>
  <si>
    <t>2023-11-07T00:00:00</t>
  </si>
  <si>
    <t>850</t>
  </si>
  <si>
    <t>1038578</t>
  </si>
  <si>
    <t>2023-11-28T05:35:40.00</t>
  </si>
  <si>
    <t>10000</t>
  </si>
  <si>
    <t>floor 360 / 740</t>
  </si>
  <si>
    <t>545296019</t>
  </si>
  <si>
    <t>Projeto JD Gavea Emitifdo Jorge CR não informado</t>
  </si>
  <si>
    <t>ALBISABORES - IMPORTACAO E EXPORTAC-7107213</t>
  </si>
  <si>
    <t>MATERIAL PARA ATENDIMENTO DO PROJETO GAVEA JD</t>
  </si>
  <si>
    <t>PTA-00141754</t>
  </si>
  <si>
    <t>35492003;</t>
  </si>
  <si>
    <t>2023-11-30T01:26:21.63</t>
  </si>
  <si>
    <t>2023-11-30T01:05:06.54</t>
  </si>
  <si>
    <t>AVENIDA CARAPALHA, 21 LOTE 79 2ESQ.</t>
  </si>
  <si>
    <t>7107213</t>
  </si>
  <si>
    <t>6000-320</t>
  </si>
  <si>
    <t>2023-11-30T01:34:43.00</t>
  </si>
  <si>
    <t>250</t>
  </si>
  <si>
    <t>MATERIAL PARA ATENDIMENTO DE PROJETO GAVEA JD</t>
  </si>
  <si>
    <t>337519817</t>
  </si>
  <si>
    <t>Projeto JD Trator emitido Jorge CR não informado</t>
  </si>
  <si>
    <t>ERICH JAEGER GMBH   CO KG-734091</t>
  </si>
  <si>
    <t>material para atendimento de projeto TRATOR JD</t>
  </si>
  <si>
    <t>PTA-00141804</t>
  </si>
  <si>
    <t>35830827;</t>
  </si>
  <si>
    <t>2023-11-30T06:14:42.40</t>
  </si>
  <si>
    <t>2023-11-30T06:04:17.90</t>
  </si>
  <si>
    <t>STRASSHEIMER STRASSE 10</t>
  </si>
  <si>
    <t>FRIEDBERG</t>
  </si>
  <si>
    <t>734091</t>
  </si>
  <si>
    <t>06</t>
  </si>
  <si>
    <t>61169</t>
  </si>
  <si>
    <t>2023-11-30T06:30:49.00</t>
  </si>
  <si>
    <t>TRATOR</t>
  </si>
  <si>
    <t>MATERIAL PARA ATENDIMENTO DE PROJETO TRATOR JD</t>
  </si>
  <si>
    <t>Customer Reschedule - MBB CR POV a ser emitida Otavio</t>
  </si>
  <si>
    <t>Variação de demanda</t>
  </si>
  <si>
    <t>PTA-00142436</t>
  </si>
  <si>
    <t>10763300;</t>
  </si>
  <si>
    <t>2023-12-05T07:10:44.54</t>
  </si>
  <si>
    <t>2023-12-22T11:46:47.87</t>
  </si>
  <si>
    <t>315.42</t>
  </si>
  <si>
    <t>POV16649</t>
  </si>
  <si>
    <t>220</t>
  </si>
  <si>
    <t>2023-12-05T09:58:36.00</t>
  </si>
  <si>
    <t>5381337161</t>
  </si>
  <si>
    <t xml:space="preserve">0 Days 2 Hr 47 Min </t>
  </si>
  <si>
    <t>Motor</t>
  </si>
  <si>
    <t>329846877</t>
  </si>
  <si>
    <t>7</t>
  </si>
  <si>
    <t>Stock discrepancy - CR valor pago em preço peça Item CNH 91897015</t>
  </si>
  <si>
    <t>Divergencia de estoque - Contagem positiva IFA - Custo será recuperado conforme consulta aberta com CNH (Confirmação PN 91897015 - CNH P&amp;S).</t>
  </si>
  <si>
    <t>PTA-00141806</t>
  </si>
  <si>
    <t>33193783;</t>
  </si>
  <si>
    <t>2023-11-30T05:04:20.17</t>
  </si>
  <si>
    <t>2023-11-30T05:03:58.76</t>
  </si>
  <si>
    <t>2023-12-08T00:00:00</t>
  </si>
  <si>
    <t>Valor pago em preço peça Item CNH 91897015</t>
  </si>
  <si>
    <t>80</t>
  </si>
  <si>
    <t>2023-11-30T06:56:27.00</t>
  </si>
  <si>
    <t>408660822</t>
  </si>
  <si>
    <t>PTA-00142406</t>
  </si>
  <si>
    <t>12065249;</t>
  </si>
  <si>
    <t>2023-12-05T05:14:30.53</t>
  </si>
  <si>
    <t>2023-12-18T08:37:22.67</t>
  </si>
  <si>
    <t>133.35</t>
  </si>
  <si>
    <t>200</t>
  </si>
  <si>
    <t>2023-12-05T05:49:13.00</t>
  </si>
  <si>
    <t>7355805656</t>
  </si>
  <si>
    <t>15304731</t>
  </si>
  <si>
    <t>6</t>
  </si>
  <si>
    <t>Interna Strategy Discount</t>
  </si>
  <si>
    <t>APTIV MANUFATURA E SERVICOS DE-734252</t>
  </si>
  <si>
    <t>Internal Strategy Discount</t>
  </si>
  <si>
    <t>PTA-00143181</t>
  </si>
  <si>
    <t>15327893;</t>
  </si>
  <si>
    <t>2023-12-08T06:53:50.55</t>
  </si>
  <si>
    <t>2023-12-08T06:53:45.20</t>
  </si>
  <si>
    <t>800</t>
  </si>
  <si>
    <t>CITY  ESPIRITO SANTO DO PINHAL</t>
  </si>
  <si>
    <t>734252</t>
  </si>
  <si>
    <t>2023-12-08T07:37:43.00</t>
  </si>
  <si>
    <t>162.09</t>
  </si>
  <si>
    <t>Pickup</t>
  </si>
  <si>
    <t>0.20261372</t>
  </si>
  <si>
    <t>Projeto GSE Fiat Emitido Jorge CR não informado</t>
  </si>
  <si>
    <t>MATERIAL PARA ATENDIMENTO DE PROJETO GSE FIAT</t>
  </si>
  <si>
    <t>PTA-00141755</t>
  </si>
  <si>
    <t>35487053;</t>
  </si>
  <si>
    <t>2023-11-30T01:57:11.84</t>
  </si>
  <si>
    <t>2023-11-30T01:36:12.77</t>
  </si>
  <si>
    <t>2023-11-30T02:09:09.00</t>
  </si>
  <si>
    <t>material para atender projeto GSE FIAT</t>
  </si>
  <si>
    <t>otavio.almeida@aptiv.com</t>
  </si>
  <si>
    <t>Internal Strategy - aumento interno devido a adequação de MO Emergencial M0980/23</t>
  </si>
  <si>
    <t>PTA-00142310</t>
  </si>
  <si>
    <t>2023-12-04T08:20:12.78</t>
  </si>
  <si>
    <t>2023-12-04T08:19:14.44</t>
  </si>
  <si>
    <t>494.32</t>
  </si>
  <si>
    <t>2500</t>
  </si>
  <si>
    <t>2023-12-05T11:28:02.00</t>
  </si>
  <si>
    <t>M0980/23</t>
  </si>
  <si>
    <t xml:space="preserve">0 Days 15 Hr 7 Min </t>
  </si>
  <si>
    <t>0.19772615</t>
  </si>
  <si>
    <t>APTIV TROY BUILDING ""D""-733991</t>
  </si>
  <si>
    <t>PTA-00143111</t>
  </si>
  <si>
    <t>13697419;</t>
  </si>
  <si>
    <t>2023-12-07T06:27:20.02</t>
  </si>
  <si>
    <t>2023-12-07T06:27:14.42</t>
  </si>
  <si>
    <t>733991</t>
  </si>
  <si>
    <t>48098-2819</t>
  </si>
  <si>
    <t>2023-12-08T12:53:23.00</t>
  </si>
  <si>
    <t xml:space="preserve">0 Days 18 Hr 26 Min </t>
  </si>
  <si>
    <t xml:space="preserve">MERCURY </t>
  </si>
  <si>
    <t>13697419</t>
  </si>
  <si>
    <t>Customer rescheduled FIAT - Consulta 49</t>
  </si>
  <si>
    <t>Reprograma FIAT que será recuperado posteriormente POV.</t>
  </si>
  <si>
    <t>PTA-00143942</t>
  </si>
  <si>
    <t>15492822 ;</t>
  </si>
  <si>
    <t>2023-12-14T12:28:39.26</t>
  </si>
  <si>
    <t>2023-12-14T12:28:33.87</t>
  </si>
  <si>
    <t>2023-12-21T00:00:00</t>
  </si>
  <si>
    <t>2023-12-14T01:32:25.00</t>
  </si>
  <si>
    <t>POSTERIOR X6H</t>
  </si>
  <si>
    <t>15</t>
  </si>
  <si>
    <t>Aéreo necessário para atender Projetos GM. Emitido Rodrigo CR não informado</t>
  </si>
  <si>
    <t>CHIP ONE EXCHANGE GMBH &amp; CO KG-753781</t>
  </si>
  <si>
    <t>Aéreo necessário para atender Projetos GM.</t>
  </si>
  <si>
    <t>PTA-00142361</t>
  </si>
  <si>
    <t>33395154;</t>
  </si>
  <si>
    <t>2023-12-05T11:57:45.16</t>
  </si>
  <si>
    <t>2023-12-19T05:50:53.12</t>
  </si>
  <si>
    <t>223.73</t>
  </si>
  <si>
    <t>2023-12-05T00:00:00</t>
  </si>
  <si>
    <t>177.73</t>
  </si>
  <si>
    <t>MONZASTRASSE 4B</t>
  </si>
  <si>
    <t>LANGEN</t>
  </si>
  <si>
    <t>753781</t>
  </si>
  <si>
    <t>63225</t>
  </si>
  <si>
    <t>2023-12-05T02:40:56.00</t>
  </si>
  <si>
    <t>3382386195</t>
  </si>
  <si>
    <t>PICKUP Project</t>
  </si>
  <si>
    <t>Duplicação na ordem de corte do circuito consumindo mais materia prima que deveria e fatando para outros PNs.</t>
  </si>
  <si>
    <t>PTA-00143105</t>
  </si>
  <si>
    <t>35785674;</t>
  </si>
  <si>
    <t>2023-12-07T07:27:14.31</t>
  </si>
  <si>
    <t>2023-12-18T08:41:29.15</t>
  </si>
  <si>
    <t>62.98</t>
  </si>
  <si>
    <t>140</t>
  </si>
  <si>
    <t>2023-12-08T11:22:57.00</t>
  </si>
  <si>
    <t>6074219605</t>
  </si>
  <si>
    <t xml:space="preserve">0 Days 15 Hr 55 Min </t>
  </si>
  <si>
    <t>CANOPY</t>
  </si>
  <si>
    <t>14</t>
  </si>
  <si>
    <t>Stock divergence</t>
  </si>
  <si>
    <t>PTA-00143972</t>
  </si>
  <si>
    <t>12146088;</t>
  </si>
  <si>
    <t>2023-12-14T03:01:30.88</t>
  </si>
  <si>
    <t>2023-12-14T03:01:12.52</t>
  </si>
  <si>
    <t>2023-12-14T03:50:23.00</t>
  </si>
  <si>
    <t>15436200</t>
  </si>
  <si>
    <t>18</t>
  </si>
  <si>
    <t>ETA Delay - Bloqueio no porto</t>
  </si>
  <si>
    <t>Entrega Emergencial da Pasta M0954/23, para evitar parada de linha da VW. Necessário devido à bloqueio de agendamento no Porto.</t>
  </si>
  <si>
    <t>PTA-00142118</t>
  </si>
  <si>
    <t>15545228;</t>
  </si>
  <si>
    <t>2023-12-04T10:26:30.44</t>
  </si>
  <si>
    <t>2023-12-19T05:49:24.35</t>
  </si>
  <si>
    <t>410.71</t>
  </si>
  <si>
    <t>2023-12-04T00:00:00</t>
  </si>
  <si>
    <t>2023-12-04T10:50:58.00</t>
  </si>
  <si>
    <t>15509274 / 15545224</t>
  </si>
  <si>
    <t>217616996</t>
  </si>
  <si>
    <t>PTA-00144217</t>
  </si>
  <si>
    <t>13898957;15521513;15521515</t>
  </si>
  <si>
    <t>25000;3000;22000</t>
  </si>
  <si>
    <t>3.50;0;0</t>
  </si>
  <si>
    <t>2023-12-15T05:37:33.08</t>
  </si>
  <si>
    <t>2023-12-15T05:36:56.77</t>
  </si>
  <si>
    <t>77.72</t>
  </si>
  <si>
    <t>2023-12-15T05:51:00.00</t>
  </si>
  <si>
    <t xml:space="preserve">40x13x22;; </t>
  </si>
  <si>
    <t>PTA-00143401</t>
  </si>
  <si>
    <t>10848196;</t>
  </si>
  <si>
    <t>2023-12-11T04:03:17.38</t>
  </si>
  <si>
    <t>2023-12-11T04:02:33.23</t>
  </si>
  <si>
    <t>2023-12-11T07:52:00.00</t>
  </si>
  <si>
    <t xml:space="preserve">0 Days 3 Hr 48 Min </t>
  </si>
  <si>
    <t>506.53</t>
  </si>
  <si>
    <t xml:space="preserve">PSA </t>
  </si>
  <si>
    <t>ITEM REJEITADO PELA QUALIDADE, RELES COM SUSPEITA DE TEREM SIDO DERRUBADOS EM ALGUMA PARTE DO TRAJETO.</t>
  </si>
  <si>
    <t>PTA-00143150</t>
  </si>
  <si>
    <t>2023-12-04T07:20:02.42</t>
  </si>
  <si>
    <t>2023-12-04T07:20:00.79</t>
  </si>
  <si>
    <t>207.77</t>
  </si>
  <si>
    <t>2023-12-08T04:50:43.00</t>
  </si>
  <si>
    <t xml:space="preserve">3 Days 21 Hr 30 Min </t>
  </si>
  <si>
    <t>383414612</t>
  </si>
  <si>
    <t>5</t>
  </si>
  <si>
    <t>Divergencia de estoque/ZIMPORT no recebimento</t>
  </si>
  <si>
    <t>PTA-00143106</t>
  </si>
  <si>
    <t>2023-12-08T11:04:41.41</t>
  </si>
  <si>
    <t>2023-12-08T11:04:25.76</t>
  </si>
  <si>
    <t>2023-12-15T00:00:00</t>
  </si>
  <si>
    <t>160</t>
  </si>
  <si>
    <t>2023-12-08T11:23:05.00</t>
  </si>
  <si>
    <t>PSA F3</t>
  </si>
  <si>
    <t>12065932; 15365667</t>
  </si>
  <si>
    <t>Customer Reschedule CNH Sugarcane - CR POV será emitida até 11/12-(Otavio)</t>
  </si>
  <si>
    <t>PTA-00142957</t>
  </si>
  <si>
    <t>35496940;</t>
  </si>
  <si>
    <t>2023-12-06T04:44:42.46</t>
  </si>
  <si>
    <t>2023-12-18T08:27:37.42</t>
  </si>
  <si>
    <t>862.31</t>
  </si>
  <si>
    <t>578.96</t>
  </si>
  <si>
    <t>2023-12-07T04:09:02.00</t>
  </si>
  <si>
    <t>1493560036</t>
  </si>
  <si>
    <t>Cliente CNH</t>
  </si>
  <si>
    <t>726761322</t>
  </si>
  <si>
    <t>APTIV CENTEC III (FW84)-725455</t>
  </si>
  <si>
    <t>Parts for project development. Freight will be absorbed at the SC 529-23  quotation.</t>
  </si>
  <si>
    <t>PTA-00144254</t>
  </si>
  <si>
    <t>12004438;</t>
  </si>
  <si>
    <t>2023-12-15T07:51:13.15</t>
  </si>
  <si>
    <t>2023-12-15T07:50:54.18</t>
  </si>
  <si>
    <t>210</t>
  </si>
  <si>
    <t>BOULEVARD ALPHA #955</t>
  </si>
  <si>
    <t>725455</t>
  </si>
  <si>
    <t>25903</t>
  </si>
  <si>
    <t>2023-12-15T09:24:04.00</t>
  </si>
  <si>
    <t>12004438</t>
  </si>
  <si>
    <t>Reprograma cliente</t>
  </si>
  <si>
    <t>PTA-00142311</t>
  </si>
  <si>
    <t>3569968;</t>
  </si>
  <si>
    <t>2023-12-04T04:15:12.49</t>
  </si>
  <si>
    <t>2023-12-18T08:18:21.74</t>
  </si>
  <si>
    <t>154.91</t>
  </si>
  <si>
    <t>170</t>
  </si>
  <si>
    <t>BELEDIYE SANAYI SITESI A BLOK</t>
  </si>
  <si>
    <t>2023-12-05T11:28:11.00</t>
  </si>
  <si>
    <t>8939727801</t>
  </si>
  <si>
    <t xml:space="preserve">0 Days 19 Hr 12 Min </t>
  </si>
  <si>
    <t>644176299</t>
  </si>
  <si>
    <t>PTA-00144226</t>
  </si>
  <si>
    <t>23860;3000;22000</t>
  </si>
  <si>
    <t>1.00;0;0</t>
  </si>
  <si>
    <t>2023-12-15T06:23:10.76</t>
  </si>
  <si>
    <t>2023-12-15T06:22:36.77</t>
  </si>
  <si>
    <t>51.52</t>
  </si>
  <si>
    <t>2023-12-15T07:04:50.00</t>
  </si>
  <si>
    <t>8350549616</t>
  </si>
  <si>
    <t xml:space="preserve">30x30x30;; </t>
  </si>
  <si>
    <t>043898092</t>
  </si>
  <si>
    <t>Internal Strategy - aumento interno devido a adequação de MO</t>
  </si>
  <si>
    <t>PTA-00142309</t>
  </si>
  <si>
    <t>1395463;</t>
  </si>
  <si>
    <t>2023-12-04T08:16:27.75</t>
  </si>
  <si>
    <t>2023-12-04T08:16:21.48</t>
  </si>
  <si>
    <t>2023-12-05T11:27:53.00</t>
  </si>
  <si>
    <t>M0973/23</t>
  </si>
  <si>
    <t>Internal Strategy - Sales</t>
  </si>
  <si>
    <t>Fiat Power Train -Dummy</t>
  </si>
  <si>
    <t>Internal Strategy Monthly Sales - antecipar envio devido feriado em Ouros amanha</t>
  </si>
  <si>
    <t>PTA-00143112</t>
  </si>
  <si>
    <t>35382955;</t>
  </si>
  <si>
    <t>2023-12-08T11:22:48.50</t>
  </si>
  <si>
    <t>2023-12-08T06:11:19.53</t>
  </si>
  <si>
    <t>552.11</t>
  </si>
  <si>
    <t>10023</t>
  </si>
  <si>
    <t>2724.95</t>
  </si>
  <si>
    <t>2265</t>
  </si>
  <si>
    <t>2023-12-08T12:53:41.00</t>
  </si>
  <si>
    <t>PAR-000218154</t>
  </si>
  <si>
    <t>Approved -  ;; Rejected -  ;; Approved -  ;</t>
  </si>
  <si>
    <t>Projects - COTAÇÃO 161-23</t>
  </si>
  <si>
    <t>Parts for project development. INCLUSO NA COTAÇÃO 161-23</t>
  </si>
  <si>
    <t>PTA-00144718</t>
  </si>
  <si>
    <t>2023-12-19T01:34:09.58</t>
  </si>
  <si>
    <t>2023-12-19T01:22:14.45</t>
  </si>
  <si>
    <t>1400</t>
  </si>
  <si>
    <t>900</t>
  </si>
  <si>
    <t>2023-12-19T02:06:39.00</t>
  </si>
  <si>
    <t>Internal Strategy - vessel delay</t>
  </si>
  <si>
    <t>Entrega Emergencial da Pasta M0967/23, para evitar parada de linha da VW. Necessário devido à atraso de atracação e atraso na exoneração de Part Lotes.</t>
  </si>
  <si>
    <t>PTA-00144692</t>
  </si>
  <si>
    <t>15504141;</t>
  </si>
  <si>
    <t>2023-12-19T11:33:21.45</t>
  </si>
  <si>
    <t>2023-12-19T05:50:06.81</t>
  </si>
  <si>
    <t>2023-12-19T00:00:00</t>
  </si>
  <si>
    <t>2023-12-19T11:44:54.00</t>
  </si>
  <si>
    <t>15504142 / 15504143</t>
  </si>
  <si>
    <t>20</t>
  </si>
  <si>
    <t>PTA-00141965</t>
  </si>
  <si>
    <t>2023-12-01T01:38:37.07</t>
  </si>
  <si>
    <t>2023-12-18T08:14:10.25</t>
  </si>
  <si>
    <t>564.89</t>
  </si>
  <si>
    <t>190</t>
  </si>
  <si>
    <t>2023-12-01T04:40:38.00</t>
  </si>
  <si>
    <t>8522209006</t>
  </si>
  <si>
    <t>Customer rescheduled - Mercedes</t>
  </si>
  <si>
    <t>Reprograma dentro do protocolo</t>
  </si>
  <si>
    <t>PTA-00143728</t>
  </si>
  <si>
    <t>13588189;</t>
  </si>
  <si>
    <t>2023-12-13T10:17:29.65</t>
  </si>
  <si>
    <t>2023-12-18T08:43:42.88</t>
  </si>
  <si>
    <t>111.04</t>
  </si>
  <si>
    <t>113.48</t>
  </si>
  <si>
    <t>2023-12-13T12:08:37.00</t>
  </si>
  <si>
    <t>1024928741</t>
  </si>
  <si>
    <t xml:space="preserve">0 Days 1 Hr 51 Min </t>
  </si>
  <si>
    <t>Project CR incluido no preço/peça</t>
  </si>
  <si>
    <t>KROMBERG &amp; SCHUBERT DO BRASI L LTDA-Dummy</t>
  </si>
  <si>
    <t>PTA-00141967</t>
  </si>
  <si>
    <t>15363625;</t>
  </si>
  <si>
    <t>2023-12-01T11:09:50.72</t>
  </si>
  <si>
    <t>2023-12-01T11:09:42.19</t>
  </si>
  <si>
    <t>276.82</t>
  </si>
  <si>
    <t>AV PAULO ROCHA, 110</t>
  </si>
  <si>
    <t>OLIVEIRA</t>
  </si>
  <si>
    <t>MINAS GERAIS</t>
  </si>
  <si>
    <t>35540-000</t>
  </si>
  <si>
    <t>2023-12-01T04:40:59.00</t>
  </si>
  <si>
    <t xml:space="preserve">0 Days 5 Hr 31 Min </t>
  </si>
  <si>
    <t>PROTÓTIPOS MAN</t>
  </si>
  <si>
    <t xml:space="preserve">DPP72109 </t>
  </si>
  <si>
    <t>Project CR SC 161-23</t>
  </si>
  <si>
    <t>35375322;</t>
  </si>
  <si>
    <t>2023-12-01T04:39:29.02</t>
  </si>
  <si>
    <t>2023-12-01T04:39:19.62</t>
  </si>
  <si>
    <t>2000</t>
  </si>
  <si>
    <t>1468.67</t>
  </si>
  <si>
    <t>7m</t>
  </si>
  <si>
    <t>Project changes FIAT - Guilherme Frigo</t>
  </si>
  <si>
    <t>Critical material to meet Fiat request. Cost will be recovered from the customer, as informed by Guilherme Frigo. ​</t>
  </si>
  <si>
    <t>2023-12-15T10:21:19.55</t>
  </si>
  <si>
    <t>2023-12-15T10:21:07.65</t>
  </si>
  <si>
    <t>9730122323</t>
  </si>
  <si>
    <t>199.62</t>
  </si>
  <si>
    <t>565479164</t>
  </si>
  <si>
    <t>Av. Pedro Schwertz, Nº 47,-Dummy</t>
  </si>
  <si>
    <t>35812502;</t>
  </si>
  <si>
    <t>2023-12-07T01:57:22.95</t>
  </si>
  <si>
    <t>2023-12-07T01:56:58.49</t>
  </si>
  <si>
    <t>6305</t>
  </si>
  <si>
    <t>Santa Rosa – RS, CEP: 98789-270</t>
  </si>
  <si>
    <t>4280</t>
  </si>
  <si>
    <t>Pending - ; Rejected - não temos espaço para este valor de premium em Dezembro  ;</t>
  </si>
  <si>
    <t>1277.48</t>
  </si>
  <si>
    <t>Estratégia interna de PCP para atendimento GM.</t>
  </si>
  <si>
    <t>PTA-00144131</t>
  </si>
  <si>
    <t>35412744;</t>
  </si>
  <si>
    <t>2023-12-15T11:10:36.80</t>
  </si>
  <si>
    <t>2023-12-15T11:08:18.54</t>
  </si>
  <si>
    <t>213.06</t>
  </si>
  <si>
    <t>2023-12-15T11:24:48.00</t>
  </si>
  <si>
    <t>PTA-00143385</t>
  </si>
  <si>
    <t>35302246;</t>
  </si>
  <si>
    <t>2023-12-11T04:14:00.34</t>
  </si>
  <si>
    <t>2023-12-11T04:13:39.57</t>
  </si>
  <si>
    <t>1600</t>
  </si>
  <si>
    <t>2023-12-11T04:30:33.00</t>
  </si>
  <si>
    <t>324.18</t>
  </si>
  <si>
    <t>AKO-KUNSTSTOFFE ALFRED KOLB GMBH-1042254</t>
  </si>
  <si>
    <t>PTA-00141966</t>
  </si>
  <si>
    <t>10890269 ;</t>
  </si>
  <si>
    <t>2023-12-01T11:46:24.65</t>
  </si>
  <si>
    <t>2023-12-01T11:46:16.80</t>
  </si>
  <si>
    <t>400</t>
  </si>
  <si>
    <t>205</t>
  </si>
  <si>
    <t>GROSSE MINKE 10</t>
  </si>
  <si>
    <t>SINSHEIM</t>
  </si>
  <si>
    <t>1042254</t>
  </si>
  <si>
    <t>74889</t>
  </si>
  <si>
    <t>2023-12-01T04:40:48.00</t>
  </si>
  <si>
    <t xml:space="preserve">0 Days 4 Hr 54 Min </t>
  </si>
  <si>
    <t>326011673</t>
  </si>
  <si>
    <t xml:space="preserve">Supplier Delay - ITT Cannon CR Aguarda emissao do Credit Note </t>
  </si>
  <si>
    <t>Atraso do fornecedor - custos serão recuperados</t>
  </si>
  <si>
    <t>PTA-00142951</t>
  </si>
  <si>
    <t>13641241 ;</t>
  </si>
  <si>
    <t>2023-12-07T10:53:10.62</t>
  </si>
  <si>
    <t>2023-12-07T10:53:00.11</t>
  </si>
  <si>
    <t>98.4</t>
  </si>
  <si>
    <t>2023-12-07T03:27:40.00</t>
  </si>
  <si>
    <t>493378544</t>
  </si>
  <si>
    <t>CONSULTA 49 - REPROGRAMA DAS LINHAS ARGO (ESTRATEGIA DE FINAL DE ANO)</t>
  </si>
  <si>
    <t>PTA-00144130</t>
  </si>
  <si>
    <t>35105680;</t>
  </si>
  <si>
    <t>2023-12-15T11:03:56.61</t>
  </si>
  <si>
    <t>2023-12-15T11:03:44.74</t>
  </si>
  <si>
    <t>78.71</t>
  </si>
  <si>
    <t>2023-12-15T11:24:20.00</t>
  </si>
  <si>
    <t>Project CR SC 912-22</t>
  </si>
  <si>
    <t>Parts for project development. Freight will be absorbed at the SC 912-22 quotation.</t>
  </si>
  <si>
    <t>PTA-00143506</t>
  </si>
  <si>
    <t>33511325;</t>
  </si>
  <si>
    <t>2023-12-11T07:55:53.40</t>
  </si>
  <si>
    <t>2023-12-11T07:55:47.46</t>
  </si>
  <si>
    <t>89</t>
  </si>
  <si>
    <t>2023-12-12T11:09:51.00</t>
  </si>
  <si>
    <t>2583447941</t>
  </si>
  <si>
    <t xml:space="preserve">0 Days 15 Hr 13 Min </t>
  </si>
  <si>
    <t>33511325</t>
  </si>
  <si>
    <t>Stock divergence - será recuperado conforme consulta aberta com CNH</t>
  </si>
  <si>
    <t>PTA-00145123</t>
  </si>
  <si>
    <t>2023-12-21T02:48:07.42</t>
  </si>
  <si>
    <t>2023-12-21T02:45:48.36</t>
  </si>
  <si>
    <t>2023-12-21T06:02:24.00</t>
  </si>
  <si>
    <t xml:space="preserve">0 Days 3 Hr 14 Min </t>
  </si>
  <si>
    <t>APTIV WARREN (FR07)-725456</t>
  </si>
  <si>
    <t>PTA-00143729</t>
  </si>
  <si>
    <t>12041430;</t>
  </si>
  <si>
    <t>2023-12-12T11:44:43.38</t>
  </si>
  <si>
    <t>2023-12-12T11:44:22.45</t>
  </si>
  <si>
    <t>96</t>
  </si>
  <si>
    <t>725456</t>
  </si>
  <si>
    <t>2023-12-13T12:08:54.00</t>
  </si>
  <si>
    <t>6646120526</t>
  </si>
  <si>
    <t>DPP72371</t>
  </si>
  <si>
    <t>cost Recovery Pending</t>
  </si>
  <si>
    <t>Reprograma do cliente - Consulta 49</t>
  </si>
  <si>
    <t>PTA-00144897</t>
  </si>
  <si>
    <t>lucas.jose@aptiv.com</t>
  </si>
  <si>
    <t>2023-12-20T10:21:05.28</t>
  </si>
  <si>
    <t>2023-12-20T10:20:56.07</t>
  </si>
  <si>
    <t>2023-12-20T00:00:00</t>
  </si>
  <si>
    <t>3105.43</t>
  </si>
  <si>
    <t>35180-252</t>
  </si>
  <si>
    <t>2023-12-20T11:55:09.00</t>
  </si>
  <si>
    <t xml:space="preserve">0 Days 1 Hr 34 Min </t>
  </si>
  <si>
    <t>629.2</t>
  </si>
  <si>
    <t>0;</t>
  </si>
  <si>
    <t>PTA-00144769</t>
  </si>
  <si>
    <t>98555054;</t>
  </si>
  <si>
    <t>2023-12-19T05:46:11.06</t>
  </si>
  <si>
    <t>2023-12-19T05:46:01.54</t>
  </si>
  <si>
    <t>O Custo do frete será recuperado na POV16601</t>
  </si>
  <si>
    <t>450</t>
  </si>
  <si>
    <t>2023-12-19T06:23:53.00</t>
  </si>
  <si>
    <t>91.18</t>
  </si>
  <si>
    <t>DALGAS IND.E COM.DE EQUIPAMENTOS AUTOMOTIVOS LTDA</t>
  </si>
  <si>
    <t>O Custo do frete será recuperado na POV16601 conforme e-mail filipe veloso</t>
  </si>
  <si>
    <t>PTA-00144473</t>
  </si>
  <si>
    <t>13611166;</t>
  </si>
  <si>
    <t>2023-12-18T10:09:44.94</t>
  </si>
  <si>
    <t>2023-12-18T10:08:54.81</t>
  </si>
  <si>
    <t>2023-12-18T11:45:25.00</t>
  </si>
  <si>
    <t>DPP72630</t>
  </si>
  <si>
    <t>022537949</t>
  </si>
  <si>
    <t>Projects - SC 439-23</t>
  </si>
  <si>
    <t>BSB LEAR CORPORATION-734359</t>
  </si>
  <si>
    <t>Parts for project development. Freight will be absorbed at the SC 439-23 quotation.</t>
  </si>
  <si>
    <t>PTA-00145247</t>
  </si>
  <si>
    <t>15364089;</t>
  </si>
  <si>
    <t>2023-12-22T11:24:45.14</t>
  </si>
  <si>
    <t>2023-12-22T11:24:32.77</t>
  </si>
  <si>
    <t>84.53</t>
  </si>
  <si>
    <t>ANKUMERSTRASSE 28</t>
  </si>
  <si>
    <t>BERSENBRUCK</t>
  </si>
  <si>
    <t>734359</t>
  </si>
  <si>
    <t>NS</t>
  </si>
  <si>
    <t>49593</t>
  </si>
  <si>
    <t>2023-12-22T11:52:25.00</t>
  </si>
  <si>
    <t xml:space="preserve">246 A0 SUV </t>
  </si>
  <si>
    <t xml:space="preserve">DPP72631 </t>
  </si>
  <si>
    <t>Stock Discrepancy - Envio direto Container M1008/23</t>
  </si>
  <si>
    <t>PTA-00143507</t>
  </si>
  <si>
    <t>13852930;</t>
  </si>
  <si>
    <t>2023-12-11T07:43:08.97</t>
  </si>
  <si>
    <t>2023-12-11T07:43:03.23</t>
  </si>
  <si>
    <t>486.27</t>
  </si>
  <si>
    <t>2400</t>
  </si>
  <si>
    <t>2023-12-12T11:10:00.00</t>
  </si>
  <si>
    <t>M1008/23</t>
  </si>
  <si>
    <t xml:space="preserve">0 Days 15 Hr 26 Min </t>
  </si>
  <si>
    <t>Divergencia de estoque/aumento interno por estrategia interna.</t>
  </si>
  <si>
    <t>PTA-00143731</t>
  </si>
  <si>
    <t>13962774;</t>
  </si>
  <si>
    <t>2023-12-12T11:50:12.71</t>
  </si>
  <si>
    <t>2023-12-12T11:49:20.63</t>
  </si>
  <si>
    <t>2023-12-13T12:09:17.00</t>
  </si>
  <si>
    <t xml:space="preserve">1 Days 0 Hr 19 Min </t>
  </si>
  <si>
    <t>principal k0</t>
  </si>
  <si>
    <t>219757144</t>
  </si>
  <si>
    <t>Projects - JD</t>
  </si>
  <si>
    <t>ONANON, INC.-7103011</t>
  </si>
  <si>
    <t>Material para atender projeto John Deere Gavea, conforme solicitação do Guilherme Frigo</t>
  </si>
  <si>
    <t>PTA-00144892</t>
  </si>
  <si>
    <t>6.80;</t>
  </si>
  <si>
    <t>2023-12-20T11:03:51.19</t>
  </si>
  <si>
    <t>2023-12-20T11:03:30.15</t>
  </si>
  <si>
    <t>720 S MILPITAS BLVD</t>
  </si>
  <si>
    <t>MILPITAS</t>
  </si>
  <si>
    <t>7103011</t>
  </si>
  <si>
    <t>95035-5449</t>
  </si>
  <si>
    <t>2023-12-20T11:37:58.00</t>
  </si>
  <si>
    <t>1316615414</t>
  </si>
  <si>
    <t>13x13x7;</t>
  </si>
  <si>
    <t>JOHN DEERE/GAVEA</t>
  </si>
  <si>
    <t>Seguir com frete aereo conforme ok via e-mail Murillo Moraes</t>
  </si>
  <si>
    <t>177220647</t>
  </si>
  <si>
    <t>SHANGHAI HONGFA RELAY CO., LTD.-7083183</t>
  </si>
  <si>
    <t>Increase at customer demand</t>
  </si>
  <si>
    <t>13959101;</t>
  </si>
  <si>
    <t>2023-12-15T08:17:18.42</t>
  </si>
  <si>
    <t>2023-12-15T08:17:04.35</t>
  </si>
  <si>
    <t>Consulta 49 X6H</t>
  </si>
  <si>
    <t>1649</t>
  </si>
  <si>
    <t>NO. 51, LANE 341, JIUXIN ROAD</t>
  </si>
  <si>
    <t>7083183</t>
  </si>
  <si>
    <t>201615</t>
  </si>
  <si>
    <t>13954177</t>
  </si>
  <si>
    <t>Supplier Delay - Kostal</t>
  </si>
  <si>
    <t>KOSTAL CONNECTORS GMBH-7026831</t>
  </si>
  <si>
    <t>Atraso do fornecedor - será enviado um credit note no valor do aéreo - Já confirmado via e-mail.</t>
  </si>
  <si>
    <t>PTA-00143730</t>
  </si>
  <si>
    <t>15340035 ;</t>
  </si>
  <si>
    <t>2023-12-12T11:44:09.07</t>
  </si>
  <si>
    <t>2023-12-12T11:43:52.67</t>
  </si>
  <si>
    <t>300</t>
  </si>
  <si>
    <t>7026831</t>
  </si>
  <si>
    <t>2023-12-13T12:09:09.00</t>
  </si>
  <si>
    <t>KOSTAL AUTOMOBIL ELEKTRIK GMBH &amp; CO-7009612</t>
  </si>
  <si>
    <t xml:space="preserve">1 Days 0 Hr 25 Min </t>
  </si>
  <si>
    <t>340852585</t>
  </si>
  <si>
    <t>343015854</t>
  </si>
  <si>
    <t>YAZAKI AUTOMOTIVE PROD BRASIL-749092</t>
  </si>
  <si>
    <t>AUMENTO DE VOLUME - CONSULTA 49</t>
  </si>
  <si>
    <t>PTA-00144576</t>
  </si>
  <si>
    <t>35012680;</t>
  </si>
  <si>
    <t>2023-12-18T06:09:33.71</t>
  </si>
  <si>
    <t>2023-12-18T06:09:29.70</t>
  </si>
  <si>
    <t>RUA ARGEMIRO CARDOSO 780</t>
  </si>
  <si>
    <t>MATOZINHOS</t>
  </si>
  <si>
    <t>749092</t>
  </si>
  <si>
    <t>35720-000</t>
  </si>
  <si>
    <t>2023-12-18T06:43:01.00</t>
  </si>
  <si>
    <t>Customer rescheduled - CNH cobrado na POV16649</t>
  </si>
  <si>
    <t>2023-12-22T11:44:49.72</t>
  </si>
  <si>
    <t>2023-12-22T11:42:39.55</t>
  </si>
  <si>
    <t>Supplier Delay - carta de crédito será emitida pela ITT</t>
  </si>
  <si>
    <t>ATRASO DO FORNECEDOR - O MESMO MANDARA A NOTA DE CREDITO PARA APLICAÇÃO</t>
  </si>
  <si>
    <t>PTA-00145243</t>
  </si>
  <si>
    <t>13540241;</t>
  </si>
  <si>
    <t>2023-12-21T08:21:40.51</t>
  </si>
  <si>
    <t>2023-12-21T08:21:31.96</t>
  </si>
  <si>
    <t>108.56</t>
  </si>
  <si>
    <t>2023-12-22T10:55:43.00</t>
  </si>
  <si>
    <t xml:space="preserve">0 Days 14 Hr 34 Min </t>
  </si>
  <si>
    <t>21</t>
  </si>
  <si>
    <t>PTA-00144253</t>
  </si>
  <si>
    <t>15419715;</t>
  </si>
  <si>
    <t>2023-12-15T08:10:36.67</t>
  </si>
  <si>
    <t>2023-12-15T08:10:31.31</t>
  </si>
  <si>
    <t>398</t>
  </si>
  <si>
    <t>2023-12-15T09:23:55.00</t>
  </si>
  <si>
    <t>33257488</t>
  </si>
  <si>
    <t>COFICAB LEON, S. DE R.L. DE C.V.-763230</t>
  </si>
  <si>
    <t>EXPEDITORS DID NOT COLLECT THE CARGO ACCORDING TO THE PLAN DATES.</t>
  </si>
  <si>
    <t>2023-12-22T12:11:58.97</t>
  </si>
  <si>
    <t>2023-12-22T12:11:53.25</t>
  </si>
  <si>
    <t>CIRCUITO INTERMEX SUR NUMBER 1551</t>
  </si>
  <si>
    <t>JUAREZ</t>
  </si>
  <si>
    <t>763230</t>
  </si>
  <si>
    <t>floor 740</t>
  </si>
  <si>
    <t>no</t>
  </si>
  <si>
    <t>Target year 24</t>
  </si>
  <si>
    <t>Freight recovered with the client</t>
  </si>
  <si>
    <t>Internal strategy/ discount</t>
  </si>
  <si>
    <t>Freight recovered by POV</t>
  </si>
  <si>
    <t>Freight recovery by ICC</t>
  </si>
  <si>
    <t>Carrier issue</t>
  </si>
  <si>
    <t>Freight to be recovered with supplier</t>
  </si>
  <si>
    <t>Freight to be recovered with client</t>
  </si>
  <si>
    <t>Cost Recovery Total</t>
  </si>
  <si>
    <t>Vessel delay</t>
  </si>
  <si>
    <t>Payment delay - shipment blocked</t>
  </si>
  <si>
    <t>Supplier bankruptcy</t>
  </si>
  <si>
    <t>Transferência ferramental</t>
  </si>
  <si>
    <t>Freight to avoid buy high MOQ</t>
  </si>
  <si>
    <t>Cost Recovery Pending Total</t>
  </si>
  <si>
    <t>Normal Total</t>
  </si>
  <si>
    <t>Prototypes/Samples - Absorvido no valor da peça</t>
  </si>
  <si>
    <t>CHIP ONE EXCHANGE GMBH &amp; CO KG-736238</t>
  </si>
  <si>
    <t>PTA-00145875</t>
  </si>
  <si>
    <t>13775889;</t>
  </si>
  <si>
    <t>2024-01-02T04:50:41.19</t>
  </si>
  <si>
    <t>2024-01-02T04:49:40.32</t>
  </si>
  <si>
    <t>37</t>
  </si>
  <si>
    <t>MARTIN-BEHAIM STR 19-21</t>
  </si>
  <si>
    <t>736238</t>
  </si>
  <si>
    <t>2024-01-02T09:12:35.00</t>
  </si>
  <si>
    <t>1103177670</t>
  </si>
  <si>
    <t xml:space="preserve">0 Days 4 Hr 21 Min </t>
  </si>
  <si>
    <t>PROTÓTIPOS CYPRESS</t>
  </si>
  <si>
    <t>DPP72730</t>
  </si>
  <si>
    <t>2</t>
  </si>
  <si>
    <t>PTA-00146614</t>
  </si>
  <si>
    <t>2024-01-02T04:58:42.11</t>
  </si>
  <si>
    <t>2024-01-12T10:43:13.76</t>
  </si>
  <si>
    <t>2024-01-09T11:50:55.00</t>
  </si>
  <si>
    <t>7573619056</t>
  </si>
  <si>
    <t xml:space="preserve">6 Days 18 Hr 52 Min </t>
  </si>
  <si>
    <t>DPP72624 DPP72621</t>
  </si>
  <si>
    <t>PTA-00145876</t>
  </si>
  <si>
    <t>2024-01-02T05:14:55.78</t>
  </si>
  <si>
    <t>2024-01-02T05:13:39.85</t>
  </si>
  <si>
    <t>43</t>
  </si>
  <si>
    <t>2024-01-02T09:12:52.00</t>
  </si>
  <si>
    <t>1996242905</t>
  </si>
  <si>
    <t>DPP72624 DPP72697</t>
  </si>
  <si>
    <t>Prototypes/Samples - Projeto VW 246 A0 - forma de recuperação ainda a ser definido</t>
  </si>
  <si>
    <t>LITTELFUSE PHILS., INC.-1049688</t>
  </si>
  <si>
    <t>PTA-00150030</t>
  </si>
  <si>
    <t>15435234;</t>
  </si>
  <si>
    <t>2024-01-02T05:22:39.23</t>
  </si>
  <si>
    <t>2024-01-02T05:22:20.26</t>
  </si>
  <si>
    <t>66</t>
  </si>
  <si>
    <t>BUILDING 1 &amp; 2</t>
  </si>
  <si>
    <t>MALVAR</t>
  </si>
  <si>
    <t>1049688</t>
  </si>
  <si>
    <t>PH</t>
  </si>
  <si>
    <t>BTG</t>
  </si>
  <si>
    <t>4233</t>
  </si>
  <si>
    <t>2024-01-30T03:36:36.00</t>
  </si>
  <si>
    <t>6904941875</t>
  </si>
  <si>
    <t xml:space="preserve">27 Days 22 Hr 13 Min </t>
  </si>
  <si>
    <t>DPP72526</t>
  </si>
  <si>
    <t>005212246</t>
  </si>
  <si>
    <t>Prototypes/Samples - Absorvido na SC 161-23</t>
  </si>
  <si>
    <t>PTA-00145879</t>
  </si>
  <si>
    <t>2024-01-02T05:54:33.14</t>
  </si>
  <si>
    <t>2024-01-02T05:54:15.13</t>
  </si>
  <si>
    <t>196</t>
  </si>
  <si>
    <t>2024-01-02T09:13:15.00</t>
  </si>
  <si>
    <t>5271031544</t>
  </si>
  <si>
    <t xml:space="preserve">0 Days 3 Hr 18 Min </t>
  </si>
  <si>
    <t xml:space="preserve">7M </t>
  </si>
  <si>
    <t>DPP72642</t>
  </si>
  <si>
    <t>Prototypes/Samples - Absorvido na SC 126-23</t>
  </si>
  <si>
    <t>PTA-00145877</t>
  </si>
  <si>
    <t>35833530;</t>
  </si>
  <si>
    <t>2024-01-02T06:02:55.24</t>
  </si>
  <si>
    <t>2024-01-02T06:02:27.41</t>
  </si>
  <si>
    <t>2024-01-02T09:13:05.00</t>
  </si>
  <si>
    <t>4563059034</t>
  </si>
  <si>
    <t xml:space="preserve">0 Days 3 Hr 10 Min </t>
  </si>
  <si>
    <t>DPP72436</t>
  </si>
  <si>
    <t>Prototypes/Samples - Absorvido na SC 529-23</t>
  </si>
  <si>
    <t>BERGER S2B GMBH-1053268</t>
  </si>
  <si>
    <t>PTA-00146436</t>
  </si>
  <si>
    <t>35820254;</t>
  </si>
  <si>
    <t>2024-01-04T11:01:32.26</t>
  </si>
  <si>
    <t>2024-01-04T11:01:05.66</t>
  </si>
  <si>
    <t>115</t>
  </si>
  <si>
    <t>HANS-THOMA-STR. 49-51</t>
  </si>
  <si>
    <t>1053268</t>
  </si>
  <si>
    <t>68163</t>
  </si>
  <si>
    <t>2024-01-08T12:10:08.00</t>
  </si>
  <si>
    <t>7738903841</t>
  </si>
  <si>
    <t xml:space="preserve">4 Days 1 Hr 8 Min </t>
  </si>
  <si>
    <t>Mercury Pacote 2</t>
  </si>
  <si>
    <t>DPP71988</t>
  </si>
  <si>
    <t>318321502</t>
  </si>
  <si>
    <t>PTA-00146435</t>
  </si>
  <si>
    <t>2024-01-04T11:11:20.55</t>
  </si>
  <si>
    <t>2024-01-04T11:10:59.61</t>
  </si>
  <si>
    <t>83</t>
  </si>
  <si>
    <t>2024-01-08T12:09:43.00</t>
  </si>
  <si>
    <t>4292812856</t>
  </si>
  <si>
    <t xml:space="preserve">4 Days 0 Hr 58 Min </t>
  </si>
  <si>
    <t>J4U ICE &amp; PHEV</t>
  </si>
  <si>
    <t>DPP72375</t>
  </si>
  <si>
    <t>Quality issue JD - troca de solda</t>
  </si>
  <si>
    <t>SHENZHEN JUFENG SOLDER CO-Dummy</t>
  </si>
  <si>
    <t xml:space="preserve">Testes de solda nova nas linhas da JD devido a problams de qualidade com a solda atual. </t>
  </si>
  <si>
    <t>PTA-00146434</t>
  </si>
  <si>
    <t>PPN00544;</t>
  </si>
  <si>
    <t>2024-01-04T11:48:14.99</t>
  </si>
  <si>
    <t>2024-01-30T01:48:04.18</t>
  </si>
  <si>
    <t>1F, BUILDING 12, JINPENG IND</t>
  </si>
  <si>
    <t>SHENZHEN</t>
  </si>
  <si>
    <t>JINPENG</t>
  </si>
  <si>
    <t>518129</t>
  </si>
  <si>
    <t>2024-01-08T12:09:06.00</t>
  </si>
  <si>
    <t>8259494412</t>
  </si>
  <si>
    <t xml:space="preserve">4 Days 0 Hr 20 Min </t>
  </si>
  <si>
    <t>DPP71684</t>
  </si>
  <si>
    <t>PTA-00146437</t>
  </si>
  <si>
    <t>33501779;</t>
  </si>
  <si>
    <t>2024-01-04T11:57:43.08</t>
  </si>
  <si>
    <t>2024-01-04T11:57:16.95</t>
  </si>
  <si>
    <t>74</t>
  </si>
  <si>
    <t>2024-01-08T12:10:18.00</t>
  </si>
  <si>
    <t>2674016203</t>
  </si>
  <si>
    <t xml:space="preserve">4 Days 0 Hr 12 Min </t>
  </si>
  <si>
    <t>DPP72585</t>
  </si>
  <si>
    <t>Modificações FCA - será recuperado em POV</t>
  </si>
  <si>
    <t>APTIV WARREN (FR11)-725476</t>
  </si>
  <si>
    <t>PTA-00146494</t>
  </si>
  <si>
    <t>15521515;15521513;15521515</t>
  </si>
  <si>
    <t>14800;3000;22000</t>
  </si>
  <si>
    <t>8.00;0;0</t>
  </si>
  <si>
    <t>2024-01-08T06:41:48.39</t>
  </si>
  <si>
    <t>2024-01-31T02:20:03.32</t>
  </si>
  <si>
    <t>104.85</t>
  </si>
  <si>
    <t>725476</t>
  </si>
  <si>
    <t>2024-01-08T06:58:58.00</t>
  </si>
  <si>
    <t>PTA-00147298</t>
  </si>
  <si>
    <t>PE565765;</t>
  </si>
  <si>
    <t>2024-01-09T11:00:54.95</t>
  </si>
  <si>
    <t>2024-01-09T10:59:33.70</t>
  </si>
  <si>
    <t>1346</t>
  </si>
  <si>
    <t>2024-01-12T06:09:28.00</t>
  </si>
  <si>
    <t xml:space="preserve">3 Days 7 Hr 8 Min </t>
  </si>
  <si>
    <t>5000</t>
  </si>
  <si>
    <t>1485.58</t>
  </si>
  <si>
    <t>DPP70832</t>
  </si>
  <si>
    <t>1.1037</t>
  </si>
  <si>
    <t>9</t>
  </si>
  <si>
    <t>LEAR CORP GMBH-1060998</t>
  </si>
  <si>
    <t>PTA-00147299</t>
  </si>
  <si>
    <t>PE555212;</t>
  </si>
  <si>
    <t>2024-01-09T11:01:54.49</t>
  </si>
  <si>
    <t>2024-01-09T11:01:48.53</t>
  </si>
  <si>
    <t>1689</t>
  </si>
  <si>
    <t>KOPENHAGENER STR. 3</t>
  </si>
  <si>
    <t>BAD BENTHEIM</t>
  </si>
  <si>
    <t>1060998</t>
  </si>
  <si>
    <t>48455</t>
  </si>
  <si>
    <t>2024-01-12T06:09:35.00</t>
  </si>
  <si>
    <t xml:space="preserve">3 Days 7 Hr 7 Min </t>
  </si>
  <si>
    <t>1864.15</t>
  </si>
  <si>
    <t>246 A0 SUV</t>
  </si>
  <si>
    <t>DPP72632</t>
  </si>
  <si>
    <t>175592476</t>
  </si>
  <si>
    <t>Prototypes/Samples - Smart Car</t>
  </si>
  <si>
    <t>PTA-00146613</t>
  </si>
  <si>
    <t>2024-01-09T11:24:02.13</t>
  </si>
  <si>
    <t>2024-01-12T10:51:13.50</t>
  </si>
  <si>
    <t>126</t>
  </si>
  <si>
    <t>2024-01-09T11:50:28.00</t>
  </si>
  <si>
    <t>Smart car CC22</t>
  </si>
  <si>
    <t>DPP72376</t>
  </si>
  <si>
    <t>PTA-00146612</t>
  </si>
  <si>
    <t>13723930;</t>
  </si>
  <si>
    <t>2024-01-09T11:36:14.56</t>
  </si>
  <si>
    <t>2024-01-09T11:36:04.04</t>
  </si>
  <si>
    <t>278</t>
  </si>
  <si>
    <t>2024-01-09T11:50:17.00</t>
  </si>
  <si>
    <t>DPP72369</t>
  </si>
  <si>
    <t>PTA-00146611</t>
  </si>
  <si>
    <t>12147520;</t>
  </si>
  <si>
    <t>2024-01-09T11:39:10.51</t>
  </si>
  <si>
    <t>2024-01-09T11:39:06.37</t>
  </si>
  <si>
    <t>155</t>
  </si>
  <si>
    <t>2024-01-09T11:50:08.00</t>
  </si>
  <si>
    <t>DPP72698</t>
  </si>
  <si>
    <t>NINGBO SCHLEMMER AUTOMOTIVE PARTS-715472</t>
  </si>
  <si>
    <t>PTA-00146622</t>
  </si>
  <si>
    <t>35253472;</t>
  </si>
  <si>
    <t>2024-01-09T11:42:03.28</t>
  </si>
  <si>
    <t>2024-01-09T11:40:51.68</t>
  </si>
  <si>
    <t>212</t>
  </si>
  <si>
    <t>XIANGSHAN XIZHOU ECONOMIC ZONE</t>
  </si>
  <si>
    <t>NING BO</t>
  </si>
  <si>
    <t>715472</t>
  </si>
  <si>
    <t>315722</t>
  </si>
  <si>
    <t>2024-01-09T01:51:12.00</t>
  </si>
  <si>
    <t xml:space="preserve">0 Days 2 Hr 9 Min </t>
  </si>
  <si>
    <t>DPP72372</t>
  </si>
  <si>
    <t>Prototypes/Samples - Absorvido na SC 439-23</t>
  </si>
  <si>
    <t>ITW ESPANA SLU-1014178</t>
  </si>
  <si>
    <t>Parts for project development. Freight will be absorbed at the SC 439-23  quotation.</t>
  </si>
  <si>
    <t>PTA-00146624</t>
  </si>
  <si>
    <t>33197606;</t>
  </si>
  <si>
    <t>2024-01-09T01:51:47.81</t>
  </si>
  <si>
    <t>2024-01-12T10:49:17.63</t>
  </si>
  <si>
    <t>1218.48</t>
  </si>
  <si>
    <t>1104</t>
  </si>
  <si>
    <t>455.6</t>
  </si>
  <si>
    <t>CARRETERA RIBES (CORRO DAVALL</t>
  </si>
  <si>
    <t>LES FRANQUESES DEL VALLES</t>
  </si>
  <si>
    <t>1014178</t>
  </si>
  <si>
    <t>08520</t>
  </si>
  <si>
    <t>2024-01-09T01:58:42.00</t>
  </si>
  <si>
    <t>005146428</t>
  </si>
  <si>
    <t>Internal strategy - coletivas do fim de ano</t>
  </si>
  <si>
    <t>carro extra devido a plano de coletivas aptiv, conforme e-mail do pelo Filipe Veloso</t>
  </si>
  <si>
    <t>PTA-00150089</t>
  </si>
  <si>
    <t>35577577-4;35806937-4</t>
  </si>
  <si>
    <t>12;2</t>
  </si>
  <si>
    <t>2024-01-16T03:12:36.97</t>
  </si>
  <si>
    <t>2024-01-16T03:12:31.94</t>
  </si>
  <si>
    <t>686.84</t>
  </si>
  <si>
    <t>2024-01-30T07:44:07.00</t>
  </si>
  <si>
    <t xml:space="preserve">14 Days 4 Hr 31 Min </t>
  </si>
  <si>
    <t>141.87</t>
  </si>
  <si>
    <t>combine</t>
  </si>
  <si>
    <t>0.20655609</t>
  </si>
  <si>
    <t>PTA-00146815</t>
  </si>
  <si>
    <t>6000;</t>
  </si>
  <si>
    <t>30.00;</t>
  </si>
  <si>
    <t>2024-01-10T10:33:45.07</t>
  </si>
  <si>
    <t>2024-01-31T11:46:44.61</t>
  </si>
  <si>
    <t>239.39</t>
  </si>
  <si>
    <t>227.02</t>
  </si>
  <si>
    <t>2024-01-10T11:05:55.00</t>
  </si>
  <si>
    <t>2221951491</t>
  </si>
  <si>
    <t>Customer reschedule FCA - Consulta 49</t>
  </si>
  <si>
    <t>Reprograma FIAT - Custo será recuperado do cliente</t>
  </si>
  <si>
    <t>PTA-00150090</t>
  </si>
  <si>
    <t>2024-01-10T12:11:19.44</t>
  </si>
  <si>
    <t>2024-01-10T12:11:03.17</t>
  </si>
  <si>
    <t>2024-01-16T00:00:00</t>
  </si>
  <si>
    <t>2024-01-30T07:44:12.00</t>
  </si>
  <si>
    <t xml:space="preserve">20 Days 7 Hr 32 Min </t>
  </si>
  <si>
    <t>Project/ engineering changes - Motor D460</t>
  </si>
  <si>
    <t>DELFINGEN DE-MARKTRODACH GMBH-7106200</t>
  </si>
  <si>
    <t>Material para atender Motor D460 conforme solicitação da natalia Nunes</t>
  </si>
  <si>
    <t>PTA-00146985</t>
  </si>
  <si>
    <t>M1140002;M1140004;M1140006;M1140007;M1140015</t>
  </si>
  <si>
    <t>1200;1000;700;500;300</t>
  </si>
  <si>
    <t>54.00;0;0;0;0</t>
  </si>
  <si>
    <t>2024-01-10T02:25:28.32</t>
  </si>
  <si>
    <t>2024-01-10T02:23:37.46</t>
  </si>
  <si>
    <t>417.15</t>
  </si>
  <si>
    <t>GROSSVICHTACH 2-4</t>
  </si>
  <si>
    <t>MARKTRODACH</t>
  </si>
  <si>
    <t>7106200</t>
  </si>
  <si>
    <t>96364</t>
  </si>
  <si>
    <t>2024-01-10T11:39:45.00</t>
  </si>
  <si>
    <t>4559150724</t>
  </si>
  <si>
    <t xml:space="preserve">0 Days 9 Hr 14 Min </t>
  </si>
  <si>
    <t xml:space="preserve">120x80x45;; ; ; </t>
  </si>
  <si>
    <t>Motor D460</t>
  </si>
  <si>
    <t xml:space="preserve">Material para atender prototipo de engenharia, aereo considerado na cotação SC 1119-22 conforme e-mail Natalia Nunes </t>
  </si>
  <si>
    <t>340523783</t>
  </si>
  <si>
    <t>Payment delay - embarque bloqueado</t>
  </si>
  <si>
    <t>EMBARQUE BLOQUEADO DEVIDO FALTA DE PAGAMENTO DE INVOICE DEVIDO DOCUMENTAÇÃO PERDIDA.</t>
  </si>
  <si>
    <t>PTA-00147092</t>
  </si>
  <si>
    <t>35059962;</t>
  </si>
  <si>
    <t>2024-01-11T11:11:32.13</t>
  </si>
  <si>
    <t>2024-02-01T06:24:47.29</t>
  </si>
  <si>
    <t>869</t>
  </si>
  <si>
    <t>980</t>
  </si>
  <si>
    <t>DOLNI ZDAR 104</t>
  </si>
  <si>
    <t>OSTROV - DOLNI ZDAR</t>
  </si>
  <si>
    <t>2024-01-11T07:10:28.00</t>
  </si>
  <si>
    <t>07401106604</t>
  </si>
  <si>
    <t xml:space="preserve">0 Days 7 Hr 58 Min </t>
  </si>
  <si>
    <t>13950502</t>
  </si>
  <si>
    <t>POV16611</t>
  </si>
  <si>
    <t>Carro especial por estoque baixo devido a férias coletivas Aptiv, conforme solicitação do Brian Lima.</t>
  </si>
  <si>
    <t>PTA-00147091</t>
  </si>
  <si>
    <t>35638778;35466845</t>
  </si>
  <si>
    <t>10;10</t>
  </si>
  <si>
    <t>2024-01-11T11:33:18.36</t>
  </si>
  <si>
    <t>2024-01-11T11:33:06.97</t>
  </si>
  <si>
    <t>2506.22</t>
  </si>
  <si>
    <t>2024-01-11T07:09:47.00</t>
  </si>
  <si>
    <t xml:space="preserve">0 Days 7 Hr 36 Min </t>
  </si>
  <si>
    <t>517.68</t>
  </si>
  <si>
    <t>CATERPILLAR BRASIL LTDA-760515</t>
  </si>
  <si>
    <t>Carro especial estoque baixo devido a férias coletivas Aptiv conforme e-mail Brian Lima</t>
  </si>
  <si>
    <t>PTA-00147083</t>
  </si>
  <si>
    <t>17;</t>
  </si>
  <si>
    <t>2024-01-11T05:40:20.07</t>
  </si>
  <si>
    <t>2024-01-11T05:40:10.01</t>
  </si>
  <si>
    <t>259.61</t>
  </si>
  <si>
    <t>RODOVIA LUIZ DE QUEIROZ KM 157 S N</t>
  </si>
  <si>
    <t>PIRACICABA</t>
  </si>
  <si>
    <t>760515</t>
  </si>
  <si>
    <t>13420-900</t>
  </si>
  <si>
    <t>2024-01-11T06:30:08.00</t>
  </si>
  <si>
    <t>53.62</t>
  </si>
  <si>
    <t>sugarcane</t>
  </si>
  <si>
    <t>Reprograma FIAT linhas Argo - Consulda 49 - Incremento Argo</t>
  </si>
  <si>
    <t>PTA-00147225</t>
  </si>
  <si>
    <t>2024-01-12T11:23:14.33</t>
  </si>
  <si>
    <t>2024-01-12T11:21:16.66</t>
  </si>
  <si>
    <t>2024-01-19T00:00:00</t>
  </si>
  <si>
    <t>150</t>
  </si>
  <si>
    <t>2024-01-12T01:20:48.00</t>
  </si>
  <si>
    <t>Posterior X6H</t>
  </si>
  <si>
    <t>15341049</t>
  </si>
  <si>
    <t>Customer reschedule PSA - dentro do acordo logistico</t>
  </si>
  <si>
    <t>ARAYMOND FRANCE-7009597</t>
  </si>
  <si>
    <t>Aumento interno dentro do acordo logistico para atendimento das linhas K0</t>
  </si>
  <si>
    <t>PTA-00147224</t>
  </si>
  <si>
    <t>13955435;</t>
  </si>
  <si>
    <t>2024-01-12T12:19:01.26</t>
  </si>
  <si>
    <t>2024-01-12T12:18:58.95</t>
  </si>
  <si>
    <t>180</t>
  </si>
  <si>
    <t>FIXATION FR AGRAFE FR 113 ET 115</t>
  </si>
  <si>
    <t>7009597</t>
  </si>
  <si>
    <t>38</t>
  </si>
  <si>
    <t>2024-01-12T01:20:39.00</t>
  </si>
  <si>
    <t>BATERIA POSITIVO K0</t>
  </si>
  <si>
    <t>13883549</t>
  </si>
  <si>
    <t>260193297</t>
  </si>
  <si>
    <t>Customer reschedule CNH - Consulta 43</t>
  </si>
  <si>
    <t>Reprograma CNH - Consulta 43: CNH / P&amp;A</t>
  </si>
  <si>
    <t>PTA-00147239</t>
  </si>
  <si>
    <t>2024-01-12T01:17:43.20</t>
  </si>
  <si>
    <t>2024-01-12T01:17:19.11</t>
  </si>
  <si>
    <t>2024-01-23T00:00:00</t>
  </si>
  <si>
    <t>2024-01-12T02:45:32.00</t>
  </si>
  <si>
    <t>CNH Projeção</t>
  </si>
  <si>
    <t>Carro especial , estoque baixo devido a férias coletivas Aptiv conforme e-mail Brian Lima</t>
  </si>
  <si>
    <t>PTA-00147357</t>
  </si>
  <si>
    <t>35700107;</t>
  </si>
  <si>
    <t>2024-01-12T02:29:11.86</t>
  </si>
  <si>
    <t>2024-01-12T02:28:53.95</t>
  </si>
  <si>
    <t>638.2</t>
  </si>
  <si>
    <t>2024-01-12T11:51:29.00</t>
  </si>
  <si>
    <t xml:space="preserve">0 Days 9 Hr 22 Min </t>
  </si>
  <si>
    <t>131.82</t>
  </si>
  <si>
    <t>Lead time supplier maior que lead time Aptiv</t>
  </si>
  <si>
    <t>Aéreo necessário para atender à produção do FOG LAMP. O Lead Time do fornecedor é maior do que o Lead Time Aptiv.</t>
  </si>
  <si>
    <t>PTA-00147356</t>
  </si>
  <si>
    <t>13930730;</t>
  </si>
  <si>
    <t>2024-01-12T03:24:42.77</t>
  </si>
  <si>
    <t>2024-01-19T09:16:59.50</t>
  </si>
  <si>
    <t>375.21</t>
  </si>
  <si>
    <t>2024-01-12T00:00:00</t>
  </si>
  <si>
    <t>401.92</t>
  </si>
  <si>
    <t>2024-01-12T11:51:17.00</t>
  </si>
  <si>
    <t>2463374362</t>
  </si>
  <si>
    <t xml:space="preserve">0 Days 8 Hr 26 Min </t>
  </si>
  <si>
    <t>FOG LAMP</t>
  </si>
  <si>
    <t>47315374</t>
  </si>
  <si>
    <t>Customer reschedule Mercedes - dentro do acordo logistico</t>
  </si>
  <si>
    <t>KOSTAL KONTAKT SYSTEME GMBH &amp; CO. K-7077965</t>
  </si>
  <si>
    <t>Reprograma interno dentro do acordo logistico.</t>
  </si>
  <si>
    <t>PTA-00147355</t>
  </si>
  <si>
    <t>15339802;</t>
  </si>
  <si>
    <t>2024-01-12T04:33:15.21</t>
  </si>
  <si>
    <t>2024-01-12T04:33:05.17</t>
  </si>
  <si>
    <t>7077965</t>
  </si>
  <si>
    <t>2024-01-12T11:51:07.00</t>
  </si>
  <si>
    <t xml:space="preserve">0 Days 7 Hr 17 Min </t>
  </si>
  <si>
    <t>Ordering problem - invoice cortando demanda no sistema</t>
  </si>
  <si>
    <t>TEXTAPE, INC.-1007464</t>
  </si>
  <si>
    <t xml:space="preserve">Fornecedor estava recebendo Release sem programa devido a uma invoice de 2022 que estava lançada no sistema cortando programa. </t>
  </si>
  <si>
    <t>PTA-00147354</t>
  </si>
  <si>
    <t>M2143004;</t>
  </si>
  <si>
    <t>rodrigo.fernandes@aptiv.com</t>
  </si>
  <si>
    <t>2024-01-12T06:49:10.96</t>
  </si>
  <si>
    <t>2024-01-12T06:48:54.80</t>
  </si>
  <si>
    <t>452.52</t>
  </si>
  <si>
    <t>915 PENDALE RD</t>
  </si>
  <si>
    <t>1007464</t>
  </si>
  <si>
    <t>79907-1721</t>
  </si>
  <si>
    <t>2024-01-12T11:50:48.00</t>
  </si>
  <si>
    <t xml:space="preserve">0 Days 5 Hr 1 Min </t>
  </si>
  <si>
    <t>ROOF</t>
  </si>
  <si>
    <t>183194547</t>
  </si>
  <si>
    <t>PTA-00147399</t>
  </si>
  <si>
    <t>M1140009;M1140014</t>
  </si>
  <si>
    <t>500;450</t>
  </si>
  <si>
    <t>16.50;0</t>
  </si>
  <si>
    <t>2024-01-15T01:28:15.72</t>
  </si>
  <si>
    <t>2024-01-29T05:35:13.39</t>
  </si>
  <si>
    <t>120.27</t>
  </si>
  <si>
    <t>115.44</t>
  </si>
  <si>
    <t>2024-01-15T01:40:25.00</t>
  </si>
  <si>
    <t>40x40x30;</t>
  </si>
  <si>
    <t>Material para atender prototipo de engenharia, aereo considerado na cotação SC 1119-22 conforme e-mail Natalia Nunes</t>
  </si>
  <si>
    <t>PTA-00147531</t>
  </si>
  <si>
    <t>13898958 ;15521513;15521515</t>
  </si>
  <si>
    <t>50000;3000;22000</t>
  </si>
  <si>
    <t>2024-01-15T03:08:54.97</t>
  </si>
  <si>
    <t>2024-01-31T01:17:49.12</t>
  </si>
  <si>
    <t>260</t>
  </si>
  <si>
    <t>2024-01-15T08:26:10.00</t>
  </si>
  <si>
    <t>KNIPPING KUNSTSTOFFTECHNIK KING PLA-7013564</t>
  </si>
  <si>
    <t>PTA-00147857</t>
  </si>
  <si>
    <t>35083094;</t>
  </si>
  <si>
    <t>2024-01-16T11:29:56.67</t>
  </si>
  <si>
    <t>2024-01-16T11:28:55.06</t>
  </si>
  <si>
    <t>103.37</t>
  </si>
  <si>
    <t>HAMMERWIESE 3</t>
  </si>
  <si>
    <t>GUMMERSBACH</t>
  </si>
  <si>
    <t>7013564</t>
  </si>
  <si>
    <t>51647</t>
  </si>
  <si>
    <t>2024-01-17T01:20:08.00</t>
  </si>
  <si>
    <t xml:space="preserve">1 Days 1 Hr 50 Min </t>
  </si>
  <si>
    <t>315658831</t>
  </si>
  <si>
    <t>PTA-00147861</t>
  </si>
  <si>
    <t>2024-01-16T11:54:48.53</t>
  </si>
  <si>
    <t>2024-01-16T11:36:20.11</t>
  </si>
  <si>
    <t>2024-01-25T00:00:00</t>
  </si>
  <si>
    <t>2024-01-17T01:20:36.00</t>
  </si>
  <si>
    <t xml:space="preserve">1 Days 1 Hr 25 Min </t>
  </si>
  <si>
    <t>BATERIA POSITIVA K0</t>
  </si>
  <si>
    <t>261486339</t>
  </si>
  <si>
    <t>17</t>
  </si>
  <si>
    <t>PTA-00147858</t>
  </si>
  <si>
    <t>33289546;</t>
  </si>
  <si>
    <t>2024-01-16T11:41:11.92</t>
  </si>
  <si>
    <t>2024-01-16T11:40:48.20</t>
  </si>
  <si>
    <t>62.65</t>
  </si>
  <si>
    <t>2024-01-17T01:20:14.00</t>
  </si>
  <si>
    <t xml:space="preserve">1 Days 1 Hr 39 Min </t>
  </si>
  <si>
    <t>PTA-00147860</t>
  </si>
  <si>
    <t>13918488;</t>
  </si>
  <si>
    <t>2024-01-16T11:52:07.24</t>
  </si>
  <si>
    <t>2024-01-16T11:51:19.79</t>
  </si>
  <si>
    <t>160.83</t>
  </si>
  <si>
    <t>2024-01-17T01:20:24.00</t>
  </si>
  <si>
    <t xml:space="preserve">1 Days 1 Hr 28 Min </t>
  </si>
  <si>
    <t>PTA-00147897</t>
  </si>
  <si>
    <t>33125272;</t>
  </si>
  <si>
    <t>2024-01-16T12:33:57.76</t>
  </si>
  <si>
    <t>2024-01-16T12:33:37.22</t>
  </si>
  <si>
    <t>609.42</t>
  </si>
  <si>
    <t>2024-01-17T01:43:49.00</t>
  </si>
  <si>
    <t xml:space="preserve">1 Days 1 Hr 9 Min </t>
  </si>
  <si>
    <t>33293449;</t>
  </si>
  <si>
    <t>2024-01-16T01:29:40.57</t>
  </si>
  <si>
    <t>2024-01-16T01:29:10.64</t>
  </si>
  <si>
    <t>1091</t>
  </si>
  <si>
    <t>DPP71627</t>
  </si>
  <si>
    <t>PTA-00147671</t>
  </si>
  <si>
    <t>35577577-4;35577565-4;35577563-4;35624184-4;33133357/5;35802151-5</t>
  </si>
  <si>
    <t>12;15;12;40;40;50</t>
  </si>
  <si>
    <t>;0;0;0;0;0</t>
  </si>
  <si>
    <t>2024-01-16T03:15:57.10</t>
  </si>
  <si>
    <t>2024-01-16T03:15:44.21</t>
  </si>
  <si>
    <t>771.47</t>
  </si>
  <si>
    <t>2024-01-16T04:54:16.00</t>
  </si>
  <si>
    <t>159.35</t>
  </si>
  <si>
    <t xml:space="preserve">;; ; ; ; </t>
  </si>
  <si>
    <t>n/a</t>
  </si>
  <si>
    <t>Ordering problem - ajuste nos parâmetros</t>
  </si>
  <si>
    <t>Aéreo necessário devido à problema de EDI causado por parâmetros. Os ajustes já foram realizados para que não ocorra mais o problema.</t>
  </si>
  <si>
    <t>PTA-00147939</t>
  </si>
  <si>
    <t>15344022;</t>
  </si>
  <si>
    <t>2024-01-17T02:55:57.78</t>
  </si>
  <si>
    <t>2024-02-01T02:40:55.12</t>
  </si>
  <si>
    <t>609.5</t>
  </si>
  <si>
    <t>2024-01-17T00:00:00</t>
  </si>
  <si>
    <t>325.2</t>
  </si>
  <si>
    <t>2024-01-17T04:52:20.00</t>
  </si>
  <si>
    <t>MAD47285012</t>
  </si>
  <si>
    <t xml:space="preserve">0 Days 1 Hr 56 Min </t>
  </si>
  <si>
    <t>Principal GP</t>
  </si>
  <si>
    <t>Prototypes/Samples - Projeto VW 23X</t>
  </si>
  <si>
    <t>PTA-00147938</t>
  </si>
  <si>
    <t>35829179;</t>
  </si>
  <si>
    <t>2024-01-17T03:39:44.20</t>
  </si>
  <si>
    <t>2024-01-17T03:39:37.68</t>
  </si>
  <si>
    <t>102.67</t>
  </si>
  <si>
    <t>2024-01-17T04:52:02.00</t>
  </si>
  <si>
    <t xml:space="preserve">0 Days 1 Hr 12 Min </t>
  </si>
  <si>
    <t>314268350</t>
  </si>
  <si>
    <t xml:space="preserve">DPE46292 </t>
  </si>
  <si>
    <t>Customer reschedule CNH - pago através de POV</t>
  </si>
  <si>
    <t>Veículo pago pelo cliente, custo sendo absorvido através da POV16647. Brian Lima</t>
  </si>
  <si>
    <t>PTA-00147988</t>
  </si>
  <si>
    <t>35727675;35727674;35397068</t>
  </si>
  <si>
    <t>4;10;19</t>
  </si>
  <si>
    <t>2024-01-17T05:16:44.03</t>
  </si>
  <si>
    <t>2024-01-17T05:13:04.19</t>
  </si>
  <si>
    <t>2024-01-17T08:40:14.00</t>
  </si>
  <si>
    <t>Project - Prototype/ Samples GM</t>
  </si>
  <si>
    <t>Aéreo necessário para peças de amostra de projetos.</t>
  </si>
  <si>
    <t>PTA-00147989</t>
  </si>
  <si>
    <t>13920633;</t>
  </si>
  <si>
    <t>2024-01-17T06:33:13.24</t>
  </si>
  <si>
    <t>2024-02-01T02:45:09.13</t>
  </si>
  <si>
    <t>177.45</t>
  </si>
  <si>
    <t>2024-01-17T08:40:47.00</t>
  </si>
  <si>
    <t>6086898252</t>
  </si>
  <si>
    <t>Customer quality issue - Mercedes SC1119-22</t>
  </si>
  <si>
    <t>HIRSCHMANN AUTOMOTIVE GMBH-7010627</t>
  </si>
  <si>
    <t xml:space="preserve">Problema de qualidade na linha de montagem do cliente devido a troca interna de conectores por redução de custo Aptiv (DE 13741709 PARA 10889994). </t>
  </si>
  <si>
    <t>PTA-00148115</t>
  </si>
  <si>
    <t>13741709;</t>
  </si>
  <si>
    <t>2024-01-18T01:37:37.23</t>
  </si>
  <si>
    <t>2024-01-18T12:08:26.17</t>
  </si>
  <si>
    <t>SC 1119-22 - Projeto</t>
  </si>
  <si>
    <t>430</t>
  </si>
  <si>
    <t>7010627</t>
  </si>
  <si>
    <t>2024-01-18T02:01:02.00</t>
  </si>
  <si>
    <t>EURO VI</t>
  </si>
  <si>
    <t>300733438</t>
  </si>
  <si>
    <t>PTA-00148304</t>
  </si>
  <si>
    <t>15368578;</t>
  </si>
  <si>
    <t>2024-01-18T02:05:09.02</t>
  </si>
  <si>
    <t>2024-01-18T01:55:39.51</t>
  </si>
  <si>
    <t>2024-01-18T00:00:00</t>
  </si>
  <si>
    <t>154.07</t>
  </si>
  <si>
    <t>2024-01-19T11:27:22.00</t>
  </si>
  <si>
    <t xml:space="preserve">0 Days 21 Hr 22 Min </t>
  </si>
  <si>
    <t>15396396</t>
  </si>
  <si>
    <t>APTIV PACKARD ROMANIA IGS-759143</t>
  </si>
  <si>
    <t>PTA-00148303</t>
  </si>
  <si>
    <t>2024-01-18T02:05:43.13</t>
  </si>
  <si>
    <t>2024-01-18T11:21:29.27</t>
  </si>
  <si>
    <t>60.02</t>
  </si>
  <si>
    <t>STRILETSKA STR 57</t>
  </si>
  <si>
    <t>VINNYTSYA</t>
  </si>
  <si>
    <t>759143</t>
  </si>
  <si>
    <t>UA</t>
  </si>
  <si>
    <t>21000</t>
  </si>
  <si>
    <t>2024-01-19T11:27:10.00</t>
  </si>
  <si>
    <t xml:space="preserve">0 Days 21 Hr 21 Min </t>
  </si>
  <si>
    <t>DELFINGEN RO - TRANSILVANIA SRL-7041828</t>
  </si>
  <si>
    <t>INCREASE FROM CUSTOMER</t>
  </si>
  <si>
    <t>PTA-00148315</t>
  </si>
  <si>
    <t>M4984101;</t>
  </si>
  <si>
    <t>2024-01-18T05:02:30.60</t>
  </si>
  <si>
    <t>2024-01-18T04:49:06.81</t>
  </si>
  <si>
    <t>811.3</t>
  </si>
  <si>
    <t>1 NR5 ZONA INDUSTRIALA N-V</t>
  </si>
  <si>
    <t>ARAD</t>
  </si>
  <si>
    <t>7041828</t>
  </si>
  <si>
    <t>AR</t>
  </si>
  <si>
    <t>310502</t>
  </si>
  <si>
    <t>2024-01-19T11:50:48.00</t>
  </si>
  <si>
    <t>CNH SUGARCANE</t>
  </si>
  <si>
    <t>M4984102</t>
  </si>
  <si>
    <t>681173071</t>
  </si>
  <si>
    <t>Supplier delay -  Aptiv France</t>
  </si>
  <si>
    <t>ATRASO DO FORNECEDOR</t>
  </si>
  <si>
    <t>PTA-00148301</t>
  </si>
  <si>
    <t>8911368;</t>
  </si>
  <si>
    <t>2024-01-18T08:06:24.35</t>
  </si>
  <si>
    <t>2024-01-18T08:05:29.38</t>
  </si>
  <si>
    <t>ICC ASSINADO</t>
  </si>
  <si>
    <t>2024-01-19T11:26:42.00</t>
  </si>
  <si>
    <t xml:space="preserve">0 Days 15 Hr 20 Min </t>
  </si>
  <si>
    <t>Customer reschedule FCA - consulta 49</t>
  </si>
  <si>
    <t>Divergencia de estoque/aumento FIAT consulta 49 - Incremento Argo</t>
  </si>
  <si>
    <t>PTA-00148302</t>
  </si>
  <si>
    <t>2024-01-18T08:15:18.60</t>
  </si>
  <si>
    <t>2024-01-18T08:15:01.30</t>
  </si>
  <si>
    <t>2024-01-19T11:26:50.00</t>
  </si>
  <si>
    <t>vão motor X6H</t>
  </si>
  <si>
    <t>Veículo pago pelo cliente, custo sendo absorvido através da POV16647 conforme e-mail Brian Lima</t>
  </si>
  <si>
    <t>PTA-00150092</t>
  </si>
  <si>
    <t>35700109;35367303;35700103;35700101;35700106</t>
  </si>
  <si>
    <t>24;10;20;20;21</t>
  </si>
  <si>
    <t>2024-01-19T11:05:44.58</t>
  </si>
  <si>
    <t>2024-01-19T11:03:49.22</t>
  </si>
  <si>
    <t>867.41</t>
  </si>
  <si>
    <t>2024-01-30T07:44:29.00</t>
  </si>
  <si>
    <t xml:space="preserve">11 Days 8 Hr 38 Min </t>
  </si>
  <si>
    <t>179.17</t>
  </si>
  <si>
    <t>Aro20</t>
  </si>
  <si>
    <t>Internal strategy - discount</t>
  </si>
  <si>
    <t>Discount due to Master plan premises</t>
  </si>
  <si>
    <t>PTA-00148341</t>
  </si>
  <si>
    <t>2024-01-19T01:43:57.82</t>
  </si>
  <si>
    <t>2024-01-19T01:43:53.35</t>
  </si>
  <si>
    <t>612.48</t>
  </si>
  <si>
    <t>2024-01-19T02:37:30.00</t>
  </si>
  <si>
    <t>Fire</t>
  </si>
  <si>
    <t>Supplier TPC Wire - ERP/ EDI Issues</t>
  </si>
  <si>
    <t>TPC WIRE &amp; CABLE CORP.-1057704</t>
  </si>
  <si>
    <t>Fornecedor não responde emails, precisa ser cadastrado no TMC para embacar por maritimo. foi envolvido o comercial para que eles ajudem no FUP.</t>
  </si>
  <si>
    <t>PTA-00148394</t>
  </si>
  <si>
    <t>2024-01-19T04:19:06.16</t>
  </si>
  <si>
    <t>2024-01-19T04:18:48.88</t>
  </si>
  <si>
    <t>40</t>
  </si>
  <si>
    <t>9600 VALLEY VIEW RD</t>
  </si>
  <si>
    <t>1057704</t>
  </si>
  <si>
    <t>2024-01-19T06:56:57.00</t>
  </si>
  <si>
    <t>090269437</t>
  </si>
  <si>
    <t>P&amp;A MBB</t>
  </si>
  <si>
    <t>Material para atender P&amp;A MBB critico, conforme programação do cliente</t>
  </si>
  <si>
    <t>PTA-00148393</t>
  </si>
  <si>
    <t>10762380;</t>
  </si>
  <si>
    <t>600;</t>
  </si>
  <si>
    <t>2024-01-19T06:39:44.15</t>
  </si>
  <si>
    <t>2024-01-29T05:37:06.11</t>
  </si>
  <si>
    <t>73.04</t>
  </si>
  <si>
    <t>40.3</t>
  </si>
  <si>
    <t>2024-01-19T06:56:47.00</t>
  </si>
  <si>
    <t>60 8709 3585</t>
  </si>
  <si>
    <t>Customer reschedule VW - cliente pagará frete</t>
  </si>
  <si>
    <t>Air required due to VW customer reprogram. We have their OK in the email to pay back to Aptiv all the costs.</t>
  </si>
  <si>
    <t>2024-01-22T02:34:10.01</t>
  </si>
  <si>
    <t>2024-01-22T02:34:03.83</t>
  </si>
  <si>
    <t>2024-01-22T00:00:00</t>
  </si>
  <si>
    <t>8133.8</t>
  </si>
  <si>
    <t>2024-01-22T07:45:49.70</t>
  </si>
  <si>
    <t>2024-01-22T07:04:30.45</t>
  </si>
  <si>
    <t>Parts for sales from prototype pieces. Freight is included in the piece price.</t>
  </si>
  <si>
    <t>PTA-00148775</t>
  </si>
  <si>
    <t>10778484;</t>
  </si>
  <si>
    <t>2024-01-22T07:49:16.30</t>
  </si>
  <si>
    <t>2024-01-22T07:46:44.72</t>
  </si>
  <si>
    <t>97</t>
  </si>
  <si>
    <t>2024-01-23T11:19:09.00</t>
  </si>
  <si>
    <t xml:space="preserve">0 Days 15 Hr 29 Min </t>
  </si>
  <si>
    <t>CYPRESS</t>
  </si>
  <si>
    <t>DPP72679</t>
  </si>
  <si>
    <t>PTA-00148900</t>
  </si>
  <si>
    <t>13638292;</t>
  </si>
  <si>
    <t>2024-01-23T05:57:11.03</t>
  </si>
  <si>
    <t>2024-01-23T05:57:06.39</t>
  </si>
  <si>
    <t>85</t>
  </si>
  <si>
    <t>2024-01-23T07:34:07.00</t>
  </si>
  <si>
    <t>2563437085</t>
  </si>
  <si>
    <t>MAZZOTTI - PROTÓTIPO</t>
  </si>
  <si>
    <t>DPP72697</t>
  </si>
  <si>
    <t>24</t>
  </si>
  <si>
    <t>PTA-00149057</t>
  </si>
  <si>
    <t>PE553711;</t>
  </si>
  <si>
    <t>2024-01-24T11:49:46.66</t>
  </si>
  <si>
    <t>2024-01-24T11:49:38.68</t>
  </si>
  <si>
    <t>267.4</t>
  </si>
  <si>
    <t>2024-01-24T12:02:38.00</t>
  </si>
  <si>
    <t>3253496131</t>
  </si>
  <si>
    <t>PTA-00149058</t>
  </si>
  <si>
    <t>13616508;</t>
  </si>
  <si>
    <t>2024-01-24T11:55:17.44</t>
  </si>
  <si>
    <t>2024-01-24T11:54:45.31</t>
  </si>
  <si>
    <t>73.36</t>
  </si>
  <si>
    <t>2024-01-24T12:02:54.00</t>
  </si>
  <si>
    <t>AWB 1453598996</t>
  </si>
  <si>
    <t>KUNSHAN AUTEK AUTOMATION TECHNOLOGY-1061768</t>
  </si>
  <si>
    <t>PTA-00149059</t>
  </si>
  <si>
    <t>DPP72524 ;</t>
  </si>
  <si>
    <t>2024-01-24T11:58:13.46</t>
  </si>
  <si>
    <t>2024-01-24T11:58:11.59</t>
  </si>
  <si>
    <t>229.54</t>
  </si>
  <si>
    <t>NO. 1889, HUANQING RD., YUSHAN TOWN</t>
  </si>
  <si>
    <t>KUNSHAN</t>
  </si>
  <si>
    <t>1061768</t>
  </si>
  <si>
    <t>215300</t>
  </si>
  <si>
    <t>2024-01-24T12:05:46.00</t>
  </si>
  <si>
    <t>AWB 1739393143</t>
  </si>
  <si>
    <t>421288391</t>
  </si>
  <si>
    <t>PTA-00149060</t>
  </si>
  <si>
    <t>15363863;</t>
  </si>
  <si>
    <t>2024-01-24T12:03:34.51</t>
  </si>
  <si>
    <t>2024-01-24T12:01:54.25</t>
  </si>
  <si>
    <t>56.04</t>
  </si>
  <si>
    <t>2024-01-24T12:09:13.00</t>
  </si>
  <si>
    <t>AWB 7458056340</t>
  </si>
  <si>
    <t>WOCO EISENACHER KUNSTSTOFFTECHNIK G-1082586</t>
  </si>
  <si>
    <t>PTA-00149099</t>
  </si>
  <si>
    <t>13860875;</t>
  </si>
  <si>
    <t>2024-01-24T12:08:09.85</t>
  </si>
  <si>
    <t>2024-01-24T12:08:04.30</t>
  </si>
  <si>
    <t>840.14</t>
  </si>
  <si>
    <t>AM KUENKELHOF 2</t>
  </si>
  <si>
    <t>HOERSELBERG-HAINICH</t>
  </si>
  <si>
    <t>1082586</t>
  </si>
  <si>
    <t>TH</t>
  </si>
  <si>
    <t>99820</t>
  </si>
  <si>
    <t>2024-01-24T04:02:34.00</t>
  </si>
  <si>
    <t>AWB 7458113180</t>
  </si>
  <si>
    <t>315762786</t>
  </si>
  <si>
    <t>Aéreo necessário devido à reprograma da VW, temos o OK via email para receber os custos.</t>
  </si>
  <si>
    <t>PTA-00149100</t>
  </si>
  <si>
    <t>13889952;</t>
  </si>
  <si>
    <t>2024-01-24T12:52:18.72</t>
  </si>
  <si>
    <t>2024-01-30T05:06:27.10</t>
  </si>
  <si>
    <t>2024-01-24T00:00:00</t>
  </si>
  <si>
    <t>937.14</t>
  </si>
  <si>
    <t>2024-01-24T04:02:43.00</t>
  </si>
  <si>
    <t>5053007260</t>
  </si>
  <si>
    <t>13929989</t>
  </si>
  <si>
    <t>690556345</t>
  </si>
  <si>
    <t>Internal strategy - estratégia para aumentar faturamento</t>
  </si>
  <si>
    <t>Envio devido a estratégia de forçar faturamento, conforme e-mail do pelo Filipe Veloso</t>
  </si>
  <si>
    <t>PTA-00149286</t>
  </si>
  <si>
    <t>33293994-3;35534790-3;35766376-3;35577565-3;35406340-4</t>
  </si>
  <si>
    <t>2;8;2;3;40</t>
  </si>
  <si>
    <t>2024-01-24T04:39:38.67</t>
  </si>
  <si>
    <t>2024-01-24T04:39:05.12</t>
  </si>
  <si>
    <t>2024-01-25T10:30:27.00</t>
  </si>
  <si>
    <t xml:space="preserve">0 Days 17 Hr 50 Min </t>
  </si>
  <si>
    <t>N/A</t>
  </si>
  <si>
    <t>PTA-00149285</t>
  </si>
  <si>
    <t>8000;</t>
  </si>
  <si>
    <t>43.00;</t>
  </si>
  <si>
    <t>2024-01-24T06:48:57.67</t>
  </si>
  <si>
    <t>2024-01-24T06:48:21.67</t>
  </si>
  <si>
    <t>301.06</t>
  </si>
  <si>
    <t>2024-01-25T10:30:17.00</t>
  </si>
  <si>
    <t>VALEO SWITCHES &amp; DETECTION SYSTEMS,-7047235</t>
  </si>
  <si>
    <t>Aéreo necessário devido à reprograma da TAOS. Temos o OK via email para recuperação dos custos.</t>
  </si>
  <si>
    <t>PTA-00149284</t>
  </si>
  <si>
    <t>15528254;</t>
  </si>
  <si>
    <t>2024-01-24T07:24:46.57</t>
  </si>
  <si>
    <t>2024-02-01T02:47:45.85</t>
  </si>
  <si>
    <t>607.58</t>
  </si>
  <si>
    <t>208.09</t>
  </si>
  <si>
    <t>150 STEPHENSON HWY</t>
  </si>
  <si>
    <t>7047235</t>
  </si>
  <si>
    <t>48083-1116</t>
  </si>
  <si>
    <t>2024-01-25T10:30:13.00</t>
  </si>
  <si>
    <t>5334404143</t>
  </si>
  <si>
    <t xml:space="preserve">0 Days 15 Hr 5 Min </t>
  </si>
  <si>
    <t>275242212</t>
  </si>
  <si>
    <t>WOCO GMBH &amp; CO. KG-1081951</t>
  </si>
  <si>
    <t>PTA-00149297</t>
  </si>
  <si>
    <t>13542733 ;</t>
  </si>
  <si>
    <t>2024-01-25T10:44:23.24</t>
  </si>
  <si>
    <t>2024-01-25T10:44:15.49</t>
  </si>
  <si>
    <t>184.04</t>
  </si>
  <si>
    <t>HANAUER LANDSTR. 16</t>
  </si>
  <si>
    <t>1081951</t>
  </si>
  <si>
    <t>2024-01-25T12:08:42.00</t>
  </si>
  <si>
    <t>AWB 4704248894</t>
  </si>
  <si>
    <t xml:space="preserve">DPP72482 </t>
  </si>
  <si>
    <t>PTA-00150093</t>
  </si>
  <si>
    <t>15546048 ;</t>
  </si>
  <si>
    <t>2024-01-25T11:41:59.15</t>
  </si>
  <si>
    <t>2024-01-25T11:39:01.49</t>
  </si>
  <si>
    <t>38.35</t>
  </si>
  <si>
    <t>2024-01-30T07:44:35.00</t>
  </si>
  <si>
    <t xml:space="preserve">5 Days 8 Hr 2 Min </t>
  </si>
  <si>
    <t>AWB 4704365724</t>
  </si>
  <si>
    <t>Customer reschedule CNH - Pago na POV16647</t>
  </si>
  <si>
    <t>CNH INDUSTRIAL BRASIL LTDA-764039</t>
  </si>
  <si>
    <t>Veículo pago cliente, custo absorvido na POV16647</t>
  </si>
  <si>
    <t>PTA-00149322</t>
  </si>
  <si>
    <t>35700107;35700098;35700108</t>
  </si>
  <si>
    <t>3;23;20</t>
  </si>
  <si>
    <t>2024-01-25T11:51:49.59</t>
  </si>
  <si>
    <t>2024-01-25T11:45:08.04</t>
  </si>
  <si>
    <t>AV JEROME CASE 1801</t>
  </si>
  <si>
    <t>SOROCABA</t>
  </si>
  <si>
    <t>764039</t>
  </si>
  <si>
    <t>18087-220</t>
  </si>
  <si>
    <t>2024-01-25T02:21:45.00</t>
  </si>
  <si>
    <t>Combine</t>
  </si>
  <si>
    <t>Carrier delay - Expeditors</t>
  </si>
  <si>
    <t>atraso de coleta da Expeditor, iremos abrir um claim para recuperação de custos.</t>
  </si>
  <si>
    <t>PTA-00149352</t>
  </si>
  <si>
    <t>2024-01-25T02:42:35.01</t>
  </si>
  <si>
    <t>2024-01-25T02:42:30.78</t>
  </si>
  <si>
    <t>689</t>
  </si>
  <si>
    <t>2024-01-25T05:46:04.00</t>
  </si>
  <si>
    <t xml:space="preserve">0 Days 3 Hr 3 Min </t>
  </si>
  <si>
    <t>544582431</t>
  </si>
  <si>
    <t>26</t>
  </si>
  <si>
    <t>Supplier labor error -FRAENKISCHE CZ</t>
  </si>
  <si>
    <t>FRAENKISCHE CZ S.R.O.-765052</t>
  </si>
  <si>
    <t>Label error from supplier</t>
  </si>
  <si>
    <t>PTA-00149349</t>
  </si>
  <si>
    <t>33238270;</t>
  </si>
  <si>
    <t>2024-01-25T03:08:29.80</t>
  </si>
  <si>
    <t>2024-01-25T03:06:33.43</t>
  </si>
  <si>
    <t>Credit note according the email</t>
  </si>
  <si>
    <t>350</t>
  </si>
  <si>
    <t>U KAPLICKY 591</t>
  </si>
  <si>
    <t>OKRISKY</t>
  </si>
  <si>
    <t>765052</t>
  </si>
  <si>
    <t>2024-01-25T05:39:33.00</t>
  </si>
  <si>
    <t>DTMOE29E</t>
  </si>
  <si>
    <t>P&amp;A VW</t>
  </si>
  <si>
    <t>LEAR CORPORATION GMBH-1058490</t>
  </si>
  <si>
    <t>Material critico para atender P&amp;A VW conforme programação do cliente</t>
  </si>
  <si>
    <t>PTA-00149350</t>
  </si>
  <si>
    <t>15327892;</t>
  </si>
  <si>
    <t>800;</t>
  </si>
  <si>
    <t>11.84;</t>
  </si>
  <si>
    <t>2024-01-25T03:04:37.42</t>
  </si>
  <si>
    <t>2024-01-29T05:37:56.97</t>
  </si>
  <si>
    <t>93.71</t>
  </si>
  <si>
    <t>108.2</t>
  </si>
  <si>
    <t>KOPENHAGENER STRASSE 3</t>
  </si>
  <si>
    <t>1058490</t>
  </si>
  <si>
    <t>2024-01-25T05:40:15.00</t>
  </si>
  <si>
    <t>5052996756</t>
  </si>
  <si>
    <t>80x65x17;</t>
  </si>
  <si>
    <t>PTA-00149504</t>
  </si>
  <si>
    <t>35042900;</t>
  </si>
  <si>
    <t>2024-01-25T06:40:52.53</t>
  </si>
  <si>
    <t>2024-02-01T06:28:16.85</t>
  </si>
  <si>
    <t>230</t>
  </si>
  <si>
    <t>2024-01-26T12:32:16.00</t>
  </si>
  <si>
    <t xml:space="preserve">0 Days 17 Hr 51 Min </t>
  </si>
  <si>
    <t>PRINCIPAL COMPLEMENTAR</t>
  </si>
  <si>
    <t>29</t>
  </si>
  <si>
    <t>PTA-00150091</t>
  </si>
  <si>
    <t>PE555189 ;</t>
  </si>
  <si>
    <t>2024-01-25T06:43:46.10</t>
  </si>
  <si>
    <t>2024-01-25T06:43:06.43</t>
  </si>
  <si>
    <t>84.02</t>
  </si>
  <si>
    <t>2024-01-30T07:44:20.00</t>
  </si>
  <si>
    <t xml:space="preserve">5 Days 1 Hr 0 Min </t>
  </si>
  <si>
    <t>AWB 6120298881</t>
  </si>
  <si>
    <t xml:space="preserve">DPP72680 </t>
  </si>
  <si>
    <t>Prototypes/Samples - Absorvido na SC 419-23</t>
  </si>
  <si>
    <t>STEEP PLASTIQUE MAROC-1079417</t>
  </si>
  <si>
    <t>Parts for project development. Freight will be absorbed at the SC 419-23 quotation.</t>
  </si>
  <si>
    <t>PTA-00149550</t>
  </si>
  <si>
    <t>2024-01-26T04:34:35.87</t>
  </si>
  <si>
    <t>2024-01-26T04:34:31.07</t>
  </si>
  <si>
    <t>1079417</t>
  </si>
  <si>
    <t>2024-01-26T04:59:30.00</t>
  </si>
  <si>
    <t>571691786</t>
  </si>
  <si>
    <t>Project/ engineering changes - OPS to KANBAN</t>
  </si>
  <si>
    <t>Engineering changes - OPS to KANBAN</t>
  </si>
  <si>
    <t>PTA-00149619</t>
  </si>
  <si>
    <t>2024-01-26T05:33:02.23</t>
  </si>
  <si>
    <t>2024-01-26T05:18:41.70</t>
  </si>
  <si>
    <t>320</t>
  </si>
  <si>
    <t>2024-01-26T11:45:06.00</t>
  </si>
  <si>
    <t>SUPRAJIT AUTOMOTIVE PRIVATE LIMITED-1085653</t>
  </si>
  <si>
    <t>PTA-00149792</t>
  </si>
  <si>
    <t>PE553659;</t>
  </si>
  <si>
    <t>2024-01-29T11:50:30.38</t>
  </si>
  <si>
    <t>2024-01-29T11:50:23.42</t>
  </si>
  <si>
    <t>569.1</t>
  </si>
  <si>
    <t>400 MCCORMICK DRIVE</t>
  </si>
  <si>
    <t>LAPEER</t>
  </si>
  <si>
    <t>1085653</t>
  </si>
  <si>
    <t>48446</t>
  </si>
  <si>
    <t>2024-01-29T02:07:03.00</t>
  </si>
  <si>
    <t>918030230</t>
  </si>
  <si>
    <t xml:space="preserve">DPP72475 </t>
  </si>
  <si>
    <t>Lack of payment due missing cargo causing block of shipment</t>
  </si>
  <si>
    <t>PTA-00149783</t>
  </si>
  <si>
    <t>2024-01-29T11:56:12.45</t>
  </si>
  <si>
    <t>2024-02-01T06:28:57.65</t>
  </si>
  <si>
    <t>1055</t>
  </si>
  <si>
    <t>990</t>
  </si>
  <si>
    <t>2024-01-29T01:37:12.00</t>
  </si>
  <si>
    <t>PRG47297316</t>
  </si>
  <si>
    <t xml:space="preserve">0 Days 1 Hr 41 Min </t>
  </si>
  <si>
    <t>LEAR CORPORATION GMBH-734225</t>
  </si>
  <si>
    <t>35086983;</t>
  </si>
  <si>
    <t>2024-01-29T12:20:46.75</t>
  </si>
  <si>
    <t>2024-01-29T12:20:01.48</t>
  </si>
  <si>
    <t>1050.97</t>
  </si>
  <si>
    <t>VOR DER SCHANZ 1-5</t>
  </si>
  <si>
    <t>GINSHEIM</t>
  </si>
  <si>
    <t>734225</t>
  </si>
  <si>
    <t>65462</t>
  </si>
  <si>
    <t>Cost recovery</t>
  </si>
  <si>
    <t>CONSULTA 49: INCREMENTO X6H (ARGO)</t>
  </si>
  <si>
    <t>PTA-00149968</t>
  </si>
  <si>
    <t>2024-01-29T01:53:17.21</t>
  </si>
  <si>
    <t>2024-02-21T07:10:52.82</t>
  </si>
  <si>
    <t>1003.44</t>
  </si>
  <si>
    <t>4857.93</t>
  </si>
  <si>
    <t xml:space="preserve">recuperado do cliente GM projeto new engine </t>
  </si>
  <si>
    <t>2024-01-30T12:24:54.00</t>
  </si>
  <si>
    <t xml:space="preserve">0 Days 22 Hr 31 Min </t>
  </si>
  <si>
    <t>428456263</t>
  </si>
  <si>
    <t>MTA SPA</t>
  </si>
  <si>
    <t>Customer reschedule Phinia - recuperar através de POV</t>
  </si>
  <si>
    <t>Allied</t>
  </si>
  <si>
    <t>CHANGZHOU XINLANLING ELECTRIC POWER-1068546</t>
  </si>
  <si>
    <t>reprograma do cliente - iremos recuperar os custos</t>
  </si>
  <si>
    <t>PTA-00150088</t>
  </si>
  <si>
    <t>25329659 ;</t>
  </si>
  <si>
    <t>2024-01-30T11:34:02.06</t>
  </si>
  <si>
    <t>2024-02-21T07:17:05.11</t>
  </si>
  <si>
    <t>2176.45</t>
  </si>
  <si>
    <t>443.54</t>
  </si>
  <si>
    <t>ROOM801,JINLONG BUILDING</t>
  </si>
  <si>
    <t>1068546</t>
  </si>
  <si>
    <t>213004</t>
  </si>
  <si>
    <t>2024-01-30T07:43:49.00</t>
  </si>
  <si>
    <t xml:space="preserve">0 Days 8 Hr 9 Min </t>
  </si>
  <si>
    <t>sensor de Oxigenio</t>
  </si>
  <si>
    <t>542976559</t>
  </si>
  <si>
    <t>recuperado do cliente GM projeto NEW ENGINE</t>
  </si>
  <si>
    <t>CHANGZHOU XINLANLING ELECTRIC POWER ACCESSORY  CO., LTD.</t>
  </si>
  <si>
    <t>A RAYMOND GERANCE-1040499</t>
  </si>
  <si>
    <t>PTA-00149983</t>
  </si>
  <si>
    <t>13883549;</t>
  </si>
  <si>
    <t>2024-01-30T11:48:59.41</t>
  </si>
  <si>
    <t>2024-02-19T07:24:57.05</t>
  </si>
  <si>
    <t>173.4</t>
  </si>
  <si>
    <t>2024-02-08T00:00:00</t>
  </si>
  <si>
    <t>129 COURS BERRIAT</t>
  </si>
  <si>
    <t>1040499</t>
  </si>
  <si>
    <t>2024-01-30T01:44:26.00</t>
  </si>
  <si>
    <t>LYS47316440</t>
  </si>
  <si>
    <t>Habitaculo K0</t>
  </si>
  <si>
    <t>A RAYMOND ET COMPAGNIE</t>
  </si>
  <si>
    <t>Project/ Samples - VW 246 A0 - Forma de recuperação TBD</t>
  </si>
  <si>
    <t>ITW SPAIN HOLDINGS SL-1045852</t>
  </si>
  <si>
    <t>PTA-00150066</t>
  </si>
  <si>
    <t>15512976;</t>
  </si>
  <si>
    <t>2024-01-30T02:14:58.62</t>
  </si>
  <si>
    <t>2024-01-30T02:13:08.87</t>
  </si>
  <si>
    <t>647.58</t>
  </si>
  <si>
    <t>CARRETERA RIBES CORRO DAVALL</t>
  </si>
  <si>
    <t>1045852</t>
  </si>
  <si>
    <t>2024-01-30T06:43:14.00</t>
  </si>
  <si>
    <t xml:space="preserve">0 Days 4 Hr 28 Min </t>
  </si>
  <si>
    <t>AWB 9451133801</t>
  </si>
  <si>
    <t>370191717</t>
  </si>
  <si>
    <t>ITW GAMMA SARL</t>
  </si>
  <si>
    <t>PTA-00150234</t>
  </si>
  <si>
    <t>15523243;</t>
  </si>
  <si>
    <t>2024-01-31T10:50:57.68</t>
  </si>
  <si>
    <t>2024-01-31T10:50:44.19</t>
  </si>
  <si>
    <t>65.33</t>
  </si>
  <si>
    <t>2024-01-31T12:29:46.00</t>
  </si>
  <si>
    <t>AWB 5820185814</t>
  </si>
  <si>
    <t>DPP72479</t>
  </si>
  <si>
    <t>AMPHENOL CORPORATION</t>
  </si>
  <si>
    <t>FRANKISCHE INDUSTRIAL PIPES GMBH-766139</t>
  </si>
  <si>
    <t>PTA-00150236</t>
  </si>
  <si>
    <t>M5719002;</t>
  </si>
  <si>
    <t>2024-01-31T11:50:27.87</t>
  </si>
  <si>
    <t>2024-01-31T11:50:15.53</t>
  </si>
  <si>
    <t>799.28</t>
  </si>
  <si>
    <t>HELLINGER STRASSE 1</t>
  </si>
  <si>
    <t>KONIGSBERG</t>
  </si>
  <si>
    <t>766139</t>
  </si>
  <si>
    <t>2024-01-31T12:34:49.00</t>
  </si>
  <si>
    <t>AWB 1784542126</t>
  </si>
  <si>
    <t>Project/ Samples - Stellantis Absorvido em SC 619-23</t>
  </si>
  <si>
    <t>Parts for project development. Freight will be absorbed at the SC 619-23 quotation.</t>
  </si>
  <si>
    <t>PTA-00150287</t>
  </si>
  <si>
    <t>10833160;</t>
  </si>
  <si>
    <t>2024-01-31T12:44:53.27</t>
  </si>
  <si>
    <t>2024-01-31T12:44:45.99</t>
  </si>
  <si>
    <t>59.98</t>
  </si>
  <si>
    <t>2024-01-31T04:38:44.00</t>
  </si>
  <si>
    <t>AWB 5820401893</t>
  </si>
  <si>
    <t>GERLINGER INDUSTRIES AG-737416</t>
  </si>
  <si>
    <t>PTA-00150285</t>
  </si>
  <si>
    <t>13546252;</t>
  </si>
  <si>
    <t>2024-01-31T02:41:54.99</t>
  </si>
  <si>
    <t>2024-01-31T02:41:49.24</t>
  </si>
  <si>
    <t>151.81</t>
  </si>
  <si>
    <t>OBERFAHRSTRASSE 12</t>
  </si>
  <si>
    <t>AU</t>
  </si>
  <si>
    <t>737416</t>
  </si>
  <si>
    <t>ZH</t>
  </si>
  <si>
    <t>9434</t>
  </si>
  <si>
    <t>2024-01-31T04:38:20.00</t>
  </si>
  <si>
    <t>AWB 4736147150</t>
  </si>
  <si>
    <t>Project/ Samples - JD</t>
  </si>
  <si>
    <t>Cost recovery pending</t>
  </si>
  <si>
    <t>PTA-00150320</t>
  </si>
  <si>
    <t>10733774;</t>
  </si>
  <si>
    <t>2024-01-31T02:58:42.50</t>
  </si>
  <si>
    <t>2024-01-31T02:57:49.74</t>
  </si>
  <si>
    <t>31.85</t>
  </si>
  <si>
    <t>2024-01-31T07:58:51.00</t>
  </si>
  <si>
    <t xml:space="preserve">0 Days 5 Hr 0 Min </t>
  </si>
  <si>
    <t xml:space="preserve">AWB 4736169760	</t>
  </si>
  <si>
    <t>Reprograma do cliente-Sensor Oxigenio</t>
  </si>
  <si>
    <t>PTA-00150321</t>
  </si>
  <si>
    <t>12077628;</t>
  </si>
  <si>
    <t>2024-01-31T07:12:48.96</t>
  </si>
  <si>
    <t>2024-02-21T07:12:06.73</t>
  </si>
  <si>
    <t>209.26</t>
  </si>
  <si>
    <t>2024-01-31T07:59:03.00</t>
  </si>
  <si>
    <t>9644810044</t>
  </si>
  <si>
    <t>Recuperado do cliente GM-New Engine</t>
  </si>
  <si>
    <t>P&amp;A - Renault</t>
  </si>
  <si>
    <t>HARNESS CODE LTD-767665</t>
  </si>
  <si>
    <t>PTA-00150451</t>
  </si>
  <si>
    <t>15386389;</t>
  </si>
  <si>
    <t>2024-02-01T10:48:42.07</t>
  </si>
  <si>
    <t>2024-02-17T04:46:44.69</t>
  </si>
  <si>
    <t>38.38</t>
  </si>
  <si>
    <t>2024-02-01T00:00:00</t>
  </si>
  <si>
    <t>STR. """"PROF. ALEKSANDAR TANEV"""" 11 FL""</t>
  </si>
  <si>
    <t>767665</t>
  </si>
  <si>
    <t>2024-02-01T10:59:12.00</t>
  </si>
  <si>
    <t>3405326083</t>
  </si>
  <si>
    <t>P&amp;A RENAULT</t>
  </si>
  <si>
    <t>12162189/12185287</t>
  </si>
  <si>
    <t>Customer reschedule JD - dentro do acordo logistico</t>
  </si>
  <si>
    <t>Reprograma dentro do acordo logistico e divergencia de estoque TE</t>
  </si>
  <si>
    <t>PTA-00150554</t>
  </si>
  <si>
    <t>10725187;</t>
  </si>
  <si>
    <t>2024-02-01T02:37:55.38</t>
  </si>
  <si>
    <t>2024-02-21T07:14:05.70</t>
  </si>
  <si>
    <t>126.93</t>
  </si>
  <si>
    <t>614.5</t>
  </si>
  <si>
    <t>606.28</t>
  </si>
  <si>
    <t>2024-02-01T03:38:39.00</t>
  </si>
  <si>
    <t>DELFINGEN MA TANGER 2-7084781</t>
  </si>
  <si>
    <t>35083077;</t>
  </si>
  <si>
    <t>2024-02-23T11:46:44.04</t>
  </si>
  <si>
    <t>2024-02-23T11:46:39.59</t>
  </si>
  <si>
    <t>1271.42</t>
  </si>
  <si>
    <t>ILOT 27 LOTISSEMENT N 2</t>
  </si>
  <si>
    <t>7084781</t>
  </si>
  <si>
    <t>01</t>
  </si>
  <si>
    <t>90090</t>
  </si>
  <si>
    <t>AWB 9644808224</t>
  </si>
  <si>
    <t>505882451</t>
  </si>
  <si>
    <t>DELFINGEN GROUP</t>
  </si>
  <si>
    <t>ZIMPORT, Material não recebido fisicamente</t>
  </si>
  <si>
    <t>PTA-00151104</t>
  </si>
  <si>
    <t>13654423;</t>
  </si>
  <si>
    <t>2024-02-01T06:19:28.90</t>
  </si>
  <si>
    <t>2024-02-20T05:24:54.89</t>
  </si>
  <si>
    <t>132.78</t>
  </si>
  <si>
    <t>2024-02-06T12:10:46.00</t>
  </si>
  <si>
    <t>7077832322</t>
  </si>
  <si>
    <t xml:space="preserve">4 Days 17 Hr 51 Min </t>
  </si>
  <si>
    <t>Project/ Samples - JD Absorvido em SC 529-23</t>
  </si>
  <si>
    <t>KICKHAEFER MANUFACTURING COMPANY-726016</t>
  </si>
  <si>
    <t xml:space="preserve">Parts for project development. Freight will be absorbed in the SC 529-23  quotation. </t>
  </si>
  <si>
    <t>PTA-00152849</t>
  </si>
  <si>
    <t>35279565;</t>
  </si>
  <si>
    <t>2024-02-01T06:55:23.29</t>
  </si>
  <si>
    <t>2024-02-15T11:26:02.00</t>
  </si>
  <si>
    <t>90</t>
  </si>
  <si>
    <t>1221 S PARK ST</t>
  </si>
  <si>
    <t>PORT WASHINGTON</t>
  </si>
  <si>
    <t>726016</t>
  </si>
  <si>
    <t>53074-2127</t>
  </si>
  <si>
    <t>7341520115</t>
  </si>
  <si>
    <t xml:space="preserve">13 Days 16 Hr 30 Min </t>
  </si>
  <si>
    <t xml:space="preserve">DPP72788 </t>
  </si>
  <si>
    <t>ZHANGJIAGANG TIANLE RUBBER AND PLAS-1065517</t>
  </si>
  <si>
    <t>PTA-00153879</t>
  </si>
  <si>
    <t>2024-02-02T12:17:04.67</t>
  </si>
  <si>
    <t>2024-02-21T12:24:53.00</t>
  </si>
  <si>
    <t>NO.202, JIFU ROAD, FENGHUANG TOWN</t>
  </si>
  <si>
    <t>ZHANGJIAGANG</t>
  </si>
  <si>
    <t>1065517</t>
  </si>
  <si>
    <t>215612</t>
  </si>
  <si>
    <t xml:space="preserve">19 Days 12 Hr 7 Min </t>
  </si>
  <si>
    <t>527627746</t>
  </si>
  <si>
    <t>ZHANGJIAGANG TIANLE RUBBER AND PLASTIC TECHNOLOGY CO.,LTD</t>
  </si>
  <si>
    <t>Ordering issue - Invoice antiga cortando demanda</t>
  </si>
  <si>
    <t>Fornecedor estava recebendo Release sem programa devido a uma invoice de 2022 que estava lançada no sistema cortando programa.</t>
  </si>
  <si>
    <t>PTA-00152854</t>
  </si>
  <si>
    <t>2024-02-02T11:18:54.24</t>
  </si>
  <si>
    <t>2024-02-15T11:39:06.00</t>
  </si>
  <si>
    <t>204</t>
  </si>
  <si>
    <t xml:space="preserve">13 Days 0 Hr 20 Min </t>
  </si>
  <si>
    <t>TEXTAPE, INC.</t>
  </si>
  <si>
    <t>APTIV HOLDINGS FRANCE SAS-758560</t>
  </si>
  <si>
    <t>Divergencia de estoque e estratégia interna de atendimento K0.</t>
  </si>
  <si>
    <t>PTA-00150750</t>
  </si>
  <si>
    <t>13852936;</t>
  </si>
  <si>
    <t>2024-02-02T01:27:45.36</t>
  </si>
  <si>
    <t>2024-02-19T07:28:04.42</t>
  </si>
  <si>
    <t>49.22</t>
  </si>
  <si>
    <t>2024-02-13T00:00:00</t>
  </si>
  <si>
    <t>50</t>
  </si>
  <si>
    <t>758560</t>
  </si>
  <si>
    <t>2024-02-02T04:32:24.00</t>
  </si>
  <si>
    <t>2106860700</t>
  </si>
  <si>
    <t>HABITACULO K0</t>
  </si>
  <si>
    <t>Atraso de manufatura, linha com baixa cobertura, conforme e-mail Brian Lima</t>
  </si>
  <si>
    <t>PTA-00150751</t>
  </si>
  <si>
    <t>35700109;35367303;35700107;35700108</t>
  </si>
  <si>
    <t>25;15;5;5</t>
  </si>
  <si>
    <t>;0;0;0</t>
  </si>
  <si>
    <t>2024-02-02T02:57:18.34</t>
  </si>
  <si>
    <t>2024-02-06T04:39:33.59</t>
  </si>
  <si>
    <t>2024-02-02T04:32:53.00</t>
  </si>
  <si>
    <t>Recuperado na POV16647</t>
  </si>
  <si>
    <t>FUJIKURA AUTOMOTIVE MOROCCO-767332</t>
  </si>
  <si>
    <t>35711456;</t>
  </si>
  <si>
    <t>2024-02-23T11:44:36.61</t>
  </si>
  <si>
    <t>2024-02-23T11:44:27.91</t>
  </si>
  <si>
    <t>2600</t>
  </si>
  <si>
    <t>ATLANTIC F.Z., RN 4 COMMUNE AMER SA</t>
  </si>
  <si>
    <t>767332</t>
  </si>
  <si>
    <t>AWB 7077730623</t>
  </si>
  <si>
    <t>P&amp;A - PSA</t>
  </si>
  <si>
    <t>ZHEJIANG GEELY AUTOMOBILE CO LTD-753590</t>
  </si>
  <si>
    <t>Material para atender montagem de peças de P&amp;A, conforme programação recebida do cliente PSA.</t>
  </si>
  <si>
    <t>PTA-00150999</t>
  </si>
  <si>
    <t>13676550;</t>
  </si>
  <si>
    <t>2024-02-05T10:31:27.84</t>
  </si>
  <si>
    <t>2024-02-19T01:41:27.84</t>
  </si>
  <si>
    <t>51.82</t>
  </si>
  <si>
    <t>188 CHUNXIAO ROAD BEILUN DISTRICT</t>
  </si>
  <si>
    <t>NINGBO</t>
  </si>
  <si>
    <t>753590</t>
  </si>
  <si>
    <t>315830</t>
  </si>
  <si>
    <t>2024-02-05T11:16:18.00</t>
  </si>
  <si>
    <t>FEDERAL MOGUL-701339</t>
  </si>
  <si>
    <t>PTA-00151108</t>
  </si>
  <si>
    <t>2024-02-05T08:47:31.26</t>
  </si>
  <si>
    <t>2024-02-19T07:31:14.17</t>
  </si>
  <si>
    <t>480</t>
  </si>
  <si>
    <t>2024-02-06T00:00:00</t>
  </si>
  <si>
    <t>3000</t>
  </si>
  <si>
    <t>2410 PAPERMILL RD</t>
  </si>
  <si>
    <t>WINCHESTER</t>
  </si>
  <si>
    <t>701339</t>
  </si>
  <si>
    <t>VA</t>
  </si>
  <si>
    <t>22601-3621</t>
  </si>
  <si>
    <t>2024-02-06T12:26:46.00</t>
  </si>
  <si>
    <t xml:space="preserve">0 Days 15 Hr 39 Min </t>
  </si>
  <si>
    <t>Bloqueio de faturamento devido pendência finaceira</t>
  </si>
  <si>
    <t>GAP causado devido ao atraso de pagamento e bloqueio da carteira Delfingen</t>
  </si>
  <si>
    <t>PTA-00151109</t>
  </si>
  <si>
    <t>2024-02-06T12:09:41.93</t>
  </si>
  <si>
    <t>2024-02-21T07:17:53.30</t>
  </si>
  <si>
    <t>213.23</t>
  </si>
  <si>
    <t>1032.29</t>
  </si>
  <si>
    <t>210.37</t>
  </si>
  <si>
    <t>7012445</t>
  </si>
  <si>
    <t>2024-02-06T12:29:02.00</t>
  </si>
  <si>
    <t>recuperado do cliente GM projeto new engine</t>
  </si>
  <si>
    <t>Carrier lost material - Penske</t>
  </si>
  <si>
    <t>Aéreo necessário pois a Penske perdeu à carga relacionada à Invoice  802181.</t>
  </si>
  <si>
    <t>PTA-00151344</t>
  </si>
  <si>
    <t>2024-02-06T07:36:48.87</t>
  </si>
  <si>
    <t>2024-02-17T04:49:27.91</t>
  </si>
  <si>
    <t>412.14</t>
  </si>
  <si>
    <t>278.64</t>
  </si>
  <si>
    <t>2024-02-07T10:04:38.00</t>
  </si>
  <si>
    <t>9950803413</t>
  </si>
  <si>
    <t xml:space="preserve">0 Days 14 Hr 27 Min </t>
  </si>
  <si>
    <t>690666524</t>
  </si>
  <si>
    <t>J.S.T. MFG. CO., LTD.</t>
  </si>
  <si>
    <t>Costumer rescheduled according consultation 49</t>
  </si>
  <si>
    <t>PTA-00153878</t>
  </si>
  <si>
    <t>2024-02-07T11:21:54.22</t>
  </si>
  <si>
    <t>2024-02-21T07:20:59.19</t>
  </si>
  <si>
    <t>7262.36</t>
  </si>
  <si>
    <t>1480</t>
  </si>
  <si>
    <t>2024-02-21T12:24:28.00</t>
  </si>
  <si>
    <t xml:space="preserve">14 Days 1 Hr 2 Min </t>
  </si>
  <si>
    <t>ARGO X6H</t>
  </si>
  <si>
    <t>RECUPERADO DO CLIENTE GM, PROJETO NEW ENGINE</t>
  </si>
  <si>
    <t>OPTIMAS OE SOLUTIONS-7082485</t>
  </si>
  <si>
    <t>Bloqueio do envio do fornecedor devido ao não envio do comprovante de pagamento da PROFORMA.</t>
  </si>
  <si>
    <t>PTA-00151628</t>
  </si>
  <si>
    <t>13567904;</t>
  </si>
  <si>
    <t>2024-02-07T12:52:31.99</t>
  </si>
  <si>
    <t>2024-02-26T12:54:42.19</t>
  </si>
  <si>
    <t>586.04</t>
  </si>
  <si>
    <t>2024-02-14T00:00:00</t>
  </si>
  <si>
    <t>585</t>
  </si>
  <si>
    <t>9 RUE GUTENBERG</t>
  </si>
  <si>
    <t>SARREGUEMINES</t>
  </si>
  <si>
    <t>7082485</t>
  </si>
  <si>
    <t>57</t>
  </si>
  <si>
    <t>57200</t>
  </si>
  <si>
    <t>2024-02-08T02:33:41.00</t>
  </si>
  <si>
    <t>4755814814</t>
  </si>
  <si>
    <t xml:space="preserve">1 Days 1 Hr 41 Min </t>
  </si>
  <si>
    <t>13724539</t>
  </si>
  <si>
    <t>079793017</t>
  </si>
  <si>
    <t>RECUPERADO DO CLIENTE GM, NEW ENGINE</t>
  </si>
  <si>
    <t>OPTIMAS OE SOLUTIONS INTERMEDIATE, LLC</t>
  </si>
  <si>
    <t>Customer reschedule VW  TAOS - cliente pagará frete</t>
  </si>
  <si>
    <t>APTIV SERVICES AUSTRIA GPD  GMBH &amp;-736372</t>
  </si>
  <si>
    <t>PTA-00151664</t>
  </si>
  <si>
    <t>2024-02-07T05:10:58.43</t>
  </si>
  <si>
    <t>2024-02-07T05:10:36.94</t>
  </si>
  <si>
    <t>2024-02-07T00:00:00</t>
  </si>
  <si>
    <t>757.72</t>
  </si>
  <si>
    <t>736372</t>
  </si>
  <si>
    <t>2024-02-08T02:56:27.00</t>
  </si>
  <si>
    <t xml:space="preserve">0 Days 21 Hr 45 Min </t>
  </si>
  <si>
    <t>836.3</t>
  </si>
  <si>
    <t>15432389</t>
  </si>
  <si>
    <t>PTA-00151609</t>
  </si>
  <si>
    <t>10763004;</t>
  </si>
  <si>
    <t>2024-02-07T07:48:25.42</t>
  </si>
  <si>
    <t>2024-02-21T07:22:37.44</t>
  </si>
  <si>
    <t>168.58</t>
  </si>
  <si>
    <t>816.13</t>
  </si>
  <si>
    <t>166.32</t>
  </si>
  <si>
    <t>2024-02-08T01:17:29.00</t>
  </si>
  <si>
    <t xml:space="preserve">0 Days 17 Hr 29 Min </t>
  </si>
  <si>
    <t>Motor EC5</t>
  </si>
  <si>
    <t>RECUPERADO DO CLIENTE GM. PROJETO ENGINE</t>
  </si>
  <si>
    <t>SUMITOMO ELECTRIC INDUSTRIES, LTD.</t>
  </si>
  <si>
    <t>PTA-00151704</t>
  </si>
  <si>
    <t>2024-02-08T10:33:38.01</t>
  </si>
  <si>
    <t>2024-02-19T01:42:45.77</t>
  </si>
  <si>
    <t>322.16</t>
  </si>
  <si>
    <t>311.4</t>
  </si>
  <si>
    <t>2024-02-08T04:32:33.00</t>
  </si>
  <si>
    <t>4727801713</t>
  </si>
  <si>
    <t xml:space="preserve">0 Days 5 Hr 58 Min </t>
  </si>
  <si>
    <t>FIAT DO BRASIL/PALIO:X6H Marelli</t>
  </si>
  <si>
    <t>AL KOR MAKINA KALIP SANAYI VE TICARET ANONIM SIRKETI</t>
  </si>
  <si>
    <t>Customer reschedule FCA - dentro do acordo logistico</t>
  </si>
  <si>
    <t>Reprograma dentro do acordo logistico</t>
  </si>
  <si>
    <t>PTA-00152859</t>
  </si>
  <si>
    <t>2024-02-08T11:41:29.31</t>
  </si>
  <si>
    <t>2024-02-21T01:32:42.80</t>
  </si>
  <si>
    <t>2024-02-16T00:00:00</t>
  </si>
  <si>
    <t>1029.63</t>
  </si>
  <si>
    <t>790</t>
  </si>
  <si>
    <t>2024-02-15T11:54:43.00</t>
  </si>
  <si>
    <t>9679233410</t>
  </si>
  <si>
    <t xml:space="preserve">7 Days 0 Hr 13 Min </t>
  </si>
  <si>
    <t>10847611</t>
  </si>
  <si>
    <t>Project/ Samples - GM</t>
  </si>
  <si>
    <t>Aéreo necessário para atender fase de amostras de projeto.</t>
  </si>
  <si>
    <t>PTA-00151703</t>
  </si>
  <si>
    <t>15366063;</t>
  </si>
  <si>
    <t>2024-02-08T01:59:00.46</t>
  </si>
  <si>
    <t>2024-02-17T04:57:11.51</t>
  </si>
  <si>
    <t>2024-02-08T04:32:17.00</t>
  </si>
  <si>
    <t>7336549916</t>
  </si>
  <si>
    <t xml:space="preserve">0 Days 2 Hr 33 Min </t>
  </si>
  <si>
    <t>999104794</t>
  </si>
  <si>
    <t>BETRIEBSRAT APTIV WUPPERTAL</t>
  </si>
  <si>
    <t>PTA-00151706</t>
  </si>
  <si>
    <t>10846300;</t>
  </si>
  <si>
    <t>2024-02-08T02:58:36.92</t>
  </si>
  <si>
    <t>2024-02-08T02:58:25.48</t>
  </si>
  <si>
    <t>402.06</t>
  </si>
  <si>
    <t>2024-02-08T04:33:21.00</t>
  </si>
  <si>
    <t>443.75</t>
  </si>
  <si>
    <t>13974574, 13662492</t>
  </si>
  <si>
    <t>KLAUKE SLOVAKIA S R O-764589</t>
  </si>
  <si>
    <t>PTA-00151721</t>
  </si>
  <si>
    <t>33284145;</t>
  </si>
  <si>
    <t>2024-02-08T05:38:44.35</t>
  </si>
  <si>
    <t>2024-02-17T05:01:12.01</t>
  </si>
  <si>
    <t>355</t>
  </si>
  <si>
    <t>NABREZIE ORAVY 2713</t>
  </si>
  <si>
    <t>DOLNY KUBIN</t>
  </si>
  <si>
    <t>764589</t>
  </si>
  <si>
    <t>SK</t>
  </si>
  <si>
    <t>02601</t>
  </si>
  <si>
    <t>2024-02-08T05:42:45.00</t>
  </si>
  <si>
    <t>PRG47348137</t>
  </si>
  <si>
    <t>FR. SCHULTE SPEZIAL-NIETENFABRIKATI-1053097</t>
  </si>
  <si>
    <t>PTA-00151722</t>
  </si>
  <si>
    <t>33118244;</t>
  </si>
  <si>
    <t>2024-02-08T06:01:38.78</t>
  </si>
  <si>
    <t>2024-02-08T05:41:58.66</t>
  </si>
  <si>
    <t>245</t>
  </si>
  <si>
    <t>AM DROSTENSTUECK 36</t>
  </si>
  <si>
    <t>1053097</t>
  </si>
  <si>
    <t>58507</t>
  </si>
  <si>
    <t>2024-02-08T06:04:05.00</t>
  </si>
  <si>
    <t xml:space="preserve">0 Days 0 Hr 2 Min </t>
  </si>
  <si>
    <t>270.41</t>
  </si>
  <si>
    <t>327775359</t>
  </si>
  <si>
    <t>FR. SCHULTE SPEZIAL-NIETENFABRIKATION GESELLSCHAFT MIT BESCHRAENKTER HAFTUNG</t>
  </si>
  <si>
    <t>Project/ Samples - JD Absorvido em SC 161-23</t>
  </si>
  <si>
    <t>VEXILOM EMBALAGENS-Dummy</t>
  </si>
  <si>
    <t>PTA-00151876</t>
  </si>
  <si>
    <t>35825358;</t>
  </si>
  <si>
    <t>2024-02-08T06:34:36.55</t>
  </si>
  <si>
    <t>2024-02-08T06:34:33.38</t>
  </si>
  <si>
    <t>2766.02</t>
  </si>
  <si>
    <t>Diogo Mugiatti</t>
  </si>
  <si>
    <t>CURITIBA</t>
  </si>
  <si>
    <t>PARANA</t>
  </si>
  <si>
    <t xml:space="preserve"> 81730-360</t>
  </si>
  <si>
    <t>2024-02-09T02:08:02.00</t>
  </si>
  <si>
    <t>571.34</t>
  </si>
  <si>
    <t>Project/ Samples - CNH Absorvido em SC 126-23</t>
  </si>
  <si>
    <t xml:space="preserve">Parts for project development. Freight will be absorbed in the SC 126-22 quotation. </t>
  </si>
  <si>
    <t>PTA-00151844</t>
  </si>
  <si>
    <t>13676445;</t>
  </si>
  <si>
    <t>2024-02-08T06:37:05.20</t>
  </si>
  <si>
    <t>2024-02-08T06:36:49.29</t>
  </si>
  <si>
    <t>209</t>
  </si>
  <si>
    <t>2024-02-09T10:12:52.00</t>
  </si>
  <si>
    <t>9239230136</t>
  </si>
  <si>
    <t xml:space="preserve">0 Days 15 Hr 35 Min </t>
  </si>
  <si>
    <t xml:space="preserve">DPP73057 </t>
  </si>
  <si>
    <t>Inventory divergence, balance adjusted for PAnalyse</t>
  </si>
  <si>
    <t>PTA-00151843</t>
  </si>
  <si>
    <t>M4984102 ;</t>
  </si>
  <si>
    <t>800 meters;</t>
  </si>
  <si>
    <t>2024-02-08T07:23:22.50</t>
  </si>
  <si>
    <t>2024-02-20T12:44:07.54</t>
  </si>
  <si>
    <t>219.13</t>
  </si>
  <si>
    <t>2024-02-09T10:12:41.00</t>
  </si>
  <si>
    <t>7524311174</t>
  </si>
  <si>
    <t xml:space="preserve">0 Days 14 Hr 49 Min </t>
  </si>
  <si>
    <t>DELFINGEN RO - TRANSILVANIA SRL</t>
  </si>
  <si>
    <t>ITW LYS FUSION SRL-1030252</t>
  </si>
  <si>
    <t>Variação dentro do protocolo logistico FIAT</t>
  </si>
  <si>
    <t>PTA-00151877</t>
  </si>
  <si>
    <t>15395807;</t>
  </si>
  <si>
    <t>2024-02-09T11:46:42.61</t>
  </si>
  <si>
    <t>2024-02-21T07:29:35.78</t>
  </si>
  <si>
    <t>790.59</t>
  </si>
  <si>
    <t>2024-02-19T00:00:00</t>
  </si>
  <si>
    <t>3827.46</t>
  </si>
  <si>
    <t>780</t>
  </si>
  <si>
    <t>LOCALITA LE BOIS VUILLERMOZ 30</t>
  </si>
  <si>
    <t>HONE</t>
  </si>
  <si>
    <t>1030252</t>
  </si>
  <si>
    <t>AO</t>
  </si>
  <si>
    <t>11020</t>
  </si>
  <si>
    <t>2024-02-09T02:08:21.00</t>
  </si>
  <si>
    <t>1872287362</t>
  </si>
  <si>
    <t>recuperado da GM projeto new Engine</t>
  </si>
  <si>
    <t>ILLINOIS TOOL WORKS INC.</t>
  </si>
  <si>
    <t>CONDUMEX-767943</t>
  </si>
  <si>
    <t xml:space="preserve">inventory discrepancy - we had a discrepancy in our stock this freight will be to cover the gap. </t>
  </si>
  <si>
    <t>PTA-00152885</t>
  </si>
  <si>
    <t>M3070401;</t>
  </si>
  <si>
    <t>2024-02-09T06:44:08.23</t>
  </si>
  <si>
    <t>2024-02-15T02:41:20.00</t>
  </si>
  <si>
    <t>GRUPO EI GUADALAJARA S.C. AV. DE LO</t>
  </si>
  <si>
    <t>MEXICO</t>
  </si>
  <si>
    <t>767943</t>
  </si>
  <si>
    <t>45659</t>
  </si>
  <si>
    <t xml:space="preserve">5 Days 19 Hr 57 Min </t>
  </si>
  <si>
    <t>GENINATTI ROBERTO-1079312</t>
  </si>
  <si>
    <t>Gap causado devido ao bloqueio da carteira por conta de atraso de pagamento.</t>
  </si>
  <si>
    <t>PTA-00152855</t>
  </si>
  <si>
    <t>35511804;</t>
  </si>
  <si>
    <t>2024-02-09T07:43:40.05</t>
  </si>
  <si>
    <t>2024-02-15T11:39:40.00</t>
  </si>
  <si>
    <t>104.83</t>
  </si>
  <si>
    <t>VIA CASE PLA 40</t>
  </si>
  <si>
    <t>CORIO</t>
  </si>
  <si>
    <t>1079312</t>
  </si>
  <si>
    <t>10070</t>
  </si>
  <si>
    <t xml:space="preserve">5 Days 15 Hr 56 Min </t>
  </si>
  <si>
    <t>435970672</t>
  </si>
  <si>
    <t>GENINATTI ROBERTO</t>
  </si>
  <si>
    <t>Project/ Samples - Stellantis</t>
  </si>
  <si>
    <t>APTIV DURANGO II (FV55)-725519</t>
  </si>
  <si>
    <t>PTA-00152920</t>
  </si>
  <si>
    <t>500;</t>
  </si>
  <si>
    <t>5.80;</t>
  </si>
  <si>
    <t>2024-02-15T04:33:13.83</t>
  </si>
  <si>
    <t>2024-02-19T01:34:27.88</t>
  </si>
  <si>
    <t>65.58</t>
  </si>
  <si>
    <t>68.68</t>
  </si>
  <si>
    <t>BLVD FRANCISCO PRIMO DE VERDAD #331</t>
  </si>
  <si>
    <t>725519</t>
  </si>
  <si>
    <t>DGO</t>
  </si>
  <si>
    <t>34147</t>
  </si>
  <si>
    <t>2024-02-15T04:55:46.00</t>
  </si>
  <si>
    <t>COVRE, SANTOS-BRASIL-Dummy</t>
  </si>
  <si>
    <t>REPROGRAMA DENTRO DO PROTOCOLO LOGÍSTICO.</t>
  </si>
  <si>
    <t>PTA-00153144</t>
  </si>
  <si>
    <t>2024-02-15T07:51:52.16</t>
  </si>
  <si>
    <t>2024-02-20T05:42:32.33</t>
  </si>
  <si>
    <t>COVRE, SANTOS-BRASIL</t>
  </si>
  <si>
    <t>2024-02-16T11:21:23.00</t>
  </si>
  <si>
    <t>PTA-00153145</t>
  </si>
  <si>
    <t>M4043001 ;</t>
  </si>
  <si>
    <t>2024-02-15T07:57:23.17</t>
  </si>
  <si>
    <t>2024-02-16T11:21:34.00</t>
  </si>
  <si>
    <t>SANTOS SP</t>
  </si>
  <si>
    <t xml:space="preserve">0 Days 15 Hr 24 Min </t>
  </si>
  <si>
    <t>Internal strategy</t>
  </si>
  <si>
    <t>Aéreo necessário devido à mudança interna de Mix.</t>
  </si>
  <si>
    <t>PTA-00153136</t>
  </si>
  <si>
    <t>13782479;</t>
  </si>
  <si>
    <t>2024-02-16T10:36:36.37</t>
  </si>
  <si>
    <t>2024-02-16T10:39:20.00</t>
  </si>
  <si>
    <t>117.98</t>
  </si>
  <si>
    <t>MOLEX FOREIGN HOLDINGS, L.P.</t>
  </si>
  <si>
    <t>Antecipação virada de BP K0 - Custo será recuperado do cliente.</t>
  </si>
  <si>
    <t>PTA-00153155</t>
  </si>
  <si>
    <t>2024-02-16T11:33:50.92</t>
  </si>
  <si>
    <t>2024-02-21T07:31:42.11</t>
  </si>
  <si>
    <t>709.5</t>
  </si>
  <si>
    <t>2024-02-23T00:00:00</t>
  </si>
  <si>
    <t>3434.9</t>
  </si>
  <si>
    <t>700</t>
  </si>
  <si>
    <t>2024-02-16T01:17:04.00</t>
  </si>
  <si>
    <t>Entrega Emergencial da Pasta M0061/24, para evitar parada de linha da VW. Necessário a entrega emergencial devido ao problema de nivelamento.</t>
  </si>
  <si>
    <t>PTA-00153173</t>
  </si>
  <si>
    <t>13856875;</t>
  </si>
  <si>
    <t>2024-02-16T01:57:26.10</t>
  </si>
  <si>
    <t>2024-02-16T03:01:52.00</t>
  </si>
  <si>
    <t>APTIV PLC</t>
  </si>
  <si>
    <t>Aéreo necessário devido ao problema de nivelamento da TAOS. Temos o OK por email para recuperação dos custos.</t>
  </si>
  <si>
    <t>PTA-00153210</t>
  </si>
  <si>
    <t>10820661;</t>
  </si>
  <si>
    <t>2024-02-16T03:39:23.60</t>
  </si>
  <si>
    <t>2024-02-16T04:35:04.00</t>
  </si>
  <si>
    <t>103.47</t>
  </si>
  <si>
    <t>AIR Freight needed due to EDI TAOS  issue. We have the OK by email to recover costs.</t>
  </si>
  <si>
    <t>2024-02-21T05:45:09.77</t>
  </si>
  <si>
    <t>2024-02-21T05:45:05.84</t>
  </si>
  <si>
    <t>1800</t>
  </si>
  <si>
    <t>1986.66</t>
  </si>
  <si>
    <t>PTA-00153224</t>
  </si>
  <si>
    <t>13578104;</t>
  </si>
  <si>
    <t>2024-02-16T05:24:18.26</t>
  </si>
  <si>
    <t>2024-02-16T06:54:11.00</t>
  </si>
  <si>
    <t>993.33</t>
  </si>
  <si>
    <t>13578104 / 33287229</t>
  </si>
  <si>
    <t>ARNOLD KNIPPING HOLDING GMBH</t>
  </si>
  <si>
    <t>AirFreight needed due to EDI TAOS issue. We have their OK by email to recover costs.</t>
  </si>
  <si>
    <t>33350184;</t>
  </si>
  <si>
    <t>2024-02-21T05:43:29.54</t>
  </si>
  <si>
    <t>2024-02-21T05:43:06.65</t>
  </si>
  <si>
    <t>4500</t>
  </si>
  <si>
    <t>4966.65</t>
  </si>
  <si>
    <t>10846300/ 13662492/ 33295110/ 13974574/ 33284135/ 33283286/ 35376912/ 33283289/ 33350184/ 13858448</t>
  </si>
  <si>
    <t>PTA-00153377</t>
  </si>
  <si>
    <t>33124945;</t>
  </si>
  <si>
    <t>2024-02-17T02:20:56.03</t>
  </si>
  <si>
    <t>2024-02-19T11:06:00.00</t>
  </si>
  <si>
    <t>48.68</t>
  </si>
  <si>
    <t xml:space="preserve">1 Days 20 Hr 45 Min </t>
  </si>
  <si>
    <t>AWB 9518774112</t>
  </si>
  <si>
    <t xml:space="preserve">DPP73233 </t>
  </si>
  <si>
    <t>Project/ Samples - JD Absorvido em SC 561-22</t>
  </si>
  <si>
    <t>Parts for project development. Freight will be absorbed at the SC 561-22 quotation.</t>
  </si>
  <si>
    <t>PTA-00153378</t>
  </si>
  <si>
    <t>13767802;</t>
  </si>
  <si>
    <t>2024-02-17T03:17:59.32</t>
  </si>
  <si>
    <t>2024-02-19T11:06:36.00</t>
  </si>
  <si>
    <t xml:space="preserve">1 Days 19 Hr 48 Min </t>
  </si>
  <si>
    <t>PTA-00153379</t>
  </si>
  <si>
    <t>13697411;</t>
  </si>
  <si>
    <t>2024-02-17T03:20:13.78</t>
  </si>
  <si>
    <t>2024-02-19T11:06:57.00</t>
  </si>
  <si>
    <t>LEAR CORPORATION GMBH-728074</t>
  </si>
  <si>
    <t>PTA-00153457</t>
  </si>
  <si>
    <t>35640025;</t>
  </si>
  <si>
    <t>2024-02-19T11:03:10.75</t>
  </si>
  <si>
    <t>2024-02-19T04:30:30.00</t>
  </si>
  <si>
    <t>84.14</t>
  </si>
  <si>
    <t>SCHLOSSERSTRASSE 4</t>
  </si>
  <si>
    <t>728074</t>
  </si>
  <si>
    <t xml:space="preserve">DPP73045 </t>
  </si>
  <si>
    <t>Air Freight needed  due EDI problem with VW. We have their OK by email to cover the costs.</t>
  </si>
  <si>
    <t>2024-02-21T05:44:54.78</t>
  </si>
  <si>
    <t>2024-02-21T05:44:49.80</t>
  </si>
  <si>
    <t>1757.11</t>
  </si>
  <si>
    <t>Customs clearance delay</t>
  </si>
  <si>
    <t>COMERCIALIZADORA CORDAFLEX, S.A. DE-1069092</t>
  </si>
  <si>
    <t>Atraso na liberação do Sigvig de 1 semana, linha está parada</t>
  </si>
  <si>
    <t>PTA-00153456</t>
  </si>
  <si>
    <t>M3070701;</t>
  </si>
  <si>
    <t>2024-02-19T02:11:03.09</t>
  </si>
  <si>
    <t>2024-02-19T04:29:31.00</t>
  </si>
  <si>
    <t>CARRETERA PANAMERICANA KM. 230.6</t>
  </si>
  <si>
    <t>CORREGIDORA</t>
  </si>
  <si>
    <t>1069092</t>
  </si>
  <si>
    <t>BCN</t>
  </si>
  <si>
    <t>76900</t>
  </si>
  <si>
    <t>A8 Grupo 2</t>
  </si>
  <si>
    <t>812798196</t>
  </si>
  <si>
    <t>COMERCIALIZADORA CORDAFLEX, S.A. DE C.V.</t>
  </si>
  <si>
    <t>Pune MFG-IN12</t>
  </si>
  <si>
    <t>PTA-00153494</t>
  </si>
  <si>
    <t>2024-02-19T05:50:51.33</t>
  </si>
  <si>
    <t>2024-02-19T08:13:38.00</t>
  </si>
  <si>
    <t>123.62</t>
  </si>
  <si>
    <t>Unit no C. Building B100 - Chakan-Talegaon Road</t>
  </si>
  <si>
    <t>Pune</t>
  </si>
  <si>
    <t>IN12</t>
  </si>
  <si>
    <t>Maharashtra</t>
  </si>
  <si>
    <t>410501</t>
  </si>
  <si>
    <t>AWB  5866919214</t>
  </si>
  <si>
    <t xml:space="preserve">DPP73058 </t>
  </si>
  <si>
    <t>PTA-00153493</t>
  </si>
  <si>
    <t>2024-02-19T06:02:25.88</t>
  </si>
  <si>
    <t>2024-02-19T08:13:34.00</t>
  </si>
  <si>
    <t>Delay of supplier, recovered under ICC</t>
  </si>
  <si>
    <t>PTA-00153708</t>
  </si>
  <si>
    <t>2024-02-20T11:39:13.25</t>
  </si>
  <si>
    <t>2024-02-26T07:59:27.63</t>
  </si>
  <si>
    <t>579.17</t>
  </si>
  <si>
    <t>RECOVERED UNDER ICC</t>
  </si>
  <si>
    <t>930</t>
  </si>
  <si>
    <t>104</t>
  </si>
  <si>
    <t>2024-02-20T05:19:04.00</t>
  </si>
  <si>
    <t>PRG47365830</t>
  </si>
  <si>
    <t xml:space="preserve">0 Days 5 Hr 39 Min </t>
  </si>
  <si>
    <t>AMPHENOL TUCHEL IND.</t>
  </si>
  <si>
    <t>Reprograma dentro do protocolo logistico</t>
  </si>
  <si>
    <t>PTA-00154104</t>
  </si>
  <si>
    <t>2024-02-20T12:59:05.78</t>
  </si>
  <si>
    <t>2024-02-22T12:27:50.00</t>
  </si>
  <si>
    <t>938</t>
  </si>
  <si>
    <t xml:space="preserve">1 Days 23 Hr 28 Min </t>
  </si>
  <si>
    <t>x6h</t>
  </si>
  <si>
    <t>HONGFA TECHNOLOGY CO., LTD.</t>
  </si>
  <si>
    <t>DELFINGEN RO - TRANSILVANIA SRL-1053259</t>
  </si>
  <si>
    <t>Implementation in advance</t>
  </si>
  <si>
    <t>M4984103;</t>
  </si>
  <si>
    <t>2024-02-20T05:27:41.32</t>
  </si>
  <si>
    <t>2024-02-20T05:27:31.82</t>
  </si>
  <si>
    <t>Will be recovered via POV - Pedro Ranielli</t>
  </si>
  <si>
    <t>1673.22</t>
  </si>
  <si>
    <t>1053259</t>
  </si>
  <si>
    <t xml:space="preserve">AIR Freight needed due to EDI TAOS issue. We have the OK by email to recover costs. </t>
  </si>
  <si>
    <t>PTA-00153665</t>
  </si>
  <si>
    <t>2024-02-20T02:36:56.08</t>
  </si>
  <si>
    <t>2024-02-20T02:52:48.00</t>
  </si>
  <si>
    <t>2024-02-20T00:00:00</t>
  </si>
  <si>
    <t>189</t>
  </si>
  <si>
    <t>208.6</t>
  </si>
  <si>
    <t>APTIV GLOBAL INVESTMENTS UK LLP</t>
  </si>
  <si>
    <t>PE511864;</t>
  </si>
  <si>
    <t>2024-02-20T06:02:26.09</t>
  </si>
  <si>
    <t>2024-02-20T06:02:13.35</t>
  </si>
  <si>
    <t>1500</t>
  </si>
  <si>
    <t>DPP72420</t>
  </si>
  <si>
    <t>Motivo: Estratégia definida em capacitação pelos times de PCP, manufatura e engenharia., conforme e-mail Brian Lima</t>
  </si>
  <si>
    <t>PTA-00153947</t>
  </si>
  <si>
    <t>35700109;35700107</t>
  </si>
  <si>
    <t>12;5</t>
  </si>
  <si>
    <t>2024-02-20T06:28:28.65</t>
  </si>
  <si>
    <t>2024-02-21T03:59:31.00</t>
  </si>
  <si>
    <t xml:space="preserve">0 Days 21 Hr 31 Min </t>
  </si>
  <si>
    <t xml:space="preserve">; </t>
  </si>
  <si>
    <t>13856909;</t>
  </si>
  <si>
    <t>2024-02-21T10:51:19.80</t>
  </si>
  <si>
    <t>2024-02-21T10:49:34.51</t>
  </si>
  <si>
    <t>2024-02-21T00:00:00</t>
  </si>
  <si>
    <t>4895</t>
  </si>
  <si>
    <t>13930236</t>
  </si>
  <si>
    <t>ARAYMOND FLUID CONNECTION GERMANY G-1077572</t>
  </si>
  <si>
    <t>PTA-00153966</t>
  </si>
  <si>
    <t>13856246  ;</t>
  </si>
  <si>
    <t>2024-02-21T01:50:38.02</t>
  </si>
  <si>
    <t>2024-02-21T04:53:24.00</t>
  </si>
  <si>
    <t>610</t>
  </si>
  <si>
    <t>MAXIMMELMANNALLEE 25</t>
  </si>
  <si>
    <t>ESCHBACH</t>
  </si>
  <si>
    <t>1077572</t>
  </si>
  <si>
    <t>79427</t>
  </si>
  <si>
    <t>316271840</t>
  </si>
  <si>
    <t>A. RAYMOND GMBH &amp; CO. KG</t>
  </si>
  <si>
    <t>Estratégia definida em capacitação pelos times de PCP, manufatura e engenharia, conforme solicitação do Brian Lima.</t>
  </si>
  <si>
    <t>PTA-00153965</t>
  </si>
  <si>
    <t>35752500;</t>
  </si>
  <si>
    <t>03;</t>
  </si>
  <si>
    <t>2024-02-21T02:20:38.29</t>
  </si>
  <si>
    <t>2024-02-21T04:46:09.00</t>
  </si>
  <si>
    <t>2145.7</t>
  </si>
  <si>
    <t>443.21</t>
  </si>
  <si>
    <t>COVRE SANTOS-Dummy</t>
  </si>
  <si>
    <t>Atraso na atracação/liberação maritimo</t>
  </si>
  <si>
    <t>PTA-00154100</t>
  </si>
  <si>
    <t>2024-02-21T06:56:37.44</t>
  </si>
  <si>
    <t>2024-02-22T10:42:49.00</t>
  </si>
  <si>
    <t>2024-02-22T00:00:00</t>
  </si>
  <si>
    <t>Porto Santos</t>
  </si>
  <si>
    <t xml:space="preserve">0 Days 15 Hr 46 Min </t>
  </si>
  <si>
    <t>MTA ANTENNE SRL-1090929</t>
  </si>
  <si>
    <t>Reprograma interno dentro do acordo Logistico</t>
  </si>
  <si>
    <t>PTA-00154099</t>
  </si>
  <si>
    <t>2024-02-21T07:06:07.20</t>
  </si>
  <si>
    <t>2024-02-22T10:42:16.00</t>
  </si>
  <si>
    <t>456.11</t>
  </si>
  <si>
    <t>1090929</t>
  </si>
  <si>
    <t xml:space="preserve">0 Days 15 Hr 36 Min </t>
  </si>
  <si>
    <t>Project/ Samples - VW IP MAN</t>
  </si>
  <si>
    <t>LEAR CORPORATION GMBH-1043021</t>
  </si>
  <si>
    <t>SUPPLY MAN (VW) PROTOTYPE PARTS NEED</t>
  </si>
  <si>
    <t>PTA-00154101</t>
  </si>
  <si>
    <t>10775063;</t>
  </si>
  <si>
    <t>2024-02-22T11:56:43.80</t>
  </si>
  <si>
    <t>2024-02-22T12:15:07.00</t>
  </si>
  <si>
    <t>Will be recovered under POV 16735</t>
  </si>
  <si>
    <t>ANKUMER STR. 28</t>
  </si>
  <si>
    <t>BERSENBRUECK</t>
  </si>
  <si>
    <t>1043021</t>
  </si>
  <si>
    <t>IP MAN</t>
  </si>
  <si>
    <t>LEAR CORPORATION</t>
  </si>
  <si>
    <t>PTA-00154120</t>
  </si>
  <si>
    <t>35700109;35370610</t>
  </si>
  <si>
    <t>10;7</t>
  </si>
  <si>
    <t>2024-02-22T01:26:39.17</t>
  </si>
  <si>
    <t>2024-02-22T01:55:46.00</t>
  </si>
  <si>
    <t>PTA-00154190</t>
  </si>
  <si>
    <t>13888660;</t>
  </si>
  <si>
    <t>2024-02-22T03:26:48.30</t>
  </si>
  <si>
    <t>2024-02-22T05:03:20.00</t>
  </si>
  <si>
    <t>63.69</t>
  </si>
  <si>
    <t>AWB 4536801920</t>
  </si>
  <si>
    <t>Aéreo necessário devido à reprograma da TAOS. Temos o OK via email para recuperação dos custos.  tem menu de contexto</t>
  </si>
  <si>
    <t>PTA-00154189</t>
  </si>
  <si>
    <t>13609462;</t>
  </si>
  <si>
    <t>2024-02-22T04:53:33.96</t>
  </si>
  <si>
    <t>2024-02-22T05:03:06.00</t>
  </si>
  <si>
    <t>TAOS - motor</t>
  </si>
  <si>
    <t>PTA-00154188</t>
  </si>
  <si>
    <t>2024-02-22T04:55:47.32</t>
  </si>
  <si>
    <t>2024-02-22T05:02:57.00</t>
  </si>
  <si>
    <t>PTA-00154209</t>
  </si>
  <si>
    <t>2024-02-22T05:55:40.75</t>
  </si>
  <si>
    <t>2024-02-22T07:14:39.00</t>
  </si>
  <si>
    <t>AWB 2814005655</t>
  </si>
  <si>
    <t>P&amp;A - JD</t>
  </si>
  <si>
    <t>Material critico para atender montagem de peças de P&amp;A, conforme programação recebida dos clientes</t>
  </si>
  <si>
    <t>PTA-00154369</t>
  </si>
  <si>
    <t>15327035;15363990;15329074;12047566;12084957;13916064;12105653;13824736;15491304;15327739;15327740</t>
  </si>
  <si>
    <t>100;100;20;117;117;32;244;1000;100;50;100</t>
  </si>
  <si>
    <t>6.80;0;0;0;0;0;0;0;0;0;0</t>
  </si>
  <si>
    <t>2024-02-23T11:08:30.83</t>
  </si>
  <si>
    <t>2024-02-23T04:11:53.00</t>
  </si>
  <si>
    <t>63.21</t>
  </si>
  <si>
    <t>2624598023</t>
  </si>
  <si>
    <t xml:space="preserve">0 Days 5 Hr 3 Min </t>
  </si>
  <si>
    <t>;0;0;0;0;0;0;0;0;0;0</t>
  </si>
  <si>
    <t xml:space="preserve">16x12x12;; ; ; ; ; ; ; ; ; </t>
  </si>
  <si>
    <t xml:space="preserve">;; ; ; ; ; ; ; ; ; </t>
  </si>
  <si>
    <t>PTA-00154435</t>
  </si>
  <si>
    <t>07;</t>
  </si>
  <si>
    <t>2024-02-23T01:55:33.40</t>
  </si>
  <si>
    <t>2024-02-23T07:22:09.00</t>
  </si>
  <si>
    <t xml:space="preserve">0 Days 5 Hr 26 Min </t>
  </si>
  <si>
    <t>KROMBERG &amp; SCHUBERT DO BRASIL LTDA.-765611</t>
  </si>
  <si>
    <t>PTA-00154437</t>
  </si>
  <si>
    <t>35369810;</t>
  </si>
  <si>
    <t>2024-02-23T05:38:47.56</t>
  </si>
  <si>
    <t>2024-02-23T07:23:02.00</t>
  </si>
  <si>
    <t>928</t>
  </si>
  <si>
    <t>CAMPO DA LANCA 89300000</t>
  </si>
  <si>
    <t>MAFRA</t>
  </si>
  <si>
    <t>765611</t>
  </si>
  <si>
    <t>BR280-1611</t>
  </si>
  <si>
    <t xml:space="preserve">0 Days 1 Hr 44 Min </t>
  </si>
  <si>
    <t>191.68</t>
  </si>
  <si>
    <t>AWB 2455965153</t>
  </si>
  <si>
    <t>FG - Quality issue</t>
  </si>
  <si>
    <t>JOHN DEERE BRASIL CATALAO-764824</t>
  </si>
  <si>
    <t>Problema de qualidade, peças enviadas na revisão incorreta, conforme e-mail do guilherme frigo</t>
  </si>
  <si>
    <t>35383323-4;35383318-4</t>
  </si>
  <si>
    <t>4;14</t>
  </si>
  <si>
    <t>2024-02-23T06:03:08.33</t>
  </si>
  <si>
    <t>2024-02-23T05:57:38.50</t>
  </si>
  <si>
    <t>5697.99</t>
  </si>
  <si>
    <t>EIXO 03, QD 11, LOTE 00, S/NO</t>
  </si>
  <si>
    <t>CATALAO</t>
  </si>
  <si>
    <t>764824</t>
  </si>
  <si>
    <t>GO</t>
  </si>
  <si>
    <t>75709-685</t>
  </si>
  <si>
    <t>1176.95</t>
  </si>
  <si>
    <t>.</t>
  </si>
  <si>
    <t>Problema de qualidade, peças enviadas na revisão incorreta, conforme e-mail do guilherme frigo cotação SC 529-23</t>
  </si>
  <si>
    <t>Shipmente discrepancy</t>
  </si>
  <si>
    <t>COFICAB MEXICO, S.L.-7078863</t>
  </si>
  <si>
    <t>Recebemos o material na planta com divergencia, o mesmo foi comprado por SPOT da Aptiv usa Devido a falta de contrato. ( agora temos contrato com a coficab mexico)</t>
  </si>
  <si>
    <t>2024-02-23T08:48:46.72</t>
  </si>
  <si>
    <t>2024-02-23T08:48:44.31</t>
  </si>
  <si>
    <t>7078863</t>
  </si>
  <si>
    <t>400040148</t>
  </si>
  <si>
    <t>MAGENTA HOLDING S.A.</t>
  </si>
  <si>
    <t>P&amp;A - VW</t>
  </si>
  <si>
    <t>PTA-00154786</t>
  </si>
  <si>
    <t>12010611;15363606;13578538;13790207</t>
  </si>
  <si>
    <t>100;100;20;143</t>
  </si>
  <si>
    <t>2.27;0;0;0</t>
  </si>
  <si>
    <t>2024-02-26T12:33:26.14</t>
  </si>
  <si>
    <t>2024-02-26T07:57:44.00</t>
  </si>
  <si>
    <t>40.33</t>
  </si>
  <si>
    <t xml:space="preserve">0 Days 7 Hr 24 Min </t>
  </si>
  <si>
    <t xml:space="preserve">; ; ; </t>
  </si>
  <si>
    <t>Estratégia definida em capacitação pelos times de PCP, manufatura e engenharia. conforme e-mail do Brian Lima</t>
  </si>
  <si>
    <t>PTA-00154783</t>
  </si>
  <si>
    <t>35700109;35700104</t>
  </si>
  <si>
    <t>16;14</t>
  </si>
  <si>
    <t>2024-02-26T02:40:23.28</t>
  </si>
  <si>
    <t>2024-02-26T07:07:56.00</t>
  </si>
  <si>
    <t xml:space="preserve">0 Days 4 Hr 27 Min </t>
  </si>
  <si>
    <t>Customer reschedule - CNH Consulta 5</t>
  </si>
  <si>
    <t>Coleta de componente critico na CNH é para atendimento ao ACS83</t>
  </si>
  <si>
    <t>PTA-00154895</t>
  </si>
  <si>
    <t>35381376;</t>
  </si>
  <si>
    <t>2024-02-27T12:36:54.59</t>
  </si>
  <si>
    <t>2024-02-27T03:04:02.27</t>
  </si>
  <si>
    <t>2024-02-27T01:23:02.00</t>
  </si>
  <si>
    <t>Recuperado na POV16775</t>
  </si>
  <si>
    <t>27</t>
  </si>
  <si>
    <t>Customer reschedule - VW 23X</t>
  </si>
  <si>
    <t>Reprograma Saveiro módulos Rádio – CR aceito pelo cliente</t>
  </si>
  <si>
    <t>PTA-00154998</t>
  </si>
  <si>
    <t>2024-02-27T04:51:12.00</t>
  </si>
  <si>
    <t>2024-02-27T07:17:58.00</t>
  </si>
  <si>
    <t>2023-02-28T00:00:00</t>
  </si>
  <si>
    <t>VW - 23X</t>
  </si>
  <si>
    <t>35764295</t>
  </si>
  <si>
    <t>DR. JOHANNES HEIDENHAIN-STIFTUNG GMBH</t>
  </si>
  <si>
    <t>Project/ Samples - JD Absorvido na SC 529-23</t>
  </si>
  <si>
    <t>APTIV JINGZHOU 0W491-763224</t>
  </si>
  <si>
    <t xml:space="preserve">Parts for project development. Freight will be absorbed in the SC 529-23 quotation. </t>
  </si>
  <si>
    <t>PTA-00155182</t>
  </si>
  <si>
    <t>M3344310;</t>
  </si>
  <si>
    <t>2024-02-28T10:59:20.54</t>
  </si>
  <si>
    <t>2024-02-28T12:13:17.00</t>
  </si>
  <si>
    <t>NO 9 SHENZHEN AVENUE JINGZHOU</t>
  </si>
  <si>
    <t>JINGZHOU</t>
  </si>
  <si>
    <t>763224</t>
  </si>
  <si>
    <t>434001</t>
  </si>
  <si>
    <t>1105843966</t>
  </si>
  <si>
    <t>DPP73235</t>
  </si>
  <si>
    <t>PTA-00155210</t>
  </si>
  <si>
    <t>10735903,;</t>
  </si>
  <si>
    <t>2024-02-28T02:42:58.09</t>
  </si>
  <si>
    <t>2024-02-28T03:05:48.00</t>
  </si>
  <si>
    <t>59</t>
  </si>
  <si>
    <t>9579576355</t>
  </si>
  <si>
    <t>DPP73565</t>
  </si>
  <si>
    <t>APTIV CHINA TECHNOLOGY COMPANY LIMI-729178</t>
  </si>
  <si>
    <t>PTA-00155214</t>
  </si>
  <si>
    <t>13927802;</t>
  </si>
  <si>
    <t>2024-02-28T03:00:52.06</t>
  </si>
  <si>
    <t>2024-02-28T03:26:07.00</t>
  </si>
  <si>
    <t>153</t>
  </si>
  <si>
    <t>118 DELIN ROAD</t>
  </si>
  <si>
    <t>729178</t>
  </si>
  <si>
    <t>REFAL INDUSTRIA E COMERCIO DE REBITES E -Dummy</t>
  </si>
  <si>
    <t>13960458 ;</t>
  </si>
  <si>
    <t>2024-02-29T11:03:35.23</t>
  </si>
  <si>
    <t>2024-02-29T11:03:29.57</t>
  </si>
  <si>
    <t>680</t>
  </si>
  <si>
    <t xml:space="preserve">RUA RICARDO CAVATON, 226 </t>
  </si>
  <si>
    <t>05038-110</t>
  </si>
  <si>
    <t>140.46</t>
  </si>
  <si>
    <t>Customer reschedule - dentro do protocolo logistico</t>
  </si>
  <si>
    <t>Mix change FIAT within protocol logistical.</t>
  </si>
  <si>
    <t>PTA-00154431</t>
  </si>
  <si>
    <t>10747611;</t>
  </si>
  <si>
    <t>2024-02-23T12:51:21.40</t>
  </si>
  <si>
    <t>2024-02-23T06:41:54.00</t>
  </si>
  <si>
    <t>2024-03-07T00:00:00</t>
  </si>
  <si>
    <t>550</t>
  </si>
  <si>
    <t xml:space="preserve">0 Days 5 Hr 50 Min </t>
  </si>
  <si>
    <t>15341049; 10863947</t>
  </si>
  <si>
    <t>Antecipação BP</t>
  </si>
  <si>
    <t>APTIV SERVICES 2 FRANCE SAS-748598</t>
  </si>
  <si>
    <t>Antecipação BP K0 - Custo será recuperado do cliente via Projetos.</t>
  </si>
  <si>
    <t>PTA-00154436</t>
  </si>
  <si>
    <t>2024-02-23T01:56:37.77</t>
  </si>
  <si>
    <t>2024-02-23T07:22:25.00</t>
  </si>
  <si>
    <t>2024-03-08T00:00:00</t>
  </si>
  <si>
    <t>70</t>
  </si>
  <si>
    <t>ZI RUE DES LONGS REAGES</t>
  </si>
  <si>
    <t>748598</t>
  </si>
  <si>
    <t xml:space="preserve">0 Days 5 Hr 25 Min </t>
  </si>
  <si>
    <t>PLANCHE K</t>
  </si>
  <si>
    <t>Customer reschedule - absorvido em POV</t>
  </si>
  <si>
    <t>Increase MAN - recovered cost on POV16734</t>
  </si>
  <si>
    <t>PTA-00154713</t>
  </si>
  <si>
    <t>13759511;</t>
  </si>
  <si>
    <t>2024-02-23T03:12:46.53</t>
  </si>
  <si>
    <t>2024-03-22T04:54:08.46</t>
  </si>
  <si>
    <t>920</t>
  </si>
  <si>
    <t xml:space="preserve"> POV VW MAN  16736</t>
  </si>
  <si>
    <t>2024-02-26T02:31:54.00</t>
  </si>
  <si>
    <t xml:space="preserve">2 Days 23 Hr 19 Min </t>
  </si>
  <si>
    <t>PAINEL X6H</t>
  </si>
  <si>
    <t>13669361; 13669363; 13669362; 13759585; 15396451</t>
  </si>
  <si>
    <t>Reprograma MAN - custo já recuperado do cliente POV16735</t>
  </si>
  <si>
    <t>PTA-00154709</t>
  </si>
  <si>
    <t>15494581;</t>
  </si>
  <si>
    <t>2024-02-26T11:41:12.89</t>
  </si>
  <si>
    <t>2024-03-22T05:47:48.00</t>
  </si>
  <si>
    <t>2024-02-26T01:28:35.00</t>
  </si>
  <si>
    <t xml:space="preserve">0 Days 1 Hr 47 Min </t>
  </si>
  <si>
    <t>MOTOR MAN</t>
  </si>
  <si>
    <t>33120608; 15458164</t>
  </si>
  <si>
    <t>KOSTAL KONTAKT SYSTEME GMBH-727182</t>
  </si>
  <si>
    <t>Reprograma MAN - Custo já recuperado na POV16736</t>
  </si>
  <si>
    <t>PTA-00154710</t>
  </si>
  <si>
    <t>13790216;</t>
  </si>
  <si>
    <t>2024-02-26T12:05:47.23</t>
  </si>
  <si>
    <t>2024-03-22T05:49:00.44</t>
  </si>
  <si>
    <t>WIESENSTRASSE 47</t>
  </si>
  <si>
    <t>LUNDENSCHEID</t>
  </si>
  <si>
    <t>727182</t>
  </si>
  <si>
    <t>2024-02-26T01:28:49.00</t>
  </si>
  <si>
    <t xml:space="preserve">0 Days 1 Hr 23 Min </t>
  </si>
  <si>
    <t>13790134</t>
  </si>
  <si>
    <t>ITW LYS FUSION SRL-1063577</t>
  </si>
  <si>
    <t>Reprograma FIAT dentro do protocolo logistico</t>
  </si>
  <si>
    <t>PTA-00154787</t>
  </si>
  <si>
    <t>10820393;</t>
  </si>
  <si>
    <t>2024-02-26T12:47:22.63</t>
  </si>
  <si>
    <t>2024-02-26T07:57:50.00</t>
  </si>
  <si>
    <t>VIA COAZZE 31/3</t>
  </si>
  <si>
    <t>RIVALTA DI TORINO</t>
  </si>
  <si>
    <t>1063577</t>
  </si>
  <si>
    <t xml:space="preserve">0 Days 7 Hr 10 Min </t>
  </si>
  <si>
    <t>KUM CO LTD-762084</t>
  </si>
  <si>
    <t>PTA-00154785</t>
  </si>
  <si>
    <t>13947054;</t>
  </si>
  <si>
    <t>2024-02-26T02:13:40.08</t>
  </si>
  <si>
    <t>2024-03-07T04:31:24.27</t>
  </si>
  <si>
    <t>136.56</t>
  </si>
  <si>
    <t>101.55</t>
  </si>
  <si>
    <t>17 YANGDEUNGNONGGONG GIL ULJU GUN</t>
  </si>
  <si>
    <t>ULSAN</t>
  </si>
  <si>
    <t>762084</t>
  </si>
  <si>
    <t>44908</t>
  </si>
  <si>
    <t>2024-02-26T07:57:28.00</t>
  </si>
  <si>
    <t>2708853151</t>
  </si>
  <si>
    <t xml:space="preserve">0 Days 5 Hr 43 Min </t>
  </si>
  <si>
    <t xml:space="preserve">PARACHOQUE CC24 </t>
  </si>
  <si>
    <t xml:space="preserve">Bloqueio de faturamento devido pendência finaceira </t>
  </si>
  <si>
    <t>PTA-00154896</t>
  </si>
  <si>
    <t>2024-02-27T12:50:39.69</t>
  </si>
  <si>
    <t>2024-03-18T03:05:11.53</t>
  </si>
  <si>
    <t>297.76</t>
  </si>
  <si>
    <t>341.19</t>
  </si>
  <si>
    <t>2024-02-27T01:23:11.00</t>
  </si>
  <si>
    <t>4447807136</t>
  </si>
  <si>
    <t>Credit Note Fraenkische CZ- Frete aéreo A0213/24</t>
  </si>
  <si>
    <t>Project prototypes/ sampels - recuperado em POV</t>
  </si>
  <si>
    <t>MTA ANTENNE SRL-7107642</t>
  </si>
  <si>
    <t>Peças para produção de um lote especial que será produzido em protótipos</t>
  </si>
  <si>
    <t>PTA-00155755</t>
  </si>
  <si>
    <t>15396494;</t>
  </si>
  <si>
    <t>2024-02-27T01:28:17.31</t>
  </si>
  <si>
    <t>2024-03-22T05:49:37.65</t>
  </si>
  <si>
    <t>1428</t>
  </si>
  <si>
    <t>7107642</t>
  </si>
  <si>
    <t>2024-03-01T02:54:00.00</t>
  </si>
  <si>
    <t xml:space="preserve">3 Days 1 Hr 25 Min </t>
  </si>
  <si>
    <t>Aumento FIAT dentro do protocolo logistico.</t>
  </si>
  <si>
    <t>PTA-00155181</t>
  </si>
  <si>
    <t>13705784 ;</t>
  </si>
  <si>
    <t>2024-02-28T11:44:07.76</t>
  </si>
  <si>
    <t>2024-02-28T12:10:04.00</t>
  </si>
  <si>
    <t>VÃO MOTOR ARGO</t>
  </si>
  <si>
    <t>PTA-00155756</t>
  </si>
  <si>
    <t>2024-02-28T06:44:29.50</t>
  </si>
  <si>
    <t>2024-03-07T04:57:35.16</t>
  </si>
  <si>
    <t>1638.96</t>
  </si>
  <si>
    <t>988</t>
  </si>
  <si>
    <t>2024-03-01T02:54:09.00</t>
  </si>
  <si>
    <t>XMN47396489</t>
  </si>
  <si>
    <t xml:space="preserve">1 Days 20 Hr 9 Min </t>
  </si>
  <si>
    <t>Reprograma MAN - Custo já recuperado POV16733</t>
  </si>
  <si>
    <t>PTA-00155417</t>
  </si>
  <si>
    <t>12198448;</t>
  </si>
  <si>
    <t>2024-02-29T12:12:59.24</t>
  </si>
  <si>
    <t>2024-03-22T05:50:34.03</t>
  </si>
  <si>
    <t>2024-02-29T01:15:20.00</t>
  </si>
  <si>
    <t xml:space="preserve">0 Days 1 Hr 2 Min </t>
  </si>
  <si>
    <t>Reprograma FIAT dentro do protocolo logistico.</t>
  </si>
  <si>
    <t>PTA-00155415</t>
  </si>
  <si>
    <t>2024-02-29T12:42:11.19</t>
  </si>
  <si>
    <t>2024-02-29T01:14:54.00</t>
  </si>
  <si>
    <t>2024-02-09T00:00:00</t>
  </si>
  <si>
    <t>Project prototype/ samples - Absorvido em SC</t>
  </si>
  <si>
    <t>BP implementation error</t>
  </si>
  <si>
    <t>PTA-00155416</t>
  </si>
  <si>
    <t>15470642;</t>
  </si>
  <si>
    <t>2024-02-29T12:44:35.43</t>
  </si>
  <si>
    <t>2024-02-29T01:15:10.00</t>
  </si>
  <si>
    <t>Will be recovered by quotation SC1119-22-Natalia N</t>
  </si>
  <si>
    <t>257.44</t>
  </si>
  <si>
    <t>5703303465</t>
  </si>
  <si>
    <t>ITW LYS FUSION SRL-7086011</t>
  </si>
  <si>
    <t>PTA-00155433</t>
  </si>
  <si>
    <t>2024-02-29T01:41:38.83</t>
  </si>
  <si>
    <t>2024-02-29T02:17:35.00</t>
  </si>
  <si>
    <t>VIA POIRINO 28</t>
  </si>
  <si>
    <t>PRALORMO</t>
  </si>
  <si>
    <t>7086011</t>
  </si>
  <si>
    <t>437227039</t>
  </si>
  <si>
    <t>ITW LYS FUSION SRL</t>
  </si>
  <si>
    <t>PTA-00155450</t>
  </si>
  <si>
    <t>2024-02-29T01:56:36.18</t>
  </si>
  <si>
    <t>2024-02-29T02:37:09.00</t>
  </si>
  <si>
    <t>PTA-00155701</t>
  </si>
  <si>
    <t>10763724;</t>
  </si>
  <si>
    <t>2024-02-29T05:54:37.90</t>
  </si>
  <si>
    <t>2024-03-01T11:21:43.00</t>
  </si>
  <si>
    <t xml:space="preserve">0 Days 17 Hr 27 Min </t>
  </si>
  <si>
    <t>Reprograma dentro do protocolo Logistico</t>
  </si>
  <si>
    <t>PTA-00155689</t>
  </si>
  <si>
    <t>15380673;</t>
  </si>
  <si>
    <t>2024-02-29T06:09:09.68</t>
  </si>
  <si>
    <t>2024-03-01T10:48:34.00</t>
  </si>
  <si>
    <t xml:space="preserve">0 Days 16 Hr 39 Min </t>
  </si>
  <si>
    <t>Reprograma do Cliente, recuperado na POV 16734</t>
  </si>
  <si>
    <t>PTA-00155757</t>
  </si>
  <si>
    <t>2024-02-29T06:55:04.53</t>
  </si>
  <si>
    <t>2024-03-22T05:52:30.32</t>
  </si>
  <si>
    <t>1350</t>
  </si>
  <si>
    <t>2024-03-01T02:54:15.00</t>
  </si>
  <si>
    <t>Reprograma CNH - custo já recuperado na POV16775.</t>
  </si>
  <si>
    <t>PTA-00156028</t>
  </si>
  <si>
    <t>10787913;</t>
  </si>
  <si>
    <t>2024-03-01T05:16:07.03</t>
  </si>
  <si>
    <t>2024-03-22T06:26:42.81</t>
  </si>
  <si>
    <t>POV16775 CNH</t>
  </si>
  <si>
    <t>2024-03-04T12:04:19.00</t>
  </si>
  <si>
    <t xml:space="preserve">2 Days 18 Hr 48 Min </t>
  </si>
  <si>
    <t>ANIXTER EUROTWO HOLDINGS B.V.</t>
  </si>
  <si>
    <t>Customer reschedule - será absorvido em POV</t>
  </si>
  <si>
    <t>Reprograma do cliente com recuperação de custos (Natalia nunes)</t>
  </si>
  <si>
    <t>PTA-00155846</t>
  </si>
  <si>
    <t>12052848;</t>
  </si>
  <si>
    <t>2024-03-01T06:21:41.38</t>
  </si>
  <si>
    <t>2024-03-22T06:47:36.19</t>
  </si>
  <si>
    <t>193.43</t>
  </si>
  <si>
    <t>POV16667 JD</t>
  </si>
  <si>
    <t>290</t>
  </si>
  <si>
    <t>2024-03-01T07:10:39.00</t>
  </si>
  <si>
    <t>2954542054</t>
  </si>
  <si>
    <t>Sabiá</t>
  </si>
  <si>
    <t>Reprograma do cliente com recuperação de custo</t>
  </si>
  <si>
    <t>PTA-00155848</t>
  </si>
  <si>
    <t>12124715;</t>
  </si>
  <si>
    <t>2024-03-01T06:31:52.01</t>
  </si>
  <si>
    <t>2024-03-22T05:03:09.82</t>
  </si>
  <si>
    <t>199.21</t>
  </si>
  <si>
    <t>2024-03-01T07:11:03.00</t>
  </si>
  <si>
    <t>1579114375</t>
  </si>
  <si>
    <t>12124611</t>
  </si>
  <si>
    <t>material para atender montagem de peças de P&amp;A Fiat, conforme programação recebida do cliente.</t>
  </si>
  <si>
    <t>PTA-00156164</t>
  </si>
  <si>
    <t>10777540;</t>
  </si>
  <si>
    <t>180;</t>
  </si>
  <si>
    <t>2024-03-04T02:19:41.21</t>
  </si>
  <si>
    <t>2024-03-18T04:35:12.92</t>
  </si>
  <si>
    <t>43.17</t>
  </si>
  <si>
    <t>40.48</t>
  </si>
  <si>
    <t>2024-03-04T07:12:16.00</t>
  </si>
  <si>
    <t>7562069406</t>
  </si>
  <si>
    <t xml:space="preserve">0 Days 4 Hr 52 Min </t>
  </si>
  <si>
    <t>8x12x10;</t>
  </si>
  <si>
    <t>Bravo</t>
  </si>
  <si>
    <t>material para atender montagem de peças de P&amp;A Fiat, conforme programação recebida do cliente</t>
  </si>
  <si>
    <t>Atrasos de P&amp;A conforme e-mail de Brian Lima</t>
  </si>
  <si>
    <t>PTA-00156163</t>
  </si>
  <si>
    <t>35397082-3;35511307-3;35422706-3;35492486;35397031-3;35397081-3;35537708-3;35598782-3;35591603;35700496;35702577</t>
  </si>
  <si>
    <t>14;4;5;3;1;3;3;6;5;2;10</t>
  </si>
  <si>
    <t>2024-03-04T05:29:11.00</t>
  </si>
  <si>
    <t>2024-03-04T07:09:04.00</t>
  </si>
  <si>
    <t>Antecipate of BP (Engineering)</t>
  </si>
  <si>
    <t>PTA-00159106</t>
  </si>
  <si>
    <t>2024-03-04T06:19:29.39</t>
  </si>
  <si>
    <t>2024-03-22T06:48:04.91</t>
  </si>
  <si>
    <t>2155</t>
  </si>
  <si>
    <t>2024-03-19T11:16:45.00</t>
  </si>
  <si>
    <t>S407446579</t>
  </si>
  <si>
    <t xml:space="preserve">15 Days 4 Hr 57 Min </t>
  </si>
  <si>
    <t>FINANCIERE STEEP</t>
  </si>
  <si>
    <t>Material critico para atender programação de P&amp;A conforme solicitação do cliente</t>
  </si>
  <si>
    <t>PTA-00156308</t>
  </si>
  <si>
    <t>15324398;15368867;15380855;15383243;13726615;15340679;15340885;13572677;15364002;15364411;13545445;33240582;35265094</t>
  </si>
  <si>
    <t>103;12;40;50;194;124;50;200;100;173;15;62;11</t>
  </si>
  <si>
    <t>23.13;0;0;0;0;0;0;0;0;0;0;0;0</t>
  </si>
  <si>
    <t>2024-03-05T10:28:40.36</t>
  </si>
  <si>
    <t>2024-03-22T06:48:48.96</t>
  </si>
  <si>
    <t>169.03</t>
  </si>
  <si>
    <t>122.14</t>
  </si>
  <si>
    <t>2024-03-05T11:45:56.00</t>
  </si>
  <si>
    <t>2010045085</t>
  </si>
  <si>
    <t>;0;0;0;0;0;0;0;0;0;0;0;0</t>
  </si>
  <si>
    <t xml:space="preserve">;; ; ; ; ; ; ; ; ; ; ; </t>
  </si>
  <si>
    <t>Fiat/MAN/Toyota/John Deere</t>
  </si>
  <si>
    <t>LEONI CABLE, INC.-1089906</t>
  </si>
  <si>
    <t>PTA-00156925</t>
  </si>
  <si>
    <t>2024-03-06T01:28:33.68</t>
  </si>
  <si>
    <t>2024-03-07T11:16:16.00</t>
  </si>
  <si>
    <t>504</t>
  </si>
  <si>
    <t>1100 BURGUNDY DRIVE</t>
  </si>
  <si>
    <t>1089906</t>
  </si>
  <si>
    <t>79907</t>
  </si>
  <si>
    <t>1916780342</t>
  </si>
  <si>
    <t>M7600101</t>
  </si>
  <si>
    <t>300881192</t>
  </si>
  <si>
    <t>PIERER INVEST GMBH</t>
  </si>
  <si>
    <t>Carro especial - JD absorvido em SC</t>
  </si>
  <si>
    <t>Carro especial de engenharia, peças enviadas na revisão incorreta Conta SC 529-23. conforme solicitação do Aniger</t>
  </si>
  <si>
    <t>PTA-00156929</t>
  </si>
  <si>
    <t>35383323-4;</t>
  </si>
  <si>
    <t>15;</t>
  </si>
  <si>
    <t>2024-03-07T12:17:19.94</t>
  </si>
  <si>
    <t>2024-03-07T12:30:46.00</t>
  </si>
  <si>
    <t>628.2</t>
  </si>
  <si>
    <t>129.76</t>
  </si>
  <si>
    <t>Libra</t>
  </si>
  <si>
    <t>Vessel delay - greve fiscal</t>
  </si>
  <si>
    <t>PORTO SANTOS-Dummy</t>
  </si>
  <si>
    <t>Atraso de atracação do MARITIMO - NAVIO CISNES - Processo M0081/24.</t>
  </si>
  <si>
    <t>PTA-00156942</t>
  </si>
  <si>
    <t>10777234;</t>
  </si>
  <si>
    <t>2024-03-07T12:31:50.49</t>
  </si>
  <si>
    <t>2024-03-22T06:44:48.34</t>
  </si>
  <si>
    <t>2024-03-07T01:28:11.00</t>
  </si>
  <si>
    <t>TURBO T3</t>
  </si>
  <si>
    <t>SANTOS-Dummy</t>
  </si>
  <si>
    <t>Atraso atracação Maritimo - Navio CISNES - Processo M0085/24.</t>
  </si>
  <si>
    <t>PTA-00156943</t>
  </si>
  <si>
    <t>2024-03-07T12:45:50.95</t>
  </si>
  <si>
    <t>2024-03-22T06:45:25.54</t>
  </si>
  <si>
    <t>2024-03-07T01:28:44.00</t>
  </si>
  <si>
    <t>Project/ Samples - VW 246 A0</t>
  </si>
  <si>
    <t>PTA-00157155</t>
  </si>
  <si>
    <t>2024-03-07T07:34:49.40</t>
  </si>
  <si>
    <t>2024-03-08T11:37:53.00</t>
  </si>
  <si>
    <t xml:space="preserve">0 Days 16 Hr 3 Min </t>
  </si>
  <si>
    <t xml:space="preserve">DPP73254 </t>
  </si>
  <si>
    <t>Transferencia ferramental - de KIM para CORDOBA</t>
  </si>
  <si>
    <t>E1T-Tooling/Mfg system design issues</t>
  </si>
  <si>
    <t>Estamparia de Metais Córdoba Ltda-Dummy</t>
  </si>
  <si>
    <t>tranferencia da ferramenta de KIM para Cordoba</t>
  </si>
  <si>
    <t>PTA-00157529</t>
  </si>
  <si>
    <t>13578673;13578674</t>
  </si>
  <si>
    <t>;180</t>
  </si>
  <si>
    <t>2024-03-11T10:38:10.86</t>
  </si>
  <si>
    <t>2024-03-11T11:59:18.00</t>
  </si>
  <si>
    <t>650</t>
  </si>
  <si>
    <t xml:space="preserve"> R. Catharina Calssavara Caldana, 400 </t>
  </si>
  <si>
    <t>LOUVEIRA</t>
  </si>
  <si>
    <t>13293-272</t>
  </si>
  <si>
    <t>134.26</t>
  </si>
  <si>
    <t>PTA-00157578</t>
  </si>
  <si>
    <t>10720811;</t>
  </si>
  <si>
    <t>2024-03-11T01:46:59.23</t>
  </si>
  <si>
    <t>2024-03-22T06:45:47.43</t>
  </si>
  <si>
    <t>2024-03-22T00:00:00</t>
  </si>
  <si>
    <t>2024-03-11T04:40:51.00</t>
  </si>
  <si>
    <t>Portas Posterior X6H</t>
  </si>
  <si>
    <t>PTA-00157579</t>
  </si>
  <si>
    <t>35082593;</t>
  </si>
  <si>
    <t>2024-03-11T03:03:45.31</t>
  </si>
  <si>
    <t>2024-03-11T04:41:24.00</t>
  </si>
  <si>
    <t>171.4</t>
  </si>
  <si>
    <t>3814393796</t>
  </si>
  <si>
    <t xml:space="preserve">DPP73180 </t>
  </si>
  <si>
    <t>LEAR CAMANDUCAIA-761601</t>
  </si>
  <si>
    <t>Frete especial com a Pituta devido à atraso de atracação do Navio MSC SOFIA CELESTE. Atracação original seria no dia 04/03 mas atracou apenas no dia 11/03.</t>
  </si>
  <si>
    <t>PTA-00157790</t>
  </si>
  <si>
    <t>15336376;</t>
  </si>
  <si>
    <t>2024-03-12T12:53:25.31</t>
  </si>
  <si>
    <t>2024-03-12T02:31:28.00</t>
  </si>
  <si>
    <t>2024-03-11T00:00:00</t>
  </si>
  <si>
    <t>RODOVIA FERNAO DIAS KM 909 S/N</t>
  </si>
  <si>
    <t>CAMANDUCAIA</t>
  </si>
  <si>
    <t>761601</t>
  </si>
  <si>
    <t>37650-000</t>
  </si>
  <si>
    <t>Approved - Coleta de Spot Buy para evitar parada de Linha na Lear Navegantes - SC ;; Approved -  ;; Approved -  ;; Approved -  ;</t>
  </si>
  <si>
    <t>A coleta foi realizada na Lear Navegantes.</t>
  </si>
  <si>
    <t>Customer reschedule - CR aceito pelo cliente</t>
  </si>
  <si>
    <t>PTA-00157760</t>
  </si>
  <si>
    <t>2024-03-12T11:42:28.02</t>
  </si>
  <si>
    <t>2024-03-12T12:25:37.00</t>
  </si>
  <si>
    <t>2024-03-12T00:00:00</t>
  </si>
  <si>
    <t>448.46</t>
  </si>
  <si>
    <t>Approved - CR aceito pelo cliente ;; Approved -  ;</t>
  </si>
  <si>
    <t>Project prototypes/ samples- será recuperado com o cliente</t>
  </si>
  <si>
    <t>PTA-00159418</t>
  </si>
  <si>
    <t>2024-03-12T12:57:57.26</t>
  </si>
  <si>
    <t>2024-03-21T11:18:14.00</t>
  </si>
  <si>
    <t>367.12</t>
  </si>
  <si>
    <t>8469086953</t>
  </si>
  <si>
    <t xml:space="preserve">8 Days 22 Hr 20 Min </t>
  </si>
  <si>
    <t>80x60x30;</t>
  </si>
  <si>
    <t xml:space="preserve">Frete especial com a Pituta devido à atraso de atracação do Navio CISNES. </t>
  </si>
  <si>
    <t>PTA-00157795</t>
  </si>
  <si>
    <t>35302274;</t>
  </si>
  <si>
    <t>2024-03-12T01:40:54.06</t>
  </si>
  <si>
    <t>2024-03-12T03:05:56.00</t>
  </si>
  <si>
    <t>Approved - Navio previsto para 27/02 atracou em 07/03.  ;; Approved -  ;; Approved -  ;</t>
  </si>
  <si>
    <t>Reprograma dentro do protocolo logístico</t>
  </si>
  <si>
    <t>PTA-00157867</t>
  </si>
  <si>
    <t>10867052;</t>
  </si>
  <si>
    <t>2024-03-12T02:35:36.31</t>
  </si>
  <si>
    <t>2024-03-22T08:08:36.48</t>
  </si>
  <si>
    <t>630.42</t>
  </si>
  <si>
    <t>565</t>
  </si>
  <si>
    <t>2024-03-12T06:05:13.00</t>
  </si>
  <si>
    <t>FXVMOTOR</t>
  </si>
  <si>
    <t>10864847-13835942-15364285</t>
  </si>
  <si>
    <t>Supplier delivery problem</t>
  </si>
  <si>
    <t>Fornecedor não consegue enviar via marítimo, Time de compras já acionado. Implementando Default aéreo devido ao baixo peso das cargas</t>
  </si>
  <si>
    <t>PTA-00158140</t>
  </si>
  <si>
    <t>2024-03-12T03:16:30.39</t>
  </si>
  <si>
    <t>2024-03-13T08:16:57.00</t>
  </si>
  <si>
    <t>65.75</t>
  </si>
  <si>
    <t xml:space="preserve">1 Days 5 Hr 0 Min </t>
  </si>
  <si>
    <t>AUDAX GROUP, L.P.</t>
  </si>
  <si>
    <t>GEBAUER &amp; GRILLER GMBH-763473</t>
  </si>
  <si>
    <t>PTA-00158142</t>
  </si>
  <si>
    <t>2024-03-13T01:03:52.40</t>
  </si>
  <si>
    <t>2024-03-13T08:21:02.00</t>
  </si>
  <si>
    <t>2024-03-13T00:00:00</t>
  </si>
  <si>
    <t>569.61</t>
  </si>
  <si>
    <t>MUTHGASSE 36</t>
  </si>
  <si>
    <t>WIEN</t>
  </si>
  <si>
    <t>763473</t>
  </si>
  <si>
    <t>1190</t>
  </si>
  <si>
    <t>Approved - CR aprovado pelo cliente ;; Approved -  ;; Approved -  ;</t>
  </si>
  <si>
    <t>628.68</t>
  </si>
  <si>
    <t>Customer reschedule - CR será negociado com o cliente</t>
  </si>
  <si>
    <t>HS UNITED EUROPEAN CONNECTORS GMBH-7046560</t>
  </si>
  <si>
    <t>Fornecedor em processo de insolvencia - reprograma do Cliente iremos negociar a recuperação.</t>
  </si>
  <si>
    <t>PTA-00158026</t>
  </si>
  <si>
    <t>13799596;</t>
  </si>
  <si>
    <t>2024-03-13T01:19:43.56</t>
  </si>
  <si>
    <t>2024-03-13T02:19:11.00</t>
  </si>
  <si>
    <t>HOHE BIRKE 6</t>
  </si>
  <si>
    <t>LAUTERHOFEN</t>
  </si>
  <si>
    <t>7046560</t>
  </si>
  <si>
    <t>92283</t>
  </si>
  <si>
    <t>SENSOR DE OXIGENIO</t>
  </si>
  <si>
    <t>506719553</t>
  </si>
  <si>
    <t>HS UNITED EUROPEAN CONNECTORS GMBH &amp; CO. KG</t>
  </si>
  <si>
    <t>Entrega Emergencial da Pasta M0083/24 , para evitar parada de linha BODY(Alteração de ETA navio CISNES)</t>
  </si>
  <si>
    <t>PTA-00158059</t>
  </si>
  <si>
    <t>10756638;</t>
  </si>
  <si>
    <t>2024-03-13T02:52:34.98</t>
  </si>
  <si>
    <t>2024-03-18T12:25:42.61</t>
  </si>
  <si>
    <t>2024-03-13T03:49:48.00</t>
  </si>
  <si>
    <t xml:space="preserve">0 Days 0 Hr 57 Min </t>
  </si>
  <si>
    <t>Entrega Emergencial da Pasta M0102/24 , para evitar parada de linha IP(Alteração de ETA navio CISNES)</t>
  </si>
  <si>
    <t>PTA-00158060</t>
  </si>
  <si>
    <t>M3344180;</t>
  </si>
  <si>
    <t>2024-03-13T02:51:35.64</t>
  </si>
  <si>
    <t>2024-03-18T12:26:26.39</t>
  </si>
  <si>
    <t>2024-03-13T03:49:59.00</t>
  </si>
  <si>
    <t>BORRACHAS URANO LTDA-Dummy</t>
  </si>
  <si>
    <t xml:space="preserve">Parts for project development. Freight will be absorbed in the SC 1261-23 quotation. </t>
  </si>
  <si>
    <t>PTA-00158080</t>
  </si>
  <si>
    <t>PE574300;</t>
  </si>
  <si>
    <t>2024-03-13T02:14:39.55</t>
  </si>
  <si>
    <t>2024-03-13T04:26:18.00</t>
  </si>
  <si>
    <t>165.24</t>
  </si>
  <si>
    <t xml:space="preserve">Rua Willy Teichmann, 577 </t>
  </si>
  <si>
    <t>Cachoeirinha</t>
  </si>
  <si>
    <t xml:space="preserve">Rio Grande do Sul </t>
  </si>
  <si>
    <t xml:space="preserve"> 94930-635</t>
  </si>
  <si>
    <t xml:space="preserve">CARDEAL </t>
  </si>
  <si>
    <t xml:space="preserve">DPP73373 </t>
  </si>
  <si>
    <t>Estrategia interna para atendimento FIAT.</t>
  </si>
  <si>
    <t>PTA-00158141</t>
  </si>
  <si>
    <t>M4754297;</t>
  </si>
  <si>
    <t>2024-03-13T04:50:30.62</t>
  </si>
  <si>
    <t>2024-03-13T08:19:56.00</t>
  </si>
  <si>
    <t>2024-03-26T00:00:00</t>
  </si>
  <si>
    <t>660</t>
  </si>
  <si>
    <t>TURBO T3/T4 - PROJETO P</t>
  </si>
  <si>
    <t xml:space="preserve">Reprograma do cliente, será cobrado do cliente </t>
  </si>
  <si>
    <t>PTA-00158547</t>
  </si>
  <si>
    <t>12124611;</t>
  </si>
  <si>
    <t>2024-03-13T06:37:24.28</t>
  </si>
  <si>
    <t>2024-03-22T02:29:10.98</t>
  </si>
  <si>
    <t>Recuperado na POV 16801</t>
  </si>
  <si>
    <t>2024-03-15T12:45:56.00</t>
  </si>
  <si>
    <t>6851746462</t>
  </si>
  <si>
    <t xml:space="preserve">1 Days 18 Hr 8 Min </t>
  </si>
  <si>
    <t>Project prototype/ samples</t>
  </si>
  <si>
    <t>PTA-00158139</t>
  </si>
  <si>
    <t>35029311;</t>
  </si>
  <si>
    <t>2024-03-13T07:33:12.78</t>
  </si>
  <si>
    <t>2024-03-13T08:16:48.00</t>
  </si>
  <si>
    <t>5612030664</t>
  </si>
  <si>
    <t>DPE46778</t>
  </si>
  <si>
    <t>Material para atender programação de P&amp;A conforme solicitação do cliente MAN</t>
  </si>
  <si>
    <t>PTA-00158548</t>
  </si>
  <si>
    <t>15324981;</t>
  </si>
  <si>
    <t>7500;</t>
  </si>
  <si>
    <t>1.04;</t>
  </si>
  <si>
    <t>2024-03-14T12:00:54.65</t>
  </si>
  <si>
    <t>2024-03-15T12:46:21.00</t>
  </si>
  <si>
    <t xml:space="preserve">1 Days 0 Hr 45 Min </t>
  </si>
  <si>
    <t>Reprograma MAN - CUSTO JÁ RECUPERADO NA POV16733</t>
  </si>
  <si>
    <t>PTA-00158549</t>
  </si>
  <si>
    <t>13790207;</t>
  </si>
  <si>
    <t>2024-03-14T12:40:23.98</t>
  </si>
  <si>
    <t>2024-03-22T05:53:33.77</t>
  </si>
  <si>
    <t>2024-03-15T12:46:31.00</t>
  </si>
  <si>
    <t xml:space="preserve">1 Days 0 Hr 6 Min </t>
  </si>
  <si>
    <t>35119298</t>
  </si>
  <si>
    <t>LEOPOLD KOSTAL GMBH &amp; CO. KG</t>
  </si>
  <si>
    <t>Mudança de navio</t>
  </si>
  <si>
    <t>Frete especial com a Pituta devido à mudança de navio ( Navio Inicial COSCO SHIPPING BRAZIL ETA 07/03, para Navio CMA CGM BUZIOS ETA 18/03. Processo afetado M0099/24.</t>
  </si>
  <si>
    <t>PTA-00158609</t>
  </si>
  <si>
    <t>35496501;</t>
  </si>
  <si>
    <t>2024-03-14T03:10:45.16</t>
  </si>
  <si>
    <t>2024-03-15T05:00:39.00</t>
  </si>
  <si>
    <t>2024-03-14T00:00:00</t>
  </si>
  <si>
    <t xml:space="preserve">1 Days 1 Hr 49 Min </t>
  </si>
  <si>
    <t>Approved - Coleta de Spot Buy para evitar parada de linha ;; Approved -  ;; Approved -  ;; Approved -  ;</t>
  </si>
  <si>
    <t>A coleta será realizada na Lear Navegantes.</t>
  </si>
  <si>
    <t>Ordering problem</t>
  </si>
  <si>
    <t>DIVERGENCE IN THE PARAMETRIZATION OF THE ITEM IN QUESTION IN THE QAD, NOT EFFECTIVE   ORDERS.</t>
  </si>
  <si>
    <t>PTA-00158553</t>
  </si>
  <si>
    <t>35732043;</t>
  </si>
  <si>
    <t>2024-03-14T04:39:14.70</t>
  </si>
  <si>
    <t>2024-03-22T06:46:12.16</t>
  </si>
  <si>
    <t>646.33</t>
  </si>
  <si>
    <t>2024-03-15T01:08:18.00</t>
  </si>
  <si>
    <t>Corolla Lanterna 740</t>
  </si>
  <si>
    <t>LITTELFUSE INC C O VDC CORP-744415</t>
  </si>
  <si>
    <t>Reprograma MAN - Já recuperado POV16732</t>
  </si>
  <si>
    <t>PTA-00158546</t>
  </si>
  <si>
    <t>2024-03-15T11:52:08.89</t>
  </si>
  <si>
    <t>2024-03-22T05:57:16.83</t>
  </si>
  <si>
    <t>744415</t>
  </si>
  <si>
    <t>2024-03-15T12:45:36.00</t>
  </si>
  <si>
    <t>15545227; 12092077; 15327657</t>
  </si>
  <si>
    <t>APTIV SERVICES DEUTSCHLAND GMBH-1068867</t>
  </si>
  <si>
    <t>Reprograma FIAT dentro do acordo logistico.</t>
  </si>
  <si>
    <t>PTA-00158860</t>
  </si>
  <si>
    <t>13781248;</t>
  </si>
  <si>
    <t>2024-03-15T12:38:09.75</t>
  </si>
  <si>
    <t>2024-03-22T06:46:47.08</t>
  </si>
  <si>
    <t>2024-03-29T00:00:00</t>
  </si>
  <si>
    <t>1068867</t>
  </si>
  <si>
    <t>2024-03-18T11:17:12.00</t>
  </si>
  <si>
    <t>PTA-00158861</t>
  </si>
  <si>
    <t>10867050;</t>
  </si>
  <si>
    <t>2024-03-15T01:03:16.05</t>
  </si>
  <si>
    <t>2024-03-22T06:47:10.94</t>
  </si>
  <si>
    <t>2024-03-18T11:17:56.00</t>
  </si>
  <si>
    <t xml:space="preserve">2 Days 22 Hr 14 Min </t>
  </si>
  <si>
    <t>SPRAYER</t>
  </si>
  <si>
    <t>13798897</t>
  </si>
  <si>
    <t>Material critico paa atender montagem de peças P&amp;A conforme programação do cliente.</t>
  </si>
  <si>
    <t>PTA-00158862</t>
  </si>
  <si>
    <t>12104220;</t>
  </si>
  <si>
    <t>18;</t>
  </si>
  <si>
    <t>2024-03-15T03:17:39.28</t>
  </si>
  <si>
    <t>2024-03-18T11:18:18.00</t>
  </si>
  <si>
    <t>29.15</t>
  </si>
  <si>
    <t>5423056026</t>
  </si>
  <si>
    <t xml:space="preserve">2 Days 20 Hr 0 Min </t>
  </si>
  <si>
    <t>Entrega emergencial M0126/24 devido atraso na liberação por greve do MAPA</t>
  </si>
  <si>
    <t>PTA-00158859</t>
  </si>
  <si>
    <t>13624362;</t>
  </si>
  <si>
    <t>2024-03-15T07:48:22.46</t>
  </si>
  <si>
    <t>2024-03-18T12:26:53.42</t>
  </si>
  <si>
    <t>2024-03-15T00:00:00</t>
  </si>
  <si>
    <t>2024-03-18T11:16:52.00</t>
  </si>
  <si>
    <t xml:space="preserve">2 Days 15 Hr 28 Min </t>
  </si>
  <si>
    <t>U1-Customs\Border</t>
  </si>
  <si>
    <t>SP-Dummy</t>
  </si>
  <si>
    <t>Atraso nas liberações dos processos maritimos devido a Paralisação dos Fiscais e Ministério da Agricultura</t>
  </si>
  <si>
    <t>PTA-00158858</t>
  </si>
  <si>
    <t>2024-03-18T10:47:28.94</t>
  </si>
  <si>
    <t>2024-03-18T11:16:22.00</t>
  </si>
  <si>
    <t>PORTO DE SANTOS</t>
  </si>
  <si>
    <t>Customs</t>
  </si>
  <si>
    <t>Floor</t>
  </si>
  <si>
    <t xml:space="preserve">Emergencial com a Covre para evitar parada de linha, devido atraso na liberação do processo M0084/24 que foi impactado pela greve dos fiscais que fazem a exoneração do ICMS - Processo part lote com PSO. </t>
  </si>
  <si>
    <t>PTA-00158983</t>
  </si>
  <si>
    <t>33103182;</t>
  </si>
  <si>
    <t>2024-03-19T11:45:08.55</t>
  </si>
  <si>
    <t>2024-03-19T12:21:07.00</t>
  </si>
  <si>
    <t>2024-03-18T00:00:00</t>
  </si>
  <si>
    <t>Customer reschedule - recuperado em POV</t>
  </si>
  <si>
    <t>ITW EF&amp;C FRANCE SAS-1085512</t>
  </si>
  <si>
    <t>Increase of CUSTOMER MAN - The costs are recovered by POV16732</t>
  </si>
  <si>
    <t>PTA-00159115</t>
  </si>
  <si>
    <t>15327865;</t>
  </si>
  <si>
    <t>2024-03-18T12:02:29.80</t>
  </si>
  <si>
    <t>2024-03-22T06:12:04.54</t>
  </si>
  <si>
    <t>1330</t>
  </si>
  <si>
    <t>2024-03-25T00:00:00</t>
  </si>
  <si>
    <t>220, RUE PIERRE MARTI</t>
  </si>
  <si>
    <t>ETUPES</t>
  </si>
  <si>
    <t>1085512</t>
  </si>
  <si>
    <t>25460</t>
  </si>
  <si>
    <t>2024-03-19T11:19:25.00</t>
  </si>
  <si>
    <t xml:space="preserve">1 Days 11 Hr 16 Min </t>
  </si>
  <si>
    <t>10738887; 10768708; 10778868; 10812003; 10820420; 13935624; 35437941</t>
  </si>
  <si>
    <t>APTIV INTERNATIONAL OPERATIONS-1084297</t>
  </si>
  <si>
    <t>Aéreo necessário devido à greve do MAPA, atrasando a liberação do Processo M0152/24.</t>
  </si>
  <si>
    <t>PTA-00158984</t>
  </si>
  <si>
    <t>2024-03-19T11:40:49.34</t>
  </si>
  <si>
    <t>2024-03-19T12:21:37.00</t>
  </si>
  <si>
    <t>485</t>
  </si>
  <si>
    <t>1 ROUTE DE LUXEMBOURG</t>
  </si>
  <si>
    <t>LUXEMBOURG</t>
  </si>
  <si>
    <t>1084297</t>
  </si>
  <si>
    <t>LU</t>
  </si>
  <si>
    <t>4940</t>
  </si>
  <si>
    <t>47315375</t>
  </si>
  <si>
    <t>APTIV CORPORATION</t>
  </si>
  <si>
    <t>Estratégia interna para atendimento FIAT.</t>
  </si>
  <si>
    <t>PTA-00158897</t>
  </si>
  <si>
    <t>13808547;</t>
  </si>
  <si>
    <t>2024-03-18T03:10:14.78</t>
  </si>
  <si>
    <t>2024-03-18T04:32:27.00</t>
  </si>
  <si>
    <t>RECUPERADO POV16775</t>
  </si>
  <si>
    <t>340</t>
  </si>
  <si>
    <t>TURBO T3/T4 e PROJETO P</t>
  </si>
  <si>
    <t>Project prototypes/ samples</t>
  </si>
  <si>
    <t>COMERCIALIZADORA CORDAFLEX, S.A. DE-7082699</t>
  </si>
  <si>
    <t>Peças para atendimento da demanda de protótipo</t>
  </si>
  <si>
    <t>PTA-00158969</t>
  </si>
  <si>
    <t>M3075106;</t>
  </si>
  <si>
    <t>2024-03-18T07:31:32.99</t>
  </si>
  <si>
    <t>2024-03-19T11:44:05.00</t>
  </si>
  <si>
    <t>548.43</t>
  </si>
  <si>
    <t>7082699</t>
  </si>
  <si>
    <t xml:space="preserve">0 Days 16 Hr 12 Min </t>
  </si>
  <si>
    <t>VW MAN</t>
  </si>
  <si>
    <t>PTA-00158985</t>
  </si>
  <si>
    <t>2024-03-19T11:41:14.19</t>
  </si>
  <si>
    <t>2024-03-19T12:22:13.00</t>
  </si>
  <si>
    <t>339.84</t>
  </si>
  <si>
    <t>Increase of demand</t>
  </si>
  <si>
    <t>2024-03-19T10:59:33.89</t>
  </si>
  <si>
    <t>2024-03-19T10:48:36.34</t>
  </si>
  <si>
    <t>Recovered under POV16734 (MAN)</t>
  </si>
  <si>
    <t>1783</t>
  </si>
  <si>
    <t>vão motor</t>
  </si>
  <si>
    <t>PTA-00158986</t>
  </si>
  <si>
    <t>13606029;</t>
  </si>
  <si>
    <t>2024-03-19T11:13:17.60</t>
  </si>
  <si>
    <t>2024-03-19T12:22:27.00</t>
  </si>
  <si>
    <t>2024-03-28T00:00:00</t>
  </si>
  <si>
    <t xml:space="preserve">0 Days 1 Hr 9 Min </t>
  </si>
  <si>
    <t>Increase ENGINE MAN - Costs are recovered by POV16733</t>
  </si>
  <si>
    <t>PTA-00159970</t>
  </si>
  <si>
    <t>2024-03-19T02:26:53.92</t>
  </si>
  <si>
    <t>2024-03-24T06:42:25.00</t>
  </si>
  <si>
    <t>POV16732</t>
  </si>
  <si>
    <t xml:space="preserve">5 Days 4 Hr 15 Min </t>
  </si>
  <si>
    <t>ENGINE MAN</t>
  </si>
  <si>
    <t>M5081010; 15341049</t>
  </si>
  <si>
    <t>STARLIM NORTH AMERICA CORPORATION-7050280</t>
  </si>
  <si>
    <t>PTA-00159419</t>
  </si>
  <si>
    <t>13788598;</t>
  </si>
  <si>
    <t>2024-03-20T04:41:04.92</t>
  </si>
  <si>
    <t>2024-03-21T11:18:25.00</t>
  </si>
  <si>
    <t>325 TARTAN DR</t>
  </si>
  <si>
    <t>LONDON</t>
  </si>
  <si>
    <t>7050280</t>
  </si>
  <si>
    <t>ON</t>
  </si>
  <si>
    <t>N5V 5J6</t>
  </si>
  <si>
    <t xml:space="preserve">0 Days 18 Hr 37 Min </t>
  </si>
  <si>
    <t>300310835</t>
  </si>
  <si>
    <t>BETA BERATUNGS- UND BETEILIGUNGS-GMBH</t>
  </si>
  <si>
    <t>DV3 SOLUÇÕES -Dummy</t>
  </si>
  <si>
    <t>PTA-00159420</t>
  </si>
  <si>
    <t>2024-03-20T07:07:08.11</t>
  </si>
  <si>
    <t>2024-03-21T11:18:38.00</t>
  </si>
  <si>
    <t xml:space="preserve"> Anel Rodoviário, 15011</t>
  </si>
  <si>
    <t xml:space="preserve">BELO HORIZONTE </t>
  </si>
  <si>
    <t>31310-295</t>
  </si>
  <si>
    <t xml:space="preserve">0 Days 16 Hr 11 Min </t>
  </si>
  <si>
    <t>309.83</t>
  </si>
  <si>
    <t>Santos-Dummy</t>
  </si>
  <si>
    <t>Atraso liberação processo Maritimo M0128/24 devido a greve dos fiscais.</t>
  </si>
  <si>
    <t>2024-03-20T07:53:38.25</t>
  </si>
  <si>
    <t>2024-03-20T07:53:14.11</t>
  </si>
  <si>
    <t>2024-03-21T00:00:00</t>
  </si>
  <si>
    <t>Project prototype/ samples - absorvido na cotação</t>
  </si>
  <si>
    <t>Parts for project development. Freight will be absorbed at the quotation.</t>
  </si>
  <si>
    <t>PTA-00159427</t>
  </si>
  <si>
    <t>33404863;</t>
  </si>
  <si>
    <t>2024-03-21T11:40:53.82</t>
  </si>
  <si>
    <t>2024-03-21T12:10:07.00</t>
  </si>
  <si>
    <t>87.2</t>
  </si>
  <si>
    <t>8255643340</t>
  </si>
  <si>
    <t xml:space="preserve">KZERO PL8 </t>
  </si>
  <si>
    <t xml:space="preserve">DPP72261 </t>
  </si>
  <si>
    <t>CONDUMEX INC-750399</t>
  </si>
  <si>
    <t>PTA-00159431</t>
  </si>
  <si>
    <t>M3070712;</t>
  </si>
  <si>
    <t>2024-03-21T11:54:31.79</t>
  </si>
  <si>
    <t>2024-03-22T06:19:53.22</t>
  </si>
  <si>
    <t>990.55</t>
  </si>
  <si>
    <t>COLONIA CENTRO</t>
  </si>
  <si>
    <t>VERACRUZ</t>
  </si>
  <si>
    <t>750399</t>
  </si>
  <si>
    <t>VER</t>
  </si>
  <si>
    <t>91700</t>
  </si>
  <si>
    <t>2024-03-21T12:44:57.00</t>
  </si>
  <si>
    <t>Morocco 4-MA65</t>
  </si>
  <si>
    <t>PTA-00159450</t>
  </si>
  <si>
    <t>33338470;</t>
  </si>
  <si>
    <t>2024-03-21T12:28:49.54</t>
  </si>
  <si>
    <t>2024-03-21T02:35:26.00</t>
  </si>
  <si>
    <t>105.16</t>
  </si>
  <si>
    <t>LOT UL-1, AXE 1-AXE A.</t>
  </si>
  <si>
    <t>Meknes</t>
  </si>
  <si>
    <t>MA65</t>
  </si>
  <si>
    <t>7897416962</t>
  </si>
  <si>
    <t xml:space="preserve">DPP73763 </t>
  </si>
  <si>
    <t>PTA-00159449</t>
  </si>
  <si>
    <t>2024-03-21T12:52:49.26</t>
  </si>
  <si>
    <t>2024-03-21T02:35:08.00</t>
  </si>
  <si>
    <t>156.8</t>
  </si>
  <si>
    <t>8255783351</t>
  </si>
  <si>
    <t xml:space="preserve">DPP73198 </t>
  </si>
  <si>
    <t>PTA-00159451</t>
  </si>
  <si>
    <t>2024-03-21T01:10:50.86</t>
  </si>
  <si>
    <t>2024-03-21T02:35:58.00</t>
  </si>
  <si>
    <t>30</t>
  </si>
  <si>
    <t>8255809505</t>
  </si>
  <si>
    <t xml:space="preserve">DPP73721 </t>
  </si>
  <si>
    <t>ITW LYS FUSION SRL-7026957</t>
  </si>
  <si>
    <t>Reprograma MAN com Custo já recuperado POV16734</t>
  </si>
  <si>
    <t>PTA-00159460</t>
  </si>
  <si>
    <t>15494596;</t>
  </si>
  <si>
    <t>2024-03-21T01:54:08.18</t>
  </si>
  <si>
    <t>2024-03-22T06:21:09.49</t>
  </si>
  <si>
    <t>7026957</t>
  </si>
  <si>
    <t>2024-03-21T02:58:58.00</t>
  </si>
  <si>
    <t>10820393</t>
  </si>
  <si>
    <t>Aumento de demanda do cliente</t>
  </si>
  <si>
    <t>2024-03-21T05:52:34.60</t>
  </si>
  <si>
    <t>2024-03-21T12:28:13.95</t>
  </si>
  <si>
    <t>VW MAN  16734</t>
  </si>
  <si>
    <t>852.5</t>
  </si>
  <si>
    <t>KNIPPING-AUTOMOTIVE, S.A. DE C.V.-1084198</t>
  </si>
  <si>
    <t>•	Parts for project development. Freight will be absorbed in the NQE 1014-22 quotation.</t>
  </si>
  <si>
    <t>PTA-00159741</t>
  </si>
  <si>
    <t>35829604;</t>
  </si>
  <si>
    <t>2024-03-22T02:35:24.47</t>
  </si>
  <si>
    <t>2024-03-22T05:08:58.00</t>
  </si>
  <si>
    <t>361.56</t>
  </si>
  <si>
    <t>1084198</t>
  </si>
  <si>
    <t>35829606</t>
  </si>
  <si>
    <t>Parts for project development. Freight will be absorbed in the NQE 1014-22 quotation.</t>
  </si>
  <si>
    <t>PTA-00159740</t>
  </si>
  <si>
    <t>13895741;</t>
  </si>
  <si>
    <t>2024-03-22T02:36:01.53</t>
  </si>
  <si>
    <t>2024-03-22T05:08:51.00</t>
  </si>
  <si>
    <t>226.26</t>
  </si>
  <si>
    <t>APTIV CHAMPION TECHNICAL CENTER (CT-725459</t>
  </si>
  <si>
    <t>PTA-00159652</t>
  </si>
  <si>
    <t>13697414;</t>
  </si>
  <si>
    <t>2024-03-22T11:08:02.93</t>
  </si>
  <si>
    <t>2024-03-22T01:56:57.00</t>
  </si>
  <si>
    <t>4551 RESEARCH PKWY NW</t>
  </si>
  <si>
    <t>725459</t>
  </si>
  <si>
    <t>44483-1973</t>
  </si>
  <si>
    <t>13697414 - atender Mercury</t>
  </si>
  <si>
    <t>Emergencial com a Covre para evitar parada de linha do Body 01 e Body 02. O emergencial é necessário devido ao atraso de ETA do navio PL GERMANY. ETA original era 15/03 e atracou apenas ontem às 18 horas.</t>
  </si>
  <si>
    <t>PTA-00159739</t>
  </si>
  <si>
    <t>2024-03-22T02:26:48.24</t>
  </si>
  <si>
    <t>2024-03-22T05:06:50.00</t>
  </si>
  <si>
    <t xml:space="preserve">0 Days 2 Hr 40 Min </t>
  </si>
  <si>
    <t>LEAR CORPORATION CZECH REPUBLIC S.R-7027604</t>
  </si>
  <si>
    <t>Material critico para atender montagem de peças de P&amp;A, conforme programação recebida do cliente.</t>
  </si>
  <si>
    <t>PTA-00159738</t>
  </si>
  <si>
    <t>13943470;</t>
  </si>
  <si>
    <t>6.00;</t>
  </si>
  <si>
    <t>2024-03-22T02:41:59.35</t>
  </si>
  <si>
    <t>2024-03-22T05:06:29.00</t>
  </si>
  <si>
    <t>60.27</t>
  </si>
  <si>
    <t>TOVRN 735/10</t>
  </si>
  <si>
    <t>VYSKOV</t>
  </si>
  <si>
    <t>7027604</t>
  </si>
  <si>
    <t>646</t>
  </si>
  <si>
    <t>682 01</t>
  </si>
  <si>
    <t>39x29x22;</t>
  </si>
  <si>
    <t>DELFINGEN FR-ANTEUIL-1089742</t>
  </si>
  <si>
    <t>Increase MAN - Costs were recovered by POV16736</t>
  </si>
  <si>
    <t>M5081010;</t>
  </si>
  <si>
    <t>2024-03-22T04:33:36.00</t>
  </si>
  <si>
    <t>2024-03-22T04:24:49.69</t>
  </si>
  <si>
    <t>2024-04-01T00:00:00</t>
  </si>
  <si>
    <t>POV VW MAN   16736</t>
  </si>
  <si>
    <t>1380</t>
  </si>
  <si>
    <t>RUE EMILE STREIT</t>
  </si>
  <si>
    <t>ANTEUIL</t>
  </si>
  <si>
    <t>1089742</t>
  </si>
  <si>
    <t>25340</t>
  </si>
  <si>
    <t>1523.11</t>
  </si>
  <si>
    <t>Variação do cliente</t>
  </si>
  <si>
    <t>PTA-00159822</t>
  </si>
  <si>
    <t>15326655;</t>
  </si>
  <si>
    <t>2024-03-22T05:28:04.98</t>
  </si>
  <si>
    <t>2024-03-22T11:46:06.00</t>
  </si>
  <si>
    <t>Recuperado na POV16734 (MAN)</t>
  </si>
  <si>
    <t>EURO III</t>
  </si>
  <si>
    <t>35444501;</t>
  </si>
  <si>
    <t>2024-03-25T11:14:24.67</t>
  </si>
  <si>
    <t>2024-03-25T11:13:06.04</t>
  </si>
  <si>
    <t>58.94</t>
  </si>
  <si>
    <t>4642303072</t>
  </si>
  <si>
    <t>DPP73277</t>
  </si>
  <si>
    <t>LEAR CORP AUSTRIA GMBH &amp; CO KG-722777</t>
  </si>
  <si>
    <t>33331221 ;</t>
  </si>
  <si>
    <t>2024-03-25T11:20:57.40</t>
  </si>
  <si>
    <t>2024-03-25T11:18:39.94</t>
  </si>
  <si>
    <t>108.61</t>
  </si>
  <si>
    <t>ALTE HAUPSTRASSE 5-7</t>
  </si>
  <si>
    <t>KOEFLACH</t>
  </si>
  <si>
    <t>722777</t>
  </si>
  <si>
    <t>ST</t>
  </si>
  <si>
    <t>8580</t>
  </si>
  <si>
    <t>The costs will be recovered from the client.</t>
  </si>
  <si>
    <t>M3536103;</t>
  </si>
  <si>
    <t>2024-03-26T10:21:49.85</t>
  </si>
  <si>
    <t>2024-03-26T10:21:44.82</t>
  </si>
  <si>
    <t>284.22</t>
  </si>
  <si>
    <t>FXMOTOR</t>
  </si>
  <si>
    <t>LEONI AG-1015100</t>
  </si>
  <si>
    <t>M7600106;</t>
  </si>
  <si>
    <t>2024-03-27T12:18:31.78</t>
  </si>
  <si>
    <t>2024-03-27T12:16:14.78</t>
  </si>
  <si>
    <t>890</t>
  </si>
  <si>
    <t>1015100</t>
  </si>
  <si>
    <t xml:space="preserve">DPP72421 </t>
  </si>
  <si>
    <t>PTA-00160617</t>
  </si>
  <si>
    <t>2024-03-27T02:54:37.78</t>
  </si>
  <si>
    <t>2024-03-27T06:04:13.00</t>
  </si>
  <si>
    <t>O custo será repassado para o cliente</t>
  </si>
  <si>
    <t xml:space="preserve">0 Days 3 Hr 9 Min </t>
  </si>
  <si>
    <t>Vão Motor</t>
  </si>
  <si>
    <t>Project prototype/ samples - Absorvido em NQE</t>
  </si>
  <si>
    <t>PTA-00160615</t>
  </si>
  <si>
    <t>2024-03-27T05:17:05.23</t>
  </si>
  <si>
    <t>2024-03-27T06:04:05.00</t>
  </si>
  <si>
    <t>2024-03-27T00:00:00</t>
  </si>
  <si>
    <t>PTA-00160780</t>
  </si>
  <si>
    <t>33218016;</t>
  </si>
  <si>
    <t>2024-03-28T11:56:30.77</t>
  </si>
  <si>
    <t>2024-03-28T02:17:37.00</t>
  </si>
  <si>
    <t>330</t>
  </si>
  <si>
    <t>1922364990</t>
  </si>
  <si>
    <t>DPP74112</t>
  </si>
  <si>
    <t>800114696</t>
  </si>
  <si>
    <t>SERENDIPITY ELECTRONICS, INC.</t>
  </si>
  <si>
    <t>Material para atender montagem de peças de prototipo de engenharia Considerado o custo dentro da cotação SC1044-23</t>
  </si>
  <si>
    <t>15543907;</t>
  </si>
  <si>
    <t>112.10;</t>
  </si>
  <si>
    <t>2024-03-28T03:10:28.74</t>
  </si>
  <si>
    <t>2024-03-28T03:10:24.29</t>
  </si>
  <si>
    <t>1209.59</t>
  </si>
  <si>
    <t>1x53x1;</t>
  </si>
  <si>
    <t>JOHN DEERE/S8000</t>
  </si>
  <si>
    <t>PTA-00162300</t>
  </si>
  <si>
    <t>12065932;</t>
  </si>
  <si>
    <t>2024-03-27T05:50:16.14</t>
  </si>
  <si>
    <t>2024-04-22T12:28:42.48</t>
  </si>
  <si>
    <t>2024-04-08T00:00:00</t>
  </si>
  <si>
    <t>2024-04-08T02:39:54.00</t>
  </si>
  <si>
    <t xml:space="preserve">11 Days 20 Hr 49 Min </t>
  </si>
  <si>
    <t>PRINCIPAL F3</t>
  </si>
  <si>
    <t>12092080</t>
  </si>
  <si>
    <t>Recuperado sob a POV16775 CNH</t>
  </si>
  <si>
    <t>Increase FIAT within logistic protocol.</t>
  </si>
  <si>
    <t>PTA-00160301</t>
  </si>
  <si>
    <t>35068964;</t>
  </si>
  <si>
    <t>2024-03-25T05:45:23.30</t>
  </si>
  <si>
    <t>2024-04-09T12:48:20.25</t>
  </si>
  <si>
    <t>2024-03-26T11:40:29.00</t>
  </si>
  <si>
    <t xml:space="preserve">0 Days 17 Hr 55 Min </t>
  </si>
  <si>
    <t>15471053</t>
  </si>
  <si>
    <t>os custos serão recuperados do cliente</t>
  </si>
  <si>
    <t>Customer reschedule  -  recuperado em POV</t>
  </si>
  <si>
    <t>Consulta CNH ACS83</t>
  </si>
  <si>
    <t>PTA-00160663</t>
  </si>
  <si>
    <t>2024-03-26T11:52:42.26</t>
  </si>
  <si>
    <t>2024-03-27T09:04:24.00</t>
  </si>
  <si>
    <t>POV 16775</t>
  </si>
  <si>
    <t xml:space="preserve">1 Days 9 Hr 11 Min </t>
  </si>
  <si>
    <t>Approved -  ;; Approved -  ;; Approved -  ;; Approved -  ;; Approved -  ;; Approved -  ;; Approved -  ;; Approved -  ;</t>
  </si>
  <si>
    <t>ACS83</t>
  </si>
  <si>
    <t>PTA-00160620</t>
  </si>
  <si>
    <t>33257488;</t>
  </si>
  <si>
    <t>2024-03-26T11:54:46.73</t>
  </si>
  <si>
    <t>2024-03-27T06:04:38.00</t>
  </si>
  <si>
    <t>280</t>
  </si>
  <si>
    <t xml:space="preserve">1 Days 6 Hr 9 Min </t>
  </si>
  <si>
    <t>15419715-15326915</t>
  </si>
  <si>
    <t>SWS CHINA LTD.-1071624</t>
  </si>
  <si>
    <t>Aéreo necessário devido à estrategia interna de adiantamento dos arranques da GM no mês de Março para utilizar mão de obra da TAOS.</t>
  </si>
  <si>
    <t>PTA-00161239</t>
  </si>
  <si>
    <t>33103170;</t>
  </si>
  <si>
    <t>2024-04-01T03:09:04.03</t>
  </si>
  <si>
    <t>2024-04-06T02:23:40.69</t>
  </si>
  <si>
    <t>476.92</t>
  </si>
  <si>
    <t>1071624</t>
  </si>
  <si>
    <t>2024-04-01T08:51:08.00</t>
  </si>
  <si>
    <t>5370006552</t>
  </si>
  <si>
    <t xml:space="preserve">0 Days 5 Hr 42 Min </t>
  </si>
  <si>
    <t>CONSOLE</t>
  </si>
  <si>
    <t>Reprograma Fiat - Custo será recuperado do cliente.</t>
  </si>
  <si>
    <t>PTA-00161544</t>
  </si>
  <si>
    <t>2024-03-28T02:21:14.47</t>
  </si>
  <si>
    <t>2024-04-03T11:19:37.00</t>
  </si>
  <si>
    <t>2024-04-09T00:00:00</t>
  </si>
  <si>
    <t xml:space="preserve">5 Days 20 Hr 58 Min </t>
  </si>
  <si>
    <t>860.89</t>
  </si>
  <si>
    <t>Reprograma FIAT - Custo será recuperado do cliente.</t>
  </si>
  <si>
    <t>PTA-00161084</t>
  </si>
  <si>
    <t>13608782;</t>
  </si>
  <si>
    <t>2024-03-28T05:42:00.34</t>
  </si>
  <si>
    <t>2024-04-01T10:15:28.00</t>
  </si>
  <si>
    <t xml:space="preserve">3 Days 16 Hr 33 Min </t>
  </si>
  <si>
    <t>33265287</t>
  </si>
  <si>
    <t>COLOMBI MOLLIFICIO SPA-7107555</t>
  </si>
  <si>
    <t>Material para atender abastecimento de linha incluso na 169-23</t>
  </si>
  <si>
    <t>PTA-00161542</t>
  </si>
  <si>
    <t>35818478;</t>
  </si>
  <si>
    <t>2024-04-01T11:36:11.13</t>
  </si>
  <si>
    <t>2024-04-03T11:19:09.00</t>
  </si>
  <si>
    <t>850.2</t>
  </si>
  <si>
    <t>VIA XXV APRILE 45</t>
  </si>
  <si>
    <t>7107555</t>
  </si>
  <si>
    <t>LC</t>
  </si>
  <si>
    <t>2710640380</t>
  </si>
  <si>
    <t xml:space="preserve">1 Days 23 Hr 42 Min </t>
  </si>
  <si>
    <t>429005424</t>
  </si>
  <si>
    <t>COLOMBI MOLLIFICIO SPA</t>
  </si>
  <si>
    <t>Material critico para atender P&amp;A John Deere</t>
  </si>
  <si>
    <t>PTA-00161642</t>
  </si>
  <si>
    <t>12129598;</t>
  </si>
  <si>
    <t>1200;</t>
  </si>
  <si>
    <t>2024-04-02T05:14:33.64</t>
  </si>
  <si>
    <t>2024-04-22T12:30:05.35</t>
  </si>
  <si>
    <t>2024-04-03T07:39:18.00</t>
  </si>
  <si>
    <t xml:space="preserve">1 Days 2 Hr 24 Min </t>
  </si>
  <si>
    <t xml:space="preserve">P&amp;A </t>
  </si>
  <si>
    <t>APTIV SERVICES 2 FRANCE SAS-758195</t>
  </si>
  <si>
    <t>PTA-00161238</t>
  </si>
  <si>
    <t>33265287;</t>
  </si>
  <si>
    <t>2024-04-01T05:09:03.97</t>
  </si>
  <si>
    <t>2024-04-15T08:24:39.60</t>
  </si>
  <si>
    <t>170.25</t>
  </si>
  <si>
    <t>Custo será repassado para o cliente</t>
  </si>
  <si>
    <t>RUE DES LONGS RÉAGES</t>
  </si>
  <si>
    <t>758195</t>
  </si>
  <si>
    <t>2024-04-01T08:50:40.00</t>
  </si>
  <si>
    <t>7884993292</t>
  </si>
  <si>
    <t>13608782</t>
  </si>
  <si>
    <t>Customer reschedule - será pago pelo cliente</t>
  </si>
  <si>
    <t>PTA-00161543</t>
  </si>
  <si>
    <t>2024-04-01T06:32:47.03</t>
  </si>
  <si>
    <t>2024-04-12T05:29:59.39</t>
  </si>
  <si>
    <t>922.9</t>
  </si>
  <si>
    <t>837.62</t>
  </si>
  <si>
    <t>2024-04-03T11:19:22.00</t>
  </si>
  <si>
    <t>6860639774</t>
  </si>
  <si>
    <t xml:space="preserve">1 Days 16 Hr 46 Min </t>
  </si>
  <si>
    <t>Stock divergence - customer</t>
  </si>
  <si>
    <t>Motivo – Furo de estoque pelo cliente Toyota conforme informado pela Marcia Macedo</t>
  </si>
  <si>
    <t>PTA-00161541</t>
  </si>
  <si>
    <t>35600981;</t>
  </si>
  <si>
    <t>02;</t>
  </si>
  <si>
    <t>2024-04-02T02:46:09.60</t>
  </si>
  <si>
    <t>2024-04-03T11:18:58.00</t>
  </si>
  <si>
    <t>542.14</t>
  </si>
  <si>
    <t>2624.67</t>
  </si>
  <si>
    <t xml:space="preserve">Sorocaba </t>
  </si>
  <si>
    <t xml:space="preserve">0 Days 20 Hr 32 Min </t>
  </si>
  <si>
    <t>Roof</t>
  </si>
  <si>
    <t>PRYSMIAN KABELY, S.R.O.-7013571</t>
  </si>
  <si>
    <t>Material critico para atender montagem de peças de prototipo conforme solicitação do cliente. Custo aereo recuperado na NQE213-23A</t>
  </si>
  <si>
    <t>PTA-00165215</t>
  </si>
  <si>
    <t>M3295538;M3295F83</t>
  </si>
  <si>
    <t>7014;7000</t>
  </si>
  <si>
    <t>200.00;0</t>
  </si>
  <si>
    <t>2024-04-02T06:06:35.41</t>
  </si>
  <si>
    <t>2024-04-25T07:45:36.00</t>
  </si>
  <si>
    <t>1207.3</t>
  </si>
  <si>
    <t>NQE213-23A</t>
  </si>
  <si>
    <t>TREBICSKA 777/99</t>
  </si>
  <si>
    <t>VELKE MEZIRICI</t>
  </si>
  <si>
    <t>7013571</t>
  </si>
  <si>
    <t>63</t>
  </si>
  <si>
    <t>594 01</t>
  </si>
  <si>
    <t>Flores, Lorena</t>
  </si>
  <si>
    <t xml:space="preserve">23 Days 1 Hr 39 Min </t>
  </si>
  <si>
    <t>Approved -  ;; Approved -  ;; Approved -  ;; Approved - Approved by Teams 4/25. ;</t>
  </si>
  <si>
    <t>120x80x65;</t>
  </si>
  <si>
    <t>MBB ENGINE EUROV</t>
  </si>
  <si>
    <t>544091510</t>
  </si>
  <si>
    <t>PRYSMIAN SPA</t>
  </si>
  <si>
    <t>PORTO DE SANTOS-Dummy</t>
  </si>
  <si>
    <t>Atraso na liberação devido a greve dos Fiscais na Receita</t>
  </si>
  <si>
    <t>PTA-00161641</t>
  </si>
  <si>
    <t>15474494;</t>
  </si>
  <si>
    <t>2024-04-03T01:14:49.62</t>
  </si>
  <si>
    <t>2024-04-22T12:33:51.43</t>
  </si>
  <si>
    <t>2024-04-03T07:38:21.00</t>
  </si>
  <si>
    <t xml:space="preserve">0 Days 6 Hr 23 Min </t>
  </si>
  <si>
    <t>Quality issue</t>
  </si>
  <si>
    <t>Chicote com problema de qualidade(chicote molhado) solicitante Nivaldo Bernardes</t>
  </si>
  <si>
    <t>PTA-00165217</t>
  </si>
  <si>
    <t>35383321-4;35577580-4</t>
  </si>
  <si>
    <t>3;5</t>
  </si>
  <si>
    <t>2024-04-03T03:13:38.81</t>
  </si>
  <si>
    <t>2024-04-25T07:46:04.00</t>
  </si>
  <si>
    <t>5656.34</t>
  </si>
  <si>
    <t xml:space="preserve">22 Days 4 Hr 32 Min </t>
  </si>
  <si>
    <t>1168.35</t>
  </si>
  <si>
    <t>LIBRA</t>
  </si>
  <si>
    <t>Atraso na liberação do processo</t>
  </si>
  <si>
    <t>Entrega emergencial do part lot M0172/24 devido a pendências por parte do terminal, pois foi necessario atualizar o sistema para constar a averbação feita via site.</t>
  </si>
  <si>
    <t>PTA-00161522</t>
  </si>
  <si>
    <t>2024-04-02T05:15:15.16</t>
  </si>
  <si>
    <t>2024-04-12T05:28:24.17</t>
  </si>
  <si>
    <t>2024-04-02T00:00:00</t>
  </si>
  <si>
    <t>2024-04-03T09:36:16.00</t>
  </si>
  <si>
    <t>Frete emergencial</t>
  </si>
  <si>
    <t>PTA-00161351</t>
  </si>
  <si>
    <t>2024-04-02T02:47:01.48</t>
  </si>
  <si>
    <t>2024-04-15T08:27:02.89</t>
  </si>
  <si>
    <t>560.24</t>
  </si>
  <si>
    <t>Custo será repassado para o cliente.</t>
  </si>
  <si>
    <t>494</t>
  </si>
  <si>
    <t>2024-04-02T04:06:59.00</t>
  </si>
  <si>
    <t>6860847685</t>
  </si>
  <si>
    <t>Colombi Mollificio-Dummy</t>
  </si>
  <si>
    <t>Critical material to meet Fiat's request. Cost will be recovered from the customer, as informed by Guilherme Frigo.</t>
  </si>
  <si>
    <t>PTA-00161646</t>
  </si>
  <si>
    <t>35832504;</t>
  </si>
  <si>
    <t>51300;</t>
  </si>
  <si>
    <t>125.80;</t>
  </si>
  <si>
    <t>2024-04-03T10:36:40.32</t>
  </si>
  <si>
    <t>2024-04-03T07:48:32.00</t>
  </si>
  <si>
    <t>872.13</t>
  </si>
  <si>
    <t>Aguardando Frigo enviar o numero da cotação...</t>
  </si>
  <si>
    <t>3297095690</t>
  </si>
  <si>
    <t xml:space="preserve">0 Days 9 Hr 11 Min </t>
  </si>
  <si>
    <t>120x80x88;</t>
  </si>
  <si>
    <t>FIAT DO BRASIL/PALIO:X6H - Marelli</t>
  </si>
  <si>
    <t>Project - VW 246 A0</t>
  </si>
  <si>
    <t>PTA-00165216</t>
  </si>
  <si>
    <t>35126257;</t>
  </si>
  <si>
    <t>2024-04-03T11:27:26.73</t>
  </si>
  <si>
    <t>2024-04-25T07:45:48.00</t>
  </si>
  <si>
    <t>1070.21</t>
  </si>
  <si>
    <t>6860619360</t>
  </si>
  <si>
    <t xml:space="preserve">22 Days 8 Hr 18 Min </t>
  </si>
  <si>
    <t xml:space="preserve">DPP74181 </t>
  </si>
  <si>
    <t>CHANGCHUN SHIFA AUTO TECHNOLOGY CO.-7086105</t>
  </si>
  <si>
    <t>PTA-00161643</t>
  </si>
  <si>
    <t>35388215;</t>
  </si>
  <si>
    <t>2024-04-03T11:30:15.53</t>
  </si>
  <si>
    <t>2024-04-03T07:39:31.00</t>
  </si>
  <si>
    <t>150.26</t>
  </si>
  <si>
    <t>XIAOZHENG JIATUN</t>
  </si>
  <si>
    <t>CHANGCHUN</t>
  </si>
  <si>
    <t>7086105</t>
  </si>
  <si>
    <t>130000</t>
  </si>
  <si>
    <t>6086481284</t>
  </si>
  <si>
    <t xml:space="preserve">DPP73276 </t>
  </si>
  <si>
    <t>421296809</t>
  </si>
  <si>
    <t>CHANGCHUN SHIFA AUTO TECHNOLOGY CO., LTD.</t>
  </si>
  <si>
    <t>SUPRAJIT AUTOMOTIVE PRIVATE LIMITED-1086386</t>
  </si>
  <si>
    <t>PTA-00161644</t>
  </si>
  <si>
    <t>35864075;</t>
  </si>
  <si>
    <t>2024-04-03T11:33:57.86</t>
  </si>
  <si>
    <t>2024-04-03T07:39:37.00</t>
  </si>
  <si>
    <t>NO 25 AND 26A</t>
  </si>
  <si>
    <t>BENGALURU</t>
  </si>
  <si>
    <t>1086386</t>
  </si>
  <si>
    <t>KA</t>
  </si>
  <si>
    <t>561203</t>
  </si>
  <si>
    <t xml:space="preserve">1011383704 </t>
  </si>
  <si>
    <t xml:space="preserve">0 Days 8 Hr 5 Min </t>
  </si>
  <si>
    <t xml:space="preserve">DPP73820 </t>
  </si>
  <si>
    <t>SUPRAJIT ENGINEERING LIMITED</t>
  </si>
  <si>
    <t>Project - prototype/ samples</t>
  </si>
  <si>
    <t>PTA-00161780</t>
  </si>
  <si>
    <t>PE595663;</t>
  </si>
  <si>
    <t>2024-04-03T07:45:24.69</t>
  </si>
  <si>
    <t>2024-04-04T01:55:32.00</t>
  </si>
  <si>
    <t>995</t>
  </si>
  <si>
    <t xml:space="preserve">0 Days 18 Hr 10 Min </t>
  </si>
  <si>
    <t>BSUV MY26</t>
  </si>
  <si>
    <t>DPE46913</t>
  </si>
  <si>
    <t>PTA-00162306</t>
  </si>
  <si>
    <t>35501965;</t>
  </si>
  <si>
    <t>2024-04-04T03:43:31.51</t>
  </si>
  <si>
    <t>2024-04-08T02:41:36.00</t>
  </si>
  <si>
    <t xml:space="preserve">3 Days 22 Hr 58 Min </t>
  </si>
  <si>
    <t>Ajuda PC&amp;L</t>
  </si>
  <si>
    <t>Porto de Santos-Dummy</t>
  </si>
  <si>
    <t>Atraso na liberação devido greve dos fiscais da receita</t>
  </si>
  <si>
    <t>PTA-00162304</t>
  </si>
  <si>
    <t>2024-04-04T05:45:06.55</t>
  </si>
  <si>
    <t>2024-04-22T12:41:52.28</t>
  </si>
  <si>
    <t>2024-04-08T02:40:54.00</t>
  </si>
  <si>
    <t xml:space="preserve">3 Days 20 Hr 55 Min </t>
  </si>
  <si>
    <t>Vão motor X6H</t>
  </si>
  <si>
    <t>Recuperado na POV16736 MAN</t>
  </si>
  <si>
    <t>Project - prototype/ samples - Aprovado pelo PM resposável</t>
  </si>
  <si>
    <t>APTIV PORT SERVICES  S A-727270</t>
  </si>
  <si>
    <t>PTA-00162303</t>
  </si>
  <si>
    <t>15364580;</t>
  </si>
  <si>
    <t>2024-04-04T07:16:41.77</t>
  </si>
  <si>
    <t>2024-04-08T02:40:40.00</t>
  </si>
  <si>
    <t>TAPADA NOVA LINHO APARTADO 82</t>
  </si>
  <si>
    <t>SINTRA</t>
  </si>
  <si>
    <t>727270</t>
  </si>
  <si>
    <t>2710-000</t>
  </si>
  <si>
    <t xml:space="preserve">3 Days 19 Hr 23 Min </t>
  </si>
  <si>
    <t>Mercury pct2</t>
  </si>
  <si>
    <t>DPP74110</t>
  </si>
  <si>
    <t>Ordering issue</t>
  </si>
  <si>
    <t>SCHULTE &amp; CO GMBH-735471</t>
  </si>
  <si>
    <t>Aereo necessario devido a um erro de programação</t>
  </si>
  <si>
    <t>PTA-00161909</t>
  </si>
  <si>
    <t>2024-04-04T07:42:38.70</t>
  </si>
  <si>
    <t>2024-04-12T05:32:34.33</t>
  </si>
  <si>
    <t>1101.47</t>
  </si>
  <si>
    <t>2024-04-04T00:00:00</t>
  </si>
  <si>
    <t>720</t>
  </si>
  <si>
    <t>AN DER ISERKULE 26/31</t>
  </si>
  <si>
    <t>HEMER</t>
  </si>
  <si>
    <t>735471</t>
  </si>
  <si>
    <t>58675</t>
  </si>
  <si>
    <t>2024-04-05T12:01:13.00</t>
  </si>
  <si>
    <t>8314573746</t>
  </si>
  <si>
    <t xml:space="preserve">0 Days 16 Hr 18 Min </t>
  </si>
  <si>
    <t>33118171, 33118172</t>
  </si>
  <si>
    <t>PTA-00161974</t>
  </si>
  <si>
    <t>2024-04-05T11:53:10.54</t>
  </si>
  <si>
    <t>2024-04-12T05:17:16.67</t>
  </si>
  <si>
    <t>48.48</t>
  </si>
  <si>
    <t>2024-04-05T00:00:00</t>
  </si>
  <si>
    <t>2024-04-05T05:39:40.00</t>
  </si>
  <si>
    <t>7080832990</t>
  </si>
  <si>
    <t xml:space="preserve">0 Days 5 Hr 46 Min </t>
  </si>
  <si>
    <t>12162189</t>
  </si>
  <si>
    <t>COFICAB PORTUGAL - COMPANHIA DE FIO-1015117</t>
  </si>
  <si>
    <t>Reprograma Cliente</t>
  </si>
  <si>
    <t>PTA-00162309</t>
  </si>
  <si>
    <t>M4754148;</t>
  </si>
  <si>
    <t>2024-04-05T03:08:54.58</t>
  </si>
  <si>
    <t>2024-04-08T02:49:28.00</t>
  </si>
  <si>
    <t>Custo será recuperado do Cliente</t>
  </si>
  <si>
    <t>616</t>
  </si>
  <si>
    <t>1015117</t>
  </si>
  <si>
    <t xml:space="preserve">2 Days 23 Hr 40 Min </t>
  </si>
  <si>
    <t>535080428</t>
  </si>
  <si>
    <t>ETABLISSEMENT M T ELLOUMI</t>
  </si>
  <si>
    <t>15364285;</t>
  </si>
  <si>
    <t>2024-04-05T06:20:05.99</t>
  </si>
  <si>
    <t>2024-04-05T06:12:01.91</t>
  </si>
  <si>
    <t>Vão motor</t>
  </si>
  <si>
    <t>PTA-00162299</t>
  </si>
  <si>
    <t>2024-04-04T05:07:49.18</t>
  </si>
  <si>
    <t>2024-04-22T12:42:31.72</t>
  </si>
  <si>
    <t>68.17</t>
  </si>
  <si>
    <t>2024-04-08T02:39:45.00</t>
  </si>
  <si>
    <t>99612811934</t>
  </si>
  <si>
    <t xml:space="preserve">3 Days 21 Hr 31 Min </t>
  </si>
  <si>
    <t>13750352</t>
  </si>
  <si>
    <t>PTA-00162305</t>
  </si>
  <si>
    <t>2024-04-04T05:11:50.05</t>
  </si>
  <si>
    <t>2024-04-16T05:29:03.55</t>
  </si>
  <si>
    <t>46.62</t>
  </si>
  <si>
    <t>110</t>
  </si>
  <si>
    <t>2024-04-08T02:41:26.00</t>
  </si>
  <si>
    <t>99299176081</t>
  </si>
  <si>
    <t xml:space="preserve">3 Days 21 Hr 29 Min </t>
  </si>
  <si>
    <t>ITW LYS FUSION SRL-1083266</t>
  </si>
  <si>
    <t>PTA-00162302</t>
  </si>
  <si>
    <t>PPN00683;</t>
  </si>
  <si>
    <t>2024-04-05T11:38:08.31</t>
  </si>
  <si>
    <t>2024-04-16T05:27:11.87</t>
  </si>
  <si>
    <t>54.78</t>
  </si>
  <si>
    <t>via Coazze 31/3</t>
  </si>
  <si>
    <t>1083266</t>
  </si>
  <si>
    <t>2024-04-08T02:40:32.00</t>
  </si>
  <si>
    <t xml:space="preserve">3 Days 3 Hr 2 Min </t>
  </si>
  <si>
    <t>Posterior</t>
  </si>
  <si>
    <t>999106719</t>
  </si>
  <si>
    <t>PTA-00162301</t>
  </si>
  <si>
    <t>15395807 ;</t>
  </si>
  <si>
    <t>2024-04-05T11:56:19.57</t>
  </si>
  <si>
    <t>2024-04-08T02:40:21.00</t>
  </si>
  <si>
    <t xml:space="preserve">3 Days 2 Hr 44 Min </t>
  </si>
  <si>
    <t>PTA-00162308</t>
  </si>
  <si>
    <t>2024-04-08T10:52:07.43</t>
  </si>
  <si>
    <t>2024-04-08T02:49:17.00</t>
  </si>
  <si>
    <t>Custo será recuperado do cliente</t>
  </si>
  <si>
    <t>684.65</t>
  </si>
  <si>
    <t>447580440</t>
  </si>
  <si>
    <t>A.E.C. SRL</t>
  </si>
  <si>
    <t>PTA-00162448</t>
  </si>
  <si>
    <t>2024-04-08T07:51:58.68</t>
  </si>
  <si>
    <t>2024-04-09T12:10:33.00</t>
  </si>
  <si>
    <t>275</t>
  </si>
  <si>
    <t>2545497080</t>
  </si>
  <si>
    <t>DPP74301</t>
  </si>
  <si>
    <t>13761154;</t>
  </si>
  <si>
    <t>2024-04-08T04:51:57.52</t>
  </si>
  <si>
    <t>2024-04-08T04:51:51.09</t>
  </si>
  <si>
    <t>PTA-00162497</t>
  </si>
  <si>
    <t>35241038;</t>
  </si>
  <si>
    <t>2024-04-09T06:34:57.68</t>
  </si>
  <si>
    <t>2024-04-09T07:15:40.00</t>
  </si>
  <si>
    <t>84.41</t>
  </si>
  <si>
    <t>7080852085</t>
  </si>
  <si>
    <t xml:space="preserve">DPP74112 </t>
  </si>
  <si>
    <t>atraso na liberação devido greve dos fiscais da receita</t>
  </si>
  <si>
    <t>PTA-00162711</t>
  </si>
  <si>
    <t>2024-04-09T08:24:35.51</t>
  </si>
  <si>
    <t>2024-04-22T12:43:32.16</t>
  </si>
  <si>
    <t>2024-04-10T07:43:07.00</t>
  </si>
  <si>
    <t xml:space="preserve">0 Days 23 Hr 18 Min </t>
  </si>
  <si>
    <t>Recuperado sob a POV16736 MAN</t>
  </si>
  <si>
    <t>PACIFIC FOCUS INC-765692</t>
  </si>
  <si>
    <t>PTA-00162832</t>
  </si>
  <si>
    <t>15401078;</t>
  </si>
  <si>
    <t>2024-04-10T06:21:20.21</t>
  </si>
  <si>
    <t>2024-04-22T12:33:09.28</t>
  </si>
  <si>
    <t>o custo sera repassado para o cliente</t>
  </si>
  <si>
    <t>56</t>
  </si>
  <si>
    <t>13904 EQUITABLE ROAD</t>
  </si>
  <si>
    <t>765692</t>
  </si>
  <si>
    <t>90703</t>
  </si>
  <si>
    <t>2024-04-11T02:12:19.00</t>
  </si>
  <si>
    <t xml:space="preserve">0 Days 19 Hr 50 Min </t>
  </si>
  <si>
    <t>roof</t>
  </si>
  <si>
    <t>CABLENA SA-1028720</t>
  </si>
  <si>
    <t>M4755501;</t>
  </si>
  <si>
    <t>2024-04-09T06:46:07.41</t>
  </si>
  <si>
    <t>2024-04-09T06:46:02.79</t>
  </si>
  <si>
    <t>717</t>
  </si>
  <si>
    <t>1028720</t>
  </si>
  <si>
    <t>M4754297</t>
  </si>
  <si>
    <t>811784925</t>
  </si>
  <si>
    <t>GRUPO CARSO, S.A.B. DE C.V.</t>
  </si>
  <si>
    <t>10736866;</t>
  </si>
  <si>
    <t>2024-04-23T02:39:46.04</t>
  </si>
  <si>
    <t>2024-04-23T02:39:34.35</t>
  </si>
  <si>
    <t>2024-04-10T00:00:00</t>
  </si>
  <si>
    <t>1286.6</t>
  </si>
  <si>
    <t>1393.65</t>
  </si>
  <si>
    <t>10740325, 15327006</t>
  </si>
  <si>
    <t>1.0832</t>
  </si>
  <si>
    <t>PTA-00162805</t>
  </si>
  <si>
    <t>2024-04-10T03:36:26.31</t>
  </si>
  <si>
    <t>2024-04-11T10:47:21.00</t>
  </si>
  <si>
    <t>358.07</t>
  </si>
  <si>
    <t>387.86</t>
  </si>
  <si>
    <t xml:space="preserve">Entrega emergencial do part lot M0184/24 devido a pendências por parte do atraso na liberação do Processo por conta  de ser Part lot </t>
  </si>
  <si>
    <t>PTA-00162712</t>
  </si>
  <si>
    <t>2024-04-10T03:20:49.10</t>
  </si>
  <si>
    <t>2024-04-15T11:56:14.00</t>
  </si>
  <si>
    <t>2024-04-10T07:43:17.00</t>
  </si>
  <si>
    <t xml:space="preserve">0 Days 4 Hr 22 Min </t>
  </si>
  <si>
    <t>COFICAB PORTUGAL COMPANHIA DE FIOS-765568</t>
  </si>
  <si>
    <t>PTA-00162979</t>
  </si>
  <si>
    <t>2024-04-11T12:58:35.14</t>
  </si>
  <si>
    <t>2024-04-12T09:36:42.00</t>
  </si>
  <si>
    <t>298</t>
  </si>
  <si>
    <t>E N 18 1KM 2,5 -LOTE 46 VALE DE EST</t>
  </si>
  <si>
    <t>765568</t>
  </si>
  <si>
    <t xml:space="preserve">0 Days 20 Hr 38 Min </t>
  </si>
  <si>
    <t>Projeto P / Motor</t>
  </si>
  <si>
    <t>Project prototype/ samples - Absorvido em preço-peça</t>
  </si>
  <si>
    <t>PTA-00163008</t>
  </si>
  <si>
    <t>12198185;</t>
  </si>
  <si>
    <t>2024-04-11T03:00:57.22</t>
  </si>
  <si>
    <t>2024-04-12T01:26:14.00</t>
  </si>
  <si>
    <t>1069473532</t>
  </si>
  <si>
    <t xml:space="preserve">0 Days 22 Hr 25 Min </t>
  </si>
  <si>
    <t>MAN - LOTE FECHADO DE PROTÓTIPOS</t>
  </si>
  <si>
    <t>DPP74171</t>
  </si>
  <si>
    <t>PTA-00163007</t>
  </si>
  <si>
    <t>13836247;</t>
  </si>
  <si>
    <t>2024-04-11T08:04:06.89</t>
  </si>
  <si>
    <t>2024-04-12T01:26:02.00</t>
  </si>
  <si>
    <t xml:space="preserve">0 Days 17 Hr 21 Min </t>
  </si>
  <si>
    <t>PHELPS</t>
  </si>
  <si>
    <t>DPP74260</t>
  </si>
  <si>
    <t>Divergência de etoque no inventario</t>
  </si>
  <si>
    <t>PTA-00163031</t>
  </si>
  <si>
    <t>2024-04-12T02:21:07.43</t>
  </si>
  <si>
    <t>2024-04-22T12:43:56.24</t>
  </si>
  <si>
    <t>56.87</t>
  </si>
  <si>
    <t>2024-04-12T03:25:12.00</t>
  </si>
  <si>
    <t>15401078</t>
  </si>
  <si>
    <t>QUALITY SYNTHETIC RUBBER-1081910</t>
  </si>
  <si>
    <t>PTA-00163142</t>
  </si>
  <si>
    <t>2024-04-12T05:11:01.62</t>
  </si>
  <si>
    <t>2024-04-13T07:53:07.00</t>
  </si>
  <si>
    <t>54.86</t>
  </si>
  <si>
    <t>1700 HIGHLAND RD</t>
  </si>
  <si>
    <t>TWINSBURG</t>
  </si>
  <si>
    <t>1081910</t>
  </si>
  <si>
    <t>44087-2247</t>
  </si>
  <si>
    <t xml:space="preserve">1 Days 2 Hr 42 Min </t>
  </si>
  <si>
    <t>081157376</t>
  </si>
  <si>
    <t>QUALITY SYNTHETIC RUBBER</t>
  </si>
  <si>
    <t>PTA-00165218</t>
  </si>
  <si>
    <t>2024-04-11T06:12:44.03</t>
  </si>
  <si>
    <t>2024-04-25T07:46:16.00</t>
  </si>
  <si>
    <t>2024-04-11T00:00:00</t>
  </si>
  <si>
    <t>1943</t>
  </si>
  <si>
    <t xml:space="preserve">14 Days 1 Hr 33 Min </t>
  </si>
  <si>
    <t>PTA-00164993</t>
  </si>
  <si>
    <t>2024-04-24T06:13:00.30</t>
  </si>
  <si>
    <t>2024-04-24T07:04:30.00</t>
  </si>
  <si>
    <t>APTIV MOBILITY SERVICES SRL-755679</t>
  </si>
  <si>
    <t>PTA-00163150</t>
  </si>
  <si>
    <t>35103152;</t>
  </si>
  <si>
    <t>2024-04-12T06:59:41.22</t>
  </si>
  <si>
    <t>2024-04-14T11:02:09.00</t>
  </si>
  <si>
    <t>60.17</t>
  </si>
  <si>
    <t>755679</t>
  </si>
  <si>
    <t>1927728342</t>
  </si>
  <si>
    <t xml:space="preserve">2 Days 4 Hr 2 Min </t>
  </si>
  <si>
    <t xml:space="preserve">DPP74183 </t>
  </si>
  <si>
    <t>BETRIEBSRAT APTIV NEUMARKT-7087918</t>
  </si>
  <si>
    <t>PTA-00163242</t>
  </si>
  <si>
    <t>10763182;</t>
  </si>
  <si>
    <t>2024-04-15T11:54:24.96</t>
  </si>
  <si>
    <t>2024-04-15T02:59:35.00</t>
  </si>
  <si>
    <t>119.12</t>
  </si>
  <si>
    <t>MUENCHNER RING 1</t>
  </si>
  <si>
    <t>7087918</t>
  </si>
  <si>
    <t>PAINEL / POSTERIOR</t>
  </si>
  <si>
    <t>999104738</t>
  </si>
  <si>
    <t>BETRIEBSRAT APTIV NEUMARKT</t>
  </si>
  <si>
    <t>Scheduling problem</t>
  </si>
  <si>
    <t>APTIV SERVICES 2 FRANCE SAS-7008720</t>
  </si>
  <si>
    <t>Transito indevido cortando programa</t>
  </si>
  <si>
    <t>PTA-00163016</t>
  </si>
  <si>
    <t>2024-04-12T01:27:10.81</t>
  </si>
  <si>
    <t>2024-04-12T02:09:25.00</t>
  </si>
  <si>
    <t>354</t>
  </si>
  <si>
    <t>7008720</t>
  </si>
  <si>
    <t>BATERIA POSITIVO</t>
  </si>
  <si>
    <t>Project prototype/ samples - Absorvido em POV</t>
  </si>
  <si>
    <t>APTIV SERVICES HUNGARY KFT-766431</t>
  </si>
  <si>
    <t>Produção de peças especiais em MAN - Protótipo</t>
  </si>
  <si>
    <t>PTA-00163009</t>
  </si>
  <si>
    <t>2024-04-12T11:25:51.20</t>
  </si>
  <si>
    <t>2024-04-12T01:26:26.00</t>
  </si>
  <si>
    <t>Será recuperado pela POV16734</t>
  </si>
  <si>
    <t>116.28</t>
  </si>
  <si>
    <t>PUSKAS TIVADAR UT.6/A</t>
  </si>
  <si>
    <t>766431</t>
  </si>
  <si>
    <t>4905199316</t>
  </si>
  <si>
    <t xml:space="preserve">0 Days 2 Hr 0 Min </t>
  </si>
  <si>
    <t>MAN Protótipo</t>
  </si>
  <si>
    <t>Customer reschedule - dentro do acordo logistico</t>
  </si>
  <si>
    <t>PTA-00163017</t>
  </si>
  <si>
    <t>2024-04-12T01:45:57.33</t>
  </si>
  <si>
    <t>2024-04-22T12:45:13.08</t>
  </si>
  <si>
    <t>Santos-SP</t>
  </si>
  <si>
    <t>11010-010</t>
  </si>
  <si>
    <t>2024-04-12T02:09:36.00</t>
  </si>
  <si>
    <t>Processo M0189</t>
  </si>
  <si>
    <t>Recuperado sob a POV16736</t>
  </si>
  <si>
    <t>PTA-00163015</t>
  </si>
  <si>
    <t>2024-04-12T01:50:06.05</t>
  </si>
  <si>
    <t>2024-04-22T12:45:51.09</t>
  </si>
  <si>
    <t>2024-04-12T02:09:10.00</t>
  </si>
  <si>
    <t>M0228/24</t>
  </si>
  <si>
    <t>recuperado sob a POV16736 man</t>
  </si>
  <si>
    <t>Customer reprogram</t>
  </si>
  <si>
    <t>PTA-00165219</t>
  </si>
  <si>
    <t>2024-04-12T05:44:22.99</t>
  </si>
  <si>
    <t>2024-04-25T07:46:34.00</t>
  </si>
  <si>
    <t>1490</t>
  </si>
  <si>
    <t xml:space="preserve">13 Days 2 Hr 2 Min </t>
  </si>
  <si>
    <t>Posterior/Vão motor/Painel</t>
  </si>
  <si>
    <t>A.E.C. SRL-1077152</t>
  </si>
  <si>
    <t>33297922;</t>
  </si>
  <si>
    <t>2024-04-23T10:08:38.78</t>
  </si>
  <si>
    <t>2024-04-23T10:08:10.32</t>
  </si>
  <si>
    <t>1645</t>
  </si>
  <si>
    <t>VIALE DELL INDUSTRIA 38</t>
  </si>
  <si>
    <t>BUSTO ARSIZIO</t>
  </si>
  <si>
    <t>1077152</t>
  </si>
  <si>
    <t>21052</t>
  </si>
  <si>
    <t>PAINEL / VÃO MOTOR</t>
  </si>
  <si>
    <t>Supplier delay - será absorvido em CN</t>
  </si>
  <si>
    <t>Atraso Fornecedor</t>
  </si>
  <si>
    <t>PTA-00163151</t>
  </si>
  <si>
    <t>2024-04-12T07:45:55.31</t>
  </si>
  <si>
    <t>2024-04-14T11:02:24.00</t>
  </si>
  <si>
    <t>Fornecedor enviará credit note</t>
  </si>
  <si>
    <t>49.34</t>
  </si>
  <si>
    <t xml:space="preserve">2 Days 3 Hr 16 Min </t>
  </si>
  <si>
    <t>ITT NETHERLANDS EUROPE B.V.</t>
  </si>
  <si>
    <t>PTA-00163249</t>
  </si>
  <si>
    <t>33151718;</t>
  </si>
  <si>
    <t>2024-04-15T12:05:05.05</t>
  </si>
  <si>
    <t>2024-04-15T03:18:25.00</t>
  </si>
  <si>
    <t xml:space="preserve">0 Days 3 Hr 13 Min </t>
  </si>
  <si>
    <t>SEBRO PLASTICS, INC.-1032271</t>
  </si>
  <si>
    <t>PTA-00163243</t>
  </si>
  <si>
    <t>15482795;</t>
  </si>
  <si>
    <t>2024-04-15T01:05:45.25</t>
  </si>
  <si>
    <t>2024-04-15T02:59:59.00</t>
  </si>
  <si>
    <t>29200 WALL ST</t>
  </si>
  <si>
    <t>WIXOM</t>
  </si>
  <si>
    <t>1032271</t>
  </si>
  <si>
    <t>48393-3526</t>
  </si>
  <si>
    <t>003354230</t>
  </si>
  <si>
    <t>SONOCO PRODUCTS COMPANY</t>
  </si>
  <si>
    <t>Greve dos fiscais da receita</t>
  </si>
  <si>
    <t>PTA-00163264</t>
  </si>
  <si>
    <t>2024-04-15T04:46:12.87</t>
  </si>
  <si>
    <t>2024-04-22T12:46:26.33</t>
  </si>
  <si>
    <t>2024-04-15T06:01:29.00</t>
  </si>
  <si>
    <t>BATERIA X6H</t>
  </si>
  <si>
    <t>recuperado sob a POV16736 MAN</t>
  </si>
  <si>
    <t>PTA-00163317</t>
  </si>
  <si>
    <t>2024-04-15T08:05:11.23</t>
  </si>
  <si>
    <t>2024-04-15T08:53:17.00</t>
  </si>
  <si>
    <t>420</t>
  </si>
  <si>
    <t>APTIV SERVICES AUSTRIA GPD  GMBH &amp;-745119</t>
  </si>
  <si>
    <t>PTA-00164455</t>
  </si>
  <si>
    <t>15482404;</t>
  </si>
  <si>
    <t>2024-04-16T01:08:35.84</t>
  </si>
  <si>
    <t>2024-04-22T01:27:24.00</t>
  </si>
  <si>
    <t xml:space="preserve"> will be recovered from the customer</t>
  </si>
  <si>
    <t>745119</t>
  </si>
  <si>
    <t xml:space="preserve">6 Days 0 Hr 18 Min </t>
  </si>
  <si>
    <t>Divergência de Estoque</t>
  </si>
  <si>
    <t>PTA-00163750</t>
  </si>
  <si>
    <t>15470512;</t>
  </si>
  <si>
    <t>2024-04-17T11:10:02.13</t>
  </si>
  <si>
    <t>2024-04-22T12:46:54.95</t>
  </si>
  <si>
    <t>542.35</t>
  </si>
  <si>
    <t>2024-04-17T02:38:14.00</t>
  </si>
  <si>
    <t>Bateria Negativo/ Positivo Smart</t>
  </si>
  <si>
    <t>PTA-00163738</t>
  </si>
  <si>
    <t>2024-04-17T11:47:10.60</t>
  </si>
  <si>
    <t>2024-04-17T01:58:09.00</t>
  </si>
  <si>
    <t>121.96</t>
  </si>
  <si>
    <t>Bateria X6H</t>
  </si>
  <si>
    <t>Supplier delay - absorvido em CN</t>
  </si>
  <si>
    <t>Atraso do Fornecedor</t>
  </si>
  <si>
    <t>PTA-00163737</t>
  </si>
  <si>
    <t>13545832;</t>
  </si>
  <si>
    <t>2024-04-17T12:01:54.48</t>
  </si>
  <si>
    <t>2024-04-17T01:56:07.00</t>
  </si>
  <si>
    <t>Fornecedor enviou credit note</t>
  </si>
  <si>
    <t>96.5</t>
  </si>
  <si>
    <t>7030239</t>
  </si>
  <si>
    <t>MPE Plastic-Dummy</t>
  </si>
  <si>
    <t>PTA-00163736</t>
  </si>
  <si>
    <t>35094670;</t>
  </si>
  <si>
    <t>2024-04-17T12:16:02.01</t>
  </si>
  <si>
    <t>2024-04-17T01:55:59.00</t>
  </si>
  <si>
    <t>66.83</t>
  </si>
  <si>
    <t>Villanova Canavese</t>
  </si>
  <si>
    <t>FAROL</t>
  </si>
  <si>
    <t>ROYAL POWER SOLUTIONS-755885</t>
  </si>
  <si>
    <t>PTA-00163751</t>
  </si>
  <si>
    <t>15524574;</t>
  </si>
  <si>
    <t>2024-04-17T12:21:27.76</t>
  </si>
  <si>
    <t>2024-04-17T02:38:21.00</t>
  </si>
  <si>
    <t>646.02</t>
  </si>
  <si>
    <t>125 MERCEDES DR</t>
  </si>
  <si>
    <t>CAROL STREAM</t>
  </si>
  <si>
    <t>755885</t>
  </si>
  <si>
    <t>60188-9409</t>
  </si>
  <si>
    <t>PTA-00163735</t>
  </si>
  <si>
    <t>2024-04-17T01:01:50.21</t>
  </si>
  <si>
    <t>2024-04-17T01:54:41.00</t>
  </si>
  <si>
    <t>Utilização via desvio e reprograma dentro do acordo Logistico</t>
  </si>
  <si>
    <t>PTA-00164216</t>
  </si>
  <si>
    <t>2024-04-18T02:01:21.36</t>
  </si>
  <si>
    <t>2024-04-22T12:47:30.76</t>
  </si>
  <si>
    <t>791.8</t>
  </si>
  <si>
    <t>2024-04-19T04:27:48.00</t>
  </si>
  <si>
    <t xml:space="preserve">1 Days 2 Hr 26 Min </t>
  </si>
  <si>
    <t>PTA-00164217</t>
  </si>
  <si>
    <t>2024-04-18T02:29:17.00</t>
  </si>
  <si>
    <t>2024-04-19T04:27:56.00</t>
  </si>
  <si>
    <t xml:space="preserve"> Will be recovered from the customer</t>
  </si>
  <si>
    <t xml:space="preserve">1 Days 1 Hr 58 Min </t>
  </si>
  <si>
    <t>Material para atender montagem de peças de P&amp;A MBB conforme programação recebida do cliente.</t>
  </si>
  <si>
    <t>PTA-00164392</t>
  </si>
  <si>
    <t>5.00;</t>
  </si>
  <si>
    <t>2024-04-19T11:46:00.36</t>
  </si>
  <si>
    <t>2024-04-22T01:43:45.89</t>
  </si>
  <si>
    <t>90.72</t>
  </si>
  <si>
    <t>2024-04-21T12:59:36.00</t>
  </si>
  <si>
    <t xml:space="preserve"> 67 5149 7325</t>
  </si>
  <si>
    <t xml:space="preserve">1 Days 13 Hr 13 Min </t>
  </si>
  <si>
    <t>57x37x37;</t>
  </si>
  <si>
    <t>FRAENKISCHE GROUP SE</t>
  </si>
  <si>
    <t>PTA-00164457</t>
  </si>
  <si>
    <t>2024-04-19T12:12:30.69</t>
  </si>
  <si>
    <t>2024-04-22T01:27:47.00</t>
  </si>
  <si>
    <t>752.82</t>
  </si>
  <si>
    <t xml:space="preserve">3 Days 1 Hr 15 Min </t>
  </si>
  <si>
    <t>PTA-00164390</t>
  </si>
  <si>
    <t>15521515;</t>
  </si>
  <si>
    <t>2024-04-19T02:32:42.34</t>
  </si>
  <si>
    <t>2024-04-21T12:58:52.00</t>
  </si>
  <si>
    <t>171</t>
  </si>
  <si>
    <t xml:space="preserve">1 Days 10 Hr 26 Min </t>
  </si>
  <si>
    <t>Posterior x6h</t>
  </si>
  <si>
    <t>Material para atender montagem de peças conforme solicitação da engenharia/cliente(Pedro Ranielly)</t>
  </si>
  <si>
    <t>PTA-00164389</t>
  </si>
  <si>
    <t>13879258;</t>
  </si>
  <si>
    <t>1170.00;</t>
  </si>
  <si>
    <t>2024-04-19T05:05:22.99</t>
  </si>
  <si>
    <t>2024-04-22T01:42:15.35</t>
  </si>
  <si>
    <t>61.5</t>
  </si>
  <si>
    <t>2024-04-21T12:58:39.00</t>
  </si>
  <si>
    <t xml:space="preserve">1 Days 7 Hr 53 Min </t>
  </si>
  <si>
    <t>40x30x30;</t>
  </si>
  <si>
    <t>CITROEN DO BRASIL/SMART:CC24</t>
  </si>
  <si>
    <t>VM INDUSTRIES</t>
  </si>
  <si>
    <t>Material critico para anteder montagem de peças de P&amp;A</t>
  </si>
  <si>
    <t>PTA-00164453</t>
  </si>
  <si>
    <t>M3070301;</t>
  </si>
  <si>
    <t>2024-04-22T10:29:02.29</t>
  </si>
  <si>
    <t>2024-04-22T01:27:06.00</t>
  </si>
  <si>
    <t>888.2</t>
  </si>
  <si>
    <t xml:space="preserve">0 Days 2 Hr 58 Min </t>
  </si>
  <si>
    <t>Aptiv Services Deutschl. GmbH-G4IT</t>
  </si>
  <si>
    <t>PTA-00164391</t>
  </si>
  <si>
    <t>15340264;</t>
  </si>
  <si>
    <t>2024-04-19T11:47:04.29</t>
  </si>
  <si>
    <t>2024-04-21T12:59:25.00</t>
  </si>
  <si>
    <t>Am Technologiepark 1</t>
  </si>
  <si>
    <t>Wuppertal</t>
  </si>
  <si>
    <t>G4IT</t>
  </si>
  <si>
    <t>Nordrhein-Westfalen</t>
  </si>
  <si>
    <t xml:space="preserve">1 Days 13 Hr 12 Min </t>
  </si>
  <si>
    <t>15339560</t>
  </si>
  <si>
    <t>A. RAYMOND ITALIANA SRL-1028707</t>
  </si>
  <si>
    <t>PTA-00164454</t>
  </si>
  <si>
    <t>2024-04-22T12:27:25.37</t>
  </si>
  <si>
    <t>2024-04-22T01:27:14.00</t>
  </si>
  <si>
    <t>600</t>
  </si>
  <si>
    <t>1028707</t>
  </si>
  <si>
    <t xml:space="preserve">	· Parts for sales from prototype pieces. Freight is included in the piece price.</t>
  </si>
  <si>
    <t>M64675DX;</t>
  </si>
  <si>
    <t>2024-04-22T04:34:26.86</t>
  </si>
  <si>
    <t>2024-04-22T04:34:14.58</t>
  </si>
  <si>
    <t>DPP74623 / DPP74625</t>
  </si>
  <si>
    <t>PTA-00164490</t>
  </si>
  <si>
    <t>10775891;</t>
  </si>
  <si>
    <t>2024-04-22T05:30:39.08</t>
  </si>
  <si>
    <t>2024-04-22T06:16:31.00</t>
  </si>
  <si>
    <t>31.93</t>
  </si>
  <si>
    <t>2709599034</t>
  </si>
  <si>
    <t xml:space="preserve">DPP74338 </t>
  </si>
  <si>
    <t>LEONI CABLE, INC.-7011873</t>
  </si>
  <si>
    <t>Supplier was without EDI partnership, not receiving orders</t>
  </si>
  <si>
    <t>PTA-00164593</t>
  </si>
  <si>
    <t>2024-04-22T06:06:43.95</t>
  </si>
  <si>
    <t>2024-04-23T11:18:10.00</t>
  </si>
  <si>
    <t>2800 LIVERNOIS RD STE 600</t>
  </si>
  <si>
    <t>7011873</t>
  </si>
  <si>
    <t>48083-1215</t>
  </si>
  <si>
    <t xml:space="preserve">0 Days 17 Hr 11 Min </t>
  </si>
  <si>
    <t>JDAR20</t>
  </si>
  <si>
    <t>Motivo: Atraso na produção devido ao bloqueio por problema de qualidade. Conforme solicitação de Brian Lima.</t>
  </si>
  <si>
    <t>PTA-00164590</t>
  </si>
  <si>
    <t>35570542 ;35794259</t>
  </si>
  <si>
    <t>3;12</t>
  </si>
  <si>
    <t>aniger.f.martins@aptiv.com</t>
  </si>
  <si>
    <t>2024-04-23T10:15:01.20</t>
  </si>
  <si>
    <t>2024-04-23T10:43:57.00</t>
  </si>
  <si>
    <t>127.74</t>
  </si>
  <si>
    <t>COMBINE</t>
  </si>
  <si>
    <t>0.20015212</t>
  </si>
  <si>
    <t>Customer reschedule - entrega emergencial</t>
  </si>
  <si>
    <t>PTA-00164826</t>
  </si>
  <si>
    <t>13759585;</t>
  </si>
  <si>
    <t>2024-04-23T06:45:29.80</t>
  </si>
  <si>
    <t>2024-04-24T11:20:16.00</t>
  </si>
  <si>
    <t>11013-020</t>
  </si>
  <si>
    <t xml:space="preserve">0 Days 16 Hr 34 Min </t>
  </si>
  <si>
    <t>PTA-00164456</t>
  </si>
  <si>
    <t>2024-04-19T12:52:49.90</t>
  </si>
  <si>
    <t>2024-04-22T01:27:42.00</t>
  </si>
  <si>
    <t>603</t>
  </si>
  <si>
    <t xml:space="preserve">3 Days 0 Hr 34 Min </t>
  </si>
  <si>
    <t>PPN00683</t>
  </si>
  <si>
    <t>COBO-Dummy</t>
  </si>
  <si>
    <t>PTA-00164825</t>
  </si>
  <si>
    <t>PE597485;</t>
  </si>
  <si>
    <t>2024-04-24T11:15:36.22</t>
  </si>
  <si>
    <t>2024-04-24T11:19:45.00</t>
  </si>
  <si>
    <t>183.54</t>
  </si>
  <si>
    <t>917</t>
  </si>
  <si>
    <t>Rua Dona Francisca, 8300, Bloco M, Módulo 2</t>
  </si>
  <si>
    <t>Joinville</t>
  </si>
  <si>
    <t>89219-600</t>
  </si>
  <si>
    <t>MAZZOTTI</t>
  </si>
  <si>
    <t>DPP74000</t>
  </si>
  <si>
    <t>PTA-00164992</t>
  </si>
  <si>
    <t>35265033;</t>
  </si>
  <si>
    <t>2024-04-24T06:41:16.18</t>
  </si>
  <si>
    <t>2024-04-24T07:04:03.00</t>
  </si>
  <si>
    <t>87</t>
  </si>
  <si>
    <t>5542167061</t>
  </si>
  <si>
    <t>SAK AUTO KABEL AG-756434</t>
  </si>
  <si>
    <t>PTA-00165137</t>
  </si>
  <si>
    <t>35848983;</t>
  </si>
  <si>
    <t>2024-04-24T08:46:19.87</t>
  </si>
  <si>
    <t>2024-04-25T01:36:03.00</t>
  </si>
  <si>
    <t>699</t>
  </si>
  <si>
    <t>756434</t>
  </si>
  <si>
    <t xml:space="preserve">0 Days 16 Hr 49 Min </t>
  </si>
  <si>
    <t xml:space="preserve">DPP74310 </t>
  </si>
  <si>
    <t>Engineering implemantation delay</t>
  </si>
  <si>
    <t>Atraso de implementação de engenharia (Filipe Veloso)</t>
  </si>
  <si>
    <t>PTA-00165287</t>
  </si>
  <si>
    <t>35863826-8;</t>
  </si>
  <si>
    <t>2024-04-25T02:42:59.80</t>
  </si>
  <si>
    <t>2024-04-26T11:16:46.00</t>
  </si>
  <si>
    <t>626.22</t>
  </si>
  <si>
    <t xml:space="preserve">0 Days 20 Hr 33 Min </t>
  </si>
  <si>
    <t>125.34</t>
  </si>
  <si>
    <t>SELIX</t>
  </si>
  <si>
    <t>XIAMEN HONGFA TRANSPORTATION ELECTR-1035278</t>
  </si>
  <si>
    <t>Reporgrama do cliente</t>
  </si>
  <si>
    <t>PTA-00165000</t>
  </si>
  <si>
    <t>2024-04-24T07:31:40.71</t>
  </si>
  <si>
    <t>2024-04-24T07:38:33.00</t>
  </si>
  <si>
    <t>NO.36, SECOND EAST HAIJING ROAD</t>
  </si>
  <si>
    <t>1035278</t>
  </si>
  <si>
    <t>361026</t>
  </si>
  <si>
    <t>APTIV CHINA TECHNICAL CENTRE CO LTD-729177</t>
  </si>
  <si>
    <t>PTA-00165135</t>
  </si>
  <si>
    <t>2024-04-25T11:26:36.47</t>
  </si>
  <si>
    <t>2024-04-25T01:22:41.00</t>
  </si>
  <si>
    <t>403</t>
  </si>
  <si>
    <t>WAI GAO QIAO FREE TRADE ZONE PUDONG</t>
  </si>
  <si>
    <t>729177</t>
  </si>
  <si>
    <t>3124544080</t>
  </si>
  <si>
    <t>PROTÓTIPO - BSUV E PUP</t>
  </si>
  <si>
    <t>DPE47087</t>
  </si>
  <si>
    <t>DA-TOR SPA-1038439</t>
  </si>
  <si>
    <t>PTA-00165333</t>
  </si>
  <si>
    <t>10888848;</t>
  </si>
  <si>
    <t>2024-04-26T03:12:39.10</t>
  </si>
  <si>
    <t>2024-04-26T04:27:44.00</t>
  </si>
  <si>
    <t>VIA PROVINCIALE 2</t>
  </si>
  <si>
    <t>VERDERIO</t>
  </si>
  <si>
    <t>1038439</t>
  </si>
  <si>
    <t>23879</t>
  </si>
  <si>
    <t>438800569</t>
  </si>
  <si>
    <t>T PLUS SPA</t>
  </si>
  <si>
    <t>Evitar compra de MOQ alto gerando E&amp;O para planta.</t>
  </si>
  <si>
    <t>PTA-00165460</t>
  </si>
  <si>
    <t>12184985;</t>
  </si>
  <si>
    <t>2024-04-26T07:11:57.75</t>
  </si>
  <si>
    <t>2024-04-28T12:20:36.00</t>
  </si>
  <si>
    <t>2024-05-06T00:00:00</t>
  </si>
  <si>
    <t xml:space="preserve">1 Days 17 Hr 8 Min </t>
  </si>
  <si>
    <t>aguila</t>
  </si>
  <si>
    <t>Peças para atender demanda de P&amp;A</t>
  </si>
  <si>
    <t>PTA-00165638</t>
  </si>
  <si>
    <t>2024-04-29T01:30:42.48</t>
  </si>
  <si>
    <t>2024-04-29T09:33:23.00</t>
  </si>
  <si>
    <t>441.6</t>
  </si>
  <si>
    <t xml:space="preserve">0 Days 8 Hr 2 Min </t>
  </si>
  <si>
    <t>Customer reschedule - será recuperado do fornecedor</t>
  </si>
  <si>
    <t>Increase within logistical deal.</t>
  </si>
  <si>
    <t>33115486;</t>
  </si>
  <si>
    <t>2024-04-30T02:48:26.50</t>
  </si>
  <si>
    <t>2024-04-30T02:35:30.42</t>
  </si>
  <si>
    <t>2024-05-03T00:00:00</t>
  </si>
  <si>
    <t>It will be by cost recovered with tyco.</t>
  </si>
  <si>
    <t>TYCO ELECTRONICS-767666</t>
  </si>
  <si>
    <t>HABITACULO F3</t>
  </si>
  <si>
    <t>Customer reschedule - FCA - será negociado</t>
  </si>
  <si>
    <t>PTA-00166892</t>
  </si>
  <si>
    <t>2024-04-29T12:01:42.72</t>
  </si>
  <si>
    <t>2024-05-16T02:32:41.15</t>
  </si>
  <si>
    <t>3655.66</t>
  </si>
  <si>
    <t>2185</t>
  </si>
  <si>
    <t>2024-05-07T09:43:13.00</t>
  </si>
  <si>
    <t>XMN47595356</t>
  </si>
  <si>
    <t xml:space="preserve">8 Days 9 Hr 41 Min </t>
  </si>
  <si>
    <t>Approved -  ;; Approved -  ;; Approved - Approved by Teams 5/7. ;</t>
  </si>
  <si>
    <t>PTA-00165637</t>
  </si>
  <si>
    <t>2024-04-29T05:37:24.71</t>
  </si>
  <si>
    <t>2024-04-29T09:32:51.00</t>
  </si>
  <si>
    <t>150.37</t>
  </si>
  <si>
    <t>Via Dell Industria</t>
  </si>
  <si>
    <t xml:space="preserve">0 Days 3 Hr 55 Min </t>
  </si>
  <si>
    <t>Farol X6H</t>
  </si>
  <si>
    <t>ICC P&amp;A</t>
  </si>
  <si>
    <t>Atender necessidade de P&amp;A</t>
  </si>
  <si>
    <t>PTA-00165639</t>
  </si>
  <si>
    <t>12129212;</t>
  </si>
  <si>
    <t>2024-04-29T06:29:36.40</t>
  </si>
  <si>
    <t>2024-05-21T11:59:05.08</t>
  </si>
  <si>
    <t>67.94</t>
  </si>
  <si>
    <t>54</t>
  </si>
  <si>
    <t>2024-04-29T09:38:36.00</t>
  </si>
  <si>
    <t>4117126731</t>
  </si>
  <si>
    <t>Magma</t>
  </si>
  <si>
    <t>Recuperado via ICC</t>
  </si>
  <si>
    <t>Project - prototype/ samples - preço/peça</t>
  </si>
  <si>
    <t>PTA-00165935</t>
  </si>
  <si>
    <t>2024-05-01T08:30:05.67</t>
  </si>
  <si>
    <t>2024-05-02T12:02:25.00</t>
  </si>
  <si>
    <t>1367368365</t>
  </si>
  <si>
    <t>DPP74427</t>
  </si>
  <si>
    <t>Recovered by ICC -  Stock divergence</t>
  </si>
  <si>
    <t>ANIXTER DEUTSCHLAND GMBH-768073</t>
  </si>
  <si>
    <t>PTA-00166022</t>
  </si>
  <si>
    <t>13850910;</t>
  </si>
  <si>
    <t>2024-05-02T01:19:02.82</t>
  </si>
  <si>
    <t>2024-05-29T04:49:16.99</t>
  </si>
  <si>
    <t>54.83</t>
  </si>
  <si>
    <t>2024-05-10T00:00:00</t>
  </si>
  <si>
    <t>768073</t>
  </si>
  <si>
    <t>2024-05-02T07:20:14.00</t>
  </si>
  <si>
    <t>5983034713</t>
  </si>
  <si>
    <t xml:space="preserve">0 Days 6 Hr 1 Min </t>
  </si>
  <si>
    <t>JD EDISON</t>
  </si>
  <si>
    <t xml:space="preserve"> POV17193</t>
  </si>
  <si>
    <t xml:space="preserve"> Recovered by ICC -  Ordering issue</t>
  </si>
  <si>
    <t>DIVERGENCE IN THE PARAMETRIZATION OF THE ITEM IN QUESTION IN THE QAD, NOT EFFECTIVE ORDERS.</t>
  </si>
  <si>
    <t>PTA-00166160</t>
  </si>
  <si>
    <t>2024-05-02T05:13:38.53</t>
  </si>
  <si>
    <t>2024-05-03T04:26:55.00</t>
  </si>
  <si>
    <t>457.91</t>
  </si>
  <si>
    <t>NO.8-18 KEXIN ROAD, HI-TECH ZONE WEST PARK</t>
  </si>
  <si>
    <t>4017384173</t>
  </si>
  <si>
    <t xml:space="preserve">0 Days 23 Hr 13 Min </t>
  </si>
  <si>
    <t>PTA-00166042</t>
  </si>
  <si>
    <t>2024-05-02T07:01:07.97</t>
  </si>
  <si>
    <t>2024-05-14T01:51:37.58</t>
  </si>
  <si>
    <t>684.33</t>
  </si>
  <si>
    <t>520</t>
  </si>
  <si>
    <t>2024-05-02T09:15:39.00</t>
  </si>
  <si>
    <t>1180888240</t>
  </si>
  <si>
    <t>PTA-00166038</t>
  </si>
  <si>
    <t>13856246;</t>
  </si>
  <si>
    <t>2024-05-02T07:18:49.19</t>
  </si>
  <si>
    <t>2024-05-14T02:03:07.58</t>
  </si>
  <si>
    <t>427.95</t>
  </si>
  <si>
    <t>435</t>
  </si>
  <si>
    <t>2024-05-02T09:14:01.00</t>
  </si>
  <si>
    <t>8121510375</t>
  </si>
  <si>
    <t>X6H MOTOR E PAINEL</t>
  </si>
  <si>
    <t>Project - prototype/ samples - será absorvido em cotação</t>
  </si>
  <si>
    <t>PTA-00166039</t>
  </si>
  <si>
    <t>33326513;</t>
  </si>
  <si>
    <t>2024-05-02T07:29:29.17</t>
  </si>
  <si>
    <t>2024-05-02T09:14:10.00</t>
  </si>
  <si>
    <t>153.39</t>
  </si>
  <si>
    <t xml:space="preserve">DPP74119 </t>
  </si>
  <si>
    <t>PTA-00166037</t>
  </si>
  <si>
    <t>35508862;</t>
  </si>
  <si>
    <t>2024-05-02T07:54:49.46</t>
  </si>
  <si>
    <t>2024-05-02T09:13:51.00</t>
  </si>
  <si>
    <t>51.31</t>
  </si>
  <si>
    <t xml:space="preserve">DPP74311 </t>
  </si>
  <si>
    <t>Reprograma do cliente - Será negociado recuperação dos custos.</t>
  </si>
  <si>
    <t>PTA-00166114</t>
  </si>
  <si>
    <t>2024-05-03T11:18:40.17</t>
  </si>
  <si>
    <t>2024-05-29T04:55:07.23</t>
  </si>
  <si>
    <t>147.96</t>
  </si>
  <si>
    <t>95</t>
  </si>
  <si>
    <t>2024-05-03T01:33:33.00</t>
  </si>
  <si>
    <t>6561193052</t>
  </si>
  <si>
    <t>JORDAN &amp; SCHULTE GMBH &amp; CO KG-742679</t>
  </si>
  <si>
    <t>Furo de estoque</t>
  </si>
  <si>
    <t>PTA-00166894</t>
  </si>
  <si>
    <t>33118171;</t>
  </si>
  <si>
    <t>2024-05-03T12:29:44.43</t>
  </si>
  <si>
    <t>2024-05-07T09:43:49.00</t>
  </si>
  <si>
    <t>HOHLE STR 5</t>
  </si>
  <si>
    <t>HERSCHEID</t>
  </si>
  <si>
    <t>742679</t>
  </si>
  <si>
    <t>58849</t>
  </si>
  <si>
    <t xml:space="preserve">4 Days 9 Hr 14 Min </t>
  </si>
  <si>
    <t>Approved -  ;; Approved -  ;; Approved -  ;; Approved - Approved by Teams 5/7. ;</t>
  </si>
  <si>
    <t>1624.8</t>
  </si>
  <si>
    <t>33118172, 33118244</t>
  </si>
  <si>
    <t>Recovered by ICC -  Customer reschedule - dentro do acordo logistico</t>
  </si>
  <si>
    <t>Reprograma PSA dentro do acordo logistico</t>
  </si>
  <si>
    <t>PTA-00166161</t>
  </si>
  <si>
    <t>13879001;</t>
  </si>
  <si>
    <t>2024-05-03T02:26:48.16</t>
  </si>
  <si>
    <t>2024-05-29T04:50:04.75</t>
  </si>
  <si>
    <t>159.11</t>
  </si>
  <si>
    <t>2024-05-16T00:00:00</t>
  </si>
  <si>
    <t>2024-05-03T04:27:16.00</t>
  </si>
  <si>
    <t>6561356373</t>
  </si>
  <si>
    <t xml:space="preserve"> Recuperado via ICC</t>
  </si>
  <si>
    <t>PTA-00166546</t>
  </si>
  <si>
    <t>2024-05-07T09:10:20.39</t>
  </si>
  <si>
    <t>2024-05-07T01:39:06.00</t>
  </si>
  <si>
    <t>853.79</t>
  </si>
  <si>
    <t>924.83</t>
  </si>
  <si>
    <t>KLAUKE SLOVAKIA S.R.O.-1085673</t>
  </si>
  <si>
    <t>PTA-00166167</t>
  </si>
  <si>
    <t>13826984;</t>
  </si>
  <si>
    <t>2024-05-03T03:01:52.80</t>
  </si>
  <si>
    <t>2024-05-03T04:47:59.00</t>
  </si>
  <si>
    <t>409.22</t>
  </si>
  <si>
    <t>NABREZIE ORAVY 2711</t>
  </si>
  <si>
    <t>1085673</t>
  </si>
  <si>
    <t>ZI</t>
  </si>
  <si>
    <t>026 01</t>
  </si>
  <si>
    <t>443.27</t>
  </si>
  <si>
    <t>006269633</t>
  </si>
  <si>
    <t>EMERSON ELECTRIC CO.</t>
  </si>
  <si>
    <t>PTA-00166896</t>
  </si>
  <si>
    <t>2024-05-03T06:20:02.77</t>
  </si>
  <si>
    <t>2024-05-07T09:44:33.00</t>
  </si>
  <si>
    <t>1758.83</t>
  </si>
  <si>
    <t xml:space="preserve">4 Days 3 Hr 24 Min </t>
  </si>
  <si>
    <t>Vão motor/Painel/Posterior X6H</t>
  </si>
  <si>
    <t>PTA-00166326</t>
  </si>
  <si>
    <t>12092078;</t>
  </si>
  <si>
    <t>2024-05-06T01:12:41.51</t>
  </si>
  <si>
    <t>2024-05-29T04:50:51.09</t>
  </si>
  <si>
    <t>90.91</t>
  </si>
  <si>
    <t>2024-05-09T00:00:00</t>
  </si>
  <si>
    <t>2024-05-06T01:39:22.00</t>
  </si>
  <si>
    <t>9055067442</t>
  </si>
  <si>
    <t>Project - prototype/ samples - absorvido em NQE</t>
  </si>
  <si>
    <t>Critical material to meet Fiat's request. Cost will be recovered from the customer, as informed by Guilherme Frigo, NQE 706,23</t>
  </si>
  <si>
    <t>PTA-00166895</t>
  </si>
  <si>
    <t>151200;</t>
  </si>
  <si>
    <t>329.55;</t>
  </si>
  <si>
    <t>2024-05-06T01:25:35.47</t>
  </si>
  <si>
    <t>2024-05-07T09:44:15.00</t>
  </si>
  <si>
    <t>1294.32</t>
  </si>
  <si>
    <t>1194.9</t>
  </si>
  <si>
    <t>NQE 706,23</t>
  </si>
  <si>
    <t xml:space="preserve">1 Days 8 Hr 18 Min </t>
  </si>
  <si>
    <t>Critical material to meet Fiat's request. Cost will be recovered from the customer, as informed by Guilherme Frigo NQE 706,23</t>
  </si>
  <si>
    <t>Increase FIAT - The cost will be passed on to the customer.</t>
  </si>
  <si>
    <t>PTA-00168839</t>
  </si>
  <si>
    <t>15492844;</t>
  </si>
  <si>
    <t>2024-05-06T03:05:09.49</t>
  </si>
  <si>
    <t>2024-05-29T04:58:44.64</t>
  </si>
  <si>
    <t>2024-05-15T00:00:00</t>
  </si>
  <si>
    <t>750.64</t>
  </si>
  <si>
    <t>1280</t>
  </si>
  <si>
    <t>2024-05-20T06:44:20.00</t>
  </si>
  <si>
    <t>NUE47597219</t>
  </si>
  <si>
    <t xml:space="preserve">14 Days 3 Hr 39 Min </t>
  </si>
  <si>
    <t>Approved -  ;; Approved -  ;; Approved -  ;; Approved - Approved by Teams 5/20. ;</t>
  </si>
  <si>
    <t>13669363; 15492836; 33405706; 13669354; 13669362; 15492867; 13781248; ;13653659; 33500006</t>
  </si>
  <si>
    <t>PTA-00166361</t>
  </si>
  <si>
    <t>2024-05-06T03:16:21.01</t>
  </si>
  <si>
    <t>2024-05-07T02:58:19.08</t>
  </si>
  <si>
    <t>93.8</t>
  </si>
  <si>
    <t>2024-05-06T04:57:28.00</t>
  </si>
  <si>
    <t>Project - prototype/ samples - absorvido em cotação</t>
  </si>
  <si>
    <t>APTIV-733989</t>
  </si>
  <si>
    <t xml:space="preserve">Parts for project development. Freight will be SC 529-24 absorbed in the SC 5 quotation. </t>
  </si>
  <si>
    <t>PTA-00166513</t>
  </si>
  <si>
    <t>13667840;</t>
  </si>
  <si>
    <t>2024-05-06T06:23:41.97</t>
  </si>
  <si>
    <t>2024-05-07T10:49:44.00</t>
  </si>
  <si>
    <t>733989</t>
  </si>
  <si>
    <t xml:space="preserve">0 Days 16 Hr 26 Min </t>
  </si>
  <si>
    <t>MERCURY PCT 2</t>
  </si>
  <si>
    <t>13667840</t>
  </si>
  <si>
    <t>Recovered by ICC - C P&amp;A</t>
  </si>
  <si>
    <t>Serendipity-Dummy</t>
  </si>
  <si>
    <t>PTA-00170012</t>
  </si>
  <si>
    <t>2024-05-07T10:23:50.78</t>
  </si>
  <si>
    <t>2024-05-27T09:59:04.00</t>
  </si>
  <si>
    <t>140.04</t>
  </si>
  <si>
    <t>152 East Main Street</t>
  </si>
  <si>
    <t>11743</t>
  </si>
  <si>
    <t xml:space="preserve">20 Days 11 Hr 35 Min </t>
  </si>
  <si>
    <t>PTA-00167071</t>
  </si>
  <si>
    <t>2024-05-08T01:42:48.79</t>
  </si>
  <si>
    <t>2024-05-08T10:50:15.00</t>
  </si>
  <si>
    <t>980.7</t>
  </si>
  <si>
    <t xml:space="preserve">0 Days 9 Hr 7 Min </t>
  </si>
  <si>
    <t>TTI INC-Dummy</t>
  </si>
  <si>
    <t>problema no TMC para embarcar peças no Maritimo</t>
  </si>
  <si>
    <t>PTA-00166776</t>
  </si>
  <si>
    <t>2024-05-07T03:14:52.06</t>
  </si>
  <si>
    <t>2024-05-07T05:31:01.00</t>
  </si>
  <si>
    <t>328.87</t>
  </si>
  <si>
    <t>TB15, COMBINE, TOMB</t>
  </si>
  <si>
    <t>Aptiv Services Deutschl. GmbH-G1ES</t>
  </si>
  <si>
    <t>PTA-00166778</t>
  </si>
  <si>
    <t>33514298;</t>
  </si>
  <si>
    <t>2024-05-07T03:19:24.83</t>
  </si>
  <si>
    <t>2024-05-07T05:31:12.00</t>
  </si>
  <si>
    <t>120</t>
  </si>
  <si>
    <t>G1ES</t>
  </si>
  <si>
    <t>1409003606</t>
  </si>
  <si>
    <t>DPP1233N</t>
  </si>
  <si>
    <t>Reprograma FIAT - Custos serão recuperados do cliente</t>
  </si>
  <si>
    <t>PTA-00167052</t>
  </si>
  <si>
    <t>33239677;</t>
  </si>
  <si>
    <t>2024-05-08T12:24:41.63</t>
  </si>
  <si>
    <t>2024-05-29T05:01:53.24</t>
  </si>
  <si>
    <t>514.8</t>
  </si>
  <si>
    <t>530</t>
  </si>
  <si>
    <t>2024-05-08T08:13:19.00</t>
  </si>
  <si>
    <t>3874932412</t>
  </si>
  <si>
    <t>33167394</t>
  </si>
  <si>
    <t>MCE srl-Dummy</t>
  </si>
  <si>
    <t>PTA-00170013</t>
  </si>
  <si>
    <t>35060073;</t>
  </si>
  <si>
    <t>2024-05-08T01:06:21.19</t>
  </si>
  <si>
    <t>2024-05-27T09:59:13.00</t>
  </si>
  <si>
    <t>366.65</t>
  </si>
  <si>
    <t>Via Tetti dell' Oleo, 29/31</t>
  </si>
  <si>
    <t>10071 Borgaro Torinese</t>
  </si>
  <si>
    <t>10071</t>
  </si>
  <si>
    <t xml:space="preserve">19 Days 8 Hr 52 Min </t>
  </si>
  <si>
    <t>LANTERNA</t>
  </si>
  <si>
    <t>ROYAL POWER SOLUTIONS-Dummy</t>
  </si>
  <si>
    <t>PTA-00167125</t>
  </si>
  <si>
    <t>2024-05-09T12:11:29.04</t>
  </si>
  <si>
    <t>2024-05-09T12:46:10.00</t>
  </si>
  <si>
    <t>360.34</t>
  </si>
  <si>
    <t>125, Mercedes Drive</t>
  </si>
  <si>
    <t>60188</t>
  </si>
  <si>
    <t>ICC Stock divergence</t>
  </si>
  <si>
    <t>EATON -Dummy</t>
  </si>
  <si>
    <t>Divergência de estoque, porcas compradas via spot</t>
  </si>
  <si>
    <t>PTA-00167124</t>
  </si>
  <si>
    <t>33191106;</t>
  </si>
  <si>
    <t>2024-05-09T12:08:47.77</t>
  </si>
  <si>
    <t>2024-05-09T12:32:01.00</t>
  </si>
  <si>
    <t>76.88</t>
  </si>
  <si>
    <t xml:space="preserve">Prolongacion Hnos Escobar No.- 7750 </t>
  </si>
  <si>
    <t>60673-128</t>
  </si>
  <si>
    <t>Reprograma FIAT - custos serão recuperados do cliente.</t>
  </si>
  <si>
    <t>PTA-00167173</t>
  </si>
  <si>
    <t>2024-05-09T01:32:26.00</t>
  </si>
  <si>
    <t>2024-05-29T05:24:24.74</t>
  </si>
  <si>
    <t>302.4</t>
  </si>
  <si>
    <t>2024-05-09T02:52:24.00</t>
  </si>
  <si>
    <t>4712981346</t>
  </si>
  <si>
    <t>PTA-00167172</t>
  </si>
  <si>
    <t>2024-05-09T01:31:51.74</t>
  </si>
  <si>
    <t>2024-05-09T02:52:26.00</t>
  </si>
  <si>
    <t>460</t>
  </si>
  <si>
    <t xml:space="preserve">0 Days 1 Hr 20 Min </t>
  </si>
  <si>
    <t>PTA-00167171</t>
  </si>
  <si>
    <t>15336198;</t>
  </si>
  <si>
    <t>2024-05-09T01:34:02.57</t>
  </si>
  <si>
    <t>2024-05-09T02:51:50.00</t>
  </si>
  <si>
    <t>15521513</t>
  </si>
  <si>
    <t>PTA-00167174</t>
  </si>
  <si>
    <t>2024-05-09T01:36:27.91</t>
  </si>
  <si>
    <t>2024-05-09T02:52:27.00</t>
  </si>
  <si>
    <t>370</t>
  </si>
  <si>
    <t>Reprograma FIAT - Custos serão recuperados do cliente.</t>
  </si>
  <si>
    <t>PTA-00167189</t>
  </si>
  <si>
    <t>2024-05-09T01:39:56.35</t>
  </si>
  <si>
    <t>2024-05-09T04:01:53.00</t>
  </si>
  <si>
    <t>APTIV CONNECTION SYSTEMS HOLDING DE-7095856</t>
  </si>
  <si>
    <t>PTA-00167188</t>
  </si>
  <si>
    <t>2024-05-09T01:41:04.16</t>
  </si>
  <si>
    <t>2024-05-09T04:01:35.00</t>
  </si>
  <si>
    <t>628.27</t>
  </si>
  <si>
    <t>25 RATHSBERGSTR</t>
  </si>
  <si>
    <t>7095856</t>
  </si>
  <si>
    <t xml:space="preserve">0 Days 2 Hr 20 Min </t>
  </si>
  <si>
    <t>PAINEL, POSTERIOR</t>
  </si>
  <si>
    <t>Other PN's: 15457989, 15432210, 15396705</t>
  </si>
  <si>
    <t>Increase FIAT - The costs will be recover with the customer.</t>
  </si>
  <si>
    <t>2024-05-20T05:15:14.98</t>
  </si>
  <si>
    <t>2024-05-20T05:15:05.11</t>
  </si>
  <si>
    <t>M5057053; M5057054; M5057051; M5057052</t>
  </si>
  <si>
    <t>PTA-00167605</t>
  </si>
  <si>
    <t>2024-05-13T12:05:56.42</t>
  </si>
  <si>
    <t>2024-05-13T01:39:01.00</t>
  </si>
  <si>
    <t>2024-05-20T00:00:00</t>
  </si>
  <si>
    <t>Erro de ordering</t>
  </si>
  <si>
    <t>PTA-00167664</t>
  </si>
  <si>
    <t>15327006;</t>
  </si>
  <si>
    <t>2024-05-13T12:57:21.56</t>
  </si>
  <si>
    <t>2024-05-13T07:53:20.00</t>
  </si>
  <si>
    <t>2024-05-13T00:00:00</t>
  </si>
  <si>
    <t>567.4</t>
  </si>
  <si>
    <t xml:space="preserve">0 Days 6 Hr 55 Min </t>
  </si>
  <si>
    <t>614.61</t>
  </si>
  <si>
    <t>10740325</t>
  </si>
  <si>
    <t>Recovered by ICC - Customer reschedule - dentro do acordo logistico</t>
  </si>
  <si>
    <t>PTA-00167923</t>
  </si>
  <si>
    <t>2024-05-13T07:46:37.27</t>
  </si>
  <si>
    <t>2024-05-21T12:00:30.10</t>
  </si>
  <si>
    <t>2024-05-14T10:18:34.00</t>
  </si>
  <si>
    <t xml:space="preserve">1 Days 2 Hr 31 Min </t>
  </si>
  <si>
    <t>Recuperado via ICC.</t>
  </si>
  <si>
    <t>PTA-00167924</t>
  </si>
  <si>
    <t>15544899;</t>
  </si>
  <si>
    <t>2024-05-14T11:52:37.22</t>
  </si>
  <si>
    <t>2024-05-16T02:26:12.56</t>
  </si>
  <si>
    <t>276.2</t>
  </si>
  <si>
    <t>2024-05-14T10:18:46.00</t>
  </si>
  <si>
    <t>7125988144</t>
  </si>
  <si>
    <t xml:space="preserve">0 Days 10 Hr 26 Min </t>
  </si>
  <si>
    <t>Material para atender montagem de peças da FIAT custo logistico na NQE612-23</t>
  </si>
  <si>
    <t>PTA-00167970</t>
  </si>
  <si>
    <t>M47546JA;</t>
  </si>
  <si>
    <t>6500;</t>
  </si>
  <si>
    <t>120.00;</t>
  </si>
  <si>
    <t>2024-05-14T03:12:40.98</t>
  </si>
  <si>
    <t>2024-05-15T11:07:13.00</t>
  </si>
  <si>
    <t>753.67</t>
  </si>
  <si>
    <t>9764030301</t>
  </si>
  <si>
    <t xml:space="preserve">0 Days 19 Hr 54 Min </t>
  </si>
  <si>
    <t>120x80x60;</t>
  </si>
  <si>
    <t>FIAT DO BRASIL/INJECAO ELECTONICA:GSE</t>
  </si>
  <si>
    <t>Recovered by ICC -  Vessel delay</t>
  </si>
  <si>
    <t>Atraso na liberação do Maritimo</t>
  </si>
  <si>
    <t>PTA-00167922</t>
  </si>
  <si>
    <t>2024-05-14T06:29:15.07</t>
  </si>
  <si>
    <t>2024-05-29T05:25:40.60</t>
  </si>
  <si>
    <t>2024-05-14T10:17:35.00</t>
  </si>
  <si>
    <t>VÃO MOTOR FIAT</t>
  </si>
  <si>
    <t>Recovered by ICC - Customer reschedule</t>
  </si>
  <si>
    <t>PTA-00168033</t>
  </si>
  <si>
    <t>33517360;</t>
  </si>
  <si>
    <t>2024-05-14T08:29:14.99</t>
  </si>
  <si>
    <t>2024-05-15T05:39:38.00</t>
  </si>
  <si>
    <t>172</t>
  </si>
  <si>
    <t xml:space="preserve">0 Days 21 Hr 10 Min </t>
  </si>
  <si>
    <t>CNH-ARO10</t>
  </si>
  <si>
    <t>15544899</t>
  </si>
  <si>
    <t>Recovered by ICC -  Purchase team changed the payment deadline</t>
  </si>
  <si>
    <t>Due date of payment - Responsibility Aptiv - Our purchase team changed all the payments of invoices to 120 days instead of 90 days.</t>
  </si>
  <si>
    <t>PTA-00170091</t>
  </si>
  <si>
    <t>10778873;</t>
  </si>
  <si>
    <t>2024-05-21T12:41:08.56</t>
  </si>
  <si>
    <t>2024-05-28T11:38:49.00</t>
  </si>
  <si>
    <t>2024-05-23T00:00:00</t>
  </si>
  <si>
    <t>580</t>
  </si>
  <si>
    <t xml:space="preserve">6 Days 22 Hr 57 Min </t>
  </si>
  <si>
    <t>35379084</t>
  </si>
  <si>
    <t>Divergencia de estoque.</t>
  </si>
  <si>
    <t>PTA-00168032</t>
  </si>
  <si>
    <t>2024-05-15T12:35:27.95</t>
  </si>
  <si>
    <t>2024-05-29T04:51:40.82</t>
  </si>
  <si>
    <t>78.88</t>
  </si>
  <si>
    <t>2024-05-21T00:00:00</t>
  </si>
  <si>
    <t>2024-05-15T05:39:21.00</t>
  </si>
  <si>
    <t>9669367643</t>
  </si>
  <si>
    <t>12092076</t>
  </si>
  <si>
    <t xml:space="preserve"> POV16775</t>
  </si>
  <si>
    <t>Internal strategy - discount TAOS</t>
  </si>
  <si>
    <t>Frete aéreo VW TAOS_Estratégia Interna Discount</t>
  </si>
  <si>
    <t>PTA-00167981</t>
  </si>
  <si>
    <t>2024-05-15T01:37:20.63</t>
  </si>
  <si>
    <t>2024-05-29T01:53:56.46</t>
  </si>
  <si>
    <t>964.11</t>
  </si>
  <si>
    <t>2024-05-15T02:13:23.00</t>
  </si>
  <si>
    <t>1331475320</t>
  </si>
  <si>
    <t>Recovered by ICC -  P&amp;A</t>
  </si>
  <si>
    <t>Atender volume de P&amp;A</t>
  </si>
  <si>
    <t>PTA-00170014</t>
  </si>
  <si>
    <t>2024-05-15T07:14:41.16</t>
  </si>
  <si>
    <t>2024-05-27T09:59:22.00</t>
  </si>
  <si>
    <t xml:space="preserve">12 Days 2 Hr 44 Min </t>
  </si>
  <si>
    <t>PTA-00170015</t>
  </si>
  <si>
    <t>13954658;</t>
  </si>
  <si>
    <t>2024-05-16T01:13:57.42</t>
  </si>
  <si>
    <t>2024-05-27T09:59:32.00</t>
  </si>
  <si>
    <t>195</t>
  </si>
  <si>
    <t>9605988464</t>
  </si>
  <si>
    <t xml:space="preserve">11 Days 8 Hr 45 Min </t>
  </si>
  <si>
    <t>DEX</t>
  </si>
  <si>
    <t xml:space="preserve">DPP74829 DPP74555 </t>
  </si>
  <si>
    <t>PTA-00170016</t>
  </si>
  <si>
    <t>PE606884 ;</t>
  </si>
  <si>
    <t>2024-05-16T01:21:44.51</t>
  </si>
  <si>
    <t>2024-05-27T09:59:50.00</t>
  </si>
  <si>
    <t>64</t>
  </si>
  <si>
    <t>9767841860</t>
  </si>
  <si>
    <t xml:space="preserve">DPP74555 </t>
  </si>
  <si>
    <t>FOURSLIDES, INC.-1000659</t>
  </si>
  <si>
    <t>PTA-00168235</t>
  </si>
  <si>
    <t>15489905;</t>
  </si>
  <si>
    <t>2024-05-16T01:46:51.56</t>
  </si>
  <si>
    <t>2024-05-16T04:24:07.00</t>
  </si>
  <si>
    <t>50801 E RUSSELL SCHMIDT BLVD</t>
  </si>
  <si>
    <t>CHESTERFIELD</t>
  </si>
  <si>
    <t>1000659</t>
  </si>
  <si>
    <t>48051-2457</t>
  </si>
  <si>
    <t>2086838121</t>
  </si>
  <si>
    <t xml:space="preserve">DPP74063 </t>
  </si>
  <si>
    <t>005372180</t>
  </si>
  <si>
    <t>FOURSLIDES, INC.</t>
  </si>
  <si>
    <t>APTIV SERVICES US  LLC-754129</t>
  </si>
  <si>
    <t>Parts for project development. Freight will be absorbed in the SC quotation.</t>
  </si>
  <si>
    <t>PTA-00168236</t>
  </si>
  <si>
    <t>35068218;</t>
  </si>
  <si>
    <t>2024-05-16T02:24:46.16</t>
  </si>
  <si>
    <t>2024-05-16T04:24:21.00</t>
  </si>
  <si>
    <t>5725 INNOVATION DR</t>
  </si>
  <si>
    <t>754129</t>
  </si>
  <si>
    <t>DPE46587</t>
  </si>
  <si>
    <t>PTA-00168520</t>
  </si>
  <si>
    <t>33153107;</t>
  </si>
  <si>
    <t>2024-05-16T03:10:44.52</t>
  </si>
  <si>
    <t>2024-05-17T01:54:25.00</t>
  </si>
  <si>
    <t>2505384475</t>
  </si>
  <si>
    <t>DPP74803</t>
  </si>
  <si>
    <t>Reprograma dentro do acordo Logistico</t>
  </si>
  <si>
    <t>PTA-00168840</t>
  </si>
  <si>
    <t>2024-05-16T03:13:21.99</t>
  </si>
  <si>
    <t>2024-05-20T06:44:58.00</t>
  </si>
  <si>
    <t xml:space="preserve">4 Days 3 Hr 31 Min </t>
  </si>
  <si>
    <t>Recovered by ICC -  Bloqueio de faturamento devido a pendencia financeira</t>
  </si>
  <si>
    <t>Blocked accout + increase of Fiat's demand</t>
  </si>
  <si>
    <t>PTA-00168599</t>
  </si>
  <si>
    <t>2024-05-16T05:13:25.85</t>
  </si>
  <si>
    <t>2024-05-17T03:52:57.00</t>
  </si>
  <si>
    <t>610.1</t>
  </si>
  <si>
    <t>GSE, Fire</t>
  </si>
  <si>
    <t>Recovered by ICC -  Vessel delay - greve fiscal</t>
  </si>
  <si>
    <t>Atraso na liberação do Maritimo-Greve dos fiscais.</t>
  </si>
  <si>
    <t>PTA-00168521</t>
  </si>
  <si>
    <t>M3635102;</t>
  </si>
  <si>
    <t>2024-05-16T05:48:09.71</t>
  </si>
  <si>
    <t>2024-05-21T12:01:48.84</t>
  </si>
  <si>
    <t>2024-05-17T01:54:54.00</t>
  </si>
  <si>
    <t xml:space="preserve">0 Days 20 Hr 6 Min </t>
  </si>
  <si>
    <t>M0294/24</t>
  </si>
  <si>
    <t>Falência do fornecedor</t>
  </si>
  <si>
    <t>HS UNITED EUROPEAN CONNECTORS GMBH-1040162</t>
  </si>
  <si>
    <t>Falência do Fornecedor</t>
  </si>
  <si>
    <t>PTA-00168782</t>
  </si>
  <si>
    <t>2024-05-17T03:13:37.80</t>
  </si>
  <si>
    <t>2024-05-20T11:24:17.00</t>
  </si>
  <si>
    <t>235.83</t>
  </si>
  <si>
    <t>1040162</t>
  </si>
  <si>
    <t>Sensor de Oxigênio</t>
  </si>
  <si>
    <t>TROMINK INDUSTRIAL LTDA-Dummy</t>
  </si>
  <si>
    <t>Parts for project development. Freight will be absorbed in the SC 587-23 quotation.</t>
  </si>
  <si>
    <t>PTA-00168785</t>
  </si>
  <si>
    <t>35882108;</t>
  </si>
  <si>
    <t>2024-05-20T11:41:26.42</t>
  </si>
  <si>
    <t>2024-05-20T12:38:24.00</t>
  </si>
  <si>
    <t>3145</t>
  </si>
  <si>
    <t>AV DOS IMIGRANTES</t>
  </si>
  <si>
    <t>Panambi</t>
  </si>
  <si>
    <t>98.280-000</t>
  </si>
  <si>
    <t>629.48</t>
  </si>
  <si>
    <t xml:space="preserve">DPP74617 </t>
  </si>
  <si>
    <t>KOHLER &amp; KOHLER INDÚSTRIA ME-Dummy</t>
  </si>
  <si>
    <t>PTA-00168784</t>
  </si>
  <si>
    <t>PE574301;</t>
  </si>
  <si>
    <t>2024-05-20T11:43:48.23</t>
  </si>
  <si>
    <t>2024-05-20T12:37:56.00</t>
  </si>
  <si>
    <t>Rua Chapada</t>
  </si>
  <si>
    <t xml:space="preserve">DPP74436 </t>
  </si>
  <si>
    <t>PTA-00168806</t>
  </si>
  <si>
    <t>13536093;</t>
  </si>
  <si>
    <t>2024-05-20T02:19:37.46</t>
  </si>
  <si>
    <t>2024-05-20T03:24:23.00</t>
  </si>
  <si>
    <t>61</t>
  </si>
  <si>
    <t>5900665304</t>
  </si>
  <si>
    <t xml:space="preserve">DPP74818 </t>
  </si>
  <si>
    <t>GRUPO ANTOLIN BESANCON-1016311</t>
  </si>
  <si>
    <t>PTA-00168804</t>
  </si>
  <si>
    <t>33394956;</t>
  </si>
  <si>
    <t>2024-05-20T02:44:39.16</t>
  </si>
  <si>
    <t>2024-05-20T03:23:57.00</t>
  </si>
  <si>
    <t>ZONE INDUSTRIELLE DE THISE</t>
  </si>
  <si>
    <t>CHALEZEULE</t>
  </si>
  <si>
    <t>1016311</t>
  </si>
  <si>
    <t>25220</t>
  </si>
  <si>
    <t>763546181</t>
  </si>
  <si>
    <t>COPPER MOUNTAIN TECHNOLOGIES, LLC-1087953</t>
  </si>
  <si>
    <t>Parts for project development. Freight will be absorbed in the SC 529-23 quotation.</t>
  </si>
  <si>
    <t>PTA-00168805</t>
  </si>
  <si>
    <t>M1973002 ;</t>
  </si>
  <si>
    <t>2024-05-20T02:53:43.04</t>
  </si>
  <si>
    <t>2024-05-20T03:24:06.00</t>
  </si>
  <si>
    <t>631 E NEW YORK ST</t>
  </si>
  <si>
    <t>INDIANAPOLIS</t>
  </si>
  <si>
    <t>1087953</t>
  </si>
  <si>
    <t>46202-3706</t>
  </si>
  <si>
    <t>078372805</t>
  </si>
  <si>
    <t>COPPER MOUNTAIN TECHNOLOGIES, LLC</t>
  </si>
  <si>
    <t>Internal strategy -  realocação de MO</t>
  </si>
  <si>
    <t>Estratégia de relocação de MO de Paraisópolis para Conceição dos Ouros</t>
  </si>
  <si>
    <t>PTA-00168849</t>
  </si>
  <si>
    <t>2024-05-20T03:05:12.00</t>
  </si>
  <si>
    <t>2024-05-20T07:35:26.00</t>
  </si>
  <si>
    <t>980.5</t>
  </si>
  <si>
    <t>Demais materiais: 10864847,15363919,10820257,15369145,35607317,13798898,10867052,10864719,13835942,10866373,13831034</t>
  </si>
  <si>
    <t>PTA-00168848</t>
  </si>
  <si>
    <t>2024-05-20T05:20:26.68</t>
  </si>
  <si>
    <t>2024-05-20T07:35:17.00</t>
  </si>
  <si>
    <t>759.13</t>
  </si>
  <si>
    <t>MOLEX ELEKTRONIK GMBH-7005671</t>
  </si>
  <si>
    <t>PTA-00168836</t>
  </si>
  <si>
    <t>13834701;</t>
  </si>
  <si>
    <t>2024-05-20T05:41:03.18</t>
  </si>
  <si>
    <t>2024-05-20T06:28:37.00</t>
  </si>
  <si>
    <t>117</t>
  </si>
  <si>
    <t>7005671</t>
  </si>
  <si>
    <t>13834701 13839407</t>
  </si>
  <si>
    <t>006944334</t>
  </si>
  <si>
    <t>KOCH INDUSTRIES, INC.</t>
  </si>
  <si>
    <t>Atender demanda de P&amp;A</t>
  </si>
  <si>
    <t>PTA-00170017</t>
  </si>
  <si>
    <t>M1649301;</t>
  </si>
  <si>
    <t>2024-05-21T11:16:27.38</t>
  </si>
  <si>
    <t>2024-05-27T10:00:04.00</t>
  </si>
  <si>
    <t>220.23</t>
  </si>
  <si>
    <t xml:space="preserve">6 Days 10 Hr 43 Min </t>
  </si>
  <si>
    <t>APTIVPORT SERVICES  S A-724383</t>
  </si>
  <si>
    <t>PTA-00170018</t>
  </si>
  <si>
    <t>15316915;</t>
  </si>
  <si>
    <t>2024-05-21T11:43:14.02</t>
  </si>
  <si>
    <t>2024-05-27T10:00:15.00</t>
  </si>
  <si>
    <t>36</t>
  </si>
  <si>
    <t>RUA G - ZONA INDUSTRIAL DE MONTALVA</t>
  </si>
  <si>
    <t>724383</t>
  </si>
  <si>
    <t>5597530923</t>
  </si>
  <si>
    <t xml:space="preserve">6 Days 10 Hr 17 Min </t>
  </si>
  <si>
    <t>DPP74816</t>
  </si>
  <si>
    <t>Divergencia estoque/Reprograma interno PSA.</t>
  </si>
  <si>
    <t>PTA-00169446</t>
  </si>
  <si>
    <t>2024-05-22T02:26:36.12</t>
  </si>
  <si>
    <t>2024-05-23T01:50:34.00</t>
  </si>
  <si>
    <t>2024-05-30T00:00:00</t>
  </si>
  <si>
    <t xml:space="preserve">0 Days 23 Hr 23 Min </t>
  </si>
  <si>
    <t>PORTAS AV K0</t>
  </si>
  <si>
    <t>PTA-00170020</t>
  </si>
  <si>
    <t>2024-05-22T06:54:30.16</t>
  </si>
  <si>
    <t>2024-05-29T05:26:37.12</t>
  </si>
  <si>
    <t>2024-05-27T10:00:51.00</t>
  </si>
  <si>
    <t xml:space="preserve">5 Days 3 Hr 6 Min </t>
  </si>
  <si>
    <t>DELAY OF VESSEL DUE TRANSHIPMENT IN CINGAPURA</t>
  </si>
  <si>
    <t>2024-05-23T11:27:41.26</t>
  </si>
  <si>
    <t>2024-05-23T11:27:11.48</t>
  </si>
  <si>
    <t>3200</t>
  </si>
  <si>
    <t xml:space="preserve">Approved -  ;; Approved -  ;; Approved - this is to attend FIAT - considering the increase from customer inside the log protocol + delay in the ocean cargo we will need this air freight ;; Pending - </t>
  </si>
  <si>
    <t>Estratégia Interna TAOS_Discount aplicado na programação</t>
  </si>
  <si>
    <t>PTA-00169720</t>
  </si>
  <si>
    <t>2024-05-24T04:58:40.17</t>
  </si>
  <si>
    <t>2024-05-24T05:48:08.00</t>
  </si>
  <si>
    <t>2024-05-24T00:00:00</t>
  </si>
  <si>
    <t>465</t>
  </si>
  <si>
    <t>503.69</t>
  </si>
  <si>
    <t>35640325 / 13603366 / 15327788</t>
  </si>
  <si>
    <t>santos-Dummy</t>
  </si>
  <si>
    <t xml:space="preserve">Divergencia de estoque </t>
  </si>
  <si>
    <t>PTA-00170019</t>
  </si>
  <si>
    <t>33280521;</t>
  </si>
  <si>
    <t>2024-05-24T05:44:45.02</t>
  </si>
  <si>
    <t>2024-05-29T05:27:37.49</t>
  </si>
  <si>
    <t>2024-05-27T00:00:00</t>
  </si>
  <si>
    <t>2024-05-27T10:00:41.00</t>
  </si>
  <si>
    <t>PTA-00169950</t>
  </si>
  <si>
    <t>2024-05-27T01:10:18.17</t>
  </si>
  <si>
    <t>2024-05-27T02:28:17.00</t>
  </si>
  <si>
    <t>379.12</t>
  </si>
  <si>
    <t>Montagem máquina - Absorvido em POV</t>
  </si>
  <si>
    <t xml:space="preserve">Motivo: Atender as montagens das maquinas do PROJETO PHELPS Conforme solicitação de Guilherme Frigo  POV17215 </t>
  </si>
  <si>
    <t>PE606171 ;PE606179;PE606180</t>
  </si>
  <si>
    <t>6;2;3</t>
  </si>
  <si>
    <t>2024-05-29T11:12:17.25</t>
  </si>
  <si>
    <t>2024-05-28T10:19:07.13</t>
  </si>
  <si>
    <t>1132.13</t>
  </si>
  <si>
    <t>PROJETO PHELPS</t>
  </si>
  <si>
    <t>Motivo: Atender as montagens das maquinas do PROJETO PHELPS Conforme solicitação de Guilherme Frigo POV17215</t>
  </si>
  <si>
    <t>AUTOKABEL HAUSEN GMBH &amp; CO BETRIEBS-764930</t>
  </si>
  <si>
    <t>PTA-00170153</t>
  </si>
  <si>
    <t>2024-05-28T10:49:00.88</t>
  </si>
  <si>
    <t>2024-05-28T04:18:37.00</t>
  </si>
  <si>
    <t>IM GRIEN 1</t>
  </si>
  <si>
    <t>HAUSEN IM WIESENTAL</t>
  </si>
  <si>
    <t>764930</t>
  </si>
  <si>
    <t>79688</t>
  </si>
  <si>
    <t>35848983</t>
  </si>
  <si>
    <t xml:space="preserve">0 Days 5 Hr 29 Min </t>
  </si>
  <si>
    <t>Estrategia Interna - Discount aplicado na programação</t>
  </si>
  <si>
    <t>PTA-00170327</t>
  </si>
  <si>
    <t>10725405;</t>
  </si>
  <si>
    <t>2024-05-29T02:49:17.05</t>
  </si>
  <si>
    <t>2024-05-29T04:43:15.00</t>
  </si>
  <si>
    <t>2024-05-29T00:00:00</t>
  </si>
  <si>
    <t>268.79</t>
  </si>
  <si>
    <t>13696375</t>
  </si>
  <si>
    <t>Internal Strategy - realocação MO</t>
  </si>
  <si>
    <t>Estratégia de realocação de MO de Paraisópolis para Conceição dos Ouros</t>
  </si>
  <si>
    <t>PTA-00170180</t>
  </si>
  <si>
    <t>2024-05-28T06:05:29.11</t>
  </si>
  <si>
    <t>2024-05-28T07:16:41.00</t>
  </si>
  <si>
    <t>2024-06-13T00:00:00</t>
  </si>
  <si>
    <t>Internal Strategy - realocação MO - recuperado via ICC</t>
  </si>
  <si>
    <t>PTA-00174036</t>
  </si>
  <si>
    <t>2024-05-29T01:30:09.32</t>
  </si>
  <si>
    <t>2024-06-24T11:39:33.33</t>
  </si>
  <si>
    <t>2024-06-07T00:00:00</t>
  </si>
  <si>
    <t>2024-06-21T04:27:28.00</t>
  </si>
  <si>
    <t xml:space="preserve">23 Days 2 Hr 57 Min </t>
  </si>
  <si>
    <t>Customer rescheduled - recuperado via ICC</t>
  </si>
  <si>
    <t>PTA-00170968</t>
  </si>
  <si>
    <t>33160979;</t>
  </si>
  <si>
    <t>2024-06-03T12:29:06.00</t>
  </si>
  <si>
    <t>2024-06-10T07:31:24.78</t>
  </si>
  <si>
    <t>233.95</t>
  </si>
  <si>
    <t>Recurepado via ICC</t>
  </si>
  <si>
    <t>211</t>
  </si>
  <si>
    <t>2024-06-03T01:41:44.00</t>
  </si>
  <si>
    <t>3621444035</t>
  </si>
  <si>
    <t>002026953</t>
  </si>
  <si>
    <t>FAIR-RITE PRODUCTS CORP.</t>
  </si>
  <si>
    <t>PTA-00172513</t>
  </si>
  <si>
    <t>2024-06-11T01:57:01.74</t>
  </si>
  <si>
    <t>2024-06-18T12:54:25.38</t>
  </si>
  <si>
    <t>184.73</t>
  </si>
  <si>
    <t>2024-06-11T06:57:36.00</t>
  </si>
  <si>
    <t>5818042845</t>
  </si>
  <si>
    <t>Internal Strategy - realocação MO - recuperado POVMAN</t>
  </si>
  <si>
    <t>Estratégia de relocação de MO de Paraisópolis para Conceição dos Ouros.</t>
  </si>
  <si>
    <t>PTA-00170967</t>
  </si>
  <si>
    <t>10890121 ;</t>
  </si>
  <si>
    <t>2024-06-03T12:33:29.57</t>
  </si>
  <si>
    <t>2024-06-24T11:47:23.02</t>
  </si>
  <si>
    <t>471.81</t>
  </si>
  <si>
    <t>436.08</t>
  </si>
  <si>
    <t>7058562</t>
  </si>
  <si>
    <t>2024-06-03T01:41:20.00</t>
  </si>
  <si>
    <t>MHG47687379</t>
  </si>
  <si>
    <t>posterior X6H</t>
  </si>
  <si>
    <t>provisão de finanças</t>
  </si>
  <si>
    <t>Internal Strategy - discount TAOS</t>
  </si>
  <si>
    <t>DF - ELASTOMER SOLUTIONS, LDA-1014081</t>
  </si>
  <si>
    <t>Estrategia Interna - Discount aplicado na programação.</t>
  </si>
  <si>
    <t>PTA-00170987</t>
  </si>
  <si>
    <t>2024-06-03T01:56:17.80</t>
  </si>
  <si>
    <t>2024-06-21T05:28:02.27</t>
  </si>
  <si>
    <t>2024-06-03T00:00:00</t>
  </si>
  <si>
    <t>628.5</t>
  </si>
  <si>
    <t>607.67</t>
  </si>
  <si>
    <t>1014081</t>
  </si>
  <si>
    <t>2024-06-03T04:43:08.00</t>
  </si>
  <si>
    <t>OPO24267600</t>
  </si>
  <si>
    <t>312781439</t>
  </si>
  <si>
    <t>MUTARES SE &amp; CO. KGAA</t>
  </si>
  <si>
    <t>Project  samples/ prototypes - absorb by POV</t>
  </si>
  <si>
    <t>Envio de protótipos críticos do DB Phelps. Conforme Solicitado por Guilherme Frigo. POV17215</t>
  </si>
  <si>
    <t>PTA-00171973</t>
  </si>
  <si>
    <t>PE606171;PE606180</t>
  </si>
  <si>
    <t>6;2</t>
  </si>
  <si>
    <t>2024-06-04T03:06:13.01</t>
  </si>
  <si>
    <t>2024-06-07T04:00:30.00</t>
  </si>
  <si>
    <t xml:space="preserve">3 Days 0 Hr 54 Min </t>
  </si>
  <si>
    <t>Approved -  ;; Approved -  ;; Approved -  ;; Approved - Approved by Teams 6/7. ;</t>
  </si>
  <si>
    <t>Project  samples/ prototypes - absorb by PIECE/PRICE</t>
  </si>
  <si>
    <t>PTA-00171357</t>
  </si>
  <si>
    <t>35469805;</t>
  </si>
  <si>
    <t>2024-06-04T05:20:41.62</t>
  </si>
  <si>
    <t>2024-06-04T07:08:02.00</t>
  </si>
  <si>
    <t>7508643483</t>
  </si>
  <si>
    <t>APL91 61 e 48R</t>
  </si>
  <si>
    <t>DPP75074</t>
  </si>
  <si>
    <t>GEBAUER &amp; GRILLER KABELWERKE GESELL-7010626</t>
  </si>
  <si>
    <t xml:space="preserve">Estratégia Interna TAOS_Discount aplicado na programação </t>
  </si>
  <si>
    <t>PTA-00170986</t>
  </si>
  <si>
    <t>M1992001;</t>
  </si>
  <si>
    <t>2024-06-03T03:52:11.75</t>
  </si>
  <si>
    <t>2024-06-25T06:36:48.24</t>
  </si>
  <si>
    <t>608.23</t>
  </si>
  <si>
    <t>7010626</t>
  </si>
  <si>
    <t>2024-06-03T04:32:47.00</t>
  </si>
  <si>
    <t>VIE47690972</t>
  </si>
  <si>
    <t>301463949</t>
  </si>
  <si>
    <t>GEBAUER &amp; GRILLER KABELWERKE GESELLSCHAFT M.B.H.</t>
  </si>
  <si>
    <t>Estratégia interna - Discount aplicado na programação</t>
  </si>
  <si>
    <t>PTA-00171974</t>
  </si>
  <si>
    <t>2024-06-04T05:03:29.61</t>
  </si>
  <si>
    <t>2024-06-25T06:56:20.05</t>
  </si>
  <si>
    <t>3140.01</t>
  </si>
  <si>
    <t>2024-06-04T00:00:00</t>
  </si>
  <si>
    <t>1369.56</t>
  </si>
  <si>
    <t>2024-06-07T04:00:52.00</t>
  </si>
  <si>
    <t>4746572666</t>
  </si>
  <si>
    <t xml:space="preserve">2 Days 22 Hr 57 Min </t>
  </si>
  <si>
    <t>Approved -  ;; Approved -  ;; Approved - Approve by Teams 6/7. ;</t>
  </si>
  <si>
    <t>35501965, 35376912</t>
  </si>
  <si>
    <t>PTA-00171002</t>
  </si>
  <si>
    <t>2024-06-03T05:29:53.76</t>
  </si>
  <si>
    <t>2024-06-25T06:38:24.50</t>
  </si>
  <si>
    <t>647.98</t>
  </si>
  <si>
    <t>898.3</t>
  </si>
  <si>
    <t>2024-06-03T06:26:36.00</t>
  </si>
  <si>
    <t>FRA47685585</t>
  </si>
  <si>
    <t>35640325 / 13603366 / 35127431</t>
  </si>
  <si>
    <t>Aquisição de amostras_Problema de qualidade Splices_Atendimento de VDA</t>
  </si>
  <si>
    <t>PTA-00171356</t>
  </si>
  <si>
    <t>1946986;</t>
  </si>
  <si>
    <t>2024-06-04T06:54:12.53</t>
  </si>
  <si>
    <t>2024-06-25T06:39:51.61</t>
  </si>
  <si>
    <t>2024-06-04T07:07:44.00</t>
  </si>
  <si>
    <t>AMOSTRAS</t>
  </si>
  <si>
    <t>MD ELEKTRONIK GMBH-7085893</t>
  </si>
  <si>
    <t>PTA-00171651</t>
  </si>
  <si>
    <t>35502086;</t>
  </si>
  <si>
    <t>2024-06-05T01:55:54.28</t>
  </si>
  <si>
    <t>2024-06-25T06:41:22.30</t>
  </si>
  <si>
    <t>630.63</t>
  </si>
  <si>
    <t>2024-06-05T00:00:00</t>
  </si>
  <si>
    <t>523</t>
  </si>
  <si>
    <t>OBCHODNI 1174/5</t>
  </si>
  <si>
    <t>PLZEN</t>
  </si>
  <si>
    <t>7085893</t>
  </si>
  <si>
    <t>323</t>
  </si>
  <si>
    <t>301 00</t>
  </si>
  <si>
    <t>2024-06-06T10:55:25.00</t>
  </si>
  <si>
    <t>2392656766</t>
  </si>
  <si>
    <t xml:space="preserve">0 Days 20 Hr 59 Min </t>
  </si>
  <si>
    <t>35502086</t>
  </si>
  <si>
    <t>Stock divergence - recuperado POVMAN</t>
  </si>
  <si>
    <t>Divergencia de estoque e atraso liberação maritimo.</t>
  </si>
  <si>
    <t>PTA-00171610</t>
  </si>
  <si>
    <t>13570856;</t>
  </si>
  <si>
    <t>2024-06-05T02:53:43.53</t>
  </si>
  <si>
    <t>2024-06-19T12:17:21.90</t>
  </si>
  <si>
    <t>2024-06-14T00:00:00</t>
  </si>
  <si>
    <t>82</t>
  </si>
  <si>
    <t>2024-06-05T10:47:56.00</t>
  </si>
  <si>
    <t xml:space="preserve">0 Days 7 Hr 54 Min </t>
  </si>
  <si>
    <t xml:space="preserve">Atraso liberação maritimo, navio atracado 27/05- Não registrado DSA. </t>
  </si>
  <si>
    <t>PTA-00174033</t>
  </si>
  <si>
    <t>13608547;</t>
  </si>
  <si>
    <t>2024-06-05T06:01:19.91</t>
  </si>
  <si>
    <t>2024-06-28T02:46:47.87</t>
  </si>
  <si>
    <t>2024-06-06T00:00:00</t>
  </si>
  <si>
    <t>2024-06-21T04:26:37.00</t>
  </si>
  <si>
    <t xml:space="preserve">15 Days 22 Hr 25 Min </t>
  </si>
  <si>
    <t>TURBO T3/T4</t>
  </si>
  <si>
    <t>PTA-00171735</t>
  </si>
  <si>
    <t>2024-06-06T12:11:56.62</t>
  </si>
  <si>
    <t>2024-06-21T12:31:42.83</t>
  </si>
  <si>
    <t>114</t>
  </si>
  <si>
    <t>2024-06-06T05:13:00.00</t>
  </si>
  <si>
    <t>7732296014</t>
  </si>
  <si>
    <t>Vessel delay - recuperado via ICC</t>
  </si>
  <si>
    <t>Atraso de navio Monte Olivia, conforme retorno da expeditors via e-mail. (DE 05/06 PARA 16/06).</t>
  </si>
  <si>
    <t>PTA-00174035</t>
  </si>
  <si>
    <t>2024-06-06T06:39:20.62</t>
  </si>
  <si>
    <t>2024-06-24T11:40:11.35</t>
  </si>
  <si>
    <t>75</t>
  </si>
  <si>
    <t>2024-06-21T04:27:14.00</t>
  </si>
  <si>
    <t xml:space="preserve">14 Days 21 Hr 47 Min </t>
  </si>
  <si>
    <t>Vão Motor X6H</t>
  </si>
  <si>
    <t>Project  samples/ prototypes - absorb by SC</t>
  </si>
  <si>
    <t>PTA-00171858</t>
  </si>
  <si>
    <t>33315539;</t>
  </si>
  <si>
    <t>2024-06-06T07:10:49.79</t>
  </si>
  <si>
    <t>2024-06-07T01:31:16.00</t>
  </si>
  <si>
    <t xml:space="preserve">0 Days 18 Hr 20 Min </t>
  </si>
  <si>
    <t xml:space="preserve">MERCURY PACOTE 2 </t>
  </si>
  <si>
    <t>33315539</t>
  </si>
  <si>
    <t>PTA-00171859</t>
  </si>
  <si>
    <t>35569545;</t>
  </si>
  <si>
    <t>2024-06-06T07:55:23.24</t>
  </si>
  <si>
    <t>2024-06-07T01:31:34.00</t>
  </si>
  <si>
    <t>3798356085</t>
  </si>
  <si>
    <t>DPP75004</t>
  </si>
  <si>
    <t>Internal strategy - Discount applied in production line programming.</t>
  </si>
  <si>
    <t>PTA-00171975</t>
  </si>
  <si>
    <t>2024-06-06T03:08:37.17</t>
  </si>
  <si>
    <t>2024-06-21T05:35:48.58</t>
  </si>
  <si>
    <t>808.2</t>
  </si>
  <si>
    <t>1450</t>
  </si>
  <si>
    <t>2024-06-07T04:01:26.00</t>
  </si>
  <si>
    <t>HGC47709327</t>
  </si>
  <si>
    <t xml:space="preserve">1 Days 0 Hr 52 Min </t>
  </si>
  <si>
    <t>Approved -  ;; Approved -  ;; Approved - Approved by Teams 6/7. ;</t>
  </si>
  <si>
    <t>13943321/15545230/33257457/33257458/33362355</t>
  </si>
  <si>
    <t>079084255</t>
  </si>
  <si>
    <t>LITTELFUSE</t>
  </si>
  <si>
    <t>Divergencia estoque/readequação MO Paraiso/Ouros.</t>
  </si>
  <si>
    <t>PTA-00171860</t>
  </si>
  <si>
    <t>2024-06-06T08:12:53.10</t>
  </si>
  <si>
    <t>2024-06-12T11:51:19.66</t>
  </si>
  <si>
    <t>2024-06-07T01:31:46.00</t>
  </si>
  <si>
    <t>Vessel delay - recovered</t>
  </si>
  <si>
    <t>Atraso liberação maritimo madeira condenada - Processo M0383/24.</t>
  </si>
  <si>
    <t>PTA-00172514</t>
  </si>
  <si>
    <t>2024-06-08T11:22:42.86</t>
  </si>
  <si>
    <t>2024-06-21T12:18:56.23</t>
  </si>
  <si>
    <t>694.38</t>
  </si>
  <si>
    <t>2024-06-11T06:57:48.00</t>
  </si>
  <si>
    <t>3175986354</t>
  </si>
  <si>
    <t xml:space="preserve">3 Days 7 Hr 35 Min </t>
  </si>
  <si>
    <t>13879389</t>
  </si>
  <si>
    <t>Emergencial com a Covre para evitar parada de linha, estratégia interna de Discount na TAOS.</t>
  </si>
  <si>
    <t>PTA-00172210</t>
  </si>
  <si>
    <t>35502088;</t>
  </si>
  <si>
    <t>2024-06-10T01:27:04.06</t>
  </si>
  <si>
    <t>2024-06-21T05:38:39.37</t>
  </si>
  <si>
    <t>2024-06-10T04:43:17.00</t>
  </si>
  <si>
    <t>FRETE EMERGENCIAL</t>
  </si>
  <si>
    <t>35502087</t>
  </si>
  <si>
    <t>Customer rescheduled - FCA  - recuperado POVMAN</t>
  </si>
  <si>
    <t>Reprograma FIAT (linha FIRE)- custos serão recuperados do cliente.</t>
  </si>
  <si>
    <t>PTA-00172364</t>
  </si>
  <si>
    <t>10769499;</t>
  </si>
  <si>
    <t>2024-06-10T12:34:07.83</t>
  </si>
  <si>
    <t>2024-06-21T12:16:00.77</t>
  </si>
  <si>
    <t>308.93</t>
  </si>
  <si>
    <t>2024-06-11T11:50:29.00</t>
  </si>
  <si>
    <t>MIL47711819</t>
  </si>
  <si>
    <t xml:space="preserve">0 Days 23 Hr 16 Min </t>
  </si>
  <si>
    <t>PROVISÃO DE FINANÇAS</t>
  </si>
  <si>
    <t>PTA-00172365</t>
  </si>
  <si>
    <t>12040837;</t>
  </si>
  <si>
    <t>2024-06-10T05:00:38.43</t>
  </si>
  <si>
    <t>2024-06-18T12:43:06.07</t>
  </si>
  <si>
    <t>371.93</t>
  </si>
  <si>
    <t>RECUPERADO VIA ICC</t>
  </si>
  <si>
    <t>132.6</t>
  </si>
  <si>
    <t>2024-06-11T11:50:36.00</t>
  </si>
  <si>
    <t>1955254335</t>
  </si>
  <si>
    <t xml:space="preserve">0 Days 18 Hr 49 Min </t>
  </si>
  <si>
    <t>ARO10</t>
  </si>
  <si>
    <t>DCN DRAEXLMAIER AUTOMOTIVE COMPONEN-7099498</t>
  </si>
  <si>
    <t>PTA-00173155</t>
  </si>
  <si>
    <t>33337465;</t>
  </si>
  <si>
    <t>2024-06-11T11:34:18.48</t>
  </si>
  <si>
    <t>2024-06-14T04:29:39.00</t>
  </si>
  <si>
    <t>2024-06-11T00:00:00</t>
  </si>
  <si>
    <t>2546</t>
  </si>
  <si>
    <t>1751 E MAIN ST</t>
  </si>
  <si>
    <t>DUNCAN</t>
  </si>
  <si>
    <t>7099498</t>
  </si>
  <si>
    <t>29334-9216</t>
  </si>
  <si>
    <t xml:space="preserve">3 Days 4 Hr 55 Min </t>
  </si>
  <si>
    <t>Approved -  ;; Approved -  ;; Approved - Approved by Teams 6/14. ;</t>
  </si>
  <si>
    <t>080357695</t>
  </si>
  <si>
    <t>DCN DRAEXLMAIER AUTOMOTIVE COMPONENTS OF NORTH AMERICA LLC</t>
  </si>
  <si>
    <t>HIRSCHMANN AUTOMOTIVE GMBH-733302</t>
  </si>
  <si>
    <t>PTA-00172369</t>
  </si>
  <si>
    <t>10889815;</t>
  </si>
  <si>
    <t>2024-06-11T11:58:51.84</t>
  </si>
  <si>
    <t>2024-06-21T12:22:30.47</t>
  </si>
  <si>
    <t>2024-06-18T00:00:00</t>
  </si>
  <si>
    <t>158.39</t>
  </si>
  <si>
    <t>733302</t>
  </si>
  <si>
    <t>V</t>
  </si>
  <si>
    <t>2024-06-11T12:38:08.00</t>
  </si>
  <si>
    <t>7367573146</t>
  </si>
  <si>
    <t>10889814</t>
  </si>
  <si>
    <t>Provisão de finanças</t>
  </si>
  <si>
    <t>Material para atender programação de peças de P&amp;A GM conforme solicitação do cliente.</t>
  </si>
  <si>
    <t>PTA-00172800</t>
  </si>
  <si>
    <t>M3344213;</t>
  </si>
  <si>
    <t>4860m;</t>
  </si>
  <si>
    <t>162.97;</t>
  </si>
  <si>
    <t>2024-06-12T02:12:19.66</t>
  </si>
  <si>
    <t>2024-06-21T05:35:27.07</t>
  </si>
  <si>
    <t>1328.74</t>
  </si>
  <si>
    <t>993.73</t>
  </si>
  <si>
    <t>2024-06-13T01:08:07.00</t>
  </si>
  <si>
    <t>3686899624</t>
  </si>
  <si>
    <t xml:space="preserve">0 Days 10 Hr 55 Min </t>
  </si>
  <si>
    <t>120x80x90;</t>
  </si>
  <si>
    <t>TTI INC-764580</t>
  </si>
  <si>
    <t>PTA-00172774</t>
  </si>
  <si>
    <t>2024-06-12T06:53:05.09</t>
  </si>
  <si>
    <t>2024-06-12T08:30:03.00</t>
  </si>
  <si>
    <t>461</t>
  </si>
  <si>
    <t>3737 MEACHAM BOULEVARD</t>
  </si>
  <si>
    <t>764580</t>
  </si>
  <si>
    <t>13676445</t>
  </si>
  <si>
    <t>PTA-00173156</t>
  </si>
  <si>
    <t>2024-06-11T05:59:02.76</t>
  </si>
  <si>
    <t>2024-06-28T06:47:08.17</t>
  </si>
  <si>
    <t>3855.33</t>
  </si>
  <si>
    <t>2765</t>
  </si>
  <si>
    <t>2024-06-14T04:30:19.00</t>
  </si>
  <si>
    <t>MTY47758398</t>
  </si>
  <si>
    <t xml:space="preserve">2 Days 22 Hr 31 Min </t>
  </si>
  <si>
    <t>35374503/35126697</t>
  </si>
  <si>
    <t>AEC -Dummy</t>
  </si>
  <si>
    <t>PTA-00173117</t>
  </si>
  <si>
    <t>2024-06-13T12:06:44.64</t>
  </si>
  <si>
    <t>2024-06-14T12:19:24.00</t>
  </si>
  <si>
    <t>682.35</t>
  </si>
  <si>
    <t>Viale dell industria 38 21052 Busto arsizio</t>
  </si>
  <si>
    <t xml:space="preserve">1 Days 0 Hr 12 Min </t>
  </si>
  <si>
    <t>Vão motor, Posterior e Painel</t>
  </si>
  <si>
    <t>EATON COMMERCIAL CONTROLS-7028197</t>
  </si>
  <si>
    <t>Erro da Macro no envio de Release.</t>
  </si>
  <si>
    <t>PTA-00172873</t>
  </si>
  <si>
    <t>2024-06-13T01:03:53.44</t>
  </si>
  <si>
    <t>2024-06-13T01:40:23.00</t>
  </si>
  <si>
    <t>201 W ANAYA RD</t>
  </si>
  <si>
    <t>PHARR</t>
  </si>
  <si>
    <t>7028197</t>
  </si>
  <si>
    <t>78577-9321</t>
  </si>
  <si>
    <t>Bateria</t>
  </si>
  <si>
    <t>Identificamos e já corrigimos o problema da Macro. PN's sendo afetados neste aéreo: 15524574 e 35699137. Linha afetada: FIAT bateria e Ford BIB</t>
  </si>
  <si>
    <t>198255064</t>
  </si>
  <si>
    <t>EATON COMMERCIAL CONTROLS</t>
  </si>
  <si>
    <t>Vessel delay - recuperado POVMAN</t>
  </si>
  <si>
    <t>Atraso na chegada do Marítimo e liberação.</t>
  </si>
  <si>
    <t>PTA-00172870</t>
  </si>
  <si>
    <t>35191575;</t>
  </si>
  <si>
    <t>2024-06-13T01:15:24.98</t>
  </si>
  <si>
    <t>2024-06-19T12:38:32.66</t>
  </si>
  <si>
    <t>51.04</t>
  </si>
  <si>
    <t>2024-06-13T01:37:06.00</t>
  </si>
  <si>
    <t>PAINEL X6H e Planche F3</t>
  </si>
  <si>
    <t>Porto Santos-Dummy</t>
  </si>
  <si>
    <t>Atraso liberação maritimo - Madeira condenada</t>
  </si>
  <si>
    <t>PTA-00173103</t>
  </si>
  <si>
    <t>33120609;</t>
  </si>
  <si>
    <t>2024-06-13T04:33:04.80</t>
  </si>
  <si>
    <t>2024-06-28T02:47:57.01</t>
  </si>
  <si>
    <t>2024-06-14T11:32:13.00</t>
  </si>
  <si>
    <t xml:space="preserve">0 Days 18 Hr 59 Min </t>
  </si>
  <si>
    <t>PORTO SANTO-Dummy</t>
  </si>
  <si>
    <t>Atraso liberação Maritimo - Madeira condenada - M0383/24</t>
  </si>
  <si>
    <t>PTA-00173101</t>
  </si>
  <si>
    <t>2024-06-13T04:36:28.07</t>
  </si>
  <si>
    <t>2024-06-28T02:48:30.64</t>
  </si>
  <si>
    <t>2024-06-14T11:31:46.00</t>
  </si>
  <si>
    <t xml:space="preserve">0 Days 18 Hr 55 Min </t>
  </si>
  <si>
    <t>PRINCIPAL F3;PLANCHE K0</t>
  </si>
  <si>
    <t>PTA-00174039</t>
  </si>
  <si>
    <t>15369145;</t>
  </si>
  <si>
    <t>2024-06-13T06:04:44.70</t>
  </si>
  <si>
    <t>2024-06-21T04:35:52.00</t>
  </si>
  <si>
    <t>614.41</t>
  </si>
  <si>
    <t xml:space="preserve">7 Days 22 Hr 31 Min </t>
  </si>
  <si>
    <t>FIAT Bateria</t>
  </si>
  <si>
    <t>Reprograma de 36%</t>
  </si>
  <si>
    <t>Supplier delay - recuperado via ICC</t>
  </si>
  <si>
    <t>PTA-00173102</t>
  </si>
  <si>
    <t>08911368;</t>
  </si>
  <si>
    <t>2024-06-13T08:15:24.78</t>
  </si>
  <si>
    <t>2024-06-18T12:56:33.72</t>
  </si>
  <si>
    <t>55.22</t>
  </si>
  <si>
    <t>54.72</t>
  </si>
  <si>
    <t>2024-06-14T11:31:54.00</t>
  </si>
  <si>
    <t>7481066390</t>
  </si>
  <si>
    <t xml:space="preserve">0 Days 15 Hr 16 Min </t>
  </si>
  <si>
    <t>Carrier delay</t>
  </si>
  <si>
    <t>Air freight needed due to ship rolling. Invoice affected EX2400561, was on the MSC ATHENS ship and rolled onto MSC VITA.</t>
  </si>
  <si>
    <t>PTA-00173157</t>
  </si>
  <si>
    <t>M3344155;</t>
  </si>
  <si>
    <t>2024-06-13T02:06:56.63</t>
  </si>
  <si>
    <t>2024-06-21T05:44:46.96</t>
  </si>
  <si>
    <t>2280.8</t>
  </si>
  <si>
    <t>PCC1147</t>
  </si>
  <si>
    <t>2040.83</t>
  </si>
  <si>
    <t>2024-06-14T04:30:41.00</t>
  </si>
  <si>
    <t>4460057618</t>
  </si>
  <si>
    <t xml:space="preserve">1 Days 2 Hr 23 Min </t>
  </si>
  <si>
    <t>Ordering issue - recuperado POVMAN</t>
  </si>
  <si>
    <t>Quality Syntect rubber-Dummy</t>
  </si>
  <si>
    <t>Erro de parâmetro em Ouros</t>
  </si>
  <si>
    <t>PTA-00173144</t>
  </si>
  <si>
    <t>13898957;</t>
  </si>
  <si>
    <t>2024-06-14T01:38:34.47</t>
  </si>
  <si>
    <t>2024-06-19T12:40:11.36</t>
  </si>
  <si>
    <t>56.22</t>
  </si>
  <si>
    <t>2024-06-14T03:14:33.00</t>
  </si>
  <si>
    <t>Project - samples/ prototypes</t>
  </si>
  <si>
    <t>PTA-00174034</t>
  </si>
  <si>
    <t>10889151;</t>
  </si>
  <si>
    <t>2024-06-24T12:44:07.73</t>
  </si>
  <si>
    <t>2024-06-25T11:47:12.00</t>
  </si>
  <si>
    <t>4213893714</t>
  </si>
  <si>
    <t xml:space="preserve">0 Days 23 Hr 3 Min </t>
  </si>
  <si>
    <t>8.81</t>
  </si>
  <si>
    <t xml:space="preserve">DPP75464 </t>
  </si>
  <si>
    <t>Atraso do fornecedor, e o mesmo enviará um credit note</t>
  </si>
  <si>
    <t>PTA-00173145</t>
  </si>
  <si>
    <t>15339939;</t>
  </si>
  <si>
    <t>2024-06-14T11:20:14.32</t>
  </si>
  <si>
    <t>2024-06-27T07:30:47.22</t>
  </si>
  <si>
    <t>49.9</t>
  </si>
  <si>
    <t>FORNECEDOR ENVIARÁ CREDIT NOTE</t>
  </si>
  <si>
    <t>2024-06-14T03:14:43.00</t>
  </si>
  <si>
    <t>5037889953</t>
  </si>
  <si>
    <t>Recuperado via Credit note ITT CANNON</t>
  </si>
  <si>
    <t>Air freight needed due to ship rolling. Invoice affected 76749023, was on the MSC ATHENS ship and rolled onto MSC VITA.</t>
  </si>
  <si>
    <t>PTA-00173289</t>
  </si>
  <si>
    <t>10774268;</t>
  </si>
  <si>
    <t>2024-06-14T05:20:21.36</t>
  </si>
  <si>
    <t>2024-06-25T06:58:30.01</t>
  </si>
  <si>
    <t>121.39</t>
  </si>
  <si>
    <t>206.68</t>
  </si>
  <si>
    <t>2024-06-17T04:48:05.00</t>
  </si>
  <si>
    <t>NUE47733192</t>
  </si>
  <si>
    <t xml:space="preserve">2 Days 23 Hr 27 Min </t>
  </si>
  <si>
    <t>PTA-00173290</t>
  </si>
  <si>
    <t>2024-06-14T05:24:35.93</t>
  </si>
  <si>
    <t>2024-06-25T06:59:54.73</t>
  </si>
  <si>
    <t>92.24</t>
  </si>
  <si>
    <t>234.84</t>
  </si>
  <si>
    <t>2024-06-17T04:48:18.00</t>
  </si>
  <si>
    <t>MHG47733162</t>
  </si>
  <si>
    <t xml:space="preserve">2 Days 23 Hr 23 Min </t>
  </si>
  <si>
    <t>PTA-00174015</t>
  </si>
  <si>
    <t>35825354;</t>
  </si>
  <si>
    <t>2024-06-17T07:38:25.59</t>
  </si>
  <si>
    <t>2024-06-21T03:01:12.00</t>
  </si>
  <si>
    <t>1117</t>
  </si>
  <si>
    <t xml:space="preserve">3 Days 19 Hr 22 Min </t>
  </si>
  <si>
    <t>Approved -  ;; Approved -  ;; Approved -  ;; Approved - Approved by Teams 6/21. ;</t>
  </si>
  <si>
    <t>DPP74615</t>
  </si>
  <si>
    <t>PTA-00173462</t>
  </si>
  <si>
    <t>10820614;</t>
  </si>
  <si>
    <t>2024-06-17T02:56:51.08</t>
  </si>
  <si>
    <t>2024-06-25T07:04:09.99</t>
  </si>
  <si>
    <t>84.79</t>
  </si>
  <si>
    <t>2024-06-17T00:00:00</t>
  </si>
  <si>
    <t>81.96</t>
  </si>
  <si>
    <t>2024-06-18T04:54:30.00</t>
  </si>
  <si>
    <t>3244383074</t>
  </si>
  <si>
    <t xml:space="preserve">1 Days 1 Hr 57 Min </t>
  </si>
  <si>
    <t>Expedição - chicote sem preço</t>
  </si>
  <si>
    <t>DUMMY-Dummy</t>
  </si>
  <si>
    <t>Atraso devido a falta de preço nos chicotes. Conforme solicitação de Patricia Netto.</t>
  </si>
  <si>
    <t>PTA-00173406</t>
  </si>
  <si>
    <t>35868460;</t>
  </si>
  <si>
    <t>2024-06-18T12:52:57.90</t>
  </si>
  <si>
    <t>2024-06-18T01:50:18.00</t>
  </si>
  <si>
    <t>901.67</t>
  </si>
  <si>
    <t>DUMMY</t>
  </si>
  <si>
    <t>180.47</t>
  </si>
  <si>
    <t>PARACHOQUE CC24</t>
  </si>
  <si>
    <t>MOLEX HONG KONG/CHINA LIMITED-1015177</t>
  </si>
  <si>
    <t>PTA-00173463</t>
  </si>
  <si>
    <t>35735196;</t>
  </si>
  <si>
    <t>2024-06-18T02:01:29.97</t>
  </si>
  <si>
    <t>2024-06-18T04:55:30.00</t>
  </si>
  <si>
    <t>203</t>
  </si>
  <si>
    <t>RM 1102-04 11/F EMPIRE CTR</t>
  </si>
  <si>
    <t>TSIM SHA TSUI</t>
  </si>
  <si>
    <t>1015177</t>
  </si>
  <si>
    <t>HK</t>
  </si>
  <si>
    <t xml:space="preserve">0 Days 2 Hr 54 Min </t>
  </si>
  <si>
    <t>35735196 e 35735267</t>
  </si>
  <si>
    <t>815304180</t>
  </si>
  <si>
    <t>MOLEX HONG KONG HOLDINGS LTD.</t>
  </si>
  <si>
    <t>Parts for project development. Freight will be absorbed in the SC 126-22 quotation.</t>
  </si>
  <si>
    <t>PTA-00173464</t>
  </si>
  <si>
    <t>15465523;</t>
  </si>
  <si>
    <t>2024-06-18T02:10:14.75</t>
  </si>
  <si>
    <t>2024-06-18T04:55:38.00</t>
  </si>
  <si>
    <t>15465523</t>
  </si>
  <si>
    <t>TTI INC.-734277</t>
  </si>
  <si>
    <t>PTA-00173650</t>
  </si>
  <si>
    <t>13676438;</t>
  </si>
  <si>
    <t>2024-06-19T12:40:37.76</t>
  </si>
  <si>
    <t>2024-06-19T08:00:16.00</t>
  </si>
  <si>
    <t>483</t>
  </si>
  <si>
    <t>3333 QUORUM DR STE 220</t>
  </si>
  <si>
    <t>734277</t>
  </si>
  <si>
    <t>76137-3619</t>
  </si>
  <si>
    <t xml:space="preserve">0 Days 7 Hr 19 Min </t>
  </si>
  <si>
    <t>13676438</t>
  </si>
  <si>
    <t>Air freight needed due to ship rolling. Invoices affected 980505152 ,980505169 and 980505151, were on the MSC ATHENS ship and rolled onto MSC VITA.</t>
  </si>
  <si>
    <t>PTA-00173478</t>
  </si>
  <si>
    <t>2024-06-18T08:39:53.36</t>
  </si>
  <si>
    <t>2024-06-25T07:07:11.67</t>
  </si>
  <si>
    <t>621.96</t>
  </si>
  <si>
    <t>568.42</t>
  </si>
  <si>
    <t>2024-06-18T05:16:43.00</t>
  </si>
  <si>
    <t>VIE47733194</t>
  </si>
  <si>
    <t xml:space="preserve">0 Days 8 Hr 36 Min </t>
  </si>
  <si>
    <t>13780950, 35232828, 35238629</t>
  </si>
  <si>
    <t>PTA-00173467</t>
  </si>
  <si>
    <t>2024-06-18T12:34:54.37</t>
  </si>
  <si>
    <t>2024-06-28T06:52:17.79</t>
  </si>
  <si>
    <t>1990.43</t>
  </si>
  <si>
    <t>982.67</t>
  </si>
  <si>
    <t>2024-06-18T04:59:05.00</t>
  </si>
  <si>
    <t>9779601230</t>
  </si>
  <si>
    <t>Air freight needed due to ship rolling. Invoices affected 1004428, were on the MSC ATHENS ship and rolled onto MSC VITA.</t>
  </si>
  <si>
    <t>PTA-00173477</t>
  </si>
  <si>
    <t>M5201009;</t>
  </si>
  <si>
    <t>2024-06-18T01:55:11.38</t>
  </si>
  <si>
    <t>2024-06-18T05:16:36.00</t>
  </si>
  <si>
    <t xml:space="preserve">0 Days 3 Hr 21 Min </t>
  </si>
  <si>
    <t>Approved -  ;; Approved -  ;; Approved - Supplier Coroplast ;</t>
  </si>
  <si>
    <t>615.71</t>
  </si>
  <si>
    <t>PTA-00174016</t>
  </si>
  <si>
    <t>2024-06-18T02:43:21.73</t>
  </si>
  <si>
    <t>2024-06-21T05:46:07.39</t>
  </si>
  <si>
    <t>2438.5</t>
  </si>
  <si>
    <t>2349.2</t>
  </si>
  <si>
    <t>2024-06-21T03:01:40.00</t>
  </si>
  <si>
    <t>4460057655</t>
  </si>
  <si>
    <t xml:space="preserve">3 Days 0 Hr 18 Min </t>
  </si>
  <si>
    <t>Approved -  ;; Approved -  ;; Approved - Approved by Teams 6/21. ;</t>
  </si>
  <si>
    <t>P&amp;A - recuperado via ICC</t>
  </si>
  <si>
    <t>ERICH JAEGER S R O-751425</t>
  </si>
  <si>
    <t>ATENDER DEMANDA DE P&amp;A</t>
  </si>
  <si>
    <t>PTA-00173495</t>
  </si>
  <si>
    <t>2024-06-18T05:41:29.53</t>
  </si>
  <si>
    <t>2024-06-27T07:34:28.81</t>
  </si>
  <si>
    <t>69.31</t>
  </si>
  <si>
    <t>PRUMYSLOVY PARK C P 304</t>
  </si>
  <si>
    <t>KOPRIVNICE</t>
  </si>
  <si>
    <t>751425</t>
  </si>
  <si>
    <t>742 21</t>
  </si>
  <si>
    <t>2024-06-18T06:55:32.00</t>
  </si>
  <si>
    <t>5785694235</t>
  </si>
  <si>
    <t>PTA-00173649</t>
  </si>
  <si>
    <t>2024-06-18T06:17:56.86</t>
  </si>
  <si>
    <t>2024-06-19T07:59:25.00</t>
  </si>
  <si>
    <t>140.63</t>
  </si>
  <si>
    <t>Atraso do fornecedor e o mesmo aceitou enviar um credit note</t>
  </si>
  <si>
    <t>M2173004;</t>
  </si>
  <si>
    <t>2024-06-21T02:45:26.47</t>
  </si>
  <si>
    <t>2024-06-21T02:44:58.80</t>
  </si>
  <si>
    <t>264.78</t>
  </si>
  <si>
    <t>Compra componente - recuperado via ICC</t>
  </si>
  <si>
    <t>ITEM ESTÁ SOB DESVIO PARA EVITAR COMPRA DE MOQ, PORÉM O DESVIO NÃO FOI APROVADO PARA O CHICOTE NOVO.</t>
  </si>
  <si>
    <t>12048451;</t>
  </si>
  <si>
    <t>2024-06-21T03:01:31.37</t>
  </si>
  <si>
    <t>2024-06-21T03:00:46.48</t>
  </si>
  <si>
    <t>68.94</t>
  </si>
  <si>
    <t>Elétrica UP-Dummy</t>
  </si>
  <si>
    <t>Parts for project development. Freight will be absorbed at the SC 090-24 quotation.</t>
  </si>
  <si>
    <t>PTA-00174493</t>
  </si>
  <si>
    <t>35874750;</t>
  </si>
  <si>
    <t>2024-06-24T03:05:29.27</t>
  </si>
  <si>
    <t>2024-06-25T11:47:00.00</t>
  </si>
  <si>
    <t>1700</t>
  </si>
  <si>
    <t>R. Ulisses Leme, 1410 - Parque Guainco, Mogi Guaçu - SP, 13844-115</t>
  </si>
  <si>
    <t>MOGI GUAÇU</t>
  </si>
  <si>
    <t>13844115</t>
  </si>
  <si>
    <t xml:space="preserve">0 Days 20 Hr 41 Min </t>
  </si>
  <si>
    <t>340.26</t>
  </si>
  <si>
    <t>PTA-00174383</t>
  </si>
  <si>
    <t>15546817;</t>
  </si>
  <si>
    <t>2024-06-24T07:20:42.66</t>
  </si>
  <si>
    <t>2024-06-24T07:30:11.00</t>
  </si>
  <si>
    <t>6875974486</t>
  </si>
  <si>
    <t>GSE MHEV</t>
  </si>
  <si>
    <t xml:space="preserve">DPP75466 </t>
  </si>
  <si>
    <t>PTA-00174844</t>
  </si>
  <si>
    <t>15342110;</t>
  </si>
  <si>
    <t>2024-06-25T12:05:09.44</t>
  </si>
  <si>
    <t>2024-06-26T11:03:08.00</t>
  </si>
  <si>
    <t>3241741882</t>
  </si>
  <si>
    <t xml:space="preserve">0 Days 22 Hr 57 Min </t>
  </si>
  <si>
    <t>DOURADO</t>
  </si>
  <si>
    <t xml:space="preserve">DPP75477 </t>
  </si>
  <si>
    <t>2024-06-26T05:56:57.07</t>
  </si>
  <si>
    <t>2024-06-26T05:56:50.19</t>
  </si>
  <si>
    <t>120.09</t>
  </si>
  <si>
    <t>PTA-00174966</t>
  </si>
  <si>
    <t>35332334;</t>
  </si>
  <si>
    <t>2024-06-25T12:52:18.89</t>
  </si>
  <si>
    <t>2024-06-26T07:23:18.00</t>
  </si>
  <si>
    <t>2024-06-25T00:00:00</t>
  </si>
  <si>
    <t>655.48</t>
  </si>
  <si>
    <t>490218272</t>
  </si>
  <si>
    <t>MOLEX EUROPEAN COOEPERATIE U.A.</t>
  </si>
  <si>
    <t>PTA-00174843</t>
  </si>
  <si>
    <t>2024-06-25T03:24:51.30</t>
  </si>
  <si>
    <t>2024-06-28T02:58:09.00</t>
  </si>
  <si>
    <t>195.19</t>
  </si>
  <si>
    <t>185</t>
  </si>
  <si>
    <t>2024-06-26T11:02:49.00</t>
  </si>
  <si>
    <t>8398013621</t>
  </si>
  <si>
    <t xml:space="preserve">0 Days 19 Hr 37 Min </t>
  </si>
  <si>
    <t>33118171, 33118172, 33118244</t>
  </si>
  <si>
    <t>A E C SRL-735796</t>
  </si>
  <si>
    <t>Critico para atender programação de peças de P&amp;A FIAT</t>
  </si>
  <si>
    <t>900;</t>
  </si>
  <si>
    <t>87.70;</t>
  </si>
  <si>
    <t>2024-06-26T05:26:24.73</t>
  </si>
  <si>
    <t>2024-06-26T05:23:38.77</t>
  </si>
  <si>
    <t>705</t>
  </si>
  <si>
    <t>735796</t>
  </si>
  <si>
    <t>18 3863 6973</t>
  </si>
  <si>
    <t>120x80x70;</t>
  </si>
  <si>
    <t>PTA-00175153</t>
  </si>
  <si>
    <t>15518745;</t>
  </si>
  <si>
    <t>2024-06-26T05:31:12.26</t>
  </si>
  <si>
    <t>2024-06-27T05:16:47.00</t>
  </si>
  <si>
    <t>2024-06-26T00:00:00</t>
  </si>
  <si>
    <t>978</t>
  </si>
  <si>
    <t xml:space="preserve">0 Days 23 Hr 45 Min </t>
  </si>
  <si>
    <t>33169807, 15523559, 10811536</t>
  </si>
  <si>
    <t xml:space="preserve">Tempo de implementação, custos serão absorvidos por projeto usar a cotação SC912-22 . Solicitado por Murilo Moraes </t>
  </si>
  <si>
    <t>PTA-00175152</t>
  </si>
  <si>
    <t>35826055;</t>
  </si>
  <si>
    <t>25;</t>
  </si>
  <si>
    <t>2024-06-27T01:57:38.26</t>
  </si>
  <si>
    <t>2024-06-27T05:15:49.00</t>
  </si>
  <si>
    <t>522.6</t>
  </si>
  <si>
    <t>2611.03</t>
  </si>
  <si>
    <t xml:space="preserve">13400 </t>
  </si>
  <si>
    <t>Sugar Cane</t>
  </si>
  <si>
    <t>Tempo de implementação, custos serão absorvidos por projeto usar a cotação SC912-22 . Solicitado por Murilo Moraes</t>
  </si>
  <si>
    <t>A RAYMOND BAGLANTI ELEMANLARI-744706</t>
  </si>
  <si>
    <t>Parts for project development. Freight will be absorbed in the SC 1020-22 quotation</t>
  </si>
  <si>
    <t>10890427 ;</t>
  </si>
  <si>
    <t>2024-06-27T03:14:34.98</t>
  </si>
  <si>
    <t>2024-06-27T03:14:27.78</t>
  </si>
  <si>
    <t>460.36</t>
  </si>
  <si>
    <t>425</t>
  </si>
  <si>
    <t>TOSB 3 CADDE 14 YOL. 59 PARSEL GEBZ</t>
  </si>
  <si>
    <t>KOCAELI</t>
  </si>
  <si>
    <t>744706</t>
  </si>
  <si>
    <t>41490</t>
  </si>
  <si>
    <t xml:space="preserve">10890427 </t>
  </si>
  <si>
    <t>APTIV SERVICES 2 US  INC-750014</t>
  </si>
  <si>
    <t>Parts for project development. Freight will be absorbed in the SC 529-23 quotation</t>
  </si>
  <si>
    <t>PTA-00175156</t>
  </si>
  <si>
    <t>35826029;</t>
  </si>
  <si>
    <t>2024-06-27T05:14:38.89</t>
  </si>
  <si>
    <t>2024-06-27T05:38:42.00</t>
  </si>
  <si>
    <t>750014</t>
  </si>
  <si>
    <t>DPP75229</t>
  </si>
  <si>
    <t>Project  samples/ prototypes - absorb by NQE</t>
  </si>
  <si>
    <t>Material critico para atender monagem de prototipo conforme solicitação do Murillo Moraes. custo do aereo dentro da NQE178-24</t>
  </si>
  <si>
    <t>PTA-00175155</t>
  </si>
  <si>
    <t>35886212;</t>
  </si>
  <si>
    <t>1.90;</t>
  </si>
  <si>
    <t>2024-06-27T05:31:18.66</t>
  </si>
  <si>
    <t>2024-06-27T05:38:28.00</t>
  </si>
  <si>
    <t>54.64</t>
  </si>
  <si>
    <t>9603057155</t>
  </si>
  <si>
    <t>38x38x18;</t>
  </si>
  <si>
    <t>Emergencial com a Covre para evitar parada de linha, atrasos na atracação do Navio Monte Pascoal ( M0387/24 ) devido à congestionamento do porto.</t>
  </si>
  <si>
    <t>PTA-00175139</t>
  </si>
  <si>
    <t>2024-06-27T02:59:31.85</t>
  </si>
  <si>
    <t>2024-06-27T04:06:40.00</t>
  </si>
  <si>
    <t>2024-06-27T00:00:00</t>
  </si>
  <si>
    <t>11000000</t>
  </si>
  <si>
    <t>PTA-00175387</t>
  </si>
  <si>
    <t>PE558126;</t>
  </si>
  <si>
    <t>2024-06-28T04:31:54.60</t>
  </si>
  <si>
    <t>2024-06-28T05:05:13.00</t>
  </si>
  <si>
    <t xml:space="preserve"> 8401543010</t>
  </si>
  <si>
    <t>DPP74829</t>
  </si>
  <si>
    <t>GEBAUER &amp; GRILLER-764018</t>
  </si>
  <si>
    <t>Air freight needed to attend After Market</t>
  </si>
  <si>
    <t>PTA-00151049</t>
  </si>
  <si>
    <t>M4764102;</t>
  </si>
  <si>
    <t>0.0000</t>
  </si>
  <si>
    <t>1505</t>
  </si>
  <si>
    <t>2024-02-05T00:00:00</t>
  </si>
  <si>
    <t>1363.3000</t>
  </si>
  <si>
    <t>999.0000</t>
  </si>
  <si>
    <t>NADRIZNI 677/E</t>
  </si>
  <si>
    <t>MIKULOV</t>
  </si>
  <si>
    <t>764018</t>
  </si>
  <si>
    <t>624</t>
  </si>
  <si>
    <t>692 01</t>
  </si>
  <si>
    <t>VIE47333257</t>
  </si>
  <si>
    <t>1504.67</t>
  </si>
  <si>
    <t>1.0000</t>
  </si>
  <si>
    <t>2024</t>
  </si>
  <si>
    <t>February</t>
  </si>
  <si>
    <t>$ 1,000 - 4,999</t>
  </si>
  <si>
    <t>EDS</t>
  </si>
  <si>
    <t>Air - Int'l Priority 3 (Service Level 3)</t>
  </si>
  <si>
    <t xml:space="preserve">Air required due to TAOS rescheduling. We have the OK via email </t>
  </si>
  <si>
    <t>PTA-00151720</t>
  </si>
  <si>
    <t>199.8800</t>
  </si>
  <si>
    <t>350.6300</t>
  </si>
  <si>
    <t>DUS47344581</t>
  </si>
  <si>
    <t>199.88</t>
  </si>
  <si>
    <t>33118172</t>
  </si>
  <si>
    <t>$ 0 - 999</t>
  </si>
  <si>
    <t>LEAR CORP - BESIGHEIM-713728</t>
  </si>
  <si>
    <t>Aéreo necessário devido à reprograma da TAOS. Temos o OK via ema</t>
  </si>
  <si>
    <t>PTA-00151629</t>
  </si>
  <si>
    <t>35141426;</t>
  </si>
  <si>
    <t>279</t>
  </si>
  <si>
    <t>279.0000</t>
  </si>
  <si>
    <t>584.4700</t>
  </si>
  <si>
    <t>FERDINAND-PORSCHESTRASSE 4</t>
  </si>
  <si>
    <t>BESIGHEIM</t>
  </si>
  <si>
    <t>713728</t>
  </si>
  <si>
    <t>74354</t>
  </si>
  <si>
    <t>DUS47341862</t>
  </si>
  <si>
    <t>10888943</t>
  </si>
  <si>
    <t>PTA-00150812</t>
  </si>
  <si>
    <t>901</t>
  </si>
  <si>
    <t>900.8700</t>
  </si>
  <si>
    <t>571.0000</t>
  </si>
  <si>
    <t>2713905725</t>
  </si>
  <si>
    <t>900.87</t>
  </si>
  <si>
    <t>January</t>
  </si>
  <si>
    <t>Air - Express</t>
  </si>
  <si>
    <t>PTA-00151878</t>
  </si>
  <si>
    <t>874</t>
  </si>
  <si>
    <t>873.9400</t>
  </si>
  <si>
    <t>990.0000</t>
  </si>
  <si>
    <t>RG47342340</t>
  </si>
  <si>
    <t>873.94</t>
  </si>
  <si>
    <t>Material critico para atender P&amp;A Fiat Bravo, conforme programaç</t>
  </si>
  <si>
    <t>PTA-00157315</t>
  </si>
  <si>
    <t>180;180</t>
  </si>
  <si>
    <t>1.81;0</t>
  </si>
  <si>
    <t>40.3300</t>
  </si>
  <si>
    <t>37.5100</t>
  </si>
  <si>
    <t xml:space="preserve">0 Days 5 Hr 16 Min </t>
  </si>
  <si>
    <t>37.51</t>
  </si>
  <si>
    <t>12x9x6;</t>
  </si>
  <si>
    <t>PTA-00159821</t>
  </si>
  <si>
    <t>13783268;</t>
  </si>
  <si>
    <t>156</t>
  </si>
  <si>
    <t>156.0900</t>
  </si>
  <si>
    <t>CONSULTA 05: Aumento volume ACS83-POV16775</t>
  </si>
  <si>
    <t>220.0000</t>
  </si>
  <si>
    <t>4586189311</t>
  </si>
  <si>
    <t xml:space="preserve">0 Days 4 Hr 49 Min </t>
  </si>
  <si>
    <t>156.09</t>
  </si>
  <si>
    <t>15521515-12047936</t>
  </si>
  <si>
    <t>April</t>
  </si>
  <si>
    <t>PTA-00169664</t>
  </si>
  <si>
    <t>256</t>
  </si>
  <si>
    <t>256.0200</t>
  </si>
  <si>
    <t>190.3300</t>
  </si>
  <si>
    <t>9033038162</t>
  </si>
  <si>
    <t>256.02</t>
  </si>
  <si>
    <t>May</t>
  </si>
  <si>
    <t>BOSCH SICHERHEITSSYSTEME GMBH-1041975</t>
  </si>
  <si>
    <t>Parts for project development. Freight will be absorbed at the q</t>
  </si>
  <si>
    <t>PTA-00164491</t>
  </si>
  <si>
    <t>35811760;</t>
  </si>
  <si>
    <t>412</t>
  </si>
  <si>
    <t>411.6900</t>
  </si>
  <si>
    <t>MARIA-MERIAN-STR. 8</t>
  </si>
  <si>
    <t>OTTOBRUNN</t>
  </si>
  <si>
    <t>1041975</t>
  </si>
  <si>
    <t>85521</t>
  </si>
  <si>
    <t>411.69</t>
  </si>
  <si>
    <t xml:space="preserve">DPP74129 </t>
  </si>
  <si>
    <t>March</t>
  </si>
  <si>
    <t>PTA-00166893</t>
  </si>
  <si>
    <t>13798898;</t>
  </si>
  <si>
    <t>3706.9900</t>
  </si>
  <si>
    <t xml:space="preserve">8 Days 3 Hr 23 Min </t>
  </si>
  <si>
    <t>Approved -  ;; Approved -  ;; Approved -  ;; Approved - Approved</t>
  </si>
  <si>
    <t>3706.99</t>
  </si>
  <si>
    <t>KROSCHU DO BRASIL-Dummy</t>
  </si>
  <si>
    <t>Parts for sales from prototype pieces. Freight is included in th</t>
  </si>
  <si>
    <t>10722721;</t>
  </si>
  <si>
    <t>857</t>
  </si>
  <si>
    <t>4281.0000</t>
  </si>
  <si>
    <t>Rua Kromberg &amp; Schubert, 200</t>
  </si>
  <si>
    <t>ITATIBA</t>
  </si>
  <si>
    <t>13255743</t>
  </si>
  <si>
    <t>856.85</t>
  </si>
  <si>
    <t>DPP74522 DPP74523</t>
  </si>
  <si>
    <t>0.2002</t>
  </si>
  <si>
    <t>856.8500</t>
  </si>
  <si>
    <t>PTA-00171275</t>
  </si>
  <si>
    <t>35232792 ;</t>
  </si>
  <si>
    <t>531</t>
  </si>
  <si>
    <t>531.4500</t>
  </si>
  <si>
    <t>866.7600</t>
  </si>
  <si>
    <t>VIE47717395</t>
  </si>
  <si>
    <t xml:space="preserve">0 Days 5 Hr 2 Min </t>
  </si>
  <si>
    <t>531.45</t>
  </si>
  <si>
    <t xml:space="preserve">35238641 </t>
  </si>
  <si>
    <t>AEC Itália-Dummy</t>
  </si>
  <si>
    <t>PTA-00177899</t>
  </si>
  <si>
    <t>2024-06-26T05:10:32.17</t>
  </si>
  <si>
    <t>2024-07-15T06:55:39.00</t>
  </si>
  <si>
    <t>970.6</t>
  </si>
  <si>
    <t xml:space="preserve">19 Days 1 Hr 45 Min </t>
  </si>
  <si>
    <t>Internal strategy - EOP Fire</t>
  </si>
  <si>
    <t>Estratégia interna EOP FIRE</t>
  </si>
  <si>
    <t>PTA-00175546</t>
  </si>
  <si>
    <t>2024-07-01T02:16:16.05</t>
  </si>
  <si>
    <t>2024-07-08T08:16:15.99</t>
  </si>
  <si>
    <t>2024-07-10T00:00:00</t>
  </si>
  <si>
    <t>82.19</t>
  </si>
  <si>
    <t>2024-07-01T02:21:54.00</t>
  </si>
  <si>
    <t>1186937312</t>
  </si>
  <si>
    <t>Internal strategy - discount gerou atraso de entrega</t>
  </si>
  <si>
    <t>Discount aplicado no planejamento da GM, fazendo com que entramos em atraso de entrega.</t>
  </si>
  <si>
    <t>PTA-00175691</t>
  </si>
  <si>
    <t>35463752;</t>
  </si>
  <si>
    <t>2024-07-01T03:38:15.96</t>
  </si>
  <si>
    <t>2024-07-02T11:12:30.00</t>
  </si>
  <si>
    <t>2024-07-01T00:00:00</t>
  </si>
  <si>
    <t>1167</t>
  </si>
  <si>
    <t xml:space="preserve">0 Days 19 Hr 34 Min </t>
  </si>
  <si>
    <t>233.58</t>
  </si>
  <si>
    <t>FRONT BUMPER GEM BSUV/PICKUP</t>
  </si>
  <si>
    <t>35463752 / 35593675</t>
  </si>
  <si>
    <t>Recuperado por CR VW  (Internal strategy - discount)</t>
  </si>
  <si>
    <t>MD ELEKTRONIK EOOD-7100640</t>
  </si>
  <si>
    <t>Discount da TAOS e consumo maior do que o nivelado. Tentamos estratégias de antecipação de navio, mas não foi possível.</t>
  </si>
  <si>
    <t>PTA-00176800</t>
  </si>
  <si>
    <t>2024-07-03T05:54:29.06</t>
  </si>
  <si>
    <t>2024-07-26T02:45:54.48</t>
  </si>
  <si>
    <t>480.14</t>
  </si>
  <si>
    <t>2024-07-02T00:00:00</t>
  </si>
  <si>
    <t>298.07</t>
  </si>
  <si>
    <t>74 EVROPA BLVD.</t>
  </si>
  <si>
    <t>VRATSA</t>
  </si>
  <si>
    <t>7100640</t>
  </si>
  <si>
    <t>2024-07-09T04:12:48.00</t>
  </si>
  <si>
    <t>9153071841</t>
  </si>
  <si>
    <t xml:space="preserve">5 Days 22 Hr 18 Min </t>
  </si>
  <si>
    <t>Ordering issue - problemas na macro</t>
  </si>
  <si>
    <t>ROYAL POWER SOLUTIONS LLC-Dummy</t>
  </si>
  <si>
    <t>Problema na MACRO nos envios de release. Problema já foi corrigido</t>
  </si>
  <si>
    <t>PTA-00176460</t>
  </si>
  <si>
    <t>2024-07-02T03:02:53.46</t>
  </si>
  <si>
    <t>2024-07-06T12:51:03.00</t>
  </si>
  <si>
    <t>1887.67</t>
  </si>
  <si>
    <t xml:space="preserve">3 Days 9 Hr 48 Min </t>
  </si>
  <si>
    <t>Approved -  ;; Approved -  ;; Approved - Approved by Teams on 7/5. ;</t>
  </si>
  <si>
    <t>Problema já foi identificado e corrigido. Fornecedor já voltou a receber os releases</t>
  </si>
  <si>
    <t>APTIV SERVICES AUSTRIA GPD. GMBH &amp;-1032551</t>
  </si>
  <si>
    <t>Atraso atracação Navio VITA - Container selecionado inspeção madeira</t>
  </si>
  <si>
    <t>PTA-00176175</t>
  </si>
  <si>
    <t>2024-07-04T11:08:18.58</t>
  </si>
  <si>
    <t>2024-07-11T12:49:41.19</t>
  </si>
  <si>
    <t>1013.18</t>
  </si>
  <si>
    <t>2024-07-09T00:00:00</t>
  </si>
  <si>
    <t>935.36</t>
  </si>
  <si>
    <t>1032551</t>
  </si>
  <si>
    <t>2024-07-04T11:53:33.00</t>
  </si>
  <si>
    <t>VIE47784400</t>
  </si>
  <si>
    <t>Atraso atracação maritimo Navio VITTA/container selecionado inspeção de madeira.</t>
  </si>
  <si>
    <t>PTA-00176268</t>
  </si>
  <si>
    <t>2024-07-04T05:03:05.16</t>
  </si>
  <si>
    <t>2024-07-08T08:25:32.70</t>
  </si>
  <si>
    <t>241.26</t>
  </si>
  <si>
    <t>2024-07-04T07:13:08.00</t>
  </si>
  <si>
    <t>9898709612</t>
  </si>
  <si>
    <t>Recuperado por CR VW  (Entrega emergencial devido ao feriado)</t>
  </si>
  <si>
    <t>Entrega emergencial por conta dos processos M0456/24 e M0463/24 que tiveram atraso de ETA e pela troca do feriado do dia 09/07..</t>
  </si>
  <si>
    <t>PTA-00176737</t>
  </si>
  <si>
    <t>13539677;</t>
  </si>
  <si>
    <t>2024-07-09T10:22:11.12</t>
  </si>
  <si>
    <t>2024-07-26T03:36:51.53</t>
  </si>
  <si>
    <t>2024-07-05T00:00:00</t>
  </si>
  <si>
    <t>11095590</t>
  </si>
  <si>
    <t>2024-07-09T11:52:01.00</t>
  </si>
  <si>
    <t>35232828, 33136798</t>
  </si>
  <si>
    <t>PTA-00176578</t>
  </si>
  <si>
    <t>15368627;</t>
  </si>
  <si>
    <t>2024-07-08T12:30:52.14</t>
  </si>
  <si>
    <t>2024-07-08T12:33:05.00</t>
  </si>
  <si>
    <t>79.35</t>
  </si>
  <si>
    <t>Recovered by CR VW (Vessel delay)</t>
  </si>
  <si>
    <t>C&amp;U GROUP CO., LTD.-1047602</t>
  </si>
  <si>
    <t>Aéreo necessário devido ao atraso de 11 dias do Navio CAPE SOUNIO, Invoice afetada WZFD24FD451.</t>
  </si>
  <si>
    <t>PTA-00177248</t>
  </si>
  <si>
    <t>13857158;</t>
  </si>
  <si>
    <t>2024-07-10T07:21:49.69</t>
  </si>
  <si>
    <t>2024-07-26T06:00:33.62</t>
  </si>
  <si>
    <t>69.41</t>
  </si>
  <si>
    <t>69.17</t>
  </si>
  <si>
    <t>KUOCANG E RD</t>
  </si>
  <si>
    <t>1047602</t>
  </si>
  <si>
    <t>325011</t>
  </si>
  <si>
    <t>2024-07-11T02:58:16.00</t>
  </si>
  <si>
    <t>3645108364</t>
  </si>
  <si>
    <t xml:space="preserve">0 Days 19 Hr 36 Min </t>
  </si>
  <si>
    <t>544811003</t>
  </si>
  <si>
    <t>C&amp;U GROUP CO., LTD.</t>
  </si>
  <si>
    <t>Recuperado por CR VW  (Internal Strategy - discount TAOS)</t>
  </si>
  <si>
    <t>DCN DRAEXLMAIER AUTOMOTIVE COMPONEN-1082365</t>
  </si>
  <si>
    <t>PTA-00176805</t>
  </si>
  <si>
    <t>2024-07-09T02:16:26.84</t>
  </si>
  <si>
    <t>2024-07-26T06:04:17.81</t>
  </si>
  <si>
    <t>1204.8</t>
  </si>
  <si>
    <t>864.64</t>
  </si>
  <si>
    <t>1082365</t>
  </si>
  <si>
    <t>2024-07-09T04:31:56.00</t>
  </si>
  <si>
    <t>2394826980</t>
  </si>
  <si>
    <t xml:space="preserve">0 Days 2 Hr 15 Min </t>
  </si>
  <si>
    <t>APTIV TROY BUILDING """"D""""""-733991</t>
  </si>
  <si>
    <t>MATERIAL PARA ATENDER   P&amp;A CONFORME PROGRAMAÇÃO RECEBIDA DO CLIENTE JOHN DEERE</t>
  </si>
  <si>
    <t>PTA-00176811</t>
  </si>
  <si>
    <t>12059252;</t>
  </si>
  <si>
    <t>3800;</t>
  </si>
  <si>
    <t>6.08;</t>
  </si>
  <si>
    <t>Alex.O.Lima@aptiv.com</t>
  </si>
  <si>
    <t>2024-07-09T05:08:28.20</t>
  </si>
  <si>
    <t>2024-07-09T06:03:00.00</t>
  </si>
  <si>
    <t>55.86</t>
  </si>
  <si>
    <t xml:space="preserve"> 23 9486 5432</t>
  </si>
  <si>
    <t>14x7x24;</t>
  </si>
  <si>
    <t>PTA-00176827</t>
  </si>
  <si>
    <t>35725657;</t>
  </si>
  <si>
    <t>2024-07-09T05:07:11.11</t>
  </si>
  <si>
    <t>2024-07-09T07:34:20.00</t>
  </si>
  <si>
    <t>BODY SBUV</t>
  </si>
  <si>
    <t>35725657</t>
  </si>
  <si>
    <t>Entrega emergencial por conta do processo M0463/24 que tiveram atraso de ETA e pela troca do feriado do dia 09/07.</t>
  </si>
  <si>
    <t>PTA-00176828</t>
  </si>
  <si>
    <t>2024-07-09T05:59:25.84</t>
  </si>
  <si>
    <t>2024-07-26T03:38:30.03</t>
  </si>
  <si>
    <t>2024-07-09T07:34:33.00</t>
  </si>
  <si>
    <t>Project - samples/ prototypes - absorvido em cotação</t>
  </si>
  <si>
    <t>Material critico para atender desenvolvimento interno e produção, custo absorvido na cotação 987-23</t>
  </si>
  <si>
    <t>PTA-00176829</t>
  </si>
  <si>
    <t>4.58;</t>
  </si>
  <si>
    <t>2024-07-09T06:40:39.85</t>
  </si>
  <si>
    <t>2024-07-09T07:34:45.00</t>
  </si>
  <si>
    <t>53.85</t>
  </si>
  <si>
    <t>94 8478 7675</t>
  </si>
  <si>
    <t>10x10x10;</t>
  </si>
  <si>
    <t>JOHN DEERE MAZOTTI</t>
  </si>
  <si>
    <t>Recuperado por CR VW  (ETA delay)</t>
  </si>
  <si>
    <t>Entrega emergencial por conta do processo M0497/24 que teve atraso de ETA</t>
  </si>
  <si>
    <t>PTA-00178360</t>
  </si>
  <si>
    <t>10820660;</t>
  </si>
  <si>
    <t>2024-07-17T05:35:26.62</t>
  </si>
  <si>
    <t>2024-07-26T03:39:21.37</t>
  </si>
  <si>
    <t>2024-07-17T00:00:00</t>
  </si>
  <si>
    <t>2024-07-17T10:50:57.00</t>
  </si>
  <si>
    <t>10820660</t>
  </si>
  <si>
    <t>MATERIAL PARA ATENDER P&amp;A CONFORME PROGRAMAÇÃO RECEBIDA DO CLIENTE FIAT</t>
  </si>
  <si>
    <t>PTA-00177114</t>
  </si>
  <si>
    <t>7.88;</t>
  </si>
  <si>
    <t>2024-07-10T04:56:03.90</t>
  </si>
  <si>
    <t>2024-07-10T10:00:07.00</t>
  </si>
  <si>
    <t>65.5</t>
  </si>
  <si>
    <t>7972288634</t>
  </si>
  <si>
    <t>PTA-00177113</t>
  </si>
  <si>
    <t>33293312;</t>
  </si>
  <si>
    <t>2024-07-10T06:10:14.18</t>
  </si>
  <si>
    <t>2024-07-26T05:06:45.78</t>
  </si>
  <si>
    <t>51.17</t>
  </si>
  <si>
    <t>52</t>
  </si>
  <si>
    <t>2024-07-10T09:59:51.00</t>
  </si>
  <si>
    <t>7972393144</t>
  </si>
  <si>
    <t xml:space="preserve">0 Days 3 Hr 49 Min </t>
  </si>
  <si>
    <t>bougie</t>
  </si>
  <si>
    <t>Recuperado por CR VW (Vessel delay)</t>
  </si>
  <si>
    <t>APTIV SERVICES (IRELAND) LIMITED-1086783</t>
  </si>
  <si>
    <t>Aéreo necessário devido ao atraso de ETA em Santos do Navio MSC ANCHORAGE.</t>
  </si>
  <si>
    <t>PTA-00177249</t>
  </si>
  <si>
    <t>47316925;</t>
  </si>
  <si>
    <t>2024-07-11T10:30:45.01</t>
  </si>
  <si>
    <t>2024-07-26T06:08:51.26</t>
  </si>
  <si>
    <t>1299.34</t>
  </si>
  <si>
    <t>2024-07-11T00:00:00</t>
  </si>
  <si>
    <t>1199.54</t>
  </si>
  <si>
    <t>5 HANOVER QUAY</t>
  </si>
  <si>
    <t>DUBLIN</t>
  </si>
  <si>
    <t>1086783</t>
  </si>
  <si>
    <t>IE</t>
  </si>
  <si>
    <t>2024-07-11T02:58:43.00</t>
  </si>
  <si>
    <t>BUD0081807</t>
  </si>
  <si>
    <t>Stock divergency</t>
  </si>
  <si>
    <t>TFC LIMITED-1060529</t>
  </si>
  <si>
    <t>PTA-00177251</t>
  </si>
  <si>
    <t>13779681;</t>
  </si>
  <si>
    <t>2024-07-11T11:33:34.63</t>
  </si>
  <si>
    <t>2024-07-23T12:10:54.07</t>
  </si>
  <si>
    <t>2024-07-18T00:00:00</t>
  </si>
  <si>
    <t>38.46</t>
  </si>
  <si>
    <t>39</t>
  </si>
  <si>
    <t>UNIT 10 WESTSIDE CENTRE, LONDON ROAD</t>
  </si>
  <si>
    <t>1060529</t>
  </si>
  <si>
    <t>GB</t>
  </si>
  <si>
    <t>ESS</t>
  </si>
  <si>
    <t>CO3 8PH</t>
  </si>
  <si>
    <t>2024-07-11T02:58:55.00</t>
  </si>
  <si>
    <t>6280545235</t>
  </si>
  <si>
    <t xml:space="preserve">0 Days 3 Hr 25 Min </t>
  </si>
  <si>
    <t>671394682</t>
  </si>
  <si>
    <t>Recuperado na conta de projeto</t>
  </si>
  <si>
    <t>TFC EUROPE LIMITED</t>
  </si>
  <si>
    <t>COROPLAST FRITZ MUELLER GMBH &amp; CO.-1083138</t>
  </si>
  <si>
    <t>PTA-00177250</t>
  </si>
  <si>
    <t>2024-07-11T11:37:22.21</t>
  </si>
  <si>
    <t>2024-07-18T11:56:07.21</t>
  </si>
  <si>
    <t>104.92</t>
  </si>
  <si>
    <t>105</t>
  </si>
  <si>
    <t>48 HOELKER FELD</t>
  </si>
  <si>
    <t>1083138</t>
  </si>
  <si>
    <t>6280556866</t>
  </si>
  <si>
    <t>CNH ARO 10</t>
  </si>
  <si>
    <t>366769575</t>
  </si>
  <si>
    <t>Recuperado na conta de Projeto</t>
  </si>
  <si>
    <t>GRIP-PLAST KORLATOLT FELELOSSEGU TARSASAG</t>
  </si>
  <si>
    <t>MATERIAL PARA ATENDER MONTAGEM DE PEÇAS DO P&amp;A CONFORME PROGRAMAÇÃO RECEBIDA DO CLIENTE JOHN DEERE</t>
  </si>
  <si>
    <t>PTA-00177459</t>
  </si>
  <si>
    <t>M4088001;</t>
  </si>
  <si>
    <t>194;</t>
  </si>
  <si>
    <t>18.14;</t>
  </si>
  <si>
    <t>2024-07-12T12:01:04.21</t>
  </si>
  <si>
    <t>2024-07-12T12:41:22.00</t>
  </si>
  <si>
    <t>184.82</t>
  </si>
  <si>
    <t>800701254</t>
  </si>
  <si>
    <t>PTA-00177460</t>
  </si>
  <si>
    <t>106;</t>
  </si>
  <si>
    <t>22.68;</t>
  </si>
  <si>
    <t>2024-07-12T01:02:41.62</t>
  </si>
  <si>
    <t>2024-07-12T01:22:52.00</t>
  </si>
  <si>
    <t>119.64</t>
  </si>
  <si>
    <t>5772277512</t>
  </si>
  <si>
    <t>Air Freight needed due Vessel Delay, MSC ANCHORAGE fist ETA was 07/08 and now it's 07/16.</t>
  </si>
  <si>
    <t>PTA-00178593</t>
  </si>
  <si>
    <t>2024-07-12T03:52:44.68</t>
  </si>
  <si>
    <t>2024-07-26T06:13:01.88</t>
  </si>
  <si>
    <t>2024-07-12T00:00:00</t>
  </si>
  <si>
    <t>1195</t>
  </si>
  <si>
    <t>2024-07-18T08:14:19.00</t>
  </si>
  <si>
    <t xml:space="preserve">6 Days 4 Hr 21 Min </t>
  </si>
  <si>
    <t>Approved -  ;; Approved -  ;; Approved - Approved by Teams 7/18. ;</t>
  </si>
  <si>
    <t>Erro BOM</t>
  </si>
  <si>
    <t>CAPLUGS, INC.-7028685</t>
  </si>
  <si>
    <t>Desvio permit mas sem implementar na estrutura</t>
  </si>
  <si>
    <t>PTA-00177552</t>
  </si>
  <si>
    <t>33233291;</t>
  </si>
  <si>
    <t>2024-07-12T05:03:45.25</t>
  </si>
  <si>
    <t>2024-07-16T01:08:33.06</t>
  </si>
  <si>
    <t>147</t>
  </si>
  <si>
    <t>148.9</t>
  </si>
  <si>
    <t>2150 ELMWOOD AVE</t>
  </si>
  <si>
    <t>BUFFALO</t>
  </si>
  <si>
    <t>7028685</t>
  </si>
  <si>
    <t>2024-07-12T05:15:59.00</t>
  </si>
  <si>
    <t>John Deere e CNH diversos</t>
  </si>
  <si>
    <t>007913213</t>
  </si>
  <si>
    <t>Recuperado na conta de projeto NQE 359-23</t>
  </si>
  <si>
    <t>BERWIND CORPORATION</t>
  </si>
  <si>
    <t>Air Freight needed due Vessel Delay, MSC ANCHORAGE fist ETA was 07/08 and now it's 07/16. We also have this production in a Internal Strategy that consume more material than expected.</t>
  </si>
  <si>
    <t>PTA-00178592</t>
  </si>
  <si>
    <t>35502087;</t>
  </si>
  <si>
    <t>2024-07-12T05:25:28.03</t>
  </si>
  <si>
    <t>2024-07-26T06:20:04.29</t>
  </si>
  <si>
    <t>981.13</t>
  </si>
  <si>
    <t>2129.8</t>
  </si>
  <si>
    <t>2024-07-18T08:14:06.00</t>
  </si>
  <si>
    <t>9766130625</t>
  </si>
  <si>
    <t xml:space="preserve">6 Days 2 Hr 48 Min </t>
  </si>
  <si>
    <t>35502088</t>
  </si>
  <si>
    <t>APTIV MEXICO TECHNICAL CENTER-758889</t>
  </si>
  <si>
    <t xml:space="preserve">Parts for project development. Freight will be absorbed in the SC 587-24 quotation. </t>
  </si>
  <si>
    <t>PTA-00177581</t>
  </si>
  <si>
    <t>12110842;</t>
  </si>
  <si>
    <t>2024-07-12T07:38:05.72</t>
  </si>
  <si>
    <t>2024-07-12T07:48:46.00</t>
  </si>
  <si>
    <t>48 WALTER JONES</t>
  </si>
  <si>
    <t>758889</t>
  </si>
  <si>
    <t>CARDEAL E SABIA</t>
  </si>
  <si>
    <t>12110842</t>
  </si>
  <si>
    <t>Emergencial com a Covre, parada de linha devido à atraso de ETA do Navio MSC ANCHORAGE ( M0483/24 ).</t>
  </si>
  <si>
    <t>PTA-00178361</t>
  </si>
  <si>
    <t>2024-07-17T05:30:04.24</t>
  </si>
  <si>
    <t>2024-07-26T06:30:32.62</t>
  </si>
  <si>
    <t>2024-07-15T00:00:00</t>
  </si>
  <si>
    <t>2024-07-17T10:51:13.00</t>
  </si>
  <si>
    <t>Entrega emergencial</t>
  </si>
  <si>
    <t xml:space="preserve">0 Days 5 Hr 21 Min </t>
  </si>
  <si>
    <t>PTA-00177979</t>
  </si>
  <si>
    <t>12191475;</t>
  </si>
  <si>
    <t>2024-07-16T11:28:28.96</t>
  </si>
  <si>
    <t>2024-07-16T11:44:11.00</t>
  </si>
  <si>
    <t>PTA-00177978</t>
  </si>
  <si>
    <t>12160374;</t>
  </si>
  <si>
    <t>2024-07-16T11:31:33.00</t>
  </si>
  <si>
    <t>2024-07-16T11:44:00.00</t>
  </si>
  <si>
    <t>SABIA</t>
  </si>
  <si>
    <t>PTA-00177977</t>
  </si>
  <si>
    <t>2024-07-16T11:35:14.02</t>
  </si>
  <si>
    <t>2024-07-16T11:43:51.00</t>
  </si>
  <si>
    <t>464.28</t>
  </si>
  <si>
    <t>469.28</t>
  </si>
  <si>
    <t>Divergência de estoque de mais de 7 mil metros</t>
  </si>
  <si>
    <t>PTA-00178037</t>
  </si>
  <si>
    <t>M3089641;</t>
  </si>
  <si>
    <t>2024-07-16T01:23:45.54</t>
  </si>
  <si>
    <t>2024-07-16T04:01:03.00</t>
  </si>
  <si>
    <t>Floor 360, Floor 740 e ROOF</t>
  </si>
  <si>
    <t>Parts for project development. Freight will be absorbed in the 090-24 quotation.</t>
  </si>
  <si>
    <t>PTA-00178362</t>
  </si>
  <si>
    <t>35863834;</t>
  </si>
  <si>
    <t>2024-07-16T06:54:05.54</t>
  </si>
  <si>
    <t>2024-07-17T10:51:26.00</t>
  </si>
  <si>
    <t xml:space="preserve">1 Days 3 Hr 57 Min </t>
  </si>
  <si>
    <t>Atraso na liberação do navio atracado em 05/07.</t>
  </si>
  <si>
    <t>PTA-00178363</t>
  </si>
  <si>
    <t>12186637;</t>
  </si>
  <si>
    <t>2024-07-16T07:08:18.69</t>
  </si>
  <si>
    <t>2024-07-26T05:10:38.37</t>
  </si>
  <si>
    <t>2024-07-17T10:51:33.00</t>
  </si>
  <si>
    <t xml:space="preserve">1 Days 3 Hr 43 Min </t>
  </si>
  <si>
    <t>ETA delay</t>
  </si>
  <si>
    <t>Air Freight required due to delay in ETA of Process M0507/24 (JAZAN Ship) and condemnation of wood from Air Process A1705/24 (Invoice 103159).</t>
  </si>
  <si>
    <t>PTA-00178591</t>
  </si>
  <si>
    <t>2024-07-17T05:36:35.03</t>
  </si>
  <si>
    <t>2024-07-26T06:32:54.77</t>
  </si>
  <si>
    <t>1923.25</t>
  </si>
  <si>
    <t>2144</t>
  </si>
  <si>
    <t>2024-07-18T08:13:52.00</t>
  </si>
  <si>
    <t>MTY47826144</t>
  </si>
  <si>
    <t xml:space="preserve">1 Days 2 Hr 37 Min </t>
  </si>
  <si>
    <t>Approved -  ;; Approved - Approved by Teams 7/18. ;</t>
  </si>
  <si>
    <t>BRIX TRANSPORTES-Dummy</t>
  </si>
  <si>
    <t>PTA-00178460</t>
  </si>
  <si>
    <t>PE612548 ;</t>
  </si>
  <si>
    <t>2024-07-17T05:40:28.13</t>
  </si>
  <si>
    <t>2024-07-18T11:51:05.00</t>
  </si>
  <si>
    <t>140.11</t>
  </si>
  <si>
    <t xml:space="preserve"> Av. Professor Magalhães Penido, 617</t>
  </si>
  <si>
    <t>BELO HORIZONTE</t>
  </si>
  <si>
    <t>BH</t>
  </si>
  <si>
    <t>31270873</t>
  </si>
  <si>
    <t>ARO 17</t>
  </si>
  <si>
    <t>Air Freight required due to delay in ETA of Process M0504/24 (JAZAN Ship).</t>
  </si>
  <si>
    <t>PTA-00178453</t>
  </si>
  <si>
    <t>2024-07-17T06:53:36.48</t>
  </si>
  <si>
    <t>2024-07-26T06:38:47.19</t>
  </si>
  <si>
    <t>1212.6</t>
  </si>
  <si>
    <t>2024-07-18T11:13:44.00</t>
  </si>
  <si>
    <t>MTY47826205</t>
  </si>
  <si>
    <t>Air Freight needed due Vessel Delay, MSC CHANNE fist ETA was 07/17 and now it's 07/21. We also have this production in a Internal Strategy that consume more material than expected.</t>
  </si>
  <si>
    <t>PTA-00178590</t>
  </si>
  <si>
    <t>2024-07-18T01:31:41.56</t>
  </si>
  <si>
    <t>2024-07-26T06:49:18.54</t>
  </si>
  <si>
    <t>4874.4</t>
  </si>
  <si>
    <t>1300</t>
  </si>
  <si>
    <t>2024-07-18T08:13:34.00</t>
  </si>
  <si>
    <t>S590029</t>
  </si>
  <si>
    <t xml:space="preserve">0 Days 6 Hr 41 Min </t>
  </si>
  <si>
    <t>SCAPA ITALIA SPA-7030618</t>
  </si>
  <si>
    <t>Aéreo necessário devido à atraso de ETD do navio e consequentemente atrasou o ETA ( Navio MSC SOFIA CELESTE ). Também temos esse item na estratégia interna da TAOS.</t>
  </si>
  <si>
    <t>PTA-00178539</t>
  </si>
  <si>
    <t>2024-07-18T02:04:17.07</t>
  </si>
  <si>
    <t>2024-07-26T07:10:11.41</t>
  </si>
  <si>
    <t>900.06</t>
  </si>
  <si>
    <t>950</t>
  </si>
  <si>
    <t>VIA VITTORIO EMANUELE II 27</t>
  </si>
  <si>
    <t>GHISLARENGO</t>
  </si>
  <si>
    <t>7030618</t>
  </si>
  <si>
    <t>13030</t>
  </si>
  <si>
    <t>2024-07-18T04:27:10.00</t>
  </si>
  <si>
    <t>MIL47828803</t>
  </si>
  <si>
    <t>M4684A11</t>
  </si>
  <si>
    <t>929785616</t>
  </si>
  <si>
    <t>MATIV HOLDINGS, INC.</t>
  </si>
  <si>
    <t>Cargo documentation lost</t>
  </si>
  <si>
    <t>KOSTAL KONTAKT SYSTEME, INC.-7067224</t>
  </si>
  <si>
    <t>Aéreo necessário pela perda de documentação durante o transporte da carga até a chegada na Penske, Invoice 537756. A mesma ficou parada por duas semanas no armazém deles antes de ser embarcada.</t>
  </si>
  <si>
    <t>PTA-00178519</t>
  </si>
  <si>
    <t>13763990;</t>
  </si>
  <si>
    <t>2024-07-18T03:00:50.22</t>
  </si>
  <si>
    <t>2024-07-26T07:05:12.97</t>
  </si>
  <si>
    <t>366</t>
  </si>
  <si>
    <t>7067224</t>
  </si>
  <si>
    <t>2024-07-18T03:24:10.00</t>
  </si>
  <si>
    <t>DET47826207</t>
  </si>
  <si>
    <t>Recuperado por CR VW (Aereo devido ao SUPPLIER LT)</t>
  </si>
  <si>
    <t>APTIV CONNECTION SYSTEMS (SHANGHAI)-7073266</t>
  </si>
  <si>
    <t>Aéreo necessário devido à programação fora do Lead Time do fornecedor. Temos o OK do cliente para recuperação dos custos.</t>
  </si>
  <si>
    <t>PTA-00178626</t>
  </si>
  <si>
    <t>35802857;</t>
  </si>
  <si>
    <t>2024-07-18T07:46:06.62</t>
  </si>
  <si>
    <t>2024-07-26T07:07:48.56</t>
  </si>
  <si>
    <t>1575.72</t>
  </si>
  <si>
    <t>889.2</t>
  </si>
  <si>
    <t>PART 4K, 1/F, BUILDING 3, NO. 499</t>
  </si>
  <si>
    <t>7073266</t>
  </si>
  <si>
    <t>2024-07-19T01:14:58.00</t>
  </si>
  <si>
    <t>SHA47830424</t>
  </si>
  <si>
    <t xml:space="preserve">0 Days 5 Hr 28 Min </t>
  </si>
  <si>
    <t>GUSTAV KLAUKE GMBH-1034533</t>
  </si>
  <si>
    <t>Parts for project development. Freight will be absorbed at the nqe 074-24 quotation.</t>
  </si>
  <si>
    <t>PTA-00178872</t>
  </si>
  <si>
    <t>33247515 ;</t>
  </si>
  <si>
    <t>2024-07-19T11:32:09.75</t>
  </si>
  <si>
    <t>2024-07-22T11:54:47.00</t>
  </si>
  <si>
    <t>AUF DEM KNAPP 46</t>
  </si>
  <si>
    <t>1034533</t>
  </si>
  <si>
    <t>42855</t>
  </si>
  <si>
    <t xml:space="preserve">3 Days 0 Hr 22 Min </t>
  </si>
  <si>
    <t>PTA-00178873</t>
  </si>
  <si>
    <t>13831331;</t>
  </si>
  <si>
    <t>2024-07-19T11:35:19.49</t>
  </si>
  <si>
    <t>2024-07-29T08:13:12.64</t>
  </si>
  <si>
    <t>2024-07-26T00:00:00</t>
  </si>
  <si>
    <t>2024-07-22T11:55:05.00</t>
  </si>
  <si>
    <t>1496692072</t>
  </si>
  <si>
    <t xml:space="preserve">3 Days 0 Hr 19 Min </t>
  </si>
  <si>
    <t>Emergencial com a Covre, parada de linha devido à atraso de ETA do Navio MSC CHANNE ( M0527/24 ).</t>
  </si>
  <si>
    <t>PTA-00178767</t>
  </si>
  <si>
    <t>2024-07-19T06:40:18.78</t>
  </si>
  <si>
    <t>2024-07-19T07:18:47.00</t>
  </si>
  <si>
    <t>2024-07-19T00:00:00</t>
  </si>
  <si>
    <t>APTIV ELECTRICAL CENTERS  SHANGHAI-728364</t>
  </si>
  <si>
    <t>Air Freight needed due Vessel Delay, CAPE SOUNIO was supposed to arrive on 07/14 and it's arrive only on 07/24.</t>
  </si>
  <si>
    <t>PTA-00179794</t>
  </si>
  <si>
    <t>35043292;</t>
  </si>
  <si>
    <t>2024-07-19T07:41:17.60</t>
  </si>
  <si>
    <t>2024-07-26T03:11:32.00</t>
  </si>
  <si>
    <t>3337.67</t>
  </si>
  <si>
    <t>728364</t>
  </si>
  <si>
    <t xml:space="preserve">6 Days 19 Hr 30 Min </t>
  </si>
  <si>
    <t>Approved -  ;; Approved - Approved by Teams on 7/26. ;</t>
  </si>
  <si>
    <t>Emergencial com a Covre, parada de linha devido à atraso de ETA do Navio SEASPAN OSPREY ( M0470/24 ).</t>
  </si>
  <si>
    <t>PTA-00179078</t>
  </si>
  <si>
    <t>13969663;</t>
  </si>
  <si>
    <t>2024-07-22T06:00:31.25</t>
  </si>
  <si>
    <t>2024-07-26T03:41:13.32</t>
  </si>
  <si>
    <t>2024-07-22T00:00:00</t>
  </si>
  <si>
    <t>2024-07-23T10:39:58.00</t>
  </si>
  <si>
    <t>Aéreo necessário devido ao congestionamento dos Portos no México, Consolidada não atendeu ao ETA e mover a carga FCL seria o mesmo ETA no Brasil. Esse item também faz parte da estratégia interna da TAOS.</t>
  </si>
  <si>
    <t>PTA-00179085</t>
  </si>
  <si>
    <t>35374502;</t>
  </si>
  <si>
    <t>2024-07-22T07:34:49.84</t>
  </si>
  <si>
    <t>2024-07-23T11:31:43.00</t>
  </si>
  <si>
    <t>668.87</t>
  </si>
  <si>
    <t xml:space="preserve">0 Days 15 Hr 56 Min </t>
  </si>
  <si>
    <t>PTA-00179117</t>
  </si>
  <si>
    <t>35059049;</t>
  </si>
  <si>
    <t>2024-07-23T01:51:27.96</t>
  </si>
  <si>
    <t>2024-07-23T02:50:19.00</t>
  </si>
  <si>
    <t>92.9</t>
  </si>
  <si>
    <t xml:space="preserve">DPE47839 </t>
  </si>
  <si>
    <t>Emergencial com a Covre, parada de linha devido à atraso de ETA do Navio CARTAGENA EXPRESS ( M0496/24 ).</t>
  </si>
  <si>
    <t>PTA-00179116</t>
  </si>
  <si>
    <t>2024-07-23T02:28:45.79</t>
  </si>
  <si>
    <t>2024-07-26T03:42:18.14</t>
  </si>
  <si>
    <t>2024-07-23T00:00:00</t>
  </si>
  <si>
    <t>2024-07-23T02:48:34.00</t>
  </si>
  <si>
    <t>Project - samples/ prototypes - será absorvido em SC</t>
  </si>
  <si>
    <t>PTA-00179157</t>
  </si>
  <si>
    <t>PE595668;</t>
  </si>
  <si>
    <t>2024-07-23T05:09:53.99</t>
  </si>
  <si>
    <t>2024-07-23T05:13:13.00</t>
  </si>
  <si>
    <t xml:space="preserve">DPE47605 </t>
  </si>
  <si>
    <t>MOLEX INTERCONNECT GMBH-7043194</t>
  </si>
  <si>
    <t>PTA-00179164</t>
  </si>
  <si>
    <t>PE592277;</t>
  </si>
  <si>
    <t>2024-07-23T05:41:05.27</t>
  </si>
  <si>
    <t>2024-07-23T05:50:06.00</t>
  </si>
  <si>
    <t>PARMENTIERWEG 2</t>
  </si>
  <si>
    <t>EINDHOVEN</t>
  </si>
  <si>
    <t>7043194</t>
  </si>
  <si>
    <t>NB</t>
  </si>
  <si>
    <t>5657 EH</t>
  </si>
  <si>
    <t xml:space="preserve">DPE47357 </t>
  </si>
  <si>
    <t>Project - samples/ prototypes - freight aprovado pelo PM</t>
  </si>
  <si>
    <t>PTA-00179808</t>
  </si>
  <si>
    <t>35811498;</t>
  </si>
  <si>
    <t>2024-07-25T07:31:07.96</t>
  </si>
  <si>
    <t>2024-07-26T04:08:20.00</t>
  </si>
  <si>
    <t xml:space="preserve">0 Days 20 Hr 37 Min </t>
  </si>
  <si>
    <t xml:space="preserve">DPE47636    </t>
  </si>
  <si>
    <t>Emergencial com a Covre, parada de linha devido à atraso de liberação do Processo M0507/24.</t>
  </si>
  <si>
    <t>PTA-00179809</t>
  </si>
  <si>
    <t>2024-07-26T02:43:22.69</t>
  </si>
  <si>
    <t>2024-07-26T04:08:30.00</t>
  </si>
  <si>
    <t>Divergência de importado, Z-import</t>
  </si>
  <si>
    <t>PTA-00180109</t>
  </si>
  <si>
    <t>2024-07-29T12:01:10.57</t>
  </si>
  <si>
    <t>2024-07-29T05:50:30.00</t>
  </si>
  <si>
    <t>198.29</t>
  </si>
  <si>
    <t>6175311715</t>
  </si>
  <si>
    <t xml:space="preserve">0 Days 5 Hr 49 Min </t>
  </si>
  <si>
    <t xml:space="preserve">John Deere e CNH </t>
  </si>
  <si>
    <t>KMC HOLDINGS, LLC-7092442</t>
  </si>
  <si>
    <t>PTA-00180104</t>
  </si>
  <si>
    <t>13596686;</t>
  </si>
  <si>
    <t>2024-07-29T12:05:00.00</t>
  </si>
  <si>
    <t>2024-07-29T05:36:32.00</t>
  </si>
  <si>
    <t>72.38</t>
  </si>
  <si>
    <t>620 S 1ST ST</t>
  </si>
  <si>
    <t>MILWAUKEE</t>
  </si>
  <si>
    <t>7092442</t>
  </si>
  <si>
    <t>53204-1607</t>
  </si>
  <si>
    <t>2452770294</t>
  </si>
  <si>
    <t>EINSTEIN, EDISON</t>
  </si>
  <si>
    <t>006090724</t>
  </si>
  <si>
    <t>KICKHAEFER MANUFACTURING COMPANY, LLC</t>
  </si>
  <si>
    <t>Supplier delay - Recovered by CN</t>
  </si>
  <si>
    <t>Delay from supplier, recuperado via credit note</t>
  </si>
  <si>
    <t>PTA-00180208</t>
  </si>
  <si>
    <t>2024-07-30T11:17:45.77</t>
  </si>
  <si>
    <t>2024-07-30T12:02:01.00</t>
  </si>
  <si>
    <t>We have cost recovery of half the value</t>
  </si>
  <si>
    <t>292.57</t>
  </si>
  <si>
    <t>2706278864</t>
  </si>
  <si>
    <t>MURAT TICARET KABLO SANAYI ANONIM S-7081838</t>
  </si>
  <si>
    <t>212301535</t>
  </si>
  <si>
    <t>VOLEX PLC</t>
  </si>
  <si>
    <t>APTIV CENTEC II FW97-764037</t>
  </si>
  <si>
    <t>PTA-00180281</t>
  </si>
  <si>
    <t>2024-07-30T07:24:27.54</t>
  </si>
  <si>
    <t>2024-07-30T07:41:38.00</t>
  </si>
  <si>
    <t>13701 MINES ROAD</t>
  </si>
  <si>
    <t>764037</t>
  </si>
  <si>
    <t>78045</t>
  </si>
  <si>
    <t>Motivo: Atraso no corte dos circuitos do OPS 31. Solicitado por Brian Lima</t>
  </si>
  <si>
    <t>35570545;</t>
  </si>
  <si>
    <t>30;</t>
  </si>
  <si>
    <t>2024-07-31T12:04:34.23</t>
  </si>
  <si>
    <t>2024-07-31T12:04:12.00</t>
  </si>
  <si>
    <t>2671.35</t>
  </si>
  <si>
    <t>534.68</t>
  </si>
  <si>
    <t xml:space="preserve">CNH-ARO 10 </t>
  </si>
  <si>
    <t>PTA-00180443</t>
  </si>
  <si>
    <t>2024-07-31T12:05:52.98</t>
  </si>
  <si>
    <t>2024-08-21T05:32:35.41</t>
  </si>
  <si>
    <t>748.2</t>
  </si>
  <si>
    <t>2024-08-01T00:00:00</t>
  </si>
  <si>
    <t>2024-07-31T01:53:17.00</t>
  </si>
  <si>
    <t>SHA47873424</t>
  </si>
  <si>
    <t>Project  - samples/ prototype - recuperado preço/ peça</t>
  </si>
  <si>
    <t>PTA-00180796</t>
  </si>
  <si>
    <t>13820813;</t>
  </si>
  <si>
    <t>2024-08-01T01:43:49.79</t>
  </si>
  <si>
    <t>2024-08-02T10:20:29.00</t>
  </si>
  <si>
    <t xml:space="preserve">0 Days 20 Hr 36 Min </t>
  </si>
  <si>
    <t>F2U</t>
  </si>
  <si>
    <t>DPP76113</t>
  </si>
  <si>
    <t>Project  - samples/ prototype - frete aprovado pelo PM responsável</t>
  </si>
  <si>
    <t>PTA-00180797</t>
  </si>
  <si>
    <t>33137625;</t>
  </si>
  <si>
    <t>2024-08-01T02:09:38.78</t>
  </si>
  <si>
    <t>2024-08-02T10:20:43.00</t>
  </si>
  <si>
    <t>65</t>
  </si>
  <si>
    <t xml:space="preserve">0 Days 20 Hr 11 Min </t>
  </si>
  <si>
    <t>APL91 48 e 61R</t>
  </si>
  <si>
    <t>DPP76201</t>
  </si>
  <si>
    <t>Project  - samples/ prototype - recuperado NQE</t>
  </si>
  <si>
    <t>Parts for project development. Freight will be absorbed in the NQE 266-24</t>
  </si>
  <si>
    <t>PTA-00180637</t>
  </si>
  <si>
    <t>15527131;</t>
  </si>
  <si>
    <t>2024-08-01T02:59:55.41</t>
  </si>
  <si>
    <t>2024-08-23T02:20:19.51</t>
  </si>
  <si>
    <t>33.09</t>
  </si>
  <si>
    <t>2024-08-01T03:08:42.00</t>
  </si>
  <si>
    <t>9880011105</t>
  </si>
  <si>
    <t>NQE 266-24</t>
  </si>
  <si>
    <t>Customer reschedule - Consulta 22</t>
  </si>
  <si>
    <t>aumento FIRE -  Consulta 22 - Aumento FIRE</t>
  </si>
  <si>
    <t>PTA-00180992</t>
  </si>
  <si>
    <t>2024-08-05T12:31:41.39</t>
  </si>
  <si>
    <t>2024-08-14T12:42:21.14</t>
  </si>
  <si>
    <t>2024-08-13T00:00:00</t>
  </si>
  <si>
    <t>82.43</t>
  </si>
  <si>
    <t>2024-08-05T01:25:48.00</t>
  </si>
  <si>
    <t>6291411906</t>
  </si>
  <si>
    <t>Air required due to the congestion of the Ports in Mexico, Consolidated did not meet the ETA and moving the cargo by FCL would be the same ETA in Brazil.</t>
  </si>
  <si>
    <t>PTA-00181240</t>
  </si>
  <si>
    <t>2024-08-06T02:28:35.17</t>
  </si>
  <si>
    <t>2024-08-06T09:31:57.00</t>
  </si>
  <si>
    <t>2024-08-05T00:00:00</t>
  </si>
  <si>
    <t>1918.4</t>
  </si>
  <si>
    <t xml:space="preserve">0 Days 7 Hr 3 Min </t>
  </si>
  <si>
    <t>Approved -  ;; Approved -  ;; Approved - Approved by Teams on 8/6. ;</t>
  </si>
  <si>
    <t>35374503</t>
  </si>
  <si>
    <t>Project  - samples/ prototype - recuperado SC</t>
  </si>
  <si>
    <t>PTA-00181059</t>
  </si>
  <si>
    <t>2024-08-05T06:19:08.58</t>
  </si>
  <si>
    <t>2024-08-05T07:39:06.00</t>
  </si>
  <si>
    <t>102</t>
  </si>
  <si>
    <t>M3569008</t>
  </si>
  <si>
    <t>PTA-00181192</t>
  </si>
  <si>
    <t>maria.luiza.ferreira@aptiv.com</t>
  </si>
  <si>
    <t>2024-08-06T03:06:25.57</t>
  </si>
  <si>
    <t>2024-08-26T12:07:24.44</t>
  </si>
  <si>
    <t>258.59</t>
  </si>
  <si>
    <t>2024-08-06T00:00:00</t>
  </si>
  <si>
    <t>1291.95</t>
  </si>
  <si>
    <t>2388</t>
  </si>
  <si>
    <t>2024-08-06T06:12:02.00</t>
  </si>
  <si>
    <t>ESP-001036158/24</t>
  </si>
  <si>
    <t>Leadtime discrepancy between supplier / customer</t>
  </si>
  <si>
    <t>Diferença de lead time</t>
  </si>
  <si>
    <t>PTA-00181197</t>
  </si>
  <si>
    <t>15499466;</t>
  </si>
  <si>
    <t>2024-08-06T06:15:59.11</t>
  </si>
  <si>
    <t>2024-08-26T11:32:41.99</t>
  </si>
  <si>
    <t>71.03</t>
  </si>
  <si>
    <t>2024-08-06T06:35:07.00</t>
  </si>
  <si>
    <t>7633649914</t>
  </si>
  <si>
    <t>AMPHENOL-766585</t>
  </si>
  <si>
    <t>PTA-00181600</t>
  </si>
  <si>
    <t>2024-08-08T12:30:37.46</t>
  </si>
  <si>
    <t>2024-08-08T02:57:16.00</t>
  </si>
  <si>
    <t>301 CROSSROAD AVE</t>
  </si>
  <si>
    <t>766585</t>
  </si>
  <si>
    <t>35511804</t>
  </si>
  <si>
    <t>Project  - samples/ prototype - recuperado pelo time de vendas</t>
  </si>
  <si>
    <t>LEAR BRASIL IND COM I AUT LTDA-Dummy</t>
  </si>
  <si>
    <t>Parts for project development. Freight will be absorbed at the sale team</t>
  </si>
  <si>
    <t>PTA-00182800</t>
  </si>
  <si>
    <t>35258943;</t>
  </si>
  <si>
    <t>2024-08-09T12:22:18.43</t>
  </si>
  <si>
    <t>2024-08-22T01:06:22.57</t>
  </si>
  <si>
    <t>1140.87</t>
  </si>
  <si>
    <t>5700</t>
  </si>
  <si>
    <t>R ONORIO BORTOLATO 1465</t>
  </si>
  <si>
    <t>NAVEGANTES</t>
  </si>
  <si>
    <t>SANTA CATARINA</t>
  </si>
  <si>
    <t>88375-000</t>
  </si>
  <si>
    <t>2024-08-19T07:49:11.00</t>
  </si>
  <si>
    <t xml:space="preserve">10 Days 7 Hr 26 Min </t>
  </si>
  <si>
    <t>Approved -  ;; Approved -  ;; Approved - Approved by Teams on 8/19. ;</t>
  </si>
  <si>
    <t>BSUV/PICKUP</t>
  </si>
  <si>
    <t xml:space="preserve">Frete será repassado ao cliente conforme alinhado com o time de vendas </t>
  </si>
  <si>
    <t>PTA-00182047</t>
  </si>
  <si>
    <t>33372790;</t>
  </si>
  <si>
    <t>2024-08-12T11:56:06.66</t>
  </si>
  <si>
    <t>2024-08-13T11:01:39.00</t>
  </si>
  <si>
    <t>477</t>
  </si>
  <si>
    <t>33372790</t>
  </si>
  <si>
    <t>Vessel delay/ Leadtime discrepancy between supplier / customer</t>
  </si>
  <si>
    <t>Air required due to the congestion of the Ports in Mexico. We also have a lead time mismatch between supplier and customer. No carrier pays for extra freight caused by port congestion.</t>
  </si>
  <si>
    <t>PTA-00183088</t>
  </si>
  <si>
    <t>2024-08-20T05:34:45.91</t>
  </si>
  <si>
    <t>2024-08-26T12:08:29.08</t>
  </si>
  <si>
    <t>282.5</t>
  </si>
  <si>
    <t>2024-08-12T00:00:00</t>
  </si>
  <si>
    <t>7500</t>
  </si>
  <si>
    <t>Casas, Carlos</t>
  </si>
  <si>
    <t>2024-08-21T06:55:30.00</t>
  </si>
  <si>
    <t xml:space="preserve">1 Days 1 Hr 20 Min </t>
  </si>
  <si>
    <t>Approved -  ;; Approved -  ;; Approved - Approved by Teams on 8/19. ;; Approved -  ;; Approved -  ;; Approved -  ;; Approved - Approved by Teams 8/21. ;; Challenged - Why are we not charging these costs to the forwarder? ;; Approved -  ;</t>
  </si>
  <si>
    <t>35374499/35386903/35126697/35374502</t>
  </si>
  <si>
    <t>Actual cost R$ 7,5K - due to a CR we are considering in this PTA cost only the diffence not recovered.</t>
  </si>
  <si>
    <t>SUMIDENSO DO BRASIL INDÚSTRIAS ELÉTRICAS LTDA-Dummy</t>
  </si>
  <si>
    <t>PTA-00182048</t>
  </si>
  <si>
    <t>2024-08-12T06:41:31.76</t>
  </si>
  <si>
    <t>2024-08-22T01:19:05.49</t>
  </si>
  <si>
    <t>BR-262 - Pará de Minas, MG</t>
  </si>
  <si>
    <t>PARA DE MINAS</t>
  </si>
  <si>
    <t>INAS GERAIS</t>
  </si>
  <si>
    <t>35058-350</t>
  </si>
  <si>
    <t>2024-08-13T11:02:03.00</t>
  </si>
  <si>
    <t>Frete será repassado ao cliente conforme alinhado com o time de vendas</t>
  </si>
  <si>
    <t>PTA-00182185</t>
  </si>
  <si>
    <t>12015865;</t>
  </si>
  <si>
    <t>2024-08-13T02:47:22.17</t>
  </si>
  <si>
    <t>2024-08-14T12:42:07.00</t>
  </si>
  <si>
    <t>327</t>
  </si>
  <si>
    <t xml:space="preserve">0 Days 21 Hr 54 Min </t>
  </si>
  <si>
    <t>CARDEAL E SABIÁ</t>
  </si>
  <si>
    <t>12015865 e 12110842</t>
  </si>
  <si>
    <t>Divergência de importado (Z-import)</t>
  </si>
  <si>
    <t>PTA-00182184</t>
  </si>
  <si>
    <t>2024-08-13T07:36:27.73</t>
  </si>
  <si>
    <t>2024-08-22T06:27:38.30</t>
  </si>
  <si>
    <t>259.33</t>
  </si>
  <si>
    <t>198.93</t>
  </si>
  <si>
    <t>2024-08-14T12:41:59.00</t>
  </si>
  <si>
    <t>5848112701</t>
  </si>
  <si>
    <t xml:space="preserve">0 Days 17 Hr 5 Min </t>
  </si>
  <si>
    <t>SUGARCANE - MAGMA - CNHARO10 - EINSTEIN - TB15</t>
  </si>
  <si>
    <t>Material perdido entre FedEx e Penske</t>
  </si>
  <si>
    <t>Supplier delay - será emitido um CN</t>
  </si>
  <si>
    <t>KOSTAL KONTAKT SYSTEME GMBH-756319</t>
  </si>
  <si>
    <t>Atraso do fornecedor - custo será recuperado do fornecedor via carta de crédito - já recebido confirmação via email</t>
  </si>
  <si>
    <t>PTA-00182183</t>
  </si>
  <si>
    <t>35056660 ;</t>
  </si>
  <si>
    <t>2024-08-14T12:07:35.24</t>
  </si>
  <si>
    <t>2024-08-23T04:51:09.60</t>
  </si>
  <si>
    <t>2024-08-22T00:00:00</t>
  </si>
  <si>
    <t>196.44</t>
  </si>
  <si>
    <t>LUDENSCHEID</t>
  </si>
  <si>
    <t>756319</t>
  </si>
  <si>
    <t>2024-08-14T12:41:45.00</t>
  </si>
  <si>
    <t>2673978974</t>
  </si>
  <si>
    <t>BP antecipation - recuperado NQE</t>
  </si>
  <si>
    <t>Anticipation of BP from customer</t>
  </si>
  <si>
    <t>PTA-00182230</t>
  </si>
  <si>
    <t>M4984107;</t>
  </si>
  <si>
    <t>2000;</t>
  </si>
  <si>
    <t>2024-08-14T12:19:41.08</t>
  </si>
  <si>
    <t>2024-08-14T03:11:17.00</t>
  </si>
  <si>
    <t>Will be recovered under NQE719-24, NQE720-24</t>
  </si>
  <si>
    <t xml:space="preserve">0 Days 2 Hr 51 Min </t>
  </si>
  <si>
    <t xml:space="preserve"> NECESSÁRIO COMPRA DO MATERIAL PARA ATENDIMENTO DE AFTERMARKET DO CLIENTE VW QUE ESTA DENTRO DA OBRIGATORIEDADE</t>
  </si>
  <si>
    <t>PTA-00182343</t>
  </si>
  <si>
    <t>15368642;</t>
  </si>
  <si>
    <t>2024-08-14T02:15:22.44</t>
  </si>
  <si>
    <t>2024-08-23T12:31:44.05</t>
  </si>
  <si>
    <t>2024-08-14T00:00:00</t>
  </si>
  <si>
    <t>2024-08-15T11:18:44.00</t>
  </si>
  <si>
    <t xml:space="preserve">0 Days 21 Hr 3 Min </t>
  </si>
  <si>
    <t>A4 - GOLF</t>
  </si>
  <si>
    <t>SUQIAN FAIRRITE ELECTRONIC PRODUCTS-1077767</t>
  </si>
  <si>
    <t>PTA-00182342</t>
  </si>
  <si>
    <t>2024-08-14T04:44:24.72</t>
  </si>
  <si>
    <t>2024-08-23T01:05:33.42</t>
  </si>
  <si>
    <t>248.98</t>
  </si>
  <si>
    <t>194.42</t>
  </si>
  <si>
    <t>GENGLONG RD.</t>
  </si>
  <si>
    <t>SUQIAN</t>
  </si>
  <si>
    <t>1077767</t>
  </si>
  <si>
    <t>223800</t>
  </si>
  <si>
    <t>2024-08-15T11:18:09.00</t>
  </si>
  <si>
    <t>9940303870</t>
  </si>
  <si>
    <t>libra</t>
  </si>
  <si>
    <t>PTA-00182341</t>
  </si>
  <si>
    <t>35595813;</t>
  </si>
  <si>
    <t>2024-08-15T10:53:27.46</t>
  </si>
  <si>
    <t>2024-08-23T12:47:57.38</t>
  </si>
  <si>
    <t>437.05</t>
  </si>
  <si>
    <t>2024-08-15T00:00:00</t>
  </si>
  <si>
    <t>2183.61</t>
  </si>
  <si>
    <t>1290</t>
  </si>
  <si>
    <t>2024-08-15T11:17:59.00</t>
  </si>
  <si>
    <t>ESP-001038333/24</t>
  </si>
  <si>
    <t>IP BSUV</t>
  </si>
  <si>
    <t>35595813</t>
  </si>
  <si>
    <t>Alta demanda de P&amp;A</t>
  </si>
  <si>
    <t>PTA-00182373</t>
  </si>
  <si>
    <t>2024-08-15T02:17:05.92</t>
  </si>
  <si>
    <t>2024-08-15T04:17:45.00</t>
  </si>
  <si>
    <t>46.73</t>
  </si>
  <si>
    <t>9880050331</t>
  </si>
  <si>
    <t>Documentation lost</t>
  </si>
  <si>
    <t>FLEXCRAFT, LLC-1066373</t>
  </si>
  <si>
    <t>Material sem documentação travado na Penske</t>
  </si>
  <si>
    <t>PTA-00183116</t>
  </si>
  <si>
    <t>2024-08-15T07:43:17.47</t>
  </si>
  <si>
    <t>2024-08-21T11:13:58.00</t>
  </si>
  <si>
    <t>77.1</t>
  </si>
  <si>
    <t>1066373</t>
  </si>
  <si>
    <t>9940301755</t>
  </si>
  <si>
    <t xml:space="preserve">6 Days 3 Hr 30 Min </t>
  </si>
  <si>
    <t>ROOF - FLOOR</t>
  </si>
  <si>
    <t>079336325</t>
  </si>
  <si>
    <t>FLEXCRAFT, LLC</t>
  </si>
  <si>
    <t>PTA-00182742</t>
  </si>
  <si>
    <t>PE595665;</t>
  </si>
  <si>
    <t>2024-08-19T12:59:20.50</t>
  </si>
  <si>
    <t>2024-08-19T04:46:28.00</t>
  </si>
  <si>
    <t xml:space="preserve">0 Days 3 Hr 47 Min </t>
  </si>
  <si>
    <t>BSUV E PICKUP MY26</t>
  </si>
  <si>
    <t>DPE47598</t>
  </si>
  <si>
    <t>XIAMEN HONGFA ELECTROACOUSTIC CO.,-1053338</t>
  </si>
  <si>
    <t>MATERIAL PARA ATENDER AS FASES DE DESENVOLVIMENTO/FERRAMENTAL E ENTREGA DE CHICOTES AO CLIENTE CNH COTAÇÃO:NQE 646-24</t>
  </si>
  <si>
    <t>PTA-00182769</t>
  </si>
  <si>
    <t>35908045;</t>
  </si>
  <si>
    <t>50.00;</t>
  </si>
  <si>
    <t>2024-08-19T05:11:18.86</t>
  </si>
  <si>
    <t>2024-08-29T01:19:42.81</t>
  </si>
  <si>
    <t>507.44</t>
  </si>
  <si>
    <t>NQE 646-24</t>
  </si>
  <si>
    <t>477.45</t>
  </si>
  <si>
    <t>NO.91-101, SUNBAN SOUTH ROAD, BEIBU INDUSTRIAL ZONE, JIMEI</t>
  </si>
  <si>
    <t>1053338</t>
  </si>
  <si>
    <t>361000</t>
  </si>
  <si>
    <t>2024-08-19T05:54:58.00</t>
  </si>
  <si>
    <t>62 2763 8314</t>
  </si>
  <si>
    <t>35x22x22;</t>
  </si>
  <si>
    <t>MODIFICAÇÃO TARDIA DO PROJETO X6H, COM NECESSIDADE DE PEÇAS EM ANTECIAPDO PARA VALIDAÇÃO E DESENVOLVIMENTO DO TOOLING PARA ATENDER BP-CUSTO RECUPERADO NA COTAÇÃO: NQE 691-24</t>
  </si>
  <si>
    <t>PTA-00183118</t>
  </si>
  <si>
    <t>10819549;10864856;13608780</t>
  </si>
  <si>
    <t>9000;3000;3000</t>
  </si>
  <si>
    <t>7.70;0;0</t>
  </si>
  <si>
    <t>2024-08-20T10:42:49.95</t>
  </si>
  <si>
    <t>2024-08-29T05:24:18.16</t>
  </si>
  <si>
    <t>102.03</t>
  </si>
  <si>
    <t>CUSTO RECUPERADO NA COTAÇÃO: NQE 691-24</t>
  </si>
  <si>
    <t>57.02</t>
  </si>
  <si>
    <t>2024-08-21T11:14:23.00</t>
  </si>
  <si>
    <t xml:space="preserve"> 24 8907 9390</t>
  </si>
  <si>
    <t xml:space="preserve">1 Days 12 Hr 31 Min </t>
  </si>
  <si>
    <t xml:space="preserve">25x24x5;; </t>
  </si>
  <si>
    <t>PL8 X6H</t>
  </si>
  <si>
    <t>134786</t>
  </si>
  <si>
    <t>NQE 691-24</t>
  </si>
  <si>
    <t>PTA-00183117</t>
  </si>
  <si>
    <t>12110844;</t>
  </si>
  <si>
    <t>2024-08-21T01:09:05.79</t>
  </si>
  <si>
    <t>2024-08-21T11:14:08.00</t>
  </si>
  <si>
    <t>313</t>
  </si>
  <si>
    <t xml:space="preserve">0 Days 10 Hr 5 Min </t>
  </si>
  <si>
    <t>12110844 e 15326666</t>
  </si>
  <si>
    <t>MÁQUINAS SAZI LTDA-Dummy</t>
  </si>
  <si>
    <t>PTA-00183115</t>
  </si>
  <si>
    <t>2024-08-21T02:20:21.47</t>
  </si>
  <si>
    <t>2024-08-21T11:13:46.00</t>
  </si>
  <si>
    <t>259</t>
  </si>
  <si>
    <t>1294</t>
  </si>
  <si>
    <t>EST RSC 453, KM 117,8</t>
  </si>
  <si>
    <t>Farroupilha</t>
  </si>
  <si>
    <t>95180-000</t>
  </si>
  <si>
    <t>DPP76390</t>
  </si>
  <si>
    <t>PTA-00183113</t>
  </si>
  <si>
    <t>12045808;</t>
  </si>
  <si>
    <t>2024-08-21T04:44:32.69</t>
  </si>
  <si>
    <t>2024-08-21T11:13:29.00</t>
  </si>
  <si>
    <t xml:space="preserve">0 Days 6 Hr 28 Min </t>
  </si>
  <si>
    <t>12045808 e 13543947</t>
  </si>
  <si>
    <t>MOQ alto - evitar excesso E&amp;O</t>
  </si>
  <si>
    <t>M1A-Build ahead\increase buffer</t>
  </si>
  <si>
    <t>Alto MOQ do fornecedor corrente, evitar compra de E&amp;O.</t>
  </si>
  <si>
    <t>PTA-00183114</t>
  </si>
  <si>
    <t>12047783;</t>
  </si>
  <si>
    <t>2024-08-21T08:05:07.12</t>
  </si>
  <si>
    <t>2024-08-29T01:54:51.47</t>
  </si>
  <si>
    <t>2024-08-29T00:00:00</t>
  </si>
  <si>
    <t>34.83</t>
  </si>
  <si>
    <t>31.99</t>
  </si>
  <si>
    <t>2024-08-21T11:13:39.00</t>
  </si>
  <si>
    <t>1329896713</t>
  </si>
  <si>
    <t>Divergencia de estoque e invoice que estava em transito de 2023 foi cancelada pelo fornecedor.</t>
  </si>
  <si>
    <t>PTA-00183418</t>
  </si>
  <si>
    <t>13676322;</t>
  </si>
  <si>
    <t>2024-08-22T04:22:05.21</t>
  </si>
  <si>
    <t>2024-08-29T01:29:06.29</t>
  </si>
  <si>
    <t>2024-08-30T00:00:00</t>
  </si>
  <si>
    <t>119.44</t>
  </si>
  <si>
    <t>116.62</t>
  </si>
  <si>
    <t>2024-08-23T03:23:04.00</t>
  </si>
  <si>
    <t xml:space="preserve">0 Days 23 Hr 0 Min </t>
  </si>
  <si>
    <t>Material crítico - Recuperado em POV</t>
  </si>
  <si>
    <t xml:space="preserve">Material critico para atender solicitação urgente do cliente John Deere- custo aereo absorvido na POV17374 </t>
  </si>
  <si>
    <t>M3075201;M3075312</t>
  </si>
  <si>
    <t>6000;4500</t>
  </si>
  <si>
    <t>147.00;0</t>
  </si>
  <si>
    <t>2024-08-23T12:35:30.31</t>
  </si>
  <si>
    <t>2024-08-23T12:35:04.89</t>
  </si>
  <si>
    <t>1163.51</t>
  </si>
  <si>
    <t xml:space="preserve">POV17374 </t>
  </si>
  <si>
    <t>Puma</t>
  </si>
  <si>
    <t>Prosoma Comércio de Peças Ltda-Dummy</t>
  </si>
  <si>
    <t>Parts for project development. Freight will be absorbed at the SC 288-24 quotation.</t>
  </si>
  <si>
    <t>PTA-00183468</t>
  </si>
  <si>
    <t>PE612548;</t>
  </si>
  <si>
    <t>2024-08-23T06:18:42.99</t>
  </si>
  <si>
    <t>2024-08-23T06:55:20.00</t>
  </si>
  <si>
    <t>200.15</t>
  </si>
  <si>
    <t xml:space="preserve">Av. Amazonas, 974 </t>
  </si>
  <si>
    <t>PORTO ALEGRE</t>
  </si>
  <si>
    <t>90240-542</t>
  </si>
  <si>
    <t>ARO17</t>
  </si>
  <si>
    <t>material para atender montagem de peças criticas conforme programação do P&amp;A FIAT/MAN/FORD/MBB</t>
  </si>
  <si>
    <t>PTA-00183467</t>
  </si>
  <si>
    <t>12197110;13893234;15364590;15441350;33165653</t>
  </si>
  <si>
    <t>10;300;500;100;300</t>
  </si>
  <si>
    <t>4.54;0;0;0;0</t>
  </si>
  <si>
    <t>2024-08-23T06:44:18.77</t>
  </si>
  <si>
    <t>2024-08-23T06:55:11.00</t>
  </si>
  <si>
    <t>53.59</t>
  </si>
  <si>
    <t>4491179210</t>
  </si>
  <si>
    <t>NINGBO SCHLEMMER AUTOMOTIVE PARTS C-Dummy</t>
  </si>
  <si>
    <t>PTA-00183938</t>
  </si>
  <si>
    <t>35906539;</t>
  </si>
  <si>
    <t>2024-08-26T11:50:11.54</t>
  </si>
  <si>
    <t>2024-08-27T10:02:23.00</t>
  </si>
  <si>
    <t>399</t>
  </si>
  <si>
    <t>Xizhou Economic and Developm</t>
  </si>
  <si>
    <t>Zhejiang</t>
  </si>
  <si>
    <t xml:space="preserve">1 Days 10 Hr 12 Min </t>
  </si>
  <si>
    <t xml:space="preserve">35906539 </t>
  </si>
  <si>
    <t>544770563</t>
  </si>
  <si>
    <t>Ningbo Schlemmer Automotive Parts Co. Ltd.</t>
  </si>
  <si>
    <t>CONSULTA 22: AUMENTO FIRE</t>
  </si>
  <si>
    <t>PTA-00184219</t>
  </si>
  <si>
    <t>2024-08-26T01:00:30.88</t>
  </si>
  <si>
    <t>2024-08-29T12:03:49.00</t>
  </si>
  <si>
    <t>511.67</t>
  </si>
  <si>
    <t xml:space="preserve">2 Days 23 Hr 3 Min </t>
  </si>
  <si>
    <t>Vessel delay - Entrega emergencial</t>
  </si>
  <si>
    <t>Emergencial com a Covre, parada de linha devido à atraso de liberação do Processo M0569/24, que era DSA mas caiu em Inspeção de Madeira.</t>
  </si>
  <si>
    <t>PTA-00183695</t>
  </si>
  <si>
    <t>35595662;</t>
  </si>
  <si>
    <t>2024-08-26T02:13:02.10</t>
  </si>
  <si>
    <t>2024-08-26T05:34:07.00</t>
  </si>
  <si>
    <t>2024-08-26T00:00:00</t>
  </si>
  <si>
    <t>CONSULTA 22: AUMENTO FIRE - Será recuperado do cliente</t>
  </si>
  <si>
    <t>PTA-00184220</t>
  </si>
  <si>
    <t>2024-08-27T10:15:31.92</t>
  </si>
  <si>
    <t>2024-08-29T12:03:54.00</t>
  </si>
  <si>
    <t>2024-09-04T00:00:00</t>
  </si>
  <si>
    <t>750</t>
  </si>
  <si>
    <t xml:space="preserve">2 Days 1 Hr 48 Min </t>
  </si>
  <si>
    <t>13722164; 33239677</t>
  </si>
  <si>
    <t>ATENDER DEMANDA DE PA.</t>
  </si>
  <si>
    <t>PTA-00183937</t>
  </si>
  <si>
    <t>2024-08-27T06:53:37.20</t>
  </si>
  <si>
    <t>2024-08-28T01:09:05.68</t>
  </si>
  <si>
    <t>287.7</t>
  </si>
  <si>
    <t>2024-08-27T10:01:56.00</t>
  </si>
  <si>
    <t>12004983</t>
  </si>
  <si>
    <t>KLAUKE SLOVAKIA S.R.O.-7101000</t>
  </si>
  <si>
    <t>Atraso de ETA do navio CAUQUENES devido à congestionamento dos portos, ETA original 20/08 e novo ETA 31/08.</t>
  </si>
  <si>
    <t>2024-08-28T02:04:15.45</t>
  </si>
  <si>
    <t>2024-08-28T01:57:43.02</t>
  </si>
  <si>
    <t>2024-08-28T00:00:00</t>
  </si>
  <si>
    <t>7101000</t>
  </si>
  <si>
    <t>P&amp;A- recuperado com ICC</t>
  </si>
  <si>
    <t>PTA-00184338</t>
  </si>
  <si>
    <t>12004983;</t>
  </si>
  <si>
    <t>2024-08-29T07:10:25.76</t>
  </si>
  <si>
    <t>2024-08-29T07:51:17.00</t>
  </si>
  <si>
    <t>Recuperado via ICC-Nº DN240676</t>
  </si>
  <si>
    <t>56.38</t>
  </si>
  <si>
    <t>General Motors -Dummy</t>
  </si>
  <si>
    <t xml:space="preserve">VEICULO SOLICITADO POR CICERO FERREIRA. MOTIVO:Falta de material 35088420. </t>
  </si>
  <si>
    <t>PTA-00184495</t>
  </si>
  <si>
    <t>35119265-3;</t>
  </si>
  <si>
    <t>2024-08-30T12:55:07.33</t>
  </si>
  <si>
    <t>2024-08-30T03:27:28.00</t>
  </si>
  <si>
    <t>427.49</t>
  </si>
  <si>
    <t>Av General Motors 129</t>
  </si>
  <si>
    <t>18087-165</t>
  </si>
  <si>
    <t>85.56</t>
  </si>
  <si>
    <t>Emergencial com a Covre, parada de linha devido à atraso de ETA NAVIO CAUQUENES</t>
  </si>
  <si>
    <t>PTA-00184738</t>
  </si>
  <si>
    <t>Guilherme.Lucio@aptiv.com</t>
  </si>
  <si>
    <t>2024-08-30T05:03:33.61</t>
  </si>
  <si>
    <t>2024-09-30T07:08:32.41</t>
  </si>
  <si>
    <t>2024-09-02T12:14:45.00</t>
  </si>
  <si>
    <t xml:space="preserve">2 Days 19 Hr 11 Min </t>
  </si>
  <si>
    <t>Recovered with VW PA2</t>
  </si>
  <si>
    <t>Project - Recovered</t>
  </si>
  <si>
    <t>PTA-00184783</t>
  </si>
  <si>
    <t>13954183;</t>
  </si>
  <si>
    <t>2024-09-02T12:00:38.03</t>
  </si>
  <si>
    <t>2024-09-02T05:47:37.00</t>
  </si>
  <si>
    <t>ARO 24 - CNH</t>
  </si>
  <si>
    <t xml:space="preserve">DPP76525 </t>
  </si>
  <si>
    <t>To meet customer schedule</t>
  </si>
  <si>
    <t>Aéreo planejado juntamente com o Cliente para atender a demanda</t>
  </si>
  <si>
    <t>PTA-00184753</t>
  </si>
  <si>
    <t>2024-09-02T12:59:32.36</t>
  </si>
  <si>
    <t>2024-09-02T02:18:06.00</t>
  </si>
  <si>
    <t>135.88</t>
  </si>
  <si>
    <t>5349668004</t>
  </si>
  <si>
    <t>CVG - MONONA WIRE CORPORATION-743278</t>
  </si>
  <si>
    <t>Fornecedor CVG com falta de matéria prima</t>
  </si>
  <si>
    <t>PTA-00184739</t>
  </si>
  <si>
    <t>13978351;</t>
  </si>
  <si>
    <t>2024-08-30T07:20:19.10</t>
  </si>
  <si>
    <t>2024-09-02T12:14:59.00</t>
  </si>
  <si>
    <t>340.08</t>
  </si>
  <si>
    <t>7800 WALTON PKWY</t>
  </si>
  <si>
    <t>NEW ALBANY</t>
  </si>
  <si>
    <t>743278</t>
  </si>
  <si>
    <t>43054-8233</t>
  </si>
  <si>
    <t>5572115990</t>
  </si>
  <si>
    <t xml:space="preserve">2 Days 16 Hr 54 Min </t>
  </si>
  <si>
    <t>PUMA</t>
  </si>
  <si>
    <t>Há mesês tentando ajudar com o fornecedor a conseguir a matéria prima com reuniões e emails. Time de compras envolvido no caso</t>
  </si>
  <si>
    <t>Air freight neededdue to scheduling outside the supplier's leadtime. We are authorized by the customer to recover costs.</t>
  </si>
  <si>
    <t>PTA-00185580</t>
  </si>
  <si>
    <t>2024-09-02T02:01:03.21</t>
  </si>
  <si>
    <t>2024-09-06T01:57:22.00</t>
  </si>
  <si>
    <t>2024-09-02T00:00:00</t>
  </si>
  <si>
    <t>2244.91</t>
  </si>
  <si>
    <t xml:space="preserve">3 Days 23 Hr 56 Min </t>
  </si>
  <si>
    <t>Vessel delay - recovered by POV</t>
  </si>
  <si>
    <t>Atraso atracação navio Cauquenes Processo M0625/24 - 12 dias de atraso.</t>
  </si>
  <si>
    <t>PTA-00184798</t>
  </si>
  <si>
    <t>M4206004;</t>
  </si>
  <si>
    <t>2024-09-02T05:35:52.10</t>
  </si>
  <si>
    <t>2024-09-02T07:23:53.00</t>
  </si>
  <si>
    <t>2024-09-03T00:00:00</t>
  </si>
  <si>
    <t>Ja recuperado na POV17508</t>
  </si>
  <si>
    <t>Corolla 740B</t>
  </si>
  <si>
    <t>To meet BP demand - will be recevory by POV</t>
  </si>
  <si>
    <t>Virada de BP para atender a demanda da John Deere</t>
  </si>
  <si>
    <t>PTA-00185581</t>
  </si>
  <si>
    <t>M3075301;</t>
  </si>
  <si>
    <t>2024-09-03T02:42:17.29</t>
  </si>
  <si>
    <t>2024-09-06T01:58:18.00</t>
  </si>
  <si>
    <t>POV,que será enviada pelo Filipe Veloso (Projetos)</t>
  </si>
  <si>
    <t>995.6</t>
  </si>
  <si>
    <t xml:space="preserve">2 Days 23 Hr 16 Min </t>
  </si>
  <si>
    <t>Diversos</t>
  </si>
  <si>
    <t xml:space="preserve">PN's afetados: M3075301, M3075214, M3075206, M3070401, M3070301, </t>
  </si>
  <si>
    <t>Customer rescheduled - Consulta 22</t>
  </si>
  <si>
    <t>PTA-00184949</t>
  </si>
  <si>
    <t>2024-09-03T01:39:59.85</t>
  </si>
  <si>
    <t>2024-09-03T02:52:31.00</t>
  </si>
  <si>
    <t>797.8</t>
  </si>
  <si>
    <t>Vessel delay - Mexico port congestion</t>
  </si>
  <si>
    <t>Atraso de ETA devido a congestionamento de porto, Navio CMA CGM MERCANTOUR. Primeiro ETA 12/09, Novo ETA 23/09</t>
  </si>
  <si>
    <t>PTA-00184966</t>
  </si>
  <si>
    <t>2024-09-03T02:32:54.00</t>
  </si>
  <si>
    <t>2024-09-30T07:09:37.07</t>
  </si>
  <si>
    <t>215.01</t>
  </si>
  <si>
    <t>2024-09-03T04:22:08.00</t>
  </si>
  <si>
    <t>CENTRAL</t>
  </si>
  <si>
    <t>PTA-00185583</t>
  </si>
  <si>
    <t>2024-09-03T03:38:34.69</t>
  </si>
  <si>
    <t>2024-09-30T07:10:14.69</t>
  </si>
  <si>
    <t>6844.06</t>
  </si>
  <si>
    <t>2024-09-06T02:01:03.00</t>
  </si>
  <si>
    <t xml:space="preserve">2 Days 22 Hr 22 Min </t>
  </si>
  <si>
    <t>Custormer reschedule - recovered by POV</t>
  </si>
  <si>
    <t>Aumento do fire + atraso na iberação</t>
  </si>
  <si>
    <t>PTA-00185357</t>
  </si>
  <si>
    <t>10718050;</t>
  </si>
  <si>
    <t>2024-09-03T06:25:51.09</t>
  </si>
  <si>
    <t>2024-09-05T11:05:04.00</t>
  </si>
  <si>
    <t>Recuperado na pov POV1750</t>
  </si>
  <si>
    <t xml:space="preserve">1 Days 16 Hr 39 Min </t>
  </si>
  <si>
    <t>Componentes para atender montagem de chicotes criticos, conforme programação recebida do cliente FIAT, na POV17508</t>
  </si>
  <si>
    <t>PTA-00185150</t>
  </si>
  <si>
    <t>13669789;35151230</t>
  </si>
  <si>
    <t>200;100</t>
  </si>
  <si>
    <t>14.41;0</t>
  </si>
  <si>
    <t>2024-09-04T11:51:34.66</t>
  </si>
  <si>
    <t>2024-09-04T01:01:08.00</t>
  </si>
  <si>
    <t>81.23</t>
  </si>
  <si>
    <t>POV17508</t>
  </si>
  <si>
    <t>3405369715</t>
  </si>
  <si>
    <t>Componentes para atender montagem de chicotes criticos, conforme programação recebida do cliente FIAT POV17508</t>
  </si>
  <si>
    <t>Reprograma FIRE - Será recuperado do cliente</t>
  </si>
  <si>
    <t>PTA-00185166</t>
  </si>
  <si>
    <t>10781073;</t>
  </si>
  <si>
    <t>2024-09-04T01:33:56.07</t>
  </si>
  <si>
    <t>2024-09-17T03:01:26.68</t>
  </si>
  <si>
    <t>2024-09-11T00:00:00</t>
  </si>
  <si>
    <t>325.93</t>
  </si>
  <si>
    <t>2024-09-04T02:03:23.00</t>
  </si>
  <si>
    <t>8929740982</t>
  </si>
  <si>
    <t>STARLIM SPRITZGUSS GMBH-1057615</t>
  </si>
  <si>
    <t>VARIAÇÃO DE PROGRAMA</t>
  </si>
  <si>
    <t>PTA-00185392</t>
  </si>
  <si>
    <t>10763278;</t>
  </si>
  <si>
    <t>2024-09-05T12:16:11.42</t>
  </si>
  <si>
    <t>2024-09-10T07:13:05.18</t>
  </si>
  <si>
    <t>73.54</t>
  </si>
  <si>
    <t>Recuperado na POV 17508</t>
  </si>
  <si>
    <t>73.98</t>
  </si>
  <si>
    <t>MUEHLSTRASSE 21</t>
  </si>
  <si>
    <t>MARCHTRENK</t>
  </si>
  <si>
    <t>1057615</t>
  </si>
  <si>
    <t>4614</t>
  </si>
  <si>
    <t>2024-09-05T02:27:02.00</t>
  </si>
  <si>
    <t>6666249144</t>
  </si>
  <si>
    <t>Recovered from customer</t>
  </si>
  <si>
    <t>Increase in our production of Stellantis replacement parts.</t>
  </si>
  <si>
    <t>PTA-00185582</t>
  </si>
  <si>
    <t>2024-09-05T12:22:26.02</t>
  </si>
  <si>
    <t>2024-09-17T02:59:32.28</t>
  </si>
  <si>
    <t>2201.82</t>
  </si>
  <si>
    <t>2024-09-13T00:00:00</t>
  </si>
  <si>
    <t>2024-09-06T01:58:35.00</t>
  </si>
  <si>
    <t>MAD47980389</t>
  </si>
  <si>
    <t xml:space="preserve">1 Days 1 Hr 36 Min </t>
  </si>
  <si>
    <t>P&amp;A Stellantis</t>
  </si>
  <si>
    <t>Carrier shipment error - will be opened a Claim to recovery icc</t>
  </si>
  <si>
    <t>DELFINGEN RO-SATU MARE S.A.-7049776</t>
  </si>
  <si>
    <t xml:space="preserve">Expeditors enviou a carga para o México por engano. INV 29003481 afetada </t>
  </si>
  <si>
    <t>PTA-00186080</t>
  </si>
  <si>
    <t>33199941;</t>
  </si>
  <si>
    <t>2024-09-05T03:41:11.87</t>
  </si>
  <si>
    <t>2024-09-10T03:55:54.00</t>
  </si>
  <si>
    <t>2024-09-05T00:00:00</t>
  </si>
  <si>
    <t>107.5</t>
  </si>
  <si>
    <t>CAREIULUI STREET, NO. 8/A</t>
  </si>
  <si>
    <t>VETIS</t>
  </si>
  <si>
    <t>7049776</t>
  </si>
  <si>
    <t>SM</t>
  </si>
  <si>
    <t>447355</t>
  </si>
  <si>
    <t xml:space="preserve">5 Days 0 Hr 14 Min </t>
  </si>
  <si>
    <t>BODY RR</t>
  </si>
  <si>
    <t>565470403</t>
  </si>
  <si>
    <t>DELFINGEN RO-SATU MARE S.A.</t>
  </si>
  <si>
    <t>Atraso</t>
  </si>
  <si>
    <t>PTA-00185479</t>
  </si>
  <si>
    <t>2024-09-05T05:33:35.16</t>
  </si>
  <si>
    <t>2024-09-05T06:49:07.00</t>
  </si>
  <si>
    <t>211.31</t>
  </si>
  <si>
    <t>STLA</t>
  </si>
  <si>
    <t>Customer rescheduled</t>
  </si>
  <si>
    <t>CNH-Dummy</t>
  </si>
  <si>
    <t>Solicitado por Brian Lima. Motivo: MOTIVO: REPROGRAMA DO CLIENTE COM CUSTO RECUPERADO. CONTA: P012 8390 1022 1PAR 5150</t>
  </si>
  <si>
    <t>PTA-00186912</t>
  </si>
  <si>
    <t>35702572;35570542;35794263</t>
  </si>
  <si>
    <t>10;4;3</t>
  </si>
  <si>
    <t>2024-09-06T11:59:47.52</t>
  </si>
  <si>
    <t>2024-09-16T09:30:24.00</t>
  </si>
  <si>
    <t>2799.82</t>
  </si>
  <si>
    <t>13106508</t>
  </si>
  <si>
    <t xml:space="preserve">10 Days 9 Hr 30 Min </t>
  </si>
  <si>
    <t>560.39</t>
  </si>
  <si>
    <t>PROJEÇÃO</t>
  </si>
  <si>
    <t>Project - Recovered by NQE</t>
  </si>
  <si>
    <t>Atender peças piloto</t>
  </si>
  <si>
    <t>PTA-00186258</t>
  </si>
  <si>
    <t>1620;</t>
  </si>
  <si>
    <t>24.63;</t>
  </si>
  <si>
    <t>2024-09-06T06:05:33.64</t>
  </si>
  <si>
    <t>2024-09-23T12:26:15.17</t>
  </si>
  <si>
    <t>150.05</t>
  </si>
  <si>
    <t>Será recuperado na NQE539-23.</t>
  </si>
  <si>
    <t>158.56</t>
  </si>
  <si>
    <t>2024-09-11T02:42:02.00</t>
  </si>
  <si>
    <t>6398573845</t>
  </si>
  <si>
    <t xml:space="preserve">4 Days 20 Hr 36 Min </t>
  </si>
  <si>
    <t>Projeto P</t>
  </si>
  <si>
    <t>Supplier LEADTIME</t>
  </si>
  <si>
    <t>COMPRA PARA ATENDER VIDA SERIE DEVIDO AO ALTO LEAD TIME CUSTOS EXTRAS RECUPERAVEl na C 987-23</t>
  </si>
  <si>
    <t>PTA-00186079</t>
  </si>
  <si>
    <t>35882354;</t>
  </si>
  <si>
    <t>2024-09-10T01:26:59.10</t>
  </si>
  <si>
    <t>2024-09-10T03:55:36.00</t>
  </si>
  <si>
    <t>31.89</t>
  </si>
  <si>
    <t>SC987-23</t>
  </si>
  <si>
    <t>5398195084</t>
  </si>
  <si>
    <t xml:space="preserve">0 Days 2 Hr 28 Min </t>
  </si>
  <si>
    <t>18x8x6;</t>
  </si>
  <si>
    <t>Mazotti</t>
  </si>
  <si>
    <t>Aéreo necessário devido ao atraso de ETA da Invoice 77028064, Expeditors alterou o armador e atrasou nosso embarque. Iremos tentar cobrar os custos do aéreo.</t>
  </si>
  <si>
    <t>PTA-00186102</t>
  </si>
  <si>
    <t>33511914;</t>
  </si>
  <si>
    <t>2024-09-10T01:15:40.34</t>
  </si>
  <si>
    <t>2024-09-10T05:22:21.00</t>
  </si>
  <si>
    <t>2024-09-10T00:00:00</t>
  </si>
  <si>
    <t>207.61</t>
  </si>
  <si>
    <t xml:space="preserve">0 Days 4 Hr 6 Min </t>
  </si>
  <si>
    <t>FAIR-RITE PRODUCTS CORP.-7030105</t>
  </si>
  <si>
    <t>Atender P&amp;A.</t>
  </si>
  <si>
    <t>PTA-00186257</t>
  </si>
  <si>
    <t>33160979 ;</t>
  </si>
  <si>
    <t>2024-09-11T12:36:12.53</t>
  </si>
  <si>
    <t>2024-09-24T01:14:57.71</t>
  </si>
  <si>
    <t>194.89</t>
  </si>
  <si>
    <t>Recuperado do cliente.</t>
  </si>
  <si>
    <t>2531 N 1000TH ST</t>
  </si>
  <si>
    <t>FLAT ROCK</t>
  </si>
  <si>
    <t>7030105</t>
  </si>
  <si>
    <t>62427-3212</t>
  </si>
  <si>
    <t>2024-09-11T02:41:24.00</t>
  </si>
  <si>
    <t>2750333331</t>
  </si>
  <si>
    <t>PTA-00186438</t>
  </si>
  <si>
    <t>2024-09-11T06:00:22.78</t>
  </si>
  <si>
    <t>2024-09-30T07:11:46.19</t>
  </si>
  <si>
    <t>224.9</t>
  </si>
  <si>
    <t>2024-09-12T02:54:07.00</t>
  </si>
  <si>
    <t xml:space="preserve">0 Days 20 Hr 53 Min </t>
  </si>
  <si>
    <t>PTA-00186416</t>
  </si>
  <si>
    <t>15547891;</t>
  </si>
  <si>
    <t>2024-09-12T11:09:52.39</t>
  </si>
  <si>
    <t>2024-09-12T01:18:02.00</t>
  </si>
  <si>
    <t>Recuperado via credit note.</t>
  </si>
  <si>
    <t>48.11</t>
  </si>
  <si>
    <t>6931254422</t>
  </si>
  <si>
    <t>TB15, SugarCane</t>
  </si>
  <si>
    <t>CVG MONONA WIRE LLC-767440</t>
  </si>
  <si>
    <t>PTA-00186415</t>
  </si>
  <si>
    <t>2024-09-12T11:29:21.50</t>
  </si>
  <si>
    <t>2024-09-12T01:17:38.00</t>
  </si>
  <si>
    <t>162.5</t>
  </si>
  <si>
    <t>4721 EUGENE AVENUE</t>
  </si>
  <si>
    <t>DOUGLAS</t>
  </si>
  <si>
    <t>767440</t>
  </si>
  <si>
    <t>AZ</t>
  </si>
  <si>
    <t>85607</t>
  </si>
  <si>
    <t>Project - prototypes/ samples</t>
  </si>
  <si>
    <t>APTIV MANUFATURA E SERVICOS DE DIST-1063176</t>
  </si>
  <si>
    <t>PTA-00187699</t>
  </si>
  <si>
    <t>2024-09-19T07:03:33.20</t>
  </si>
  <si>
    <t>2024-09-20T11:57:20.00</t>
  </si>
  <si>
    <t>AV. AVELINO RIBEIRO 900</t>
  </si>
  <si>
    <t>1063176</t>
  </si>
  <si>
    <t xml:space="preserve">0 Days 16 Hr 53 Min </t>
  </si>
  <si>
    <t>HONGFA TECHNOLOGY CO., LTD.-1089328</t>
  </si>
  <si>
    <t>VARIATION FROM CUSTOMER</t>
  </si>
  <si>
    <t>PTA-00186972</t>
  </si>
  <si>
    <t>2024-09-06T10:57:12.58</t>
  </si>
  <si>
    <t>2024-09-20T12:01:22.05</t>
  </si>
  <si>
    <t>1955.46</t>
  </si>
  <si>
    <t>STELLANTIS</t>
  </si>
  <si>
    <t>1200</t>
  </si>
  <si>
    <t>1089328</t>
  </si>
  <si>
    <t>2024-09-17T03:00:37.00</t>
  </si>
  <si>
    <t>XMN47999556</t>
  </si>
  <si>
    <t xml:space="preserve">11 Days 4 Hr 3 Min </t>
  </si>
  <si>
    <t>Approved -  ;; Approved -  ;; Approved -  ;; Approved -  ;; Approved - Approved by Teams on 9/17. ;</t>
  </si>
  <si>
    <t>PTA-00187105</t>
  </si>
  <si>
    <t>35374903;</t>
  </si>
  <si>
    <t>2024-09-12T02:56:57.46</t>
  </si>
  <si>
    <t>2024-09-30T07:21:20.03</t>
  </si>
  <si>
    <t>911.46</t>
  </si>
  <si>
    <t>2024-09-12T00:00:00</t>
  </si>
  <si>
    <t>6257</t>
  </si>
  <si>
    <t>2024-09-18T05:38:05.00</t>
  </si>
  <si>
    <t>QRO47987467</t>
  </si>
  <si>
    <t xml:space="preserve">5 Days 14 Hr 41 Min </t>
  </si>
  <si>
    <t>Approved -  ;; Approved -  ;; Approved -  ;; Approved -  ;; Approved - Approved by Teams on 9/17. ;; Approved -  ;</t>
  </si>
  <si>
    <t>35374499/35386503/35126697/35374502</t>
  </si>
  <si>
    <t>PFA real cost is $5511,07 but we are using another Cr to recovery it. VW PA2.</t>
  </si>
  <si>
    <t>Customer - changes</t>
  </si>
  <si>
    <t>LEONI CABLE, S.A. DE C.V.-7012320</t>
  </si>
  <si>
    <t>Implementation of changes</t>
  </si>
  <si>
    <t>PTA-00186516</t>
  </si>
  <si>
    <t>3300 meters;</t>
  </si>
  <si>
    <t>84.00;</t>
  </si>
  <si>
    <t>2024-09-12T04:53:46.38</t>
  </si>
  <si>
    <t>2024-09-23T12:22:42.67</t>
  </si>
  <si>
    <t>406.52</t>
  </si>
  <si>
    <t>will be covered under POV17374</t>
  </si>
  <si>
    <t>AV. RO CONCHOS NO. 9700</t>
  </si>
  <si>
    <t>CUAUHTMOC</t>
  </si>
  <si>
    <t>7012320</t>
  </si>
  <si>
    <t>31530</t>
  </si>
  <si>
    <t>2024-09-12T07:58:02.00</t>
  </si>
  <si>
    <t>HGC47997917</t>
  </si>
  <si>
    <t>PTA-00186503</t>
  </si>
  <si>
    <t>2024-09-12T04:57:41.49</t>
  </si>
  <si>
    <t>2024-09-24T01:26:11.00</t>
  </si>
  <si>
    <t>385.11</t>
  </si>
  <si>
    <t>2024-09-12T07:15:43.00</t>
  </si>
  <si>
    <t>1336673310</t>
  </si>
  <si>
    <t>Material não recebido fisicamente (Zimport)</t>
  </si>
  <si>
    <t>PTA-00186502</t>
  </si>
  <si>
    <t>15305557;</t>
  </si>
  <si>
    <t>2024-09-12T05:43:53.33</t>
  </si>
  <si>
    <t>2024-09-24T01:21:28.16</t>
  </si>
  <si>
    <t>81.36</t>
  </si>
  <si>
    <t>Recuperado na POV17508 e no credit note 63493065</t>
  </si>
  <si>
    <t>108.66</t>
  </si>
  <si>
    <t>2024-09-12T07:14:39.00</t>
  </si>
  <si>
    <t>6160132484</t>
  </si>
  <si>
    <t>13533399</t>
  </si>
  <si>
    <t>Santos Brasil-Dummy</t>
  </si>
  <si>
    <t>Atraso na liberação do processo maritimo</t>
  </si>
  <si>
    <t>PTA-00186631</t>
  </si>
  <si>
    <t>33377997;</t>
  </si>
  <si>
    <t>2024-09-12T07:33:50.74</t>
  </si>
  <si>
    <t>2024-09-13T12:41:03.36</t>
  </si>
  <si>
    <t>Santos Brasil</t>
  </si>
  <si>
    <t>11013-190 ·</t>
  </si>
  <si>
    <t>2024-09-13T12:28:09.00</t>
  </si>
  <si>
    <t xml:space="preserve">0 Days 16 Hr 54 Min </t>
  </si>
  <si>
    <t>Project - prototypes/ samples - will be recovery from sales team</t>
  </si>
  <si>
    <t>APTIV-759924</t>
  </si>
  <si>
    <t>Custo será absorvido pela iniciativa do time de compras com previsão de abertura em Outubro</t>
  </si>
  <si>
    <t>2024-09-13T05:45:49.10</t>
  </si>
  <si>
    <t>2024-09-13T05:45:45.00</t>
  </si>
  <si>
    <t>759924</t>
  </si>
  <si>
    <t>ADVANCE AUTO PARTS STORE 1256-730346</t>
  </si>
  <si>
    <t>Phinia - Recuperado</t>
  </si>
  <si>
    <t>PTA-00186875</t>
  </si>
  <si>
    <t>M3235108;</t>
  </si>
  <si>
    <t>2024-09-13T05:09:08.43</t>
  </si>
  <si>
    <t>2024-09-16T12:23:56.00</t>
  </si>
  <si>
    <t>POV 17516</t>
  </si>
  <si>
    <t>583.14</t>
  </si>
  <si>
    <t>707 N HANOVER ST</t>
  </si>
  <si>
    <t>CARLISLE</t>
  </si>
  <si>
    <t>730346</t>
  </si>
  <si>
    <t>17013-1535</t>
  </si>
  <si>
    <t xml:space="preserve">2 Days 19 Hr 14 Min </t>
  </si>
  <si>
    <t>Congestion of ports in Mexico. Force majeure letter sent by the supplier due to the explosion that occurred in the port. Pinhal Plant does not have a finished goods stock for this references. Risk to shutdown VW Argentina.</t>
  </si>
  <si>
    <t>PTA-00186995</t>
  </si>
  <si>
    <t>2024-09-16T02:04:35.24</t>
  </si>
  <si>
    <t>2024-09-30T07:14:06.16</t>
  </si>
  <si>
    <t>14078.61</t>
  </si>
  <si>
    <t>Liotine, Joe</t>
  </si>
  <si>
    <t>2024-09-17T04:47:52.00</t>
  </si>
  <si>
    <t xml:space="preserve">1 Days 2 Hr 43 Min </t>
  </si>
  <si>
    <t>50000</t>
  </si>
  <si>
    <t>Approved -  ;; Approved -  ;; Approved -  ;; Approved -  ;; Approved - Approved by Teams on 9/17. ;; Approved -  ;; Approved -  ;</t>
  </si>
  <si>
    <t>$ &gt;10k</t>
  </si>
  <si>
    <t>PTA-00187062</t>
  </si>
  <si>
    <t>10763005;</t>
  </si>
  <si>
    <t>2024-09-13T01:34:14.69</t>
  </si>
  <si>
    <t>2024-09-27T12:14:04.74</t>
  </si>
  <si>
    <t>281.34</t>
  </si>
  <si>
    <t>Será recuperado sob a consulta 22</t>
  </si>
  <si>
    <t>263.41</t>
  </si>
  <si>
    <t>2024-09-17T07:06:47.00</t>
  </si>
  <si>
    <t>7365659140</t>
  </si>
  <si>
    <t xml:space="preserve">4 Days 5 Hr 32 Min </t>
  </si>
  <si>
    <t>ROYAL PRECISION PRODUCTS LLC-7106168</t>
  </si>
  <si>
    <t>DELAY FROM SUPPLIER</t>
  </si>
  <si>
    <t>PTA-00186911</t>
  </si>
  <si>
    <t>2024-09-13T05:33:28.88</t>
  </si>
  <si>
    <t>2024-09-16T09:28:58.00</t>
  </si>
  <si>
    <t>SUPPLIER WILL SENT CREDIT NOTE</t>
  </si>
  <si>
    <t>503.91</t>
  </si>
  <si>
    <t>7106168</t>
  </si>
  <si>
    <t>ROYAL PRECISION PRODUCTS LLC-1089694</t>
  </si>
  <si>
    <t xml:space="preserve">3 Days 3 Hr 55 Min </t>
  </si>
  <si>
    <t>FIAT BATERIA</t>
  </si>
  <si>
    <t>118532649</t>
  </si>
  <si>
    <t>ROYAL PRECISION PRODUCTS LLC</t>
  </si>
  <si>
    <t>Motivo: Divergência de estoque de material. Solicitado por Brian Lima</t>
  </si>
  <si>
    <t>PTA-00186905</t>
  </si>
  <si>
    <t>35826056;35857264;35857265</t>
  </si>
  <si>
    <t>21;22;18</t>
  </si>
  <si>
    <t>2024-09-16T06:43:37.25</t>
  </si>
  <si>
    <t>2024-09-16T08:13:38.00</t>
  </si>
  <si>
    <t>800.07</t>
  </si>
  <si>
    <t>160.14</t>
  </si>
  <si>
    <t>Frete especial com a Pituta devido à atraso de processo do Navio.</t>
  </si>
  <si>
    <t>PTA-00188133</t>
  </si>
  <si>
    <t>13595207;</t>
  </si>
  <si>
    <t>2024-09-23T02:20:26.27</t>
  </si>
  <si>
    <t>2024-09-23T08:58:51.00</t>
  </si>
  <si>
    <t>2024-10-16T00:00:00</t>
  </si>
  <si>
    <t>330.81</t>
  </si>
  <si>
    <t>2024-09-16T00:00:00</t>
  </si>
  <si>
    <t>1652.78</t>
  </si>
  <si>
    <t>SUMIDENSO MEDIATECH MEXICO-736480</t>
  </si>
  <si>
    <t xml:space="preserve">0 Days 6 Hr 38 Min </t>
  </si>
  <si>
    <t>BODY/IP</t>
  </si>
  <si>
    <t>SUMITOMO ELECTRIC INDUSTRIES, LTD  ULT DUNS   690556345</t>
  </si>
  <si>
    <t>A coleta foi realizada na Lear Camanducaia, será cobrada da Sumidenso Brasil.</t>
  </si>
  <si>
    <t>APTIV SERVICES DEUTSCHLAND GMBH-1083462</t>
  </si>
  <si>
    <t>PTA-00187018</t>
  </si>
  <si>
    <t>2024-09-16T03:01:36.93</t>
  </si>
  <si>
    <t>2024-09-30T06:47:40.92</t>
  </si>
  <si>
    <t>133.17</t>
  </si>
  <si>
    <t>106.76</t>
  </si>
  <si>
    <t>1083462</t>
  </si>
  <si>
    <t>2024-09-17T05:27:37.00</t>
  </si>
  <si>
    <t>2062232970</t>
  </si>
  <si>
    <t>Lanterna</t>
  </si>
  <si>
    <t xml:space="preserve">STOCK DIVERGENCE </t>
  </si>
  <si>
    <t>PTA-00189027</t>
  </si>
  <si>
    <t>2024-09-17T02:21:49.55</t>
  </si>
  <si>
    <t>2024-09-27T07:38:27.00</t>
  </si>
  <si>
    <t xml:space="preserve">10 Days 5 Hr 16 Min </t>
  </si>
  <si>
    <t>Reprograma cliente-consulta Fire</t>
  </si>
  <si>
    <t>PTA-00186959</t>
  </si>
  <si>
    <t>2024-09-17T11:51:43.40</t>
  </si>
  <si>
    <t>2024-09-30T06:45:34.93</t>
  </si>
  <si>
    <t>79.37</t>
  </si>
  <si>
    <t>Consulta Fire</t>
  </si>
  <si>
    <t>2024-09-17T02:34:08.00</t>
  </si>
  <si>
    <t>6319603684</t>
  </si>
  <si>
    <t>Project - Recovered by SC</t>
  </si>
  <si>
    <t>PTA-00187019</t>
  </si>
  <si>
    <t>2024-09-17T12:47:55.67</t>
  </si>
  <si>
    <t>2024-09-17T05:28:23.00</t>
  </si>
  <si>
    <t>237</t>
  </si>
  <si>
    <t>12191475 e 12015865</t>
  </si>
  <si>
    <t>VOESTALPINE AUTOMOTIVE COMPONENTS F-7049272</t>
  </si>
  <si>
    <t>Increase of demand+Conditions of payment to supplier+delay from customer waiting the payment</t>
  </si>
  <si>
    <t>PTA-00187587</t>
  </si>
  <si>
    <t>15503631;</t>
  </si>
  <si>
    <t>2024-09-19T02:55:38.27</t>
  </si>
  <si>
    <t>2024-09-19T07:28:12.00</t>
  </si>
  <si>
    <t>We will try to recover from supplier Voestalpine</t>
  </si>
  <si>
    <t>204.12</t>
  </si>
  <si>
    <t>AMSTUTZ LEVIN ZA AEROPARC</t>
  </si>
  <si>
    <t>FONTAINE</t>
  </si>
  <si>
    <t>7049272</t>
  </si>
  <si>
    <t>90150</t>
  </si>
  <si>
    <t xml:space="preserve">0 Days 4 Hr 32 Min </t>
  </si>
  <si>
    <t>BATERIA POSITIVO M69</t>
  </si>
  <si>
    <t>302186812</t>
  </si>
  <si>
    <t>VOESTALPINE AG</t>
  </si>
  <si>
    <t>PTA-00187625</t>
  </si>
  <si>
    <t>2024-09-18T06:50:15.65</t>
  </si>
  <si>
    <t>2024-09-30T06:53:43.38</t>
  </si>
  <si>
    <t>698.91</t>
  </si>
  <si>
    <t>2024-09-20T02:36:15.00</t>
  </si>
  <si>
    <t>6181050326</t>
  </si>
  <si>
    <t xml:space="preserve">1 Days 7 Hr 46 Min </t>
  </si>
  <si>
    <t>Rolagen do Navio de 5 dias + atraso na liberação</t>
  </si>
  <si>
    <t>PTA-00188971</t>
  </si>
  <si>
    <t>2024-09-20T06:51:46.10</t>
  </si>
  <si>
    <t>2024-09-27T04:25:46.00</t>
  </si>
  <si>
    <t>Porto de Santos</t>
  </si>
  <si>
    <t xml:space="preserve">6 Days 21 Hr 34 Min </t>
  </si>
  <si>
    <t>Reprograma Stellantis - Recuperado Stellantis</t>
  </si>
  <si>
    <t>PTA-00188312</t>
  </si>
  <si>
    <t>2024-09-24T06:05:12.35</t>
  </si>
  <si>
    <t>2024-09-24T07:30:09.00</t>
  </si>
  <si>
    <t>2024-10-02T00:00:00</t>
  </si>
  <si>
    <t>PTA-00189298</t>
  </si>
  <si>
    <t>2024-09-24T05:59:28.67</t>
  </si>
  <si>
    <t>2024-09-30T07:27:26.17</t>
  </si>
  <si>
    <t>21994.63</t>
  </si>
  <si>
    <t>2024-09-24T00:00:00</t>
  </si>
  <si>
    <t>23079.44</t>
  </si>
  <si>
    <t>2024-09-30T06:29:45.00</t>
  </si>
  <si>
    <t>QRO(48015552)</t>
  </si>
  <si>
    <t xml:space="preserve">6 Days 0 Hr 30 Min </t>
  </si>
  <si>
    <t>Approved -  ;; Approved -  ;; Approved -  ;; Approved -  ;; Approved -  ;; Approved -  ;; Approved -  ;</t>
  </si>
  <si>
    <t>Actual cost - $USD 22.561,64 but due to a cost recovered, we're just  considering the difference as total cost for this PTA.</t>
  </si>
  <si>
    <t>PTA-00189041</t>
  </si>
  <si>
    <t>2024-09-25T06:22:26.46</t>
  </si>
  <si>
    <t>2024-09-27T09:19:57.00</t>
  </si>
  <si>
    <t>478</t>
  </si>
  <si>
    <t xml:space="preserve">2 Days 2 Hr 57 Min </t>
  </si>
  <si>
    <t>Supplier leadtime - Recovery from customer</t>
  </si>
  <si>
    <t>2024-09-25T07:16:22.94</t>
  </si>
  <si>
    <t>2024-09-25T07:15:31.42</t>
  </si>
  <si>
    <t>2024-09-25T00:00:00</t>
  </si>
  <si>
    <t>2355</t>
  </si>
  <si>
    <t>APTIV Shipment delay</t>
  </si>
  <si>
    <t>FIAT AUTOMOVEIS SA-752735</t>
  </si>
  <si>
    <t>Solicitado por Cicero Ferreira. Atendimento ao cliente risco de ruptura .</t>
  </si>
  <si>
    <t>PTA-00188970</t>
  </si>
  <si>
    <t xml:space="preserve">35536144  ;35660008  </t>
  </si>
  <si>
    <t>60;240</t>
  </si>
  <si>
    <t>2024-09-26T07:14:06.31</t>
  </si>
  <si>
    <t>2024-09-27T04:25:36.00</t>
  </si>
  <si>
    <t>2196.55</t>
  </si>
  <si>
    <t>AV MIRAFIORI NO 233 DISTR INDL PAUL</t>
  </si>
  <si>
    <t>752735</t>
  </si>
  <si>
    <t>32530-510</t>
  </si>
  <si>
    <t xml:space="preserve">0 Days 21 Hr 11 Min </t>
  </si>
  <si>
    <t>439.64</t>
  </si>
  <si>
    <t>FAHRZEUGELEKTRIK PIRNA GMBH &amp; CO.KG-7013999</t>
  </si>
  <si>
    <t>Material critico para atender P&amp;A MAN. custo recuperado na POV17492</t>
  </si>
  <si>
    <t>PTA-00188976</t>
  </si>
  <si>
    <t>13718439;</t>
  </si>
  <si>
    <t>10.10;</t>
  </si>
  <si>
    <t>2024-09-27T04:52:57.51</t>
  </si>
  <si>
    <t>2024-09-27T05:05:05.00</t>
  </si>
  <si>
    <t>76.4</t>
  </si>
  <si>
    <t>POV17492</t>
  </si>
  <si>
    <t>7013999</t>
  </si>
  <si>
    <t>1872155342</t>
  </si>
  <si>
    <t>40x30x25;</t>
  </si>
  <si>
    <t>P&amp;A MAN</t>
  </si>
  <si>
    <t>332820971</t>
  </si>
  <si>
    <t>FAHRZEUGELEKTRIK PIRNA GMBH &amp; CO.KG</t>
  </si>
  <si>
    <t>Aéreo necessário devido ao atraso de atracação do Navio MSC AGAMEMNON. ETA Original 21/09 e foi atrasando para o ETA atual 05/10.</t>
  </si>
  <si>
    <t>PTA-00189042</t>
  </si>
  <si>
    <t>2024-09-27T05:13:51.67</t>
  </si>
  <si>
    <t>2024-09-30T07:14:43.43</t>
  </si>
  <si>
    <t>2024-09-27T00:00:00</t>
  </si>
  <si>
    <t>278.55</t>
  </si>
  <si>
    <t>2024-09-27T09:20:03.00</t>
  </si>
  <si>
    <t>IP 02</t>
  </si>
  <si>
    <t>CHANGCHUN SHIFA AUTO TECHNOLOGY CO.-1071682</t>
  </si>
  <si>
    <t>PTA-00189040</t>
  </si>
  <si>
    <t>13880428;</t>
  </si>
  <si>
    <t>2024-09-27T05:18:53.08</t>
  </si>
  <si>
    <t>2024-09-30T07:15:09.48</t>
  </si>
  <si>
    <t>267.97</t>
  </si>
  <si>
    <t>1071682</t>
  </si>
  <si>
    <t>2024-09-27T09:19:55.00</t>
  </si>
  <si>
    <t>ROBIN INDUSTRIES (XIAMEN) CO LTD-743028</t>
  </si>
  <si>
    <t>PTA-00189155</t>
  </si>
  <si>
    <t>2024-09-27T05:24:07.86</t>
  </si>
  <si>
    <t>2024-09-30T07:15:35.81</t>
  </si>
  <si>
    <t>510.54</t>
  </si>
  <si>
    <t>LOT H7-1 JICHENG ROAD TONGJI PARK</t>
  </si>
  <si>
    <t>743028</t>
  </si>
  <si>
    <t>361100</t>
  </si>
  <si>
    <t>2024-09-29T03:20:02.00</t>
  </si>
  <si>
    <t xml:space="preserve">1 Days 21 Hr 55 Min </t>
  </si>
  <si>
    <t>159185</t>
  </si>
  <si>
    <t>PTA-00189221</t>
  </si>
  <si>
    <t>2024-09-27T05:29:31.86</t>
  </si>
  <si>
    <t>2024-09-30T07:16:20.35</t>
  </si>
  <si>
    <t>2024-09-30T01:29:46.00</t>
  </si>
  <si>
    <t>FCA FIAT CHRYSLER AUTOMOVEIS BRASIL-7049121</t>
  </si>
  <si>
    <t xml:space="preserve">Solicitado por Cicero Ferreira.Motivo: Atendimento ao cliente risco de ruptura </t>
  </si>
  <si>
    <t>PTA-00189039</t>
  </si>
  <si>
    <t>180;120</t>
  </si>
  <si>
    <t>2024-09-27T06:10:53.78</t>
  </si>
  <si>
    <t>2024-09-27T09:19:30.00</t>
  </si>
  <si>
    <t>1464.37</t>
  </si>
  <si>
    <t>AV. CONTORNO 3455</t>
  </si>
  <si>
    <t>7049121</t>
  </si>
  <si>
    <t>293.1</t>
  </si>
  <si>
    <t>Solicitado por Cicero Ferreira.Motivo: Atendimento ao cliente risco de ruptura</t>
  </si>
  <si>
    <t>491321882</t>
  </si>
  <si>
    <t>STELLANTIS N.V.</t>
  </si>
  <si>
    <t>Premium ID</t>
  </si>
  <si>
    <t>Resumo Motivo</t>
  </si>
  <si>
    <t>Shipment Date</t>
  </si>
  <si>
    <t>Plant</t>
  </si>
  <si>
    <t>Shipment Type</t>
  </si>
  <si>
    <t>Actual cost $USD</t>
  </si>
  <si>
    <t>Estimated cost $USD</t>
  </si>
  <si>
    <t>Premium reason code</t>
  </si>
  <si>
    <t>Premium Status</t>
  </si>
  <si>
    <t>Ship to</t>
  </si>
  <si>
    <t>Ship from</t>
  </si>
  <si>
    <t>Problem description</t>
  </si>
  <si>
    <t>Carrier name</t>
  </si>
  <si>
    <t>PN</t>
  </si>
  <si>
    <t>Qnt (In Pieces)</t>
  </si>
  <si>
    <t>Weight</t>
  </si>
  <si>
    <t>Cost recovery from</t>
  </si>
  <si>
    <t>Commodity type</t>
  </si>
  <si>
    <t>Submitted by (Name)</t>
  </si>
  <si>
    <t>Submit date</t>
  </si>
  <si>
    <t>Edit date</t>
  </si>
  <si>
    <t>Region</t>
  </si>
  <si>
    <t>Recovery Status</t>
  </si>
  <si>
    <t>Recovered $USD</t>
  </si>
  <si>
    <t>Recovered date</t>
  </si>
  <si>
    <t>Freight $USD</t>
  </si>
  <si>
    <t>Launch period</t>
  </si>
  <si>
    <t>Plant code</t>
  </si>
  <si>
    <t>Source system</t>
  </si>
  <si>
    <t>Recovered LC</t>
  </si>
  <si>
    <t>Actual ship cost LC</t>
  </si>
  <si>
    <t>Cost recovery required</t>
  </si>
  <si>
    <t>Cost recovery tracking</t>
  </si>
  <si>
    <t>Estim ship cost LC</t>
  </si>
  <si>
    <t>Invoice currency</t>
  </si>
  <si>
    <t>Ship from (address)</t>
  </si>
  <si>
    <t>Ship from (City)</t>
  </si>
  <si>
    <t>Ship from (Code)</t>
  </si>
  <si>
    <t>Ship from (Country)</t>
  </si>
  <si>
    <t>Ship from (Region)</t>
  </si>
  <si>
    <t>Ship from (State)</t>
  </si>
  <si>
    <t>Ship from (ZIP)</t>
  </si>
  <si>
    <t>Ship to (address)</t>
  </si>
  <si>
    <t>Ship to (City)</t>
  </si>
  <si>
    <t>Ship to (Code)</t>
  </si>
  <si>
    <t>Ship to (Country)</t>
  </si>
  <si>
    <t>Ship to (Region)</t>
  </si>
  <si>
    <t>Ship to (State)</t>
  </si>
  <si>
    <t>Ship to (ZIP)</t>
  </si>
  <si>
    <t>Segment</t>
  </si>
  <si>
    <t>Approval status</t>
  </si>
  <si>
    <t>Approved by (Name)</t>
  </si>
  <si>
    <t>Approved date</t>
  </si>
  <si>
    <t>Actual Carrier</t>
  </si>
  <si>
    <t>Actual carrier tracking number</t>
  </si>
  <si>
    <t>ACTUAL_SHIPMENT_TYPE</t>
  </si>
  <si>
    <t>IS_CUSTOMER_SETTING_UP_THE_TRANSPORTATION</t>
  </si>
  <si>
    <t>RE_START_DATE</t>
  </si>
  <si>
    <t>TMS_SPOT_BID</t>
  </si>
  <si>
    <t>ESTIMATED_COST_DOA</t>
  </si>
  <si>
    <t>ACTUAL_COST_DOA</t>
  </si>
  <si>
    <t>SUMMARIZE_PREMIUM_REASON_CODE</t>
  </si>
  <si>
    <t>SUMMARIZE_SHIPMENT_TYPE</t>
  </si>
  <si>
    <t>SUMMARIZE_DRIVER</t>
  </si>
  <si>
    <t>SHIPMENT_STATUS</t>
  </si>
  <si>
    <t>PFA_COMMENTS</t>
  </si>
  <si>
    <t>INFO_ONLY_PERSON_EMAIL_ID</t>
  </si>
  <si>
    <t>SUMMARIZE_CUSTOMER</t>
  </si>
  <si>
    <t>SHIPMENT_MONTH</t>
  </si>
  <si>
    <t>SHIPMENT_DAY</t>
  </si>
  <si>
    <t>ACTUAL_SUPPLIER_ULTIMATE_DUNS_NAME</t>
  </si>
  <si>
    <t>SHIP_FROM_ULTIMATE_DUNS_NAME</t>
  </si>
  <si>
    <t>SHIP_TO_ULTIMATE_DUNS_NAME</t>
  </si>
  <si>
    <t>Customer Rescheduled</t>
  </si>
  <si>
    <t>DRAEXLMAIER COMPONENTS AUTOMOTIVE D-759372</t>
  </si>
  <si>
    <t>AVE CENTRAL #180 MANZANA 3, LOTE 3</t>
  </si>
  <si>
    <t>SAN LUIS POTOSI</t>
  </si>
  <si>
    <t>759372</t>
  </si>
  <si>
    <t>SLP</t>
  </si>
  <si>
    <t>78395</t>
  </si>
  <si>
    <t>INTERIOR TAOS VW</t>
  </si>
  <si>
    <t>PORT-PORT DELAYS / STRIKE</t>
  </si>
  <si>
    <t>US$</t>
  </si>
  <si>
    <t>R$</t>
  </si>
  <si>
    <t>Premium</t>
  </si>
  <si>
    <t>Non Premium (Material Improdutivo)</t>
  </si>
  <si>
    <t>SHIPMENT TYPE - INBOUND / OUTBOUND</t>
  </si>
  <si>
    <t>PREMIUM : NORMAL</t>
  </si>
  <si>
    <t>PREMIUM : RECOVERED</t>
  </si>
  <si>
    <t>PREMIUM : PENDING</t>
  </si>
  <si>
    <t>Cost Recovery (Closed Recovered)</t>
  </si>
  <si>
    <t>Cost Recovery Pending (Open)</t>
  </si>
  <si>
    <t>(Vários itens)</t>
  </si>
  <si>
    <t>(Tudo)</t>
  </si>
  <si>
    <t>Total Premium + Cost Recovery Pending</t>
  </si>
  <si>
    <t>Shipment type</t>
  </si>
  <si>
    <t>Soma de Actual cost $USD</t>
  </si>
  <si>
    <t>Main reason</t>
  </si>
  <si>
    <t>Dias úteis</t>
  </si>
  <si>
    <t>Dias trabalhados</t>
  </si>
  <si>
    <t>Dias restantes</t>
  </si>
  <si>
    <t>Data faturamento</t>
  </si>
  <si>
    <t>Rate</t>
  </si>
  <si>
    <t>Acumulado</t>
  </si>
  <si>
    <t>CR Pending recovered</t>
  </si>
  <si>
    <t>Prévia fechamento</t>
  </si>
  <si>
    <t xml:space="preserve">Faturamento </t>
  </si>
  <si>
    <t>RESUMO PREMIUM</t>
  </si>
  <si>
    <t>Projeção sobre as vendas até data atual</t>
  </si>
  <si>
    <t>CBU PSO</t>
  </si>
  <si>
    <t>Região</t>
  </si>
  <si>
    <t>Premium (Normal)</t>
  </si>
  <si>
    <t>IPM</t>
  </si>
  <si>
    <t>Rótulos de Coluna</t>
  </si>
  <si>
    <t>Premium %</t>
  </si>
  <si>
    <t>Premium Total $USD</t>
  </si>
  <si>
    <t>Paraiso</t>
  </si>
  <si>
    <t>Premium Projetos Pending + Normal</t>
  </si>
  <si>
    <t>Premium Projetos Pending + Normal %</t>
  </si>
  <si>
    <t>Premium PC&amp;L</t>
  </si>
  <si>
    <t>Projeção de gasto do mês</t>
  </si>
  <si>
    <t>Projeção de Fechamento Mensal R$</t>
  </si>
  <si>
    <t>Total Actual cost $USD</t>
  </si>
  <si>
    <t>Projeção/ fcst sales (%)</t>
  </si>
  <si>
    <t>Premium Total / fcst sales (%)</t>
  </si>
  <si>
    <t>Premium - CR pending recuperado</t>
  </si>
  <si>
    <t>Costs recovery pending</t>
  </si>
  <si>
    <t>Projeção - Costs pending recovered (%)</t>
  </si>
  <si>
    <t>FCST</t>
  </si>
  <si>
    <t>Sales</t>
  </si>
  <si>
    <t>Premium R$</t>
  </si>
  <si>
    <t>Premium $</t>
  </si>
  <si>
    <t>FCST %</t>
  </si>
  <si>
    <t>PLANTA</t>
  </si>
  <si>
    <t>SALES</t>
  </si>
  <si>
    <t>PREMIUM</t>
  </si>
  <si>
    <t>PREMIUM %</t>
  </si>
  <si>
    <t>PROJEÇÃO DE FECHAMENTO</t>
  </si>
  <si>
    <t>PSO</t>
  </si>
  <si>
    <t>OUR</t>
  </si>
  <si>
    <t>ESP</t>
  </si>
  <si>
    <t>DEEDS</t>
  </si>
  <si>
    <t>Suporte para preenchimento do KPI</t>
  </si>
  <si>
    <t>Região (EDS)</t>
  </si>
  <si>
    <t>23 - KPI Premium Total / fcst sales (%)</t>
  </si>
  <si>
    <t>24 - KPI Premium Total $USD</t>
  </si>
  <si>
    <t>Premium Projetos Recovered</t>
  </si>
  <si>
    <t>INFOGRAPHIC DASHBOARD - CURRENT MONTH</t>
  </si>
  <si>
    <t xml:space="preserve">INFOGRAPHIC DASHBOARD - PREVIOUS MONTHS </t>
  </si>
  <si>
    <t>Mês Corrente</t>
  </si>
  <si>
    <t>June</t>
  </si>
  <si>
    <t>July</t>
  </si>
  <si>
    <t>August</t>
  </si>
  <si>
    <t>September</t>
  </si>
  <si>
    <t>October</t>
  </si>
  <si>
    <t>November</t>
  </si>
  <si>
    <t>December</t>
  </si>
  <si>
    <t>YTD</t>
  </si>
  <si>
    <t>Faturamento</t>
  </si>
  <si>
    <t>Premium vs sales</t>
  </si>
  <si>
    <t>Fcst % to Sales</t>
  </si>
  <si>
    <t>PINHAL</t>
  </si>
  <si>
    <t>PARAISO</t>
  </si>
  <si>
    <t>OUROS</t>
  </si>
  <si>
    <t>SA EDS</t>
  </si>
  <si>
    <t>TOTAL ($)</t>
  </si>
  <si>
    <r>
      <rPr>
        <b/>
        <sz val="10"/>
        <rFont val="Calibri"/>
        <family val="2"/>
        <scheme val="minor"/>
      </rPr>
      <t xml:space="preserve">NON </t>
    </r>
    <r>
      <rPr>
        <b/>
        <sz val="10"/>
        <color theme="1"/>
        <rFont val="Calibri"/>
        <family val="2"/>
        <scheme val="minor"/>
      </rPr>
      <t>PREMIUM</t>
    </r>
  </si>
  <si>
    <t>COST RECOVERY OK</t>
  </si>
  <si>
    <t>COST RECOVERY NOK</t>
  </si>
  <si>
    <t>TOTAL FRETE AEREO EDS SA</t>
  </si>
  <si>
    <t>2024-11-01T00:00:00</t>
  </si>
  <si>
    <t>Customer recheduled</t>
  </si>
  <si>
    <t>DASHBOARD - MAIN REASONS - 2024 (jan - sep)</t>
  </si>
  <si>
    <t>FGTURBT3</t>
  </si>
  <si>
    <t>15504142</t>
  </si>
  <si>
    <t>porto santos</t>
  </si>
  <si>
    <t>2024-10-31T00:00:00</t>
  </si>
  <si>
    <t>EUROSTYLE SYSTEMS TANGER-7102121</t>
  </si>
  <si>
    <t>ILOT 108</t>
  </si>
  <si>
    <t>7102121</t>
  </si>
  <si>
    <t>763109915</t>
  </si>
  <si>
    <t>M.I.I MARS INDUSTRIES ET INVESTISSEMENT</t>
  </si>
  <si>
    <t>PORT DELAYS</t>
  </si>
  <si>
    <t>Reprograma dentro do acordo logístico</t>
  </si>
  <si>
    <t>Contagem de Shipment Type</t>
  </si>
  <si>
    <t>Due to the delay of tranship and change of ETA of the DALIAN EXPRESS vessel, the material has become critical and may result in line shutdown.</t>
  </si>
  <si>
    <t>2024-11-06T00:00:00</t>
  </si>
  <si>
    <t>Reprograma interno dentro do protocolo logístico.</t>
  </si>
  <si>
    <t>2024-11-04T00:00:00</t>
  </si>
  <si>
    <t>Projeção sobre FCST de vendas</t>
  </si>
  <si>
    <t>Port Strike + Vessel delay</t>
  </si>
  <si>
    <t>Project - prototypes/ samples - recovered</t>
  </si>
  <si>
    <t>SEWS-COMPONENTS EUROPE B.V. MAGYARO-7043248</t>
  </si>
  <si>
    <t>Ports delay</t>
  </si>
  <si>
    <t>13853878;</t>
  </si>
  <si>
    <t>2024-10-30T12:01:25.55</t>
  </si>
  <si>
    <t>5273.6</t>
  </si>
  <si>
    <t>EUROPA UTCA 12.</t>
  </si>
  <si>
    <t>7043248</t>
  </si>
  <si>
    <t>BODY CC22</t>
  </si>
  <si>
    <t>525672148</t>
  </si>
  <si>
    <t>SEWS-COMPONENTS EUROPE B.V. MAGYARORSZAGI FIOKTELEPE</t>
  </si>
  <si>
    <t>PTA-00194627</t>
  </si>
  <si>
    <t>2024-10-30T02:34:41.35</t>
  </si>
  <si>
    <t>2024-10-30T07:01:48.00</t>
  </si>
  <si>
    <t>289.9</t>
  </si>
  <si>
    <t>15368366</t>
  </si>
  <si>
    <t>PTA-00194794</t>
  </si>
  <si>
    <t>2024-10-31T02:06:44.98</t>
  </si>
  <si>
    <t>2024-10-31T02:56:18.00</t>
  </si>
  <si>
    <t>2024-11-12T00:00:00</t>
  </si>
  <si>
    <t>215</t>
  </si>
  <si>
    <t>12092077; 12092079</t>
  </si>
  <si>
    <t>Reschedule within the logistical agreement</t>
  </si>
  <si>
    <t>2024-10-31T02:55:59.42</t>
  </si>
  <si>
    <t>1040</t>
  </si>
  <si>
    <t>1126.53</t>
  </si>
  <si>
    <t>M4984102,M4984103,M4984104,M4984105.Reschedule within the logistical agreement</t>
  </si>
  <si>
    <t>VOESTALPINE AUTOMOTIVE COMPONENTS D-1091800</t>
  </si>
  <si>
    <t>Reschedule within the logistical agreement.</t>
  </si>
  <si>
    <t>PTA-00194848</t>
  </si>
  <si>
    <t>2024-10-31T04:56:49.10</t>
  </si>
  <si>
    <t>2024-10-31T06:41:31.00</t>
  </si>
  <si>
    <t>344.4</t>
  </si>
  <si>
    <t>ZUM WASSERTURM 79/2</t>
  </si>
  <si>
    <t>SCHMOELLN</t>
  </si>
  <si>
    <t>1091800</t>
  </si>
  <si>
    <t>04626</t>
  </si>
  <si>
    <t>PTA-00194849</t>
  </si>
  <si>
    <t>13790340;</t>
  </si>
  <si>
    <t>2024-10-31T05:31:01.85</t>
  </si>
  <si>
    <t>2024-10-31T06:41:49.00</t>
  </si>
  <si>
    <t>244.11</t>
  </si>
  <si>
    <t>7348238881</t>
  </si>
  <si>
    <t>Emergencial com a Covre, parada de linha devido ao atraso de ETA do navio CATHERINE C, processos M0748/24</t>
  </si>
  <si>
    <t>PTA-00194886</t>
  </si>
  <si>
    <t>2024-10-31T07:12:27.39</t>
  </si>
  <si>
    <t>2024-10-31T10:00:26.00</t>
  </si>
  <si>
    <t>VW GP 23X</t>
  </si>
  <si>
    <t>Parts for project development. Freight will be absorbed at the SC 944-24 quotation.</t>
  </si>
  <si>
    <t>PE630502;</t>
  </si>
  <si>
    <t>2024-11-01T07:13:48.59</t>
  </si>
  <si>
    <t>ARO24</t>
  </si>
  <si>
    <t xml:space="preserve">DPP7759 </t>
  </si>
  <si>
    <t>13979398;</t>
  </si>
  <si>
    <t>2024-11-01T01:55:32.06</t>
  </si>
  <si>
    <t>1160</t>
  </si>
  <si>
    <t>Atraso processo M0888/24 - Navio CAPEAKRITAS</t>
  </si>
  <si>
    <t>2024-11-04T04:47:49.25</t>
  </si>
  <si>
    <t>395</t>
  </si>
  <si>
    <t>13879009</t>
  </si>
  <si>
    <t>2024-11-04T06:21:11.69</t>
  </si>
  <si>
    <t>475.57</t>
  </si>
  <si>
    <t>CC22,CC24, SMART</t>
  </si>
  <si>
    <t>33257537, 15419715, 33257488</t>
  </si>
  <si>
    <t>10846938;</t>
  </si>
  <si>
    <t>2024-11-04T07:30:09.00</t>
  </si>
  <si>
    <t>2024-11-05T00:00:00</t>
  </si>
  <si>
    <t>Reprogramming within the Logistics protocol</t>
  </si>
  <si>
    <t>2024-11-05T11:31:05.91</t>
  </si>
  <si>
    <t>1422.22</t>
  </si>
  <si>
    <t>1540.55</t>
  </si>
  <si>
    <t>PAINEL E VÃO MOTOR</t>
  </si>
  <si>
    <t>Reprograma dentro do protocolo Logistico. PN's: 33297922, 33390617</t>
  </si>
  <si>
    <t>PTA-00195554</t>
  </si>
  <si>
    <t>2024-11-05T11:45:30.07</t>
  </si>
  <si>
    <t>2024-11-05T04:03:43.00</t>
  </si>
  <si>
    <t>49.97</t>
  </si>
  <si>
    <t xml:space="preserve">0 Days 4 Hr 18 Min </t>
  </si>
  <si>
    <t>Parts for project development. Freight will be absorbed at the Sc 944-24 quotation.</t>
  </si>
  <si>
    <t>PTA-00195555</t>
  </si>
  <si>
    <t>PE630254;</t>
  </si>
  <si>
    <t>2024-11-05T11:55:44.42</t>
  </si>
  <si>
    <t>2024-11-05T04:04:16.00</t>
  </si>
  <si>
    <t xml:space="preserve">0 Days 4 Hr 8 Min </t>
  </si>
  <si>
    <t xml:space="preserve">DPP77505 </t>
  </si>
  <si>
    <t>APTIV CONNECTION SYSTEMS HUNGARY-723529</t>
  </si>
  <si>
    <t>Material critico para montagem de peças de P&amp;A CONFORME PROGRAMAÇÃO RECEBIDA DO CLIENTE</t>
  </si>
  <si>
    <t>PTA-00195551</t>
  </si>
  <si>
    <t>13958494;</t>
  </si>
  <si>
    <t>2024-11-05T01:47:18.28</t>
  </si>
  <si>
    <t>2024-11-05T04:02:14.00</t>
  </si>
  <si>
    <t>41.47</t>
  </si>
  <si>
    <t>723529</t>
  </si>
  <si>
    <t>3836005552</t>
  </si>
  <si>
    <t>30x20x20;</t>
  </si>
  <si>
    <t>Material critico para montagem de peças de P&amp;A conforme programa recebido do cliente</t>
  </si>
  <si>
    <t>Congestionamento Porto Santos - Processo M0834/24.</t>
  </si>
  <si>
    <t>2024-11-05T06:28:51.73</t>
  </si>
  <si>
    <t>Increase of customer - Within the logistics protocol.</t>
  </si>
  <si>
    <t>2024-11-05T11:30:54.05</t>
  </si>
  <si>
    <t>2024-11-13T00:00:00</t>
  </si>
  <si>
    <t>640</t>
  </si>
  <si>
    <t>15341049; 35703726</t>
  </si>
  <si>
    <t>Solicitado por Cicero Ferreira .Motivo: Risco de atendimento ao cliente devido baixa cobertura.</t>
  </si>
  <si>
    <t>35382956;</t>
  </si>
  <si>
    <t>420;</t>
  </si>
  <si>
    <t>2024-11-06T11:11:13.86</t>
  </si>
  <si>
    <t>2406.39</t>
  </si>
  <si>
    <t>481.64</t>
  </si>
  <si>
    <t>Air required due to ETA delays at the Ports, caused by the global situation. Vessel affected Dalian Express</t>
  </si>
  <si>
    <t>2024-11-06T10:31:05.01</t>
  </si>
  <si>
    <t>9973.63</t>
  </si>
  <si>
    <t>35126697/35374499/35374503/35386903</t>
  </si>
  <si>
    <t>ARAYMOND INDUSTRIAL NORTH AMERICA,-7003977</t>
  </si>
  <si>
    <t>35049323;</t>
  </si>
  <si>
    <t>2474 DEVONDALE RD</t>
  </si>
  <si>
    <t>7003977</t>
  </si>
  <si>
    <t>48309-3645</t>
  </si>
  <si>
    <t>3096946101</t>
  </si>
  <si>
    <t>OPPERMANN WEBBING-Dummy</t>
  </si>
  <si>
    <t>Reprograma-Recuperado nas POVs 1003/1004/1005</t>
  </si>
  <si>
    <t>PTA-00195761</t>
  </si>
  <si>
    <t>M1973002;</t>
  </si>
  <si>
    <t>2024-11-06T04:30:21.31</t>
  </si>
  <si>
    <t>2024-11-06T05:59:01.00</t>
  </si>
  <si>
    <t>Recuperado na POVs 1003/1004/1005</t>
  </si>
  <si>
    <t>106.75</t>
  </si>
  <si>
    <t>129 HOLLOW DRIVE PIEDMONT, SC 29673 PIEDMONT</t>
  </si>
  <si>
    <t>PIEDMONT</t>
  </si>
  <si>
    <t>29673</t>
  </si>
  <si>
    <t>AVERY DENNISON CORPORATION-1053536</t>
  </si>
  <si>
    <t>AUMENTO DENTRO DO PROTOCOLO LOGISITICO</t>
  </si>
  <si>
    <t>35682026;</t>
  </si>
  <si>
    <t>2024-11-06T06:00:12.84</t>
  </si>
  <si>
    <t>8080 8080 NORTON PKWY</t>
  </si>
  <si>
    <t>MENTOR</t>
  </si>
  <si>
    <t>1053536</t>
  </si>
  <si>
    <t>44060-5990</t>
  </si>
  <si>
    <t>008256364</t>
  </si>
  <si>
    <t>AVERY DENNISON CORPORATION</t>
  </si>
  <si>
    <t>2024-11-07T11:40:54.15</t>
  </si>
  <si>
    <t>857.45</t>
  </si>
  <si>
    <t>WENZHOU FENGDI CONNECTOR CO LTD-768499</t>
  </si>
  <si>
    <t>Aéreo necessário devido ao congestionamentos dos portos e atrasos de liberação. Nesse caso, temos dois Navios Afetados, com dois riscos : Navio MSC DOUALA VIII e Navio MSC MADHU B.</t>
  </si>
  <si>
    <t>PTA-00195911</t>
  </si>
  <si>
    <t>2024-11-07T11:35:52.30</t>
  </si>
  <si>
    <t>2024-11-07T11:40:25.00</t>
  </si>
  <si>
    <t>2024-11-07T00:00:00</t>
  </si>
  <si>
    <t>145.35</t>
  </si>
  <si>
    <t>NO.359 BINHAI 20 RD.,WENZHOU ECON&amp;T</t>
  </si>
  <si>
    <t>WENZHOU CITY</t>
  </si>
  <si>
    <t>768499</t>
  </si>
  <si>
    <t>DELAY OF VESSEL DUE PORTS CONGESTIONED</t>
  </si>
  <si>
    <t>PTA-00191106</t>
  </si>
  <si>
    <t>2024-09-30T03:08:15.49</t>
  </si>
  <si>
    <t>2024-11-04T08:07:33.80</t>
  </si>
  <si>
    <t>3663.41</t>
  </si>
  <si>
    <t>2024-10-10T11:46:56.00</t>
  </si>
  <si>
    <t>XMN48059348</t>
  </si>
  <si>
    <t xml:space="preserve">10 Days 8 Hr 38 Min </t>
  </si>
  <si>
    <t>Approved -  ;; Approved -  ;; Approved -  ;; Approved -  ;; Approved - Approved by Teams on 10/10. ;</t>
  </si>
  <si>
    <t>Customer Rescheduled - Consulta 31 F3</t>
  </si>
  <si>
    <t>LEAR CORPORATION GMBH-768237</t>
  </si>
  <si>
    <t>AUMENTO DE DEMANDA ANTES DO EOP</t>
  </si>
  <si>
    <t>PTA-00189435</t>
  </si>
  <si>
    <t>10748130;</t>
  </si>
  <si>
    <t>2024-09-30T05:22:41.50</t>
  </si>
  <si>
    <t>2024-10-01T03:41:48.00</t>
  </si>
  <si>
    <t>Será recuperado mediante consulta 31</t>
  </si>
  <si>
    <t>81.87</t>
  </si>
  <si>
    <t>768237</t>
  </si>
  <si>
    <t xml:space="preserve">0 Days 22 Hr 19 Min </t>
  </si>
  <si>
    <t>PF3 HABITACULO</t>
  </si>
  <si>
    <t>PTA-00189442</t>
  </si>
  <si>
    <t>2024-10-01T11:02:20.51</t>
  </si>
  <si>
    <t>2024-10-01T03:54:45.00</t>
  </si>
  <si>
    <t>219</t>
  </si>
  <si>
    <t>12191475</t>
  </si>
  <si>
    <t>PTA-00189441</t>
  </si>
  <si>
    <t>15495887;</t>
  </si>
  <si>
    <t>2024-10-01T11:09:28.97</t>
  </si>
  <si>
    <t>2024-10-01T03:54:19.00</t>
  </si>
  <si>
    <t>177</t>
  </si>
  <si>
    <t>15495887</t>
  </si>
  <si>
    <t>ACOME-1082756</t>
  </si>
  <si>
    <t>PTA-00189475</t>
  </si>
  <si>
    <t>M3448601;</t>
  </si>
  <si>
    <t>2024-10-01T01:42:43.28</t>
  </si>
  <si>
    <t>2024-10-01T08:58:23.00</t>
  </si>
  <si>
    <t>2024-10-10T00:00:00</t>
  </si>
  <si>
    <t>495</t>
  </si>
  <si>
    <t>SITE INDUSTRIEL MORTAIN   ROMAGNY</t>
  </si>
  <si>
    <t>ROMAGNY FONTENAY</t>
  </si>
  <si>
    <t>1082756</t>
  </si>
  <si>
    <t>50140</t>
  </si>
  <si>
    <t>Bateria Positiva M69</t>
  </si>
  <si>
    <t>275386217</t>
  </si>
  <si>
    <t>ACOME</t>
  </si>
  <si>
    <t>Supplier FM letter - cargo explosion</t>
  </si>
  <si>
    <t>PTA-00191105</t>
  </si>
  <si>
    <t>2024-10-01T02:00:09.38</t>
  </si>
  <si>
    <t>2024-11-06T12:03:52.23</t>
  </si>
  <si>
    <t>2081.13</t>
  </si>
  <si>
    <t>2024-10-01T00:00:00</t>
  </si>
  <si>
    <t>1660</t>
  </si>
  <si>
    <t>2024-10-10T11:46:43.00</t>
  </si>
  <si>
    <t>QRO48038081</t>
  </si>
  <si>
    <t xml:space="preserve">9 Days 9 Hr 46 Min </t>
  </si>
  <si>
    <t>ITW EF&amp;C FRANCE SAS-1013983</t>
  </si>
  <si>
    <t>Increase F3 - Consultation 31 F3 - It will be recovered from customer Stellantis</t>
  </si>
  <si>
    <t>PTA-00190415</t>
  </si>
  <si>
    <t>13641016;</t>
  </si>
  <si>
    <t>2024-10-01T02:10:35.15</t>
  </si>
  <si>
    <t>2024-11-05T02:41:28.14</t>
  </si>
  <si>
    <t>222.24</t>
  </si>
  <si>
    <t>INGWILLER</t>
  </si>
  <si>
    <t>1013983</t>
  </si>
  <si>
    <t>GES</t>
  </si>
  <si>
    <t>67340</t>
  </si>
  <si>
    <t>2024-10-08T02:47:59.00</t>
  </si>
  <si>
    <t>PAR48042497</t>
  </si>
  <si>
    <t>VOLETF3</t>
  </si>
  <si>
    <t>10738887</t>
  </si>
  <si>
    <t>Recovered with some CR we received in oct/24.</t>
  </si>
  <si>
    <t>Customer rescheduled - recovered by POV</t>
  </si>
  <si>
    <t>REPROGRAMA DO FORNECEDOR</t>
  </si>
  <si>
    <t>PTA-00189512</t>
  </si>
  <si>
    <t>12186271;</t>
  </si>
  <si>
    <t>2024-10-01T07:52:32.12</t>
  </si>
  <si>
    <t>2024-10-10T06:25:29.74</t>
  </si>
  <si>
    <t>694.28</t>
  </si>
  <si>
    <t>RECUPERADO NA POV 1003/1004/1005</t>
  </si>
  <si>
    <t>495.6</t>
  </si>
  <si>
    <t>2024-10-02T12:51:34.00</t>
  </si>
  <si>
    <t>2813930534</t>
  </si>
  <si>
    <t xml:space="preserve">0 Days 16 Hr 59 Min </t>
  </si>
  <si>
    <t>GRUPO ANTOLIN BESANCON-1008076</t>
  </si>
  <si>
    <t>Reprograma do cliente dentro do acordo logístico</t>
  </si>
  <si>
    <t>PTA-00189649</t>
  </si>
  <si>
    <t>15518343;</t>
  </si>
  <si>
    <t>2024-10-02T12:19:58.00</t>
  </si>
  <si>
    <t>2024-10-03T11:09:54.00</t>
  </si>
  <si>
    <t>8 RUE GERARD MANTION</t>
  </si>
  <si>
    <t>BESANCON</t>
  </si>
  <si>
    <t>1008076</t>
  </si>
  <si>
    <t>25000</t>
  </si>
  <si>
    <t xml:space="preserve">0 Days 22 Hr 49 Min </t>
  </si>
  <si>
    <t>222.06</t>
  </si>
  <si>
    <t>Bateria positivo Smart</t>
  </si>
  <si>
    <t>465324900</t>
  </si>
  <si>
    <t>AVOT INVERSIONES SL.</t>
  </si>
  <si>
    <t>CONSULTA 31 - REPROGRAMA DO CLIENTE PSA - PROJETO F3</t>
  </si>
  <si>
    <t>PTA-00189513</t>
  </si>
  <si>
    <t>2024-10-02T11:23:25.13</t>
  </si>
  <si>
    <t>2024-10-02T12:52:21.00</t>
  </si>
  <si>
    <t>CONSULTA 31</t>
  </si>
  <si>
    <t>456</t>
  </si>
  <si>
    <t>PROJETO F3</t>
  </si>
  <si>
    <t>Atraso de navio</t>
  </si>
  <si>
    <t>PTA-00190959</t>
  </si>
  <si>
    <t>10748131;</t>
  </si>
  <si>
    <t>9900;</t>
  </si>
  <si>
    <t>2024-10-02T05:15:06.51</t>
  </si>
  <si>
    <t>2024-10-10T12:35:23.00</t>
  </si>
  <si>
    <t xml:space="preserve">7 Days 19 Hr 20 Min </t>
  </si>
  <si>
    <t>MATERIAL CRÍTICO PARA MONTAGEM DE PEÇAS DE P&amp;A CONFORME PROGRAMAÇÃO RECEBIDA DO CLIENTE.</t>
  </si>
  <si>
    <t>PTA-00189648</t>
  </si>
  <si>
    <t>13669789;</t>
  </si>
  <si>
    <t>195;</t>
  </si>
  <si>
    <t>10.43;</t>
  </si>
  <si>
    <t>2024-10-02T02:26:01.64</t>
  </si>
  <si>
    <t>2024-10-03T11:09:21.00</t>
  </si>
  <si>
    <t>62.41</t>
  </si>
  <si>
    <t>2131442655</t>
  </si>
  <si>
    <t xml:space="preserve">0 Days 20 Hr 43 Min </t>
  </si>
  <si>
    <t>Customer Rescheduled - Consulta 34</t>
  </si>
  <si>
    <t xml:space="preserve">Reprograma Stellantis projeto CC21/CC24 - Consulta 34 </t>
  </si>
  <si>
    <t>PTA-00189835</t>
  </si>
  <si>
    <t>2024-10-02T05:41:31.82</t>
  </si>
  <si>
    <t>2024-11-05T02:42:11.21</t>
  </si>
  <si>
    <t>132.01</t>
  </si>
  <si>
    <t>2024-10-08T00:00:00</t>
  </si>
  <si>
    <t>2024-10-04T12:37:23.00</t>
  </si>
  <si>
    <t>5039687236</t>
  </si>
  <si>
    <t xml:space="preserve">1 Days 18 Hr 55 Min </t>
  </si>
  <si>
    <t>217018821</t>
  </si>
  <si>
    <t>EQUISTONE LLP</t>
  </si>
  <si>
    <t>Due to the delay and change of ETA of the MSC PHOENIX vessel, the material has become critical and may result in line shutdown.</t>
  </si>
  <si>
    <t>PTA-00191104</t>
  </si>
  <si>
    <t>2024-10-02T06:29:01.61</t>
  </si>
  <si>
    <t>2024-11-01T02:52:26.83</t>
  </si>
  <si>
    <t>2268.83</t>
  </si>
  <si>
    <t>2300</t>
  </si>
  <si>
    <t>2024-10-10T11:46:31.00</t>
  </si>
  <si>
    <t>QRO48044325</t>
  </si>
  <si>
    <t xml:space="preserve">8 Days 5 Hr 17 Min </t>
  </si>
  <si>
    <t>Utilizado alguns CRs que entraram em out/24 para abater este PTA</t>
  </si>
  <si>
    <t>Supplier quality issue</t>
  </si>
  <si>
    <t>Quality Issues (from supplier)</t>
  </si>
  <si>
    <t>PTA-00191103</t>
  </si>
  <si>
    <t>2024-10-03T09:20:35.08</t>
  </si>
  <si>
    <t>2024-10-10T11:43:36.00</t>
  </si>
  <si>
    <t>Will be recovery from supplier under cost recovery</t>
  </si>
  <si>
    <t>1311.67</t>
  </si>
  <si>
    <t xml:space="preserve">7 Days 14 Hr 23 Min </t>
  </si>
  <si>
    <t>1420.8</t>
  </si>
  <si>
    <t>DTMOE39M</t>
  </si>
  <si>
    <t>Engineering changes - Samples</t>
  </si>
  <si>
    <t xml:space="preserve"> ENVIO DE AMOSTRAS PARA TESTE COM RETORNO PARA JOHN DEERE MONTENEGRO</t>
  </si>
  <si>
    <t>PTA-00189837</t>
  </si>
  <si>
    <t xml:space="preserve">13800788;15545224 ;M4827304 </t>
  </si>
  <si>
    <t>488;450;500</t>
  </si>
  <si>
    <t>2024-10-03T01:50:55.45</t>
  </si>
  <si>
    <t>2024-10-04T12:39:05.00</t>
  </si>
  <si>
    <t>228.9</t>
  </si>
  <si>
    <t>1143.61</t>
  </si>
  <si>
    <t>conta  8610 09976 7004</t>
  </si>
  <si>
    <t xml:space="preserve">0 Days 22 Hr 48 Min </t>
  </si>
  <si>
    <t xml:space="preserve"> ENVIO DE AMOSTRAS PARA TESTE COM RETORNO PARA JOHN DEERE MONTENEGRO, CUSTO RECUPERADO NA 8610 09976 7004</t>
  </si>
  <si>
    <t>SACRED GROUP-Dummy</t>
  </si>
  <si>
    <t>AUMENTO DO CLIENTE-CONSULTA 31</t>
  </si>
  <si>
    <t>PTA-00189836</t>
  </si>
  <si>
    <t>2024-10-03T01:59:42.92</t>
  </si>
  <si>
    <t>2024-11-04T07:29:11.79</t>
  </si>
  <si>
    <t>298.21</t>
  </si>
  <si>
    <t>FRANCE</t>
  </si>
  <si>
    <t xml:space="preserve">Saint Lubin des Joncherets </t>
  </si>
  <si>
    <t>2024-10-04T12:38:10.00</t>
  </si>
  <si>
    <t>2247444894</t>
  </si>
  <si>
    <t>F3</t>
  </si>
  <si>
    <t>Custo será absorvido pela iniciativa do time de redução de custo com previsão de abertura em Outubro</t>
  </si>
  <si>
    <t>PTA-00190416</t>
  </si>
  <si>
    <t>2024-10-03T04:28:51.81</t>
  </si>
  <si>
    <t>2024-10-08T02:48:25.00</t>
  </si>
  <si>
    <t xml:space="preserve">4 Days 22 Hr 19 Min </t>
  </si>
  <si>
    <t>AUMENTO DENTRO DO PROTOCOLO LOGISTICO</t>
  </si>
  <si>
    <t>PTA-00189838</t>
  </si>
  <si>
    <t>2024-10-03T05:25:45.24</t>
  </si>
  <si>
    <t>2024-10-10T06:36:07.87</t>
  </si>
  <si>
    <t>189.11</t>
  </si>
  <si>
    <t>99</t>
  </si>
  <si>
    <t>2024-10-04T12:39:48.00</t>
  </si>
  <si>
    <t>5414686336</t>
  </si>
  <si>
    <t xml:space="preserve">0 Days 19 Hr 14 Min </t>
  </si>
  <si>
    <t>PORT STRIKE AT USA</t>
  </si>
  <si>
    <t>PTA-00189839</t>
  </si>
  <si>
    <t>15305104;</t>
  </si>
  <si>
    <t>2024-10-03T05:44:09.49</t>
  </si>
  <si>
    <t>2024-10-10T06:39:34.14</t>
  </si>
  <si>
    <t>76.28</t>
  </si>
  <si>
    <t>92.46</t>
  </si>
  <si>
    <t>2024-10-04T12:40:10.00</t>
  </si>
  <si>
    <t>5731254115</t>
  </si>
  <si>
    <t xml:space="preserve">0 Days 18 Hr 56 Min </t>
  </si>
  <si>
    <t>15305111</t>
  </si>
  <si>
    <t>KOSTAL KONTAKT SYSTEME GMBH &amp; CO. K-1063010</t>
  </si>
  <si>
    <t>PTA-00189870</t>
  </si>
  <si>
    <t>15327280;</t>
  </si>
  <si>
    <t>2024-10-04T12:42:06.17</t>
  </si>
  <si>
    <t>2024-10-19T01:46:32.74</t>
  </si>
  <si>
    <t>149.71</t>
  </si>
  <si>
    <t>145</t>
  </si>
  <si>
    <t>2024-10-04T03:35:09.00</t>
  </si>
  <si>
    <t>2247447241</t>
  </si>
  <si>
    <t>15340498</t>
  </si>
  <si>
    <t>KOSTAL INDUSTRIE GMBH &amp; CO. KG</t>
  </si>
  <si>
    <t>AL-KOR MAKINA KALIP SANAYI VE TICAR-7096299</t>
  </si>
  <si>
    <t>Shiping delay</t>
  </si>
  <si>
    <t>PTA-00190185</t>
  </si>
  <si>
    <t>2024-10-04T02:02:33.40</t>
  </si>
  <si>
    <t>2024-10-07T12:14:15.00</t>
  </si>
  <si>
    <t>416.67</t>
  </si>
  <si>
    <t>7096299</t>
  </si>
  <si>
    <t>2247462884</t>
  </si>
  <si>
    <t xml:space="preserve">2 Days 22 Hr 11 Min </t>
  </si>
  <si>
    <t>FAROL X6H</t>
  </si>
  <si>
    <t>COVRE TRANSPORTES-Dummy</t>
  </si>
  <si>
    <t>ATRASO NA ATRACAÇÃO DEVIDO CONSGESTIONAMENTO DOS PORTOS</t>
  </si>
  <si>
    <t>PTA-00190181</t>
  </si>
  <si>
    <t>10781041;</t>
  </si>
  <si>
    <t>2024-10-04T01:33:13.09</t>
  </si>
  <si>
    <t>2024-10-07T12:13:34.00</t>
  </si>
  <si>
    <t>SANTOS BRASIL</t>
  </si>
  <si>
    <t xml:space="preserve"> 11013-010</t>
  </si>
  <si>
    <t xml:space="preserve">2 Days 22 Hr 40 Min </t>
  </si>
  <si>
    <t>PTA-00190182</t>
  </si>
  <si>
    <t>33522699;</t>
  </si>
  <si>
    <t>2024-10-04T01:34:50.74</t>
  </si>
  <si>
    <t>2024-10-07T12:13:49.00</t>
  </si>
  <si>
    <t xml:space="preserve">2 Days 22 Hr 38 Min </t>
  </si>
  <si>
    <t>M0717/24</t>
  </si>
  <si>
    <t xml:space="preserve">Solicitado por Cicero Ferreira. Atendimento ao cliente risco de ruptura </t>
  </si>
  <si>
    <t>PTA-00190184</t>
  </si>
  <si>
    <t>35294080  ;</t>
  </si>
  <si>
    <t>2024-10-04T01:39:07.84</t>
  </si>
  <si>
    <t>2024-10-07T12:14:14.00</t>
  </si>
  <si>
    <t>1557.35</t>
  </si>
  <si>
    <t xml:space="preserve">2 Days 22 Hr 35 Min </t>
  </si>
  <si>
    <t>311.71</t>
  </si>
  <si>
    <t>FXPCHOQ</t>
  </si>
  <si>
    <t>Increase F3 - Consultation 31 - F3 - It will be recovered from Stellantis</t>
  </si>
  <si>
    <t>PTA-00190183</t>
  </si>
  <si>
    <t>2024-10-04T01:41:48.24</t>
  </si>
  <si>
    <t>2024-11-05T02:47:13.17</t>
  </si>
  <si>
    <t>296.53</t>
  </si>
  <si>
    <t>2024-10-07T12:13:58.00</t>
  </si>
  <si>
    <t>5731281172</t>
  </si>
  <si>
    <t xml:space="preserve">2 Days 22 Hr 32 Min </t>
  </si>
  <si>
    <t>Principal F3</t>
  </si>
  <si>
    <t>12065935; 13745763; 15324657</t>
  </si>
  <si>
    <t>Customer Rescheduled - Consulta 33</t>
  </si>
  <si>
    <t>AUMENTO DO CLIENTE</t>
  </si>
  <si>
    <t>PTA-00190186</t>
  </si>
  <si>
    <t>15340901;</t>
  </si>
  <si>
    <t>2024-10-04T02:17:28.03</t>
  </si>
  <si>
    <t>2024-11-05T02:49:51.02</t>
  </si>
  <si>
    <t>775.95</t>
  </si>
  <si>
    <t>415</t>
  </si>
  <si>
    <t>2024-10-07T12:14:31.00</t>
  </si>
  <si>
    <t>2338691611</t>
  </si>
  <si>
    <t xml:space="preserve">2 Days 21 Hr 57 Min </t>
  </si>
  <si>
    <t>CC22/24/SMART</t>
  </si>
  <si>
    <t>CONSULTA 33: Aumento de volume CC21 e CC24</t>
  </si>
  <si>
    <t>Customer Rescheduled - Consulta 22</t>
  </si>
  <si>
    <t>Increase of customer</t>
  </si>
  <si>
    <t>PTA-00189864</t>
  </si>
  <si>
    <t>2024-10-04T02:56:43.89</t>
  </si>
  <si>
    <t>2024-11-05T02:43:06.07</t>
  </si>
  <si>
    <t>202.68</t>
  </si>
  <si>
    <t>2024-10-17T00:00:00</t>
  </si>
  <si>
    <t>2024-10-04T03:09:51.00</t>
  </si>
  <si>
    <t>5731258853</t>
  </si>
  <si>
    <t>Increase of Customer</t>
  </si>
  <si>
    <t>PTA-00191102</t>
  </si>
  <si>
    <t>10738201;</t>
  </si>
  <si>
    <t>2024-10-04T04:41:00.86</t>
  </si>
  <si>
    <t>2024-11-05T02:43:27.49</t>
  </si>
  <si>
    <t>2742.73</t>
  </si>
  <si>
    <t>860</t>
  </si>
  <si>
    <t>2024-10-10T11:43:20.00</t>
  </si>
  <si>
    <t>PAR48053038</t>
  </si>
  <si>
    <t xml:space="preserve">6 Days 7 Hr 2 Min </t>
  </si>
  <si>
    <t>CONSULTA 31: AUMENTO F3</t>
  </si>
  <si>
    <t>PTA-00190180</t>
  </si>
  <si>
    <t>35264699;</t>
  </si>
  <si>
    <t>2024-10-04T06:16:14.96</t>
  </si>
  <si>
    <t>2024-11-06T11:23:07.01</t>
  </si>
  <si>
    <t>307.25</t>
  </si>
  <si>
    <t>2024-10-04T00:00:00</t>
  </si>
  <si>
    <t>1535.09</t>
  </si>
  <si>
    <t>2024-10-07T12:13:27.00</t>
  </si>
  <si>
    <t xml:space="preserve">2 Days 17 Hr 57 Min </t>
  </si>
  <si>
    <t xml:space="preserve">Solicitado por Cicero Ferreira. Atendimento ao cliente risco de ruptura na linha </t>
  </si>
  <si>
    <t>PTA-00190179</t>
  </si>
  <si>
    <t>35536144  ;</t>
  </si>
  <si>
    <t>2024-10-04T06:18:40.77</t>
  </si>
  <si>
    <t>2024-10-07T12:13:06.00</t>
  </si>
  <si>
    <t>2336.03</t>
  </si>
  <si>
    <t xml:space="preserve">2 Days 17 Hr 54 Min </t>
  </si>
  <si>
    <t>467.56</t>
  </si>
  <si>
    <t xml:space="preserve">FGPILLOT </t>
  </si>
  <si>
    <t>G CARTIER TECHNOLOGIES-1019520</t>
  </si>
  <si>
    <t>PTA-00190258</t>
  </si>
  <si>
    <t>2024-10-07T01:08:02.50</t>
  </si>
  <si>
    <t>2024-11-05T02:48:43.66</t>
  </si>
  <si>
    <t>624.66</t>
  </si>
  <si>
    <t>309</t>
  </si>
  <si>
    <t>1019520</t>
  </si>
  <si>
    <t>2024-10-07T08:04:47.00</t>
  </si>
  <si>
    <t>1462293840</t>
  </si>
  <si>
    <t xml:space="preserve">0 Days 6 Hr 56 Min </t>
  </si>
  <si>
    <t>SAVOY INTERNATIONAL</t>
  </si>
  <si>
    <t xml:space="preserve">Internal strategy </t>
  </si>
  <si>
    <t>Aéreo necessário devido à Discount aplicado no EDI.</t>
  </si>
  <si>
    <t>PTA-00190206</t>
  </si>
  <si>
    <t>2024-10-07T01:37:14.35</t>
  </si>
  <si>
    <t>2024-11-01T02:55:43.52</t>
  </si>
  <si>
    <t>320.67</t>
  </si>
  <si>
    <t>2024-10-07T00:00:00</t>
  </si>
  <si>
    <t>2024-10-07T03:21:12.00</t>
  </si>
  <si>
    <t>3612482554</t>
  </si>
  <si>
    <t>Material sendo consumido a mais do que o nivelado, realizando analise juntamente ao time de PCP para validação.</t>
  </si>
  <si>
    <t>PTA-00190202</t>
  </si>
  <si>
    <t>13846758;</t>
  </si>
  <si>
    <t>2024-10-07T01:58:39.07</t>
  </si>
  <si>
    <t>2024-11-01T03:16:41.18</t>
  </si>
  <si>
    <t>144.82</t>
  </si>
  <si>
    <t>2024-10-07T02:27:08.00</t>
  </si>
  <si>
    <t>9026872190</t>
  </si>
  <si>
    <t>Air required due to strike at US ports and also ETA delays due to port congestion.</t>
  </si>
  <si>
    <t>PTA-00191101</t>
  </si>
  <si>
    <t>2024-10-07T02:01:39.90</t>
  </si>
  <si>
    <t>2024-11-04T06:44:46.27</t>
  </si>
  <si>
    <t>1361.3</t>
  </si>
  <si>
    <t>1549</t>
  </si>
  <si>
    <t>2024-10-10T11:43:07.00</t>
  </si>
  <si>
    <t>HGC48070570</t>
  </si>
  <si>
    <t xml:space="preserve">3 Days 9 Hr 41 Min </t>
  </si>
  <si>
    <t>12092078/12092079/12092081/12191645/13815970/13815972/13815974/13943321/15545221/15545223/15545224/15545225/15545226/15545227/15545228/15545230/33239316/33257459/33312667/33362355</t>
  </si>
  <si>
    <t>Utilizado alguns CRs que entraram em out/24 para recuperar parcialmente este PTA</t>
  </si>
  <si>
    <t xml:space="preserve">Ultimo frete referente a inicitaiva da troca de Sumidenso para Aptiv NA, custo do frete será incluso na iniciativa </t>
  </si>
  <si>
    <t>PTA-00191100</t>
  </si>
  <si>
    <t>2024-10-07T02:28:41.26</t>
  </si>
  <si>
    <t>2024-10-10T11:42:54.00</t>
  </si>
  <si>
    <t>1791.62</t>
  </si>
  <si>
    <t xml:space="preserve">3 Days 9 Hr 14 Min </t>
  </si>
  <si>
    <t>BSUV/PUP</t>
  </si>
  <si>
    <t>PTA-00190259</t>
  </si>
  <si>
    <t>33136402;</t>
  </si>
  <si>
    <t>2024-10-07T02:52:04.80</t>
  </si>
  <si>
    <t>2024-10-14T07:52:34.16</t>
  </si>
  <si>
    <t>1002.43</t>
  </si>
  <si>
    <t>2024-10-14T00:00:00</t>
  </si>
  <si>
    <t>925.43</t>
  </si>
  <si>
    <t>2024-10-07T08:05:07.00</t>
  </si>
  <si>
    <t>TLS48057592</t>
  </si>
  <si>
    <t xml:space="preserve">0 Days 5 Hr 13 Min </t>
  </si>
  <si>
    <t>PLANCHE M69</t>
  </si>
  <si>
    <t>13879001</t>
  </si>
  <si>
    <t>Emergencial com a Covre, parada de linha devido ao atraso de atracação do navio MSC PHOENIX, processos M0725/24 e M0788/24.</t>
  </si>
  <si>
    <t>PTA-00190257</t>
  </si>
  <si>
    <t>15363701;</t>
  </si>
  <si>
    <t>2024-10-07T06:00:31.37</t>
  </si>
  <si>
    <t>2024-11-05T02:37:15.71</t>
  </si>
  <si>
    <t>2024-10-07T08:04:22.00</t>
  </si>
  <si>
    <t>Emergencial com a Covre, parada de linha devido ao atraso de atracação do navio MSC ROMANE, processos M0681/24 e M0720/24.</t>
  </si>
  <si>
    <t>PTA-00190262</t>
  </si>
  <si>
    <t>2024-10-07T06:01:16.09</t>
  </si>
  <si>
    <t>2024-11-05T02:39:04.77</t>
  </si>
  <si>
    <t>2024-10-07T08:41:52.00</t>
  </si>
  <si>
    <t>PEÇAS PARA DESENVOLVIMENTO DE FERRAMENTAL E PRODUÇÃO DE MASTER HARNESS CUSTO RECUPERADO NQE 581-24</t>
  </si>
  <si>
    <t>PTA-00190255</t>
  </si>
  <si>
    <t>35918075;</t>
  </si>
  <si>
    <t>4.08;</t>
  </si>
  <si>
    <t>2024-10-07T06:41:31.67</t>
  </si>
  <si>
    <t>2024-10-17T12:29:23.25</t>
  </si>
  <si>
    <t>45.68</t>
  </si>
  <si>
    <t>NQE 581-24</t>
  </si>
  <si>
    <t>51.56</t>
  </si>
  <si>
    <t>2024-10-07T07:38:45.00</t>
  </si>
  <si>
    <t>5411719902</t>
  </si>
  <si>
    <t>10x10x8;</t>
  </si>
  <si>
    <t>PEÇAS PARA DESENVOLVIMENTO DE FERRAMENTAL E PRODUÇÃO DE MASTER HARNESS CUSTO RECUPERADO NA COTAÇÃO NQE 581-24</t>
  </si>
  <si>
    <t>Hutchinson-Dummy</t>
  </si>
  <si>
    <t>PTA-00192557</t>
  </si>
  <si>
    <t>2024-10-08T11:38:25.28</t>
  </si>
  <si>
    <t>2024-10-18T06:41:34.00</t>
  </si>
  <si>
    <t>914.07</t>
  </si>
  <si>
    <t>PI Las Capellanías, C/ Molineros, 2</t>
  </si>
  <si>
    <t xml:space="preserve">10 Days 7 Hr 3 Min </t>
  </si>
  <si>
    <t>Approved -  ;; Approved -  ;; Approved -  ;; Approved -  ;; Approved - Approved by Teams 10/18. ;</t>
  </si>
  <si>
    <t>PTA-00190530</t>
  </si>
  <si>
    <t>2024-10-08T12:25:26.52</t>
  </si>
  <si>
    <t>2024-10-11T12:24:37.06</t>
  </si>
  <si>
    <t>2024-10-08T05:36:19.00</t>
  </si>
  <si>
    <t xml:space="preserve">0 Days 5 Hr 10 Min </t>
  </si>
  <si>
    <t>EMERGENCIAL M0673/24</t>
  </si>
  <si>
    <t>PTA-00190413</t>
  </si>
  <si>
    <t>13974587;</t>
  </si>
  <si>
    <t>2024-10-08T12:54:03.43</t>
  </si>
  <si>
    <t>2024-11-05T02:50:39.44</t>
  </si>
  <si>
    <t>252.64</t>
  </si>
  <si>
    <t>193</t>
  </si>
  <si>
    <t>2024-10-08T02:37:31.00</t>
  </si>
  <si>
    <t>2338621552</t>
  </si>
  <si>
    <t>CONSULTA 31: AUMENTO F3- SERÁ RECUPERADO DO CLIENTE</t>
  </si>
  <si>
    <t>BOSCH AUTOMOTIVE SERVICE SOLUTIONS-7077194</t>
  </si>
  <si>
    <t>Parts for project development. Freight will be absorbed at the 618-23 quotation.</t>
  </si>
  <si>
    <t>PTA-00192556</t>
  </si>
  <si>
    <t>3 330 ESO ;</t>
  </si>
  <si>
    <t>2024-10-08T01:12:21.08</t>
  </si>
  <si>
    <t>2024-10-18T06:41:19.00</t>
  </si>
  <si>
    <t>PORSCHESTR. 4</t>
  </si>
  <si>
    <t>HAINBURG</t>
  </si>
  <si>
    <t>7077194</t>
  </si>
  <si>
    <t>63512</t>
  </si>
  <si>
    <t xml:space="preserve">10 Days 5 Hr 28 Min </t>
  </si>
  <si>
    <t>318280815</t>
  </si>
  <si>
    <t>R O B E R T B O S C H S T I F T U N G GESELLSCHAFT MIT BESCHRAENKTER HAFTUNG</t>
  </si>
  <si>
    <t>PTA-00190421</t>
  </si>
  <si>
    <t>13796913;</t>
  </si>
  <si>
    <t>2024-10-08T02:44:31.18</t>
  </si>
  <si>
    <t>2024-11-05T02:43:54.37</t>
  </si>
  <si>
    <t>864.13</t>
  </si>
  <si>
    <t>240</t>
  </si>
  <si>
    <t>2024-10-08T03:03:18.00</t>
  </si>
  <si>
    <t>PAR48057712</t>
  </si>
  <si>
    <t>PLANCHE F3</t>
  </si>
  <si>
    <t>PARA ATENDER AS FASES DE DESENVOLVIMENTO/FERRAMENTAL E         ENTREGA DE CHICOTES AO CLIENTE CNH CUSTO RECUPERADO NA NQE  646-24</t>
  </si>
  <si>
    <t>PTA-00192263</t>
  </si>
  <si>
    <t>2024-10-08T04:49:47.32</t>
  </si>
  <si>
    <t>2024-10-17T04:56:44.93</t>
  </si>
  <si>
    <t>572.32</t>
  </si>
  <si>
    <t>646-24</t>
  </si>
  <si>
    <t>529.39</t>
  </si>
  <si>
    <t>2024-10-17T03:51:13.00</t>
  </si>
  <si>
    <t>6758479136</t>
  </si>
  <si>
    <t xml:space="preserve">8 Days 23 Hr 1 Min </t>
  </si>
  <si>
    <t>PARA ATENDER AS FASES DE DESENVOLVIMENTO/FERRAMENTAL E         ENTREGA DE CHICOTES AO CLIENTE CNH CUSTO RECUPERADO NA NQE 646-24</t>
  </si>
  <si>
    <t>539.29</t>
  </si>
  <si>
    <t>PARA ATENDER AS FASES DE DESENVOLVIMENTO/FERRAMENTAL E ENTREGA DE CHICOTES AO CLIENTE CNH CUSTO RECUPERADO NA NQE  646-24</t>
  </si>
  <si>
    <t>MATERIAL CRÍTICO PARA MONTAGEM DE PEÇAS DE P&amp;A CONFORME PROGRAMAÇÃO RECEBIDA DO CLIENTE</t>
  </si>
  <si>
    <t>PTA-00190557</t>
  </si>
  <si>
    <t>35088420;</t>
  </si>
  <si>
    <t>2024-10-08T04:57:30.40</t>
  </si>
  <si>
    <t>2024-10-16T02:32:34.54</t>
  </si>
  <si>
    <t>119.07</t>
  </si>
  <si>
    <t>57.67</t>
  </si>
  <si>
    <t>2024-10-08T06:27:10.00</t>
  </si>
  <si>
    <t>2966149443</t>
  </si>
  <si>
    <t>663552091</t>
  </si>
  <si>
    <t>APTIV CONNECTION SYSTEMS HOLDING HONG KONG LIMITED</t>
  </si>
  <si>
    <t>AUMENTO DO CLIENTE-CONSULTA 33</t>
  </si>
  <si>
    <t>PTA-00190580</t>
  </si>
  <si>
    <t>33257537;</t>
  </si>
  <si>
    <t>2024-10-08T06:44:34.00</t>
  </si>
  <si>
    <t>2024-11-05T03:15:48.17</t>
  </si>
  <si>
    <t>754.28</t>
  </si>
  <si>
    <t>247</t>
  </si>
  <si>
    <t>2024-10-08T09:30:54.00</t>
  </si>
  <si>
    <t>PTA-00191083</t>
  </si>
  <si>
    <t>2024-10-09T12:31:35.83</t>
  </si>
  <si>
    <t>2024-10-10T10:30:28.00</t>
  </si>
  <si>
    <t xml:space="preserve">1 Days 9 Hr 58 Min </t>
  </si>
  <si>
    <t>Aéreo necessário devido ao discout aplicado no EDI. Chegada dos processos maritimos não irão atender a demanda.</t>
  </si>
  <si>
    <t>PTA-00190815</t>
  </si>
  <si>
    <t>2024-10-09T03:24:11.29</t>
  </si>
  <si>
    <t>2024-11-01T03:20:45.44</t>
  </si>
  <si>
    <t>137.91</t>
  </si>
  <si>
    <t>2024-10-09T00:00:00</t>
  </si>
  <si>
    <t>146.77</t>
  </si>
  <si>
    <t>2024-10-09T06:37:33.00</t>
  </si>
  <si>
    <t>9026843136</t>
  </si>
  <si>
    <t>PTA-00191084</t>
  </si>
  <si>
    <t>2024-10-10T11:33:51.38</t>
  </si>
  <si>
    <t>2024-10-10T10:30:55.00</t>
  </si>
  <si>
    <t xml:space="preserve">0 Days 10 Hr 57 Min </t>
  </si>
  <si>
    <t>PM69PLAN</t>
  </si>
  <si>
    <t>540481648</t>
  </si>
  <si>
    <t>WENZHOU AOHAI ELECTRIC CO., LTD.</t>
  </si>
  <si>
    <t>DEMAND VARIATION WITHIN LOGISTIC PROTOCOL</t>
  </si>
  <si>
    <t>PTA-00192554</t>
  </si>
  <si>
    <t>2024-10-10T11:37:58.96</t>
  </si>
  <si>
    <t>2024-10-18T06:40:49.00</t>
  </si>
  <si>
    <t xml:space="preserve">8 Days 7 Hr 2 Min </t>
  </si>
  <si>
    <t>SOMA GEFFICA-Dummy</t>
  </si>
  <si>
    <t>PTA-00191082</t>
  </si>
  <si>
    <t>2024-10-10T11:44:30.76</t>
  </si>
  <si>
    <t>2024-11-05T02:54:08.39</t>
  </si>
  <si>
    <t>346.77</t>
  </si>
  <si>
    <t>SAHLINE</t>
  </si>
  <si>
    <t>2024-10-10T10:29:06.00</t>
  </si>
  <si>
    <t>4982897511</t>
  </si>
  <si>
    <t xml:space="preserve">0 Days 10 Hr 44 Min </t>
  </si>
  <si>
    <t>CONSULTA 31: AUMENTO F3-SERÁ RECUPERADO DO CLIENTE</t>
  </si>
  <si>
    <t>FAIR-RITE PRODUCTS CORP.-7005546</t>
  </si>
  <si>
    <t>PTA-00191207</t>
  </si>
  <si>
    <t>2024-10-10T11:54:11.69</t>
  </si>
  <si>
    <t>2024-11-04T08:10:53.36</t>
  </si>
  <si>
    <t>853.84</t>
  </si>
  <si>
    <t>337</t>
  </si>
  <si>
    <t>7005546</t>
  </si>
  <si>
    <t>2024-10-11T12:15:29.00</t>
  </si>
  <si>
    <t>4604760963</t>
  </si>
  <si>
    <t>LIBRA - ARIES</t>
  </si>
  <si>
    <t>PTA-00191081</t>
  </si>
  <si>
    <t>35533907;</t>
  </si>
  <si>
    <t>2024-10-10T06:11:16.97</t>
  </si>
  <si>
    <t>2024-11-04T07:48:01.02</t>
  </si>
  <si>
    <t>129.58</t>
  </si>
  <si>
    <t>197</t>
  </si>
  <si>
    <t>2024-10-10T10:27:30.00</t>
  </si>
  <si>
    <t>9017707296</t>
  </si>
  <si>
    <t xml:space="preserve">0 Days 4 Hr 16 Min </t>
  </si>
  <si>
    <t>COROLLA</t>
  </si>
  <si>
    <t>APTIV FW93 C/O PENSKE LRD-765431</t>
  </si>
  <si>
    <t>Air Freight needed due Port Strike in USA, we need to fly some cargo that was stuck at Penske warehouse during this period.</t>
  </si>
  <si>
    <t>PTA-00192553</t>
  </si>
  <si>
    <t>2024-10-10T06:13:49.79</t>
  </si>
  <si>
    <t>2024-10-18T06:40:34.00</t>
  </si>
  <si>
    <t>4950</t>
  </si>
  <si>
    <t>LAREDO WAREHOUSE (PENSKE) 301 VALLE</t>
  </si>
  <si>
    <t>765431</t>
  </si>
  <si>
    <t xml:space="preserve">8 Days 0 Hr 26 Min </t>
  </si>
  <si>
    <t>VW/GM</t>
  </si>
  <si>
    <t>13943321/15485097/15545224/15545225/15545227/33362355/13945640/15545221/15545228/15545230/12092077/12092079/12092081/13815970/13815972/13815974/15545223/15545226/33239316/33312667/35091062/33257458/12191645/33257459/15511752</t>
  </si>
  <si>
    <t>PTA-00192552</t>
  </si>
  <si>
    <t>2024-10-11T03:59:39.28</t>
  </si>
  <si>
    <t>2024-10-18T06:39:58.00</t>
  </si>
  <si>
    <t>4800</t>
  </si>
  <si>
    <t xml:space="preserve">7 Days 2 Hr 40 Min </t>
  </si>
  <si>
    <t>Approved -  ;; Approved -  ;; Approved -  ;; Approved -  ;; Approved -  ;; Approved -  ;; Approved -  ;; Approved -  ;; Pending - ; Approved - Approved by Teams 10/18. ;</t>
  </si>
  <si>
    <t xml:space="preserve">Solicitado por Cicero Ferreira .Motivo: Atendimento ao cliente risco de ruptura </t>
  </si>
  <si>
    <t>PTA-00191206</t>
  </si>
  <si>
    <t>35382956 ;</t>
  </si>
  <si>
    <t>2024-10-10T06:45:40.89</t>
  </si>
  <si>
    <t>2024-10-11T12:15:14.00</t>
  </si>
  <si>
    <t>2261.78</t>
  </si>
  <si>
    <t>452.7</t>
  </si>
  <si>
    <t>Solicitado por Cicero Ferreira .Motivo: Atendimento ao cliente risco de ruptura</t>
  </si>
  <si>
    <t>Supplier rescheduled</t>
  </si>
  <si>
    <t>PTA-00191205</t>
  </si>
  <si>
    <t>2024-10-10T07:28:40.77</t>
  </si>
  <si>
    <t>2024-11-04T05:35:43.13</t>
  </si>
  <si>
    <t>500.35</t>
  </si>
  <si>
    <t>343</t>
  </si>
  <si>
    <t>2024-10-11T12:15:06.00</t>
  </si>
  <si>
    <t>7131019755</t>
  </si>
  <si>
    <t xml:space="preserve">0 Days 16 Hr 46 Min </t>
  </si>
  <si>
    <t>Air required due to ETA delay of the MSC DOMITILLE Ship. First ETA 10/27 and currently it is 11/08, delay of 12 days because the vessel suffered a delay dock at the origin.</t>
  </si>
  <si>
    <t>PTA-00192539</t>
  </si>
  <si>
    <t>2024-10-11T10:31:13.51</t>
  </si>
  <si>
    <t>2024-11-01T03:09:34.76</t>
  </si>
  <si>
    <t>2402.29</t>
  </si>
  <si>
    <t>2024-10-11T00:00:00</t>
  </si>
  <si>
    <t>2086.89</t>
  </si>
  <si>
    <t>2024-10-18T06:32:41.00</t>
  </si>
  <si>
    <t>XMN48102973</t>
  </si>
  <si>
    <t xml:space="preserve">7 Days 8 Hr 1 Min </t>
  </si>
  <si>
    <t>APTIV SERVICES MEKNES-1073153</t>
  </si>
  <si>
    <t>Increase of customer.</t>
  </si>
  <si>
    <t>PTA-00191223</t>
  </si>
  <si>
    <t>2024-10-11T11:26:39.52</t>
  </si>
  <si>
    <t>2024-11-05T02:44:22.29</t>
  </si>
  <si>
    <t>765</t>
  </si>
  <si>
    <t>LOT UL 1 AXE 1 AXE A</t>
  </si>
  <si>
    <t>MEKNES</t>
  </si>
  <si>
    <t>1073153</t>
  </si>
  <si>
    <t>MEK</t>
  </si>
  <si>
    <t>2024-10-11T02:31:07.00</t>
  </si>
  <si>
    <t>CMAC576116</t>
  </si>
  <si>
    <t>Emergencial com a Covre, parada de linha devido ao atraso de ETA do navio JAZAN, processos M0640/24</t>
  </si>
  <si>
    <t>PTA-00191715</t>
  </si>
  <si>
    <t>2024-10-11T12:25:32.31</t>
  </si>
  <si>
    <t>2024-11-01T03:21:28.49</t>
  </si>
  <si>
    <t>2024-10-15T01:32:02.00</t>
  </si>
  <si>
    <t xml:space="preserve">4 Days 1 Hr 6 Min </t>
  </si>
  <si>
    <t>35386903 / 35374502 / 35374503 / 35126697</t>
  </si>
  <si>
    <t>Customer Rescheduled - K0 PL7</t>
  </si>
  <si>
    <t>ACOME-1013989</t>
  </si>
  <si>
    <t>Será recuperado na consulta do PL7, William Siqueira</t>
  </si>
  <si>
    <t>PTA-00192537</t>
  </si>
  <si>
    <t>2024-10-11T01:22:27.12</t>
  </si>
  <si>
    <t>2024-10-18T06:32:18.00</t>
  </si>
  <si>
    <t>1379.75</t>
  </si>
  <si>
    <t>52 RUE DU MONTPARNASSE</t>
  </si>
  <si>
    <t>PARIS</t>
  </si>
  <si>
    <t>1013989</t>
  </si>
  <si>
    <t>75014</t>
  </si>
  <si>
    <t xml:space="preserve">7 Days 5 Hr 9 Min </t>
  </si>
  <si>
    <t>1494.55</t>
  </si>
  <si>
    <t>PL7</t>
  </si>
  <si>
    <t>M3448601, M6077401</t>
  </si>
  <si>
    <t>PTA-00191268</t>
  </si>
  <si>
    <t>35860607;</t>
  </si>
  <si>
    <t>2024-10-11T01:46:50.10</t>
  </si>
  <si>
    <t>2024-10-11T03:20:07.00</t>
  </si>
  <si>
    <t>RUA SAMARITA 1117</t>
  </si>
  <si>
    <t>1045307</t>
  </si>
  <si>
    <t>02518-080</t>
  </si>
  <si>
    <t>TE CONNECTIVITY LTD.</t>
  </si>
  <si>
    <t>Pesnke Logistic-Dummy</t>
  </si>
  <si>
    <t>PTA-00192536</t>
  </si>
  <si>
    <t>35153843;</t>
  </si>
  <si>
    <t>2024-10-11T02:37:01.89</t>
  </si>
  <si>
    <t>2024-10-18T06:32:10.00</t>
  </si>
  <si>
    <t>1351 Blauser Drive</t>
  </si>
  <si>
    <t xml:space="preserve">7 Days 3 Hr 55 Min </t>
  </si>
  <si>
    <t>PTA-00192535</t>
  </si>
  <si>
    <t>35153841;</t>
  </si>
  <si>
    <t>2024-10-11T02:38:44.95</t>
  </si>
  <si>
    <t>2024-10-18T06:31:51.00</t>
  </si>
  <si>
    <t>4000</t>
  </si>
  <si>
    <t xml:space="preserve">7 Days 3 Hr 53 Min </t>
  </si>
  <si>
    <t>PTA-00191301</t>
  </si>
  <si>
    <t>13739652;</t>
  </si>
  <si>
    <t>2024-10-11T03:19:03.34</t>
  </si>
  <si>
    <t>2024-10-11T05:49:50.00</t>
  </si>
  <si>
    <t>406</t>
  </si>
  <si>
    <t>ARAYMOND FRANCE-1016231</t>
  </si>
  <si>
    <t>PTA-00191302</t>
  </si>
  <si>
    <t>10864603;</t>
  </si>
  <si>
    <t>2024-10-11T04:27:14.89</t>
  </si>
  <si>
    <t>2024-11-05T02:56:07.30</t>
  </si>
  <si>
    <t>527.46</t>
  </si>
  <si>
    <t>1016231</t>
  </si>
  <si>
    <t>2024-10-11T05:49:52.00</t>
  </si>
  <si>
    <t>41B0044386</t>
  </si>
  <si>
    <t>P&amp;A - recupered in  POV17492</t>
  </si>
  <si>
    <t>MATERIAL CRÍTICO PARA MONTAGEM DE PEÇAS DE P&amp;A CONFORME PROGRAMAÇÃO RECEBIDA DO CLIENTE MAN CUSTO RECUPERADO NA POV17492</t>
  </si>
  <si>
    <t>PTA-00191507</t>
  </si>
  <si>
    <t>15327035;</t>
  </si>
  <si>
    <t>2024-10-11T06:34:46.25</t>
  </si>
  <si>
    <t>2024-10-16T02:52:20.97</t>
  </si>
  <si>
    <t>29.04</t>
  </si>
  <si>
    <t>2024-10-14T11:49:32.00</t>
  </si>
  <si>
    <t xml:space="preserve"> 78 7454 7306</t>
  </si>
  <si>
    <t xml:space="preserve">2 Days 17 Hr 14 Min </t>
  </si>
  <si>
    <t>PTA-00191506</t>
  </si>
  <si>
    <t>13696066;</t>
  </si>
  <si>
    <t>2024-10-11T08:17:30.16</t>
  </si>
  <si>
    <t>2024-10-31T01:25:50.31</t>
  </si>
  <si>
    <t>2024-10-21T00:00:00</t>
  </si>
  <si>
    <t>275.88</t>
  </si>
  <si>
    <t>2024-10-14T11:49:13.00</t>
  </si>
  <si>
    <t>MIL48088458</t>
  </si>
  <si>
    <t xml:space="preserve">2 Days 15 Hr 31 Min </t>
  </si>
  <si>
    <t>PTA-00192265</t>
  </si>
  <si>
    <t>10738582;</t>
  </si>
  <si>
    <t>2024-10-14T11:23:18.45</t>
  </si>
  <si>
    <t>2024-11-05T02:44:44.50</t>
  </si>
  <si>
    <t>816.54</t>
  </si>
  <si>
    <t>2024-10-23T00:00:00</t>
  </si>
  <si>
    <t>2024-10-17T03:52:28.00</t>
  </si>
  <si>
    <t>PAR48078949</t>
  </si>
  <si>
    <t xml:space="preserve">3 Days 4 Hr 29 Min </t>
  </si>
  <si>
    <t>PTA-00192262</t>
  </si>
  <si>
    <t>10738887;</t>
  </si>
  <si>
    <t>2024-10-14T12:13:58.75</t>
  </si>
  <si>
    <t>2024-11-05T03:17:17.85</t>
  </si>
  <si>
    <t>3391.23</t>
  </si>
  <si>
    <t>2024-10-17T03:50:16.00</t>
  </si>
  <si>
    <t>PAR48088073</t>
  </si>
  <si>
    <t xml:space="preserve">3 Days 3 Hr 36 Min </t>
  </si>
  <si>
    <t>TE CONNECTIVITY BRASIL INDUSTRIA DE-7065022</t>
  </si>
  <si>
    <t>PTA-00191539</t>
  </si>
  <si>
    <t>2024-10-14T12:51:57.53</t>
  </si>
  <si>
    <t>2024-10-14T02:34:31.00</t>
  </si>
  <si>
    <t>7065022</t>
  </si>
  <si>
    <t>CATELSA CACERES SA-1014086</t>
  </si>
  <si>
    <t>PTA-00192534</t>
  </si>
  <si>
    <t>2024-10-14T01:50:18.88</t>
  </si>
  <si>
    <t>2024-10-18T06:31:35.00</t>
  </si>
  <si>
    <t>1465.8</t>
  </si>
  <si>
    <t>CALLE MOLINEROS</t>
  </si>
  <si>
    <t>CACERES</t>
  </si>
  <si>
    <t>1014086</t>
  </si>
  <si>
    <t>CC</t>
  </si>
  <si>
    <t>10005</t>
  </si>
  <si>
    <t xml:space="preserve">4 Days 4 Hr 41 Min </t>
  </si>
  <si>
    <t>275137164</t>
  </si>
  <si>
    <t>TOTALENERGIES SE</t>
  </si>
  <si>
    <t>Congestionamento dos Portos em Santos.</t>
  </si>
  <si>
    <t>PTA-00191568</t>
  </si>
  <si>
    <t>13954177;</t>
  </si>
  <si>
    <t>2024-10-14T02:21:17.63</t>
  </si>
  <si>
    <t>2024-10-14T04:45:00.00</t>
  </si>
  <si>
    <t>2024-10-15T00:00:00</t>
  </si>
  <si>
    <t>BEIJING JINYU JIDIAN SHEBEI CO.LTD.-7091768</t>
  </si>
  <si>
    <t>PTA-00192264</t>
  </si>
  <si>
    <t>M2147001;</t>
  </si>
  <si>
    <t>2024-10-14T02:30:36.84</t>
  </si>
  <si>
    <t>2024-10-17T03:51:45.00</t>
  </si>
  <si>
    <t>518.29</t>
  </si>
  <si>
    <t>7091768</t>
  </si>
  <si>
    <t xml:space="preserve">3 Days 1 Hr 21 Min </t>
  </si>
  <si>
    <t>544566012</t>
  </si>
  <si>
    <t>BEIJING JINYU JIDIAN SHEBEI CO.LTD.</t>
  </si>
  <si>
    <t>Consulta 31: Aumento F3</t>
  </si>
  <si>
    <t>PTA-00192550</t>
  </si>
  <si>
    <t>13885532;</t>
  </si>
  <si>
    <t>2024-10-14T05:30:51.78</t>
  </si>
  <si>
    <t>2024-10-18T06:36:16.00</t>
  </si>
  <si>
    <t>Will be recovered from Customer under Consulta 31</t>
  </si>
  <si>
    <t>4640</t>
  </si>
  <si>
    <t xml:space="preserve">4 Days 1 Hr 5 Min </t>
  </si>
  <si>
    <t>Approved -  ;; Approved -  ;; Approved -  ;; Approved -  ;; Approved - Approved by Teams 10/18. ;; Approved -  ;</t>
  </si>
  <si>
    <t>5026.05</t>
  </si>
  <si>
    <t>PTA-00191609</t>
  </si>
  <si>
    <t>12198184;10788966;10788972;12104220;12185775;13606818;13606819;13607270;15327207;15396643;15340679;15327868;15363606;15364202;15327952</t>
  </si>
  <si>
    <t>2500;2500;7;72;310;30;185;312;958;222;4000;142;165;165;165</t>
  </si>
  <si>
    <t>35.55;0;0;0;0;0;0;0;0;0;0;0;0;0;0</t>
  </si>
  <si>
    <t>2024-10-14T05:37:56.15</t>
  </si>
  <si>
    <t>2024-10-14T07:04:19.00</t>
  </si>
  <si>
    <t>286.37</t>
  </si>
  <si>
    <t>198.65</t>
  </si>
  <si>
    <t>5414830024</t>
  </si>
  <si>
    <t>;0;0;0;0;0;0;0;0;0;0;0;0;0;0</t>
  </si>
  <si>
    <t xml:space="preserve">;; ; ; ; ; ; ; ; ; ; ; ; ; </t>
  </si>
  <si>
    <t xml:space="preserve">Material para atender lote de chicotes solicitados pela GM. </t>
  </si>
  <si>
    <t>PTA-00191762</t>
  </si>
  <si>
    <t>2024-10-15T11:05:26.92</t>
  </si>
  <si>
    <t>2024-11-01T03:26:34.37</t>
  </si>
  <si>
    <t>2024-10-15T05:47:12.00</t>
  </si>
  <si>
    <t>6518076880</t>
  </si>
  <si>
    <t xml:space="preserve">GEM </t>
  </si>
  <si>
    <t>13930730</t>
  </si>
  <si>
    <t>Material perdido na Penske</t>
  </si>
  <si>
    <t>PTA-00191787</t>
  </si>
  <si>
    <t>2024-10-15T05:33:21.58</t>
  </si>
  <si>
    <t>2024-10-15T07:56:53.00</t>
  </si>
  <si>
    <t>495.01</t>
  </si>
  <si>
    <t>Material perdido na Penske / Encontrado e sendo feito aéreo para evitar parada de linha</t>
  </si>
  <si>
    <t>Atraso atracação maritimo</t>
  </si>
  <si>
    <t>PTA-00191986</t>
  </si>
  <si>
    <t>2024-10-15T08:57:51.97</t>
  </si>
  <si>
    <t>2024-10-16T05:12:06.00</t>
  </si>
  <si>
    <t>Approved -  ;; Approved -  ;; Approved -  ;; Approved -  ;; Challenged - deve ser usado o motivo que enviei no e-mail quando se trata de atraso de navio por congestionamento - favor refazer o PTA corretamente ;</t>
  </si>
  <si>
    <t>INJETOR TU4</t>
  </si>
  <si>
    <t>Atraso de maritimo</t>
  </si>
  <si>
    <t>PTA-00192138</t>
  </si>
  <si>
    <t>2024-10-17T12:42:05.95</t>
  </si>
  <si>
    <t>2024-10-17T01:16:30.00</t>
  </si>
  <si>
    <t>157.07</t>
  </si>
  <si>
    <t>Approved -  ;; Approved -  ;; Approved -  ;; Challenged - para atrasos de navio devemos usar a justificativa que enviei no e-mail - favor reenviar o PTA Para aprovação com a informação correta ;</t>
  </si>
  <si>
    <t>MOLEX ELEKTRONIK GMBH-7081868</t>
  </si>
  <si>
    <t>Air Freight due to the internal strategy of bringing forward production. PL8 turnaround in the Engine line</t>
  </si>
  <si>
    <t>PTA-00192533</t>
  </si>
  <si>
    <t>13946568;</t>
  </si>
  <si>
    <t>2024-10-16T03:21:18.11</t>
  </si>
  <si>
    <t>2024-11-01T03:13:14.06</t>
  </si>
  <si>
    <t>2700.13</t>
  </si>
  <si>
    <t>1702.34</t>
  </si>
  <si>
    <t>7081868</t>
  </si>
  <si>
    <t>2024-10-18T06:31:10.00</t>
  </si>
  <si>
    <t>1016545375</t>
  </si>
  <si>
    <t xml:space="preserve">2 Days 3 Hr 9 Min </t>
  </si>
  <si>
    <t>Reprograma interno</t>
  </si>
  <si>
    <t>PTA-00192532</t>
  </si>
  <si>
    <t>M4754105;</t>
  </si>
  <si>
    <t>2024-10-16T04:26:50.03</t>
  </si>
  <si>
    <t>2024-10-18T06:30:57.00</t>
  </si>
  <si>
    <t>3571.45</t>
  </si>
  <si>
    <t xml:space="preserve">2 Days 2 Hr 4 Min </t>
  </si>
  <si>
    <t>Approved -  ;; Approved - all alternatives were checked to avoid this air, but the air is the only alternative to avoid a shutdown of our customer ;; Approved -  ;; Approved -  ;; Approved - Approved by Teams 10/18. ;</t>
  </si>
  <si>
    <t>Atraso Portos nos Estados Unidos</t>
  </si>
  <si>
    <t>PTA-00192125</t>
  </si>
  <si>
    <t>12135037;</t>
  </si>
  <si>
    <t>2024-10-16T04:43:56.17</t>
  </si>
  <si>
    <t>2024-10-22T07:40:42.03</t>
  </si>
  <si>
    <t>78.16</t>
  </si>
  <si>
    <t>2024-10-24T00:00:00</t>
  </si>
  <si>
    <t>2024-10-17T12:13:03.00</t>
  </si>
  <si>
    <t>1016513164</t>
  </si>
  <si>
    <t xml:space="preserve">0 Days 19 Hr 29 Min </t>
  </si>
  <si>
    <t>Atraso de maritimo M0810/24</t>
  </si>
  <si>
    <t>PTA-00192531</t>
  </si>
  <si>
    <t>2024-10-17T12:39:59.69</t>
  </si>
  <si>
    <t>2024-10-18T06:30:42.00</t>
  </si>
  <si>
    <t>2338.75</t>
  </si>
  <si>
    <t xml:space="preserve">1 Days 5 Hr 50 Min </t>
  </si>
  <si>
    <t>Approved -  ;; Approved -  ;; Approved -  ;; Approved -  ;; Approved -  ;; Approved -  ;; Approved - Approved by Teams 10/18. ;; Challenged - atrasos de navios tem que usar a causa correta favor submeter novamente ;; Challenged -  ;</t>
  </si>
  <si>
    <t>X6H diversos</t>
  </si>
  <si>
    <t>Atraso de maritimo M0810/24. PNs afetados: 15340901,10769253,35513465,35513457,13915002,13798896,15363920,35381256,35619348,13882976,13804412,10864719,35465410,33353281,13881229,10867050.</t>
  </si>
  <si>
    <t>PTA-00192261</t>
  </si>
  <si>
    <t>2024-10-17T12:39:12.88</t>
  </si>
  <si>
    <t>2024-10-17T03:48:50.00</t>
  </si>
  <si>
    <t>785</t>
  </si>
  <si>
    <t>Approved -  ;; Approved -  ;; Approved -  ;; Approved -  ;; Approved -  ;; Challenged -  ;</t>
  </si>
  <si>
    <t>PAINEL,VÃO MOTOR,POSTERIOR</t>
  </si>
  <si>
    <t>Atraso do navio M0804/24</t>
  </si>
  <si>
    <t>PTA-00192196</t>
  </si>
  <si>
    <t>2024-10-17T12:51:04.86</t>
  </si>
  <si>
    <t>2024-11-05T02:45:10.38</t>
  </si>
  <si>
    <t>206</t>
  </si>
  <si>
    <t>2024-10-22T00:00:00</t>
  </si>
  <si>
    <t>270</t>
  </si>
  <si>
    <t>2024-10-17T03:14:45.00</t>
  </si>
  <si>
    <t>PAR48104795</t>
  </si>
  <si>
    <t>CONSULTA 31: AUMENTO F3; 15342610; 10865112; 10768570</t>
  </si>
  <si>
    <t>Postergação atracação Navio Cisnes - Processo M0778/24 - Atraso 17 dias.</t>
  </si>
  <si>
    <t>PTA-00192379</t>
  </si>
  <si>
    <t>2024-10-17T06:14:57.50</t>
  </si>
  <si>
    <t>2024-10-18T10:43:32.00</t>
  </si>
  <si>
    <t>2024-10-18T00:00:00</t>
  </si>
  <si>
    <t>USA'S PORT STRIKE</t>
  </si>
  <si>
    <t>PTA-00192526</t>
  </si>
  <si>
    <t>12124582;</t>
  </si>
  <si>
    <t>2024-10-18T01:12:26.39</t>
  </si>
  <si>
    <t>2024-10-18T05:57:06.00</t>
  </si>
  <si>
    <t>374.43</t>
  </si>
  <si>
    <t>2713452755</t>
  </si>
  <si>
    <t>DESENVOLVIMENTO DE ENGENHARIA E PRODUÇÃO DE PEÇAS PPAP CUSTO RECUPERADO NA COTAÇÃO SC384-24</t>
  </si>
  <si>
    <t>PTA-00192400</t>
  </si>
  <si>
    <t>13955844;</t>
  </si>
  <si>
    <t>2024-10-18T11:42:03.54</t>
  </si>
  <si>
    <t>2024-10-28T05:27:54.40</t>
  </si>
  <si>
    <t>37.9</t>
  </si>
  <si>
    <t>SC384-24</t>
  </si>
  <si>
    <t>2024-10-18T01:19:38.00</t>
  </si>
  <si>
    <t>4536665674</t>
  </si>
  <si>
    <t>PTA-00192527</t>
  </si>
  <si>
    <t>12110647;</t>
  </si>
  <si>
    <t>2024-10-18T04:29:43.07</t>
  </si>
  <si>
    <t>2024-10-18T05:57:30.00</t>
  </si>
  <si>
    <t>PTA-00192697</t>
  </si>
  <si>
    <t>2024-10-18T06:37:26.90</t>
  </si>
  <si>
    <t>2024-11-04T02:20:25.53</t>
  </si>
  <si>
    <t>464.72</t>
  </si>
  <si>
    <t>2024-10-19T00:00:00</t>
  </si>
  <si>
    <t>2321.81</t>
  </si>
  <si>
    <t>2024-10-21T01:16:33.00</t>
  </si>
  <si>
    <t xml:space="preserve">2 Days 18 Hr 39 Min </t>
  </si>
  <si>
    <t>GERAL GM TODAS FAMILIAS.</t>
  </si>
  <si>
    <t>PORT DELAY</t>
  </si>
  <si>
    <t>PTA-00192791</t>
  </si>
  <si>
    <t>10781022;</t>
  </si>
  <si>
    <t>2024-10-21T10:12:04.26</t>
  </si>
  <si>
    <t>2024-10-21T09:07:59.00</t>
  </si>
  <si>
    <t>385.7</t>
  </si>
  <si>
    <t>2329172742</t>
  </si>
  <si>
    <t>13862216</t>
  </si>
  <si>
    <t>Reprogram within the Logistics protocol</t>
  </si>
  <si>
    <t>PTA-00193218</t>
  </si>
  <si>
    <t>2024-10-21T01:06:10.55</t>
  </si>
  <si>
    <t>2024-10-23T05:47:20.00</t>
  </si>
  <si>
    <t>2641.71</t>
  </si>
  <si>
    <t xml:space="preserve">2 Days 4 Hr 41 Min </t>
  </si>
  <si>
    <t>Approved -  ;; Approved -  ;; Approved -  ;; Approved -  ;; Approved - Approved by Teams 10/23. ;</t>
  </si>
  <si>
    <t>2861.5</t>
  </si>
  <si>
    <t>Reprograma dentro do protocolo Logistico: M4754104,M4754112,M4754148,M4754163,M4754242,M4754B06</t>
  </si>
  <si>
    <t>Aumento do PL07</t>
  </si>
  <si>
    <t>PTA-00192792</t>
  </si>
  <si>
    <t>13949270;</t>
  </si>
  <si>
    <t>2024-10-21T01:33:05.12</t>
  </si>
  <si>
    <t>2024-10-21T09:11:45.00</t>
  </si>
  <si>
    <t>536.52</t>
  </si>
  <si>
    <t>7075844</t>
  </si>
  <si>
    <t>2201705730</t>
  </si>
  <si>
    <t xml:space="preserve">0 Days 7 Hr 38 Min </t>
  </si>
  <si>
    <t>PK0PRINC</t>
  </si>
  <si>
    <t>Increase of customer within a logistical protocol.</t>
  </si>
  <si>
    <t>PTA-00193217</t>
  </si>
  <si>
    <t>2024-10-21T02:22:00.94</t>
  </si>
  <si>
    <t>2024-10-23T05:47:08.00</t>
  </si>
  <si>
    <t>2024-10-29T00:00:00</t>
  </si>
  <si>
    <t>1100</t>
  </si>
  <si>
    <t xml:space="preserve">2 Days 3 Hr 25 Min </t>
  </si>
  <si>
    <t>13589780; 15482404; 33120608; 33120609; 35068994</t>
  </si>
  <si>
    <t>PTA-00193216</t>
  </si>
  <si>
    <t>10757191;</t>
  </si>
  <si>
    <t>2024-10-21T02:45:57.00</t>
  </si>
  <si>
    <t>2024-10-23T05:46:53.00</t>
  </si>
  <si>
    <t>Will be recovered under Consilta 33</t>
  </si>
  <si>
    <t>849.2</t>
  </si>
  <si>
    <t xml:space="preserve">2 Days 3 Hr 0 Min </t>
  </si>
  <si>
    <t>Será recuperada sob Consulta 33. Itens 13773009 e 13979655 também.</t>
  </si>
  <si>
    <t>Congestionamento dos portos no exterior</t>
  </si>
  <si>
    <t>PTA-00193215</t>
  </si>
  <si>
    <t>2024-10-21T06:03:45.46</t>
  </si>
  <si>
    <t>2024-10-23T05:46:40.00</t>
  </si>
  <si>
    <t>PTA-00192787</t>
  </si>
  <si>
    <t>2024-10-21T04:47:17.74</t>
  </si>
  <si>
    <t>2024-10-21T07:41:23.00</t>
  </si>
  <si>
    <t>645</t>
  </si>
  <si>
    <t>CONSULTA 31: AUMENTO F3 - 13580635,13668473,15414435,33523143,</t>
  </si>
  <si>
    <t>Congestionamento Porto de Santos/Atraso atracação processo M0785/24.</t>
  </si>
  <si>
    <t>PTA-00192790</t>
  </si>
  <si>
    <t>2024-10-21T06:24:52.07</t>
  </si>
  <si>
    <t>2024-10-21T09:05:25.00</t>
  </si>
  <si>
    <t>PTA-00192795</t>
  </si>
  <si>
    <t>2024-10-21T06:30:25.46</t>
  </si>
  <si>
    <t>2024-10-21T10:19:33.00</t>
  </si>
  <si>
    <t>581</t>
  </si>
  <si>
    <t>Reprograma dentro do protocolo Logistico: 15470349,13578095,13648925</t>
  </si>
  <si>
    <t>HONGFA EUROPE GMBH-7078914</t>
  </si>
  <si>
    <t>VESSEL DELAYED DUE PORTS CONGESTIONED</t>
  </si>
  <si>
    <t>PTA-00195052</t>
  </si>
  <si>
    <t>2024-10-22T11:57:40.43</t>
  </si>
  <si>
    <t>2024-11-05T07:42:14.95</t>
  </si>
  <si>
    <t>3309.36</t>
  </si>
  <si>
    <t>MARIE-CURIE-RING 26</t>
  </si>
  <si>
    <t>MAINTAL</t>
  </si>
  <si>
    <t>7078914</t>
  </si>
  <si>
    <t>63477</t>
  </si>
  <si>
    <t>2024-11-01T07:24:30.00</t>
  </si>
  <si>
    <t>XMN48103004</t>
  </si>
  <si>
    <t>Approved -  ;; Approved -  ;; Approved -  ;; Approved -  ;; Approved - Approved by Teams 11/1. ;</t>
  </si>
  <si>
    <t>Corrida final Toyota.</t>
  </si>
  <si>
    <t>PTA-00193031</t>
  </si>
  <si>
    <t>2024-10-22T02:17:51.90</t>
  </si>
  <si>
    <t>2024-10-22T09:13:12.00</t>
  </si>
  <si>
    <t>COROLLA 740B - SUV</t>
  </si>
  <si>
    <t>Air shipping required due to delay of the ship MSC NAIROBI X from 17/10/24 to 29/10/24 due to port congestion</t>
  </si>
  <si>
    <t>PTA-00193135</t>
  </si>
  <si>
    <t>15432308;</t>
  </si>
  <si>
    <t>2024-10-22T06:06:22.52</t>
  </si>
  <si>
    <t>2024-10-24T01:44:29.22</t>
  </si>
  <si>
    <t>675</t>
  </si>
  <si>
    <t>2024-10-23T11:19:27.00</t>
  </si>
  <si>
    <t xml:space="preserve">0 Days 17 Hr 13 Min </t>
  </si>
  <si>
    <t>VW 23X</t>
  </si>
  <si>
    <t>Increase of customer within logistical protocal.</t>
  </si>
  <si>
    <t>PTA-00193219</t>
  </si>
  <si>
    <t>2024-10-22T06:28:49.65</t>
  </si>
  <si>
    <t>2024-11-05T07:44:40.28</t>
  </si>
  <si>
    <t>1286.84</t>
  </si>
  <si>
    <t>2024-10-30T00:00:00</t>
  </si>
  <si>
    <t>2024-10-23T05:48:20.00</t>
  </si>
  <si>
    <t>MIL48111772</t>
  </si>
  <si>
    <t xml:space="preserve">0 Days 23 Hr 19 Min </t>
  </si>
  <si>
    <t>10769499; 13570635; 13804823; 15327039; 33239677; 33280521</t>
  </si>
  <si>
    <t>PTA-00193032</t>
  </si>
  <si>
    <t>35054385;</t>
  </si>
  <si>
    <t>2024-10-22T06:42:20.45</t>
  </si>
  <si>
    <t>2024-10-22T09:14:33.00</t>
  </si>
  <si>
    <t>7629311336</t>
  </si>
  <si>
    <t xml:space="preserve">GSE MHEV </t>
  </si>
  <si>
    <t>DPP77378</t>
  </si>
  <si>
    <t>Reprograma dentro do protologo Logistico</t>
  </si>
  <si>
    <t>PTA-00193144</t>
  </si>
  <si>
    <t>12147319;</t>
  </si>
  <si>
    <t>2024-10-23T10:34:30.12</t>
  </si>
  <si>
    <t>2024-10-23T12:14:59.00</t>
  </si>
  <si>
    <t xml:space="preserve">0 Days 1 Hr 40 Min </t>
  </si>
  <si>
    <t>CC24 e CC22</t>
  </si>
  <si>
    <t>Reprograma dentro do protocolo Logistico:12147319,15327720,13668473,15492981,13668473</t>
  </si>
  <si>
    <t>Congestionamento portos em Santos - Atraso atracação processo M0802/24</t>
  </si>
  <si>
    <t>PTA-00193720</t>
  </si>
  <si>
    <t>35437941;</t>
  </si>
  <si>
    <t>2024-10-23T05:11:09.42</t>
  </si>
  <si>
    <t>2024-10-25T10:21:21.00</t>
  </si>
  <si>
    <t xml:space="preserve">1 Days 17 Hr 10 Min </t>
  </si>
  <si>
    <t>PORTAS AV SMART</t>
  </si>
  <si>
    <t>PTA-00193267</t>
  </si>
  <si>
    <t>12124515;</t>
  </si>
  <si>
    <t>2024-10-23T05:24:34.98</t>
  </si>
  <si>
    <t>2024-10-23T07:25:57.00</t>
  </si>
  <si>
    <t>140.89</t>
  </si>
  <si>
    <t>2482809630</t>
  </si>
  <si>
    <t xml:space="preserve">0 Days 2 Hr 1 Min </t>
  </si>
  <si>
    <t>APTIV PLANT FR01-755288</t>
  </si>
  <si>
    <t>PTA-00193266</t>
  </si>
  <si>
    <t>15490437;</t>
  </si>
  <si>
    <t>2024-10-23T06:52:12.40</t>
  </si>
  <si>
    <t>2024-10-23T07:25:22.00</t>
  </si>
  <si>
    <t>54.3</t>
  </si>
  <si>
    <t>755288</t>
  </si>
  <si>
    <t>CCB CC22</t>
  </si>
  <si>
    <t>APTIV ELECTRIC (FW82)-734165</t>
  </si>
  <si>
    <t>Inventory discrepancy</t>
  </si>
  <si>
    <t>PTA-00193466</t>
  </si>
  <si>
    <t>2024-10-23T06:51:22.51</t>
  </si>
  <si>
    <t>2024-10-24T08:06:38.00</t>
  </si>
  <si>
    <t>57.78</t>
  </si>
  <si>
    <t>734165</t>
  </si>
  <si>
    <t>7758226464</t>
  </si>
  <si>
    <t xml:space="preserve">1 Days 1 Hr 15 Min </t>
  </si>
  <si>
    <t>Floor 360 an 740</t>
  </si>
  <si>
    <t>PTA-00193718</t>
  </si>
  <si>
    <t>2024-10-23T08:33:54.31</t>
  </si>
  <si>
    <t>2024-10-25T10:20:44.00</t>
  </si>
  <si>
    <t xml:space="preserve">1 Days 13 Hr 46 Min </t>
  </si>
  <si>
    <t>PTA-00193467</t>
  </si>
  <si>
    <t>2024-10-23T08:40:25.73</t>
  </si>
  <si>
    <t>2024-10-24T08:07:20.00</t>
  </si>
  <si>
    <t xml:space="preserve">0 Days 23 Hr 26 Min </t>
  </si>
  <si>
    <t>PTA-00193743</t>
  </si>
  <si>
    <t>13884297;</t>
  </si>
  <si>
    <t>1590;</t>
  </si>
  <si>
    <t>2024-10-25T09:13:51.91</t>
  </si>
  <si>
    <t>2024-10-25T12:54:06.00</t>
  </si>
  <si>
    <t>55.46</t>
  </si>
  <si>
    <t>7897512921</t>
  </si>
  <si>
    <t>Congestionamento Porto Santos - Processo M0804/24</t>
  </si>
  <si>
    <t>PTA-00193719</t>
  </si>
  <si>
    <t>2024-10-24T07:52:02.89</t>
  </si>
  <si>
    <t>2024-10-25T10:20:52.00</t>
  </si>
  <si>
    <t>2024-10-25T00:00:00</t>
  </si>
  <si>
    <t xml:space="preserve">0 Days 14 Hr 28 Min </t>
  </si>
  <si>
    <t>Congestionamento Porto em Santos - Processo M0810/24</t>
  </si>
  <si>
    <t>PTA-00193742</t>
  </si>
  <si>
    <t>2024-10-24T07:58:11.28</t>
  </si>
  <si>
    <t>2024-10-25T12:53:56.00</t>
  </si>
  <si>
    <t xml:space="preserve">0 Days 16 Hr 55 Min </t>
  </si>
  <si>
    <t>Air Freight needed due to Ship rolled (Tempanos to Tokyo Bay / Tokyo Bay to Dalian Express) Process M0755/24</t>
  </si>
  <si>
    <t>PTA-00195054</t>
  </si>
  <si>
    <t>35126697;</t>
  </si>
  <si>
    <t>2024-10-25T12:43:34.34</t>
  </si>
  <si>
    <t>2024-11-01T07:25:02.00</t>
  </si>
  <si>
    <t>2776</t>
  </si>
  <si>
    <t xml:space="preserve">7 Days 6 Hr 41 Min </t>
  </si>
  <si>
    <t>Approved -  ;; Approved -  ;; Approved -  ;; Approved - Approved by Teams 11/1. ;</t>
  </si>
  <si>
    <t>35126697 / 35374502</t>
  </si>
  <si>
    <t>FEP FAHRZEUGELEKTRIK PIRNA GMBH &amp; C-727969</t>
  </si>
  <si>
    <t>Air freight required due to discount applied in EDI. Arrival of maritime processes will not meet the demand.</t>
  </si>
  <si>
    <t>PTA-00195053</t>
  </si>
  <si>
    <t>33283286;</t>
  </si>
  <si>
    <t>2024-10-25T12:47:47.41</t>
  </si>
  <si>
    <t>2024-11-05T02:47:34.33</t>
  </si>
  <si>
    <t>3375.5</t>
  </si>
  <si>
    <t>HUGO-KUTTNER-STRASSE 8</t>
  </si>
  <si>
    <t>727969</t>
  </si>
  <si>
    <t>2024-11-01T07:24:37.00</t>
  </si>
  <si>
    <t>DRS0022967</t>
  </si>
  <si>
    <t xml:space="preserve">7 Days 6 Hr 36 Min </t>
  </si>
  <si>
    <t>2334.3</t>
  </si>
  <si>
    <t>PTA-00193846</t>
  </si>
  <si>
    <t>33501792;</t>
  </si>
  <si>
    <t>2024-10-25T12:57:06.31</t>
  </si>
  <si>
    <t>2024-11-05T07:51:21.40</t>
  </si>
  <si>
    <t>1400.43</t>
  </si>
  <si>
    <t>2024-10-25T05:47:15.00</t>
  </si>
  <si>
    <t>PAR48122452</t>
  </si>
  <si>
    <t>Estrategia interna devido a EOP TOYOTA</t>
  </si>
  <si>
    <t>PTA-00193804</t>
  </si>
  <si>
    <t>2024-10-25T02:35:02.17</t>
  </si>
  <si>
    <t>2024-11-01T05:04:48.59</t>
  </si>
  <si>
    <t>56.62</t>
  </si>
  <si>
    <t>58</t>
  </si>
  <si>
    <t>2024-10-25T04:14:29.00</t>
  </si>
  <si>
    <t>1693807861</t>
  </si>
  <si>
    <t>Inventory Loss / Divergence</t>
  </si>
  <si>
    <t>PTA-00194057</t>
  </si>
  <si>
    <t>M3075311;</t>
  </si>
  <si>
    <t>2024-10-28T11:54:53.91</t>
  </si>
  <si>
    <t>2024-10-28T12:49:33.00</t>
  </si>
  <si>
    <t>737</t>
  </si>
  <si>
    <t>Divergência de estoque - M3075311</t>
  </si>
  <si>
    <t>ARAYMOND MAROC-1057175</t>
  </si>
  <si>
    <t>Port delays</t>
  </si>
  <si>
    <t>PTA-00195056</t>
  </si>
  <si>
    <t>13954163;</t>
  </si>
  <si>
    <t>2024-10-28T12:58:17.95</t>
  </si>
  <si>
    <t>2024-11-01T07:25:41.00</t>
  </si>
  <si>
    <t>1090</t>
  </si>
  <si>
    <t>INDUSPARC 1015 CHEMIN TERTIAIRE</t>
  </si>
  <si>
    <t>CASABLANCA</t>
  </si>
  <si>
    <t>1057175</t>
  </si>
  <si>
    <t>20400</t>
  </si>
  <si>
    <t xml:space="preserve">4 Days 6 Hr 27 Min </t>
  </si>
  <si>
    <t>K0 PRINCIPAL</t>
  </si>
  <si>
    <t>And part 13954162. Port Delays</t>
  </si>
  <si>
    <t>PTA-00194574</t>
  </si>
  <si>
    <t>2024-10-28T05:57:28.36</t>
  </si>
  <si>
    <t>2024-10-30T04:30:09.00</t>
  </si>
  <si>
    <t>506</t>
  </si>
  <si>
    <t xml:space="preserve">1 Days 22 Hr 32 Min </t>
  </si>
  <si>
    <t>Aries/Colibri</t>
  </si>
  <si>
    <t>PTA-00194764</t>
  </si>
  <si>
    <t>35811731;</t>
  </si>
  <si>
    <t>2024-10-29T01:42:57.97</t>
  </si>
  <si>
    <t>2024-11-01T03:29:31.32</t>
  </si>
  <si>
    <t>164.52</t>
  </si>
  <si>
    <t>821.96</t>
  </si>
  <si>
    <t>2024-10-31T12:59:22.00</t>
  </si>
  <si>
    <t>ESP-001060613/24</t>
  </si>
  <si>
    <t xml:space="preserve">1 Days 23 Hr 16 Min </t>
  </si>
  <si>
    <t>35811731</t>
  </si>
  <si>
    <t>PTA-00194393</t>
  </si>
  <si>
    <t>35158454;</t>
  </si>
  <si>
    <t>2024-10-29T03:02:58.94</t>
  </si>
  <si>
    <t>2024-11-05T07:46:54.59</t>
  </si>
  <si>
    <t>120.21</t>
  </si>
  <si>
    <t>2024-10-29T10:42:56.00</t>
  </si>
  <si>
    <t>1448104862</t>
  </si>
  <si>
    <t xml:space="preserve">0 Days 7 Hr 39 Min </t>
  </si>
  <si>
    <t>Processo atrasado devido a situação dos portos e consumo do item em excesso</t>
  </si>
  <si>
    <t>PTA-00194573</t>
  </si>
  <si>
    <t>2024-10-29T06:29:11.04</t>
  </si>
  <si>
    <t>2024-10-30T04:29:31.00</t>
  </si>
  <si>
    <t>517.37</t>
  </si>
  <si>
    <t xml:space="preserve">0 Days 22 Hr 0 Min </t>
  </si>
  <si>
    <t xml:space="preserve">MOTOR </t>
  </si>
  <si>
    <t>Air shipping required due to delay of the ship due to port congestion in USA</t>
  </si>
  <si>
    <t>PTA-00194392</t>
  </si>
  <si>
    <t>2024-10-29T08:18:29.48</t>
  </si>
  <si>
    <t>2024-10-29T10:42:34.00</t>
  </si>
  <si>
    <t>490</t>
  </si>
  <si>
    <t>2024-10-30T10:36:57.10</t>
  </si>
  <si>
    <t>2024-10-30T10:22:20.34</t>
  </si>
  <si>
    <t>1820</t>
  </si>
  <si>
    <t>SIERRA CIRCUITS, INC.-7006615</t>
  </si>
  <si>
    <t>Atraso de entrega do fornecedor SEMICON - Compra de Distribuidor para atendimento de criticos CNH;.</t>
  </si>
  <si>
    <t>PTA-00194626</t>
  </si>
  <si>
    <t>2024-10-30T05:17:13.80</t>
  </si>
  <si>
    <t>2024-10-30T07:01:20.00</t>
  </si>
  <si>
    <t>1108 W EVELYN AVE</t>
  </si>
  <si>
    <t>SUNNYVALE</t>
  </si>
  <si>
    <t>7006615</t>
  </si>
  <si>
    <t>94086-5745</t>
  </si>
  <si>
    <t>092616184</t>
  </si>
  <si>
    <t>422320739</t>
  </si>
  <si>
    <t>SEMICON SP Z O O</t>
  </si>
  <si>
    <t>SIERRA CIRCUITS, INC.</t>
  </si>
  <si>
    <t>PTA-00194733</t>
  </si>
  <si>
    <t>10778868;</t>
  </si>
  <si>
    <t>2024-10-30T07:02:45.80</t>
  </si>
  <si>
    <t>2024-11-05T10:33:06.13</t>
  </si>
  <si>
    <t>2024-10-31T10:35:56.00</t>
  </si>
  <si>
    <t xml:space="preserve">0 Days 15 Hr 33 Min </t>
  </si>
  <si>
    <t>PTA-00194765</t>
  </si>
  <si>
    <t>35151814;</t>
  </si>
  <si>
    <t>2024-10-31T11:16:54.74</t>
  </si>
  <si>
    <t>2024-10-31T12:59:32.00</t>
  </si>
  <si>
    <t>Corrida Final Toyota</t>
  </si>
  <si>
    <t>PTA-00194793</t>
  </si>
  <si>
    <t>2024-10-31T02:28:41.41</t>
  </si>
  <si>
    <t>2024-10-31T02:56:07.00</t>
  </si>
  <si>
    <t>Toyota Floor e Roof</t>
  </si>
  <si>
    <t>Reprograma no EOP Toyota, com isso será necessário aéreo</t>
  </si>
  <si>
    <t>HEBEI YONGLE TAPE CO LTD-768214</t>
  </si>
  <si>
    <t>2024-10-31T05:43:00.78</t>
  </si>
  <si>
    <t>2024-10-31T05:35:38.75</t>
  </si>
  <si>
    <t>NO.9 EAST YANYI ROAD, INDUSTRIAL PA</t>
  </si>
  <si>
    <t>768214</t>
  </si>
  <si>
    <t>060</t>
  </si>
  <si>
    <t>Smart PSA</t>
  </si>
  <si>
    <t>15469841;</t>
  </si>
  <si>
    <t>2024-10-31T05:49:17.05</t>
  </si>
  <si>
    <t>2024-10-31T05:44:31.73</t>
  </si>
  <si>
    <t>778.54</t>
  </si>
  <si>
    <t>Habitáculo Smart, Body Smart</t>
  </si>
  <si>
    <t>PN's afetados: 15469841, 35420962</t>
  </si>
  <si>
    <t>MPE Plastic Technical Products-Dummy</t>
  </si>
  <si>
    <t>Divergência de estoque</t>
  </si>
  <si>
    <t>PTA-00194846</t>
  </si>
  <si>
    <t>2024-10-31T06:15:52.98</t>
  </si>
  <si>
    <t>2024-10-31T06:40:22.00</t>
  </si>
  <si>
    <t>67.19</t>
  </si>
  <si>
    <t>VIA DELL INDUSTRIA,15</t>
  </si>
  <si>
    <t>FAROL FIAT</t>
  </si>
  <si>
    <t>FOURSLIDE SPRING AND STAMPING, INC.-1008810</t>
  </si>
  <si>
    <t>PTA-00194847</t>
  </si>
  <si>
    <t>35240121;</t>
  </si>
  <si>
    <t>2024-10-31T06:21:12.26</t>
  </si>
  <si>
    <t>2024-10-31T06:40:35.00</t>
  </si>
  <si>
    <t>71.65</t>
  </si>
  <si>
    <t>87 CROSS ST</t>
  </si>
  <si>
    <t>BRISTOL</t>
  </si>
  <si>
    <t>1008810</t>
  </si>
  <si>
    <t>CT</t>
  </si>
  <si>
    <t>06010-7434</t>
  </si>
  <si>
    <t>Cardeal 3</t>
  </si>
  <si>
    <t>001443118</t>
  </si>
  <si>
    <t>FOURSLIDE SPRING AND STAMPING, INC.</t>
  </si>
  <si>
    <t>PTA-00194979</t>
  </si>
  <si>
    <t>2024-11-01T10:51:32.45</t>
  </si>
  <si>
    <t>2024-11-01T12:36:30.00</t>
  </si>
  <si>
    <t>Premium Total Atual</t>
  </si>
  <si>
    <t>Faturamento Atual</t>
  </si>
  <si>
    <t>1751.7</t>
  </si>
  <si>
    <t>PTA-00196008</t>
  </si>
  <si>
    <t>2024-11-07T05:56:04.00</t>
  </si>
  <si>
    <t xml:space="preserve">8 Days 5 Hr 54 Min </t>
  </si>
  <si>
    <t>500000</t>
  </si>
  <si>
    <t>PTA-00195987</t>
  </si>
  <si>
    <t>2024-11-07T05:39:39.00</t>
  </si>
  <si>
    <t xml:space="preserve">7 Days 2 Hr 43 Min </t>
  </si>
  <si>
    <t>PTA-00195986</t>
  </si>
  <si>
    <t>2024-11-07T05:39:20.00</t>
  </si>
  <si>
    <t>Approved -  ;; Approved -  ;; Approved -  ;; Approved - Approved by Teams 11/7. ;</t>
  </si>
  <si>
    <t>PTA-00195967</t>
  </si>
  <si>
    <t>2024-11-07T01:00:11.56</t>
  </si>
  <si>
    <t>2024-11-07T04:42:52.00</t>
  </si>
  <si>
    <t xml:space="preserve">0 Days 3 Hr 42 Min </t>
  </si>
  <si>
    <t>PORTAS X6H</t>
  </si>
  <si>
    <t>PTA-00195948</t>
  </si>
  <si>
    <t>2024-11-07T03:27:45.00</t>
  </si>
  <si>
    <t xml:space="preserve">0 Days 21 Hr 27 Min </t>
  </si>
  <si>
    <t>690</t>
  </si>
  <si>
    <t>Increase of customer - Within logistical protocol.</t>
  </si>
  <si>
    <t>PTA-00195963</t>
  </si>
  <si>
    <t>2024-11-07T12:47:55.58</t>
  </si>
  <si>
    <t>2024-11-07T04:41:13.00</t>
  </si>
  <si>
    <t>2024-11-20T00:00:00</t>
  </si>
  <si>
    <t xml:space="preserve">13659659; 13669361; 13669363; 13759585; 15492836; </t>
  </si>
  <si>
    <t>940</t>
  </si>
  <si>
    <t>Increase of customer. Within Logistical protocol Argo.</t>
  </si>
  <si>
    <t>15471028;</t>
  </si>
  <si>
    <t>2024-11-07T01:06:08.78</t>
  </si>
  <si>
    <t>2024-11-18T00:00:00</t>
  </si>
  <si>
    <t>13962774; 13589779; 35068964; 13893671</t>
  </si>
  <si>
    <t>PTA-00196259</t>
  </si>
  <si>
    <t>2024-11-07T02:00:27.53</t>
  </si>
  <si>
    <t>2024-11-08T02:54:57.00</t>
  </si>
  <si>
    <t>Reprograma dentro do protocolo Logistico. PN's afetados:15368628, 15369145</t>
  </si>
  <si>
    <t>UNIWELL ROHRSYSTEME GMBH &amp; CO. KG-1057880</t>
  </si>
  <si>
    <t>PTA-00196258</t>
  </si>
  <si>
    <t>M4118212;</t>
  </si>
  <si>
    <t>2024-11-07T02:34:46.48</t>
  </si>
  <si>
    <t>2024-11-08T02:54:50.00</t>
  </si>
  <si>
    <t>391.6</t>
  </si>
  <si>
    <t>SIEGELFELDER STR. 1</t>
  </si>
  <si>
    <t>EBERN</t>
  </si>
  <si>
    <t>1057880</t>
  </si>
  <si>
    <t>96106</t>
  </si>
  <si>
    <t>7719395154</t>
  </si>
  <si>
    <t xml:space="preserve">1 Days 0 Hr 20 Min </t>
  </si>
  <si>
    <t>DTMOE31E</t>
  </si>
  <si>
    <t>314703831</t>
  </si>
  <si>
    <t>FISCHER KUNSTSTOFFTECHNIK BETEILIGUNGS-GMBH</t>
  </si>
  <si>
    <t>Aéreo necessário devido ao puxe de produção do PL8. Temos o ok do cliente para recuperação dos custos.</t>
  </si>
  <si>
    <t>PTA-00195965</t>
  </si>
  <si>
    <t>2024-11-07T03:36:47.77</t>
  </si>
  <si>
    <t>2024-11-07T04:41:52.00</t>
  </si>
  <si>
    <t>395.65</t>
  </si>
  <si>
    <t>Aéreo necessário pois a carga não conseguiu embarcar no Navio que estava programado. Processo M0851/24 estava previsto para 11/11 mas irá chegar apenas em 23/11.</t>
  </si>
  <si>
    <t>PTA-00196075</t>
  </si>
  <si>
    <t>2024-11-07T06:57:51.95</t>
  </si>
  <si>
    <t>2024-11-07T11:34:27.00</t>
  </si>
  <si>
    <t>124.43</t>
  </si>
  <si>
    <t xml:space="preserve">0 Days 4 Hr 36 Min </t>
  </si>
  <si>
    <t>33239316/13815974</t>
  </si>
  <si>
    <t>Increase of customer. Increase within the logistical protocol.</t>
  </si>
  <si>
    <t>PTA-00196260</t>
  </si>
  <si>
    <t>2024-11-08T12:21:47.61</t>
  </si>
  <si>
    <t>2024-11-08T02:55:06.00</t>
  </si>
  <si>
    <t>2024-11-19T00:00:00</t>
  </si>
  <si>
    <t>752767</t>
  </si>
  <si>
    <t>13615448; 10720811</t>
  </si>
  <si>
    <t>VOLKSWAGEN DO BRASILLTDA-729183</t>
  </si>
  <si>
    <t xml:space="preserve"> The customer is critical</t>
  </si>
  <si>
    <t>PTA-00196263</t>
  </si>
  <si>
    <t>5U1.970106;</t>
  </si>
  <si>
    <t>2024-11-08T01:50:13.67</t>
  </si>
  <si>
    <t>2024-11-08T03:26:48.00</t>
  </si>
  <si>
    <t>2024-11-08T00:00:00</t>
  </si>
  <si>
    <t>2281.91</t>
  </si>
  <si>
    <t>ANCHIETA KM23 5</t>
  </si>
  <si>
    <t>SAO BERNARDO DO CAMPO</t>
  </si>
  <si>
    <t>729183</t>
  </si>
  <si>
    <t>09823-990</t>
  </si>
  <si>
    <t xml:space="preserve">Solicitado por Cicero Ferreira.Falta de material TYCO  35537171, risco de ruptura na linha do cliente.  Recuperado via cost recovery TE </t>
  </si>
  <si>
    <t>PTA-00196264</t>
  </si>
  <si>
    <t>35660008 ;</t>
  </si>
  <si>
    <t>240;</t>
  </si>
  <si>
    <t>2024-11-08T02:12:14.72</t>
  </si>
  <si>
    <t>2024-11-08T03:26:58.00</t>
  </si>
  <si>
    <t>496.5</t>
  </si>
  <si>
    <t>2480.63</t>
  </si>
  <si>
    <t>Solicitado por Cicero Ferreira. Falta de material TYCO  35537171, risco de ruptura na linha do cliente. Recuperado via cost recovery TE</t>
  </si>
  <si>
    <t>PTA-00196517</t>
  </si>
  <si>
    <t>2024-11-08T05:06:51.24</t>
  </si>
  <si>
    <t>2024-11-11T11:29:13.00</t>
  </si>
  <si>
    <t>APTIV SERVICES DEUTSCHLAND GMBH-722844</t>
  </si>
  <si>
    <t>Increase of customer. Increase within logistical protocol.</t>
  </si>
  <si>
    <t>2024-11-08T06:54:43.20</t>
  </si>
  <si>
    <t>722844</t>
  </si>
  <si>
    <t>13781248; 15492836; 15492844</t>
  </si>
  <si>
    <t>13721605;</t>
  </si>
  <si>
    <t>2024-11-11T11:19:48.99</t>
  </si>
  <si>
    <t>246 - AFRICA</t>
  </si>
  <si>
    <t xml:space="preserve">DPP77705 </t>
  </si>
  <si>
    <t>Port Strike + Vessel delay (Wewire)</t>
  </si>
  <si>
    <t>P&amp;A - recovered by POV</t>
  </si>
  <si>
    <t>PTA-00196897</t>
  </si>
  <si>
    <t>2024-11-12T05:30:54.00</t>
  </si>
  <si>
    <t xml:space="preserve">10 Days 22 Hr 17 Min </t>
  </si>
  <si>
    <t>PTA-00196896</t>
  </si>
  <si>
    <t>2024-11-12T05:30:28.00</t>
  </si>
  <si>
    <t xml:space="preserve">8 Days 0 Hr 42 Min </t>
  </si>
  <si>
    <t>PTA-00196895</t>
  </si>
  <si>
    <t>2024-11-12T05:30:26.00</t>
  </si>
  <si>
    <t xml:space="preserve">7 Days 23 Hr 9 Min </t>
  </si>
  <si>
    <t>PTA-00196894</t>
  </si>
  <si>
    <t>2024-11-12T05:29:57.00</t>
  </si>
  <si>
    <t xml:space="preserve">7 Days 21 Hr 59 Min </t>
  </si>
  <si>
    <t>PTA-00196899</t>
  </si>
  <si>
    <t>2024-11-12T05:42:21.00</t>
  </si>
  <si>
    <t xml:space="preserve">7 Days 6 Hr 11 Min </t>
  </si>
  <si>
    <t>PTA-00196892</t>
  </si>
  <si>
    <t>2024-11-12T05:27:59.00</t>
  </si>
  <si>
    <t xml:space="preserve">6 Days 22 Hr 59 Min </t>
  </si>
  <si>
    <t>PTA-00196893</t>
  </si>
  <si>
    <t>2024-11-12T05:28:22.00</t>
  </si>
  <si>
    <t xml:space="preserve">6 Days 6 Hr 17 Min </t>
  </si>
  <si>
    <t>PTA-00196996</t>
  </si>
  <si>
    <t>2024-11-12T09:14:28.00</t>
  </si>
  <si>
    <t xml:space="preserve">5 Days 8 Hr 8 Min </t>
  </si>
  <si>
    <t>Approved -  ;; Approved -  ;; Approved -  ;; Approved - Approved by Teams on 11/12. ;</t>
  </si>
  <si>
    <t>2024-11-12T02:17:20.65</t>
  </si>
  <si>
    <t>166.03</t>
  </si>
  <si>
    <t>8734016443</t>
  </si>
  <si>
    <t>PTA-00196999</t>
  </si>
  <si>
    <t>2024-11-12T09:15:16.00</t>
  </si>
  <si>
    <t xml:space="preserve">4 Days 2 Hr 20 Min </t>
  </si>
  <si>
    <t>PTA-00196585</t>
  </si>
  <si>
    <t>2024-11-11T01:08:59.00</t>
  </si>
  <si>
    <t>PTA-00196998</t>
  </si>
  <si>
    <t>2024-11-11T11:50:04.35</t>
  </si>
  <si>
    <t>2024-11-12T09:14:56.00</t>
  </si>
  <si>
    <t>2024-11-11T00:00:00</t>
  </si>
  <si>
    <t xml:space="preserve">1 Days 9 Hr 24 Min </t>
  </si>
  <si>
    <t>Approved - PTA ja havia sido aprovado anteriormente, mas devido falha no sistema nao seguiu para os próximos aprovadores. PTA anterior será cancelado.  ;; Approved -  ;; Approved -  ;; Approved - Approved by Teams on 11/12. ;</t>
  </si>
  <si>
    <t>730</t>
  </si>
  <si>
    <t>Reprograma FIAT. Aumento Argo dentro do protocolo logistico.</t>
  </si>
  <si>
    <t>PTA-00196675</t>
  </si>
  <si>
    <t>2024-11-11T02:23:53.69</t>
  </si>
  <si>
    <t>2024-11-11T10:38:13.00</t>
  </si>
  <si>
    <t xml:space="preserve">0 Days 8 Hr 14 Min </t>
  </si>
  <si>
    <t>33155687; 13814770; 10787911.</t>
  </si>
  <si>
    <t>Solicitado por Cicero Ferreira . Motivo:Baixa cobertura no cliente.</t>
  </si>
  <si>
    <t>PTA-00196849</t>
  </si>
  <si>
    <t>35793331;35785405</t>
  </si>
  <si>
    <t>360;360</t>
  </si>
  <si>
    <t>2024-11-11T06:30:47.84</t>
  </si>
  <si>
    <t>2024-11-12T04:49:58.00</t>
  </si>
  <si>
    <t>PTA-00196851</t>
  </si>
  <si>
    <t>2024-11-11T06:31:58.53</t>
  </si>
  <si>
    <t>2024-11-12T04:50:43.00</t>
  </si>
  <si>
    <t xml:space="preserve">0 Days 22 Hr 18 Min </t>
  </si>
  <si>
    <t>2024-11-11T06:52:35.95</t>
  </si>
  <si>
    <t>Mitschke GmbH &amp; Co. Kunststoffwerk KG-Dummy</t>
  </si>
  <si>
    <t>PTA-00196850</t>
  </si>
  <si>
    <t>35374035;</t>
  </si>
  <si>
    <t>304;</t>
  </si>
  <si>
    <t>99.50;</t>
  </si>
  <si>
    <t>2024-11-11T06:53:59.07</t>
  </si>
  <si>
    <t>2024-11-12T04:50:35.00</t>
  </si>
  <si>
    <t>660.41</t>
  </si>
  <si>
    <t>Birkenstraße 3, D-87653 Eggenthal, GERMANY</t>
  </si>
  <si>
    <t>Eggenthal</t>
  </si>
  <si>
    <t>GH</t>
  </si>
  <si>
    <t>87653</t>
  </si>
  <si>
    <t>2799344052</t>
  </si>
  <si>
    <t xml:space="preserve">0 Days 21 Hr 56 Min </t>
  </si>
  <si>
    <t>JD6MTOM1</t>
  </si>
  <si>
    <t>Solicitado por Cicero Ferreira.Motivo: Baixa cobertura no cliente .</t>
  </si>
  <si>
    <t>PTA-00196853</t>
  </si>
  <si>
    <t>35488395 ;</t>
  </si>
  <si>
    <t>60;</t>
  </si>
  <si>
    <t>2024-11-11T07:24:32.99</t>
  </si>
  <si>
    <t>2024-11-12T04:50:47.00</t>
  </si>
  <si>
    <t>1556.05</t>
  </si>
  <si>
    <t xml:space="preserve">0 Days 21 Hr 26 Min </t>
  </si>
  <si>
    <t>311.45</t>
  </si>
  <si>
    <t>PTA-00196808</t>
  </si>
  <si>
    <t>10890230;</t>
  </si>
  <si>
    <t>2024-11-11T07:39:34.89</t>
  </si>
  <si>
    <t>2024-11-12T03:22:57.00</t>
  </si>
  <si>
    <t xml:space="preserve">0 Days 19 Hr 43 Min </t>
  </si>
  <si>
    <t>15521513, 15551515</t>
  </si>
  <si>
    <t>REPROGRAMA DO CLIENTE-PROTOTIPO</t>
  </si>
  <si>
    <t>PTA-00196852</t>
  </si>
  <si>
    <t>2024-11-11T08:06:22.12</t>
  </si>
  <si>
    <t>2024-11-12T04:50:48.00</t>
  </si>
  <si>
    <t>384.58</t>
  </si>
  <si>
    <t xml:space="preserve">0 Days 20 Hr 44 Min </t>
  </si>
  <si>
    <t>EINSTEN</t>
  </si>
  <si>
    <t>RECUPERADO NAS POVs POV17834, POV17835 e POV17836</t>
  </si>
  <si>
    <t>3260</t>
  </si>
  <si>
    <t>2024-11-12T01:00:38.97</t>
  </si>
  <si>
    <t>Reprograma dentro do protocolo Logistico: 35105680,35607317,15363919,15364285,10867052,13798898,10864847,10866373,33288960</t>
  </si>
  <si>
    <t>2024-11-13T06:48:21.62</t>
  </si>
  <si>
    <t>216.7</t>
  </si>
  <si>
    <t>1000085435</t>
  </si>
  <si>
    <t>2024-11-13T05:52:48.04</t>
  </si>
  <si>
    <t>398.38</t>
  </si>
  <si>
    <t>4064770091</t>
  </si>
  <si>
    <t>2024-11-13T05:09:51.01</t>
  </si>
  <si>
    <t>368</t>
  </si>
  <si>
    <t>3096970251</t>
  </si>
  <si>
    <t>PTA-00197148</t>
  </si>
  <si>
    <t>2024-11-13T03:46:14.00</t>
  </si>
  <si>
    <t xml:space="preserve">8 Days 4 Hr 15 Min </t>
  </si>
  <si>
    <t>Approved -  ;; Approved -  ;; Approved -  ;; Approved -  ;; Approved - Approved by Teams 11/13. ;</t>
  </si>
  <si>
    <t>PTA-00197157</t>
  </si>
  <si>
    <t>11230.93</t>
  </si>
  <si>
    <t>2024-11-13T04:12:14.00</t>
  </si>
  <si>
    <t>7380470064</t>
  </si>
  <si>
    <t xml:space="preserve">7 Days 5 Hr 41 Min </t>
  </si>
  <si>
    <t>Approved -  ;; Approved -  ;; Approved -  ;; Approved - Approved by Teams 11/13. ;; Approved -  ;</t>
  </si>
  <si>
    <t>PTA-00197149</t>
  </si>
  <si>
    <t>2024-11-13T03:46:46.00</t>
  </si>
  <si>
    <t>Approved -  ;; Approved -  ;; Approved -  ;; Approved - Approved by Teams 11/13. ;; Challenged - não está usando o código correto referente a congestionamento/strike favor refazer o PTA com os codigos de acordo com o meu e-mail ;</t>
  </si>
  <si>
    <t>2024-11-14T11:34:01.66</t>
  </si>
  <si>
    <t>6384588545</t>
  </si>
  <si>
    <t>2024-11-14T11:00:26.07</t>
  </si>
  <si>
    <t>616.93</t>
  </si>
  <si>
    <t>3082.32</t>
  </si>
  <si>
    <t>ESP-000039535</t>
  </si>
  <si>
    <t>2897.68</t>
  </si>
  <si>
    <t>ESP-000039539</t>
  </si>
  <si>
    <t>PTA-00197146</t>
  </si>
  <si>
    <t>2024-11-14T11:02:52.00</t>
  </si>
  <si>
    <t>583.88</t>
  </si>
  <si>
    <t>2917.19</t>
  </si>
  <si>
    <t>2024-11-13T03:26:38.00</t>
  </si>
  <si>
    <t>ESP-000039542</t>
  </si>
  <si>
    <t xml:space="preserve">1 Days 20 Hr 34 Min </t>
  </si>
  <si>
    <t>PTA-00197150</t>
  </si>
  <si>
    <t>2024-11-13T03:47:34.00</t>
  </si>
  <si>
    <t xml:space="preserve">1 Days 2 Hr 46 Min </t>
  </si>
  <si>
    <t>Approved -  ;; Approved -  ;; Approved -  ;; Approved - Approved by Teams 11/13. ;</t>
  </si>
  <si>
    <t>Air required due to ETA delays at the Ports, caused by the global situation. Vessel affected Dalian Express.</t>
  </si>
  <si>
    <t>2024-11-12T05:12:22.21</t>
  </si>
  <si>
    <t>6280.39</t>
  </si>
  <si>
    <t>2020</t>
  </si>
  <si>
    <t>Increase of customer within logistical protocol.</t>
  </si>
  <si>
    <t>2024-11-13T01:22:02.48</t>
  </si>
  <si>
    <t>VAO MOTOR X6H</t>
  </si>
  <si>
    <t>13568468; 13608547; 10769499; 10777234; 10777236; 10848205; 13570856</t>
  </si>
  <si>
    <t>PTA-00197265</t>
  </si>
  <si>
    <t>2024-11-13T02:23:55.32</t>
  </si>
  <si>
    <t>2024-11-14T12:43:33.00</t>
  </si>
  <si>
    <t xml:space="preserve">0 Days 10 Hr 19 Min </t>
  </si>
  <si>
    <t>2070</t>
  </si>
  <si>
    <t>M5057051;</t>
  </si>
  <si>
    <t>2024-11-13T02:30:31.80</t>
  </si>
  <si>
    <t>COOPER BUSSMANN FINANCE, INC.-7090293</t>
  </si>
  <si>
    <t>2024-11-13T06:33:34.59</t>
  </si>
  <si>
    <t>261.5</t>
  </si>
  <si>
    <t>600 TRAVIS ST STE 5600</t>
  </si>
  <si>
    <t>HOUSTON</t>
  </si>
  <si>
    <t>7090293</t>
  </si>
  <si>
    <t>77002-2909</t>
  </si>
  <si>
    <t>985419987</t>
  </si>
  <si>
    <t>EATON CORPORATION PUBLIC LIMITED COMPANY</t>
  </si>
  <si>
    <t>2024-11-14T11:40:02.86</t>
  </si>
  <si>
    <t>2109.42</t>
  </si>
  <si>
    <t>Reprograma dentro do protocolo Logistico: 35512792,35513457,35513465,15363920,33119052,10820257,13759636,13835942,13798897,13882976,35381256</t>
  </si>
  <si>
    <t>2024-11-14T05:05:53.06</t>
  </si>
  <si>
    <t>2024-11-14T06:08:17.43</t>
  </si>
  <si>
    <t>99.39</t>
  </si>
  <si>
    <t>3639002603</t>
  </si>
  <si>
    <t>2024-11-14T11:02:33.33</t>
  </si>
  <si>
    <t>2024-11-14T00:00:00</t>
  </si>
  <si>
    <t>3489.44</t>
  </si>
  <si>
    <t>APTIV ELECTRICAL CENTERS  SHANGHAI-727010</t>
  </si>
  <si>
    <t>Air Freight needed due vessel delay caused by the Port Strikes. Vessel affected MSC DOUALA VIII, first ETA 16/11 new ETA 01/12.</t>
  </si>
  <si>
    <t>35043291;</t>
  </si>
  <si>
    <t>2024-11-14T11:51:05.14</t>
  </si>
  <si>
    <t>1862.33</t>
  </si>
  <si>
    <t>200 YUAN GUO ROAD, ANTING, JIADING</t>
  </si>
  <si>
    <t>727010</t>
  </si>
  <si>
    <t>201805</t>
  </si>
  <si>
    <t>T3-Transportation Accident/Lost/Theft</t>
  </si>
  <si>
    <t>Carga perdida no aeroporto Guarulhos - Processo A2708/24</t>
  </si>
  <si>
    <t>2024-11-14T08:20:38.91</t>
  </si>
  <si>
    <t>2024-11-22T00:00:00</t>
  </si>
  <si>
    <t>2024-11-18T10:24:23.84</t>
  </si>
  <si>
    <t>299.8</t>
  </si>
  <si>
    <t>EINSTEIN,8000S,5E,GAVEA,COLIBRI,AGUILA</t>
  </si>
  <si>
    <t>030270854</t>
  </si>
  <si>
    <t>TYZ ALL PLASTICS, INC</t>
  </si>
  <si>
    <t>BETRIEBSRAT APTIV WUPPERTAL-7088933</t>
  </si>
  <si>
    <t>2024-11-18T11:18:33.73</t>
  </si>
  <si>
    <t>238.21</t>
  </si>
  <si>
    <t>7088933</t>
  </si>
  <si>
    <t>Reprograma dentro do protocolo Logistico: 10763182, 13846663</t>
  </si>
  <si>
    <t>Cargo Lost</t>
  </si>
  <si>
    <t>2024-11-20T12:03:21.76</t>
  </si>
  <si>
    <t>Recuperado sob forecast do Fabio</t>
  </si>
  <si>
    <t>3113</t>
  </si>
  <si>
    <t>2024-11-19T12:38:05.55</t>
  </si>
  <si>
    <t>2024-11-19T07:29:31.63</t>
  </si>
  <si>
    <t>44.31</t>
  </si>
  <si>
    <t>2024-11-19T06:39:39.97</t>
  </si>
  <si>
    <t>2024-11-19T05:10:15.81</t>
  </si>
  <si>
    <t>892.82</t>
  </si>
  <si>
    <t>1000027733</t>
  </si>
  <si>
    <t>2024-11-19T06:19:55.78</t>
  </si>
  <si>
    <t>1027.13</t>
  </si>
  <si>
    <t>7719391013</t>
  </si>
  <si>
    <t>2024-11-19T06:11:39.58</t>
  </si>
  <si>
    <t>1987.21</t>
  </si>
  <si>
    <t>1004527381</t>
  </si>
  <si>
    <t>2024-11-19T05:12:06.86</t>
  </si>
  <si>
    <t>367.99</t>
  </si>
  <si>
    <t>8733969576</t>
  </si>
  <si>
    <t>2024-11-19T06:07:55.92</t>
  </si>
  <si>
    <t>940.22</t>
  </si>
  <si>
    <t>1927749154</t>
  </si>
  <si>
    <t>2024-11-19T06:21:12.86</t>
  </si>
  <si>
    <t>2017.46</t>
  </si>
  <si>
    <t>2793760373</t>
  </si>
  <si>
    <t>2024-11-19T05:15:58.11</t>
  </si>
  <si>
    <t>1785.68</t>
  </si>
  <si>
    <t>3084485714</t>
  </si>
  <si>
    <t>PTA-00197951</t>
  </si>
  <si>
    <t>2024-11-19T11:46:38.00</t>
  </si>
  <si>
    <t xml:space="preserve">5 Days 17 Hr 13 Min </t>
  </si>
  <si>
    <t>PTA-00198058</t>
  </si>
  <si>
    <t>2024-11-19T11:21:42.00</t>
  </si>
  <si>
    <t xml:space="preserve">6 Days 9 Hr 59 Min </t>
  </si>
  <si>
    <t>Approved -  ;; Approved -  ;; Approved -  ;; Approved -  ;; Approved - Approved by teams 11/19. ;</t>
  </si>
  <si>
    <t>PTA-00198057</t>
  </si>
  <si>
    <t>2024-11-19T11:21:13.00</t>
  </si>
  <si>
    <t xml:space="preserve">6 Days 8 Hr 50 Min </t>
  </si>
  <si>
    <t>PTA-00198056</t>
  </si>
  <si>
    <t>2024-11-19T11:20:45.00</t>
  </si>
  <si>
    <t xml:space="preserve">5 Days 11 Hr 40 Min </t>
  </si>
  <si>
    <t>PTA-00197950</t>
  </si>
  <si>
    <t>2024-11-19T11:46:27.00</t>
  </si>
  <si>
    <t xml:space="preserve">4 Days 15 Hr 25 Min </t>
  </si>
  <si>
    <t>Quality issues</t>
  </si>
  <si>
    <t>2024-11-20T05:17:13.61</t>
  </si>
  <si>
    <t>Will be recovered under credit note</t>
  </si>
  <si>
    <t>1495.86</t>
  </si>
  <si>
    <t>DTMO</t>
  </si>
  <si>
    <t>PTA-00197963</t>
  </si>
  <si>
    <t>2024-11-19T12:47:34.00</t>
  </si>
  <si>
    <t>PTA-00197962</t>
  </si>
  <si>
    <t>2024-11-19T12:47:21.00</t>
  </si>
  <si>
    <t>Gomes, Carlos E</t>
  </si>
  <si>
    <t>APTIV HOLDINGS FRANCE SAS-768624</t>
  </si>
  <si>
    <t>Increase of customer PSA - The costs will be recovered.</t>
  </si>
  <si>
    <t>13876521;</t>
  </si>
  <si>
    <t>2024-11-18T12:20:32.62</t>
  </si>
  <si>
    <t>2024-11-27T00:00:00</t>
  </si>
  <si>
    <t>768624</t>
  </si>
  <si>
    <t xml:space="preserve">10863984; 33501792; 13608782; 10738192; 10738202; 10810649; 33522699; 13737770; </t>
  </si>
  <si>
    <t>2675</t>
  </si>
  <si>
    <t>A RAYMOND JABLONEC S R O-753446</t>
  </si>
  <si>
    <t>35767449;</t>
  </si>
  <si>
    <t>2024-11-18T01:24:23.76</t>
  </si>
  <si>
    <t>CS ARMADY 27</t>
  </si>
  <si>
    <t>JABLONEC NAD NISOU</t>
  </si>
  <si>
    <t>753446</t>
  </si>
  <si>
    <t>512</t>
  </si>
  <si>
    <t>466 05</t>
  </si>
  <si>
    <t>10763417;</t>
  </si>
  <si>
    <t>2024-11-18T04:07:18.42</t>
  </si>
  <si>
    <t>Será recuperado do cliente</t>
  </si>
  <si>
    <t>937.83</t>
  </si>
  <si>
    <t>2414489044</t>
  </si>
  <si>
    <t>Reprograma do clinete</t>
  </si>
  <si>
    <t>Reporgrama do cliente.</t>
  </si>
  <si>
    <t>2900</t>
  </si>
  <si>
    <t xml:space="preserve">Discontinued supplier. Quotation SC1184-24C. Closed recovered. </t>
  </si>
  <si>
    <t>2024-11-19T01:28:00.42</t>
  </si>
  <si>
    <t>10847611; 35703726</t>
  </si>
  <si>
    <t>PTA-00198189</t>
  </si>
  <si>
    <t>2024-11-20T11:38:22.08</t>
  </si>
  <si>
    <t>2024-11-20T05:06:23.00</t>
  </si>
  <si>
    <t>72.78</t>
  </si>
  <si>
    <t>Reprograma interno, fornecedor não aceitou dentro do periodo firme</t>
  </si>
  <si>
    <t>2024-11-20T05:44:51.67</t>
  </si>
  <si>
    <t>FUSION TRADE PTE LTD-767656</t>
  </si>
  <si>
    <t>Aéreo necessário devido aumento de consumo atrelado ao planejamento da produção. Material de familia 100%.</t>
  </si>
  <si>
    <t>PTA-00198399</t>
  </si>
  <si>
    <t>10788411;</t>
  </si>
  <si>
    <t>2024-11-20T06:00:10.35</t>
  </si>
  <si>
    <t>2024-11-21T01:44:22.00</t>
  </si>
  <si>
    <t>3 TAI SENG DRIVE #05-01</t>
  </si>
  <si>
    <t>SINGAPORE</t>
  </si>
  <si>
    <t>767656</t>
  </si>
  <si>
    <t>SG</t>
  </si>
  <si>
    <t>535216</t>
  </si>
  <si>
    <t xml:space="preserve">0 Days 19 Hr 44 Min </t>
  </si>
  <si>
    <t>PTA-00198190</t>
  </si>
  <si>
    <t>2024-11-20T11:08:22.89</t>
  </si>
  <si>
    <t>2024-11-20T05:14:02.00</t>
  </si>
  <si>
    <t>495.36</t>
  </si>
  <si>
    <t>1887973640</t>
  </si>
  <si>
    <t xml:space="preserve">0 Days 6 Hr 5 Min </t>
  </si>
  <si>
    <t>Approved -  ;; Approved -  ;; Approved -  ;; Challenged - alterar o comentário para reprograma dentro do protocolo logístico ;</t>
  </si>
  <si>
    <t>Supplier Discontinued - recovered</t>
  </si>
  <si>
    <t>PTA-00198553</t>
  </si>
  <si>
    <t>2024-11-21T07:02:39.00</t>
  </si>
  <si>
    <t xml:space="preserve">2 Days 6 Hr 24 Min </t>
  </si>
  <si>
    <t>Approved -  ;; Approved -  ;; Approved -  ;; Approved -  ;; Approved - Approved by teams 11/21. ;</t>
  </si>
  <si>
    <t>2024-11-21T04:43:05.33</t>
  </si>
  <si>
    <t>506.35</t>
  </si>
  <si>
    <t>1252402141</t>
  </si>
  <si>
    <t>2024-11-21T04:37:24.01</t>
  </si>
  <si>
    <t>299.63</t>
  </si>
  <si>
    <t>8610426834</t>
  </si>
  <si>
    <t>2024-11-21T04:40:19.15</t>
  </si>
  <si>
    <t>547.04</t>
  </si>
  <si>
    <t>2540769781</t>
  </si>
  <si>
    <t>PTA-00198579</t>
  </si>
  <si>
    <t>2024-11-21T10:34:35.00</t>
  </si>
  <si>
    <t xml:space="preserve">9 Days 5 Hr 22 Min </t>
  </si>
  <si>
    <t>Approved -  ;; Approved -  ;; Approved -  ;; Approved -  ;; Approved - Approved by teams 11/21. ;; Approved -  ;</t>
  </si>
  <si>
    <t>PTA-00198550</t>
  </si>
  <si>
    <t>2024-11-21T07:01:58.00</t>
  </si>
  <si>
    <t xml:space="preserve">7 Days 7 Hr 59 Min </t>
  </si>
  <si>
    <t>PTA-00198557</t>
  </si>
  <si>
    <t>2024-11-21T07:03:42.00</t>
  </si>
  <si>
    <t xml:space="preserve">7 Days 7 Hr 12 Min </t>
  </si>
  <si>
    <t>PTA-00198558</t>
  </si>
  <si>
    <t>2024-11-21T07:03:58.00</t>
  </si>
  <si>
    <t xml:space="preserve">1 Days 1 Hr 46 Min </t>
  </si>
  <si>
    <t>PTA-00198556</t>
  </si>
  <si>
    <t>2024-11-21T07:03:21.00</t>
  </si>
  <si>
    <t xml:space="preserve">3 Days 6 Hr 42 Min </t>
  </si>
  <si>
    <t>PTA-00198555</t>
  </si>
  <si>
    <t>2024-11-21T07:03:05.00</t>
  </si>
  <si>
    <t xml:space="preserve">3 Days 5 Hr 38 Min </t>
  </si>
  <si>
    <t>PTA-00198554</t>
  </si>
  <si>
    <t>2024-11-21T07:02:50.00</t>
  </si>
  <si>
    <t xml:space="preserve">3 Days 2 Hr 55 Min </t>
  </si>
  <si>
    <t>PTA-00198552</t>
  </si>
  <si>
    <t>2024-11-21T07:02:29.00</t>
  </si>
  <si>
    <t xml:space="preserve">2 Days 5 Hr 34 Min </t>
  </si>
  <si>
    <t>PTA-00198643</t>
  </si>
  <si>
    <t>2024-11-22T12:05:12.00</t>
  </si>
  <si>
    <t xml:space="preserve">1 Days 18 Hr 20 Min </t>
  </si>
  <si>
    <t>13835942;</t>
  </si>
  <si>
    <t>2024-11-21T05:26:12.67</t>
  </si>
  <si>
    <t>2024-11-21T05:21:03.54</t>
  </si>
  <si>
    <t>1209.21</t>
  </si>
  <si>
    <t>Reprograma dentro do protocolo Logistico: 13835942, 15470512, 15363919, 15363920, 15368628, 13675442,13864152.</t>
  </si>
  <si>
    <t>Atraso no arranque</t>
  </si>
  <si>
    <t>PTA-00198642</t>
  </si>
  <si>
    <t>35811729 ;</t>
  </si>
  <si>
    <t>2024-11-21T06:26:57.29</t>
  </si>
  <si>
    <t>2024-11-22T12:04:39.00</t>
  </si>
  <si>
    <t>2024-11-21T00:00:00</t>
  </si>
  <si>
    <t xml:space="preserve">0 Days 17 Hr 37 Min </t>
  </si>
  <si>
    <t>BODY PICKP/ IP EXTENSOR</t>
  </si>
  <si>
    <t>Air required due to the customer's EDI error, we have their OK for cost recovery.</t>
  </si>
  <si>
    <t>2024-11-21T03:41:21.79</t>
  </si>
  <si>
    <t>2338.9</t>
  </si>
  <si>
    <t>15504143</t>
  </si>
  <si>
    <t>ATRASO DE NAVIO</t>
  </si>
  <si>
    <t>PTA-00198224</t>
  </si>
  <si>
    <t>12147070;</t>
  </si>
  <si>
    <t>2024-11-20T05:20:40.46</t>
  </si>
  <si>
    <t>2024-11-20T06:31:33.00</t>
  </si>
  <si>
    <t>171.62</t>
  </si>
  <si>
    <t>SMART/CC24</t>
  </si>
  <si>
    <t>REPROGRAMA DO CLIENTE</t>
  </si>
  <si>
    <t>PTA-00198398</t>
  </si>
  <si>
    <t>2024-11-21T11:54:07.60</t>
  </si>
  <si>
    <t>2024-11-21T01:44:15.00</t>
  </si>
  <si>
    <t>EM NEGOCIAÇÃO COM O CLIENTE SOBRE A RECUPERAÇÃO DOS CUSTOS</t>
  </si>
  <si>
    <t>PTA-00198387</t>
  </si>
  <si>
    <t>2024-11-21T11:57:19.15</t>
  </si>
  <si>
    <t>2024-11-21T01:17:38.00</t>
  </si>
  <si>
    <t>CC24,CC22</t>
  </si>
  <si>
    <t>EM NEGOCIAÇÃO COM O CLIENTE EM RELAÇÃO A RECUPERAÇÃO DOS CUSTOS</t>
  </si>
  <si>
    <t xml:space="preserve"> Stock Divergence</t>
  </si>
  <si>
    <t>13532716;</t>
  </si>
  <si>
    <t>2024-11-21T01:48:46.76</t>
  </si>
  <si>
    <t>2022.62</t>
  </si>
  <si>
    <t>3144395730</t>
  </si>
  <si>
    <t>Floor 360</t>
  </si>
  <si>
    <t>2024-11-22T05:10:40.50</t>
  </si>
  <si>
    <t>4830.17</t>
  </si>
  <si>
    <t>Aéreo necessário devido á atraso de ETA do Navio MSC DOUALA VIII, o mesmo mudou de 16/11 para 01/12.</t>
  </si>
  <si>
    <t>PTA-00198724</t>
  </si>
  <si>
    <t>35188992;</t>
  </si>
  <si>
    <t>2024-11-22T12:53:52.67</t>
  </si>
  <si>
    <t>2024-11-22T06:35:56.00</t>
  </si>
  <si>
    <t>717.13</t>
  </si>
  <si>
    <t>35188993/35138883</t>
  </si>
  <si>
    <t>1015</t>
  </si>
  <si>
    <t>Increase of customer. The costs will be recovered from Stellantis.</t>
  </si>
  <si>
    <t>47317270;</t>
  </si>
  <si>
    <t>2024-11-25T12:14:35.12</t>
  </si>
  <si>
    <t>2024-11-25T12:14:21.26</t>
  </si>
  <si>
    <t>2024-12-02T00:00:00</t>
  </si>
  <si>
    <t>BODY SMART CC2</t>
  </si>
  <si>
    <t>1192</t>
  </si>
  <si>
    <t>The vessel was delayed due to the Port´s congestion in Santos.</t>
  </si>
  <si>
    <t>2024-11-25T01:41:25.66</t>
  </si>
  <si>
    <t>2024-11-25T01:41:15.19</t>
  </si>
  <si>
    <t>2024-12-03T00:00:00</t>
  </si>
  <si>
    <t>13761154; 10726212; 10738192</t>
  </si>
  <si>
    <t>PTA-00199763</t>
  </si>
  <si>
    <t>2024-11-28T05:55:43.51</t>
  </si>
  <si>
    <t>2382.39</t>
  </si>
  <si>
    <t>2024-11-27T07:01:33.00</t>
  </si>
  <si>
    <t>9902000894</t>
  </si>
  <si>
    <t xml:space="preserve">6 Days 3 Hr 20 Min </t>
  </si>
  <si>
    <t>Approved -  ;; Approved -  ;; Approved -  ;; Approved -  ;; Approved - Approved by Teams 11/27. ;</t>
  </si>
  <si>
    <t>2024-11-28T05:16:10.53</t>
  </si>
  <si>
    <t>579.98</t>
  </si>
  <si>
    <t>2024-11-27T08:08:11.19</t>
  </si>
  <si>
    <t>2057.6</t>
  </si>
  <si>
    <t>6560974965</t>
  </si>
  <si>
    <t>2024-11-28T05:16:40.27</t>
  </si>
  <si>
    <t>407.39</t>
  </si>
  <si>
    <t>2035.39</t>
  </si>
  <si>
    <t>ESP-001067503/24</t>
  </si>
  <si>
    <t>2024-11-28T05:10:06.71</t>
  </si>
  <si>
    <t>3571.39</t>
  </si>
  <si>
    <t>2981248211</t>
  </si>
  <si>
    <t>2024-11-26T03:19:58.39</t>
  </si>
  <si>
    <t>1610.32</t>
  </si>
  <si>
    <t>2981220524</t>
  </si>
  <si>
    <t>2024-11-27T08:00:48.27</t>
  </si>
  <si>
    <t>361.97</t>
  </si>
  <si>
    <t>8552408244</t>
  </si>
  <si>
    <t>2024-11-27T08:03:47.49</t>
  </si>
  <si>
    <t>1849.58</t>
  </si>
  <si>
    <t>5238924493</t>
  </si>
  <si>
    <t>PTA-00199762</t>
  </si>
  <si>
    <t>2024-11-27T07:01:11.00</t>
  </si>
  <si>
    <t xml:space="preserve">6 Days 5 Hr 12 Min </t>
  </si>
  <si>
    <t>APTIV SERVICES (IRELAND) LIMITED-7104635</t>
  </si>
  <si>
    <t>Aéreo necessário devido ao atraso de ETA do Navio CAPE AKRITAS, ele iria atracar em 20/11 mas o novo ETA é dia 28/11.</t>
  </si>
  <si>
    <t>PTA-00199482</t>
  </si>
  <si>
    <t>13895984;</t>
  </si>
  <si>
    <t>2024-11-26T03:21:48.60</t>
  </si>
  <si>
    <t>2024-11-28T05:51:38.97</t>
  </si>
  <si>
    <t>111.37</t>
  </si>
  <si>
    <t>108.42</t>
  </si>
  <si>
    <t>7104635</t>
  </si>
  <si>
    <t>D</t>
  </si>
  <si>
    <t>02 VY79</t>
  </si>
  <si>
    <t>2024-11-26T06:07:01.00</t>
  </si>
  <si>
    <t>1723001700</t>
  </si>
  <si>
    <t>PTA-00199761</t>
  </si>
  <si>
    <t>2024-11-27T07:00:54.00</t>
  </si>
  <si>
    <t xml:space="preserve">5 Days 1 Hr 50 Min </t>
  </si>
  <si>
    <t>2024-11-27T03:38:39.31</t>
  </si>
  <si>
    <t>Reprograma de volume do PL8 na TAOS. Temos o ok do cliente para recuperação dos custos.</t>
  </si>
  <si>
    <t>PTA-00199959</t>
  </si>
  <si>
    <t>2024-11-28T11:57:26.24</t>
  </si>
  <si>
    <t>2024-11-28T04:48:30.00</t>
  </si>
  <si>
    <t>2024-11-25T00:00:00</t>
  </si>
  <si>
    <t>320.8</t>
  </si>
  <si>
    <t xml:space="preserve">0 Days 4 Hr 51 Min </t>
  </si>
  <si>
    <t>Approved - PTA ja havia sido aprovado anteriormente, foi revisado informação.  ;; Approved -  ;; Approved -  ;</t>
  </si>
  <si>
    <t>2015</t>
  </si>
  <si>
    <t>Increase of customer within Logistical protocol.</t>
  </si>
  <si>
    <t>PTA-00199760</t>
  </si>
  <si>
    <t>2024-11-25T07:02:24.62</t>
  </si>
  <si>
    <t>2024-11-27T07:00:43.00</t>
  </si>
  <si>
    <t>2024-12-04T00:00:00</t>
  </si>
  <si>
    <t xml:space="preserve">1 Days 23 Hr 58 Min </t>
  </si>
  <si>
    <t>13747726; 13686553; 13608547</t>
  </si>
  <si>
    <t>Emergencial com a Covre, parada de linha devido ao atraso de atracação do navio CAPE AKRITAS, processo M0885/24.</t>
  </si>
  <si>
    <t>PTA-00199362</t>
  </si>
  <si>
    <t>2024-11-26T12:53:59.56</t>
  </si>
  <si>
    <t>2024-11-26T03:55:28.00</t>
  </si>
  <si>
    <t>2024-11-26T00:00:00</t>
  </si>
  <si>
    <t xml:space="preserve">0 Days 3 Hr 1 Min </t>
  </si>
  <si>
    <t>INTERIOR / MOTOR / PRINCIPAL GP</t>
  </si>
  <si>
    <t>Emergencial com a Covre, parada de linha devido ao atraso na inspeção de madeira do processo M0833/24.</t>
  </si>
  <si>
    <t>PTA-00199361</t>
  </si>
  <si>
    <t>35406286;</t>
  </si>
  <si>
    <t>2024-11-26T12:57:29.25</t>
  </si>
  <si>
    <t>2024-11-26T03:55:19.00</t>
  </si>
  <si>
    <t xml:space="preserve">0 Days 2 Hr 57 Min </t>
  </si>
  <si>
    <t>PTA-00199505</t>
  </si>
  <si>
    <t>35440318;</t>
  </si>
  <si>
    <t>2024-11-26T01:23:28.01</t>
  </si>
  <si>
    <t>2024-11-26T06:21:32.00</t>
  </si>
  <si>
    <t>530.75</t>
  </si>
  <si>
    <t xml:space="preserve">0 Days 4 Hr 58 Min </t>
  </si>
  <si>
    <t>Bateria Negativo CC24</t>
  </si>
  <si>
    <t>KUM LLC-1082374</t>
  </si>
  <si>
    <t>PTA-00199363</t>
  </si>
  <si>
    <t>2024-11-26T01:46:44.34</t>
  </si>
  <si>
    <t>2024-11-26T03:56:03.00</t>
  </si>
  <si>
    <t>493.7</t>
  </si>
  <si>
    <t>20, JEONEUPNONGGONG-GIL,</t>
  </si>
  <si>
    <t>1082374</t>
  </si>
  <si>
    <t>CC22, CC24</t>
  </si>
  <si>
    <t>SENDO NEGOCIADO COM O CLIENTE A RECUPERAÇÃO DOS CUSTOS</t>
  </si>
  <si>
    <t>PTA-00199336</t>
  </si>
  <si>
    <t>2024-11-26T02:05:46.80</t>
  </si>
  <si>
    <t>2024-11-26T02:30:23.00</t>
  </si>
  <si>
    <t>227.03</t>
  </si>
  <si>
    <t>CC2,CC24,SMART</t>
  </si>
  <si>
    <t>SENDO NEGOCIADO COM CLIENTE A RECUPERAÇÃO DOS CUSTOS</t>
  </si>
  <si>
    <t>ATRASO NA ATRACAÇÃO DO NAVIO  M0907/24</t>
  </si>
  <si>
    <t>2024-11-26T06:20:18.55</t>
  </si>
  <si>
    <t>7145.06</t>
  </si>
  <si>
    <t>1430.1</t>
  </si>
  <si>
    <t>posterior</t>
  </si>
  <si>
    <t>PTA-00199493</t>
  </si>
  <si>
    <t>35465649;</t>
  </si>
  <si>
    <t>2024-11-26T05:36:03.71</t>
  </si>
  <si>
    <t>2024-11-26T06:10:41.00</t>
  </si>
  <si>
    <t>5052789932</t>
  </si>
  <si>
    <t xml:space="preserve">DPP77378 </t>
  </si>
  <si>
    <t>JOHN DEERE BRASIL LTDA-740818</t>
  </si>
  <si>
    <t>Solicitado por Nivaldo Bernardes . Motivo : Baixa cobertura no cliente.</t>
  </si>
  <si>
    <t>35425310;35425317;35542272</t>
  </si>
  <si>
    <t>10;15;5</t>
  </si>
  <si>
    <t>2024-11-26T07:42:21.69</t>
  </si>
  <si>
    <t>10605.05</t>
  </si>
  <si>
    <t>AV ENG JORGE A D LOGEMANN 600</t>
  </si>
  <si>
    <t>740818</t>
  </si>
  <si>
    <t>2122.62</t>
  </si>
  <si>
    <t>Solicitado por Cicero Ferreira. Motivo: Baixa cobertura no cliente risco de ruptura.</t>
  </si>
  <si>
    <t>PTA-00199739</t>
  </si>
  <si>
    <t>35815517;</t>
  </si>
  <si>
    <t>315;</t>
  </si>
  <si>
    <t>2024-11-26T07:56:09.35</t>
  </si>
  <si>
    <t>2024-11-27T05:21:56.61</t>
  </si>
  <si>
    <t>2024-11-27T05:07:37.00</t>
  </si>
  <si>
    <t>1194</t>
  </si>
  <si>
    <t>PRYSMIAN KABELY, S.R.O.-1014058</t>
  </si>
  <si>
    <t>DELAY OF VESSEL DUE CONSGESTIONED PORTS</t>
  </si>
  <si>
    <t>M3295442;</t>
  </si>
  <si>
    <t>2024-11-27T04:50:46.19</t>
  </si>
  <si>
    <t>1014058</t>
  </si>
  <si>
    <t>Atraso atracação portos em Santos - M0891/24 - NAVIO CAPE AKRITASNA439</t>
  </si>
  <si>
    <t>PTA-00199736</t>
  </si>
  <si>
    <t>2024-11-27T01:05:49.71</t>
  </si>
  <si>
    <t>2024-11-27T05:05:45.00</t>
  </si>
  <si>
    <t xml:space="preserve">0 Days 3 Hr 59 Min </t>
  </si>
  <si>
    <t>KARL BERRANG GMBH-7098692</t>
  </si>
  <si>
    <t>PTA-00199738</t>
  </si>
  <si>
    <t>2024-11-27T01:12:07.12</t>
  </si>
  <si>
    <t>2024-11-27T05:06:09.00</t>
  </si>
  <si>
    <t>ROBERT-BOSCH-STR. 10</t>
  </si>
  <si>
    <t>BIETIGHEIM-BISSINGEN</t>
  </si>
  <si>
    <t>7098692</t>
  </si>
  <si>
    <t>74321</t>
  </si>
  <si>
    <t>EINSTEIN - AE AGRUP 03</t>
  </si>
  <si>
    <t xml:space="preserve">35244804 </t>
  </si>
  <si>
    <t>318321296</t>
  </si>
  <si>
    <t>KARL BERRANG GMBH</t>
  </si>
  <si>
    <t>Atraso de Navio</t>
  </si>
  <si>
    <t>PTA-00199737</t>
  </si>
  <si>
    <t>2024-11-27T02:10:03.10</t>
  </si>
  <si>
    <t>2024-11-27T05:06:02.00</t>
  </si>
  <si>
    <t>Frete especial devido ao Atraso de Navio</t>
  </si>
  <si>
    <t>PTA-00199720</t>
  </si>
  <si>
    <t xml:space="preserve"> PE635341;</t>
  </si>
  <si>
    <t>2024-11-27T02:56:34.88</t>
  </si>
  <si>
    <t>2024-11-27T03:41:14.00</t>
  </si>
  <si>
    <t>38.65</t>
  </si>
  <si>
    <t>4100009826</t>
  </si>
  <si>
    <t>30x7x35;</t>
  </si>
  <si>
    <t>Emergencial com a Covre, risco de parada de linha devido ao atraso de ETA do Navio CAPE AKRITAS</t>
  </si>
  <si>
    <t>PTA-00199958</t>
  </si>
  <si>
    <t>M4684A21;</t>
  </si>
  <si>
    <t>2024-11-27T05:40:29.72</t>
  </si>
  <si>
    <t>2024-11-28T04:48:07.00</t>
  </si>
  <si>
    <t xml:space="preserve">0 Days 23 Hr 7 Min </t>
  </si>
  <si>
    <t>Approved - Processo M0887/24 ;; Approved -  ;; Approved -  ;</t>
  </si>
  <si>
    <t>13856909/13895984/13889952</t>
  </si>
  <si>
    <t>Atraso atracação portos em Santos - M0902/24 - NAVIO CAPE AKRITASNA439</t>
  </si>
  <si>
    <t>PTA-00199961</t>
  </si>
  <si>
    <t>2024-11-27T06:20:11.85</t>
  </si>
  <si>
    <t>2024-11-28T04:49:38.00</t>
  </si>
  <si>
    <t>2024-11-28T00:00:00</t>
  </si>
  <si>
    <t xml:space="preserve">0 Days 22 Hr 29 Min </t>
  </si>
  <si>
    <t>Solicitado por Cicero Ferreira. Baixa cobertura no cliente risco de ruptura.</t>
  </si>
  <si>
    <t>PTA-00199962</t>
  </si>
  <si>
    <t>35488395;35488395</t>
  </si>
  <si>
    <t>120;120</t>
  </si>
  <si>
    <t>2024-11-27T07:13:51.90</t>
  </si>
  <si>
    <t>2024-11-28T04:49:58.00</t>
  </si>
  <si>
    <t xml:space="preserve">0 Days 21 Hr 36 Min </t>
  </si>
  <si>
    <t>FXPLANC</t>
  </si>
  <si>
    <t>APTIV ELECTRICAL CENTERS  SHANGHAI-735745</t>
  </si>
  <si>
    <t>Delay of the Ship MSC DOUALA VIII, first ETA 11/16 and delayed for 12/02.</t>
  </si>
  <si>
    <t>13946876;</t>
  </si>
  <si>
    <t>2024-11-28T05:32:55.51</t>
  </si>
  <si>
    <t>4927.73</t>
  </si>
  <si>
    <t>NO 200 YUANGUO ROAD DEC W/H</t>
  </si>
  <si>
    <t>735745</t>
  </si>
  <si>
    <t>13678795</t>
  </si>
  <si>
    <t>BSV APTIV WUPPERTAL-1072920</t>
  </si>
  <si>
    <t>Peças para atender demanda de Protótipo</t>
  </si>
  <si>
    <t>PTA-00199957</t>
  </si>
  <si>
    <t>2024-11-28T01:15:35.65</t>
  </si>
  <si>
    <t>2024-11-28T04:46:29.00</t>
  </si>
  <si>
    <t>ID 1070 - POV17834 ID 1071 - POV17835 ID 1072 - PO</t>
  </si>
  <si>
    <t>123.17</t>
  </si>
  <si>
    <t>1072920</t>
  </si>
  <si>
    <t xml:space="preserve">0 Days 3 Hr 30 Min </t>
  </si>
  <si>
    <t>Protótipo</t>
  </si>
  <si>
    <t>Peças para atender demanda de Protótipos</t>
  </si>
  <si>
    <t>999104729</t>
  </si>
  <si>
    <t>BSV APTIV WUPPERTAL</t>
  </si>
  <si>
    <t>Atraso de ETA devido a congestionamento de porto, Navio CMA CGM BERLIOZ. Primeiro ETA 01/12, Novo ETA 05/12. Estimativa de chegada em Planta 19/12.</t>
  </si>
  <si>
    <t>2024-11-28T03:13:52.22</t>
  </si>
  <si>
    <t>214.39</t>
  </si>
  <si>
    <t>CENTRAL VW</t>
  </si>
  <si>
    <t>Solicitado por Cicero Ferreira. Motivo: A falta de material 35017235.</t>
  </si>
  <si>
    <t>PTA-00199963</t>
  </si>
  <si>
    <t>35815516 ;</t>
  </si>
  <si>
    <t>35;</t>
  </si>
  <si>
    <t>2024-11-28T04:28:06.76</t>
  </si>
  <si>
    <t>2024-11-28T04:57:44.00</t>
  </si>
  <si>
    <t xml:space="preserve">FXPOST </t>
  </si>
  <si>
    <t>Solicitado por Cicero Ferreira . Motivo:  A falta de material 35017235.</t>
  </si>
  <si>
    <t>PTA-00199960</t>
  </si>
  <si>
    <t>35815516;35815517;35815518;35815519;35815520;35815521</t>
  </si>
  <si>
    <t>120;120;120;120;120;120</t>
  </si>
  <si>
    <t>2024-11-28T04:36:48.64</t>
  </si>
  <si>
    <t>2024-11-28T04:49:25.00</t>
  </si>
  <si>
    <t>FXPOST</t>
  </si>
  <si>
    <t>Falta material</t>
  </si>
  <si>
    <t>2024-11-29T01:28:15.70</t>
  </si>
  <si>
    <t>2181.13</t>
  </si>
  <si>
    <t>6288502625</t>
  </si>
  <si>
    <t>2386.57</t>
  </si>
  <si>
    <t>1790210413</t>
  </si>
  <si>
    <t>2024-11-29T01:21:05.74</t>
  </si>
  <si>
    <t>3162.67</t>
  </si>
  <si>
    <t>1790227806</t>
  </si>
  <si>
    <t>2024-11-28T07:20:09.68</t>
  </si>
  <si>
    <t>213.67</t>
  </si>
  <si>
    <t>6757229404</t>
  </si>
  <si>
    <t>2024-11-28T07:26:26.90</t>
  </si>
  <si>
    <t>196.66</t>
  </si>
  <si>
    <t>2195667445</t>
  </si>
  <si>
    <t>Atraso de EDI 52183936</t>
  </si>
  <si>
    <t>52183936;</t>
  </si>
  <si>
    <t>2024-11-28T07:43:37.61</t>
  </si>
  <si>
    <t>BODY/ENGINE/IP EXT</t>
  </si>
  <si>
    <t>135</t>
  </si>
  <si>
    <t>2024-11-28T06:53:24.70</t>
  </si>
  <si>
    <t>1370</t>
  </si>
  <si>
    <t>13935624;</t>
  </si>
  <si>
    <t>2024-11-28T07:09:25.03</t>
  </si>
  <si>
    <t>2024-11-28T07:09:16.26</t>
  </si>
  <si>
    <t>2024-12-11T00:00:00</t>
  </si>
  <si>
    <t>BODY CC2 PSA</t>
  </si>
  <si>
    <t>35437941</t>
  </si>
  <si>
    <t>Solicitado por Cicero Ferreira. Motivo:A falta de material 35017235.</t>
  </si>
  <si>
    <t>35815517 ;</t>
  </si>
  <si>
    <t>2024-11-29T11:48:15.76</t>
  </si>
  <si>
    <t>FIAT AUTOMOVEIS SA-761488</t>
  </si>
  <si>
    <t>Solicitado por Cicero Ferreira.Motivo:  A falta de material 35017235.</t>
  </si>
  <si>
    <t>2024-11-29T11:56:11.44</t>
  </si>
  <si>
    <t>ROD FERNAO DIAS KM 429</t>
  </si>
  <si>
    <t>761488</t>
  </si>
  <si>
    <t>32560 460</t>
  </si>
  <si>
    <t>Estrela do Oriente-Dummy</t>
  </si>
  <si>
    <t>Solicitado por Brian Lima . Motivo: Linha com baixa cobertura.</t>
  </si>
  <si>
    <t>35589949;</t>
  </si>
  <si>
    <t>14;</t>
  </si>
  <si>
    <t>2024-11-29T12:42:04.12</t>
  </si>
  <si>
    <t>769.83</t>
  </si>
  <si>
    <t>Av. Roberto Pinto Sobrinho</t>
  </si>
  <si>
    <t>06000-000</t>
  </si>
  <si>
    <t>154.08</t>
  </si>
  <si>
    <t xml:space="preserve">ARO </t>
  </si>
  <si>
    <t>2024-11-29T01:42:53.44</t>
  </si>
  <si>
    <t>2024-11-29T06:08:31.41</t>
  </si>
  <si>
    <t>688.09</t>
  </si>
  <si>
    <t>6931853412</t>
  </si>
  <si>
    <t>PTA-00200227</t>
  </si>
  <si>
    <t>2024-11-29T06:32:43.00</t>
  </si>
  <si>
    <t xml:space="preserve">3 Days 0 Hr 12 Min </t>
  </si>
  <si>
    <t>Approved -  ;; Approved -  ;; Approved -  ;; Approved -  ;; Approved -  ;; Approved - Approved by teams 11/29. ;; Challenged - precisa usar o reason code correto - favor reenviar se não fizermos assim, nao teremos o controle correto ;</t>
  </si>
  <si>
    <t>PTA-00200229</t>
  </si>
  <si>
    <t>2024-11-29T06:33:50.00</t>
  </si>
  <si>
    <t xml:space="preserve">2 Days 22 Hr 51 Min </t>
  </si>
  <si>
    <t>Approved -  ;; Approved -  ;; Approved -  ;; Approved -  ;; Approved - Approved by teams 11/29. ;</t>
  </si>
  <si>
    <t>2024-11-29T02:46:33.68</t>
  </si>
  <si>
    <t>PTA-00200166</t>
  </si>
  <si>
    <t>2024-11-29T03:02:19.00</t>
  </si>
  <si>
    <t xml:space="preserve">0 Days 19 Hr 18 Min </t>
  </si>
  <si>
    <t>PTA-00200230</t>
  </si>
  <si>
    <t>2024-11-29T06:34:01.00</t>
  </si>
  <si>
    <t xml:space="preserve">2 Days 1 Hr 43 Min </t>
  </si>
  <si>
    <t>Approved -  ;; Approved -  ;; Approved -  ;; Approved -  ;; Approved -  ;; Approved - Approved by teams 11/29. ;; Challenged - atraso de navio tem que usar os codigos corretos favor refazer (tem e-mail meu com os codigos corretos) ;</t>
  </si>
  <si>
    <t>PTA-00200228</t>
  </si>
  <si>
    <t>2024-11-29T06:32:57.00</t>
  </si>
  <si>
    <t>Approved -  ;; Approved -  ;; Approved -  ;; Approved -  ;; Approved -  ;; Approved - Approved by teams 11/29. ;; Challenged - não tem Recovery para atraso de navio  ;</t>
  </si>
  <si>
    <t>PTA-00200248</t>
  </si>
  <si>
    <t>2024-11-29T07:49:07.00</t>
  </si>
  <si>
    <t xml:space="preserve">1 Days 0 Hr 55 Min </t>
  </si>
  <si>
    <t>PTA-00200312</t>
  </si>
  <si>
    <t>2024-11-29T10:31:02.00</t>
  </si>
  <si>
    <t xml:space="preserve">0 Days 10 Hr 42 Min </t>
  </si>
  <si>
    <t>PTA-00200311</t>
  </si>
  <si>
    <t>2024-11-29T10:30:54.00</t>
  </si>
  <si>
    <t xml:space="preserve">0 Days 10 Hr 34 Min </t>
  </si>
  <si>
    <t>PTA-00200223</t>
  </si>
  <si>
    <t>2024-11-29T06:29:55.09</t>
  </si>
  <si>
    <t>2024-11-29T06:23:58.00</t>
  </si>
  <si>
    <t xml:space="preserve">0 Days 5 Hr 41 Min </t>
  </si>
  <si>
    <t>Solicitado por Cicero Ferreira. Motivo:  A falta de material 35017235</t>
  </si>
  <si>
    <t>PTA-00200308</t>
  </si>
  <si>
    <t>2024-11-29T06:02:04.38</t>
  </si>
  <si>
    <t>2024-11-29T10:30:15.00</t>
  </si>
  <si>
    <t>Solicitado por Cicero Ferreira . Motivo:  A falta de material 35017235</t>
  </si>
  <si>
    <t>PTA-00200310</t>
  </si>
  <si>
    <t>2024-11-29T06:09:11.32</t>
  </si>
  <si>
    <t>2024-11-29T10:30:37.00</t>
  </si>
  <si>
    <t>Solicitado por Cicero Ferreira.Motivo:  A falta de material 35017235</t>
  </si>
  <si>
    <t>PTA-00200309</t>
  </si>
  <si>
    <t>150;</t>
  </si>
  <si>
    <t>2024-11-29T06:23:13.96</t>
  </si>
  <si>
    <t>2024-11-29T10:30:25.00</t>
  </si>
  <si>
    <t xml:space="preserve">0 Days 4 Hr 7 Min </t>
  </si>
  <si>
    <t>10763003;</t>
  </si>
  <si>
    <t>2024-11-29T07:38:42.51</t>
  </si>
  <si>
    <t>413.11</t>
  </si>
  <si>
    <t>Atraso de entrega do EDI</t>
  </si>
  <si>
    <t>2024-11-30T09:08:01.38</t>
  </si>
  <si>
    <t>2024-11-30T00:00:00</t>
  </si>
  <si>
    <t>2024-12-04T08:01:58.01</t>
  </si>
  <si>
    <t>5927.12</t>
  </si>
  <si>
    <t>4910317521</t>
  </si>
  <si>
    <t>2024-12-04T08:04:19.88</t>
  </si>
  <si>
    <t>5037.38</t>
  </si>
  <si>
    <t>8941094820</t>
  </si>
  <si>
    <t>PTA-00200765</t>
  </si>
  <si>
    <t>2024-12-03T02:24:28.00</t>
  </si>
  <si>
    <t xml:space="preserve">4 Days 23 Hr 10 Min </t>
  </si>
  <si>
    <t>PTA-00200732</t>
  </si>
  <si>
    <t>2024-12-03T10:34:27.00</t>
  </si>
  <si>
    <t xml:space="preserve">3 Days 14 Hr 55 Min </t>
  </si>
  <si>
    <t>PTA-00200786</t>
  </si>
  <si>
    <t>2024-12-03T03:00:08.00</t>
  </si>
  <si>
    <t xml:space="preserve">3 Days 5 Hr 52 Min </t>
  </si>
  <si>
    <t>Port Delays</t>
  </si>
  <si>
    <t>MD ELEKTRONIK GMBH-1063033</t>
  </si>
  <si>
    <t>PTA-00200669</t>
  </si>
  <si>
    <t>35230951;</t>
  </si>
  <si>
    <t>2024-12-02T11:20:47.69</t>
  </si>
  <si>
    <t>2024-12-02T11:53:51.00</t>
  </si>
  <si>
    <t>1063033</t>
  </si>
  <si>
    <t xml:space="preserve">0 Days 12 Hr 33 Min </t>
  </si>
  <si>
    <t>Solicitado por Nivaldo Bernardes. Motivo : Baixa cobertura no cliente.</t>
  </si>
  <si>
    <t>35717425;35425310;35425319</t>
  </si>
  <si>
    <t>10;20;5</t>
  </si>
  <si>
    <t>2024-12-02T02:55:28.64</t>
  </si>
  <si>
    <t>1520</t>
  </si>
  <si>
    <t>FEDERAL MOGUL CORP.-7090260</t>
  </si>
  <si>
    <t>Delay of vessel due congestioning of ports</t>
  </si>
  <si>
    <t>2024-12-02T04:54:35.01</t>
  </si>
  <si>
    <t>1401 PULLMAN, SUITE C</t>
  </si>
  <si>
    <t>7090260</t>
  </si>
  <si>
    <t>79936-7731</t>
  </si>
  <si>
    <t>smart, cc22, cc24</t>
  </si>
  <si>
    <t>35087679, M3536102, 35277612</t>
  </si>
  <si>
    <t>555897164</t>
  </si>
  <si>
    <t>ICAHN ENTERPRISES L.P.</t>
  </si>
  <si>
    <t>PTA-00200787</t>
  </si>
  <si>
    <t>52183269 ;</t>
  </si>
  <si>
    <t>2024-12-02T07:29:04.63</t>
  </si>
  <si>
    <t>2024-12-03T03:00:26.00</t>
  </si>
  <si>
    <t xml:space="preserve">0 Days 19 Hr 31 Min </t>
  </si>
  <si>
    <t>WOCO GMBH &amp; CO. KG-7098194</t>
  </si>
  <si>
    <t>PTA-00200788</t>
  </si>
  <si>
    <t>10768800;</t>
  </si>
  <si>
    <t>2024-12-02T08:34:39.72</t>
  </si>
  <si>
    <t>2024-12-03T03:00:32.00</t>
  </si>
  <si>
    <t>7098194</t>
  </si>
  <si>
    <t xml:space="preserve">0 Days 18 Hr 25 Min </t>
  </si>
  <si>
    <t>10768801</t>
  </si>
  <si>
    <t>WOCO GMBH &amp; CO. KG</t>
  </si>
  <si>
    <t>5100</t>
  </si>
  <si>
    <t>DELAY OF VESSEL DUE CONGESTIONING PORTS</t>
  </si>
  <si>
    <t>2024-12-02T08:37:42.01</t>
  </si>
  <si>
    <t>SMART,CC22, CC24</t>
  </si>
  <si>
    <t>PTA-00200768</t>
  </si>
  <si>
    <t>2024-12-02T08:52:15.62</t>
  </si>
  <si>
    <t>2024-12-03T02:25:52.00</t>
  </si>
  <si>
    <t xml:space="preserve">0 Days 17 Hr 33 Min </t>
  </si>
  <si>
    <t>112</t>
  </si>
  <si>
    <t>PTA-00200767</t>
  </si>
  <si>
    <t>15418893;</t>
  </si>
  <si>
    <t>2024-12-02T08:55:27.42</t>
  </si>
  <si>
    <t>2024-12-03T02:25:19.00</t>
  </si>
  <si>
    <t>SUGARCANE-CNH</t>
  </si>
  <si>
    <t>2024-12-03T12:49:02.63</t>
  </si>
  <si>
    <t>1396.86</t>
  </si>
  <si>
    <t>1120</t>
  </si>
  <si>
    <t>DELAY ATTRACTION PORT IN SANTOS - Vessel MSCATHENS441 - M0926/24.</t>
  </si>
  <si>
    <t>2024-12-03T02:50:44.78</t>
  </si>
  <si>
    <t>33517392</t>
  </si>
  <si>
    <t>DELAY ATTRACTION PORT IN SANTOS - Vessel MSC MONTE ALEGRE - M0898/24.</t>
  </si>
  <si>
    <t>PTA-00200877</t>
  </si>
  <si>
    <t>2024-12-03T03:10:20.79</t>
  </si>
  <si>
    <t>2024-12-03T08:56:10.00</t>
  </si>
  <si>
    <t>Delay of the Ship MSC DOUALA VIII, first ETA 11/16 and delayed for 12/07.</t>
  </si>
  <si>
    <t>35793735;</t>
  </si>
  <si>
    <t>2024-12-03T04:26:21.36</t>
  </si>
  <si>
    <t>4663.51</t>
  </si>
  <si>
    <t>35793736</t>
  </si>
  <si>
    <t>795</t>
  </si>
  <si>
    <t>PTA-00200980</t>
  </si>
  <si>
    <t>10740375;</t>
  </si>
  <si>
    <t>2024-12-03T04:42:58.25</t>
  </si>
  <si>
    <t>2024-12-04T12:34:13.00</t>
  </si>
  <si>
    <t>2024-12-10T00:00:00</t>
  </si>
  <si>
    <t xml:space="preserve">0 Days 19 Hr 51 Min </t>
  </si>
  <si>
    <t>BODY CC2</t>
  </si>
  <si>
    <t>13761154; 10726549; 33265583</t>
  </si>
  <si>
    <t>NEXANS AUTOELECTRIC GMBH-757282</t>
  </si>
  <si>
    <t xml:space="preserve">REPROGRAMA </t>
  </si>
  <si>
    <t>PTA-00200878</t>
  </si>
  <si>
    <t>10787868;</t>
  </si>
  <si>
    <t>2024-12-03T05:20:04.04</t>
  </si>
  <si>
    <t>2024-12-03T08:56:49.00</t>
  </si>
  <si>
    <t>VOHENSTRAUSSER STRABE 20</t>
  </si>
  <si>
    <t>FLOSS</t>
  </si>
  <si>
    <t>757282</t>
  </si>
  <si>
    <t>92685</t>
  </si>
  <si>
    <t>Aéreo necessário devido ao atraso do navio MSC ATHENS, antigo ETA 04/12 - novo ETA 12/12, processo M0922/24.</t>
  </si>
  <si>
    <t>PTA-00200879</t>
  </si>
  <si>
    <t>15458196;</t>
  </si>
  <si>
    <t>2024-12-03T05:24:59.77</t>
  </si>
  <si>
    <t>2024-12-03T08:57:38.00</t>
  </si>
  <si>
    <t>232.18</t>
  </si>
  <si>
    <t>1345</t>
  </si>
  <si>
    <t>2024-12-03T05:33:08.35</t>
  </si>
  <si>
    <t>2024-12-12T00:00:00</t>
  </si>
  <si>
    <t>15492867</t>
  </si>
  <si>
    <t>PTA-00200960</t>
  </si>
  <si>
    <t>52183936 ;</t>
  </si>
  <si>
    <t>2024-12-03T07:13:54.83</t>
  </si>
  <si>
    <t>2024-12-04T10:59:23.00</t>
  </si>
  <si>
    <t xml:space="preserve">0 Days 15 Hr 45 Min </t>
  </si>
  <si>
    <t>ENGINE 2</t>
  </si>
  <si>
    <t>APTIV SAFETY SERVICES DEUTSCHLAND-756280</t>
  </si>
  <si>
    <t>DELAY ATTRACTION PORT IN SANTOS - Vessel MSCATHENS441 - M0919/24.</t>
  </si>
  <si>
    <t>PTA-00201237</t>
  </si>
  <si>
    <t>12198198;</t>
  </si>
  <si>
    <t>2024-12-04T12:11:51.08</t>
  </si>
  <si>
    <t>2024-12-05T05:54:40.00</t>
  </si>
  <si>
    <t>756280</t>
  </si>
  <si>
    <t xml:space="preserve">1 Days 5 Hr 42 Min </t>
  </si>
  <si>
    <t>15327918</t>
  </si>
  <si>
    <t>3010</t>
  </si>
  <si>
    <t>SHANGHAI HONGFA ELECTROACOUSTIC CO.-1023003</t>
  </si>
  <si>
    <t>2024-12-04T04:19:19.34</t>
  </si>
  <si>
    <t>NO.51, 341 LANE, JIUXIN HIGHWAY, JIUTING TOWN, SONGJIANG DIS</t>
  </si>
  <si>
    <t>1023003</t>
  </si>
  <si>
    <t>PTA-00201195</t>
  </si>
  <si>
    <t>52183934 ;</t>
  </si>
  <si>
    <t>2024-12-04T05:57:24.71</t>
  </si>
  <si>
    <t>2024-12-05T03:08:16.00</t>
  </si>
  <si>
    <t>Air freight required due to delay of vessel MSC ATHENS, old ETA 04/12 - new ETA 12/12, process M0922/24</t>
  </si>
  <si>
    <t>Atraso de Navio, CMA CGM MERCANTOUR primeiro ETA 28/11 e novo ETA 12/12. Também tivemos atraso no alternativo ALS VESTA, de 06/12 para 16/12.</t>
  </si>
  <si>
    <t>PTA-00201193</t>
  </si>
  <si>
    <t>47366948;</t>
  </si>
  <si>
    <t>2024-12-04T08:26:08.72</t>
  </si>
  <si>
    <t>2024-12-05T03:07:52.00</t>
  </si>
  <si>
    <t>323.74</t>
  </si>
  <si>
    <t xml:space="preserve">0 Days 18 Hr 41 Min </t>
  </si>
  <si>
    <t>47367074</t>
  </si>
  <si>
    <t>PTA-00201196</t>
  </si>
  <si>
    <t>2024-12-04T08:30:21.88</t>
  </si>
  <si>
    <t>2024-12-05T03:08:17.00</t>
  </si>
  <si>
    <t>11010-122</t>
  </si>
  <si>
    <t>PTA-00201194</t>
  </si>
  <si>
    <t>13783269;</t>
  </si>
  <si>
    <t>2024-12-04T08:33:52.04</t>
  </si>
  <si>
    <t>2024-12-05T03:08:02.00</t>
  </si>
  <si>
    <t>m3536102</t>
  </si>
  <si>
    <t>2024-12-05T10:47:31.08</t>
  </si>
  <si>
    <t>2478.66</t>
  </si>
  <si>
    <t>Port Delays: PNs afetados: 10820257,33288960,35512792,35105680,35513457,35513465,35607317,15363919,15369145,33119052,10867052,33353281,13798642,,13835942,13798896,13798897,13798898,13831034,10864847</t>
  </si>
  <si>
    <t>13804756;</t>
  </si>
  <si>
    <t>2024-12-05T01:27:40.49</t>
  </si>
  <si>
    <t>2024-12-05T00:00:00</t>
  </si>
  <si>
    <t>1014.52</t>
  </si>
  <si>
    <t>PTA-00201239</t>
  </si>
  <si>
    <t>13609714;</t>
  </si>
  <si>
    <t>2024-12-05T01:38:15.22</t>
  </si>
  <si>
    <t>2024-12-05T05:57:07.00</t>
  </si>
  <si>
    <t>338.37</t>
  </si>
  <si>
    <t>PTA-00201238</t>
  </si>
  <si>
    <t>2024-12-05T03:10:41.96</t>
  </si>
  <si>
    <t>2024-12-05T05:54:58.00</t>
  </si>
  <si>
    <t xml:space="preserve">0 Days 2 Hr 44 Min </t>
  </si>
  <si>
    <t>VOESTALPINE AUTOMOTIVE COMPONENTS D-1035415</t>
  </si>
  <si>
    <t>PTA-00201240</t>
  </si>
  <si>
    <t>2024-12-05T03:24:30.56</t>
  </si>
  <si>
    <t>2024-12-05T05:57:43.00</t>
  </si>
  <si>
    <t>250.6</t>
  </si>
  <si>
    <t>DAIMLERSTR. 29</t>
  </si>
  <si>
    <t>DETTINGEN AN DER ERMS</t>
  </si>
  <si>
    <t>1035415</t>
  </si>
  <si>
    <t>72581</t>
  </si>
  <si>
    <t>PRINCIPAL 69</t>
  </si>
  <si>
    <t xml:space="preserve">FORNECEDOR ENVIARÁ CREDIT NOTE </t>
  </si>
  <si>
    <t>1328</t>
  </si>
  <si>
    <t>TENNECO-702325</t>
  </si>
  <si>
    <t>2024-12-05T05:45:32.40</t>
  </si>
  <si>
    <t>645 E BROAD ST</t>
  </si>
  <si>
    <t>SMITHVILLE</t>
  </si>
  <si>
    <t>702325</t>
  </si>
  <si>
    <t>37166-2903</t>
  </si>
  <si>
    <t>349</t>
  </si>
  <si>
    <t xml:space="preserve">ATRASO DE NAVIO </t>
  </si>
  <si>
    <t>PTA-00201275</t>
  </si>
  <si>
    <t>2024-12-05T07:00:19.90</t>
  </si>
  <si>
    <t>2024-12-05T08:14:39.00</t>
  </si>
  <si>
    <t>CC22,CC24</t>
  </si>
  <si>
    <t>BERRANG SE-1090736</t>
  </si>
  <si>
    <t>PTA-00201274</t>
  </si>
  <si>
    <t>2024-12-05T07:38:22.99</t>
  </si>
  <si>
    <t>2024-12-05T08:12:17.00</t>
  </si>
  <si>
    <t>ELSA-BRAENDSTROEM-STR. 12</t>
  </si>
  <si>
    <t>1090736</t>
  </si>
  <si>
    <t>344450723</t>
  </si>
  <si>
    <t>BERRANG SE</t>
  </si>
  <si>
    <t>45</t>
  </si>
  <si>
    <t>PTA-00201492</t>
  </si>
  <si>
    <t>13594315;</t>
  </si>
  <si>
    <t>2024-12-06T10:29:56.45</t>
  </si>
  <si>
    <t>2024-12-06T04:10:42.00</t>
  </si>
  <si>
    <t>6329496305</t>
  </si>
  <si>
    <t xml:space="preserve">0 Days 5 Hr 40 Min </t>
  </si>
  <si>
    <t xml:space="preserve">FLOOR 740B </t>
  </si>
  <si>
    <t>12105471</t>
  </si>
  <si>
    <t>Stock divergence.</t>
  </si>
  <si>
    <t>13615478;</t>
  </si>
  <si>
    <t>2024-12-06T12:26:14.56</t>
  </si>
  <si>
    <t>2024-12-13T00:00:00</t>
  </si>
  <si>
    <t>FLOOR 740B</t>
  </si>
  <si>
    <t>Port delay + vessel delay</t>
  </si>
  <si>
    <t>PTA-00202055</t>
  </si>
  <si>
    <t>2024-12-10T05:48:03.00</t>
  </si>
  <si>
    <t xml:space="preserve">8 Days 2 Hr 52 Min </t>
  </si>
  <si>
    <t>PTA-00202053</t>
  </si>
  <si>
    <t>2024-12-10T05:47:49.00</t>
  </si>
  <si>
    <t xml:space="preserve">8 Days 0 Hr 53 Min </t>
  </si>
  <si>
    <t>2024-12-10T08:12:58.08</t>
  </si>
  <si>
    <t>74.89</t>
  </si>
  <si>
    <t>1604518226</t>
  </si>
  <si>
    <t>PTA-00202060</t>
  </si>
  <si>
    <t>1282.84</t>
  </si>
  <si>
    <t>2024-12-10T05:48:49.00</t>
  </si>
  <si>
    <t>4702485771</t>
  </si>
  <si>
    <t xml:space="preserve">7 Days 2 Hr 58 Min </t>
  </si>
  <si>
    <t>2024-12-13T06:21:20.92</t>
  </si>
  <si>
    <t>78.78</t>
  </si>
  <si>
    <t>3792647821</t>
  </si>
  <si>
    <t>PTA-00202071</t>
  </si>
  <si>
    <t>2024-12-10T05:50:55.00</t>
  </si>
  <si>
    <t xml:space="preserve">7 Days 21 Hr 13 Min </t>
  </si>
  <si>
    <t>PTA-00202063</t>
  </si>
  <si>
    <t>2024-12-10T05:49:14.00</t>
  </si>
  <si>
    <t xml:space="preserve">7 Days 5 Hr 0 Min </t>
  </si>
  <si>
    <t>PTA-00202058</t>
  </si>
  <si>
    <t>2024-12-10T05:48:33.00</t>
  </si>
  <si>
    <t xml:space="preserve">7 Days 1 Hr 22 Min </t>
  </si>
  <si>
    <t>2024-12-13T02:42:29.31</t>
  </si>
  <si>
    <t>1070.6</t>
  </si>
  <si>
    <t>4702624861</t>
  </si>
  <si>
    <t>PTA-00202057</t>
  </si>
  <si>
    <t>2024-12-13T06:47:05.48</t>
  </si>
  <si>
    <t>2222.81</t>
  </si>
  <si>
    <t>2024-12-10T05:48:34.00</t>
  </si>
  <si>
    <t>6329353951</t>
  </si>
  <si>
    <t xml:space="preserve">7 Days 0 Hr 15 Min </t>
  </si>
  <si>
    <t>4974851486</t>
  </si>
  <si>
    <t>PTA-00202064</t>
  </si>
  <si>
    <t>2024-12-10T05:49:43.00</t>
  </si>
  <si>
    <t xml:space="preserve">5 Days 0 Hr 4 Min </t>
  </si>
  <si>
    <t>PTA-00202067</t>
  </si>
  <si>
    <t>2024-12-10T05:50:19.00</t>
  </si>
  <si>
    <t xml:space="preserve">5 Days 7 Hr 2 Min </t>
  </si>
  <si>
    <t>PTA-00202066</t>
  </si>
  <si>
    <t xml:space="preserve">5 Days 4 Hr 22 Min </t>
  </si>
  <si>
    <t>2024-12-13T06:52:47.13</t>
  </si>
  <si>
    <t>143.81</t>
  </si>
  <si>
    <t>7392357615</t>
  </si>
  <si>
    <t>PTA-00202070</t>
  </si>
  <si>
    <t>2024-12-10T05:50:46.00</t>
  </si>
  <si>
    <t xml:space="preserve">6 Days 1 Hr 31 Min </t>
  </si>
  <si>
    <t>PTA-00201986</t>
  </si>
  <si>
    <t>2024-12-10T01:29:45.00</t>
  </si>
  <si>
    <t xml:space="preserve">4 Days 1 Hr 3 Min </t>
  </si>
  <si>
    <t>Atraso atracação maritimo M0898/24 - Congestionamento portos em Santos.</t>
  </si>
  <si>
    <t>PTA-00201747</t>
  </si>
  <si>
    <t>35733738;</t>
  </si>
  <si>
    <t>2024-12-09T11:40:36.35</t>
  </si>
  <si>
    <t>2024-12-09T01:18:05.00</t>
  </si>
  <si>
    <t>2024-12-09T00:00:00</t>
  </si>
  <si>
    <t>COROLLA FLOOR 740B</t>
  </si>
  <si>
    <t>PTA-00201984</t>
  </si>
  <si>
    <t>13854831;</t>
  </si>
  <si>
    <t>2024-12-09T04:18:44.47</t>
  </si>
  <si>
    <t>2024-12-10T01:25:11.00</t>
  </si>
  <si>
    <t xml:space="preserve">0 Days 21 Hr 6 Min </t>
  </si>
  <si>
    <t>DPP78647</t>
  </si>
  <si>
    <t>KUM LLC-7094236</t>
  </si>
  <si>
    <t>PTA-00201751</t>
  </si>
  <si>
    <t>15517490;</t>
  </si>
  <si>
    <t>2024-12-09T12:54:35.63</t>
  </si>
  <si>
    <t>2024-12-09T01:33:33.00</t>
  </si>
  <si>
    <t>492.5</t>
  </si>
  <si>
    <t>20 JEONEUMNONGGONG-GIL, DUSEO-MYEON</t>
  </si>
  <si>
    <t>7094236</t>
  </si>
  <si>
    <t>44911</t>
  </si>
  <si>
    <t>RECUPERAÇÃO DOS CUSTOS SENDO NEGOCIADO COM CLIENTE.</t>
  </si>
  <si>
    <t>QUALITY PROBLEM</t>
  </si>
  <si>
    <t>PTA-00201995</t>
  </si>
  <si>
    <t>2024-12-09T02:59:14.71</t>
  </si>
  <si>
    <t>2024-12-10T01:42:27.00</t>
  </si>
  <si>
    <t>SERÁ RECUPERADO VIA CREDIT NOTE</t>
  </si>
  <si>
    <t>Emergencial com a Covre, parada de linha devido ao atraso de atracação do navio, processo M0881/24.</t>
  </si>
  <si>
    <t>PTA-00201993</t>
  </si>
  <si>
    <t>2024-12-09T05:39:38.46</t>
  </si>
  <si>
    <t>2024-12-10T01:42:04.00</t>
  </si>
  <si>
    <t xml:space="preserve">0 Days 20 Hr 2 Min </t>
  </si>
  <si>
    <t>PTA-00201994</t>
  </si>
  <si>
    <t>52183937 ;</t>
  </si>
  <si>
    <t>2024-12-10T10:42:26.52</t>
  </si>
  <si>
    <t>2024-12-10T01:42:16.00</t>
  </si>
  <si>
    <t xml:space="preserve">0 Days 2 Hr 59 Min </t>
  </si>
  <si>
    <t>GRUPO ANTOLIN BESANCON-7009596</t>
  </si>
  <si>
    <t>Parts for project development. Freight will be absorbed at the 1065-24 quotation.</t>
  </si>
  <si>
    <t>PTA-00201985</t>
  </si>
  <si>
    <t>35812134;</t>
  </si>
  <si>
    <t>2024-12-10T11:38:30.25</t>
  </si>
  <si>
    <t>2024-12-10T01:29:13.00</t>
  </si>
  <si>
    <t>7009596</t>
  </si>
  <si>
    <t>VOLKSWAGEN ARGENTINA S A-763780</t>
  </si>
  <si>
    <t>Atraso de entrega ao cliente e risco de parada</t>
  </si>
  <si>
    <t>Other SA</t>
  </si>
  <si>
    <t>2GJ970704;</t>
  </si>
  <si>
    <t>2024-12-10T06:53:20.20</t>
  </si>
  <si>
    <t>2625.94</t>
  </si>
  <si>
    <t>DELCASSE Y AVENIDA HENRY FORD</t>
  </si>
  <si>
    <t>PACHECO</t>
  </si>
  <si>
    <t>763780</t>
  </si>
  <si>
    <t>B1610BKK</t>
  </si>
  <si>
    <t>445</t>
  </si>
  <si>
    <t>PTA-00202122</t>
  </si>
  <si>
    <t>2024-12-10T04:38:49.35</t>
  </si>
  <si>
    <t>2024-12-10T07:50:52.00</t>
  </si>
  <si>
    <t>CC22/CC24/SMART</t>
  </si>
  <si>
    <t>RECUPERAÇÃO DOS CUSTOS SENDO NEGOCIADO COM CLIENTE</t>
  </si>
  <si>
    <t>Emergencial com a Covre, risco de parada de linha devido ao atraso de ETA do Navio MSC DOUALA.</t>
  </si>
  <si>
    <t>PTA-00202266</t>
  </si>
  <si>
    <t>2024-12-11T11:32:18.58</t>
  </si>
  <si>
    <t>2024-12-11T03:22:21.00</t>
  </si>
  <si>
    <t>3500</t>
  </si>
  <si>
    <t xml:space="preserve">Frete necessario devido a reprograma do cliente de 96 peças, custo será absorvido pelo projeto, aprovado pelo PM. </t>
  </si>
  <si>
    <t>2024-12-11T12:53:04.17</t>
  </si>
  <si>
    <t>322804170</t>
  </si>
  <si>
    <t>AUTO-KABEL VERWALTUNGSGESELLSCHAFT MBH</t>
  </si>
  <si>
    <t>276</t>
  </si>
  <si>
    <t>PTA-00202553</t>
  </si>
  <si>
    <t>10768799;</t>
  </si>
  <si>
    <t>2024-12-10T06:23:08.49</t>
  </si>
  <si>
    <t>2024-12-12T07:40:59.00</t>
  </si>
  <si>
    <t xml:space="preserve">2 Days 1 Hr 17 Min </t>
  </si>
  <si>
    <t>10768799</t>
  </si>
  <si>
    <t>10768800</t>
  </si>
  <si>
    <t>Emergencial com a Covre, risco de parada de linha devido ao atraso de ETA do Navio MSC ATHENS. Processo M0922/24</t>
  </si>
  <si>
    <t>PTA-00202265</t>
  </si>
  <si>
    <t>2024-12-11T12:00:29.00</t>
  </si>
  <si>
    <t>2024-12-11T03:22:19.00</t>
  </si>
  <si>
    <t>1816</t>
  </si>
  <si>
    <t>DELAY OF VESSEL</t>
  </si>
  <si>
    <t>2024-12-11T04:18:17.18</t>
  </si>
  <si>
    <t>738162205</t>
  </si>
  <si>
    <t>NEXANS</t>
  </si>
  <si>
    <t>12103514;</t>
  </si>
  <si>
    <t>2024-12-12T06:19:26.50</t>
  </si>
  <si>
    <t>52.8</t>
  </si>
  <si>
    <t>Atraso atracação Navio em Santos - Congestionamento dos Portos - Navio MSC ATHENS - PROCESSO M0926/24</t>
  </si>
  <si>
    <t>PTA-00202888</t>
  </si>
  <si>
    <t>2024-12-12T08:10:05.09</t>
  </si>
  <si>
    <t>2024-12-16T12:49:38.00</t>
  </si>
  <si>
    <t>2024-12-16T00:00:00</t>
  </si>
  <si>
    <t xml:space="preserve">3 Days 4 Hr 39 Min </t>
  </si>
  <si>
    <t>10763018</t>
  </si>
  <si>
    <t>Supplier Quality Issue</t>
  </si>
  <si>
    <t>2024-12-18T06:56:13.87</t>
  </si>
  <si>
    <t>10767.46</t>
  </si>
  <si>
    <t>1153.76</t>
  </si>
  <si>
    <t>4702495276</t>
  </si>
  <si>
    <t>ESP-000039649</t>
  </si>
  <si>
    <t>411.17</t>
  </si>
  <si>
    <t>3782309171</t>
  </si>
  <si>
    <t>2024-12-20T02:36:22.51</t>
  </si>
  <si>
    <t>1395.19</t>
  </si>
  <si>
    <t>7155002643</t>
  </si>
  <si>
    <t>2024-12-18T07:11:42.73</t>
  </si>
  <si>
    <t>4467.38</t>
  </si>
  <si>
    <t>6329294226</t>
  </si>
  <si>
    <t>2024-12-17T11:40:28.18</t>
  </si>
  <si>
    <t>239.12</t>
  </si>
  <si>
    <t>7177662004</t>
  </si>
  <si>
    <t>2024-12-20T02:40:06.85</t>
  </si>
  <si>
    <t>220.38</t>
  </si>
  <si>
    <t>6557328934</t>
  </si>
  <si>
    <t>2024-12-20T12:58:15.86</t>
  </si>
  <si>
    <t>410.23</t>
  </si>
  <si>
    <t>2049.59</t>
  </si>
  <si>
    <t>ESP-000039639</t>
  </si>
  <si>
    <t>2024-12-17T12:11:04.64</t>
  </si>
  <si>
    <t>3613.47</t>
  </si>
  <si>
    <t>6839137550</t>
  </si>
  <si>
    <t>2024-12-20T01:05:33.44</t>
  </si>
  <si>
    <t>564.09</t>
  </si>
  <si>
    <t>2818.33</t>
  </si>
  <si>
    <t>ESP-000039647</t>
  </si>
  <si>
    <t>2024-12-18T07:18:44.36</t>
  </si>
  <si>
    <t>348.8</t>
  </si>
  <si>
    <t>2990190663</t>
  </si>
  <si>
    <t>2024-12-20T02:42:44.60</t>
  </si>
  <si>
    <t>731.34</t>
  </si>
  <si>
    <t>6038329430</t>
  </si>
  <si>
    <t>2024-12-20T02:44:28.48</t>
  </si>
  <si>
    <t>767.1</t>
  </si>
  <si>
    <t>6038513095</t>
  </si>
  <si>
    <t>2024-12-17T11:44:22.92</t>
  </si>
  <si>
    <t>250.01</t>
  </si>
  <si>
    <t>4134135611</t>
  </si>
  <si>
    <t>2024-12-17T11:43:26.44</t>
  </si>
  <si>
    <t>1380.57</t>
  </si>
  <si>
    <t>1781836195</t>
  </si>
  <si>
    <t>2024-12-17T11:53:42.24</t>
  </si>
  <si>
    <t>409.97</t>
  </si>
  <si>
    <t>1781931281</t>
  </si>
  <si>
    <t>APTIV SERVICES DEUTSCHLAND GMBH-1089132</t>
  </si>
  <si>
    <t>Aéreo necessário devido a problemas de ergonomia com o selo atual 15324974.</t>
  </si>
  <si>
    <t>PTA-00203042</t>
  </si>
  <si>
    <t>2024-12-16T01:37:21.42</t>
  </si>
  <si>
    <t>2024-12-16T07:06:42.00</t>
  </si>
  <si>
    <t>1089132</t>
  </si>
  <si>
    <t>15366063</t>
  </si>
  <si>
    <t>2024-12-20T02:45:20.35</t>
  </si>
  <si>
    <t>2024-12-20T01:08:34.06</t>
  </si>
  <si>
    <t>1932.09</t>
  </si>
  <si>
    <t>ESP-001075227/24</t>
  </si>
  <si>
    <t>2024-12-17T12:15:24.65</t>
  </si>
  <si>
    <t>501.35</t>
  </si>
  <si>
    <t>1902515053</t>
  </si>
  <si>
    <t>PTA-00203187</t>
  </si>
  <si>
    <t>2024-12-20T03:10:16.27</t>
  </si>
  <si>
    <t>2024-12-17T05:29:19.00</t>
  </si>
  <si>
    <t>BR-7329.00624</t>
  </si>
  <si>
    <t xml:space="preserve">6 Days 22 Hr 35 Min </t>
  </si>
  <si>
    <t>Approved -  ;; Approved -  ;; Approved -  ;; Approved -  ;; Approved - Approved by Teams 12/17. ;</t>
  </si>
  <si>
    <t>2024-12-17T12:19:46.65</t>
  </si>
  <si>
    <t>308.87</t>
  </si>
  <si>
    <t>1394675026</t>
  </si>
  <si>
    <t>2024-12-20T02:46:16.87</t>
  </si>
  <si>
    <t>PTA-00203189</t>
  </si>
  <si>
    <t>2024-12-17T05:29:48.00</t>
  </si>
  <si>
    <t xml:space="preserve">6 Days 4 Hr 36 Min </t>
  </si>
  <si>
    <t>PTA-00203188</t>
  </si>
  <si>
    <t>2024-12-17T05:29:31.00</t>
  </si>
  <si>
    <t xml:space="preserve">6 Days 1 Hr 11 Min </t>
  </si>
  <si>
    <t>PTA-00203040</t>
  </si>
  <si>
    <t>2024-12-17T12:22:08.67</t>
  </si>
  <si>
    <t>56.41</t>
  </si>
  <si>
    <t>2024-12-16T07:05:57.00</t>
  </si>
  <si>
    <t>5496535564</t>
  </si>
  <si>
    <t xml:space="preserve">4 Days 0 Hr 46 Min </t>
  </si>
  <si>
    <t>INCREASE OF DEMAND</t>
  </si>
  <si>
    <t>PTA-00203431</t>
  </si>
  <si>
    <t>2024-12-16T11:17:09.29</t>
  </si>
  <si>
    <t>2024-12-18T11:34:01.00</t>
  </si>
  <si>
    <t>379.43</t>
  </si>
  <si>
    <t xml:space="preserve">2 Days 0 Hr 16 Min </t>
  </si>
  <si>
    <t>APTIV SERVICES (IRELAND) LIMITED-7103172</t>
  </si>
  <si>
    <t>Aéreo necessário devido ao atraso de ETA do Navio MSC DAKAR X, primeiro ETA 12/12 e novo ETA 22/12.</t>
  </si>
  <si>
    <t>PTA-00203041</t>
  </si>
  <si>
    <t>2024-12-16T02:36:31.58</t>
  </si>
  <si>
    <t>2024-12-18T07:24:52.82</t>
  </si>
  <si>
    <t>84.82</t>
  </si>
  <si>
    <t>68.82</t>
  </si>
  <si>
    <t>7103172</t>
  </si>
  <si>
    <t>2024-12-16T07:06:21.00</t>
  </si>
  <si>
    <t>3415110241</t>
  </si>
  <si>
    <t>PTA-00203043</t>
  </si>
  <si>
    <t>15458481;</t>
  </si>
  <si>
    <t>2024-12-16T06:58:13.02</t>
  </si>
  <si>
    <t>2024-12-16T07:07:21.00</t>
  </si>
  <si>
    <t>226.32</t>
  </si>
  <si>
    <t>Reprograma dentro do protocolo Logistico: 15458481, 33345928, 35448245.</t>
  </si>
  <si>
    <t>999103825</t>
  </si>
  <si>
    <t>PACIFIC FOCUS INC</t>
  </si>
  <si>
    <t>PTA-00203178</t>
  </si>
  <si>
    <t>10787316;</t>
  </si>
  <si>
    <t>2024-12-17T01:37:47.48</t>
  </si>
  <si>
    <t>2024-12-17T03:45:54.00</t>
  </si>
  <si>
    <t>52.5</t>
  </si>
  <si>
    <t>MOTOR X6H</t>
  </si>
  <si>
    <t>PTA-00203430</t>
  </si>
  <si>
    <t>2024-12-17T01:46:18.46</t>
  </si>
  <si>
    <t>2024-12-18T11:33:44.00</t>
  </si>
  <si>
    <t>Santos- SP</t>
  </si>
  <si>
    <t>Injeções e Projeto P</t>
  </si>
  <si>
    <t>Devido ao atraso do Maritimo M0938/24</t>
  </si>
  <si>
    <t>Congestionamento dos Portos em Santos - Atraso atracação no processo M0939/24 - Navio MSC VITA</t>
  </si>
  <si>
    <t>PTA-00203429</t>
  </si>
  <si>
    <t>2024-12-17T01:59:38.05</t>
  </si>
  <si>
    <t>2024-12-18T11:33:24.00</t>
  </si>
  <si>
    <t>2024-12-18T00:00:00</t>
  </si>
  <si>
    <t xml:space="preserve">0 Days 21 Hr 33 Min </t>
  </si>
  <si>
    <t>1250</t>
  </si>
  <si>
    <t>DELAY ATTRACTION PORT IN SANTOS - Vessel CISNES - M1004/24.</t>
  </si>
  <si>
    <t>M5057053;</t>
  </si>
  <si>
    <t>2024-12-17T02:12:36.14</t>
  </si>
  <si>
    <t>2024-12-26T00:00:00</t>
  </si>
  <si>
    <t>M5057051</t>
  </si>
  <si>
    <t>DELAY ATTRACTION PORT IN SANTOS - Vessel MSCDAKARX- M0957/24.</t>
  </si>
  <si>
    <t>PTA-00203177</t>
  </si>
  <si>
    <t>2024-12-17T02:27:01.44</t>
  </si>
  <si>
    <t>2024-12-17T03:45:18.00</t>
  </si>
  <si>
    <t>2345</t>
  </si>
  <si>
    <t>DELAY ATTRACTION PORT IN SANTOS - Vessel MSCDAKARX e CISNES- M0965/24.</t>
  </si>
  <si>
    <t>2024-12-18T11:03:41.52</t>
  </si>
  <si>
    <t>2024-12-25T00:00:00</t>
  </si>
  <si>
    <t>10819612; 13696066; 13731873; 10763307; 10769499; 10810297; 13570635; 13686553; 13873316;</t>
  </si>
  <si>
    <t>HONEYWELL INDUSTRIA DE TECNOLOGIA LTDA-Dummy</t>
  </si>
  <si>
    <t>PTA-00203605</t>
  </si>
  <si>
    <t>PE617116;</t>
  </si>
  <si>
    <t>2024-12-18T11:18:06.00</t>
  </si>
  <si>
    <t>2024-12-19T01:44:17.00</t>
  </si>
  <si>
    <t>R.OSVALDO CRUZ - 615</t>
  </si>
  <si>
    <t>ITAJUBA</t>
  </si>
  <si>
    <t>37501168</t>
  </si>
  <si>
    <t>2024-12-18T11:47:57.61</t>
  </si>
  <si>
    <t>Reprogram within the Logistics protocol: TUBO DE ÁGUA-35017235</t>
  </si>
  <si>
    <t>2024-12-18T02:35:29.63</t>
  </si>
  <si>
    <t>1401.46</t>
  </si>
  <si>
    <t>Painel, Vão motor e Posterior</t>
  </si>
  <si>
    <t>Parts for project development. Freight will be absorbed at the SC 1184-23c quotation.</t>
  </si>
  <si>
    <t>PTA-00203610</t>
  </si>
  <si>
    <t>PE630256;</t>
  </si>
  <si>
    <t>2024-12-18T02:41:43.48</t>
  </si>
  <si>
    <t>2024-12-19T01:58:39.00</t>
  </si>
  <si>
    <t>ARO 24</t>
  </si>
  <si>
    <t>DELAY ATTRACTION PORT IN SANTOS - Vessel MSCDAKARX.</t>
  </si>
  <si>
    <t>PTA-00203656</t>
  </si>
  <si>
    <t>2024-12-19T11:30:08.14</t>
  </si>
  <si>
    <t>2024-12-19T06:47:53.00</t>
  </si>
  <si>
    <t>BODY SMART CC22/24</t>
  </si>
  <si>
    <t>285</t>
  </si>
  <si>
    <t>PTA-00203638</t>
  </si>
  <si>
    <t>2024-12-19T11:53:16.57</t>
  </si>
  <si>
    <t>2024-12-19T05:45:41.00</t>
  </si>
  <si>
    <t>697</t>
  </si>
  <si>
    <t>PTA-00203775</t>
  </si>
  <si>
    <t>12065279;</t>
  </si>
  <si>
    <t>2024-12-19T05:25:56.24</t>
  </si>
  <si>
    <t>2024-12-20T01:14:48.00</t>
  </si>
  <si>
    <t xml:space="preserve">0 Days 19 Hr 48 Min </t>
  </si>
  <si>
    <t>COMO A PENSKE NÃO MEXE NA CARGA, TEREMOS QUE VOAR O PALLET TODO.</t>
  </si>
  <si>
    <t>SIERRA IC, INC.-7066369</t>
  </si>
  <si>
    <t>Fornecedor corrente sem peças para atender a demanda - SPOT realizado DPP78176 com recuperação dos custos.</t>
  </si>
  <si>
    <t>PTA-00203668</t>
  </si>
  <si>
    <t>2024-12-19T07:07:28.12</t>
  </si>
  <si>
    <t>2024-12-19T07:56:35.00</t>
  </si>
  <si>
    <t>16151 LANCASTER HWY STE E</t>
  </si>
  <si>
    <t>CHARLOTTE</t>
  </si>
  <si>
    <t>7066369</t>
  </si>
  <si>
    <t>NC</t>
  </si>
  <si>
    <t>28277-3882</t>
  </si>
  <si>
    <t>SIERRA IC, INC.-1055565</t>
  </si>
  <si>
    <t>153241604</t>
  </si>
  <si>
    <t>SIERRA IC, INC.</t>
  </si>
  <si>
    <t>Emergencial com a Covre, risco de parada de linha devido ao atraso de ETA do Navio MSC PHOENIX.</t>
  </si>
  <si>
    <t>PTA-00203819</t>
  </si>
  <si>
    <t>2024-12-20T12:52:08.88</t>
  </si>
  <si>
    <t>2024-12-20T04:31:47.00</t>
  </si>
  <si>
    <t>2024-12-20T00:00:00</t>
  </si>
  <si>
    <t xml:space="preserve">0 Days 3 Hr 39 Min </t>
  </si>
  <si>
    <t>35374499/35374502/35386903</t>
  </si>
  <si>
    <t>98</t>
  </si>
  <si>
    <t>15544069;</t>
  </si>
  <si>
    <t>2024-12-20T02:53:05.25</t>
  </si>
  <si>
    <t>Atraso atracação Porto em Santos - Navio MSCDAKARX - Processo M0965/24</t>
  </si>
  <si>
    <t>2024-12-20T05:51:58.17</t>
  </si>
  <si>
    <t>2024-12-23T00:00:00</t>
  </si>
  <si>
    <t>Ergonomic issues</t>
  </si>
  <si>
    <t xml:space="preserve">Parts for project development. Freight will be absorbed in the NQE 1224-24  quotation. </t>
  </si>
  <si>
    <t>10778972;</t>
  </si>
  <si>
    <t>2024-12-24T10:04:14.18</t>
  </si>
  <si>
    <t>1414178286</t>
  </si>
  <si>
    <t>DPP78867</t>
  </si>
  <si>
    <t>TTI INC-765674</t>
  </si>
  <si>
    <t>Divergência IFA</t>
  </si>
  <si>
    <t>13676432;</t>
  </si>
  <si>
    <t>2024-12-23T02:31:47.42</t>
  </si>
  <si>
    <t>131.74</t>
  </si>
  <si>
    <t>2601 SYLVANIA CROSS DR.</t>
  </si>
  <si>
    <t>765674</t>
  </si>
  <si>
    <t>10726651;</t>
  </si>
  <si>
    <t>2024-12-23T06:19:14.37</t>
  </si>
  <si>
    <t>Divergência IFA: 10726651, 13586657</t>
  </si>
  <si>
    <t>2024-12-27T04:36:04.79</t>
  </si>
  <si>
    <t>2024-12-26T02:25:58.79</t>
  </si>
  <si>
    <t>5954211115</t>
  </si>
  <si>
    <t>2024-12-26T02:32:22.99</t>
  </si>
  <si>
    <t>577.43</t>
  </si>
  <si>
    <t>8296344641</t>
  </si>
  <si>
    <t>PTA-00204077</t>
  </si>
  <si>
    <t>2024-12-24T02:13:13.00</t>
  </si>
  <si>
    <t>2024-12-27T05:30:32.39</t>
  </si>
  <si>
    <t>161.96</t>
  </si>
  <si>
    <t>6764415840</t>
  </si>
  <si>
    <t>PTA-00204080</t>
  </si>
  <si>
    <t>2024-12-24T02:14:52.00</t>
  </si>
  <si>
    <t xml:space="preserve">3 Days 23 Hr 21 Min </t>
  </si>
  <si>
    <t>35237060;</t>
  </si>
  <si>
    <t>2024-12-27T05:53:30.00</t>
  </si>
  <si>
    <t>2024-12-27T05:53:23.32</t>
  </si>
  <si>
    <t>322470364</t>
  </si>
  <si>
    <t>GEM MY27,5 HIBRIDO</t>
  </si>
  <si>
    <t>DPE48908</t>
  </si>
  <si>
    <t>2024-12-27T04:48:06.87</t>
  </si>
  <si>
    <t>512.92</t>
  </si>
  <si>
    <t>4714472350</t>
  </si>
  <si>
    <t>PTA-00204160</t>
  </si>
  <si>
    <t>2024-12-26T11:58:05.00</t>
  </si>
  <si>
    <t xml:space="preserve">5 Days 18 Hr 6 Min </t>
  </si>
  <si>
    <t>Material para atender montagem de peças de P&amp;A conforme programação do cliente</t>
  </si>
  <si>
    <t>15327868;12129666;12197662</t>
  </si>
  <si>
    <t>186;58;937</t>
  </si>
  <si>
    <t>6.35;0;0</t>
  </si>
  <si>
    <t>2024-12-30T11:09:35.20</t>
  </si>
  <si>
    <t>3224684724</t>
  </si>
  <si>
    <t>PTA-00204216</t>
  </si>
  <si>
    <t>15363982;15492543;13578538;15327952;10774852;15490273;10890185</t>
  </si>
  <si>
    <t>23;68;118;124;74;217;100</t>
  </si>
  <si>
    <t>22.22;0;0;0;0;0;0</t>
  </si>
  <si>
    <t>2024-12-26T05:37:43.23</t>
  </si>
  <si>
    <t>2024-12-27T02:30:58.00</t>
  </si>
  <si>
    <t>120.18</t>
  </si>
  <si>
    <t>8162946514</t>
  </si>
  <si>
    <t>875</t>
  </si>
  <si>
    <t>2024-12-24T02:09:52.93</t>
  </si>
  <si>
    <t>2024-12-27T04:55:54.30</t>
  </si>
  <si>
    <t>592.16</t>
  </si>
  <si>
    <t>4714519121</t>
  </si>
  <si>
    <t>PTA-00204078</t>
  </si>
  <si>
    <t>2024-12-24T02:13:25.00</t>
  </si>
  <si>
    <t>2024-12-26T02:27:55.59</t>
  </si>
  <si>
    <t>2144.53</t>
  </si>
  <si>
    <t>7651113116</t>
  </si>
  <si>
    <t>Covre-Dummy</t>
  </si>
  <si>
    <t>PTA-00204217</t>
  </si>
  <si>
    <t>13882976;</t>
  </si>
  <si>
    <t>2024-12-26T01:15:10.36</t>
  </si>
  <si>
    <t>2024-12-27T03:11:47.00</t>
  </si>
  <si>
    <t xml:space="preserve">1 Days 1 Hr 56 Min </t>
  </si>
  <si>
    <t>13882976</t>
  </si>
  <si>
    <t>PTA-00204079</t>
  </si>
  <si>
    <t>2024-12-24T02:13:49.00</t>
  </si>
  <si>
    <t xml:space="preserve">0 Days 23 Hr 42 Min </t>
  </si>
  <si>
    <t>2024-12-27T04:41:48.61</t>
  </si>
  <si>
    <t>267.58</t>
  </si>
  <si>
    <t>3299699443</t>
  </si>
  <si>
    <t>2024-12-30T02:02:03.18</t>
  </si>
  <si>
    <t>2024-12-30T02:03:32.66</t>
  </si>
  <si>
    <t>Sera recuperado do cliente FIAT - Consulta Fire</t>
  </si>
  <si>
    <t>2024-12-30T01:58:55.98</t>
  </si>
  <si>
    <t>Sera recuperado do cliente PSA - DEVIDO AO AUMENTO DO SMART CC22</t>
  </si>
  <si>
    <t>2024-12-30T02:05:37.57</t>
  </si>
  <si>
    <t>Sera recuperado do cliente FIAT - CONSULTA DO FIRE</t>
  </si>
  <si>
    <t>2024-12-30T02:04:33.13</t>
  </si>
  <si>
    <t>PTA-00204381</t>
  </si>
  <si>
    <t>2024-12-30T09:55:31.00</t>
  </si>
  <si>
    <t xml:space="preserve">6 Days 7 Hr 45 Min </t>
  </si>
  <si>
    <t>PTA-00204335</t>
  </si>
  <si>
    <t>2024-12-30T11:58:56.00</t>
  </si>
  <si>
    <t>2025-01-02T05:27:39.09</t>
  </si>
  <si>
    <t>2025-01-02T05:28:26.69</t>
  </si>
  <si>
    <t>PTA-00204592</t>
  </si>
  <si>
    <t>2025-01-03T10:22:58.46</t>
  </si>
  <si>
    <t>1338.63</t>
  </si>
  <si>
    <t>2025-01-02T03:40:12.00</t>
  </si>
  <si>
    <t>5838472603</t>
  </si>
  <si>
    <t xml:space="preserve">16 Days 1 Hr 27 Min </t>
  </si>
  <si>
    <t>Approved -  ;; Approved -  ;; Approved -  ;; Approved -  ;; Approved - Approved by teams 1/2/25. ;</t>
  </si>
  <si>
    <t>SEWS KOMPONENS ES ELEKTRONIKA EUROP-7104070</t>
  </si>
  <si>
    <t>2024-12-23T01:10:14.99</t>
  </si>
  <si>
    <t>2024-12-23T06:12:31.00</t>
  </si>
  <si>
    <t>7104070</t>
  </si>
  <si>
    <t>Challenged</t>
  </si>
  <si>
    <t>Challenged - Rodrigo, colocar este PTA como recuperado, conseguimos R$ 70k com o cliente. ;</t>
  </si>
  <si>
    <t>Reprogram within the Logistics protocol: 10763003 , 10763005</t>
  </si>
  <si>
    <t>PTA-00204591</t>
  </si>
  <si>
    <t>2025-01-03T11:15:45.04</t>
  </si>
  <si>
    <t>2412.94</t>
  </si>
  <si>
    <t>2025-01-02T03:39:57.00</t>
  </si>
  <si>
    <t>3051847794</t>
  </si>
  <si>
    <t xml:space="preserve">15 Days 4 Hr 36 Min </t>
  </si>
  <si>
    <t>PTA-00204590</t>
  </si>
  <si>
    <t>2025-01-02T03:39:41.00</t>
  </si>
  <si>
    <t xml:space="preserve">15 Days 3 Hr 51 Min </t>
  </si>
  <si>
    <t>PTA-00204593</t>
  </si>
  <si>
    <t>2025-01-02T03:40:33.00</t>
  </si>
  <si>
    <t xml:space="preserve">15 Days 1 Hr 5 Min </t>
  </si>
  <si>
    <t>2025-01-02T06:11:54.38</t>
  </si>
  <si>
    <t>731.77</t>
  </si>
  <si>
    <t>76122886636</t>
  </si>
  <si>
    <t>2025-01-02T06:15:39.79</t>
  </si>
  <si>
    <t>152.67</t>
  </si>
  <si>
    <t>3022671901</t>
  </si>
  <si>
    <t>2025-01-02T06:19:04.89</t>
  </si>
  <si>
    <t>957.01</t>
  </si>
  <si>
    <t>7768500353</t>
  </si>
  <si>
    <t>PTA-00204665</t>
  </si>
  <si>
    <t>2024-12-31T01:13:32.10</t>
  </si>
  <si>
    <t>2025-01-03T01:06:28.00</t>
  </si>
  <si>
    <t xml:space="preserve">2 Days 23 Hr 52 Min </t>
  </si>
  <si>
    <t>Project/ prototype</t>
  </si>
  <si>
    <t>Cargo issue</t>
  </si>
  <si>
    <t>Supplier issue</t>
  </si>
  <si>
    <t>MOQ</t>
  </si>
  <si>
    <t>Faturamento 2024</t>
  </si>
  <si>
    <t>15495911;</t>
  </si>
  <si>
    <t>CONSULTA 43 - Reprograma JD JANEIRO FEVEREIRO</t>
  </si>
  <si>
    <t>'CONSULTA 43 - Reprograma JD JANEIRO FEVEREIRO</t>
  </si>
  <si>
    <t>Material para atender programação de P&amp;A conforme solicitação do cliente.</t>
  </si>
  <si>
    <t>FCST Vendas fevereiro</t>
  </si>
  <si>
    <t>CONSULTA 43 - Reprograma JD JANEIRO FEVEREIRO - Custos serão recuperados do cliente</t>
  </si>
  <si>
    <t>PTA-00209019</t>
  </si>
  <si>
    <t>2025-01-31T01:52:38.57</t>
  </si>
  <si>
    <t>2025-01-31T03:55:59.00</t>
  </si>
  <si>
    <t>2025-02-06T00:00:00</t>
  </si>
  <si>
    <t>33112657; 35256114</t>
  </si>
  <si>
    <t>PTA-00209018</t>
  </si>
  <si>
    <t>12092345;</t>
  </si>
  <si>
    <t>2025-01-31T12:51:11.93</t>
  </si>
  <si>
    <t>2025-01-31T03:48:52.00</t>
  </si>
  <si>
    <t>ONSULTA 43 - Reprograma JD JANEIRO FEVEREIRO</t>
  </si>
  <si>
    <t>365.74</t>
  </si>
  <si>
    <t>15364309;12197352;15341069</t>
  </si>
  <si>
    <t>55;1200;15</t>
  </si>
  <si>
    <t>9.07;0;0</t>
  </si>
  <si>
    <t>2025-02-03T10:31:44.53</t>
  </si>
  <si>
    <t>61.15</t>
  </si>
  <si>
    <t>4792371334</t>
  </si>
  <si>
    <t>1;0;0</t>
  </si>
  <si>
    <t xml:space="preserve">18x12x11;; </t>
  </si>
  <si>
    <t>Parts for project development. Freight will be absorbed at the SC 208-24a quotation.</t>
  </si>
  <si>
    <t>2025-02-03T01:30:03.29</t>
  </si>
  <si>
    <t>2025-02-04T05:10:39.05</t>
  </si>
  <si>
    <t>230.15</t>
  </si>
  <si>
    <t>PTA-00209579</t>
  </si>
  <si>
    <t>63.85</t>
  </si>
  <si>
    <t>2025-02-05T04:58:13.00</t>
  </si>
  <si>
    <t xml:space="preserve">2 Days 6 Hr 26 Min </t>
  </si>
  <si>
    <t>PTA-00209580</t>
  </si>
  <si>
    <t>2025-02-05T04:58:40.00</t>
  </si>
  <si>
    <t xml:space="preserve">2 Days 3 Hr 28 Min </t>
  </si>
  <si>
    <t>PTA-00209581</t>
  </si>
  <si>
    <t>2025-02-05T04:59:05.00</t>
  </si>
  <si>
    <t xml:space="preserve">0 Days 23 Hr 48 Min </t>
  </si>
  <si>
    <t>Due to non-compliance with EDI and shipping delays that occurred in December 2024, it was necessary to ship the material by air freight to cover the GAP generated by these delays. Sea freight will not be enough to cover this shortage.</t>
  </si>
  <si>
    <t>2025-02-05T01:17:38.38</t>
  </si>
  <si>
    <t>2025-02-05T00:00:00</t>
  </si>
  <si>
    <t>1176.28</t>
  </si>
  <si>
    <t>LEAR CORPORATION GMBH-7027581</t>
  </si>
  <si>
    <t>LEAR CORPORATION  ULT DUNS   175592476</t>
  </si>
  <si>
    <t>Failure in sea shipments due to problems in the EDI accumulation. Due to this problem, shipments were not made according to the schedule, which generated a GAP in the material.</t>
  </si>
  <si>
    <t>2025-02-05T01:36:14.69</t>
  </si>
  <si>
    <t>1197.91</t>
  </si>
  <si>
    <t>REPROGRAMA DENTRO, DO PROTOCOLO LOGÍSTICO</t>
  </si>
  <si>
    <t>PTA-00209754</t>
  </si>
  <si>
    <t>2025-02-05T03:55:58.14</t>
  </si>
  <si>
    <t>2025-02-06T02:55:06.00</t>
  </si>
  <si>
    <t>784.7</t>
  </si>
  <si>
    <t xml:space="preserve">0 Days 22 Hr 59 Min </t>
  </si>
  <si>
    <t>GSE INJECTION - CO</t>
  </si>
  <si>
    <t>REPROGRAMA DENTRO DO PROTOCOLO LOGÍSTICO</t>
  </si>
  <si>
    <t>Parts for sales from protoypes pieces. Freigth included in the piece price. Awaiting POV issuance</t>
  </si>
  <si>
    <t>PTA-00209755</t>
  </si>
  <si>
    <t>PE601692;</t>
  </si>
  <si>
    <t>2025-02-05T04:25:44.29</t>
  </si>
  <si>
    <t>2025-02-06T02:55:46.00</t>
  </si>
  <si>
    <t xml:space="preserve">0 Days 22 Hr 30 Min </t>
  </si>
  <si>
    <t>Approved - Por favor, o status precisa ser acompanhado para a baixa deste PTA quando a POV for emitida. ;; Approved -  ;; Approved -  ;; Approved -  ;</t>
  </si>
  <si>
    <t>TUCANO</t>
  </si>
  <si>
    <t>9506324030</t>
  </si>
  <si>
    <t>PPN00702;</t>
  </si>
  <si>
    <t>2025-02-05T06:11:20.75</t>
  </si>
  <si>
    <t>DPP78868</t>
  </si>
  <si>
    <t>PTA-00209753</t>
  </si>
  <si>
    <t>13686553;</t>
  </si>
  <si>
    <t>2025-02-06T02:28:42.37</t>
  </si>
  <si>
    <t>2025-02-07T00:00:00</t>
  </si>
  <si>
    <t>2025-02-06T02:51:18.00</t>
  </si>
  <si>
    <t>AMERICAN CABLE COMPANY-7005092</t>
  </si>
  <si>
    <t>PTA-00209970</t>
  </si>
  <si>
    <t>33368145;</t>
  </si>
  <si>
    <t>2025-02-06T07:18:24.78</t>
  </si>
  <si>
    <t>2025-02-07T11:24:21.00</t>
  </si>
  <si>
    <t>CONSULTA 40 - Campanha CNH Sugar cane</t>
  </si>
  <si>
    <t>7005092</t>
  </si>
  <si>
    <t xml:space="preserve">0 Days 16 Hr 5 Min </t>
  </si>
  <si>
    <t>076951458</t>
  </si>
  <si>
    <t>AMERICAN CABLE COMPANY</t>
  </si>
  <si>
    <t>EATON CORPORATION-743885</t>
  </si>
  <si>
    <t>PTA-00209972</t>
  </si>
  <si>
    <t>13894467;</t>
  </si>
  <si>
    <t>2025-02-07T10:22:26.69</t>
  </si>
  <si>
    <t>2025-02-07T11:47:35.00</t>
  </si>
  <si>
    <t>SERÁ RECUPERADO NA CONSULTA 44</t>
  </si>
  <si>
    <t>260.16</t>
  </si>
  <si>
    <t>26201 NORTHWESTERN HWY</t>
  </si>
  <si>
    <t>743885</t>
  </si>
  <si>
    <t>48076-3929</t>
  </si>
  <si>
    <t>7722253210</t>
  </si>
  <si>
    <t>CONSULTA 44</t>
  </si>
  <si>
    <t>PTA-00210114</t>
  </si>
  <si>
    <t>PE578276;</t>
  </si>
  <si>
    <t>2025-02-07T02:52:37.47</t>
  </si>
  <si>
    <t>2025-02-07T10:01:58.00</t>
  </si>
  <si>
    <t xml:space="preserve">0 Days 7 Hr 9 Min </t>
  </si>
  <si>
    <t>4480729691</t>
  </si>
  <si>
    <t xml:space="preserve">DPP79355 </t>
  </si>
  <si>
    <t>PTA-00210115</t>
  </si>
  <si>
    <t>35671007;</t>
  </si>
  <si>
    <t>2025-02-07T02:57:13.60</t>
  </si>
  <si>
    <t>2025-02-07T10:02:28.00</t>
  </si>
  <si>
    <t xml:space="preserve">0 Days 7 Hr 5 Min </t>
  </si>
  <si>
    <t>2174343253</t>
  </si>
  <si>
    <t>DIFFERENCE BETWEEN THE SUPPLIER'S LEAD TIME AND THE CUSTOMER'S FIRM</t>
  </si>
  <si>
    <t>2025-02-07T04:11:22.24</t>
  </si>
  <si>
    <t>2200</t>
  </si>
  <si>
    <t>2383.04</t>
  </si>
  <si>
    <t>GSE TURBO T3/T4</t>
  </si>
  <si>
    <t>DAS DRAEXLMAIER-734748</t>
  </si>
  <si>
    <t>Cost recovered in POV17337</t>
  </si>
  <si>
    <t>10846274;</t>
  </si>
  <si>
    <t>2025-02-07T04:28:36.93</t>
  </si>
  <si>
    <t>LANDSHUTER STR 100</t>
  </si>
  <si>
    <t>VILSBIBURG</t>
  </si>
  <si>
    <t>734748</t>
  </si>
  <si>
    <t>84137</t>
  </si>
  <si>
    <t>DPP78219 - AWB 1316468591</t>
  </si>
  <si>
    <t>PTA-00210345</t>
  </si>
  <si>
    <t>2025-02-07T04:52:51.39</t>
  </si>
  <si>
    <t>2025-02-10T11:09:08.00</t>
  </si>
  <si>
    <t xml:space="preserve">2 Days 18 Hr 16 Min </t>
  </si>
  <si>
    <t>Atraso na liberação do maritimo</t>
  </si>
  <si>
    <t>MODIFICAÇÃO SOLICITADO CUSTO EXTRA SERA ABSORVIDO NA CONTA DO PROJETO PP095513</t>
  </si>
  <si>
    <t>PTA-00210113</t>
  </si>
  <si>
    <t>12052833;</t>
  </si>
  <si>
    <t>1.36;</t>
  </si>
  <si>
    <t>2025-02-07T06:30:49.71</t>
  </si>
  <si>
    <t>2025-02-07T09:59:21.00</t>
  </si>
  <si>
    <t>35.97</t>
  </si>
  <si>
    <t>PP095513</t>
  </si>
  <si>
    <t>9108586745</t>
  </si>
  <si>
    <t>O CUSTO EXTRA SERA ABSORVIDO NA CONTA DO PROJETO PP095513</t>
  </si>
  <si>
    <t>filipe.veloso@aptiv.com</t>
  </si>
  <si>
    <t>Atraso na produção devido à baixa cobertura da linha. Solicitado por Brian Lima</t>
  </si>
  <si>
    <t>35397067;</t>
  </si>
  <si>
    <t>6;</t>
  </si>
  <si>
    <t>2025-02-07T06:44:39.26</t>
  </si>
  <si>
    <t>2867.87</t>
  </si>
  <si>
    <t>R. José Coelho Prates Junior</t>
  </si>
  <si>
    <t>13422-020</t>
  </si>
  <si>
    <t>574.01</t>
  </si>
  <si>
    <t>CNH-AGRUPAMENTO 02</t>
  </si>
  <si>
    <t>Stock Divergence</t>
  </si>
  <si>
    <t>Port Strike + Vessel Delay</t>
  </si>
  <si>
    <t>APTIV Shipment delay/ Customer low stock</t>
  </si>
  <si>
    <t>Ordering Issue</t>
  </si>
  <si>
    <t>PTA-00210623</t>
  </si>
  <si>
    <t>13943744;</t>
  </si>
  <si>
    <t>PTA-00210621</t>
  </si>
  <si>
    <t xml:space="preserve">Reprograma dentro do acordo logistico e fora do lead time do fornecedor. </t>
  </si>
  <si>
    <t>PTA-00210622</t>
  </si>
  <si>
    <t xml:space="preserve">0 Days 18 Hr 57 Min </t>
  </si>
  <si>
    <t>2025-02-12T08:04:59.88</t>
  </si>
  <si>
    <t>878.33</t>
  </si>
  <si>
    <t>3302029636</t>
  </si>
  <si>
    <t>recuperado na consulta monte negro</t>
  </si>
  <si>
    <t>2025-02-14T06:20:07.94</t>
  </si>
  <si>
    <t>375.76</t>
  </si>
  <si>
    <t>9506423894</t>
  </si>
  <si>
    <t>2025-02-14T06:31:26.72</t>
  </si>
  <si>
    <t>219.83</t>
  </si>
  <si>
    <t>4868187984</t>
  </si>
  <si>
    <t>PTA-00210509</t>
  </si>
  <si>
    <t>439.9</t>
  </si>
  <si>
    <t>2025-02-10T08:19:25.00</t>
  </si>
  <si>
    <t>8211683244</t>
  </si>
  <si>
    <t xml:space="preserve">5 Days 7 Hr 1 Min </t>
  </si>
  <si>
    <t>Approved - Supplier accepted to pay 50% of air-freight cost.  ;; Approved -  ;; Approved -  ;; Approved -  ;; Approved - Approved by Teams 2/10. ;</t>
  </si>
  <si>
    <t>Supplier will cover 50% of freight's cost. Actual cost $878,60.</t>
  </si>
  <si>
    <t>PTA-00210508</t>
  </si>
  <si>
    <t>2025-02-10T08:19:14.00</t>
  </si>
  <si>
    <t xml:space="preserve">5 Days 6 Hr 43 Min </t>
  </si>
  <si>
    <t>Approved -  ;; Approved -  ;; Approved -  ;; Approved -  ;; Approved - Approved by Teams 2/10. ;</t>
  </si>
  <si>
    <t>PTA-00210614</t>
  </si>
  <si>
    <t>2025-02-11T12:23:19.00</t>
  </si>
  <si>
    <t xml:space="preserve">5 Days 18 Hr 11 Min </t>
  </si>
  <si>
    <t>2025-02-14T06:34:24.69</t>
  </si>
  <si>
    <t>59.83</t>
  </si>
  <si>
    <t>8351731382</t>
  </si>
  <si>
    <t>PTA-00210511</t>
  </si>
  <si>
    <t>2025-02-10T08:19:53.00</t>
  </si>
  <si>
    <t xml:space="preserve">3 Days 4 Hr 8 Min </t>
  </si>
  <si>
    <t>PTA-00210510</t>
  </si>
  <si>
    <t>2025-02-10T08:19:39.00</t>
  </si>
  <si>
    <t xml:space="preserve">3 Days 3 Hr 51 Min </t>
  </si>
  <si>
    <t>PTA-00210359</t>
  </si>
  <si>
    <t>2025-02-10T01:56:47.00</t>
  </si>
  <si>
    <t xml:space="preserve">2 Days 19 Hr 12 Min </t>
  </si>
  <si>
    <t>2025-02-10T04:35:41.91</t>
  </si>
  <si>
    <t>2025-02-11T01:41:41.00</t>
  </si>
  <si>
    <t>2025-02-10T06:06:12.01</t>
  </si>
  <si>
    <t>2025-02-11T01:40:57.00</t>
  </si>
  <si>
    <t>2025-02-10T06:43:56.42</t>
  </si>
  <si>
    <t>2025-02-11T01:41:23.00</t>
  </si>
  <si>
    <t>2025-02-17T00:00:00</t>
  </si>
  <si>
    <t>49.83</t>
  </si>
  <si>
    <t>MSSL WIRING SYSTEM INC-734857</t>
  </si>
  <si>
    <t xml:space="preserve">INCREASE OF DEMAND </t>
  </si>
  <si>
    <t>PTA-00211618</t>
  </si>
  <si>
    <t>15491818;</t>
  </si>
  <si>
    <t>2025-02-11T05:53:24.41</t>
  </si>
  <si>
    <t>2025-02-15T09:16:50.00</t>
  </si>
  <si>
    <t>'CONSULTA 43, 44 - Reprograma JD JANEIRO FEVEREIRO</t>
  </si>
  <si>
    <t>7 ZANE GREY ST STE A</t>
  </si>
  <si>
    <t>734857</t>
  </si>
  <si>
    <t>79906-5214</t>
  </si>
  <si>
    <t xml:space="preserve">4 Days 3 Hr 23 Min </t>
  </si>
  <si>
    <t>Approved -  ;; Approved -  ;; Approved -  ;; Approved -  ;; Approved - Approved by teams 2/14. ;</t>
  </si>
  <si>
    <t>Solicitado por Brian Lima. Atraso na produção devido a divergência de IFA.</t>
  </si>
  <si>
    <t>PTA-00211003</t>
  </si>
  <si>
    <t>35589950;</t>
  </si>
  <si>
    <t>12;</t>
  </si>
  <si>
    <t>2025-02-11T06:01:44.25</t>
  </si>
  <si>
    <t>2025-02-12T08:31:13.00</t>
  </si>
  <si>
    <t>2869.97</t>
  </si>
  <si>
    <t>574.43</t>
  </si>
  <si>
    <t>SEWS KOMPONENS ES ELEKTRONIKA EUROP-1066310</t>
  </si>
  <si>
    <t>REPROGRAMA DO CLIENTE DENTRO DO PERÍODO FIRME DO FORNECEDOR</t>
  </si>
  <si>
    <t>PTA-00211617</t>
  </si>
  <si>
    <t>2025-02-12T01:00:04.74</t>
  </si>
  <si>
    <t>2025-02-15T09:16:38.00</t>
  </si>
  <si>
    <t>SERÁ RECUPERADO NA CONSULTA DO SMART CC24</t>
  </si>
  <si>
    <t>1174.05</t>
  </si>
  <si>
    <t>AKAI UTCA 14.</t>
  </si>
  <si>
    <t>MR</t>
  </si>
  <si>
    <t>1066310</t>
  </si>
  <si>
    <t>FE</t>
  </si>
  <si>
    <t>8060</t>
  </si>
  <si>
    <t xml:space="preserve">3 Days 8 Hr 16 Min </t>
  </si>
  <si>
    <t>PTA-00211141</t>
  </si>
  <si>
    <t>13736185;</t>
  </si>
  <si>
    <t>2025-02-12T04:08:21.23</t>
  </si>
  <si>
    <t>2025-02-13T02:54:29.00</t>
  </si>
  <si>
    <t>SERÁ RECUPERADO NA CONSULTA CC24</t>
  </si>
  <si>
    <t>382.65</t>
  </si>
  <si>
    <t xml:space="preserve">0 Days 22 Hr 46 Min </t>
  </si>
  <si>
    <t>CCB CC24</t>
  </si>
  <si>
    <t>CONSULTA CC24</t>
  </si>
  <si>
    <t>Solicitado por Cicero Ferreira. Motivo , baixa cobertura no cliente</t>
  </si>
  <si>
    <t>PTA-00211002</t>
  </si>
  <si>
    <t>35250883 ;</t>
  </si>
  <si>
    <t>2025-02-12T04:42:51.51</t>
  </si>
  <si>
    <t>2025-02-12T08:28:06.00</t>
  </si>
  <si>
    <t>FXPTPT</t>
  </si>
  <si>
    <t>DIVERGENCIA DE ESTOQUE IFA- Material do Pedro Gomes</t>
  </si>
  <si>
    <t>PTA-00211139</t>
  </si>
  <si>
    <t>12157647;13696237</t>
  </si>
  <si>
    <t>1000;300</t>
  </si>
  <si>
    <t>5.44;0</t>
  </si>
  <si>
    <t>2025-02-13T02:08:42.81</t>
  </si>
  <si>
    <t>2025-02-13T02:45:07.00</t>
  </si>
  <si>
    <t>55.77</t>
  </si>
  <si>
    <t>47 8026 7752</t>
  </si>
  <si>
    <t>13x13x9;</t>
  </si>
  <si>
    <t>CLIENTE: MWM - Jonh Deere</t>
  </si>
  <si>
    <t>DIVERGENCIA DE ESTOQUE IFA- Material Pedro Gomes</t>
  </si>
  <si>
    <t>151</t>
  </si>
  <si>
    <t>PTA-00211209</t>
  </si>
  <si>
    <t>35785369;</t>
  </si>
  <si>
    <t>2025-02-13T05:38:25.00</t>
  </si>
  <si>
    <t>2025-02-13T07:54:17.00</t>
  </si>
  <si>
    <t>PTA-00211212</t>
  </si>
  <si>
    <t>33112382;</t>
  </si>
  <si>
    <t>2025-02-13T06:39:08.90</t>
  </si>
  <si>
    <t>2025-02-13T07:54:32.00</t>
  </si>
  <si>
    <t>SERÁ RECUPERADO NA CONSULTA 43 E 44</t>
  </si>
  <si>
    <t>55.26</t>
  </si>
  <si>
    <t>JDPU24</t>
  </si>
  <si>
    <t>LEONI WIRING SYSTEMS DE PARAGUAY SR-758170</t>
  </si>
  <si>
    <t>Compra SPOT Leoni Paraguai sendo realizada devido a menor valor no preço peça - Não teremos Penalty.</t>
  </si>
  <si>
    <t>PTA-00211210</t>
  </si>
  <si>
    <t>2025-02-13T06:50:00.27</t>
  </si>
  <si>
    <t>2025-02-19T00:00:00</t>
  </si>
  <si>
    <t>JUAN PABLO OCAMPOS ESQUINA</t>
  </si>
  <si>
    <t>SAN LORENZO</t>
  </si>
  <si>
    <t>758170</t>
  </si>
  <si>
    <t>2160</t>
  </si>
  <si>
    <t>157</t>
  </si>
  <si>
    <t>PTA-00211498</t>
  </si>
  <si>
    <t>2025-02-13T07:37:05.19</t>
  </si>
  <si>
    <t>2025-02-14T07:55:13.00</t>
  </si>
  <si>
    <t>265</t>
  </si>
  <si>
    <t>2025-02-13T07:43:04.61</t>
  </si>
  <si>
    <t>EUROSTYLE SYSTEMS TANGER-1085341</t>
  </si>
  <si>
    <t>Delay to collect the material</t>
  </si>
  <si>
    <t>2025-02-14T05:07:06.98</t>
  </si>
  <si>
    <t>WE ARE TRYING TO RECOVER FROM DHL SEA TEAM</t>
  </si>
  <si>
    <t>1085341</t>
  </si>
  <si>
    <t>KO PRINCIPAL</t>
  </si>
  <si>
    <t>2025-02-14T05:26:55.86</t>
  </si>
  <si>
    <t>CONSULTA 44 - Reprograma JD JANEIRO FEVEREIRO REVI</t>
  </si>
  <si>
    <t>1282.07</t>
  </si>
  <si>
    <t>CONSULTA 44 - Reprograma JD JANEIRO FEVEREIRO REVISÃO</t>
  </si>
  <si>
    <t>Supplier delivery delay, we are negotiating shipping costs with the supplier and the customer, since it is a supplier designated by them.</t>
  </si>
  <si>
    <t>2025-02-14T07:26:20.60</t>
  </si>
  <si>
    <t>2025-02-14T00:00:00</t>
  </si>
  <si>
    <t>6369.86</t>
  </si>
  <si>
    <t>35374502/35126697/35374499</t>
  </si>
  <si>
    <t>Supplier Delay</t>
  </si>
  <si>
    <t>Carrier Delay</t>
  </si>
  <si>
    <t>Customer increase within the logistical protocol.</t>
  </si>
  <si>
    <t>2025-02-17T01:06:41.26</t>
  </si>
  <si>
    <t>2025-02-25T00:00:00</t>
  </si>
  <si>
    <t>2025-02-17T02:21:52.69</t>
  </si>
  <si>
    <t>Divergência de estoque (item crítico de atendimento)</t>
  </si>
  <si>
    <t>2025-02-21T02:11:26.25</t>
  </si>
  <si>
    <t>1841.72</t>
  </si>
  <si>
    <t>1492496176</t>
  </si>
  <si>
    <t>57.3</t>
  </si>
  <si>
    <t>9240558283</t>
  </si>
  <si>
    <t>2025-02-21T05:26:32.64</t>
  </si>
  <si>
    <t>120.2</t>
  </si>
  <si>
    <t>6182040852</t>
  </si>
  <si>
    <t>PTA-00211653</t>
  </si>
  <si>
    <t>2025-02-21T05:30:20.55</t>
  </si>
  <si>
    <t>377.52</t>
  </si>
  <si>
    <t>2025-02-17T11:32:41.00</t>
  </si>
  <si>
    <t>6182055235</t>
  </si>
  <si>
    <t xml:space="preserve">3 Days 15 Hr 49 Min </t>
  </si>
  <si>
    <t>PTA-00211662</t>
  </si>
  <si>
    <t>2025-02-17T12:51:45.00</t>
  </si>
  <si>
    <t xml:space="preserve">2 Days 19 Hr 44 Min </t>
  </si>
  <si>
    <t>PTA-00212668</t>
  </si>
  <si>
    <t>2025-02-21T03:44:07.00</t>
  </si>
  <si>
    <t xml:space="preserve">6 Days 22 Hr 17 Min </t>
  </si>
  <si>
    <t>Approved -  ;; Approved -  ;; Approved -  ;; Approved -  ;; Approved - Approved by teams 2/21. ;</t>
  </si>
  <si>
    <t>PTA-00212670</t>
  </si>
  <si>
    <t>2025-02-21T03:46:28.00</t>
  </si>
  <si>
    <t xml:space="preserve">6 Days 20 Hr 20 Min </t>
  </si>
  <si>
    <t>Approved -  ;; Approved -  ;; Approved -  ;; Approved -  ;; Approved - Approved by teams 2/21. ;; Approved -  ;</t>
  </si>
  <si>
    <t>PTA-00212669</t>
  </si>
  <si>
    <t>2025-02-21T03:44:31.00</t>
  </si>
  <si>
    <t xml:space="preserve">4 Days 2 Hr 37 Min </t>
  </si>
  <si>
    <t>PTA-00212590</t>
  </si>
  <si>
    <t>2025-02-21T11:16:13.00</t>
  </si>
  <si>
    <t xml:space="preserve">3 Days 20 Hr 54 Min </t>
  </si>
  <si>
    <t>ACOME FRANCE-748973</t>
  </si>
  <si>
    <t>Compra de Spot devido ao reprograma da John Deere monte negro. Fechado/recuperado.</t>
  </si>
  <si>
    <t>PTA-00212610</t>
  </si>
  <si>
    <t>M3448801;</t>
  </si>
  <si>
    <t>2025-02-17T05:26:29.70</t>
  </si>
  <si>
    <t>2025-02-21T01:51:27.00</t>
  </si>
  <si>
    <t>491.71</t>
  </si>
  <si>
    <t>HARCOU</t>
  </si>
  <si>
    <t>MORTAIN</t>
  </si>
  <si>
    <t>748973</t>
  </si>
  <si>
    <t>NOR</t>
  </si>
  <si>
    <t xml:space="preserve">3 Days 20 Hr 24 Min </t>
  </si>
  <si>
    <t>TRANSPORTADORA PITUTA LTDA-Dummy</t>
  </si>
  <si>
    <t>Carro especial para coleta da fita M4827008 em PSO, que se tornou critico devido ao uso indevido do material.</t>
  </si>
  <si>
    <t>PTA-00211930</t>
  </si>
  <si>
    <t>M4827008;</t>
  </si>
  <si>
    <t>2025-02-18T03:35:21.94</t>
  </si>
  <si>
    <t>168.4</t>
  </si>
  <si>
    <t>2025-02-18T00:00:00</t>
  </si>
  <si>
    <t>841.36</t>
  </si>
  <si>
    <t>AV JOAO VINTE E TRES, 1500 CENTRO</t>
  </si>
  <si>
    <t>2025-02-18T04:39:30.00</t>
  </si>
  <si>
    <t>PTA-00212591</t>
  </si>
  <si>
    <t>2025-02-18T05:13:01.45</t>
  </si>
  <si>
    <t>2025-02-21T11:16:33.00</t>
  </si>
  <si>
    <t xml:space="preserve">2 Days 18 Hr 3 Min </t>
  </si>
  <si>
    <t>CNH Sugar Cane</t>
  </si>
  <si>
    <t>PTA-00212592</t>
  </si>
  <si>
    <t>2025-02-18T05:16:04.00</t>
  </si>
  <si>
    <t>2025-02-21T11:16:43.00</t>
  </si>
  <si>
    <t xml:space="preserve">2 Days 18 Hr 0 Min </t>
  </si>
  <si>
    <t>CONSULTA 44 - Reprograma JD</t>
  </si>
  <si>
    <t>PTA-00212600</t>
  </si>
  <si>
    <t>35030658;</t>
  </si>
  <si>
    <t>2025-02-18T06:18:41.45</t>
  </si>
  <si>
    <t>2025-02-21T12:48:23.00</t>
  </si>
  <si>
    <t>103.54</t>
  </si>
  <si>
    <t xml:space="preserve">2 Days 18 Hr 29 Min </t>
  </si>
  <si>
    <t>156250974</t>
  </si>
  <si>
    <t>FOUR-SLIDE TECHNOLOGY, INC.</t>
  </si>
  <si>
    <t>233</t>
  </si>
  <si>
    <t xml:space="preserve">Parts for project development. Freight will be absorbed in the SC 114-24 quotation. </t>
  </si>
  <si>
    <t>PTA-00212533</t>
  </si>
  <si>
    <t>35780844;</t>
  </si>
  <si>
    <t>2025-02-19T12:09:01.81</t>
  </si>
  <si>
    <t>2025-02-21T01:01:20.00</t>
  </si>
  <si>
    <t>4431309175</t>
  </si>
  <si>
    <t xml:space="preserve">1 Days 12 Hr 52 Min </t>
  </si>
  <si>
    <t>DPP79375</t>
  </si>
  <si>
    <t>MSSL WIRING SYSTEM INC PORTLAND-753870</t>
  </si>
  <si>
    <t>PTA-00212532</t>
  </si>
  <si>
    <t>15490276;</t>
  </si>
  <si>
    <t>2025-02-19T05:09:54.70</t>
  </si>
  <si>
    <t>2025-02-21T01:00:07.00</t>
  </si>
  <si>
    <t>77.7</t>
  </si>
  <si>
    <t>753870</t>
  </si>
  <si>
    <t xml:space="preserve">1 Days 7 Hr 50 Min </t>
  </si>
  <si>
    <t>EXPEDITORS INTERNATIONAL GMBH-7082838</t>
  </si>
  <si>
    <t>Lost cargo in Expeditor's warehouse. It's was solved this week, 1 month later. All the costs will be covered by the forwarder.</t>
  </si>
  <si>
    <t>10740376;</t>
  </si>
  <si>
    <t>2025-02-20T12:16:08.79</t>
  </si>
  <si>
    <t>2025-02-26T00:00:00</t>
  </si>
  <si>
    <t>1235.17</t>
  </si>
  <si>
    <t>13 RATHSBERGSTR</t>
  </si>
  <si>
    <t>7082838</t>
  </si>
  <si>
    <t xml:space="preserve">10738201; 15342610; 10738202; 10740375; 10810649; 13608782; 13737770; 10811785; 13846922; 13852932; 13854828; 13854835; 13854846; 13876521; 33501792; 33512109; 13967811; 13798029; </t>
  </si>
  <si>
    <t>035239425</t>
  </si>
  <si>
    <t>EXPEDITORS INTERNATIONAL OF WASHINGTON, INC.</t>
  </si>
  <si>
    <t>PTA-00212593</t>
  </si>
  <si>
    <t>12186457;</t>
  </si>
  <si>
    <t>2025-02-20T12:28:28.40</t>
  </si>
  <si>
    <t>2025-02-21T11:16:55.00</t>
  </si>
  <si>
    <t>295.98</t>
  </si>
  <si>
    <t>Atraso na liberação do processo maritimo M1041/24.</t>
  </si>
  <si>
    <t>PTA-00212611</t>
  </si>
  <si>
    <t>33221421;</t>
  </si>
  <si>
    <t>2025-02-20T01:20:16.37</t>
  </si>
  <si>
    <t>2025-02-21T01:51:50.00</t>
  </si>
  <si>
    <t>2025-02-21T00:00:00</t>
  </si>
  <si>
    <t xml:space="preserve">1 Days 0 Hr 31 Min </t>
  </si>
  <si>
    <t xml:space="preserve"> Solicitado por Brian Lima. Motivo : Falta de componente TE</t>
  </si>
  <si>
    <t>PTA-00212595</t>
  </si>
  <si>
    <t>92208011;</t>
  </si>
  <si>
    <t>2025-02-20T02:38:33.42</t>
  </si>
  <si>
    <t>2025-02-21T12:03:33.00</t>
  </si>
  <si>
    <t>2923</t>
  </si>
  <si>
    <t xml:space="preserve">0 Days 21 Hr 25 Min </t>
  </si>
  <si>
    <t>585.04</t>
  </si>
  <si>
    <t>Solicitado por Brian Lima. Motivo : Falta de componente TE</t>
  </si>
  <si>
    <t>Aéreo necessário devido à demora da Penske para embarcar a Invoice 9901014620, ela foi coletada no fornecedor em 08/11/2024 e embarcada apenas em 21/01/2025.</t>
  </si>
  <si>
    <t>PTA-00212534</t>
  </si>
  <si>
    <t>2025-02-20T03:19:14.79</t>
  </si>
  <si>
    <t>2025-02-21T02:52:27.78</t>
  </si>
  <si>
    <t>151.29</t>
  </si>
  <si>
    <t>2025-02-20T00:00:00</t>
  </si>
  <si>
    <t>2025-02-21T01:03:49.00</t>
  </si>
  <si>
    <t>1637930055</t>
  </si>
  <si>
    <t xml:space="preserve">0 Days 9 Hr 44 Min </t>
  </si>
  <si>
    <t>VALEO</t>
  </si>
  <si>
    <t>Atraso no Deferimento pelo Fiscais da Receita Federal</t>
  </si>
  <si>
    <t>PTA-00212609</t>
  </si>
  <si>
    <t>2025-02-20T07:50:12.30</t>
  </si>
  <si>
    <t>2025-02-21T01:51:07.00</t>
  </si>
  <si>
    <t xml:space="preserve">0 Days 18 Hr 0 Min </t>
  </si>
  <si>
    <t>PTA-00212612</t>
  </si>
  <si>
    <t>M3077001;</t>
  </si>
  <si>
    <t>2025-02-21T11:04:12.35</t>
  </si>
  <si>
    <t>2025-02-21T01:52:15.00</t>
  </si>
  <si>
    <t>485.96</t>
  </si>
  <si>
    <t>APTIV MANUFATURA E SERVICOS DE DIST-7048271</t>
  </si>
  <si>
    <t>MOLEX INTEGRATED PRODUCTS PHILIPPIN-1085183</t>
  </si>
  <si>
    <t>35938841;</t>
  </si>
  <si>
    <t>2025-02-21T02:00:23.46</t>
  </si>
  <si>
    <t>TECO INDUSTRIAL PARK</t>
  </si>
  <si>
    <t>MABALACAT</t>
  </si>
  <si>
    <t>1085183</t>
  </si>
  <si>
    <t>PAM</t>
  </si>
  <si>
    <t>2010</t>
  </si>
  <si>
    <t>7048271</t>
  </si>
  <si>
    <t>GEM MY26</t>
  </si>
  <si>
    <t>DPE48773</t>
  </si>
  <si>
    <t>27;</t>
  </si>
  <si>
    <t>2025-02-26T03:14:23.18</t>
  </si>
  <si>
    <t>2025-02-24T03:39:05.52</t>
  </si>
  <si>
    <t>2025-02-26T05:26:32.72</t>
  </si>
  <si>
    <t>CR from TE</t>
  </si>
  <si>
    <t>PTA-00213443</t>
  </si>
  <si>
    <t>2025-02-26T03:50:29.00</t>
  </si>
  <si>
    <t xml:space="preserve">6 Days 3 Hr 34 Min </t>
  </si>
  <si>
    <t>Approved -  ;; Approved - please issue a PCC against Expeditors in less than 30 days after you discored their mistake ;; Approved -  ;; Approved -  ;; Approved - Approved by Teams 2/26. ;</t>
  </si>
  <si>
    <t>Parts for project development. Freight will be absorbed at the SC 378-24 quotation.</t>
  </si>
  <si>
    <t>PTA-00213155</t>
  </si>
  <si>
    <t>13722266;</t>
  </si>
  <si>
    <t>2025-02-24T05:23:25.74</t>
  </si>
  <si>
    <t>2025-02-25T02:00:37.00</t>
  </si>
  <si>
    <t xml:space="preserve">DPP79445 </t>
  </si>
  <si>
    <t>222</t>
  </si>
  <si>
    <t>Parts for project development. Freight will be absorbed at the 094-24 quotation.</t>
  </si>
  <si>
    <t>PTA-00213154</t>
  </si>
  <si>
    <t>10864928 ;</t>
  </si>
  <si>
    <t>2025-02-24T05:27:38.67</t>
  </si>
  <si>
    <t>2025-02-25T02:00:16.00</t>
  </si>
  <si>
    <t>COOPER BUSSMANN FINANCE, INC.-1076353</t>
  </si>
  <si>
    <t>CONSULTA 44 - Reprograma JD (Horizontina)</t>
  </si>
  <si>
    <t>PTA-00213153</t>
  </si>
  <si>
    <t>15380723;</t>
  </si>
  <si>
    <t>2025-02-24T07:50:59.42</t>
  </si>
  <si>
    <t>2025-02-25T01:59:40.00</t>
  </si>
  <si>
    <t>114.91</t>
  </si>
  <si>
    <t>1076353</t>
  </si>
  <si>
    <t xml:space="preserve">0 Days 18 Hr 8 Min </t>
  </si>
  <si>
    <t>DIVERSOS</t>
  </si>
  <si>
    <t>Solicitado por Cicero Ferreira. Motivo: Linha critica no cliente . Recuperado na Orden de compra no. 004-2025</t>
  </si>
  <si>
    <t>PTA-00213244</t>
  </si>
  <si>
    <t>35850461 ;</t>
  </si>
  <si>
    <t>2025-02-25T01:46:04.82</t>
  </si>
  <si>
    <t>2025-02-25T05:54:30.00</t>
  </si>
  <si>
    <t>Approved -  ;; Approved -  ;; Approved -  ;; Challenged - colocar como recuperado ;; Challenged -  ;</t>
  </si>
  <si>
    <t>Projeção</t>
  </si>
  <si>
    <t>Solicitado por Cicero Ferreira. Motivo: Linha critica no cliente. Recuperado na Orden de compra no. 004-2025</t>
  </si>
  <si>
    <t>Solicitado por Cicero Ferreira. Motivo: Linha critica no cliente . Recuperado na Ordem de compra no. 004-2025</t>
  </si>
  <si>
    <t>PTA-00213249</t>
  </si>
  <si>
    <t>2025-02-25T02:05:49.20</t>
  </si>
  <si>
    <t>2025-02-25T05:55:20.00</t>
  </si>
  <si>
    <t>Approved -  ;; Approved -  ;; Approved -  ;; Challenged - colocar como recuperado ;</t>
  </si>
  <si>
    <t>PTA-00213246</t>
  </si>
  <si>
    <t>2025-02-25T02:07:47.09</t>
  </si>
  <si>
    <t>2025-02-25T05:54:48.00</t>
  </si>
  <si>
    <t>PTA-00213247</t>
  </si>
  <si>
    <t>2025-02-25T02:09:44.47</t>
  </si>
  <si>
    <t>2025-02-25T05:55:01.00</t>
  </si>
  <si>
    <t>PTA-00213245</t>
  </si>
  <si>
    <t>2025-02-25T02:10:41.69</t>
  </si>
  <si>
    <t>2025-02-25T05:54:37.00</t>
  </si>
  <si>
    <t>PTA-00213248</t>
  </si>
  <si>
    <t>2025-02-25T02:11:47.40</t>
  </si>
  <si>
    <t>2025-02-25T05:55:15.00</t>
  </si>
  <si>
    <t>Proeção</t>
  </si>
  <si>
    <t>PTA-00213410</t>
  </si>
  <si>
    <t>2025-02-25T08:19:04.83</t>
  </si>
  <si>
    <t>2025-02-26T11:30:50.00</t>
  </si>
  <si>
    <t>PTA-00213343</t>
  </si>
  <si>
    <t>12177142;</t>
  </si>
  <si>
    <t>2025-02-25T08:23:36.06</t>
  </si>
  <si>
    <t>2025-02-26T12:01:01.00</t>
  </si>
  <si>
    <t>170.55</t>
  </si>
  <si>
    <t xml:space="preserve">0 Days 3 Hr 37 Min </t>
  </si>
  <si>
    <t>'CONSULTA 44 - Reprograma JD JANEIRO FEVEREIRO REVISÃO</t>
  </si>
  <si>
    <t>Solicitado por Cicero Ferreira. Motivo: Item critico no cliente. Recuperado na Ordem de compra no. 004-2025</t>
  </si>
  <si>
    <t>Solicitado Por Cicero Ferreira.Motivo: baixa cobertura no cliente.Recuperado na Ordem de compra no. 004-2025</t>
  </si>
  <si>
    <t>projeção</t>
  </si>
  <si>
    <t xml:space="preserve">Solicitado por Cicero Ferreira . Motivo: Item critico no cliente . </t>
  </si>
  <si>
    <t>Projecao</t>
  </si>
  <si>
    <t>PTA-00213688</t>
  </si>
  <si>
    <t>2025-02-27T12:07:20.00</t>
  </si>
  <si>
    <t xml:space="preserve">5 Days 22 Hr 6 Min </t>
  </si>
  <si>
    <t>Material para atender montagem de peças de P&amp;A John Deee</t>
  </si>
  <si>
    <t>PTA-00213911</t>
  </si>
  <si>
    <t>12196881;</t>
  </si>
  <si>
    <t>212;</t>
  </si>
  <si>
    <t>9.07;</t>
  </si>
  <si>
    <t>2025-02-28T11:02:31.44</t>
  </si>
  <si>
    <t>2025-02-28T11:27:35.00</t>
  </si>
  <si>
    <t>3091070824</t>
  </si>
  <si>
    <t>19x19x9;</t>
  </si>
  <si>
    <t xml:space="preserve">Parts for sales from protoypes pieces. Freigth included in the piece price. waiting for pov </t>
  </si>
  <si>
    <t>35905062;</t>
  </si>
  <si>
    <t>2025-02-28T11:44:26.70</t>
  </si>
  <si>
    <t xml:space="preserve">DPP79633 </t>
  </si>
  <si>
    <t>Parts for sales from protoypes pieces. Freigth included in the piece price. waiting for pov</t>
  </si>
  <si>
    <t>13724907;</t>
  </si>
  <si>
    <t>2025-02-28T11:47:06.52</t>
  </si>
  <si>
    <t>83.52</t>
  </si>
  <si>
    <t xml:space="preserve">DPP79193 </t>
  </si>
  <si>
    <t>DONGGUAN MOLEX INTERCONNECT CO., LT-1012079</t>
  </si>
  <si>
    <t>PE640027;</t>
  </si>
  <si>
    <t>2025-02-28T11:57:46.33</t>
  </si>
  <si>
    <t>66.43</t>
  </si>
  <si>
    <t>NO.19, MING HUA ROAD</t>
  </si>
  <si>
    <t>1012079</t>
  </si>
  <si>
    <t>523298</t>
  </si>
  <si>
    <t xml:space="preserve">DPP79054 </t>
  </si>
  <si>
    <t>Premium Projetos total</t>
  </si>
  <si>
    <t>Premium Projetos Pending</t>
  </si>
  <si>
    <t>2025-02-28T06:10:02.78</t>
  </si>
  <si>
    <t>Recuperado na Ordem de compra no. 004-2025</t>
  </si>
  <si>
    <t>2025-02-28T05:45:22.92</t>
  </si>
  <si>
    <t>2025-02-28T06:02:39.71</t>
  </si>
  <si>
    <t>2025-02-28T05:45:58.31</t>
  </si>
  <si>
    <t>2025-02-07T04:20:24.16</t>
  </si>
  <si>
    <t>2025-02-07T07:30:32.00</t>
  </si>
  <si>
    <t>2100</t>
  </si>
  <si>
    <t>Challenged - Gi, este item não é do GSE ? GSE para GSE turbo tem diferença, poderia verificar? ;</t>
  </si>
  <si>
    <t>2274.72</t>
  </si>
  <si>
    <t>2025-02-28T05:47:02.53</t>
  </si>
  <si>
    <t>2025-02-28T05:22:55.45</t>
  </si>
  <si>
    <t>2025-02-28T07:25:54.16</t>
  </si>
  <si>
    <t>628.3</t>
  </si>
  <si>
    <t>DTW0384880</t>
  </si>
  <si>
    <t>2025-02-12T02:02:23.29</t>
  </si>
  <si>
    <t>2025-02-13T02:45:03.00</t>
  </si>
  <si>
    <t>Approved -  ;; Challenged - este caso foi atraso na exoneração? se sim, precisa indicar atraso na exoneração devido a greve dos fiscais ;</t>
  </si>
  <si>
    <t>Ford Bib</t>
  </si>
  <si>
    <t>2025-02-28T06:09:09.84</t>
  </si>
  <si>
    <t>2025-02-28T06:01:37.71</t>
  </si>
  <si>
    <t>2025-02-28T07:30:35.24</t>
  </si>
  <si>
    <t>1061.22</t>
  </si>
  <si>
    <t>ME50000230</t>
  </si>
  <si>
    <t>2025-02-28T07:47:42.38</t>
  </si>
  <si>
    <t>7704280356</t>
  </si>
  <si>
    <t>2025-02-28T07:51:49.90</t>
  </si>
  <si>
    <t>355.72</t>
  </si>
  <si>
    <t>2315932393</t>
  </si>
  <si>
    <t>2025-02-28T07:59:00.28</t>
  </si>
  <si>
    <t>955.63</t>
  </si>
  <si>
    <t>5396394452</t>
  </si>
  <si>
    <t xml:space="preserve">Solicitado pro Cicero Ferreira. Motivo baixa cobertura no cliente </t>
  </si>
  <si>
    <t>35850462 ;</t>
  </si>
  <si>
    <t>2025-02-24T11:36:17.51</t>
  </si>
  <si>
    <t>2025-02-25T01:30:17.00</t>
  </si>
  <si>
    <t>Challenged - colocar como recuperado ;</t>
  </si>
  <si>
    <t>Solicitado por Cicero Ferreira . Baixa cobertura no cliente</t>
  </si>
  <si>
    <t>2025-02-24T11:40:27.64</t>
  </si>
  <si>
    <t>2025-02-25T01:30:37.00</t>
  </si>
  <si>
    <t>Solicitado por Cicero Ferreira. Motivo baixa cobertura no cliente</t>
  </si>
  <si>
    <t>2025-02-24T11:47:00.51</t>
  </si>
  <si>
    <t>2025-02-25T01:30:50.00</t>
  </si>
  <si>
    <t>Solicitado por Cicero Ferreira .Motivo baixa cobertura no cliente.</t>
  </si>
  <si>
    <t>2025-02-24T11:51:53.70</t>
  </si>
  <si>
    <t>2025-02-25T01:31:08.00</t>
  </si>
  <si>
    <t>2025-02-24T11:56:28.71</t>
  </si>
  <si>
    <t>2025-02-25T01:31:22.00</t>
  </si>
  <si>
    <t>Solitado por Cicero Ferreira. Baixa cobertura no cliente</t>
  </si>
  <si>
    <t>2025-02-24T12:00:48.04</t>
  </si>
  <si>
    <t>2025-02-25T01:31:50.00</t>
  </si>
  <si>
    <t>PTA-00214097</t>
  </si>
  <si>
    <t>2025-02-28T06:27:45.26</t>
  </si>
  <si>
    <t>2025-02-28T06:59:51.00</t>
  </si>
  <si>
    <t>Approved -  ;; Approved -  ;; Challenged - atualizar para recuperado ;</t>
  </si>
  <si>
    <t>PTA-00214100</t>
  </si>
  <si>
    <t>2025-02-28T06:28:45.40</t>
  </si>
  <si>
    <t>2025-02-28T07:01:34.00</t>
  </si>
  <si>
    <t>PTA-00214099</t>
  </si>
  <si>
    <t>2025-02-28T06:29:11.40</t>
  </si>
  <si>
    <t>2025-02-28T07:00:45.00</t>
  </si>
  <si>
    <t>Solicitado por Cicero Ferreira. Motivo: Item critico no cliente.Recuperado na Ordem de compra no. 004-2025</t>
  </si>
  <si>
    <t>PTA-00214098</t>
  </si>
  <si>
    <t>2025-02-28T06:30:00.87</t>
  </si>
  <si>
    <t>2025-02-28T07:00:19.00</t>
  </si>
  <si>
    <t>Approved -  ;; Approved -  ;; Challenged - corrigir para recuperado ;</t>
  </si>
  <si>
    <t>projecao</t>
  </si>
  <si>
    <t>2025-02-28T06:08:34.90</t>
  </si>
  <si>
    <t>PTA-00214102</t>
  </si>
  <si>
    <t>PTA-00214101</t>
  </si>
  <si>
    <t>2025-02-28T07:01:33.00</t>
  </si>
  <si>
    <t xml:space="preserve">0 Days 7 Hr 14 Min </t>
  </si>
  <si>
    <t>PTA-00214104</t>
  </si>
  <si>
    <t>2025-02-28T07:01:45.00</t>
  </si>
  <si>
    <t>Port Strike + Vessel Delay - CR-c</t>
  </si>
  <si>
    <t>Uso Indevido - CR-s</t>
  </si>
  <si>
    <t>Spot Buy - CR-c</t>
  </si>
  <si>
    <t>Customer rescheduled - CR-c</t>
  </si>
  <si>
    <t>P&amp;A - CR-c</t>
  </si>
  <si>
    <t>Stock Divergence Cr-c</t>
  </si>
  <si>
    <t>Lead time discrepancy between supplier/ customer CR-c</t>
  </si>
  <si>
    <t>Stock Divergence CR-c</t>
  </si>
  <si>
    <t>Atraso atracação Maritimo - Navio MSCRAYSHMI - Processo M1031/24</t>
  </si>
  <si>
    <t>PTA-00204798</t>
  </si>
  <si>
    <t>13924340;</t>
  </si>
  <si>
    <t>2025-01-06T01:14:49.55</t>
  </si>
  <si>
    <t>2025-01-14T06:25:56.55</t>
  </si>
  <si>
    <t>281.65</t>
  </si>
  <si>
    <t>2025-01-08T00:00:00</t>
  </si>
  <si>
    <t>92</t>
  </si>
  <si>
    <t>2025-01-06T01:57:44.00</t>
  </si>
  <si>
    <t>7417002143</t>
  </si>
  <si>
    <t>Port Strike + Vessel delay - Consulta CC22</t>
  </si>
  <si>
    <t>DELAY ATTRACTION PORT IN SANTOS</t>
  </si>
  <si>
    <t>PTA-00205338</t>
  </si>
  <si>
    <t>2025-01-06T01:12:54.92</t>
  </si>
  <si>
    <t>2025-01-14T06:24:38.58</t>
  </si>
  <si>
    <t>801.3</t>
  </si>
  <si>
    <t>1340</t>
  </si>
  <si>
    <t>2025-01-09T07:04:05.00</t>
  </si>
  <si>
    <t>4478753790</t>
  </si>
  <si>
    <t xml:space="preserve">3 Days 5 Hr 51 Min </t>
  </si>
  <si>
    <t>Approved -  ;; Approved -  ;; Approved -  ;; Approved -  ;; Approved - Approved by e-mail 1/9. ;</t>
  </si>
  <si>
    <t>RECUPERADO SMART CC22</t>
  </si>
  <si>
    <t>Atraso atracação Navio CISNES - processo M0979/24</t>
  </si>
  <si>
    <t>PTA-00204804</t>
  </si>
  <si>
    <t>35072837;</t>
  </si>
  <si>
    <t>2025-01-06T01:16:14.34</t>
  </si>
  <si>
    <t>2025-01-14T06:26:44.30</t>
  </si>
  <si>
    <t>2025-01-06T00:00:00</t>
  </si>
  <si>
    <t>2025-01-06T02:09:38.00</t>
  </si>
  <si>
    <t>CONSULTA CC22 SMART</t>
  </si>
  <si>
    <t>Atraso atracação Navio Cisnes - Processo M1004/24</t>
  </si>
  <si>
    <t>PTA-00204803</t>
  </si>
  <si>
    <t>2025-01-06T01:17:02.99</t>
  </si>
  <si>
    <t>2025-01-14T06:27:31.53</t>
  </si>
  <si>
    <t>2025-01-06T02:09:29.00</t>
  </si>
  <si>
    <t>Customer reschedule - Consulta 43</t>
  </si>
  <si>
    <t>PTA-00204614</t>
  </si>
  <si>
    <t>2024-12-31T01:12:40.35</t>
  </si>
  <si>
    <t>2025-01-21T11:52:08.77</t>
  </si>
  <si>
    <t>536.55</t>
  </si>
  <si>
    <t>633</t>
  </si>
  <si>
    <t>2025-01-02T07:08:50.00</t>
  </si>
  <si>
    <t>DTW0380701</t>
  </si>
  <si>
    <t xml:space="preserve">2 Days 5 Hr 56 Min </t>
  </si>
  <si>
    <t>Reprograma JD,CONSULTA 43</t>
  </si>
  <si>
    <t>Recuperado consulta Horizontina</t>
  </si>
  <si>
    <t>PTA-00204666</t>
  </si>
  <si>
    <t>2024-12-31T01:22:09.94</t>
  </si>
  <si>
    <t>2025-01-17T12:04:16.64</t>
  </si>
  <si>
    <t>450.08</t>
  </si>
  <si>
    <t>803</t>
  </si>
  <si>
    <t>2025-01-03T01:06:44.00</t>
  </si>
  <si>
    <t>DTW0380846</t>
  </si>
  <si>
    <t xml:space="preserve">2 Days 23 Hr 44 Min </t>
  </si>
  <si>
    <t>CARDIAL</t>
  </si>
  <si>
    <t>Customer reschedule - Consulta 44</t>
  </si>
  <si>
    <t>PTA-00205342</t>
  </si>
  <si>
    <t>M3075501;</t>
  </si>
  <si>
    <t>2025-01-07T04:20:44.07</t>
  </si>
  <si>
    <t>2025-01-09T07:05:26.00</t>
  </si>
  <si>
    <t>1004.17</t>
  </si>
  <si>
    <t xml:space="preserve">2 Days 2 Hr 44 Min </t>
  </si>
  <si>
    <t>Approved -  ;; Approved -  ;; Approved -  ;; Approved - Approved by e-mail 1/9. ;</t>
  </si>
  <si>
    <t>Reprograma JD,CONSULTA 44</t>
  </si>
  <si>
    <t>Customer rescheduled - Consulta CC22</t>
  </si>
  <si>
    <t>Reprograma dentro do acordo logistico.</t>
  </si>
  <si>
    <t>PTA-00204919</t>
  </si>
  <si>
    <t>13737770;</t>
  </si>
  <si>
    <t>2025-01-06T02:50:38.59</t>
  </si>
  <si>
    <t>2025-01-14T06:33:08.76</t>
  </si>
  <si>
    <t>421.87</t>
  </si>
  <si>
    <t>2025-01-14T00:00:00</t>
  </si>
  <si>
    <t>315</t>
  </si>
  <si>
    <t>2025-01-07T11:46:38.00</t>
  </si>
  <si>
    <t>8316409706</t>
  </si>
  <si>
    <t xml:space="preserve">0 Days 20 Hr 56 Min </t>
  </si>
  <si>
    <t>10738188</t>
  </si>
  <si>
    <t>Atraso atracação Navio Cisnes - Processo M0977/24</t>
  </si>
  <si>
    <t>PTA-00204920</t>
  </si>
  <si>
    <t>13893671;</t>
  </si>
  <si>
    <t>2025-01-06T05:19:06.62</t>
  </si>
  <si>
    <t>2025-01-14T06:28:09.38</t>
  </si>
  <si>
    <t>2025-01-07T00:00:00</t>
  </si>
  <si>
    <t>2025-01-07T11:46:49.00</t>
  </si>
  <si>
    <t>Port Strike + Vessel delay- Consulta CC22</t>
  </si>
  <si>
    <t>PTA-00205339</t>
  </si>
  <si>
    <t>2025-01-07T04:21:41.54</t>
  </si>
  <si>
    <t>2025-01-14T01:30:54.95</t>
  </si>
  <si>
    <t>1115.47</t>
  </si>
  <si>
    <t>2025-01-09T07:04:23.00</t>
  </si>
  <si>
    <t xml:space="preserve">2 Days 2 Hr 42 Min </t>
  </si>
  <si>
    <t>Port Delays: 15363920, 35381256, 13788476</t>
  </si>
  <si>
    <t>CONSULTA SMART CC22</t>
  </si>
  <si>
    <t>Divergencia de estoque/recebimento.</t>
  </si>
  <si>
    <t>PTA-00205106</t>
  </si>
  <si>
    <t>2025-01-08T01:49:05.96</t>
  </si>
  <si>
    <t>2025-01-14T06:40:50.32</t>
  </si>
  <si>
    <t>92.28</t>
  </si>
  <si>
    <t>2025-01-15T00:00:00</t>
  </si>
  <si>
    <t>93</t>
  </si>
  <si>
    <t>2025-01-08T02:41:12.00</t>
  </si>
  <si>
    <t>6775746246</t>
  </si>
  <si>
    <t>F &amp; R INDUSTRIEBETEILIGUNGEN GMBH</t>
  </si>
  <si>
    <t>Customer rescheduled - Consulta 40</t>
  </si>
  <si>
    <t>PTA-00205273</t>
  </si>
  <si>
    <t>13783293;</t>
  </si>
  <si>
    <t>2025-01-08T04:48:59.41</t>
  </si>
  <si>
    <t>2025-01-14T05:18:00.83</t>
  </si>
  <si>
    <t>101.19</t>
  </si>
  <si>
    <t>84.78</t>
  </si>
  <si>
    <t>2025-01-09T01:35:09.00</t>
  </si>
  <si>
    <t>99299618551</t>
  </si>
  <si>
    <t xml:space="preserve">0 Days 20 Hr 46 Min </t>
  </si>
  <si>
    <t>CONSULTA 40-CNH Sugar cane</t>
  </si>
  <si>
    <t>CONSULTA 40 - CLIENTE CNH</t>
  </si>
  <si>
    <t>PTA-00205274</t>
  </si>
  <si>
    <t>12103504;</t>
  </si>
  <si>
    <t>2025-01-08T04:58:45.59</t>
  </si>
  <si>
    <t>2025-01-17T12:06:43.90</t>
  </si>
  <si>
    <t>123.06</t>
  </si>
  <si>
    <t>2025-01-09T01:35:16.00</t>
  </si>
  <si>
    <t>1622038655</t>
  </si>
  <si>
    <t xml:space="preserve">CONSULTA 43 - Reprograma JD </t>
  </si>
  <si>
    <t>CONSULTA 43 - JD HORIZONTINA</t>
  </si>
  <si>
    <t>Return of Material</t>
  </si>
  <si>
    <t>FCA FIAT CHRYSLER AUTOMOTIVES-766873</t>
  </si>
  <si>
    <t>Devolução de materia prima para a FIAT de Jaboatão</t>
  </si>
  <si>
    <t>PTA-00205271</t>
  </si>
  <si>
    <t>*;</t>
  </si>
  <si>
    <t>Premium - Returnable Containers</t>
  </si>
  <si>
    <t>2025-01-09T10:34:26.82</t>
  </si>
  <si>
    <t>2025-01-09T01:34:50.00</t>
  </si>
  <si>
    <t>RODOVIA BR101 SUL KM86.2 S/N</t>
  </si>
  <si>
    <t>JABOATAO GUARARAPES</t>
  </si>
  <si>
    <t>766873</t>
  </si>
  <si>
    <t>54335-000</t>
  </si>
  <si>
    <t>Jaboatão</t>
  </si>
  <si>
    <t>Reprograma PSA - Custo já recuperado do cliente.</t>
  </si>
  <si>
    <t>PTA-00205272</t>
  </si>
  <si>
    <t>15458151;</t>
  </si>
  <si>
    <t>2025-01-09T11:09:44.95</t>
  </si>
  <si>
    <t>2025-01-14T06:38:41.98</t>
  </si>
  <si>
    <t>242.31</t>
  </si>
  <si>
    <t>2025-01-09T01:34:59.00</t>
  </si>
  <si>
    <t>3896114725</t>
  </si>
  <si>
    <t>Delay from supplier due to lack of material.</t>
  </si>
  <si>
    <t>2025-01-09T11:36:48.16</t>
  </si>
  <si>
    <t>2025-01-09T11:36:12.41</t>
  </si>
  <si>
    <t>1113</t>
  </si>
  <si>
    <t>OPTIMAS OE SOLUTIONS-1068927</t>
  </si>
  <si>
    <t>2025-01-17T06:13:02.63</t>
  </si>
  <si>
    <t>2025-01-17T06:12:38.91</t>
  </si>
  <si>
    <t>1230</t>
  </si>
  <si>
    <t>1332.34</t>
  </si>
  <si>
    <t>Bateria Positivo Smart</t>
  </si>
  <si>
    <t>REPROGRAMA CC22 SMART</t>
  </si>
  <si>
    <t>REPROGRAMA DENTRO DO ACORDO LOGISTICO E FORA DO LEAD TIME DO FORNECEDOR, OS CUSTOS SERÃO ASSUMIDOS PELA APTIV</t>
  </si>
  <si>
    <t>PTA-00206029</t>
  </si>
  <si>
    <t>15386012;</t>
  </si>
  <si>
    <t>2025-01-09T03:08:32.84</t>
  </si>
  <si>
    <t>2025-01-17T05:08:34.03</t>
  </si>
  <si>
    <t>61.73</t>
  </si>
  <si>
    <t>2025-01-14T11:24:05.00</t>
  </si>
  <si>
    <t xml:space="preserve"> 63 9408 5552</t>
  </si>
  <si>
    <t xml:space="preserve">4 Days 20 Hr 15 Min </t>
  </si>
  <si>
    <t>16x12x13;</t>
  </si>
  <si>
    <t>2025-01-17T06:14:13.83</t>
  </si>
  <si>
    <t>2025-01-17T06:13:39.90</t>
  </si>
  <si>
    <t>1902</t>
  </si>
  <si>
    <t>REPROGRAMA CC22 SMART - Port Delays: 35017235, 13971766</t>
  </si>
  <si>
    <t>Divergencia estoque - Inventario Ouros</t>
  </si>
  <si>
    <t>PTA-00206060</t>
  </si>
  <si>
    <t>10763307;</t>
  </si>
  <si>
    <t>2025-01-10T12:01:45.61</t>
  </si>
  <si>
    <t>2025-01-17T02:30:23.07</t>
  </si>
  <si>
    <t>368.01</t>
  </si>
  <si>
    <t>375</t>
  </si>
  <si>
    <t>2025-01-14T02:21:33.00</t>
  </si>
  <si>
    <t>1622065896</t>
  </si>
  <si>
    <t xml:space="preserve">4 Days 2 Hr 19 Min </t>
  </si>
  <si>
    <t>Delay attraction Port in Santos - Vessel MSC RAYSHMI.</t>
  </si>
  <si>
    <t>2025-01-10T12:32:13.87</t>
  </si>
  <si>
    <t>2025-01-10T12:29:00.52</t>
  </si>
  <si>
    <t>1197</t>
  </si>
  <si>
    <t>Reprograma Cliente dentro do protocolo logistico.</t>
  </si>
  <si>
    <t>PTA-00206058</t>
  </si>
  <si>
    <t>33512190;</t>
  </si>
  <si>
    <t>2025-01-10T01:39:34.86</t>
  </si>
  <si>
    <t>2025-01-17T05:36:03.04</t>
  </si>
  <si>
    <t>98.78</t>
  </si>
  <si>
    <t>2025-01-16T00:00:00</t>
  </si>
  <si>
    <t>2025-01-14T02:20:38.00</t>
  </si>
  <si>
    <t>1290920982</t>
  </si>
  <si>
    <t xml:space="preserve">4 Days 0 Hr 41 Min </t>
  </si>
  <si>
    <t>Bateria Positivo PSA</t>
  </si>
  <si>
    <t xml:space="preserve">Project - prototypes/ samples </t>
  </si>
  <si>
    <t>Cutso incluso na cotação 090-24</t>
  </si>
  <si>
    <t>PTA-00206057</t>
  </si>
  <si>
    <t>M5748001;</t>
  </si>
  <si>
    <t>2025-01-10T04:53:28.75</t>
  </si>
  <si>
    <t>2025-01-14T02:20:26.00</t>
  </si>
  <si>
    <t>280.21</t>
  </si>
  <si>
    <t xml:space="preserve">3 Days 21 Hr 26 Min </t>
  </si>
  <si>
    <t>increase of customer</t>
  </si>
  <si>
    <t>PTA-00206056</t>
  </si>
  <si>
    <t>15337975;</t>
  </si>
  <si>
    <t>2025-01-10T07:28:49.17</t>
  </si>
  <si>
    <t>2025-01-17T05:38:47.01</t>
  </si>
  <si>
    <t>139.63</t>
  </si>
  <si>
    <t>139.06</t>
  </si>
  <si>
    <t>2025-01-14T02:20:19.00</t>
  </si>
  <si>
    <t xml:space="preserve">3 Days 18 Hr 51 Min </t>
  </si>
  <si>
    <t>Consulta CC22</t>
  </si>
  <si>
    <t>REPROGRAMA C22 SMART</t>
  </si>
  <si>
    <t>PTA-00206030</t>
  </si>
  <si>
    <t>35104248;</t>
  </si>
  <si>
    <t>2025-01-13T11:56:16.66</t>
  </si>
  <si>
    <t>2025-01-14T11:24:17.00</t>
  </si>
  <si>
    <t>123</t>
  </si>
  <si>
    <t>4169584716</t>
  </si>
  <si>
    <t>DPE48934</t>
  </si>
  <si>
    <t>KUM LLC-1082372</t>
  </si>
  <si>
    <t>PTA-00204595</t>
  </si>
  <si>
    <t>13947042;</t>
  </si>
  <si>
    <t>2024-12-26T02:06:41.66</t>
  </si>
  <si>
    <t>2025-01-14T05:14:38.91</t>
  </si>
  <si>
    <t>932.3</t>
  </si>
  <si>
    <t>852.66</t>
  </si>
  <si>
    <t>53 JEONEUMNONGGONG-GIL, DUSEO-MYEON</t>
  </si>
  <si>
    <t>1082372</t>
  </si>
  <si>
    <t>2025-01-02T03:40:42.00</t>
  </si>
  <si>
    <t>99299618540</t>
  </si>
  <si>
    <t xml:space="preserve">7 Days 1 Hr 34 Min </t>
  </si>
  <si>
    <t>RECUPERAÇÃO DO CUSTO SENDO NEGOCIANDO COM O CLIENTE</t>
  </si>
  <si>
    <t>End of Project- Consulta CC22</t>
  </si>
  <si>
    <t>ROBERT BOSCH SRL-755720</t>
  </si>
  <si>
    <t>End of project</t>
  </si>
  <si>
    <t>35511515;</t>
  </si>
  <si>
    <t>2025-01-13T09:29:18.53</t>
  </si>
  <si>
    <t>2025-01-13T09:27:19.37</t>
  </si>
  <si>
    <t>570</t>
  </si>
  <si>
    <t>ROBERT BOSCH 1 PARC INDUSTRIAL TETR</t>
  </si>
  <si>
    <t>JUCU</t>
  </si>
  <si>
    <t>755720</t>
  </si>
  <si>
    <t>CJ</t>
  </si>
  <si>
    <t>407350</t>
  </si>
  <si>
    <t>K0 negative battery</t>
  </si>
  <si>
    <t>The costs will be recovered under Consulta CC22</t>
  </si>
  <si>
    <t>35361315;</t>
  </si>
  <si>
    <t>2025-01-13T09:41:13.75</t>
  </si>
  <si>
    <t>2025-01-13T09:31:04.68</t>
  </si>
  <si>
    <t>Body CC22</t>
  </si>
  <si>
    <t>Customer rescheduled - Consulta 44</t>
  </si>
  <si>
    <t>PTA-00206059</t>
  </si>
  <si>
    <t>02965401;</t>
  </si>
  <si>
    <t>2025-01-14T11:07:04.48</t>
  </si>
  <si>
    <t>2025-01-20T06:30:16.73</t>
  </si>
  <si>
    <t>56.45</t>
  </si>
  <si>
    <t>2025-01-14T02:21:01.00</t>
  </si>
  <si>
    <t>3392023935</t>
  </si>
  <si>
    <t>CONSULTA 44 - Reprograma JD JANEIRO FEVEREIRO</t>
  </si>
  <si>
    <t>Consulta 44 JD horizontina</t>
  </si>
  <si>
    <t>Port Strick + Vessel Delay</t>
  </si>
  <si>
    <t>Carro especial para coleta do terminal 33136798, que se tornou critico devido a inspeção de madeira do processo M1026/24. Coleta na HEILIND SP.</t>
  </si>
  <si>
    <t>PTA-00206298</t>
  </si>
  <si>
    <t>33136798;</t>
  </si>
  <si>
    <t>2025-01-14T01:35:39.49</t>
  </si>
  <si>
    <t>2025-01-17T06:46:06.64</t>
  </si>
  <si>
    <t>25.83</t>
  </si>
  <si>
    <t>129.03</t>
  </si>
  <si>
    <t>553.13</t>
  </si>
  <si>
    <t>RUA ENGENHEIRO ALBERT LEIMER, 1174</t>
  </si>
  <si>
    <t>Guarulhos</t>
  </si>
  <si>
    <t>07140020</t>
  </si>
  <si>
    <t>2025-01-15T12:36:44.00</t>
  </si>
  <si>
    <t>COLETA ESPECIAL</t>
  </si>
  <si>
    <t xml:space="preserve">0 Days 23 Hr 1 Min </t>
  </si>
  <si>
    <t>PTA-00206295</t>
  </si>
  <si>
    <t>13767803;</t>
  </si>
  <si>
    <t>2025-01-14T07:40:53.32</t>
  </si>
  <si>
    <t>2025-01-15T12:35:33.00</t>
  </si>
  <si>
    <t>154</t>
  </si>
  <si>
    <t>13767803</t>
  </si>
  <si>
    <t>PTA-00206294</t>
  </si>
  <si>
    <t>13710085;</t>
  </si>
  <si>
    <t>2025-01-14T07:42:18.02</t>
  </si>
  <si>
    <t>2025-01-15T12:35:22.00</t>
  </si>
  <si>
    <t>13510085 e 15429045</t>
  </si>
  <si>
    <t>PTA-00208202</t>
  </si>
  <si>
    <t>35935955;</t>
  </si>
  <si>
    <t>2025-01-14T07:55:16.21</t>
  </si>
  <si>
    <t>2025-01-27T05:32:44.00</t>
  </si>
  <si>
    <t xml:space="preserve">12 Days 21 Hr 37 Min </t>
  </si>
  <si>
    <t>DPE48798</t>
  </si>
  <si>
    <t>PTA-00208655</t>
  </si>
  <si>
    <t>PE631302;</t>
  </si>
  <si>
    <t>2025-01-14T08:12:18.71</t>
  </si>
  <si>
    <t>2025-01-29T10:32:17.00</t>
  </si>
  <si>
    <t>1133</t>
  </si>
  <si>
    <t>6371314574</t>
  </si>
  <si>
    <t xml:space="preserve">15 Days 2 Hr 19 Min </t>
  </si>
  <si>
    <t>Approved -  ;; Approved -  ;; Approved -  ;; Approved -  ;; Approved - Approved by teams 1/29. ;</t>
  </si>
  <si>
    <t>Aéreo necessário devido à um problema na parametrização da ordem de compra, fornecedor não estava recebendo a programação. O problema já foi identificado e corrigido.</t>
  </si>
  <si>
    <t>13838705;</t>
  </si>
  <si>
    <t>2025-01-14T05:00:32.56</t>
  </si>
  <si>
    <t>2025-01-14T02:15:52.18</t>
  </si>
  <si>
    <t>640.72</t>
  </si>
  <si>
    <t>Peças para atender demanda de Projeto - Cotação NQE-848/24</t>
  </si>
  <si>
    <t>PTA-00206296</t>
  </si>
  <si>
    <t>2025-01-14T05:26:19.84</t>
  </si>
  <si>
    <t>2025-01-21T07:49:20.98</t>
  </si>
  <si>
    <t>2025-01-22T00:00:00</t>
  </si>
  <si>
    <t>272.09</t>
  </si>
  <si>
    <t>CONTA PP092505 3270 60004C 1001</t>
  </si>
  <si>
    <t>297</t>
  </si>
  <si>
    <t>2025-01-15T12:35:43.00</t>
  </si>
  <si>
    <t>4971940120</t>
  </si>
  <si>
    <t xml:space="preserve">0 Days 19 Hr 9 Min </t>
  </si>
  <si>
    <t>Carro especial para coleta de embalagens GM.</t>
  </si>
  <si>
    <t>PTA-00206336</t>
  </si>
  <si>
    <t>20000026;</t>
  </si>
  <si>
    <t>2025-01-15T02:50:40.42</t>
  </si>
  <si>
    <t>2025-01-17T06:50:54.40</t>
  </si>
  <si>
    <t>1466.26</t>
  </si>
  <si>
    <t>1498.91</t>
  </si>
  <si>
    <t>2025-01-15T03:37:17.00</t>
  </si>
  <si>
    <t>300.01</t>
  </si>
  <si>
    <t>PTA-00208037</t>
  </si>
  <si>
    <t>PE631221;</t>
  </si>
  <si>
    <t>2025-01-15T11:40:46.11</t>
  </si>
  <si>
    <t>2025-01-24T08:07:26.00</t>
  </si>
  <si>
    <t>7732400686</t>
  </si>
  <si>
    <t xml:space="preserve">9 Days 8 Hr 26 Min </t>
  </si>
  <si>
    <t>DPE48948</t>
  </si>
  <si>
    <t>Parts for project development. Freight will be absorbed at the 1184-23C quotation.</t>
  </si>
  <si>
    <t>PTA-00206368</t>
  </si>
  <si>
    <t>2025-01-15T01:19:00.35</t>
  </si>
  <si>
    <t>2025-01-15T05:23:56.00</t>
  </si>
  <si>
    <t xml:space="preserve">0 Days 4 Hr 4 Min </t>
  </si>
  <si>
    <t xml:space="preserve">Custo incluso no preço peça do chicote </t>
  </si>
  <si>
    <t>PTA-00206386</t>
  </si>
  <si>
    <t>35505988;</t>
  </si>
  <si>
    <t>2025-01-15T05:25:58.34</t>
  </si>
  <si>
    <t>2025-01-15T06:48:10.00</t>
  </si>
  <si>
    <t xml:space="preserve">DPP78989 </t>
  </si>
  <si>
    <t>DIVERGÊNCIA DE ESTOQUE</t>
  </si>
  <si>
    <t>PTA-00206387</t>
  </si>
  <si>
    <t>13883538;</t>
  </si>
  <si>
    <t>2025-01-15T06:07:10.78</t>
  </si>
  <si>
    <t>2025-01-27T04:10:51.51</t>
  </si>
  <si>
    <t>57.03</t>
  </si>
  <si>
    <t>44.73</t>
  </si>
  <si>
    <t>2025-01-15T06:48:24.00</t>
  </si>
  <si>
    <t>8336696351</t>
  </si>
  <si>
    <t>Custo incluso no preço peça do chicote</t>
  </si>
  <si>
    <t>PTA-00206792</t>
  </si>
  <si>
    <t>35763633;</t>
  </si>
  <si>
    <t>2025-01-17T11:03:02.18</t>
  </si>
  <si>
    <t>2025-01-17T11:40:04.00</t>
  </si>
  <si>
    <t>DPP78989</t>
  </si>
  <si>
    <t>Supplier is on delay, but don't recognize, so VW AR (Customer) will cover the costs to keep the production.</t>
  </si>
  <si>
    <t>2025-01-15T02:11:31.73</t>
  </si>
  <si>
    <t>2025-01-15T02:11:24.65</t>
  </si>
  <si>
    <t>4478.53</t>
  </si>
  <si>
    <t xml:space="preserve">Approved - We have the confirmation from Customer that will recovery us related to this freight.  ;; Approved -  ;; Pending - </t>
  </si>
  <si>
    <t>Port delay + Vessel delay</t>
  </si>
  <si>
    <t xml:space="preserve">Due to the omission of the ports, there were no shipments in Mexico in December 2024. Next shipments available only in January, not meeting the plant's needs, generating a line shutdown.. </t>
  </si>
  <si>
    <t>2025-01-31T01:20:04.94</t>
  </si>
  <si>
    <t>2025-01-31T01:19:40.89</t>
  </si>
  <si>
    <t>PTA já emitido e aprovado até o Edilson anteriormente.</t>
  </si>
  <si>
    <t>Reprograma PSA - Custo fechado recuperado.</t>
  </si>
  <si>
    <t>13724539;</t>
  </si>
  <si>
    <t>2025-01-17T11:47:49.50</t>
  </si>
  <si>
    <t>2025-01-17T11:39:33.66</t>
  </si>
  <si>
    <t>2025-01-21T00:00:00</t>
  </si>
  <si>
    <t>760</t>
  </si>
  <si>
    <t>13567904</t>
  </si>
  <si>
    <t>Customer rescheduled - Consulta JD</t>
  </si>
  <si>
    <t>2025-01-17T12:42:14.41</t>
  </si>
  <si>
    <t>2025-01-17T12:34:09.57</t>
  </si>
  <si>
    <t>1277.9</t>
  </si>
  <si>
    <t>Consulta Horizontina</t>
  </si>
  <si>
    <t>MD ELECTRONICS CORPORATION-7074744</t>
  </si>
  <si>
    <t>Consulta JD</t>
  </si>
  <si>
    <t>PTA-00207032</t>
  </si>
  <si>
    <t>2025-01-17T04:42:46.31</t>
  </si>
  <si>
    <t>2025-01-20T12:36:35.00</t>
  </si>
  <si>
    <t>68.93</t>
  </si>
  <si>
    <t>7074744</t>
  </si>
  <si>
    <t>2025-01-14T11:32:06.90</t>
  </si>
  <si>
    <t>2025-01-14T11:26:53.58</t>
  </si>
  <si>
    <t xml:space="preserve">SC 288-24 </t>
  </si>
  <si>
    <t>547.57</t>
  </si>
  <si>
    <t xml:space="preserve">RECUPERADO NA SC 288-24-(MURILLO) </t>
  </si>
  <si>
    <t>Customer reschedule - Consulta 01</t>
  </si>
  <si>
    <t>Increase of customer - It Will be negotiated the air costs.</t>
  </si>
  <si>
    <t>2025-01-17T05:09:06.25</t>
  </si>
  <si>
    <t>2025-01-17T05:08:55.29</t>
  </si>
  <si>
    <t>2025-01-28T00:00:00</t>
  </si>
  <si>
    <t>1276</t>
  </si>
  <si>
    <t>10848205; 33376766; 35167840</t>
  </si>
  <si>
    <t>PTA-00206936</t>
  </si>
  <si>
    <t>15490464;</t>
  </si>
  <si>
    <t>2025-01-17T05:52:22.47</t>
  </si>
  <si>
    <t>2025-01-28T06:04:10.73</t>
  </si>
  <si>
    <t>462.7</t>
  </si>
  <si>
    <t>323.8</t>
  </si>
  <si>
    <t>2025-01-18T12:57:38.00</t>
  </si>
  <si>
    <t>9742479106</t>
  </si>
  <si>
    <t>PTA-00206937</t>
  </si>
  <si>
    <t>2025-01-17T06:03:45.19</t>
  </si>
  <si>
    <t>2025-01-28T06:08:42.17</t>
  </si>
  <si>
    <t>513.11</t>
  </si>
  <si>
    <t>446.65</t>
  </si>
  <si>
    <t>2025-01-18T12:57:51.00</t>
  </si>
  <si>
    <t>3484459230</t>
  </si>
  <si>
    <t xml:space="preserve">0 Days 6 Hr 54 Min </t>
  </si>
  <si>
    <t>AJUSTE DE INVENTÁRIO</t>
  </si>
  <si>
    <t>PTA-00208189</t>
  </si>
  <si>
    <t>13720597;</t>
  </si>
  <si>
    <t>2025-01-27T04:05:52.39</t>
  </si>
  <si>
    <t>2025-01-27T04:51:02.00</t>
  </si>
  <si>
    <t>58.8</t>
  </si>
  <si>
    <t>85.16</t>
  </si>
  <si>
    <t>2846168010</t>
  </si>
  <si>
    <t>Approved -  ;; Approved -  ;; Challenged - verificar se não tem consulta aberta  ;</t>
  </si>
  <si>
    <t>13720597</t>
  </si>
  <si>
    <t>Será recuperado na consulta 44</t>
  </si>
  <si>
    <t>Reprograma denro do acordo logistico e fora do lead time do fornecedor, os custos serão repassados para o cliente.</t>
  </si>
  <si>
    <t>PTA-00207683</t>
  </si>
  <si>
    <t>2025-01-20T04:51:22.11</t>
  </si>
  <si>
    <t>2025-01-23T01:46:17.00</t>
  </si>
  <si>
    <t>41.95</t>
  </si>
  <si>
    <t>50 3803 4083</t>
  </si>
  <si>
    <t>Reprograma denro do acordo logistico e fora do lead time do fornecedor, os custos serão repassados para o cliente</t>
  </si>
  <si>
    <t>2025-01-17T04:33:03.73</t>
  </si>
  <si>
    <t>2025-01-17T01:13:30.17</t>
  </si>
  <si>
    <t>1010.05</t>
  </si>
  <si>
    <t>SEWS KOMPONENS ES ELEKTRONIKA EUROP-766912</t>
  </si>
  <si>
    <t>Will be recovered upon Fire's consultation</t>
  </si>
  <si>
    <t>PTA-00208652</t>
  </si>
  <si>
    <t>2025-01-22T02:45:02.25</t>
  </si>
  <si>
    <t>2025-01-29T09:35:09.00</t>
  </si>
  <si>
    <t>2722.8</t>
  </si>
  <si>
    <t>AKAI U 14.</t>
  </si>
  <si>
    <t>MOR</t>
  </si>
  <si>
    <t>766912</t>
  </si>
  <si>
    <t xml:space="preserve">7 Days 6 Hr 50 Min </t>
  </si>
  <si>
    <t>Customer´s increase - The costs will be negotiated with the customer.</t>
  </si>
  <si>
    <t>PTA-00208658</t>
  </si>
  <si>
    <t>33362365;</t>
  </si>
  <si>
    <t>2025-01-23T05:02:16.10</t>
  </si>
  <si>
    <t>2025-01-29T10:33:17.00</t>
  </si>
  <si>
    <t>2025-01-29T00:00:00</t>
  </si>
  <si>
    <t>1352.52</t>
  </si>
  <si>
    <t xml:space="preserve">6 Days 5 Hr 31 Min </t>
  </si>
  <si>
    <t>Approved -  ;; Approved -  ;; Approved -  ;; Approved -  ;; Approved - Approved by teams 1/29. ;; Challenged - Favor corrigir o projeto para projeto P. ;</t>
  </si>
  <si>
    <t>10810297; 13568467; 13673209</t>
  </si>
  <si>
    <t xml:space="preserve">Custo será incluso no preço peça do chicote </t>
  </si>
  <si>
    <t>PTA-00208038</t>
  </si>
  <si>
    <t>13678638;</t>
  </si>
  <si>
    <t>2025-01-21T04:07:41.08</t>
  </si>
  <si>
    <t>2025-01-24T08:08:00.00</t>
  </si>
  <si>
    <t xml:space="preserve">3 Days 4 Hr 0 Min </t>
  </si>
  <si>
    <t>GEM MY27,5</t>
  </si>
  <si>
    <t>OPPERMANN WEBBING,INC-Dummy</t>
  </si>
  <si>
    <t>AUMENTO DO FORNECEDOR</t>
  </si>
  <si>
    <t>PTA-00207551</t>
  </si>
  <si>
    <t>M1793002;</t>
  </si>
  <si>
    <t>2025-01-21T12:14:32.59</t>
  </si>
  <si>
    <t>2025-01-28T06:12:08.08</t>
  </si>
  <si>
    <t>120.32</t>
  </si>
  <si>
    <t>129 HOLLOW DRIVE</t>
  </si>
  <si>
    <t>2025-01-22T06:24:01.00</t>
  </si>
  <si>
    <t>4213893003</t>
  </si>
  <si>
    <t>AMETEK PRESTOLITE BOSCH-707696</t>
  </si>
  <si>
    <t>PTA-00207663</t>
  </si>
  <si>
    <t>10756312;</t>
  </si>
  <si>
    <t>2025-01-21T01:43:14.40</t>
  </si>
  <si>
    <t>2025-01-28T06:18:51.66</t>
  </si>
  <si>
    <t>321.72</t>
  </si>
  <si>
    <t>344</t>
  </si>
  <si>
    <t>1701 INDUSTRIAL BLVD</t>
  </si>
  <si>
    <t>HIDALGO</t>
  </si>
  <si>
    <t>707696</t>
  </si>
  <si>
    <t>78557-3605</t>
  </si>
  <si>
    <t>2025-01-23T12:23:02.00</t>
  </si>
  <si>
    <t>4229013445</t>
  </si>
  <si>
    <t xml:space="preserve">1 Days 22 Hr 39 Min </t>
  </si>
  <si>
    <t>Customer´s increase. The costs were already recovered.</t>
  </si>
  <si>
    <t>PTA-00208651</t>
  </si>
  <si>
    <t>2025-01-21T04:44:37.93</t>
  </si>
  <si>
    <t>2025-01-29T09:34:25.00</t>
  </si>
  <si>
    <t>1099</t>
  </si>
  <si>
    <t xml:space="preserve">8 Days 4 Hr 49 Min </t>
  </si>
  <si>
    <t>Approved -  ;; Approved -  ;; Approved -  ;; Approved -  ;; Approved - Approed by teams 1/29. ;</t>
  </si>
  <si>
    <t>PTA-00207662</t>
  </si>
  <si>
    <t>15477863;</t>
  </si>
  <si>
    <t>2025-01-22T11:37:06.61</t>
  </si>
  <si>
    <t>2025-01-23T12:22:27.00</t>
  </si>
  <si>
    <t>385.57</t>
  </si>
  <si>
    <t>PTA-00207729</t>
  </si>
  <si>
    <t>2025-01-23T10:57:19.23</t>
  </si>
  <si>
    <t>2025-01-23T06:38:50.00</t>
  </si>
  <si>
    <t>296.15</t>
  </si>
  <si>
    <t xml:space="preserve">0 Days 7 Hr 41 Min </t>
  </si>
  <si>
    <t>Carrier - lost cargo</t>
  </si>
  <si>
    <t>Material Lost in Penske Logistic</t>
  </si>
  <si>
    <t>PTA-00207728</t>
  </si>
  <si>
    <t>2025-01-23T11:11:46.19</t>
  </si>
  <si>
    <t>2025-01-30T12:11:32.70</t>
  </si>
  <si>
    <t>232.74</t>
  </si>
  <si>
    <t>465.47</t>
  </si>
  <si>
    <t>2025-01-23T06:38:38.00</t>
  </si>
  <si>
    <t xml:space="preserve">0 Days 7 Hr 26 Min </t>
  </si>
  <si>
    <t>Material perdido na Penske, será recuperado metade dos custos deste aéreo conforme acordado com o fornecedor</t>
  </si>
  <si>
    <t>Recuperado metade dos custos com o fornecedor, Premium de 232,74 usd.</t>
  </si>
  <si>
    <t>Parts for project development. Freight will be absorbed at the SC 208-24A quotation.</t>
  </si>
  <si>
    <t>PTA-00207680</t>
  </si>
  <si>
    <t>13592896;</t>
  </si>
  <si>
    <t>2025-01-23T11:32:44.59</t>
  </si>
  <si>
    <t>2025-01-23T01:45:11.00</t>
  </si>
  <si>
    <t xml:space="preserve">0 Days 2 Hr 12 Min </t>
  </si>
  <si>
    <t xml:space="preserve">DPP78917 </t>
  </si>
  <si>
    <t>Customer´s increase - The costs were already recovered.</t>
  </si>
  <si>
    <t>PTA-00208650</t>
  </si>
  <si>
    <t>2025-01-23T11:39:30.01</t>
  </si>
  <si>
    <t>2025-01-29T09:33:47.00</t>
  </si>
  <si>
    <t>2025-01-27T00:00:00</t>
  </si>
  <si>
    <t xml:space="preserve">6 Days 9 Hr 54 Min </t>
  </si>
  <si>
    <t>BODY SMART CC22</t>
  </si>
  <si>
    <t>13608782; 13761154; 10781041; 13567906; 10726549; 10738201; 10738202; 33512109; 33512190; 13854846; 13737770; 13854835; 13876521; 13885362; 13966699; 13798029; 33265287; 13805790.</t>
  </si>
  <si>
    <t>PTA-00207678</t>
  </si>
  <si>
    <t>2973849;</t>
  </si>
  <si>
    <t>2025-01-23T11:53:09.59</t>
  </si>
  <si>
    <t>2025-01-29T11:13:48.46</t>
  </si>
  <si>
    <t>2025-01-23T01:43:56.00</t>
  </si>
  <si>
    <t xml:space="preserve">DPP79185 </t>
  </si>
  <si>
    <t>Recuperado com Horizontina</t>
  </si>
  <si>
    <t>PTA-00207730</t>
  </si>
  <si>
    <t>2025-01-23T11:55:28.49</t>
  </si>
  <si>
    <t>2025-01-23T06:39:31.00</t>
  </si>
  <si>
    <t xml:space="preserve">0 Days 6 Hr 44 Min </t>
  </si>
  <si>
    <t>758.24</t>
  </si>
  <si>
    <t>7M - GRUPO 06</t>
  </si>
  <si>
    <t>EDI wrong from the Customer</t>
  </si>
  <si>
    <t>PTA-00207677</t>
  </si>
  <si>
    <t>2025-01-23T11:58:55.22</t>
  </si>
  <si>
    <t>2025-01-23T01:43:01.00</t>
  </si>
  <si>
    <t>POV17940</t>
  </si>
  <si>
    <t>47.52</t>
  </si>
  <si>
    <t>Recuperado Projetos - POV17940</t>
  </si>
  <si>
    <t>PTA-00207726</t>
  </si>
  <si>
    <t>2025-01-23T01:53:14.23</t>
  </si>
  <si>
    <t>2025-01-23T06:37:41.00</t>
  </si>
  <si>
    <t>380.11</t>
  </si>
  <si>
    <t>HABITÁCULO - PRINCIPAL</t>
  </si>
  <si>
    <t>Atraso liberação maritimo Portos em Santos - Greve dos fiscais - M1086/24</t>
  </si>
  <si>
    <t>PTA-00207727</t>
  </si>
  <si>
    <t>13966699;</t>
  </si>
  <si>
    <t>2025-01-23T04:26:16.72</t>
  </si>
  <si>
    <t>2025-01-23T06:37:49.00</t>
  </si>
  <si>
    <t>2025-01-24T00:00:00</t>
  </si>
  <si>
    <t>MOTOR SMART</t>
  </si>
  <si>
    <t>Consulta 44 JD Horizontina - Custos já recuperados do cliente.</t>
  </si>
  <si>
    <t>PTA-00207699</t>
  </si>
  <si>
    <t>15545226;</t>
  </si>
  <si>
    <t>2025-01-23T04:56:26.75</t>
  </si>
  <si>
    <t>2025-01-23T05:07:30.00</t>
  </si>
  <si>
    <t>ATRASO NOS PORTOS</t>
  </si>
  <si>
    <t>PTA-00207700</t>
  </si>
  <si>
    <t>2025-01-22T05:37:52.83</t>
  </si>
  <si>
    <t>2025-01-23T05:08:21.00</t>
  </si>
  <si>
    <t>66.42</t>
  </si>
  <si>
    <t xml:space="preserve">0 Days 23 Hr 30 Min </t>
  </si>
  <si>
    <t>PTA-00207679</t>
  </si>
  <si>
    <t>2025-01-23T11:52:02.08</t>
  </si>
  <si>
    <t>2025-01-23T01:44:24.00</t>
  </si>
  <si>
    <t>239.21</t>
  </si>
  <si>
    <t>CONSULTA 43</t>
  </si>
  <si>
    <t>PTA-00208649</t>
  </si>
  <si>
    <t>13839264;</t>
  </si>
  <si>
    <t>2025-01-23T01:17:33.30</t>
  </si>
  <si>
    <t>2025-01-29T09:33:32.00</t>
  </si>
  <si>
    <t>IT WILL BE RECOVERED AT CONSULTATION 44</t>
  </si>
  <si>
    <t xml:space="preserve">6 Days 8 Hr 15 Min </t>
  </si>
  <si>
    <t>IT WILL BE RECOVERED AT CONSULTATION 44 (JD)</t>
  </si>
  <si>
    <t>PTA-00208657</t>
  </si>
  <si>
    <t>2025-01-24T02:17:55.59</t>
  </si>
  <si>
    <t>2025-01-29T10:33:02.00</t>
  </si>
  <si>
    <t>1593.32</t>
  </si>
  <si>
    <t xml:space="preserve">5 Days 8 Hr 15 Min </t>
  </si>
  <si>
    <t>Consulta 02: Postergação do Argo MCII</t>
  </si>
  <si>
    <t>PTA-00207961</t>
  </si>
  <si>
    <t>2025-01-24T02:25:52.55</t>
  </si>
  <si>
    <t>2025-01-24T04:19:57.00</t>
  </si>
  <si>
    <t>141.4</t>
  </si>
  <si>
    <t>8000S</t>
  </si>
  <si>
    <t>Prysmian Kabel und Systeme GmbH-748415</t>
  </si>
  <si>
    <t>PTA-00208656</t>
  </si>
  <si>
    <t>M4494401;</t>
  </si>
  <si>
    <t>2025-01-24T05:02:56.91</t>
  </si>
  <si>
    <t>2025-01-29T10:32:30.00</t>
  </si>
  <si>
    <t>NIBELUNGENSTRAßE 85</t>
  </si>
  <si>
    <t>748415</t>
  </si>
  <si>
    <t xml:space="preserve">5 Days 5 Hr 29 Min </t>
  </si>
  <si>
    <t>PTA-00208188</t>
  </si>
  <si>
    <t>2025-01-24T06:42:28.18</t>
  </si>
  <si>
    <t>2025-01-27T04:48:59.00</t>
  </si>
  <si>
    <t xml:space="preserve">2 Days 22 Hr 6 Min </t>
  </si>
  <si>
    <t>ROBERT BOSCH-727639</t>
  </si>
  <si>
    <t xml:space="preserve"> Internal reprogramming within the logistics protocol</t>
  </si>
  <si>
    <t>PTA-00208201</t>
  </si>
  <si>
    <t>2025-01-24T04:56:12.86</t>
  </si>
  <si>
    <t>2025-01-29T11:40:59.01</t>
  </si>
  <si>
    <t>717.25</t>
  </si>
  <si>
    <t>ROBERT-BOSCH-STR 5</t>
  </si>
  <si>
    <t>GUMMERABACH</t>
  </si>
  <si>
    <t>727639</t>
  </si>
  <si>
    <t>2025-01-27T05:30:07.00</t>
  </si>
  <si>
    <t xml:space="preserve">3 Days 0 Hr 33 Min </t>
  </si>
  <si>
    <t>K0 BATERIA POSITIVO</t>
  </si>
  <si>
    <t>recuperado na consulta cc22</t>
  </si>
  <si>
    <t>Reprograma do cliente - Custos já foram recuperados.</t>
  </si>
  <si>
    <t>PTA-00208199</t>
  </si>
  <si>
    <t>2025-01-24T06:47:18.73</t>
  </si>
  <si>
    <t>2025-01-29T11:39:42.25</t>
  </si>
  <si>
    <t>291</t>
  </si>
  <si>
    <t>2025-01-27T05:28:35.00</t>
  </si>
  <si>
    <t xml:space="preserve">2 Days 22 Hr 41 Min </t>
  </si>
  <si>
    <t>33102119; 13854822</t>
  </si>
  <si>
    <t>Consulta cc22 smart</t>
  </si>
  <si>
    <t>Carrier delay - vessel delay</t>
  </si>
  <si>
    <t>Aéreo necessário devido à rolagens de Navio. Navio Original RDO Fortune, rolagem para MONTE TAMARO, rolagem para MONTE VERDE, rolagem para WIELAND. Primeiro ETA 22/01, ETA atual 12/02.</t>
  </si>
  <si>
    <t>PTA-00208200</t>
  </si>
  <si>
    <t>15513474;</t>
  </si>
  <si>
    <t>2025-01-27T12:07:28.53</t>
  </si>
  <si>
    <t>2025-01-29T02:44:46.45</t>
  </si>
  <si>
    <t>246.52</t>
  </si>
  <si>
    <t>251.66</t>
  </si>
  <si>
    <t>2025-01-27T05:29:25.00</t>
  </si>
  <si>
    <t>2000240443</t>
  </si>
  <si>
    <t>15514807/15509260</t>
  </si>
  <si>
    <t>PTA-00208187</t>
  </si>
  <si>
    <t>13570279;</t>
  </si>
  <si>
    <t>2025-01-27T11:47:43.57</t>
  </si>
  <si>
    <t>2025-01-27T04:48:17.00</t>
  </si>
  <si>
    <t>132.56</t>
  </si>
  <si>
    <t>PTA-00208198</t>
  </si>
  <si>
    <t>33234867;</t>
  </si>
  <si>
    <t>2100;</t>
  </si>
  <si>
    <t>2025-01-27T04:26:57.50</t>
  </si>
  <si>
    <t>2025-01-27T05:28:15.00</t>
  </si>
  <si>
    <t>SERÁ RECUPERADO NA CONSULTA DO CC22</t>
  </si>
  <si>
    <t>397.83</t>
  </si>
  <si>
    <t>BATERIA POSITIVO SMART</t>
  </si>
  <si>
    <t>PTA-00208244</t>
  </si>
  <si>
    <t>33512109;</t>
  </si>
  <si>
    <t>2025-01-27T06:17:59.94</t>
  </si>
  <si>
    <t>2025-01-27T07:17:52.00</t>
  </si>
  <si>
    <t>Increase of customer - the costs will be negotiated.</t>
  </si>
  <si>
    <t>PTA-00208659</t>
  </si>
  <si>
    <t>2025-01-28T12:20:09.97</t>
  </si>
  <si>
    <t>2025-01-30T12:31:56.40</t>
  </si>
  <si>
    <t>1716</t>
  </si>
  <si>
    <t>2025-02-04T00:00:00</t>
  </si>
  <si>
    <t>2025-01-29T10:33:39.00</t>
  </si>
  <si>
    <t xml:space="preserve">1 Days 10 Hr 13 Min </t>
  </si>
  <si>
    <t>13673209; 35379084; 13600206</t>
  </si>
  <si>
    <t>recuperado na consulta 01 - Porjeto P</t>
  </si>
  <si>
    <t>PTA-00208527</t>
  </si>
  <si>
    <t>13532244;</t>
  </si>
  <si>
    <t>2025-01-28T04:20:32.57</t>
  </si>
  <si>
    <t>2025-01-29T10:53:56.00</t>
  </si>
  <si>
    <t>PTA-00208438</t>
  </si>
  <si>
    <t>12033872;</t>
  </si>
  <si>
    <t>2025-01-28T04:24:34.49</t>
  </si>
  <si>
    <t>2025-01-28T10:08:47.00</t>
  </si>
  <si>
    <t>131.64</t>
  </si>
  <si>
    <t xml:space="preserve">0 Days 5 Hr 44 Min </t>
  </si>
  <si>
    <t>PTA-00208526</t>
  </si>
  <si>
    <t>2025-01-28T04:31:54.80</t>
  </si>
  <si>
    <t>2025-01-29T10:53:42.00</t>
  </si>
  <si>
    <t>SERÁ RECUPERADO NA CONSULTA CC22</t>
  </si>
  <si>
    <t xml:space="preserve">0 Days 18 Hr 21 Min </t>
  </si>
  <si>
    <t>PTA-00208557</t>
  </si>
  <si>
    <t>35637177;15364416;13694021</t>
  </si>
  <si>
    <t>2000;900;405</t>
  </si>
  <si>
    <t>24.03;0;0</t>
  </si>
  <si>
    <t>2025-01-29T10:34:43.93</t>
  </si>
  <si>
    <t>2025-01-29T02:36:13.00</t>
  </si>
  <si>
    <t>134.38</t>
  </si>
  <si>
    <t xml:space="preserve">PP095513 </t>
  </si>
  <si>
    <t>134.08</t>
  </si>
  <si>
    <t>3029206633</t>
  </si>
  <si>
    <t>PTA-00208983</t>
  </si>
  <si>
    <t>33218015;</t>
  </si>
  <si>
    <t>2025-01-30T06:10:42.36</t>
  </si>
  <si>
    <t>2025-01-31T01:59:18.00</t>
  </si>
  <si>
    <t>58.21</t>
  </si>
  <si>
    <t>6916854081</t>
  </si>
  <si>
    <t>16x16x6;</t>
  </si>
  <si>
    <t>2025-01-30T11:40:23.89</t>
  </si>
  <si>
    <t>2025-01-30T11:40:17.14</t>
  </si>
  <si>
    <t>2025-01-30T00:00:00</t>
  </si>
  <si>
    <t>155.46</t>
  </si>
  <si>
    <t>APTIV FV30-734602</t>
  </si>
  <si>
    <t>PTA-00208854</t>
  </si>
  <si>
    <t>15385894 ;</t>
  </si>
  <si>
    <t>2025-01-30T01:02:54.93</t>
  </si>
  <si>
    <t>2025-01-30T05:54:28.00</t>
  </si>
  <si>
    <t>CONSULTA CC22</t>
  </si>
  <si>
    <t>150.6</t>
  </si>
  <si>
    <t>734602</t>
  </si>
  <si>
    <t>Mfg delay</t>
  </si>
  <si>
    <t>Solicitado por Brian Lima.Atraso na produção devido à problema de implementação.</t>
  </si>
  <si>
    <t>PTA-00209020</t>
  </si>
  <si>
    <t>35888232;35806892;35943438;35940908;35893164</t>
  </si>
  <si>
    <t>5;5;1;1;3</t>
  </si>
  <si>
    <t>2025-01-31T01:02:20.03</t>
  </si>
  <si>
    <t>2025-01-31T03:56:06.00</t>
  </si>
  <si>
    <t>APL 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</si>
</sst>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R$&quot;\ * #,##0.00_-;\-&quot;R$&quot;\ * #,##0.00_-;_-&quot;R$&quot;\ * &quot;-&quot;??_-;_-@_-"/>
    <numFmt numFmtId="43" formatCode="_-* #,##0.00_-;\-* #,##0.00_-;_-* &quot;-&quot;??_-;_-@_-"/>
    <numFmt numFmtId="164" formatCode="_-[$$-409]* #,##0.00_ ;_-[$$-409]* \-#,##0.00\ ;_-[$$-409]* &quot;-&quot;??_ ;_-@_ "/>
    <numFmt numFmtId="165" formatCode="[$$-409]#,##0.00"/>
    <numFmt numFmtId="166" formatCode="_-[$R$-416]\ * #,##0.00_-;\-[$R$-416]\ * #,##0.00_-;_-[$R$-416]\ * &quot;-&quot;??_-;_-@_-"/>
    <numFmt numFmtId="167" formatCode="_-[$R$-416]\ * #,##0_-;\-[$R$-416]\ * #,##0_-;_-[$R$-416]\ * &quot;-&quot;??_-;_-@_-"/>
    <numFmt numFmtId="168" formatCode="_-* #,##0.0000_-;\-* #,##0.0000_-;_-* &quot;-&quot;??_-;_-@_-"/>
    <numFmt numFmtId="169" formatCode="_-&quot;R$&quot;\ * #,##0_-;\-&quot;R$&quot;\ * #,##0_-;_-&quot;R$&quot;\ * &quot;-&quot;??_-;_-@_-"/>
    <numFmt numFmtId="170" formatCode="_-[$$-409]* #,##0_ ;_-[$$-409]* \-#,##0\ ;_-[$$-409]* &quot;-&quot;??_ ;_-@_ "/>
    <numFmt numFmtId="171" formatCode="_-[$$-409]* #,##0.0_ ;_-[$$-409]* \-#,##0.0\ ;_-[$$-409]* &quot;-&quot;??_ ;_-@_ "/>
    <numFmt numFmtId="172" formatCode="0.0%"/>
    <numFmt numFmtId="173" formatCode="_-[$$-409]* #,##0.000_ ;_-[$$-409]* \-#,##0.000\ ;_-[$$-409]* &quot;-&quot;??_ ;_-@_ "/>
    <numFmt numFmtId="174" formatCode="_-[$$-409]* #,##0.0_ ;_-[$$-409]* \-#,##0.0\ ;_-[$$-409]* &quot;-&quot;?_ ;_-@_ "/>
    <numFmt numFmtId="175" formatCode="0.000000"/>
    <numFmt numFmtId="176" formatCode="0.000"/>
    <numFmt numFmtId="177" formatCode="[$$-409]#,##0"/>
    <numFmt numFmtId="178" formatCode="_-* #,##0.0000_-;\-* #,##0.0000_-;_-* &quot;-&quot;????_-;_-@_-"/>
    <numFmt numFmtId="179" formatCode="_-[$R$-416]\ * #,##0.0000_-;\-[$R$-416]\ * #,##0.0000_-;_-[$R$-416]\ * &quot;-&quot;????_-;_-@_-"/>
    <numFmt numFmtId="180" formatCode="_(* #,##0.00_);_(* \(#,##0.00\);_(* &quot;-&quot;??_);_(@_)"/>
    <numFmt numFmtId="181" formatCode="0.0"/>
    <numFmt numFmtId="182" formatCode="_-* #,##0_-;\-* #,##0_-;_-* &quot;-&quot;????_-;_-@_-"/>
  </numFmts>
  <fonts count="24" x14ac:knownFonts="1">
    <font>
      <sz val="11"/>
      <color theme="1"/>
      <name val="Calibri"/>
      <family val="2"/>
      <scheme val="minor"/>
    </font>
    <font>
      <sz val="11"/>
      <color theme="1"/>
      <name val="Calibri"/>
      <family val="2"/>
      <scheme val="minor"/>
    </font>
    <font>
      <b/>
      <sz val="10"/>
      <color theme="0"/>
      <name val="Calibri"/>
      <family val="2"/>
      <scheme val="minor"/>
    </font>
    <font>
      <b/>
      <sz val="10"/>
      <color theme="1"/>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name val="Calibri"/>
      <family val="2"/>
      <scheme val="minor"/>
    </font>
    <font>
      <sz val="10"/>
      <name val="Arial"/>
      <family val="2"/>
    </font>
    <font>
      <sz val="10"/>
      <color theme="0" tint="-0.249977111117893"/>
      <name val="Calibri"/>
      <family val="2"/>
      <scheme val="minor"/>
    </font>
    <font>
      <sz val="9"/>
      <color indexed="81"/>
      <name val="Segoe UI"/>
      <family val="2"/>
    </font>
    <font>
      <b/>
      <sz val="9"/>
      <color indexed="81"/>
      <name val="Segoe UI"/>
      <family val="2"/>
    </font>
    <font>
      <sz val="11"/>
      <color theme="0"/>
      <name val="Calibri"/>
      <family val="2"/>
      <scheme val="minor"/>
    </font>
    <font>
      <b/>
      <sz val="12"/>
      <color theme="1"/>
      <name val="Calibri"/>
      <family val="2"/>
      <scheme val="minor"/>
    </font>
    <font>
      <sz val="10"/>
      <color theme="0"/>
      <name val="Calibri"/>
      <family val="2"/>
      <scheme val="minor"/>
    </font>
    <font>
      <b/>
      <sz val="10"/>
      <color theme="0" tint="-0.14999847407452621"/>
      <name val="Calibri"/>
      <family val="2"/>
      <scheme val="minor"/>
    </font>
    <font>
      <sz val="9"/>
      <color theme="1"/>
      <name val="Calibri"/>
      <family val="2"/>
      <scheme val="minor"/>
    </font>
    <font>
      <sz val="8"/>
      <color theme="1"/>
      <name val="Calibri"/>
      <family val="2"/>
      <scheme val="minor"/>
    </font>
    <font>
      <b/>
      <sz val="8"/>
      <color theme="1"/>
      <name val="Calibri"/>
      <family val="2"/>
      <scheme val="minor"/>
    </font>
    <font>
      <b/>
      <sz val="14"/>
      <color theme="1"/>
      <name val="Calibri"/>
      <family val="2"/>
      <scheme val="minor"/>
    </font>
    <font>
      <sz val="14"/>
      <color theme="1"/>
      <name val="Calibri"/>
      <family val="2"/>
      <scheme val="minor"/>
    </font>
    <font>
      <b/>
      <sz val="14"/>
      <color theme="0"/>
      <name val="Calibri"/>
      <family val="2"/>
      <scheme val="minor"/>
    </font>
    <font>
      <b/>
      <sz val="11"/>
      <color theme="1"/>
      <name val="Calibri"/>
      <family val="2"/>
      <scheme val="minor"/>
    </font>
    <font>
      <sz val="10"/>
      <color theme="1"/>
      <name val="Calibri"/>
      <scheme val="minor"/>
    </font>
  </fonts>
  <fills count="1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theme="9"/>
        <bgColor theme="9"/>
      </patternFill>
    </fill>
    <fill>
      <patternFill patternType="solid">
        <fgColor rgb="FFFFFF00"/>
        <bgColor theme="4" tint="0.79998168889431442"/>
      </patternFill>
    </fill>
    <fill>
      <patternFill patternType="solid">
        <fgColor theme="4" tint="0.59999389629810485"/>
        <bgColor theme="4" tint="0.79998168889431442"/>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49998474074526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top/>
      <bottom style="thin">
        <color theme="4" tint="0.39997558519241921"/>
      </bottom>
      <diagonal/>
    </border>
    <border>
      <left style="thin">
        <color indexed="64"/>
      </left>
      <right/>
      <top/>
      <bottom style="thin">
        <color indexed="64"/>
      </bottom>
      <diagonal/>
    </border>
    <border>
      <left/>
      <right/>
      <top style="thin">
        <color theme="9" tint="0.39997558519241921"/>
      </top>
      <bottom style="thin">
        <color theme="9" tint="0.39997558519241921"/>
      </bottom>
      <diagonal/>
    </border>
    <border>
      <left style="thin">
        <color rgb="FF000000"/>
      </left>
      <right style="thin">
        <color rgb="FF000000"/>
      </right>
      <top style="thin">
        <color rgb="FF000000"/>
      </top>
      <bottom style="thin">
        <color rgb="FF000000"/>
      </bottom>
      <diagonal/>
    </border>
    <border>
      <left/>
      <right style="thin">
        <color theme="9" tint="0.39997558519241921"/>
      </right>
      <top style="thin">
        <color theme="9" tint="0.39997558519241921"/>
      </top>
      <bottom style="thin">
        <color theme="9" tint="0.39997558519241921"/>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180" fontId="8" fillId="0" borderId="0" applyFont="0" applyFill="0" applyBorder="0" applyAlignment="0" applyProtection="0"/>
  </cellStyleXfs>
  <cellXfs count="258">
    <xf numFmtId="0" fontId="0" fillId="0" borderId="0" xfId="0"/>
    <xf numFmtId="0" fontId="2" fillId="3"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164" fontId="4" fillId="0" borderId="0" xfId="0" applyNumberFormat="1"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wrapText="1"/>
    </xf>
    <xf numFmtId="14" fontId="4" fillId="0" borderId="0" xfId="0" applyNumberFormat="1" applyFont="1" applyAlignment="1">
      <alignment horizontal="center" vertical="center"/>
    </xf>
    <xf numFmtId="164" fontId="5" fillId="0" borderId="0" xfId="0" applyNumberFormat="1" applyFont="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right" vertical="center"/>
    </xf>
    <xf numFmtId="164" fontId="3" fillId="4" borderId="0" xfId="0" applyNumberFormat="1" applyFont="1" applyFill="1" applyAlignment="1">
      <alignment horizontal="center" vertical="center"/>
    </xf>
    <xf numFmtId="166" fontId="3" fillId="4" borderId="0" xfId="0" applyNumberFormat="1" applyFont="1" applyFill="1" applyAlignment="1">
      <alignment horizontal="center" vertical="center"/>
    </xf>
    <xf numFmtId="0" fontId="3" fillId="4" borderId="0" xfId="0" applyFont="1" applyFill="1" applyAlignment="1">
      <alignment horizontal="right" vertical="center"/>
    </xf>
    <xf numFmtId="167" fontId="3" fillId="0" borderId="0" xfId="0" applyNumberFormat="1" applyFont="1" applyAlignment="1">
      <alignment vertical="center"/>
    </xf>
    <xf numFmtId="167" fontId="4" fillId="0" borderId="0" xfId="0" applyNumberFormat="1" applyFont="1" applyAlignment="1">
      <alignment vertical="center"/>
    </xf>
    <xf numFmtId="167" fontId="3" fillId="4" borderId="0" xfId="0" applyNumberFormat="1" applyFont="1" applyFill="1" applyAlignment="1">
      <alignment horizontal="center" vertical="center"/>
    </xf>
    <xf numFmtId="0" fontId="3" fillId="0" borderId="0" xfId="0" applyFont="1" applyAlignment="1">
      <alignment horizontal="right" vertical="center"/>
    </xf>
    <xf numFmtId="0" fontId="3" fillId="4" borderId="0" xfId="0" applyFont="1" applyFill="1" applyAlignment="1">
      <alignment horizontal="center" vertical="center"/>
    </xf>
    <xf numFmtId="167" fontId="7" fillId="0" borderId="0" xfId="0" applyNumberFormat="1" applyFont="1" applyAlignment="1">
      <alignment horizontal="center" vertical="center"/>
    </xf>
    <xf numFmtId="167" fontId="3" fillId="5" borderId="0" xfId="0" applyNumberFormat="1" applyFont="1" applyFill="1" applyAlignment="1">
      <alignment horizontal="center" vertical="center"/>
    </xf>
    <xf numFmtId="10" fontId="3" fillId="0" borderId="0" xfId="2" applyNumberFormat="1" applyFont="1" applyFill="1" applyBorder="1" applyAlignment="1">
      <alignment horizontal="center" vertical="center"/>
    </xf>
    <xf numFmtId="0" fontId="3" fillId="4" borderId="0" xfId="0" applyFont="1" applyFill="1" applyAlignment="1">
      <alignment horizontal="right" vertical="center" wrapText="1"/>
    </xf>
    <xf numFmtId="0" fontId="3" fillId="4" borderId="0" xfId="0" applyFont="1" applyFill="1" applyAlignment="1">
      <alignment horizontal="center" vertical="center" wrapText="1"/>
    </xf>
    <xf numFmtId="0" fontId="4" fillId="0" borderId="0" xfId="0" applyFont="1" applyAlignment="1">
      <alignment vertical="center"/>
    </xf>
    <xf numFmtId="0" fontId="4" fillId="0" borderId="0" xfId="0" applyFont="1" applyAlignment="1">
      <alignment horizontal="right" vertical="center"/>
    </xf>
    <xf numFmtId="0" fontId="4" fillId="4"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4" fontId="4" fillId="0" borderId="0" xfId="0" applyNumberFormat="1" applyFont="1" applyAlignment="1">
      <alignment vertical="center"/>
    </xf>
    <xf numFmtId="168" fontId="7" fillId="0" borderId="0" xfId="3" applyNumberFormat="1" applyFont="1" applyFill="1" applyBorder="1" applyAlignment="1">
      <alignment vertical="center"/>
    </xf>
    <xf numFmtId="0" fontId="9" fillId="0" borderId="0" xfId="0" applyFont="1" applyAlignment="1">
      <alignment horizontal="right" vertical="center"/>
    </xf>
    <xf numFmtId="166" fontId="9" fillId="0" borderId="0" xfId="0" applyNumberFormat="1" applyFont="1" applyAlignment="1">
      <alignment vertical="center"/>
    </xf>
    <xf numFmtId="16" fontId="4" fillId="0" borderId="0" xfId="0" applyNumberFormat="1" applyFont="1" applyAlignment="1">
      <alignment horizontal="center" vertical="center"/>
    </xf>
    <xf numFmtId="169" fontId="4" fillId="0" borderId="1" xfId="1" applyNumberFormat="1" applyFont="1" applyBorder="1" applyAlignment="1">
      <alignment horizontal="center" vertical="center"/>
    </xf>
    <xf numFmtId="169" fontId="4" fillId="0" borderId="1" xfId="0" applyNumberFormat="1" applyFont="1" applyBorder="1" applyAlignment="1">
      <alignment horizontal="center" vertical="center"/>
    </xf>
    <xf numFmtId="170" fontId="4"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0" fontId="4" fillId="4" borderId="3" xfId="0" applyFont="1" applyFill="1" applyBorder="1" applyAlignment="1">
      <alignment vertical="center"/>
    </xf>
    <xf numFmtId="0" fontId="3" fillId="4" borderId="3" xfId="0" applyFont="1" applyFill="1" applyBorder="1" applyAlignment="1">
      <alignment horizontal="right" vertical="center" wrapText="1"/>
    </xf>
    <xf numFmtId="0" fontId="3" fillId="4" borderId="3" xfId="0" applyFont="1" applyFill="1" applyBorder="1" applyAlignment="1">
      <alignment horizontal="right" vertical="center"/>
    </xf>
    <xf numFmtId="0" fontId="4" fillId="0" borderId="3" xfId="0" applyFont="1" applyBorder="1" applyAlignment="1">
      <alignment horizontal="center" vertical="center"/>
    </xf>
    <xf numFmtId="164" fontId="3" fillId="4" borderId="3" xfId="0" applyNumberFormat="1" applyFont="1" applyFill="1" applyBorder="1" applyAlignment="1">
      <alignment horizontal="center" vertical="center"/>
    </xf>
    <xf numFmtId="167" fontId="3" fillId="4" borderId="3" xfId="0" applyNumberFormat="1" applyFont="1" applyFill="1" applyBorder="1" applyAlignment="1">
      <alignment horizontal="center" vertical="center"/>
    </xf>
    <xf numFmtId="167" fontId="3" fillId="0" borderId="3" xfId="0" applyNumberFormat="1" applyFont="1" applyBorder="1" applyAlignment="1">
      <alignment vertical="center"/>
    </xf>
    <xf numFmtId="167" fontId="4" fillId="0" borderId="3" xfId="0" applyNumberFormat="1" applyFont="1" applyBorder="1" applyAlignment="1">
      <alignment vertical="center"/>
    </xf>
    <xf numFmtId="166" fontId="3" fillId="4" borderId="3" xfId="0" applyNumberFormat="1" applyFont="1" applyFill="1" applyBorder="1" applyAlignment="1">
      <alignment horizontal="center" vertical="center"/>
    </xf>
    <xf numFmtId="167" fontId="4" fillId="4" borderId="1" xfId="0" applyNumberFormat="1" applyFont="1" applyFill="1" applyBorder="1" applyAlignment="1">
      <alignment horizontal="center" vertical="center"/>
    </xf>
    <xf numFmtId="0" fontId="14" fillId="0" borderId="0" xfId="0" applyFont="1" applyAlignment="1">
      <alignment horizontal="center" vertical="center"/>
    </xf>
    <xf numFmtId="0" fontId="3" fillId="7" borderId="5" xfId="0" applyFont="1" applyFill="1" applyBorder="1" applyAlignment="1">
      <alignment horizontal="center" vertical="center"/>
    </xf>
    <xf numFmtId="0" fontId="4" fillId="0" borderId="0" xfId="0" applyFont="1" applyAlignment="1">
      <alignment horizontal="left" vertical="center" wrapText="1"/>
    </xf>
    <xf numFmtId="171" fontId="4" fillId="0" borderId="6" xfId="0" applyNumberFormat="1" applyFont="1" applyBorder="1" applyAlignment="1">
      <alignment horizontal="center" vertical="center"/>
    </xf>
    <xf numFmtId="172" fontId="4" fillId="0" borderId="0" xfId="0" applyNumberFormat="1" applyFont="1" applyAlignment="1">
      <alignment horizontal="center" vertical="center"/>
    </xf>
    <xf numFmtId="173" fontId="4" fillId="0" borderId="6" xfId="0" applyNumberFormat="1" applyFont="1" applyBorder="1" applyAlignment="1">
      <alignment horizontal="center" vertical="center"/>
    </xf>
    <xf numFmtId="10" fontId="4" fillId="0" borderId="6" xfId="2" applyNumberFormat="1" applyFont="1" applyBorder="1" applyAlignment="1">
      <alignment horizontal="center" vertical="center"/>
    </xf>
    <xf numFmtId="164" fontId="4" fillId="0" borderId="6" xfId="0" applyNumberFormat="1" applyFont="1" applyBorder="1" applyAlignment="1">
      <alignment horizontal="center" vertical="center"/>
    </xf>
    <xf numFmtId="9" fontId="4" fillId="0" borderId="0" xfId="0" applyNumberFormat="1" applyFont="1" applyAlignment="1">
      <alignment horizontal="center" vertical="center"/>
    </xf>
    <xf numFmtId="10" fontId="4" fillId="0" borderId="0" xfId="2" applyNumberFormat="1" applyFont="1" applyAlignment="1">
      <alignment horizontal="center" vertical="center"/>
    </xf>
    <xf numFmtId="164" fontId="0" fillId="0" borderId="0" xfId="0" applyNumberFormat="1"/>
    <xf numFmtId="0" fontId="2" fillId="8" borderId="7" xfId="0" applyFont="1" applyFill="1" applyBorder="1" applyAlignment="1">
      <alignment horizontal="center"/>
    </xf>
    <xf numFmtId="14" fontId="2" fillId="8" borderId="7" xfId="0" applyNumberFormat="1" applyFont="1" applyFill="1" applyBorder="1" applyAlignment="1">
      <alignment horizontal="center"/>
    </xf>
    <xf numFmtId="164" fontId="5" fillId="2" borderId="8" xfId="0" applyNumberFormat="1" applyFont="1" applyFill="1" applyBorder="1" applyAlignment="1">
      <alignment horizontal="center"/>
    </xf>
    <xf numFmtId="164" fontId="5" fillId="2" borderId="0" xfId="0" applyNumberFormat="1" applyFont="1" applyFill="1" applyAlignment="1">
      <alignment horizontal="center"/>
    </xf>
    <xf numFmtId="0" fontId="5" fillId="9" borderId="0" xfId="0" applyFont="1" applyFill="1" applyAlignment="1">
      <alignment horizontal="center"/>
    </xf>
    <xf numFmtId="0" fontId="2" fillId="8" borderId="9" xfId="0" applyFont="1" applyFill="1" applyBorder="1" applyAlignment="1">
      <alignment horizontal="center"/>
    </xf>
    <xf numFmtId="17" fontId="4" fillId="0" borderId="0" xfId="0" applyNumberFormat="1" applyFont="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164" fontId="4" fillId="0" borderId="0" xfId="0" applyNumberFormat="1" applyFont="1" applyAlignment="1">
      <alignment horizontal="center"/>
    </xf>
    <xf numFmtId="10" fontId="4" fillId="0" borderId="0" xfId="2" applyNumberFormat="1" applyFont="1" applyAlignment="1">
      <alignment horizontal="center"/>
    </xf>
    <xf numFmtId="0" fontId="5" fillId="0" borderId="0" xfId="0" applyFont="1" applyAlignment="1">
      <alignment horizontal="center" vertical="center"/>
    </xf>
    <xf numFmtId="17" fontId="4" fillId="0" borderId="0" xfId="0" applyNumberFormat="1" applyFont="1" applyAlignment="1">
      <alignment horizontal="center" vertical="center"/>
    </xf>
    <xf numFmtId="14" fontId="5" fillId="0" borderId="0" xfId="0" applyNumberFormat="1" applyFont="1" applyAlignment="1">
      <alignment horizontal="center" vertical="center"/>
    </xf>
    <xf numFmtId="14" fontId="6" fillId="0" borderId="0" xfId="0" applyNumberFormat="1" applyFont="1" applyAlignment="1">
      <alignment horizontal="center" vertical="center"/>
    </xf>
    <xf numFmtId="0" fontId="12" fillId="0" borderId="0" xfId="0" applyFont="1"/>
    <xf numFmtId="0" fontId="3" fillId="10" borderId="5" xfId="0" applyFont="1" applyFill="1" applyBorder="1" applyAlignment="1">
      <alignment horizontal="center" vertical="center"/>
    </xf>
    <xf numFmtId="170" fontId="4" fillId="4" borderId="6" xfId="0" applyNumberFormat="1" applyFont="1" applyFill="1" applyBorder="1" applyAlignment="1">
      <alignment horizontal="center" vertical="center"/>
    </xf>
    <xf numFmtId="0" fontId="4" fillId="0" borderId="0" xfId="0" applyFont="1"/>
    <xf numFmtId="174" fontId="0" fillId="0" borderId="0" xfId="0" applyNumberFormat="1"/>
    <xf numFmtId="0" fontId="0" fillId="4" borderId="0" xfId="0" applyFill="1"/>
    <xf numFmtId="164" fontId="4" fillId="0" borderId="0" xfId="0" applyNumberFormat="1" applyFont="1"/>
    <xf numFmtId="172" fontId="4" fillId="0" borderId="0" xfId="0" applyNumberFormat="1" applyFont="1"/>
    <xf numFmtId="172" fontId="0" fillId="0" borderId="0" xfId="2" applyNumberFormat="1" applyFont="1"/>
    <xf numFmtId="164" fontId="4" fillId="4" borderId="6" xfId="0" applyNumberFormat="1" applyFont="1" applyFill="1" applyBorder="1" applyAlignment="1">
      <alignment horizontal="center" vertical="center"/>
    </xf>
    <xf numFmtId="10" fontId="4" fillId="0" borderId="6" xfId="2" applyNumberFormat="1" applyFont="1" applyBorder="1" applyAlignment="1">
      <alignment horizontal="right" vertical="center"/>
    </xf>
    <xf numFmtId="10" fontId="4" fillId="4" borderId="6" xfId="2" applyNumberFormat="1" applyFont="1" applyFill="1" applyBorder="1" applyAlignment="1">
      <alignment horizontal="right" vertical="center"/>
    </xf>
    <xf numFmtId="0" fontId="0" fillId="0" borderId="0" xfId="0" applyAlignment="1">
      <alignment horizontal="center" vertical="center"/>
    </xf>
    <xf numFmtId="10" fontId="0" fillId="0" borderId="0" xfId="2" applyNumberFormat="1" applyFont="1"/>
    <xf numFmtId="14" fontId="4" fillId="0" borderId="0" xfId="0" applyNumberFormat="1" applyFont="1"/>
    <xf numFmtId="0" fontId="4" fillId="0" borderId="0" xfId="0" applyFont="1" applyAlignment="1">
      <alignment wrapText="1"/>
    </xf>
    <xf numFmtId="0" fontId="2" fillId="8" borderId="7" xfId="0" applyFont="1" applyFill="1" applyBorder="1" applyAlignment="1">
      <alignment horizontal="center" wrapText="1"/>
    </xf>
    <xf numFmtId="0" fontId="4" fillId="0" borderId="0" xfId="0" applyFont="1" applyAlignment="1">
      <alignment horizontal="center" wrapText="1"/>
    </xf>
    <xf numFmtId="0" fontId="6" fillId="11" borderId="0" xfId="0" applyFont="1" applyFill="1" applyAlignment="1">
      <alignment horizontal="center" vertical="center"/>
    </xf>
    <xf numFmtId="164" fontId="6" fillId="0" borderId="0" xfId="0" applyNumberFormat="1" applyFont="1" applyAlignment="1">
      <alignment horizontal="center" vertical="center"/>
    </xf>
    <xf numFmtId="0" fontId="6" fillId="12" borderId="0" xfId="0" applyFont="1" applyFill="1" applyAlignment="1">
      <alignment horizontal="center" vertical="center"/>
    </xf>
    <xf numFmtId="0" fontId="6" fillId="4" borderId="0" xfId="0" applyFont="1" applyFill="1" applyAlignment="1">
      <alignment horizontal="center"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3" fillId="4" borderId="10" xfId="0" applyFont="1" applyFill="1" applyBorder="1" applyAlignment="1">
      <alignment horizontal="center" vertical="center"/>
    </xf>
    <xf numFmtId="167" fontId="7" fillId="0" borderId="1" xfId="0" applyNumberFormat="1" applyFont="1" applyBorder="1" applyAlignment="1">
      <alignment horizontal="center" vertical="center" wrapText="1"/>
    </xf>
    <xf numFmtId="167" fontId="3" fillId="5" borderId="1" xfId="0" applyNumberFormat="1" applyFont="1" applyFill="1" applyBorder="1" applyAlignment="1">
      <alignment horizontal="center" vertical="center"/>
    </xf>
    <xf numFmtId="10" fontId="3" fillId="0" borderId="1" xfId="2" applyNumberFormat="1" applyFont="1" applyFill="1" applyBorder="1" applyAlignment="1">
      <alignment horizontal="center" vertical="center"/>
    </xf>
    <xf numFmtId="2" fontId="4" fillId="0" borderId="1" xfId="0" applyNumberFormat="1" applyFont="1" applyBorder="1" applyAlignment="1">
      <alignment horizontal="center"/>
    </xf>
    <xf numFmtId="170" fontId="7" fillId="0" borderId="1" xfId="0" applyNumberFormat="1" applyFont="1" applyBorder="1" applyAlignment="1">
      <alignment horizontal="center" vertical="center" wrapText="1"/>
    </xf>
    <xf numFmtId="170" fontId="3" fillId="5" borderId="1" xfId="0" applyNumberFormat="1" applyFont="1" applyFill="1" applyBorder="1" applyAlignment="1">
      <alignment horizontal="center" vertical="center"/>
    </xf>
    <xf numFmtId="164" fontId="3" fillId="5" borderId="2" xfId="0" applyNumberFormat="1" applyFont="1" applyFill="1" applyBorder="1" applyAlignment="1">
      <alignment horizontal="center"/>
    </xf>
    <xf numFmtId="164" fontId="4" fillId="0" borderId="1" xfId="0" applyNumberFormat="1" applyFont="1" applyBorder="1" applyAlignment="1">
      <alignment horizontal="center"/>
    </xf>
    <xf numFmtId="0" fontId="15" fillId="0" borderId="0" xfId="0" applyFont="1" applyAlignment="1">
      <alignment horizontal="right" vertical="center"/>
    </xf>
    <xf numFmtId="0" fontId="7" fillId="4" borderId="1" xfId="0" applyFont="1" applyFill="1" applyBorder="1" applyAlignment="1">
      <alignment horizontal="center" vertical="center"/>
    </xf>
    <xf numFmtId="169" fontId="4" fillId="13" borderId="1" xfId="1" applyNumberFormat="1" applyFont="1" applyFill="1" applyBorder="1" applyAlignment="1">
      <alignment horizontal="center" vertical="center"/>
    </xf>
    <xf numFmtId="169" fontId="4" fillId="13" borderId="1" xfId="0" applyNumberFormat="1" applyFont="1" applyFill="1" applyBorder="1" applyAlignment="1">
      <alignment horizontal="center" vertical="center"/>
    </xf>
    <xf numFmtId="10" fontId="4" fillId="0" borderId="1" xfId="2" applyNumberFormat="1" applyFont="1" applyBorder="1" applyAlignment="1">
      <alignment horizontal="center"/>
    </xf>
    <xf numFmtId="175" fontId="4" fillId="0" borderId="0" xfId="0" applyNumberFormat="1" applyFont="1" applyAlignment="1">
      <alignment horizontal="center"/>
    </xf>
    <xf numFmtId="176" fontId="4" fillId="0" borderId="0" xfId="0" applyNumberFormat="1" applyFont="1" applyAlignment="1">
      <alignment horizontal="center"/>
    </xf>
    <xf numFmtId="0" fontId="16" fillId="0" borderId="0" xfId="0" applyFont="1" applyAlignment="1">
      <alignment horizontal="center"/>
    </xf>
    <xf numFmtId="0" fontId="17" fillId="0" borderId="0" xfId="0" applyFont="1" applyAlignment="1">
      <alignment horizontal="center" vertical="center" wrapText="1"/>
    </xf>
    <xf numFmtId="10" fontId="4" fillId="0" borderId="0" xfId="2" applyNumberFormat="1" applyFont="1" applyBorder="1" applyAlignment="1">
      <alignment horizontal="center"/>
    </xf>
    <xf numFmtId="0" fontId="3" fillId="0" borderId="0" xfId="0" applyFont="1" applyAlignment="1">
      <alignment horizontal="center"/>
    </xf>
    <xf numFmtId="0" fontId="17" fillId="0" borderId="0" xfId="0" applyFont="1" applyAlignment="1">
      <alignment horizontal="center" wrapText="1"/>
    </xf>
    <xf numFmtId="0" fontId="3" fillId="0" borderId="1" xfId="0" applyFont="1" applyBorder="1" applyAlignment="1">
      <alignment horizontal="center"/>
    </xf>
    <xf numFmtId="169" fontId="4" fillId="0" borderId="1" xfId="1" applyNumberFormat="1" applyFont="1" applyFill="1" applyBorder="1" applyAlignment="1">
      <alignment horizontal="center" vertical="center"/>
    </xf>
    <xf numFmtId="170" fontId="4" fillId="0" borderId="3" xfId="0" applyNumberFormat="1" applyFont="1" applyBorder="1" applyAlignment="1">
      <alignment horizontal="center" vertical="center"/>
    </xf>
    <xf numFmtId="170" fontId="3" fillId="4" borderId="3" xfId="0" applyNumberFormat="1" applyFont="1" applyFill="1" applyBorder="1" applyAlignment="1">
      <alignment horizontal="center" vertical="center"/>
    </xf>
    <xf numFmtId="0" fontId="3" fillId="0" borderId="18" xfId="0" applyFont="1" applyBorder="1" applyAlignment="1">
      <alignment horizontal="right" vertical="center"/>
    </xf>
    <xf numFmtId="0" fontId="3" fillId="4" borderId="20" xfId="0" applyFont="1" applyFill="1" applyBorder="1" applyAlignment="1">
      <alignment horizontal="right" vertical="center"/>
    </xf>
    <xf numFmtId="169" fontId="4" fillId="0" borderId="21" xfId="0" applyNumberFormat="1" applyFont="1" applyBorder="1" applyAlignment="1">
      <alignment horizontal="center" vertical="center"/>
    </xf>
    <xf numFmtId="170" fontId="4" fillId="0" borderId="21" xfId="0" applyNumberFormat="1" applyFont="1" applyBorder="1" applyAlignment="1">
      <alignment horizontal="center" vertical="center"/>
    </xf>
    <xf numFmtId="0" fontId="3" fillId="0" borderId="20" xfId="0" applyFont="1" applyBorder="1" applyAlignment="1">
      <alignment horizontal="right" vertical="center"/>
    </xf>
    <xf numFmtId="167" fontId="4" fillId="0" borderId="21" xfId="0" applyNumberFormat="1" applyFont="1" applyBorder="1" applyAlignment="1">
      <alignment horizontal="center" vertical="center"/>
    </xf>
    <xf numFmtId="0" fontId="4" fillId="0" borderId="22" xfId="0" applyFont="1" applyBorder="1" applyAlignment="1">
      <alignment horizontal="center" vertical="center"/>
    </xf>
    <xf numFmtId="0" fontId="3" fillId="4" borderId="21" xfId="0" applyFont="1" applyFill="1" applyBorder="1" applyAlignment="1">
      <alignment horizontal="center" vertical="center"/>
    </xf>
    <xf numFmtId="0" fontId="3" fillId="13" borderId="20" xfId="0" applyFont="1" applyFill="1" applyBorder="1" applyAlignment="1">
      <alignment horizontal="right" vertical="center"/>
    </xf>
    <xf numFmtId="169" fontId="4" fillId="13" borderId="21" xfId="0" applyNumberFormat="1" applyFont="1" applyFill="1" applyBorder="1" applyAlignment="1">
      <alignment horizontal="center" vertical="center"/>
    </xf>
    <xf numFmtId="0" fontId="7" fillId="4" borderId="21" xfId="0" applyFont="1" applyFill="1" applyBorder="1" applyAlignment="1">
      <alignment horizontal="center" vertical="center"/>
    </xf>
    <xf numFmtId="167" fontId="4" fillId="4" borderId="21" xfId="0" applyNumberFormat="1" applyFont="1" applyFill="1" applyBorder="1" applyAlignment="1">
      <alignment horizontal="center" vertical="center"/>
    </xf>
    <xf numFmtId="0" fontId="3" fillId="0" borderId="15" xfId="0" applyFont="1" applyBorder="1" applyAlignment="1">
      <alignment horizontal="right"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20" fillId="0" borderId="0" xfId="0" applyFont="1"/>
    <xf numFmtId="0" fontId="3" fillId="16" borderId="20" xfId="0" applyFont="1" applyFill="1" applyBorder="1" applyAlignment="1">
      <alignment horizontal="right" vertical="center"/>
    </xf>
    <xf numFmtId="0" fontId="6" fillId="16" borderId="3" xfId="0" applyFont="1" applyFill="1" applyBorder="1" applyAlignment="1">
      <alignment horizontal="center" vertical="center"/>
    </xf>
    <xf numFmtId="16" fontId="4" fillId="16" borderId="3" xfId="0" applyNumberFormat="1" applyFont="1" applyFill="1" applyBorder="1" applyAlignment="1">
      <alignment horizontal="center" vertical="center"/>
    </xf>
    <xf numFmtId="167" fontId="4" fillId="16" borderId="1" xfId="0" applyNumberFormat="1" applyFont="1" applyFill="1" applyBorder="1" applyAlignment="1">
      <alignment horizontal="center" vertical="center"/>
    </xf>
    <xf numFmtId="167" fontId="4" fillId="16" borderId="21" xfId="0" applyNumberFormat="1" applyFont="1" applyFill="1" applyBorder="1" applyAlignment="1">
      <alignment horizontal="center" vertical="center"/>
    </xf>
    <xf numFmtId="0" fontId="6" fillId="0" borderId="0" xfId="0" applyFont="1" applyAlignment="1">
      <alignment horizontal="center" vertical="center" wrapText="1"/>
    </xf>
    <xf numFmtId="173" fontId="4" fillId="0" borderId="1" xfId="0" applyNumberFormat="1" applyFont="1" applyBorder="1" applyAlignment="1">
      <alignment horizontal="center" vertical="center"/>
    </xf>
    <xf numFmtId="44" fontId="4" fillId="0" borderId="0" xfId="0" applyNumberFormat="1" applyFont="1" applyAlignment="1">
      <alignment horizontal="center" vertical="center"/>
    </xf>
    <xf numFmtId="0" fontId="2" fillId="17" borderId="1" xfId="0" applyFont="1" applyFill="1" applyBorder="1" applyAlignment="1">
      <alignment horizontal="center" vertical="center"/>
    </xf>
    <xf numFmtId="0" fontId="2" fillId="17" borderId="21" xfId="0" applyFont="1" applyFill="1" applyBorder="1" applyAlignment="1">
      <alignment horizontal="center" vertical="center"/>
    </xf>
    <xf numFmtId="0" fontId="2" fillId="17" borderId="20" xfId="0" applyFont="1" applyFill="1" applyBorder="1" applyAlignment="1">
      <alignment horizontal="right" vertical="center"/>
    </xf>
    <xf numFmtId="0" fontId="2" fillId="17" borderId="4" xfId="0" applyFont="1" applyFill="1" applyBorder="1" applyAlignment="1">
      <alignment horizontal="center" vertical="center"/>
    </xf>
    <xf numFmtId="0" fontId="2" fillId="17" borderId="19" xfId="0" applyFont="1" applyFill="1" applyBorder="1" applyAlignment="1">
      <alignment horizontal="center" vertical="center"/>
    </xf>
    <xf numFmtId="0" fontId="2" fillId="17" borderId="18" xfId="0" applyFont="1" applyFill="1" applyBorder="1" applyAlignment="1">
      <alignment horizontal="right" vertical="center"/>
    </xf>
    <xf numFmtId="3" fontId="4" fillId="0" borderId="0" xfId="0" applyNumberFormat="1" applyFont="1" applyAlignment="1">
      <alignment vertical="center"/>
    </xf>
    <xf numFmtId="14" fontId="2" fillId="3"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0" fontId="4" fillId="0" borderId="0" xfId="0" applyFont="1" applyBorder="1" applyAlignment="1">
      <alignment vertical="center"/>
    </xf>
    <xf numFmtId="165" fontId="4" fillId="0" borderId="0" xfId="0" applyNumberFormat="1" applyFont="1" applyBorder="1" applyAlignment="1">
      <alignment vertical="center"/>
    </xf>
    <xf numFmtId="0" fontId="4" fillId="0" borderId="0" xfId="0" applyFont="1" applyBorder="1" applyAlignment="1">
      <alignment horizontal="center" vertical="center"/>
    </xf>
    <xf numFmtId="0" fontId="3" fillId="0" borderId="0" xfId="0" applyFont="1" applyBorder="1" applyAlignment="1">
      <alignment horizontal="right" vertical="center"/>
    </xf>
    <xf numFmtId="0" fontId="0" fillId="0" borderId="0" xfId="0" applyBorder="1"/>
    <xf numFmtId="0" fontId="0" fillId="0" borderId="0" xfId="0" pivotButton="1" applyAlignment="1">
      <alignment horizontal="center" vertical="center"/>
    </xf>
    <xf numFmtId="0" fontId="22" fillId="7" borderId="5" xfId="0" applyFont="1" applyFill="1" applyBorder="1" applyAlignment="1">
      <alignment horizontal="center" vertical="center"/>
    </xf>
    <xf numFmtId="177" fontId="0" fillId="0" borderId="0" xfId="0" applyNumberFormat="1" applyAlignment="1">
      <alignment horizontal="center" vertical="center"/>
    </xf>
    <xf numFmtId="172" fontId="0" fillId="0" borderId="0" xfId="0" applyNumberFormat="1" applyAlignment="1">
      <alignment horizontal="center" vertical="center"/>
    </xf>
    <xf numFmtId="0" fontId="0" fillId="0" borderId="0" xfId="0" applyNumberFormat="1" applyAlignment="1">
      <alignment horizontal="center" vertical="center"/>
    </xf>
    <xf numFmtId="170" fontId="4" fillId="0" borderId="0" xfId="0" applyNumberFormat="1" applyFont="1" applyAlignment="1">
      <alignment horizontal="center" vertical="center"/>
    </xf>
    <xf numFmtId="178" fontId="3" fillId="0" borderId="22" xfId="0" applyNumberFormat="1" applyFont="1" applyBorder="1" applyAlignment="1">
      <alignment horizontal="right" vertical="center"/>
    </xf>
    <xf numFmtId="164" fontId="3" fillId="0" borderId="0" xfId="2" applyNumberFormat="1" applyFont="1" applyBorder="1" applyAlignment="1">
      <alignment horizontal="right" vertical="center"/>
    </xf>
    <xf numFmtId="178" fontId="4" fillId="0" borderId="0" xfId="0" applyNumberFormat="1" applyFont="1" applyAlignment="1">
      <alignment vertical="center"/>
    </xf>
    <xf numFmtId="9" fontId="4" fillId="0" borderId="0" xfId="2" applyFont="1" applyAlignment="1">
      <alignment vertical="center"/>
    </xf>
    <xf numFmtId="44" fontId="4" fillId="0" borderId="0" xfId="1" applyFont="1" applyAlignment="1">
      <alignment horizontal="center" vertical="center"/>
    </xf>
    <xf numFmtId="166" fontId="4" fillId="0" borderId="3" xfId="0" applyNumberFormat="1" applyFont="1" applyBorder="1" applyAlignment="1">
      <alignment horizontal="right" vertical="center"/>
    </xf>
    <xf numFmtId="2" fontId="4" fillId="0" borderId="3" xfId="0" applyNumberFormat="1" applyFont="1" applyBorder="1" applyAlignment="1">
      <alignment horizontal="left" vertical="center"/>
    </xf>
    <xf numFmtId="0" fontId="4" fillId="0" borderId="0" xfId="0" applyFont="1" applyFill="1" applyAlignment="1">
      <alignment horizontal="center" vertical="center"/>
    </xf>
    <xf numFmtId="164" fontId="4" fillId="0" borderId="0" xfId="2" applyNumberFormat="1" applyFont="1" applyAlignment="1">
      <alignment horizontal="center" vertical="center"/>
    </xf>
    <xf numFmtId="0" fontId="4" fillId="2" borderId="0" xfId="0" applyFont="1" applyFill="1" applyAlignment="1">
      <alignment horizontal="center" vertical="center"/>
    </xf>
    <xf numFmtId="2" fontId="4" fillId="0" borderId="0" xfId="0" applyNumberFormat="1" applyFont="1" applyAlignment="1">
      <alignment horizontal="center" vertical="center"/>
    </xf>
    <xf numFmtId="164" fontId="5" fillId="0" borderId="0" xfId="2" applyNumberFormat="1" applyFont="1" applyAlignment="1">
      <alignment horizontal="center" vertical="center"/>
    </xf>
    <xf numFmtId="164" fontId="6" fillId="0" borderId="0" xfId="2" applyNumberFormat="1" applyFont="1" applyAlignment="1">
      <alignment horizontal="center" vertical="center"/>
    </xf>
    <xf numFmtId="0" fontId="4" fillId="0" borderId="0" xfId="0" applyNumberFormat="1" applyFont="1" applyAlignment="1">
      <alignment horizontal="center" vertical="center"/>
    </xf>
    <xf numFmtId="0" fontId="4" fillId="0" borderId="0" xfId="0" applyNumberFormat="1" applyFont="1" applyBorder="1" applyAlignment="1">
      <alignment horizontal="center" vertical="center"/>
    </xf>
    <xf numFmtId="179" fontId="4" fillId="0" borderId="0" xfId="0" applyNumberFormat="1" applyFont="1" applyAlignment="1">
      <alignment vertical="center"/>
    </xf>
    <xf numFmtId="170" fontId="4" fillId="0" borderId="0" xfId="0" applyNumberFormat="1" applyFont="1" applyBorder="1" applyAlignment="1">
      <alignment horizontal="center" vertical="center"/>
    </xf>
    <xf numFmtId="178" fontId="4" fillId="0" borderId="22" xfId="0" applyNumberFormat="1" applyFont="1" applyBorder="1" applyAlignment="1">
      <alignment horizontal="center" vertical="center"/>
    </xf>
    <xf numFmtId="169" fontId="3" fillId="0" borderId="0" xfId="0" applyNumberFormat="1" applyFont="1" applyBorder="1" applyAlignment="1">
      <alignment horizontal="right" vertical="center"/>
    </xf>
    <xf numFmtId="164" fontId="4" fillId="0" borderId="0" xfId="0" applyNumberFormat="1" applyFont="1" applyBorder="1" applyAlignment="1">
      <alignment horizontal="center" vertical="center"/>
    </xf>
    <xf numFmtId="164" fontId="4" fillId="0" borderId="0" xfId="0" applyNumberFormat="1" applyFont="1" applyAlignment="1">
      <alignment vertical="center"/>
    </xf>
    <xf numFmtId="164" fontId="3" fillId="0" borderId="1" xfId="0" applyNumberFormat="1" applyFont="1" applyBorder="1" applyAlignment="1">
      <alignment horizontal="center"/>
    </xf>
    <xf numFmtId="168" fontId="7" fillId="16" borderId="3" xfId="3" applyNumberFormat="1" applyFont="1" applyFill="1" applyBorder="1" applyAlignment="1">
      <alignment horizontal="center" vertical="center"/>
    </xf>
    <xf numFmtId="0" fontId="3" fillId="2" borderId="1" xfId="0" applyFont="1" applyFill="1" applyBorder="1" applyAlignment="1">
      <alignment horizontal="center" vertical="center"/>
    </xf>
    <xf numFmtId="181" fontId="4" fillId="0" borderId="0" xfId="0" applyNumberFormat="1" applyFont="1" applyAlignment="1">
      <alignment vertical="center"/>
    </xf>
    <xf numFmtId="170" fontId="4" fillId="0" borderId="22" xfId="0" applyNumberFormat="1" applyFont="1" applyBorder="1" applyAlignment="1">
      <alignment horizontal="center" vertical="center"/>
    </xf>
    <xf numFmtId="169" fontId="4" fillId="13" borderId="21" xfId="1" applyNumberFormat="1" applyFont="1" applyFill="1" applyBorder="1" applyAlignment="1">
      <alignment horizontal="center" vertical="center"/>
    </xf>
    <xf numFmtId="0" fontId="3" fillId="0" borderId="20" xfId="0" applyFont="1" applyBorder="1" applyAlignment="1">
      <alignment horizontal="center" vertical="center"/>
    </xf>
    <xf numFmtId="0" fontId="3" fillId="4" borderId="27" xfId="0" applyFont="1" applyFill="1" applyBorder="1" applyAlignment="1">
      <alignment horizontal="center" vertical="center"/>
    </xf>
    <xf numFmtId="167" fontId="4" fillId="4" borderId="28" xfId="0" applyNumberFormat="1" applyFont="1" applyFill="1" applyBorder="1" applyAlignment="1">
      <alignment horizontal="center" vertical="center"/>
    </xf>
    <xf numFmtId="167" fontId="4" fillId="4" borderId="29" xfId="0" applyNumberFormat="1" applyFont="1" applyFill="1" applyBorder="1" applyAlignment="1">
      <alignment horizontal="center" vertical="center"/>
    </xf>
    <xf numFmtId="0" fontId="3" fillId="4" borderId="27" xfId="0" applyFont="1" applyFill="1" applyBorder="1" applyAlignment="1">
      <alignment horizontal="right" vertical="center"/>
    </xf>
    <xf numFmtId="166" fontId="4" fillId="0" borderId="0" xfId="0" applyNumberFormat="1" applyFont="1" applyAlignment="1">
      <alignment vertical="center"/>
    </xf>
    <xf numFmtId="164" fontId="4" fillId="4" borderId="1" xfId="0" applyNumberFormat="1" applyFont="1" applyFill="1" applyBorder="1" applyAlignment="1">
      <alignment horizontal="center" vertical="center"/>
    </xf>
    <xf numFmtId="164" fontId="4" fillId="4" borderId="21" xfId="0" applyNumberFormat="1" applyFont="1" applyFill="1" applyBorder="1" applyAlignment="1">
      <alignment horizontal="center" vertical="center"/>
    </xf>
    <xf numFmtId="171" fontId="4" fillId="0" borderId="0" xfId="0" applyNumberFormat="1" applyFont="1" applyBorder="1" applyAlignment="1">
      <alignment horizontal="center" vertical="center"/>
    </xf>
    <xf numFmtId="182" fontId="4" fillId="0" borderId="0" xfId="0" applyNumberFormat="1" applyFont="1" applyAlignment="1">
      <alignment vertical="center"/>
    </xf>
    <xf numFmtId="164" fontId="4" fillId="13" borderId="1" xfId="0" applyNumberFormat="1" applyFont="1" applyFill="1" applyBorder="1" applyAlignment="1">
      <alignment horizontal="center" vertical="center"/>
    </xf>
    <xf numFmtId="164" fontId="4" fillId="13" borderId="21" xfId="0" applyNumberFormat="1" applyFont="1" applyFill="1" applyBorder="1" applyAlignment="1">
      <alignment horizontal="center" vertical="center"/>
    </xf>
    <xf numFmtId="0" fontId="23" fillId="0" borderId="0" xfId="0" pivotButton="1" applyFont="1" applyBorder="1" applyAlignment="1">
      <alignment vertical="center"/>
    </xf>
    <xf numFmtId="0" fontId="23" fillId="0" borderId="0" xfId="0" applyFont="1" applyBorder="1" applyAlignment="1">
      <alignment vertical="center"/>
    </xf>
    <xf numFmtId="0" fontId="23" fillId="0" borderId="0" xfId="0" applyFont="1" applyBorder="1" applyAlignment="1">
      <alignment horizontal="left" vertical="center"/>
    </xf>
    <xf numFmtId="165" fontId="23" fillId="0" borderId="0" xfId="0" applyNumberFormat="1" applyFont="1" applyBorder="1" applyAlignment="1">
      <alignment vertical="center"/>
    </xf>
    <xf numFmtId="0" fontId="23" fillId="0" borderId="0" xfId="0" applyFont="1" applyFill="1" applyBorder="1" applyAlignment="1">
      <alignment horizontal="left" vertical="center"/>
    </xf>
    <xf numFmtId="0" fontId="23" fillId="0" borderId="0" xfId="0" applyNumberFormat="1" applyFont="1" applyBorder="1" applyAlignment="1">
      <alignment vertical="center"/>
    </xf>
    <xf numFmtId="177" fontId="23" fillId="0" borderId="0" xfId="0" applyNumberFormat="1" applyFont="1" applyBorder="1" applyAlignment="1">
      <alignment vertical="center"/>
    </xf>
    <xf numFmtId="173" fontId="4" fillId="0" borderId="0" xfId="0" applyNumberFormat="1" applyFont="1" applyAlignment="1">
      <alignment horizontal="center" vertical="center"/>
    </xf>
    <xf numFmtId="17" fontId="4" fillId="0" borderId="0" xfId="0" applyNumberFormat="1" applyFont="1" applyFill="1" applyAlignment="1">
      <alignment horizontal="center" vertical="center"/>
    </xf>
    <xf numFmtId="0" fontId="4" fillId="0" borderId="0" xfId="0" applyFont="1" applyFill="1" applyAlignment="1">
      <alignment horizontal="center"/>
    </xf>
    <xf numFmtId="14" fontId="4" fillId="0" borderId="0" xfId="0" applyNumberFormat="1" applyFont="1" applyFill="1" applyAlignment="1">
      <alignment horizontal="center"/>
    </xf>
    <xf numFmtId="164" fontId="4" fillId="0" borderId="0" xfId="0" applyNumberFormat="1" applyFont="1" applyFill="1" applyAlignment="1">
      <alignment horizontal="center"/>
    </xf>
    <xf numFmtId="10" fontId="4" fillId="0" borderId="0" xfId="2" applyNumberFormat="1" applyFont="1" applyFill="1" applyAlignment="1">
      <alignment horizontal="center"/>
    </xf>
    <xf numFmtId="0" fontId="4" fillId="0" borderId="0" xfId="0" applyFont="1" applyFill="1" applyAlignment="1">
      <alignment horizontal="center" wrapText="1"/>
    </xf>
    <xf numFmtId="0" fontId="5" fillId="0" borderId="0" xfId="0" applyFont="1" applyFill="1" applyAlignment="1">
      <alignment horizontal="center" vertical="center"/>
    </xf>
    <xf numFmtId="0" fontId="6" fillId="0" borderId="0" xfId="0" applyFont="1" applyFill="1" applyAlignment="1">
      <alignment horizontal="center" vertical="center"/>
    </xf>
    <xf numFmtId="14" fontId="4" fillId="0" borderId="0" xfId="0" applyNumberFormat="1" applyFont="1" applyFill="1" applyAlignment="1">
      <alignment horizontal="center" vertical="center"/>
    </xf>
    <xf numFmtId="164" fontId="5" fillId="0" borderId="0" xfId="0" applyNumberFormat="1" applyFont="1" applyFill="1" applyAlignment="1">
      <alignment horizontal="center" vertical="center"/>
    </xf>
    <xf numFmtId="164" fontId="6" fillId="0" borderId="0" xfId="0" applyNumberFormat="1" applyFont="1" applyFill="1" applyAlignment="1">
      <alignment horizontal="center" vertical="center"/>
    </xf>
    <xf numFmtId="0" fontId="4" fillId="0" borderId="0" xfId="0" applyFont="1" applyFill="1" applyAlignment="1">
      <alignment horizontal="center" vertical="center" wrapText="1"/>
    </xf>
    <xf numFmtId="164" fontId="4" fillId="0" borderId="0" xfId="0" applyNumberFormat="1" applyFont="1" applyFill="1" applyAlignment="1">
      <alignment horizontal="center" vertical="center"/>
    </xf>
    <xf numFmtId="0" fontId="4" fillId="0" borderId="0" xfId="0" applyFont="1" applyFill="1"/>
    <xf numFmtId="14" fontId="6" fillId="0" borderId="0" xfId="0" applyNumberFormat="1" applyFont="1" applyFill="1" applyAlignment="1">
      <alignment horizontal="center" vertical="center"/>
    </xf>
    <xf numFmtId="0" fontId="6" fillId="0" borderId="0" xfId="0" applyFont="1" applyFill="1" applyAlignment="1">
      <alignment horizontal="center" vertical="center" wrapText="1"/>
    </xf>
    <xf numFmtId="164" fontId="4" fillId="0" borderId="0" xfId="2" applyNumberFormat="1" applyFont="1" applyFill="1" applyAlignment="1">
      <alignment horizontal="center" vertical="center"/>
    </xf>
    <xf numFmtId="2" fontId="4" fillId="0" borderId="0" xfId="0" applyNumberFormat="1" applyFont="1" applyFill="1" applyAlignment="1">
      <alignment horizontal="center" vertical="center"/>
    </xf>
    <xf numFmtId="164" fontId="5" fillId="0" borderId="0" xfId="2" applyNumberFormat="1" applyFont="1" applyFill="1" applyAlignment="1">
      <alignment horizontal="center" vertical="center"/>
    </xf>
    <xf numFmtId="164" fontId="6" fillId="0" borderId="0" xfId="2" applyNumberFormat="1" applyFont="1" applyFill="1" applyAlignment="1">
      <alignment horizontal="center" vertical="center"/>
    </xf>
    <xf numFmtId="0" fontId="13" fillId="7" borderId="5" xfId="0" applyFont="1" applyFill="1" applyBorder="1" applyAlignment="1">
      <alignment horizontal="center" vertical="center"/>
    </xf>
    <xf numFmtId="0" fontId="13" fillId="7" borderId="0" xfId="0" applyFont="1" applyFill="1" applyAlignment="1">
      <alignment horizontal="center" vertical="center"/>
    </xf>
    <xf numFmtId="0" fontId="21" fillId="17" borderId="12" xfId="0" applyFont="1" applyFill="1" applyBorder="1" applyAlignment="1">
      <alignment horizontal="center" vertical="center"/>
    </xf>
    <xf numFmtId="0" fontId="21" fillId="17" borderId="13" xfId="0" applyFont="1" applyFill="1" applyBorder="1" applyAlignment="1">
      <alignment horizontal="center" vertical="center"/>
    </xf>
    <xf numFmtId="0" fontId="21" fillId="17" borderId="14" xfId="0" applyFont="1" applyFill="1" applyBorder="1" applyAlignment="1">
      <alignment horizontal="center" vertical="center"/>
    </xf>
    <xf numFmtId="0" fontId="21" fillId="17" borderId="15" xfId="0" applyFont="1" applyFill="1" applyBorder="1" applyAlignment="1">
      <alignment horizontal="center" vertical="center"/>
    </xf>
    <xf numFmtId="0" fontId="21" fillId="17" borderId="16" xfId="0" applyFont="1" applyFill="1" applyBorder="1" applyAlignment="1">
      <alignment horizontal="center" vertical="center"/>
    </xf>
    <xf numFmtId="0" fontId="21" fillId="17" borderId="17" xfId="0" applyFont="1" applyFill="1" applyBorder="1" applyAlignment="1">
      <alignment horizontal="center" vertical="center"/>
    </xf>
    <xf numFmtId="0" fontId="2" fillId="6" borderId="23"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24"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25" xfId="0" applyFont="1" applyFill="1" applyBorder="1" applyAlignment="1">
      <alignment horizontal="center" vertical="center"/>
    </xf>
    <xf numFmtId="0" fontId="2" fillId="6" borderId="19" xfId="0" applyFont="1" applyFill="1" applyBorder="1" applyAlignment="1">
      <alignment horizontal="center" vertical="center"/>
    </xf>
    <xf numFmtId="0" fontId="2" fillId="6" borderId="25" xfId="0" applyFont="1" applyFill="1" applyBorder="1" applyAlignment="1">
      <alignment horizontal="center" vertical="center" wrapText="1"/>
    </xf>
    <xf numFmtId="0" fontId="2" fillId="6" borderId="19" xfId="0" applyFont="1" applyFill="1" applyBorder="1" applyAlignment="1">
      <alignment horizontal="center" vertical="center" wrapText="1"/>
    </xf>
    <xf numFmtId="0" fontId="19" fillId="4" borderId="0" xfId="0" applyFont="1" applyFill="1" applyAlignment="1">
      <alignment horizontal="center" vertical="center"/>
    </xf>
    <xf numFmtId="0" fontId="18" fillId="15" borderId="11" xfId="0" applyFont="1" applyFill="1" applyBorder="1" applyAlignment="1">
      <alignment horizontal="center" vertical="center" textRotation="90"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8" fillId="14" borderId="11" xfId="0" applyFont="1" applyFill="1" applyBorder="1" applyAlignment="1">
      <alignment horizontal="center" vertical="center" textRotation="90" wrapText="1"/>
    </xf>
    <xf numFmtId="0" fontId="19" fillId="4" borderId="0" xfId="0" applyFont="1" applyFill="1" applyAlignment="1">
      <alignment horizontal="center"/>
    </xf>
  </cellXfs>
  <cellStyles count="5">
    <cellStyle name="Moeda" xfId="1" builtinId="4"/>
    <cellStyle name="Normal" xfId="0" builtinId="0"/>
    <cellStyle name="Porcentagem" xfId="2" builtinId="5"/>
    <cellStyle name="Vírgula 2 2" xfId="4" xr:uid="{5B08915C-7DD6-49CE-9821-3CB9D3D30CBC}"/>
    <cellStyle name="Vírgula 3 2 2" xfId="3" xr:uid="{2A81433F-7522-4304-B62F-2DCE2BF96F9A}"/>
  </cellStyles>
  <dxfs count="778">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color theme="0"/>
      </font>
      <fill>
        <patternFill>
          <bgColor rgb="FFFF0000"/>
        </patternFill>
      </fill>
    </dxf>
    <dxf>
      <font>
        <b/>
        <i val="0"/>
      </font>
      <fill>
        <patternFill>
          <bgColor rgb="FF92D050"/>
        </patternFill>
      </fill>
    </dxf>
    <dxf>
      <font>
        <b/>
        <i val="0"/>
      </font>
      <fill>
        <patternFill>
          <bgColor rgb="FF92D050"/>
        </patternFill>
      </fill>
    </dxf>
    <dxf>
      <font>
        <b/>
        <i val="0"/>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none">
          <bgColor auto="1"/>
        </patternFill>
      </fill>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font>
        <sz val="10"/>
      </font>
    </dxf>
    <dxf>
      <numFmt numFmtId="177" formatCode="[$$-409]#,##0"/>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numFmt numFmtId="165" formatCode="[$$-409]#,##0.00"/>
    </dxf>
    <dxf>
      <font>
        <sz val="10"/>
      </font>
    </dxf>
    <dxf>
      <font>
        <sz val="10"/>
      </font>
    </dxf>
    <dxf>
      <alignment vertical="center"/>
    </dxf>
    <dxf>
      <alignment vertical="center"/>
    </dxf>
    <dxf>
      <alignment vertical="center"/>
    </dxf>
    <dxf>
      <alignment vertical="center"/>
    </dxf>
    <dxf>
      <alignment vertical="center"/>
    </dxf>
    <dxf>
      <border>
        <top/>
      </border>
    </dxf>
    <dxf>
      <border>
        <top/>
      </border>
    </dxf>
    <dxf>
      <border>
        <top/>
      </border>
    </dxf>
    <dxf>
      <border>
        <top/>
      </border>
    </dxf>
    <dxf>
      <border>
        <top/>
      </border>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numFmt numFmtId="165" formatCode="[$$-409]#,##0.00"/>
    </dxf>
    <dxf>
      <font>
        <sz val="10"/>
      </font>
    </dxf>
    <dxf>
      <font>
        <sz val="10"/>
      </font>
    </dxf>
    <dxf>
      <numFmt numFmtId="172" formatCode="0.0%"/>
    </dxf>
    <dxf>
      <numFmt numFmtId="164" formatCode="_-[$$-409]* #,##0.00_ ;_-[$$-409]* \-#,##0.00\ ;_-[$$-409]* &quot;-&quot;??_ ;_-@_ "/>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numFmt numFmtId="172" formatCode="0.0%"/>
    </dxf>
    <dxf>
      <numFmt numFmtId="13" formatCode="0%"/>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351819826440848"/>
          <c:y val="3.3851486290304329E-2"/>
          <c:w val="0.5796343009241155"/>
          <c:h val="0.8380051883554076"/>
        </c:manualLayout>
      </c:layout>
      <c:barChart>
        <c:barDir val="bar"/>
        <c:grouping val="clustered"/>
        <c:varyColors val="0"/>
        <c:ser>
          <c:idx val="0"/>
          <c:order val="0"/>
          <c:tx>
            <c:strRef>
              <c:f>'Dashboard 2023'!$B$2</c:f>
              <c:strCache>
                <c:ptCount val="1"/>
                <c:pt idx="0">
                  <c:v>Total $</c:v>
                </c:pt>
              </c:strCache>
            </c:strRef>
          </c:tx>
          <c:spPr>
            <a:solidFill>
              <a:schemeClr val="accent1"/>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2023'!$A$3:$A$19</c:f>
              <c:strCache>
                <c:ptCount val="17"/>
                <c:pt idx="0">
                  <c:v>Shipment delay</c:v>
                </c:pt>
                <c:pt idx="1">
                  <c:v>Customer reschedule</c:v>
                </c:pt>
                <c:pt idx="2">
                  <c:v>Stock discrepancy</c:v>
                </c:pt>
                <c:pt idx="3">
                  <c:v>Internal Strategy/ discount</c:v>
                </c:pt>
                <c:pt idx="4">
                  <c:v>Project</c:v>
                </c:pt>
                <c:pt idx="5">
                  <c:v>Internal problem - Manufacturing/ Ordering/ Purchasing/ IT</c:v>
                </c:pt>
                <c:pt idx="6">
                  <c:v>Supplier delay</c:v>
                </c:pt>
                <c:pt idx="7">
                  <c:v>Lead time discrepancy between supplier/ customer</c:v>
                </c:pt>
                <c:pt idx="8">
                  <c:v>Freight to be recovery at POV</c:v>
                </c:pt>
                <c:pt idx="9">
                  <c:v>Força maior</c:v>
                </c:pt>
                <c:pt idx="10">
                  <c:v>Cargo lost</c:v>
                </c:pt>
                <c:pt idx="11">
                  <c:v>Lack of packaging</c:v>
                </c:pt>
                <c:pt idx="12">
                  <c:v>P&amp;A</c:v>
                </c:pt>
                <c:pt idx="13">
                  <c:v>Stoled cargo</c:v>
                </c:pt>
                <c:pt idx="14">
                  <c:v>BOM error</c:v>
                </c:pt>
                <c:pt idx="15">
                  <c:v>Quality problem</c:v>
                </c:pt>
                <c:pt idx="16">
                  <c:v>Total Geral</c:v>
                </c:pt>
              </c:strCache>
            </c:strRef>
          </c:cat>
          <c:val>
            <c:numRef>
              <c:f>'Dashboard 2023'!$B$3:$B$19</c:f>
              <c:numCache>
                <c:formatCode>_-[$$-409]* #,##0.00_ ;_-[$$-409]* \-#,##0.00\ ;_-[$$-409]* "-"??_ ;_-@_ </c:formatCode>
                <c:ptCount val="17"/>
                <c:pt idx="0">
                  <c:v>73636.320000000007</c:v>
                </c:pt>
                <c:pt idx="1">
                  <c:v>52194.37</c:v>
                </c:pt>
                <c:pt idx="2">
                  <c:v>50584.37000000001</c:v>
                </c:pt>
                <c:pt idx="3">
                  <c:v>44192.129999999983</c:v>
                </c:pt>
                <c:pt idx="4">
                  <c:v>44059.270000000004</c:v>
                </c:pt>
                <c:pt idx="5">
                  <c:v>41301.739999999983</c:v>
                </c:pt>
                <c:pt idx="6">
                  <c:v>33215.359999999993</c:v>
                </c:pt>
                <c:pt idx="7">
                  <c:v>21926.489999999998</c:v>
                </c:pt>
                <c:pt idx="8">
                  <c:v>17647.479999999996</c:v>
                </c:pt>
                <c:pt idx="9">
                  <c:v>6811.93</c:v>
                </c:pt>
                <c:pt idx="10">
                  <c:v>6265.32</c:v>
                </c:pt>
                <c:pt idx="11">
                  <c:v>5926.78</c:v>
                </c:pt>
                <c:pt idx="12">
                  <c:v>4672.4799999999996</c:v>
                </c:pt>
                <c:pt idx="13">
                  <c:v>2692.61</c:v>
                </c:pt>
                <c:pt idx="14">
                  <c:v>2549.16</c:v>
                </c:pt>
                <c:pt idx="15">
                  <c:v>873.02</c:v>
                </c:pt>
                <c:pt idx="16">
                  <c:v>408548.82999999996</c:v>
                </c:pt>
              </c:numCache>
            </c:numRef>
          </c:val>
          <c:extLst>
            <c:ext xmlns:c16="http://schemas.microsoft.com/office/drawing/2014/chart" uri="{C3380CC4-5D6E-409C-BE32-E72D297353CC}">
              <c16:uniqueId val="{00000000-6446-4AF7-AD2C-941B16175032}"/>
            </c:ext>
          </c:extLst>
        </c:ser>
        <c:dLbls>
          <c:showLegendKey val="0"/>
          <c:showVal val="1"/>
          <c:showCatName val="0"/>
          <c:showSerName val="0"/>
          <c:showPercent val="0"/>
          <c:showBubbleSize val="0"/>
        </c:dLbls>
        <c:gapWidth val="100"/>
        <c:axId val="1487446496"/>
        <c:axId val="1051248240"/>
      </c:barChart>
      <c:valAx>
        <c:axId val="1051248240"/>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446496"/>
        <c:crosses val="autoZero"/>
        <c:crossBetween val="between"/>
      </c:valAx>
      <c:catAx>
        <c:axId val="1487446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512482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b="1"/>
              <a:t>PREMIUM vs SALES - EDS</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'Resumo Região YTD'!$D$4</c:f>
              <c:strCache>
                <c:ptCount val="1"/>
                <c:pt idx="0">
                  <c:v>Premium</c:v>
                </c:pt>
              </c:strCache>
            </c:strRef>
          </c:tx>
          <c:spPr>
            <a:solidFill>
              <a:schemeClr val="accent6"/>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080C-4C73-95B8-C2C7BEFC0866}"/>
              </c:ext>
            </c:extLst>
          </c:dPt>
          <c:dPt>
            <c:idx val="1"/>
            <c:invertIfNegative val="0"/>
            <c:bubble3D val="0"/>
            <c:spPr>
              <a:solidFill>
                <a:srgbClr val="FF0000"/>
              </a:solidFill>
              <a:ln>
                <a:noFill/>
              </a:ln>
              <a:effectLst/>
            </c:spPr>
            <c:extLst>
              <c:ext xmlns:c16="http://schemas.microsoft.com/office/drawing/2014/chart" uri="{C3380CC4-5D6E-409C-BE32-E72D297353CC}">
                <c16:uniqueId val="{00000003-080C-4C73-95B8-C2C7BEFC0866}"/>
              </c:ext>
            </c:extLst>
          </c:dPt>
          <c:dPt>
            <c:idx val="2"/>
            <c:invertIfNegative val="0"/>
            <c:bubble3D val="0"/>
            <c:spPr>
              <a:solidFill>
                <a:srgbClr val="FF0000"/>
              </a:solidFill>
              <a:ln>
                <a:noFill/>
              </a:ln>
              <a:effectLst/>
            </c:spPr>
            <c:extLst>
              <c:ext xmlns:c16="http://schemas.microsoft.com/office/drawing/2014/chart" uri="{C3380CC4-5D6E-409C-BE32-E72D297353CC}">
                <c16:uniqueId val="{00000005-080C-4C73-95B8-C2C7BEFC0866}"/>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080C-4C73-95B8-C2C7BEFC0866}"/>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9-080C-4C73-95B8-C2C7BEFC086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080C-4C73-95B8-C2C7BEFC086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D-080C-4C73-95B8-C2C7BEFC0866}"/>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F-080C-4C73-95B8-C2C7BEFC0866}"/>
              </c:ext>
            </c:extLst>
          </c:dPt>
          <c:dPt>
            <c:idx val="8"/>
            <c:invertIfNegative val="0"/>
            <c:bubble3D val="0"/>
            <c:spPr>
              <a:solidFill>
                <a:srgbClr val="FF0000"/>
              </a:solidFill>
              <a:ln>
                <a:noFill/>
              </a:ln>
              <a:effectLst/>
            </c:spPr>
            <c:extLst>
              <c:ext xmlns:c16="http://schemas.microsoft.com/office/drawing/2014/chart" uri="{C3380CC4-5D6E-409C-BE32-E72D297353CC}">
                <c16:uniqueId val="{00000011-080C-4C73-95B8-C2C7BEFC0866}"/>
              </c:ext>
            </c:extLst>
          </c:dPt>
          <c:dPt>
            <c:idx val="9"/>
            <c:invertIfNegative val="0"/>
            <c:bubble3D val="0"/>
            <c:spPr>
              <a:solidFill>
                <a:srgbClr val="FF0000"/>
              </a:solidFill>
              <a:ln>
                <a:noFill/>
              </a:ln>
              <a:effectLst/>
            </c:spPr>
            <c:extLst>
              <c:ext xmlns:c16="http://schemas.microsoft.com/office/drawing/2014/chart" uri="{C3380CC4-5D6E-409C-BE32-E72D297353CC}">
                <c16:uniqueId val="{00000014-5F93-42EE-B146-71349C42A44E}"/>
              </c:ext>
            </c:extLst>
          </c:dPt>
          <c:dPt>
            <c:idx val="10"/>
            <c:invertIfNegative val="0"/>
            <c:bubble3D val="0"/>
            <c:spPr>
              <a:solidFill>
                <a:srgbClr val="FF0000"/>
              </a:solidFill>
              <a:ln>
                <a:noFill/>
              </a:ln>
              <a:effectLst/>
            </c:spPr>
            <c:extLst>
              <c:ext xmlns:c16="http://schemas.microsoft.com/office/drawing/2014/chart" uri="{C3380CC4-5D6E-409C-BE32-E72D297353CC}">
                <c16:uniqueId val="{00000016-E09A-461C-91B9-5D7A465FA336}"/>
              </c:ext>
            </c:extLst>
          </c:dPt>
          <c:dPt>
            <c:idx val="12"/>
            <c:invertIfNegative val="0"/>
            <c:bubble3D val="0"/>
            <c:spPr>
              <a:solidFill>
                <a:srgbClr val="92D050"/>
              </a:solidFill>
              <a:ln>
                <a:noFill/>
              </a:ln>
              <a:effectLst/>
            </c:spPr>
            <c:extLst>
              <c:ext xmlns:c16="http://schemas.microsoft.com/office/drawing/2014/chart" uri="{C3380CC4-5D6E-409C-BE32-E72D297353CC}">
                <c16:uniqueId val="{00000013-080C-4C73-95B8-C2C7BEFC0866}"/>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YTD'!$E$2:$Q$2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'Resumo Região YTD'!$E$5:$Q$5</c:f>
              <c:numCache>
                <c:formatCode>0.00%</c:formatCode>
                <c:ptCount val="13"/>
                <c:pt idx="0">
                  <c:v>-1.4398832076405955E-4</c:v>
                </c:pt>
                <c:pt idx="1">
                  <c:v>1.243518240051855E-3</c:v>
                </c:pt>
                <c:pt idx="2">
                  <c:v>0</c:v>
                </c:pt>
                <c:pt idx="3">
                  <c:v>0</c:v>
                </c:pt>
                <c:pt idx="4">
                  <c:v>0</c:v>
                </c:pt>
                <c:pt idx="5">
                  <c:v>0</c:v>
                </c:pt>
                <c:pt idx="6">
                  <c:v>0</c:v>
                </c:pt>
                <c:pt idx="7">
                  <c:v>0</c:v>
                </c:pt>
                <c:pt idx="8">
                  <c:v>0</c:v>
                </c:pt>
                <c:pt idx="9">
                  <c:v>0</c:v>
                </c:pt>
                <c:pt idx="10">
                  <c:v>0</c:v>
                </c:pt>
                <c:pt idx="11">
                  <c:v>0</c:v>
                </c:pt>
                <c:pt idx="12">
                  <c:v>5.1413513901036136E-4</c:v>
                </c:pt>
              </c:numCache>
            </c:numRef>
          </c:val>
          <c:extLst>
            <c:ext xmlns:c16="http://schemas.microsoft.com/office/drawing/2014/chart" uri="{C3380CC4-5D6E-409C-BE32-E72D297353CC}">
              <c16:uniqueId val="{00000014-080C-4C73-95B8-C2C7BEFC0866}"/>
            </c:ext>
          </c:extLst>
        </c:ser>
        <c:dLbls>
          <c:showLegendKey val="0"/>
          <c:showVal val="1"/>
          <c:showCatName val="0"/>
          <c:showSerName val="0"/>
          <c:showPercent val="0"/>
          <c:showBubbleSize val="0"/>
        </c:dLbls>
        <c:gapWidth val="219"/>
        <c:axId val="814371439"/>
        <c:axId val="814362799"/>
      </c:barChart>
      <c:lineChart>
        <c:grouping val="standard"/>
        <c:varyColors val="0"/>
        <c:ser>
          <c:idx val="1"/>
          <c:order val="1"/>
          <c:tx>
            <c:v>FCST</c:v>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YTD'!$E$2:$P$2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'Resumo Região YTD'!$E$6:$Q$6</c:f>
              <c:numCache>
                <c:formatCode>0.00%</c:formatCode>
                <c:ptCount val="13"/>
                <c:pt idx="0">
                  <c:v>2E-3</c:v>
                </c:pt>
                <c:pt idx="1">
                  <c:v>1E-3</c:v>
                </c:pt>
                <c:pt idx="2">
                  <c:v>8.0000000000000004E-4</c:v>
                </c:pt>
                <c:pt idx="3">
                  <c:v>8.0000000000000004E-4</c:v>
                </c:pt>
                <c:pt idx="4">
                  <c:v>8.0000000000000004E-4</c:v>
                </c:pt>
                <c:pt idx="5">
                  <c:v>8.0000000000000004E-4</c:v>
                </c:pt>
                <c:pt idx="6">
                  <c:v>8.0000000000000004E-4</c:v>
                </c:pt>
                <c:pt idx="7">
                  <c:v>8.0000000000000004E-4</c:v>
                </c:pt>
                <c:pt idx="8">
                  <c:v>8.0000000000000004E-4</c:v>
                </c:pt>
                <c:pt idx="9">
                  <c:v>8.0000000000000004E-4</c:v>
                </c:pt>
                <c:pt idx="10">
                  <c:v>8.0000000000000004E-4</c:v>
                </c:pt>
                <c:pt idx="11">
                  <c:v>8.0000000000000004E-4</c:v>
                </c:pt>
                <c:pt idx="12">
                  <c:v>8.0000000000000004E-4</c:v>
                </c:pt>
              </c:numCache>
            </c:numRef>
          </c:val>
          <c:smooth val="0"/>
          <c:extLst>
            <c:ext xmlns:c16="http://schemas.microsoft.com/office/drawing/2014/chart" uri="{C3380CC4-5D6E-409C-BE32-E72D297353CC}">
              <c16:uniqueId val="{00000015-080C-4C73-95B8-C2C7BEFC0866}"/>
            </c:ext>
          </c:extLst>
        </c:ser>
        <c:dLbls>
          <c:showLegendKey val="0"/>
          <c:showVal val="1"/>
          <c:showCatName val="0"/>
          <c:showSerName val="0"/>
          <c:showPercent val="0"/>
          <c:showBubbleSize val="0"/>
        </c:dLbls>
        <c:marker val="1"/>
        <c:smooth val="0"/>
        <c:axId val="814371439"/>
        <c:axId val="814362799"/>
      </c:lineChart>
      <c:catAx>
        <c:axId val="814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62799"/>
        <c:crosses val="autoZero"/>
        <c:auto val="1"/>
        <c:lblAlgn val="ctr"/>
        <c:lblOffset val="100"/>
        <c:noMultiLvlLbl val="0"/>
      </c:catAx>
      <c:valAx>
        <c:axId val="814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71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b="1"/>
              <a:t>PREMIUM vs SALES - CBU PSO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'Resumo Região YTD'!$D$9</c:f>
              <c:strCache>
                <c:ptCount val="1"/>
                <c:pt idx="0">
                  <c:v>Premium</c:v>
                </c:pt>
              </c:strCache>
            </c:strRef>
          </c:tx>
          <c:spPr>
            <a:solidFill>
              <a:srgbClr val="FF000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E-1B92-48B0-964F-953C5CD778A9}"/>
              </c:ext>
            </c:extLst>
          </c:dPt>
          <c:dPt>
            <c:idx val="3"/>
            <c:invertIfNegative val="0"/>
            <c:bubble3D val="0"/>
            <c:spPr>
              <a:solidFill>
                <a:srgbClr val="92D050"/>
              </a:solidFill>
              <a:ln>
                <a:noFill/>
              </a:ln>
              <a:effectLst/>
            </c:spPr>
            <c:extLst>
              <c:ext xmlns:c16="http://schemas.microsoft.com/office/drawing/2014/chart" uri="{C3380CC4-5D6E-409C-BE32-E72D297353CC}">
                <c16:uniqueId val="{00000003-5BDD-4AAB-9409-74C5048D707E}"/>
              </c:ext>
            </c:extLst>
          </c:dPt>
          <c:dPt>
            <c:idx val="4"/>
            <c:invertIfNegative val="0"/>
            <c:bubble3D val="0"/>
            <c:spPr>
              <a:solidFill>
                <a:srgbClr val="92D050"/>
              </a:solidFill>
              <a:ln>
                <a:noFill/>
              </a:ln>
              <a:effectLst/>
            </c:spPr>
            <c:extLst>
              <c:ext xmlns:c16="http://schemas.microsoft.com/office/drawing/2014/chart" uri="{C3380CC4-5D6E-409C-BE32-E72D297353CC}">
                <c16:uniqueId val="{00000005-5BDD-4AAB-9409-74C5048D707E}"/>
              </c:ext>
            </c:extLst>
          </c:dPt>
          <c:dPt>
            <c:idx val="5"/>
            <c:invertIfNegative val="0"/>
            <c:bubble3D val="0"/>
            <c:spPr>
              <a:solidFill>
                <a:srgbClr val="92D050"/>
              </a:solidFill>
              <a:ln>
                <a:noFill/>
              </a:ln>
              <a:effectLst/>
            </c:spPr>
            <c:extLst>
              <c:ext xmlns:c16="http://schemas.microsoft.com/office/drawing/2014/chart" uri="{C3380CC4-5D6E-409C-BE32-E72D297353CC}">
                <c16:uniqueId val="{00000007-5BDD-4AAB-9409-74C5048D707E}"/>
              </c:ext>
            </c:extLst>
          </c:dPt>
          <c:dPt>
            <c:idx val="6"/>
            <c:invertIfNegative val="0"/>
            <c:bubble3D val="0"/>
            <c:spPr>
              <a:solidFill>
                <a:srgbClr val="92D050"/>
              </a:solidFill>
              <a:ln>
                <a:noFill/>
              </a:ln>
              <a:effectLst/>
            </c:spPr>
            <c:extLst>
              <c:ext xmlns:c16="http://schemas.microsoft.com/office/drawing/2014/chart" uri="{C3380CC4-5D6E-409C-BE32-E72D297353CC}">
                <c16:uniqueId val="{00000009-5BDD-4AAB-9409-74C5048D707E}"/>
              </c:ext>
            </c:extLst>
          </c:dPt>
          <c:dPt>
            <c:idx val="7"/>
            <c:invertIfNegative val="0"/>
            <c:bubble3D val="0"/>
            <c:spPr>
              <a:solidFill>
                <a:srgbClr val="92D050"/>
              </a:solidFill>
              <a:ln>
                <a:noFill/>
              </a:ln>
              <a:effectLst/>
            </c:spPr>
            <c:extLst>
              <c:ext xmlns:c16="http://schemas.microsoft.com/office/drawing/2014/chart" uri="{C3380CC4-5D6E-409C-BE32-E72D297353CC}">
                <c16:uniqueId val="{0000000B-5BDD-4AAB-9409-74C5048D707E}"/>
              </c:ext>
            </c:extLst>
          </c:dPt>
          <c:dPt>
            <c:idx val="8"/>
            <c:invertIfNegative val="0"/>
            <c:bubble3D val="0"/>
            <c:spPr>
              <a:solidFill>
                <a:srgbClr val="92D050"/>
              </a:solidFill>
              <a:ln>
                <a:noFill/>
              </a:ln>
              <a:effectLst/>
            </c:spPr>
            <c:extLst>
              <c:ext xmlns:c16="http://schemas.microsoft.com/office/drawing/2014/chart" uri="{C3380CC4-5D6E-409C-BE32-E72D297353CC}">
                <c16:uniqueId val="{0000000E-19A8-42A3-8585-17FCA7B3DA50}"/>
              </c:ext>
            </c:extLst>
          </c:dPt>
          <c:dPt>
            <c:idx val="12"/>
            <c:invertIfNegative val="0"/>
            <c:bubble3D val="0"/>
            <c:spPr>
              <a:solidFill>
                <a:srgbClr val="FF0000"/>
              </a:solidFill>
              <a:ln>
                <a:noFill/>
              </a:ln>
              <a:effectLst/>
            </c:spPr>
            <c:extLst>
              <c:ext xmlns:c16="http://schemas.microsoft.com/office/drawing/2014/chart" uri="{C3380CC4-5D6E-409C-BE32-E72D297353CC}">
                <c16:uniqueId val="{0000000D-5BDD-4AAB-9409-74C5048D707E}"/>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YTD'!$E$2:$Q$2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'Resumo Região YTD'!$E$10:$Q$10</c:f>
              <c:numCache>
                <c:formatCode>0.00%</c:formatCode>
                <c:ptCount val="13"/>
                <c:pt idx="0">
                  <c:v>8.610209947997893E-4</c:v>
                </c:pt>
                <c:pt idx="1">
                  <c:v>1.0682681349525685E-3</c:v>
                </c:pt>
                <c:pt idx="2">
                  <c:v>0</c:v>
                </c:pt>
                <c:pt idx="3">
                  <c:v>0</c:v>
                </c:pt>
                <c:pt idx="4">
                  <c:v>0</c:v>
                </c:pt>
                <c:pt idx="5">
                  <c:v>0</c:v>
                </c:pt>
                <c:pt idx="6">
                  <c:v>0</c:v>
                </c:pt>
                <c:pt idx="7">
                  <c:v>0</c:v>
                </c:pt>
                <c:pt idx="8">
                  <c:v>0</c:v>
                </c:pt>
                <c:pt idx="9">
                  <c:v>0</c:v>
                </c:pt>
                <c:pt idx="10">
                  <c:v>0</c:v>
                </c:pt>
                <c:pt idx="11">
                  <c:v>0</c:v>
                </c:pt>
                <c:pt idx="12">
                  <c:v>9.6113505550559015E-4</c:v>
                </c:pt>
              </c:numCache>
            </c:numRef>
          </c:val>
          <c:extLst>
            <c:ext xmlns:c16="http://schemas.microsoft.com/office/drawing/2014/chart" uri="{C3380CC4-5D6E-409C-BE32-E72D297353CC}">
              <c16:uniqueId val="{0000000E-5BDD-4AAB-9409-74C5048D707E}"/>
            </c:ext>
          </c:extLst>
        </c:ser>
        <c:dLbls>
          <c:showLegendKey val="0"/>
          <c:showVal val="1"/>
          <c:showCatName val="0"/>
          <c:showSerName val="0"/>
          <c:showPercent val="0"/>
          <c:showBubbleSize val="0"/>
        </c:dLbls>
        <c:gapWidth val="219"/>
        <c:axId val="814371439"/>
        <c:axId val="814362799"/>
      </c:barChart>
      <c:lineChart>
        <c:grouping val="standard"/>
        <c:varyColors val="0"/>
        <c:ser>
          <c:idx val="1"/>
          <c:order val="1"/>
          <c:tx>
            <c:v>FCST</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YTD'!$E$2:$P$2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'Resumo Região YTD'!$E$6:$Q$6</c:f>
              <c:numCache>
                <c:formatCode>0.00%</c:formatCode>
                <c:ptCount val="13"/>
                <c:pt idx="0">
                  <c:v>2E-3</c:v>
                </c:pt>
                <c:pt idx="1">
                  <c:v>1E-3</c:v>
                </c:pt>
                <c:pt idx="2">
                  <c:v>8.0000000000000004E-4</c:v>
                </c:pt>
                <c:pt idx="3">
                  <c:v>8.0000000000000004E-4</c:v>
                </c:pt>
                <c:pt idx="4">
                  <c:v>8.0000000000000004E-4</c:v>
                </c:pt>
                <c:pt idx="5">
                  <c:v>8.0000000000000004E-4</c:v>
                </c:pt>
                <c:pt idx="6">
                  <c:v>8.0000000000000004E-4</c:v>
                </c:pt>
                <c:pt idx="7">
                  <c:v>8.0000000000000004E-4</c:v>
                </c:pt>
                <c:pt idx="8">
                  <c:v>8.0000000000000004E-4</c:v>
                </c:pt>
                <c:pt idx="9">
                  <c:v>8.0000000000000004E-4</c:v>
                </c:pt>
                <c:pt idx="10">
                  <c:v>8.0000000000000004E-4</c:v>
                </c:pt>
                <c:pt idx="11">
                  <c:v>8.0000000000000004E-4</c:v>
                </c:pt>
                <c:pt idx="12">
                  <c:v>8.0000000000000004E-4</c:v>
                </c:pt>
              </c:numCache>
            </c:numRef>
          </c:val>
          <c:smooth val="0"/>
          <c:extLst>
            <c:ext xmlns:c16="http://schemas.microsoft.com/office/drawing/2014/chart" uri="{C3380CC4-5D6E-409C-BE32-E72D297353CC}">
              <c16:uniqueId val="{0000000F-5BDD-4AAB-9409-74C5048D707E}"/>
            </c:ext>
          </c:extLst>
        </c:ser>
        <c:dLbls>
          <c:showLegendKey val="0"/>
          <c:showVal val="1"/>
          <c:showCatName val="0"/>
          <c:showSerName val="0"/>
          <c:showPercent val="0"/>
          <c:showBubbleSize val="0"/>
        </c:dLbls>
        <c:marker val="1"/>
        <c:smooth val="0"/>
        <c:axId val="814371439"/>
        <c:axId val="814362799"/>
      </c:lineChart>
      <c:catAx>
        <c:axId val="814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62799"/>
        <c:crosses val="autoZero"/>
        <c:auto val="1"/>
        <c:lblAlgn val="ctr"/>
        <c:lblOffset val="100"/>
        <c:noMultiLvlLbl val="0"/>
      </c:catAx>
      <c:valAx>
        <c:axId val="814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71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b="1"/>
              <a:t>PREMIUM vs SALES - ESP</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'Resumo Região YTD'!$D$13</c:f>
              <c:strCache>
                <c:ptCount val="1"/>
                <c:pt idx="0">
                  <c:v>Premium</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A530-490D-BB75-2018AB9C52C0}"/>
              </c:ext>
            </c:extLst>
          </c:dPt>
          <c:dPt>
            <c:idx val="1"/>
            <c:invertIfNegative val="0"/>
            <c:bubble3D val="0"/>
            <c:spPr>
              <a:solidFill>
                <a:srgbClr val="FF0000"/>
              </a:solidFill>
              <a:ln>
                <a:noFill/>
              </a:ln>
              <a:effectLst/>
            </c:spPr>
            <c:extLst>
              <c:ext xmlns:c16="http://schemas.microsoft.com/office/drawing/2014/chart" uri="{C3380CC4-5D6E-409C-BE32-E72D297353CC}">
                <c16:uniqueId val="{00000010-D8A5-4731-BCF7-3C2619929733}"/>
              </c:ext>
            </c:extLst>
          </c:dPt>
          <c:dPt>
            <c:idx val="3"/>
            <c:invertIfNegative val="0"/>
            <c:bubble3D val="0"/>
            <c:spPr>
              <a:solidFill>
                <a:srgbClr val="92D050"/>
              </a:solidFill>
              <a:ln>
                <a:noFill/>
              </a:ln>
              <a:effectLst/>
            </c:spPr>
            <c:extLst>
              <c:ext xmlns:c16="http://schemas.microsoft.com/office/drawing/2014/chart" uri="{C3380CC4-5D6E-409C-BE32-E72D297353CC}">
                <c16:uniqueId val="{00000001-FDF4-44EE-B2A4-F341C1815C41}"/>
              </c:ext>
            </c:extLst>
          </c:dPt>
          <c:dPt>
            <c:idx val="4"/>
            <c:invertIfNegative val="0"/>
            <c:bubble3D val="0"/>
            <c:spPr>
              <a:solidFill>
                <a:srgbClr val="92D050"/>
              </a:solidFill>
              <a:ln>
                <a:noFill/>
              </a:ln>
              <a:effectLst/>
            </c:spPr>
            <c:extLst>
              <c:ext xmlns:c16="http://schemas.microsoft.com/office/drawing/2014/chart" uri="{C3380CC4-5D6E-409C-BE32-E72D297353CC}">
                <c16:uniqueId val="{00000003-FDF4-44EE-B2A4-F341C1815C41}"/>
              </c:ext>
            </c:extLst>
          </c:dPt>
          <c:dPt>
            <c:idx val="6"/>
            <c:invertIfNegative val="0"/>
            <c:bubble3D val="0"/>
            <c:spPr>
              <a:solidFill>
                <a:srgbClr val="92D050"/>
              </a:solidFill>
              <a:ln>
                <a:noFill/>
              </a:ln>
              <a:effectLst/>
            </c:spPr>
            <c:extLst>
              <c:ext xmlns:c16="http://schemas.microsoft.com/office/drawing/2014/chart" uri="{C3380CC4-5D6E-409C-BE32-E72D297353CC}">
                <c16:uniqueId val="{00000005-FDF4-44EE-B2A4-F341C1815C41}"/>
              </c:ext>
            </c:extLst>
          </c:dPt>
          <c:dPt>
            <c:idx val="8"/>
            <c:invertIfNegative val="0"/>
            <c:bubble3D val="0"/>
            <c:spPr>
              <a:solidFill>
                <a:srgbClr val="92D050"/>
              </a:solidFill>
              <a:ln>
                <a:noFill/>
              </a:ln>
              <a:effectLst/>
            </c:spPr>
            <c:extLst>
              <c:ext xmlns:c16="http://schemas.microsoft.com/office/drawing/2014/chart" uri="{C3380CC4-5D6E-409C-BE32-E72D297353CC}">
                <c16:uniqueId val="{00000007-FDF4-44EE-B2A4-F341C1815C41}"/>
              </c:ext>
            </c:extLst>
          </c:dPt>
          <c:dPt>
            <c:idx val="9"/>
            <c:invertIfNegative val="0"/>
            <c:bubble3D val="0"/>
            <c:spPr>
              <a:solidFill>
                <a:srgbClr val="92D050"/>
              </a:solidFill>
              <a:ln>
                <a:noFill/>
              </a:ln>
              <a:effectLst/>
            </c:spPr>
            <c:extLst>
              <c:ext xmlns:c16="http://schemas.microsoft.com/office/drawing/2014/chart" uri="{C3380CC4-5D6E-409C-BE32-E72D297353CC}">
                <c16:uniqueId val="{0000000A-F471-4E7D-93EC-052FE941F669}"/>
              </c:ext>
            </c:extLst>
          </c:dPt>
          <c:dPt>
            <c:idx val="10"/>
            <c:invertIfNegative val="0"/>
            <c:bubble3D val="0"/>
            <c:spPr>
              <a:solidFill>
                <a:srgbClr val="92D050"/>
              </a:solidFill>
              <a:ln>
                <a:noFill/>
              </a:ln>
              <a:effectLst/>
            </c:spPr>
            <c:extLst>
              <c:ext xmlns:c16="http://schemas.microsoft.com/office/drawing/2014/chart" uri="{C3380CC4-5D6E-409C-BE32-E72D297353CC}">
                <c16:uniqueId val="{0000000C-E87B-49E9-888C-A5D1E1F1E5B5}"/>
              </c:ext>
            </c:extLst>
          </c:dPt>
          <c:dPt>
            <c:idx val="12"/>
            <c:invertIfNegative val="0"/>
            <c:bubble3D val="0"/>
            <c:spPr>
              <a:solidFill>
                <a:srgbClr val="92D050"/>
              </a:solidFill>
              <a:ln>
                <a:noFill/>
              </a:ln>
              <a:effectLst/>
            </c:spPr>
            <c:extLst>
              <c:ext xmlns:c16="http://schemas.microsoft.com/office/drawing/2014/chart" uri="{C3380CC4-5D6E-409C-BE32-E72D297353CC}">
                <c16:uniqueId val="{00000009-FDF4-44EE-B2A4-F341C1815C41}"/>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YTD'!$E$2:$Q$2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'Resumo Região YTD'!$E$14:$Q$14</c:f>
              <c:numCache>
                <c:formatCode>0.00%</c:formatCode>
                <c:ptCount val="13"/>
                <c:pt idx="0">
                  <c:v>-1.7780921957854892E-3</c:v>
                </c:pt>
                <c:pt idx="1">
                  <c:v>1.5567984764589652E-3</c:v>
                </c:pt>
                <c:pt idx="2">
                  <c:v>0</c:v>
                </c:pt>
                <c:pt idx="3">
                  <c:v>0</c:v>
                </c:pt>
                <c:pt idx="4">
                  <c:v>0</c:v>
                </c:pt>
                <c:pt idx="5">
                  <c:v>0</c:v>
                </c:pt>
                <c:pt idx="6">
                  <c:v>0</c:v>
                </c:pt>
                <c:pt idx="7">
                  <c:v>0</c:v>
                </c:pt>
                <c:pt idx="8">
                  <c:v>0</c:v>
                </c:pt>
                <c:pt idx="9">
                  <c:v>0</c:v>
                </c:pt>
                <c:pt idx="10">
                  <c:v>0</c:v>
                </c:pt>
                <c:pt idx="11">
                  <c:v>0</c:v>
                </c:pt>
                <c:pt idx="12">
                  <c:v>-2.4586911258923981E-4</c:v>
                </c:pt>
              </c:numCache>
            </c:numRef>
          </c:val>
          <c:extLst>
            <c:ext xmlns:c16="http://schemas.microsoft.com/office/drawing/2014/chart" uri="{C3380CC4-5D6E-409C-BE32-E72D297353CC}">
              <c16:uniqueId val="{0000000A-FDF4-44EE-B2A4-F341C1815C41}"/>
            </c:ext>
          </c:extLst>
        </c:ser>
        <c:dLbls>
          <c:showLegendKey val="0"/>
          <c:showVal val="1"/>
          <c:showCatName val="0"/>
          <c:showSerName val="0"/>
          <c:showPercent val="0"/>
          <c:showBubbleSize val="0"/>
        </c:dLbls>
        <c:gapWidth val="219"/>
        <c:axId val="814371439"/>
        <c:axId val="814362799"/>
      </c:barChart>
      <c:lineChart>
        <c:grouping val="standard"/>
        <c:varyColors val="0"/>
        <c:ser>
          <c:idx val="1"/>
          <c:order val="1"/>
          <c:tx>
            <c:v>FCST</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YTD'!$E$2:$P$2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'Resumo Região YTD'!$E$6:$Q$6</c:f>
              <c:numCache>
                <c:formatCode>0.00%</c:formatCode>
                <c:ptCount val="13"/>
                <c:pt idx="0">
                  <c:v>2E-3</c:v>
                </c:pt>
                <c:pt idx="1">
                  <c:v>1E-3</c:v>
                </c:pt>
                <c:pt idx="2">
                  <c:v>8.0000000000000004E-4</c:v>
                </c:pt>
                <c:pt idx="3">
                  <c:v>8.0000000000000004E-4</c:v>
                </c:pt>
                <c:pt idx="4">
                  <c:v>8.0000000000000004E-4</c:v>
                </c:pt>
                <c:pt idx="5">
                  <c:v>8.0000000000000004E-4</c:v>
                </c:pt>
                <c:pt idx="6">
                  <c:v>8.0000000000000004E-4</c:v>
                </c:pt>
                <c:pt idx="7">
                  <c:v>8.0000000000000004E-4</c:v>
                </c:pt>
                <c:pt idx="8">
                  <c:v>8.0000000000000004E-4</c:v>
                </c:pt>
                <c:pt idx="9">
                  <c:v>8.0000000000000004E-4</c:v>
                </c:pt>
                <c:pt idx="10">
                  <c:v>8.0000000000000004E-4</c:v>
                </c:pt>
                <c:pt idx="11">
                  <c:v>8.0000000000000004E-4</c:v>
                </c:pt>
                <c:pt idx="12">
                  <c:v>8.0000000000000004E-4</c:v>
                </c:pt>
              </c:numCache>
            </c:numRef>
          </c:val>
          <c:smooth val="0"/>
          <c:extLst>
            <c:ext xmlns:c16="http://schemas.microsoft.com/office/drawing/2014/chart" uri="{C3380CC4-5D6E-409C-BE32-E72D297353CC}">
              <c16:uniqueId val="{0000000B-FDF4-44EE-B2A4-F341C1815C41}"/>
            </c:ext>
          </c:extLst>
        </c:ser>
        <c:dLbls>
          <c:showLegendKey val="0"/>
          <c:showVal val="1"/>
          <c:showCatName val="0"/>
          <c:showSerName val="0"/>
          <c:showPercent val="0"/>
          <c:showBubbleSize val="0"/>
        </c:dLbls>
        <c:marker val="1"/>
        <c:smooth val="0"/>
        <c:axId val="814371439"/>
        <c:axId val="814362799"/>
      </c:lineChart>
      <c:catAx>
        <c:axId val="814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62799"/>
        <c:crosses val="autoZero"/>
        <c:auto val="1"/>
        <c:lblAlgn val="ctr"/>
        <c:lblOffset val="100"/>
        <c:noMultiLvlLbl val="0"/>
      </c:catAx>
      <c:valAx>
        <c:axId val="814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71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b="1"/>
              <a:t>PREMIUM vs SALES - EDS</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'Resumo Região YTD'!$D$4</c:f>
              <c:strCache>
                <c:ptCount val="1"/>
                <c:pt idx="0">
                  <c:v>Premium</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C942-4A71-AE82-9CBF6CFACD4E}"/>
              </c:ext>
            </c:extLst>
          </c:dPt>
          <c:dPt>
            <c:idx val="1"/>
            <c:invertIfNegative val="0"/>
            <c:bubble3D val="0"/>
            <c:spPr>
              <a:solidFill>
                <a:srgbClr val="92D050"/>
              </a:solidFill>
              <a:ln>
                <a:noFill/>
              </a:ln>
              <a:effectLst/>
            </c:spPr>
            <c:extLst>
              <c:ext xmlns:c16="http://schemas.microsoft.com/office/drawing/2014/chart" uri="{C3380CC4-5D6E-409C-BE32-E72D297353CC}">
                <c16:uniqueId val="{00000003-C942-4A71-AE82-9CBF6CFACD4E}"/>
              </c:ext>
            </c:extLst>
          </c:dPt>
          <c:dPt>
            <c:idx val="2"/>
            <c:invertIfNegative val="0"/>
            <c:bubble3D val="0"/>
            <c:spPr>
              <a:solidFill>
                <a:srgbClr val="FF0000"/>
              </a:solidFill>
              <a:ln>
                <a:noFill/>
              </a:ln>
              <a:effectLst/>
            </c:spPr>
            <c:extLst>
              <c:ext xmlns:c16="http://schemas.microsoft.com/office/drawing/2014/chart" uri="{C3380CC4-5D6E-409C-BE32-E72D297353CC}">
                <c16:uniqueId val="{00000005-C942-4A71-AE82-9CBF6CFACD4E}"/>
              </c:ext>
            </c:extLst>
          </c:dPt>
          <c:dPt>
            <c:idx val="3"/>
            <c:invertIfNegative val="0"/>
            <c:bubble3D val="0"/>
            <c:spPr>
              <a:solidFill>
                <a:srgbClr val="92D050"/>
              </a:solidFill>
              <a:ln>
                <a:noFill/>
              </a:ln>
              <a:effectLst/>
            </c:spPr>
            <c:extLst>
              <c:ext xmlns:c16="http://schemas.microsoft.com/office/drawing/2014/chart" uri="{C3380CC4-5D6E-409C-BE32-E72D297353CC}">
                <c16:uniqueId val="{00000007-C942-4A71-AE82-9CBF6CFACD4E}"/>
              </c:ext>
            </c:extLst>
          </c:dPt>
          <c:dPt>
            <c:idx val="4"/>
            <c:invertIfNegative val="0"/>
            <c:bubble3D val="0"/>
            <c:spPr>
              <a:solidFill>
                <a:srgbClr val="92D050"/>
              </a:solidFill>
              <a:ln>
                <a:noFill/>
              </a:ln>
              <a:effectLst/>
            </c:spPr>
            <c:extLst>
              <c:ext xmlns:c16="http://schemas.microsoft.com/office/drawing/2014/chart" uri="{C3380CC4-5D6E-409C-BE32-E72D297353CC}">
                <c16:uniqueId val="{00000009-C942-4A71-AE82-9CBF6CFACD4E}"/>
              </c:ext>
            </c:extLst>
          </c:dPt>
          <c:dPt>
            <c:idx val="5"/>
            <c:invertIfNegative val="0"/>
            <c:bubble3D val="0"/>
            <c:spPr>
              <a:solidFill>
                <a:srgbClr val="92D050"/>
              </a:solidFill>
              <a:ln>
                <a:noFill/>
              </a:ln>
              <a:effectLst/>
            </c:spPr>
            <c:extLst>
              <c:ext xmlns:c16="http://schemas.microsoft.com/office/drawing/2014/chart" uri="{C3380CC4-5D6E-409C-BE32-E72D297353CC}">
                <c16:uniqueId val="{0000000B-C942-4A71-AE82-9CBF6CFACD4E}"/>
              </c:ext>
            </c:extLst>
          </c:dPt>
          <c:dPt>
            <c:idx val="6"/>
            <c:invertIfNegative val="0"/>
            <c:bubble3D val="0"/>
            <c:spPr>
              <a:solidFill>
                <a:srgbClr val="92D050"/>
              </a:solidFill>
              <a:ln>
                <a:noFill/>
              </a:ln>
              <a:effectLst/>
            </c:spPr>
            <c:extLst>
              <c:ext xmlns:c16="http://schemas.microsoft.com/office/drawing/2014/chart" uri="{C3380CC4-5D6E-409C-BE32-E72D297353CC}">
                <c16:uniqueId val="{0000000D-C942-4A71-AE82-9CBF6CFACD4E}"/>
              </c:ext>
            </c:extLst>
          </c:dPt>
          <c:dPt>
            <c:idx val="7"/>
            <c:invertIfNegative val="0"/>
            <c:bubble3D val="0"/>
            <c:spPr>
              <a:solidFill>
                <a:srgbClr val="92D050"/>
              </a:solidFill>
              <a:ln>
                <a:noFill/>
              </a:ln>
              <a:effectLst/>
            </c:spPr>
            <c:extLst>
              <c:ext xmlns:c16="http://schemas.microsoft.com/office/drawing/2014/chart" uri="{C3380CC4-5D6E-409C-BE32-E72D297353CC}">
                <c16:uniqueId val="{0000000F-C942-4A71-AE82-9CBF6CFACD4E}"/>
              </c:ext>
            </c:extLst>
          </c:dPt>
          <c:dPt>
            <c:idx val="8"/>
            <c:invertIfNegative val="0"/>
            <c:bubble3D val="0"/>
            <c:spPr>
              <a:solidFill>
                <a:srgbClr val="FF0000"/>
              </a:solidFill>
              <a:ln>
                <a:noFill/>
              </a:ln>
              <a:effectLst/>
            </c:spPr>
            <c:extLst>
              <c:ext xmlns:c16="http://schemas.microsoft.com/office/drawing/2014/chart" uri="{C3380CC4-5D6E-409C-BE32-E72D297353CC}">
                <c16:uniqueId val="{00000011-C942-4A71-AE82-9CBF6CFACD4E}"/>
              </c:ext>
            </c:extLst>
          </c:dPt>
          <c:dPt>
            <c:idx val="9"/>
            <c:invertIfNegative val="0"/>
            <c:bubble3D val="0"/>
            <c:spPr>
              <a:solidFill>
                <a:srgbClr val="FF0000"/>
              </a:solidFill>
              <a:ln>
                <a:noFill/>
              </a:ln>
              <a:effectLst/>
            </c:spPr>
            <c:extLst>
              <c:ext xmlns:c16="http://schemas.microsoft.com/office/drawing/2014/chart" uri="{C3380CC4-5D6E-409C-BE32-E72D297353CC}">
                <c16:uniqueId val="{00000014-59D7-48F1-A8AB-7161E6BFFDF1}"/>
              </c:ext>
            </c:extLst>
          </c:dPt>
          <c:dPt>
            <c:idx val="10"/>
            <c:invertIfNegative val="0"/>
            <c:bubble3D val="0"/>
            <c:spPr>
              <a:solidFill>
                <a:srgbClr val="FF0000"/>
              </a:solidFill>
              <a:ln>
                <a:noFill/>
              </a:ln>
              <a:effectLst/>
            </c:spPr>
            <c:extLst>
              <c:ext xmlns:c16="http://schemas.microsoft.com/office/drawing/2014/chart" uri="{C3380CC4-5D6E-409C-BE32-E72D297353CC}">
                <c16:uniqueId val="{00000016-E6A2-4EF6-B5B6-6617421E69F0}"/>
              </c:ext>
            </c:extLst>
          </c:dPt>
          <c:dPt>
            <c:idx val="11"/>
            <c:invertIfNegative val="0"/>
            <c:bubble3D val="0"/>
            <c:spPr>
              <a:solidFill>
                <a:srgbClr val="FF0000"/>
              </a:solidFill>
              <a:ln>
                <a:noFill/>
              </a:ln>
              <a:effectLst/>
            </c:spPr>
            <c:extLst>
              <c:ext xmlns:c16="http://schemas.microsoft.com/office/drawing/2014/chart" uri="{C3380CC4-5D6E-409C-BE32-E72D297353CC}">
                <c16:uniqueId val="{00000017-E6A2-4EF6-B5B6-6617421E69F0}"/>
              </c:ext>
            </c:extLst>
          </c:dPt>
          <c:dPt>
            <c:idx val="12"/>
            <c:invertIfNegative val="0"/>
            <c:bubble3D val="0"/>
            <c:spPr>
              <a:solidFill>
                <a:srgbClr val="FF0000"/>
              </a:solidFill>
              <a:ln>
                <a:noFill/>
              </a:ln>
              <a:effectLst/>
            </c:spPr>
            <c:extLst>
              <c:ext xmlns:c16="http://schemas.microsoft.com/office/drawing/2014/chart" uri="{C3380CC4-5D6E-409C-BE32-E72D297353CC}">
                <c16:uniqueId val="{00000013-C942-4A71-AE82-9CBF6CFACD4E}"/>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YTD'!$E$2:$Q$2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'Resumo Região YTD'!$E$5:$Q$5</c:f>
              <c:numCache>
                <c:formatCode>0.00%</c:formatCode>
                <c:ptCount val="13"/>
                <c:pt idx="0">
                  <c:v>-1.4398832076405955E-4</c:v>
                </c:pt>
                <c:pt idx="1">
                  <c:v>1.243518240051855E-3</c:v>
                </c:pt>
                <c:pt idx="2">
                  <c:v>0</c:v>
                </c:pt>
                <c:pt idx="3">
                  <c:v>0</c:v>
                </c:pt>
                <c:pt idx="4">
                  <c:v>0</c:v>
                </c:pt>
                <c:pt idx="5">
                  <c:v>0</c:v>
                </c:pt>
                <c:pt idx="6">
                  <c:v>0</c:v>
                </c:pt>
                <c:pt idx="7">
                  <c:v>0</c:v>
                </c:pt>
                <c:pt idx="8">
                  <c:v>0</c:v>
                </c:pt>
                <c:pt idx="9">
                  <c:v>0</c:v>
                </c:pt>
                <c:pt idx="10">
                  <c:v>0</c:v>
                </c:pt>
                <c:pt idx="11">
                  <c:v>0</c:v>
                </c:pt>
                <c:pt idx="12">
                  <c:v>5.1413513901036136E-4</c:v>
                </c:pt>
              </c:numCache>
            </c:numRef>
          </c:val>
          <c:extLst>
            <c:ext xmlns:c16="http://schemas.microsoft.com/office/drawing/2014/chart" uri="{C3380CC4-5D6E-409C-BE32-E72D297353CC}">
              <c16:uniqueId val="{00000014-C942-4A71-AE82-9CBF6CFACD4E}"/>
            </c:ext>
          </c:extLst>
        </c:ser>
        <c:dLbls>
          <c:showLegendKey val="0"/>
          <c:showVal val="1"/>
          <c:showCatName val="0"/>
          <c:showSerName val="0"/>
          <c:showPercent val="0"/>
          <c:showBubbleSize val="0"/>
        </c:dLbls>
        <c:gapWidth val="219"/>
        <c:axId val="814371439"/>
        <c:axId val="814362799"/>
      </c:barChart>
      <c:lineChart>
        <c:grouping val="standard"/>
        <c:varyColors val="0"/>
        <c:ser>
          <c:idx val="1"/>
          <c:order val="1"/>
          <c:tx>
            <c:v>FCST</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YTD'!$E$2:$P$2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'Resumo Região YTD'!$E$6:$Q$6</c:f>
              <c:numCache>
                <c:formatCode>0.00%</c:formatCode>
                <c:ptCount val="13"/>
                <c:pt idx="0">
                  <c:v>2E-3</c:v>
                </c:pt>
                <c:pt idx="1">
                  <c:v>1E-3</c:v>
                </c:pt>
                <c:pt idx="2">
                  <c:v>8.0000000000000004E-4</c:v>
                </c:pt>
                <c:pt idx="3">
                  <c:v>8.0000000000000004E-4</c:v>
                </c:pt>
                <c:pt idx="4">
                  <c:v>8.0000000000000004E-4</c:v>
                </c:pt>
                <c:pt idx="5">
                  <c:v>8.0000000000000004E-4</c:v>
                </c:pt>
                <c:pt idx="6">
                  <c:v>8.0000000000000004E-4</c:v>
                </c:pt>
                <c:pt idx="7">
                  <c:v>8.0000000000000004E-4</c:v>
                </c:pt>
                <c:pt idx="8">
                  <c:v>8.0000000000000004E-4</c:v>
                </c:pt>
                <c:pt idx="9">
                  <c:v>8.0000000000000004E-4</c:v>
                </c:pt>
                <c:pt idx="10">
                  <c:v>8.0000000000000004E-4</c:v>
                </c:pt>
                <c:pt idx="11">
                  <c:v>8.0000000000000004E-4</c:v>
                </c:pt>
                <c:pt idx="12">
                  <c:v>8.0000000000000004E-4</c:v>
                </c:pt>
              </c:numCache>
            </c:numRef>
          </c:val>
          <c:smooth val="0"/>
          <c:extLst>
            <c:ext xmlns:c16="http://schemas.microsoft.com/office/drawing/2014/chart" uri="{C3380CC4-5D6E-409C-BE32-E72D297353CC}">
              <c16:uniqueId val="{00000015-C942-4A71-AE82-9CBF6CFACD4E}"/>
            </c:ext>
          </c:extLst>
        </c:ser>
        <c:dLbls>
          <c:showLegendKey val="0"/>
          <c:showVal val="1"/>
          <c:showCatName val="0"/>
          <c:showSerName val="0"/>
          <c:showPercent val="0"/>
          <c:showBubbleSize val="0"/>
        </c:dLbls>
        <c:marker val="1"/>
        <c:smooth val="0"/>
        <c:axId val="814371439"/>
        <c:axId val="814362799"/>
      </c:lineChart>
      <c:catAx>
        <c:axId val="814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62799"/>
        <c:crosses val="autoZero"/>
        <c:auto val="1"/>
        <c:lblAlgn val="ctr"/>
        <c:lblOffset val="100"/>
        <c:noMultiLvlLbl val="0"/>
      </c:catAx>
      <c:valAx>
        <c:axId val="814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71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b="1"/>
              <a:t>PREMIUM vs SALES - CBU PSO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'Resumo Região YTD'!$D$9</c:f>
              <c:strCache>
                <c:ptCount val="1"/>
                <c:pt idx="0">
                  <c:v>Premium</c:v>
                </c:pt>
              </c:strCache>
            </c:strRef>
          </c:tx>
          <c:spPr>
            <a:solidFill>
              <a:srgbClr val="FF000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6A87-4922-AB53-FB803997E2B6}"/>
              </c:ext>
            </c:extLst>
          </c:dPt>
          <c:dPt>
            <c:idx val="3"/>
            <c:invertIfNegative val="0"/>
            <c:bubble3D val="0"/>
            <c:spPr>
              <a:solidFill>
                <a:srgbClr val="92D050"/>
              </a:solidFill>
              <a:ln>
                <a:noFill/>
              </a:ln>
              <a:effectLst/>
            </c:spPr>
            <c:extLst>
              <c:ext xmlns:c16="http://schemas.microsoft.com/office/drawing/2014/chart" uri="{C3380CC4-5D6E-409C-BE32-E72D297353CC}">
                <c16:uniqueId val="{00000003-6A87-4922-AB53-FB803997E2B6}"/>
              </c:ext>
            </c:extLst>
          </c:dPt>
          <c:dPt>
            <c:idx val="4"/>
            <c:invertIfNegative val="0"/>
            <c:bubble3D val="0"/>
            <c:spPr>
              <a:solidFill>
                <a:srgbClr val="92D050"/>
              </a:solidFill>
              <a:ln>
                <a:noFill/>
              </a:ln>
              <a:effectLst/>
            </c:spPr>
            <c:extLst>
              <c:ext xmlns:c16="http://schemas.microsoft.com/office/drawing/2014/chart" uri="{C3380CC4-5D6E-409C-BE32-E72D297353CC}">
                <c16:uniqueId val="{00000005-6A87-4922-AB53-FB803997E2B6}"/>
              </c:ext>
            </c:extLst>
          </c:dPt>
          <c:dPt>
            <c:idx val="5"/>
            <c:invertIfNegative val="0"/>
            <c:bubble3D val="0"/>
            <c:spPr>
              <a:solidFill>
                <a:srgbClr val="92D050"/>
              </a:solidFill>
              <a:ln>
                <a:noFill/>
              </a:ln>
              <a:effectLst/>
            </c:spPr>
            <c:extLst>
              <c:ext xmlns:c16="http://schemas.microsoft.com/office/drawing/2014/chart" uri="{C3380CC4-5D6E-409C-BE32-E72D297353CC}">
                <c16:uniqueId val="{00000007-6A87-4922-AB53-FB803997E2B6}"/>
              </c:ext>
            </c:extLst>
          </c:dPt>
          <c:dPt>
            <c:idx val="6"/>
            <c:invertIfNegative val="0"/>
            <c:bubble3D val="0"/>
            <c:spPr>
              <a:solidFill>
                <a:srgbClr val="92D050"/>
              </a:solidFill>
              <a:ln>
                <a:noFill/>
              </a:ln>
              <a:effectLst/>
            </c:spPr>
            <c:extLst>
              <c:ext xmlns:c16="http://schemas.microsoft.com/office/drawing/2014/chart" uri="{C3380CC4-5D6E-409C-BE32-E72D297353CC}">
                <c16:uniqueId val="{00000009-6A87-4922-AB53-FB803997E2B6}"/>
              </c:ext>
            </c:extLst>
          </c:dPt>
          <c:dPt>
            <c:idx val="7"/>
            <c:invertIfNegative val="0"/>
            <c:bubble3D val="0"/>
            <c:spPr>
              <a:solidFill>
                <a:srgbClr val="92D050"/>
              </a:solidFill>
              <a:ln>
                <a:noFill/>
              </a:ln>
              <a:effectLst/>
            </c:spPr>
            <c:extLst>
              <c:ext xmlns:c16="http://schemas.microsoft.com/office/drawing/2014/chart" uri="{C3380CC4-5D6E-409C-BE32-E72D297353CC}">
                <c16:uniqueId val="{0000000B-6A87-4922-AB53-FB803997E2B6}"/>
              </c:ext>
            </c:extLst>
          </c:dPt>
          <c:dPt>
            <c:idx val="8"/>
            <c:invertIfNegative val="0"/>
            <c:bubble3D val="0"/>
            <c:spPr>
              <a:solidFill>
                <a:srgbClr val="92D050"/>
              </a:solidFill>
              <a:ln>
                <a:noFill/>
              </a:ln>
              <a:effectLst/>
            </c:spPr>
            <c:extLst>
              <c:ext xmlns:c16="http://schemas.microsoft.com/office/drawing/2014/chart" uri="{C3380CC4-5D6E-409C-BE32-E72D297353CC}">
                <c16:uniqueId val="{0000000E-D2B2-4CAD-AB38-DA466C9253B1}"/>
              </c:ext>
            </c:extLst>
          </c:dPt>
          <c:dPt>
            <c:idx val="12"/>
            <c:invertIfNegative val="0"/>
            <c:bubble3D val="0"/>
            <c:spPr>
              <a:solidFill>
                <a:srgbClr val="FF0000"/>
              </a:solidFill>
              <a:ln>
                <a:noFill/>
              </a:ln>
              <a:effectLst/>
            </c:spPr>
            <c:extLst>
              <c:ext xmlns:c16="http://schemas.microsoft.com/office/drawing/2014/chart" uri="{C3380CC4-5D6E-409C-BE32-E72D297353CC}">
                <c16:uniqueId val="{0000000D-6A87-4922-AB53-FB803997E2B6}"/>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YTD'!$E$2:$Q$2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'Resumo Região YTD'!$E$10:$Q$10</c:f>
              <c:numCache>
                <c:formatCode>0.00%</c:formatCode>
                <c:ptCount val="13"/>
                <c:pt idx="0">
                  <c:v>8.610209947997893E-4</c:v>
                </c:pt>
                <c:pt idx="1">
                  <c:v>1.0682681349525685E-3</c:v>
                </c:pt>
                <c:pt idx="2">
                  <c:v>0</c:v>
                </c:pt>
                <c:pt idx="3">
                  <c:v>0</c:v>
                </c:pt>
                <c:pt idx="4">
                  <c:v>0</c:v>
                </c:pt>
                <c:pt idx="5">
                  <c:v>0</c:v>
                </c:pt>
                <c:pt idx="6">
                  <c:v>0</c:v>
                </c:pt>
                <c:pt idx="7">
                  <c:v>0</c:v>
                </c:pt>
                <c:pt idx="8">
                  <c:v>0</c:v>
                </c:pt>
                <c:pt idx="9">
                  <c:v>0</c:v>
                </c:pt>
                <c:pt idx="10">
                  <c:v>0</c:v>
                </c:pt>
                <c:pt idx="11">
                  <c:v>0</c:v>
                </c:pt>
                <c:pt idx="12">
                  <c:v>9.6113505550559015E-4</c:v>
                </c:pt>
              </c:numCache>
            </c:numRef>
          </c:val>
          <c:extLst>
            <c:ext xmlns:c16="http://schemas.microsoft.com/office/drawing/2014/chart" uri="{C3380CC4-5D6E-409C-BE32-E72D297353CC}">
              <c16:uniqueId val="{0000000E-6A87-4922-AB53-FB803997E2B6}"/>
            </c:ext>
          </c:extLst>
        </c:ser>
        <c:dLbls>
          <c:showLegendKey val="0"/>
          <c:showVal val="1"/>
          <c:showCatName val="0"/>
          <c:showSerName val="0"/>
          <c:showPercent val="0"/>
          <c:showBubbleSize val="0"/>
        </c:dLbls>
        <c:gapWidth val="219"/>
        <c:axId val="814371439"/>
        <c:axId val="814362799"/>
      </c:barChart>
      <c:lineChart>
        <c:grouping val="standard"/>
        <c:varyColors val="0"/>
        <c:ser>
          <c:idx val="1"/>
          <c:order val="1"/>
          <c:tx>
            <c:v>FCST</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YTD'!$E$2:$P$2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'Resumo Região YTD'!$E$6:$Q$6</c:f>
              <c:numCache>
                <c:formatCode>0.00%</c:formatCode>
                <c:ptCount val="13"/>
                <c:pt idx="0">
                  <c:v>2E-3</c:v>
                </c:pt>
                <c:pt idx="1">
                  <c:v>1E-3</c:v>
                </c:pt>
                <c:pt idx="2">
                  <c:v>8.0000000000000004E-4</c:v>
                </c:pt>
                <c:pt idx="3">
                  <c:v>8.0000000000000004E-4</c:v>
                </c:pt>
                <c:pt idx="4">
                  <c:v>8.0000000000000004E-4</c:v>
                </c:pt>
                <c:pt idx="5">
                  <c:v>8.0000000000000004E-4</c:v>
                </c:pt>
                <c:pt idx="6">
                  <c:v>8.0000000000000004E-4</c:v>
                </c:pt>
                <c:pt idx="7">
                  <c:v>8.0000000000000004E-4</c:v>
                </c:pt>
                <c:pt idx="8">
                  <c:v>8.0000000000000004E-4</c:v>
                </c:pt>
                <c:pt idx="9">
                  <c:v>8.0000000000000004E-4</c:v>
                </c:pt>
                <c:pt idx="10">
                  <c:v>8.0000000000000004E-4</c:v>
                </c:pt>
                <c:pt idx="11">
                  <c:v>8.0000000000000004E-4</c:v>
                </c:pt>
                <c:pt idx="12">
                  <c:v>8.0000000000000004E-4</c:v>
                </c:pt>
              </c:numCache>
            </c:numRef>
          </c:val>
          <c:smooth val="0"/>
          <c:extLst>
            <c:ext xmlns:c16="http://schemas.microsoft.com/office/drawing/2014/chart" uri="{C3380CC4-5D6E-409C-BE32-E72D297353CC}">
              <c16:uniqueId val="{0000000F-6A87-4922-AB53-FB803997E2B6}"/>
            </c:ext>
          </c:extLst>
        </c:ser>
        <c:dLbls>
          <c:showLegendKey val="0"/>
          <c:showVal val="1"/>
          <c:showCatName val="0"/>
          <c:showSerName val="0"/>
          <c:showPercent val="0"/>
          <c:showBubbleSize val="0"/>
        </c:dLbls>
        <c:marker val="1"/>
        <c:smooth val="0"/>
        <c:axId val="814371439"/>
        <c:axId val="814362799"/>
      </c:lineChart>
      <c:catAx>
        <c:axId val="814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62799"/>
        <c:crosses val="autoZero"/>
        <c:auto val="1"/>
        <c:lblAlgn val="ctr"/>
        <c:lblOffset val="100"/>
        <c:noMultiLvlLbl val="0"/>
      </c:catAx>
      <c:valAx>
        <c:axId val="814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71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b="1"/>
              <a:t>PREMIUM vs SALES - ESP</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'Resumo Região YTD'!$D$13</c:f>
              <c:strCache>
                <c:ptCount val="1"/>
                <c:pt idx="0">
                  <c:v>Premium</c:v>
                </c:pt>
              </c:strCache>
            </c:strRef>
          </c:tx>
          <c:spPr>
            <a:solidFill>
              <a:srgbClr val="92D050"/>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1-09E9-42D7-8D01-3308B6F8094F}"/>
              </c:ext>
            </c:extLst>
          </c:dPt>
          <c:dPt>
            <c:idx val="4"/>
            <c:invertIfNegative val="0"/>
            <c:bubble3D val="0"/>
            <c:spPr>
              <a:solidFill>
                <a:srgbClr val="FF0000"/>
              </a:solidFill>
              <a:ln>
                <a:noFill/>
              </a:ln>
              <a:effectLst/>
            </c:spPr>
            <c:extLst>
              <c:ext xmlns:c16="http://schemas.microsoft.com/office/drawing/2014/chart" uri="{C3380CC4-5D6E-409C-BE32-E72D297353CC}">
                <c16:uniqueId val="{00000003-09E9-42D7-8D01-3308B6F8094F}"/>
              </c:ext>
            </c:extLst>
          </c:dPt>
          <c:dPt>
            <c:idx val="6"/>
            <c:invertIfNegative val="0"/>
            <c:bubble3D val="0"/>
            <c:spPr>
              <a:solidFill>
                <a:srgbClr val="FF0000"/>
              </a:solidFill>
              <a:ln>
                <a:noFill/>
              </a:ln>
              <a:effectLst/>
            </c:spPr>
            <c:extLst>
              <c:ext xmlns:c16="http://schemas.microsoft.com/office/drawing/2014/chart" uri="{C3380CC4-5D6E-409C-BE32-E72D297353CC}">
                <c16:uniqueId val="{00000005-09E9-42D7-8D01-3308B6F8094F}"/>
              </c:ext>
            </c:extLst>
          </c:dPt>
          <c:dPt>
            <c:idx val="8"/>
            <c:invertIfNegative val="0"/>
            <c:bubble3D val="0"/>
            <c:spPr>
              <a:solidFill>
                <a:srgbClr val="FF0000"/>
              </a:solidFill>
              <a:ln>
                <a:noFill/>
              </a:ln>
              <a:effectLst/>
            </c:spPr>
            <c:extLst>
              <c:ext xmlns:c16="http://schemas.microsoft.com/office/drawing/2014/chart" uri="{C3380CC4-5D6E-409C-BE32-E72D297353CC}">
                <c16:uniqueId val="{00000007-09E9-42D7-8D01-3308B6F8094F}"/>
              </c:ext>
            </c:extLst>
          </c:dPt>
          <c:dPt>
            <c:idx val="9"/>
            <c:invertIfNegative val="0"/>
            <c:bubble3D val="0"/>
            <c:spPr>
              <a:solidFill>
                <a:srgbClr val="FF0000"/>
              </a:solidFill>
              <a:ln>
                <a:noFill/>
              </a:ln>
              <a:effectLst/>
            </c:spPr>
            <c:extLst>
              <c:ext xmlns:c16="http://schemas.microsoft.com/office/drawing/2014/chart" uri="{C3380CC4-5D6E-409C-BE32-E72D297353CC}">
                <c16:uniqueId val="{0000000A-648A-41A5-A683-74BC7AE38CB3}"/>
              </c:ext>
            </c:extLst>
          </c:dPt>
          <c:dPt>
            <c:idx val="10"/>
            <c:invertIfNegative val="0"/>
            <c:bubble3D val="0"/>
            <c:spPr>
              <a:solidFill>
                <a:srgbClr val="FF0000"/>
              </a:solidFill>
              <a:ln>
                <a:noFill/>
              </a:ln>
              <a:effectLst/>
            </c:spPr>
            <c:extLst>
              <c:ext xmlns:c16="http://schemas.microsoft.com/office/drawing/2014/chart" uri="{C3380CC4-5D6E-409C-BE32-E72D297353CC}">
                <c16:uniqueId val="{0000000C-E633-4553-AB90-123AA0F46B55}"/>
              </c:ext>
            </c:extLst>
          </c:dPt>
          <c:dPt>
            <c:idx val="11"/>
            <c:invertIfNegative val="0"/>
            <c:bubble3D val="0"/>
            <c:spPr>
              <a:solidFill>
                <a:srgbClr val="FF0000"/>
              </a:solidFill>
              <a:ln>
                <a:noFill/>
              </a:ln>
              <a:effectLst/>
            </c:spPr>
            <c:extLst>
              <c:ext xmlns:c16="http://schemas.microsoft.com/office/drawing/2014/chart" uri="{C3380CC4-5D6E-409C-BE32-E72D297353CC}">
                <c16:uniqueId val="{0000000D-E633-4553-AB90-123AA0F46B55}"/>
              </c:ext>
            </c:extLst>
          </c:dPt>
          <c:dPt>
            <c:idx val="12"/>
            <c:invertIfNegative val="0"/>
            <c:bubble3D val="0"/>
            <c:spPr>
              <a:solidFill>
                <a:srgbClr val="FF0000"/>
              </a:solidFill>
              <a:ln>
                <a:noFill/>
              </a:ln>
              <a:effectLst/>
            </c:spPr>
            <c:extLst>
              <c:ext xmlns:c16="http://schemas.microsoft.com/office/drawing/2014/chart" uri="{C3380CC4-5D6E-409C-BE32-E72D297353CC}">
                <c16:uniqueId val="{00000009-09E9-42D7-8D01-3308B6F8094F}"/>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YTD'!$E$2:$Q$2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'Resumo Região YTD'!$E$14:$Q$14</c:f>
              <c:numCache>
                <c:formatCode>0.00%</c:formatCode>
                <c:ptCount val="13"/>
                <c:pt idx="0">
                  <c:v>-1.7780921957854892E-3</c:v>
                </c:pt>
                <c:pt idx="1">
                  <c:v>1.5567984764589652E-3</c:v>
                </c:pt>
                <c:pt idx="2">
                  <c:v>0</c:v>
                </c:pt>
                <c:pt idx="3">
                  <c:v>0</c:v>
                </c:pt>
                <c:pt idx="4">
                  <c:v>0</c:v>
                </c:pt>
                <c:pt idx="5">
                  <c:v>0</c:v>
                </c:pt>
                <c:pt idx="6">
                  <c:v>0</c:v>
                </c:pt>
                <c:pt idx="7">
                  <c:v>0</c:v>
                </c:pt>
                <c:pt idx="8">
                  <c:v>0</c:v>
                </c:pt>
                <c:pt idx="9">
                  <c:v>0</c:v>
                </c:pt>
                <c:pt idx="10">
                  <c:v>0</c:v>
                </c:pt>
                <c:pt idx="11">
                  <c:v>0</c:v>
                </c:pt>
                <c:pt idx="12">
                  <c:v>-2.4586911258923981E-4</c:v>
                </c:pt>
              </c:numCache>
            </c:numRef>
          </c:val>
          <c:extLst>
            <c:ext xmlns:c16="http://schemas.microsoft.com/office/drawing/2014/chart" uri="{C3380CC4-5D6E-409C-BE32-E72D297353CC}">
              <c16:uniqueId val="{0000000A-09E9-42D7-8D01-3308B6F8094F}"/>
            </c:ext>
          </c:extLst>
        </c:ser>
        <c:dLbls>
          <c:showLegendKey val="0"/>
          <c:showVal val="1"/>
          <c:showCatName val="0"/>
          <c:showSerName val="0"/>
          <c:showPercent val="0"/>
          <c:showBubbleSize val="0"/>
        </c:dLbls>
        <c:gapWidth val="219"/>
        <c:axId val="814371439"/>
        <c:axId val="814362799"/>
      </c:barChart>
      <c:lineChart>
        <c:grouping val="standard"/>
        <c:varyColors val="0"/>
        <c:ser>
          <c:idx val="1"/>
          <c:order val="1"/>
          <c:tx>
            <c:v>FCST</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'Resumo Região YTD'!$E$2:$P$2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'Resumo Região YTD'!$E$6:$Q$6</c:f>
              <c:numCache>
                <c:formatCode>0.00%</c:formatCode>
                <c:ptCount val="13"/>
                <c:pt idx="0">
                  <c:v>2E-3</c:v>
                </c:pt>
                <c:pt idx="1">
                  <c:v>1E-3</c:v>
                </c:pt>
                <c:pt idx="2">
                  <c:v>8.0000000000000004E-4</c:v>
                </c:pt>
                <c:pt idx="3">
                  <c:v>8.0000000000000004E-4</c:v>
                </c:pt>
                <c:pt idx="4">
                  <c:v>8.0000000000000004E-4</c:v>
                </c:pt>
                <c:pt idx="5">
                  <c:v>8.0000000000000004E-4</c:v>
                </c:pt>
                <c:pt idx="6">
                  <c:v>8.0000000000000004E-4</c:v>
                </c:pt>
                <c:pt idx="7">
                  <c:v>8.0000000000000004E-4</c:v>
                </c:pt>
                <c:pt idx="8">
                  <c:v>8.0000000000000004E-4</c:v>
                </c:pt>
                <c:pt idx="9">
                  <c:v>8.0000000000000004E-4</c:v>
                </c:pt>
                <c:pt idx="10">
                  <c:v>8.0000000000000004E-4</c:v>
                </c:pt>
                <c:pt idx="11">
                  <c:v>8.0000000000000004E-4</c:v>
                </c:pt>
                <c:pt idx="12">
                  <c:v>8.0000000000000004E-4</c:v>
                </c:pt>
              </c:numCache>
            </c:numRef>
          </c:val>
          <c:smooth val="0"/>
          <c:extLst>
            <c:ext xmlns:c16="http://schemas.microsoft.com/office/drawing/2014/chart" uri="{C3380CC4-5D6E-409C-BE32-E72D297353CC}">
              <c16:uniqueId val="{0000000B-09E9-42D7-8D01-3308B6F8094F}"/>
            </c:ext>
          </c:extLst>
        </c:ser>
        <c:dLbls>
          <c:showLegendKey val="0"/>
          <c:showVal val="1"/>
          <c:showCatName val="0"/>
          <c:showSerName val="0"/>
          <c:showPercent val="0"/>
          <c:showBubbleSize val="0"/>
        </c:dLbls>
        <c:marker val="1"/>
        <c:smooth val="0"/>
        <c:axId val="814371439"/>
        <c:axId val="814362799"/>
      </c:lineChart>
      <c:catAx>
        <c:axId val="814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62799"/>
        <c:crosses val="autoZero"/>
        <c:auto val="1"/>
        <c:lblAlgn val="ctr"/>
        <c:lblOffset val="100"/>
        <c:noMultiLvlLbl val="0"/>
      </c:catAx>
      <c:valAx>
        <c:axId val="814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14371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pt-BR"/>
              <a:t>Premium % fcst vs actual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283652419032902"/>
          <c:y val="8.6014937576200753E-2"/>
          <c:w val="0.78162048123870431"/>
          <c:h val="0.78020137217907271"/>
        </c:manualLayout>
      </c:layout>
      <c:lineChart>
        <c:grouping val="standard"/>
        <c:varyColors val="0"/>
        <c:ser>
          <c:idx val="0"/>
          <c:order val="0"/>
          <c:tx>
            <c:v>"% atual vs fat atual"</c:v>
          </c:tx>
          <c:spPr>
            <a:ln w="22225" cap="rnd">
              <a:solidFill>
                <a:schemeClr val="accent6"/>
              </a:solidFill>
              <a:prstDash val="sysDot"/>
              <a:round/>
            </a:ln>
            <a:effectLst/>
          </c:spPr>
          <c:marker>
            <c:symbol val="diamond"/>
            <c:size val="6"/>
            <c:spPr>
              <a:solidFill>
                <a:schemeClr val="accent6"/>
              </a:solidFill>
              <a:ln w="9525">
                <a:solidFill>
                  <a:schemeClr val="accent6"/>
                </a:solidFill>
                <a:round/>
              </a:ln>
              <a:effectLst/>
            </c:spPr>
          </c:marker>
          <c:cat>
            <c:strRef>
              <c:f>'Resumo Região'!$B$3:$F$3</c:f>
              <c:strCache>
                <c:ptCount val="5"/>
                <c:pt idx="0">
                  <c:v>Paraisopolis</c:v>
                </c:pt>
                <c:pt idx="1">
                  <c:v>Ouros</c:v>
                </c:pt>
                <c:pt idx="2">
                  <c:v>CBU PSO</c:v>
                </c:pt>
                <c:pt idx="3">
                  <c:v>Pinhal</c:v>
                </c:pt>
                <c:pt idx="4">
                  <c:v>Região</c:v>
                </c:pt>
              </c:strCache>
            </c:strRef>
          </c:cat>
          <c:val>
            <c:numRef>
              <c:f>'Resumo Região'!$B$6:$F$6</c:f>
              <c:numCache>
                <c:formatCode>0.00%</c:formatCode>
                <c:ptCount val="5"/>
                <c:pt idx="0">
                  <c:v>1.4858628218903836E-3</c:v>
                </c:pt>
                <c:pt idx="1">
                  <c:v>5.5618248110289982E-4</c:v>
                </c:pt>
                <c:pt idx="2">
                  <c:v>1.0682681349525685E-3</c:v>
                </c:pt>
                <c:pt idx="3">
                  <c:v>1.5567984764589652E-3</c:v>
                </c:pt>
                <c:pt idx="4">
                  <c:v>1.243518240051855E-3</c:v>
                </c:pt>
              </c:numCache>
            </c:numRef>
          </c:val>
          <c:smooth val="0"/>
          <c:extLst>
            <c:ext xmlns:c16="http://schemas.microsoft.com/office/drawing/2014/chart" uri="{C3380CC4-5D6E-409C-BE32-E72D297353CC}">
              <c16:uniqueId val="{00000000-9D99-4B14-9EEF-7BFC77E5E5F2}"/>
            </c:ext>
          </c:extLst>
        </c:ser>
        <c:ser>
          <c:idx val="1"/>
          <c:order val="1"/>
          <c:tx>
            <c:strRef>
              <c:f>'Resumo Região'!$A$34</c:f>
              <c:strCache>
                <c:ptCount val="1"/>
                <c:pt idx="0">
                  <c:v>FCST %</c:v>
                </c:pt>
              </c:strCache>
            </c:strRef>
          </c:tx>
          <c:spPr>
            <a:ln w="2222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square"/>
            <c:size val="6"/>
            <c:spPr>
              <a:solidFill>
                <a:schemeClr val="accent5"/>
              </a:solidFill>
              <a:ln w="9525">
                <a:solidFill>
                  <a:schemeClr val="accent5"/>
                </a:solidFill>
                <a:round/>
              </a:ln>
              <a:effectLst/>
            </c:spPr>
          </c:marker>
          <c:cat>
            <c:strRef>
              <c:f>'Resumo Região'!$B$3:$F$3</c:f>
              <c:strCache>
                <c:ptCount val="5"/>
                <c:pt idx="0">
                  <c:v>Paraisopolis</c:v>
                </c:pt>
                <c:pt idx="1">
                  <c:v>Ouros</c:v>
                </c:pt>
                <c:pt idx="2">
                  <c:v>CBU PSO</c:v>
                </c:pt>
                <c:pt idx="3">
                  <c:v>Pinhal</c:v>
                </c:pt>
                <c:pt idx="4">
                  <c:v>Região</c:v>
                </c:pt>
              </c:strCache>
            </c:strRef>
          </c:cat>
          <c:val>
            <c:numRef>
              <c:f>'Resumo Região'!$B$34:$F$34</c:f>
              <c:numCache>
                <c:formatCode>0.00%</c:formatCode>
                <c:ptCount val="5"/>
                <c:pt idx="0">
                  <c:v>5.9999999999999995E-4</c:v>
                </c:pt>
                <c:pt idx="1">
                  <c:v>5.9999999999999995E-4</c:v>
                </c:pt>
                <c:pt idx="2">
                  <c:v>5.9999999999999995E-4</c:v>
                </c:pt>
                <c:pt idx="3">
                  <c:v>5.9999999999999995E-4</c:v>
                </c:pt>
                <c:pt idx="4">
                  <c:v>5.9999999999999995E-4</c:v>
                </c:pt>
              </c:numCache>
            </c:numRef>
          </c:val>
          <c:smooth val="0"/>
          <c:extLst>
            <c:ext xmlns:c16="http://schemas.microsoft.com/office/drawing/2014/chart" uri="{C3380CC4-5D6E-409C-BE32-E72D297353CC}">
              <c16:uniqueId val="{00000001-9D99-4B14-9EEF-7BFC77E5E5F2}"/>
            </c:ext>
          </c:extLst>
        </c:ser>
        <c:ser>
          <c:idx val="2"/>
          <c:order val="2"/>
          <c:tx>
            <c:v>"% atual vs Fat mês</c:v>
          </c:tx>
          <c:spPr>
            <a:ln w="22225" cap="rnd">
              <a:solidFill>
                <a:schemeClr val="accent4"/>
              </a:solidFill>
              <a:prstDash val="solid"/>
              <a:round/>
            </a:ln>
            <a:effectLst/>
          </c:spPr>
          <c:marker>
            <c:symbol val="triangle"/>
            <c:size val="6"/>
            <c:spPr>
              <a:solidFill>
                <a:schemeClr val="accent4"/>
              </a:solidFill>
              <a:ln w="9525">
                <a:solidFill>
                  <a:schemeClr val="accent4"/>
                </a:solidFill>
                <a:round/>
              </a:ln>
              <a:effectLst/>
            </c:spPr>
          </c:marker>
          <c:cat>
            <c:strRef>
              <c:f>'Resumo Região'!$B$3:$F$3</c:f>
              <c:strCache>
                <c:ptCount val="5"/>
                <c:pt idx="0">
                  <c:v>Paraisopolis</c:v>
                </c:pt>
                <c:pt idx="1">
                  <c:v>Ouros</c:v>
                </c:pt>
                <c:pt idx="2">
                  <c:v>CBU PSO</c:v>
                </c:pt>
                <c:pt idx="3">
                  <c:v>Pinhal</c:v>
                </c:pt>
                <c:pt idx="4">
                  <c:v>Região</c:v>
                </c:pt>
              </c:strCache>
            </c:strRef>
          </c:cat>
          <c:val>
            <c:numRef>
              <c:f>'Resumo Região'!$B$11:$F$11</c:f>
              <c:numCache>
                <c:formatCode>0.00%</c:formatCode>
                <c:ptCount val="5"/>
                <c:pt idx="0">
                  <c:v>1.4858628218903836E-3</c:v>
                </c:pt>
                <c:pt idx="1">
                  <c:v>5.5618248110289982E-4</c:v>
                </c:pt>
                <c:pt idx="2">
                  <c:v>1.0682681349525685E-3</c:v>
                </c:pt>
                <c:pt idx="3">
                  <c:v>1.5567984764589652E-3</c:v>
                </c:pt>
                <c:pt idx="4">
                  <c:v>1.243518240051855E-3</c:v>
                </c:pt>
              </c:numCache>
            </c:numRef>
          </c:val>
          <c:smooth val="0"/>
          <c:extLst>
            <c:ext xmlns:c16="http://schemas.microsoft.com/office/drawing/2014/chart" uri="{C3380CC4-5D6E-409C-BE32-E72D297353CC}">
              <c16:uniqueId val="{00000002-9D99-4B14-9EEF-7BFC77E5E5F2}"/>
            </c:ext>
          </c:extLst>
        </c:ser>
        <c:ser>
          <c:idx val="3"/>
          <c:order val="3"/>
          <c:tx>
            <c:v>Projeção % vs fat mês</c:v>
          </c:tx>
          <c:spPr>
            <a:ln w="22225" cap="rnd">
              <a:solidFill>
                <a:schemeClr val="accent6">
                  <a:lumMod val="60000"/>
                </a:schemeClr>
              </a:solidFill>
              <a:round/>
            </a:ln>
            <a:effectLst/>
          </c:spPr>
          <c:marker>
            <c:symbol val="x"/>
            <c:size val="6"/>
            <c:spPr>
              <a:noFill/>
              <a:ln w="9525">
                <a:solidFill>
                  <a:schemeClr val="accent6">
                    <a:lumMod val="60000"/>
                  </a:schemeClr>
                </a:solidFill>
                <a:round/>
              </a:ln>
              <a:effectLst/>
            </c:spPr>
          </c:marker>
          <c:cat>
            <c:strRef>
              <c:f>'Resumo Região'!$B$3:$F$3</c:f>
              <c:strCache>
                <c:ptCount val="5"/>
                <c:pt idx="0">
                  <c:v>Paraisopolis</c:v>
                </c:pt>
                <c:pt idx="1">
                  <c:v>Ouros</c:v>
                </c:pt>
                <c:pt idx="2">
                  <c:v>CBU PSO</c:v>
                </c:pt>
                <c:pt idx="3">
                  <c:v>Pinhal</c:v>
                </c:pt>
                <c:pt idx="4">
                  <c:v>Região</c:v>
                </c:pt>
              </c:strCache>
            </c:strRef>
          </c:cat>
          <c:val>
            <c:numRef>
              <c:f>'Resumo Região'!$B$15:$F$15</c:f>
              <c:numCache>
                <c:formatCode>0.00%</c:formatCode>
                <c:ptCount val="5"/>
                <c:pt idx="0">
                  <c:v>1.4858628218903836E-3</c:v>
                </c:pt>
                <c:pt idx="1">
                  <c:v>5.5618248110289982E-4</c:v>
                </c:pt>
                <c:pt idx="2">
                  <c:v>1.0682681349525685E-3</c:v>
                </c:pt>
                <c:pt idx="3">
                  <c:v>1.5567984764589652E-3</c:v>
                </c:pt>
                <c:pt idx="4">
                  <c:v>1.243518240051855E-3</c:v>
                </c:pt>
              </c:numCache>
            </c:numRef>
          </c:val>
          <c:smooth val="0"/>
          <c:extLst>
            <c:ext xmlns:c16="http://schemas.microsoft.com/office/drawing/2014/chart" uri="{C3380CC4-5D6E-409C-BE32-E72D297353CC}">
              <c16:uniqueId val="{00000000-AA15-4DD0-8BEB-24703C2CF22F}"/>
            </c:ext>
          </c:extLst>
        </c:ser>
        <c:dLbls>
          <c:showLegendKey val="0"/>
          <c:showVal val="0"/>
          <c:showCatName val="0"/>
          <c:showSerName val="0"/>
          <c:showPercent val="0"/>
          <c:showBubbleSize val="0"/>
        </c:dLbls>
        <c:marker val="1"/>
        <c:smooth val="0"/>
        <c:axId val="1421757183"/>
        <c:axId val="1421744703"/>
      </c:lineChart>
      <c:catAx>
        <c:axId val="142175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21744703"/>
        <c:crosses val="autoZero"/>
        <c:auto val="1"/>
        <c:lblAlgn val="ctr"/>
        <c:lblOffset val="100"/>
        <c:noMultiLvlLbl val="0"/>
      </c:catAx>
      <c:valAx>
        <c:axId val="1421744703"/>
        <c:scaling>
          <c:orientation val="minMax"/>
          <c:min val="0"/>
        </c:scaling>
        <c:delete val="0"/>
        <c:axPos val="l"/>
        <c:numFmt formatCode="0.0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757183"/>
        <c:crosses val="autoZero"/>
        <c:crossBetween val="between"/>
        <c:minorUnit val="5.0000000000000012E-4"/>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cap="all" spc="120" normalizeH="0" baseline="0">
                <a:solidFill>
                  <a:schemeClr val="tx1">
                    <a:lumMod val="65000"/>
                    <a:lumOff val="35000"/>
                  </a:schemeClr>
                </a:solidFill>
                <a:latin typeface="+mn-lt"/>
                <a:ea typeface="+mn-ea"/>
                <a:cs typeface="+mn-cs"/>
              </a:defRPr>
            </a:pPr>
            <a:r>
              <a:rPr lang="pt-BR"/>
              <a:t>SHIPMENT TYPE</a:t>
            </a:r>
          </a:p>
        </c:rich>
      </c:tx>
      <c:overlay val="0"/>
      <c:spPr>
        <a:noFill/>
        <a:ln>
          <a:noFill/>
        </a:ln>
        <a:effectLst/>
      </c:spPr>
      <c:txPr>
        <a:bodyPr rot="0" spcFirstLastPara="1" vertOverflow="ellipsis" vert="horz" wrap="square" anchor="ctr" anchorCtr="1"/>
        <a:lstStyle/>
        <a:p>
          <a:pPr>
            <a:defRPr sz="126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'Resumo Região'!$I$16</c:f>
              <c:strCache>
                <c:ptCount val="1"/>
                <c:pt idx="0">
                  <c:v>Shipment type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5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'Resumo Região'!$I$17:$I$18</c:f>
              <c:strCache>
                <c:ptCount val="2"/>
                <c:pt idx="0">
                  <c:v>Inbound Premium</c:v>
                </c:pt>
                <c:pt idx="1">
                  <c:v>Outbound Premium</c:v>
                </c:pt>
              </c:strCache>
            </c:strRef>
          </c:cat>
          <c:val>
            <c:numRef>
              <c:f>'Resumo Região'!$J$17:$J$18</c:f>
              <c:numCache>
                <c:formatCode>[$$-409]#,##0</c:formatCode>
                <c:ptCount val="2"/>
                <c:pt idx="0">
                  <c:v>19648.579999999998</c:v>
                </c:pt>
                <c:pt idx="1">
                  <c:v>1733.48</c:v>
                </c:pt>
              </c:numCache>
            </c:numRef>
          </c:val>
          <c:extLst>
            <c:ext xmlns:c16="http://schemas.microsoft.com/office/drawing/2014/chart" uri="{C3380CC4-5D6E-409C-BE32-E72D297353CC}">
              <c16:uniqueId val="{00000002-2323-4625-A7AF-913E07B962B4}"/>
            </c:ext>
          </c:extLst>
        </c:ser>
        <c:dLbls>
          <c:dLblPos val="outEnd"/>
          <c:showLegendKey val="0"/>
          <c:showVal val="1"/>
          <c:showCatName val="0"/>
          <c:showSerName val="0"/>
          <c:showPercent val="0"/>
          <c:showBubbleSize val="0"/>
        </c:dLbls>
        <c:gapWidth val="444"/>
        <c:overlap val="-90"/>
        <c:axId val="1276267663"/>
        <c:axId val="1276265263"/>
      </c:barChart>
      <c:catAx>
        <c:axId val="127626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all" spc="120" normalizeH="0" baseline="0">
                <a:solidFill>
                  <a:schemeClr val="tx1">
                    <a:lumMod val="65000"/>
                    <a:lumOff val="35000"/>
                  </a:schemeClr>
                </a:solidFill>
                <a:latin typeface="+mn-lt"/>
                <a:ea typeface="+mn-ea"/>
                <a:cs typeface="+mn-cs"/>
              </a:defRPr>
            </a:pPr>
            <a:endParaRPr lang="en-US"/>
          </a:p>
        </c:txPr>
        <c:crossAx val="1276265263"/>
        <c:crosses val="autoZero"/>
        <c:auto val="1"/>
        <c:lblAlgn val="ctr"/>
        <c:lblOffset val="100"/>
        <c:noMultiLvlLbl val="0"/>
      </c:catAx>
      <c:valAx>
        <c:axId val="1276265263"/>
        <c:scaling>
          <c:orientation val="minMax"/>
        </c:scaling>
        <c:delete val="1"/>
        <c:axPos val="l"/>
        <c:numFmt formatCode="[$$-409]#,##0" sourceLinked="1"/>
        <c:majorTickMark val="none"/>
        <c:minorTickMark val="none"/>
        <c:tickLblPos val="nextTo"/>
        <c:crossAx val="127626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pt-BR" sz="1200" b="1"/>
              <a:t>COSTS/</a:t>
            </a:r>
            <a:r>
              <a:rPr lang="pt-BR" sz="1200" b="1" baseline="0"/>
              <a:t> </a:t>
            </a:r>
            <a:r>
              <a:rPr lang="pt-BR" sz="1200" b="1"/>
              <a:t>STATUS </a:t>
            </a:r>
          </a:p>
        </c:rich>
      </c:tx>
      <c:layout>
        <c:manualLayout>
          <c:xMode val="edge"/>
          <c:yMode val="edge"/>
          <c:x val="0.11350534482547722"/>
          <c:y val="2.495543391801098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'Resumo Região'!$J$2</c:f>
              <c:strCache>
                <c:ptCount val="1"/>
                <c:pt idx="0">
                  <c:v> US$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'Resumo Região'!$I$3:$I$8</c15:sqref>
                  </c15:fullRef>
                </c:ext>
              </c:extLst>
              <c:f>('Resumo Região'!$I$3,'Resumo Região'!$I$5:$I$8)</c:f>
              <c:strCache>
                <c:ptCount val="5"/>
                <c:pt idx="0">
                  <c:v>Premium (Normal)</c:v>
                </c:pt>
                <c:pt idx="1">
                  <c:v>Cost Recovery (Closed Recovered)</c:v>
                </c:pt>
                <c:pt idx="2">
                  <c:v>Cost Recovery Pending (Open)</c:v>
                </c:pt>
                <c:pt idx="3">
                  <c:v>Total Geral</c:v>
                </c:pt>
                <c:pt idx="4">
                  <c:v>Total Premium + Cost Recovery Pending</c:v>
                </c:pt>
              </c:strCache>
            </c:strRef>
          </c:cat>
          <c:val>
            <c:numRef>
              <c:extLst>
                <c:ext xmlns:c15="http://schemas.microsoft.com/office/drawing/2012/chart" uri="{02D57815-91ED-43cb-92C2-25804820EDAC}">
                  <c15:fullRef>
                    <c15:sqref>'Resumo Região'!$J$3:$J$8</c15:sqref>
                  </c15:fullRef>
                </c:ext>
              </c:extLst>
              <c:f>('Resumo Região'!$J$3,'Resumo Região'!$J$5:$J$8)</c:f>
              <c:numCache>
                <c:formatCode>_-[$$-409]* #,##0_ ;_-[$$-409]* \-#,##0\ ;_-[$$-409]* "-"??_ ;_-@_ </c:formatCode>
                <c:ptCount val="5"/>
                <c:pt idx="0">
                  <c:v>11174.779999999999</c:v>
                </c:pt>
                <c:pt idx="1">
                  <c:v>19898.730000000003</c:v>
                </c:pt>
                <c:pt idx="2">
                  <c:v>10207.279999999999</c:v>
                </c:pt>
                <c:pt idx="3">
                  <c:v>41280.79</c:v>
                </c:pt>
                <c:pt idx="4">
                  <c:v>21382.059999999998</c:v>
                </c:pt>
              </c:numCache>
            </c:numRef>
          </c:val>
          <c:extLst>
            <c:ext xmlns:c16="http://schemas.microsoft.com/office/drawing/2014/chart" uri="{C3380CC4-5D6E-409C-BE32-E72D297353CC}">
              <c16:uniqueId val="{00000000-F410-42AB-AAAB-BA35E1454F78}"/>
            </c:ext>
          </c:extLst>
        </c:ser>
        <c:ser>
          <c:idx val="1"/>
          <c:order val="1"/>
          <c:tx>
            <c:strRef>
              <c:f>'Resumo Região'!$K$2</c:f>
              <c:strCache>
                <c:ptCount val="1"/>
                <c:pt idx="0">
                  <c:v> R$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'Resumo Região'!$I$3:$I$8</c15:sqref>
                  </c15:fullRef>
                </c:ext>
              </c:extLst>
              <c:f>('Resumo Região'!$I$3,'Resumo Região'!$I$5:$I$8)</c:f>
              <c:strCache>
                <c:ptCount val="5"/>
                <c:pt idx="0">
                  <c:v>Premium (Normal)</c:v>
                </c:pt>
                <c:pt idx="1">
                  <c:v>Cost Recovery (Closed Recovered)</c:v>
                </c:pt>
                <c:pt idx="2">
                  <c:v>Cost Recovery Pending (Open)</c:v>
                </c:pt>
                <c:pt idx="3">
                  <c:v>Total Geral</c:v>
                </c:pt>
                <c:pt idx="4">
                  <c:v>Total Premium + Cost Recovery Pending</c:v>
                </c:pt>
              </c:strCache>
            </c:strRef>
          </c:cat>
          <c:val>
            <c:numRef>
              <c:extLst>
                <c:ext xmlns:c15="http://schemas.microsoft.com/office/drawing/2012/chart" uri="{02D57815-91ED-43cb-92C2-25804820EDAC}">
                  <c15:fullRef>
                    <c15:sqref>'Resumo Região'!$K$3:$K$8</c15:sqref>
                  </c15:fullRef>
                </c:ext>
              </c:extLst>
              <c:f>('Resumo Região'!$K$3,'Resumo Região'!$K$5:$K$8)</c:f>
              <c:numCache>
                <c:formatCode>_-[$R$-416]\ * #,##0_-;\-[$R$-416]\ * #,##0_-;_-[$R$-416]\ * "-"??_-;_-@_-</c:formatCode>
                <c:ptCount val="5"/>
                <c:pt idx="0">
                  <c:v>64393.552272000001</c:v>
                </c:pt>
                <c:pt idx="1">
                  <c:v>114664.44175200003</c:v>
                </c:pt>
                <c:pt idx="2">
                  <c:v>58818.430271999998</c:v>
                </c:pt>
                <c:pt idx="3">
                  <c:v>237876.42429600001</c:v>
                </c:pt>
                <c:pt idx="4">
                  <c:v>123211.982544</c:v>
                </c:pt>
              </c:numCache>
            </c:numRef>
          </c:val>
          <c:extLst>
            <c:ext xmlns:c16="http://schemas.microsoft.com/office/drawing/2014/chart" uri="{C3380CC4-5D6E-409C-BE32-E72D297353CC}">
              <c16:uniqueId val="{00000001-F410-42AB-AAAB-BA35E1454F78}"/>
            </c:ext>
          </c:extLst>
        </c:ser>
        <c:dLbls>
          <c:dLblPos val="outEnd"/>
          <c:showLegendKey val="0"/>
          <c:showVal val="1"/>
          <c:showCatName val="0"/>
          <c:showSerName val="0"/>
          <c:showPercent val="0"/>
          <c:showBubbleSize val="0"/>
        </c:dLbls>
        <c:gapWidth val="182"/>
        <c:axId val="1392900431"/>
        <c:axId val="1392897551"/>
      </c:barChart>
      <c:catAx>
        <c:axId val="13929004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897551"/>
        <c:crosses val="autoZero"/>
        <c:auto val="1"/>
        <c:lblAlgn val="ctr"/>
        <c:lblOffset val="100"/>
        <c:noMultiLvlLbl val="0"/>
      </c:catAx>
      <c:valAx>
        <c:axId val="1392897551"/>
        <c:scaling>
          <c:orientation val="minMax"/>
        </c:scaling>
        <c:delete val="0"/>
        <c:axPos val="t"/>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0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130969</xdr:rowOff>
    </xdr:from>
    <xdr:to>
      <xdr:col>25</xdr:col>
      <xdr:colOff>127888</xdr:colOff>
      <xdr:row>25</xdr:row>
      <xdr:rowOff>23473</xdr:rowOff>
    </xdr:to>
    <xdr:graphicFrame macro="">
      <xdr:nvGraphicFramePr>
        <xdr:cNvPr id="2" name="Gráfico 1">
          <a:extLst>
            <a:ext uri="{FF2B5EF4-FFF2-40B4-BE49-F238E27FC236}">
              <a16:creationId xmlns:a16="http://schemas.microsoft.com/office/drawing/2014/main" id="{11011D6D-4FAB-412B-BA1D-12B76FF4B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68036</xdr:colOff>
      <xdr:row>2</xdr:row>
      <xdr:rowOff>21539</xdr:rowOff>
    </xdr:from>
    <xdr:to>
      <xdr:col>33</xdr:col>
      <xdr:colOff>508000</xdr:colOff>
      <xdr:row>24</xdr:row>
      <xdr:rowOff>23372</xdr:rowOff>
    </xdr:to>
    <xdr:graphicFrame macro="">
      <xdr:nvGraphicFramePr>
        <xdr:cNvPr id="2" name="Gráfico 1">
          <a:extLst>
            <a:ext uri="{FF2B5EF4-FFF2-40B4-BE49-F238E27FC236}">
              <a16:creationId xmlns:a16="http://schemas.microsoft.com/office/drawing/2014/main" id="{940C00F6-4468-45A6-8B71-FF296A011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72570</xdr:colOff>
      <xdr:row>24</xdr:row>
      <xdr:rowOff>129503</xdr:rowOff>
    </xdr:from>
    <xdr:to>
      <xdr:col>33</xdr:col>
      <xdr:colOff>513070</xdr:colOff>
      <xdr:row>46</xdr:row>
      <xdr:rowOff>131336</xdr:rowOff>
    </xdr:to>
    <xdr:graphicFrame macro="">
      <xdr:nvGraphicFramePr>
        <xdr:cNvPr id="3" name="Gráfico 2">
          <a:extLst>
            <a:ext uri="{FF2B5EF4-FFF2-40B4-BE49-F238E27FC236}">
              <a16:creationId xmlns:a16="http://schemas.microsoft.com/office/drawing/2014/main" id="{08690F0E-2842-4BB2-8CB1-A9A808136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72570</xdr:colOff>
      <xdr:row>47</xdr:row>
      <xdr:rowOff>63252</xdr:rowOff>
    </xdr:from>
    <xdr:to>
      <xdr:col>33</xdr:col>
      <xdr:colOff>513070</xdr:colOff>
      <xdr:row>69</xdr:row>
      <xdr:rowOff>65085</xdr:rowOff>
    </xdr:to>
    <xdr:graphicFrame macro="">
      <xdr:nvGraphicFramePr>
        <xdr:cNvPr id="4" name="Gráfico 3">
          <a:extLst>
            <a:ext uri="{FF2B5EF4-FFF2-40B4-BE49-F238E27FC236}">
              <a16:creationId xmlns:a16="http://schemas.microsoft.com/office/drawing/2014/main" id="{5EC9683F-CE0F-4764-8B68-7F9CE3E81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68036</xdr:colOff>
      <xdr:row>1</xdr:row>
      <xdr:rowOff>45355</xdr:rowOff>
    </xdr:from>
    <xdr:to>
      <xdr:col>32</xdr:col>
      <xdr:colOff>508000</xdr:colOff>
      <xdr:row>23</xdr:row>
      <xdr:rowOff>47188</xdr:rowOff>
    </xdr:to>
    <xdr:graphicFrame macro="">
      <xdr:nvGraphicFramePr>
        <xdr:cNvPr id="2" name="Gráfico 1">
          <a:extLst>
            <a:ext uri="{FF2B5EF4-FFF2-40B4-BE49-F238E27FC236}">
              <a16:creationId xmlns:a16="http://schemas.microsoft.com/office/drawing/2014/main" id="{8C2882AA-CA53-4CBF-89DB-B9AF45FB3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72570</xdr:colOff>
      <xdr:row>23</xdr:row>
      <xdr:rowOff>153319</xdr:rowOff>
    </xdr:from>
    <xdr:to>
      <xdr:col>32</xdr:col>
      <xdr:colOff>513070</xdr:colOff>
      <xdr:row>45</xdr:row>
      <xdr:rowOff>155152</xdr:rowOff>
    </xdr:to>
    <xdr:graphicFrame macro="">
      <xdr:nvGraphicFramePr>
        <xdr:cNvPr id="3" name="Gráfico 2">
          <a:extLst>
            <a:ext uri="{FF2B5EF4-FFF2-40B4-BE49-F238E27FC236}">
              <a16:creationId xmlns:a16="http://schemas.microsoft.com/office/drawing/2014/main" id="{97929FD4-3DA2-448E-885F-1F76D0185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72570</xdr:colOff>
      <xdr:row>46</xdr:row>
      <xdr:rowOff>87068</xdr:rowOff>
    </xdr:from>
    <xdr:to>
      <xdr:col>32</xdr:col>
      <xdr:colOff>513070</xdr:colOff>
      <xdr:row>68</xdr:row>
      <xdr:rowOff>88901</xdr:rowOff>
    </xdr:to>
    <xdr:graphicFrame macro="">
      <xdr:nvGraphicFramePr>
        <xdr:cNvPr id="4" name="Gráfico 3">
          <a:extLst>
            <a:ext uri="{FF2B5EF4-FFF2-40B4-BE49-F238E27FC236}">
              <a16:creationId xmlns:a16="http://schemas.microsoft.com/office/drawing/2014/main" id="{83C09455-91F5-40A6-AD8C-246360431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72571</xdr:colOff>
      <xdr:row>1</xdr:row>
      <xdr:rowOff>43544</xdr:rowOff>
    </xdr:from>
    <xdr:to>
      <xdr:col>15</xdr:col>
      <xdr:colOff>526143</xdr:colOff>
      <xdr:row>27</xdr:row>
      <xdr:rowOff>0</xdr:rowOff>
    </xdr:to>
    <xdr:graphicFrame macro="">
      <xdr:nvGraphicFramePr>
        <xdr:cNvPr id="6" name="Gráfico 5">
          <a:extLst>
            <a:ext uri="{FF2B5EF4-FFF2-40B4-BE49-F238E27FC236}">
              <a16:creationId xmlns:a16="http://schemas.microsoft.com/office/drawing/2014/main" id="{7DD37A66-0D51-939C-1128-400EDE1C5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72571</xdr:colOff>
      <xdr:row>27</xdr:row>
      <xdr:rowOff>101599</xdr:rowOff>
    </xdr:from>
    <xdr:to>
      <xdr:col>8</xdr:col>
      <xdr:colOff>281215</xdr:colOff>
      <xdr:row>54</xdr:row>
      <xdr:rowOff>38100</xdr:rowOff>
    </xdr:to>
    <xdr:graphicFrame macro="">
      <xdr:nvGraphicFramePr>
        <xdr:cNvPr id="8" name="Gráfico 7">
          <a:extLst>
            <a:ext uri="{FF2B5EF4-FFF2-40B4-BE49-F238E27FC236}">
              <a16:creationId xmlns:a16="http://schemas.microsoft.com/office/drawing/2014/main" id="{F8C55C72-8C94-41C3-96D3-B80DA636B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308428</xdr:colOff>
      <xdr:row>27</xdr:row>
      <xdr:rowOff>101599</xdr:rowOff>
    </xdr:from>
    <xdr:to>
      <xdr:col>15</xdr:col>
      <xdr:colOff>508000</xdr:colOff>
      <xdr:row>54</xdr:row>
      <xdr:rowOff>47171</xdr:rowOff>
    </xdr:to>
    <xdr:graphicFrame macro="">
      <xdr:nvGraphicFramePr>
        <xdr:cNvPr id="9" name="Gráfico 8">
          <a:extLst>
            <a:ext uri="{FF2B5EF4-FFF2-40B4-BE49-F238E27FC236}">
              <a16:creationId xmlns:a16="http://schemas.microsoft.com/office/drawing/2014/main" id="{C3B6EEFC-42AE-4579-9BF6-BE603C5F9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remium%20freight%20-%20estudo%20de%20caso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onedrive.aptiv.com/personal/sabrina_chavari_aptiv_com/Documents/Desktop/Reportes/Reporte%20Premium%20Freight/10-Outubro/9-Setembro/Premium%20Freight%20EDS%20-%2023.09.24.xlsm"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vari, Sabrina" refreshedDate="45358.578234606481" createdVersion="8" refreshedVersion="8" minRefreshableVersion="3" recordCount="918" xr:uid="{2027DF75-8A85-4FF6-BA63-565FEEC78FE2}">
  <cacheSource type="worksheet">
    <worksheetSource ref="A2:M920" sheet="Details 2023" r:id="rId2"/>
  </cacheSource>
  <cacheFields count="13">
    <cacheField name="MÊS REPORTE" numFmtId="17">
      <sharedItems containsSemiMixedTypes="0" containsNonDate="0" containsDate="1" containsString="0" minDate="2023-01-01T00:00:00" maxDate="2023-12-02T00:00:00"/>
    </cacheField>
    <cacheField name="MOTIVO" numFmtId="0">
      <sharedItems count="19">
        <s v="Internal problem - Manufacturing/ Ordering/ Purchasing/ IT"/>
        <s v="Shipment delay"/>
        <s v="Supplier delay"/>
        <s v="Stock discrepancy"/>
        <s v="BOM error"/>
        <s v="Project"/>
        <s v="P&amp;A"/>
        <s v="Customer reschedule"/>
        <s v="Internal Strategy/ discount"/>
        <s v="Freight to be recovery at POV"/>
        <s v="Quality problem"/>
        <s v="Lack of packaging"/>
        <s v="Lead time discrepancy between supplier/ customer"/>
        <s v="Força maior"/>
        <s v="Stoled cargo"/>
        <s v="Cargo lost"/>
        <s v="Wet cargo" u="1"/>
        <s v="Internal Strategy - discount" u="1"/>
        <s v="Internal Strategy" u="1"/>
      </sharedItems>
    </cacheField>
    <cacheField name="PREMIUM_ID" numFmtId="0">
      <sharedItems containsSemiMixedTypes="0" containsString="0" containsNumber="1" containsInteger="1" minValue="39680" maxValue="109056"/>
    </cacheField>
    <cacheField name="PBU_NAME" numFmtId="0">
      <sharedItems/>
    </cacheField>
    <cacheField name="CUSTOMER" numFmtId="0">
      <sharedItems/>
    </cacheField>
    <cacheField name="SHIPMENT_DATE" numFmtId="14">
      <sharedItems containsSemiMixedTypes="0" containsNonDate="0" containsDate="1" containsString="0" minDate="2023-01-03T00:00:00" maxDate="2023-12-26T00:00:00"/>
    </cacheField>
    <cacheField name="PLANT_NAME" numFmtId="0">
      <sharedItems/>
    </cacheField>
    <cacheField name="SHIPMENT_TYPE" numFmtId="0">
      <sharedItems/>
    </cacheField>
    <cacheField name="ACTUAL_COST_IN_USD" numFmtId="164">
      <sharedItems containsSemiMixedTypes="0" containsString="0" containsNumber="1" minValue="23.04" maxValue="8100"/>
    </cacheField>
    <cacheField name="ESTIMATED_COST_IN_USD" numFmtId="164">
      <sharedItems containsSemiMixedTypes="0" containsString="0" containsNumber="1" minValue="0" maxValue="10450"/>
    </cacheField>
    <cacheField name="Percentual" numFmtId="10">
      <sharedItems containsSemiMixedTypes="0" containsString="0" containsNumber="1" minValue="5.6394727651037388E-5" maxValue="1.9826271439817831E-2"/>
    </cacheField>
    <cacheField name="PREMIUM_REASON_CODE" numFmtId="0">
      <sharedItems/>
    </cacheField>
    <cacheField name="ORIG_PREMIUM_REASON_C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vari, Sabrina" refreshedDate="45482.678401851852" createdVersion="8" refreshedVersion="8" minRefreshableVersion="3" recordCount="554" xr:uid="{49AD3CF3-56B1-4D2C-BDF5-680111FC54BC}">
  <cacheSource type="worksheet">
    <worksheetSource ref="A2:M1048576" sheet="Details 2024" r:id="rId2"/>
  </cacheSource>
  <cacheFields count="13">
    <cacheField name="MÊS REPORTE" numFmtId="0">
      <sharedItems containsNonDate="0" containsDate="1" containsString="0" containsBlank="1" minDate="2024-01-01T00:00:00" maxDate="2024-06-02T00:00:00"/>
    </cacheField>
    <cacheField name="MOTIVO" numFmtId="0">
      <sharedItems containsBlank="1" count="27">
        <s v="Freight recovered by POV"/>
        <s v="Project"/>
        <s v="Internal problem - Manufacturing/ Ordering/ Purchasing/ IT"/>
        <s v="Internal strategy/ discount"/>
        <s v="Customer reschedule"/>
        <s v="Cargo lost"/>
        <s v="Lead time discrepancy between supplier/ customer"/>
        <s v="Stock discrepancy"/>
        <s v="Freight to be recovery at POV"/>
        <s v="Supplier delay"/>
        <s v="P&amp;A"/>
        <s v="Shipment delay"/>
        <s v="Transferência ferramental"/>
        <s v="Freight recovered with the client"/>
        <s v="Freight to be recovered with client"/>
        <s v="Freight to be recovered with supplier"/>
        <s v="Freight to avoid buy high MOQ"/>
        <s v="Freight recovery by ICC"/>
        <s v="Supplier bankruptcy"/>
        <s v="Vessel delay"/>
        <s v="Carrier issue"/>
        <s v="Payment delay - shipment blocked"/>
        <m/>
        <s v="Quality problem" u="1"/>
        <s v="IT issue" u="1"/>
        <s v="Outbound - absorvido pelo cliente" u="1"/>
        <s v="Transferencia ferramental" u="1"/>
      </sharedItems>
    </cacheField>
    <cacheField name="PREMIUM_ID" numFmtId="0">
      <sharedItems containsString="0" containsBlank="1" containsNumber="1" containsInteger="1" minValue="101639" maxValue="143901"/>
    </cacheField>
    <cacheField name="PBU_NAME" numFmtId="0">
      <sharedItems containsBlank="1"/>
    </cacheField>
    <cacheField name="CUSTOMER" numFmtId="0">
      <sharedItems containsBlank="1"/>
    </cacheField>
    <cacheField name="SHIPMENT_DATE" numFmtId="14">
      <sharedItems containsNonDate="0" containsDate="1" containsString="0" containsBlank="1" minDate="2024-01-02T00:00:00" maxDate="2024-06-29T00:00:00"/>
    </cacheField>
    <cacheField name="PLANT_NAME" numFmtId="0">
      <sharedItems containsBlank="1"/>
    </cacheField>
    <cacheField name="SHIPMENT_TYPE" numFmtId="0">
      <sharedItems containsBlank="1"/>
    </cacheField>
    <cacheField name="ACTUAL_COST_IN_USD" numFmtId="0">
      <sharedItems containsString="0" containsBlank="1" containsNumber="1" minValue="8.81" maxValue="8133.8" count="385">
        <n v="37"/>
        <n v="210"/>
        <n v="43"/>
        <n v="66"/>
        <n v="196"/>
        <n v="51"/>
        <n v="115"/>
        <n v="83"/>
        <n v="35"/>
        <n v="74"/>
        <n v="104.85"/>
        <n v="1485.58"/>
        <n v="1864.15"/>
        <n v="126"/>
        <n v="278"/>
        <n v="155"/>
        <n v="212"/>
        <n v="1218.48"/>
        <n v="141.87"/>
        <n v="239.39"/>
        <n v="170"/>
        <n v="417.15"/>
        <n v="869"/>
        <n v="517.67999999999995"/>
        <n v="53.62"/>
        <n v="150"/>
        <n v="180"/>
        <n v="100"/>
        <n v="131.82"/>
        <n v="375.21"/>
        <n v="60"/>
        <n v="452.52"/>
        <n v="120.27"/>
        <n v="103.37"/>
        <n v="62.65"/>
        <n v="160.83000000000001"/>
        <n v="609.41999999999996"/>
        <n v="1091"/>
        <n v="159.35"/>
        <n v="609.5"/>
        <n v="102.67"/>
        <n v="177.45"/>
        <n v="430"/>
        <n v="154.07"/>
        <n v="60.02"/>
        <n v="811.3"/>
        <n v="200"/>
        <n v="179.17"/>
        <n v="612.48"/>
        <n v="40"/>
        <n v="73.040000000000006"/>
        <n v="8133.8"/>
        <n v="97"/>
        <n v="85"/>
        <n v="267.39999999999998"/>
        <n v="73.36"/>
        <n v="229.54"/>
        <n v="56.04"/>
        <n v="840.14"/>
        <n v="301.06"/>
        <n v="607.58000000000004"/>
        <n v="184.04"/>
        <n v="38.35"/>
        <n v="689"/>
        <n v="350"/>
        <n v="93.71"/>
        <n v="220"/>
        <n v="84.02"/>
        <n v="320"/>
        <n v="569.1"/>
        <n v="1055"/>
        <n v="1050.97"/>
        <n v="1003.44"/>
        <n v="2176.4499999999998"/>
        <n v="173.4"/>
        <n v="647.58000000000004"/>
        <n v="65.33"/>
        <n v="799.28"/>
        <n v="59.98"/>
        <n v="151.81"/>
        <n v="31.85"/>
        <n v="209.26"/>
        <n v="38.380000000000003"/>
        <n v="126.93"/>
        <n v="1271.42"/>
        <n v="132.78"/>
        <n v="90"/>
        <n v="2500"/>
        <n v="204"/>
        <n v="49.22"/>
        <n v="2600"/>
        <n v="51.82"/>
        <n v="480"/>
        <n v="213.23"/>
        <n v="412.14"/>
        <n v="1480"/>
        <n v="586.04"/>
        <n v="836.3"/>
        <n v="168.58"/>
        <n v="322.16000000000003"/>
        <n v="790"/>
        <n v="443.75"/>
        <n v="270.41000000000003"/>
        <n v="571.34"/>
        <n v="209"/>
        <n v="219.13"/>
        <n v="790.59"/>
        <n v="990"/>
        <n v="104.83"/>
        <n v="65.58"/>
        <n v="117.98"/>
        <n v="709.5"/>
        <n v="410.71"/>
        <n v="103.47"/>
        <n v="1986.66"/>
        <n v="993.33"/>
        <n v="4966.6499999999996"/>
        <n v="48.68"/>
        <n v="84.14"/>
        <n v="1757.11"/>
        <n v="123.62"/>
        <n v="260"/>
        <n v="579.16999999999996"/>
        <n v="938"/>
        <n v="1673.22"/>
        <n v="208.6"/>
        <n v="1500"/>
        <n v="4895"/>
        <n v="610"/>
        <n v="443.21"/>
        <n v="456.11"/>
        <n v="166.32"/>
        <n v="63.69"/>
        <n v="80"/>
        <n v="63.21"/>
        <n v="191.68"/>
        <n v="1176.95"/>
        <n v="40.33"/>
        <n v="250"/>
        <n v="59"/>
        <n v="153"/>
        <n v="140.46"/>
        <n v="550"/>
        <n v="70"/>
        <n v="920"/>
        <n v="136.56"/>
        <n v="297.76"/>
        <n v="1428"/>
        <n v="988"/>
        <n v="257.44"/>
        <n v="190"/>
        <n v="130"/>
        <n v="140"/>
        <n v="160"/>
        <n v="193.43"/>
        <n v="199.21"/>
        <n v="43.17"/>
        <n v="2155"/>
        <n v="169.03"/>
        <n v="504"/>
        <n v="129.76"/>
        <n v="500"/>
        <n v="134.26"/>
        <n v="171.4"/>
        <n v="900"/>
        <n v="455.23"/>
        <n v="367.12"/>
        <n v="700"/>
        <n v="630.41999999999996"/>
        <n v="65.75"/>
        <n v="778.48"/>
        <n v="96"/>
        <n v="165.24"/>
        <n v="660"/>
        <n v="88.74"/>
        <n v="646.33000000000004"/>
        <n v="1198.28"/>
        <n v="29.15"/>
        <n v="1330"/>
        <n v="485"/>
        <n v="340"/>
        <n v="548.42999999999995"/>
        <n v="339.84"/>
        <n v="1783"/>
        <n v="309.83"/>
        <n v="87.2"/>
        <n v="990.55"/>
        <n v="105.16"/>
        <n v="156.80000000000001"/>
        <n v="30"/>
        <n v="852.5"/>
        <n v="361.56"/>
        <n v="226.26"/>
        <n v="60.27"/>
        <n v="1523.11"/>
        <n v="58.94"/>
        <n v="108.61"/>
        <n v="284.22000000000003"/>
        <n v="890"/>
        <n v="300"/>
        <n v="330"/>
        <n v="1209.5899999999999"/>
        <n v="980"/>
        <n v="280"/>
        <n v="476.92"/>
        <n v="860.89"/>
        <n v="850.2"/>
        <n v="133"/>
        <n v="170.25"/>
        <n v="922.9"/>
        <n v="542.14"/>
        <n v="1207.3"/>
        <n v="1168.3499999999999"/>
        <n v="560.24"/>
        <n v="872.13"/>
        <n v="1070.21"/>
        <n v="150.26"/>
        <n v="995"/>
        <n v="1101.47"/>
        <n v="48.48"/>
        <n v="616"/>
        <n v="68.17"/>
        <n v="46.62"/>
        <n v="54.78"/>
        <n v="684.65"/>
        <n v="275"/>
        <n v="84.41"/>
        <n v="56"/>
        <n v="717"/>
        <n v="1393.65"/>
        <n v="387.86"/>
        <n v="298"/>
        <n v="56.87"/>
        <n v="54.86"/>
        <n v="1943"/>
        <n v="210.51"/>
        <n v="60.17"/>
        <n v="119.12"/>
        <n v="354"/>
        <n v="116.28"/>
        <n v="1490"/>
        <n v="1645"/>
        <n v="49.34"/>
        <n v="462.82"/>
        <n v="565"/>
        <n v="542.35"/>
        <n v="121.96"/>
        <n v="96.5"/>
        <n v="66.83"/>
        <n v="646.02"/>
        <n v="791.8"/>
        <n v="585"/>
        <n v="90.72"/>
        <n v="752.82"/>
        <n v="148.31"/>
        <n v="61.5"/>
        <n v="888.2"/>
        <n v="1020.82"/>
        <n v="31.93"/>
        <n v="127.74"/>
        <n v="1131.48"/>
        <n v="183.54"/>
        <n v="87"/>
        <n v="699"/>
        <n v="125.34"/>
        <n v="403"/>
        <n v="441.6"/>
        <n v="800"/>
        <n v="3655.66"/>
        <n v="150.37"/>
        <n v="67.94"/>
        <n v="54.83"/>
        <n v="457.91"/>
        <n v="520"/>
        <n v="435"/>
        <n v="153.38999999999999"/>
        <n v="51.31"/>
        <n v="95"/>
        <n v="1624.8"/>
        <n v="159.11000000000001"/>
        <n v="924.83"/>
        <n v="443.27"/>
        <n v="1758.83"/>
        <n v="90.91"/>
        <n v="1294.32"/>
        <n v="1280"/>
        <n v="140.04"/>
        <n v="980.7"/>
        <n v="328.87"/>
        <n v="120"/>
        <n v="514.79999999999995"/>
        <n v="366.65"/>
        <n v="360.34"/>
        <n v="76.88"/>
        <n v="450"/>
        <n v="460"/>
        <n v="290"/>
        <n v="370"/>
        <n v="628.27"/>
        <n v="1800"/>
        <n v="614.61"/>
        <n v="276.2"/>
        <n v="753.67"/>
        <n v="172"/>
        <n v="580"/>
        <n v="78.88"/>
        <n v="964.11"/>
        <n v="54"/>
        <n v="195"/>
        <n v="64"/>
        <n v="610.1"/>
        <n v="235.83"/>
        <n v="629.48"/>
        <n v="61"/>
        <n v="980.5"/>
        <n v="759.13"/>
        <n v="117"/>
        <n v="220.23"/>
        <n v="36"/>
        <n v="3200"/>
        <n v="503.69"/>
        <n v="379.12"/>
        <n v="1132.1300000000001"/>
        <n v="268.79000000000002"/>
        <n v="233.95"/>
        <n v="184.73"/>
        <n v="471.81"/>
        <n v="607.66999999999996"/>
        <n v="3140.01"/>
        <n v="647.98"/>
        <n v="630.63"/>
        <n v="82"/>
        <n v="114"/>
        <n v="75"/>
        <n v="808.2"/>
        <n v="308.93"/>
        <n v="371.93"/>
        <n v="2546"/>
        <n v="1328.74"/>
        <n v="461"/>
        <n v="3855.33"/>
        <n v="682.35"/>
        <n v="51.04"/>
        <n v="614.41"/>
        <n v="54.72"/>
        <n v="2280.8000000000002"/>
        <n v="56.22"/>
        <n v="8.81"/>
        <n v="49.9"/>
        <n v="121.39"/>
        <n v="92.24"/>
        <n v="1117"/>
        <n v="84.79"/>
        <n v="180.47"/>
        <n v="203"/>
        <n v="483"/>
        <n v="621.96"/>
        <n v="1990.43"/>
        <n v="615.71"/>
        <n v="2438.5"/>
        <n v="69.31"/>
        <n v="140.63"/>
        <n v="264.77999999999997"/>
        <n v="68.94"/>
        <n v="340.26"/>
        <n v="120.09"/>
        <n v="655.48"/>
        <n v="195.19"/>
        <n v="705"/>
        <n v="978"/>
        <n v="522.6"/>
        <n v="460.36"/>
        <n v="54.64"/>
        <n v="1505"/>
        <n v="279"/>
        <n v="901"/>
        <n v="874"/>
        <n v="38"/>
        <n v="156"/>
        <n v="256"/>
        <n v="412"/>
        <n v="3707"/>
        <n v="857"/>
        <n v="531"/>
        <m/>
      </sharedItems>
    </cacheField>
    <cacheField name="ESTIMATED_COST_IN_USD" numFmtId="0">
      <sharedItems containsString="0" containsBlank="1" containsNumber="1" minValue="8.81" maxValue="8133.8"/>
    </cacheField>
    <cacheField name="Percentual" numFmtId="0">
      <sharedItems containsString="0" containsBlank="1" containsNumber="1" minValue="3.3699866237159765E-5" maxValue="3.1113277184995472E-2" count="385">
        <n v="1.4153178782916133E-4"/>
        <n v="8.0328852551686156E-4"/>
        <n v="1.644828885582145E-4"/>
        <n v="2.5246210801958509E-4"/>
        <n v="7.4973595714907079E-4"/>
        <n v="1.9508435619695211E-4"/>
        <n v="4.3989609730685279E-4"/>
        <n v="3.1749022675190244E-4"/>
        <n v="1.3388142091947693E-4"/>
        <n v="2.8306357565832267E-4"/>
        <n v="4.0107048524020442E-4"/>
        <n v="5.6826160368444725E-3"/>
        <n v="7.1307157373440835E-3"/>
        <n v="4.8197311531011694E-4"/>
        <n v="1.063401000446131E-3"/>
        <n v="5.9290343550054067E-4"/>
        <n v="8.1093889242654594E-4"/>
        <n v="4.6609095360561218E-3"/>
        <n v="5.4267877673846261E-4"/>
        <n v="9.1571066725467374E-4"/>
        <n v="6.5028118732317363E-4"/>
        <n v="1.5956752781874227E-3"/>
        <n v="3.3240844222578699E-3"/>
        <n v="1.9802209709027089E-3"/>
        <n v="2.0510633684863865E-4"/>
        <n v="5.7377751822632972E-4"/>
        <n v="6.8853302187159564E-4"/>
        <n v="3.8251834548421978E-4"/>
        <n v="5.0423568301729855E-4"/>
        <n v="1.4352470840913411E-3"/>
        <n v="2.2951100729053187E-4"/>
        <n v="1.7309720169851914E-3"/>
        <n v="4.6005481411387115E-4"/>
        <n v="3.9540921372703802E-4"/>
        <n v="2.3964774344586369E-4"/>
        <n v="6.1520425504227078E-4"/>
        <n v="2.3311433010499323E-3"/>
        <n v="4.1732751492328376E-3"/>
        <n v="6.0954298352910421E-4"/>
        <n v="2.3314493157263198E-3"/>
        <n v="3.9273158530864845E-4"/>
        <n v="6.7877880406174795E-4"/>
        <n v="1.6448288855821452E-3"/>
        <n v="5.8934601488753742E-4"/>
        <n v="2.2958751095962873E-4"/>
        <n v="3.1033713369134752E-3"/>
        <n v="7.6503669096843955E-4"/>
        <n v="6.853581196040766E-4"/>
        <n v="2.3428483624217495E-3"/>
        <n v="1.5300733819368793E-4"/>
        <n v="2.7939139954167414E-4"/>
        <n v="3.1113277184995472E-2"/>
        <n v="3.7104279511969321E-4"/>
        <n v="3.2514059366158682E-4"/>
        <n v="1.0228540558248037E-3"/>
        <n v="2.8061545824722365E-4"/>
        <n v="8.780326102244781E-4"/>
        <n v="2.1436328080935677E-4"/>
        <n v="3.2136896277511241E-3"/>
        <n v="1.1516097309147921E-3"/>
        <n v="2.3241049634930228E-3"/>
        <n v="7.0398676302915806E-4"/>
        <n v="1.4669578549319831E-4"/>
        <n v="2.6355514003862743E-3"/>
        <n v="1.3388142091947694E-3"/>
        <n v="3.5845794155326235E-4"/>
        <n v="8.4154036006528357E-4"/>
        <n v="3.2139191387584146E-4"/>
        <n v="1.2240587055495035E-3"/>
        <n v="2.176911904150695E-3"/>
        <n v="4.0355685448585192E-3"/>
        <n v="4.0201530555355053E-3"/>
        <n v="3.8383420859268553E-3"/>
        <n v="8.3253205302913011E-3"/>
        <n v="6.6328681106963714E-4"/>
        <n v="2.4771123016867108E-3"/>
        <n v="2.498992351048408E-4"/>
        <n v="3.0573926317862721E-3"/>
        <n v="2.2943450362143501E-4"/>
        <n v="5.8070110027959407E-4"/>
        <n v="1.2183209303672402E-4"/>
        <n v="8.0045788976027834E-4"/>
        <n v="1.4681054099684358E-4"/>
        <n v="4.8553053592312019E-4"/>
        <n v="4.8634147481554681E-3"/>
        <n v="5.0790785913394708E-4"/>
        <n v="3.4426651093579782E-4"/>
        <n v="9.562958637105495E-3"/>
        <n v="7.8033742478780842E-4"/>
        <n v="1.8827552964733297E-4"/>
        <n v="9.9454769825897144E-3"/>
        <n v="1.9822100662992271E-4"/>
        <n v="1.836088058324255E-3"/>
        <n v="8.1564386807600182E-4"/>
        <n v="1.5765111090786635E-3"/>
        <n v="5.6612715131664527E-3"/>
        <n v="2.2417105118757216E-3"/>
        <n v="3.19900092328453E-3"/>
        <n v="6.4484942681729783E-4"/>
        <n v="1.2323211018119627E-3"/>
        <n v="3.0218949293253365E-3"/>
        <n v="1.6974251580862253E-3"/>
        <n v="1.034367858023879E-3"/>
        <n v="2.1854803150895413E-3"/>
        <n v="7.9946334206201937E-4"/>
        <n v="8.3821245045957087E-4"/>
        <n v="3.0241517875636936E-3"/>
        <n v="3.7869316202937759E-3"/>
        <n v="4.0099398157110759E-4"/>
        <n v="2.5085553096855132E-4"/>
        <n v="4.5129514400228253E-4"/>
        <n v="2.7139676612105393E-3"/>
        <n v="1.571041096738239E-3"/>
        <n v="3.9579173207252222E-4"/>
        <n v="7.5993389623968018E-3"/>
        <n v="3.7996694811984009E-3"/>
        <n v="1.8998347405992003E-2"/>
        <n v="1.8620993058171819E-4"/>
        <n v="3.2185093589042255E-4"/>
        <n v="6.7212681003377744E-3"/>
        <n v="4.7286917868759256E-4"/>
        <n v="9.945476982589714E-4"/>
        <n v="2.2154315015409558E-3"/>
        <n v="3.5880220806419815E-3"/>
        <n v="6.4003734603110627E-3"/>
        <n v="7.9793326868008243E-4"/>
        <n v="5.737775182263297E-3"/>
        <n v="1.8724273011452561E-2"/>
        <n v="2.333361907453741E-3"/>
        <n v="1.6953595590206104E-3"/>
        <n v="1.7447044255880749E-3"/>
        <n v="6.3620451220935438E-4"/>
        <n v="2.4362593423889959E-4"/>
        <n v="3.0601467638737587E-4"/>
        <n v="2.4178984618057533E-4"/>
        <n v="7.3321116462415252E-4"/>
        <n v="4.5020496671765251E-3"/>
        <n v="1.5426964873378583E-4"/>
        <n v="9.562958637105495E-4"/>
        <n v="2.2568582383568968E-4"/>
        <n v="5.8525306859085629E-4"/>
        <n v="5.372852680671352E-4"/>
        <n v="2.1038509001632087E-3"/>
        <n v="2.6776284183895385E-4"/>
        <n v="3.5191687784548223E-3"/>
        <n v="5.2236705259325054E-4"/>
        <n v="1.1389866255138129E-3"/>
        <n v="5.4623619735146584E-3"/>
        <n v="3.7792812533840917E-3"/>
        <n v="9.8475522861457554E-4"/>
        <n v="7.2678485642001765E-4"/>
        <n v="4.972738491294857E-4"/>
        <n v="5.3552568367790771E-4"/>
        <n v="6.1202935277475173E-4"/>
        <n v="7.3990523567012644E-4"/>
        <n v="7.6201479603911428E-4"/>
        <n v="1.651331697455377E-4"/>
        <n v="8.2432703451849366E-3"/>
        <n v="6.4657075937197672E-4"/>
        <n v="1.9278924612404678E-3"/>
        <n v="4.9635580510032362E-4"/>
        <n v="1.912591727421099E-3"/>
        <n v="5.1356913064711342E-4"/>
        <n v="6.5563644415995276E-4"/>
        <n v="3.4426651093579781E-3"/>
        <n v="1.7413382641478139E-3"/>
        <n v="1.4043013499416678E-3"/>
        <n v="2.6776284183895388E-3"/>
        <n v="2.4114721536016184E-3"/>
        <n v="2.5150581215587452E-4"/>
        <n v="2.9778288159255542E-3"/>
        <n v="3.6721761166485102E-4"/>
        <n v="6.3207331407812487E-4"/>
        <n v="2.5246210801958507E-3"/>
        <n v="3.3944677978269661E-4"/>
        <n v="2.472330822368158E-3"/>
        <n v="4.5836408302683089E-3"/>
        <n v="1.1150409770865007E-4"/>
        <n v="5.0874939949401236E-3"/>
        <n v="1.855213975598466E-3"/>
        <n v="1.3005623746463473E-3"/>
        <n v="2.0978453621391066E-3"/>
        <n v="1.2999503452935724E-3"/>
        <n v="6.8203020999836389E-3"/>
        <n v="1.1851565898137581E-3"/>
        <n v="3.3355599726223967E-4"/>
        <n v="3.789035471193939E-3"/>
        <n v="4.0225629211120554E-4"/>
        <n v="5.9978876571925674E-4"/>
        <n v="1.1475550364526594E-4"/>
        <n v="3.2609688952529737E-3"/>
        <n v="1.3830333299327451E-3"/>
        <n v="8.6548600849259568E-4"/>
        <n v="2.3054380682333928E-4"/>
        <n v="5.8261751719047E-3"/>
        <n v="2.2545631282839913E-4"/>
        <n v="4.154531750304111E-4"/>
        <n v="1.0871936415352496E-3"/>
        <n v="3.4044132748095564E-3"/>
        <n v="1.1475550364526594E-3"/>
        <n v="1.2623105400979254E-3"/>
        <n v="4.6269036551425738E-3"/>
        <n v="3.7486797857453542E-3"/>
        <n v="1.0710513673558154E-3"/>
        <n v="1.8243064932833412E-3"/>
        <n v="3.2930621844390997E-3"/>
        <n v="3.252170973306837E-3"/>
        <n v="5.0874939949401238E-4"/>
        <n v="6.5123748318688421E-4"/>
        <n v="3.5302618104738645E-3"/>
        <n v="2.0737849582081491E-3"/>
        <n v="4.6181439850309855E-3"/>
        <n v="4.4691530894648817E-3"/>
        <n v="2.143020778740793E-3"/>
        <n v="3.3360572464715263E-3"/>
        <n v="4.0937495852066685E-3"/>
        <n v="5.7477206592458868E-4"/>
        <n v="3.8060575375679869E-3"/>
        <n v="4.2133248200050362E-3"/>
        <n v="1.8544489389074975E-4"/>
        <n v="2.3563130081827939E-3"/>
        <n v="2.6076275611659267E-4"/>
        <n v="1.7833005266474326E-4"/>
        <n v="2.0954354965625562E-4"/>
        <n v="2.6189118523577107E-3"/>
        <n v="1.0519254500816044E-3"/>
        <n v="3.228837354232299E-4"/>
        <n v="2.1421027347116308E-4"/>
        <n v="2.7426565371218561E-3"/>
        <n v="5.3309669218408297E-3"/>
        <n v="1.483635654795095E-3"/>
        <n v="1.1399046695429751E-3"/>
        <n v="2.1753818307687579E-4"/>
        <n v="2.0984956433264297E-4"/>
        <n v="7.432331452758391E-3"/>
        <n v="8.052393690788311E-4"/>
        <n v="2.3016128847785507E-4"/>
        <n v="4.5565585314080265E-4"/>
        <n v="1.3541149430141381E-3"/>
        <n v="4.4479233212905078E-4"/>
        <n v="5.6995233477148749E-3"/>
        <n v="6.2924267832154155E-3"/>
        <n v="1.8873455166191407E-4"/>
        <n v="1.770371406570066E-3"/>
        <n v="2.1612286519858419E-3"/>
        <n v="2.0745882467336661E-3"/>
        <n v="4.6651937415255446E-4"/>
        <n v="3.6913020339227211E-4"/>
        <n v="2.5563701028710409E-4"/>
        <n v="2.4711450154971566E-3"/>
        <n v="3.0287802595440521E-3"/>
        <n v="2.2377323210826857E-3"/>
        <n v="3.4702064302328422E-4"/>
        <n v="2.8796746084743035E-3"/>
        <n v="5.6731295818764635E-4"/>
        <n v="2.3524878247279518E-4"/>
        <n v="3.3975279445908405E-3"/>
        <n v="3.9048237743720127E-3"/>
        <n v="1.2213810771311139E-4"/>
        <n v="4.8862893452154236E-4"/>
        <n v="4.3281185754848505E-3"/>
        <n v="7.0207417130173702E-4"/>
        <n v="3.3279096057127125E-4"/>
        <n v="2.6738032349346965E-3"/>
        <n v="4.7944849422992109E-4"/>
        <n v="1.5415489323014058E-3"/>
        <n v="1.6892010136583147E-3"/>
        <n v="3.0601467638737582E-3"/>
        <n v="1.398357014852843E-2"/>
        <n v="5.7519283610462128E-4"/>
        <n v="2.5988296392197893E-4"/>
        <n v="2.0973480882899772E-4"/>
        <n v="1.7515897558067911E-3"/>
        <n v="1.9890953965179428E-3"/>
        <n v="1.6639548028563561E-3"/>
        <n v="5.8674489013824473E-4"/>
        <n v="1.962701630679532E-4"/>
        <n v="3.6339242821000883E-4"/>
        <n v="6.2151580774276035E-3"/>
        <n v="6.0862493949994214E-4"/>
        <n v="3.5376444145417099E-3"/>
        <n v="1.695589070027901E-3"/>
        <n v="6.7278474158801033E-3"/>
        <n v="3.4774742787970419E-4"/>
        <n v="4.9510114492713536E-3"/>
        <n v="4.8962348221980138E-3"/>
        <n v="5.3567869101610137E-4"/>
        <n v="3.751357414163744E-3"/>
        <n v="1.2579880827939536E-3"/>
        <n v="4.5902201458106374E-4"/>
        <n v="1.9692044425527635E-3"/>
        <n v="1.4025035137178918E-3"/>
        <n v="1.3783666061178376E-3"/>
        <n v="2.9408010400826815E-4"/>
        <n v="1.7213325546789891E-3"/>
        <n v="1.7595843892274112E-3"/>
        <n v="1.1093032019042373E-3"/>
        <n v="1.4153178782916132E-3"/>
        <n v="2.4032480091737076E-3"/>
        <n v="6.8853302187159562E-3"/>
        <n v="2.3509960031805632E-3"/>
        <n v="1.0565156702274151E-3"/>
        <n v="2.8829260144109191E-3"/>
        <n v="6.5793155423285801E-4"/>
        <n v="2.2186064038084746E-3"/>
        <n v="3.0173047091795258E-4"/>
        <n v="3.6878976206479114E-3"/>
        <n v="2.065599065614787E-4"/>
        <n v="7.459107736942286E-4"/>
        <n v="2.4481174110990066E-4"/>
        <n v="2.3337444257992249E-3"/>
        <n v="9.0209301415543558E-4"/>
        <n v="2.4078764811540669E-3"/>
        <n v="2.3333619074537409E-4"/>
        <n v="3.7505923774727753E-3"/>
        <n v="2.9038115160743578E-3"/>
        <n v="4.4754646421653717E-4"/>
        <n v="8.4242015225989726E-4"/>
        <n v="1.3770660437431912E-4"/>
        <n v="1.2240587055495033E-2"/>
        <n v="1.9267066543694666E-3"/>
        <n v="1.4502035513997741E-3"/>
        <n v="4.3306049447304979E-3"/>
        <n v="1.0281710608270344E-3"/>
        <n v="8.9490166926033219E-4"/>
        <n v="7.0662613961299924E-4"/>
        <n v="1.8047598058290974E-3"/>
        <n v="2.3244492300039583E-3"/>
        <n v="1.2011114300039051E-2"/>
        <n v="2.4786423750686477E-3"/>
        <n v="2.4122754421271354E-3"/>
        <n v="3.1366504329706025E-4"/>
        <n v="4.3607091385201055E-4"/>
        <n v="2.8688875911316486E-4"/>
        <n v="3.0915132682034648E-3"/>
        <n v="1.1817139247044003E-3"/>
        <n v="1.4227004823594586E-3"/>
        <n v="9.7389170760282355E-3"/>
        <n v="5.0826742637870223E-3"/>
        <n v="1.7634095726822533E-3"/>
        <n v="1.4747344528956772E-2"/>
        <n v="2.610113930411574E-3"/>
        <n v="1.9523736353514579E-4"/>
        <n v="2.3502309664895945E-3"/>
        <n v="2.0931403864896507E-4"/>
        <n v="8.7244784238040864E-3"/>
        <n v="2.1505181383122836E-4"/>
        <n v="3.3699866237159765E-5"/>
        <n v="1.9087665439662568E-4"/>
        <n v="4.6433901958329443E-4"/>
        <n v="3.5283492187464433E-4"/>
        <n v="4.2727299190587348E-3"/>
        <n v="3.2433730513607001E-4"/>
        <n v="6.9033085809537152E-4"/>
        <n v="7.7651224133296623E-4"/>
        <n v="1.8475636086887817E-3"/>
        <n v="2.3791111015736537E-3"/>
        <n v="7.6137599040215567E-3"/>
        <n v="2.3552037049808898E-3"/>
        <n v="9.3277098546326997E-3"/>
        <n v="2.6512346525511273E-4"/>
        <n v="5.3793554925445834E-4"/>
        <n v="1.012832075173117E-3"/>
        <n v="2.6370814737682112E-4"/>
        <n v="1.3015569223446062E-3"/>
        <n v="4.5936628109199956E-4"/>
        <n v="2.507331250979964E-3"/>
        <n v="7.4663755855064863E-4"/>
        <n v="2.6967543356637494E-3"/>
        <n v="3.7410294188356696E-3"/>
        <n v="1.9990408735005329E-3"/>
        <n v="1.7609614552711542E-3"/>
        <n v="2.090080239725777E-4"/>
        <n v="5.7569010995375076E-3"/>
        <n v="1.0672261839009733E-3"/>
        <n v="3.4464902928128204E-3"/>
        <n v="3.3432103395320809E-3"/>
        <n v="1.4535697128400353E-4"/>
        <n v="5.9672861895538286E-4"/>
        <n v="9.7924696443960264E-4"/>
        <n v="1.5759755833949856E-3"/>
        <n v="1.4179955067100028E-2"/>
        <n v="3.2781822207997636E-3"/>
        <n v="2.0311724145212072E-3"/>
        <m/>
      </sharedItems>
    </cacheField>
    <cacheField name="PREMIUM_REASON_CODE" numFmtId="0">
      <sharedItems containsBlank="1"/>
    </cacheField>
    <cacheField name="ORIG_PREMIUM_REASON_CODE" numFmtId="0">
      <sharedItems containsBlank="1" count="4">
        <s v="Cost Recovery"/>
        <s v="Normal"/>
        <s v="Cost Recovery Pending"/>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vari, Sabrina" refreshedDate="45671.484211689814" createdVersion="8" refreshedVersion="8" minRefreshableVersion="3" recordCount="1076" xr:uid="{81028C4F-9313-44F1-8DFA-4229656AAF4D}">
  <cacheSource type="worksheet">
    <worksheetSource ref="A2:CQ1048576" sheet="Details 2024"/>
  </cacheSource>
  <cacheFields count="95">
    <cacheField name="MÊS REPORTE" numFmtId="0">
      <sharedItems containsNonDate="0" containsDate="1" containsString="0" containsBlank="1" minDate="2024-01-01T00:00:00" maxDate="2024-12-02T00:00:00"/>
    </cacheField>
    <cacheField name="MOTIVO" numFmtId="0">
      <sharedItems containsBlank="1" count="51">
        <s v="Project/ prototype"/>
        <s v="Internal problem - Manufacturing/ Ordering/ Purchasing/ IT"/>
        <s v="Internal strategy"/>
        <s v="Customer recheduled"/>
        <s v="Cargo issue"/>
        <s v="APTIV Shipment delay"/>
        <s v="Lead time discrepancy between supplier/ customer"/>
        <s v="Stock discrepancy"/>
        <s v="Supplier issue"/>
        <s v="P&amp;A"/>
        <s v="Carrier issue"/>
        <s v="Vessel delay"/>
        <s v="Port Strike + Vessel delay"/>
        <s v="MOQ"/>
        <m/>
        <s v="Freight to be recovery at POV" u="1"/>
        <s v="Project" u="1"/>
        <s v="Cargo lost" u="1"/>
        <s v="Supplier delay" u="1"/>
        <s v="Shipment delay" u="1"/>
        <s v="Freight recovered with the client" u="1"/>
        <s v="Freight to be recovered with supplier" u="1"/>
        <s v="Freight to avoid buy high MOQ" u="1"/>
        <s v="Freight recovered by Credit Note" u="1"/>
        <s v="Supplier bankruptcy" u="1"/>
        <s v="Payment delay - shipment blocked" u="1"/>
        <s v="Freight recovered by Project account" u="1"/>
        <s v="Customer reschedule within the logistic protocol" u="1"/>
        <s v="Cargo documentation lost" u="1"/>
        <s v="Outbound - Delivery delay" u="1"/>
        <s v="Supplier FM letter - cargo explosion" u="1"/>
        <s v="Supplier quality issue" u="1"/>
        <s v="Engineering changes - Samples" u="1"/>
        <s v="Supplier rescheduled" u="1"/>
        <s v="Internal strategy/ discount" u="1"/>
        <s v="Transferência ferramental" u="1"/>
        <s v="Internal strategy - discount" u="1"/>
        <s v="Leadtime discrepancy between supplier / customer" u="1"/>
        <s v="Freight absorbed by POV" u="1"/>
        <s v="Supplierscrepay" u="1"/>
        <s v="Project - prototypes/ samples - recovered" u="1"/>
        <s v="Stock divergence" u="1"/>
        <s v="Internal strategy " u="1"/>
        <s v="Project - prototypes/ samples" u="1"/>
        <s v="P&amp;A - recupered in  POV17492" u="1"/>
        <s v="Customer reschedule" u="1"/>
        <s v="Customer reschedule - recovered" u="1"/>
        <s v="customer rescheduled" u="1"/>
        <s v="Carrier delay" u="1"/>
        <s v="Carrier shipment error" u="1"/>
        <s v="Customer" u="1"/>
      </sharedItems>
    </cacheField>
    <cacheField name="PREMIUM_ID" numFmtId="0">
      <sharedItems containsString="0" containsBlank="1" containsNumber="1" containsInteger="1" minValue="101639" maxValue="176663"/>
    </cacheField>
    <cacheField name="PBU_NAME" numFmtId="0">
      <sharedItems containsBlank="1"/>
    </cacheField>
    <cacheField name="CUSTOMER" numFmtId="0">
      <sharedItems containsBlank="1"/>
    </cacheField>
    <cacheField name="SHIPMENT_DATE" numFmtId="0">
      <sharedItems containsDate="1" containsString="0" containsBlank="1" containsMixedTypes="1" minDate="2024-01-02T00:00:00" maxDate="2025-01-01T00:00:00"/>
    </cacheField>
    <cacheField name="PLANT_NAME" numFmtId="0">
      <sharedItems containsBlank="1"/>
    </cacheField>
    <cacheField name="SHIPMENT_TYPE" numFmtId="0">
      <sharedItems containsBlank="1"/>
    </cacheField>
    <cacheField name="ACTUAL_COST_IN_USD" numFmtId="0">
      <sharedItems containsString="0" containsBlank="1" containsNumber="1" minValue="8.81" maxValue="21502.841083032494"/>
    </cacheField>
    <cacheField name="ESTIMATED_COST_IN_USD" numFmtId="0">
      <sharedItems containsString="0" containsBlank="1" containsNumber="1" minValue="8.81" maxValue="23079.439999999999"/>
    </cacheField>
    <cacheField name="Percentual" numFmtId="0">
      <sharedItems containsString="0" containsBlank="1" containsNumber="1" minValue="1.2328717397133746E-5" maxValue="3.009108410308569E-2"/>
    </cacheField>
    <cacheField name="PREMIUM_REASON_CODE" numFmtId="0">
      <sharedItems containsBlank="1"/>
    </cacheField>
    <cacheField name="ORIG_PREMIUM_REASON_CODE" numFmtId="0">
      <sharedItems containsBlank="1"/>
    </cacheField>
    <cacheField name="SHIP_TO_NAME" numFmtId="0">
      <sharedItems containsBlank="1"/>
    </cacheField>
    <cacheField name="SHIP_FROM_NAME" numFmtId="0">
      <sharedItems containsBlank="1"/>
    </cacheField>
    <cacheField name="PROBLEM_DESCRIPTION" numFmtId="0">
      <sharedItems containsBlank="1"/>
    </cacheField>
    <cacheField name="CARRIER_NAME" numFmtId="0">
      <sharedItems containsBlank="1"/>
    </cacheField>
    <cacheField name="PTA_NUMBER" numFmtId="0">
      <sharedItems containsBlank="1"/>
    </cacheField>
    <cacheField name="PART_NUMBERS_TEXT" numFmtId="0">
      <sharedItems containsBlank="1"/>
    </cacheField>
    <cacheField name="QUANTITY(In Pieces)" numFmtId="0">
      <sharedItems containsBlank="1"/>
    </cacheField>
    <cacheField name="WEIGHT" numFmtId="0">
      <sharedItems containsBlank="1"/>
    </cacheField>
    <cacheField name="COST_RECOVERY" numFmtId="0">
      <sharedItems containsBlank="1"/>
    </cacheField>
    <cacheField name="COMMODITY_TYPE" numFmtId="0">
      <sharedItems containsBlank="1"/>
    </cacheField>
    <cacheField name="SUBMITTED_BY_NAME" numFmtId="0">
      <sharedItems containsBlank="1"/>
    </cacheField>
    <cacheField name="SUBMIT_DATE" numFmtId="0">
      <sharedItems containsBlank="1" containsMixedTypes="1" containsNumber="1" containsInteger="1" minValue="45324" maxValue="45447"/>
    </cacheField>
    <cacheField name="EDIT_DATE" numFmtId="0">
      <sharedItems containsBlank="1" containsMixedTypes="1" containsNumber="1" containsInteger="1" minValue="45331" maxValue="45468"/>
    </cacheField>
    <cacheField name="REGION_NAME" numFmtId="0">
      <sharedItems containsBlank="1"/>
    </cacheField>
    <cacheField name="RECOVERY_STATUS" numFmtId="0">
      <sharedItems containsBlank="1"/>
    </cacheField>
    <cacheField name="RECOVERED_COST_IN_USD" numFmtId="0">
      <sharedItems containsBlank="1"/>
    </cacheField>
    <cacheField name="RECOVERED_DATE" numFmtId="0">
      <sharedItems containsBlank="1"/>
    </cacheField>
    <cacheField name="ORIG_FREIGHT_COST_USD" numFmtId="0">
      <sharedItems containsBlank="1"/>
    </cacheField>
    <cacheField name="LAUNCH_PERIOD" numFmtId="0">
      <sharedItems containsBlank="1"/>
    </cacheField>
    <cacheField name="PLANT_CODE" numFmtId="0">
      <sharedItems containsBlank="1"/>
    </cacheField>
    <cacheField name="SOURCE_SYSTEM" numFmtId="0">
      <sharedItems containsBlank="1"/>
    </cacheField>
    <cacheField name="RECOVERED_LC" numFmtId="0">
      <sharedItems containsBlank="1"/>
    </cacheField>
    <cacheField name="ACTUAL_SHIP_COST_LC" numFmtId="0">
      <sharedItems containsBlank="1"/>
    </cacheField>
    <cacheField name="COST_RECOVERY_REQUIRED" numFmtId="0">
      <sharedItems containsBlank="1"/>
    </cacheField>
    <cacheField name="COST_RECOVERY_TRACKING" numFmtId="0">
      <sharedItems containsBlank="1"/>
    </cacheField>
    <cacheField name="ESTIM_SHIP_COST_LC" numFmtId="0">
      <sharedItems containsBlank="1"/>
    </cacheField>
    <cacheField name="INVOICE_CURRENCY" numFmtId="0">
      <sharedItems containsBlank="1"/>
    </cacheField>
    <cacheField name="SHIP_FROM_ADDRESS" numFmtId="0">
      <sharedItems containsBlank="1"/>
    </cacheField>
    <cacheField name="SHIP_FROM_CITY" numFmtId="0">
      <sharedItems containsBlank="1"/>
    </cacheField>
    <cacheField name="SHIP_FROM_CODE" numFmtId="0">
      <sharedItems containsBlank="1"/>
    </cacheField>
    <cacheField name="SHIP_FROM_COUNTRY" numFmtId="0">
      <sharedItems containsBlank="1"/>
    </cacheField>
    <cacheField name="SHIP_FROM_REGION" numFmtId="0">
      <sharedItems containsBlank="1"/>
    </cacheField>
    <cacheField name="SHIP_FROM_STATE" numFmtId="0">
      <sharedItems containsBlank="1"/>
    </cacheField>
    <cacheField name="SHIP_FROM_ZIP" numFmtId="0">
      <sharedItems containsBlank="1"/>
    </cacheField>
    <cacheField name="SHIP_TO_ADDRESS" numFmtId="0">
      <sharedItems containsBlank="1"/>
    </cacheField>
    <cacheField name="SHIP_TO_CITY" numFmtId="0">
      <sharedItems containsBlank="1"/>
    </cacheField>
    <cacheField name="SHIP_TO_CODE" numFmtId="0">
      <sharedItems containsBlank="1"/>
    </cacheField>
    <cacheField name="SHIP_TO_COUNTRY" numFmtId="0">
      <sharedItems containsBlank="1"/>
    </cacheField>
    <cacheField name="SHIP_TO_REGION" numFmtId="0">
      <sharedItems containsBlank="1"/>
    </cacheField>
    <cacheField name="SHIP_TO_STATE" numFmtId="0">
      <sharedItems containsBlank="1"/>
    </cacheField>
    <cacheField name="SHIP_TO_ZIP" numFmtId="0">
      <sharedItems containsBlank="1"/>
    </cacheField>
    <cacheField name="SEGMENT" numFmtId="0">
      <sharedItems containsBlank="1"/>
    </cacheField>
    <cacheField name="APPROVAL_STATUS" numFmtId="0">
      <sharedItems containsBlank="1"/>
    </cacheField>
    <cacheField name="APPROVED_BY_NAME" numFmtId="0">
      <sharedItems containsBlank="1"/>
    </cacheField>
    <cacheField name="APPROVED_DATE" numFmtId="0">
      <sharedItems containsBlank="1" containsMixedTypes="1" containsNumber="1" containsInteger="1" minValue="45324" maxValue="45447"/>
    </cacheField>
    <cacheField name="TMS_LOAD_ID" numFmtId="0">
      <sharedItems containsBlank="1"/>
    </cacheField>
    <cacheField name="ACTUAL_CARRIER" numFmtId="0">
      <sharedItems containsBlank="1"/>
    </cacheField>
    <cacheField name="ACTUAL_CARRIER_TRACKING_NUMBER" numFmtId="0">
      <sharedItems containsBlank="1"/>
    </cacheField>
    <cacheField name="PREMIUM_REASON_CODE_ACTUAL" numFmtId="0">
      <sharedItems containsBlank="1"/>
    </cacheField>
    <cacheField name="DRIVER" numFmtId="0">
      <sharedItems containsBlank="1"/>
    </cacheField>
    <cacheField name="ACTUAL_DRIVER" numFmtId="0">
      <sharedItems containsBlank="1"/>
    </cacheField>
    <cacheField name="ESTIMATED_COST_SOURCE" numFmtId="0">
      <sharedItems containsBlank="1"/>
    </cacheField>
    <cacheField name="ACTUAL_COST_SOURCE" numFmtId="0">
      <sharedItems containsBlank="1"/>
    </cacheField>
    <cacheField name="ACTUAL_CUSTOMER" numFmtId="0">
      <sharedItems containsBlank="1"/>
    </cacheField>
    <cacheField name="ACTUAL_SUPPLIER" numFmtId="0">
      <sharedItems containsBlank="1"/>
    </cacheField>
    <cacheField name="TOTAL_APPROVAL_TIME" numFmtId="0">
      <sharedItems containsBlank="1"/>
    </cacheField>
    <cacheField name="APPROVED_LEVEL_AMOUNT(USD)" numFmtId="0">
      <sharedItems containsBlank="1"/>
    </cacheField>
    <cacheField name="APPROVER_COMMENTS" numFmtId="0">
      <sharedItems containsBlank="1"/>
    </cacheField>
    <cacheField name="TOTAL_COST" numFmtId="0">
      <sharedItems containsBlank="1"/>
    </cacheField>
    <cacheField name="TOTAL_COST_LESS_RECOVERIES" numFmtId="0">
      <sharedItems containsBlank="1"/>
    </cacheField>
    <cacheField name="NO_OF_CONTAINER" numFmtId="0">
      <sharedItems containsBlank="1"/>
    </cacheField>
    <cacheField name="DIMENSION_OF_BOX(HxWxL)" numFmtId="0">
      <sharedItems containsBlank="1"/>
    </cacheField>
    <cacheField name="UOM" numFmtId="0">
      <sharedItems containsBlank="1"/>
    </cacheField>
    <cacheField name="COUNTRY" numFmtId="0">
      <sharedItems containsBlank="1"/>
    </cacheField>
    <cacheField name="FAMILY_NAME/PROGRAM" numFmtId="0">
      <sharedItems containsBlank="1"/>
    </cacheField>
    <cacheField name="ESTIMATED_NAME_OF_INVOICE_CURRENCY" numFmtId="0">
      <sharedItems containsBlank="1"/>
    </cacheField>
    <cacheField name="TOP_100_SUPPLIER" numFmtId="0">
      <sharedItems containsBlank="1"/>
    </cacheField>
    <cacheField name="NAME_OF_RECOVERED_CURRENCY" numFmtId="0">
      <sharedItems containsBlank="1"/>
    </cacheField>
    <cacheField name="UNIT_WEIGHTS" numFmtId="0">
      <sharedItems containsBlank="1"/>
    </cacheField>
    <cacheField name="ADDITIONAL_COMMENTARY" numFmtId="0">
      <sharedItems containsBlank="1"/>
    </cacheField>
    <cacheField name="ESTIMATE_INVOICE_EXCHANGE_RATE" numFmtId="0">
      <sharedItems containsBlank="1"/>
    </cacheField>
    <cacheField name="ACTUAL_INVOICE_EXCHANGE_RATE" numFmtId="0">
      <sharedItems containsBlank="1"/>
    </cacheField>
    <cacheField name="ACTUAL_RECOVERED_INVOICE_EXCHANGE_RATE" numFmtId="0">
      <sharedItems containsBlank="1"/>
    </cacheField>
    <cacheField name="NORMAL_SHIPMENT_COST_IN_INVOICE_CURRENCY" numFmtId="0">
      <sharedItems containsBlank="1"/>
    </cacheField>
    <cacheField name="NORMAL_SHIPMENT_COST_(USD)" numFmtId="0">
      <sharedItems containsBlank="1"/>
    </cacheField>
    <cacheField name="NAME_OF_NORMAL_SHIPMENT_INVOICE_CURRENCY" numFmtId="0">
      <sharedItems containsBlank="1"/>
    </cacheField>
    <cacheField name="NORMAL_INVOICE_EXCHANGE_RATE" numFmtId="0">
      <sharedItems containsBlank="1"/>
    </cacheField>
    <cacheField name="PROBLEM_REASON_CODE_ACTUAL" numFmtId="0">
      <sharedItems containsBlank="1"/>
    </cacheField>
    <cacheField name="CANCELLATION_REMARK" numFmtId="0">
      <sharedItems containsBlank="1"/>
    </cacheField>
    <cacheField name="SHIP_FROM_DUNS" numFmtId="0">
      <sharedItems containsBlank="1"/>
    </cacheField>
    <cacheField name="SHIP_TO_DUNS" numFmtId="0">
      <sharedItems containsBlank="1"/>
    </cacheField>
    <cacheField name="ACTUAL_SUPPLIER_DUN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acio, Marcos" refreshedDate="45726.447589467592" createdVersion="8" refreshedVersion="8" minRefreshableVersion="3" recordCount="111" xr:uid="{85B97317-6C32-444F-A7F6-CE76CD88D0F1}">
  <cacheSource type="worksheet">
    <worksheetSource ref="A3:DF1048576" sheet="Base PTAs"/>
  </cacheSource>
  <cacheFields count="110">
    <cacheField name="Premium ID" numFmtId="0">
      <sharedItems containsString="0" containsBlank="1" containsNumber="1" containsInteger="1" minValue="182140" maxValue="187835"/>
    </cacheField>
    <cacheField name="Resumo Motivo" numFmtId="0">
      <sharedItems containsBlank="1" count="109">
        <s v="Customer rescheduled"/>
        <s v="Customer rescheduled - CR-c"/>
        <s v="P&amp;A - CR-c"/>
        <s v="Project - prototypes/ samples"/>
        <s v="Lead time discrepancy between supplier/ customer"/>
        <s v="Ordering Issue"/>
        <s v="Stock Divergence Cr-c"/>
        <s v="Lead time discrepancy between supplier/ customer CR-c"/>
        <s v="Port Strike + Vessel Delay - CR-c"/>
        <s v="APTIV Shipment delay/ Customer low stock"/>
        <s v="Stock Divergence"/>
        <s v="Vessel delay"/>
        <s v="Spot Buy - CR-c"/>
        <s v="Carrier Delay"/>
        <s v="Supplier Delay"/>
        <s v="Port Strike + Vessel Delay"/>
        <s v="Uso Indevido - CR-s"/>
        <m/>
        <s v="P&amp;A" u="1"/>
        <s v="Spot Buy" u="1"/>
        <s v="Uso Indevido" u="1"/>
        <s v="Cargo Lost" u="1"/>
        <s v="USE ISSUES" u="1"/>
        <s v="rf" u="1"/>
        <s v="Project - prototypes/ samples " u="1"/>
        <s v="Customer reschedule" u="1"/>
        <e v="#N/A" u="1"/>
        <s v="Freight Forwarder delay" u="1"/>
        <s v="Engineering changes" u="1"/>
        <s v="Port Strike + Vessel delay - Consulta CC22" u="1"/>
        <s v="Customer reschedule - Consulta 43" u="1"/>
        <s v="Customer reschedule - Consulta 44" u="1"/>
        <s v="Customer rescheduled - Consulta CC22" u="1"/>
        <s v="Port Strike + Vessel delay- Consulta CC22" u="1"/>
        <s v="Customer rescheduled - Consulta 40" u="1"/>
        <s v="Return of Material" u="1"/>
        <s v="End of Project- Consulta CC22" u="1"/>
        <s v="Customer rescheduled - Consulta 44" u="1"/>
        <s v="Port Strick + Vessel Delay" u="1"/>
        <s v="Lack of packaging" u="1"/>
        <s v="Port delay + Vessel delay" u="1"/>
        <s v="Customer rescheduled - Consulta JD" u="1"/>
        <s v="Customer reschedule - Consulta 01" u="1"/>
        <s v="Carrier - lost cargo" u="1"/>
        <s v="Carrier delay - vessel delay" u="1"/>
        <s v="Mfg delay" u="1"/>
        <s v="CR VW" u="1"/>
        <s v="Customer escheduled - Consulta JD" u="1"/>
        <s v="Customer increase - Consulta 43" u="1"/>
        <s v="Customer increase - Consulta 44" u="1"/>
        <s v="Customer Rescheduled " u="1"/>
        <s v="Customer Increase" u="1"/>
        <s v="Customer Rescheduled - Consulta Horizontina" u="1"/>
        <s v="Customer Increase - SC" u="1"/>
        <s v="Return Material" u="1"/>
        <s v="Project - prototypes/ samples - recovered" u="1"/>
        <s v="Customer rescheduled - Consulta 43" u="1"/>
        <s v="Supplier Quality Issue" u="1"/>
        <s v="Ergonomic issues" u="1"/>
        <s v="PORT-PORT DELAYS / STRIKE" u="1"/>
        <s v="Port Strike + Vessel delay (Wewire)" u="1"/>
        <s v="P&amp;A - recovered by POV" u="1"/>
        <s v="Supplier Discontinued - recovered" u="1"/>
        <s v="Internal strategy" u="1"/>
        <s v=" Stock Divergence" u="1"/>
        <s v="APTIV Shipment delay" u="1"/>
        <s v="Falta material" u="1"/>
        <s v="P&amp;A - recupered in POVs 1003/1004/1005" u="1"/>
        <s v="Customer Rescheduled - Consulta 31 F3" u="1"/>
        <s v="Supplier FM letter - cargo explosion" u="1"/>
        <s v="Customer rescheduled - recovered by POV" u="1"/>
        <s v="Customer Rescheduled - Consulta 34" u="1"/>
        <s v="Engineering changes - Samples" u="1"/>
        <s v="Customer Rescheduled - Consulta 33" u="1"/>
        <s v="Customer Rescheduled - Consulta 22" u="1"/>
        <s v="Internal strategy " u="1"/>
        <s v="Supplier rescheduled" u="1"/>
        <s v="Customer Rescheduled - K0 PL7" u="1"/>
        <s v="P&amp;A - recupered in  POV17492" u="1"/>
        <s v="Internal strategy - discount" u="1"/>
        <s v="Internal strategy - EOL Toyota" u="1"/>
        <s v="Project - Recovered in Cotation" u="1"/>
        <s v="Project - prototypes/ samples - MCIP" u="1"/>
        <s v="Project - prototypes/ samples - approved BY PM responsible" u="1"/>
        <s v="Project - Recovered in price/piece" u="1"/>
        <s v="Port Strike" u="1"/>
        <s v="ETA delay" u="1"/>
        <s v="Customer Rescheduled - Consulta 31 " u="1"/>
        <s v="Project - prototypes/ samples - will be recovery from sales team" u="1"/>
        <s v="Port Strike - USA" u="1"/>
        <s v="Vessel delay - Santos port cogestion" u="1"/>
        <s v="MCIP iniative" u="1"/>
        <s v="Customer Rescheduled - Consulta PL7" u="1"/>
        <s v="Project - Recovered" u="1"/>
        <s v="To meet customer schedule" u="1"/>
        <s v="Vessel delay - recovered by POV" u="1"/>
        <s v="To meet BP demand - will be recevory by POV" u="1"/>
        <s v="Vessel delay - Mexico port congestion" u="1"/>
        <s v="Custormer reschedule - recovered by POV" u="1"/>
        <s v="Recovered from customer" u="1"/>
        <s v="Carrier shipment error - will be opened a Claim to recovery icc" u="1"/>
        <s v="Project - Recovered by NQE" u="1"/>
        <s v="Supplier LEADTIME" u="1"/>
        <s v="Customer - changes" u="1"/>
        <s v="Project - Recovered by SC" u="1"/>
        <s v="Supplier leadtime - Recovery from customer" u="1"/>
        <s v="Carrier shipment error - will be opened a Claim to recovery" u="1"/>
        <s v="Supplier LT" u="1"/>
        <s v="Supplier/ Vessel delay" u="1"/>
      </sharedItems>
    </cacheField>
    <cacheField name="Customer" numFmtId="0">
      <sharedItems containsBlank="1" count="13">
        <s v="JOHN DEERE"/>
        <s v="FIAT"/>
        <s v="CNH COMBINE"/>
        <s v="VW"/>
        <s v="PSA"/>
        <s v="GM"/>
        <m/>
        <s v="Mercedes-Benz" u="1"/>
        <s v="FORD" u="1"/>
        <s v="DAIMLER" u="1"/>
        <s v="OTHER" u="1"/>
        <s v="TOYOTA" u="1"/>
        <s v="Stellantis" u="1"/>
      </sharedItems>
    </cacheField>
    <cacheField name="Shipment Date" numFmtId="14">
      <sharedItems containsNonDate="0" containsDate="1" containsString="0" containsBlank="1" minDate="2025-02-03T00:00:00" maxDate="2025-03-01T00:00:00"/>
    </cacheField>
    <cacheField name="Plant" numFmtId="0">
      <sharedItems containsBlank="1" count="4">
        <s v="Paraisopolis"/>
        <s v="Pinhal"/>
        <s v="Ouros"/>
        <m/>
      </sharedItems>
    </cacheField>
    <cacheField name="Shipment Type" numFmtId="0">
      <sharedItems containsBlank="1" count="3">
        <s v="Inbound Premium"/>
        <s v="Outbound Premium"/>
        <m/>
      </sharedItems>
    </cacheField>
    <cacheField name="Actual cost $USD" numFmtId="164">
      <sharedItems containsString="0" containsBlank="1" containsNumber="1" minValue="35.97" maxValue="6369.86"/>
    </cacheField>
    <cacheField name="Estimated cost $USD" numFmtId="164">
      <sharedItems containsString="0" containsBlank="1" containsNumber="1" minValue="35.97" maxValue="6369.86"/>
    </cacheField>
    <cacheField name="Premium reason code" numFmtId="0">
      <sharedItems containsBlank="1"/>
    </cacheField>
    <cacheField name="Premium Status" numFmtId="0">
      <sharedItems containsBlank="1" count="7">
        <s v="Cost recovery"/>
        <s v="Normal"/>
        <s v="Cost recovery pending"/>
        <m/>
        <e v="#N/A" u="1"/>
        <s v="Cost recovered" u="1"/>
        <s v="Cost recovey" u="1"/>
      </sharedItems>
    </cacheField>
    <cacheField name="Ship to" numFmtId="0">
      <sharedItems containsBlank="1"/>
    </cacheField>
    <cacheField name="Ship from" numFmtId="0">
      <sharedItems containsBlank="1"/>
    </cacheField>
    <cacheField name="Problem description" numFmtId="0">
      <sharedItems containsBlank="1"/>
    </cacheField>
    <cacheField name="Carrier name" numFmtId="0">
      <sharedItems containsBlank="1"/>
    </cacheField>
    <cacheField name="PTA_NUMBER" numFmtId="0">
      <sharedItems containsBlank="1"/>
    </cacheField>
    <cacheField name="PN" numFmtId="0">
      <sharedItems containsBlank="1"/>
    </cacheField>
    <cacheField name="Qnt (In Pieces)" numFmtId="0">
      <sharedItems containsBlank="1"/>
    </cacheField>
    <cacheField name="Weight" numFmtId="0">
      <sharedItems containsBlank="1"/>
    </cacheField>
    <cacheField name="Cost recovery from" numFmtId="0">
      <sharedItems containsBlank="1"/>
    </cacheField>
    <cacheField name="Commodity type" numFmtId="0">
      <sharedItems containsBlank="1" count="9">
        <s v="Premium - Productive"/>
        <m/>
        <s v="Premium - Returnable Containers" u="1"/>
        <s v=";" u="1"/>
        <s v="14.41;0" u="1"/>
        <s v=";0;0" u="1"/>
        <s v="24.63;" u="1"/>
        <s v="0.91;" u="1"/>
        <s v="84.00;" u="1"/>
      </sharedItems>
    </cacheField>
    <cacheField name="Submitted by (Name)" numFmtId="0">
      <sharedItems containsBlank="1"/>
    </cacheField>
    <cacheField name="Submit date" numFmtId="0">
      <sharedItems containsBlank="1"/>
    </cacheField>
    <cacheField name="Edit date" numFmtId="14">
      <sharedItems containsBlank="1"/>
    </cacheField>
    <cacheField name="Region" numFmtId="0">
      <sharedItems containsBlank="1"/>
    </cacheField>
    <cacheField name="Recovery Status" numFmtId="0">
      <sharedItems containsBlank="1"/>
    </cacheField>
    <cacheField name="Recovered $USD" numFmtId="0">
      <sharedItems containsBlank="1"/>
    </cacheField>
    <cacheField name="Recovered date" numFmtId="0">
      <sharedItems containsBlank="1"/>
    </cacheField>
    <cacheField name="Freight $USD" numFmtId="0">
      <sharedItems containsBlank="1"/>
    </cacheField>
    <cacheField name="Launch period" numFmtId="0">
      <sharedItems containsBlank="1"/>
    </cacheField>
    <cacheField name="Plant code" numFmtId="0">
      <sharedItems containsBlank="1"/>
    </cacheField>
    <cacheField name="Source system" numFmtId="0">
      <sharedItems containsBlank="1"/>
    </cacheField>
    <cacheField name="Recovered LC" numFmtId="0">
      <sharedItems containsBlank="1"/>
    </cacheField>
    <cacheField name="Actual ship cost LC" numFmtId="0">
      <sharedItems containsBlank="1"/>
    </cacheField>
    <cacheField name="Cost recovery required" numFmtId="0">
      <sharedItems containsBlank="1"/>
    </cacheField>
    <cacheField name="Cost recovery tracking" numFmtId="0">
      <sharedItems containsBlank="1"/>
    </cacheField>
    <cacheField name="Estim ship cost LC" numFmtId="0">
      <sharedItems containsBlank="1"/>
    </cacheField>
    <cacheField name="Invoice currency" numFmtId="0">
      <sharedItems containsBlank="1"/>
    </cacheField>
    <cacheField name="Ship from (address)" numFmtId="0">
      <sharedItems containsBlank="1"/>
    </cacheField>
    <cacheField name="Ship from (City)" numFmtId="0">
      <sharedItems containsBlank="1"/>
    </cacheField>
    <cacheField name="Ship from (Code)" numFmtId="0">
      <sharedItems containsBlank="1"/>
    </cacheField>
    <cacheField name="Ship from (Country)" numFmtId="0">
      <sharedItems containsBlank="1"/>
    </cacheField>
    <cacheField name="Ship from (Region)" numFmtId="0">
      <sharedItems containsBlank="1"/>
    </cacheField>
    <cacheField name="Ship from (State)" numFmtId="0">
      <sharedItems containsBlank="1"/>
    </cacheField>
    <cacheField name="Ship from (ZIP)" numFmtId="0">
      <sharedItems containsBlank="1"/>
    </cacheField>
    <cacheField name="Ship to (address)" numFmtId="0">
      <sharedItems containsBlank="1"/>
    </cacheField>
    <cacheField name="Ship to (City)" numFmtId="0">
      <sharedItems containsBlank="1"/>
    </cacheField>
    <cacheField name="Ship to (Code)" numFmtId="0">
      <sharedItems containsBlank="1"/>
    </cacheField>
    <cacheField name="Ship to (Country)" numFmtId="0">
      <sharedItems containsBlank="1"/>
    </cacheField>
    <cacheField name="Ship to (Region)" numFmtId="0">
      <sharedItems containsBlank="1"/>
    </cacheField>
    <cacheField name="Ship to (State)" numFmtId="0">
      <sharedItems containsBlank="1"/>
    </cacheField>
    <cacheField name="Ship to (ZIP)" numFmtId="0">
      <sharedItems containsBlank="1"/>
    </cacheField>
    <cacheField name="Segment" numFmtId="0">
      <sharedItems containsBlank="1"/>
    </cacheField>
    <cacheField name="Approval status" numFmtId="0">
      <sharedItems containsBlank="1"/>
    </cacheField>
    <cacheField name="Approved by (Name)" numFmtId="0">
      <sharedItems containsBlank="1"/>
    </cacheField>
    <cacheField name="Approved date" numFmtId="0">
      <sharedItems containsBlank="1"/>
    </cacheField>
    <cacheField name="TMS_LOAD_ID" numFmtId="0">
      <sharedItems containsBlank="1"/>
    </cacheField>
    <cacheField name="Actual Carrier" numFmtId="0">
      <sharedItems containsBlank="1"/>
    </cacheField>
    <cacheField name="Actual carrier tracking number" numFmtId="0">
      <sharedItems containsBlank="1"/>
    </cacheField>
    <cacheField name="PREMIUM_REASON_CODE_ACTUAL" numFmtId="0">
      <sharedItems containsBlank="1"/>
    </cacheField>
    <cacheField name="DRIVER" numFmtId="0">
      <sharedItems containsBlank="1"/>
    </cacheField>
    <cacheField name="ACTUAL_DRIVER" numFmtId="0">
      <sharedItems containsBlank="1"/>
    </cacheField>
    <cacheField name="ESTIMATED_COST_SOURCE" numFmtId="0">
      <sharedItems containsBlank="1"/>
    </cacheField>
    <cacheField name="ACTUAL_COST_SOURCE" numFmtId="0">
      <sharedItems containsBlank="1"/>
    </cacheField>
    <cacheField name="ACTUAL_CUSTOMER" numFmtId="0">
      <sharedItems containsBlank="1"/>
    </cacheField>
    <cacheField name="ACTUAL_SUPPLIER" numFmtId="0">
      <sharedItems containsBlank="1"/>
    </cacheField>
    <cacheField name="TOTAL_APPROVAL_TIME" numFmtId="0">
      <sharedItems containsBlank="1"/>
    </cacheField>
    <cacheField name="APPROVED_LEVEL_AMOUNT(USD)" numFmtId="0">
      <sharedItems containsBlank="1"/>
    </cacheField>
    <cacheField name="APPROVER_COMMENTS" numFmtId="0">
      <sharedItems containsBlank="1"/>
    </cacheField>
    <cacheField name="TOTAL_COST" numFmtId="0">
      <sharedItems containsBlank="1"/>
    </cacheField>
    <cacheField name="TOTAL_COST_LESS_RECOVERIES" numFmtId="0">
      <sharedItems containsBlank="1"/>
    </cacheField>
    <cacheField name="NO_OF_CONTAINER" numFmtId="0">
      <sharedItems containsBlank="1"/>
    </cacheField>
    <cacheField name="DIMENSION_OF_BOX(HxWxL)" numFmtId="0">
      <sharedItems containsBlank="1"/>
    </cacheField>
    <cacheField name="UOM" numFmtId="0">
      <sharedItems containsBlank="1"/>
    </cacheField>
    <cacheField name="COUNTRY" numFmtId="0">
      <sharedItems containsBlank="1"/>
    </cacheField>
    <cacheField name="FAMILY_NAME/PROGRAM" numFmtId="0">
      <sharedItems containsBlank="1"/>
    </cacheField>
    <cacheField name="ESTIMATED_NAME_OF_INVOICE_CURRENCY" numFmtId="0">
      <sharedItems containsBlank="1"/>
    </cacheField>
    <cacheField name="TOP_100_SUPPLIER" numFmtId="0">
      <sharedItems containsBlank="1"/>
    </cacheField>
    <cacheField name="NAME_OF_RECOVERED_CURRENCY" numFmtId="0">
      <sharedItems containsBlank="1"/>
    </cacheField>
    <cacheField name="UNIT_WEIGHTS" numFmtId="0">
      <sharedItems containsBlank="1"/>
    </cacheField>
    <cacheField name="ADDITIONAL_COMMENTARY" numFmtId="0">
      <sharedItems containsBlank="1"/>
    </cacheField>
    <cacheField name="ESTIMATE_INVOICE_EXCHANGE_RATE" numFmtId="0">
      <sharedItems containsBlank="1"/>
    </cacheField>
    <cacheField name="ACTUAL_INVOICE_EXCHANGE_RATE" numFmtId="0">
      <sharedItems containsBlank="1"/>
    </cacheField>
    <cacheField name="ACTUAL_RECOVERED_INVOICE_EXCHANGE_RATE" numFmtId="0">
      <sharedItems containsBlank="1"/>
    </cacheField>
    <cacheField name="NORMAL_SHIPMENT_COST_IN_INVOICE_CURRENCY" numFmtId="0">
      <sharedItems containsBlank="1"/>
    </cacheField>
    <cacheField name="NORMAL_SHIPMENT_COST_(USD)" numFmtId="0">
      <sharedItems containsBlank="1"/>
    </cacheField>
    <cacheField name="NAME_OF_NORMAL_SHIPMENT_INVOICE_CURRENCY" numFmtId="0">
      <sharedItems containsBlank="1"/>
    </cacheField>
    <cacheField name="NORMAL_INVOICE_EXCHANGE_RATE" numFmtId="0">
      <sharedItems containsBlank="1"/>
    </cacheField>
    <cacheField name="PROBLEM_REASON_CODE_ACTUAL" numFmtId="0">
      <sharedItems containsBlank="1"/>
    </cacheField>
    <cacheField name="CANCELLATION_REMARK" numFmtId="0">
      <sharedItems containsBlank="1"/>
    </cacheField>
    <cacheField name="SHIP_FROM_DUNS" numFmtId="0">
      <sharedItems containsBlank="1"/>
    </cacheField>
    <cacheField name="SHIP_TO_DUNS" numFmtId="0">
      <sharedItems containsBlank="1"/>
    </cacheField>
    <cacheField name="ACTUAL_SUPPLIER_DUNS" numFmtId="0">
      <sharedItems containsBlank="1"/>
    </cacheField>
    <cacheField name="ACTUAL_SHIPMENT_TYPE" numFmtId="0">
      <sharedItems containsBlank="1"/>
    </cacheField>
    <cacheField name="IS_CUSTOMER_SETTING_UP_THE_TRANSPORTATION" numFmtId="0">
      <sharedItems containsBlank="1"/>
    </cacheField>
    <cacheField name="RE_START_DATE" numFmtId="0">
      <sharedItems containsBlank="1"/>
    </cacheField>
    <cacheField name="TMS_SPOT_BID" numFmtId="0">
      <sharedItems containsBlank="1"/>
    </cacheField>
    <cacheField name="ESTIMATED_COST_DOA" numFmtId="0">
      <sharedItems containsBlank="1"/>
    </cacheField>
    <cacheField name="ACTUAL_COST_DOA" numFmtId="0">
      <sharedItems containsBlank="1"/>
    </cacheField>
    <cacheField name="SUMMARIZE_PREMIUM_REASON_CODE" numFmtId="0">
      <sharedItems containsBlank="1"/>
    </cacheField>
    <cacheField name="SUMMARIZE_SHIPMENT_TYPE" numFmtId="0">
      <sharedItems containsBlank="1"/>
    </cacheField>
    <cacheField name="SUMMARIZE_DRIVER" numFmtId="0">
      <sharedItems containsBlank="1"/>
    </cacheField>
    <cacheField name="SHIPMENT_STATUS" numFmtId="0">
      <sharedItems containsBlank="1"/>
    </cacheField>
    <cacheField name="PFA_COMMENTS" numFmtId="0">
      <sharedItems containsBlank="1"/>
    </cacheField>
    <cacheField name="INFO_ONLY_PERSON_EMAIL_ID" numFmtId="0">
      <sharedItems containsBlank="1"/>
    </cacheField>
    <cacheField name="SUMMARIZE_CUSTOMER" numFmtId="0">
      <sharedItems containsBlank="1"/>
    </cacheField>
    <cacheField name="SHIPMENT_MONTH" numFmtId="0">
      <sharedItems containsBlank="1"/>
    </cacheField>
    <cacheField name="SHIPMENT_DAY" numFmtId="0">
      <sharedItems containsBlank="1"/>
    </cacheField>
    <cacheField name="ACTUAL_SUPPLIER_ULTIMATE_DUNS_NAME" numFmtId="0">
      <sharedItems containsBlank="1"/>
    </cacheField>
    <cacheField name="SHIP_FROM_ULTIMATE_DUNS_NAME" numFmtId="0">
      <sharedItems containsBlank="1"/>
    </cacheField>
    <cacheField name="SHIP_TO_ULTIMATE_DUNS_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d v="2023-01-01T00:00:00"/>
    <x v="0"/>
    <n v="39680"/>
    <s v="Manufacturing Delay"/>
    <s v="GM"/>
    <d v="2023-01-03T00:00:00"/>
    <s v="Ouros"/>
    <s v="Outbound Premium"/>
    <n v="198.23"/>
    <n v="197.23"/>
    <n v="4.8520515895248008E-4"/>
    <s v="M1L-Manufacturing low efficiency"/>
    <s v="Normal"/>
  </r>
  <r>
    <d v="2023-01-01T00:00:00"/>
    <x v="1"/>
    <n v="39789"/>
    <s v="Transportation Problem - Atraso ETA"/>
    <s v="JOHN DEERE"/>
    <d v="2023-01-03T00:00:00"/>
    <s v="Paraisopolis"/>
    <s v="Inbound Premium"/>
    <n v="56.43"/>
    <n v="90"/>
    <n v="1.3812302436406424E-4"/>
    <s v="T1-Transportation"/>
    <s v="Normal"/>
  </r>
  <r>
    <d v="2023-01-01T00:00:00"/>
    <x v="1"/>
    <n v="39792"/>
    <s v="Transportation Problem - Atraso ETA"/>
    <s v="JOHN DEERE"/>
    <d v="2023-01-03T00:00:00"/>
    <s v="Paraisopolis"/>
    <s v="Inbound Premium"/>
    <n v="84.97"/>
    <n v="80"/>
    <n v="2.0798003509152113E-4"/>
    <s v="T1-Transportation"/>
    <s v="Normal"/>
  </r>
  <r>
    <d v="2023-01-01T00:00:00"/>
    <x v="1"/>
    <n v="40049"/>
    <s v="Transportation Problem - Atraso ETA"/>
    <s v="TOYOTA"/>
    <d v="2023-01-05T00:00:00"/>
    <s v="Paraisopolis"/>
    <s v="Inbound Premium"/>
    <n v="119.41"/>
    <n v="100"/>
    <n v="2.9227840402822807E-4"/>
    <s v="T1-Transportation"/>
    <s v="Normal"/>
  </r>
  <r>
    <d v="2023-01-01T00:00:00"/>
    <x v="1"/>
    <n v="40090"/>
    <s v="Transportation Problem - Atraso ETA"/>
    <s v="TOYOTA"/>
    <d v="2023-01-06T00:00:00"/>
    <s v="Paraisopolis"/>
    <s v="Inbound Premium"/>
    <n v="162.56"/>
    <n v="120"/>
    <n v="3.9789613398231934E-4"/>
    <s v="T1-Transportation"/>
    <s v="Normal"/>
  </r>
  <r>
    <d v="2023-01-01T00:00:00"/>
    <x v="2"/>
    <n v="40459"/>
    <s v="Supplier Delay - MTA"/>
    <s v="JOHN DEERE"/>
    <d v="2023-01-06T00:00:00"/>
    <s v="Paraisopolis"/>
    <s v="Inbound Premium"/>
    <n v="549"/>
    <n v="640.97"/>
    <n v="1.3437806198098752E-3"/>
    <s v="B3-Behind Schedule-External Supplier"/>
    <s v="Cost Recovery Pending"/>
  </r>
  <r>
    <d v="2023-01-01T00:00:00"/>
    <x v="1"/>
    <n v="40504"/>
    <s v="Transportation Problem - Atraso ETA"/>
    <s v="JOHN DEERE"/>
    <d v="2023-01-09T00:00:00"/>
    <s v="Paraisopolis"/>
    <s v="Inbound Premium"/>
    <n v="347.18"/>
    <n v="301.58"/>
    <n v="8.4978826154024137E-4"/>
    <s v="T1-Transportation"/>
    <s v="Normal"/>
  </r>
  <r>
    <d v="2023-01-01T00:00:00"/>
    <x v="3"/>
    <n v="40525"/>
    <s v="Stock Discrepancy"/>
    <s v="GM"/>
    <d v="2023-01-06T00:00:00"/>
    <s v="Pinhal"/>
    <s v="Inbound Premium"/>
    <n v="2500"/>
    <n v="2500"/>
    <n v="6.1192195801906884E-3"/>
    <s v="S1I-Inventory loss/adjustments"/>
    <s v="Normal"/>
  </r>
  <r>
    <d v="2023-01-01T00:00:00"/>
    <x v="4"/>
    <n v="40542"/>
    <s v="BOM Error"/>
    <s v="OTHER"/>
    <d v="2023-01-06T00:00:00"/>
    <s v="Paraisopolis"/>
    <s v="Inbound Premium"/>
    <n v="148.88999999999999"/>
    <n v="134.16"/>
    <n v="3.6443624131783664E-4"/>
    <s v="E1B-BOM Errors"/>
    <s v="Normal"/>
  </r>
  <r>
    <d v="2023-01-01T00:00:00"/>
    <x v="1"/>
    <n v="40784"/>
    <s v="Transportation Problem - Atraso ETA"/>
    <s v="GM"/>
    <d v="2023-01-10T00:00:00"/>
    <s v="Pinhal"/>
    <s v="Inbound Premium"/>
    <n v="819.62"/>
    <n v="150"/>
    <n v="2.0061739009263569E-3"/>
    <s v="T1-Transportation"/>
    <s v="Normal"/>
  </r>
  <r>
    <d v="2023-01-01T00:00:00"/>
    <x v="3"/>
    <n v="40790"/>
    <s v="Stock Discrepancy"/>
    <s v="JOHN DEERE"/>
    <d v="2023-01-09T00:00:00"/>
    <s v="Paraisopolis"/>
    <s v="Inbound Premium"/>
    <n v="517.47"/>
    <n v="517.47"/>
    <n v="1.2666050224645104E-3"/>
    <s v="S1I-Inventory loss/adjustments"/>
    <s v="Normal"/>
  </r>
  <r>
    <d v="2023-01-01T00:00:00"/>
    <x v="5"/>
    <n v="40861"/>
    <s v="Projeto"/>
    <s v="GM"/>
    <d v="2023-01-09T00:00:00"/>
    <s v="Paraisopolis"/>
    <s v="Inbound Premium"/>
    <n v="77"/>
    <n v="77"/>
    <n v="1.884719630698732E-4"/>
    <s v="E1P-Prototypes/Samples"/>
    <s v="Cost Recovery"/>
  </r>
  <r>
    <d v="2023-01-01T00:00:00"/>
    <x v="2"/>
    <n v="40905"/>
    <s v="Supplier Delay - Serendipity"/>
    <s v="JOHN DEERE"/>
    <d v="2023-01-10T00:00:00"/>
    <s v="Paraisopolis"/>
    <s v="Inbound Premium"/>
    <n v="40.130000000000003"/>
    <n v="40.130000000000003"/>
    <n v="9.8225712701220945E-5"/>
    <s v="B3-Behind Schedule-External Supplier"/>
    <s v="Cost Recovery Pending"/>
  </r>
  <r>
    <d v="2023-01-01T00:00:00"/>
    <x v="5"/>
    <n v="41113"/>
    <s v="Engineering Changes"/>
    <s v="DAIMLER"/>
    <d v="2023-01-10T00:00:00"/>
    <s v="Paraisopolis"/>
    <s v="Inbound Premium"/>
    <n v="567.66999999999996"/>
    <n v="567.66999999999996"/>
    <n v="1.3894789516347393E-3"/>
    <s v="E1D-Aptiv Design/Engineering changes"/>
    <s v="Normal"/>
  </r>
  <r>
    <d v="2023-01-01T00:00:00"/>
    <x v="3"/>
    <n v="41136"/>
    <s v="Stock Discrepancy"/>
    <s v="FIAT"/>
    <d v="2023-01-11T00:00:00"/>
    <s v="Paraisopolis"/>
    <s v="Inbound Premium"/>
    <n v="463.27"/>
    <n v="670"/>
    <n v="1.1339403419659761E-3"/>
    <s v="S1I-Inventory loss/adjustments"/>
    <s v="Normal"/>
  </r>
  <r>
    <d v="2023-01-01T00:00:00"/>
    <x v="0"/>
    <n v="41146"/>
    <s v="Ordering Erro Acumulado"/>
    <s v="VW"/>
    <d v="2023-01-12T00:00:00"/>
    <s v="Pinhal"/>
    <s v="Inbound Premium"/>
    <n v="512.16999999999996"/>
    <n v="823"/>
    <n v="1.253632276954506E-3"/>
    <s v="PC-Plant PC Resp"/>
    <s v="Normal"/>
  </r>
  <r>
    <d v="2023-01-01T00:00:00"/>
    <x v="5"/>
    <n v="41163"/>
    <s v="Projeto"/>
    <s v="FIAT"/>
    <d v="2023-01-10T00:00:00"/>
    <s v="Paraisopolis"/>
    <s v="Inbound Premium"/>
    <n v="38"/>
    <n v="38"/>
    <n v="9.3012137618898465E-5"/>
    <s v="E1P-Prototypes/Samples"/>
    <s v="Normal"/>
  </r>
  <r>
    <d v="2023-01-01T00:00:00"/>
    <x v="6"/>
    <n v="41253"/>
    <s v="P&amp;A"/>
    <s v="JOHN DEERE"/>
    <d v="2023-01-10T00:00:00"/>
    <s v="Paraisopolis"/>
    <s v="Inbound Premium"/>
    <n v="691.42"/>
    <n v="400"/>
    <n v="1.6923803208541784E-3"/>
    <s v="OOOT-Other/Sales"/>
    <s v="Normal"/>
  </r>
  <r>
    <d v="2023-01-01T00:00:00"/>
    <x v="0"/>
    <n v="41461"/>
    <s v="Ordering Erro Acumulado"/>
    <s v="VW"/>
    <d v="2023-01-13T00:00:00"/>
    <s v="Pinhal"/>
    <s v="Inbound Premium"/>
    <n v="250"/>
    <n v="250"/>
    <n v="6.1192195801906889E-4"/>
    <s v="PC-Plant PC Resp"/>
    <s v="Normal"/>
  </r>
  <r>
    <d v="2023-01-01T00:00:00"/>
    <x v="1"/>
    <n v="41481"/>
    <s v="Transportation Problem - Atraso ETA"/>
    <s v="GM"/>
    <d v="2023-01-12T00:00:00"/>
    <s v="Pinhal"/>
    <s v="Inbound Premium"/>
    <n v="543.83000000000004"/>
    <n v="150"/>
    <n v="1.331126073718041E-3"/>
    <s v="T1-Transportation"/>
    <s v="Normal"/>
  </r>
  <r>
    <d v="2023-01-01T00:00:00"/>
    <x v="3"/>
    <n v="41773"/>
    <s v="Stock Discrepancy"/>
    <s v="GM"/>
    <d v="2023-01-12T00:00:00"/>
    <s v="Paraisopolis"/>
    <s v="Inbound Premium"/>
    <n v="140.96"/>
    <n v="140.96"/>
    <n v="3.4502607680947183E-4"/>
    <s v="S1I-Inventory loss/adjustments"/>
    <s v="Normal"/>
  </r>
  <r>
    <d v="2023-01-01T00:00:00"/>
    <x v="3"/>
    <n v="41795"/>
    <s v="Stock Discrepancy"/>
    <s v="GM"/>
    <d v="2023-01-13T00:00:00"/>
    <s v="Pinhal"/>
    <s v="Inbound Premium"/>
    <n v="2191.89"/>
    <n v="2000"/>
    <n v="5.3650624822496676E-3"/>
    <s v="S1I-Inventory loss/adjustments"/>
    <s v="Normal"/>
  </r>
  <r>
    <d v="2023-01-01T00:00:00"/>
    <x v="1"/>
    <n v="41799"/>
    <s v="Transportation Problem - Atraso ETA"/>
    <s v="GM"/>
    <d v="2023-01-13T00:00:00"/>
    <s v="Pinhal"/>
    <s v="Inbound Premium"/>
    <n v="464.65"/>
    <n v="250"/>
    <n v="1.1373181511742413E-3"/>
    <s v="T1-Transportation"/>
    <s v="Normal"/>
  </r>
  <r>
    <d v="2023-01-01T00:00:00"/>
    <x v="1"/>
    <n v="41899"/>
    <s v="Transportation Problem - Atraso ETA"/>
    <s v="TOYOTA"/>
    <d v="2023-01-13T00:00:00"/>
    <s v="Paraisopolis"/>
    <s v="Inbound Premium"/>
    <n v="310.16000000000003"/>
    <n v="255"/>
    <n v="7.5917485799677762E-4"/>
    <s v="PORT-PORT DELAYS"/>
    <s v="Normal"/>
  </r>
  <r>
    <d v="2023-01-01T00:00:00"/>
    <x v="6"/>
    <n v="42182"/>
    <s v="P&amp;A"/>
    <s v="VW"/>
    <d v="2023-01-13T00:00:00"/>
    <s v="Paraisopolis"/>
    <s v="Inbound Premium"/>
    <n v="28.48"/>
    <n v="28.48"/>
    <n v="6.9710149457532323E-5"/>
    <s v="OOOT-Other/Sales"/>
    <s v="Normal"/>
  </r>
  <r>
    <d v="2023-01-01T00:00:00"/>
    <x v="5"/>
    <n v="42654"/>
    <s v="Projeto"/>
    <s v="JOHN DEERE"/>
    <d v="2023-01-17T00:00:00"/>
    <s v="Paraisopolis"/>
    <s v="Inbound Premium"/>
    <n v="180"/>
    <n v="180"/>
    <n v="4.405838097737296E-4"/>
    <s v="E1P-Prototypes/Samples"/>
    <s v="Cost Recovery Pending"/>
  </r>
  <r>
    <d v="2023-01-01T00:00:00"/>
    <x v="5"/>
    <n v="42655"/>
    <s v="Projeto"/>
    <s v="JOHN DEERE"/>
    <d v="2023-01-17T00:00:00"/>
    <s v="Paraisopolis"/>
    <s v="Inbound Premium"/>
    <n v="69.31"/>
    <n v="60"/>
    <n v="1.6964924364120667E-4"/>
    <s v="E1P-Prototypes/Samples"/>
    <s v="Cost Recovery Pending"/>
  </r>
  <r>
    <d v="2023-01-01T00:00:00"/>
    <x v="1"/>
    <n v="42712"/>
    <s v="Transportation Problem - Atraso ETA"/>
    <s v="TOYOTA"/>
    <d v="2023-01-17T00:00:00"/>
    <s v="Paraisopolis"/>
    <s v="Inbound Premium"/>
    <n v="224.79"/>
    <n v="120"/>
    <n v="5.5021574777242596E-4"/>
    <s v="T1-Transportation"/>
    <s v="Normal"/>
  </r>
  <r>
    <d v="2023-01-01T00:00:00"/>
    <x v="7"/>
    <n v="42717"/>
    <s v="Customer Reschedule VW"/>
    <s v="VW"/>
    <d v="2023-01-16T00:00:00"/>
    <s v="Pinhal"/>
    <s v="Inbound Premium"/>
    <n v="401.52"/>
    <n v="401.52"/>
    <n v="9.8279561833526609E-4"/>
    <s v="C4-Capacity-External Customer Resp"/>
    <s v="Cost Recovery Pending"/>
  </r>
  <r>
    <d v="2023-01-01T00:00:00"/>
    <x v="5"/>
    <n v="42868"/>
    <s v="BOM Error"/>
    <s v="FIAT"/>
    <d v="2023-01-18T00:00:00"/>
    <s v="Paraisopolis"/>
    <s v="Inbound Premium"/>
    <n v="432.88"/>
    <n v="420"/>
    <n v="1.0595551087491781E-3"/>
    <s v="E1B-BOM Errors"/>
    <s v="Normal"/>
  </r>
  <r>
    <d v="2023-01-01T00:00:00"/>
    <x v="0"/>
    <n v="42926"/>
    <s v="Ordering Problem - Problemas com forecast causando atraso embarque fornecedor Aptiv Honduras"/>
    <s v="GM"/>
    <d v="2023-01-18T00:00:00"/>
    <s v="Pinhal"/>
    <s v="Inbound Premium"/>
    <n v="1690"/>
    <n v="3000"/>
    <n v="4.1365924362089055E-3"/>
    <s v="B2-Behind Schedule-Aptiv"/>
    <s v="Normal"/>
  </r>
  <r>
    <d v="2023-01-01T00:00:00"/>
    <x v="1"/>
    <n v="43056"/>
    <s v="Transportation Problem - Atraso ETA"/>
    <s v="GM"/>
    <d v="2023-01-18T00:00:00"/>
    <s v="Pinhal"/>
    <s v="Inbound Premium"/>
    <n v="410.71"/>
    <n v="410.71"/>
    <n v="1.0052898695120471E-3"/>
    <s v="PC-Plant PC Resp"/>
    <s v="Normal"/>
  </r>
  <r>
    <d v="2023-01-01T00:00:00"/>
    <x v="5"/>
    <n v="43063"/>
    <s v="Projeto"/>
    <s v="OTHER"/>
    <d v="2023-01-18T00:00:00"/>
    <s v="Paraisopolis"/>
    <s v="Inbound Premium"/>
    <n v="43"/>
    <n v="0"/>
    <n v="1.0525057677927985E-4"/>
    <s v="E1P-Prototypes/Samples"/>
    <s v="Cost Recovery"/>
  </r>
  <r>
    <d v="2023-01-01T00:00:00"/>
    <x v="1"/>
    <n v="43397"/>
    <s v="Transportation Problem - Atraso ETA"/>
    <s v="GM"/>
    <d v="2023-01-19T00:00:00"/>
    <s v="Pinhal"/>
    <s v="Inbound Premium"/>
    <n v="740.44"/>
    <n v="750"/>
    <n v="1.8123659783825575E-3"/>
    <s v="T1-Transportation"/>
    <s v="Normal"/>
  </r>
  <r>
    <d v="2023-01-01T00:00:00"/>
    <x v="0"/>
    <n v="43630"/>
    <s v="Ordering Problem - Problemas com forecast causando atraso embarque fornecedor Aptiv Honduras"/>
    <s v="GM"/>
    <d v="2023-01-20T00:00:00"/>
    <s v="Pinhal"/>
    <s v="Inbound Premium"/>
    <n v="2000"/>
    <n v="2000"/>
    <n v="4.8953756641525511E-3"/>
    <s v="B2-Behind Schedule-Aptiv"/>
    <s v="Normal"/>
  </r>
  <r>
    <d v="2023-01-01T00:00:00"/>
    <x v="3"/>
    <n v="43813"/>
    <s v="Stock Discrepancy"/>
    <s v="JOHN DEERE"/>
    <d v="2023-01-23T00:00:00"/>
    <s v="Paraisopolis"/>
    <s v="Inbound Premium"/>
    <n v="816.66"/>
    <n v="248"/>
    <n v="1.9989287449434109E-3"/>
    <s v="S1I-Inventory loss/adjustments"/>
    <s v="Normal"/>
  </r>
  <r>
    <d v="2023-01-01T00:00:00"/>
    <x v="1"/>
    <n v="43815"/>
    <s v="Transportation Problem - Atraso ETA"/>
    <s v="GM"/>
    <d v="2023-01-20T00:00:00"/>
    <s v="Pinhal"/>
    <s v="Inbound Premium"/>
    <n v="546.61"/>
    <n v="442"/>
    <n v="1.3379306458912129E-3"/>
    <s v="T1-Transportation"/>
    <s v="Normal"/>
  </r>
  <r>
    <d v="2023-01-01T00:00:00"/>
    <x v="1"/>
    <n v="43816"/>
    <s v="Transportation Problem - Atraso ETA"/>
    <s v="GM"/>
    <d v="2023-01-20T00:00:00"/>
    <s v="Pinhal"/>
    <s v="Inbound Premium"/>
    <n v="581.54"/>
    <n v="513"/>
    <n v="1.4234283818656372E-3"/>
    <s v="T1-Transportation"/>
    <s v="Normal"/>
  </r>
  <r>
    <d v="2023-01-01T00:00:00"/>
    <x v="6"/>
    <n v="43820"/>
    <s v="P&amp;A"/>
    <s v="FIAT"/>
    <d v="2023-01-20T00:00:00"/>
    <s v="Paraisopolis"/>
    <s v="Inbound Premium"/>
    <n v="71.81"/>
    <n v="42.9"/>
    <n v="1.7576846322139736E-4"/>
    <s v="OOOT-Other/Sales"/>
    <s v="Normal"/>
  </r>
  <r>
    <d v="2023-01-01T00:00:00"/>
    <x v="5"/>
    <n v="43822"/>
    <s v="Projeto"/>
    <s v="JOHN DEERE"/>
    <d v="2023-01-20T00:00:00"/>
    <s v="Paraisopolis"/>
    <s v="Inbound Premium"/>
    <n v="160"/>
    <n v="160"/>
    <n v="3.9163005313220406E-4"/>
    <s v="S1E-Planner/Schedule/customer service errors"/>
    <s v="Cost Recovery"/>
  </r>
  <r>
    <d v="2023-01-01T00:00:00"/>
    <x v="0"/>
    <n v="43906"/>
    <s v="Ordering Problem - Problemas com forecast causando atraso embarque fornecedor Aptiv Honduras"/>
    <s v="GM"/>
    <d v="2023-01-20T00:00:00"/>
    <s v="Pinhal"/>
    <s v="Inbound Premium"/>
    <n v="2000"/>
    <n v="2000"/>
    <n v="4.8953756641525511E-3"/>
    <s v="B2-Behind Schedule-Aptiv"/>
    <s v="Normal"/>
  </r>
  <r>
    <d v="2023-01-01T00:00:00"/>
    <x v="5"/>
    <n v="44087"/>
    <s v="BOM Error"/>
    <s v="FIAT"/>
    <d v="2023-01-18T00:00:00"/>
    <s v="Paraisopolis"/>
    <s v="Inbound Premium"/>
    <n v="205.93"/>
    <n v="170"/>
    <n v="5.0405235525946741E-4"/>
    <s v="E1B-BOM Errors"/>
    <s v="Normal"/>
  </r>
  <r>
    <d v="2023-01-01T00:00:00"/>
    <x v="1"/>
    <n v="44445"/>
    <s v="Shipment Delay Aptiv"/>
    <s v="GM"/>
    <d v="2023-01-24T00:00:00"/>
    <s v="Ouros"/>
    <s v="Outbound Premium"/>
    <n v="240.6"/>
    <n v="240.6"/>
    <n v="5.8891369239755188E-4"/>
    <s v="S1E-Planner/Schedule/customer service errors"/>
    <s v="Normal"/>
  </r>
  <r>
    <d v="2023-01-01T00:00:00"/>
    <x v="5"/>
    <n v="44458"/>
    <s v="Projeto"/>
    <s v="GM"/>
    <d v="2023-01-24T00:00:00"/>
    <s v="Paraisopolis"/>
    <s v="Inbound Premium"/>
    <n v="38"/>
    <n v="0"/>
    <n v="9.3012137618898465E-5"/>
    <s v="E1P-Prototypes/Samples"/>
    <s v="Cost Recovery"/>
  </r>
  <r>
    <d v="2023-01-01T00:00:00"/>
    <x v="5"/>
    <n v="44461"/>
    <s v="Projeto"/>
    <s v="OTHER"/>
    <d v="2023-01-25T00:00:00"/>
    <s v="Paraisopolis"/>
    <s v="Inbound Premium"/>
    <n v="478"/>
    <n v="478"/>
    <n v="1.1699947837324597E-3"/>
    <s v="E1P-Prototypes/Samples"/>
    <s v="Cost Recovery"/>
  </r>
  <r>
    <d v="2023-01-01T00:00:00"/>
    <x v="5"/>
    <n v="44531"/>
    <s v="Projeto"/>
    <s v="TOYOTA"/>
    <d v="2023-01-25T00:00:00"/>
    <s v="Paraisopolis"/>
    <s v="Inbound Premium"/>
    <n v="35"/>
    <n v="35"/>
    <n v="8.5669074122669641E-5"/>
    <s v="E1P-Prototypes/Samples"/>
    <s v="Cost Recovery"/>
  </r>
  <r>
    <d v="2023-01-01T00:00:00"/>
    <x v="1"/>
    <n v="44532"/>
    <s v="Shipment Delay Aptiv"/>
    <s v="TOYOTA"/>
    <d v="2023-01-24T00:00:00"/>
    <s v="Paraisopolis"/>
    <s v="Outbound Premium"/>
    <n v="459.97"/>
    <n v="459.97"/>
    <n v="1.1258629721201245E-3"/>
    <s v="S1E-Planner/Schedule/customer service errors"/>
    <s v="Normal"/>
  </r>
  <r>
    <d v="2023-01-01T00:00:00"/>
    <x v="0"/>
    <n v="44560"/>
    <s v="Ordering Problem - Problemas com forecast causando atraso embarque fornecedor Aptiv Honduras"/>
    <s v="GM"/>
    <d v="2023-01-25T00:00:00"/>
    <s v="Pinhal"/>
    <s v="Inbound Premium"/>
    <n v="2000"/>
    <n v="2000"/>
    <n v="4.8953756641525511E-3"/>
    <s v="B2-Behind Schedule-Aptiv"/>
    <s v="Normal"/>
  </r>
  <r>
    <d v="2023-01-01T00:00:00"/>
    <x v="3"/>
    <n v="44821"/>
    <s v="Stock Discrepancy"/>
    <s v="JOHN DEERE"/>
    <d v="2023-01-25T00:00:00"/>
    <s v="Paraisopolis"/>
    <s v="Inbound Premium"/>
    <n v="172.81"/>
    <n v="172.81"/>
    <n v="4.2298493426110115E-4"/>
    <s v="S1I-Inventory loss/adjustments"/>
    <s v="Normal"/>
  </r>
  <r>
    <d v="2023-01-01T00:00:00"/>
    <x v="5"/>
    <n v="44827"/>
    <s v="Engineering Problem"/>
    <s v="JOHN DEERE"/>
    <d v="2023-01-25T00:00:00"/>
    <s v="Paraisopolis"/>
    <s v="Inbound Premium"/>
    <n v="1192.78"/>
    <n v="1192.78"/>
    <n v="2.9195530923439399E-3"/>
    <s v="E1D-Aptiv Design/Engineering changes"/>
    <s v="Normal"/>
  </r>
  <r>
    <d v="2023-01-01T00:00:00"/>
    <x v="3"/>
    <n v="44943"/>
    <s v="Stock Discrepancy"/>
    <s v="JOHN DEERE"/>
    <d v="2023-01-27T00:00:00"/>
    <s v="Paraisopolis"/>
    <s v="Inbound Premium"/>
    <n v="222"/>
    <n v="222"/>
    <n v="5.4338669872093319E-4"/>
    <s v="S1I-Inventory loss/adjustments"/>
    <s v="Normal"/>
  </r>
  <r>
    <d v="2023-01-01T00:00:00"/>
    <x v="0"/>
    <n v="44945"/>
    <s v="Ordering Problem - Problemas com forecast causando atraso embarque fornecedor Aptiv Honduras"/>
    <s v="GM"/>
    <d v="2023-01-26T00:00:00"/>
    <s v="Pinhal"/>
    <s v="Inbound Premium"/>
    <n v="3000"/>
    <n v="3000"/>
    <n v="7.3430634962288266E-3"/>
    <s v="B2-Behind Schedule-Aptiv"/>
    <s v="Normal"/>
  </r>
  <r>
    <d v="2023-01-01T00:00:00"/>
    <x v="0"/>
    <n v="45199"/>
    <s v="Ordering Problem - Problemas com forecast causando atraso embarque fornecedor Aptiv Honduras"/>
    <s v="GM"/>
    <d v="2023-01-27T00:00:00"/>
    <s v="Pinhal"/>
    <s v="Inbound Premium"/>
    <n v="3000"/>
    <n v="3000"/>
    <n v="7.3430634962288266E-3"/>
    <s v="B2-Behind Schedule-Aptiv"/>
    <s v="Normal"/>
  </r>
  <r>
    <d v="2023-01-01T00:00:00"/>
    <x v="6"/>
    <n v="45200"/>
    <s v="P&amp;A"/>
    <s v="PSA"/>
    <d v="2023-01-27T00:00:00"/>
    <s v="Paraisopolis"/>
    <s v="Inbound Premium"/>
    <n v="56.43"/>
    <n v="56.43"/>
    <n v="1.3812302436406424E-4"/>
    <s v="OOOT-Other/Sales"/>
    <s v="Normal"/>
  </r>
  <r>
    <d v="2023-01-01T00:00:00"/>
    <x v="1"/>
    <n v="45203"/>
    <s v="Transportation Problem - Atraso ETA"/>
    <s v="GM"/>
    <d v="2023-01-27T00:00:00"/>
    <s v="Pinhal"/>
    <s v="Inbound Premium"/>
    <n v="77.12"/>
    <n v="200"/>
    <n v="1.8876568560972237E-4"/>
    <s v="T1-Transportation"/>
    <s v="Normal"/>
  </r>
  <r>
    <d v="2023-01-01T00:00:00"/>
    <x v="0"/>
    <n v="45222"/>
    <s v="Purchasing Problem - PN sem fornecedor padrao"/>
    <s v="FIAT"/>
    <d v="2023-01-30T00:00:00"/>
    <s v="Paraisopolis"/>
    <s v="Inbound Premium"/>
    <n v="52"/>
    <n v="52"/>
    <n v="1.2727976726796634E-4"/>
    <s v="E&amp;O-E &amp; O Sales"/>
    <s v="Normal"/>
  </r>
  <r>
    <d v="2023-01-01T00:00:00"/>
    <x v="5"/>
    <n v="45583"/>
    <s v="Projeto"/>
    <s v="FIAT"/>
    <d v="2023-01-30T00:00:00"/>
    <s v="Paraisopolis"/>
    <s v="Inbound Premium"/>
    <n v="97"/>
    <n v="97"/>
    <n v="2.3742571971139872E-4"/>
    <s v="E1P-Prototypes/Samples"/>
    <s v="Normal"/>
  </r>
  <r>
    <d v="2023-01-01T00:00:00"/>
    <x v="7"/>
    <n v="45601"/>
    <s v="Customer Reschedule - JD Consulta 03: JD SJ42831 E SJ42869"/>
    <s v="JOHN DEERE"/>
    <d v="2023-01-31T00:00:00"/>
    <s v="Paraisopolis"/>
    <s v="Inbound Premium"/>
    <n v="130"/>
    <n v="130"/>
    <n v="3.1819941816991582E-4"/>
    <s v="C4-Capacity-External Customer Resp"/>
    <s v="Cost Recovery Pending"/>
  </r>
  <r>
    <d v="2023-01-01T00:00:00"/>
    <x v="5"/>
    <n v="46027"/>
    <s v="Projeto"/>
    <s v="OTHER"/>
    <d v="2023-01-31T00:00:00"/>
    <s v="Paraisopolis"/>
    <s v="Inbound Premium"/>
    <n v="57"/>
    <n v="57"/>
    <n v="1.3951820642834771E-4"/>
    <s v="E1P-Prototypes/Samples"/>
    <s v="Cost Recovery"/>
  </r>
  <r>
    <d v="2023-01-01T00:00:00"/>
    <x v="1"/>
    <n v="46205"/>
    <s v="Transportation Problem - Atraso ETA"/>
    <s v="GM"/>
    <d v="2023-02-06T00:00:00"/>
    <s v="Ouros"/>
    <s v="Inbound Premium"/>
    <n v="1751.45"/>
    <n v="1751.45"/>
    <n v="4.2870028534899929E-3"/>
    <s v="T1-Transportation"/>
    <s v="Normal"/>
  </r>
  <r>
    <d v="2023-01-01T00:00:00"/>
    <x v="1"/>
    <n v="46207"/>
    <s v="Transportation Problem - Atraso ETA"/>
    <s v="GM"/>
    <d v="2023-02-06T00:00:00"/>
    <s v="Ouros"/>
    <s v="Inbound Premium"/>
    <n v="525.91"/>
    <n v="525.91"/>
    <n v="1.2872635077672339E-3"/>
    <s v="T1-Transportation"/>
    <s v="Normal"/>
  </r>
  <r>
    <d v="2023-01-01T00:00:00"/>
    <x v="6"/>
    <n v="46405"/>
    <s v="P&amp;A"/>
    <s v="VW"/>
    <d v="2023-02-01T00:00:00"/>
    <s v="Paraisopolis"/>
    <s v="Inbound Premium"/>
    <n v="53.54"/>
    <n v="53.54"/>
    <n v="1.3104920652936379E-4"/>
    <s v="OOOT-Other/Sales"/>
    <s v="Normal"/>
  </r>
  <r>
    <d v="2023-02-01T00:00:00"/>
    <x v="1"/>
    <n v="46407"/>
    <s v="Transportation Problem - Atraso ETA"/>
    <s v="GM"/>
    <d v="2023-02-02T00:00:00"/>
    <s v="Pinhal"/>
    <s v="Inbound Premium"/>
    <n v="410.71"/>
    <n v="410.71"/>
    <n v="1.0052898695120471E-3"/>
    <s v="PC-Plant PC Resp"/>
    <s v="Normal"/>
  </r>
  <r>
    <d v="2023-02-01T00:00:00"/>
    <x v="6"/>
    <n v="46713"/>
    <s v="P&amp;A"/>
    <s v="DAIMLER"/>
    <d v="2023-02-02T00:00:00"/>
    <s v="Paraisopolis"/>
    <s v="Inbound Premium"/>
    <n v="47.25"/>
    <n v="47.25"/>
    <n v="1.1565325006560402E-4"/>
    <s v="OOOT-Other/Sales"/>
    <s v="Normal"/>
  </r>
  <r>
    <d v="2023-02-01T00:00:00"/>
    <x v="1"/>
    <n v="46793"/>
    <s v="Transportation Problem - Atraso ETA"/>
    <s v="GM"/>
    <d v="2023-02-03T00:00:00"/>
    <s v="Pinhal"/>
    <s v="Inbound Premium"/>
    <n v="592.49"/>
    <n v="585.05999999999995"/>
    <n v="1.4502305636268724E-3"/>
    <s v="T1-Transportation"/>
    <s v="Normal"/>
  </r>
  <r>
    <d v="2023-02-01T00:00:00"/>
    <x v="1"/>
    <n v="46966"/>
    <s v="Transportation Problem - Atraso ETA - Vessel Hella"/>
    <s v="GM"/>
    <d v="2023-02-03T00:00:00"/>
    <s v="Pinhal"/>
    <s v="Inbound Premium"/>
    <n v="686.14"/>
    <n v="711.08"/>
    <n v="1.6794565291008156E-3"/>
    <s v="T1-Transportation"/>
    <s v="Normal"/>
  </r>
  <r>
    <d v="2023-02-01T00:00:00"/>
    <x v="3"/>
    <n v="46980"/>
    <s v="Stock Discrepancy"/>
    <s v="JOHN DEERE"/>
    <d v="2023-02-06T00:00:00"/>
    <s v="Paraisopolis"/>
    <s v="Inbound Premium"/>
    <n v="84.26"/>
    <n v="118.17"/>
    <n v="2.0624217673074699E-4"/>
    <s v="S1I-Inventory loss/adjustments"/>
    <s v="Normal"/>
  </r>
  <r>
    <d v="2023-02-01T00:00:00"/>
    <x v="1"/>
    <n v="47115"/>
    <s v="Transportation Problem - Atraso ETA"/>
    <s v="GM"/>
    <d v="2023-02-06T00:00:00"/>
    <s v="Paraisopolis"/>
    <s v="Inbound Premium"/>
    <n v="451.18"/>
    <n v="210"/>
    <n v="1.104347796076174E-3"/>
    <s v="T1-Transportation"/>
    <s v="Normal"/>
  </r>
  <r>
    <d v="2023-02-01T00:00:00"/>
    <x v="1"/>
    <n v="47350"/>
    <s v="Transportation Problem - Atraso ETA"/>
    <s v="TOYOTA"/>
    <d v="2023-02-06T00:00:00"/>
    <s v="Paraisopolis"/>
    <s v="Inbound Premium"/>
    <n v="120"/>
    <n v="120"/>
    <n v="2.9372253984915307E-4"/>
    <s v="T1-Transportation"/>
    <s v="Normal"/>
  </r>
  <r>
    <d v="2023-02-01T00:00:00"/>
    <x v="6"/>
    <n v="47470"/>
    <s v="P&amp;A"/>
    <s v="PSA"/>
    <d v="2023-02-07T00:00:00"/>
    <s v="Paraisopolis"/>
    <s v="Inbound Premium"/>
    <n v="58.39"/>
    <n v="58.39"/>
    <n v="1.4292049251493372E-4"/>
    <s v="OOOT-Other/Sales"/>
    <s v="Normal"/>
  </r>
  <r>
    <d v="2023-02-01T00:00:00"/>
    <x v="1"/>
    <n v="47505"/>
    <s v="Transportation Problem - Atraso ETA - Vessel Hella"/>
    <s v="GM"/>
    <d v="2023-02-08T00:00:00"/>
    <s v="Pinhal"/>
    <s v="Inbound Premium"/>
    <n v="627.15"/>
    <n v="616"/>
    <n v="1.5350674238866361E-3"/>
    <s v="T1-Transportation"/>
    <s v="Normal"/>
  </r>
  <r>
    <d v="2023-02-01T00:00:00"/>
    <x v="1"/>
    <n v="47509"/>
    <s v="Transportation Problem - Atraso ETA - Vessel Hella"/>
    <s v="GM"/>
    <d v="2023-02-08T00:00:00"/>
    <s v="Pinhal"/>
    <s v="Inbound Premium"/>
    <n v="343.38"/>
    <n v="313"/>
    <n v="8.4048704777835148E-4"/>
    <s v="T1-Transportation"/>
    <s v="Normal"/>
  </r>
  <r>
    <d v="2023-02-01T00:00:00"/>
    <x v="1"/>
    <n v="47514"/>
    <s v="Transportation Problem - Atraso ETA - Vessel Hella"/>
    <s v="GM"/>
    <d v="2023-02-09T00:00:00"/>
    <s v="Pinhal"/>
    <s v="Inbound Premium"/>
    <n v="3334.04"/>
    <n v="1500"/>
    <n v="8.1606891396555862E-3"/>
    <s v="T1-Transportation"/>
    <s v="Normal"/>
  </r>
  <r>
    <d v="2023-02-01T00:00:00"/>
    <x v="1"/>
    <n v="47528"/>
    <s v="Transportation Problem - Atraso ETA - Vessel Hella"/>
    <s v="GM"/>
    <d v="2023-02-08T00:00:00"/>
    <s v="Pinhal"/>
    <s v="Inbound Premium"/>
    <n v="103.16"/>
    <n v="146"/>
    <n v="2.5250347675698855E-4"/>
    <s v="T1-Transportation"/>
    <s v="Normal"/>
  </r>
  <r>
    <d v="2023-02-01T00:00:00"/>
    <x v="1"/>
    <n v="47594"/>
    <s v="Transportation Problem - Atraso ETA - Vessel Hella"/>
    <s v="GM"/>
    <d v="2023-02-09T00:00:00"/>
    <s v="Pinhal"/>
    <s v="Inbound Premium"/>
    <n v="2309.81"/>
    <n v="4442"/>
    <n v="5.6536938314081017E-3"/>
    <s v="T1-Transportation"/>
    <s v="Normal"/>
  </r>
  <r>
    <d v="2023-02-01T00:00:00"/>
    <x v="3"/>
    <n v="47628"/>
    <s v="Stock Discrepancy"/>
    <s v="GM"/>
    <d v="2023-02-07T00:00:00"/>
    <s v="Paraisopolis"/>
    <s v="Inbound Premium"/>
    <n v="196.5"/>
    <n v="196.5"/>
    <n v="4.8097065900298814E-4"/>
    <s v="S1I-Inventory loss/adjustments"/>
    <s v="Normal"/>
  </r>
  <r>
    <d v="2023-02-01T00:00:00"/>
    <x v="5"/>
    <n v="47836"/>
    <s v="Projeto"/>
    <s v="PSA"/>
    <d v="2023-02-08T00:00:00"/>
    <s v="Paraisopolis"/>
    <s v="Inbound Premium"/>
    <n v="68"/>
    <n v="68"/>
    <n v="1.6644277258118673E-4"/>
    <s v="E1P-Prototypes/Samples"/>
    <s v="Cost Recovery"/>
  </r>
  <r>
    <d v="2023-02-01T00:00:00"/>
    <x v="3"/>
    <n v="48023"/>
    <s v="Stock Discrepancy"/>
    <s v="JOHN DEERE"/>
    <d v="2023-02-09T00:00:00"/>
    <s v="Paraisopolis"/>
    <s v="Inbound Premium"/>
    <n v="82.42"/>
    <n v="0"/>
    <n v="2.0173843111972664E-4"/>
    <s v="S1I-Inventory loss/adjustments"/>
    <s v="Normal"/>
  </r>
  <r>
    <d v="2023-02-01T00:00:00"/>
    <x v="3"/>
    <n v="48025"/>
    <s v="Stock Discrepancy"/>
    <s v="GM"/>
    <d v="2023-02-10T00:00:00"/>
    <s v="Ouros"/>
    <s v="Inbound Premium"/>
    <n v="65.680000000000007"/>
    <n v="65.680000000000007"/>
    <n v="1.6076413681076978E-4"/>
    <s v="S1I-Inventory loss/adjustments"/>
    <s v="Normal"/>
  </r>
  <r>
    <d v="2023-02-01T00:00:00"/>
    <x v="0"/>
    <n v="48043"/>
    <s v="Ordering Problem - LT Divergence"/>
    <s v="JOHN DEERE"/>
    <d v="2023-02-10T00:00:00"/>
    <s v="Paraisopolis"/>
    <s v="Inbound Premium"/>
    <n v="65.680000000000007"/>
    <n v="65.680000000000007"/>
    <n v="1.6076413681076978E-4"/>
    <s v="L1-Lead Time Mismatch-Aptiv Resp"/>
    <s v="Normal"/>
  </r>
  <r>
    <d v="2023-02-01T00:00:00"/>
    <x v="3"/>
    <n v="48079"/>
    <s v="Stock Discrepancy"/>
    <s v="GM"/>
    <d v="2023-02-10T00:00:00"/>
    <s v="Paraisopolis"/>
    <s v="Inbound Premium"/>
    <n v="90"/>
    <n v="90"/>
    <n v="2.202919048868648E-4"/>
    <s v="S1I-Inventory loss/adjustments"/>
    <s v="Normal"/>
  </r>
  <r>
    <d v="2023-02-01T00:00:00"/>
    <x v="0"/>
    <n v="48338"/>
    <s v="Purchasing Problem - PN sem Contrato"/>
    <s v="JOHN DEERE"/>
    <d v="2023-02-13T00:00:00"/>
    <s v="Paraisopolis"/>
    <s v="Inbound Premium"/>
    <n v="701.06"/>
    <n v="701.06"/>
    <n v="1.7159760315553936E-3"/>
    <s v="P1-Purchasing-Aptiv Resp"/>
    <s v="Normal"/>
  </r>
  <r>
    <d v="2023-02-01T00:00:00"/>
    <x v="5"/>
    <n v="48345"/>
    <s v="Projeto"/>
    <s v="GM"/>
    <d v="2023-02-10T00:00:00"/>
    <s v="Paraisopolis"/>
    <s v="Inbound Premium"/>
    <n v="35"/>
    <n v="35"/>
    <n v="8.5669074122669641E-5"/>
    <s v="E1P-Prototypes/Samples"/>
    <s v="Cost Recovery"/>
  </r>
  <r>
    <d v="2023-02-01T00:00:00"/>
    <x v="1"/>
    <n v="48359"/>
    <s v="Transportation Problem - Atraso ETA - Vessel Hella"/>
    <s v="GM"/>
    <d v="2023-02-10T00:00:00"/>
    <s v="Pinhal"/>
    <s v="Inbound Premium"/>
    <n v="322.33"/>
    <n v="250"/>
    <n v="7.889632189131458E-4"/>
    <s v="T1-Transportation"/>
    <s v="Normal"/>
  </r>
  <r>
    <d v="2023-02-01T00:00:00"/>
    <x v="3"/>
    <n v="48409"/>
    <s v="Stock Discrepancy"/>
    <s v="GM"/>
    <d v="2023-02-10T00:00:00"/>
    <s v="Paraisopolis"/>
    <s v="Inbound Premium"/>
    <n v="137.27000000000001"/>
    <n v="137.27000000000001"/>
    <n v="3.3599410870911034E-4"/>
    <s v="S1I-Inventory loss/adjustments"/>
    <s v="Normal"/>
  </r>
  <r>
    <d v="2023-02-01T00:00:00"/>
    <x v="7"/>
    <n v="48488"/>
    <s v="Customer Reschedule - Fiat Consulta 06"/>
    <s v="FIAT"/>
    <d v="2023-02-13T00:00:00"/>
    <s v="Ouros"/>
    <s v="Inbound Premium"/>
    <n v="100"/>
    <n v="100"/>
    <n v="2.4476878320762752E-4"/>
    <s v="S2-External Customer driven schedule changes"/>
    <s v="Cost Recovery Pending"/>
  </r>
  <r>
    <d v="2023-02-01T00:00:00"/>
    <x v="5"/>
    <n v="48771"/>
    <s v="Projeto"/>
    <s v="OTHER"/>
    <d v="2023-02-13T00:00:00"/>
    <s v="Paraisopolis"/>
    <s v="Inbound Premium"/>
    <n v="100"/>
    <n v="100"/>
    <n v="2.4476878320762752E-4"/>
    <s v="E1D-Aptiv Design/Engineering changes"/>
    <s v="Cost Recovery Pending"/>
  </r>
  <r>
    <d v="2023-02-01T00:00:00"/>
    <x v="1"/>
    <n v="48961"/>
    <s v="Transportation Problem - Atraso ETA - Vessel Hella"/>
    <s v="GM"/>
    <d v="2023-02-14T00:00:00"/>
    <s v="Pinhal"/>
    <s v="Inbound Premium"/>
    <n v="216.78"/>
    <n v="100"/>
    <n v="5.3060976823749502E-4"/>
    <s v="T1-Transportation"/>
    <s v="Normal"/>
  </r>
  <r>
    <d v="2023-02-01T00:00:00"/>
    <x v="1"/>
    <n v="49258"/>
    <s v="Transportation Problem - Atraso ETA"/>
    <s v="GM"/>
    <d v="2023-02-16T00:00:00"/>
    <s v="Pinhal"/>
    <s v="Inbound Premium"/>
    <n v="250"/>
    <n v="250"/>
    <n v="6.1192195801906889E-4"/>
    <s v="T1-Transportation"/>
    <s v="Normal"/>
  </r>
  <r>
    <d v="2023-02-01T00:00:00"/>
    <x v="3"/>
    <n v="49272"/>
    <s v="Stock Discrepancy"/>
    <s v="JOHN DEERE"/>
    <d v="2023-02-09T00:00:00"/>
    <s v="Paraisopolis"/>
    <s v="Inbound Premium"/>
    <n v="54.72"/>
    <n v="54.72"/>
    <n v="1.3393747817121379E-4"/>
    <s v="S1I-Inventory loss/adjustments"/>
    <s v="Normal"/>
  </r>
  <r>
    <d v="2023-02-01T00:00:00"/>
    <x v="2"/>
    <n v="49325"/>
    <s v="Supplier Delay Serendipity"/>
    <s v="JOHN DEERE"/>
    <d v="2023-02-16T00:00:00"/>
    <s v="Paraisopolis"/>
    <s v="Inbound Premium"/>
    <n v="77.819999999999993"/>
    <n v="77.819999999999993"/>
    <n v="1.9047906709217575E-4"/>
    <s v="B3-Behind Schedule-External Supplier"/>
    <s v="Cost Recovery"/>
  </r>
  <r>
    <d v="2023-02-01T00:00:00"/>
    <x v="7"/>
    <n v="49562"/>
    <s v="Customer Reschedule - VW Alternador"/>
    <s v="VW"/>
    <d v="2023-02-17T00:00:00"/>
    <s v="Pinhal"/>
    <s v="Inbound Premium"/>
    <n v="150"/>
    <n v="150"/>
    <n v="3.6715317481144131E-4"/>
    <s v="PC-Plant PC Resp"/>
    <s v="Cost Recovery Pending"/>
  </r>
  <r>
    <d v="2023-02-01T00:00:00"/>
    <x v="4"/>
    <n v="49633"/>
    <s v="BOM Error"/>
    <s v="VW"/>
    <d v="2023-02-17T00:00:00"/>
    <s v="Pinhal"/>
    <s v="Inbound Premium"/>
    <n v="150"/>
    <n v="150"/>
    <n v="3.6715317481144131E-4"/>
    <s v="E1B-BOM Errors"/>
    <s v="Normal"/>
  </r>
  <r>
    <d v="2023-02-01T00:00:00"/>
    <x v="7"/>
    <n v="49706"/>
    <s v="Customer Reschedule - John Deere"/>
    <s v="JOHN DEERE"/>
    <d v="2023-02-17T00:00:00"/>
    <s v="Paraisopolis"/>
    <s v="Inbound Premium"/>
    <n v="1102"/>
    <n v="1102"/>
    <n v="2.6973519909480556E-3"/>
    <s v="S2-External Customer driven schedule changes"/>
    <s v="Cost Recovery Pending"/>
  </r>
  <r>
    <d v="2023-02-01T00:00:00"/>
    <x v="6"/>
    <n v="50920"/>
    <s v="P&amp;A"/>
    <s v="PSA"/>
    <d v="2023-02-23T00:00:00"/>
    <s v="Paraisopolis"/>
    <s v="Inbound Premium"/>
    <n v="65.569999999999993"/>
    <n v="65.569999999999993"/>
    <n v="1.6049489114924138E-4"/>
    <s v="OOOT-Other/Sales"/>
    <s v="Normal"/>
  </r>
  <r>
    <d v="2023-02-01T00:00:00"/>
    <x v="7"/>
    <n v="50921"/>
    <s v="Customer Reschedule - VW Alternador"/>
    <s v="VW"/>
    <d v="2023-02-17T00:00:00"/>
    <s v="Pinhal"/>
    <s v="Inbound Premium"/>
    <n v="150"/>
    <n v="150"/>
    <n v="3.6715317481144131E-4"/>
    <s v="PC-Plant PC Resp"/>
    <s v="Cost Recovery Pending"/>
  </r>
  <r>
    <d v="2023-02-01T00:00:00"/>
    <x v="1"/>
    <n v="50930"/>
    <s v="Transportation Problem - Atraso ETA"/>
    <s v="GM"/>
    <d v="2023-02-24T00:00:00"/>
    <s v="Pinhal"/>
    <s v="Inbound Premium"/>
    <n v="410"/>
    <n v="410.71"/>
    <n v="1.0035520111512731E-3"/>
    <s v="PC-Plant PC Resp"/>
    <s v="Normal"/>
  </r>
  <r>
    <d v="2023-02-01T00:00:00"/>
    <x v="3"/>
    <n v="50945"/>
    <s v="Stock Discrepancy"/>
    <s v="JOHN DEERE"/>
    <d v="2023-02-23T00:00:00"/>
    <s v="Paraisopolis"/>
    <s v="Inbound Premium"/>
    <n v="137.27000000000001"/>
    <n v="137.27000000000001"/>
    <n v="3.3599410870911034E-4"/>
    <s v="S1I-Inventory loss/adjustments"/>
    <s v="Normal"/>
  </r>
  <r>
    <d v="2023-02-01T00:00:00"/>
    <x v="0"/>
    <n v="50990"/>
    <s v="IT Problem"/>
    <s v="GM"/>
    <d v="2023-02-23T00:00:00"/>
    <s v="Ouros"/>
    <s v="Outbound Premium"/>
    <n v="204.76"/>
    <n v="204.76"/>
    <n v="5.0118856049593814E-4"/>
    <s v="S1T-IT systems (ERP/EDI) issues"/>
    <s v="Normal"/>
  </r>
  <r>
    <d v="2023-02-01T00:00:00"/>
    <x v="3"/>
    <n v="51017"/>
    <s v="Stock Discrepancy"/>
    <s v="JOHN DEERE"/>
    <d v="2023-02-27T00:00:00"/>
    <s v="Paraisopolis"/>
    <s v="Inbound Premium"/>
    <n v="116"/>
    <n v="116"/>
    <n v="2.8393178852084797E-4"/>
    <s v="S1I-Inventory loss/adjustments"/>
    <s v="Normal"/>
  </r>
  <r>
    <d v="2023-02-01T00:00:00"/>
    <x v="2"/>
    <n v="51023"/>
    <s v="Supplier Delay Kostal"/>
    <s v="DAIMLER"/>
    <d v="2023-02-27T00:00:00"/>
    <s v="Paraisopolis"/>
    <s v="Inbound Premium"/>
    <n v="90"/>
    <n v="90"/>
    <n v="2.202919048868648E-4"/>
    <s v="B2-Behind Schedule-Aptiv"/>
    <s v="Normal"/>
  </r>
  <r>
    <d v="2023-02-01T00:00:00"/>
    <x v="5"/>
    <n v="51161"/>
    <s v="Projeto"/>
    <s v="PSA"/>
    <d v="2023-02-24T00:00:00"/>
    <s v="Paraisopolis"/>
    <s v="Inbound Premium"/>
    <n v="990.33"/>
    <n v="990.33"/>
    <n v="2.4240186907400979E-3"/>
    <s v="E1D-Aptiv Design/Engineering changes"/>
    <s v="Cost Recovery"/>
  </r>
  <r>
    <d v="2023-02-01T00:00:00"/>
    <x v="0"/>
    <n v="51455"/>
    <s v="Ordering Error"/>
    <s v="FIAT"/>
    <d v="2023-02-28T00:00:00"/>
    <s v="Ouros"/>
    <s v="Inbound Premium"/>
    <n v="150"/>
    <n v="150"/>
    <n v="3.6715317481144131E-4"/>
    <s v="S1E-Planner/Schedule/customer service errors"/>
    <s v="Normal"/>
  </r>
  <r>
    <d v="2023-02-01T00:00:00"/>
    <x v="2"/>
    <n v="51457"/>
    <s v="Supplier Delay - Amphenol"/>
    <s v="JOHN DEERE"/>
    <d v="2023-02-28T00:00:00"/>
    <s v="Paraisopolis"/>
    <s v="Inbound Premium"/>
    <n v="438"/>
    <n v="438"/>
    <n v="1.0720872704494087E-3"/>
    <s v="B3-Behind Schedule-External Supplier"/>
    <s v="Cost Recovery Pending"/>
  </r>
  <r>
    <d v="2023-02-01T00:00:00"/>
    <x v="8"/>
    <n v="51460"/>
    <s v="Strategy"/>
    <s v="GM"/>
    <d v="2023-02-27T00:00:00"/>
    <s v="Pinhal"/>
    <s v="Inbound Premium"/>
    <n v="117.66"/>
    <n v="117.66"/>
    <n v="2.8799495032209458E-4"/>
    <s v="S1E-Planner/Schedule/customer service errors"/>
    <s v="Normal"/>
  </r>
  <r>
    <d v="2023-02-01T00:00:00"/>
    <x v="7"/>
    <n v="51477"/>
    <s v="Customer Reschedule - John Deere"/>
    <s v="JOHN DEERE"/>
    <d v="2023-02-27T00:00:00"/>
    <s v="Paraisopolis"/>
    <s v="Inbound Premium"/>
    <n v="235.33"/>
    <n v="235.33"/>
    <n v="5.7601437752250991E-4"/>
    <s v="C4-Capacity-External Customer Resp"/>
    <s v="Cost Recovery Pending"/>
  </r>
  <r>
    <d v="2023-02-01T00:00:00"/>
    <x v="7"/>
    <n v="51530"/>
    <s v="Customer Reschedule Serendipity"/>
    <s v="JOHN DEERE"/>
    <d v="2023-02-16T00:00:00"/>
    <s v="Paraisopolis"/>
    <s v="Inbound Premium"/>
    <n v="127.28"/>
    <n v="127.28"/>
    <n v="3.1154170726666833E-4"/>
    <s v="B3-Behind Schedule-External Supplier"/>
    <s v="Cost Recovery Pending"/>
  </r>
  <r>
    <d v="2023-02-01T00:00:00"/>
    <x v="8"/>
    <n v="51583"/>
    <s v="Internal Strategy"/>
    <s v="GM"/>
    <d v="2023-02-27T00:00:00"/>
    <s v="Pinhal"/>
    <s v="Outbound Premium"/>
    <n v="307.49"/>
    <n v="307.49"/>
    <n v="7.5263953148513394E-4"/>
    <s v="OOOT-Other/Sales"/>
    <s v="Normal"/>
  </r>
  <r>
    <d v="2023-02-01T00:00:00"/>
    <x v="8"/>
    <n v="51589"/>
    <s v="Internal Strategy"/>
    <s v="GM"/>
    <d v="2023-02-27T00:00:00"/>
    <s v="Paraisopolis"/>
    <s v="Outbound Premium"/>
    <n v="211.4"/>
    <n v="211.4"/>
    <n v="5.174412077009247E-4"/>
    <s v="OOOT-Other/Sales"/>
    <s v="Normal"/>
  </r>
  <r>
    <d v="2023-02-01T00:00:00"/>
    <x v="6"/>
    <n v="51758"/>
    <s v="P&amp;A"/>
    <s v="FIAT"/>
    <d v="2023-02-28T00:00:00"/>
    <s v="Paraisopolis"/>
    <s v="Inbound Premium"/>
    <n v="40.409999999999997"/>
    <n v="40.409999999999997"/>
    <n v="9.8911065294202285E-5"/>
    <s v="E&amp;O-E &amp; O Sales"/>
    <s v="Normal"/>
  </r>
  <r>
    <d v="2023-02-01T00:00:00"/>
    <x v="0"/>
    <n v="51768"/>
    <s v="Ordering Error"/>
    <s v="FIAT"/>
    <d v="2023-02-28T00:00:00"/>
    <s v="Paraisopolis"/>
    <s v="Inbound Premium"/>
    <n v="137.27000000000001"/>
    <n v="137.27000000000001"/>
    <n v="3.3599410870911034E-4"/>
    <s v="PC-Plant PC Resp"/>
    <s v="Normal"/>
  </r>
  <r>
    <d v="2023-02-01T00:00:00"/>
    <x v="0"/>
    <n v="51772"/>
    <s v="Ordering Error"/>
    <s v="FIAT"/>
    <d v="2023-02-28T00:00:00"/>
    <s v="Ouros"/>
    <s v="Inbound Premium"/>
    <n v="360.64"/>
    <n v="360.64"/>
    <n v="8.8273413975998791E-4"/>
    <s v="PC-Plant PC Resp"/>
    <s v="Normal"/>
  </r>
  <r>
    <d v="2023-02-01T00:00:00"/>
    <x v="0"/>
    <n v="51849"/>
    <s v="Ordering Problem - LT Divergence"/>
    <s v="GM"/>
    <d v="2023-02-28T00:00:00"/>
    <s v="Ouros"/>
    <s v="Inbound Premium"/>
    <n v="126"/>
    <n v="126"/>
    <n v="3.0840866684161072E-4"/>
    <s v="L1-Lead Time Mismatch-Aptiv Resp"/>
    <s v="Normal"/>
  </r>
  <r>
    <d v="2023-02-01T00:00:00"/>
    <x v="8"/>
    <n v="51884"/>
    <s v="Internal Strategy"/>
    <s v="GM"/>
    <d v="2023-02-27T00:00:00"/>
    <s v="Pinhal"/>
    <s v="Inbound Premium"/>
    <n v="156.88"/>
    <n v="156.88"/>
    <n v="3.8399326709612609E-4"/>
    <s v="PC-Plant PC Resp"/>
    <s v="Normal"/>
  </r>
  <r>
    <d v="2023-02-01T00:00:00"/>
    <x v="8"/>
    <n v="51889"/>
    <s v="Internal Strategy"/>
    <s v="GM"/>
    <d v="2023-02-28T00:00:00"/>
    <s v="Pinhal"/>
    <s v="Inbound Premium"/>
    <n v="333.38"/>
    <n v="333.38"/>
    <n v="8.1601016945758874E-4"/>
    <s v="PC-Plant PC Resp"/>
    <s v="Normal"/>
  </r>
  <r>
    <d v="2023-02-01T00:00:00"/>
    <x v="8"/>
    <n v="51901"/>
    <s v="Internal Strategy"/>
    <s v="GM"/>
    <d v="2023-02-28T00:00:00"/>
    <s v="Pinhal"/>
    <s v="Inbound Premium"/>
    <n v="156.88"/>
    <n v="156.88"/>
    <n v="3.8399326709612609E-4"/>
    <s v="PC-Plant PC Resp"/>
    <s v="Normal"/>
  </r>
  <r>
    <d v="2023-03-01T00:00:00"/>
    <x v="1"/>
    <n v="51815"/>
    <s v="Transportation - ETA Delay Vessel Hella"/>
    <s v="GM"/>
    <d v="2023-03-01T00:00:00"/>
    <s v="Pinhal"/>
    <s v="Inbound Premium"/>
    <n v="216"/>
    <n v="216"/>
    <n v="5.2870057172847555E-4"/>
    <s v="T5-Transportation-Carrier Resp"/>
    <s v="Normal"/>
  </r>
  <r>
    <d v="2023-03-01T00:00:00"/>
    <x v="0"/>
    <n v="51986"/>
    <s v="Ordering Problem"/>
    <s v="PSA"/>
    <d v="2023-03-01T00:00:00"/>
    <s v="Paraisopolis"/>
    <s v="Inbound Premium"/>
    <n v="137.27000000000001"/>
    <n v="137.27000000000001"/>
    <n v="3.3599410870911034E-4"/>
    <s v="PC-Plant PC Resp"/>
    <s v="Normal"/>
  </r>
  <r>
    <d v="2023-03-01T00:00:00"/>
    <x v="5"/>
    <n v="51991"/>
    <s v="Projeto"/>
    <s v="JOHN DEERE"/>
    <d v="2023-03-01T00:00:00"/>
    <s v="Paraisopolis"/>
    <s v="Inbound Premium"/>
    <n v="37.42"/>
    <n v="37.42"/>
    <n v="9.1592478676294227E-5"/>
    <s v="E1P-Prototypes/Samples"/>
    <s v="Cost Recovery"/>
  </r>
  <r>
    <d v="2023-03-01T00:00:00"/>
    <x v="5"/>
    <n v="51994"/>
    <s v="Projeto"/>
    <s v="OTHER"/>
    <d v="2023-03-01T00:00:00"/>
    <s v="Paraisopolis"/>
    <s v="Inbound Premium"/>
    <n v="175.25"/>
    <n v="175.25"/>
    <n v="4.289572925713673E-4"/>
    <s v="E1P-Prototypes/Samples"/>
    <s v="Cost Recovery"/>
  </r>
  <r>
    <d v="2023-03-01T00:00:00"/>
    <x v="6"/>
    <n v="52264"/>
    <s v="P&amp;A"/>
    <s v="RENAULT"/>
    <d v="2023-03-03T00:00:00"/>
    <s v="Pinhal"/>
    <s v="Inbound Premium"/>
    <n v="100"/>
    <n v="100"/>
    <n v="2.4476878320762752E-4"/>
    <s v="OOOT-Other/Sales"/>
    <s v="Normal"/>
  </r>
  <r>
    <d v="2023-03-01T00:00:00"/>
    <x v="6"/>
    <n v="52318"/>
    <s v="P&amp;A"/>
    <s v="FIAT"/>
    <d v="2023-03-02T00:00:00"/>
    <s v="Paraisopolis"/>
    <s v="Inbound Premium"/>
    <n v="66.64"/>
    <n v="64.17"/>
    <n v="1.6311391712956299E-4"/>
    <s v="OOOT-Other/Sales"/>
    <s v="Normal"/>
  </r>
  <r>
    <d v="2023-03-01T00:00:00"/>
    <x v="9"/>
    <n v="52393"/>
    <s v="Customer Reschedule - CNH Piracicaba"/>
    <s v="OTHER"/>
    <d v="2023-03-02T00:00:00"/>
    <s v="Paraisopolis"/>
    <s v="Outbound Premium"/>
    <n v="471.39"/>
    <n v="470.65"/>
    <n v="1.1538155671624354E-3"/>
    <s v="C4-Capacity-External Customer Resp"/>
    <s v="Cost Recovery Pending"/>
  </r>
  <r>
    <d v="2023-03-01T00:00:00"/>
    <x v="10"/>
    <n v="52454"/>
    <s v="Supplier Quality Problem ITT Canon"/>
    <s v="PSA"/>
    <d v="2023-03-06T00:00:00"/>
    <s v="Paraisopolis"/>
    <s v="Inbound Premium"/>
    <n v="91.61"/>
    <n v="86.51"/>
    <n v="2.2423268229650759E-4"/>
    <s v="Q3-Quality-External Supplier Resp"/>
    <s v="Cost Recovery Pending"/>
  </r>
  <r>
    <d v="2023-03-01T00:00:00"/>
    <x v="0"/>
    <n v="52464"/>
    <s v="Ordering Problem"/>
    <s v="FIAT"/>
    <d v="2023-03-03T00:00:00"/>
    <s v="Ouros"/>
    <s v="Inbound Premium"/>
    <n v="401.53"/>
    <n v="360.64"/>
    <n v="9.8282009521358693E-4"/>
    <s v="PC-Plant PC Resp"/>
    <s v="Normal"/>
  </r>
  <r>
    <d v="2023-03-01T00:00:00"/>
    <x v="1"/>
    <n v="52512"/>
    <s v="Transportation - ETA Delay Vessel Hella"/>
    <s v="GM"/>
    <d v="2023-03-03T00:00:00"/>
    <s v="Pinhal"/>
    <s v="Inbound Premium"/>
    <n v="1636"/>
    <n v="1636"/>
    <n v="4.0044172932767871E-3"/>
    <s v="T5-Transportation-Carrier Resp"/>
    <s v="Normal"/>
  </r>
  <r>
    <d v="2023-03-01T00:00:00"/>
    <x v="3"/>
    <n v="52724"/>
    <s v="Stock Discrepancy"/>
    <s v="JOHN DEERE"/>
    <d v="2023-03-06T00:00:00"/>
    <s v="Paraisopolis"/>
    <s v="Inbound Premium"/>
    <n v="300"/>
    <n v="300"/>
    <n v="7.3430634962288262E-4"/>
    <s v="S1I-Inventory loss/adjustments"/>
    <s v="Normal"/>
  </r>
  <r>
    <d v="2023-03-01T00:00:00"/>
    <x v="1"/>
    <n v="52852"/>
    <s v="Transportation - ETA Delay"/>
    <s v="GM"/>
    <d v="2023-03-07T00:00:00"/>
    <s v="Pinhal"/>
    <s v="Inbound Premium"/>
    <n v="410.71"/>
    <n v="410.71"/>
    <n v="1.0052898695120471E-3"/>
    <s v="PC-Plant PC Resp"/>
    <s v="Normal"/>
  </r>
  <r>
    <d v="2023-03-01T00:00:00"/>
    <x v="0"/>
    <n v="52882"/>
    <s v="Ordering Problem"/>
    <s v="GM"/>
    <d v="2023-03-06T00:00:00"/>
    <s v="Pinhal"/>
    <s v="Inbound Premium"/>
    <n v="148.93"/>
    <n v="153.62"/>
    <n v="3.645341488311197E-4"/>
    <s v="PC-Plant PC Resp"/>
    <s v="Normal"/>
  </r>
  <r>
    <d v="2023-03-01T00:00:00"/>
    <x v="6"/>
    <n v="52977"/>
    <s v="P&amp;A"/>
    <s v="FIAT"/>
    <d v="2023-03-07T00:00:00"/>
    <s v="Paraisopolis"/>
    <s v="Inbound Premium"/>
    <n v="45.92"/>
    <n v="43.14"/>
    <n v="1.1239782524894257E-4"/>
    <s v="OOOT-Other/Sales"/>
    <s v="Normal"/>
  </r>
  <r>
    <d v="2023-03-01T00:00:00"/>
    <x v="1"/>
    <n v="53045"/>
    <s v="Transportation - ETA Delay"/>
    <s v="PSA"/>
    <d v="2023-03-07T00:00:00"/>
    <s v="Paraisopolis"/>
    <s v="Inbound Premium"/>
    <n v="441.65"/>
    <n v="441.65"/>
    <n v="1.081021331036487E-3"/>
    <s v="T1-Transportation"/>
    <s v="Normal"/>
  </r>
  <r>
    <d v="2023-03-01T00:00:00"/>
    <x v="1"/>
    <n v="53065"/>
    <s v="Transportation - ETA Delay Vessel Hella"/>
    <s v="GM"/>
    <d v="2023-03-08T00:00:00"/>
    <s v="Pinhal"/>
    <s v="Inbound Premium"/>
    <n v="208.43"/>
    <n v="208.43"/>
    <n v="5.101715748396581E-4"/>
    <s v="T5-Transportation-Carrier Resp"/>
    <s v="Normal"/>
  </r>
  <r>
    <d v="2023-03-01T00:00:00"/>
    <x v="3"/>
    <n v="53248"/>
    <s v="Stock Discrepancy"/>
    <s v="OTHER"/>
    <d v="2023-03-08T00:00:00"/>
    <s v="Paraisopolis"/>
    <s v="Inbound Premium"/>
    <n v="390.5"/>
    <n v="134.41"/>
    <n v="9.5582209842578559E-4"/>
    <s v="S1I-Inventory loss/adjustments"/>
    <s v="Normal"/>
  </r>
  <r>
    <d v="2023-03-01T00:00:00"/>
    <x v="5"/>
    <n v="53476"/>
    <s v="Engineering Prototypes/Samples"/>
    <s v="VW"/>
    <d v="2023-03-10T00:00:00"/>
    <s v="Pinhal"/>
    <s v="Inbound Premium"/>
    <n v="45"/>
    <n v="45"/>
    <n v="1.101459524434324E-4"/>
    <s v="E1P-Prototypes/Samples"/>
    <s v="Normal"/>
  </r>
  <r>
    <d v="2023-03-01T00:00:00"/>
    <x v="1"/>
    <n v="53487"/>
    <s v="Transportation - ETA Delay Vessel Hella"/>
    <s v="GM"/>
    <d v="2023-03-10T00:00:00"/>
    <s v="Pinhal"/>
    <s v="Inbound Premium"/>
    <n v="241.16"/>
    <n v="241.16"/>
    <n v="5.9028439758351456E-4"/>
    <s v="T5-Transportation-Carrier Resp"/>
    <s v="Normal"/>
  </r>
  <r>
    <d v="2023-03-01T00:00:00"/>
    <x v="7"/>
    <n v="53578"/>
    <s v="Customer Reschedule - Fiat"/>
    <s v="FIAT"/>
    <d v="2023-03-10T00:00:00"/>
    <s v="Paraisopolis"/>
    <s v="Inbound Premium"/>
    <n v="1975"/>
    <n v="1975"/>
    <n v="4.8341834683506444E-3"/>
    <s v="S2-External Customer driven schedule changes"/>
    <s v="Cost Recovery Pending"/>
  </r>
  <r>
    <d v="2023-03-01T00:00:00"/>
    <x v="1"/>
    <n v="53921"/>
    <s v="Transportation - ETA Delay"/>
    <s v="JOHN DEERE"/>
    <d v="2023-03-14T00:00:00"/>
    <s v="Paraisopolis"/>
    <s v="Inbound Premium"/>
    <n v="86.51"/>
    <n v="86.51"/>
    <n v="2.1174947435291861E-4"/>
    <s v="T1-Transportation"/>
    <s v="Normal"/>
  </r>
  <r>
    <d v="2023-03-01T00:00:00"/>
    <x v="10"/>
    <n v="53935"/>
    <s v="Supplier Quality Problem Molex"/>
    <s v="GM"/>
    <d v="2023-03-14T00:00:00"/>
    <s v="Pinhal"/>
    <s v="Inbound Premium"/>
    <n v="100"/>
    <n v="100"/>
    <n v="2.4476878320762752E-4"/>
    <s v="Q3-Quality-External Supplier Resp"/>
    <s v="Cost Recovery Pending"/>
  </r>
  <r>
    <d v="2023-03-01T00:00:00"/>
    <x v="1"/>
    <n v="53996"/>
    <s v="Transportation - ETA Delay"/>
    <s v="TOYOTA"/>
    <d v="2023-03-14T00:00:00"/>
    <s v="Paraisopolis"/>
    <s v="Inbound Premium"/>
    <n v="130"/>
    <n v="130"/>
    <n v="3.1819941816991582E-4"/>
    <s v="GOB-Delayed Sourcing"/>
    <s v="Normal"/>
  </r>
  <r>
    <d v="2023-03-01T00:00:00"/>
    <x v="6"/>
    <n v="54011"/>
    <s v="P&amp;A"/>
    <s v="TOYOTA"/>
    <d v="2023-03-13T00:00:00"/>
    <s v="Paraisopolis"/>
    <s v="Inbound Premium"/>
    <n v="93.5"/>
    <n v="93.5"/>
    <n v="2.2885881229913176E-4"/>
    <s v="OOOT-Other/Sales"/>
    <s v="Normal"/>
  </r>
  <r>
    <d v="2023-03-01T00:00:00"/>
    <x v="9"/>
    <n v="54015"/>
    <s v="Customer Reschedule - CNH Piracicaba"/>
    <s v="OTHER"/>
    <d v="2023-03-13T00:00:00"/>
    <s v="Paraisopolis"/>
    <s v="Outbound Premium"/>
    <n v="460.85"/>
    <n v="460.85"/>
    <n v="1.1280169374123517E-3"/>
    <s v="C4-Capacity-External Customer Resp"/>
    <s v="Cost Recovery Pending"/>
  </r>
  <r>
    <d v="2023-03-01T00:00:00"/>
    <x v="1"/>
    <n v="54170"/>
    <s v="Transportation - ETA Delay Vessel Hella"/>
    <s v="GM"/>
    <d v="2023-03-15T00:00:00"/>
    <s v="Pinhal"/>
    <s v="Inbound Premium"/>
    <n v="1694"/>
    <n v="1694"/>
    <n v="4.1463831875372106E-3"/>
    <s v="T5-Transportation-Carrier Resp"/>
    <s v="Normal"/>
  </r>
  <r>
    <d v="2023-03-01T00:00:00"/>
    <x v="4"/>
    <n v="54262"/>
    <s v="BOM Error"/>
    <s v="DAIMLER"/>
    <d v="2023-03-14T00:00:00"/>
    <s v="Paraisopolis"/>
    <s v="Inbound Premium"/>
    <n v="441.65"/>
    <n v="441.65"/>
    <n v="1.081021331036487E-3"/>
    <s v="E1B-BOM Errors"/>
    <s v="Normal"/>
  </r>
  <r>
    <d v="2023-03-01T00:00:00"/>
    <x v="9"/>
    <n v="54266"/>
    <s v="Customer Reschedule - CNH Piracicaba"/>
    <s v="OTHER"/>
    <d v="2023-03-14T00:00:00"/>
    <s v="Paraisopolis"/>
    <s v="Outbound Premium"/>
    <n v="460.85"/>
    <n v="460.85"/>
    <n v="1.1280169374123517E-3"/>
    <s v="C4-Capacity-External Customer Resp"/>
    <s v="Cost Recovery Pending"/>
  </r>
  <r>
    <d v="2023-03-01T00:00:00"/>
    <x v="1"/>
    <n v="54453"/>
    <s v="Transportation - ETA Delay Vessel Hella"/>
    <s v="GM"/>
    <d v="2023-03-16T00:00:00"/>
    <s v="Pinhal"/>
    <s v="Inbound Premium"/>
    <n v="499.34"/>
    <n v="499.34"/>
    <n v="1.2222284420689673E-3"/>
    <s v="T5-Transportation-Carrier Resp"/>
    <s v="Normal"/>
  </r>
  <r>
    <d v="2023-03-01T00:00:00"/>
    <x v="6"/>
    <n v="54586"/>
    <s v="P&amp;A"/>
    <s v="VW"/>
    <d v="2023-03-17T00:00:00"/>
    <s v="Pinhal"/>
    <s v="Inbound Premium"/>
    <n v="150"/>
    <n v="150"/>
    <n v="3.6715317481144131E-4"/>
    <s v="OOOT-Other/Sales"/>
    <s v="Normal"/>
  </r>
  <r>
    <d v="2023-03-01T00:00:00"/>
    <x v="8"/>
    <n v="54831"/>
    <s v="P&amp;A"/>
    <s v="GM"/>
    <d v="2023-03-17T00:00:00"/>
    <s v="Pinhal"/>
    <s v="Outbound Premium"/>
    <n v="395.56"/>
    <n v="395.56"/>
    <n v="9.682073988560915E-4"/>
    <s v="OOOT-Other/Sales"/>
    <s v="Normal"/>
  </r>
  <r>
    <d v="2023-03-01T00:00:00"/>
    <x v="5"/>
    <n v="54967"/>
    <s v="Projeto"/>
    <s v="JOHN DEERE"/>
    <d v="2023-03-17T00:00:00"/>
    <s v="Paraisopolis"/>
    <s v="Inbound Premium"/>
    <n v="35"/>
    <n v="35"/>
    <n v="8.5669074122669641E-5"/>
    <s v="E1P-Prototypes/Samples"/>
    <s v="Cost Recovery"/>
  </r>
  <r>
    <d v="2023-03-01T00:00:00"/>
    <x v="6"/>
    <n v="55213"/>
    <s v="P&amp;A"/>
    <s v="TOYOTA"/>
    <d v="2023-03-21T00:00:00"/>
    <s v="Paraisopolis"/>
    <s v="Inbound Premium"/>
    <n v="71.58"/>
    <n v="71.58"/>
    <n v="1.7520549502001979E-4"/>
    <s v="OOOT-Other/Sales"/>
    <s v="Normal"/>
  </r>
  <r>
    <d v="2023-03-01T00:00:00"/>
    <x v="11"/>
    <n v="55221"/>
    <s v="Packaging Problem"/>
    <s v="FIAT"/>
    <d v="2023-03-21T00:00:00"/>
    <s v="Ouros"/>
    <s v="Inbound Premium"/>
    <n v="669.22"/>
    <n v="669.22"/>
    <n v="1.6380416509820851E-3"/>
    <s v="PC-Plant PC Resp"/>
    <s v="Normal"/>
  </r>
  <r>
    <d v="2023-03-01T00:00:00"/>
    <x v="5"/>
    <n v="55227"/>
    <s v="Projeto"/>
    <s v="VW"/>
    <d v="2023-03-21T00:00:00"/>
    <s v="Paraisopolis"/>
    <s v="Inbound Premium"/>
    <n v="47"/>
    <n v="47"/>
    <n v="1.1504132810758495E-4"/>
    <s v="E1P-Prototypes/Samples"/>
    <s v="Cost Recovery"/>
  </r>
  <r>
    <d v="2023-03-01T00:00:00"/>
    <x v="1"/>
    <n v="55257"/>
    <s v="Transportation - ETA Delay Vessel Hella"/>
    <s v="GM"/>
    <d v="2023-03-22T00:00:00"/>
    <s v="Pinhal"/>
    <s v="Inbound Premium"/>
    <n v="201.01"/>
    <n v="201.01"/>
    <n v="4.9200973112565217E-4"/>
    <s v="T5-Transportation-Carrier Resp"/>
    <s v="Normal"/>
  </r>
  <r>
    <d v="2023-03-01T00:00:00"/>
    <x v="5"/>
    <n v="55261"/>
    <s v="Projeto"/>
    <s v="OTHER"/>
    <d v="2023-03-21T00:00:00"/>
    <s v="Paraisopolis"/>
    <s v="Inbound Premium"/>
    <n v="490"/>
    <n v="490"/>
    <n v="1.199367037717375E-3"/>
    <s v="B2-Behind Schedule-Aptiv"/>
    <s v="Cost Recovery"/>
  </r>
  <r>
    <d v="2023-03-01T00:00:00"/>
    <x v="1"/>
    <n v="55457"/>
    <s v="Transportation Problem - ETA Delay Penske"/>
    <s v="GM"/>
    <d v="2023-03-22T00:00:00"/>
    <s v="Pinhal"/>
    <s v="Inbound Premium"/>
    <n v="410.71"/>
    <n v="410.71"/>
    <n v="1.0052898695120471E-3"/>
    <s v="PC-Plant PC Resp"/>
    <s v="Normal"/>
  </r>
  <r>
    <d v="2023-03-01T00:00:00"/>
    <x v="1"/>
    <n v="55480"/>
    <s v="Transportation - ETA Delay Vessel Hella"/>
    <s v="GM"/>
    <d v="2023-03-23T00:00:00"/>
    <s v="Pinhal"/>
    <s v="Inbound Premium"/>
    <n v="1100"/>
    <n v="1100"/>
    <n v="2.692456615283903E-3"/>
    <s v="T5-Transportation-Carrier Resp"/>
    <s v="Normal"/>
  </r>
  <r>
    <d v="2023-03-01T00:00:00"/>
    <x v="1"/>
    <n v="55661"/>
    <s v="Shipment Delay"/>
    <s v="FIAT"/>
    <d v="2023-03-23T00:00:00"/>
    <s v="Ouros"/>
    <s v="Outbound Premium"/>
    <n v="272.08999999999997"/>
    <n v="272.08999999999997"/>
    <n v="6.6599138222963369E-4"/>
    <s v="PC-Plant PC Resp"/>
    <s v="Normal"/>
  </r>
  <r>
    <d v="2023-03-01T00:00:00"/>
    <x v="12"/>
    <n v="55693"/>
    <s v="LT Divergence"/>
    <s v="GM"/>
    <d v="2023-03-27T00:00:00"/>
    <s v="Ouros"/>
    <s v="Inbound Premium"/>
    <n v="100"/>
    <n v="100"/>
    <n v="2.4476878320762752E-4"/>
    <s v="L1-Lead Time Mismatch-Aptiv Resp"/>
    <s v="Normal"/>
  </r>
  <r>
    <d v="2023-03-01T00:00:00"/>
    <x v="12"/>
    <n v="55694"/>
    <s v="LT Divergence"/>
    <s v="GM"/>
    <d v="2023-03-27T00:00:00"/>
    <s v="Ouros"/>
    <s v="Inbound Premium"/>
    <n v="150"/>
    <n v="150"/>
    <n v="3.6715317481144131E-4"/>
    <s v="L1-Lead Time Mismatch-Aptiv Resp"/>
    <s v="Normal"/>
  </r>
  <r>
    <d v="2023-03-01T00:00:00"/>
    <x v="1"/>
    <n v="55872"/>
    <s v="Transportation Problem - ETA Delay Penske"/>
    <s v="JOHN DEERE"/>
    <d v="2023-03-24T00:00:00"/>
    <s v="Paraisopolis"/>
    <s v="Inbound Premium"/>
    <n v="103"/>
    <n v="103"/>
    <n v="2.521118467038564E-4"/>
    <s v="T1-Transportation"/>
    <s v="Normal"/>
  </r>
  <r>
    <d v="2023-03-01T00:00:00"/>
    <x v="5"/>
    <n v="55892"/>
    <s v="Engineering Prototypes/Samples"/>
    <s v="OTHER"/>
    <d v="2023-03-24T00:00:00"/>
    <s v="Paraisopolis"/>
    <s v="Outbound Premium"/>
    <n v="272.08999999999997"/>
    <n v="272.08999999999997"/>
    <n v="6.6599138222963369E-4"/>
    <s v="E1P-Prototypes/Samples"/>
    <s v="Normal"/>
  </r>
  <r>
    <d v="2023-03-01T00:00:00"/>
    <x v="5"/>
    <n v="55935"/>
    <s v="Projeto"/>
    <s v="VW"/>
    <d v="2023-03-24T00:00:00"/>
    <s v="Paraisopolis"/>
    <s v="Inbound Premium"/>
    <n v="55"/>
    <n v="55"/>
    <n v="1.3462283076419516E-4"/>
    <s v="E1P-Prototypes/Samples"/>
    <s v="Cost Recovery"/>
  </r>
  <r>
    <d v="2023-03-01T00:00:00"/>
    <x v="5"/>
    <n v="55990"/>
    <s v="Projeto"/>
    <s v="VW"/>
    <d v="2023-03-24T00:00:00"/>
    <s v="Paraisopolis"/>
    <s v="Inbound Premium"/>
    <n v="32"/>
    <n v="32"/>
    <n v="7.8326010626440817E-5"/>
    <s v="E1P-Prototypes/Samples"/>
    <s v="Cost Recovery"/>
  </r>
  <r>
    <d v="2023-03-01T00:00:00"/>
    <x v="3"/>
    <n v="56021"/>
    <s v="Stock Discrepancy"/>
    <s v="VW"/>
    <d v="2023-03-24T00:00:00"/>
    <s v="Paraisopolis"/>
    <s v="Inbound Premium"/>
    <n v="145.93"/>
    <n v="145.93"/>
    <n v="3.5719108533489088E-4"/>
    <s v="S1I-Inventory loss/adjustments"/>
    <s v="Normal"/>
  </r>
  <r>
    <d v="2023-03-01T00:00:00"/>
    <x v="3"/>
    <n v="56170"/>
    <s v="Stock Discrepancy"/>
    <s v="GM"/>
    <d v="2023-03-27T00:00:00"/>
    <s v="Pinhal"/>
    <s v="Inbound Premium"/>
    <n v="451"/>
    <n v="451"/>
    <n v="1.1039072122664003E-3"/>
    <s v="S1I-Inventory loss/adjustments"/>
    <s v="Normal"/>
  </r>
  <r>
    <d v="2023-03-01T00:00:00"/>
    <x v="6"/>
    <n v="56400"/>
    <s v="P&amp;A"/>
    <s v="TOYOTA"/>
    <d v="2023-03-28T00:00:00"/>
    <s v="Paraisopolis"/>
    <s v="Inbound Premium"/>
    <n v="100"/>
    <n v="100"/>
    <n v="2.4476878320762752E-4"/>
    <s v="OOOT-Other/Sales"/>
    <s v="Normal"/>
  </r>
  <r>
    <d v="2023-03-01T00:00:00"/>
    <x v="1"/>
    <n v="56409"/>
    <s v="Transportation Problem - ETA Delay Penske"/>
    <s v="GM"/>
    <d v="2023-03-29T00:00:00"/>
    <s v="Paraisopolis"/>
    <s v="Inbound Premium"/>
    <n v="193"/>
    <n v="193"/>
    <n v="4.7240375159072117E-4"/>
    <s v="T1-Transportation"/>
    <s v="Normal"/>
  </r>
  <r>
    <d v="2023-03-01T00:00:00"/>
    <x v="5"/>
    <n v="56441"/>
    <s v="Projeto"/>
    <s v="VW"/>
    <d v="2023-03-29T00:00:00"/>
    <s v="Paraisopolis"/>
    <s v="Inbound Premium"/>
    <n v="33"/>
    <n v="33"/>
    <n v="8.0773698458517091E-5"/>
    <s v="E1P-Prototypes/Samples"/>
    <s v="Cost Recovery"/>
  </r>
  <r>
    <d v="2023-03-01T00:00:00"/>
    <x v="5"/>
    <n v="56446"/>
    <s v="Projeto"/>
    <s v="VW"/>
    <d v="2023-03-29T00:00:00"/>
    <s v="Pinhal"/>
    <s v="Inbound Premium"/>
    <n v="150"/>
    <n v="150"/>
    <n v="3.6715317481144131E-4"/>
    <s v="E1P-Prototypes/Samples"/>
    <s v="Normal"/>
  </r>
  <r>
    <d v="2023-03-01T00:00:00"/>
    <x v="1"/>
    <n v="56490"/>
    <s v="Transportation - ETA Delay Vessel Hella"/>
    <s v="GM"/>
    <d v="2023-03-29T00:00:00"/>
    <s v="Pinhal"/>
    <s v="Inbound Premium"/>
    <n v="200"/>
    <n v="200"/>
    <n v="4.8953756641525504E-4"/>
    <s v="T5-Transportation-Carrier Resp"/>
    <s v="Normal"/>
  </r>
  <r>
    <d v="2023-03-01T00:00:00"/>
    <x v="5"/>
    <n v="56504"/>
    <s v="Projeto"/>
    <s v="OTHER"/>
    <d v="2023-03-28T00:00:00"/>
    <s v="Paraisopolis"/>
    <s v="Inbound Premium"/>
    <n v="700"/>
    <n v="700"/>
    <n v="1.7133814824533929E-3"/>
    <s v="E1P-Prototypes/Samples"/>
    <s v="Cost Recovery"/>
  </r>
  <r>
    <d v="2023-03-01T00:00:00"/>
    <x v="1"/>
    <n v="56647"/>
    <s v="Transportation - ETA Delay"/>
    <s v="GM"/>
    <d v="2023-03-30T00:00:00"/>
    <s v="Pinhal"/>
    <s v="Inbound Premium"/>
    <n v="410.71"/>
    <n v="410.71"/>
    <n v="1.0052898695120471E-3"/>
    <s v="PC-Plant PC Resp"/>
    <s v="Normal"/>
  </r>
  <r>
    <d v="2023-03-01T00:00:00"/>
    <x v="1"/>
    <n v="56659"/>
    <s v="Transportation - ETA Delay Vessel Hella"/>
    <s v="GM"/>
    <d v="2023-03-30T00:00:00"/>
    <s v="Pinhal"/>
    <s v="Inbound Premium"/>
    <n v="780"/>
    <n v="780"/>
    <n v="1.9091965090194949E-3"/>
    <s v="T5-Transportation-Carrier Resp"/>
    <s v="Normal"/>
  </r>
  <r>
    <d v="2023-03-01T00:00:00"/>
    <x v="11"/>
    <n v="56878"/>
    <s v="Packaging Problem"/>
    <s v="FIAT"/>
    <d v="2023-03-21T00:00:00"/>
    <s v="Ouros"/>
    <s v="Inbound Premium"/>
    <n v="669.22"/>
    <n v="669.22"/>
    <n v="1.6380416509820851E-3"/>
    <s v="PC-Plant PC Resp"/>
    <s v="Normal"/>
  </r>
  <r>
    <d v="2023-03-01T00:00:00"/>
    <x v="0"/>
    <n v="56894"/>
    <s v="Shipment Problem"/>
    <s v="OTHER"/>
    <d v="2023-03-30T00:00:00"/>
    <s v="Paraisopolis"/>
    <s v="Outbound Premium"/>
    <n v="211.22"/>
    <n v="211.22"/>
    <n v="5.1700062389115086E-4"/>
    <s v="PC-Plant PC Resp"/>
    <s v="Normal"/>
  </r>
  <r>
    <d v="2023-03-01T00:00:00"/>
    <x v="8"/>
    <n v="56978"/>
    <s v="Strategy - Fechamento Mensal"/>
    <s v="JOHN DEERE"/>
    <d v="2023-03-30T00:00:00"/>
    <s v="Paraisopolis"/>
    <s v="Inbound Premium"/>
    <n v="147.86000000000001"/>
    <n v="147.86000000000001"/>
    <n v="3.6191512285079814E-4"/>
    <s v="PC-Plant PC Resp"/>
    <s v="Normal"/>
  </r>
  <r>
    <d v="2023-03-01T00:00:00"/>
    <x v="8"/>
    <n v="56983"/>
    <s v="Strategy - Fechamento Mensal"/>
    <s v="JOHN DEERE"/>
    <d v="2023-03-30T00:00:00"/>
    <s v="Paraisopolis"/>
    <s v="Inbound Premium"/>
    <n v="147.86000000000001"/>
    <n v="147.86000000000001"/>
    <n v="3.6191512285079814E-4"/>
    <s v="PC-Plant PC Resp"/>
    <s v="Normal"/>
  </r>
  <r>
    <d v="2023-03-01T00:00:00"/>
    <x v="5"/>
    <n v="57120"/>
    <s v="Projeto"/>
    <s v="VW"/>
    <d v="2023-03-31T00:00:00"/>
    <s v="Paraisopolis"/>
    <s v="Inbound Premium"/>
    <n v="92"/>
    <n v="92"/>
    <n v="2.2518728055101735E-4"/>
    <s v="E1P-Prototypes/Samples"/>
    <s v="Cost Recovery"/>
  </r>
  <r>
    <d v="2023-03-01T00:00:00"/>
    <x v="5"/>
    <n v="57157"/>
    <s v="Projeto"/>
    <s v="JOHN DEERE"/>
    <d v="2023-03-31T00:00:00"/>
    <s v="Paraisopolis"/>
    <s v="Inbound Premium"/>
    <n v="35"/>
    <n v="35"/>
    <n v="8.5669074122669641E-5"/>
    <s v="E1P-Prototypes/Samples"/>
    <s v="Cost Recovery"/>
  </r>
  <r>
    <d v="2023-04-01T00:00:00"/>
    <x v="12"/>
    <n v="56984"/>
    <s v="LT Divergence"/>
    <s v="JOHN DEERE"/>
    <d v="2023-04-03T00:00:00"/>
    <s v="Paraisopolis"/>
    <s v="Inbound Premium"/>
    <n v="277.08999999999997"/>
    <n v="400"/>
    <n v="6.7822982139001506E-4"/>
    <s v="L1-Lead Time Mismatch-Aptiv Resp"/>
    <s v="Normal"/>
  </r>
  <r>
    <d v="2023-04-01T00:00:00"/>
    <x v="0"/>
    <n v="57301"/>
    <s v="Ordering Problem"/>
    <s v="TOYOTA"/>
    <d v="2023-04-04T00:00:00"/>
    <s v="Paraisopolis"/>
    <s v="Inbound Premium"/>
    <n v="150"/>
    <n v="150"/>
    <n v="3.6715317481144131E-4"/>
    <s v="B2-Behind Schedule-Aptiv"/>
    <s v="Normal"/>
  </r>
  <r>
    <d v="2023-04-01T00:00:00"/>
    <x v="5"/>
    <n v="57324"/>
    <s v="Engineering Prototypes/Samples"/>
    <s v="VW"/>
    <d v="2023-04-04T00:00:00"/>
    <s v="Pinhal"/>
    <s v="Inbound Premium"/>
    <n v="220"/>
    <n v="220"/>
    <n v="5.3849132305678065E-4"/>
    <s v="E1P-Prototypes/Samples"/>
    <s v="Cost Recovery Pending"/>
  </r>
  <r>
    <d v="2023-04-01T00:00:00"/>
    <x v="5"/>
    <n v="57329"/>
    <s v="Projeto"/>
    <s v="VW"/>
    <d v="2023-04-04T00:00:00"/>
    <s v="Paraisopolis"/>
    <s v="Inbound Premium"/>
    <n v="55"/>
    <n v="55"/>
    <n v="1.3462283076419516E-4"/>
    <s v="E1P-Prototypes/Samples"/>
    <s v="Cost Recovery"/>
  </r>
  <r>
    <d v="2023-04-01T00:00:00"/>
    <x v="8"/>
    <n v="57379"/>
    <s v="Comercial Strategy "/>
    <s v="JOHN DEERE"/>
    <d v="2023-04-03T00:00:00"/>
    <s v="Paraisopolis"/>
    <s v="Inbound Premium"/>
    <n v="360.8"/>
    <n v="360.8"/>
    <n v="8.8312576981312027E-4"/>
    <s v="PC-Plant PC Resp"/>
    <s v="Normal"/>
  </r>
  <r>
    <d v="2023-04-01T00:00:00"/>
    <x v="8"/>
    <n v="57384"/>
    <s v="Strategy - Fechamento Mensal"/>
    <s v="JOHN DEERE"/>
    <d v="2023-04-03T00:00:00"/>
    <s v="Paraisopolis"/>
    <s v="Inbound Premium"/>
    <n v="610.19000000000005"/>
    <n v="147.86000000000001"/>
    <n v="1.4935546382546226E-3"/>
    <s v="PC-Plant PC Resp"/>
    <s v="Normal"/>
  </r>
  <r>
    <d v="2023-04-01T00:00:00"/>
    <x v="5"/>
    <n v="57548"/>
    <s v="Projeto"/>
    <s v="JOHN DEERE"/>
    <d v="2023-04-04T00:00:00"/>
    <s v="Paraisopolis"/>
    <s v="Inbound Premium"/>
    <n v="109"/>
    <n v="109"/>
    <n v="2.6679797369631405E-4"/>
    <s v="E1P-Prototypes/Samples"/>
    <s v="Cost Recovery"/>
  </r>
  <r>
    <d v="2023-04-01T00:00:00"/>
    <x v="5"/>
    <n v="57552"/>
    <s v="Projeto"/>
    <s v="JOHN DEERE"/>
    <d v="2023-04-04T00:00:00"/>
    <s v="Paraisopolis"/>
    <s v="Inbound Premium"/>
    <n v="44"/>
    <n v="44"/>
    <n v="1.0769826461135613E-4"/>
    <s v="E1P-Prototypes/Samples"/>
    <s v="Cost Recovery"/>
  </r>
  <r>
    <d v="2023-04-01T00:00:00"/>
    <x v="5"/>
    <n v="57558"/>
    <s v="Projeto"/>
    <s v="JOHN DEERE"/>
    <d v="2023-04-04T00:00:00"/>
    <s v="Paraisopolis"/>
    <s v="Inbound Premium"/>
    <n v="66"/>
    <n v="66"/>
    <n v="1.6154739691703418E-4"/>
    <s v="E1P-Prototypes/Samples"/>
    <s v="Cost Recovery"/>
  </r>
  <r>
    <d v="2023-04-01T00:00:00"/>
    <x v="3"/>
    <n v="57562"/>
    <s v="Stock Discrepancy"/>
    <s v="PSA"/>
    <d v="2023-04-04T00:00:00"/>
    <s v="Paraisopolis"/>
    <s v="Inbound Premium"/>
    <n v="230.42"/>
    <n v="230.42"/>
    <n v="5.639962302670154E-4"/>
    <s v="S1I-Inventory loss/adjustments"/>
    <s v="Normal"/>
  </r>
  <r>
    <d v="2023-04-01T00:00:00"/>
    <x v="5"/>
    <n v="57572"/>
    <s v="Projeto"/>
    <s v="VW"/>
    <d v="2023-04-04T00:00:00"/>
    <s v="Paraisopolis"/>
    <s v="Inbound Premium"/>
    <n v="23.04"/>
    <n v="23.04"/>
    <n v="5.6394727651037388E-5"/>
    <s v="E1P-Prototypes/Samples"/>
    <s v="Cost Recovery"/>
  </r>
  <r>
    <d v="2023-04-01T00:00:00"/>
    <x v="3"/>
    <n v="57640"/>
    <s v="Stock Discrepancy"/>
    <s v="FIAT"/>
    <d v="2023-04-04T00:00:00"/>
    <s v="Ouros"/>
    <s v="Inbound Premium"/>
    <n v="355.24"/>
    <n v="355.24"/>
    <n v="8.6951662546677611E-4"/>
    <s v="S1I-Inventory loss/adjustments"/>
    <s v="Normal"/>
  </r>
  <r>
    <d v="2023-04-01T00:00:00"/>
    <x v="5"/>
    <n v="57723"/>
    <s v="Engineering Prototypes/Samples"/>
    <s v="FIAT"/>
    <d v="2023-04-05T00:00:00"/>
    <s v="Paraisopolis"/>
    <s v="Inbound Premium"/>
    <n v="39.799999999999997"/>
    <n v="39.799999999999997"/>
    <n v="9.7417975716635762E-5"/>
    <s v="E1P-Prototypes/Samples"/>
    <s v="Normal"/>
  </r>
  <r>
    <d v="2023-04-01T00:00:00"/>
    <x v="1"/>
    <n v="57738"/>
    <s v="ETA Delay Vessel Hella"/>
    <s v="GM"/>
    <d v="2023-04-06T00:00:00"/>
    <s v="Pinhal"/>
    <s v="Inbound Premium"/>
    <n v="713.61"/>
    <n v="713.61"/>
    <n v="1.746694513847951E-3"/>
    <s v="T5-Transportation-Carrier Resp"/>
    <s v="Normal"/>
  </r>
  <r>
    <d v="2023-04-01T00:00:00"/>
    <x v="3"/>
    <n v="57793"/>
    <s v="Stock Discrepancy"/>
    <s v="JOHN DEERE"/>
    <d v="2023-04-05T00:00:00"/>
    <s v="Paraisopolis"/>
    <s v="Inbound Premium"/>
    <n v="595.26"/>
    <n v="595.26"/>
    <n v="1.4570106589217237E-3"/>
    <s v="S1I-Inventory loss/adjustments"/>
    <s v="Normal"/>
  </r>
  <r>
    <d v="2023-04-01T00:00:00"/>
    <x v="7"/>
    <n v="57817"/>
    <s v="Customer Reschedule - JD"/>
    <s v="JOHN DEERE"/>
    <d v="2023-04-06T00:00:00"/>
    <s v="Paraisopolis"/>
    <s v="Inbound Premium"/>
    <n v="540"/>
    <n v="540"/>
    <n v="1.3217514293211888E-3"/>
    <s v="C4-Capacity-External Customer Resp"/>
    <s v="Cost Recovery Pending"/>
  </r>
  <r>
    <d v="2023-04-01T00:00:00"/>
    <x v="1"/>
    <n v="57818"/>
    <s v="Transportation Problem - ETA Delay Penkse"/>
    <s v="GM"/>
    <d v="2023-04-12T00:00:00"/>
    <s v="Paraisopolis"/>
    <s v="Inbound Premium"/>
    <n v="193"/>
    <n v="193"/>
    <n v="4.7240375159072117E-4"/>
    <s v="T1-Transportation"/>
    <s v="Cost Recovery Pending"/>
  </r>
  <r>
    <d v="2023-04-01T00:00:00"/>
    <x v="2"/>
    <n v="57858"/>
    <s v="Supplier Delay - Tyco"/>
    <s v="GM"/>
    <d v="2023-04-05T00:00:00"/>
    <s v="Pinhal"/>
    <s v="Inbound Premium"/>
    <n v="153.62"/>
    <n v="153.62"/>
    <n v="3.7601380476355746E-4"/>
    <s v="B3-Behind Schedule-External Supplier"/>
    <s v="Cost Recovery Pending"/>
  </r>
  <r>
    <d v="2023-04-01T00:00:00"/>
    <x v="0"/>
    <n v="57861"/>
    <s v="Manufacturing Delay"/>
    <s v="GM"/>
    <d v="2023-04-27T00:00:00"/>
    <s v="Pinhal"/>
    <s v="Outbound Premium"/>
    <n v="153.62"/>
    <n v="153.62"/>
    <n v="3.7601380476355746E-4"/>
    <s v="M1L-Manufacturing low efficiency"/>
    <s v="Normal"/>
  </r>
  <r>
    <d v="2023-04-01T00:00:00"/>
    <x v="0"/>
    <n v="57863"/>
    <s v="Manufacturing Delay"/>
    <s v="GM"/>
    <d v="2023-04-27T00:00:00"/>
    <s v="Pinhal"/>
    <s v="Outbound Premium"/>
    <n v="461.8"/>
    <n v="461.8"/>
    <n v="1.1303422408528241E-3"/>
    <s v="M1L-Manufacturing low efficiency"/>
    <s v="Normal"/>
  </r>
  <r>
    <d v="2023-04-01T00:00:00"/>
    <x v="1"/>
    <n v="57996"/>
    <s v="ETA Delay"/>
    <s v="GM"/>
    <d v="2023-04-08T00:00:00"/>
    <s v="Pinhal"/>
    <s v="Inbound Premium"/>
    <n v="410.71"/>
    <n v="410.71"/>
    <n v="1.0052898695120471E-3"/>
    <s v="PC-Plant PC Resp"/>
    <s v="Normal"/>
  </r>
  <r>
    <d v="2023-04-01T00:00:00"/>
    <x v="0"/>
    <n v="58025"/>
    <s v="Packaging Problem"/>
    <s v="FIAT"/>
    <d v="2023-04-06T00:00:00"/>
    <s v="Paraisopolis"/>
    <s v="Inbound Premium"/>
    <n v="177.15"/>
    <n v="177.15"/>
    <n v="4.3360789945231224E-4"/>
    <s v="PC-Plant PC Resp"/>
    <s v="Normal"/>
  </r>
  <r>
    <d v="2023-04-01T00:00:00"/>
    <x v="6"/>
    <n v="58152"/>
    <s v="P&amp;A"/>
    <s v="VW"/>
    <d v="2023-04-11T00:00:00"/>
    <s v="Pinhal"/>
    <s v="Inbound Premium"/>
    <n v="184"/>
    <n v="184"/>
    <n v="4.503745611020347E-4"/>
    <s v="OOOT-Other/Sales"/>
    <s v="Normal"/>
  </r>
  <r>
    <d v="2023-04-01T00:00:00"/>
    <x v="5"/>
    <n v="58300"/>
    <s v="Projeto"/>
    <s v="PSA"/>
    <d v="2023-04-11T00:00:00"/>
    <s v="Paraisopolis"/>
    <s v="Inbound Premium"/>
    <n v="61"/>
    <n v="61"/>
    <n v="1.4930895775665281E-4"/>
    <s v="E1P-Prototypes/Samples"/>
    <s v="Normal"/>
  </r>
  <r>
    <d v="2023-04-01T00:00:00"/>
    <x v="1"/>
    <n v="58303"/>
    <s v="ETA Delay"/>
    <s v="GM"/>
    <d v="2023-04-11T00:00:00"/>
    <s v="Paraisopolis"/>
    <s v="Inbound Premium"/>
    <n v="610.19000000000005"/>
    <n v="610.19000000000005"/>
    <n v="1.4935546382546226E-3"/>
    <s v="T1-Transportation"/>
    <s v="Normal"/>
  </r>
  <r>
    <d v="2023-04-01T00:00:00"/>
    <x v="4"/>
    <n v="58307"/>
    <s v="BOM Error"/>
    <s v="DAIMLER"/>
    <d v="2023-04-12T00:00:00"/>
    <s v="Paraisopolis"/>
    <s v="Inbound Premium"/>
    <n v="700"/>
    <n v="700"/>
    <n v="1.7133814824533929E-3"/>
    <s v="E1B-BOM Errors"/>
    <s v="Normal"/>
  </r>
  <r>
    <d v="2023-04-01T00:00:00"/>
    <x v="1"/>
    <n v="58313"/>
    <s v="ETA Delay"/>
    <s v="GM"/>
    <d v="2023-04-12T00:00:00"/>
    <s v="Pinhal"/>
    <s v="Inbound Premium"/>
    <n v="410.71"/>
    <n v="410.71"/>
    <n v="1.0052898695120471E-3"/>
    <s v="PC-Plant PC Resp"/>
    <s v="Normal"/>
  </r>
  <r>
    <d v="2023-04-01T00:00:00"/>
    <x v="5"/>
    <n v="58319"/>
    <s v="Projeto"/>
    <s v="VW"/>
    <d v="2023-04-11T00:00:00"/>
    <s v="Paraisopolis"/>
    <s v="Inbound Premium"/>
    <n v="171"/>
    <n v="171"/>
    <n v="4.1855461928504313E-4"/>
    <s v="E1P-Prototypes/Samples"/>
    <s v="Cost Recovery"/>
  </r>
  <r>
    <d v="2023-04-01T00:00:00"/>
    <x v="1"/>
    <n v="58580"/>
    <s v="ETA Delay Vessel Hella"/>
    <s v="GM"/>
    <d v="2023-04-13T00:00:00"/>
    <s v="Pinhal"/>
    <s v="Inbound Premium"/>
    <n v="580"/>
    <n v="580"/>
    <n v="1.4196589426042397E-3"/>
    <s v="T5-Transportation-Carrier Resp"/>
    <s v="Normal"/>
  </r>
  <r>
    <d v="2023-04-01T00:00:00"/>
    <x v="11"/>
    <n v="58609"/>
    <s v="Packaging Problem"/>
    <s v="FIAT"/>
    <d v="2023-04-12T00:00:00"/>
    <s v="Ouros"/>
    <s v="Inbound Premium"/>
    <n v="686.01"/>
    <n v="686.01"/>
    <n v="1.6791383296826457E-3"/>
    <s v="PC-Plant PC Resp"/>
    <s v="Normal"/>
  </r>
  <r>
    <d v="2023-04-01T00:00:00"/>
    <x v="12"/>
    <n v="58610"/>
    <s v="LT Divergence"/>
    <s v="GM"/>
    <d v="2023-04-14T00:00:00"/>
    <s v="Paraisopolis"/>
    <s v="Inbound Premium"/>
    <n v="300"/>
    <n v="300"/>
    <n v="7.3430634962288262E-4"/>
    <s v="L1-Lead Time Mismatch-Aptiv Resp"/>
    <s v="Normal"/>
  </r>
  <r>
    <d v="2023-04-01T00:00:00"/>
    <x v="1"/>
    <n v="58777"/>
    <s v="ETA Delay"/>
    <s v="GM"/>
    <d v="2023-04-14T00:00:00"/>
    <s v="Pinhal"/>
    <s v="Inbound Premium"/>
    <n v="410.71"/>
    <n v="410.71"/>
    <n v="1.0052898695120471E-3"/>
    <s v="PC-Plant PC Resp"/>
    <s v="Normal"/>
  </r>
  <r>
    <d v="2023-04-01T00:00:00"/>
    <x v="11"/>
    <n v="58779"/>
    <s v="Packaging Problem"/>
    <s v="FIAT"/>
    <d v="2023-04-13T00:00:00"/>
    <s v="Ouros"/>
    <s v="Inbound Premium"/>
    <n v="233.62"/>
    <n v="233.62"/>
    <n v="5.7182883132965944E-4"/>
    <s v="PC-Plant PC Resp"/>
    <s v="Normal"/>
  </r>
  <r>
    <d v="2023-04-01T00:00:00"/>
    <x v="5"/>
    <n v="58797"/>
    <s v="Projeto"/>
    <s v="VW"/>
    <d v="2023-04-13T00:00:00"/>
    <s v="Paraisopolis"/>
    <s v="Inbound Premium"/>
    <n v="121"/>
    <n v="121"/>
    <n v="2.9617022768122934E-4"/>
    <s v="E1P-Prototypes/Samples"/>
    <s v="Cost Recovery"/>
  </r>
  <r>
    <d v="2023-04-01T00:00:00"/>
    <x v="3"/>
    <n v="58808"/>
    <s v="Stock Discrepancy"/>
    <s v="JOHN DEERE"/>
    <d v="2023-04-14T00:00:00"/>
    <s v="Paraisopolis"/>
    <s v="Inbound Premium"/>
    <n v="220.27"/>
    <n v="220.27"/>
    <n v="5.3915219877144125E-4"/>
    <s v="S1I-Inventory loss/adjustments"/>
    <s v="Normal"/>
  </r>
  <r>
    <d v="2023-04-01T00:00:00"/>
    <x v="2"/>
    <n v="58819"/>
    <s v="Supplier Delay - Delfingen Germany"/>
    <s v="JOHN DEERE"/>
    <d v="2023-04-14T00:00:00"/>
    <s v="Paraisopolis"/>
    <s v="Inbound Premium"/>
    <n v="990"/>
    <n v="990"/>
    <n v="2.4232109537555128E-3"/>
    <s v="T3-Transportation-External Supplier Resp"/>
    <s v="Cost Recovery Pending"/>
  </r>
  <r>
    <d v="2023-04-01T00:00:00"/>
    <x v="1"/>
    <n v="59005"/>
    <s v="ETA Delay"/>
    <s v="GM"/>
    <d v="2023-04-15T00:00:00"/>
    <s v="Pinhal"/>
    <s v="Inbound Premium"/>
    <n v="410.71"/>
    <n v="410.71"/>
    <n v="1.0052898695120471E-3"/>
    <s v="PC-Plant PC Resp"/>
    <s v="Normal"/>
  </r>
  <r>
    <d v="2023-04-01T00:00:00"/>
    <x v="0"/>
    <n v="59018"/>
    <s v="Aptiv Quality Problem"/>
    <s v="FIAT"/>
    <d v="2023-04-14T00:00:00"/>
    <s v="Ouros"/>
    <s v="Outbound Premium"/>
    <n v="295.25"/>
    <n v="295.25"/>
    <n v="7.2267983242052037E-4"/>
    <s v="Q1-Quality-Aptiv Resp"/>
    <s v="Normal"/>
  </r>
  <r>
    <d v="2023-04-01T00:00:00"/>
    <x v="7"/>
    <n v="59095"/>
    <s v="Customer Reschedule - JD - Consulta 12"/>
    <s v="JOHN DEERE"/>
    <d v="2023-04-17T00:00:00"/>
    <s v="Paraisopolis"/>
    <s v="Inbound Premium"/>
    <n v="980"/>
    <n v="980"/>
    <n v="2.39873407543475E-3"/>
    <s v="C4-Capacity-External Customer Resp"/>
    <s v="Cost Recovery"/>
  </r>
  <r>
    <d v="2023-04-01T00:00:00"/>
    <x v="6"/>
    <n v="59179"/>
    <s v="P&amp;A"/>
    <s v="FIAT"/>
    <d v="2023-04-17T00:00:00"/>
    <s v="Paraisopolis"/>
    <s v="Inbound Premium"/>
    <n v="155"/>
    <n v="155"/>
    <n v="3.7939161397182268E-4"/>
    <s v="OOOT-Other/Sales"/>
    <s v="Normal"/>
  </r>
  <r>
    <d v="2023-04-01T00:00:00"/>
    <x v="5"/>
    <n v="59520"/>
    <s v="Projeto"/>
    <s v="PSA"/>
    <d v="2023-04-18T00:00:00"/>
    <s v="Paraisopolis"/>
    <s v="Inbound Premium"/>
    <n v="47"/>
    <n v="47"/>
    <n v="1.1504132810758495E-4"/>
    <s v="E1P-Prototypes/Samples"/>
    <s v="Cost Recovery Pending"/>
  </r>
  <r>
    <d v="2023-04-01T00:00:00"/>
    <x v="1"/>
    <n v="59537"/>
    <s v="ETA Delay"/>
    <s v="GM"/>
    <d v="2023-04-24T00:00:00"/>
    <s v="Paraisopolis"/>
    <s v="Inbound Premium"/>
    <n v="260"/>
    <n v="260"/>
    <n v="6.3639883633983163E-4"/>
    <s v="T1-Transportation"/>
    <s v="Normal"/>
  </r>
  <r>
    <d v="2023-04-01T00:00:00"/>
    <x v="1"/>
    <n v="59674"/>
    <s v="ETA Delay"/>
    <s v="GM"/>
    <d v="2023-04-22T00:00:00"/>
    <s v="Pinhal"/>
    <s v="Inbound Premium"/>
    <n v="410.71"/>
    <n v="410.71"/>
    <n v="1.0052898695120471E-3"/>
    <s v="PC-Plant PC Resp"/>
    <s v="Normal"/>
  </r>
  <r>
    <d v="2023-04-01T00:00:00"/>
    <x v="1"/>
    <n v="59722"/>
    <s v="ETA Delay"/>
    <s v="VW"/>
    <d v="2023-04-20T00:00:00"/>
    <s v="Pinhal"/>
    <s v="Inbound Premium"/>
    <n v="450"/>
    <n v="450"/>
    <n v="1.101459524434324E-3"/>
    <s v="T1-Transportation"/>
    <s v="Normal"/>
  </r>
  <r>
    <d v="2023-04-01T00:00:00"/>
    <x v="5"/>
    <n v="59735"/>
    <s v="Engineering Prototypes/Samples"/>
    <s v="VW"/>
    <d v="2023-04-21T00:00:00"/>
    <s v="Pinhal"/>
    <s v="Inbound Premium"/>
    <n v="60"/>
    <n v="60"/>
    <n v="1.4686126992457653E-4"/>
    <s v="E1P-Prototypes/Samples"/>
    <s v="Cost Recovery Pending"/>
  </r>
  <r>
    <d v="2023-04-01T00:00:00"/>
    <x v="12"/>
    <n v="60028"/>
    <s v="Customer Reschedule Below Logistic Agreement"/>
    <s v="GM"/>
    <d v="2023-04-21T00:00:00"/>
    <s v="Ouros"/>
    <s v="Inbound Premium"/>
    <n v="500"/>
    <n v="500"/>
    <n v="1.2238439160381378E-3"/>
    <s v="C4-Capacity-External Customer Resp"/>
    <s v="Normal"/>
  </r>
  <r>
    <d v="2023-04-01T00:00:00"/>
    <x v="6"/>
    <n v="60486"/>
    <s v="P&amp;A"/>
    <s v="FIAT"/>
    <d v="2023-04-24T00:00:00"/>
    <s v="Paraisopolis"/>
    <s v="Inbound Premium"/>
    <n v="31.19"/>
    <n v="31.19"/>
    <n v="7.6343383482459042E-5"/>
    <s v="OOOT-Other/Sales"/>
    <s v="Normal"/>
  </r>
  <r>
    <d v="2023-04-01T00:00:00"/>
    <x v="3"/>
    <n v="60490"/>
    <s v="Stock Discrepancy"/>
    <s v="PSA"/>
    <d v="2023-04-24T00:00:00"/>
    <s v="Paraisopolis"/>
    <s v="Inbound Premium"/>
    <n v="265"/>
    <n v="265"/>
    <n v="6.4863727550021301E-4"/>
    <s v="T1-Transportation"/>
    <s v="Normal"/>
  </r>
  <r>
    <d v="2023-04-01T00:00:00"/>
    <x v="3"/>
    <n v="60491"/>
    <s v="Stock Discrepancy"/>
    <s v="GM"/>
    <d v="2023-04-24T00:00:00"/>
    <s v="Paraisopolis"/>
    <s v="Inbound Premium"/>
    <n v="44"/>
    <n v="44"/>
    <n v="1.0769826461135613E-4"/>
    <s v="S1I-Inventory loss/adjustments"/>
    <s v="Normal"/>
  </r>
  <r>
    <d v="2023-04-01T00:00:00"/>
    <x v="5"/>
    <n v="60551"/>
    <s v="Projeto"/>
    <s v="JOHN DEERE"/>
    <d v="2023-04-24T00:00:00"/>
    <s v="Paraisopolis"/>
    <s v="Inbound Premium"/>
    <n v="88"/>
    <n v="88"/>
    <n v="2.1539652922271225E-4"/>
    <s v="E1P-Prototypes/Samples"/>
    <s v="Cost Recovery"/>
  </r>
  <r>
    <d v="2023-04-01T00:00:00"/>
    <x v="3"/>
    <n v="60862"/>
    <s v="Stock Discrepancy"/>
    <s v="JOHN DEERE"/>
    <d v="2023-04-25T00:00:00"/>
    <s v="Paraisopolis"/>
    <s v="Inbound Premium"/>
    <n v="236.2"/>
    <n v="236.2"/>
    <n v="5.7814386593641625E-4"/>
    <s v="S1I-Inventory loss/adjustments"/>
    <s v="Normal"/>
  </r>
  <r>
    <d v="2023-04-01T00:00:00"/>
    <x v="7"/>
    <n v="61045"/>
    <s v="Customer Reschedule VW Saveiro"/>
    <s v="VW"/>
    <d v="2023-04-27T00:00:00"/>
    <s v="Pinhal"/>
    <s v="Inbound Premium"/>
    <n v="500"/>
    <n v="500"/>
    <n v="1.2238439160381378E-3"/>
    <s v="S4E-Errors or mix changes"/>
    <s v="Cost Recovery Pending"/>
  </r>
  <r>
    <d v="2023-04-01T00:00:00"/>
    <x v="7"/>
    <n v="61133"/>
    <s v="Customer Reschedule GM New Engine Consulta 16"/>
    <s v="GM"/>
    <d v="2023-04-27T00:00:00"/>
    <s v="Paraisopolis"/>
    <s v="Inbound Premium"/>
    <n v="50.72"/>
    <n v="50.72"/>
    <n v="1.241467268429087E-4"/>
    <s v="C4-Capacity-External Customer Resp"/>
    <s v="Cost Recovery Pending"/>
  </r>
  <r>
    <d v="2023-04-01T00:00:00"/>
    <x v="12"/>
    <n v="61284"/>
    <s v="Customer Reschedule Below Logistic Agreement"/>
    <s v="JOHN DEERE"/>
    <d v="2023-04-28T00:00:00"/>
    <s v="Paraisopolis"/>
    <s v="Inbound Premium"/>
    <n v="147"/>
    <n v="147"/>
    <n v="3.5981011131521249E-4"/>
    <s v="B2-Behind Schedule-Aptiv"/>
    <s v="Normal"/>
  </r>
  <r>
    <d v="2023-04-01T00:00:00"/>
    <x v="8"/>
    <n v="61305"/>
    <s v="Strategy - Fechamento Mensal"/>
    <s v="GM"/>
    <d v="2023-04-27T00:00:00"/>
    <s v="Pinhal"/>
    <s v="Inbound Premium"/>
    <n v="168.92"/>
    <n v="168.92"/>
    <n v="4.134634285943244E-4"/>
    <s v="PC-Plant PC Resp"/>
    <s v="Normal"/>
  </r>
  <r>
    <d v="2023-04-01T00:00:00"/>
    <x v="5"/>
    <n v="61315"/>
    <s v="Projeto"/>
    <s v="OTHER"/>
    <d v="2023-04-27T00:00:00"/>
    <s v="Paraisopolis"/>
    <s v="Inbound Premium"/>
    <n v="125.97"/>
    <n v="125.97"/>
    <n v="3.0833523620664845E-4"/>
    <s v="E1P-Prototypes/Samples"/>
    <s v="Cost Recovery"/>
  </r>
  <r>
    <d v="2023-04-01T00:00:00"/>
    <x v="7"/>
    <n v="61387"/>
    <s v="Customer Reschedule GM New Engine Consulta 16"/>
    <s v="GM"/>
    <d v="2023-04-30T00:00:00"/>
    <s v="Paraisopolis"/>
    <s v="Inbound Premium"/>
    <n v="147"/>
    <n v="147"/>
    <n v="3.5981011131521249E-4"/>
    <s v="C4-Capacity-External Customer Resp"/>
    <s v="Cost Recovery Pending"/>
  </r>
  <r>
    <d v="2023-05-01T00:00:00"/>
    <x v="6"/>
    <n v="61804"/>
    <s v="P&amp;A"/>
    <s v="FIAT"/>
    <d v="2023-05-02T00:00:00"/>
    <s v="Paraisopolis"/>
    <s v="Inbound Premium"/>
    <n v="36.72"/>
    <n v="28.26"/>
    <n v="8.9879097193840837E-5"/>
    <s v="OOOT-Other/Sales"/>
    <s v="Normal"/>
  </r>
  <r>
    <d v="2023-05-01T00:00:00"/>
    <x v="0"/>
    <n v="61861"/>
    <s v="Manufacturing Delay"/>
    <s v="GM"/>
    <d v="2023-05-02T00:00:00"/>
    <s v="Pinhal"/>
    <s v="Outbound Premium"/>
    <n v="461.8"/>
    <n v="461.8"/>
    <n v="1.1303422408528241E-3"/>
    <s v="M1L-Manufacturing low efficiency"/>
    <s v="Normal"/>
  </r>
  <r>
    <d v="2023-05-01T00:00:00"/>
    <x v="7"/>
    <n v="61862"/>
    <s v="Customer Reschedule VW "/>
    <s v="VW"/>
    <d v="2023-05-02T00:00:00"/>
    <s v="Pinhal"/>
    <s v="Outbound Premium"/>
    <n v="461.8"/>
    <n v="461.8"/>
    <n v="1.1303422408528241E-3"/>
    <s v="S2-External Customer driven schedule changes"/>
    <s v="Cost Recovery Pending"/>
  </r>
  <r>
    <d v="2023-05-01T00:00:00"/>
    <x v="2"/>
    <n v="61867"/>
    <s v="Supplier Delay - Wire "/>
    <s v="JOHN DEERE"/>
    <d v="2023-05-03T00:00:00"/>
    <s v="Paraisopolis"/>
    <s v="Inbound Premium"/>
    <n v="136.12"/>
    <n v="136.12"/>
    <n v="3.3317926770222266E-4"/>
    <s v="B3-Behind Schedule-External Supplier"/>
    <s v="Cost Recovery Pending"/>
  </r>
  <r>
    <d v="2023-05-01T00:00:00"/>
    <x v="7"/>
    <n v="61869"/>
    <s v="Customer Reschedule New Engine GM"/>
    <s v="GM"/>
    <d v="2023-05-03T00:00:00"/>
    <s v="Ouros"/>
    <s v="Inbound Premium"/>
    <n v="332.66"/>
    <n v="380"/>
    <n v="8.1424783421849391E-4"/>
    <s v="B2-Behind Schedule-Aptiv"/>
    <s v="Cost Recovery Pending"/>
  </r>
  <r>
    <d v="2023-05-01T00:00:00"/>
    <x v="2"/>
    <n v="61877"/>
    <s v="Supplier Delay - Delfingen USA"/>
    <s v="JOHN DEERE"/>
    <d v="2023-05-03T00:00:00"/>
    <s v="Paraisopolis"/>
    <s v="Inbound Premium"/>
    <n v="119.12"/>
    <n v="119.12"/>
    <n v="2.9156857455692593E-4"/>
    <s v="B3-Behind Schedule-External Supplier"/>
    <s v="Cost Recovery Pending"/>
  </r>
  <r>
    <d v="2023-05-01T00:00:00"/>
    <x v="1"/>
    <n v="61925"/>
    <s v="ETA Delay - Penske "/>
    <s v="TOYOTA"/>
    <d v="2023-05-03T00:00:00"/>
    <s v="Paraisopolis"/>
    <s v="Inbound Premium"/>
    <n v="189.43"/>
    <n v="250"/>
    <n v="4.6366550603020888E-4"/>
    <s v="T1-Transportation"/>
    <s v="Normal"/>
  </r>
  <r>
    <d v="2023-05-01T00:00:00"/>
    <x v="5"/>
    <n v="62028"/>
    <s v="Projeto"/>
    <s v="Stellantis"/>
    <d v="2023-05-03T00:00:00"/>
    <s v="Paraisopolis"/>
    <s v="Inbound Premium"/>
    <n v="40"/>
    <n v="40"/>
    <n v="9.7907513283051014E-5"/>
    <s v="E1P-Prototypes/Samples"/>
    <s v="Normal"/>
  </r>
  <r>
    <d v="2023-05-01T00:00:00"/>
    <x v="7"/>
    <n v="62036"/>
    <s v="Customer Reschedule VW "/>
    <s v="VW"/>
    <d v="2023-05-03T00:00:00"/>
    <s v="Pinhal"/>
    <s v="Outbound Premium"/>
    <n v="461.8"/>
    <n v="461.8"/>
    <n v="1.1303422408528241E-3"/>
    <s v="S2-External Customer driven schedule changes"/>
    <s v="Cost Recovery Pending"/>
  </r>
  <r>
    <d v="2023-05-01T00:00:00"/>
    <x v="1"/>
    <n v="62043"/>
    <s v="Carrier Delay - Expeditors"/>
    <s v="JOHN DEERE"/>
    <d v="2023-05-04T00:00:00"/>
    <s v="Paraisopolis"/>
    <s v="Inbound Premium"/>
    <n v="305"/>
    <n v="305"/>
    <n v="7.4654478878326399E-4"/>
    <s v="T1-Transportation"/>
    <s v="Cost Recovery Pending"/>
  </r>
  <r>
    <d v="2023-05-01T00:00:00"/>
    <x v="6"/>
    <n v="62061"/>
    <s v="P&amp;A"/>
    <s v="FIAT"/>
    <d v="2023-05-03T00:00:00"/>
    <s v="Paraisopolis"/>
    <s v="Inbound Premium"/>
    <n v="62.55"/>
    <n v="60.02"/>
    <n v="1.5310287389637102E-4"/>
    <s v="OOOT-Other/Sales"/>
    <s v="Normal"/>
  </r>
  <r>
    <d v="2023-05-01T00:00:00"/>
    <x v="7"/>
    <n v="62314"/>
    <s v="Customer Reschedule VW "/>
    <s v="VW"/>
    <d v="2023-05-09T00:00:00"/>
    <s v="Pinhal"/>
    <s v="Inbound Premium"/>
    <n v="480"/>
    <n v="480"/>
    <n v="1.1748901593966123E-3"/>
    <s v="S4E-Errors or mix changes"/>
    <s v="Cost Recovery Pending"/>
  </r>
  <r>
    <d v="2023-05-01T00:00:00"/>
    <x v="5"/>
    <n v="62333"/>
    <s v="Projeto"/>
    <s v="JOHN DEERE"/>
    <d v="2023-05-04T00:00:00"/>
    <s v="Paraisopolis"/>
    <s v="Inbound Premium"/>
    <n v="76"/>
    <n v="76"/>
    <n v="1.8602427523779693E-4"/>
    <s v="E1P-Prototypes/Samples"/>
    <s v="Cost Recovery"/>
  </r>
  <r>
    <d v="2023-05-01T00:00:00"/>
    <x v="0"/>
    <n v="62377"/>
    <s v="Ordering Erro Parametrizacao"/>
    <s v="GM"/>
    <d v="2023-05-04T00:00:00"/>
    <s v="Pinhal"/>
    <s v="Inbound Premium"/>
    <n v="329.7"/>
    <n v="329.7"/>
    <n v="8.0700267823554804E-4"/>
    <s v="PC-Plant PC Resp"/>
    <s v="Normal"/>
  </r>
  <r>
    <d v="2023-05-01T00:00:00"/>
    <x v="12"/>
    <n v="62387"/>
    <s v="Customer Reschedule JD Below logistics Agreement "/>
    <s v="JOHN DEERE"/>
    <d v="2023-05-04T00:00:00"/>
    <s v="Paraisopolis"/>
    <s v="Inbound Premium"/>
    <n v="430"/>
    <n v="430"/>
    <n v="1.0525057677927985E-3"/>
    <s v="B2-Behind Schedule-Aptiv"/>
    <s v="Normal"/>
  </r>
  <r>
    <d v="2023-05-01T00:00:00"/>
    <x v="3"/>
    <n v="62407"/>
    <s v="Stock Discrepancy"/>
    <s v="GM"/>
    <d v="2023-05-04T00:00:00"/>
    <s v="Paraisopolis"/>
    <s v="Inbound Premium"/>
    <n v="236.2"/>
    <n v="236.2"/>
    <n v="5.7814386593641625E-4"/>
    <s v="S1I-Inventory loss/adjustments"/>
    <s v="Normal"/>
  </r>
  <r>
    <d v="2023-05-01T00:00:00"/>
    <x v="3"/>
    <n v="62552"/>
    <s v="Stock Discrepancy"/>
    <s v="JOHN DEERE"/>
    <d v="2023-05-08T00:00:00"/>
    <s v="Paraisopolis"/>
    <s v="Inbound Premium"/>
    <n v="921.25"/>
    <n v="921.25"/>
    <n v="2.2549324153002689E-3"/>
    <s v="S1I-Inventory loss/adjustments"/>
    <s v="Normal"/>
  </r>
  <r>
    <d v="2023-05-01T00:00:00"/>
    <x v="7"/>
    <n v="62555"/>
    <s v="Customer Reschedule VW "/>
    <s v="VW"/>
    <d v="2023-05-05T00:00:00"/>
    <s v="Pinhal"/>
    <s v="Outbound Premium"/>
    <n v="461.8"/>
    <n v="461.8"/>
    <n v="1.1303422408528241E-3"/>
    <s v="S2-External Customer driven schedule changes"/>
    <s v="Cost Recovery Pending"/>
  </r>
  <r>
    <d v="2023-05-01T00:00:00"/>
    <x v="3"/>
    <n v="62570"/>
    <s v="Stock Discrepancy"/>
    <s v="GM"/>
    <d v="2023-05-08T00:00:00"/>
    <s v="Paraisopolis"/>
    <s v="Inbound Premium"/>
    <n v="55"/>
    <n v="55"/>
    <n v="1.3462283076419516E-4"/>
    <s v="S1I-Inventory loss/adjustments"/>
    <s v="Normal"/>
  </r>
  <r>
    <d v="2023-05-01T00:00:00"/>
    <x v="7"/>
    <n v="62614"/>
    <s v="Customer Reschedule New Engine GM"/>
    <s v="GM"/>
    <d v="2023-05-08T00:00:00"/>
    <s v="Ouros"/>
    <s v="Inbound Premium"/>
    <n v="84.53"/>
    <n v="84.53"/>
    <n v="2.0690305244540756E-4"/>
    <s v="C4-Capacity-External Customer Resp"/>
    <s v="Cost Recovery Pending"/>
  </r>
  <r>
    <d v="2023-05-01T00:00:00"/>
    <x v="5"/>
    <n v="62624"/>
    <s v="Projeto"/>
    <s v="JOHN DEERE"/>
    <d v="2023-05-05T00:00:00"/>
    <s v="Paraisopolis"/>
    <s v="Inbound Premium"/>
    <n v="132"/>
    <n v="132"/>
    <n v="3.2309479383406837E-4"/>
    <s v="E1P-Prototypes/Samples"/>
    <s v="Cost Recovery"/>
  </r>
  <r>
    <d v="2023-05-01T00:00:00"/>
    <x v="7"/>
    <n v="62651"/>
    <s v="Customer Reschedule New Engine GM"/>
    <s v="GM"/>
    <d v="2023-05-08T00:00:00"/>
    <s v="Ouros"/>
    <s v="Inbound Premium"/>
    <n v="112.85"/>
    <n v="150"/>
    <n v="2.7622157184980768E-4"/>
    <s v="PC-Plant PC Resp"/>
    <s v="Cost Recovery Pending"/>
  </r>
  <r>
    <d v="2023-05-01T00:00:00"/>
    <x v="5"/>
    <n v="62653"/>
    <s v="Engineering Atraso BP"/>
    <s v="JOHN DEERE"/>
    <d v="2023-05-05T00:00:00"/>
    <s v="Paraisopolis"/>
    <s v="Outbound Premium"/>
    <n v="157.47"/>
    <n v="157.47"/>
    <n v="3.854374029170511E-4"/>
    <s v="E1D-Aptiv Design/Engineering changes"/>
    <s v="Cost Recovery"/>
  </r>
  <r>
    <d v="2023-05-01T00:00:00"/>
    <x v="5"/>
    <n v="62891"/>
    <s v="Projeto"/>
    <s v="JOHN DEERE"/>
    <d v="2023-05-05T00:00:00"/>
    <s v="Paraisopolis"/>
    <s v="Inbound Premium"/>
    <n v="55"/>
    <n v="55"/>
    <n v="1.3462283076419516E-4"/>
    <s v="E1P-Prototypes/Samples"/>
    <s v="Cost Recovery"/>
  </r>
  <r>
    <d v="2023-05-01T00:00:00"/>
    <x v="5"/>
    <n v="62893"/>
    <s v="Projeto"/>
    <s v="JOHN DEERE"/>
    <d v="2023-05-08T00:00:00"/>
    <s v="Paraisopolis"/>
    <s v="Inbound Premium"/>
    <n v="430.74"/>
    <n v="430.74"/>
    <n v="1.054317056788535E-3"/>
    <s v="E1P-Prototypes/Samples"/>
    <s v="Cost Recovery"/>
  </r>
  <r>
    <d v="2023-05-01T00:00:00"/>
    <x v="5"/>
    <n v="62912"/>
    <s v="Projeto"/>
    <s v="VW"/>
    <d v="2023-05-08T00:00:00"/>
    <s v="Paraisopolis"/>
    <s v="Inbound Premium"/>
    <n v="27"/>
    <n v="27"/>
    <n v="6.6087571466059443E-5"/>
    <s v="E1P-Prototypes/Samples"/>
    <s v="Cost Recovery"/>
  </r>
  <r>
    <d v="2023-05-01T00:00:00"/>
    <x v="5"/>
    <n v="62913"/>
    <s v="Engineering Atraso BP"/>
    <s v="JOHN DEERE"/>
    <d v="2023-05-08T00:00:00"/>
    <s v="Paraisopolis"/>
    <s v="Outbound Premium"/>
    <n v="497.93"/>
    <n v="497.93"/>
    <n v="1.2187772022257399E-3"/>
    <s v="E1D-Aptiv Design/Engineering changes"/>
    <s v="Cost Recovery"/>
  </r>
  <r>
    <d v="2023-05-01T00:00:00"/>
    <x v="5"/>
    <n v="62953"/>
    <s v="Engineering Atraso BP"/>
    <s v="JOHN DEERE"/>
    <d v="2023-05-08T00:00:00"/>
    <s v="Paraisopolis"/>
    <s v="Outbound Premium"/>
    <n v="159.97999999999999"/>
    <n v="159.97999999999999"/>
    <n v="3.9158109937556252E-4"/>
    <s v="E1D-Aptiv Design/Engineering changes"/>
    <s v="Cost Recovery"/>
  </r>
  <r>
    <d v="2023-05-01T00:00:00"/>
    <x v="7"/>
    <n v="63117"/>
    <s v="Customer Reschedule VW "/>
    <s v="VW"/>
    <d v="2023-05-09T00:00:00"/>
    <s v="Pinhal"/>
    <s v="Inbound Premium"/>
    <n v="250"/>
    <n v="250"/>
    <n v="6.1192195801906889E-4"/>
    <s v="S4E-Errors or mix changes"/>
    <s v="Cost Recovery Pending"/>
  </r>
  <r>
    <d v="2023-05-01T00:00:00"/>
    <x v="5"/>
    <n v="63137"/>
    <s v="Engineering Prototypes/Samples"/>
    <s v="VW"/>
    <d v="2023-05-11T00:00:00"/>
    <s v="Pinhal"/>
    <s v="Inbound Premium"/>
    <n v="100"/>
    <n v="100"/>
    <n v="2.4476878320762752E-4"/>
    <s v="E1P-Prototypes/Samples"/>
    <s v="Normal"/>
  </r>
  <r>
    <d v="2023-05-01T00:00:00"/>
    <x v="5"/>
    <n v="63146"/>
    <s v="Projeto"/>
    <s v="JOHN DEERE"/>
    <d v="2023-05-10T00:00:00"/>
    <s v="Paraisopolis"/>
    <s v="Inbound Premium"/>
    <n v="55"/>
    <n v="55"/>
    <n v="1.3462283076419516E-4"/>
    <s v="E1P-Prototypes/Samples"/>
    <s v="Cost Recovery"/>
  </r>
  <r>
    <d v="2023-05-01T00:00:00"/>
    <x v="3"/>
    <n v="63191"/>
    <s v="Stock Discrepancy"/>
    <s v="GM"/>
    <d v="2023-05-10T00:00:00"/>
    <s v="Paraisopolis"/>
    <s v="Inbound Premium"/>
    <n v="84.53"/>
    <n v="0"/>
    <n v="2.0690305244540756E-4"/>
    <s v="S1I-Inventory loss/adjustments"/>
    <s v="Normal"/>
  </r>
  <r>
    <d v="2023-05-01T00:00:00"/>
    <x v="5"/>
    <n v="63196"/>
    <s v="Engineering Atraso BP"/>
    <s v="JOHN DEERE"/>
    <d v="2023-05-09T00:00:00"/>
    <s v="Paraisopolis"/>
    <s v="Outbound Premium"/>
    <n v="159.97999999999999"/>
    <n v="159.97999999999999"/>
    <n v="3.9158109937556252E-4"/>
    <s v="E1D-Aptiv Design/Engineering changes"/>
    <s v="Cost Recovery"/>
  </r>
  <r>
    <d v="2023-05-01T00:00:00"/>
    <x v="5"/>
    <n v="63236"/>
    <s v="Projeto"/>
    <s v="JOHN DEERE"/>
    <d v="2023-05-09T00:00:00"/>
    <s v="Paraisopolis"/>
    <s v="Inbound Premium"/>
    <n v="120"/>
    <n v="120"/>
    <n v="2.9372253984915307E-4"/>
    <s v="E1P-Prototypes/Samples"/>
    <s v="Cost Recovery"/>
  </r>
  <r>
    <d v="2023-05-01T00:00:00"/>
    <x v="3"/>
    <n v="63360"/>
    <s v="Stock Discrepancy"/>
    <s v="JOHN DEERE"/>
    <d v="2023-05-11T00:00:00"/>
    <s v="Paraisopolis"/>
    <s v="Inbound Premium"/>
    <n v="266"/>
    <n v="266"/>
    <n v="6.5108496333228928E-4"/>
    <s v="S1I-Inventory loss/adjustments"/>
    <s v="Normal"/>
  </r>
  <r>
    <d v="2023-05-01T00:00:00"/>
    <x v="5"/>
    <n v="63480"/>
    <s v="Engineering Atraso BP"/>
    <s v="JOHN DEERE"/>
    <d v="2023-05-10T00:00:00"/>
    <s v="Paraisopolis"/>
    <s v="Outbound Premium"/>
    <n v="159.97999999999999"/>
    <n v="159.97999999999999"/>
    <n v="3.9158109937556252E-4"/>
    <s v="E1D-Aptiv Design/Engineering changes"/>
    <s v="Cost Recovery"/>
  </r>
  <r>
    <d v="2023-05-01T00:00:00"/>
    <x v="7"/>
    <n v="63579"/>
    <s v="Customer Reschedule VW "/>
    <s v="VW"/>
    <d v="2023-05-17T00:00:00"/>
    <s v="Pinhal"/>
    <s v="Inbound Premium"/>
    <n v="500"/>
    <n v="500"/>
    <n v="1.2238439160381378E-3"/>
    <s v="S4E-Errors or mix changes"/>
    <s v="Cost Recovery Pending"/>
  </r>
  <r>
    <d v="2023-05-01T00:00:00"/>
    <x v="7"/>
    <n v="63647"/>
    <s v="Customer Reschedule New Engine GM"/>
    <s v="GM"/>
    <d v="2023-05-15T00:00:00"/>
    <s v="Ouros"/>
    <s v="Inbound Premium"/>
    <n v="53"/>
    <n v="53"/>
    <n v="1.2972745510004261E-4"/>
    <s v="C4-Capacity-External Customer Resp"/>
    <s v="Cost Recovery Pending"/>
  </r>
  <r>
    <d v="2023-05-01T00:00:00"/>
    <x v="5"/>
    <n v="63655"/>
    <s v="Projeto"/>
    <s v="VW"/>
    <d v="2023-05-12T00:00:00"/>
    <s v="Pinhal"/>
    <s v="Inbound Premium"/>
    <n v="786"/>
    <n v="786"/>
    <n v="1.9238826360119525E-3"/>
    <s v="E1P-Prototypes/Samples"/>
    <s v="Normal"/>
  </r>
  <r>
    <d v="2023-05-01T00:00:00"/>
    <x v="1"/>
    <n v="63659"/>
    <s v="ETA Delay"/>
    <s v="PSA"/>
    <d v="2023-05-12T00:00:00"/>
    <s v="Paraisopolis"/>
    <s v="Inbound Premium"/>
    <n v="564.89"/>
    <n v="600"/>
    <n v="1.3826743794615672E-3"/>
    <s v="T1-Transportation"/>
    <s v="Normal"/>
  </r>
  <r>
    <d v="2023-05-01T00:00:00"/>
    <x v="1"/>
    <n v="63660"/>
    <s v="ETA Delay"/>
    <s v="PSA"/>
    <d v="2023-05-12T00:00:00"/>
    <s v="Paraisopolis"/>
    <s v="Inbound Premium"/>
    <n v="450"/>
    <n v="450"/>
    <n v="1.101459524434324E-3"/>
    <s v="PC-Plant PC Resp"/>
    <s v="Normal"/>
  </r>
  <r>
    <d v="2023-05-01T00:00:00"/>
    <x v="5"/>
    <n v="63685"/>
    <s v="Projeto"/>
    <s v="Stellantis"/>
    <d v="2023-05-11T00:00:00"/>
    <s v="Paraisopolis"/>
    <s v="Inbound Premium"/>
    <n v="63"/>
    <n v="63"/>
    <n v="1.5420433342080536E-4"/>
    <s v="E1P-Prototypes/Samples"/>
    <s v="Normal"/>
  </r>
  <r>
    <d v="2023-05-01T00:00:00"/>
    <x v="7"/>
    <n v="63838"/>
    <s v="Customer Reschedule VW "/>
    <s v="VW"/>
    <d v="2023-05-15T00:00:00"/>
    <s v="Pinhal"/>
    <s v="Inbound Premium"/>
    <n v="350"/>
    <n v="350"/>
    <n v="8.5669074122669646E-4"/>
    <s v="PC-Plant PC Resp"/>
    <s v="Cost Recovery Pending"/>
  </r>
  <r>
    <d v="2023-05-01T00:00:00"/>
    <x v="3"/>
    <n v="63842"/>
    <s v="Stock Discrepancy"/>
    <s v="PSA"/>
    <d v="2023-05-16T00:00:00"/>
    <s v="Paraisopolis"/>
    <s v="Inbound Premium"/>
    <n v="152"/>
    <n v="152"/>
    <n v="3.7204855047559386E-4"/>
    <s v="S1I-Inventory loss/adjustments"/>
    <s v="Normal"/>
  </r>
  <r>
    <d v="2023-05-01T00:00:00"/>
    <x v="3"/>
    <n v="63843"/>
    <s v="Stock Discrepancy"/>
    <s v="JOHN DEERE"/>
    <d v="2023-05-12T00:00:00"/>
    <s v="Paraisopolis"/>
    <s v="Inbound Premium"/>
    <n v="150"/>
    <n v="150"/>
    <n v="3.6715317481144131E-4"/>
    <s v="S1I-Inventory loss/adjustments"/>
    <s v="Normal"/>
  </r>
  <r>
    <d v="2023-05-01T00:00:00"/>
    <x v="7"/>
    <n v="63847"/>
    <s v="Customer Reschedule VW "/>
    <s v="VW"/>
    <d v="2023-05-17T00:00:00"/>
    <s v="Pinhal"/>
    <s v="Inbound Premium"/>
    <n v="950"/>
    <n v="950"/>
    <n v="2.3253034404724618E-3"/>
    <s v="PC-Plant PC Resp"/>
    <s v="Cost Recovery Pending"/>
  </r>
  <r>
    <d v="2023-05-01T00:00:00"/>
    <x v="1"/>
    <n v="63849"/>
    <s v="ETA Delay"/>
    <s v="VW"/>
    <d v="2023-05-13T00:00:00"/>
    <s v="Pinhal"/>
    <s v="Inbound Premium"/>
    <n v="410.71"/>
    <n v="410.71"/>
    <n v="1.0052898695120471E-3"/>
    <s v="PC-Plant PC Resp"/>
    <s v="Normal"/>
  </r>
  <r>
    <d v="2023-05-01T00:00:00"/>
    <x v="1"/>
    <n v="63895"/>
    <s v="ETA Delay"/>
    <s v="VW"/>
    <d v="2023-05-15T00:00:00"/>
    <s v="Pinhal"/>
    <s v="Inbound Premium"/>
    <n v="410.71"/>
    <n v="410.71"/>
    <n v="1.0052898695120471E-3"/>
    <s v="PC-Plant PC Resp"/>
    <s v="Normal"/>
  </r>
  <r>
    <d v="2023-05-01T00:00:00"/>
    <x v="5"/>
    <n v="63897"/>
    <s v="Engineering JD Gavea"/>
    <s v="JOHN DEERE"/>
    <d v="2023-05-12T00:00:00"/>
    <s v="Paraisopolis"/>
    <s v="Outbound Premium"/>
    <n v="239.97"/>
    <n v="239.97"/>
    <n v="5.8737164906334381E-4"/>
    <s v="E1D-Aptiv Design/Engineering changes"/>
    <s v="Cost Recovery"/>
  </r>
  <r>
    <d v="2023-05-01T00:00:00"/>
    <x v="7"/>
    <n v="63980"/>
    <s v="Customer Reschedule - CNH "/>
    <s v="OTHER"/>
    <d v="2023-05-12T00:00:00"/>
    <s v="Paraisopolis"/>
    <s v="Inbound Premium"/>
    <n v="399.94"/>
    <n v="399.94"/>
    <n v="9.7892827156058565E-4"/>
    <s v="S2-External Customer driven schedule changes"/>
    <s v="Cost Recovery Pending"/>
  </r>
  <r>
    <d v="2023-05-01T00:00:00"/>
    <x v="5"/>
    <n v="63988"/>
    <s v="Projeto"/>
    <s v="Stellantis"/>
    <d v="2023-05-12T00:00:00"/>
    <s v="Paraisopolis"/>
    <s v="Inbound Premium"/>
    <n v="40"/>
    <n v="40"/>
    <n v="9.7907513283051014E-5"/>
    <s v="E1P-Prototypes/Samples"/>
    <s v="Cost Recovery Pending"/>
  </r>
  <r>
    <d v="2023-05-01T00:00:00"/>
    <x v="2"/>
    <n v="64153"/>
    <s v="Supplier Delay - Littefuse"/>
    <s v="JOHN DEERE"/>
    <d v="2023-05-15T00:00:00"/>
    <s v="Paraisopolis"/>
    <s v="Inbound Premium"/>
    <n v="600"/>
    <n v="600"/>
    <n v="1.4686126992457652E-3"/>
    <s v="B2-Behind Schedule-Aptiv"/>
    <s v="Cost Recovery Pending"/>
  </r>
  <r>
    <d v="2023-05-01T00:00:00"/>
    <x v="1"/>
    <n v="64184"/>
    <s v="ETA Delay"/>
    <s v="GM"/>
    <d v="2023-05-15T00:00:00"/>
    <s v="Pinhal"/>
    <s v="Inbound Premium"/>
    <n v="410.71"/>
    <n v="410.71"/>
    <n v="1.0052898695120471E-3"/>
    <s v="PC-Plant PC Resp"/>
    <s v="Normal"/>
  </r>
  <r>
    <d v="2023-05-01T00:00:00"/>
    <x v="7"/>
    <n v="64203"/>
    <s v="Customer Reschedule JD Gavea "/>
    <s v="GM"/>
    <d v="2023-05-18T00:00:00"/>
    <s v="Ouros"/>
    <s v="Inbound Premium"/>
    <n v="380"/>
    <n v="380"/>
    <n v="9.301213761889847E-4"/>
    <s v="B2-Behind Schedule-Aptiv"/>
    <s v="Cost Recovery Pending"/>
  </r>
  <r>
    <d v="2023-05-01T00:00:00"/>
    <x v="3"/>
    <n v="64421"/>
    <s v="Stock Discrepancy"/>
    <s v="GM"/>
    <d v="2023-05-16T00:00:00"/>
    <s v="Pinhal"/>
    <s v="Inbound Premium"/>
    <n v="150"/>
    <n v="150"/>
    <n v="3.6715317481144131E-4"/>
    <s v="S1I-Inventory loss/adjustments"/>
    <s v="Normal"/>
  </r>
  <r>
    <d v="2023-05-01T00:00:00"/>
    <x v="5"/>
    <n v="64438"/>
    <s v="Engineering JD Gavea"/>
    <s v="JOHN DEERE"/>
    <d v="2023-05-16T00:00:00"/>
    <s v="Paraisopolis"/>
    <s v="Outbound Premium"/>
    <n v="239.97"/>
    <n v="239.97"/>
    <n v="5.8737164906334381E-4"/>
    <s v="E1D-Aptiv Design/Engineering changes"/>
    <s v="Cost Recovery"/>
  </r>
  <r>
    <d v="2023-05-01T00:00:00"/>
    <x v="8"/>
    <n v="64441"/>
    <s v="Strategy"/>
    <s v="GM"/>
    <d v="2023-05-16T00:00:00"/>
    <s v="Pinhal"/>
    <s v="Inbound Premium"/>
    <n v="189.97"/>
    <n v="189.97"/>
    <n v="4.6498725745953003E-4"/>
    <s v="PC-Plant PC Resp"/>
    <s v="Normal"/>
  </r>
  <r>
    <d v="2023-05-01T00:00:00"/>
    <x v="8"/>
    <n v="64707"/>
    <s v="Internal Strategy"/>
    <s v="GM"/>
    <d v="2023-05-17T00:00:00"/>
    <s v="Pinhal"/>
    <s v="Outbound Premium"/>
    <n v="459.94"/>
    <n v="459.94"/>
    <n v="1.1257895414851621E-3"/>
    <s v="OOOT-Other/Sales"/>
    <s v="Normal"/>
  </r>
  <r>
    <d v="2023-05-01T00:00:00"/>
    <x v="0"/>
    <n v="64722"/>
    <s v="Purchasing Problem"/>
    <s v="JOHN DEERE"/>
    <d v="2023-05-22T00:00:00"/>
    <s v="Paraisopolis"/>
    <s v="Inbound Premium"/>
    <n v="460"/>
    <n v="460"/>
    <n v="1.1259364027550868E-3"/>
    <s v="P1-Purchasing-Aptiv Resp"/>
    <s v="Normal"/>
  </r>
  <r>
    <d v="2023-05-01T00:00:00"/>
    <x v="6"/>
    <n v="64723"/>
    <s v="P&amp;A"/>
    <s v="JOHN DEERE"/>
    <d v="2023-05-22T00:00:00"/>
    <s v="Paraisopolis"/>
    <s v="Inbound Premium"/>
    <n v="90"/>
    <n v="90"/>
    <n v="2.202919048868648E-4"/>
    <s v="PC-Plant PC Resp"/>
    <s v="Normal"/>
  </r>
  <r>
    <d v="2023-05-01T00:00:00"/>
    <x v="5"/>
    <n v="64815"/>
    <s v="Projeto"/>
    <s v="JOHN DEERE"/>
    <d v="2023-05-17T00:00:00"/>
    <s v="Paraisopolis"/>
    <s v="Inbound Premium"/>
    <n v="56"/>
    <n v="56"/>
    <n v="1.3707051859627144E-4"/>
    <s v="E1P-Prototypes/Samples"/>
    <s v="Cost Recovery"/>
  </r>
  <r>
    <d v="2023-05-01T00:00:00"/>
    <x v="7"/>
    <n v="64958"/>
    <s v="Customer Reschedule VW "/>
    <s v="VW"/>
    <d v="2023-05-19T00:00:00"/>
    <s v="Pinhal"/>
    <s v="Inbound Premium"/>
    <n v="453.1"/>
    <n v="453.1"/>
    <n v="1.1090473567137605E-3"/>
    <s v="S4E-Errors or mix changes"/>
    <s v="Cost Recovery Pending"/>
  </r>
  <r>
    <d v="2023-05-01T00:00:00"/>
    <x v="8"/>
    <n v="65061"/>
    <s v="Internal Strategy "/>
    <s v="OTHER"/>
    <d v="2023-05-18T00:00:00"/>
    <s v="Paraisopolis"/>
    <s v="Outbound Premium"/>
    <n v="499.93"/>
    <n v="499.93"/>
    <n v="1.2236725778898925E-3"/>
    <s v="OOOT-Other/Sales"/>
    <s v="Normal"/>
  </r>
  <r>
    <d v="2023-05-01T00:00:00"/>
    <x v="7"/>
    <n v="65184"/>
    <s v="Customer Reschedule New Engine GM"/>
    <s v="GM"/>
    <d v="2023-05-19T00:00:00"/>
    <s v="Ouros"/>
    <s v="Inbound Premium"/>
    <n v="499.93"/>
    <n v="499.93"/>
    <n v="1.2236725778898925E-3"/>
    <s v="C4-Capacity-External Customer Resp"/>
    <s v="Cost Recovery Pending"/>
  </r>
  <r>
    <d v="2023-05-01T00:00:00"/>
    <x v="0"/>
    <n v="65265"/>
    <s v="Manufacturing Delay"/>
    <s v="JOHN DEERE"/>
    <d v="2023-05-19T00:00:00"/>
    <s v="Paraisopolis"/>
    <s v="Outbound Premium"/>
    <n v="539.91999999999996"/>
    <n v="539.91999999999996"/>
    <n v="1.3215556142946226E-3"/>
    <s v="E1D-Aptiv Design/Engineering changes"/>
    <s v="Normal"/>
  </r>
  <r>
    <d v="2023-05-01T00:00:00"/>
    <x v="5"/>
    <n v="65270"/>
    <s v="Projeto"/>
    <s v="JOHN DEERE"/>
    <d v="2023-05-19T00:00:00"/>
    <s v="Paraisopolis"/>
    <s v="Inbound Premium"/>
    <n v="37"/>
    <n v="37"/>
    <n v="9.056444978682219E-5"/>
    <s v="E1P-Prototypes/Samples"/>
    <s v="Cost Recovery"/>
  </r>
  <r>
    <d v="2023-05-01T00:00:00"/>
    <x v="5"/>
    <n v="65439"/>
    <s v="Projeto"/>
    <s v="JOHN DEERE"/>
    <d v="2023-05-22T00:00:00"/>
    <s v="Paraisopolis"/>
    <s v="Inbound Premium"/>
    <n v="147"/>
    <n v="147"/>
    <n v="3.5981011131521249E-4"/>
    <s v="E1P-Prototypes/Samples"/>
    <s v="Cost Recovery"/>
  </r>
  <r>
    <d v="2023-05-01T00:00:00"/>
    <x v="5"/>
    <n v="65697"/>
    <s v="Engineering Prototypes/Samples"/>
    <s v="FIAT"/>
    <d v="2023-05-23T00:00:00"/>
    <s v="Ouros"/>
    <s v="Inbound Premium"/>
    <n v="106.69"/>
    <n v="106.69"/>
    <n v="2.6114381480421783E-4"/>
    <s v="E1P-Prototypes/Samples"/>
    <s v="Normal"/>
  </r>
  <r>
    <d v="2023-05-01T00:00:00"/>
    <x v="2"/>
    <n v="65723"/>
    <s v="Supplier Delay - Arniflex"/>
    <s v="GM"/>
    <d v="2023-05-23T00:00:00"/>
    <s v="Pinhal"/>
    <s v="Outbound Premium"/>
    <n v="459.94"/>
    <n v="459.94"/>
    <n v="1.1257895414851621E-3"/>
    <s v="B3-Behind Schedule-External Supplier"/>
    <s v="Cost Recovery Pending"/>
  </r>
  <r>
    <d v="2023-05-01T00:00:00"/>
    <x v="3"/>
    <n v="65802"/>
    <s v="Stock Discrepancy"/>
    <s v="GM"/>
    <d v="2023-05-19T00:00:00"/>
    <s v="Paraisopolis"/>
    <s v="Inbound Premium"/>
    <n v="1613.29"/>
    <n v="760"/>
    <n v="3.9488303026103348E-3"/>
    <s v="B2-Behind Schedule-Aptiv"/>
    <s v="Normal"/>
  </r>
  <r>
    <d v="2023-05-01T00:00:00"/>
    <x v="2"/>
    <n v="65825"/>
    <s v="Supplier Delay - Arniflex"/>
    <s v="GM"/>
    <d v="2023-05-24T00:00:00"/>
    <s v="Pinhal"/>
    <s v="Outbound Premium"/>
    <n v="459.94"/>
    <n v="459.94"/>
    <n v="1.1257895414851621E-3"/>
    <s v="B3-Behind Schedule-External Supplier"/>
    <s v="Cost Recovery Pending"/>
  </r>
  <r>
    <d v="2023-05-01T00:00:00"/>
    <x v="7"/>
    <n v="65969"/>
    <s v="Customer Reschedule Fiat Vao Motor"/>
    <s v="FIAT"/>
    <d v="2023-05-25T00:00:00"/>
    <s v="Paraisopolis"/>
    <s v="Inbound Premium"/>
    <n v="150"/>
    <n v="150"/>
    <n v="3.6715317481144131E-4"/>
    <s v="S2-External Customer driven schedule changes"/>
    <s v="Cost Recovery Pending"/>
  </r>
  <r>
    <d v="2023-05-01T00:00:00"/>
    <x v="5"/>
    <n v="65991"/>
    <s v="Engineering JD Gavea"/>
    <s v="JOHN DEERE"/>
    <d v="2023-05-24T00:00:00"/>
    <s v="Paraisopolis"/>
    <s v="Outbound Premium"/>
    <n v="999.86"/>
    <n v="999.86"/>
    <n v="2.447345155779785E-3"/>
    <s v="E1D-Aptiv Design/Engineering changes"/>
    <s v="Cost Recovery"/>
  </r>
  <r>
    <d v="2023-05-01T00:00:00"/>
    <x v="3"/>
    <n v="66052"/>
    <s v="Stock Discrepancy"/>
    <s v="JOHN DEERE"/>
    <d v="2023-05-25T00:00:00"/>
    <s v="Paraisopolis"/>
    <s v="Inbound Premium"/>
    <n v="69.94"/>
    <n v="69.94"/>
    <n v="1.7119128697541471E-4"/>
    <s v="S1I-Inventory loss/adjustments"/>
    <s v="Normal"/>
  </r>
  <r>
    <d v="2023-05-01T00:00:00"/>
    <x v="7"/>
    <n v="66118"/>
    <s v="Customer Reschedule New Engine GM"/>
    <s v="GM"/>
    <d v="2023-05-29T00:00:00"/>
    <s v="Ouros"/>
    <s v="Inbound Premium"/>
    <n v="400"/>
    <n v="400"/>
    <n v="9.7907513283051009E-4"/>
    <s v="S2-External Customer driven schedule changes"/>
    <s v="Cost Recovery Pending"/>
  </r>
  <r>
    <d v="2023-05-01T00:00:00"/>
    <x v="2"/>
    <n v="66138"/>
    <s v="Supplier Delay - Arniflex"/>
    <s v="GM"/>
    <d v="2023-05-25T00:00:00"/>
    <s v="Pinhal"/>
    <s v="Outbound Premium"/>
    <n v="459.94"/>
    <n v="459.94"/>
    <n v="1.1257895414851621E-3"/>
    <s v="B3-Behind Schedule-External Supplier"/>
    <s v="Cost Recovery Pending"/>
  </r>
  <r>
    <d v="2023-05-01T00:00:00"/>
    <x v="3"/>
    <n v="66260"/>
    <s v="Stock Discrepancy"/>
    <s v="FIAT"/>
    <d v="2023-05-26T00:00:00"/>
    <s v="Ouros"/>
    <s v="Inbound Premium"/>
    <n v="75.23"/>
    <n v="75.23"/>
    <n v="1.8413955560709822E-4"/>
    <s v="S1I-Inventory loss/adjustments"/>
    <s v="Normal"/>
  </r>
  <r>
    <d v="2023-05-01T00:00:00"/>
    <x v="2"/>
    <n v="66333"/>
    <s v="Supplier Delay - Serendipity"/>
    <s v="PSA"/>
    <d v="2023-05-26T00:00:00"/>
    <s v="Paraisopolis"/>
    <s v="Inbound Premium"/>
    <n v="68"/>
    <n v="68"/>
    <n v="1.6644277258118673E-4"/>
    <s v="C2-Capacity-Aptiv Resp"/>
    <s v="Cost Recovery Pending"/>
  </r>
  <r>
    <d v="2023-05-01T00:00:00"/>
    <x v="12"/>
    <n v="66338"/>
    <s v="Customer Reschedule Below logistics Agreement"/>
    <s v="PSA"/>
    <d v="2023-05-26T00:00:00"/>
    <s v="Paraisopolis"/>
    <s v="Inbound Premium"/>
    <n v="155.19999999999999"/>
    <n v="155.19999999999999"/>
    <n v="3.7988115153823795E-4"/>
    <s v="C2-Capacity-Aptiv Resp"/>
    <s v="Normal"/>
  </r>
  <r>
    <d v="2023-05-01T00:00:00"/>
    <x v="5"/>
    <n v="66341"/>
    <s v="Engineering Prototypes/Samples"/>
    <s v="VW"/>
    <d v="2023-05-26T00:00:00"/>
    <s v="Pinhal"/>
    <s v="Inbound Premium"/>
    <n v="100"/>
    <n v="100"/>
    <n v="2.4476878320762752E-4"/>
    <s v="E1P-Prototypes/Samples"/>
    <s v="Normal"/>
  </r>
  <r>
    <d v="2023-05-01T00:00:00"/>
    <x v="5"/>
    <n v="66402"/>
    <s v="Projeto"/>
    <s v="JOHN DEERE"/>
    <d v="2023-05-26T00:00:00"/>
    <s v="Paraisopolis"/>
    <s v="Inbound Premium"/>
    <n v="37"/>
    <n v="37"/>
    <n v="9.056444978682219E-5"/>
    <s v="E1P-Prototypes/Samples"/>
    <s v="Cost Recovery"/>
  </r>
  <r>
    <d v="2023-05-01T00:00:00"/>
    <x v="5"/>
    <n v="66524"/>
    <s v="Engineering Prototypes/Samples"/>
    <s v="VW"/>
    <d v="2023-05-29T00:00:00"/>
    <s v="Pinhal"/>
    <s v="Outbound Premium"/>
    <n v="50"/>
    <n v="50"/>
    <n v="1.2238439160381376E-4"/>
    <s v="PC-Plant PC Resp"/>
    <s v="Normal"/>
  </r>
  <r>
    <d v="2023-05-01T00:00:00"/>
    <x v="8"/>
    <n v="66635"/>
    <s v="Internal Strategy"/>
    <s v="GM"/>
    <d v="2023-05-26T00:00:00"/>
    <s v="Pinhal"/>
    <s v="Inbound Premium"/>
    <n v="799.89"/>
    <n v="799.89"/>
    <n v="1.9578810199994919E-3"/>
    <s v="PC-Plant PC Resp"/>
    <s v="Normal"/>
  </r>
  <r>
    <d v="2023-05-01T00:00:00"/>
    <x v="2"/>
    <n v="66801"/>
    <s v="Supplier Delay - Arniflex"/>
    <s v="GM"/>
    <d v="2023-05-29T00:00:00"/>
    <s v="Pinhal"/>
    <s v="Outbound Premium"/>
    <n v="459.94"/>
    <n v="459.94"/>
    <n v="1.1257895414851621E-3"/>
    <s v="B3-Behind Schedule-External Supplier"/>
    <s v="Cost Recovery Pending"/>
  </r>
  <r>
    <d v="2023-06-01T00:00:00"/>
    <x v="9"/>
    <n v="67133"/>
    <s v="Customer Reschedule - JD Gavea Consulta 12"/>
    <s v="JOHN DEERE"/>
    <d v="2023-06-01T00:00:00"/>
    <s v="Paraisopolis"/>
    <s v="Inbound Premium"/>
    <n v="214.26"/>
    <n v="460"/>
    <n v="5.2444159490066275E-4"/>
    <s v="S2-External Customer driven schedule changes"/>
    <s v="Cost Recovery"/>
  </r>
  <r>
    <d v="2023-06-01T00:00:00"/>
    <x v="0"/>
    <n v="67169"/>
    <s v="Purchasing Problem"/>
    <s v="CHRYSLER/FIAT"/>
    <d v="2023-06-01T00:00:00"/>
    <s v="Ouros"/>
    <s v="Inbound Premium"/>
    <n v="350"/>
    <n v="350"/>
    <n v="8.5669074122669646E-4"/>
    <s v="P1-Purchasing-Aptiv Resp"/>
    <s v="Normal"/>
  </r>
  <r>
    <d v="2023-06-01T00:00:00"/>
    <x v="3"/>
    <n v="67340"/>
    <s v="Stock Discrepancy"/>
    <s v="FIAT"/>
    <d v="2023-06-01T00:00:00"/>
    <s v="Ouros"/>
    <s v="Inbound Premium"/>
    <n v="150"/>
    <n v="150"/>
    <n v="3.6715317481144131E-4"/>
    <s v="S1I-Inventory loss/adjustments"/>
    <s v="Normal"/>
  </r>
  <r>
    <d v="2023-06-01T00:00:00"/>
    <x v="1"/>
    <n v="67676"/>
    <s v="ETA Delay"/>
    <s v="GM"/>
    <d v="2023-06-01T00:00:00"/>
    <s v="Pinhal"/>
    <s v="Inbound Premium"/>
    <n v="410.71"/>
    <n v="410.71"/>
    <n v="1.0052898695120471E-3"/>
    <s v="PC-Plant PC Resp"/>
    <s v="Normal"/>
  </r>
  <r>
    <d v="2023-06-01T00:00:00"/>
    <x v="1"/>
    <n v="67751"/>
    <s v="ETA Delay"/>
    <s v="GM"/>
    <d v="2023-06-02T00:00:00"/>
    <s v="Pinhal"/>
    <s v="Inbound Premium"/>
    <n v="215.94"/>
    <n v="243.79"/>
    <n v="5.285537104585509E-4"/>
    <s v="T1-Transportation"/>
    <s v="Normal"/>
  </r>
  <r>
    <d v="2023-06-01T00:00:00"/>
    <x v="3"/>
    <n v="67828"/>
    <s v="Stock Discrepancy"/>
    <s v="GM"/>
    <d v="2023-06-01T00:00:00"/>
    <s v="Ouros"/>
    <s v="Inbound Premium"/>
    <n v="499.93"/>
    <n v="499.93"/>
    <n v="1.2236725778898925E-3"/>
    <s v="S1I-Inventory loss/adjustments"/>
    <s v="Normal"/>
  </r>
  <r>
    <d v="2023-06-01T00:00:00"/>
    <x v="12"/>
    <n v="68040"/>
    <s v="Customer Reschedule Fiat Projeto P Below Logistic Agreement"/>
    <s v="FIAT"/>
    <d v="2023-06-05T00:00:00"/>
    <s v="Ouros"/>
    <s v="Inbound Premium"/>
    <n v="633.42999999999995"/>
    <n v="633.42999999999995"/>
    <n v="1.5504389034720751E-3"/>
    <s v="C2-Capacity-Aptiv Resp"/>
    <s v="Normal"/>
  </r>
  <r>
    <d v="2023-06-01T00:00:00"/>
    <x v="7"/>
    <n v="68044"/>
    <s v="Customer Reschedule - Fiat X6H Consulta 22 Argo"/>
    <s v="FIAT"/>
    <d v="2023-06-05T00:00:00"/>
    <s v="Ouros"/>
    <s v="Inbound Premium"/>
    <n v="356.4"/>
    <n v="490"/>
    <n v="8.7235594335198453E-4"/>
    <s v="S2-External Customer driven schedule changes"/>
    <s v="Cost Recovery"/>
  </r>
  <r>
    <d v="2023-06-01T00:00:00"/>
    <x v="7"/>
    <n v="68047"/>
    <s v="Customer Reschedule - Fiat X6H Consulta 22 Argo"/>
    <s v="FIAT"/>
    <d v="2023-06-05T00:00:00"/>
    <s v="Ouros"/>
    <s v="Inbound Premium"/>
    <n v="684.96"/>
    <n v="450"/>
    <n v="1.6765682574589658E-3"/>
    <s v="S2-External Customer driven schedule changes"/>
    <s v="Cost Recovery"/>
  </r>
  <r>
    <d v="2023-06-01T00:00:00"/>
    <x v="1"/>
    <n v="68055"/>
    <s v="Shipment Delay"/>
    <s v="FIAT"/>
    <d v="2023-06-02T00:00:00"/>
    <s v="Ouros"/>
    <s v="Outbound Premium"/>
    <n v="450.06"/>
    <n v="399.94"/>
    <n v="1.1016063857042485E-3"/>
    <s v="PC-Plant PC Resp"/>
    <s v="Normal"/>
  </r>
  <r>
    <d v="2023-06-01T00:00:00"/>
    <x v="5"/>
    <n v="68058"/>
    <s v="Projeto"/>
    <s v="GM"/>
    <d v="2023-06-02T00:00:00"/>
    <s v="Pinhal"/>
    <s v="Inbound Premium"/>
    <n v="218"/>
    <n v="218"/>
    <n v="5.335959473926281E-4"/>
    <s v="E1P-Prototypes/Samples"/>
    <s v="Cost Recovery"/>
  </r>
  <r>
    <d v="2023-06-01T00:00:00"/>
    <x v="5"/>
    <n v="68060"/>
    <s v="Projeto"/>
    <s v="JOHN DEERE"/>
    <d v="2023-06-02T00:00:00"/>
    <s v="Paraisopolis"/>
    <s v="Inbound Premium"/>
    <n v="40"/>
    <n v="40"/>
    <n v="9.7907513283051014E-5"/>
    <s v="E1P-Prototypes/Samples"/>
    <s v="Cost Recovery"/>
  </r>
  <r>
    <d v="2023-06-01T00:00:00"/>
    <x v="3"/>
    <n v="68152"/>
    <s v="Stock Discrepancy"/>
    <s v="GM"/>
    <d v="2023-06-05T00:00:00"/>
    <s v="Paraisopolis"/>
    <s v="Inbound Premium"/>
    <n v="87.47"/>
    <n v="87.47"/>
    <n v="2.1409925467171182E-4"/>
    <s v="S1I-Inventory loss/adjustments"/>
    <s v="Normal"/>
  </r>
  <r>
    <d v="2023-06-01T00:00:00"/>
    <x v="3"/>
    <n v="68181"/>
    <s v="Stock Discrepancy"/>
    <s v="TOYOTA"/>
    <d v="2023-06-05T00:00:00"/>
    <s v="Paraisopolis"/>
    <s v="Inbound Premium"/>
    <n v="304"/>
    <n v="304"/>
    <n v="7.4409710095118772E-4"/>
    <s v="S1I-Inventory loss/adjustments"/>
    <s v="Cost Recovery"/>
  </r>
  <r>
    <d v="2023-06-01T00:00:00"/>
    <x v="7"/>
    <n v="68201"/>
    <s v="Customer Reschedule GM New Engine"/>
    <s v="GM"/>
    <d v="2023-06-05T00:00:00"/>
    <s v="Ouros"/>
    <s v="Inbound Premium"/>
    <n v="80"/>
    <n v="80"/>
    <n v="1.9581502656610203E-4"/>
    <s v="S2-External Customer driven schedule changes"/>
    <s v="Cost Recovery Pending"/>
  </r>
  <r>
    <d v="2023-06-01T00:00:00"/>
    <x v="6"/>
    <n v="68377"/>
    <s v="P&amp;A"/>
    <s v="DAIMLER"/>
    <d v="2023-06-05T00:00:00"/>
    <s v="Paraisopolis"/>
    <s v="Inbound Premium"/>
    <n v="34.64"/>
    <n v="34.64"/>
    <n v="8.4787906503122187E-5"/>
    <s v="OOOT-Other/Sales"/>
    <s v="Cost Recovery"/>
  </r>
  <r>
    <d v="2023-06-01T00:00:00"/>
    <x v="12"/>
    <n v="68429"/>
    <s v="Customer Reschedule Fiat Engine Below Logistic Agreement"/>
    <s v="FIAT"/>
    <d v="2023-06-06T00:00:00"/>
    <s v="Ouros"/>
    <s v="Inbound Premium"/>
    <n v="950"/>
    <n v="950"/>
    <n v="2.3253034404724618E-3"/>
    <s v="B2-Behind Schedule-Aptiv"/>
    <s v="Normal"/>
  </r>
  <r>
    <d v="2023-06-01T00:00:00"/>
    <x v="1"/>
    <n v="68589"/>
    <s v="ETA Delay - Penske"/>
    <s v="TOYOTA"/>
    <d v="2023-06-06T00:00:00"/>
    <s v="Paraisopolis"/>
    <s v="Inbound Premium"/>
    <n v="364.8"/>
    <n v="220"/>
    <n v="8.9291652114142537E-4"/>
    <s v="T1-Transportation"/>
    <s v="Cost Recovery"/>
  </r>
  <r>
    <d v="2023-06-01T00:00:00"/>
    <x v="3"/>
    <n v="68612"/>
    <s v="Stock Discrepancy"/>
    <s v="GM"/>
    <d v="2023-06-05T00:00:00"/>
    <s v="Ouros"/>
    <s v="Inbound Premium"/>
    <n v="499.93"/>
    <n v="499.93"/>
    <n v="1.2236725778898925E-3"/>
    <s v="PC-Plant PC Resp"/>
    <s v="Normal"/>
  </r>
  <r>
    <d v="2023-06-01T00:00:00"/>
    <x v="6"/>
    <n v="68712"/>
    <s v="P&amp;A"/>
    <s v="FIAT"/>
    <d v="2023-06-06T00:00:00"/>
    <s v="Paraisopolis"/>
    <s v="Inbound Premium"/>
    <n v="66.709999999999994"/>
    <n v="64.06"/>
    <n v="1.6328525527780832E-4"/>
    <s v="OOOT-Other/Sales"/>
    <s v="Cost Recovery"/>
  </r>
  <r>
    <d v="2023-06-01T00:00:00"/>
    <x v="12"/>
    <n v="68726"/>
    <s v="LT Divergence Supplier X Customer Reschedule"/>
    <s v="JOHN DEERE"/>
    <d v="2023-06-07T00:00:00"/>
    <s v="Paraisopolis"/>
    <s v="Inbound Premium"/>
    <n v="350"/>
    <n v="350"/>
    <n v="8.5669074122669646E-4"/>
    <s v="B2-Behind Schedule-Aptiv"/>
    <s v="Cost Recovery"/>
  </r>
  <r>
    <d v="2023-06-01T00:00:00"/>
    <x v="12"/>
    <n v="68736"/>
    <s v="Customer Reschedule Fiat GSE Below Logistic Agreement"/>
    <s v="FIAT"/>
    <d v="2023-06-07T00:00:00"/>
    <s v="Ouros"/>
    <s v="Inbound Premium"/>
    <n v="480"/>
    <n v="480"/>
    <n v="1.1748901593966123E-3"/>
    <s v="B2-Behind Schedule-Aptiv"/>
    <s v="Normal"/>
  </r>
  <r>
    <d v="2023-06-01T00:00:00"/>
    <x v="12"/>
    <n v="68737"/>
    <s v="Customer Reschedule GM Body D2XX  Below Logistics Agreement"/>
    <s v="GM"/>
    <d v="2023-06-12T00:00:00"/>
    <s v="Paraisopolis"/>
    <s v="Inbound Premium"/>
    <n v="813"/>
    <n v="813"/>
    <n v="1.989970207478012E-3"/>
    <s v="L1-Lead Time Mismatch-Aptiv Resp"/>
    <s v="Cost Recovery"/>
  </r>
  <r>
    <d v="2023-06-01T00:00:00"/>
    <x v="9"/>
    <n v="68743"/>
    <s v="Customer Reschedule - Fiat X6H Consulta 22 Argo"/>
    <s v="FIAT"/>
    <d v="2023-06-12T00:00:00"/>
    <s v="Ouros"/>
    <s v="Inbound Premium"/>
    <n v="1652.69"/>
    <n v="1751"/>
    <n v="4.0452692031941401E-3"/>
    <s v="S2-External Customer driven schedule changes"/>
    <s v="Cost Recovery"/>
  </r>
  <r>
    <d v="2023-06-01T00:00:00"/>
    <x v="9"/>
    <n v="68757"/>
    <s v="Customer Reschedule - PSA Motor M69 Consulta 23"/>
    <s v="PSA"/>
    <d v="2023-06-07T00:00:00"/>
    <s v="Paraisopolis"/>
    <s v="Inbound Premium"/>
    <n v="200"/>
    <n v="200"/>
    <n v="4.8953756641525504E-4"/>
    <s v="S2-External Customer driven schedule changes"/>
    <s v="Cost Recovery"/>
  </r>
  <r>
    <d v="2023-06-01T00:00:00"/>
    <x v="5"/>
    <n v="68861"/>
    <s v="Engineering Prototypes/Samples"/>
    <s v="VW"/>
    <d v="2023-06-09T00:00:00"/>
    <s v="Pinhal"/>
    <s v="Inbound Premium"/>
    <n v="50"/>
    <n v="50"/>
    <n v="1.2238439160381376E-4"/>
    <s v="E1P-Prototypes/Samples"/>
    <s v="Normal"/>
  </r>
  <r>
    <d v="2023-06-01T00:00:00"/>
    <x v="8"/>
    <n v="69086"/>
    <s v="Internal Strategy - Discount"/>
    <s v="VW"/>
    <d v="2023-06-09T00:00:00"/>
    <s v="Pinhal"/>
    <s v="Inbound Premium"/>
    <n v="450"/>
    <n v="450"/>
    <n v="1.101459524434324E-3"/>
    <s v="PC-Plant PC Resp"/>
    <s v="Normal"/>
  </r>
  <r>
    <d v="2023-06-01T00:00:00"/>
    <x v="12"/>
    <n v="69152"/>
    <s v="Customer Reschedule Fiat GSE Below Logistic Agreement"/>
    <s v="FIAT"/>
    <d v="2023-06-08T00:00:00"/>
    <s v="Ouros"/>
    <s v="Inbound Premium"/>
    <n v="220"/>
    <n v="220"/>
    <n v="5.3849132305678065E-4"/>
    <s v="C2-Capacity-Aptiv Resp"/>
    <s v="Normal"/>
  </r>
  <r>
    <d v="2023-06-01T00:00:00"/>
    <x v="7"/>
    <n v="69157"/>
    <s v="Customer Reschedule - Fiat X6H Consulta 22 Argo"/>
    <s v="FIAT"/>
    <d v="2023-06-08T00:00:00"/>
    <s v="Ouros"/>
    <s v="Inbound Premium"/>
    <n v="321.54000000000002"/>
    <n v="680"/>
    <n v="7.870295455258057E-4"/>
    <s v="C4-Capacity-External Customer Resp"/>
    <s v="Cost Recovery"/>
  </r>
  <r>
    <d v="2023-06-01T00:00:00"/>
    <x v="12"/>
    <n v="69184"/>
    <s v="Customer Reschedule Fiat GSE Below Logistic Agreement"/>
    <s v="FIAT"/>
    <d v="2023-06-08T00:00:00"/>
    <s v="Ouros"/>
    <s v="Inbound Premium"/>
    <n v="200"/>
    <n v="200"/>
    <n v="4.8953756641525504E-4"/>
    <s v="S2-External Customer driven schedule changes"/>
    <s v="Normal"/>
  </r>
  <r>
    <d v="2023-06-01T00:00:00"/>
    <x v="7"/>
    <n v="69223"/>
    <s v="Customer Reschedule - Fiat X6H Consulta 22 Argo"/>
    <s v="FIAT"/>
    <d v="2023-06-06T00:00:00"/>
    <s v="Ouros"/>
    <s v="Inbound Premium"/>
    <n v="719.16"/>
    <n v="723.92"/>
    <n v="1.7602791813159742E-3"/>
    <s v="C2-Capacity-Aptiv Resp"/>
    <s v="Cost Recovery"/>
  </r>
  <r>
    <d v="2023-06-01T00:00:00"/>
    <x v="3"/>
    <n v="70060"/>
    <s v="Stock Discrepancy"/>
    <s v="GM"/>
    <d v="2023-06-12T00:00:00"/>
    <s v="Paraisopolis"/>
    <s v="Inbound Premium"/>
    <n v="265.22000000000003"/>
    <n v="265.12"/>
    <n v="6.491757668232698E-4"/>
    <s v="S1I-Inventory loss/adjustments"/>
    <s v="Cost Recovery"/>
  </r>
  <r>
    <d v="2023-06-01T00:00:00"/>
    <x v="8"/>
    <n v="70392"/>
    <s v="Internal Strategy - Discount"/>
    <s v="FIAT"/>
    <d v="2023-06-14T00:00:00"/>
    <s v="Ouros"/>
    <s v="Inbound Premium"/>
    <n v="990"/>
    <n v="990"/>
    <n v="2.4232109537555128E-3"/>
    <s v="S2-External Customer driven schedule changes"/>
    <s v="Normal"/>
  </r>
  <r>
    <d v="2023-06-01T00:00:00"/>
    <x v="7"/>
    <n v="70413"/>
    <s v="Customer Reschedule - VW"/>
    <s v="VW"/>
    <d v="2023-06-14T00:00:00"/>
    <s v="Pinhal"/>
    <s v="Inbound Premium"/>
    <n v="410.71"/>
    <n v="410.71"/>
    <n v="1.0052898695120471E-3"/>
    <s v="PC-Plant PC Resp"/>
    <s v="Cost Recovery Pending"/>
  </r>
  <r>
    <d v="2023-06-01T00:00:00"/>
    <x v="1"/>
    <n v="70422"/>
    <s v="ETA Delay - Penske"/>
    <s v="TOYOTA"/>
    <d v="2023-06-14T00:00:00"/>
    <s v="Paraisopolis"/>
    <s v="Inbound Premium"/>
    <n v="181.14"/>
    <n v="140"/>
    <n v="4.4337417390229649E-4"/>
    <s v="T1-Transportation"/>
    <s v="Cost Recovery"/>
  </r>
  <r>
    <d v="2023-06-01T00:00:00"/>
    <x v="11"/>
    <n v="70739"/>
    <s v="Packaging Problem"/>
    <s v="OTHER"/>
    <d v="2023-06-14T00:00:00"/>
    <s v="Paraisopolis"/>
    <s v="Inbound Premium"/>
    <n v="379.5"/>
    <n v="333.77"/>
    <n v="9.2889753227294656E-4"/>
    <s v="PC-Plant PC Resp"/>
    <s v="Cost Recovery"/>
  </r>
  <r>
    <d v="2023-06-01T00:00:00"/>
    <x v="0"/>
    <n v="70844"/>
    <s v="Manufacturing Delay"/>
    <s v="OTHER"/>
    <d v="2023-06-14T00:00:00"/>
    <s v="Paraisopolis"/>
    <s v="Outbound Premium"/>
    <n v="463.12"/>
    <n v="470.97"/>
    <n v="1.1335731887911647E-3"/>
    <s v="PC-Plant PC Resp"/>
    <s v="Cost Recovery"/>
  </r>
  <r>
    <d v="2023-06-01T00:00:00"/>
    <x v="8"/>
    <n v="71016"/>
    <s v="Internal Strategy - Discount"/>
    <s v="VW"/>
    <d v="2023-06-16T00:00:00"/>
    <s v="Pinhal"/>
    <s v="Inbound Premium"/>
    <n v="550"/>
    <n v="550"/>
    <n v="1.3462283076419515E-3"/>
    <s v="PC-Plant PC Resp"/>
    <s v="Normal"/>
  </r>
  <r>
    <d v="2023-06-01T00:00:00"/>
    <x v="3"/>
    <n v="71081"/>
    <s v="Stock Discrepancy"/>
    <s v="JOHN DEERE"/>
    <d v="2023-06-16T00:00:00"/>
    <s v="Paraisopolis"/>
    <s v="Inbound Premium"/>
    <n v="300"/>
    <n v="300"/>
    <n v="7.3430634962288262E-4"/>
    <s v="S1I-Inventory loss/adjustments"/>
    <s v="Cost Recovery"/>
  </r>
  <r>
    <d v="2023-06-01T00:00:00"/>
    <x v="7"/>
    <n v="71090"/>
    <s v="Customer Reschedule - Fiat X6H Consulta 22 Argo"/>
    <s v="FIAT"/>
    <d v="2023-06-16T00:00:00"/>
    <s v="Ouros"/>
    <s v="Inbound Premium"/>
    <n v="700"/>
    <n v="700"/>
    <n v="1.7133814824533929E-3"/>
    <s v="S2-External Customer driven schedule changes"/>
    <s v="Cost Recovery"/>
  </r>
  <r>
    <d v="2023-06-01T00:00:00"/>
    <x v="7"/>
    <n v="71099"/>
    <s v="Customer Reschedule - Fiat X6H Consulta 22 Argo"/>
    <s v="FIAT"/>
    <d v="2023-06-16T00:00:00"/>
    <s v="Ouros"/>
    <s v="Inbound Premium"/>
    <n v="400"/>
    <n v="400"/>
    <n v="9.7907513283051009E-4"/>
    <s v="S2-External Customer driven schedule changes"/>
    <s v="Cost Recovery"/>
  </r>
  <r>
    <d v="2023-06-01T00:00:00"/>
    <x v="0"/>
    <n v="71219"/>
    <s v="Manufacturing Delay"/>
    <s v="GM"/>
    <d v="2023-06-15T00:00:00"/>
    <s v="Pinhal"/>
    <s v="Outbound Premium"/>
    <n v="294.35000000000002"/>
    <n v="294.35000000000002"/>
    <n v="7.204769133716517E-4"/>
    <s v="M1L-Manufacturing low efficiency"/>
    <s v="Normal"/>
  </r>
  <r>
    <d v="2023-06-01T00:00:00"/>
    <x v="7"/>
    <n v="71367"/>
    <s v="Customer Reschedule - Fiat X6H Consulta 22 Argo"/>
    <s v="FIAT"/>
    <d v="2023-06-19T00:00:00"/>
    <s v="Ouros"/>
    <s v="Inbound Premium"/>
    <n v="638.19000000000005"/>
    <n v="638.19000000000005"/>
    <n v="1.5620898975527585E-3"/>
    <s v="S2-External Customer driven schedule changes"/>
    <s v="Cost Recovery"/>
  </r>
  <r>
    <d v="2023-06-01T00:00:00"/>
    <x v="12"/>
    <n v="71373"/>
    <s v="Customer Reschedule GM Body D2XX  Below Logistics Agreement"/>
    <s v="GM"/>
    <d v="2023-06-16T00:00:00"/>
    <s v="Paraisopolis"/>
    <s v="Inbound Premium"/>
    <n v="750"/>
    <n v="750"/>
    <n v="1.8357658740572067E-3"/>
    <s v="B2-Behind Schedule-Aptiv"/>
    <s v="Cost Recovery"/>
  </r>
  <r>
    <d v="2023-06-01T00:00:00"/>
    <x v="5"/>
    <n v="71407"/>
    <s v="Projeto"/>
    <s v="FORD"/>
    <d v="2023-06-16T00:00:00"/>
    <s v="Paraisopolis"/>
    <s v="Inbound Premium"/>
    <n v="97"/>
    <n v="97"/>
    <n v="2.3742571971139872E-4"/>
    <s v="E1P-Prototypes/Samples"/>
    <s v="Cost Recovery"/>
  </r>
  <r>
    <d v="2023-06-01T00:00:00"/>
    <x v="0"/>
    <n v="71429"/>
    <s v="Manufacturing Delay"/>
    <s v="GM"/>
    <d v="2023-06-16T00:00:00"/>
    <s v="Pinhal"/>
    <s v="Outbound Premium"/>
    <n v="351.15"/>
    <n v="294.35000000000002"/>
    <n v="8.5950558223358404E-4"/>
    <s v="M1L-Manufacturing low efficiency"/>
    <s v="Normal"/>
  </r>
  <r>
    <d v="2023-06-01T00:00:00"/>
    <x v="1"/>
    <n v="71552"/>
    <s v="ETA Delay - Penske"/>
    <s v="GM"/>
    <d v="2023-06-19T00:00:00"/>
    <s v="Ouros"/>
    <s v="Inbound Premium"/>
    <n v="193.86"/>
    <n v="193.86"/>
    <n v="4.7450876312630678E-4"/>
    <s v="T1-Transportation"/>
    <s v="Normal"/>
  </r>
  <r>
    <d v="2023-06-01T00:00:00"/>
    <x v="7"/>
    <n v="71556"/>
    <s v="Customer Rechedule - CNH Aro 10 "/>
    <s v="OTHER"/>
    <d v="2023-06-19T00:00:00"/>
    <s v="Paraisopolis"/>
    <s v="Inbound Premium"/>
    <n v="94.36"/>
    <n v="94.36"/>
    <n v="2.3096382383471734E-4"/>
    <s v="S2-External Customer driven schedule changes"/>
    <s v="Cost Recovery"/>
  </r>
  <r>
    <d v="2023-06-01T00:00:00"/>
    <x v="7"/>
    <n v="71563"/>
    <s v="Customer Rechedule - CNH Aro 10 "/>
    <s v="OTHER"/>
    <d v="2023-06-19T00:00:00"/>
    <s v="Paraisopolis"/>
    <s v="Inbound Premium"/>
    <n v="919.18"/>
    <n v="919.18"/>
    <n v="2.2498657014878706E-3"/>
    <s v="S2-External Customer driven schedule changes"/>
    <s v="Cost Recovery"/>
  </r>
  <r>
    <d v="2023-06-01T00:00:00"/>
    <x v="7"/>
    <n v="71567"/>
    <s v="Customer Reschedule - Fiat X6H Consulta 22 Argo"/>
    <s v="FIAT"/>
    <d v="2023-06-19T00:00:00"/>
    <s v="Ouros"/>
    <s v="Inbound Premium"/>
    <n v="56.11"/>
    <n v="56.11"/>
    <n v="1.3733976425779981E-4"/>
    <s v="S2-External Customer driven schedule changes"/>
    <s v="Cost Recovery"/>
  </r>
  <r>
    <d v="2023-06-01T00:00:00"/>
    <x v="7"/>
    <n v="71723"/>
    <s v="Customer Reschedule - Fiat X6H Consulta 22 Argo"/>
    <s v="FIAT"/>
    <d v="2023-06-19T00:00:00"/>
    <s v="Ouros"/>
    <s v="Inbound Premium"/>
    <n v="948.62"/>
    <n v="726"/>
    <n v="2.3219256312641966E-3"/>
    <s v="S2-External Customer driven schedule changes"/>
    <s v="Cost Recovery"/>
  </r>
  <r>
    <d v="2023-06-01T00:00:00"/>
    <x v="7"/>
    <n v="71755"/>
    <s v="Customer Reschedule - Fiat X6H Consulta 22 Argo"/>
    <s v="FIAT"/>
    <d v="2023-06-20T00:00:00"/>
    <s v="Ouros"/>
    <s v="Inbound Premium"/>
    <n v="704.87"/>
    <n v="300"/>
    <n v="1.7253017221956044E-3"/>
    <s v="S2-External Customer driven schedule changes"/>
    <s v="Cost Recovery"/>
  </r>
  <r>
    <d v="2023-06-01T00:00:00"/>
    <x v="1"/>
    <n v="71761"/>
    <s v="ETA Delay"/>
    <s v="FIAT"/>
    <d v="2023-06-20T00:00:00"/>
    <s v="Ouros"/>
    <s v="Inbound Premium"/>
    <n v="600"/>
    <n v="600"/>
    <n v="1.4686126992457652E-3"/>
    <s v="B2-Behind Schedule-Aptiv"/>
    <s v="Normal"/>
  </r>
  <r>
    <d v="2023-06-01T00:00:00"/>
    <x v="7"/>
    <n v="71765"/>
    <s v="Customer Reschedule - Fiat X6H Consulta 22 Argo"/>
    <s v="FIAT"/>
    <d v="2023-06-20T00:00:00"/>
    <s v="Ouros"/>
    <s v="Inbound Premium"/>
    <n v="200"/>
    <n v="200"/>
    <n v="4.8953756641525504E-4"/>
    <s v="S2-External Customer driven schedule changes"/>
    <s v="Cost Recovery"/>
  </r>
  <r>
    <d v="2023-06-01T00:00:00"/>
    <x v="8"/>
    <n v="71888"/>
    <s v="Internal Strategy - Discount"/>
    <s v="FIAT"/>
    <d v="2023-06-20T00:00:00"/>
    <s v="Ouros"/>
    <s v="Inbound Premium"/>
    <n v="2783.82"/>
    <n v="2783.82"/>
    <n v="6.8139223406905773E-3"/>
    <s v="S4E-Errors or mix changes"/>
    <s v="Normal"/>
  </r>
  <r>
    <d v="2023-06-01T00:00:00"/>
    <x v="0"/>
    <n v="71889"/>
    <s v="Manufacturing Delay"/>
    <s v="GM"/>
    <d v="2023-06-19T00:00:00"/>
    <s v="Pinhal"/>
    <s v="Outbound Premium"/>
    <n v="347.91"/>
    <n v="294.35000000000002"/>
    <n v="8.5157507365765705E-4"/>
    <s v="M1L-Manufacturing low efficiency"/>
    <s v="Normal"/>
  </r>
  <r>
    <d v="2023-06-01T00:00:00"/>
    <x v="7"/>
    <n v="72049"/>
    <s v="Customer Reschedule - Fiat X6H Consulta 22 Argo"/>
    <s v="FIAT"/>
    <d v="2023-06-19T00:00:00"/>
    <s v="Ouros"/>
    <s v="Inbound Premium"/>
    <n v="1678"/>
    <n v="977.29"/>
    <n v="4.1072201822239902E-3"/>
    <s v="S2-External Customer driven schedule changes"/>
    <s v="Cost Recovery"/>
  </r>
  <r>
    <d v="2023-06-01T00:00:00"/>
    <x v="7"/>
    <n v="72052"/>
    <s v="Customer Reschedule - Fiat X6H Consulta 22 Argo"/>
    <s v="FIAT"/>
    <d v="2023-06-20T00:00:00"/>
    <s v="Ouros"/>
    <s v="Inbound Premium"/>
    <n v="130"/>
    <n v="130"/>
    <n v="3.1819941816991582E-4"/>
    <s v="S2-External Customer driven schedule changes"/>
    <s v="Cost Recovery"/>
  </r>
  <r>
    <d v="2023-06-01T00:00:00"/>
    <x v="8"/>
    <n v="72151"/>
    <s v="Internal Strategy - Discount"/>
    <s v="FIAT"/>
    <d v="2023-06-20T00:00:00"/>
    <s v="Ouros"/>
    <s v="Inbound Premium"/>
    <n v="862"/>
    <n v="924.25"/>
    <n v="2.1099069112497496E-3"/>
    <s v="S2-External Customer driven schedule changes"/>
    <s v="Cost Recovery"/>
  </r>
  <r>
    <d v="2023-06-01T00:00:00"/>
    <x v="9"/>
    <n v="72173"/>
    <s v="Customer Reschedule - JD Gavea Consulta 12"/>
    <s v="JOHN DEERE"/>
    <d v="2023-06-21T00:00:00"/>
    <s v="Paraisopolis"/>
    <s v="Inbound Premium"/>
    <n v="109"/>
    <n v="109"/>
    <n v="2.6679797369631405E-4"/>
    <s v="S2-External Customer driven schedule changes"/>
    <s v="Cost Recovery"/>
  </r>
  <r>
    <d v="2023-06-01T00:00:00"/>
    <x v="8"/>
    <n v="72174"/>
    <s v="Internal Strategy - Discount"/>
    <s v="VW"/>
    <d v="2023-06-22T00:00:00"/>
    <s v="Pinhal"/>
    <s v="Inbound Premium"/>
    <n v="785"/>
    <n v="785"/>
    <n v="1.9214349481798763E-3"/>
    <s v="PC-Plant PC Resp"/>
    <s v="Normal"/>
  </r>
  <r>
    <d v="2023-06-01T00:00:00"/>
    <x v="0"/>
    <n v="72190"/>
    <s v="Manufacturing Delay"/>
    <s v="GM"/>
    <d v="2023-06-20T00:00:00"/>
    <s v="Pinhal"/>
    <s v="Outbound Premium"/>
    <n v="294.35000000000002"/>
    <n v="294.35000000000002"/>
    <n v="7.204769133716517E-4"/>
    <s v="M1L-Manufacturing low efficiency"/>
    <s v="Normal"/>
  </r>
  <r>
    <d v="2023-06-01T00:00:00"/>
    <x v="12"/>
    <n v="72192"/>
    <s v="Customer Reschedule GM Body D2XX  Below Logistics Agreement"/>
    <s v="GM"/>
    <d v="2023-06-23T00:00:00"/>
    <s v="Paraisopolis"/>
    <s v="Inbound Premium"/>
    <n v="104.14"/>
    <n v="104.14"/>
    <n v="2.5490221083242334E-4"/>
    <s v="S4E-Errors or mix changes"/>
    <s v="Cost Recovery"/>
  </r>
  <r>
    <d v="2023-06-01T00:00:00"/>
    <x v="9"/>
    <n v="72193"/>
    <s v="Customer Reschedule - JD Gavea Consulta 12"/>
    <s v="JOHN DEERE"/>
    <d v="2023-06-21T00:00:00"/>
    <s v="Paraisopolis"/>
    <s v="Inbound Premium"/>
    <n v="415.93"/>
    <n v="415.93"/>
    <n v="1.0180667999954852E-3"/>
    <s v="S2-External Customer driven schedule changes"/>
    <s v="Cost Recovery"/>
  </r>
  <r>
    <d v="2023-06-01T00:00:00"/>
    <x v="3"/>
    <n v="72207"/>
    <s v="Stock Discrepancy"/>
    <s v="TOYOTA"/>
    <d v="2023-06-20T00:00:00"/>
    <s v="Paraisopolis"/>
    <s v="Inbound Premium"/>
    <n v="490.59"/>
    <n v="490.59"/>
    <n v="1.2008111735383E-3"/>
    <s v="PC-Plant PC Resp"/>
    <s v="Cost Recovery"/>
  </r>
  <r>
    <d v="2023-06-01T00:00:00"/>
    <x v="7"/>
    <n v="72385"/>
    <s v="Customer Reschedule - Fiat X6H Consulta 22 Argo"/>
    <s v="FIAT"/>
    <d v="2023-06-20T00:00:00"/>
    <s v="Ouros"/>
    <s v="Inbound Premium"/>
    <n v="90"/>
    <n v="90"/>
    <n v="2.202919048868648E-4"/>
    <s v="S2-External Customer driven schedule changes"/>
    <s v="Cost Recovery"/>
  </r>
  <r>
    <d v="2023-06-01T00:00:00"/>
    <x v="9"/>
    <n v="72435"/>
    <s v="Customer Reschedule - Fiat X6H Consulta 22 Argo"/>
    <s v="FIAT"/>
    <d v="2023-06-22T00:00:00"/>
    <s v="Ouros"/>
    <s v="Inbound Premium"/>
    <n v="1541"/>
    <n v="1541"/>
    <n v="3.7718869492295404E-3"/>
    <s v="S4S-External Customer driven systems issues"/>
    <s v="Cost Recovery"/>
  </r>
  <r>
    <d v="2023-06-01T00:00:00"/>
    <x v="7"/>
    <n v="72470"/>
    <s v="Customer Rechedule - CNH Aro 10 "/>
    <s v="OTHER"/>
    <d v="2023-06-22T00:00:00"/>
    <s v="Paraisopolis"/>
    <s v="Inbound Premium"/>
    <n v="1500"/>
    <n v="1500"/>
    <n v="3.6715317481144133E-3"/>
    <s v="B2-Behind Schedule-Aptiv"/>
    <s v="Cost Recovery"/>
  </r>
  <r>
    <d v="2023-06-01T00:00:00"/>
    <x v="9"/>
    <n v="72477"/>
    <s v="Customer Reschedule - JD Gavea Consulta 12"/>
    <s v="JOHN DEERE"/>
    <d v="2023-06-22T00:00:00"/>
    <s v="Paraisopolis"/>
    <s v="Inbound Premium"/>
    <n v="500"/>
    <n v="500"/>
    <n v="1.2238439160381378E-3"/>
    <s v="S2-External Customer driven schedule changes"/>
    <s v="Cost Recovery"/>
  </r>
  <r>
    <d v="2023-06-01T00:00:00"/>
    <x v="12"/>
    <n v="72480"/>
    <s v="Customer Reschedule GM Body D2XX  Below Logistics Agreement"/>
    <s v="GM"/>
    <d v="2023-06-22T00:00:00"/>
    <s v="Paraisopolis"/>
    <s v="Inbound Premium"/>
    <n v="600"/>
    <n v="600"/>
    <n v="1.4686126992457652E-3"/>
    <s v="B2-Behind Schedule-Aptiv"/>
    <s v="Cost Recovery"/>
  </r>
  <r>
    <d v="2023-06-01T00:00:00"/>
    <x v="8"/>
    <n v="72562"/>
    <s v="Internal Strategy - Discount"/>
    <s v="FIAT"/>
    <d v="2023-06-21T00:00:00"/>
    <s v="Ouros"/>
    <s v="Inbound Premium"/>
    <n v="647.58000000000004"/>
    <n v="647.58000000000004"/>
    <n v="1.5850736862959545E-3"/>
    <s v="S4E-Errors or mix changes"/>
    <s v="Normal"/>
  </r>
  <r>
    <d v="2023-06-01T00:00:00"/>
    <x v="3"/>
    <n v="72704"/>
    <s v="Stock Discrepancy"/>
    <s v="PSA"/>
    <d v="2023-06-23T00:00:00"/>
    <s v="Paraisopolis"/>
    <s v="Inbound Premium"/>
    <n v="130"/>
    <n v="130"/>
    <n v="3.1819941816991582E-4"/>
    <s v="S1I-Inventory loss/adjustments"/>
    <s v="Cost Recovery"/>
  </r>
  <r>
    <d v="2023-06-01T00:00:00"/>
    <x v="2"/>
    <n v="72706"/>
    <s v="Supplier Delay - Aptiv China"/>
    <s v="GM"/>
    <d v="2023-06-23T00:00:00"/>
    <s v="Paraisopolis"/>
    <s v="Inbound Premium"/>
    <n v="350"/>
    <n v="350"/>
    <n v="8.5669074122669646E-4"/>
    <s v="B3-Behind Schedule-External Supplier"/>
    <s v="Cost Recovery"/>
  </r>
  <r>
    <d v="2023-06-01T00:00:00"/>
    <x v="2"/>
    <n v="72735"/>
    <s v="Supplier Delay - Serendipity"/>
    <s v="PSA"/>
    <d v="2023-06-23T00:00:00"/>
    <s v="Paraisopolis"/>
    <s v="Inbound Premium"/>
    <n v="55"/>
    <n v="55"/>
    <n v="1.3462283076419516E-4"/>
    <s v="C3-Capacity-External Supplier Resp"/>
    <s v="Cost Recovery"/>
  </r>
  <r>
    <d v="2023-06-01T00:00:00"/>
    <x v="8"/>
    <n v="72778"/>
    <s v="Internal Strategy - Discount"/>
    <s v="FIAT"/>
    <d v="2023-06-22T00:00:00"/>
    <s v="Ouros"/>
    <s v="Inbound Premium"/>
    <n v="392.47"/>
    <n v="392.47"/>
    <n v="9.6064404345497592E-4"/>
    <s v="S4E-Errors or mix changes"/>
    <s v="Normal"/>
  </r>
  <r>
    <d v="2023-06-01T00:00:00"/>
    <x v="7"/>
    <n v="72807"/>
    <s v="Customer Reschedule - Fiat X6H Consulta 22 Argo"/>
    <s v="FIAT"/>
    <d v="2023-06-20T00:00:00"/>
    <s v="Ouros"/>
    <s v="Inbound Premium"/>
    <n v="800"/>
    <n v="800"/>
    <n v="1.9581502656610202E-3"/>
    <s v="S2-External Customer driven schedule changes"/>
    <s v="Cost Recovery"/>
  </r>
  <r>
    <d v="2023-06-01T00:00:00"/>
    <x v="7"/>
    <n v="72821"/>
    <s v="Customer Rechedule - CNH Aro 10 "/>
    <s v="OTHER"/>
    <d v="2023-06-23T00:00:00"/>
    <s v="Paraisopolis"/>
    <s v="Inbound Premium"/>
    <n v="78.63"/>
    <n v="78.63"/>
    <n v="1.9246169423615752E-4"/>
    <s v="S2-External Customer driven schedule changes"/>
    <s v="Cost Recovery"/>
  </r>
  <r>
    <d v="2023-06-01T00:00:00"/>
    <x v="5"/>
    <n v="72853"/>
    <s v="Projeto"/>
    <s v="JOHN DEERE"/>
    <d v="2023-06-22T00:00:00"/>
    <s v="Paraisopolis"/>
    <s v="Inbound Premium"/>
    <n v="79"/>
    <n v="79"/>
    <n v="1.9336733873402575E-4"/>
    <s v="E1P-Prototypes/Samples"/>
    <s v="Cost Recovery"/>
  </r>
  <r>
    <d v="2023-06-01T00:00:00"/>
    <x v="0"/>
    <n v="72927"/>
    <s v="Manufacturing Delay"/>
    <s v="GM"/>
    <d v="2023-06-22T00:00:00"/>
    <s v="Pinhal"/>
    <s v="Outbound Premium"/>
    <n v="345.18"/>
    <n v="294.35000000000002"/>
    <n v="8.4489288587608882E-4"/>
    <s v="M1L-Manufacturing low efficiency"/>
    <s v="Normal"/>
  </r>
  <r>
    <d v="2023-06-01T00:00:00"/>
    <x v="9"/>
    <n v="73011"/>
    <s v="Customer Reschedule - JD Gavea Consulta 12"/>
    <s v="JOHN DEERE"/>
    <d v="2023-06-26T00:00:00"/>
    <s v="Paraisopolis"/>
    <s v="Inbound Premium"/>
    <n v="423"/>
    <n v="423"/>
    <n v="1.0353719529682646E-3"/>
    <s v="S2-External Customer driven schedule changes"/>
    <s v="Cost Recovery"/>
  </r>
  <r>
    <d v="2023-06-01T00:00:00"/>
    <x v="3"/>
    <n v="73015"/>
    <s v="Stock Discrepancy"/>
    <s v="FIAT"/>
    <d v="2023-06-26T00:00:00"/>
    <s v="Ouros"/>
    <s v="Inbound Premium"/>
    <n v="90"/>
    <n v="90"/>
    <n v="2.202919048868648E-4"/>
    <s v="S1I-Inventory loss/adjustments"/>
    <s v="Normal"/>
  </r>
  <r>
    <d v="2023-06-01T00:00:00"/>
    <x v="7"/>
    <n v="73030"/>
    <s v="Customer Reschedule - Fiat X6H Consulta 22 Argo"/>
    <s v="FIAT"/>
    <d v="2023-06-26T00:00:00"/>
    <s v="Ouros"/>
    <s v="Inbound Premium"/>
    <n v="180"/>
    <n v="180"/>
    <n v="4.405838097737296E-4"/>
    <s v="S2-External Customer driven schedule changes"/>
    <s v="Cost Recovery"/>
  </r>
  <r>
    <d v="2023-06-01T00:00:00"/>
    <x v="5"/>
    <n v="73055"/>
    <s v="Engineering Prototypes/Samples"/>
    <s v="GM"/>
    <d v="2023-06-27T00:00:00"/>
    <s v="Pinhal"/>
    <s v="Inbound Premium"/>
    <n v="50"/>
    <n v="50"/>
    <n v="1.2238439160381376E-4"/>
    <s v="E1P-Prototypes/Samples"/>
    <s v="Normal"/>
  </r>
  <r>
    <d v="2023-06-01T00:00:00"/>
    <x v="7"/>
    <n v="73062"/>
    <s v="Customer Reschedule - Fiat X6H Consulta 22 Argo"/>
    <s v="FIAT"/>
    <d v="2023-06-20T00:00:00"/>
    <s v="Ouros"/>
    <s v="Inbound Premium"/>
    <n v="140"/>
    <n v="80"/>
    <n v="3.4267629649067856E-4"/>
    <s v="S2-External Customer driven schedule changes"/>
    <s v="Cost Recovery"/>
  </r>
  <r>
    <d v="2023-06-01T00:00:00"/>
    <x v="7"/>
    <n v="73077"/>
    <s v="Customer Rechedule - CNH Aro 10 "/>
    <s v="JOHN DEERE"/>
    <d v="2023-06-26T00:00:00"/>
    <s v="Paraisopolis"/>
    <s v="Inbound Premium"/>
    <n v="560"/>
    <n v="560"/>
    <n v="1.3707051859627143E-3"/>
    <s v="S2-External Customer driven schedule changes"/>
    <s v="Cost Recovery"/>
  </r>
  <r>
    <d v="2023-06-01T00:00:00"/>
    <x v="7"/>
    <n v="73108"/>
    <s v="Customer Rechedule - CNH Aro 10 "/>
    <s v="OTHER"/>
    <d v="2023-06-23T00:00:00"/>
    <s v="Paraisopolis"/>
    <s v="Outbound Premium"/>
    <n v="588.71"/>
    <n v="588.71"/>
    <n v="1.4409783036216242E-3"/>
    <s v="PC-Plant PC Resp"/>
    <s v="Cost Recovery"/>
  </r>
  <r>
    <d v="2023-06-01T00:00:00"/>
    <x v="5"/>
    <n v="73135"/>
    <s v="Projeto"/>
    <s v="JOHN DEERE"/>
    <d v="2023-06-23T00:00:00"/>
    <s v="Paraisopolis"/>
    <s v="Inbound Premium"/>
    <n v="532"/>
    <n v="532"/>
    <n v="1.3021699266645786E-3"/>
    <s v="E1P-Prototypes/Samples"/>
    <s v="Cost Recovery"/>
  </r>
  <r>
    <d v="2023-06-01T00:00:00"/>
    <x v="5"/>
    <n v="73155"/>
    <s v="Projeto"/>
    <s v="VW"/>
    <d v="2023-06-23T00:00:00"/>
    <s v="Paraisopolis"/>
    <s v="Inbound Premium"/>
    <n v="111"/>
    <n v="111"/>
    <n v="2.716933493604666E-4"/>
    <s v="E1P-Prototypes/Samples"/>
    <s v="Cost Recovery"/>
  </r>
  <r>
    <d v="2023-06-01T00:00:00"/>
    <x v="1"/>
    <n v="73157"/>
    <s v="ETA Delay"/>
    <s v="DAIMLER"/>
    <d v="2023-06-26T00:00:00"/>
    <s v="Paraisopolis"/>
    <s v="Inbound Premium"/>
    <n v="200"/>
    <n v="200"/>
    <n v="4.8953756641525504E-4"/>
    <s v="B2-Behind Schedule-Aptiv"/>
    <s v="Cost Recovery"/>
  </r>
  <r>
    <d v="2023-06-01T00:00:00"/>
    <x v="3"/>
    <n v="73225"/>
    <s v="Stock Discrepancy"/>
    <s v="JOHN DEERE"/>
    <d v="2023-06-24T00:00:00"/>
    <s v="Paraisopolis"/>
    <s v="Inbound Premium"/>
    <n v="531.79999999999995"/>
    <n v="531.79999999999995"/>
    <n v="1.3016803890981631E-3"/>
    <s v="PC-Plant PC Resp"/>
    <s v="Cost Recovery"/>
  </r>
  <r>
    <d v="2023-06-01T00:00:00"/>
    <x v="7"/>
    <n v="73364"/>
    <s v="Customer Reschedule - Fiat X6H Consulta 22 Argo"/>
    <s v="FIAT"/>
    <d v="2023-06-20T00:00:00"/>
    <s v="Ouros"/>
    <s v="Inbound Premium"/>
    <n v="308"/>
    <n v="412"/>
    <n v="7.5388785227949282E-4"/>
    <s v="S2-External Customer driven schedule changes"/>
    <s v="Cost Recovery"/>
  </r>
  <r>
    <d v="2023-06-01T00:00:00"/>
    <x v="5"/>
    <n v="73375"/>
    <s v="Engineering Prototypes/Samples"/>
    <s v="VW"/>
    <d v="2023-06-27T00:00:00"/>
    <s v="Pinhal"/>
    <s v="Inbound Premium"/>
    <n v="50"/>
    <n v="50"/>
    <n v="1.2238439160381376E-4"/>
    <s v="E1P-Prototypes/Samples"/>
    <s v="Normal"/>
  </r>
  <r>
    <d v="2023-06-01T00:00:00"/>
    <x v="3"/>
    <n v="73384"/>
    <s v="Stock Discrepancy"/>
    <s v="GM"/>
    <d v="2023-06-26T00:00:00"/>
    <s v="Pinhal"/>
    <s v="Inbound Premium"/>
    <n v="156.99"/>
    <n v="156.99"/>
    <n v="3.8426251275765449E-4"/>
    <s v="S1I-Inventory loss/adjustments"/>
    <s v="Normal"/>
  </r>
  <r>
    <d v="2023-06-01T00:00:00"/>
    <x v="0"/>
    <n v="73389"/>
    <s v="Manufacturing Delay"/>
    <s v="GM"/>
    <d v="2023-06-26T00:00:00"/>
    <s v="Pinhal"/>
    <s v="Outbound Premium"/>
    <n v="294.35000000000002"/>
    <n v="294.35000000000002"/>
    <n v="7.204769133716517E-4"/>
    <s v="M1L-Manufacturing low efficiency"/>
    <s v="Normal"/>
  </r>
  <r>
    <d v="2023-06-01T00:00:00"/>
    <x v="1"/>
    <n v="73469"/>
    <s v="ETA Delay"/>
    <s v="GM"/>
    <d v="2023-06-27T00:00:00"/>
    <s v="Paraisopolis"/>
    <s v="Inbound Premium"/>
    <n v="230"/>
    <n v="230"/>
    <n v="5.6296820137754339E-4"/>
    <s v="B2-Behind Schedule-Aptiv"/>
    <s v="Cost Recovery"/>
  </r>
  <r>
    <d v="2023-06-01T00:00:00"/>
    <x v="7"/>
    <n v="73497"/>
    <s v="Customer Reschedule - JD Gavea Consulta 12"/>
    <s v="JOHN DEERE"/>
    <d v="2023-06-27T00:00:00"/>
    <s v="Paraisopolis"/>
    <s v="Inbound Premium"/>
    <n v="1520"/>
    <n v="1520"/>
    <n v="3.7204855047559388E-3"/>
    <s v="S2-External Customer driven schedule changes"/>
    <s v="Cost Recovery"/>
  </r>
  <r>
    <d v="2023-06-01T00:00:00"/>
    <x v="9"/>
    <n v="73517"/>
    <s v="Customer Reschedule - JD Gavea Consulta 12"/>
    <s v="JOHN DEERE"/>
    <d v="2023-06-27T00:00:00"/>
    <s v="Paraisopolis"/>
    <s v="Inbound Premium"/>
    <n v="130"/>
    <n v="130"/>
    <n v="3.1819941816991582E-4"/>
    <s v="S2-External Customer driven schedule changes"/>
    <s v="Cost Recovery"/>
  </r>
  <r>
    <d v="2023-06-01T00:00:00"/>
    <x v="9"/>
    <n v="73535"/>
    <s v="Customer Reschedule - JD Gavea Consulta 12"/>
    <s v="JOHN DEERE"/>
    <d v="2023-06-27T00:00:00"/>
    <s v="Paraisopolis"/>
    <s v="Inbound Premium"/>
    <n v="100"/>
    <n v="100"/>
    <n v="2.4476878320762752E-4"/>
    <s v="S2-External Customer driven schedule changes"/>
    <s v="Cost Recovery"/>
  </r>
  <r>
    <d v="2023-06-01T00:00:00"/>
    <x v="8"/>
    <n v="73733"/>
    <s v="Internal Strategy - Discount"/>
    <s v="VW"/>
    <d v="2023-06-27T00:00:00"/>
    <s v="Pinhal"/>
    <s v="Inbound Premium"/>
    <n v="120"/>
    <n v="120"/>
    <n v="2.9372253984915307E-4"/>
    <s v="PC-Plant PC Resp"/>
    <s v="Normal"/>
  </r>
  <r>
    <d v="2023-06-01T00:00:00"/>
    <x v="7"/>
    <n v="73768"/>
    <s v="Customer Reschedule - JD Gavea Consulta 12"/>
    <s v="JOHN DEERE"/>
    <d v="2023-06-28T00:00:00"/>
    <s v="Paraisopolis"/>
    <s v="Inbound Premium"/>
    <n v="600"/>
    <n v="600"/>
    <n v="1.4686126992457652E-3"/>
    <s v="S2-External Customer driven schedule changes"/>
    <s v="Cost Recovery"/>
  </r>
  <r>
    <d v="2023-06-01T00:00:00"/>
    <x v="3"/>
    <n v="73883"/>
    <s v="Stock Discrepancy"/>
    <s v="GM"/>
    <d v="2023-06-27T00:00:00"/>
    <s v="Paraisopolis"/>
    <s v="Inbound Premium"/>
    <n v="242.51"/>
    <n v="242.51"/>
    <n v="5.9358877615681756E-4"/>
    <s v="S1I-Inventory loss/adjustments"/>
    <s v="Normal"/>
  </r>
  <r>
    <d v="2023-06-01T00:00:00"/>
    <x v="5"/>
    <n v="73898"/>
    <s v="Projeto"/>
    <s v="OTHER"/>
    <d v="2023-06-28T00:00:00"/>
    <s v="Paraisopolis"/>
    <s v="Inbound Premium"/>
    <n v="48"/>
    <n v="48"/>
    <n v="1.1748901593966123E-4"/>
    <s v="E1P-Prototypes/Samples"/>
    <s v="Cost Recovery"/>
  </r>
  <r>
    <d v="2023-06-01T00:00:00"/>
    <x v="3"/>
    <n v="73904"/>
    <s v="Stock Discrepancy"/>
    <s v="GM"/>
    <d v="2023-06-28T00:00:00"/>
    <s v="Paraisopolis"/>
    <s v="Inbound Premium"/>
    <n v="500"/>
    <n v="500"/>
    <n v="1.2238439160381378E-3"/>
    <s v="S1I-Inventory loss/adjustments"/>
    <s v="Normal"/>
  </r>
  <r>
    <d v="2023-06-01T00:00:00"/>
    <x v="7"/>
    <n v="74045"/>
    <s v="Customer Reschedule - JD Gavea Consulta 12"/>
    <s v="JOHN DEERE"/>
    <d v="2023-06-27T00:00:00"/>
    <s v="Paraisopolis"/>
    <s v="Inbound Premium"/>
    <n v="66"/>
    <n v="66"/>
    <n v="1.6154739691703418E-4"/>
    <s v="S2-External Customer driven schedule changes"/>
    <s v="Cost Recovery"/>
  </r>
  <r>
    <d v="2023-06-01T00:00:00"/>
    <x v="7"/>
    <n v="74047"/>
    <s v="Customer Reschedule - JD Gavea Consulta 12"/>
    <s v="JOHN DEERE"/>
    <d v="2023-06-29T00:00:00"/>
    <s v="Paraisopolis"/>
    <s v="Inbound Premium"/>
    <n v="117.17"/>
    <n v="117.17"/>
    <n v="2.8679558328437719E-4"/>
    <s v="S2-External Customer driven schedule changes"/>
    <s v="Cost Recovery"/>
  </r>
  <r>
    <d v="2023-06-01T00:00:00"/>
    <x v="5"/>
    <n v="74104"/>
    <s v="Engineering Prototypes/Samples"/>
    <s v="FIAT"/>
    <d v="2023-06-28T00:00:00"/>
    <s v="Paraisopolis"/>
    <s v="Inbound Premium"/>
    <n v="102"/>
    <n v="102"/>
    <n v="2.4966415887178013E-4"/>
    <s v="E1P-Prototypes/Samples"/>
    <s v="Normal"/>
  </r>
  <r>
    <d v="2023-06-01T00:00:00"/>
    <x v="5"/>
    <n v="74138"/>
    <s v="Projeto"/>
    <s v="JOHN DEERE"/>
    <d v="2023-06-28T00:00:00"/>
    <s v="Paraisopolis"/>
    <s v="Inbound Premium"/>
    <n v="50"/>
    <n v="50"/>
    <n v="1.2238439160381376E-4"/>
    <s v="E1P-Prototypes/Samples"/>
    <s v="Cost Recovery"/>
  </r>
  <r>
    <d v="2023-06-01T00:00:00"/>
    <x v="1"/>
    <n v="74168"/>
    <s v="ETA Delay - Penske"/>
    <s v="TOYOTA"/>
    <d v="2023-06-29T00:00:00"/>
    <s v="Paraisopolis"/>
    <s v="Inbound Premium"/>
    <n v="150"/>
    <n v="150"/>
    <n v="3.6715317481144131E-4"/>
    <s v="T1-Transportation"/>
    <s v="Normal"/>
  </r>
  <r>
    <d v="2023-06-01T00:00:00"/>
    <x v="0"/>
    <n v="74171"/>
    <s v="Manufacturing Delay"/>
    <s v="OTHER"/>
    <d v="2023-06-28T00:00:00"/>
    <s v="Paraisopolis"/>
    <s v="Outbound Premium"/>
    <n v="478.23"/>
    <n v="478.23"/>
    <n v="1.1705577519338373E-3"/>
    <s v="M1L-Manufacturing low efficiency"/>
    <s v="Normal"/>
  </r>
  <r>
    <d v="2023-06-01T00:00:00"/>
    <x v="12"/>
    <n v="74336"/>
    <s v="Customer Reschedule Fiat Below Logistics Agreement"/>
    <s v="FIAT"/>
    <d v="2023-06-29T00:00:00"/>
    <s v="Paraisopolis"/>
    <s v="Inbound Premium"/>
    <n v="80"/>
    <n v="80"/>
    <n v="1.9581502656610203E-4"/>
    <s v="C2-Capacity-Aptiv Resp"/>
    <s v="Normal"/>
  </r>
  <r>
    <d v="2023-06-01T00:00:00"/>
    <x v="11"/>
    <n v="74368"/>
    <s v="Packaging Problem"/>
    <s v="OTHER"/>
    <d v="2023-06-29T00:00:00"/>
    <s v="Paraisopolis"/>
    <s v="Inbound Premium"/>
    <n v="333.77"/>
    <n v="333.77"/>
    <n v="8.1696476771209842E-4"/>
    <s v="PC-Plant PC Resp"/>
    <s v="Normal"/>
  </r>
  <r>
    <d v="2023-06-01T00:00:00"/>
    <x v="0"/>
    <n v="74371"/>
    <s v="Manufacturing Delay"/>
    <s v="TOYOTA"/>
    <d v="2023-06-29T00:00:00"/>
    <s v="Paraisopolis"/>
    <s v="Outbound Premium"/>
    <n v="549.46"/>
    <n v="549.46"/>
    <n v="1.3449065562126305E-3"/>
    <s v="M1L-Manufacturing low efficiency"/>
    <s v="Normal"/>
  </r>
  <r>
    <d v="2023-06-01T00:00:00"/>
    <x v="0"/>
    <n v="74429"/>
    <s v="Manufacturing Delay"/>
    <s v="OTHER"/>
    <d v="2023-06-29T00:00:00"/>
    <s v="Paraisopolis"/>
    <s v="Outbound Premium"/>
    <n v="478.23"/>
    <n v="478.23"/>
    <n v="1.1705577519338373E-3"/>
    <s v="M1L-Manufacturing low efficiency"/>
    <s v="Normal"/>
  </r>
  <r>
    <d v="2023-06-01T00:00:00"/>
    <x v="5"/>
    <n v="74842"/>
    <s v="Projeto"/>
    <s v="Stellantis"/>
    <d v="2023-06-30T00:00:00"/>
    <s v="Paraisopolis"/>
    <s v="Inbound Premium"/>
    <n v="40"/>
    <n v="40"/>
    <n v="9.7907513283051014E-5"/>
    <s v="E1P-Prototypes/Samples"/>
    <s v="Cost Recovery"/>
  </r>
  <r>
    <d v="2023-06-01T00:00:00"/>
    <x v="0"/>
    <n v="74858"/>
    <s v="Manufacturing Delay"/>
    <s v="OTHER"/>
    <d v="2023-06-30T00:00:00"/>
    <s v="Paraisopolis"/>
    <s v="Outbound Premium"/>
    <n v="478.23"/>
    <n v="478.23"/>
    <n v="1.1705577519338373E-3"/>
    <s v="M1L-Manufacturing low efficiency"/>
    <s v="Normal"/>
  </r>
  <r>
    <d v="2023-06-01T00:00:00"/>
    <x v="0"/>
    <n v="74888"/>
    <s v="Manufacturing Delay"/>
    <s v="OTHER"/>
    <d v="2023-06-30T00:00:00"/>
    <s v="Paraisopolis"/>
    <s v="Outbound Premium"/>
    <n v="706.45"/>
    <n v="706.45"/>
    <n v="1.729169068970285E-3"/>
    <s v="M1L-Manufacturing low efficiency"/>
    <s v="Normal"/>
  </r>
  <r>
    <d v="2023-07-01T00:00:00"/>
    <x v="8"/>
    <n v="75075"/>
    <s v="Internal Strategy - Discount"/>
    <s v="VW"/>
    <d v="2023-07-04T00:00:00"/>
    <s v="Pinhal"/>
    <s v="Inbound Premium"/>
    <n v="918.66"/>
    <n v="980"/>
    <n v="2.2485929038151913E-3"/>
    <s v="PC-Plant PC Resp"/>
    <s v="Normal"/>
  </r>
  <r>
    <d v="2023-07-01T00:00:00"/>
    <x v="3"/>
    <n v="75081"/>
    <s v="Stock Discrepancy"/>
    <s v="TOYOTA"/>
    <d v="2023-07-03T00:00:00"/>
    <s v="Paraisopolis"/>
    <s v="Inbound Premium"/>
    <n v="985.64"/>
    <n v="985.64"/>
    <n v="2.4125390348076602E-3"/>
    <s v="S1I-Inventory loss/adjustments"/>
    <s v="Normal"/>
  </r>
  <r>
    <d v="2023-07-01T00:00:00"/>
    <x v="3"/>
    <n v="75085"/>
    <s v="Stock Discrepancy (Customer Reschedule EMEA)"/>
    <s v="FIAT"/>
    <d v="2023-07-03T00:00:00"/>
    <s v="Ouros"/>
    <s v="Inbound Premium"/>
    <n v="300"/>
    <n v="300"/>
    <n v="7.3430634962288262E-4"/>
    <s v="S1I-Inventory loss/adjustments"/>
    <s v="Cost Recovery"/>
  </r>
  <r>
    <d v="2023-07-01T00:00:00"/>
    <x v="0"/>
    <n v="75182"/>
    <s v="Manufacturing Delay"/>
    <s v="OTHER"/>
    <d v="2023-07-03T00:00:00"/>
    <s v="Paraisopolis"/>
    <s v="Outbound Premium"/>
    <n v="647.58000000000004"/>
    <n v="647.58000000000004"/>
    <n v="1.5850736862959545E-3"/>
    <s v="M1L-Manufacturing low efficiency"/>
    <s v="Normal"/>
  </r>
  <r>
    <d v="2023-07-01T00:00:00"/>
    <x v="0"/>
    <n v="75190"/>
    <s v="Manufacturing Delay"/>
    <s v="OTHER"/>
    <d v="2023-07-03T00:00:00"/>
    <s v="Paraisopolis"/>
    <s v="Outbound Premium"/>
    <n v="478.23"/>
    <n v="478.23"/>
    <n v="1.1705577519338373E-3"/>
    <s v="M1L-Manufacturing low efficiency"/>
    <s v="Normal"/>
  </r>
  <r>
    <d v="2023-07-01T00:00:00"/>
    <x v="0"/>
    <n v="75204"/>
    <s v="Manufacturing Delay"/>
    <s v="GM"/>
    <d v="2023-07-03T00:00:00"/>
    <s v="Ouros"/>
    <s v="Outbound Premium"/>
    <n v="255.11"/>
    <n v="255.11"/>
    <n v="6.2442964284097871E-4"/>
    <s v="PC-Plant PC Resp"/>
    <s v="Normal"/>
  </r>
  <r>
    <d v="2023-07-01T00:00:00"/>
    <x v="8"/>
    <n v="75374"/>
    <s v="Internal Strategy - Discount"/>
    <s v="VW"/>
    <d v="2023-07-05T00:00:00"/>
    <s v="Pinhal"/>
    <s v="Inbound Premium"/>
    <n v="102.07"/>
    <n v="100"/>
    <n v="2.4983549702002541E-4"/>
    <s v="PC-Plant PC Resp"/>
    <s v="Normal"/>
  </r>
  <r>
    <d v="2023-07-01T00:00:00"/>
    <x v="7"/>
    <n v="75378"/>
    <s v="Customer Reschedule - Fiat X6H Consulta 22 Argo"/>
    <s v="FIAT"/>
    <d v="2023-07-04T00:00:00"/>
    <s v="Paraisopolis"/>
    <s v="Inbound Premium"/>
    <n v="750"/>
    <n v="750"/>
    <n v="1.8357658740572067E-3"/>
    <s v="S2-External Customer driven schedule changes"/>
    <s v="Cost Recovery"/>
  </r>
  <r>
    <d v="2023-07-01T00:00:00"/>
    <x v="12"/>
    <n v="75389"/>
    <s v="Customer Reschedule - GM Below Logistics Agreement"/>
    <s v="GM"/>
    <d v="2023-07-05T00:00:00"/>
    <s v="Paraisopolis"/>
    <s v="Inbound Premium"/>
    <n v="250"/>
    <n v="250"/>
    <n v="6.1192195801906889E-4"/>
    <s v="C2-Capacity-Aptiv Resp"/>
    <s v="Normal"/>
  </r>
  <r>
    <d v="2023-07-01T00:00:00"/>
    <x v="8"/>
    <n v="75420"/>
    <s v="Internal Strategy - Discount"/>
    <s v="VW"/>
    <d v="2023-07-05T00:00:00"/>
    <s v="Pinhal"/>
    <s v="Inbound Premium"/>
    <n v="250"/>
    <n v="250"/>
    <n v="6.1192195801906889E-4"/>
    <s v="PC-Plant PC Resp"/>
    <s v="Normal"/>
  </r>
  <r>
    <d v="2023-07-01T00:00:00"/>
    <x v="6"/>
    <n v="75491"/>
    <s v="P&amp;A"/>
    <s v="FIAT"/>
    <d v="2023-07-04T00:00:00"/>
    <s v="Paraisopolis"/>
    <s v="Inbound Premium"/>
    <n v="222.46"/>
    <n v="222.46"/>
    <n v="5.4451263512368827E-4"/>
    <s v="OOOT-Other/Sales"/>
    <s v="Normal"/>
  </r>
  <r>
    <d v="2023-07-01T00:00:00"/>
    <x v="5"/>
    <n v="75513"/>
    <s v="Projeto"/>
    <s v="GM"/>
    <d v="2023-07-05T00:00:00"/>
    <s v="Pinhal"/>
    <s v="Inbound Premium"/>
    <n v="1739.8"/>
    <n v="1987"/>
    <n v="4.2584872902463036E-3"/>
    <s v="OOOT-Other/Sales"/>
    <s v="Normal"/>
  </r>
  <r>
    <d v="2023-07-01T00:00:00"/>
    <x v="0"/>
    <n v="75568"/>
    <s v="Manufacturing Delay"/>
    <s v="GM"/>
    <d v="2023-07-04T00:00:00"/>
    <s v="Pinhal"/>
    <s v="Outbound Premium"/>
    <n v="498.73"/>
    <n v="529.84"/>
    <n v="1.220735352491401E-3"/>
    <s v="M1L-Manufacturing low efficiency"/>
    <s v="Normal"/>
  </r>
  <r>
    <d v="2023-07-01T00:00:00"/>
    <x v="11"/>
    <n v="75570"/>
    <s v="Packaging Problem"/>
    <s v="OTHER"/>
    <d v="2023-07-04T00:00:00"/>
    <s v="Paraisopolis"/>
    <s v="Inbound Premium"/>
    <n v="333.77"/>
    <n v="333.77"/>
    <n v="8.1696476771209842E-4"/>
    <s v="PC-Plant PC Resp"/>
    <s v="Normal"/>
  </r>
  <r>
    <d v="2023-07-01T00:00:00"/>
    <x v="8"/>
    <n v="75650"/>
    <s v="Internal Strategy - Discount"/>
    <s v="VW"/>
    <d v="2023-07-06T00:00:00"/>
    <s v="Pinhal"/>
    <s v="Inbound Premium"/>
    <n v="79.569999999999993"/>
    <n v="100"/>
    <n v="1.9476252079830923E-4"/>
    <s v="PC-Plant PC Resp"/>
    <s v="Normal"/>
  </r>
  <r>
    <d v="2023-07-01T00:00:00"/>
    <x v="5"/>
    <n v="75690"/>
    <s v="Projeto"/>
    <s v="JOHN DEERE"/>
    <d v="2023-07-05T00:00:00"/>
    <s v="Paraisopolis"/>
    <s v="Inbound Premium"/>
    <n v="97"/>
    <n v="97"/>
    <n v="2.3742571971139872E-4"/>
    <s v="E1P-Prototypes/Samples"/>
    <s v="Cost Recovery"/>
  </r>
  <r>
    <d v="2023-07-01T00:00:00"/>
    <x v="3"/>
    <n v="75702"/>
    <s v="Stock Discrepancy"/>
    <s v="JOHN DEERE"/>
    <d v="2023-07-06T00:00:00"/>
    <s v="Paraisopolis"/>
    <s v="Inbound Premium"/>
    <n v="137.04"/>
    <n v="137.04"/>
    <n v="3.3543114050773275E-4"/>
    <s v="S1I-Inventory loss/adjustments"/>
    <s v="Normal"/>
  </r>
  <r>
    <d v="2023-07-01T00:00:00"/>
    <x v="7"/>
    <n v="75747"/>
    <s v="Customer Reschedule - Fiat X6H Consulta 22 Argo"/>
    <s v="FIAT"/>
    <d v="2023-07-07T00:00:00"/>
    <s v="Ouros"/>
    <s v="Inbound Premium"/>
    <n v="174.96"/>
    <n v="174.96"/>
    <n v="4.2824746310006517E-4"/>
    <s v="S2-External Customer driven schedule changes"/>
    <s v="Cost Recovery"/>
  </r>
  <r>
    <d v="2023-07-01T00:00:00"/>
    <x v="5"/>
    <n v="75812"/>
    <s v="Projeto"/>
    <s v="JOHN DEERE"/>
    <d v="2023-07-06T00:00:00"/>
    <s v="Paraisopolis"/>
    <s v="Inbound Premium"/>
    <n v="243"/>
    <n v="243"/>
    <n v="5.9478814319453496E-4"/>
    <s v="E1P-Prototypes/Samples"/>
    <s v="Cost Recovery"/>
  </r>
  <r>
    <d v="2023-07-01T00:00:00"/>
    <x v="1"/>
    <n v="75832"/>
    <s v="ETA Delay"/>
    <s v="PSA"/>
    <d v="2023-07-05T00:00:00"/>
    <s v="Paraisopolis"/>
    <s v="Inbound Premium"/>
    <n v="390.12"/>
    <n v="390.12"/>
    <n v="9.5489197704959664E-4"/>
    <s v="PC-Plant PC Resp"/>
    <s v="Normal"/>
  </r>
  <r>
    <d v="2023-07-01T00:00:00"/>
    <x v="3"/>
    <n v="75837"/>
    <s v="Stock Discrepancy (Customer Reschedule EMEA)"/>
    <s v="GM"/>
    <d v="2023-07-05T00:00:00"/>
    <s v="Paraisopolis"/>
    <s v="Inbound Premium"/>
    <n v="686.83"/>
    <n v="686.83"/>
    <n v="1.6811454337049485E-3"/>
    <s v="PC-Plant PC Resp"/>
    <s v="Cost Recovery"/>
  </r>
  <r>
    <d v="2023-07-01T00:00:00"/>
    <x v="0"/>
    <n v="75839"/>
    <s v="Manufacturing Delay"/>
    <s v="OTHER"/>
    <d v="2023-07-05T00:00:00"/>
    <s v="Paraisopolis"/>
    <s v="Outbound Premium"/>
    <n v="619.71"/>
    <n v="619.71"/>
    <n v="1.5168566264159888E-3"/>
    <s v="M1L-Manufacturing low efficiency"/>
    <s v="Normal"/>
  </r>
  <r>
    <d v="2023-07-01T00:00:00"/>
    <x v="8"/>
    <n v="75843"/>
    <s v="Internal Strategy - Discount"/>
    <s v="FIAT"/>
    <d v="2023-07-05T00:00:00"/>
    <s v="Ouros"/>
    <s v="Inbound Premium"/>
    <n v="784.94"/>
    <n v="784.94"/>
    <n v="1.9212880869099518E-3"/>
    <s v="PC-Plant PC Resp"/>
    <s v="Normal"/>
  </r>
  <r>
    <d v="2023-07-01T00:00:00"/>
    <x v="6"/>
    <n v="75919"/>
    <s v="P&amp;A"/>
    <s v="PSA"/>
    <d v="2023-07-06T00:00:00"/>
    <s v="Paraisopolis"/>
    <s v="Inbound Premium"/>
    <n v="39.1"/>
    <n v="33.549999999999997"/>
    <n v="9.5704594234182372E-5"/>
    <s v="OOOT-Other/Sales"/>
    <s v="Normal"/>
  </r>
  <r>
    <d v="2023-07-01T00:00:00"/>
    <x v="3"/>
    <n v="75929"/>
    <s v="Stock Discrepancy"/>
    <s v="OTHER"/>
    <d v="2023-07-06T00:00:00"/>
    <s v="Paraisopolis"/>
    <s v="Inbound Premium"/>
    <n v="330"/>
    <n v="330"/>
    <n v="8.0773698458517086E-4"/>
    <s v="S1I-Inventory loss/adjustments"/>
    <s v="Normal"/>
  </r>
  <r>
    <d v="2023-07-01T00:00:00"/>
    <x v="12"/>
    <n v="75967"/>
    <s v="Customer Reschedule - GM Below Logistics Agreement"/>
    <s v="GM"/>
    <d v="2023-07-05T00:00:00"/>
    <s v="Paraisopolis"/>
    <s v="Inbound Premium"/>
    <n v="150"/>
    <n v="150"/>
    <n v="3.6715317481144131E-4"/>
    <s v="C2-Capacity-Aptiv Resp"/>
    <s v="Normal"/>
  </r>
  <r>
    <d v="2023-07-01T00:00:00"/>
    <x v="3"/>
    <n v="75978"/>
    <s v="Stock Discrepancy"/>
    <s v="VW"/>
    <d v="2023-07-07T00:00:00"/>
    <s v="Pinhal"/>
    <s v="Inbound Premium"/>
    <n v="66.400000000000006"/>
    <n v="200"/>
    <n v="1.6252647204986471E-4"/>
    <s v="S1I-Inventory loss/adjustments"/>
    <s v="Normal"/>
  </r>
  <r>
    <d v="2023-07-01T00:00:00"/>
    <x v="2"/>
    <n v="75987"/>
    <s v="Supplier Delay - Yazaki"/>
    <s v="VW"/>
    <d v="2023-07-07T00:00:00"/>
    <s v="Pinhal"/>
    <s v="Inbound Premium"/>
    <n v="190.55"/>
    <n v="500"/>
    <n v="4.6640691640213435E-4"/>
    <s v="B3-Behind Schedule-External Supplier"/>
    <s v="Cost Recovery"/>
  </r>
  <r>
    <d v="2023-07-01T00:00:00"/>
    <x v="0"/>
    <n v="76004"/>
    <s v="Manufacturing Delay"/>
    <s v="GM"/>
    <d v="2023-07-06T00:00:00"/>
    <s v="Pinhal"/>
    <s v="Outbound Premium"/>
    <n v="560.26"/>
    <n v="560.26"/>
    <n v="1.3713415847990541E-3"/>
    <s v="M1L-Manufacturing low efficiency"/>
    <s v="Normal"/>
  </r>
  <r>
    <d v="2023-07-01T00:00:00"/>
    <x v="3"/>
    <n v="76076"/>
    <s v="Stock Discrepancy"/>
    <s v="GM"/>
    <d v="2023-07-06T00:00:00"/>
    <s v="Paraisopolis"/>
    <s v="Outbound Premium"/>
    <n v="290.5"/>
    <n v="290.5"/>
    <n v="7.1105331521815801E-4"/>
    <s v="S1I-Inventory loss/adjustments"/>
    <s v="Normal"/>
  </r>
  <r>
    <d v="2023-07-01T00:00:00"/>
    <x v="8"/>
    <n v="76222"/>
    <s v="Internal Strategy - Discount"/>
    <s v="VW"/>
    <d v="2023-07-10T00:00:00"/>
    <s v="Pinhal"/>
    <s v="Inbound Premium"/>
    <n v="461.54"/>
    <n v="984"/>
    <n v="1.1297058420164843E-3"/>
    <s v="PC-Plant PC Resp"/>
    <s v="Normal"/>
  </r>
  <r>
    <d v="2023-07-01T00:00:00"/>
    <x v="1"/>
    <n v="76269"/>
    <s v="Shipment Delay"/>
    <s v="FIAT"/>
    <d v="2023-07-07T00:00:00"/>
    <s v="Ouros"/>
    <s v="Outbound Premium"/>
    <n v="311.25"/>
    <n v="311.25"/>
    <n v="7.6184283773374076E-4"/>
    <s v="PC-Plant PC Resp"/>
    <s v="Normal"/>
  </r>
  <r>
    <d v="2023-07-01T00:00:00"/>
    <x v="6"/>
    <n v="76340"/>
    <s v="P&amp;A"/>
    <s v="VW"/>
    <d v="2023-07-07T00:00:00"/>
    <s v="Paraisopolis"/>
    <s v="Inbound Premium"/>
    <n v="27.99"/>
    <n v="27.99"/>
    <n v="6.8510782419814952E-5"/>
    <s v="OOOT-Other/Sales"/>
    <s v="Normal"/>
  </r>
  <r>
    <d v="2023-07-01T00:00:00"/>
    <x v="3"/>
    <n v="76427"/>
    <s v="Stock Discrepancy"/>
    <s v="FIAT"/>
    <d v="2023-07-07T00:00:00"/>
    <s v="Paraisopolis"/>
    <s v="Inbound Premium"/>
    <n v="560.26"/>
    <n v="560.26"/>
    <n v="1.3713415847990541E-3"/>
    <s v="PC-Plant PC Resp"/>
    <s v="Normal"/>
  </r>
  <r>
    <d v="2023-07-01T00:00:00"/>
    <x v="2"/>
    <n v="76688"/>
    <s v="Supplier Delay - Hirchiman"/>
    <s v="DAIMLER"/>
    <d v="2023-07-11T00:00:00"/>
    <s v="Paraisopolis"/>
    <s v="Inbound Premium"/>
    <n v="200"/>
    <n v="200"/>
    <n v="4.8953756641525504E-4"/>
    <s v="T3-Transportation-External Supplier Resp"/>
    <s v="Cost Recovery Pending"/>
  </r>
  <r>
    <d v="2023-07-01T00:00:00"/>
    <x v="6"/>
    <n v="76774"/>
    <s v="P&amp;A"/>
    <s v="JOHN DEERE"/>
    <d v="2023-07-10T00:00:00"/>
    <s v="Paraisopolis"/>
    <s v="Inbound Premium"/>
    <n v="75.63"/>
    <n v="70.959999999999994"/>
    <n v="1.851186307399287E-4"/>
    <s v="OOOT-Other/Sales"/>
    <s v="Normal"/>
  </r>
  <r>
    <d v="2023-07-01T00:00:00"/>
    <x v="0"/>
    <n v="76865"/>
    <s v="Manufacturing Delay"/>
    <s v="GM"/>
    <d v="2023-07-10T00:00:00"/>
    <s v="Pinhal"/>
    <s v="Outbound Premium"/>
    <n v="370.81"/>
    <n v="560.26"/>
    <n v="9.0762712501220376E-4"/>
    <s v="M1L-Manufacturing low efficiency"/>
    <s v="Normal"/>
  </r>
  <r>
    <d v="2023-07-01T00:00:00"/>
    <x v="2"/>
    <n v="76979"/>
    <s v="Supplier Delay - Woco"/>
    <s v="GM"/>
    <d v="2023-07-11T00:00:00"/>
    <s v="Paraisopolis"/>
    <s v="Inbound Premium"/>
    <n v="3072"/>
    <n v="3072"/>
    <n v="7.5192970201383184E-3"/>
    <s v="B3-Behind Schedule-External Supplier"/>
    <s v="Cost Recovery"/>
  </r>
  <r>
    <d v="2023-07-01T00:00:00"/>
    <x v="5"/>
    <n v="77015"/>
    <s v="Projeto"/>
    <s v="VW"/>
    <d v="2023-07-12T00:00:00"/>
    <s v="Pinhal"/>
    <s v="Inbound Premium"/>
    <n v="91.43"/>
    <n v="250"/>
    <n v="2.2379209848673388E-4"/>
    <s v="OOOT-Other/Sales"/>
    <s v="Normal"/>
  </r>
  <r>
    <d v="2023-07-01T00:00:00"/>
    <x v="5"/>
    <n v="77020"/>
    <s v="Projeto"/>
    <s v="JOHN DEERE"/>
    <d v="2023-07-11T00:00:00"/>
    <s v="Paraisopolis"/>
    <s v="Inbound Premium"/>
    <n v="194"/>
    <n v="194"/>
    <n v="4.7485143942279745E-4"/>
    <s v="E1P-Prototypes/Samples"/>
    <s v="Cost Recovery Pending"/>
  </r>
  <r>
    <d v="2023-07-01T00:00:00"/>
    <x v="3"/>
    <n v="77027"/>
    <s v="Stock Discrepancy"/>
    <s v="GM"/>
    <d v="2023-07-12T00:00:00"/>
    <s v="Paraisopolis"/>
    <s v="Inbound Premium"/>
    <n v="79.569999999999993"/>
    <n v="79.569999999999993"/>
    <n v="1.9476252079830923E-4"/>
    <s v="S1I-Inventory loss/adjustments"/>
    <s v="Normal"/>
  </r>
  <r>
    <d v="2023-07-01T00:00:00"/>
    <x v="7"/>
    <n v="77100"/>
    <s v="Customer Reschedule - CNH"/>
    <s v="OTHER"/>
    <d v="2023-07-12T00:00:00"/>
    <s v="Paraisopolis"/>
    <s v="Inbound Premium"/>
    <n v="240"/>
    <n v="240"/>
    <n v="5.8744507969830614E-4"/>
    <s v="S2-External Customer driven schedule changes"/>
    <s v="Cost Recovery"/>
  </r>
  <r>
    <d v="2023-07-01T00:00:00"/>
    <x v="0"/>
    <n v="77110"/>
    <s v="Manufacturing Delay"/>
    <s v="OTHER"/>
    <d v="2023-07-11T00:00:00"/>
    <s v="Paraisopolis"/>
    <s v="Outbound Premium"/>
    <n v="505.69"/>
    <n v="505.69"/>
    <n v="1.2377712598026518E-3"/>
    <s v="M1L-Manufacturing low efficiency"/>
    <s v="Normal"/>
  </r>
  <r>
    <d v="2023-07-01T00:00:00"/>
    <x v="5"/>
    <n v="77191"/>
    <s v="Projeto"/>
    <s v="Stellantis"/>
    <d v="2023-07-11T00:00:00"/>
    <s v="Paraisopolis"/>
    <s v="Inbound Premium"/>
    <n v="200"/>
    <n v="200"/>
    <n v="4.8953756641525504E-4"/>
    <s v="E1P-Prototypes/Samples"/>
    <s v="Cost Recovery"/>
  </r>
  <r>
    <d v="2023-07-01T00:00:00"/>
    <x v="3"/>
    <n v="77424"/>
    <s v="Stock Discrepancy"/>
    <s v="PSA"/>
    <d v="2023-07-13T00:00:00"/>
    <s v="Paraisopolis"/>
    <s v="Inbound Premium"/>
    <n v="150"/>
    <n v="150"/>
    <n v="3.6715317481144131E-4"/>
    <s v="S1I-Inventory loss/adjustments"/>
    <s v="Normal"/>
  </r>
  <r>
    <d v="2023-07-01T00:00:00"/>
    <x v="5"/>
    <n v="77425"/>
    <s v="Projeto"/>
    <s v="OTHER"/>
    <d v="2023-07-12T00:00:00"/>
    <s v="Paraisopolis"/>
    <s v="Inbound Premium"/>
    <n v="226"/>
    <n v="226"/>
    <n v="5.5317745004923829E-4"/>
    <s v="E1P-Prototypes/Samples"/>
    <s v="Cost Recovery"/>
  </r>
  <r>
    <d v="2023-07-01T00:00:00"/>
    <x v="5"/>
    <n v="77706"/>
    <s v="Projeto"/>
    <s v="OTHER"/>
    <d v="2023-07-13T00:00:00"/>
    <s v="Paraisopolis"/>
    <s v="Inbound Premium"/>
    <n v="744"/>
    <n v="744"/>
    <n v="1.821079747064749E-3"/>
    <s v="E1P-Prototypes/Samples"/>
    <s v="Cost Recovery"/>
  </r>
  <r>
    <d v="2023-07-01T00:00:00"/>
    <x v="8"/>
    <n v="77822"/>
    <s v="Internal Strategy - Discount"/>
    <s v="VW"/>
    <d v="2023-07-15T00:00:00"/>
    <s v="Pinhal"/>
    <s v="Inbound Premium"/>
    <n v="410.71"/>
    <n v="410.71"/>
    <n v="1.0052898695120471E-3"/>
    <s v="PC-Plant PC Resp"/>
    <s v="Normal"/>
  </r>
  <r>
    <d v="2023-07-01T00:00:00"/>
    <x v="2"/>
    <n v="77864"/>
    <s v="Supplier Delay - Delfingen"/>
    <s v="DAIMLER"/>
    <d v="2023-07-14T00:00:00"/>
    <s v="Paraisopolis"/>
    <s v="Inbound Premium"/>
    <n v="3101.8"/>
    <n v="3101.8"/>
    <n v="7.5922381175341919E-3"/>
    <s v="B3-Behind Schedule-External Supplier"/>
    <s v="Cost Recovery Pending"/>
  </r>
  <r>
    <d v="2023-07-01T00:00:00"/>
    <x v="3"/>
    <n v="77867"/>
    <s v="Stock Discrepancy"/>
    <s v="FIAT"/>
    <d v="2023-07-13T00:00:00"/>
    <s v="Paraisopolis"/>
    <s v="Inbound Premium"/>
    <n v="560.26"/>
    <n v="560.26"/>
    <n v="1.3713415847990541E-3"/>
    <s v="PC-Plant PC Resp"/>
    <s v="Normal"/>
  </r>
  <r>
    <d v="2023-07-01T00:00:00"/>
    <x v="6"/>
    <n v="78084"/>
    <s v="P&amp;A"/>
    <s v="PSA"/>
    <d v="2023-07-11T00:00:00"/>
    <s v="Paraisopolis"/>
    <s v="Inbound Premium"/>
    <n v="41.74"/>
    <n v="33.35"/>
    <n v="1.0216649011086374E-4"/>
    <s v="OOOT-Other/Sales"/>
    <s v="Normal"/>
  </r>
  <r>
    <d v="2023-07-01T00:00:00"/>
    <x v="3"/>
    <n v="78160"/>
    <s v="Stock Discrepancy"/>
    <s v="TOYOTA"/>
    <d v="2023-07-17T00:00:00"/>
    <s v="Paraisopolis"/>
    <s v="Inbound Premium"/>
    <n v="787"/>
    <n v="787"/>
    <n v="1.9263303238440288E-3"/>
    <s v="S1I-Inventory loss/adjustments"/>
    <s v="Normal"/>
  </r>
  <r>
    <d v="2023-07-01T00:00:00"/>
    <x v="3"/>
    <n v="78163"/>
    <s v="Stock Discrepancy"/>
    <s v="FIAT"/>
    <d v="2023-07-17T00:00:00"/>
    <s v="Paraisopolis"/>
    <s v="Inbound Premium"/>
    <n v="79.569999999999993"/>
    <n v="79.569999999999993"/>
    <n v="1.9476252079830923E-4"/>
    <s v="S1I-Inventory loss/adjustments"/>
    <s v="Normal"/>
  </r>
  <r>
    <d v="2023-07-01T00:00:00"/>
    <x v="8"/>
    <n v="78167"/>
    <s v="Customer Reschedule - Fiat X6H Consulta 22 Argo"/>
    <s v="FIAT"/>
    <d v="2023-07-14T00:00:00"/>
    <s v="Paraisopolis"/>
    <s v="Inbound Premium"/>
    <n v="728.13"/>
    <n v="728.13"/>
    <n v="1.7822349411696985E-3"/>
    <s v="S4E-Errors or mix changes"/>
    <s v="Cost Recovery"/>
  </r>
  <r>
    <d v="2023-07-01T00:00:00"/>
    <x v="7"/>
    <n v="78213"/>
    <s v="Customer Reschedule - MBB"/>
    <s v="DAIMLER"/>
    <d v="2023-07-17T00:00:00"/>
    <s v="Paraisopolis"/>
    <s v="Inbound Premium"/>
    <n v="520"/>
    <n v="520"/>
    <n v="1.2727976726796633E-3"/>
    <s v="S2-External Customer driven schedule changes"/>
    <s v="Cost Recovery"/>
  </r>
  <r>
    <d v="2023-07-01T00:00:00"/>
    <x v="3"/>
    <n v="78262"/>
    <s v="Stock Discrepancy"/>
    <s v="JOHN DEERE"/>
    <d v="2023-07-14T00:00:00"/>
    <s v="Paraisopolis"/>
    <s v="Inbound Premium"/>
    <n v="180.53"/>
    <n v="180.53"/>
    <n v="4.4188108432473001E-4"/>
    <s v="S1I-Inventory loss/adjustments"/>
    <s v="Normal"/>
  </r>
  <r>
    <d v="2023-07-01T00:00:00"/>
    <x v="3"/>
    <n v="78272"/>
    <s v="Stock Discrepancy (Customer Reschedule EMEA)"/>
    <s v="FIAT"/>
    <d v="2023-07-14T00:00:00"/>
    <s v="Paraisopolis"/>
    <s v="Inbound Premium"/>
    <n v="560.26"/>
    <n v="560.26"/>
    <n v="1.3713415847990541E-3"/>
    <s v="S1I-Inventory loss/adjustments"/>
    <s v="Cost Recovery"/>
  </r>
  <r>
    <d v="2023-07-01T00:00:00"/>
    <x v="3"/>
    <n v="78274"/>
    <s v="Stock Discrepancy (Customer Reschedule EMEA)"/>
    <s v="FIAT"/>
    <d v="2023-07-14T00:00:00"/>
    <s v="Paraisopolis"/>
    <s v="Inbound Premium"/>
    <n v="560.26"/>
    <n v="560.26"/>
    <n v="1.3713415847990541E-3"/>
    <s v="S1I-Inventory loss/adjustments"/>
    <s v="Cost Recovery"/>
  </r>
  <r>
    <d v="2023-07-01T00:00:00"/>
    <x v="1"/>
    <n v="78398"/>
    <s v="ETA Delay - Penske"/>
    <s v="GM"/>
    <d v="2023-07-18T00:00:00"/>
    <s v="Pinhal"/>
    <s v="Inbound Premium"/>
    <n v="220.87"/>
    <n v="183"/>
    <n v="5.4062081147068699E-4"/>
    <s v="T1-Transportation"/>
    <s v="Normal"/>
  </r>
  <r>
    <d v="2023-07-01T00:00:00"/>
    <x v="0"/>
    <n v="78549"/>
    <s v="Purchasing Problem - Issues Commercial"/>
    <s v="FIAT"/>
    <d v="2023-07-17T00:00:00"/>
    <s v="Ouros"/>
    <s v="Inbound Premium"/>
    <n v="907"/>
    <n v="907"/>
    <n v="2.2200528636931818E-3"/>
    <s v="P1-Purchasing-Aptiv Resp"/>
    <s v="Normal"/>
  </r>
  <r>
    <d v="2023-07-01T00:00:00"/>
    <x v="8"/>
    <n v="78566"/>
    <s v="Internal Strategy - Discount"/>
    <s v="VW"/>
    <d v="2023-07-19T00:00:00"/>
    <s v="Pinhal"/>
    <s v="Inbound Premium"/>
    <n v="410.71"/>
    <n v="410.71"/>
    <n v="1.0052898695120471E-3"/>
    <s v="PC-Plant PC Resp"/>
    <s v="Normal"/>
  </r>
  <r>
    <d v="2023-07-01T00:00:00"/>
    <x v="1"/>
    <n v="78863"/>
    <s v="ETA Delay - Penske"/>
    <s v="GM"/>
    <d v="2023-07-19T00:00:00"/>
    <s v="Ouros"/>
    <s v="Inbound Premium"/>
    <n v="475"/>
    <n v="475"/>
    <n v="1.1626517202362309E-3"/>
    <s v="B2-Behind Schedule-Aptiv"/>
    <s v="Normal"/>
  </r>
  <r>
    <d v="2023-07-01T00:00:00"/>
    <x v="3"/>
    <n v="78992"/>
    <s v="Stock Discrepancy"/>
    <s v="JOHN DEERE"/>
    <d v="2023-07-21T00:00:00"/>
    <s v="Paraisopolis"/>
    <s v="Inbound Premium"/>
    <n v="231"/>
    <n v="231"/>
    <n v="5.6541588920961967E-4"/>
    <s v="S1I-Inventory loss/adjustments"/>
    <s v="Normal"/>
  </r>
  <r>
    <d v="2023-07-01T00:00:00"/>
    <x v="5"/>
    <n v="79001"/>
    <s v="Projeto"/>
    <s v="JOHN DEERE"/>
    <d v="2023-07-19T00:00:00"/>
    <s v="Paraisopolis"/>
    <s v="Inbound Premium"/>
    <n v="67"/>
    <n v="67"/>
    <n v="1.6399508474911046E-4"/>
    <s v="E1P-Prototypes/Samples"/>
    <s v="Cost Recovery"/>
  </r>
  <r>
    <d v="2023-07-01T00:00:00"/>
    <x v="5"/>
    <n v="79006"/>
    <s v="Projeto"/>
    <s v="OTHER"/>
    <d v="2023-07-20T00:00:00"/>
    <s v="Paraisopolis"/>
    <s v="Inbound Premium"/>
    <n v="31"/>
    <n v="31"/>
    <n v="7.5878322794364542E-5"/>
    <s v="E1P-Prototypes/Samples"/>
    <s v="Cost Recovery"/>
  </r>
  <r>
    <d v="2023-07-01T00:00:00"/>
    <x v="5"/>
    <n v="79028"/>
    <s v="Projeto"/>
    <s v="JOHN DEERE"/>
    <d v="2023-07-19T00:00:00"/>
    <s v="Paraisopolis"/>
    <s v="Inbound Premium"/>
    <n v="400"/>
    <n v="400"/>
    <n v="9.7907513283051009E-4"/>
    <s v="E1P-Prototypes/Samples"/>
    <s v="Cost Recovery"/>
  </r>
  <r>
    <d v="2023-07-01T00:00:00"/>
    <x v="8"/>
    <n v="79114"/>
    <s v="Internal Strategy - Discount"/>
    <s v="VW"/>
    <d v="2023-07-20T00:00:00"/>
    <s v="Pinhal"/>
    <s v="Inbound Premium"/>
    <n v="450"/>
    <n v="450"/>
    <n v="1.101459524434324E-3"/>
    <s v="S4E-Errors or mix changes"/>
    <s v="Normal"/>
  </r>
  <r>
    <d v="2023-07-01T00:00:00"/>
    <x v="3"/>
    <n v="79162"/>
    <s v="Stock Discrepancy"/>
    <s v="FIAT"/>
    <d v="2023-07-19T00:00:00"/>
    <s v="Ouros"/>
    <s v="Inbound Premium"/>
    <n v="715.04"/>
    <n v="145.25"/>
    <n v="1.75019470744782E-3"/>
    <s v="S1I-Inventory loss/adjustments"/>
    <s v="Normal"/>
  </r>
  <r>
    <d v="2023-07-01T00:00:00"/>
    <x v="3"/>
    <n v="79164"/>
    <s v="Stock Discrepancy (Customer Reschedule EMEA)"/>
    <s v="FIAT"/>
    <d v="2023-07-19T00:00:00"/>
    <s v="Paraisopolis"/>
    <s v="Inbound Premium"/>
    <n v="560.26"/>
    <n v="560.26"/>
    <n v="1.3713415847990541E-3"/>
    <s v="S1I-Inventory loss/adjustments"/>
    <s v="Cost Recovery"/>
  </r>
  <r>
    <d v="2023-07-01T00:00:00"/>
    <x v="5"/>
    <n v="79325"/>
    <s v="Projeto"/>
    <s v="JOHN DEERE"/>
    <d v="2023-07-20T00:00:00"/>
    <s v="Paraisopolis"/>
    <s v="Inbound Premium"/>
    <n v="87"/>
    <n v="87"/>
    <n v="2.1294884139063598E-4"/>
    <s v="E1P-Prototypes/Samples"/>
    <s v="Cost Recovery"/>
  </r>
  <r>
    <d v="2023-07-01T00:00:00"/>
    <x v="3"/>
    <n v="79417"/>
    <s v="Stock Discrepancy"/>
    <s v="PSA"/>
    <d v="2023-07-20T00:00:00"/>
    <s v="Paraisopolis"/>
    <s v="Inbound Premium"/>
    <n v="373.51"/>
    <n v="373.51"/>
    <n v="9.1423588215880966E-4"/>
    <s v="S1I-Inventory loss/adjustments"/>
    <s v="Normal"/>
  </r>
  <r>
    <d v="2023-07-01T00:00:00"/>
    <x v="3"/>
    <n v="79638"/>
    <s v="Stock Discrepancy"/>
    <s v="JOHN DEERE"/>
    <d v="2023-07-21T00:00:00"/>
    <s v="Paraisopolis"/>
    <s v="Inbound Premium"/>
    <n v="250"/>
    <n v="250"/>
    <n v="6.1192195801906889E-4"/>
    <s v="S1I-Inventory loss/adjustments"/>
    <s v="Normal"/>
  </r>
  <r>
    <d v="2023-07-01T00:00:00"/>
    <x v="6"/>
    <n v="79639"/>
    <s v="P&amp;A"/>
    <s v="JOHN DEERE"/>
    <d v="2023-07-21T00:00:00"/>
    <s v="Paraisopolis"/>
    <s v="Inbound Premium"/>
    <n v="498"/>
    <n v="498"/>
    <n v="1.2189485403739852E-3"/>
    <s v="OOOT-Other/Sales"/>
    <s v="Normal"/>
  </r>
  <r>
    <d v="2023-07-01T00:00:00"/>
    <x v="3"/>
    <n v="79662"/>
    <s v="Stock Discrepancy"/>
    <s v="FIAT"/>
    <d v="2023-07-24T00:00:00"/>
    <s v="Ouros"/>
    <s v="Inbound Premium"/>
    <n v="987"/>
    <n v="987"/>
    <n v="2.4158678902592838E-3"/>
    <s v="S1I-Inventory loss/adjustments"/>
    <s v="Normal"/>
  </r>
  <r>
    <d v="2023-07-01T00:00:00"/>
    <x v="3"/>
    <n v="79682"/>
    <s v="Stock Discrepancy"/>
    <s v="GM"/>
    <d v="2023-07-24T00:00:00"/>
    <s v="Paraisopolis"/>
    <s v="Inbound Premium"/>
    <n v="130"/>
    <n v="130"/>
    <n v="3.1819941816991582E-4"/>
    <s v="S1I-Inventory loss/adjustments"/>
    <s v="Normal"/>
  </r>
  <r>
    <d v="2023-07-01T00:00:00"/>
    <x v="3"/>
    <n v="79818"/>
    <s v="Stock Discrepancy (Customer Reschedule EMEA)"/>
    <s v="FIAT"/>
    <d v="2023-07-21T00:00:00"/>
    <s v="Paraisopolis"/>
    <s v="Inbound Premium"/>
    <n v="560.26"/>
    <n v="560.26"/>
    <n v="1.3713415847990541E-3"/>
    <s v="S1I-Inventory loss/adjustments"/>
    <s v="Cost Recovery"/>
  </r>
  <r>
    <d v="2023-07-01T00:00:00"/>
    <x v="3"/>
    <n v="80006"/>
    <s v="Stock Discrepancy"/>
    <s v="JOHN DEERE"/>
    <d v="2023-07-28T00:00:00"/>
    <s v="Paraisopolis"/>
    <s v="Inbound Premium"/>
    <n v="411"/>
    <n v="411"/>
    <n v="1.0059996989833493E-3"/>
    <s v="S1I-Inventory loss/adjustments"/>
    <s v="Normal"/>
  </r>
  <r>
    <d v="2023-07-01T00:00:00"/>
    <x v="0"/>
    <n v="80257"/>
    <s v="Ordering Error"/>
    <s v="PSA"/>
    <d v="2023-07-26T00:00:00"/>
    <s v="Paraisopolis"/>
    <s v="Inbound Premium"/>
    <n v="60"/>
    <n v="60"/>
    <n v="1.4686126992457653E-4"/>
    <s v="B2-Behind Schedule-Aptiv"/>
    <s v="Normal"/>
  </r>
  <r>
    <d v="2023-07-01T00:00:00"/>
    <x v="1"/>
    <n v="80340"/>
    <s v="ETA Delay - Penske"/>
    <s v="GM"/>
    <d v="2023-07-26T00:00:00"/>
    <s v="Pinhal"/>
    <s v="Inbound Premium"/>
    <n v="300"/>
    <n v="300"/>
    <n v="7.3430634962288262E-4"/>
    <s v="T1-Transportation"/>
    <s v="Normal"/>
  </r>
  <r>
    <d v="2023-07-01T00:00:00"/>
    <x v="3"/>
    <n v="80356"/>
    <s v="Stock Discrepancy"/>
    <s v="PSA"/>
    <d v="2023-07-25T00:00:00"/>
    <s v="Paraisopolis"/>
    <s v="Inbound Premium"/>
    <n v="498.01"/>
    <n v="498.01"/>
    <n v="1.2189730172523059E-3"/>
    <s v="S1I-Inventory loss/adjustments"/>
    <s v="Normal"/>
  </r>
  <r>
    <d v="2023-07-01T00:00:00"/>
    <x v="8"/>
    <n v="80517"/>
    <s v="Internal Strategy - Discount"/>
    <s v="VW"/>
    <d v="2023-07-27T00:00:00"/>
    <s v="Pinhal"/>
    <s v="Inbound Premium"/>
    <n v="410.71"/>
    <n v="410.71"/>
    <n v="1.0052898695120471E-3"/>
    <s v="PC-Plant PC Resp"/>
    <s v="Normal"/>
  </r>
  <r>
    <d v="2023-07-01T00:00:00"/>
    <x v="3"/>
    <n v="80546"/>
    <s v="Stock Discrepancy"/>
    <s v="GM"/>
    <d v="2023-07-27T00:00:00"/>
    <s v="Paraisopolis"/>
    <s v="Inbound Premium"/>
    <n v="136"/>
    <n v="136"/>
    <n v="3.3288554516237346E-4"/>
    <s v="S1I-Inventory loss/adjustments"/>
    <s v="Normal"/>
  </r>
  <r>
    <d v="2023-07-01T00:00:00"/>
    <x v="3"/>
    <n v="80597"/>
    <s v="Stock Discrepancy"/>
    <s v="JOHN DEERE"/>
    <d v="2023-07-27T00:00:00"/>
    <s v="Paraisopolis"/>
    <s v="Inbound Premium"/>
    <n v="40"/>
    <n v="40"/>
    <n v="9.7907513283051014E-5"/>
    <s v="S1I-Inventory loss/adjustments"/>
    <s v="Normal"/>
  </r>
  <r>
    <d v="2023-07-01T00:00:00"/>
    <x v="7"/>
    <n v="80664"/>
    <s v="Customer Reschedule - Fiat EMEA"/>
    <s v="FIAT"/>
    <d v="2023-07-26T00:00:00"/>
    <s v="Ouros"/>
    <s v="Inbound Premium"/>
    <n v="560.26"/>
    <n v="560.26"/>
    <n v="1.3713415847990541E-3"/>
    <s v="S2-External Customer driven schedule changes"/>
    <s v="Cost Recovery"/>
  </r>
  <r>
    <d v="2023-07-01T00:00:00"/>
    <x v="5"/>
    <n v="80828"/>
    <s v="Projeto"/>
    <s v="OTHER"/>
    <d v="2023-07-27T00:00:00"/>
    <s v="Paraisopolis"/>
    <s v="Inbound Premium"/>
    <n v="70"/>
    <n v="70"/>
    <n v="1.7133814824533928E-4"/>
    <s v="E1P-Prototypes/Samples"/>
    <s v="Cost Recovery"/>
  </r>
  <r>
    <d v="2023-07-01T00:00:00"/>
    <x v="7"/>
    <n v="81017"/>
    <s v="Customer Reschedule - Fiat X6H Consulta 22 Argo"/>
    <s v="FIAT"/>
    <d v="2023-07-27T00:00:00"/>
    <s v="Ouros"/>
    <s v="Inbound Premium"/>
    <n v="830.01"/>
    <n v="830.01"/>
    <n v="2.0316053775016295E-3"/>
    <s v="S4S-External Customer driven systems issues"/>
    <s v="Cost Recovery"/>
  </r>
  <r>
    <d v="2023-07-01T00:00:00"/>
    <x v="6"/>
    <n v="81138"/>
    <s v="P&amp;A"/>
    <s v="FIAT"/>
    <d v="2023-07-28T00:00:00"/>
    <s v="Paraisopolis"/>
    <s v="Inbound Premium"/>
    <n v="79.569999999999993"/>
    <n v="79.569999999999993"/>
    <n v="1.9476252079830923E-4"/>
    <s v="OOOT-Other/Sales"/>
    <s v="Normal"/>
  </r>
  <r>
    <d v="2023-07-01T00:00:00"/>
    <x v="9"/>
    <n v="81256"/>
    <s v="Engineering Prototypes/Samples MAN"/>
    <s v="VW"/>
    <d v="2023-07-28T00:00:00"/>
    <s v="Paraisopolis"/>
    <s v="Inbound Premium"/>
    <n v="560.26"/>
    <n v="560.26"/>
    <n v="1.3713415847990541E-3"/>
    <s v="E1P-Prototypes/Samples"/>
    <s v="Cost Recovery"/>
  </r>
  <r>
    <d v="2023-07-01T00:00:00"/>
    <x v="0"/>
    <n v="81298"/>
    <s v="Manufacturing Delay"/>
    <s v="GM"/>
    <d v="2023-07-28T00:00:00"/>
    <s v="Pinhal"/>
    <s v="Outbound Premium"/>
    <n v="560.26"/>
    <n v="560.26"/>
    <n v="1.3713415847990541E-3"/>
    <s v="M1L-Manufacturing low efficiency"/>
    <s v="Normal"/>
  </r>
  <r>
    <d v="2023-07-01T00:00:00"/>
    <x v="3"/>
    <n v="81502"/>
    <s v="Stock Discrepancy"/>
    <s v="FIAT"/>
    <d v="2023-07-31T00:00:00"/>
    <s v="Ouros"/>
    <s v="Inbound Premium"/>
    <n v="581.01"/>
    <n v="581.01"/>
    <n v="1.4221311073146369E-3"/>
    <s v="S1I-Inventory loss/adjustments"/>
    <s v="Normal"/>
  </r>
  <r>
    <d v="2023-07-01T00:00:00"/>
    <x v="9"/>
    <n v="81511"/>
    <s v="Shipment Delay - Recovery CNH POV16075"/>
    <s v="OTHER"/>
    <d v="2023-07-31T00:00:00"/>
    <s v="Paraisopolis"/>
    <s v="Outbound Premium"/>
    <n v="684.76"/>
    <n v="684.76"/>
    <n v="1.6760787198925504E-3"/>
    <s v="PC-Plant PC Resp"/>
    <s v="Cost Recovery"/>
  </r>
  <r>
    <d v="2023-07-01T00:00:00"/>
    <x v="3"/>
    <n v="81613"/>
    <s v="Stock Discrepancy"/>
    <s v="GM"/>
    <d v="2023-07-31T00:00:00"/>
    <s v="Pinhal"/>
    <s v="Inbound Premium"/>
    <n v="145.25"/>
    <n v="145.25"/>
    <n v="3.55526657609079E-4"/>
    <s v="PC-Plant PC Resp"/>
    <s v="Normal"/>
  </r>
  <r>
    <d v="2023-07-01T00:00:00"/>
    <x v="5"/>
    <n v="82113"/>
    <s v="Projeto"/>
    <s v="Stellantis"/>
    <d v="2023-07-27T00:00:00"/>
    <s v="Paraisopolis"/>
    <s v="Inbound Premium"/>
    <n v="640"/>
    <n v="640"/>
    <n v="1.5665202125288162E-3"/>
    <s v="E1P-Prototypes/Samples"/>
    <s v="Cost Recovery Pending"/>
  </r>
  <r>
    <d v="2023-07-01T00:00:00"/>
    <x v="3"/>
    <n v="82464"/>
    <s v="Stock Discrepqncy"/>
    <s v="JOHN DEERE"/>
    <d v="2023-07-28T00:00:00"/>
    <s v="Paraisopolis"/>
    <s v="Inbound Premium"/>
    <n v="174"/>
    <n v="174"/>
    <n v="4.2589768278127196E-4"/>
    <s v="S1I-Inventory loss/adjustments"/>
    <s v="Normal"/>
  </r>
  <r>
    <d v="2023-08-01T00:00:00"/>
    <x v="8"/>
    <n v="81771"/>
    <s v="Internal Strategy -  JD"/>
    <s v="JOHN DEERE"/>
    <d v="2023-08-02T00:00:00"/>
    <s v="Paraisopolis"/>
    <s v="Inbound Premium"/>
    <n v="61.24"/>
    <n v="61.24"/>
    <n v="1.4989640283635111E-4"/>
    <s v="S4E-Errors or mix changes"/>
    <s v="Normal"/>
  </r>
  <r>
    <d v="2023-08-01T00:00:00"/>
    <x v="0"/>
    <n v="81774"/>
    <s v="Ordering Problem"/>
    <s v="GM"/>
    <d v="2023-08-01T00:00:00"/>
    <s v="Paraisopolis"/>
    <s v="Inbound Premium"/>
    <n v="360"/>
    <n v="360"/>
    <n v="8.8116761954745921E-4"/>
    <s v="B2-Behind Schedule-Aptiv"/>
    <s v="Normal"/>
  </r>
  <r>
    <d v="2023-08-01T00:00:00"/>
    <x v="8"/>
    <n v="81897"/>
    <s v="Internal Strategy - Cancelamento Férias Fiat"/>
    <s v="FIAT"/>
    <d v="2023-08-02T00:00:00"/>
    <s v="Ouros"/>
    <s v="Inbound Premium"/>
    <n v="550"/>
    <n v="550"/>
    <n v="1.3462283076419515E-3"/>
    <s v="B2-Behind Schedule-Aptiv"/>
    <s v="Normal"/>
  </r>
  <r>
    <d v="2023-08-01T00:00:00"/>
    <x v="3"/>
    <n v="81898"/>
    <s v="Stock Discrepancy"/>
    <s v="JOHN DEERE"/>
    <d v="2023-08-02T00:00:00"/>
    <s v="Paraisopolis"/>
    <s v="Inbound Premium"/>
    <n v="1920"/>
    <n v="1920"/>
    <n v="4.6995606375864491E-3"/>
    <s v="S1I-Inventory loss/adjustments"/>
    <s v="Normal"/>
  </r>
  <r>
    <d v="2023-08-01T00:00:00"/>
    <x v="3"/>
    <n v="81903"/>
    <s v="Stock Discrepancy"/>
    <s v="FIAT"/>
    <d v="2023-08-02T00:00:00"/>
    <s v="Ouros"/>
    <s v="Inbound Premium"/>
    <n v="497.23"/>
    <n v="497.23"/>
    <n v="1.2170638207432865E-3"/>
    <s v="S1I-Inventory loss/adjustments"/>
    <s v="Normal"/>
  </r>
  <r>
    <d v="2023-08-01T00:00:00"/>
    <x v="12"/>
    <n v="82165"/>
    <s v="LT Divergency"/>
    <s v="JOHN DEERE"/>
    <d v="2023-08-03T00:00:00"/>
    <s v="Paraisopolis"/>
    <s v="Inbound Premium"/>
    <n v="424"/>
    <n v="424"/>
    <n v="1.0378196408003409E-3"/>
    <s v="L1-Lead Time Mismatch-Aptiv Resp"/>
    <s v="Normal"/>
  </r>
  <r>
    <d v="2023-08-01T00:00:00"/>
    <x v="3"/>
    <n v="82350"/>
    <s v="Stock Discrepancy"/>
    <s v="GM"/>
    <d v="2023-08-04T00:00:00"/>
    <s v="Paraisopolis"/>
    <s v="Inbound Premium"/>
    <n v="80"/>
    <n v="80"/>
    <n v="1.9581502656610203E-4"/>
    <s v="S1I-Inventory loss/adjustments"/>
    <s v="Normal"/>
  </r>
  <r>
    <d v="2023-08-01T00:00:00"/>
    <x v="1"/>
    <n v="82400"/>
    <s v="ETA Delay - Rolagem Navio"/>
    <s v="GM"/>
    <d v="2023-08-04T00:00:00"/>
    <s v="Pinhal"/>
    <s v="Inbound Premium"/>
    <n v="200"/>
    <n v="200"/>
    <n v="4.8953756641525504E-4"/>
    <s v="T1-Transportation"/>
    <s v="Normal"/>
  </r>
  <r>
    <d v="2023-08-01T00:00:00"/>
    <x v="5"/>
    <n v="82414"/>
    <s v="Project"/>
    <s v="Stellantis"/>
    <d v="2023-08-03T00:00:00"/>
    <s v="Paraisopolis"/>
    <s v="Inbound Premium"/>
    <n v="518"/>
    <n v="518"/>
    <n v="1.2679022970155107E-3"/>
    <s v="E1P-Prototypes/Samples"/>
    <s v="Normal"/>
  </r>
  <r>
    <d v="2023-08-01T00:00:00"/>
    <x v="1"/>
    <n v="82431"/>
    <s v="ETA Delay - Rolagem Navio"/>
    <s v="GM"/>
    <d v="2023-08-04T00:00:00"/>
    <s v="Pinhal"/>
    <s v="Inbound Premium"/>
    <n v="410.71"/>
    <n v="410.71"/>
    <n v="1.0052898695120471E-3"/>
    <s v="PC-Plant PC Resp"/>
    <s v="Normal"/>
  </r>
  <r>
    <d v="2023-08-01T00:00:00"/>
    <x v="3"/>
    <n v="82456"/>
    <s v="Stock Discrepancy"/>
    <s v="GM"/>
    <d v="2023-08-04T00:00:00"/>
    <s v="Paraisopolis"/>
    <s v="Inbound Premium"/>
    <n v="60"/>
    <n v="60"/>
    <n v="1.4686126992457653E-4"/>
    <s v="S1I-Inventory loss/adjustments"/>
    <s v="Normal"/>
  </r>
  <r>
    <d v="2023-08-01T00:00:00"/>
    <x v="1"/>
    <n v="82457"/>
    <s v="ETA Delay - Penske"/>
    <s v="OTHER"/>
    <d v="2023-08-04T00:00:00"/>
    <s v="Paraisopolis"/>
    <s v="Inbound Premium"/>
    <n v="50"/>
    <n v="50"/>
    <n v="1.2238439160381376E-4"/>
    <s v="T1-Transportation"/>
    <s v="Normal"/>
  </r>
  <r>
    <d v="2023-08-01T00:00:00"/>
    <x v="1"/>
    <n v="82594"/>
    <s v="ETA Delay - Rolagem Navio"/>
    <s v="GM"/>
    <d v="2023-08-04T00:00:00"/>
    <s v="Pinhal"/>
    <s v="Inbound Premium"/>
    <n v="458"/>
    <n v="458"/>
    <n v="1.1210410270909342E-3"/>
    <s v="T1-Transportation"/>
    <s v="Normal"/>
  </r>
  <r>
    <d v="2023-08-01T00:00:00"/>
    <x v="8"/>
    <n v="82653"/>
    <s v="Internal Strategy - Cancelamento Férias Fiat"/>
    <s v="FIAT"/>
    <d v="2023-08-07T00:00:00"/>
    <s v="Paraisopolis"/>
    <s v="Inbound Premium"/>
    <n v="350"/>
    <n v="350"/>
    <n v="8.5669074122669646E-4"/>
    <s v="B2-Behind Schedule-Aptiv"/>
    <s v="Normal"/>
  </r>
  <r>
    <d v="2023-08-01T00:00:00"/>
    <x v="1"/>
    <n v="82692"/>
    <s v="ETA Delay - Rolagem Navio"/>
    <s v="VW"/>
    <d v="2023-08-07T00:00:00"/>
    <s v="Pinhal"/>
    <s v="Inbound Premium"/>
    <n v="410.71"/>
    <n v="410.71"/>
    <n v="1.0052898695120471E-3"/>
    <s v="PC-Plant PC Resp"/>
    <s v="Normal"/>
  </r>
  <r>
    <d v="2023-08-01T00:00:00"/>
    <x v="3"/>
    <n v="82693"/>
    <s v="Stock Discrepancy"/>
    <s v="JOHN DEERE"/>
    <d v="2023-08-04T00:00:00"/>
    <s v="Paraisopolis"/>
    <s v="Inbound Premium"/>
    <n v="145.25"/>
    <n v="145.25"/>
    <n v="3.55526657609079E-4"/>
    <s v="S1I-Inventory loss/adjustments"/>
    <s v="Normal"/>
  </r>
  <r>
    <d v="2023-08-01T00:00:00"/>
    <x v="0"/>
    <n v="82733"/>
    <s v="Ordering Problem"/>
    <s v="VW"/>
    <d v="2023-08-04T00:00:00"/>
    <s v="Pinhal"/>
    <s v="Inbound Premium"/>
    <n v="674.89"/>
    <n v="674.89"/>
    <n v="1.6519200409899576E-3"/>
    <s v="S1E-Planner/Schedule/customer service errors"/>
    <s v="Normal"/>
  </r>
  <r>
    <d v="2023-08-01T00:00:00"/>
    <x v="1"/>
    <n v="82926"/>
    <s v="ETA Delay - Rolagem Navio"/>
    <s v="GM"/>
    <d v="2023-08-08T00:00:00"/>
    <s v="Pinhal"/>
    <s v="Inbound Premium"/>
    <n v="410.71"/>
    <n v="410.71"/>
    <n v="1.0052898695120471E-3"/>
    <s v="PC-Plant PC Resp"/>
    <s v="Normal"/>
  </r>
  <r>
    <d v="2023-08-01T00:00:00"/>
    <x v="8"/>
    <n v="83035"/>
    <s v="Internal Strategy - Discount"/>
    <s v="VW"/>
    <d v="2023-08-09T00:00:00"/>
    <s v="Pinhal"/>
    <s v="Inbound Premium"/>
    <n v="500"/>
    <n v="500"/>
    <n v="1.2238439160381378E-3"/>
    <s v="PC-Plant PC Resp"/>
    <s v="Normal"/>
  </r>
  <r>
    <d v="2023-08-01T00:00:00"/>
    <x v="6"/>
    <n v="83037"/>
    <s v="P&amp;A"/>
    <s v="FIAT"/>
    <d v="2023-08-09T00:00:00"/>
    <s v="Paraisopolis"/>
    <s v="Inbound Premium"/>
    <n v="364"/>
    <n v="364"/>
    <n v="8.9095837087576431E-4"/>
    <s v="OOOT-Other/Sales"/>
    <s v="Normal"/>
  </r>
  <r>
    <d v="2023-08-01T00:00:00"/>
    <x v="8"/>
    <n v="83053"/>
    <s v="Internal Strategy PSA Smart "/>
    <s v="PSA"/>
    <d v="2023-08-09T00:00:00"/>
    <s v="Paraisopolis"/>
    <s v="Inbound Premium"/>
    <n v="350"/>
    <n v="350"/>
    <n v="8.5669074122669646E-4"/>
    <s v="B2-Behind Schedule-Aptiv"/>
    <s v="Normal"/>
  </r>
  <r>
    <d v="2023-08-01T00:00:00"/>
    <x v="1"/>
    <n v="83063"/>
    <s v="ETA Delay - Rolagem Navio"/>
    <s v="VW"/>
    <d v="2023-08-08T00:00:00"/>
    <s v="Pinhal"/>
    <s v="Inbound Premium"/>
    <n v="700"/>
    <n v="700"/>
    <n v="1.7133814824533929E-3"/>
    <s v="T1-Transportation"/>
    <s v="Normal"/>
  </r>
  <r>
    <d v="2023-08-01T00:00:00"/>
    <x v="5"/>
    <n v="83068"/>
    <s v="Project"/>
    <s v="JOHN DEERE"/>
    <d v="2023-08-08T00:00:00"/>
    <s v="Paraisopolis"/>
    <s v="Inbound Premium"/>
    <n v="34"/>
    <n v="34"/>
    <n v="8.3221386290593366E-5"/>
    <s v="E1P-Prototypes/Samples"/>
    <s v="Cost Recovery"/>
  </r>
  <r>
    <d v="2023-08-01T00:00:00"/>
    <x v="6"/>
    <n v="83121"/>
    <s v="P&amp;A"/>
    <s v="FORD"/>
    <d v="2023-08-08T00:00:00"/>
    <s v="Paraisopolis"/>
    <s v="Inbound Premium"/>
    <n v="71"/>
    <n v="71"/>
    <n v="1.7378583607741556E-4"/>
    <s v="OOOT-Other/Sales"/>
    <s v="Normal"/>
  </r>
  <r>
    <d v="2023-08-01T00:00:00"/>
    <x v="5"/>
    <n v="83134"/>
    <s v="Project"/>
    <s v="TOYOTA"/>
    <d v="2023-08-09T00:00:00"/>
    <s v="Paraisopolis"/>
    <s v="Inbound Premium"/>
    <n v="121"/>
    <n v="121"/>
    <n v="2.9617022768122934E-4"/>
    <s v="E1P-Prototypes/Samples"/>
    <s v="Normal"/>
  </r>
  <r>
    <d v="2023-08-01T00:00:00"/>
    <x v="3"/>
    <n v="83181"/>
    <s v="Stock Discrepancy"/>
    <s v="TOYOTA"/>
    <d v="2023-08-08T00:00:00"/>
    <s v="Paraisopolis"/>
    <s v="Inbound Premium"/>
    <n v="569.44000000000005"/>
    <n v="569.44000000000005"/>
    <n v="1.3938113590975145E-3"/>
    <s v="S1I-Inventory loss/adjustments"/>
    <s v="Normal"/>
  </r>
  <r>
    <d v="2023-08-01T00:00:00"/>
    <x v="1"/>
    <n v="83299"/>
    <s v="ETA Delay - Rolagem Navio"/>
    <s v="GM"/>
    <d v="2023-08-10T00:00:00"/>
    <s v="Pinhal"/>
    <s v="Inbound Premium"/>
    <n v="200"/>
    <n v="200"/>
    <n v="4.8953756641525504E-4"/>
    <s v="T1-Transportation"/>
    <s v="Normal"/>
  </r>
  <r>
    <d v="2023-08-01T00:00:00"/>
    <x v="1"/>
    <n v="83322"/>
    <s v="ETA Delay - Rolagem Navio"/>
    <s v="GM"/>
    <d v="2023-08-10T00:00:00"/>
    <s v="Paraisopolis"/>
    <s v="Inbound Premium"/>
    <n v="350"/>
    <n v="350"/>
    <n v="8.5669074122669646E-4"/>
    <s v="T1-Transportation"/>
    <s v="Normal"/>
  </r>
  <r>
    <d v="2023-08-01T00:00:00"/>
    <x v="3"/>
    <n v="83423"/>
    <s v="Stock Discrepancy"/>
    <s v="JOHN DEERE"/>
    <d v="2023-08-09T00:00:00"/>
    <s v="Paraisopolis"/>
    <s v="Inbound Premium"/>
    <n v="674.89"/>
    <n v="674.89"/>
    <n v="1.6519200409899576E-3"/>
    <s v="S1I-Inventory loss/adjustments"/>
    <s v="Normal"/>
  </r>
  <r>
    <d v="2023-08-01T00:00:00"/>
    <x v="0"/>
    <n v="83531"/>
    <s v="Ordering Problem"/>
    <s v="PSA"/>
    <d v="2023-08-09T00:00:00"/>
    <s v="Paraisopolis"/>
    <s v="Inbound Premium"/>
    <n v="479"/>
    <n v="479"/>
    <n v="1.172442471564536E-3"/>
    <s v="S1T-IT systems (ERP/EDI) issues"/>
    <s v="Normal"/>
  </r>
  <r>
    <d v="2023-08-01T00:00:00"/>
    <x v="1"/>
    <n v="83543"/>
    <s v="ETA Delay - Rolagem Navio"/>
    <s v="JOHN DEERE"/>
    <d v="2023-08-10T00:00:00"/>
    <s v="Paraisopolis"/>
    <s v="Inbound Premium"/>
    <n v="695.98"/>
    <n v="695.98"/>
    <n v="1.7035417773684463E-3"/>
    <s v="T1-Transportation"/>
    <s v="Normal"/>
  </r>
  <r>
    <d v="2023-08-01T00:00:00"/>
    <x v="3"/>
    <n v="83547"/>
    <s v="Stock Discrepancy"/>
    <s v="FIAT"/>
    <d v="2023-08-10T00:00:00"/>
    <s v="Ouros"/>
    <s v="Inbound Premium"/>
    <n v="717.07"/>
    <n v="717.07"/>
    <n v="1.7551635137469351E-3"/>
    <s v="S1I-Inventory loss/adjustments"/>
    <s v="Normal"/>
  </r>
  <r>
    <d v="2023-08-01T00:00:00"/>
    <x v="1"/>
    <n v="83567"/>
    <s v="ETA Delay - Rolagem Navio"/>
    <s v="VW"/>
    <d v="2023-08-11T00:00:00"/>
    <s v="Pinhal"/>
    <s v="Inbound Premium"/>
    <n v="410.71"/>
    <n v="410.71"/>
    <n v="1.0052898695120471E-3"/>
    <s v="PC-Plant PC Resp"/>
    <s v="Normal"/>
  </r>
  <r>
    <d v="2023-08-01T00:00:00"/>
    <x v="1"/>
    <n v="83579"/>
    <s v="ETA Delay - Penske"/>
    <s v="JOHN DEERE"/>
    <d v="2023-08-11T00:00:00"/>
    <s v="Paraisopolis"/>
    <s v="Inbound Premium"/>
    <n v="170.15"/>
    <n v="280"/>
    <n v="4.1647408462777827E-4"/>
    <s v="T1-Transportation"/>
    <s v="Normal"/>
  </r>
  <r>
    <d v="2023-08-01T00:00:00"/>
    <x v="1"/>
    <n v="83587"/>
    <s v="ETA Delay - Penske"/>
    <s v="GM"/>
    <d v="2023-08-11T00:00:00"/>
    <s v="Ouros"/>
    <s v="Inbound Premium"/>
    <n v="85"/>
    <n v="85"/>
    <n v="2.0805346572648343E-4"/>
    <s v="T1-Transportation"/>
    <s v="Normal"/>
  </r>
  <r>
    <d v="2023-08-01T00:00:00"/>
    <x v="3"/>
    <n v="83664"/>
    <s v="Stock Discrepancy"/>
    <s v="OTHER"/>
    <d v="2023-08-11T00:00:00"/>
    <s v="Paraisopolis"/>
    <s v="Inbound Premium"/>
    <n v="1984"/>
    <n v="1984"/>
    <n v="4.8562126588393307E-3"/>
    <s v="S1I-Inventory loss/adjustments"/>
    <s v="Normal"/>
  </r>
  <r>
    <d v="2023-08-01T00:00:00"/>
    <x v="3"/>
    <n v="83673"/>
    <s v="Stock Discrepancy"/>
    <s v="JOHN DEERE"/>
    <d v="2023-08-10T00:00:00"/>
    <s v="Paraisopolis"/>
    <s v="Inbound Premium"/>
    <n v="569.44000000000005"/>
    <n v="569.44000000000005"/>
    <n v="1.3938113590975145E-3"/>
    <s v="S1I-Inventory loss/adjustments"/>
    <s v="Normal"/>
  </r>
  <r>
    <d v="2023-08-01T00:00:00"/>
    <x v="5"/>
    <n v="83675"/>
    <s v="Project"/>
    <s v="JOHN DEERE"/>
    <d v="2023-08-10T00:00:00"/>
    <s v="Paraisopolis"/>
    <s v="Inbound Premium"/>
    <n v="121"/>
    <n v="121"/>
    <n v="2.9617022768122934E-4"/>
    <s v="E1P-Prototypes/Samples"/>
    <s v="Cost Recovery"/>
  </r>
  <r>
    <d v="2023-08-01T00:00:00"/>
    <x v="3"/>
    <n v="83684"/>
    <s v="Stock Discrepancy"/>
    <s v="JOHN DEERE"/>
    <d v="2023-08-10T00:00:00"/>
    <s v="Paraisopolis"/>
    <s v="Inbound Premium"/>
    <n v="62"/>
    <n v="62"/>
    <n v="1.5175664558872908E-4"/>
    <s v="S1I-Inventory loss/adjustments"/>
    <s v="Normal"/>
  </r>
  <r>
    <d v="2023-08-01T00:00:00"/>
    <x v="1"/>
    <n v="83782"/>
    <s v="ETA Delay - Rolagem Navio"/>
    <s v="VW"/>
    <d v="2023-08-11T00:00:00"/>
    <s v="Pinhal"/>
    <s v="Inbound Premium"/>
    <n v="750"/>
    <n v="750"/>
    <n v="1.8357658740572067E-3"/>
    <s v="T1-Transportation"/>
    <s v="Normal"/>
  </r>
  <r>
    <d v="2023-08-01T00:00:00"/>
    <x v="3"/>
    <n v="83921"/>
    <s v="Stock Discrepancy"/>
    <s v="GM"/>
    <d v="2023-08-14T00:00:00"/>
    <s v="Ouros"/>
    <s v="Inbound Premium"/>
    <n v="82.64"/>
    <n v="250"/>
    <n v="2.0227692244278341E-4"/>
    <s v="S1I-Inventory loss/adjustments"/>
    <s v="Normal"/>
  </r>
  <r>
    <d v="2023-08-01T00:00:00"/>
    <x v="5"/>
    <n v="84028"/>
    <s v="Project"/>
    <s v="OTHER"/>
    <d v="2023-08-15T00:00:00"/>
    <s v="Paraisopolis"/>
    <s v="Inbound Premium"/>
    <n v="156"/>
    <n v="156"/>
    <n v="3.8183930180389896E-4"/>
    <s v="E1P-Prototypes/Samples"/>
    <s v="Cost Recovery"/>
  </r>
  <r>
    <d v="2023-08-01T00:00:00"/>
    <x v="5"/>
    <n v="84035"/>
    <s v="Project"/>
    <s v="OTHER"/>
    <d v="2023-08-14T00:00:00"/>
    <s v="Paraisopolis"/>
    <s v="Inbound Premium"/>
    <n v="168.72"/>
    <n v="168.72"/>
    <n v="4.1297389102790919E-4"/>
    <s v="E1P-Prototypes/Samples"/>
    <s v="Cost Recovery"/>
  </r>
  <r>
    <d v="2023-08-01T00:00:00"/>
    <x v="1"/>
    <n v="84064"/>
    <s v="ETA Delay - Rolagem Navio"/>
    <s v="VW"/>
    <d v="2023-08-15T00:00:00"/>
    <s v="Pinhal"/>
    <s v="Inbound Premium"/>
    <n v="410.71"/>
    <n v="410.71"/>
    <n v="1.0052898695120471E-3"/>
    <s v="PC-Plant PC Resp"/>
    <s v="Normal"/>
  </r>
  <r>
    <d v="2023-08-01T00:00:00"/>
    <x v="3"/>
    <n v="84133"/>
    <s v="Stock Discrepancy"/>
    <s v="GM"/>
    <d v="2023-08-14T00:00:00"/>
    <s v="Paraisopolis"/>
    <s v="Inbound Premium"/>
    <n v="569.44000000000005"/>
    <n v="569.44000000000005"/>
    <n v="1.3938113590975145E-3"/>
    <s v="S1I-Inventory loss/adjustments"/>
    <s v="Normal"/>
  </r>
  <r>
    <d v="2023-08-01T00:00:00"/>
    <x v="8"/>
    <n v="84260"/>
    <s v="Internal Strategy - Discount"/>
    <s v="VW"/>
    <d v="2023-08-16T00:00:00"/>
    <s v="Pinhal"/>
    <s v="Inbound Premium"/>
    <n v="500"/>
    <n v="500"/>
    <n v="1.2238439160381378E-3"/>
    <s v="PC-Plant PC Resp"/>
    <s v="Normal"/>
  </r>
  <r>
    <d v="2023-08-01T00:00:00"/>
    <x v="0"/>
    <n v="84282"/>
    <s v="Ordering Problem"/>
    <s v="GM"/>
    <d v="2023-08-16T00:00:00"/>
    <s v="Paraisopolis"/>
    <s v="Inbound Premium"/>
    <n v="350"/>
    <n v="350"/>
    <n v="8.5669074122669646E-4"/>
    <s v="B2-Behind Schedule-Aptiv"/>
    <s v="Normal"/>
  </r>
  <r>
    <d v="2023-08-01T00:00:00"/>
    <x v="1"/>
    <n v="84311"/>
    <s v="ETA Delay - Rolagem Navio"/>
    <s v="GM"/>
    <d v="2023-08-16T00:00:00"/>
    <s v="Pinhal"/>
    <s v="Inbound Premium"/>
    <n v="410.71"/>
    <n v="410.71"/>
    <n v="1.0052898695120471E-3"/>
    <s v="PC-Plant PC Resp"/>
    <s v="Normal"/>
  </r>
  <r>
    <d v="2023-08-01T00:00:00"/>
    <x v="1"/>
    <n v="84312"/>
    <s v="ETA Delay - Rolagem Navio"/>
    <s v="VW"/>
    <d v="2023-08-18T00:00:00"/>
    <s v="Pinhal"/>
    <s v="Inbound Premium"/>
    <n v="410.71"/>
    <n v="410.71"/>
    <n v="1.0052898695120471E-3"/>
    <s v="PC-Plant PC Resp"/>
    <s v="Normal"/>
  </r>
  <r>
    <d v="2023-08-01T00:00:00"/>
    <x v="1"/>
    <n v="84313"/>
    <s v="ETA Delay - Rolagem Navio"/>
    <s v="GM"/>
    <d v="2023-08-18T00:00:00"/>
    <s v="Pinhal"/>
    <s v="Inbound Premium"/>
    <n v="410.71"/>
    <n v="410.71"/>
    <n v="1.0052898695120471E-3"/>
    <s v="PC-Plant PC Resp"/>
    <s v="Normal"/>
  </r>
  <r>
    <d v="2023-08-01T00:00:00"/>
    <x v="0"/>
    <n v="84392"/>
    <s v="Manufacturing Delay"/>
    <s v="OTHER"/>
    <d v="2023-08-15T00:00:00"/>
    <s v="Ouros"/>
    <s v="Outbound Premium"/>
    <n v="168.72"/>
    <n v="168.72"/>
    <n v="4.1297389102790919E-4"/>
    <s v="M1L-Manufacturing low efficiency"/>
    <s v="Normal"/>
  </r>
  <r>
    <d v="2023-08-01T00:00:00"/>
    <x v="8"/>
    <n v="84521"/>
    <s v="Internal Strategy - Discount"/>
    <s v="VW"/>
    <d v="2023-08-17T00:00:00"/>
    <s v="Pinhal"/>
    <s v="Inbound Premium"/>
    <n v="900"/>
    <n v="900"/>
    <n v="2.2029190488686481E-3"/>
    <s v="S4E-Errors or mix changes"/>
    <s v="Normal"/>
  </r>
  <r>
    <d v="2023-08-01T00:00:00"/>
    <x v="3"/>
    <n v="84577"/>
    <s v="Stock Discrepancy"/>
    <s v="JOHN DEERE"/>
    <d v="2023-08-17T00:00:00"/>
    <s v="Paraisopolis"/>
    <s v="Inbound Premium"/>
    <n v="578"/>
    <n v="578"/>
    <n v="1.4147635669400872E-3"/>
    <s v="S1I-Inventory loss/adjustments"/>
    <s v="Normal"/>
  </r>
  <r>
    <d v="2023-08-01T00:00:00"/>
    <x v="8"/>
    <n v="84640"/>
    <s v="Internal Strategy - Evitar Compra E&amp;O"/>
    <s v="VW"/>
    <d v="2023-08-17T00:00:00"/>
    <s v="Pinhal"/>
    <s v="Inbound Premium"/>
    <n v="150"/>
    <n v="150"/>
    <n v="3.6715317481144131E-4"/>
    <s v="PC-Plant PC Resp"/>
    <s v="Normal"/>
  </r>
  <r>
    <d v="2023-08-01T00:00:00"/>
    <x v="1"/>
    <n v="84673"/>
    <s v="ETA Delay - Rolagem Navio"/>
    <s v="PSA"/>
    <d v="2023-08-17T00:00:00"/>
    <s v="Paraisopolis"/>
    <s v="Inbound Premium"/>
    <n v="82"/>
    <n v="82"/>
    <n v="2.0071040223025458E-4"/>
    <s v="T1-Transportation"/>
    <s v="Normal"/>
  </r>
  <r>
    <d v="2023-08-01T00:00:00"/>
    <x v="3"/>
    <n v="84800"/>
    <s v="Stock Discrepancy"/>
    <s v="JOHN DEERE"/>
    <d v="2023-08-17T00:00:00"/>
    <s v="Paraisopolis"/>
    <s v="Inbound Premium"/>
    <n v="288.43"/>
    <n v="288.43"/>
    <n v="7.0598660140576018E-4"/>
    <s v="S1I-Inventory loss/adjustments"/>
    <s v="Normal"/>
  </r>
  <r>
    <d v="2023-08-01T00:00:00"/>
    <x v="1"/>
    <n v="84831"/>
    <s v="ETA Delay - Rolagem Navio"/>
    <s v="TOYOTA"/>
    <d v="2023-08-17T00:00:00"/>
    <s v="Paraisopolis"/>
    <s v="Inbound Premium"/>
    <n v="569.44000000000005"/>
    <n v="569.44000000000005"/>
    <n v="1.3938113590975145E-3"/>
    <s v="T1-Transportation"/>
    <s v="Normal"/>
  </r>
  <r>
    <d v="2023-08-01T00:00:00"/>
    <x v="8"/>
    <n v="84840"/>
    <s v="Internal Strategy - Evitar Compra E&amp;O"/>
    <s v="PSA"/>
    <d v="2023-08-18T00:00:00"/>
    <s v="Paraisopolis"/>
    <s v="Inbound Premium"/>
    <n v="150"/>
    <n v="150"/>
    <n v="3.6715317481144131E-4"/>
    <s v="E&amp;O-E &amp; O Sales"/>
    <s v="Normal"/>
  </r>
  <r>
    <d v="2023-08-01T00:00:00"/>
    <x v="2"/>
    <n v="84974"/>
    <s v="Supplier Delay - Molex"/>
    <s v="PSA"/>
    <d v="2023-08-17T00:00:00"/>
    <s v="Paraisopolis"/>
    <s v="Inbound Premium"/>
    <n v="560.16"/>
    <n v="560.16"/>
    <n v="1.3710968160158463E-3"/>
    <s v="C3-Capacity-External Supplier Resp"/>
    <s v="Normal"/>
  </r>
  <r>
    <d v="2023-08-01T00:00:00"/>
    <x v="8"/>
    <n v="85139"/>
    <s v="Internal Strategy - Discount"/>
    <s v="VW"/>
    <d v="2023-08-23T00:00:00"/>
    <s v="Pinhal"/>
    <s v="Inbound Premium"/>
    <n v="1200"/>
    <n v="1200"/>
    <n v="2.9372253984915305E-3"/>
    <s v="S4E-Errors or mix changes"/>
    <s v="Normal"/>
  </r>
  <r>
    <d v="2023-08-01T00:00:00"/>
    <x v="13"/>
    <n v="85184"/>
    <s v="Força Maior - Tufao China"/>
    <s v="TOYOTA"/>
    <d v="2023-08-16T00:00:00"/>
    <s v="Paraisopolis"/>
    <s v="Inbound Premium"/>
    <n v="6811.93"/>
    <n v="6811.93"/>
    <n v="1.6673478173955345E-2"/>
    <s v="C3-Capacity-External Supplier Resp"/>
    <s v="Cost Recovery Pending"/>
  </r>
  <r>
    <d v="2023-08-01T00:00:00"/>
    <x v="2"/>
    <n v="85266"/>
    <s v="Supplier Delay - Aptiv USA"/>
    <s v="JOHN DEERE"/>
    <d v="2023-08-21T00:00:00"/>
    <s v="Paraisopolis"/>
    <s v="Inbound Premium"/>
    <n v="177"/>
    <n v="177"/>
    <n v="4.3324074627750078E-4"/>
    <s v="BIZT-Unplanned business transfers"/>
    <s v="Normal"/>
  </r>
  <r>
    <d v="2023-08-01T00:00:00"/>
    <x v="3"/>
    <n v="85306"/>
    <s v="Stock Discrepancy"/>
    <s v="JOHN DEERE"/>
    <d v="2023-08-19T00:00:00"/>
    <s v="Paraisopolis"/>
    <s v="Inbound Premium"/>
    <n v="569.44000000000005"/>
    <n v="569.44000000000005"/>
    <n v="1.3938113590975145E-3"/>
    <s v="S1I-Inventory loss/adjustments"/>
    <s v="Normal"/>
  </r>
  <r>
    <d v="2023-08-01T00:00:00"/>
    <x v="8"/>
    <n v="85546"/>
    <s v="Internal Strategy - Discount"/>
    <s v="VW"/>
    <d v="2023-08-22T00:00:00"/>
    <s v="Pinhal"/>
    <s v="Inbound Premium"/>
    <n v="410.71"/>
    <n v="410.71"/>
    <n v="1.0052898695120471E-3"/>
    <s v="PC-Plant PC Resp"/>
    <s v="Normal"/>
  </r>
  <r>
    <d v="2023-08-01T00:00:00"/>
    <x v="12"/>
    <n v="85626"/>
    <s v="Customer Reschedule Fiat below Logistics Agreement"/>
    <s v="FIAT"/>
    <d v="2023-08-28T00:00:00"/>
    <s v="Paraisopolis"/>
    <s v="Inbound Premium"/>
    <n v="650"/>
    <n v="650"/>
    <n v="1.590997090849579E-3"/>
    <s v="PC-Plant PC Resp"/>
    <s v="Normal"/>
  </r>
  <r>
    <d v="2023-08-01T00:00:00"/>
    <x v="2"/>
    <n v="85669"/>
    <s v="Supplier Delay - Serendipity"/>
    <s v="JOHN DEERE"/>
    <d v="2023-08-23T00:00:00"/>
    <s v="Paraisopolis"/>
    <s v="Inbound Premium"/>
    <n v="480"/>
    <n v="480"/>
    <n v="1.1748901593966123E-3"/>
    <s v="B3-Behind Schedule-External Supplier"/>
    <s v="Cost Recovery Pending"/>
  </r>
  <r>
    <d v="2023-08-01T00:00:00"/>
    <x v="3"/>
    <n v="85796"/>
    <s v="Stock Discrepancy"/>
    <s v="GM"/>
    <d v="2023-08-22T00:00:00"/>
    <s v="Paraisopolis"/>
    <s v="Inbound Premium"/>
    <n v="358.54"/>
    <n v="358.54"/>
    <n v="8.7759399531262786E-4"/>
    <s v="S1I-Inventory loss/adjustments"/>
    <s v="Normal"/>
  </r>
  <r>
    <d v="2023-08-01T00:00:00"/>
    <x v="12"/>
    <n v="85917"/>
    <s v="Customer Reschedule PSA below Logistics Agreement"/>
    <s v="PSA"/>
    <d v="2023-08-24T00:00:00"/>
    <s v="Paraisopolis"/>
    <s v="Inbound Premium"/>
    <n v="120"/>
    <n v="120"/>
    <n v="2.9372253984915307E-4"/>
    <s v="B2-Behind Schedule-Aptiv"/>
    <s v="Normal"/>
  </r>
  <r>
    <d v="2023-08-01T00:00:00"/>
    <x v="1"/>
    <n v="85930"/>
    <s v="ETA Delay - Penske"/>
    <s v="OTHER"/>
    <d v="2023-08-24T00:00:00"/>
    <s v="Paraisopolis"/>
    <s v="Inbound Premium"/>
    <n v="50"/>
    <n v="50"/>
    <n v="1.2238439160381376E-4"/>
    <s v="T1-Transportation"/>
    <s v="Normal"/>
  </r>
  <r>
    <d v="2023-08-01T00:00:00"/>
    <x v="3"/>
    <n v="85944"/>
    <s v="Stock Discrepancy"/>
    <s v="FIAT"/>
    <d v="2023-08-24T00:00:00"/>
    <s v="Ouros"/>
    <s v="Inbound Premium"/>
    <n v="310"/>
    <n v="310"/>
    <n v="7.5878322794364537E-4"/>
    <s v="S1I-Inventory loss/adjustments"/>
    <s v="Normal"/>
  </r>
  <r>
    <d v="2023-08-01T00:00:00"/>
    <x v="0"/>
    <n v="86047"/>
    <s v="Ordering Problem"/>
    <s v="PSA"/>
    <d v="2023-08-25T00:00:00"/>
    <s v="Paraisopolis"/>
    <s v="Inbound Premium"/>
    <n v="320"/>
    <n v="320"/>
    <n v="7.8326010626440811E-4"/>
    <s v="S1E-Planner/Schedule/customer service errors"/>
    <s v="Normal"/>
  </r>
  <r>
    <d v="2023-08-01T00:00:00"/>
    <x v="2"/>
    <n v="86055"/>
    <s v="Supplier Delay - Tyco"/>
    <s v="VW"/>
    <d v="2023-08-23T00:00:00"/>
    <s v="Pinhal"/>
    <s v="Inbound Premium"/>
    <n v="168.72"/>
    <n v="168.72"/>
    <n v="4.1297389102790919E-4"/>
    <s v="B3-Behind Schedule-External Supplier"/>
    <s v="Cost Recovery Pending"/>
  </r>
  <r>
    <d v="2023-08-01T00:00:00"/>
    <x v="12"/>
    <n v="86133"/>
    <s v="Customer Reschedule Fiat below Logistics Agreement"/>
    <s v="FIAT"/>
    <d v="2023-08-25T00:00:00"/>
    <s v="Paraisopolis"/>
    <s v="Inbound Premium"/>
    <n v="850"/>
    <n v="850"/>
    <n v="2.0805346572648343E-3"/>
    <s v="B2-Behind Schedule-Aptiv"/>
    <s v="Normal"/>
  </r>
  <r>
    <d v="2023-08-01T00:00:00"/>
    <x v="3"/>
    <n v="86299"/>
    <s v="Stock Discrepancy"/>
    <s v="FIAT"/>
    <d v="2023-08-24T00:00:00"/>
    <s v="Ouros"/>
    <s v="Inbound Premium"/>
    <n v="569.44000000000005"/>
    <n v="569.44000000000005"/>
    <n v="1.3938113590975145E-3"/>
    <s v="S1I-Inventory loss/adjustments"/>
    <s v="Normal"/>
  </r>
  <r>
    <d v="2023-08-01T00:00:00"/>
    <x v="12"/>
    <n v="86407"/>
    <s v="Customer Reschedule MBB below Logistics Agreement"/>
    <s v="DAIMLER"/>
    <d v="2023-08-28T00:00:00"/>
    <s v="Paraisopolis"/>
    <s v="Inbound Premium"/>
    <n v="90"/>
    <n v="90"/>
    <n v="2.202919048868648E-4"/>
    <s v="B2-Behind Schedule-Aptiv"/>
    <s v="Normal"/>
  </r>
  <r>
    <d v="2023-08-01T00:00:00"/>
    <x v="0"/>
    <n v="86524"/>
    <s v="Manufacturing Delay"/>
    <s v="GM"/>
    <d v="2023-08-25T00:00:00"/>
    <s v="Paraisopolis"/>
    <s v="Outbound Premium"/>
    <n v="295.27"/>
    <n v="295.27"/>
    <n v="7.2272878617716185E-4"/>
    <s v="M1L-Manufacturing low efficiency"/>
    <s v="Normal"/>
  </r>
  <r>
    <d v="2023-08-01T00:00:00"/>
    <x v="0"/>
    <n v="86532"/>
    <s v="Ordering Problem"/>
    <s v="PSA"/>
    <d v="2023-08-28T00:00:00"/>
    <s v="Paraisopolis"/>
    <s v="Inbound Premium"/>
    <n v="320.33999999999997"/>
    <n v="320.33999999999997"/>
    <n v="7.8409232012731399E-4"/>
    <s v="PC-Plant PC Resp"/>
    <s v="Normal"/>
  </r>
  <r>
    <d v="2023-08-01T00:00:00"/>
    <x v="14"/>
    <n v="86548"/>
    <s v="Carga Roubada VW ARG"/>
    <s v="VW"/>
    <d v="2023-08-25T00:00:00"/>
    <s v="Pinhal"/>
    <s v="Outbound Premium"/>
    <n v="2692.61"/>
    <n v="991.25"/>
    <n v="6.5906687335269007E-3"/>
    <s v="PC-Plant PC Resp"/>
    <s v="Cost Recovery Pending"/>
  </r>
  <r>
    <d v="2023-08-01T00:00:00"/>
    <x v="8"/>
    <n v="86708"/>
    <s v="Internal Strategy - Discount"/>
    <s v="VW"/>
    <d v="2023-08-28T00:00:00"/>
    <s v="Pinhal"/>
    <s v="Inbound Premium"/>
    <n v="410.71"/>
    <n v="410.71"/>
    <n v="1.0052898695120471E-3"/>
    <s v="PC-Plant PC Resp"/>
    <s v="Normal"/>
  </r>
  <r>
    <d v="2023-08-01T00:00:00"/>
    <x v="8"/>
    <n v="87008"/>
    <s v="Internal Strategy - Discount"/>
    <s v="GM"/>
    <d v="2023-08-30T00:00:00"/>
    <s v="Pinhal"/>
    <s v="Inbound Premium"/>
    <n v="100"/>
    <n v="100"/>
    <n v="2.4476878320762752E-4"/>
    <s v="PC-Plant PC Resp"/>
    <s v="Normal"/>
  </r>
  <r>
    <d v="2023-08-01T00:00:00"/>
    <x v="2"/>
    <n v="87027"/>
    <s v="Supplier Delay ITT Canon"/>
    <s v="JOHN DEERE"/>
    <d v="2023-08-30T00:00:00"/>
    <s v="Paraisopolis"/>
    <s v="Inbound Premium"/>
    <n v="144.38"/>
    <n v="144.38"/>
    <n v="3.5339716919517266E-4"/>
    <s v="C3-Capacity-External Supplier Resp"/>
    <s v="Cost Recovery Pending"/>
  </r>
  <r>
    <d v="2023-08-01T00:00:00"/>
    <x v="6"/>
    <n v="87038"/>
    <s v="P&amp;A"/>
    <s v="RENAULT"/>
    <d v="2023-08-30T00:00:00"/>
    <s v="Pinhal"/>
    <s v="Inbound Premium"/>
    <n v="250"/>
    <n v="250"/>
    <n v="6.1192195801906889E-4"/>
    <s v="OOOT-Other/Sales"/>
    <s v="Normal"/>
  </r>
  <r>
    <d v="2023-08-01T00:00:00"/>
    <x v="5"/>
    <n v="87128"/>
    <s v="Project"/>
    <s v="Stellantis"/>
    <d v="2023-08-29T00:00:00"/>
    <s v="Paraisopolis"/>
    <s v="Inbound Premium"/>
    <n v="111"/>
    <n v="111"/>
    <n v="2.716933493604666E-4"/>
    <s v="E1P-Prototypes/Samples"/>
    <s v="Normal"/>
  </r>
  <r>
    <d v="2023-08-01T00:00:00"/>
    <x v="3"/>
    <n v="87129"/>
    <s v="Stock Discrepancy"/>
    <s v="GM"/>
    <d v="2023-08-29T00:00:00"/>
    <s v="Ouros"/>
    <s v="Inbound Premium"/>
    <n v="495.62"/>
    <n v="495.62"/>
    <n v="1.2131230433336437E-3"/>
    <s v="S1I-Inventory loss/adjustments"/>
    <s v="Normal"/>
  </r>
  <r>
    <d v="2023-08-01T00:00:00"/>
    <x v="1"/>
    <n v="87130"/>
    <s v="ETA Delay - Rolagem Navio"/>
    <s v="GM"/>
    <d v="2023-08-29T00:00:00"/>
    <s v="Ouros"/>
    <s v="Inbound Premium"/>
    <n v="495.62"/>
    <n v="495.62"/>
    <n v="1.2131230433336437E-3"/>
    <s v="T1-Transportation"/>
    <s v="Normal"/>
  </r>
  <r>
    <d v="2023-08-01T00:00:00"/>
    <x v="0"/>
    <n v="87131"/>
    <s v="Purchsing Problem"/>
    <s v="PSA"/>
    <d v="2023-08-29T00:00:00"/>
    <s v="Paraisopolis"/>
    <s v="Inbound Premium"/>
    <n v="495.62"/>
    <n v="495.62"/>
    <n v="1.2131230433336437E-3"/>
    <s v="P1-Purchasing-Aptiv Resp"/>
    <s v="Normal"/>
  </r>
  <r>
    <d v="2023-08-01T00:00:00"/>
    <x v="4"/>
    <n v="87132"/>
    <s v="BOM Error"/>
    <s v="DAIMLER"/>
    <d v="2023-08-31T00:00:00"/>
    <s v="Paraisopolis"/>
    <s v="Inbound Premium"/>
    <n v="569.44000000000005"/>
    <n v="569.44000000000005"/>
    <n v="1.3938113590975145E-3"/>
    <s v="E1B-BOM Errors"/>
    <s v="Normal"/>
  </r>
  <r>
    <d v="2023-08-01T00:00:00"/>
    <x v="9"/>
    <n v="87137"/>
    <s v="Engineering Prototypes/Samples"/>
    <s v="JOHN DEERE"/>
    <d v="2023-08-29T00:00:00"/>
    <s v="Paraisopolis"/>
    <s v="Inbound Premium"/>
    <n v="645.16"/>
    <n v="645.16"/>
    <n v="1.5791502817423299E-3"/>
    <s v="E1P-Prototypes/Samples"/>
    <s v="Cost Recovery"/>
  </r>
  <r>
    <d v="2023-08-01T00:00:00"/>
    <x v="8"/>
    <n v="87138"/>
    <s v="Internal Strategy - Evitar Compra E&amp;O"/>
    <s v="GM"/>
    <d v="2023-08-31T00:00:00"/>
    <s v="Paraisopolis"/>
    <s v="Inbound Premium"/>
    <n v="250"/>
    <n v="250"/>
    <n v="6.1192195801906889E-4"/>
    <s v="OOOT-Other/Sales"/>
    <s v="Normal"/>
  </r>
  <r>
    <d v="2023-08-01T00:00:00"/>
    <x v="2"/>
    <n v="87274"/>
    <s v="Supplier Delay - Serendipity"/>
    <s v="JOHN DEERE"/>
    <d v="2023-08-23T00:00:00"/>
    <s v="Paraisopolis"/>
    <s v="Inbound Premium"/>
    <n v="633.57000000000005"/>
    <n v="633.57000000000005"/>
    <n v="1.550781579768566E-3"/>
    <s v="B3-Behind Schedule-External Supplier"/>
    <s v="Cost Recovery Pending"/>
  </r>
  <r>
    <d v="2023-08-01T00:00:00"/>
    <x v="10"/>
    <n v="87288"/>
    <s v="Shipment Problem - Repor chicote molhado na PSA"/>
    <s v="PSA"/>
    <d v="2023-08-30T00:00:00"/>
    <s v="Paraisopolis"/>
    <s v="Outbound Premium"/>
    <n v="210.9"/>
    <n v="210.9"/>
    <n v="5.1621736378488657E-4"/>
    <s v="PC-Plant PC Resp"/>
    <s v="Normal"/>
  </r>
  <r>
    <d v="2023-08-01T00:00:00"/>
    <x v="10"/>
    <n v="87309"/>
    <s v="Shipment Problem - Repor chicote molhado na PSA"/>
    <s v="PSA"/>
    <d v="2023-08-30T00:00:00"/>
    <s v="Paraisopolis"/>
    <s v="Outbound Premium"/>
    <n v="210.9"/>
    <n v="210.9"/>
    <n v="5.1621736378488657E-4"/>
    <s v="PC-Plant PC Resp"/>
    <s v="Normal"/>
  </r>
  <r>
    <d v="2023-08-01T00:00:00"/>
    <x v="12"/>
    <n v="87331"/>
    <s v="Customer Reschedule Fiat below Logistics Agreement"/>
    <s v="FIAT"/>
    <d v="2023-08-31T00:00:00"/>
    <s v="Ouros"/>
    <s v="Inbound Premium"/>
    <n v="120"/>
    <n v="120"/>
    <n v="2.9372253984915307E-4"/>
    <s v="S4E-Errors or mix changes"/>
    <s v="Normal"/>
  </r>
  <r>
    <d v="2023-08-01T00:00:00"/>
    <x v="6"/>
    <n v="87335"/>
    <s v="P&amp;A"/>
    <s v="RENAULT"/>
    <d v="2023-08-31T00:00:00"/>
    <s v="Pinhal"/>
    <s v="Inbound Premium"/>
    <n v="150"/>
    <n v="150"/>
    <n v="3.6715317481144131E-4"/>
    <s v="OOOT-Other/Sales"/>
    <s v="Normal"/>
  </r>
  <r>
    <d v="2023-08-01T00:00:00"/>
    <x v="12"/>
    <n v="87406"/>
    <s v="Customer Reschedule - JD below logistics agreement"/>
    <s v="JOHN DEERE"/>
    <d v="2023-08-31T00:00:00"/>
    <s v="Paraisopolis"/>
    <s v="Inbound Premium"/>
    <n v="1800"/>
    <n v="1800"/>
    <n v="4.4058380977372961E-3"/>
    <s v="S4E-Errors or mix changes"/>
    <s v="Normal"/>
  </r>
  <r>
    <d v="2023-08-01T00:00:00"/>
    <x v="12"/>
    <n v="87505"/>
    <s v="Customer Reschedule Fiat below Logistics Agreement"/>
    <s v="FIAT"/>
    <d v="2023-08-31T00:00:00"/>
    <s v="Ouros"/>
    <s v="Inbound Premium"/>
    <n v="190"/>
    <n v="190"/>
    <n v="4.6506068809449235E-4"/>
    <s v="S4E-Errors or mix changes"/>
    <s v="Normal"/>
  </r>
  <r>
    <d v="2023-08-01T00:00:00"/>
    <x v="5"/>
    <n v="87644"/>
    <s v="Engineering Prototypes/Samples"/>
    <s v="Stellantis"/>
    <d v="2023-08-31T00:00:00"/>
    <s v="Paraisopolis"/>
    <s v="Inbound Premium"/>
    <n v="39.159999999999997"/>
    <n v="39.159999999999997"/>
    <n v="9.5851455504106941E-5"/>
    <s v="E1D-Aptiv Design/Engineering changes"/>
    <s v="Cost Recovery"/>
  </r>
  <r>
    <d v="2023-09-01T00:00:00"/>
    <x v="9"/>
    <n v="87926"/>
    <s v="Engineering Prototypes/Samples"/>
    <s v="JOHN DEERE"/>
    <d v="2023-09-01T00:00:00"/>
    <s v="Paraisopolis"/>
    <s v="Outbound Premium"/>
    <n v="528.07000000000005"/>
    <n v="528.07000000000005"/>
    <n v="1.292550513484519E-3"/>
    <s v="E1P-Prototypes/Samples"/>
    <s v="Cost Recovery"/>
  </r>
  <r>
    <d v="2023-09-01T00:00:00"/>
    <x v="5"/>
    <n v="87928"/>
    <s v="Project"/>
    <s v="JOHN DEERE"/>
    <d v="2023-09-01T00:00:00"/>
    <s v="Paraisopolis"/>
    <s v="Inbound Premium"/>
    <n v="51"/>
    <n v="51"/>
    <n v="1.2483207943589006E-4"/>
    <s v="E1P-Prototypes/Samples"/>
    <s v="Cost Recovery"/>
  </r>
  <r>
    <d v="2023-09-01T00:00:00"/>
    <x v="2"/>
    <n v="87929"/>
    <s v="Supplier Delay - Tyco"/>
    <s v="VW"/>
    <d v="2023-09-01T00:00:00"/>
    <s v="Pinhal"/>
    <s v="Inbound Premium"/>
    <n v="264.92"/>
    <n v="264.92"/>
    <n v="6.4844146047364699E-4"/>
    <s v="B3-Behind Schedule-External Supplier"/>
    <s v="Cost Recovery Pending"/>
  </r>
  <r>
    <d v="2023-09-01T00:00:00"/>
    <x v="2"/>
    <n v="87515"/>
    <s v="Supplier Delay - Aptiv USA"/>
    <s v="JOHN DEERE"/>
    <d v="2023-09-04T00:00:00"/>
    <s v="Paraisopolis"/>
    <s v="Inbound Premium"/>
    <n v="463.51"/>
    <n v="463.51"/>
    <n v="1.1345277870456745E-3"/>
    <s v="BIZT-Unplanned business transfers"/>
    <s v="Normal"/>
  </r>
  <r>
    <d v="2023-09-01T00:00:00"/>
    <x v="3"/>
    <n v="87795"/>
    <s v="Stock Discrepancy"/>
    <s v="OTHER"/>
    <d v="2023-09-04T00:00:00"/>
    <s v="Paraisopolis"/>
    <s v="Inbound Premium"/>
    <n v="600"/>
    <n v="600"/>
    <n v="1.4686126992457652E-3"/>
    <s v="S1I-Inventory loss/adjustments"/>
    <s v="Normal"/>
  </r>
  <r>
    <d v="2023-09-01T00:00:00"/>
    <x v="1"/>
    <n v="88071"/>
    <s v="Shippment Delay"/>
    <s v="FIAT"/>
    <d v="2023-09-04T00:00:00"/>
    <s v="Paraisopolis"/>
    <s v="Outbound Premium"/>
    <n v="608.54"/>
    <n v="608.54"/>
    <n v="1.4895159533316966E-3"/>
    <s v="PC-Plant PC Resp"/>
    <s v="Normal"/>
  </r>
  <r>
    <d v="2023-09-01T00:00:00"/>
    <x v="8"/>
    <n v="88068"/>
    <s v="Internal Strategy - discount"/>
    <s v="VW"/>
    <d v="2023-09-05T00:00:00"/>
    <s v="Pinhal"/>
    <s v="Inbound Premium"/>
    <n v="410.71"/>
    <n v="410.71"/>
    <n v="1.0052898695120471E-3"/>
    <s v="PC-Plant PC Resp"/>
    <s v="Normal"/>
  </r>
  <r>
    <d v="2023-09-01T00:00:00"/>
    <x v="5"/>
    <n v="88336"/>
    <s v="Project"/>
    <s v="OTHER"/>
    <d v="2023-09-05T00:00:00"/>
    <s v="Paraisopolis"/>
    <s v="Inbound Premium"/>
    <n v="49"/>
    <n v="49"/>
    <n v="1.199367037717375E-4"/>
    <s v="E1P-Prototypes/Samples"/>
    <s v="Cost Recovery"/>
  </r>
  <r>
    <d v="2023-09-01T00:00:00"/>
    <x v="5"/>
    <n v="88344"/>
    <s v="Project"/>
    <s v="OTHER"/>
    <d v="2023-09-05T00:00:00"/>
    <s v="Paraisopolis"/>
    <s v="Inbound Premium"/>
    <n v="51"/>
    <n v="51"/>
    <n v="1.2483207943589006E-4"/>
    <s v="E1P-Prototypes/Samples"/>
    <s v="Cost Recovery"/>
  </r>
  <r>
    <d v="2023-09-01T00:00:00"/>
    <x v="2"/>
    <n v="88436"/>
    <s v="Supplier Delay - Aptiv Portugal"/>
    <s v="JOHN DEERE"/>
    <d v="2023-09-06T00:00:00"/>
    <s v="Paraisopolis"/>
    <s v="Inbound Premium"/>
    <n v="56"/>
    <n v="56"/>
    <n v="1.3707051859627144E-4"/>
    <s v="C3-Capacity-External Supplier Resp"/>
    <s v="Cost Recovery Pending"/>
  </r>
  <r>
    <d v="2023-09-01T00:00:00"/>
    <x v="5"/>
    <n v="88715"/>
    <s v="Project"/>
    <s v="JOHN DEERE"/>
    <d v="2023-09-06T00:00:00"/>
    <s v="Paraisopolis"/>
    <s v="Inbound Premium"/>
    <n v="243"/>
    <n v="243"/>
    <n v="5.9478814319453496E-4"/>
    <s v="E1P-Prototypes/Samples"/>
    <s v="Cost Recovery"/>
  </r>
  <r>
    <d v="2023-09-01T00:00:00"/>
    <x v="5"/>
    <n v="88721"/>
    <s v="Project"/>
    <s v="JOHN DEERE"/>
    <d v="2023-09-06T00:00:00"/>
    <s v="Paraisopolis"/>
    <s v="Inbound Premium"/>
    <n v="541.66"/>
    <n v="541.66"/>
    <n v="1.3258145911224353E-3"/>
    <s v="E1P-Prototypes/Samples"/>
    <s v="Cost Recovery"/>
  </r>
  <r>
    <d v="2023-09-01T00:00:00"/>
    <x v="6"/>
    <n v="88613"/>
    <s v="P&amp;A"/>
    <s v="GM"/>
    <d v="2023-09-07T00:00:00"/>
    <s v="Pinhal"/>
    <s v="Inbound Premium"/>
    <n v="150"/>
    <n v="150"/>
    <n v="3.6715317481144131E-4"/>
    <s v="OOOT-Other/Sales"/>
    <s v="Normal"/>
  </r>
  <r>
    <d v="2023-09-01T00:00:00"/>
    <x v="5"/>
    <n v="88843"/>
    <s v="Project"/>
    <s v="Stellantis"/>
    <d v="2023-09-07T00:00:00"/>
    <s v="Paraisopolis"/>
    <s v="Inbound Premium"/>
    <n v="679"/>
    <n v="679"/>
    <n v="1.6619800379797912E-3"/>
    <s v="E1P-Prototypes/Samples"/>
    <s v="Normal"/>
  </r>
  <r>
    <d v="2023-09-01T00:00:00"/>
    <x v="7"/>
    <n v="88698"/>
    <s v="Customer reschedule JD - consulta 35"/>
    <s v="JOHN DEERE"/>
    <d v="2023-09-11T00:00:00"/>
    <s v="Paraisopolis"/>
    <s v="Inbound Premium"/>
    <n v="230"/>
    <n v="230"/>
    <n v="5.6296820137754339E-4"/>
    <s v="S2-External Customer driven schedule changes"/>
    <s v="Cost Recovery"/>
  </r>
  <r>
    <d v="2023-09-01T00:00:00"/>
    <x v="1"/>
    <n v="88728"/>
    <s v="ETA Delay - Vessel"/>
    <s v="GM"/>
    <d v="2023-09-11T00:00:00"/>
    <s v="Paraisopolis"/>
    <s v="Inbound Premium"/>
    <n v="548.57000000000005"/>
    <n v="548.57000000000005"/>
    <n v="1.3427281140420825E-3"/>
    <s v="T1-Transportation"/>
    <s v="Normal"/>
  </r>
  <r>
    <d v="2023-09-01T00:00:00"/>
    <x v="7"/>
    <n v="88845"/>
    <s v="Customer reschedule JD - consulta 35"/>
    <s v="JOHN DEERE"/>
    <d v="2023-09-11T00:00:00"/>
    <s v="Paraisopolis"/>
    <s v="Inbound Premium"/>
    <n v="482"/>
    <n v="482"/>
    <n v="1.1797855350607648E-3"/>
    <s v="S4C-Issues when External Customer violated contracted T&amp;C's"/>
    <s v="Cost Recovery Pending"/>
  </r>
  <r>
    <d v="2023-09-01T00:00:00"/>
    <x v="11"/>
    <n v="89387"/>
    <s v="Packaging Problem"/>
    <s v="PSA"/>
    <d v="2023-09-11T00:00:00"/>
    <s v="Paraisopolis"/>
    <s v="Inbound Premium"/>
    <n v="291.02999999999997"/>
    <n v="291.02999999999997"/>
    <n v="7.1235058976915836E-4"/>
    <s v="PC-Plant PC Resp"/>
    <s v="Normal"/>
  </r>
  <r>
    <d v="2023-09-01T00:00:00"/>
    <x v="15"/>
    <n v="89439"/>
    <s v="Supplier shipment error - Woco"/>
    <s v="GM"/>
    <d v="2023-09-11T00:00:00"/>
    <s v="Paraisopolis"/>
    <s v="Inbound Premium"/>
    <n v="4676"/>
    <n v="4676"/>
    <n v="1.1445388302788665E-2"/>
    <s v="T3-Transportation-External Supplier Resp"/>
    <s v="Cost Recovery Pending"/>
  </r>
  <r>
    <d v="2023-09-01T00:00:00"/>
    <x v="5"/>
    <n v="89470"/>
    <s v="Engineering Prototypes/Samples"/>
    <s v="JOHN DEERE"/>
    <d v="2023-09-11T00:00:00"/>
    <s v="Paraisopolis"/>
    <s v="Inbound Premium"/>
    <n v="31.07"/>
    <n v="31.07"/>
    <n v="7.6049660942609877E-5"/>
    <s v="E1D-Aptiv Design/Engineering changes"/>
    <s v="Cost Recovery"/>
  </r>
  <r>
    <d v="2023-09-01T00:00:00"/>
    <x v="6"/>
    <n v="89477"/>
    <s v="P&amp;A"/>
    <s v="TOYOTA"/>
    <d v="2023-09-11T00:00:00"/>
    <s v="Paraisopolis"/>
    <s v="Inbound Premium"/>
    <n v="42.2"/>
    <n v="42.2"/>
    <n v="1.0329242651361883E-4"/>
    <s v="OOOT-Other/Sales"/>
    <s v="Normal"/>
  </r>
  <r>
    <d v="2023-09-01T00:00:00"/>
    <x v="5"/>
    <n v="89481"/>
    <s v="Project"/>
    <s v="OTHER"/>
    <d v="2023-09-11T00:00:00"/>
    <s v="Paraisopolis"/>
    <s v="Inbound Premium"/>
    <n v="158"/>
    <n v="158"/>
    <n v="3.8673467746805151E-4"/>
    <s v="E1P-Prototypes/Samples"/>
    <s v="Cost Recovery"/>
  </r>
  <r>
    <d v="2023-09-01T00:00:00"/>
    <x v="7"/>
    <n v="89640"/>
    <s v="Customer reschedule JD - consulta 35"/>
    <s v="JOHN DEERE"/>
    <d v="2023-09-11T00:00:00"/>
    <s v="Paraisopolis"/>
    <s v="Inbound Premium"/>
    <n v="100"/>
    <n v="100"/>
    <n v="2.4476878320762752E-4"/>
    <s v="S4C-Issues when External Customer violated contracted T&amp;C's"/>
    <s v="Cost Recovery Pending"/>
  </r>
  <r>
    <d v="2023-09-01T00:00:00"/>
    <x v="15"/>
    <n v="89384"/>
    <s v="Divergência de recebimento"/>
    <s v="OTHER"/>
    <d v="2023-09-12T00:00:00"/>
    <s v="Paraisopolis"/>
    <s v="Inbound Premium"/>
    <n v="795"/>
    <n v="795"/>
    <n v="1.945911826500639E-3"/>
    <s v="S1I-Inventory loss/adjustments"/>
    <s v="Normal"/>
  </r>
  <r>
    <d v="2023-09-01T00:00:00"/>
    <x v="2"/>
    <n v="89487"/>
    <s v="Supplier Delay - ITT Canon"/>
    <s v="JOHN DEERE"/>
    <d v="2023-09-12T00:00:00"/>
    <s v="Paraisopolis"/>
    <s v="Inbound Premium"/>
    <n v="239.62"/>
    <n v="239.62"/>
    <n v="5.8651495832211719E-4"/>
    <s v="C3-Capacity-External Supplier Resp"/>
    <s v="Cost Recovery Pending"/>
  </r>
  <r>
    <d v="2023-09-01T00:00:00"/>
    <x v="5"/>
    <n v="89677"/>
    <s v="Project"/>
    <s v="JOHN DEERE"/>
    <d v="2023-09-12T00:00:00"/>
    <s v="Paraisopolis"/>
    <s v="Inbound Premium"/>
    <n v="53"/>
    <n v="53"/>
    <n v="1.2972745510004261E-4"/>
    <s v="E1P-Prototypes/Samples"/>
    <s v="Cost Recovery"/>
  </r>
  <r>
    <d v="2023-09-01T00:00:00"/>
    <x v="5"/>
    <n v="89681"/>
    <s v="Project"/>
    <s v="Stellantis"/>
    <d v="2023-09-12T00:00:00"/>
    <s v="Paraisopolis"/>
    <s v="Inbound Premium"/>
    <n v="29"/>
    <n v="29"/>
    <n v="7.0982947130211993E-5"/>
    <s v="E1P-Prototypes/Samples"/>
    <s v="Normal"/>
  </r>
  <r>
    <d v="2023-09-01T00:00:00"/>
    <x v="2"/>
    <n v="90230"/>
    <s v="Supplier Delay - ITT Canon"/>
    <s v="JOHN DEERE"/>
    <d v="2023-09-12T00:00:00"/>
    <s v="Paraisopolis"/>
    <s v="Inbound Premium"/>
    <n v="88.17"/>
    <n v="88.17"/>
    <n v="2.1581263615416522E-4"/>
    <s v="C3-Capacity-External Supplier Resp"/>
    <s v="Cost Recovery Pending"/>
  </r>
  <r>
    <d v="2023-09-01T00:00:00"/>
    <x v="9"/>
    <n v="89653"/>
    <s v="Customer Reschedule MBB "/>
    <s v="DAIMLER"/>
    <d v="2023-09-13T00:00:00"/>
    <s v="Paraisopolis"/>
    <s v="Inbound Premium"/>
    <n v="590.36"/>
    <n v="590.36"/>
    <n v="1.44501698854455E-3"/>
    <s v="S2-External Customer driven schedule changes"/>
    <s v="Cost Recovery Pending"/>
  </r>
  <r>
    <d v="2023-09-01T00:00:00"/>
    <x v="3"/>
    <n v="89666"/>
    <s v="Stock Discrepancy"/>
    <s v="OTHER"/>
    <d v="2023-09-13T00:00:00"/>
    <s v="Paraisopolis"/>
    <s v="Inbound Premium"/>
    <n v="680"/>
    <n v="680"/>
    <n v="1.6644277258118674E-3"/>
    <s v="S1I-Inventory loss/adjustments"/>
    <s v="Normal"/>
  </r>
  <r>
    <d v="2023-09-01T00:00:00"/>
    <x v="7"/>
    <n v="90021"/>
    <s v="Customer Reschedule PSA"/>
    <s v="PSA"/>
    <d v="2023-09-14T00:00:00"/>
    <s v="Paraisopolis"/>
    <s v="Inbound Premium"/>
    <n v="250"/>
    <n v="250"/>
    <n v="6.1192195801906889E-4"/>
    <s v="S2-External Customer driven schedule changes"/>
    <s v="Cost Recovery Pending"/>
  </r>
  <r>
    <d v="2023-09-01T00:00:00"/>
    <x v="1"/>
    <n v="90039"/>
    <s v="Carrier Delay - Expeditors"/>
    <s v="PSA"/>
    <d v="2023-09-14T00:00:00"/>
    <s v="Paraisopolis"/>
    <s v="Inbound Premium"/>
    <n v="465"/>
    <n v="465"/>
    <n v="1.1381748419154682E-3"/>
    <s v="T1-Transportation"/>
    <s v="Cost Recovery Pending"/>
  </r>
  <r>
    <d v="2023-09-01T00:00:00"/>
    <x v="5"/>
    <n v="90106"/>
    <s v="Project"/>
    <s v="JOHN DEERE"/>
    <d v="2023-09-14T00:00:00"/>
    <s v="Paraisopolis"/>
    <s v="Inbound Premium"/>
    <n v="68"/>
    <n v="68"/>
    <n v="1.6644277258118673E-4"/>
    <s v="E1P-Prototypes/Samples"/>
    <s v="Cost Recovery"/>
  </r>
  <r>
    <d v="2023-09-01T00:00:00"/>
    <x v="5"/>
    <n v="90115"/>
    <s v="Project"/>
    <s v="GM"/>
    <d v="2023-09-14T00:00:00"/>
    <s v="Pinhal"/>
    <s v="Inbound Premium"/>
    <n v="354"/>
    <n v="354"/>
    <n v="8.6648149255500156E-4"/>
    <s v="E1P-Prototypes/Samples"/>
    <s v="Normal"/>
  </r>
  <r>
    <d v="2023-09-01T00:00:00"/>
    <x v="6"/>
    <n v="90256"/>
    <s v="P&amp;A"/>
    <s v="OTHER"/>
    <d v="2023-09-14T00:00:00"/>
    <s v="Paraisopolis"/>
    <s v="Inbound Premium"/>
    <n v="95.65"/>
    <n v="95.65"/>
    <n v="2.3412134113809578E-4"/>
    <s v="E1P-Prototypes/Samples"/>
    <s v="Normal"/>
  </r>
  <r>
    <d v="2023-09-01T00:00:00"/>
    <x v="12"/>
    <n v="90264"/>
    <s v="Customer Reschedule GM below logistics agreement"/>
    <s v="GM"/>
    <d v="2023-09-15T00:00:00"/>
    <s v="Paraisopolis"/>
    <s v="Inbound Premium"/>
    <n v="318.88"/>
    <n v="318.88"/>
    <n v="7.8051869589248275E-4"/>
    <s v="PC-Plant PC Resp"/>
    <s v="Normal"/>
  </r>
  <r>
    <d v="2023-09-01T00:00:00"/>
    <x v="12"/>
    <n v="90267"/>
    <s v="Customer Reschedule GM below logistics agreement"/>
    <s v="GM"/>
    <d v="2023-09-15T00:00:00"/>
    <s v="Paraisopolis"/>
    <s v="Inbound Premium"/>
    <n v="198"/>
    <n v="198"/>
    <n v="4.8464219075110255E-4"/>
    <s v="PC-Plant PC Resp"/>
    <s v="Normal"/>
  </r>
  <r>
    <d v="2023-09-01T00:00:00"/>
    <x v="3"/>
    <n v="90273"/>
    <s v="Stock Discrepancy"/>
    <s v="JOHN DEERE"/>
    <d v="2023-09-15T00:00:00"/>
    <s v="Paraisopolis"/>
    <s v="Inbound Premium"/>
    <n v="104.48"/>
    <n v="104.48"/>
    <n v="2.5573442469532928E-4"/>
    <s v="S1I-Inventory loss/adjustments"/>
    <s v="Normal"/>
  </r>
  <r>
    <d v="2023-09-01T00:00:00"/>
    <x v="7"/>
    <n v="90350"/>
    <s v="Customer reschedule JD - consulta 35"/>
    <s v="JOHN DEERE"/>
    <d v="2023-09-15T00:00:00"/>
    <s v="Paraisopolis"/>
    <s v="Inbound Premium"/>
    <n v="117.18"/>
    <n v="117.18"/>
    <n v="2.8682006016269798E-4"/>
    <s v="S2-External Customer driven schedule changes"/>
    <s v="Cost Recovery Pending"/>
  </r>
  <r>
    <d v="2023-09-01T00:00:00"/>
    <x v="9"/>
    <n v="90507"/>
    <s v="Customer reschedule JD - consulta 35"/>
    <s v="JOHN DEERE"/>
    <d v="2023-09-15T00:00:00"/>
    <s v="Paraisopolis"/>
    <s v="Outbound Premium"/>
    <n v="1136.1300000000001"/>
    <n v="1136.1300000000001"/>
    <n v="2.7808915766568193E-3"/>
    <s v="S2-External Customer driven schedule changes"/>
    <s v="Normal"/>
  </r>
  <r>
    <d v="2023-09-01T00:00:00"/>
    <x v="12"/>
    <n v="89650"/>
    <s v="LT Divergency"/>
    <s v="OTHER"/>
    <d v="2023-09-18T00:00:00"/>
    <s v="Paraisopolis"/>
    <s v="Inbound Premium"/>
    <n v="146.25"/>
    <n v="146.25"/>
    <n v="3.5797434544115528E-4"/>
    <s v="L1-Lead Time Mismatch-Aptiv Resp"/>
    <s v="Normal"/>
  </r>
  <r>
    <d v="2023-09-01T00:00:00"/>
    <x v="1"/>
    <n v="90487"/>
    <s v="Carrier Delay - Expeditors"/>
    <s v="GM"/>
    <d v="2023-09-18T00:00:00"/>
    <s v="Paraisopolis"/>
    <s v="Inbound Premium"/>
    <n v="1494"/>
    <n v="1494"/>
    <n v="3.6568456211219557E-3"/>
    <s v="T1-Transportation"/>
    <s v="Cost Recovery Pending"/>
  </r>
  <r>
    <d v="2023-09-01T00:00:00"/>
    <x v="5"/>
    <n v="90911"/>
    <s v="Engineering Prototypes/Samples"/>
    <s v="FIAT"/>
    <d v="2023-09-19T00:00:00"/>
    <s v="Ouros"/>
    <s v="Outbound Premium"/>
    <n v="322.92"/>
    <n v="322.92"/>
    <n v="7.9040735473407092E-4"/>
    <s v="E1P-Prototypes/Samples"/>
    <s v="Cost Recovery"/>
  </r>
  <r>
    <d v="2023-09-01T00:00:00"/>
    <x v="5"/>
    <n v="90917"/>
    <s v="Engineering Prototypes/Samples"/>
    <s v="PSA"/>
    <d v="2023-09-19T00:00:00"/>
    <s v="Paraisopolis"/>
    <s v="Outbound Premium"/>
    <n v="345.4"/>
    <n v="345.4"/>
    <n v="8.4543137719914551E-4"/>
    <s v="E1P-Prototypes/Samples"/>
    <s v="Cost Recovery"/>
  </r>
  <r>
    <d v="2023-09-01T00:00:00"/>
    <x v="8"/>
    <n v="90913"/>
    <s v="Internal Strategy - discount"/>
    <s v="VW"/>
    <d v="2023-09-20T00:00:00"/>
    <s v="Pinhal"/>
    <s v="Inbound Premium"/>
    <n v="295.43"/>
    <n v="295.43"/>
    <n v="7.231204162302941E-4"/>
    <s v="PC-Plant PC Resp"/>
    <s v="Normal"/>
  </r>
  <r>
    <d v="2023-09-01T00:00:00"/>
    <x v="3"/>
    <n v="90924"/>
    <s v="Stock Discrepancy"/>
    <s v="JOHN DEERE"/>
    <d v="2023-09-20T00:00:00"/>
    <s v="Paraisopolis"/>
    <s v="Inbound Premium"/>
    <n v="184.02"/>
    <n v="184.02"/>
    <n v="4.5042351485867623E-4"/>
    <s v="S1I-Inventory loss/adjustments"/>
    <s v="Normal"/>
  </r>
  <r>
    <d v="2023-09-01T00:00:00"/>
    <x v="3"/>
    <n v="91058"/>
    <s v="Stock Discrepancy"/>
    <s v="GM"/>
    <d v="2023-09-20T00:00:00"/>
    <s v="Paraisopolis"/>
    <s v="Inbound Premium"/>
    <n v="513.54"/>
    <n v="513.54"/>
    <n v="1.2569856092844503E-3"/>
    <s v="S1I-Inventory loss/adjustments"/>
    <s v="Normal"/>
  </r>
  <r>
    <d v="2023-09-01T00:00:00"/>
    <x v="12"/>
    <n v="91061"/>
    <s v="LT Divergency"/>
    <s v="GM"/>
    <d v="2023-09-21T00:00:00"/>
    <s v="Paraisopolis"/>
    <s v="Inbound Premium"/>
    <n v="687.15"/>
    <n v="687.15"/>
    <n v="1.6819286938112125E-3"/>
    <s v="L1-Lead Time Mismatch-Aptiv Resp"/>
    <s v="Normal"/>
  </r>
  <r>
    <d v="2023-09-01T00:00:00"/>
    <x v="3"/>
    <n v="91641"/>
    <s v="Stock Discrepancy"/>
    <s v="JOHN DEERE"/>
    <d v="2023-09-22T00:00:00"/>
    <s v="Paraisopolis"/>
    <s v="Inbound Premium"/>
    <n v="180"/>
    <n v="180"/>
    <n v="4.405838097737296E-4"/>
    <s v="S1I-Inventory loss/adjustments"/>
    <s v="Normal"/>
  </r>
  <r>
    <d v="2023-09-01T00:00:00"/>
    <x v="8"/>
    <n v="91809"/>
    <s v="Internal Strategy - discount"/>
    <s v="GM"/>
    <d v="2023-09-23T00:00:00"/>
    <s v="Pinhal"/>
    <s v="Inbound Premium"/>
    <n v="410.71"/>
    <n v="410.71"/>
    <n v="1.0052898695120471E-3"/>
    <s v="PC-Plant PC Resp"/>
    <s v="Normal"/>
  </r>
  <r>
    <d v="2023-09-01T00:00:00"/>
    <x v="5"/>
    <n v="91879"/>
    <s v="Engineering Prototypes/Samples"/>
    <s v="Stellantis"/>
    <d v="2023-09-23T00:00:00"/>
    <s v="Paraisopolis"/>
    <s v="Outbound Premium"/>
    <n v="345.4"/>
    <n v="345.4"/>
    <n v="8.4543137719914551E-4"/>
    <s v="E1P-Prototypes/Samples"/>
    <s v="Cost Recovery Pending"/>
  </r>
  <r>
    <d v="2023-09-01T00:00:00"/>
    <x v="3"/>
    <n v="91199"/>
    <s v="Stock Discrepancy"/>
    <s v="JOHN DEERE"/>
    <d v="2023-09-25T00:00:00"/>
    <s v="Paraisopolis"/>
    <s v="Inbound Premium"/>
    <n v="99.84"/>
    <n v="99.84"/>
    <n v="2.4437715315449537E-4"/>
    <s v="S1I-Inventory loss/adjustments"/>
    <s v="Normal"/>
  </r>
  <r>
    <d v="2023-09-01T00:00:00"/>
    <x v="12"/>
    <n v="91747"/>
    <s v="Customer Reschedule FIAT below logistics agreement"/>
    <s v="FIAT"/>
    <d v="2023-09-25T00:00:00"/>
    <s v="Ouros"/>
    <s v="Inbound Premium"/>
    <n v="180"/>
    <n v="180"/>
    <n v="4.405838097737296E-4"/>
    <s v="S4E-Errors or mix changes"/>
    <s v="Normal"/>
  </r>
  <r>
    <d v="2023-09-01T00:00:00"/>
    <x v="8"/>
    <n v="91788"/>
    <s v="Internal Strategy - discount"/>
    <s v="VW"/>
    <d v="2023-09-25T00:00:00"/>
    <s v="Pinhal"/>
    <s v="Inbound Premium"/>
    <n v="410.71"/>
    <n v="410.71"/>
    <n v="1.0052898695120471E-3"/>
    <s v="PC-Plant PC Resp"/>
    <s v="Normal"/>
  </r>
  <r>
    <d v="2023-09-01T00:00:00"/>
    <x v="9"/>
    <n v="91903"/>
    <s v="Customer Reschedule FIAT below logistics agreement"/>
    <s v="FIAT"/>
    <d v="2023-09-25T00:00:00"/>
    <s v="Paraisopolis"/>
    <s v="Inbound Premium"/>
    <n v="1564.09"/>
    <n v="1564.09"/>
    <n v="3.8284040612721814E-3"/>
    <s v="C4-Capacity-External Customer Resp"/>
    <s v="Cost Recovery"/>
  </r>
  <r>
    <d v="2023-09-01T00:00:00"/>
    <x v="5"/>
    <n v="92095"/>
    <s v="Engineering Prototypes/Samples"/>
    <s v="Stellantis"/>
    <d v="2023-09-25T00:00:00"/>
    <s v="Paraisopolis"/>
    <s v="Outbound Premium"/>
    <n v="345.4"/>
    <n v="345.4"/>
    <n v="8.4543137719914551E-4"/>
    <s v="E1P-Prototypes/Samples"/>
    <s v="Cost Recovery Pending"/>
  </r>
  <r>
    <d v="2023-09-01T00:00:00"/>
    <x v="7"/>
    <n v="92044"/>
    <s v="Customer reschedule PSA"/>
    <s v="PSA"/>
    <d v="2023-09-26T00:00:00"/>
    <s v="Paraisopolis"/>
    <s v="Inbound Premium"/>
    <n v="650"/>
    <n v="650"/>
    <n v="1.590997090849579E-3"/>
    <s v="S2-External Customer driven schedule changes"/>
    <s v="Cost Recovery Pending"/>
  </r>
  <r>
    <d v="2023-09-01T00:00:00"/>
    <x v="2"/>
    <n v="92067"/>
    <s v="Supplier Delay - Delfingen"/>
    <s v="GM"/>
    <d v="2023-09-26T00:00:00"/>
    <s v="Pinhal"/>
    <s v="Inbound Premium"/>
    <n v="1493.25"/>
    <n v="1493.25"/>
    <n v="3.6550098552478984E-3"/>
    <s v="P1-Purchasing-Aptiv Resp"/>
    <s v="Cost Recovery Pending"/>
  </r>
  <r>
    <d v="2023-09-01T00:00:00"/>
    <x v="2"/>
    <n v="92070"/>
    <s v="Supplier Delay - Delfingen"/>
    <s v="GM"/>
    <d v="2023-09-26T00:00:00"/>
    <s v="Pinhal"/>
    <s v="Inbound Premium"/>
    <n v="436"/>
    <n v="436"/>
    <n v="1.0671918947852562E-3"/>
    <s v="P1-Purchasing-Aptiv Resp"/>
    <s v="Cost Recovery Pending"/>
  </r>
  <r>
    <d v="2023-09-01T00:00:00"/>
    <x v="5"/>
    <n v="92108"/>
    <s v="Engineering Prototypes/Samples"/>
    <s v="Stellantis"/>
    <d v="2023-09-26T00:00:00"/>
    <s v="Paraisopolis"/>
    <s v="Outbound Premium"/>
    <n v="345.4"/>
    <n v="345.4"/>
    <n v="8.4543137719914551E-4"/>
    <s v="E1P-Prototypes/Samples"/>
    <s v="Cost Recovery Pending"/>
  </r>
  <r>
    <d v="2023-09-01T00:00:00"/>
    <x v="8"/>
    <n v="92339"/>
    <s v="Internal Strategy - discount"/>
    <s v="GM"/>
    <d v="2023-09-27T00:00:00"/>
    <s v="Pinhal"/>
    <s v="Inbound Premium"/>
    <n v="711"/>
    <n v="711"/>
    <n v="1.7403060486062319E-3"/>
    <s v="PC-Plant PC Resp"/>
    <s v="Normal"/>
  </r>
  <r>
    <d v="2023-09-01T00:00:00"/>
    <x v="12"/>
    <n v="92585"/>
    <s v="Customer Reschedule GM below logistics agreement"/>
    <s v="GM"/>
    <d v="2023-09-27T00:00:00"/>
    <s v="Paraisopolis"/>
    <s v="Inbound Premium"/>
    <n v="282.95"/>
    <n v="282.95"/>
    <n v="6.9257327208598215E-4"/>
    <s v="L1-Lead Time Mismatch-Aptiv Resp"/>
    <s v="Normal"/>
  </r>
  <r>
    <d v="2023-09-01T00:00:00"/>
    <x v="1"/>
    <n v="92621"/>
    <s v="ETA Delay - Vessel"/>
    <s v="VW"/>
    <d v="2023-09-27T00:00:00"/>
    <s v="Pinhal"/>
    <s v="Inbound Premium"/>
    <n v="750"/>
    <n v="750"/>
    <n v="1.8357658740572067E-3"/>
    <s v="PC-Plant PC Resp"/>
    <s v="Normal"/>
  </r>
  <r>
    <d v="2023-09-01T00:00:00"/>
    <x v="5"/>
    <n v="92709"/>
    <s v="Engineering Prototypes/Samples"/>
    <s v="JOHN DEERE"/>
    <d v="2023-09-27T00:00:00"/>
    <s v="Paraisopolis"/>
    <s v="Inbound Premium"/>
    <n v="98"/>
    <n v="98"/>
    <n v="2.39873407543475E-4"/>
    <s v="E1P-Prototypes/Samples"/>
    <s v="Cost Recovery"/>
  </r>
  <r>
    <d v="2023-09-01T00:00:00"/>
    <x v="5"/>
    <n v="92719"/>
    <s v="Engineering Prototypes/Samples"/>
    <s v="Stellantis"/>
    <d v="2023-09-27T00:00:00"/>
    <s v="Paraisopolis"/>
    <s v="Inbound Premium"/>
    <n v="75"/>
    <n v="75"/>
    <n v="1.8357658740572065E-4"/>
    <s v="E1P-Prototypes/Samples"/>
    <s v="Cost Recovery"/>
  </r>
  <r>
    <d v="2023-09-01T00:00:00"/>
    <x v="7"/>
    <n v="92854"/>
    <s v="Customer rescheduled JD"/>
    <s v="JOHN DEERE"/>
    <d v="2023-09-29T00:00:00"/>
    <s v="Paraisopolis"/>
    <s v="Inbound Premium"/>
    <n v="409"/>
    <n v="409"/>
    <n v="1.0011043233191968E-3"/>
    <s v="S2-External Customer driven schedule changes"/>
    <s v="Cost Recovery"/>
  </r>
  <r>
    <d v="2023-09-01T00:00:00"/>
    <x v="8"/>
    <n v="92943"/>
    <s v="Internal Strategy - discount"/>
    <s v="GM"/>
    <d v="2023-09-29T00:00:00"/>
    <s v="Ouros"/>
    <s v="Inbound Premium"/>
    <n v="556"/>
    <n v="556"/>
    <n v="1.3609144346344092E-3"/>
    <s v="PC-Plant PC Resp"/>
    <s v="Normal"/>
  </r>
  <r>
    <d v="2023-09-01T00:00:00"/>
    <x v="7"/>
    <n v="93032"/>
    <s v="Customer reschedule PSA - consulta 38"/>
    <s v="PSA"/>
    <d v="2023-09-29T00:00:00"/>
    <s v="Paraisopolis"/>
    <s v="Inbound Premium"/>
    <n v="649.53"/>
    <n v="649.53"/>
    <n v="1.5898466775685031E-3"/>
    <s v="S2-External Customer driven schedule changes"/>
    <s v="Cost Recovery Pending"/>
  </r>
  <r>
    <d v="2023-09-01T00:00:00"/>
    <x v="0"/>
    <n v="93046"/>
    <s v="Syncronism problem - QAD"/>
    <s v="TOYOTA"/>
    <d v="2023-09-29T00:00:00"/>
    <s v="Paraisopolis"/>
    <s v="Inbound Premium"/>
    <n v="970"/>
    <n v="970"/>
    <n v="2.3742571971139873E-3"/>
    <s v="S1T-IT systems (ERP/EDI) issues"/>
    <s v="Normal"/>
  </r>
  <r>
    <d v="2023-09-01T00:00:00"/>
    <x v="15"/>
    <n v="93177"/>
    <s v="Blocked material - payment on Delay"/>
    <s v="GM"/>
    <d v="2023-09-29T00:00:00"/>
    <s v="Ouros"/>
    <s v="Inbound Premium"/>
    <n v="300"/>
    <n v="300"/>
    <n v="7.3430634962288262E-4"/>
    <s v="P1-Purchasing-Aptiv Resp"/>
    <s v="Normal"/>
  </r>
  <r>
    <d v="2023-10-01T00:00:00"/>
    <x v="12"/>
    <n v="92946"/>
    <s v="Customer Reschedule GM below logistics agreement"/>
    <s v="GM"/>
    <d v="2023-10-06T00:00:00"/>
    <s v="Paraisopolis"/>
    <s v="Inbound Premium"/>
    <n v="132.41"/>
    <n v="199.49"/>
    <n v="3.2409834584521964E-4"/>
    <s v="L1-Lead Time Mismatch-Aptiv Resp"/>
    <s v="Normal"/>
  </r>
  <r>
    <d v="2023-10-01T00:00:00"/>
    <x v="1"/>
    <n v="92950"/>
    <s v="Carrier not informed vessel delay - DHL"/>
    <s v="GM"/>
    <d v="2023-10-03T00:00:00"/>
    <s v="Ouros"/>
    <s v="Inbound Premium"/>
    <n v="205"/>
    <n v="205"/>
    <n v="5.0177600557563653E-4"/>
    <s v="T5-Transportation-Carrier Resp"/>
    <s v="Cost Recovery Pending"/>
  </r>
  <r>
    <d v="2023-10-01T00:00:00"/>
    <x v="9"/>
    <n v="92973"/>
    <s v="Customer Reschedule - FIAT POV16066"/>
    <s v="FIAT"/>
    <d v="2023-10-02T00:00:00"/>
    <s v="Ouros"/>
    <s v="Inbound Premium"/>
    <n v="850"/>
    <n v="850"/>
    <n v="2.0805346572648343E-3"/>
    <s v="S2-External Customer driven schedule changes"/>
    <s v="Cost Recovery"/>
  </r>
  <r>
    <d v="2023-10-01T00:00:00"/>
    <x v="12"/>
    <n v="93171"/>
    <s v="Customer Reschedule GM below logistics agreement"/>
    <s v="GM"/>
    <d v="2023-10-09T00:00:00"/>
    <s v="Ouros"/>
    <s v="Inbound Premium"/>
    <n v="200"/>
    <n v="200"/>
    <n v="4.8953756641525504E-4"/>
    <s v="L1-Lead Time Mismatch-Aptiv Resp"/>
    <s v="Normal"/>
  </r>
  <r>
    <d v="2023-10-01T00:00:00"/>
    <x v="12"/>
    <n v="93175"/>
    <s v="Customer Reschedule GM below logistics agreement"/>
    <s v="GM"/>
    <d v="2023-10-09T00:00:00"/>
    <s v="Ouros"/>
    <s v="Inbound Premium"/>
    <n v="250"/>
    <n v="250"/>
    <n v="6.1192195801906889E-4"/>
    <s v="L1-Lead Time Mismatch-Aptiv Resp"/>
    <s v="Normal"/>
  </r>
  <r>
    <d v="2023-10-01T00:00:00"/>
    <x v="12"/>
    <n v="93184"/>
    <s v="Customer Reschedule FIAT below logistics agreement CR aprovado Fiat R$ 59,3K"/>
    <s v="FIAT"/>
    <d v="2023-10-02T00:00:00"/>
    <s v="Ouros"/>
    <s v="Inbound Premium"/>
    <n v="780"/>
    <n v="780"/>
    <n v="1.9091965090194949E-3"/>
    <s v="B2-Behind Schedule-Aptiv"/>
    <s v="Cost Recovery"/>
  </r>
  <r>
    <d v="2023-10-01T00:00:00"/>
    <x v="12"/>
    <n v="93413"/>
    <s v="Customer Reschedule FIAT below logistics agreement CR aprovado Fiat R$ 59,3K"/>
    <s v="FIAT"/>
    <d v="2023-10-02T00:00:00"/>
    <s v="Ouros"/>
    <s v="Inbound Premium"/>
    <n v="103.91"/>
    <n v="99.08"/>
    <n v="2.5433924263104575E-4"/>
    <s v="S4E-Errors or mix changes"/>
    <s v="Cost Recovery"/>
  </r>
  <r>
    <d v="2023-10-01T00:00:00"/>
    <x v="12"/>
    <n v="93415"/>
    <s v="Customer Reschedule FIAT below logistics agreement CR aprovado Fiat R$ 59,3K"/>
    <s v="FIAT"/>
    <d v="2023-10-02T00:00:00"/>
    <s v="Ouros"/>
    <s v="Inbound Premium"/>
    <n v="453.4"/>
    <n v="489"/>
    <n v="1.1097816630633833E-3"/>
    <s v="S4E-Errors or mix changes"/>
    <s v="Cost Recovery"/>
  </r>
  <r>
    <d v="2023-10-01T00:00:00"/>
    <x v="7"/>
    <n v="93568"/>
    <s v="Customer Reschedule - FIAT CR aprovado Fiat R$ 59,3K"/>
    <s v="FIAT"/>
    <d v="2023-10-02T00:00:00"/>
    <s v="Ouros"/>
    <s v="Inbound Premium"/>
    <n v="78.87"/>
    <n v="76"/>
    <n v="1.9304913931585585E-4"/>
    <s v="S4E-Errors or mix changes"/>
    <s v="Cost Recovery"/>
  </r>
  <r>
    <d v="2023-10-01T00:00:00"/>
    <x v="5"/>
    <n v="93641"/>
    <s v="Engineering Prototypes/Samples NQE-1079/22"/>
    <s v="VW"/>
    <d v="2023-10-04T00:00:00"/>
    <s v="Pinhal"/>
    <s v="Inbound Premium"/>
    <n v="100"/>
    <n v="100"/>
    <n v="2.4476878320762752E-4"/>
    <s v="PC-Plant PC Resp"/>
    <s v="Cost Recovery"/>
  </r>
  <r>
    <d v="2023-10-01T00:00:00"/>
    <x v="1"/>
    <n v="93732"/>
    <s v="Internal strategy and vessel delay"/>
    <s v="VW"/>
    <d v="2023-10-05T00:00:00"/>
    <s v="Pinhal"/>
    <s v="Inbound Premium"/>
    <n v="4300"/>
    <n v="4300"/>
    <n v="1.0525057677927985E-2"/>
    <s v="PC-Plant PC Resp"/>
    <s v="Normal"/>
  </r>
  <r>
    <d v="2023-10-01T00:00:00"/>
    <x v="7"/>
    <n v="93746"/>
    <s v="Customer Reschedule - FIAT CR aprovado Fiat R$ 59,3K"/>
    <s v="FIAT"/>
    <d v="2023-10-04T00:00:00"/>
    <s v="Ouros"/>
    <s v="Inbound Premium"/>
    <n v="450"/>
    <n v="450"/>
    <n v="1.101459524434324E-3"/>
    <s v="B2-Behind Schedule-Aptiv"/>
    <s v="Cost Recovery"/>
  </r>
  <r>
    <d v="2023-10-01T00:00:00"/>
    <x v="1"/>
    <n v="93893"/>
    <s v="ETA Delay - Vessel"/>
    <s v="GM"/>
    <d v="2023-10-05T00:00:00"/>
    <s v="Paraisopolis"/>
    <s v="Inbound Premium"/>
    <n v="548.57000000000005"/>
    <n v="548.57000000000005"/>
    <n v="1.3427281140420825E-3"/>
    <s v="T1-Transportation"/>
    <s v="Normal"/>
  </r>
  <r>
    <d v="2023-10-01T00:00:00"/>
    <x v="7"/>
    <n v="93970"/>
    <s v="Customer Reschedule - FIAT CR aprovado Fiat R$ 59,3K"/>
    <s v="FIAT"/>
    <d v="2023-10-09T00:00:00"/>
    <s v="Ouros"/>
    <s v="Inbound Premium"/>
    <n v="780"/>
    <n v="780"/>
    <n v="1.9091965090194949E-3"/>
    <s v="B2-Behind Schedule-Aptiv"/>
    <s v="Cost Recovery"/>
  </r>
  <r>
    <d v="2023-10-01T00:00:00"/>
    <x v="7"/>
    <n v="94527"/>
    <s v="Customer Reschedule - FIAT CR aprovado Fiat R$ 59,3K"/>
    <s v="FIAT"/>
    <d v="2023-10-10T00:00:00"/>
    <s v="Ouros"/>
    <s v="Inbound Premium"/>
    <n v="1800"/>
    <n v="1800"/>
    <n v="4.4058380977372961E-3"/>
    <s v="S2-External Customer driven schedule changes"/>
    <s v="Cost Recovery"/>
  </r>
  <r>
    <d v="2023-10-01T00:00:00"/>
    <x v="5"/>
    <n v="94608"/>
    <s v="Engineering Prototypes/Samples NQE 449-22"/>
    <s v="JOHN DEERE"/>
    <d v="2023-10-09T00:00:00"/>
    <s v="Paraisopolis"/>
    <s v="Inbound Premium"/>
    <n v="238.04"/>
    <n v="238.04"/>
    <n v="5.8264761154743655E-4"/>
    <s v="P1-Purchasing-Aptiv Resp"/>
    <s v="Cost Recovery"/>
  </r>
  <r>
    <d v="2023-10-01T00:00:00"/>
    <x v="5"/>
    <n v="94625"/>
    <s v="Engineering Prototypes/Samples NQE-1079/22"/>
    <s v="VW"/>
    <d v="2023-10-10T00:00:00"/>
    <s v="Pinhal"/>
    <s v="Inbound Premium"/>
    <n v="200"/>
    <n v="200"/>
    <n v="4.8953756641525504E-4"/>
    <s v="OOOT-Other/Sales"/>
    <s v="Cost Recovery"/>
  </r>
  <r>
    <d v="2023-10-01T00:00:00"/>
    <x v="2"/>
    <n v="94739"/>
    <s v="Supplier Delay - VM Industries"/>
    <s v="PSA"/>
    <d v="2023-10-11T00:00:00"/>
    <s v="Paraisopolis"/>
    <s v="Inbound Premium"/>
    <n v="230"/>
    <n v="230"/>
    <n v="5.6296820137754339E-4"/>
    <s v="B3-Behind Schedule-External Supplier"/>
    <s v="Cost Recovery Pending"/>
  </r>
  <r>
    <d v="2023-10-01T00:00:00"/>
    <x v="2"/>
    <n v="94831"/>
    <s v="Supplier Delay Federal Mogul - Purchase Team reduction initiative that required to change de supplier"/>
    <s v="GM"/>
    <d v="2023-10-11T00:00:00"/>
    <s v="Pinhal"/>
    <s v="Inbound Premium"/>
    <n v="8100"/>
    <n v="8100"/>
    <n v="1.9826271439817831E-2"/>
    <s v="P1-Purchasing-Aptiv Resp"/>
    <s v="Cost Recovery"/>
  </r>
  <r>
    <d v="2023-10-01T00:00:00"/>
    <x v="10"/>
    <n v="94884"/>
    <s v=" Customer GM Stock replenishment"/>
    <s v="GM"/>
    <d v="2023-10-10T00:00:00"/>
    <s v="Ouros"/>
    <s v="Outbound Premium"/>
    <n v="259.61"/>
    <n v="259.61"/>
    <n v="6.3544423808532195E-4"/>
    <s v="PC-Plant PC Resp"/>
    <s v="Normal"/>
  </r>
  <r>
    <d v="2023-10-01T00:00:00"/>
    <x v="12"/>
    <n v="95010"/>
    <s v="Customer Reschedule FIAT below logistics agreement"/>
    <s v="FIAT"/>
    <d v="2023-10-12T00:00:00"/>
    <s v="Ouros"/>
    <s v="Inbound Premium"/>
    <n v="670"/>
    <n v="670"/>
    <n v="1.6399508474911047E-3"/>
    <s v="B2-Behind Schedule-Aptiv"/>
    <s v="Normal"/>
  </r>
  <r>
    <d v="2023-10-01T00:00:00"/>
    <x v="7"/>
    <n v="95015"/>
    <s v="Customer Reschedule - FIAT CR aprovado Fiat R$ 59,3K"/>
    <s v="FIAT"/>
    <d v="2023-10-12T00:00:00"/>
    <s v="Ouros"/>
    <s v="Inbound Premium"/>
    <n v="470"/>
    <n v="470"/>
    <n v="1.1504132810758495E-3"/>
    <s v="S4E-Errors or mix changes"/>
    <s v="Cost Recovery"/>
  </r>
  <r>
    <d v="2023-10-01T00:00:00"/>
    <x v="7"/>
    <n v="95024"/>
    <s v="Customer Reschedule - FIAT CR aprovado Fiat R$ 59,3K"/>
    <s v="FIAT"/>
    <d v="2023-10-12T00:00:00"/>
    <s v="Ouros"/>
    <s v="Inbound Premium"/>
    <n v="360"/>
    <n v="360"/>
    <n v="8.8116761954745921E-4"/>
    <s v="S4E-Errors or mix changes"/>
    <s v="Cost Recovery"/>
  </r>
  <r>
    <d v="2023-10-01T00:00:00"/>
    <x v="9"/>
    <n v="95038"/>
    <s v="Engineering Prototypes/Samples POV15844"/>
    <s v="PSA"/>
    <d v="2023-10-11T00:00:00"/>
    <s v="Paraisopolis"/>
    <s v="Outbound Premium"/>
    <n v="339.48"/>
    <n v="339.48"/>
    <n v="8.309410652332541E-4"/>
    <s v="E1P-Prototypes/Samples"/>
    <s v="Cost Recovery"/>
  </r>
  <r>
    <d v="2023-10-01T00:00:00"/>
    <x v="3"/>
    <n v="95122"/>
    <s v="IFA Adjustments"/>
    <s v="JOHN DEERE"/>
    <d v="2023-10-12T00:00:00"/>
    <s v="Paraisopolis"/>
    <s v="Inbound Premium"/>
    <n v="50"/>
    <n v="50"/>
    <n v="1.2238439160381376E-4"/>
    <s v="S1I-Inventory loss/adjustments"/>
    <s v="Normal"/>
  </r>
  <r>
    <d v="2023-10-01T00:00:00"/>
    <x v="1"/>
    <n v="95924"/>
    <s v="ETA Delay - Vessel"/>
    <s v="VW"/>
    <d v="2023-10-16T00:00:00"/>
    <s v="Pinhal"/>
    <s v="Inbound Premium"/>
    <n v="410.71"/>
    <n v="410.71"/>
    <n v="1.0052898695120471E-3"/>
    <s v="PC-Plant PC Resp"/>
    <s v="Normal"/>
  </r>
  <r>
    <d v="2023-10-01T00:00:00"/>
    <x v="12"/>
    <n v="95927"/>
    <s v="Customer Reschedule FIAT below logistics agreement"/>
    <s v="FIAT"/>
    <d v="2023-10-17T00:00:00"/>
    <s v="Ouros"/>
    <s v="Inbound Premium"/>
    <n v="150"/>
    <n v="150"/>
    <n v="3.6715317481144131E-4"/>
    <s v="B2-Behind Schedule-Aptiv"/>
    <s v="Normal"/>
  </r>
  <r>
    <d v="2023-10-01T00:00:00"/>
    <x v="0"/>
    <n v="95930"/>
    <s v="Manufacturing Delay"/>
    <s v="JOHN DEERE"/>
    <d v="2023-10-16T00:00:00"/>
    <s v="Paraisopolis"/>
    <s v="Outbound Premium"/>
    <n v="123.75"/>
    <n v="123.75"/>
    <n v="3.029013692194391E-4"/>
    <s v="PC-Plant PC Resp"/>
    <s v="Normal"/>
  </r>
  <r>
    <d v="2023-10-01T00:00:00"/>
    <x v="9"/>
    <n v="95986"/>
    <s v="Engineering Prototypes/Samples POV15844"/>
    <s v="PSA"/>
    <d v="2023-10-16T00:00:00"/>
    <s v="Paraisopolis"/>
    <s v="Outbound Premium"/>
    <n v="339.48"/>
    <n v="339.48"/>
    <n v="8.309410652332541E-4"/>
    <s v="E1P-Prototypes/Samples"/>
    <s v="Cost Recovery"/>
  </r>
  <r>
    <d v="2023-10-01T00:00:00"/>
    <x v="3"/>
    <n v="96006"/>
    <s v="IFA Adjustments"/>
    <s v="OTHER"/>
    <d v="2023-10-17T00:00:00"/>
    <s v="Paraisopolis"/>
    <s v="Inbound Premium"/>
    <n v="198"/>
    <n v="198"/>
    <n v="4.8464219075110255E-4"/>
    <s v="S1I-Inventory loss/adjustments"/>
    <s v="Normal"/>
  </r>
  <r>
    <d v="2023-10-01T00:00:00"/>
    <x v="12"/>
    <n v="96020"/>
    <s v="Customer Reschedule FIAT below logistics agreement"/>
    <s v="FIAT"/>
    <d v="2023-10-18T00:00:00"/>
    <s v="Ouros"/>
    <s v="Inbound Premium"/>
    <n v="400"/>
    <n v="400"/>
    <n v="9.7907513283051009E-4"/>
    <s v="B2-Behind Schedule-Aptiv"/>
    <s v="Normal"/>
  </r>
  <r>
    <d v="2023-10-01T00:00:00"/>
    <x v="2"/>
    <n v="96026"/>
    <s v="Supplier Delay Federal Mogul - Purchase Team reduction initiative that required to change de supplier"/>
    <s v="VW"/>
    <d v="2023-10-17T00:00:00"/>
    <s v="Pinhal"/>
    <s v="Inbound Premium"/>
    <n v="1553.37"/>
    <n v="1553.37"/>
    <n v="3.8021648477123238E-3"/>
    <s v="P1-Purchasing-Aptiv Resp"/>
    <s v="Cost Recovery"/>
  </r>
  <r>
    <d v="2023-10-01T00:00:00"/>
    <x v="0"/>
    <n v="96031"/>
    <s v="Manufacturing Delay"/>
    <s v="JOHN DEERE"/>
    <d v="2023-10-16T00:00:00"/>
    <s v="Paraisopolis"/>
    <s v="Outbound Premium"/>
    <n v="42.18"/>
    <n v="42.18"/>
    <n v="1.032434727569773E-4"/>
    <s v="PC-Plant PC Resp"/>
    <s v="Normal"/>
  </r>
  <r>
    <d v="2023-10-01T00:00:00"/>
    <x v="3"/>
    <n v="96043"/>
    <s v="IFA Adjustments"/>
    <s v="JOHN DEERE"/>
    <d v="2023-10-17T00:00:00"/>
    <s v="Paraisopolis"/>
    <s v="Inbound Premium"/>
    <n v="150"/>
    <n v="150"/>
    <n v="3.6715317481144131E-4"/>
    <s v="S1I-Inventory loss/adjustments"/>
    <s v="Normal"/>
  </r>
  <r>
    <d v="2023-10-01T00:00:00"/>
    <x v="3"/>
    <n v="96152"/>
    <s v="IFA Adjustments"/>
    <s v="PSA"/>
    <d v="2023-10-18T00:00:00"/>
    <s v="Paraisopolis"/>
    <s v="Inbound Premium"/>
    <n v="480"/>
    <n v="480"/>
    <n v="1.1748901593966123E-3"/>
    <s v="S1I-Inventory loss/adjustments"/>
    <s v="Normal"/>
  </r>
  <r>
    <d v="2023-10-01T00:00:00"/>
    <x v="9"/>
    <n v="96210"/>
    <s v="Quality Problem JD POV16381"/>
    <s v="JOHN DEERE"/>
    <d v="2023-10-17T00:00:00"/>
    <s v="Paraisopolis"/>
    <s v="Outbound Premium"/>
    <n v="609.05999999999995"/>
    <n v="609.05999999999995"/>
    <n v="1.4907887510043761E-3"/>
    <s v="PC-Plant PC Resp"/>
    <s v="Cost Recovery"/>
  </r>
  <r>
    <d v="2023-10-01T00:00:00"/>
    <x v="2"/>
    <n v="96232"/>
    <s v="Supplier Delay - Molex CR OK Molex via email"/>
    <s v="FIAT"/>
    <d v="2023-10-19T00:00:00"/>
    <s v="Paraisopolis"/>
    <s v="Inbound Premium"/>
    <n v="2513.5500000000002"/>
    <n v="2513.5500000000002"/>
    <n v="6.1523857503153227E-3"/>
    <s v="B3-Behind Schedule-External Supplier"/>
    <s v="Cost Recovery"/>
  </r>
  <r>
    <d v="2023-10-01T00:00:00"/>
    <x v="0"/>
    <n v="96264"/>
    <s v="Manufacturing Delay"/>
    <s v="JOHN DEERE"/>
    <d v="2023-10-17T00:00:00"/>
    <s v="Paraisopolis"/>
    <s v="Outbound Premium"/>
    <n v="239.64"/>
    <n v="239.64"/>
    <n v="5.8656391207875867E-4"/>
    <s v="M1L-Manufacturing low efficiency"/>
    <s v="Normal"/>
  </r>
  <r>
    <d v="2023-10-01T00:00:00"/>
    <x v="3"/>
    <n v="96265"/>
    <s v="IFA Adjustments"/>
    <s v="GM"/>
    <d v="2023-10-18T00:00:00"/>
    <s v="Paraisopolis"/>
    <s v="Inbound Premium"/>
    <n v="160"/>
    <n v="160"/>
    <n v="3.9163005313220406E-4"/>
    <s v="S1I-Inventory loss/adjustments"/>
    <s v="Normal"/>
  </r>
  <r>
    <d v="2023-10-01T00:00:00"/>
    <x v="2"/>
    <n v="96266"/>
    <s v="Supplier Delay Tyco - CR enviado para Tyco"/>
    <s v="OTHER"/>
    <d v="2023-10-17T00:00:00"/>
    <s v="Paraisopolis"/>
    <s v="Outbound Premium"/>
    <n v="239.64"/>
    <n v="239.64"/>
    <n v="5.8656391207875867E-4"/>
    <s v="PC-Plant PC Resp"/>
    <s v="Cost Recovery"/>
  </r>
  <r>
    <d v="2023-10-01T00:00:00"/>
    <x v="12"/>
    <n v="96285"/>
    <s v="Customer Reschedule FIAT below logistics agreement"/>
    <s v="FIAT"/>
    <d v="2023-10-18T00:00:00"/>
    <s v="Ouros"/>
    <s v="Inbound Premium"/>
    <n v="1200"/>
    <n v="1200"/>
    <n v="2.9372253984915305E-3"/>
    <s v="B2-Behind Schedule-Aptiv"/>
    <s v="Normal"/>
  </r>
  <r>
    <d v="2023-10-01T00:00:00"/>
    <x v="9"/>
    <n v="96395"/>
    <s v="Quality Problem JD POV16381"/>
    <s v="JOHN DEERE"/>
    <d v="2023-10-19T00:00:00"/>
    <s v="Paraisopolis"/>
    <s v="Outbound Premium"/>
    <n v="159.76"/>
    <n v="159.76"/>
    <n v="3.9104260805250573E-4"/>
    <s v="Q1-Quality-Aptiv Resp"/>
    <s v="Cost Recovery"/>
  </r>
  <r>
    <d v="2023-10-01T00:00:00"/>
    <x v="0"/>
    <n v="96397"/>
    <s v="Manufacturing Delay"/>
    <s v="JOHN DEERE"/>
    <d v="2023-10-18T00:00:00"/>
    <s v="Paraisopolis"/>
    <s v="Outbound Premium"/>
    <n v="259.61"/>
    <n v="259.61"/>
    <n v="6.3544423808532195E-4"/>
    <s v="PC-Plant PC Resp"/>
    <s v="Normal"/>
  </r>
  <r>
    <d v="2023-10-01T00:00:00"/>
    <x v="5"/>
    <n v="96440"/>
    <s v="Engineering Problem Mirgor - CR Aguardando Elisangela / Sebastian"/>
    <s v="VW"/>
    <d v="2023-10-19T00:00:00"/>
    <s v="Pinhal"/>
    <s v="Inbound Premium"/>
    <n v="108.81"/>
    <n v="108.81"/>
    <n v="2.6633291300821952E-4"/>
    <s v="PC-Plant PC Resp"/>
    <s v="Cost Recovery Pending"/>
  </r>
  <r>
    <d v="2023-10-01T00:00:00"/>
    <x v="3"/>
    <n v="96671"/>
    <s v="IFA Adjustments"/>
    <s v="PSA"/>
    <d v="2023-10-20T00:00:00"/>
    <s v="Paraisopolis"/>
    <s v="Inbound Premium"/>
    <n v="1104.4000000000001"/>
    <n v="735"/>
    <n v="2.703226441745039E-3"/>
    <s v="S1I-Inventory loss/adjustments"/>
    <s v="Normal"/>
  </r>
  <r>
    <d v="2023-10-01T00:00:00"/>
    <x v="12"/>
    <n v="96689"/>
    <s v="Customer Reschedule FIAT below logistics agreement"/>
    <s v="FIAT"/>
    <d v="2023-10-20T00:00:00"/>
    <s v="Ouros"/>
    <s v="Inbound Premium"/>
    <n v="350"/>
    <n v="350"/>
    <n v="8.5669074122669646E-4"/>
    <s v="B2-Behind Schedule-Aptiv"/>
    <s v="Normal"/>
  </r>
  <r>
    <d v="2023-10-01T00:00:00"/>
    <x v="7"/>
    <n v="96697"/>
    <s v="Customer Reschedule - FIAT CR aprovado Fiat R$ 59,3K"/>
    <s v="FIAT"/>
    <d v="2023-10-20T00:00:00"/>
    <s v="Ouros"/>
    <s v="Inbound Premium"/>
    <n v="200"/>
    <n v="200"/>
    <n v="4.8953756641525504E-4"/>
    <s v="S2-External Customer driven schedule changes"/>
    <s v="Cost Recovery"/>
  </r>
  <r>
    <d v="2023-10-01T00:00:00"/>
    <x v="12"/>
    <n v="96700"/>
    <s v="Customer Reschedule FIAT below logistics agreement"/>
    <s v="FIAT"/>
    <d v="2023-10-20T00:00:00"/>
    <s v="Ouros"/>
    <s v="Inbound Premium"/>
    <n v="400"/>
    <n v="400"/>
    <n v="9.7907513283051009E-4"/>
    <s v="B2-Behind Schedule-Aptiv"/>
    <s v="Normal"/>
  </r>
  <r>
    <d v="2023-10-01T00:00:00"/>
    <x v="7"/>
    <n v="96767"/>
    <s v="Customer Reschedule - FIAT CR aprovado Fiat R$ 59,3K"/>
    <s v="FIAT"/>
    <d v="2023-10-20T00:00:00"/>
    <s v="Ouros"/>
    <s v="Inbound Premium"/>
    <n v="1324"/>
    <n v="1324"/>
    <n v="3.2407386896689885E-3"/>
    <s v="S2-External Customer driven schedule changes"/>
    <s v="Cost Recovery"/>
  </r>
  <r>
    <d v="2023-10-01T00:00:00"/>
    <x v="1"/>
    <n v="96786"/>
    <s v="Carrier Delay Central Transport "/>
    <s v="VW"/>
    <d v="2023-10-20T00:00:00"/>
    <s v="Pinhal"/>
    <s v="Inbound Premium"/>
    <n v="100"/>
    <n v="250"/>
    <n v="2.4476878320762752E-4"/>
    <s v="T5-Transportation-Carrier Resp"/>
    <s v="Cost Recovery Pending"/>
  </r>
  <r>
    <d v="2023-10-01T00:00:00"/>
    <x v="5"/>
    <n v="96787"/>
    <s v="Engineering Prototypes/Samples"/>
    <s v="FIAT"/>
    <d v="2023-10-19T00:00:00"/>
    <s v="Ouros"/>
    <s v="Inbound Premium"/>
    <n v="108.09"/>
    <n v="108.09"/>
    <n v="2.6457057776912464E-4"/>
    <s v="E1P-Prototypes/Samples"/>
    <s v="Normal"/>
  </r>
  <r>
    <d v="2023-10-01T00:00:00"/>
    <x v="12"/>
    <n v="97923"/>
    <s v="Customer Reschedule FIAT below logistics agreement"/>
    <s v="FIAT"/>
    <d v="2023-10-23T00:00:00"/>
    <s v="Paraisopolis"/>
    <s v="Inbound Premium"/>
    <n v="80"/>
    <n v="80"/>
    <n v="1.9581502656610203E-4"/>
    <s v="B2-Behind Schedule-Aptiv"/>
    <s v="Normal"/>
  </r>
  <r>
    <d v="2023-10-01T00:00:00"/>
    <x v="1"/>
    <n v="97953"/>
    <s v="Carrier Delay Expeditors PCC 1135"/>
    <s v="PSA"/>
    <d v="2023-10-23T00:00:00"/>
    <s v="Paraisopolis"/>
    <s v="Inbound Premium"/>
    <n v="600"/>
    <n v="600"/>
    <n v="1.4686126992457652E-3"/>
    <s v="T1-Transportation"/>
    <s v="Cost Recovery Pending"/>
  </r>
  <r>
    <d v="2023-10-01T00:00:00"/>
    <x v="5"/>
    <n v="98006"/>
    <s v="Engineering Problem Mirgor - CR Aguardando Elisangela / Sebastian"/>
    <s v="VW"/>
    <d v="2023-10-23T00:00:00"/>
    <s v="Pinhal"/>
    <s v="Inbound Premium"/>
    <n v="101.46"/>
    <n v="101.46"/>
    <n v="2.4834240744245887E-4"/>
    <s v="PC-Plant PC Resp"/>
    <s v="Cost Recovery Pending"/>
  </r>
  <r>
    <d v="2023-10-01T00:00:00"/>
    <x v="4"/>
    <n v="98032"/>
    <s v="BOM Error"/>
    <s v="OTHER"/>
    <d v="2023-10-20T00:00:00"/>
    <s v="Paraisopolis"/>
    <s v="Inbound Premium"/>
    <n v="539.17999999999995"/>
    <n v="539.17999999999995"/>
    <n v="1.319744325298886E-3"/>
    <s v="E1B-BOM Errors"/>
    <s v="Normal"/>
  </r>
  <r>
    <d v="2023-10-01T00:00:00"/>
    <x v="3"/>
    <n v="98033"/>
    <s v="IFA Adjustments"/>
    <s v="JOHN DEERE"/>
    <d v="2023-10-20T00:00:00"/>
    <s v="Paraisopolis"/>
    <s v="Inbound Premium"/>
    <n v="539.17999999999995"/>
    <n v="539.17999999999995"/>
    <n v="1.319744325298886E-3"/>
    <s v="S1I-Inventory loss/adjustments"/>
    <s v="Normal"/>
  </r>
  <r>
    <d v="2023-10-01T00:00:00"/>
    <x v="0"/>
    <n v="98187"/>
    <s v="Manufacturing Delay - CR Aguardando Elisangela/Sebastian "/>
    <s v="GM"/>
    <d v="2023-10-16T00:00:00"/>
    <s v="Pinhal"/>
    <s v="Outbound Premium"/>
    <n v="273.94"/>
    <n v="273.94"/>
    <n v="6.7051960471897494E-4"/>
    <s v="M1L-Manufacturing low efficiency"/>
    <s v="Cost Recovery Pending"/>
  </r>
  <r>
    <d v="2023-10-01T00:00:00"/>
    <x v="0"/>
    <n v="98188"/>
    <s v="Manufacturing Delay - CR Aguardando Elisangela/Sebastian "/>
    <s v="GM"/>
    <d v="2023-10-17T00:00:00"/>
    <s v="Pinhal"/>
    <s v="Outbound Premium"/>
    <n v="456.63"/>
    <n v="456.63"/>
    <n v="1.1176876947609896E-3"/>
    <s v="M1L-Manufacturing low efficiency"/>
    <s v="Cost Recovery Pending"/>
  </r>
  <r>
    <d v="2023-10-01T00:00:00"/>
    <x v="0"/>
    <n v="98190"/>
    <s v="Manufacturing Delay - CR Aguardando Elisangela/Sebastian "/>
    <s v="GM"/>
    <d v="2023-10-18T00:00:00"/>
    <s v="Pinhal"/>
    <s v="Outbound Premium"/>
    <n v="268.76"/>
    <n v="268.76"/>
    <n v="6.5784058174881983E-4"/>
    <s v="M1L-Manufacturing low efficiency"/>
    <s v="Cost Recovery Pending"/>
  </r>
  <r>
    <d v="2023-10-01T00:00:00"/>
    <x v="0"/>
    <n v="98193"/>
    <s v="Manufacturing Delay - CR Aguardando Elisangela/Sebastian "/>
    <s v="GM"/>
    <d v="2023-10-19T00:00:00"/>
    <s v="Pinhal"/>
    <s v="Outbound Premium"/>
    <n v="431.51"/>
    <n v="431.51"/>
    <n v="1.0562017764192337E-3"/>
    <s v="M1L-Manufacturing low efficiency"/>
    <s v="Cost Recovery Pending"/>
  </r>
  <r>
    <d v="2023-10-01T00:00:00"/>
    <x v="0"/>
    <n v="98195"/>
    <s v="Manufacturing Delay - CR Aguardando Elisangela/Sebastian "/>
    <s v="GM"/>
    <d v="2023-10-20T00:00:00"/>
    <s v="Pinhal"/>
    <s v="Outbound Premium"/>
    <n v="259.74"/>
    <n v="259.74"/>
    <n v="6.3576243750349177E-4"/>
    <s v="M1L-Manufacturing low efficiency"/>
    <s v="Cost Recovery Pending"/>
  </r>
  <r>
    <d v="2023-10-01T00:00:00"/>
    <x v="0"/>
    <n v="98196"/>
    <s v="Manufacturing Delay - CR Aguardando Elisangela/Sebastian "/>
    <s v="GM"/>
    <d v="2023-10-21T00:00:00"/>
    <s v="Pinhal"/>
    <s v="Outbound Premium"/>
    <n v="482.41"/>
    <n v="482.41"/>
    <n v="1.1807890870719161E-3"/>
    <s v="M1L-Manufacturing low efficiency"/>
    <s v="Cost Recovery Pending"/>
  </r>
  <r>
    <d v="2023-10-01T00:00:00"/>
    <x v="8"/>
    <n v="98333"/>
    <s v="Internal Strategy due IFA"/>
    <s v="TOYOTA"/>
    <d v="2023-10-24T00:00:00"/>
    <s v="Paraisopolis"/>
    <s v="Inbound Premium"/>
    <n v="149.77000000000001"/>
    <n v="149.77000000000001"/>
    <n v="3.6659020661006383E-4"/>
    <s v="PC-Plant PC Resp"/>
    <s v="Normal"/>
  </r>
  <r>
    <d v="2023-10-01T00:00:00"/>
    <x v="1"/>
    <n v="98338"/>
    <s v="Carrier Delay Expeditors PCC 1135"/>
    <s v="PSA"/>
    <d v="2023-10-24T00:00:00"/>
    <s v="Paraisopolis"/>
    <s v="Inbound Premium"/>
    <n v="295.55"/>
    <n v="295.55"/>
    <n v="7.2341413877014329E-4"/>
    <s v="T1-Transportation"/>
    <s v="Cost Recovery Pending"/>
  </r>
  <r>
    <d v="2023-10-01T00:00:00"/>
    <x v="2"/>
    <n v="98379"/>
    <s v="Supplier Delay - Aptiv Honduras"/>
    <s v="GM"/>
    <d v="2023-10-05T00:00:00"/>
    <s v="Pinhal"/>
    <s v="Inbound Premium"/>
    <n v="298.52999999999997"/>
    <n v="298.52999999999997"/>
    <n v="7.3070824850973042E-4"/>
    <s v="B3-Behind Schedule-External Supplier"/>
    <s v="Cost Recovery Pending"/>
  </r>
  <r>
    <d v="2023-10-01T00:00:00"/>
    <x v="2"/>
    <n v="98380"/>
    <s v="Supplier Delay - Aptiv Honduras"/>
    <s v="GM"/>
    <d v="2023-10-19T00:00:00"/>
    <s v="Pinhal"/>
    <s v="Inbound Premium"/>
    <n v="297.2"/>
    <n v="297.2"/>
    <n v="7.2745282369306901E-4"/>
    <s v="B3-Behind Schedule-External Supplier"/>
    <s v="Cost Recovery Pending"/>
  </r>
  <r>
    <d v="2023-10-01T00:00:00"/>
    <x v="2"/>
    <n v="98381"/>
    <s v="Supplier Delay - Aptiv Honduras"/>
    <s v="GM"/>
    <d v="2023-10-19T00:00:00"/>
    <s v="Pinhal"/>
    <s v="Inbound Premium"/>
    <n v="293.45"/>
    <n v="293.45"/>
    <n v="7.1827399432278303E-4"/>
    <s v="B3-Behind Schedule-External Supplier"/>
    <s v="Cost Recovery Pending"/>
  </r>
  <r>
    <d v="2023-10-01T00:00:00"/>
    <x v="2"/>
    <n v="98382"/>
    <s v="Supplier Delay - Aptiv Honduras"/>
    <s v="GM"/>
    <d v="2023-10-20T00:00:00"/>
    <s v="Pinhal"/>
    <s v="Inbound Premium"/>
    <n v="294.24"/>
    <n v="294.24"/>
    <n v="7.2020766771012336E-4"/>
    <s v="B3-Behind Schedule-External Supplier"/>
    <s v="Cost Recovery Pending"/>
  </r>
  <r>
    <d v="2023-10-01T00:00:00"/>
    <x v="2"/>
    <n v="98383"/>
    <s v="Supplier Delay - Aptiv Honduras"/>
    <s v="GM"/>
    <d v="2023-10-19T00:00:00"/>
    <s v="Pinhal"/>
    <s v="Inbound Premium"/>
    <n v="296.05"/>
    <n v="296.05"/>
    <n v="7.2463798268618143E-4"/>
    <s v="B3-Behind Schedule-External Supplier"/>
    <s v="Cost Recovery Pending"/>
  </r>
  <r>
    <d v="2023-10-01T00:00:00"/>
    <x v="2"/>
    <n v="98384"/>
    <s v="Supplier Delay - Aptiv Honduras"/>
    <s v="GM"/>
    <d v="2023-10-24T00:00:00"/>
    <s v="Pinhal"/>
    <s v="Inbound Premium"/>
    <n v="295.55"/>
    <n v="295.55"/>
    <n v="7.2341413877014329E-4"/>
    <s v="B3-Behind Schedule-External Supplier"/>
    <s v="Cost Recovery Pending"/>
  </r>
  <r>
    <d v="2023-10-01T00:00:00"/>
    <x v="12"/>
    <n v="98450"/>
    <s v="Customer Reschedule FIAT below logistics agreement"/>
    <s v="FIAT"/>
    <d v="2023-10-24T00:00:00"/>
    <s v="Paraisopolis"/>
    <s v="Inbound Premium"/>
    <n v="539.17999999999995"/>
    <n v="499.24"/>
    <n v="1.319744325298886E-3"/>
    <s v="S2-External Customer driven schedule changes"/>
    <s v="Normal"/>
  </r>
  <r>
    <d v="2023-10-01T00:00:00"/>
    <x v="5"/>
    <n v="98560"/>
    <s v="Engineering Problem Mirgor - CR Aguardando Elisangela / Sebastian"/>
    <s v="VW"/>
    <d v="2023-10-26T00:00:00"/>
    <s v="Pinhal"/>
    <s v="Inbound Premium"/>
    <n v="367.57"/>
    <n v="367.57"/>
    <n v="8.9969661643627655E-4"/>
    <s v="PC-Plant PC Resp"/>
    <s v="Cost Recovery Pending"/>
  </r>
  <r>
    <d v="2023-10-01T00:00:00"/>
    <x v="3"/>
    <n v="98585"/>
    <s v="IFA Adjustments"/>
    <s v="OTHER"/>
    <d v="2023-10-25T00:00:00"/>
    <s v="Paraisopolis"/>
    <s v="Inbound Premium"/>
    <n v="279.58"/>
    <n v="279.58"/>
    <n v="6.8432456409188501E-4"/>
    <s v="S1I-Inventory loss/adjustments"/>
    <s v="Normal"/>
  </r>
  <r>
    <d v="2023-10-01T00:00:00"/>
    <x v="5"/>
    <n v="98588"/>
    <s v="Engineering Problem Mirgor - CR Aguardando Elisangela / Sebastian"/>
    <s v="VW"/>
    <d v="2023-10-26T00:00:00"/>
    <s v="Pinhal"/>
    <s v="Inbound Premium"/>
    <n v="341.32"/>
    <n v="341.32"/>
    <n v="8.3544481084427428E-4"/>
    <s v="PC-Plant PC Resp"/>
    <s v="Cost Recovery Pending"/>
  </r>
  <r>
    <d v="2023-10-01T00:00:00"/>
    <x v="5"/>
    <n v="98619"/>
    <s v="Project SC 529-23"/>
    <s v="OTHER"/>
    <d v="2023-10-25T00:00:00"/>
    <s v="Paraisopolis"/>
    <s v="Inbound Premium"/>
    <n v="79"/>
    <n v="79"/>
    <n v="1.9336733873402575E-4"/>
    <s v="E1P-Prototypes/Samples"/>
    <s v="Cost Recovery"/>
  </r>
  <r>
    <d v="2023-10-01T00:00:00"/>
    <x v="5"/>
    <n v="98792"/>
    <s v="Project"/>
    <s v="Stellantis"/>
    <d v="2023-10-26T00:00:00"/>
    <s v="Paraisopolis"/>
    <s v="Inbound Premium"/>
    <n v="1433"/>
    <n v="1433"/>
    <n v="3.5075366633653027E-3"/>
    <s v="E1P-Prototypes/Samples"/>
    <s v="Normal"/>
  </r>
  <r>
    <d v="2023-10-01T00:00:00"/>
    <x v="5"/>
    <n v="98832"/>
    <s v="Engineering Prototypes/Samples NQE 449-22"/>
    <s v="JOHN DEERE"/>
    <d v="2023-10-26T00:00:00"/>
    <s v="Paraisopolis"/>
    <s v="Outbound Premium"/>
    <n v="159.76"/>
    <n v="159.76"/>
    <n v="3.9104260805250573E-4"/>
    <s v="E1P-Prototypes/Samples"/>
    <s v="Cost Recovery"/>
  </r>
  <r>
    <d v="2023-10-01T00:00:00"/>
    <x v="2"/>
    <n v="98911"/>
    <s v="Supplier Delay Fraenkische"/>
    <s v="OTHER"/>
    <d v="2023-10-31T00:00:00"/>
    <s v="Paraisopolis"/>
    <s v="Inbound Premium"/>
    <n v="230"/>
    <n v="230"/>
    <n v="5.6296820137754339E-4"/>
    <s v="B3-Behind Schedule-External Supplier"/>
    <s v="Cost Recovery Pending"/>
  </r>
  <r>
    <d v="2023-10-01T00:00:00"/>
    <x v="3"/>
    <n v="99080"/>
    <s v="Stock Discrepancy]"/>
    <s v="FIAT"/>
    <d v="2023-10-27T00:00:00"/>
    <s v="Ouros"/>
    <s v="Inbound Premium"/>
    <n v="65.900000000000006"/>
    <n v="65.900000000000006"/>
    <n v="1.6130262813382658E-4"/>
    <s v="S1I-Inventory loss/adjustments"/>
    <s v="Normal"/>
  </r>
  <r>
    <d v="2023-10-01T00:00:00"/>
    <x v="5"/>
    <n v="99113"/>
    <s v="Project SC 126-22"/>
    <s v="JOHN DEERE"/>
    <d v="2023-10-27T00:00:00"/>
    <s v="Paraisopolis"/>
    <s v="Inbound Premium"/>
    <n v="207"/>
    <n v="207"/>
    <n v="5.0667138123978907E-4"/>
    <s v="E1P-Prototypes/Samples"/>
    <s v="Cost Recovery"/>
  </r>
  <r>
    <d v="2023-10-01T00:00:00"/>
    <x v="5"/>
    <n v="99149"/>
    <s v="Project"/>
    <s v="JOHN DEERE"/>
    <d v="2023-10-28T00:00:00"/>
    <s v="Paraisopolis"/>
    <s v="Inbound Premium"/>
    <n v="67.599999999999994"/>
    <n v="67.599999999999994"/>
    <n v="1.654636974483562E-4"/>
    <s v="E1P-Prototypes/Samples"/>
    <s v="Cost Recovery Pending"/>
  </r>
  <r>
    <d v="2023-10-01T00:00:00"/>
    <x v="5"/>
    <n v="99259"/>
    <s v="Engineering Prototypes/Samples NQE328/23A"/>
    <s v="FIAT"/>
    <d v="2023-10-30T00:00:00"/>
    <s v="Paraisopolis"/>
    <s v="Inbound Premium"/>
    <n v="181.67"/>
    <n v="181.67"/>
    <n v="4.4467144845329696E-4"/>
    <s v="E1D-Aptiv Design/Engineering changes"/>
    <s v="Cost Recovery"/>
  </r>
  <r>
    <d v="2023-10-01T00:00:00"/>
    <x v="5"/>
    <n v="99330"/>
    <s v="Project"/>
    <s v="Stellantis"/>
    <d v="2023-10-30T00:00:00"/>
    <s v="Paraisopolis"/>
    <s v="Inbound Premium"/>
    <n v="52.01"/>
    <n v="52.01"/>
    <n v="1.2730424414628708E-4"/>
    <s v="E1P-Prototypes/Samples"/>
    <s v="Cost Recovery Pending"/>
  </r>
  <r>
    <d v="2023-10-01T00:00:00"/>
    <x v="8"/>
    <n v="99338"/>
    <s v="Internal Strategy"/>
    <s v="FIAT"/>
    <d v="2023-10-31T00:00:00"/>
    <s v="Paraisopolis"/>
    <s v="Inbound Premium"/>
    <n v="499.24"/>
    <n v="499.24"/>
    <n v="1.2219836732857599E-3"/>
    <s v="PC-Plant PC Resp"/>
    <s v="Normal"/>
  </r>
  <r>
    <d v="2023-11-01T00:00:00"/>
    <x v="7"/>
    <n v="99536"/>
    <s v="Customer Reschedule MBB - CR ok via email"/>
    <s v="Mercedes-Benz"/>
    <d v="2023-11-01T00:00:00"/>
    <s v="Paraisopolis"/>
    <s v="Inbound Premium"/>
    <n v="73.819999999999993"/>
    <n v="200"/>
    <n v="1.8068831576387065E-4"/>
    <s v="S2-External Customer driven schedule changes"/>
    <s v="Cost Recovery Pending"/>
  </r>
  <r>
    <d v="2023-11-01T00:00:00"/>
    <x v="5"/>
    <n v="99680"/>
    <s v="BP Fiat Calendaria CR via POV a ser emitida"/>
    <s v="FIAT"/>
    <d v="2023-11-01T00:00:00"/>
    <s v="Paraisopolis"/>
    <s v="Inbound Premium"/>
    <n v="52.18"/>
    <n v="52.18"/>
    <n v="1.2772035107774004E-4"/>
    <s v="E1D-Aptiv Design/Engineering changes"/>
    <s v="Cost Recovery Pending"/>
  </r>
  <r>
    <d v="2023-11-01T00:00:00"/>
    <x v="12"/>
    <n v="99695"/>
    <s v="Customer Reschedule PSA below logistics agreement - CR Credito Coroplast 21k"/>
    <s v="PSA"/>
    <d v="2023-11-06T00:00:00"/>
    <s v="Paraisopolis"/>
    <s v="Inbound Premium"/>
    <n v="243.78"/>
    <n v="313.14"/>
    <n v="5.9669733970355444E-4"/>
    <s v="PC-Plant PC Resp"/>
    <s v="Cost Recovery"/>
  </r>
  <r>
    <d v="2023-11-01T00:00:00"/>
    <x v="1"/>
    <n v="99696"/>
    <s v="ETA Delay - Vessel - CR CR Credito Coroplast 21k"/>
    <s v="TOYOTA"/>
    <d v="2023-11-02T00:00:00"/>
    <s v="Paraisopolis"/>
    <s v="Inbound Premium"/>
    <n v="658.22"/>
    <n v="480"/>
    <n v="1.6111170848292461E-3"/>
    <s v="T1-Transportation"/>
    <s v="Cost Recovery"/>
  </r>
  <r>
    <d v="2023-11-01T00:00:00"/>
    <x v="12"/>
    <n v="99707"/>
    <s v="Customer Reschedule Fiat below logistic agreement -  CR Credito Coroplast 21k"/>
    <s v="FIAT"/>
    <d v="2023-11-13T00:00:00"/>
    <s v="Paraisopolis"/>
    <s v="Inbound Premium"/>
    <n v="143.69999999999999"/>
    <n v="138.78"/>
    <n v="3.5173274146936074E-4"/>
    <s v="PC-Plant PC Resp"/>
    <s v="Cost Recovery"/>
  </r>
  <r>
    <d v="2023-11-01T00:00:00"/>
    <x v="3"/>
    <n v="99729"/>
    <s v="Stock Discrepancy -  CR Credito Coroplast 21k"/>
    <s v="TOYOTA"/>
    <d v="2023-11-02T00:00:00"/>
    <s v="Paraisopolis"/>
    <s v="Inbound Premium"/>
    <n v="193.17"/>
    <n v="138"/>
    <n v="4.7281985852217412E-4"/>
    <s v="S1I-Inventory loss/adjustments"/>
    <s v="Cost Recovery"/>
  </r>
  <r>
    <d v="2023-11-01T00:00:00"/>
    <x v="11"/>
    <n v="99739"/>
    <s v="Packaging Problem"/>
    <s v="GM"/>
    <d v="2023-11-01T00:00:00"/>
    <s v="Paraisopolis"/>
    <s v="Inbound Premium"/>
    <n v="479.27"/>
    <n v="479.27"/>
    <n v="1.1731033472791965E-3"/>
    <s v="PC-Plant PC Resp"/>
    <s v="Normal"/>
  </r>
  <r>
    <d v="2023-11-01T00:00:00"/>
    <x v="5"/>
    <n v="99804"/>
    <s v="BP Fiat Calendaria CR via POV a ser emitida"/>
    <s v="FIAT"/>
    <d v="2023-11-01T00:00:00"/>
    <s v="Paraisopolis"/>
    <s v="Inbound Premium"/>
    <n v="1084.9000000000001"/>
    <n v="1084.9000000000001"/>
    <n v="2.6554965290195515E-3"/>
    <s v="E1D-Aptiv Design/Engineering changes"/>
    <s v="Cost Recovery Pending"/>
  </r>
  <r>
    <d v="2023-11-01T00:00:00"/>
    <x v="12"/>
    <n v="99837"/>
    <s v="Customer Reschedule PSA below logistics agreement"/>
    <s v="PSA"/>
    <d v="2023-11-06T00:00:00"/>
    <s v="Paraisopolis"/>
    <s v="Inbound Premium"/>
    <n v="1381.15"/>
    <n v="937.41"/>
    <n v="3.380624049272148E-3"/>
    <s v="PC-Plant PC Resp"/>
    <s v="Normal"/>
  </r>
  <r>
    <d v="2023-11-01T00:00:00"/>
    <x v="5"/>
    <n v="99929"/>
    <s v="Project CR aprovado pelo PM"/>
    <s v="Stellantis"/>
    <d v="2023-11-02T00:00:00"/>
    <s v="Paraisopolis"/>
    <s v="Inbound Premium"/>
    <n v="32"/>
    <n v="32"/>
    <n v="7.8326010626440817E-5"/>
    <s v="E1P-Prototypes/Samples"/>
    <s v="Cost Recovery Pending"/>
  </r>
  <r>
    <d v="2023-11-01T00:00:00"/>
    <x v="5"/>
    <n v="100055"/>
    <s v="Project CR SC 529-23"/>
    <s v="JOHN DEERE"/>
    <d v="2023-11-02T00:00:00"/>
    <s v="Paraisopolis"/>
    <s v="Inbound Premium"/>
    <n v="199"/>
    <n v="199"/>
    <n v="4.8708987858317882E-4"/>
    <s v="E1P-Prototypes/Samples"/>
    <s v="Cost Recovery"/>
  </r>
  <r>
    <d v="2023-11-01T00:00:00"/>
    <x v="8"/>
    <n v="100392"/>
    <s v="Internal Strategy Fiat"/>
    <s v="FIAT"/>
    <d v="2023-11-06T00:00:00"/>
    <s v="Ouros"/>
    <s v="Outbound Premium"/>
    <n v="433.47"/>
    <n v="336.13"/>
    <n v="1.0609992445701033E-3"/>
    <s v="PC-Plant PC Resp"/>
    <s v="Normal"/>
  </r>
  <r>
    <d v="2023-11-01T00:00:00"/>
    <x v="1"/>
    <n v="100397"/>
    <s v="ETA Delay - Vessel"/>
    <s v="FIAT"/>
    <d v="2023-11-07T00:00:00"/>
    <s v="Paraisopolis"/>
    <s v="Inbound Premium"/>
    <n v="660.79"/>
    <n v="550"/>
    <n v="1.6174076425576819E-3"/>
    <s v="T1-Transportation"/>
    <s v="Normal"/>
  </r>
  <r>
    <d v="2023-11-01T00:00:00"/>
    <x v="12"/>
    <n v="100402"/>
    <s v="Customer Reschedule PSA below logistics agreement -  CR Credito Coroplast 21k"/>
    <s v="PSA"/>
    <d v="2023-11-07T00:00:00"/>
    <s v="Paraisopolis"/>
    <s v="Inbound Premium"/>
    <n v="86.6"/>
    <n v="250"/>
    <n v="2.1196976625780545E-4"/>
    <s v="B2-Behind Schedule-Aptiv"/>
    <s v="Cost Recovery"/>
  </r>
  <r>
    <d v="2023-11-01T00:00:00"/>
    <x v="0"/>
    <n v="100418"/>
    <s v="Purchasing Problem -  CR Credito Coroplast 21k"/>
    <s v="FIAT"/>
    <d v="2023-11-07T00:00:00"/>
    <s v="Paraisopolis"/>
    <s v="Inbound Premium"/>
    <n v="658.59"/>
    <n v="340"/>
    <n v="1.6120227293271144E-3"/>
    <s v="P1-Purchasing-Aptiv Resp"/>
    <s v="Cost Recovery"/>
  </r>
  <r>
    <d v="2023-11-01T00:00:00"/>
    <x v="5"/>
    <n v="100476"/>
    <s v="BP Fiat Calendaria CR via POV a ser emitida"/>
    <s v="FIAT"/>
    <d v="2023-11-06T00:00:00"/>
    <s v="Paraisopolis"/>
    <s v="Inbound Premium"/>
    <n v="112"/>
    <n v="112"/>
    <n v="2.7414103719254287E-4"/>
    <s v="E1D-Aptiv Design/Engineering changes"/>
    <s v="Cost Recovery Pending"/>
  </r>
  <r>
    <d v="2023-11-01T00:00:00"/>
    <x v="12"/>
    <n v="100576"/>
    <s v="Customer Reschedule PSA below logistics agreement"/>
    <s v="PSA"/>
    <d v="2023-11-08T00:00:00"/>
    <s v="Paraisopolis"/>
    <s v="Inbound Premium"/>
    <n v="665.27"/>
    <n v="450"/>
    <n v="1.6283732840453838E-3"/>
    <s v="B2-Behind Schedule-Aptiv"/>
    <s v="Normal"/>
  </r>
  <r>
    <d v="2023-11-01T00:00:00"/>
    <x v="5"/>
    <n v="100584"/>
    <s v="Project CR aprovado pelo PM"/>
    <s v="VW"/>
    <d v="2023-11-07T00:00:00"/>
    <s v="Paraisopolis"/>
    <s v="Inbound Premium"/>
    <n v="40.01"/>
    <n v="40.01"/>
    <n v="9.793199016137178E-5"/>
    <s v="E1P-Prototypes/Samples"/>
    <s v="Cost Recovery Pending"/>
  </r>
  <r>
    <d v="2023-11-01T00:00:00"/>
    <x v="5"/>
    <n v="100597"/>
    <s v="Engineering Problem Mirgor"/>
    <s v="VW"/>
    <d v="2023-11-08T00:00:00"/>
    <s v="Pinhal"/>
    <s v="Inbound Premium"/>
    <n v="410.71"/>
    <n v="410.71"/>
    <n v="1.0052898695120471E-3"/>
    <s v="PC-Plant PC Resp"/>
    <s v="Normal"/>
  </r>
  <r>
    <d v="2023-11-01T00:00:00"/>
    <x v="7"/>
    <n v="100663"/>
    <s v="Customer Reschedule MBB - CR ok via email"/>
    <s v="Mercedes-Benz"/>
    <d v="2023-11-07T00:00:00"/>
    <s v="Paraisopolis"/>
    <s v="Outbound Premium"/>
    <n v="158.18"/>
    <n v="158.18"/>
    <n v="3.871752612778253E-4"/>
    <s v="S2-External Customer driven schedule changes"/>
    <s v="Cost Recovery Pending"/>
  </r>
  <r>
    <d v="2023-11-01T00:00:00"/>
    <x v="2"/>
    <n v="100761"/>
    <s v="Supplier Delay - ITT Canon CR Credit Note enviado"/>
    <s v="JOHN DEERE"/>
    <d v="2023-11-09T00:00:00"/>
    <s v="Paraisopolis"/>
    <s v="Inbound Premium"/>
    <n v="57.55"/>
    <n v="57.55"/>
    <n v="1.4086443473598965E-4"/>
    <s v="B3-Behind Schedule-External Supplier"/>
    <s v="Cost Recovery"/>
  </r>
  <r>
    <d v="2023-11-01T00:00:00"/>
    <x v="3"/>
    <n v="100797"/>
    <s v="Stock Discrepancy"/>
    <s v="VW"/>
    <d v="2023-11-08T00:00:00"/>
    <s v="Pinhal"/>
    <s v="Inbound Premium"/>
    <n v="140.83000000000001"/>
    <n v="118.64"/>
    <n v="3.447078773913019E-4"/>
    <s v="PC-Plant PC Resp"/>
    <s v="Normal"/>
  </r>
  <r>
    <d v="2023-11-01T00:00:00"/>
    <x v="5"/>
    <n v="100807"/>
    <s v="Project CR SC 912-22/ 415-23 quotation."/>
    <s v="OTHER"/>
    <d v="2023-11-08T00:00:00"/>
    <s v="Paraisopolis"/>
    <s v="Inbound Premium"/>
    <n v="120"/>
    <n v="120"/>
    <n v="2.9372253984915307E-4"/>
    <s v="E1P-Prototypes/Samples"/>
    <s v="Cost Recovery"/>
  </r>
  <r>
    <d v="2023-11-01T00:00:00"/>
    <x v="5"/>
    <n v="100820"/>
    <s v="BP Fiat Calendaria CR via POV a ser emitida"/>
    <s v="CHRYSLER/FIAT"/>
    <d v="2023-11-08T00:00:00"/>
    <s v="Paraisopolis"/>
    <s v="Inbound Premium"/>
    <n v="93.99"/>
    <n v="93.99"/>
    <n v="2.3005817933684911E-4"/>
    <s v="E1D-Aptiv Design/Engineering changes"/>
    <s v="Cost Recovery Pending"/>
  </r>
  <r>
    <d v="2023-11-01T00:00:00"/>
    <x v="11"/>
    <n v="100934"/>
    <s v="Packaging Problem"/>
    <s v="GM"/>
    <d v="2023-11-08T00:00:00"/>
    <s v="Paraisopolis"/>
    <s v="Inbound Premium"/>
    <n v="864.5"/>
    <n v="754.52"/>
    <n v="2.1160261308299402E-3"/>
    <s v="PC-Plant PC Resp"/>
    <s v="Normal"/>
  </r>
  <r>
    <d v="2023-11-01T00:00:00"/>
    <x v="8"/>
    <n v="101058"/>
    <s v="Internal Strategy PSA "/>
    <s v="PSA"/>
    <d v="2023-11-10T00:00:00"/>
    <s v="Paraisopolis"/>
    <s v="Inbound Premium"/>
    <n v="523.54999999999995"/>
    <n v="350"/>
    <n v="1.2814869644835339E-3"/>
    <s v="B2-Behind Schedule-Aptiv"/>
    <s v="Normal"/>
  </r>
  <r>
    <d v="2023-11-01T00:00:00"/>
    <x v="8"/>
    <n v="101123"/>
    <s v="Internal Strategy Fiat"/>
    <s v="FIAT"/>
    <d v="2023-11-09T00:00:00"/>
    <s v="Ouros"/>
    <s v="Outbound Premium"/>
    <n v="293.52999999999997"/>
    <n v="336.13"/>
    <n v="7.1846980934934905E-4"/>
    <s v="PC-Plant PC Resp"/>
    <s v="Normal"/>
  </r>
  <r>
    <d v="2023-11-01T00:00:00"/>
    <x v="5"/>
    <n v="101227"/>
    <s v="BP Fiat Calendaria CR via POV a ser emitida"/>
    <s v="FIAT"/>
    <d v="2023-11-09T00:00:00"/>
    <s v="Paraisopolis"/>
    <s v="Inbound Premium"/>
    <n v="279.89"/>
    <n v="279.89"/>
    <n v="6.8508334731982867E-4"/>
    <s v="E1D-Aptiv Design/Engineering changes"/>
    <s v="Cost Recovery Pending"/>
  </r>
  <r>
    <d v="2023-11-01T00:00:00"/>
    <x v="3"/>
    <n v="101240"/>
    <s v="Stock Discrepancy - CR Credito Coroplast 21k"/>
    <s v="FIAT"/>
    <d v="2023-11-09T00:00:00"/>
    <s v="Paraisopolis"/>
    <s v="Inbound Premium"/>
    <n v="62.78"/>
    <n v="65.25"/>
    <n v="1.5366584209774859E-4"/>
    <s v="S1I-Inventory loss/adjustments"/>
    <s v="Cost Recovery"/>
  </r>
  <r>
    <d v="2023-11-01T00:00:00"/>
    <x v="7"/>
    <n v="101246"/>
    <s v="VW Production MIX Change / BP"/>
    <s v="VW"/>
    <d v="2023-11-20T00:00:00"/>
    <s v="Pinhal"/>
    <s v="Inbound Premium"/>
    <n v="311.05"/>
    <n v="359.23"/>
    <n v="7.6135330016732555E-4"/>
    <s v="PC-Plant PC Resp"/>
    <s v="Cost Recovery"/>
  </r>
  <r>
    <d v="2023-11-01T00:00:00"/>
    <x v="1"/>
    <n v="101251"/>
    <s v="ETA Delay - Vessel"/>
    <s v="TOYOTA"/>
    <d v="2023-11-09T00:00:00"/>
    <s v="Paraisopolis"/>
    <s v="Inbound Premium"/>
    <n v="494.32"/>
    <n v="494.32"/>
    <n v="1.2099410491519444E-3"/>
    <s v="T1-Transportation"/>
    <s v="Normal"/>
  </r>
  <r>
    <d v="2023-11-01T00:00:00"/>
    <x v="1"/>
    <n v="101479"/>
    <s v="Carrier Delay - Penske"/>
    <s v="TOYOTA"/>
    <d v="2023-11-10T00:00:00"/>
    <s v="Paraisopolis"/>
    <s v="Inbound Premium"/>
    <n v="63.32"/>
    <n v="120"/>
    <n v="1.5498759352706976E-4"/>
    <s v="T1-Transportation"/>
    <s v="Normal"/>
  </r>
  <r>
    <d v="2023-11-01T00:00:00"/>
    <x v="0"/>
    <n v="101590"/>
    <s v="Ordering Problem - CR Credito Coroplast 21k"/>
    <s v="TOYOTA"/>
    <d v="2023-11-10T00:00:00"/>
    <s v="Paraisopolis"/>
    <s v="Inbound Premium"/>
    <n v="980"/>
    <n v="980"/>
    <n v="2.39873407543475E-3"/>
    <s v="S1E-Planner/Schedule/customer service errors"/>
    <s v="Cost Recovery"/>
  </r>
  <r>
    <d v="2023-11-01T00:00:00"/>
    <x v="3"/>
    <n v="101668"/>
    <s v="Stock Discrepancy"/>
    <s v="FIAT"/>
    <d v="2023-11-10T00:00:00"/>
    <s v="Ouros"/>
    <s v="Inbound Premium"/>
    <n v="494.32"/>
    <n v="494.32"/>
    <n v="1.2099410491519444E-3"/>
    <s v="S1I-Inventory loss/adjustments"/>
    <s v="Normal"/>
  </r>
  <r>
    <d v="2023-11-01T00:00:00"/>
    <x v="7"/>
    <n v="101808"/>
    <s v="VW Production MIX Change / BP"/>
    <s v="VW"/>
    <d v="2023-11-23T00:00:00"/>
    <s v="Pinhal"/>
    <s v="Inbound Premium"/>
    <n v="1168.33"/>
    <n v="854.41"/>
    <n v="2.8597071248496748E-3"/>
    <s v="PC-Plant PC Resp"/>
    <s v="Cost Recovery"/>
  </r>
  <r>
    <d v="2023-11-01T00:00:00"/>
    <x v="6"/>
    <n v="101811"/>
    <s v="P&amp;A"/>
    <s v="Mercedes-Benz"/>
    <d v="2023-11-13T00:00:00"/>
    <s v="Paraisopolis"/>
    <s v="Inbound Premium"/>
    <n v="163.38999999999999"/>
    <n v="163.38999999999999"/>
    <n v="3.9992771488294262E-4"/>
    <s v="OOOT-Other/Sales"/>
    <s v="Normal"/>
  </r>
  <r>
    <d v="2023-11-01T00:00:00"/>
    <x v="8"/>
    <n v="101847"/>
    <s v="Internal Strategy CNH"/>
    <s v="OTHER"/>
    <d v="2023-11-13T00:00:00"/>
    <s v="Paraisopolis"/>
    <s v="Outbound Premium"/>
    <n v="336.13"/>
    <n v="336.13"/>
    <n v="8.2274131099579844E-4"/>
    <s v="PC-Plant PC Resp"/>
    <s v="Normal"/>
  </r>
  <r>
    <d v="2023-11-01T00:00:00"/>
    <x v="2"/>
    <n v="101936"/>
    <s v="Supplier Delay - ITT Canon CR Credit Note enviado"/>
    <s v="JOHN DEERE"/>
    <d v="2023-11-13T00:00:00"/>
    <s v="Paraisopolis"/>
    <s v="Inbound Premium"/>
    <n v="648.41999999999996"/>
    <n v="494.32"/>
    <n v="1.5871297440748985E-3"/>
    <s v="B3-Behind Schedule-External Supplier"/>
    <s v="Cost Recovery"/>
  </r>
  <r>
    <d v="2023-11-01T00:00:00"/>
    <x v="5"/>
    <n v="102089"/>
    <s v="BP Fiat Calendaria CR via POV a ser emitida"/>
    <s v="FIAT"/>
    <d v="2023-11-14T00:00:00"/>
    <s v="Paraisopolis"/>
    <s v="Inbound Premium"/>
    <n v="87.26"/>
    <n v="87.26"/>
    <n v="2.1358524022697581E-4"/>
    <s v="E1D-Aptiv Design/Engineering changes"/>
    <s v="Cost Recovery Pending"/>
  </r>
  <r>
    <d v="2023-11-01T00:00:00"/>
    <x v="8"/>
    <n v="102154"/>
    <s v="Internal Strategy VW Taos"/>
    <s v="VW"/>
    <d v="2023-11-15T00:00:00"/>
    <s v="Pinhal"/>
    <s v="Inbound Premium"/>
    <n v="410.71"/>
    <n v="410.71"/>
    <n v="1.0052898695120471E-3"/>
    <s v="PC-Plant PC Resp"/>
    <s v="Normal"/>
  </r>
  <r>
    <d v="2023-11-01T00:00:00"/>
    <x v="5"/>
    <n v="102180"/>
    <s v="Engineering Changes CR a ser informado pelo Frigo"/>
    <s v="FIAT"/>
    <d v="2023-11-14T00:00:00"/>
    <s v="Paraisopolis"/>
    <s v="Inbound Premium"/>
    <n v="200.89"/>
    <n v="200.89"/>
    <n v="4.9171600858580297E-4"/>
    <s v="E1D-Aptiv Design/Engineering changes"/>
    <s v="Cost Recovery Pending"/>
  </r>
  <r>
    <d v="2023-11-01T00:00:00"/>
    <x v="5"/>
    <n v="102198"/>
    <s v="Engineering Prototypes/Samples CR NQE 509-23"/>
    <s v="PSA"/>
    <d v="2023-11-14T00:00:00"/>
    <s v="Paraisopolis"/>
    <s v="Outbound Premium"/>
    <n v="257.04000000000002"/>
    <n v="257.04000000000002"/>
    <n v="6.2915368035688587E-4"/>
    <s v="E1P-Prototypes/Samples"/>
    <s v="Cost Recovery"/>
  </r>
  <r>
    <d v="2023-11-01T00:00:00"/>
    <x v="11"/>
    <n v="102231"/>
    <s v="Packaging Problem"/>
    <s v="GM"/>
    <d v="2023-11-14T00:00:00"/>
    <s v="Pinhal"/>
    <s v="Inbound Premium"/>
    <n v="986.87"/>
    <n v="986.87"/>
    <n v="2.4155496908411138E-3"/>
    <s v="PC-Plant PC Resp"/>
    <s v="Normal"/>
  </r>
  <r>
    <d v="2023-11-01T00:00:00"/>
    <x v="9"/>
    <n v="102276"/>
    <s v="Customer Engineering Problem CR POV a ser emitida pelo Richer"/>
    <s v="JOHN DEERE"/>
    <d v="2023-11-14T00:00:00"/>
    <s v="Paraisopolis"/>
    <s v="Outbound Premium"/>
    <n v="253.47"/>
    <n v="253.47"/>
    <n v="6.2041543479637352E-4"/>
    <s v="E4-Engineering-External Customer Resp"/>
    <s v="Cost Recovery"/>
  </r>
  <r>
    <d v="2023-11-01T00:00:00"/>
    <x v="5"/>
    <n v="102279"/>
    <s v="Project CR SC 529-23"/>
    <s v="JOHN DEERE"/>
    <d v="2023-11-15T00:00:00"/>
    <s v="Paraisopolis"/>
    <s v="Inbound Premium"/>
    <n v="631"/>
    <n v="631"/>
    <n v="1.5444910220401298E-3"/>
    <s v="E1P-Prototypes/Samples"/>
    <s v="Cost Recovery"/>
  </r>
  <r>
    <d v="2023-11-01T00:00:00"/>
    <x v="15"/>
    <n v="102281"/>
    <s v="Shipment Divergency DHL "/>
    <s v="GM"/>
    <d v="2023-11-14T00:00:00"/>
    <s v="Paraisopolis"/>
    <s v="Inbound Premium"/>
    <n v="494.32"/>
    <n v="494.32"/>
    <n v="1.2099410491519444E-3"/>
    <s v="T1-Transportation"/>
    <s v="Normal"/>
  </r>
  <r>
    <d v="2023-11-01T00:00:00"/>
    <x v="7"/>
    <n v="102345"/>
    <s v="VW Production MIX Change / BP"/>
    <s v="VW"/>
    <d v="2023-11-23T00:00:00"/>
    <s v="Pinhal"/>
    <s v="Inbound Premium"/>
    <n v="540.64"/>
    <n v="982.59"/>
    <n v="1.3233179495337176E-3"/>
    <s v="PC-Plant PC Resp"/>
    <s v="Cost Recovery"/>
  </r>
  <r>
    <d v="2023-11-01T00:00:00"/>
    <x v="8"/>
    <n v="102429"/>
    <s v="Internal Strategy GM"/>
    <s v="GM"/>
    <d v="2023-11-15T00:00:00"/>
    <s v="Pinhal"/>
    <s v="Inbound Premium"/>
    <n v="877.3"/>
    <n v="877.3"/>
    <n v="2.1473565350805164E-3"/>
    <s v="PC-Plant PC Resp"/>
    <s v="Normal"/>
  </r>
  <r>
    <d v="2023-11-01T00:00:00"/>
    <x v="7"/>
    <n v="102477"/>
    <s v="VW Production MIX Change / BP"/>
    <s v="VW"/>
    <d v="2023-11-23T00:00:00"/>
    <s v="Pinhal"/>
    <s v="Inbound Premium"/>
    <n v="248.41"/>
    <n v="204"/>
    <n v="6.0803013436606761E-4"/>
    <s v="PC-Plant PC Resp"/>
    <s v="Cost Recovery"/>
  </r>
  <r>
    <d v="2023-11-01T00:00:00"/>
    <x v="5"/>
    <n v="102494"/>
    <s v="Project APL91.CR SC 912-22/ 415-23 quotation"/>
    <s v="CNH COMBINE"/>
    <d v="2023-11-16T00:00:00"/>
    <s v="Paraisopolis"/>
    <s v="Inbound Premium"/>
    <n v="114.16"/>
    <n v="300"/>
    <n v="2.7942804290982762E-4"/>
    <s v="P1-Purchasing-Aptiv Resp"/>
    <s v="Cost Recovery"/>
  </r>
  <r>
    <d v="2023-11-01T00:00:00"/>
    <x v="7"/>
    <n v="102509"/>
    <s v="VW Production MIX Change / BP"/>
    <s v="VW"/>
    <d v="2023-11-23T00:00:00"/>
    <s v="Pinhal"/>
    <s v="Inbound Premium"/>
    <n v="664.93"/>
    <n v="313"/>
    <n v="1.6275410701824778E-3"/>
    <s v="PC-Plant PC Resp"/>
    <s v="Cost Recovery"/>
  </r>
  <r>
    <d v="2023-11-01T00:00:00"/>
    <x v="2"/>
    <n v="102631"/>
    <s v="Supplier Delay - ITT Canon CR Credit Note enviado"/>
    <s v="JOHN DEERE"/>
    <d v="2023-11-09T00:00:00"/>
    <s v="Paraisopolis"/>
    <s v="Inbound Premium"/>
    <n v="84.63"/>
    <n v="84.63"/>
    <n v="2.071478212286152E-4"/>
    <s v="B3-Behind Schedule-External Supplier"/>
    <s v="Cost Recovery"/>
  </r>
  <r>
    <d v="2023-11-01T00:00:00"/>
    <x v="5"/>
    <n v="102654"/>
    <s v="Project CR aprovado pelo PM"/>
    <s v="VW"/>
    <d v="2023-11-16T00:00:00"/>
    <s v="Paraisopolis"/>
    <s v="Inbound Premium"/>
    <n v="1200"/>
    <n v="248"/>
    <n v="2.9372253984915305E-3"/>
    <s v="P1-Purchasing-Aptiv Resp"/>
    <s v="Cost Recovery Pending"/>
  </r>
  <r>
    <d v="2023-11-01T00:00:00"/>
    <x v="5"/>
    <n v="102655"/>
    <s v="Project CR aprovado pelo PM"/>
    <s v="FIAT"/>
    <d v="2023-11-16T00:00:00"/>
    <s v="Paraisopolis"/>
    <s v="Inbound Premium"/>
    <n v="1800"/>
    <n v="1800"/>
    <n v="4.4058380977372961E-3"/>
    <s v="P1-Purchasing-Aptiv Resp"/>
    <s v="Cost Recovery Pending"/>
  </r>
  <r>
    <d v="2023-11-01T00:00:00"/>
    <x v="7"/>
    <n v="102664"/>
    <s v="VW Production MIX Change / BP"/>
    <s v="VW"/>
    <d v="2023-11-20T00:00:00"/>
    <s v="Pinhal"/>
    <s v="Inbound Premium"/>
    <n v="380.16"/>
    <n v="123.05"/>
    <n v="9.3051300624211696E-4"/>
    <s v="S4E-Errors or mix changes"/>
    <s v="Cost Recovery"/>
  </r>
  <r>
    <d v="2023-11-01T00:00:00"/>
    <x v="7"/>
    <n v="102683"/>
    <s v="VW Production MIX Change / BP"/>
    <s v="VW"/>
    <d v="2023-11-20T00:00:00"/>
    <s v="Pinhal"/>
    <s v="Inbound Premium"/>
    <n v="153.55000000000001"/>
    <n v="138"/>
    <n v="3.7584246661531213E-4"/>
    <s v="S4E-Errors or mix changes"/>
    <s v="Cost Recovery"/>
  </r>
  <r>
    <d v="2023-11-01T00:00:00"/>
    <x v="1"/>
    <n v="102700"/>
    <s v="Vessel Delay / VW Production MIX Change / BP"/>
    <s v="VW"/>
    <d v="2023-11-23T00:00:00"/>
    <s v="Pinhal"/>
    <s v="Inbound Premium"/>
    <n v="3550"/>
    <n v="3550"/>
    <n v="8.6892918038707773E-3"/>
    <s v="PC-Plant PC Resp"/>
    <s v="Cost Recovery"/>
  </r>
  <r>
    <d v="2023-11-01T00:00:00"/>
    <x v="1"/>
    <n v="102700"/>
    <s v="Vessel Delay / VW Production MIX Change / BP"/>
    <s v="VW"/>
    <d v="2023-11-23T00:00:00"/>
    <s v="Pinhal"/>
    <s v="Inbound Premium"/>
    <n v="6350"/>
    <n v="10450"/>
    <n v="1.554281773368435E-2"/>
    <s v="PC-Plant PC Resp"/>
    <s v="Normal"/>
  </r>
  <r>
    <d v="2023-11-01T00:00:00"/>
    <x v="7"/>
    <n v="102709"/>
    <s v="VW Production MIX Change / BP"/>
    <s v="VW"/>
    <d v="2023-11-23T00:00:00"/>
    <s v="Pinhal"/>
    <s v="Inbound Premium"/>
    <n v="439"/>
    <n v="549.41"/>
    <n v="1.074534958281485E-3"/>
    <s v="S4E-Errors or mix changes"/>
    <s v="Cost Recovery"/>
  </r>
  <r>
    <d v="2023-11-01T00:00:00"/>
    <x v="7"/>
    <n v="102746"/>
    <s v="VW Production MIX Change / BP"/>
    <s v="VW"/>
    <d v="2023-11-20T00:00:00"/>
    <s v="Pinhal"/>
    <s v="Inbound Premium"/>
    <n v="1350.66"/>
    <n v="532.91999999999996"/>
    <n v="3.3059940472721424E-3"/>
    <s v="S4E-Errors or mix changes"/>
    <s v="Cost Recovery"/>
  </r>
  <r>
    <d v="2023-11-01T00:00:00"/>
    <x v="7"/>
    <n v="102786"/>
    <s v="VW Production MIX Change / BP"/>
    <s v="VW"/>
    <d v="2023-11-20T00:00:00"/>
    <s v="Pinhal"/>
    <s v="Inbound Premium"/>
    <n v="413.31"/>
    <n v="312.04000000000002"/>
    <n v="1.0116538578754453E-3"/>
    <s v="S4E-Errors or mix changes"/>
    <s v="Cost Recovery"/>
  </r>
  <r>
    <d v="2023-11-01T00:00:00"/>
    <x v="9"/>
    <n v="103183"/>
    <s v="Customer Reschedule GM - CR POV16561"/>
    <s v="GM"/>
    <d v="2023-11-21T00:00:00"/>
    <s v="Paraisopolis"/>
    <s v="Inbound Premium"/>
    <n v="140.76"/>
    <n v="250"/>
    <n v="3.4453653924305651E-4"/>
    <s v="S2-External Customer driven schedule changes"/>
    <s v="Cost Recovery"/>
  </r>
  <r>
    <d v="2023-11-01T00:00:00"/>
    <x v="8"/>
    <n v="103187"/>
    <s v="Internal Strategy PSA - CR Credito Coroplast 21k"/>
    <s v="PSA"/>
    <d v="2023-11-21T00:00:00"/>
    <s v="Paraisopolis"/>
    <s v="Inbound Premium"/>
    <n v="246.19"/>
    <n v="200"/>
    <n v="6.0259626737885826E-4"/>
    <s v="B2-Behind Schedule-Aptiv"/>
    <s v="Cost Recovery"/>
  </r>
  <r>
    <d v="2023-11-01T00:00:00"/>
    <x v="5"/>
    <n v="103201"/>
    <s v="Project CR Incluido no preco peça"/>
    <s v="OTHER"/>
    <d v="2023-11-20T00:00:00"/>
    <s v="Paraisopolis"/>
    <s v="Inbound Premium"/>
    <n v="102"/>
    <n v="102"/>
    <n v="2.4966415887178013E-4"/>
    <s v="E1P-Prototypes/Samples"/>
    <s v="Cost Recovery"/>
  </r>
  <r>
    <d v="2023-11-01T00:00:00"/>
    <x v="7"/>
    <n v="103422"/>
    <s v="VW Production MIX Change / BP"/>
    <s v="VW"/>
    <d v="2023-11-24T00:00:00"/>
    <s v="Pinhal"/>
    <s v="Inbound Premium"/>
    <n v="915.08"/>
    <n v="326.14"/>
    <n v="2.2398301813763583E-3"/>
    <s v="S4E-Errors or mix changes"/>
    <s v="Cost Recovery"/>
  </r>
  <r>
    <d v="2023-11-01T00:00:00"/>
    <x v="8"/>
    <n v="103561"/>
    <s v="Internal Strategy VW Taos"/>
    <s v="VW"/>
    <d v="2023-11-22T00:00:00"/>
    <s v="Pinhal"/>
    <s v="Inbound Premium"/>
    <n v="410.71"/>
    <n v="410.71"/>
    <n v="1.0052898695120471E-3"/>
    <s v="PC-Plant PC Resp"/>
    <s v="Normal"/>
  </r>
  <r>
    <d v="2023-11-01T00:00:00"/>
    <x v="8"/>
    <n v="103562"/>
    <s v="Internal Strategy VW Taos"/>
    <s v="VW"/>
    <d v="2023-11-20T00:00:00"/>
    <s v="Pinhal"/>
    <s v="Inbound Premium"/>
    <n v="410.71"/>
    <n v="410.71"/>
    <n v="1.0052898695120471E-3"/>
    <s v="PC-Plant PC Resp"/>
    <s v="Normal"/>
  </r>
  <r>
    <d v="2023-11-01T00:00:00"/>
    <x v="5"/>
    <n v="103603"/>
    <s v="Project CR SC 161-23 "/>
    <s v="JOHN DEERE"/>
    <d v="2023-11-16T00:00:00"/>
    <s v="Paraisopolis"/>
    <s v="Inbound Premium"/>
    <n v="200.18"/>
    <n v="200.18"/>
    <n v="4.8997815022502889E-4"/>
    <s v="P1-Purchasing-Aptiv Resp"/>
    <s v="Cost Recovery"/>
  </r>
  <r>
    <d v="2023-11-01T00:00:00"/>
    <x v="8"/>
    <n v="103658"/>
    <s v="Internal Strategy Discount Fiat - CR Credito Coroplast 21K"/>
    <s v="FIAT"/>
    <d v="2023-11-22T00:00:00"/>
    <s v="Paraisopolis"/>
    <s v="Inbound Premium"/>
    <n v="420.37"/>
    <n v="362.23"/>
    <n v="1.0289345339699039E-3"/>
    <s v="PC-Plant PC Resp"/>
    <s v="Cost Recovery"/>
  </r>
  <r>
    <d v="2023-11-01T00:00:00"/>
    <x v="7"/>
    <n v="103674"/>
    <s v="VW Production MIX Change / BP"/>
    <s v="VW"/>
    <d v="2023-11-27T00:00:00"/>
    <s v="Pinhal"/>
    <s v="Inbound Premium"/>
    <n v="915.08"/>
    <n v="468.92"/>
    <n v="2.2398301813763583E-3"/>
    <s v="S4E-Errors or mix changes"/>
    <s v="Cost Recovery"/>
  </r>
  <r>
    <d v="2023-11-01T00:00:00"/>
    <x v="7"/>
    <n v="103675"/>
    <s v="VW Production MIX Change / BP"/>
    <s v="VW"/>
    <d v="2023-11-27T00:00:00"/>
    <s v="Pinhal"/>
    <s v="Inbound Premium"/>
    <n v="374.03"/>
    <n v="511.04"/>
    <n v="9.1550867983148927E-4"/>
    <s v="S4E-Errors or mix changes"/>
    <s v="Cost Recovery"/>
  </r>
  <r>
    <d v="2023-11-01T00:00:00"/>
    <x v="1"/>
    <n v="103898"/>
    <s v="ETA Delay - Vessel"/>
    <s v="TOYOTA"/>
    <d v="2023-11-23T00:00:00"/>
    <s v="Paraisopolis"/>
    <s v="Inbound Premium"/>
    <n v="395.45"/>
    <n v="395.45"/>
    <n v="9.6793815319456316E-4"/>
    <s v="T1-Transportation"/>
    <s v="Normal"/>
  </r>
  <r>
    <d v="2023-11-01T00:00:00"/>
    <x v="8"/>
    <n v="103905"/>
    <s v="Internal Strategy GM Monthly Sales"/>
    <s v="GM"/>
    <d v="2023-11-24T00:00:00"/>
    <s v="Pinhal"/>
    <s v="Outbound Premium"/>
    <n v="1208.6500000000001"/>
    <n v="988.63"/>
    <n v="2.9583978982389908E-3"/>
    <s v="PC-Plant PC Resp"/>
    <s v="Normal"/>
  </r>
  <r>
    <d v="2023-11-01T00:00:00"/>
    <x v="8"/>
    <n v="104232"/>
    <s v="Internal Strategy - PSA - CR Credito Coroplast 21k"/>
    <s v="PSA"/>
    <d v="2023-11-27T00:00:00"/>
    <s v="Paraisopolis"/>
    <s v="Inbound Premium"/>
    <n v="70"/>
    <n v="70"/>
    <n v="1.7133814824533928E-4"/>
    <s v="B2-Behind Schedule-Aptiv"/>
    <s v="Cost Recovery"/>
  </r>
  <r>
    <d v="2023-11-01T00:00:00"/>
    <x v="8"/>
    <n v="104351"/>
    <s v="Internal Strategy GM Monthly Sales"/>
    <s v="GM"/>
    <d v="2023-11-27T00:00:00"/>
    <s v="Paraisopolis"/>
    <s v="Outbound Premium"/>
    <n v="158.18"/>
    <n v="158.18"/>
    <n v="3.871752612778253E-4"/>
    <s v="PC-Plant PC Resp"/>
    <s v="Normal"/>
  </r>
  <r>
    <d v="2023-11-01T00:00:00"/>
    <x v="5"/>
    <n v="104491"/>
    <s v="Project CR aprovado pelo PM"/>
    <s v="Stellantis"/>
    <d v="2023-11-28T00:00:00"/>
    <s v="Paraisopolis"/>
    <s v="Inbound Premium"/>
    <n v="1479.17"/>
    <n v="1000"/>
    <n v="3.6205464105722646E-3"/>
    <s v="E1P-Prototypes/Samples"/>
    <s v="Cost Recovery Pending"/>
  </r>
  <r>
    <d v="2023-11-01T00:00:00"/>
    <x v="8"/>
    <n v="104612"/>
    <s v="Internal Strategy GM discount"/>
    <s v="GM"/>
    <d v="2023-11-28T00:00:00"/>
    <s v="Pinhal"/>
    <s v="Inbound Premium"/>
    <n v="652.5"/>
    <n v="652.5"/>
    <n v="1.5971163104297698E-3"/>
    <s v="PC-Plant PC Resp"/>
    <s v="Normal"/>
  </r>
  <r>
    <d v="2023-11-01T00:00:00"/>
    <x v="8"/>
    <n v="104853"/>
    <s v="Internal Strategy GM Monthly Sales"/>
    <s v="GM"/>
    <d v="2023-11-29T00:00:00"/>
    <s v="Ouros"/>
    <s v="Outbound Premium"/>
    <n v="547.42999999999995"/>
    <n v="336.13"/>
    <n v="1.3399377499135154E-3"/>
    <s v="PC-Plant PC Resp"/>
    <s v="Normal"/>
  </r>
  <r>
    <d v="2023-11-01T00:00:00"/>
    <x v="3"/>
    <n v="105119"/>
    <s v="Stock Discrepancy - CR Credito Coroplast 21k"/>
    <s v="PSA"/>
    <d v="2023-11-30T00:00:00"/>
    <s v="Paraisopolis"/>
    <s v="Inbound Premium"/>
    <n v="158.18"/>
    <n v="158.18"/>
    <n v="3.871752612778253E-4"/>
    <s v="S1I-Inventory loss/adjustments"/>
    <s v="Cost Recovery"/>
  </r>
  <r>
    <d v="2023-11-01T00:00:00"/>
    <x v="8"/>
    <n v="98176"/>
    <s v="Internal Strategy VW Taos"/>
    <s v="VW"/>
    <d v="2023-11-01T00:00:00"/>
    <s v="Pinhal"/>
    <s v="Inbound Premium"/>
    <n v="6444.85"/>
    <n v="4900"/>
    <n v="1.5774980924556786E-2"/>
    <s v="PC-Plant PC Resp"/>
    <s v="Normal"/>
  </r>
  <r>
    <d v="2023-11-01T00:00:00"/>
    <x v="3"/>
    <n v="96263"/>
    <s v="Stock Discrepancy - CR Credito Coroplast 21k"/>
    <s v="FIAT"/>
    <d v="2023-11-06T00:00:00"/>
    <s v="Paraisopolis"/>
    <s v="Inbound Premium"/>
    <n v="494.32"/>
    <n v="494.32"/>
    <n v="1.2099410491519444E-3"/>
    <s v="S1I-Inventory loss/adjustments"/>
    <s v="Cost Recovery"/>
  </r>
  <r>
    <d v="2023-12-01T00:00:00"/>
    <x v="8"/>
    <n v="104721"/>
    <s v="Internal Strategy TAOS VW"/>
    <s v="VW"/>
    <d v="2023-12-01T00:00:00"/>
    <s v="Pinhal"/>
    <s v="Inbound Premium"/>
    <n v="962.49"/>
    <n v="882.47"/>
    <n v="2.3558750614950945E-3"/>
    <s v="PC-Plant PC Resp"/>
    <s v="Normal"/>
  </r>
  <r>
    <d v="2023-12-01T00:00:00"/>
    <x v="8"/>
    <n v="105242"/>
    <s v="Internal Strategy PSA adequação de MO"/>
    <s v="PSA"/>
    <d v="2023-12-01T00:00:00"/>
    <s v="Paraisopolis"/>
    <s v="Inbound Premium"/>
    <n v="60"/>
    <n v="60"/>
    <n v="1.4686126992457653E-4"/>
    <s v="B2-Behind Schedule-Aptiv"/>
    <s v="Normal"/>
  </r>
  <r>
    <d v="2023-12-01T00:00:00"/>
    <x v="0"/>
    <n v="104526"/>
    <s v="Ordering Problem"/>
    <s v="TOYOTA"/>
    <d v="2023-12-01T00:00:00"/>
    <s v="Paraisopolis"/>
    <s v="Inbound Premium"/>
    <n v="850"/>
    <n v="850"/>
    <n v="2.0805346572648343E-3"/>
    <s v="S1E-Planner/Schedule/customer service errors"/>
    <s v="Normal"/>
  </r>
  <r>
    <d v="2023-12-01T00:00:00"/>
    <x v="5"/>
    <n v="105009"/>
    <s v="Projeto JD Gavea Emitifdo Jorge CR não informado"/>
    <s v="JOHN DEERE"/>
    <d v="2023-12-01T00:00:00"/>
    <s v="Paraisopolis"/>
    <s v="Inbound Premium"/>
    <n v="100"/>
    <n v="100"/>
    <n v="2.4476878320762752E-4"/>
    <s v="PC-Plant PC Resp"/>
    <s v="Cost Recovery Pending"/>
  </r>
  <r>
    <d v="2023-12-01T00:00:00"/>
    <x v="5"/>
    <n v="105100"/>
    <s v="Projeto JD Trator emitido Jorge CR não informado"/>
    <s v="JOHN DEERE"/>
    <d v="2023-12-01T00:00:00"/>
    <s v="Paraisopolis"/>
    <s v="Inbound Premium"/>
    <n v="250"/>
    <n v="250"/>
    <n v="6.1192195801906889E-4"/>
    <s v="PC-Plant PC Resp"/>
    <s v="Cost Recovery Pending"/>
  </r>
  <r>
    <d v="2023-12-01T00:00:00"/>
    <x v="9"/>
    <n v="105979"/>
    <s v="Customer Reschedule - MBB CR POV a ser emitida Otavio"/>
    <s v="Mercedes-Benz"/>
    <d v="2023-12-07T00:00:00"/>
    <s v="Paraisopolis"/>
    <s v="Inbound Premium"/>
    <n v="315.42"/>
    <n v="220"/>
    <n v="7.7204969599349886E-4"/>
    <s v="S2-External Customer driven schedule changes"/>
    <s v="Cost Recovery Pending"/>
  </r>
  <r>
    <d v="2023-12-01T00:00:00"/>
    <x v="3"/>
    <n v="105070"/>
    <s v="Stock discrepancy - CR valor pago em preço peça Item CNH 91897015"/>
    <s v="CNH COMBINE"/>
    <d v="2023-12-01T00:00:00"/>
    <s v="Paraisopolis"/>
    <s v="Inbound Premium"/>
    <n v="80"/>
    <n v="80"/>
    <n v="1.9581502656610203E-4"/>
    <s v="S1I-Inventory loss/adjustments"/>
    <s v="Cost Recovery Pending"/>
  </r>
  <r>
    <d v="2023-12-01T00:00:00"/>
    <x v="3"/>
    <n v="105913"/>
    <s v="Stock discrepancy"/>
    <s v="JOHN DEERE"/>
    <d v="2023-12-06T00:00:00"/>
    <s v="Paraisopolis"/>
    <s v="Inbound Premium"/>
    <n v="133.35"/>
    <n v="200"/>
    <n v="3.2639917240737131E-4"/>
    <s v="S1I-Inventory loss/adjustments"/>
    <s v="Normal"/>
  </r>
  <r>
    <d v="2023-12-01T00:00:00"/>
    <x v="8"/>
    <n v="106759"/>
    <s v="Interna Strategy Discount"/>
    <s v="GM"/>
    <d v="2023-12-08T00:00:00"/>
    <s v="Pinhal"/>
    <s v="Inbound Premium"/>
    <n v="162.09"/>
    <n v="162.09"/>
    <n v="3.9674572070124353E-4"/>
    <s v="PC-Plant PC Resp"/>
    <s v="Normal"/>
  </r>
  <r>
    <d v="2023-12-01T00:00:00"/>
    <x v="5"/>
    <n v="105017"/>
    <s v="Projeto GSE Fiat Emitido Jorge CR não informado"/>
    <s v="FIAT"/>
    <d v="2023-12-01T00:00:00"/>
    <s v="Paraisopolis"/>
    <s v="Inbound Premium"/>
    <n v="250"/>
    <n v="250"/>
    <n v="6.1192195801906889E-4"/>
    <s v="PC-Plant PC Resp"/>
    <s v="Cost Recovery Pending"/>
  </r>
  <r>
    <d v="2023-12-01T00:00:00"/>
    <x v="8"/>
    <n v="105648"/>
    <s v="Internal Strategy PSA adequação de MO"/>
    <s v="PSA"/>
    <d v="2023-12-04T00:00:00"/>
    <s v="Paraisopolis"/>
    <s v="Inbound Premium"/>
    <n v="494.32"/>
    <n v="494.32"/>
    <n v="1.2099410491519444E-3"/>
    <s v="PC-Plant PC Resp"/>
    <s v="Normal"/>
  </r>
  <r>
    <d v="2023-12-01T00:00:00"/>
    <x v="5"/>
    <n v="106533"/>
    <s v="Project CR SC 529-23"/>
    <s v="JOHN DEERE"/>
    <d v="2023-12-08T00:00:00"/>
    <s v="Paraisopolis"/>
    <s v="Inbound Premium"/>
    <n v="200"/>
    <n v="200"/>
    <n v="4.8953756641525504E-4"/>
    <s v="E1P-Prototypes/Samples"/>
    <s v="Cost Recovery"/>
  </r>
  <r>
    <d v="2023-12-01T00:00:00"/>
    <x v="7"/>
    <n v="107619"/>
    <s v="Customer rescheduled FIAT - Consulta 49"/>
    <s v="FIAT"/>
    <d v="2023-12-15T00:00:00"/>
    <s v="Paraisopolis"/>
    <s v="Inbound Premium"/>
    <n v="220"/>
    <n v="220"/>
    <n v="5.3849132305678065E-4"/>
    <s v="B2-Behind Schedule-Aptiv"/>
    <s v="Cost Recovery Pending"/>
  </r>
  <r>
    <d v="2023-12-01T00:00:00"/>
    <x v="5"/>
    <n v="105802"/>
    <s v="Aéreo necessário para atender Projetos GM. Emitido Rodrigo CR não informado"/>
    <s v="GM"/>
    <d v="2023-12-06T00:00:00"/>
    <s v="Pinhal"/>
    <s v="Inbound Premium"/>
    <n v="223.73"/>
    <n v="177.73"/>
    <n v="5.4762119867042514E-4"/>
    <s v="OOOT-Other/Sales"/>
    <s v="Cost Recovery Pending"/>
  </r>
  <r>
    <d v="2023-12-01T00:00:00"/>
    <x v="0"/>
    <n v="106548"/>
    <s v="Ordering Problem"/>
    <s v="CNH COMBINE"/>
    <d v="2023-12-14T00:00:00"/>
    <s v="Paraisopolis"/>
    <s v="Inbound Premium"/>
    <n v="62.98"/>
    <n v="140"/>
    <n v="1.5415537966416383E-4"/>
    <s v="PC-Plant PC Resp"/>
    <s v="Normal"/>
  </r>
  <r>
    <d v="2023-12-01T00:00:00"/>
    <x v="3"/>
    <n v="107668"/>
    <s v="Stock divergence"/>
    <s v="JOHN DEERE"/>
    <d v="2023-12-18T00:00:00"/>
    <s v="Paraisopolis"/>
    <s v="Inbound Premium"/>
    <n v="200"/>
    <n v="200"/>
    <n v="4.8953756641525504E-4"/>
    <s v="S1I-Inventory loss/adjustments"/>
    <s v="Normal"/>
  </r>
  <r>
    <d v="2023-12-01T00:00:00"/>
    <x v="1"/>
    <n v="105511"/>
    <s v="ETA Delay - Bloqueio no porto"/>
    <s v="VW"/>
    <d v="2023-12-04T00:00:00"/>
    <s v="Pinhal"/>
    <s v="Inbound Premium"/>
    <n v="410.71"/>
    <n v="410.71"/>
    <n v="1.0052898695120471E-3"/>
    <s v="PC-Plant PC Resp"/>
    <s v="Normal"/>
  </r>
  <r>
    <d v="2023-12-01T00:00:00"/>
    <x v="7"/>
    <n v="108003"/>
    <s v="Customer rescheduled FIAT - Consulta 49"/>
    <s v="FIAT"/>
    <d v="2023-12-15T00:00:00"/>
    <s v="Paraisopolis"/>
    <s v="Inbound Premium"/>
    <n v="77.72"/>
    <n v="77.72"/>
    <n v="1.9023429830896814E-4"/>
    <s v="E1D-Aptiv Design/Engineering changes"/>
    <s v="Cost Recovery Pending"/>
  </r>
  <r>
    <d v="2023-12-01T00:00:00"/>
    <x v="8"/>
    <n v="106955"/>
    <s v="Internal Strategy PSA adequação de MO"/>
    <s v="PSA"/>
    <d v="2023-12-11T00:00:00"/>
    <s v="Paraisopolis"/>
    <s v="Inbound Premium"/>
    <n v="506.53"/>
    <n v="506.53"/>
    <n v="1.2398273175815958E-3"/>
    <s v="PC-Plant PC Resp"/>
    <s v="Normal"/>
  </r>
  <r>
    <d v="2023-12-01T00:00:00"/>
    <x v="0"/>
    <n v="105642"/>
    <s v="Quality Problem"/>
    <s v="PSA"/>
    <d v="2023-12-05T00:00:00"/>
    <s v="Paraisopolis"/>
    <s v="Inbound Premium"/>
    <n v="207.77"/>
    <n v="207.77"/>
    <n v="5.0855610087048781E-4"/>
    <s v="Q1-Quality-Aptiv Resp"/>
    <s v="Normal"/>
  </r>
  <r>
    <d v="2023-12-01T00:00:00"/>
    <x v="3"/>
    <n v="106629"/>
    <s v="Stock Discrepancy"/>
    <s v="PSA"/>
    <d v="2023-12-08T00:00:00"/>
    <s v="Paraisopolis"/>
    <s v="Inbound Premium"/>
    <n v="160"/>
    <n v="160"/>
    <n v="3.9163005313220406E-4"/>
    <s v="S1I-Inventory loss/adjustments"/>
    <s v="Normal"/>
  </r>
  <r>
    <d v="2023-12-01T00:00:00"/>
    <x v="9"/>
    <n v="106203"/>
    <s v="Customer Reschedule CNH Sugarcane - CR POV será emitida até 11/12-(Otavio)"/>
    <s v="OTHER"/>
    <d v="2023-12-04T00:00:00"/>
    <s v="Paraisopolis"/>
    <s v="Inbound Premium"/>
    <n v="862.31"/>
    <n v="578.96"/>
    <n v="2.1106656944776931E-3"/>
    <s v="S2-External Customer driven schedule changes"/>
    <s v="Cost Recovery Pending"/>
  </r>
  <r>
    <d v="2023-12-01T00:00:00"/>
    <x v="5"/>
    <n v="108045"/>
    <s v="Project CR SC 529-23"/>
    <s v="JOHN DEERE"/>
    <d v="2023-12-15T00:00:00"/>
    <s v="Paraisopolis"/>
    <s v="Inbound Premium"/>
    <n v="210"/>
    <n v="210"/>
    <n v="5.140144447360179E-4"/>
    <s v="E1P-Prototypes/Samples"/>
    <s v="Cost Recovery"/>
  </r>
  <r>
    <d v="2023-12-01T00:00:00"/>
    <x v="9"/>
    <n v="105588"/>
    <s v="Customer Reschedule CNH Sugarcane - CR POV será emitida até 11/12-(Otavio)"/>
    <s v="OTHER"/>
    <d v="2023-12-05T00:00:00"/>
    <s v="Paraisopolis"/>
    <s v="Inbound Premium"/>
    <n v="154.91"/>
    <n v="170"/>
    <n v="3.7917132206693582E-4"/>
    <s v="S2-External Customer driven schedule changes"/>
    <s v="Cost Recovery Pending"/>
  </r>
  <r>
    <d v="2023-12-01T00:00:00"/>
    <x v="7"/>
    <n v="108026"/>
    <s v="Customer rescheduled FIAT - Consulta 49"/>
    <s v="FIAT"/>
    <d v="2023-12-15T00:00:00"/>
    <s v="Paraisopolis"/>
    <s v="Inbound Premium"/>
    <n v="51.52"/>
    <n v="51.52"/>
    <n v="1.2610487710856973E-4"/>
    <s v="E1D-Aptiv Design/Engineering changes"/>
    <s v="Cost Recovery Pending"/>
  </r>
  <r>
    <d v="2023-12-01T00:00:00"/>
    <x v="8"/>
    <n v="105647"/>
    <s v="Internal Strategy PSA adequação de MO"/>
    <s v="PSA"/>
    <d v="2023-12-04T00:00:00"/>
    <s v="Paraisopolis"/>
    <s v="Inbound Premium"/>
    <n v="494.32"/>
    <n v="494.32"/>
    <n v="1.2099410491519444E-3"/>
    <s v="PC-Plant PC Resp"/>
    <s v="Normal"/>
  </r>
  <r>
    <d v="2023-12-01T00:00:00"/>
    <x v="8"/>
    <n v="106527"/>
    <s v="Internal Strategy - Sales"/>
    <s v="FIAT"/>
    <d v="2023-12-07T00:00:00"/>
    <s v="Ouros"/>
    <s v="Outbound Premium"/>
    <n v="552.11"/>
    <n v="458.92"/>
    <n v="1.3513929289676325E-3"/>
    <s v="OOOT-Other/Sales"/>
    <s v="Normal"/>
  </r>
  <r>
    <d v="2023-12-01T00:00:00"/>
    <x v="5"/>
    <n v="108374"/>
    <s v="Projects - COTAÇÃO 161-23"/>
    <s v="FIAT"/>
    <d v="2023-12-14T00:00:00"/>
    <s v="Paraisopolis"/>
    <s v="Inbound Premium"/>
    <n v="900"/>
    <n v="900"/>
    <n v="2.2029190488686481E-3"/>
    <s v="P1-Purchasing-Aptiv Resp"/>
    <s v="Cost Recovery"/>
  </r>
  <r>
    <d v="2023-12-01T00:00:00"/>
    <x v="1"/>
    <n v="108341"/>
    <s v="Internal Strategy - vessel delay"/>
    <s v="VW"/>
    <d v="2023-12-20T00:00:00"/>
    <s v="Pinhal"/>
    <s v="Inbound Premium"/>
    <n v="410.71"/>
    <n v="410.71"/>
    <n v="1.0052898695120471E-3"/>
    <s v="PC-Plant PC Resp"/>
    <s v="Normal"/>
  </r>
  <r>
    <d v="2023-12-01T00:00:00"/>
    <x v="9"/>
    <n v="105295"/>
    <s v="Customer Reschedule CNH Sugarcane - CR POV será emitida até 11/12-(Otavio)"/>
    <s v="OTHER"/>
    <d v="2023-12-04T00:00:00"/>
    <s v="Paraisopolis"/>
    <s v="Inbound Premium"/>
    <n v="564.89"/>
    <n v="190"/>
    <n v="1.3826743794615672E-3"/>
    <s v="S2-External Customer driven schedule changes"/>
    <s v="Cost Recovery Pending"/>
  </r>
  <r>
    <d v="2023-12-01T00:00:00"/>
    <x v="7"/>
    <n v="107347"/>
    <s v="Customer rescheduled - Mercedes"/>
    <s v="Mercedes-Benz"/>
    <d v="2023-12-14T00:00:00"/>
    <s v="Paraisopolis"/>
    <s v="Inbound Premium"/>
    <n v="111.04"/>
    <n v="113.48"/>
    <n v="2.7179125687374966E-4"/>
    <s v="L1-Lead Time Mismatch-Aptiv Resp"/>
    <s v="Normal"/>
  </r>
  <r>
    <d v="2023-12-01T00:00:00"/>
    <x v="5"/>
    <n v="105247"/>
    <s v="Project CR incluido no preço/peça"/>
    <s v="OTHER"/>
    <d v="2023-12-01T00:00:00"/>
    <s v="Paraisopolis"/>
    <s v="Inbound Premium"/>
    <n v="276.82"/>
    <n v="276.82"/>
    <n v="6.7756894567535457E-4"/>
    <s v="E1P-Prototypes/Samples"/>
    <s v="Cost Recovery"/>
  </r>
  <r>
    <d v="2023-12-01T00:00:00"/>
    <x v="5"/>
    <n v="105374"/>
    <s v="Project CR SC 161-23"/>
    <s v="JOHN DEERE"/>
    <d v="2023-12-01T00:00:00"/>
    <s v="Paraisopolis"/>
    <s v="Inbound Premium"/>
    <n v="2000"/>
    <n v="1468.67"/>
    <n v="4.8953756641525511E-3"/>
    <s v="E1P-Prototypes/Samples"/>
    <s v="Cost Recovery"/>
  </r>
  <r>
    <d v="2023-12-01T00:00:00"/>
    <x v="5"/>
    <n v="107878"/>
    <s v="Project changes FIAT - Guilherme Frigo"/>
    <s v="FIAT"/>
    <d v="2023-12-15T00:00:00"/>
    <s v="Paraisopolis"/>
    <s v="Inbound Premium"/>
    <n v="199.62"/>
    <n v="199.62"/>
    <n v="4.886074450390661E-4"/>
    <s v="E1D-Aptiv Design/Engineering changes"/>
    <s v="Cost Recovery Pending"/>
  </r>
  <r>
    <d v="2023-12-01T00:00:00"/>
    <x v="5"/>
    <n v="106402"/>
    <s v="Project CR SC 161-23"/>
    <s v="JOHN DEERE"/>
    <d v="2023-12-04T00:00:00"/>
    <s v="Paraisopolis"/>
    <s v="Inbound Premium"/>
    <n v="1277.48"/>
    <n v="1277.48"/>
    <n v="3.1268722517208006E-3"/>
    <s v="E1P-Prototypes/Samples"/>
    <s v="Cost Recovery"/>
  </r>
  <r>
    <d v="2023-12-01T00:00:00"/>
    <x v="8"/>
    <n v="107892"/>
    <s v="Internal Strategy"/>
    <s v="GM"/>
    <d v="2023-12-18T00:00:00"/>
    <s v="Pinhal"/>
    <s v="Inbound Premium"/>
    <n v="213.06"/>
    <n v="213.06"/>
    <n v="5.2150436950217126E-4"/>
    <s v="PC-Plant PC Resp"/>
    <s v="Normal"/>
  </r>
  <r>
    <d v="2023-12-01T00:00:00"/>
    <x v="8"/>
    <n v="106971"/>
    <s v="Interna Strategy Discount"/>
    <s v="GM"/>
    <d v="2023-12-11T00:00:00"/>
    <s v="Pinhal"/>
    <s v="Inbound Premium"/>
    <n v="324.18"/>
    <n v="324.18"/>
    <n v="7.9349144140248705E-4"/>
    <s v="PC-Plant PC Resp"/>
    <s v="Normal"/>
  </r>
  <r>
    <d v="2023-12-01T00:00:00"/>
    <x v="5"/>
    <n v="105263"/>
    <s v="Project CR SC 161-23"/>
    <s v="JOHN DEERE"/>
    <d v="2023-12-01T00:00:00"/>
    <s v="Paraisopolis"/>
    <s v="Inbound Premium"/>
    <n v="400"/>
    <n v="40.53"/>
    <n v="9.7907513283051009E-4"/>
    <s v="E1P-Prototypes/Samples"/>
    <s v="Cost Recovery"/>
  </r>
  <r>
    <d v="2023-12-01T00:00:00"/>
    <x v="2"/>
    <n v="106379"/>
    <s v="Supplier Delay - ITT Cannon CR Aguarda emissao do Credit Note "/>
    <s v="JOHN DEERE"/>
    <d v="2023-12-08T00:00:00"/>
    <s v="Paraisopolis"/>
    <s v="Inbound Premium"/>
    <n v="98.4"/>
    <n v="98.4"/>
    <n v="2.4085248267630553E-4"/>
    <s v="C3-Capacity-External Supplier Resp"/>
    <s v="Cost Recovery Pending"/>
  </r>
  <r>
    <d v="2023-12-01T00:00:00"/>
    <x v="7"/>
    <n v="107891"/>
    <s v="Customer rescheduled FIAT - Consulta 49"/>
    <s v="FIAT"/>
    <d v="2023-12-15T00:00:00"/>
    <s v="Ouros"/>
    <s v="Inbound Premium"/>
    <n v="78.709999999999994"/>
    <n v="78.709999999999994"/>
    <n v="1.9265750926272362E-4"/>
    <s v="S2-External Customer driven schedule changes"/>
    <s v="Cost Recovery Pending"/>
  </r>
  <r>
    <d v="2023-12-01T00:00:00"/>
    <x v="5"/>
    <n v="107027"/>
    <s v="Project CR SC 912-22"/>
    <s v="OTHER"/>
    <d v="2023-12-12T00:00:00"/>
    <s v="Paraisopolis"/>
    <s v="Inbound Premium"/>
    <n v="89"/>
    <n v="89"/>
    <n v="2.1784421705478853E-4"/>
    <s v="E1P-Prototypes/Samples"/>
    <s v="Cost Recovery"/>
  </r>
  <r>
    <d v="2023-12-01T00:00:00"/>
    <x v="3"/>
    <n v="108875"/>
    <s v="Stock divergence - será recuperado conforme consulta aberta com CNH"/>
    <s v="CNH COMBINE"/>
    <d v="2023-12-01T00:00:00"/>
    <s v="Paraisopolis"/>
    <s v="Inbound Premium"/>
    <n v="80"/>
    <n v="80"/>
    <n v="1.9581502656610203E-4"/>
    <s v="S1I-Inventory loss/adjustments"/>
    <s v="Cost Recovery Pending"/>
  </r>
  <r>
    <d v="2023-12-01T00:00:00"/>
    <x v="5"/>
    <n v="107116"/>
    <s v="Project CR SC 529-23"/>
    <s v="JOHN DEERE"/>
    <d v="2023-12-12T00:00:00"/>
    <s v="Paraisopolis"/>
    <s v="Inbound Premium"/>
    <n v="96"/>
    <n v="96"/>
    <n v="2.3497803187932245E-4"/>
    <s v="E1P-Prototypes/Samples"/>
    <s v="Cost Recovery"/>
  </r>
  <r>
    <d v="2023-12-01T00:00:00"/>
    <x v="7"/>
    <n v="108604"/>
    <s v="Customer rescheduled FIAT - Consulta 49"/>
    <s v="FIAT"/>
    <d v="2023-12-20T00:00:00"/>
    <s v="Paraisopolis"/>
    <s v="Inbound Premium"/>
    <n v="629.20000000000005"/>
    <n v="629.20000000000005"/>
    <n v="1.5400851839423926E-3"/>
    <s v="S2-External Customer driven schedule changes"/>
    <s v="Cost Recovery Pending"/>
  </r>
  <r>
    <d v="2023-12-01T00:00:00"/>
    <x v="9"/>
    <n v="108501"/>
    <s v="Customer rescheduled FIAT - Consulta 49"/>
    <s v="OTHER"/>
    <d v="2023-12-19T00:00:00"/>
    <s v="Paraisopolis"/>
    <s v="Outbound Premium"/>
    <n v="91.18"/>
    <n v="91.18"/>
    <n v="2.2318017652871481E-4"/>
    <s v="S1E-Planner/Schedule/customer service errors"/>
    <s v="Cost Recovery Pending"/>
  </r>
  <r>
    <d v="2023-12-01T00:00:00"/>
    <x v="5"/>
    <n v="108117"/>
    <s v="Project CR SC 529-23"/>
    <s v="JOHN DEERE"/>
    <d v="2023-12-18T00:00:00"/>
    <s v="Paraisopolis"/>
    <s v="Inbound Premium"/>
    <n v="78"/>
    <n v="78"/>
    <n v="1.9091965090194948E-4"/>
    <s v="E1P-Prototypes/Samples"/>
    <s v="Cost Recovery"/>
  </r>
  <r>
    <d v="2023-12-01T00:00:00"/>
    <x v="5"/>
    <n v="109048"/>
    <s v="Projects - SC 439-23"/>
    <s v="VW"/>
    <d v="2023-12-22T00:00:00"/>
    <s v="Paraisopolis"/>
    <s v="Inbound Premium"/>
    <n v="84.53"/>
    <n v="84.53"/>
    <n v="2.0690305244540756E-4"/>
    <s v="E1P-Prototypes/Samples"/>
    <s v="Cost Recovery"/>
  </r>
  <r>
    <d v="2023-12-01T00:00:00"/>
    <x v="3"/>
    <n v="107026"/>
    <s v="Stock discrepancy"/>
    <s v="PSA"/>
    <d v="2023-12-11T00:00:00"/>
    <s v="Paraisopolis"/>
    <s v="Inbound Premium"/>
    <n v="486.27"/>
    <n v="486.27"/>
    <n v="1.1902371621037304E-3"/>
    <s v="PC-Plant PC Resp"/>
    <s v="Normal"/>
  </r>
  <r>
    <d v="2023-12-01T00:00:00"/>
    <x v="3"/>
    <n v="107118"/>
    <s v="Stock discrepancy"/>
    <s v="PSA"/>
    <d v="2023-12-13T00:00:00"/>
    <s v="Paraisopolis"/>
    <s v="Inbound Premium"/>
    <n v="60"/>
    <n v="60"/>
    <n v="1.4686126992457653E-4"/>
    <s v="S1I-Inventory loss/adjustments"/>
    <s v="Normal"/>
  </r>
  <r>
    <d v="2023-12-01T00:00:00"/>
    <x v="5"/>
    <n v="108612"/>
    <s v="Projects - JD"/>
    <s v="JOHN DEERE"/>
    <d v="2023-12-20T00:00:00"/>
    <s v="Paraisopolis"/>
    <s v="Inbound Premium"/>
    <n v="62.98"/>
    <n v="62.98"/>
    <n v="1.5415537966416383E-4"/>
    <s v="E1D-Aptiv Design/Engineering changes"/>
    <s v="Normal"/>
  </r>
  <r>
    <d v="2023-12-01T00:00:00"/>
    <x v="7"/>
    <n v="108047"/>
    <s v="Customer rescheduled FIAT - Consulta 49"/>
    <s v="FIAT"/>
    <d v="2023-12-18T00:00:00"/>
    <s v="Ouros"/>
    <s v="Inbound Premium"/>
    <n v="1649"/>
    <n v="1649"/>
    <n v="4.0362372350937785E-3"/>
    <s v="S2-External Customer driven schedule changes"/>
    <s v="Cost Recovery Pending"/>
  </r>
  <r>
    <d v="2023-12-01T00:00:00"/>
    <x v="2"/>
    <n v="107115"/>
    <s v="Supplier Delay - Kostal"/>
    <s v="Mercedes-Benz"/>
    <d v="2023-12-13T00:00:00"/>
    <s v="Paraisopolis"/>
    <s v="Inbound Premium"/>
    <n v="300"/>
    <n v="300"/>
    <n v="7.3430634962288262E-4"/>
    <s v="B3-Behind Schedule-External Supplier"/>
    <s v="Cost Recovery Pending"/>
  </r>
  <r>
    <d v="2023-12-01T00:00:00"/>
    <x v="7"/>
    <n v="108216"/>
    <s v="Customer rescheduled FIAT - Consulta 49"/>
    <s v="FIAT"/>
    <d v="2023-12-18T00:00:00"/>
    <s v="Paraisopolis"/>
    <s v="Inbound Premium"/>
    <n v="486.27"/>
    <n v="486.27"/>
    <n v="1.1902371621037304E-3"/>
    <s v="S2-External Customer driven schedule changes"/>
    <s v="Cost Recovery Pending"/>
  </r>
  <r>
    <d v="2023-12-01T00:00:00"/>
    <x v="9"/>
    <n v="109052"/>
    <s v="Customer rescheduled - CNH cobrado na POV16649"/>
    <s v="OTHER"/>
    <d v="2023-12-04T00:00:00"/>
    <s v="Paraisopolis"/>
    <s v="Inbound Premium"/>
    <n v="578.96"/>
    <n v="578.96"/>
    <n v="1.4171133472588805E-3"/>
    <s v="S2-External Customer driven schedule changes"/>
    <s v="Cost Recovery"/>
  </r>
  <r>
    <d v="2023-12-01T00:00:00"/>
    <x v="2"/>
    <n v="108974"/>
    <s v="Supplier Delay - carta de crédito será emitida pela ITT"/>
    <s v="JOHN DEERE"/>
    <d v="2023-12-21T00:00:00"/>
    <s v="Paraisopolis"/>
    <s v="Inbound Premium"/>
    <n v="108.56"/>
    <n v="108.56"/>
    <n v="2.6572099105020045E-4"/>
    <s v="B3-Behind Schedule-External Supplier"/>
    <s v="Cost Recovery Pending"/>
  </r>
  <r>
    <d v="2023-12-01T00:00:00"/>
    <x v="7"/>
    <n v="108046"/>
    <s v="Customer rescheduled FIAT - Consulta 49"/>
    <s v="FIAT"/>
    <d v="2023-12-18T00:00:00"/>
    <s v="Ouros"/>
    <s v="Inbound Premium"/>
    <n v="398"/>
    <n v="398"/>
    <n v="9.7417975716635765E-4"/>
    <s v="S2-External Customer driven schedule changes"/>
    <s v="Cost Recovery Pending"/>
  </r>
  <r>
    <d v="2023-12-01T00:00:00"/>
    <x v="1"/>
    <n v="109056"/>
    <s v="Carrier Delay - Expeditors"/>
    <s v="TOYOTA"/>
    <d v="2023-12-25T00:00:00"/>
    <s v="Paraisopolis"/>
    <s v="Inbound Premium"/>
    <n v="2000"/>
    <n v="2000"/>
    <n v="4.8953756641525511E-3"/>
    <s v="T1-Transportation"/>
    <s v="Cost Recovery 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4">
  <r>
    <d v="2024-01-01T00:00:00"/>
    <x v="0"/>
    <n v="109640"/>
    <s v="Prototypes/Samples - Absorvido no valor da peça"/>
    <s v="JOHN DEERE"/>
    <d v="2024-01-02T00:00:00"/>
    <s v="Paraisopolis"/>
    <s v="Inbound Premium"/>
    <x v="0"/>
    <n v="37"/>
    <x v="0"/>
    <s v="E1P-Prototypes/Samples"/>
    <x v="0"/>
  </r>
  <r>
    <d v="2024-01-01T00:00:00"/>
    <x v="0"/>
    <n v="109643"/>
    <s v="Prototypes/Samples - Absorvido no valor da peça"/>
    <s v="OTHER"/>
    <d v="2024-01-02T00:00:00"/>
    <s v="Paraisopolis"/>
    <s v="Inbound Premium"/>
    <x v="1"/>
    <n v="210"/>
    <x v="1"/>
    <s v="E1P-Prototypes/Samples"/>
    <x v="0"/>
  </r>
  <r>
    <d v="2024-01-01T00:00:00"/>
    <x v="0"/>
    <n v="109647"/>
    <s v="Prototypes/Samples - Absorvido no valor da peça"/>
    <s v="OTHER"/>
    <d v="2024-01-02T00:00:00"/>
    <s v="Paraisopolis"/>
    <s v="Inbound Premium"/>
    <x v="2"/>
    <n v="43"/>
    <x v="2"/>
    <s v="E1P-Prototypes/Samples"/>
    <x v="0"/>
  </r>
  <r>
    <d v="2024-01-01T00:00:00"/>
    <x v="1"/>
    <n v="109649"/>
    <s v="Prototypes/Samples - Projeto VW 246 A0 - forma de recuperação ainda a ser definido"/>
    <s v="VW"/>
    <d v="2024-01-02T00:00:00"/>
    <s v="Paraisopolis"/>
    <s v="Inbound Premium"/>
    <x v="3"/>
    <n v="66"/>
    <x v="3"/>
    <s v="E1P-Prototypes/Samples"/>
    <x v="0"/>
  </r>
  <r>
    <d v="2024-01-01T00:00:00"/>
    <x v="0"/>
    <n v="109671"/>
    <s v="Prototypes/Samples - Absorvido na SC 161-23"/>
    <s v="JOHN DEERE"/>
    <d v="2024-01-02T00:00:00"/>
    <s v="Paraisopolis"/>
    <s v="Inbound Premium"/>
    <x v="4"/>
    <n v="196"/>
    <x v="4"/>
    <s v="E1P-Prototypes/Samples"/>
    <x v="0"/>
  </r>
  <r>
    <d v="2024-01-01T00:00:00"/>
    <x v="0"/>
    <n v="109672"/>
    <s v="Prototypes/Samples - Absorvido na SC 126-23"/>
    <s v="OTHER"/>
    <d v="2024-01-02T00:00:00"/>
    <s v="Paraisopolis"/>
    <s v="Inbound Premium"/>
    <x v="5"/>
    <n v="51"/>
    <x v="5"/>
    <s v="E1P-Prototypes/Samples"/>
    <x v="0"/>
  </r>
  <r>
    <d v="2024-01-01T00:00:00"/>
    <x v="0"/>
    <n v="109907"/>
    <s v="Prototypes/Samples - Absorvido na SC 529-23"/>
    <s v="JOHN DEERE"/>
    <d v="2024-01-04T00:00:00"/>
    <s v="Paraisopolis"/>
    <s v="Inbound Premium"/>
    <x v="6"/>
    <n v="115"/>
    <x v="6"/>
    <s v="E1P-Prototypes/Samples"/>
    <x v="0"/>
  </r>
  <r>
    <d v="2024-01-01T00:00:00"/>
    <x v="0"/>
    <n v="109910"/>
    <s v="Prototypes/Samples - Absorvido no valor da peça"/>
    <s v="Stellantis"/>
    <d v="2024-01-04T00:00:00"/>
    <s v="Paraisopolis"/>
    <s v="Inbound Premium"/>
    <x v="7"/>
    <n v="83"/>
    <x v="7"/>
    <s v="E1P-Prototypes/Samples"/>
    <x v="0"/>
  </r>
  <r>
    <d v="2024-01-01T00:00:00"/>
    <x v="2"/>
    <n v="109926"/>
    <s v="Quality issue JD - troca de solda"/>
    <s v="JOHN DEERE"/>
    <d v="2024-01-04T00:00:00"/>
    <s v="Paraisopolis"/>
    <s v="Inbound Premium"/>
    <x v="8"/>
    <n v="35"/>
    <x v="8"/>
    <s v="E1P-Prototypes/Samples"/>
    <x v="1"/>
  </r>
  <r>
    <d v="2024-01-01T00:00:00"/>
    <x v="1"/>
    <n v="109929"/>
    <s v="Prototypes/Samples - Projeto VW 246 A0 - forma de recuperação ainda a ser definido"/>
    <s v="VW"/>
    <d v="2024-01-02T00:00:00"/>
    <s v="Paraisopolis"/>
    <s v="Inbound Premium"/>
    <x v="9"/>
    <n v="74"/>
    <x v="9"/>
    <s v="E1P-Prototypes/Samples"/>
    <x v="0"/>
  </r>
  <r>
    <d v="2024-01-01T00:00:00"/>
    <x v="1"/>
    <n v="110451"/>
    <s v="Modificações FCA - será recuperado em POV"/>
    <s v="FIAT"/>
    <d v="2024-01-08T00:00:00"/>
    <s v="Paraisopolis"/>
    <s v="Inbound Premium"/>
    <x v="10"/>
    <n v="130"/>
    <x v="10"/>
    <s v="E1D-Aptiv Design/Engineering changes"/>
    <x v="0"/>
  </r>
  <r>
    <d v="2024-01-01T00:00:00"/>
    <x v="0"/>
    <n v="110512"/>
    <s v="Prototypes/Samples - Absorvido na SC 161-23"/>
    <s v="JOHN DEERE"/>
    <d v="2024-01-09T00:00:00"/>
    <s v="Paraisopolis"/>
    <s v="Inbound Premium"/>
    <x v="11"/>
    <n v="1485.58"/>
    <x v="11"/>
    <s v="E1P-Prototypes/Samples"/>
    <x v="0"/>
  </r>
  <r>
    <d v="2024-01-01T00:00:00"/>
    <x v="1"/>
    <n v="110513"/>
    <s v="Prototypes/Samples - Projeto VW 246 A0 - forma de recuperação ainda a ser definido"/>
    <s v="VW"/>
    <d v="2024-01-09T00:00:00"/>
    <s v="Paraisopolis"/>
    <s v="Inbound Premium"/>
    <x v="12"/>
    <n v="1864.15"/>
    <x v="12"/>
    <s v="E1P-Prototypes/Samples"/>
    <x v="0"/>
  </r>
  <r>
    <d v="2024-01-01T00:00:00"/>
    <x v="1"/>
    <n v="110521"/>
    <s v="Prototypes/Samples - Smart Car"/>
    <s v="Stellantis"/>
    <d v="2024-01-02T00:00:00"/>
    <s v="Paraisopolis"/>
    <s v="Inbound Premium"/>
    <x v="13"/>
    <n v="126"/>
    <x v="13"/>
    <s v="E1P-Prototypes/Samples"/>
    <x v="2"/>
  </r>
  <r>
    <d v="2024-01-01T00:00:00"/>
    <x v="1"/>
    <n v="110522"/>
    <s v="Prototypes/Samples - Projeto VW 246 A0 - forma de recuperação ainda a ser definido"/>
    <s v="VW"/>
    <d v="2024-01-02T00:00:00"/>
    <s v="Paraisopolis"/>
    <s v="Inbound Premium"/>
    <x v="14"/>
    <n v="278"/>
    <x v="14"/>
    <s v="E1P-Prototypes/Samples"/>
    <x v="0"/>
  </r>
  <r>
    <d v="2024-01-01T00:00:00"/>
    <x v="1"/>
    <n v="110523"/>
    <s v="Prototypes/Samples - Projeto VW 246 A0 - forma de recuperação ainda a ser definido"/>
    <s v="VW"/>
    <d v="2024-01-02T00:00:00"/>
    <s v="Paraisopolis"/>
    <s v="Inbound Premium"/>
    <x v="15"/>
    <n v="155"/>
    <x v="15"/>
    <s v="E1P-Prototypes/Samples"/>
    <x v="0"/>
  </r>
  <r>
    <d v="2024-01-01T00:00:00"/>
    <x v="1"/>
    <n v="110526"/>
    <s v="Prototypes/Samples - Projeto VW 246 A0 - forma de recuperação ainda a ser definido"/>
    <s v="VW"/>
    <d v="2024-01-02T00:00:00"/>
    <s v="Paraisopolis"/>
    <s v="Inbound Premium"/>
    <x v="16"/>
    <n v="212"/>
    <x v="16"/>
    <s v="E1P-Prototypes/Samples"/>
    <x v="0"/>
  </r>
  <r>
    <d v="2024-01-01T00:00:00"/>
    <x v="0"/>
    <n v="110552"/>
    <s v="Prototypes/Samples - Absorvido na SC 439-23"/>
    <s v="VW"/>
    <d v="2024-01-09T00:00:00"/>
    <s v="Paraisopolis"/>
    <s v="Inbound Premium"/>
    <x v="17"/>
    <n v="455.6"/>
    <x v="17"/>
    <s v="E1P-Prototypes/Samples"/>
    <x v="2"/>
  </r>
  <r>
    <d v="2024-01-01T00:00:00"/>
    <x v="3"/>
    <n v="110773"/>
    <s v="Internal strategy - coletivas do fim de ano"/>
    <s v="JOHN DEERE"/>
    <d v="2024-01-10T00:00:00"/>
    <s v="Paraisopolis"/>
    <s v="Outbound Premium"/>
    <x v="18"/>
    <n v="141.87"/>
    <x v="18"/>
    <s v="OOOT-Other/Sales"/>
    <x v="1"/>
  </r>
  <r>
    <d v="2024-01-01T00:00:00"/>
    <x v="1"/>
    <n v="110779"/>
    <s v="Modificações FCA - será recuperado em POV"/>
    <s v="FIAT"/>
    <d v="2024-01-10T00:00:00"/>
    <s v="Paraisopolis"/>
    <s v="Inbound Premium"/>
    <x v="19"/>
    <n v="227.02"/>
    <x v="19"/>
    <s v="E1D-Aptiv Design/Engineering changes"/>
    <x v="0"/>
  </r>
  <r>
    <d v="2024-01-01T00:00:00"/>
    <x v="4"/>
    <n v="110799"/>
    <s v="Customer reschedule FCA - Consulta 49"/>
    <s v="FIAT"/>
    <d v="2024-01-11T00:00:00"/>
    <s v="Ouros"/>
    <s v="Inbound Premium"/>
    <x v="20"/>
    <n v="170"/>
    <x v="20"/>
    <s v="S2-External Customer driven schedule changes"/>
    <x v="2"/>
  </r>
  <r>
    <d v="2024-01-01T00:00:00"/>
    <x v="1"/>
    <n v="110818"/>
    <s v="Project/ engineering changes - Motor D460"/>
    <s v="Mercedes-Benz"/>
    <d v="2024-01-10T00:00:00"/>
    <s v="Paraisopolis"/>
    <s v="Inbound Premium"/>
    <x v="21"/>
    <n v="417.15"/>
    <x v="21"/>
    <s v="E1D-Aptiv Design/Engineering changes"/>
    <x v="1"/>
  </r>
  <r>
    <d v="2024-01-01T00:00:00"/>
    <x v="5"/>
    <n v="110979"/>
    <s v="Payment delay - embarque bloqueado"/>
    <s v="JOHN DEERE"/>
    <d v="2024-01-12T00:00:00"/>
    <s v="Paraisopolis"/>
    <s v="Inbound Premium"/>
    <x v="22"/>
    <n v="980"/>
    <x v="22"/>
    <s v="PC-Plant PC Resp"/>
    <x v="0"/>
  </r>
  <r>
    <d v="2024-01-01T00:00:00"/>
    <x v="3"/>
    <n v="110981"/>
    <s v="Low stock - devido as coletivas de fim de ano"/>
    <s v="CNH COMBINE"/>
    <d v="2024-01-11T00:00:00"/>
    <s v="Paraisopolis"/>
    <s v="Outbound Premium"/>
    <x v="23"/>
    <n v="517.67999999999995"/>
    <x v="23"/>
    <s v="OOOT-Other/Sales"/>
    <x v="1"/>
  </r>
  <r>
    <d v="2024-01-01T00:00:00"/>
    <x v="3"/>
    <n v="111067"/>
    <s v="Low stock - devido as coletivas de fim de ano"/>
    <s v="JOHN DEERE"/>
    <d v="2024-01-11T00:00:00"/>
    <s v="Paraisopolis"/>
    <s v="Outbound Premium"/>
    <x v="24"/>
    <n v="53.62"/>
    <x v="24"/>
    <s v="OOOT-Other/Sales"/>
    <x v="1"/>
  </r>
  <r>
    <d v="2024-01-01T00:00:00"/>
    <x v="4"/>
    <n v="111245"/>
    <s v="Customer reschedule FCA - Consulta 49"/>
    <s v="FIAT"/>
    <d v="2024-01-15T00:00:00"/>
    <s v="Ouros"/>
    <s v="Inbound Premium"/>
    <x v="25"/>
    <n v="150"/>
    <x v="25"/>
    <s v="S2-External Customer driven schedule changes"/>
    <x v="2"/>
  </r>
  <r>
    <d v="2024-01-01T00:00:00"/>
    <x v="6"/>
    <n v="111263"/>
    <s v="Customer reschedule PSA - dentro do acordo logistico"/>
    <s v="PSA"/>
    <d v="2024-01-15T00:00:00"/>
    <s v="Paraisopolis"/>
    <s v="Inbound Premium"/>
    <x v="26"/>
    <n v="180"/>
    <x v="26"/>
    <s v="B2-Behind Schedule-Aptiv"/>
    <x v="1"/>
  </r>
  <r>
    <d v="2024-01-01T00:00:00"/>
    <x v="4"/>
    <n v="111287"/>
    <s v="Customer reschedule CNH - Consulta 43"/>
    <s v="CNH COMBINE"/>
    <d v="2024-01-15T00:00:00"/>
    <s v="Paraisopolis"/>
    <s v="Inbound Premium"/>
    <x v="27"/>
    <n v="100"/>
    <x v="27"/>
    <s v="S2-External Customer driven schedule changes"/>
    <x v="0"/>
  </r>
  <r>
    <d v="2024-01-01T00:00:00"/>
    <x v="3"/>
    <n v="111312"/>
    <s v="Low stock - devido as coletivas de fim de ano"/>
    <s v="CNH COMBINE"/>
    <d v="2024-01-12T00:00:00"/>
    <s v="Paraisopolis"/>
    <s v="Outbound Premium"/>
    <x v="28"/>
    <n v="131.82"/>
    <x v="28"/>
    <s v="OOOT-Other/Sales"/>
    <x v="1"/>
  </r>
  <r>
    <d v="2024-01-01T00:00:00"/>
    <x v="2"/>
    <n v="111343"/>
    <s v="Lead time supplier maior que lead time Aptiv"/>
    <s v="GM"/>
    <d v="2024-01-12T00:00:00"/>
    <s v="Pinhal"/>
    <s v="Inbound Premium"/>
    <x v="29"/>
    <n v="401.92"/>
    <x v="29"/>
    <s v="L1-Lead Time Mismatch-Aptiv Resp"/>
    <x v="1"/>
  </r>
  <r>
    <d v="2024-01-01T00:00:00"/>
    <x v="6"/>
    <n v="111366"/>
    <s v="Customer reschedule Mercedes - dentro do acordo logistico"/>
    <s v="Mercedes-Benz"/>
    <d v="2024-01-15T00:00:00"/>
    <s v="Paraisopolis"/>
    <s v="Inbound Premium"/>
    <x v="30"/>
    <n v="60"/>
    <x v="30"/>
    <s v="B2-Behind Schedule-Aptiv"/>
    <x v="1"/>
  </r>
  <r>
    <d v="2024-01-01T00:00:00"/>
    <x v="2"/>
    <n v="111426"/>
    <s v="Ordering problem - invoice cortando demanda no sistema"/>
    <s v="TOYOTA"/>
    <d v="2024-01-15T00:00:00"/>
    <s v="Paraisopolis"/>
    <s v="Inbound Premium"/>
    <x v="31"/>
    <n v="452.52"/>
    <x v="31"/>
    <s v="PC-Plant PC Resp"/>
    <x v="1"/>
  </r>
  <r>
    <d v="2024-01-01T00:00:00"/>
    <x v="1"/>
    <n v="111537"/>
    <s v="Project/ engineering changes - Motor D460"/>
    <s v="Mercedes-Benz"/>
    <d v="2024-01-15T00:00:00"/>
    <s v="Paraisopolis"/>
    <s v="Inbound Premium"/>
    <x v="32"/>
    <n v="115.44"/>
    <x v="32"/>
    <s v="E1D-Aptiv Design/Engineering changes"/>
    <x v="1"/>
  </r>
  <r>
    <d v="2024-01-01T00:00:00"/>
    <x v="1"/>
    <n v="111582"/>
    <s v="Modificações FCA - será recuperado em POV"/>
    <s v="FIAT"/>
    <d v="2024-01-15T00:00:00"/>
    <s v="Paraisopolis"/>
    <s v="Inbound Premium"/>
    <x v="10"/>
    <n v="260"/>
    <x v="10"/>
    <s v="E1D-Aptiv Design/Engineering changes"/>
    <x v="1"/>
  </r>
  <r>
    <d v="2024-01-01T00:00:00"/>
    <x v="1"/>
    <n v="111772"/>
    <s v="Prototypes/Samples - Projeto VW 246 A0 - forma de recuperação ainda a ser definido"/>
    <s v="VW"/>
    <d v="2024-01-16T00:00:00"/>
    <s v="Paraisopolis"/>
    <s v="Inbound Premium"/>
    <x v="33"/>
    <n v="103.37"/>
    <x v="33"/>
    <s v="E1P-Prototypes/Samples"/>
    <x v="0"/>
  </r>
  <r>
    <d v="2024-01-01T00:00:00"/>
    <x v="7"/>
    <n v="111774"/>
    <s v="Stock divergence"/>
    <s v="PSA"/>
    <d v="2024-01-17T00:00:00"/>
    <s v="Paraisopolis"/>
    <s v="Inbound Premium"/>
    <x v="30"/>
    <n v="60"/>
    <x v="30"/>
    <s v="S1I-Inventory loss/adjustments"/>
    <x v="1"/>
  </r>
  <r>
    <d v="2024-01-01T00:00:00"/>
    <x v="1"/>
    <n v="111775"/>
    <s v="Prototypes/Samples - Projeto VW 246 A0 - forma de recuperação ainda a ser definido"/>
    <s v="VW"/>
    <d v="2024-01-16T00:00:00"/>
    <s v="Paraisopolis"/>
    <s v="Inbound Premium"/>
    <x v="34"/>
    <n v="62.65"/>
    <x v="34"/>
    <s v="E1P-Prototypes/Samples"/>
    <x v="0"/>
  </r>
  <r>
    <d v="2024-01-01T00:00:00"/>
    <x v="1"/>
    <n v="111776"/>
    <s v="Prototypes/Samples - Projeto VW 246 A0 - forma de recuperação ainda a ser definido"/>
    <s v="VW"/>
    <d v="2024-01-11T00:00:00"/>
    <s v="Paraisopolis"/>
    <s v="Inbound Premium"/>
    <x v="35"/>
    <n v="160.83000000000001"/>
    <x v="35"/>
    <s v="E1P-Prototypes/Samples"/>
    <x v="0"/>
  </r>
  <r>
    <d v="2024-01-01T00:00:00"/>
    <x v="1"/>
    <n v="111782"/>
    <s v="Prototypes/Samples - Projeto VW 246 A0 - forma de recuperação ainda a ser definido"/>
    <s v="VW"/>
    <d v="2024-01-16T00:00:00"/>
    <s v="Paraisopolis"/>
    <s v="Inbound Premium"/>
    <x v="36"/>
    <n v="609.41999999999996"/>
    <x v="36"/>
    <s v="E1P-Prototypes/Samples"/>
    <x v="0"/>
  </r>
  <r>
    <d v="2024-01-01T00:00:00"/>
    <x v="1"/>
    <n v="111792"/>
    <s v="Prototypes/Samples - Projeto VW 246 A0 - forma de recuperação ainda a ser definido"/>
    <s v="VW"/>
    <d v="2024-01-02T00:00:00"/>
    <s v="Paraisopolis"/>
    <s v="Inbound Premium"/>
    <x v="37"/>
    <n v="1091"/>
    <x v="37"/>
    <s v="E1P-Prototypes/Samples"/>
    <x v="0"/>
  </r>
  <r>
    <d v="2024-01-01T00:00:00"/>
    <x v="3"/>
    <n v="111844"/>
    <s v="Internal strategy - coletivas do fim de ano"/>
    <s v="JOHN DEERE"/>
    <d v="2024-01-16T00:00:00"/>
    <s v="Paraisopolis"/>
    <s v="Outbound Premium"/>
    <x v="38"/>
    <n v="159.35"/>
    <x v="38"/>
    <s v="OOOT-Other/Sales"/>
    <x v="1"/>
  </r>
  <r>
    <d v="2024-01-01T00:00:00"/>
    <x v="2"/>
    <n v="112087"/>
    <s v="Ordering problem - ajuste nos parâmetros"/>
    <s v="VW"/>
    <d v="2024-01-23T00:00:00"/>
    <s v="Pinhal"/>
    <s v="Inbound Premium"/>
    <x v="39"/>
    <n v="325.2"/>
    <x v="39"/>
    <s v="PC-Plant PC Resp"/>
    <x v="1"/>
  </r>
  <r>
    <d v="2024-01-01T00:00:00"/>
    <x v="1"/>
    <n v="112114"/>
    <s v="Prototypes/Samples - Projeto VW 23X"/>
    <s v="VW"/>
    <d v="2024-01-17T00:00:00"/>
    <s v="Pinhal"/>
    <s v="Inbound Premium"/>
    <x v="40"/>
    <n v="102.67"/>
    <x v="40"/>
    <s v="E1P-Prototypes/Samples"/>
    <x v="2"/>
  </r>
  <r>
    <d v="2024-01-01T00:00:00"/>
    <x v="8"/>
    <n v="112165"/>
    <s v="Customer reschedule CNH - pago através de POV"/>
    <s v="CNH COMBINE"/>
    <d v="2024-01-17T00:00:00"/>
    <s v="Paraisopolis"/>
    <s v="Outbound Premium"/>
    <x v="28"/>
    <n v="131.82"/>
    <x v="28"/>
    <s v="OOOT-Other/Sales"/>
    <x v="0"/>
  </r>
  <r>
    <d v="2024-01-01T00:00:00"/>
    <x v="1"/>
    <n v="112208"/>
    <s v="Project - Prototype/ Samples GM"/>
    <s v="GM"/>
    <d v="2024-01-18T00:00:00"/>
    <s v="Pinhal"/>
    <s v="Inbound Premium"/>
    <x v="41"/>
    <n v="150"/>
    <x v="41"/>
    <s v="PC-Plant PC Resp"/>
    <x v="1"/>
  </r>
  <r>
    <d v="2024-01-01T00:00:00"/>
    <x v="2"/>
    <n v="112342"/>
    <s v="Customer quality issue - Mercedes SC1119-22"/>
    <s v="Mercedes-Benz"/>
    <d v="2024-01-18T00:00:00"/>
    <s v="Paraisopolis"/>
    <s v="Inbound Premium"/>
    <x v="42"/>
    <n v="430"/>
    <x v="42"/>
    <s v="Q1-Quality-Aptiv Resp"/>
    <x v="0"/>
  </r>
  <r>
    <d v="2024-01-01T00:00:00"/>
    <x v="2"/>
    <n v="112359"/>
    <s v="Ordering problem - ajuste nos parâmetros"/>
    <s v="VW"/>
    <d v="2024-01-19T00:00:00"/>
    <s v="Pinhal"/>
    <s v="Inbound Premium"/>
    <x v="43"/>
    <n v="154.07"/>
    <x v="43"/>
    <s v="PC-Plant PC Resp"/>
    <x v="1"/>
  </r>
  <r>
    <d v="2024-01-01T00:00:00"/>
    <x v="1"/>
    <n v="112361"/>
    <s v="Prototypes/Samples - Projeto VW 246 A0 - forma de recuperação ainda a ser definido"/>
    <s v="VW"/>
    <d v="2024-01-18T00:00:00"/>
    <s v="Paraisopolis"/>
    <s v="Inbound Premium"/>
    <x v="44"/>
    <n v="60.02"/>
    <x v="44"/>
    <s v="E1P-Prototypes/Samples"/>
    <x v="0"/>
  </r>
  <r>
    <d v="2024-01-01T00:00:00"/>
    <x v="8"/>
    <n v="112432"/>
    <s v="Customer reschedule CNH - pago através de POV"/>
    <s v="OTHER"/>
    <d v="2024-01-19T00:00:00"/>
    <s v="Paraisopolis"/>
    <s v="Inbound Premium"/>
    <x v="45"/>
    <n v="811.3"/>
    <x v="45"/>
    <s v="S2-External Customer driven schedule changes"/>
    <x v="0"/>
  </r>
  <r>
    <d v="2024-01-01T00:00:00"/>
    <x v="9"/>
    <n v="112498"/>
    <s v="Supplier delay -  Aptiv France"/>
    <s v="JOHN DEERE"/>
    <d v="2024-01-22T00:00:00"/>
    <s v="Paraisopolis"/>
    <s v="Inbound Premium"/>
    <x v="26"/>
    <n v="180"/>
    <x v="26"/>
    <s v="B2-Behind Schedule-Aptiv"/>
    <x v="0"/>
  </r>
  <r>
    <d v="2024-01-01T00:00:00"/>
    <x v="4"/>
    <n v="112501"/>
    <s v="Customer reschedule FCA - Consulta 49"/>
    <s v="FIAT"/>
    <d v="2024-01-19T00:00:00"/>
    <s v="Ouros"/>
    <s v="Inbound Premium"/>
    <x v="46"/>
    <n v="200"/>
    <x v="46"/>
    <s v="B2-Behind Schedule-Aptiv"/>
    <x v="2"/>
  </r>
  <r>
    <d v="2024-01-01T00:00:00"/>
    <x v="8"/>
    <n v="112575"/>
    <s v="Customer reschedule CNH - pago através de POV"/>
    <s v="CNH COMBINE"/>
    <d v="2024-01-19T00:00:00"/>
    <s v="Paraisopolis"/>
    <s v="Outbound Premium"/>
    <x v="47"/>
    <n v="179.17"/>
    <x v="47"/>
    <s v="OOOT-Other/Sales"/>
    <x v="0"/>
  </r>
  <r>
    <d v="2024-01-01T00:00:00"/>
    <x v="3"/>
    <n v="112603"/>
    <s v="Internal strategy - discount"/>
    <s v="FIAT"/>
    <d v="2024-01-22T00:00:00"/>
    <s v="Paraisopolis"/>
    <s v="Inbound Premium"/>
    <x v="48"/>
    <n v="612.48"/>
    <x v="48"/>
    <s v="C2-Capacity-Aptiv Resp"/>
    <x v="1"/>
  </r>
  <r>
    <d v="2024-01-01T00:00:00"/>
    <x v="2"/>
    <n v="112667"/>
    <s v="Supplier TPC Wire - ERP/ EDI Issues"/>
    <s v="JOHN DEERE"/>
    <d v="2024-01-22T00:00:00"/>
    <s v="Paraisopolis"/>
    <s v="Inbound Premium"/>
    <x v="49"/>
    <n v="40"/>
    <x v="49"/>
    <s v="S1T-IT systems (ERP/EDI) issues"/>
    <x v="1"/>
  </r>
  <r>
    <d v="2024-01-01T00:00:00"/>
    <x v="10"/>
    <n v="112732"/>
    <s v="P&amp;A MBB"/>
    <s v="DAIMLER"/>
    <d v="2024-01-19T00:00:00"/>
    <s v="Paraisopolis"/>
    <s v="Inbound Premium"/>
    <x v="50"/>
    <n v="40.299999999999997"/>
    <x v="50"/>
    <s v="OOOT-Other/Sales"/>
    <x v="1"/>
  </r>
  <r>
    <d v="2024-01-01T00:00:00"/>
    <x v="4"/>
    <n v="112946"/>
    <s v="Customer reschedule VW - cliente pagará frete"/>
    <s v="VW"/>
    <d v="2024-01-23T00:00:00"/>
    <s v="Pinhal"/>
    <s v="Inbound Premium"/>
    <x v="51"/>
    <n v="8133.8"/>
    <x v="51"/>
    <s v="PC-Plant PC Resp"/>
    <x v="0"/>
  </r>
  <r>
    <d v="2024-01-01T00:00:00"/>
    <x v="1"/>
    <n v="113030"/>
    <s v="Prototypes/Samples - Projeto VW 246 A0 - forma de recuperação ainda a ser definido"/>
    <s v="VW"/>
    <d v="2024-01-02T00:00:00"/>
    <s v="Paraisopolis"/>
    <s v="Inbound Premium"/>
    <x v="37"/>
    <n v="1091"/>
    <x v="37"/>
    <s v="E1P-Prototypes/Samples"/>
    <x v="0"/>
  </r>
  <r>
    <d v="2024-01-01T00:00:00"/>
    <x v="0"/>
    <n v="113031"/>
    <s v="Prototypes/Samples - Absorvido no valor da peça"/>
    <s v="JOHN DEERE"/>
    <d v="2024-01-23T00:00:00"/>
    <s v="Paraisopolis"/>
    <s v="Inbound Premium"/>
    <x v="52"/>
    <n v="97"/>
    <x v="52"/>
    <s v="E1P-Prototypes/Samples"/>
    <x v="0"/>
  </r>
  <r>
    <d v="2024-01-01T00:00:00"/>
    <x v="0"/>
    <n v="113270"/>
    <s v="Prototypes/Samples - Absorvido no valor da peça"/>
    <s v="JOHN DEERE"/>
    <d v="2024-01-24T00:00:00"/>
    <s v="Paraisopolis"/>
    <s v="Inbound Premium"/>
    <x v="53"/>
    <n v="85"/>
    <x v="53"/>
    <s v="E1P-Prototypes/Samples"/>
    <x v="0"/>
  </r>
  <r>
    <d v="2024-01-01T00:00:00"/>
    <x v="1"/>
    <n v="113377"/>
    <s v="Prototypes/Samples - Projeto VW 246 A0 - forma de recuperação ainda a ser definido"/>
    <s v="VW"/>
    <d v="2024-01-16T00:00:00"/>
    <s v="Paraisopolis"/>
    <s v="Inbound Premium"/>
    <x v="54"/>
    <n v="267.39999999999998"/>
    <x v="54"/>
    <s v="E1P-Prototypes/Samples"/>
    <x v="0"/>
  </r>
  <r>
    <d v="2024-01-01T00:00:00"/>
    <x v="1"/>
    <n v="113378"/>
    <s v="Prototypes/Samples - Projeto VW 246 A0 - forma de recuperação ainda a ser definido"/>
    <s v="VW"/>
    <d v="2024-01-24T00:00:00"/>
    <s v="Paraisopolis"/>
    <s v="Inbound Premium"/>
    <x v="55"/>
    <n v="73.36"/>
    <x v="55"/>
    <s v="E1P-Prototypes/Samples"/>
    <x v="0"/>
  </r>
  <r>
    <d v="2024-01-01T00:00:00"/>
    <x v="1"/>
    <n v="113379"/>
    <s v="Prototypes/Samples - Projeto VW 246 A0 - forma de recuperação ainda a ser definido"/>
    <s v="VW"/>
    <d v="2024-01-24T00:00:00"/>
    <s v="Paraisopolis"/>
    <s v="Inbound Premium"/>
    <x v="56"/>
    <n v="229.54"/>
    <x v="56"/>
    <s v="E1P-Prototypes/Samples"/>
    <x v="0"/>
  </r>
  <r>
    <d v="2024-01-01T00:00:00"/>
    <x v="1"/>
    <n v="113380"/>
    <s v="Prototypes/Samples - Projeto VW 246 A0 - forma de recuperação ainda a ser definido"/>
    <s v="VW"/>
    <d v="2024-01-24T00:00:00"/>
    <s v="Paraisopolis"/>
    <s v="Inbound Premium"/>
    <x v="57"/>
    <n v="56.04"/>
    <x v="57"/>
    <s v="E1P-Prototypes/Samples"/>
    <x v="0"/>
  </r>
  <r>
    <d v="2024-01-01T00:00:00"/>
    <x v="1"/>
    <n v="113385"/>
    <s v="Prototypes/Samples - Projeto VW 246 A0 - forma de recuperação ainda a ser definido"/>
    <s v="VW"/>
    <d v="2024-01-24T00:00:00"/>
    <s v="Paraisopolis"/>
    <s v="Inbound Premium"/>
    <x v="58"/>
    <n v="840.14"/>
    <x v="58"/>
    <s v="E1P-Prototypes/Samples"/>
    <x v="0"/>
  </r>
  <r>
    <d v="2024-01-01T00:00:00"/>
    <x v="4"/>
    <n v="113403"/>
    <s v="Customer reschedule VW - cliente pagará frete"/>
    <s v="VW"/>
    <d v="2024-01-25T00:00:00"/>
    <s v="Pinhal"/>
    <s v="Inbound Premium"/>
    <x v="21"/>
    <n v="937.14"/>
    <x v="21"/>
    <s v="PC-Plant PC Resp"/>
    <x v="0"/>
  </r>
  <r>
    <d v="2024-01-01T00:00:00"/>
    <x v="3"/>
    <n v="113458"/>
    <s v="Internal strategy - estratégia para aumentar faturamento"/>
    <s v="JOHN DEERE"/>
    <d v="2024-01-24T00:00:00"/>
    <s v="Paraisopolis"/>
    <s v="Outbound Premium"/>
    <x v="18"/>
    <n v="141.87"/>
    <x v="18"/>
    <s v="OOOT-Other/Sales"/>
    <x v="1"/>
  </r>
  <r>
    <d v="2024-01-01T00:00:00"/>
    <x v="1"/>
    <n v="113520"/>
    <s v="Modificações FCA - será recuperado em POV"/>
    <s v="FIAT"/>
    <d v="2024-01-24T00:00:00"/>
    <s v="Paraisopolis"/>
    <s v="Inbound Premium"/>
    <x v="59"/>
    <n v="301.06"/>
    <x v="59"/>
    <s v="E1D-Aptiv Design/Engineering changes"/>
    <x v="2"/>
  </r>
  <r>
    <d v="2024-01-01T00:00:00"/>
    <x v="4"/>
    <n v="113534"/>
    <s v="Customer reschedule VW - cliente pagará frete"/>
    <s v="VW"/>
    <d v="2024-01-25T00:00:00"/>
    <s v="Pinhal"/>
    <s v="Inbound Premium"/>
    <x v="60"/>
    <n v="208.09"/>
    <x v="60"/>
    <s v="PC-Plant PC Resp"/>
    <x v="0"/>
  </r>
  <r>
    <d v="2024-01-01T00:00:00"/>
    <x v="1"/>
    <n v="113626"/>
    <s v="Prototypes/Samples - Projeto VW 246 A0 - forma de recuperação ainda a ser definido"/>
    <s v="VW"/>
    <d v="2024-01-25T00:00:00"/>
    <s v="Paraisopolis"/>
    <s v="Inbound Premium"/>
    <x v="61"/>
    <n v="184.04"/>
    <x v="61"/>
    <s v="E1P-Prototypes/Samples"/>
    <x v="0"/>
  </r>
  <r>
    <d v="2024-01-01T00:00:00"/>
    <x v="1"/>
    <n v="113635"/>
    <s v="Prototypes/Samples - Projeto VW 246 A0 - forma de recuperação ainda a ser definido"/>
    <s v="VW"/>
    <d v="2024-01-25T00:00:00"/>
    <s v="Paraisopolis"/>
    <s v="Inbound Premium"/>
    <x v="62"/>
    <n v="38.35"/>
    <x v="62"/>
    <s v="E1P-Prototypes/Samples"/>
    <x v="0"/>
  </r>
  <r>
    <d v="2024-01-01T00:00:00"/>
    <x v="8"/>
    <n v="113639"/>
    <s v="Customer reschedule CNH - Pago na POV16647"/>
    <s v="CNH COMBINE"/>
    <d v="2024-01-25T00:00:00"/>
    <s v="Paraisopolis"/>
    <s v="Outbound Premium"/>
    <x v="47"/>
    <n v="179.17"/>
    <x v="47"/>
    <s v="OOOT-Other/Sales"/>
    <x v="0"/>
  </r>
  <r>
    <d v="2024-01-01T00:00:00"/>
    <x v="11"/>
    <n v="113680"/>
    <s v="Carrier delay - Expeditors"/>
    <s v="TOYOTA"/>
    <d v="2024-01-26T00:00:00"/>
    <s v="Paraisopolis"/>
    <s v="Inbound Premium"/>
    <x v="63"/>
    <n v="689"/>
    <x v="63"/>
    <s v="T1-Transportation"/>
    <x v="2"/>
  </r>
  <r>
    <d v="2024-01-01T00:00:00"/>
    <x v="2"/>
    <n v="113684"/>
    <s v="Supplier labor error -FRAENKISCHE CZ"/>
    <s v="Mercedes-Benz"/>
    <d v="2024-01-26T00:00:00"/>
    <s v="Paraisopolis"/>
    <s v="Inbound Premium"/>
    <x v="64"/>
    <n v="350"/>
    <x v="64"/>
    <s v="Q3-Quality-External Supplier Resp"/>
    <x v="2"/>
  </r>
  <r>
    <d v="2024-01-01T00:00:00"/>
    <x v="10"/>
    <n v="113687"/>
    <s v="P&amp;A VW"/>
    <s v="VW"/>
    <d v="2024-01-25T00:00:00"/>
    <s v="Paraisopolis"/>
    <s v="Inbound Premium"/>
    <x v="65"/>
    <n v="108.2"/>
    <x v="65"/>
    <s v="OOOT-Other/Sales"/>
    <x v="1"/>
  </r>
  <r>
    <d v="2024-01-01T00:00:00"/>
    <x v="6"/>
    <n v="113765"/>
    <s v="Customer reschedule PSA - dentro do acordo logistico"/>
    <s v="PSA"/>
    <d v="2024-01-29T00:00:00"/>
    <s v="Paraisopolis"/>
    <s v="Inbound Premium"/>
    <x v="66"/>
    <n v="230"/>
    <x v="66"/>
    <s v="L1-Lead Time Mismatch-Aptiv Resp"/>
    <x v="0"/>
  </r>
  <r>
    <d v="2024-01-01T00:00:00"/>
    <x v="1"/>
    <n v="113766"/>
    <s v="Prototypes/Samples - Projeto VW 246 A0 - forma de recuperação ainda a ser definido"/>
    <s v="VW"/>
    <d v="2024-01-25T00:00:00"/>
    <s v="Paraisopolis"/>
    <s v="Inbound Premium"/>
    <x v="67"/>
    <n v="84.02"/>
    <x v="67"/>
    <s v="E1P-Prototypes/Samples"/>
    <x v="0"/>
  </r>
  <r>
    <d v="2024-01-01T00:00:00"/>
    <x v="0"/>
    <n v="113964"/>
    <s v="Prototypes/Samples - Absorvido na SC 419-23"/>
    <s v="Stellantis"/>
    <d v="2024-01-29T00:00:00"/>
    <s v="Paraisopolis"/>
    <s v="Inbound Premium"/>
    <x v="64"/>
    <n v="350"/>
    <x v="64"/>
    <s v="E1D-Aptiv Design/Engineering changes"/>
    <x v="2"/>
  </r>
  <r>
    <d v="2024-01-01T00:00:00"/>
    <x v="1"/>
    <n v="113988"/>
    <s v="Project/ engineering changes - OPS to KANBAN"/>
    <s v="JOHN DEERE"/>
    <d v="2024-01-29T00:00:00"/>
    <s v="Paraisopolis"/>
    <s v="Inbound Premium"/>
    <x v="68"/>
    <n v="320"/>
    <x v="68"/>
    <s v="E1D-Aptiv Design/Engineering changes"/>
    <x v="1"/>
  </r>
  <r>
    <d v="2024-01-01T00:00:00"/>
    <x v="1"/>
    <n v="114142"/>
    <s v="Prototypes/Samples - Projeto VW 246 A0 - forma de recuperação ainda a ser definido"/>
    <s v="VW"/>
    <d v="2024-01-16T00:00:00"/>
    <s v="Paraisopolis"/>
    <s v="Inbound Premium"/>
    <x v="69"/>
    <n v="569.1"/>
    <x v="69"/>
    <s v="E1P-Prototypes/Samples"/>
    <x v="0"/>
  </r>
  <r>
    <d v="2024-01-01T00:00:00"/>
    <x v="5"/>
    <n v="114146"/>
    <s v="Payment delay - embarque bloqueado"/>
    <s v="JOHN DEERE"/>
    <d v="2024-01-24T00:00:00"/>
    <s v="Paraisopolis"/>
    <s v="Inbound Premium"/>
    <x v="70"/>
    <n v="990"/>
    <x v="70"/>
    <s v="PC-Plant PC Resp"/>
    <x v="0"/>
  </r>
  <r>
    <d v="2024-01-01T00:00:00"/>
    <x v="1"/>
    <n v="114154"/>
    <s v="Prototypes/Samples - Projeto VW 246 A0 - forma de recuperação ainda a ser definido"/>
    <s v="VW"/>
    <d v="2024-01-29T00:00:00"/>
    <s v="Paraisopolis"/>
    <s v="Inbound Premium"/>
    <x v="71"/>
    <n v="1050.97"/>
    <x v="71"/>
    <s v="E1P-Prototypes/Samples"/>
    <x v="0"/>
  </r>
  <r>
    <d v="2024-02-01T00:00:00"/>
    <x v="4"/>
    <n v="114177"/>
    <s v="Customer reschedule FCA - Consulta 49"/>
    <s v="FIAT"/>
    <d v="2024-02-01T00:00:00"/>
    <s v="Ouros"/>
    <s v="Inbound Premium"/>
    <x v="72"/>
    <n v="990"/>
    <x v="72"/>
    <s v="S2-External Customer driven schedule changes"/>
    <x v="0"/>
  </r>
  <r>
    <d v="2024-02-01T00:00:00"/>
    <x v="4"/>
    <n v="114387"/>
    <s v="Customer reschedule Phinia - recuperar através de POV"/>
    <s v="Allied"/>
    <d v="2024-02-02T00:00:00"/>
    <s v="Paraisopolis"/>
    <s v="Inbound Premium"/>
    <x v="73"/>
    <n v="443.54"/>
    <x v="73"/>
    <s v="S2-External Customer driven schedule changes"/>
    <x v="0"/>
  </r>
  <r>
    <d v="2024-02-01T00:00:00"/>
    <x v="7"/>
    <n v="114406"/>
    <s v="Stock discrepancy"/>
    <s v="PSA"/>
    <d v="2024-02-01T00:00:00"/>
    <s v="Paraisopolis"/>
    <s v="Inbound Premium"/>
    <x v="74"/>
    <n v="130"/>
    <x v="74"/>
    <s v="S1I-Inventory loss/adjustments"/>
    <x v="1"/>
  </r>
  <r>
    <d v="2024-02-01T00:00:00"/>
    <x v="1"/>
    <n v="114439"/>
    <s v="Project/ Samples - VW 246 A0 - Forma de recuperação TBD"/>
    <s v="VW"/>
    <d v="2024-02-01T00:00:00"/>
    <s v="Paraisopolis"/>
    <s v="Inbound Premium"/>
    <x v="75"/>
    <n v="647.58000000000004"/>
    <x v="75"/>
    <s v="E1P-Prototypes/Samples"/>
    <x v="0"/>
  </r>
  <r>
    <d v="2024-02-01T00:00:00"/>
    <x v="1"/>
    <n v="114679"/>
    <s v="Project/ Samples - VW 246 A0 - Forma de recuperação TBD"/>
    <s v="VW"/>
    <d v="2024-02-01T00:00:00"/>
    <s v="Paraisopolis"/>
    <s v="Inbound Premium"/>
    <x v="76"/>
    <n v="65.33"/>
    <x v="76"/>
    <s v="E1P-Prototypes/Samples"/>
    <x v="0"/>
  </r>
  <r>
    <d v="2024-02-01T00:00:00"/>
    <x v="1"/>
    <n v="114695"/>
    <s v="Project/ Samples - VW 246 A0 - Forma de recuperação TBD"/>
    <s v="VW"/>
    <d v="2024-02-02T00:00:00"/>
    <s v="Paraisopolis"/>
    <s v="Inbound Premium"/>
    <x v="77"/>
    <n v="799.28"/>
    <x v="77"/>
    <s v="E1P-Prototypes/Samples"/>
    <x v="0"/>
  </r>
  <r>
    <d v="2024-02-01T00:00:00"/>
    <x v="0"/>
    <n v="114709"/>
    <s v="Project/ Samples - Stellantis Absorvido em SC 619-23"/>
    <s v="Stellantis"/>
    <d v="2024-02-01T00:00:00"/>
    <s v="Paraisopolis"/>
    <s v="Inbound Premium"/>
    <x v="78"/>
    <n v="59.98"/>
    <x v="78"/>
    <s v="E1P-Prototypes/Samples"/>
    <x v="0"/>
  </r>
  <r>
    <d v="2024-02-01T00:00:00"/>
    <x v="1"/>
    <n v="114747"/>
    <s v="Project/ Samples - VW 246 A0 - Forma de recuperação TBD"/>
    <s v="VW"/>
    <d v="2024-02-01T00:00:00"/>
    <s v="Paraisopolis"/>
    <s v="Inbound Premium"/>
    <x v="79"/>
    <n v="151.81"/>
    <x v="79"/>
    <s v="E1P-Prototypes/Samples"/>
    <x v="0"/>
  </r>
  <r>
    <d v="2024-02-01T00:00:00"/>
    <x v="1"/>
    <n v="114753"/>
    <s v="Project/ Samples - JD"/>
    <s v="JOHN DEERE"/>
    <d v="2024-02-01T00:00:00"/>
    <s v="Paraisopolis"/>
    <s v="Inbound Premium"/>
    <x v="80"/>
    <n v="31.85"/>
    <x v="80"/>
    <s v="E1P-Prototypes/Samples"/>
    <x v="2"/>
  </r>
  <r>
    <d v="2024-02-01T00:00:00"/>
    <x v="4"/>
    <n v="114851"/>
    <s v="Customer reschedule Phinia - recuperar através de POV"/>
    <s v="OTHER"/>
    <d v="2024-02-05T00:00:00"/>
    <s v="Paraisopolis"/>
    <s v="Inbound Premium"/>
    <x v="81"/>
    <n v="260"/>
    <x v="81"/>
    <s v="E4-Engineering-External Customer Resp"/>
    <x v="0"/>
  </r>
  <r>
    <d v="2024-02-01T00:00:00"/>
    <x v="10"/>
    <n v="115048"/>
    <s v="P&amp;A - Renault"/>
    <s v="RENAULT"/>
    <d v="2024-02-02T00:00:00"/>
    <s v="Pinhal"/>
    <s v="Inbound Premium"/>
    <x v="82"/>
    <n v="40"/>
    <x v="82"/>
    <s v="PC-Plant PC Resp"/>
    <x v="1"/>
  </r>
  <r>
    <d v="2024-02-01T00:00:00"/>
    <x v="6"/>
    <n v="115099"/>
    <s v="Customer reschedule JD - dentro do acordo logistico"/>
    <s v="JOHN DEERE"/>
    <d v="2024-02-01T00:00:00"/>
    <s v="Paraisopolis"/>
    <s v="Inbound Premium"/>
    <x v="83"/>
    <n v="125.23"/>
    <x v="83"/>
    <s v="OOOT-Other/Sales"/>
    <x v="0"/>
  </r>
  <r>
    <d v="2024-02-01T00:00:00"/>
    <x v="1"/>
    <n v="115173"/>
    <s v="Project/ Samples - VW 246 A0 - Forma de recuperação TBD"/>
    <s v="VW"/>
    <d v="2024-02-02T00:00:00"/>
    <s v="Paraisopolis"/>
    <s v="Inbound Premium"/>
    <x v="84"/>
    <n v="1271.42"/>
    <x v="84"/>
    <s v="E1P-Prototypes/Samples"/>
    <x v="0"/>
  </r>
  <r>
    <d v="2024-02-01T00:00:00"/>
    <x v="7"/>
    <n v="115199"/>
    <s v="Stock discrepancy"/>
    <s v="OTHER"/>
    <d v="2024-02-01T00:00:00"/>
    <s v="Paraisopolis"/>
    <s v="Inbound Premium"/>
    <x v="85"/>
    <n v="130"/>
    <x v="85"/>
    <s v="PC-Plant PC Resp"/>
    <x v="1"/>
  </r>
  <r>
    <d v="2024-02-01T00:00:00"/>
    <x v="0"/>
    <n v="115215"/>
    <s v="Project/ Samples - JD Absorvido em SC 529-23"/>
    <s v="JOHN DEERE"/>
    <d v="2024-02-01T00:00:00"/>
    <s v="Paraisopolis"/>
    <s v="Inbound Premium"/>
    <x v="86"/>
    <n v="90"/>
    <x v="86"/>
    <s v="E1P-Prototypes/Samples"/>
    <x v="0"/>
  </r>
  <r>
    <d v="2024-02-01T00:00:00"/>
    <x v="1"/>
    <n v="115241"/>
    <s v="Project/ Samples - VW 246 A0 - Forma de recuperação TBD"/>
    <s v="VW"/>
    <d v="2024-02-02T00:00:00"/>
    <s v="Paraisopolis"/>
    <s v="Inbound Premium"/>
    <x v="87"/>
    <n v="2500"/>
    <x v="87"/>
    <s v="E1P-Prototypes/Samples"/>
    <x v="0"/>
  </r>
  <r>
    <d v="2024-02-01T00:00:00"/>
    <x v="2"/>
    <n v="115301"/>
    <s v="Ordering issue - Invoice antiga cortando demanda"/>
    <s v="TOYOTA"/>
    <d v="2024-02-03T00:00:00"/>
    <s v="Paraisopolis"/>
    <s v="Inbound Premium"/>
    <x v="88"/>
    <n v="204"/>
    <x v="88"/>
    <s v="PC-Plant PC Resp"/>
    <x v="1"/>
  </r>
  <r>
    <d v="2024-02-01T00:00:00"/>
    <x v="7"/>
    <n v="115315"/>
    <s v="Stock discrepancy"/>
    <s v="PSA"/>
    <d v="2024-02-05T00:00:00"/>
    <s v="Paraisopolis"/>
    <s v="Inbound Premium"/>
    <x v="89"/>
    <n v="50"/>
    <x v="89"/>
    <s v="S1I-Inventory loss/adjustments"/>
    <x v="1"/>
  </r>
  <r>
    <d v="2024-02-01T00:00:00"/>
    <x v="2"/>
    <n v="115357"/>
    <s v="Manufacturing low production - stock below target"/>
    <s v="CNH COMBINE"/>
    <d v="2024-02-02T00:00:00"/>
    <s v="Paraisopolis"/>
    <s v="Outbound Premium"/>
    <x v="47"/>
    <n v="179.17"/>
    <x v="47"/>
    <s v="OOOT-Other/Sales"/>
    <x v="0"/>
  </r>
  <r>
    <d v="2024-02-01T00:00:00"/>
    <x v="1"/>
    <n v="115447"/>
    <s v="Project/ Samples - VW 246 A0 - Forma de recuperação TBD"/>
    <s v="VW"/>
    <d v="2024-02-02T00:00:00"/>
    <s v="Paraisopolis"/>
    <s v="Inbound Premium"/>
    <x v="90"/>
    <n v="2600"/>
    <x v="90"/>
    <s v="E1P-Prototypes/Samples"/>
    <x v="0"/>
  </r>
  <r>
    <d v="2024-02-01T00:00:00"/>
    <x v="10"/>
    <n v="115641"/>
    <s v="P&amp;A - PSA"/>
    <s v="PSA"/>
    <d v="2024-02-05T00:00:00"/>
    <s v="Paraisopolis"/>
    <s v="Inbound Premium"/>
    <x v="91"/>
    <n v="51.82"/>
    <x v="91"/>
    <s v="OOOT-Other/Sales"/>
    <x v="1"/>
  </r>
  <r>
    <d v="2024-02-01T00:00:00"/>
    <x v="7"/>
    <n v="115736"/>
    <s v="Stock discrepancy"/>
    <s v="JOHN DEERE"/>
    <d v="2024-02-06T00:00:00"/>
    <s v="Paraisopolis"/>
    <s v="Inbound Premium"/>
    <x v="92"/>
    <n v="619.66999999999996"/>
    <x v="92"/>
    <s v="S1I-Inventory loss/adjustments"/>
    <x v="1"/>
  </r>
  <r>
    <d v="2024-02-01T00:00:00"/>
    <x v="5"/>
    <n v="115804"/>
    <s v="Bloqueio de faturamento devido pendência finaceira"/>
    <s v="JOHN DEERE"/>
    <d v="2024-02-06T00:00:00"/>
    <s v="Paraisopolis"/>
    <s v="Inbound Premium"/>
    <x v="93"/>
    <n v="210.37"/>
    <x v="93"/>
    <s v="OOOT-Other/Sales"/>
    <x v="0"/>
  </r>
  <r>
    <d v="2024-02-01T00:00:00"/>
    <x v="5"/>
    <n v="115976"/>
    <s v="Carrier lost material - Penske"/>
    <s v="GM"/>
    <d v="2024-02-07T00:00:00"/>
    <s v="Pinhal"/>
    <s v="Inbound Premium"/>
    <x v="94"/>
    <n v="278.64"/>
    <x v="94"/>
    <s v="PC-Plant PC Resp"/>
    <x v="1"/>
  </r>
  <r>
    <d v="2024-02-01T00:00:00"/>
    <x v="4"/>
    <n v="116075"/>
    <s v="Customer reschedule FCA - Consulta 49"/>
    <s v="FIAT"/>
    <d v="2024-02-07T00:00:00"/>
    <s v="Ouros"/>
    <s v="Inbound Premium"/>
    <x v="95"/>
    <n v="1480"/>
    <x v="95"/>
    <s v="C4-Capacity-External Customer Resp"/>
    <x v="0"/>
  </r>
  <r>
    <d v="2024-02-01T00:00:00"/>
    <x v="5"/>
    <n v="116091"/>
    <s v="Bloqueio de faturamento devido pendência finaceira"/>
    <s v="PSA"/>
    <d v="2024-02-08T00:00:00"/>
    <s v="Paraisopolis"/>
    <s v="Inbound Premium"/>
    <x v="96"/>
    <n v="585"/>
    <x v="96"/>
    <s v="B2-Behind Schedule-Aptiv"/>
    <x v="0"/>
  </r>
  <r>
    <d v="2024-02-01T00:00:00"/>
    <x v="4"/>
    <n v="116147"/>
    <s v="Customer reschedule VW  TAOS - cliente pagará frete"/>
    <s v="VW"/>
    <d v="2024-02-08T00:00:00"/>
    <s v="Pinhal"/>
    <s v="Inbound Premium"/>
    <x v="97"/>
    <n v="836.3"/>
    <x v="97"/>
    <s v="PC-Plant PC Resp"/>
    <x v="0"/>
  </r>
  <r>
    <d v="2024-02-01T00:00:00"/>
    <x v="6"/>
    <n v="116243"/>
    <s v="Customer reschedule PSA - dentro do acordo logistico"/>
    <s v="PSA"/>
    <d v="2024-02-07T00:00:00"/>
    <s v="Paraisopolis"/>
    <s v="Inbound Premium"/>
    <x v="98"/>
    <n v="166.32"/>
    <x v="98"/>
    <s v="S4E-Errors or mix changes"/>
    <x v="0"/>
  </r>
  <r>
    <d v="2024-02-01T00:00:00"/>
    <x v="1"/>
    <n v="116325"/>
    <s v="Modificações FCA - será recuperado em POV"/>
    <s v="FIAT"/>
    <d v="2024-02-08T00:00:00"/>
    <s v="Paraisopolis"/>
    <s v="Inbound Premium"/>
    <x v="99"/>
    <n v="311.39999999999998"/>
    <x v="99"/>
    <s v="E1D-Aptiv Design/Engineering changes"/>
    <x v="0"/>
  </r>
  <r>
    <d v="2024-02-01T00:00:00"/>
    <x v="6"/>
    <n v="116336"/>
    <s v="Customer reschedule FCA - dentro do acordo logistico"/>
    <s v="FIAT"/>
    <d v="2024-02-09T00:00:00"/>
    <s v="Ouros"/>
    <s v="Inbound Premium"/>
    <x v="100"/>
    <n v="790"/>
    <x v="100"/>
    <s v="B2-Behind Schedule-Aptiv"/>
    <x v="1"/>
  </r>
  <r>
    <d v="2024-02-01T00:00:00"/>
    <x v="1"/>
    <n v="116372"/>
    <s v="Project/ Samples - GM"/>
    <s v="GM"/>
    <d v="2024-02-09T00:00:00"/>
    <s v="Pinhal"/>
    <s v="Inbound Premium"/>
    <x v="82"/>
    <n v="150"/>
    <x v="82"/>
    <s v="OOOT-Other/Sales"/>
    <x v="1"/>
  </r>
  <r>
    <d v="2024-02-01T00:00:00"/>
    <x v="4"/>
    <n v="116423"/>
    <s v="Customer reschedule VW  TAOS - cliente pagará frete"/>
    <s v="VW"/>
    <d v="2024-02-09T00:00:00"/>
    <s v="Pinhal"/>
    <s v="Inbound Premium"/>
    <x v="101"/>
    <n v="443.75"/>
    <x v="101"/>
    <s v="PC-Plant PC Resp"/>
    <x v="0"/>
  </r>
  <r>
    <d v="2024-02-01T00:00:00"/>
    <x v="4"/>
    <n v="116523"/>
    <s v="Customer reschedule VW  TAOS - cliente pagará frete"/>
    <s v="VW"/>
    <d v="2024-02-09T00:00:00"/>
    <s v="Pinhal"/>
    <s v="Inbound Premium"/>
    <x v="66"/>
    <n v="391.81"/>
    <x v="66"/>
    <s v="PC-Plant PC Resp"/>
    <x v="0"/>
  </r>
  <r>
    <d v="2024-02-01T00:00:00"/>
    <x v="4"/>
    <n v="116528"/>
    <s v="Customer reschedule VW  TAOS - cliente pagará frete"/>
    <s v="VW"/>
    <d v="2024-02-09T00:00:00"/>
    <s v="Pinhal"/>
    <s v="Inbound Premium"/>
    <x v="102"/>
    <n v="270.41000000000003"/>
    <x v="102"/>
    <s v="PC-Plant PC Resp"/>
    <x v="0"/>
  </r>
  <r>
    <d v="2024-02-01T00:00:00"/>
    <x v="0"/>
    <n v="116533"/>
    <s v="Project/ Samples - JD Absorvido em SC 161-23"/>
    <s v="JOHN DEERE"/>
    <d v="2024-02-08T00:00:00"/>
    <s v="Paraisopolis"/>
    <s v="Inbound Premium"/>
    <x v="103"/>
    <n v="571.34"/>
    <x v="103"/>
    <s v="T1-Transportation"/>
    <x v="2"/>
  </r>
  <r>
    <d v="2024-02-01T00:00:00"/>
    <x v="0"/>
    <n v="116534"/>
    <s v="Project/ Samples - CNH Absorvido em SC 126-23"/>
    <s v="OTHER"/>
    <d v="2024-02-09T00:00:00"/>
    <s v="Paraisopolis"/>
    <s v="Inbound Premium"/>
    <x v="104"/>
    <n v="209"/>
    <x v="104"/>
    <s v="E1P-Prototypes/Samples"/>
    <x v="0"/>
  </r>
  <r>
    <d v="2024-02-01T00:00:00"/>
    <x v="7"/>
    <n v="116542"/>
    <s v="Stock discrepancy"/>
    <s v="PSA"/>
    <d v="2024-02-09T00:00:00"/>
    <s v="Paraisopolis"/>
    <s v="Inbound Premium"/>
    <x v="105"/>
    <n v="220"/>
    <x v="105"/>
    <s v="S1I-Inventory loss/adjustments"/>
    <x v="1"/>
  </r>
  <r>
    <d v="2024-02-01T00:00:00"/>
    <x v="6"/>
    <n v="116614"/>
    <s v="Customer reschedule FCA - dentro do acordo logistico"/>
    <s v="FIAT"/>
    <d v="2024-02-12T00:00:00"/>
    <s v="Ouros"/>
    <s v="Inbound Premium"/>
    <x v="106"/>
    <n v="780"/>
    <x v="106"/>
    <s v="B2-Behind Schedule-Aptiv"/>
    <x v="0"/>
  </r>
  <r>
    <d v="2024-02-01T00:00:00"/>
    <x v="7"/>
    <n v="116788"/>
    <s v="Stock discrepancy"/>
    <s v="JOHN DEERE"/>
    <d v="2024-02-12T00:00:00"/>
    <s v="Paraisopolis"/>
    <s v="Inbound Premium"/>
    <x v="107"/>
    <n v="990"/>
    <x v="107"/>
    <s v="S1I-Inventory loss/adjustments"/>
    <x v="1"/>
  </r>
  <r>
    <d v="2024-02-01T00:00:00"/>
    <x v="5"/>
    <n v="116796"/>
    <s v="Bloqueio de faturamento devido pendência finaceira"/>
    <s v="JOHN DEERE"/>
    <d v="2024-02-12T00:00:00"/>
    <s v="Paraisopolis"/>
    <s v="Inbound Premium"/>
    <x v="108"/>
    <n v="104.83"/>
    <x v="108"/>
    <s v="OOOT-Other/Sales"/>
    <x v="1"/>
  </r>
  <r>
    <d v="2024-02-01T00:00:00"/>
    <x v="1"/>
    <n v="117821"/>
    <s v="Project/ Samples - Stellantis"/>
    <s v="Stellantis"/>
    <d v="2024-02-15T00:00:00"/>
    <s v="Ouros"/>
    <s v="Inbound Premium"/>
    <x v="109"/>
    <n v="68.680000000000007"/>
    <x v="109"/>
    <s v="E1D-Aptiv Design/Engineering changes"/>
    <x v="1"/>
  </r>
  <r>
    <d v="2024-02-01T00:00:00"/>
    <x v="6"/>
    <n v="117913"/>
    <s v="Customer reschedule FCA - dentro do acordo logistico"/>
    <s v="FIAT"/>
    <d v="2024-02-19T00:00:00"/>
    <s v="Ouros"/>
    <s v="Inbound Premium"/>
    <x v="92"/>
    <n v="480"/>
    <x v="92"/>
    <s v="PC-Plant PC Resp"/>
    <x v="1"/>
  </r>
  <r>
    <d v="2024-02-01T00:00:00"/>
    <x v="7"/>
    <n v="117915"/>
    <s v="Stock discrepancy"/>
    <s v="TOYOTA"/>
    <d v="2024-02-16T00:00:00"/>
    <s v="Paraisopolis"/>
    <s v="Inbound Premium"/>
    <x v="92"/>
    <n v="480"/>
    <x v="92"/>
    <s v="PC-Plant PC Resp"/>
    <x v="1"/>
  </r>
  <r>
    <d v="2024-02-01T00:00:00"/>
    <x v="3"/>
    <n v="118008"/>
    <s v="Internal strategy"/>
    <s v="GM"/>
    <d v="2024-02-16T00:00:00"/>
    <s v="Pinhal"/>
    <s v="Inbound Premium"/>
    <x v="110"/>
    <n v="117.98"/>
    <x v="110"/>
    <s v="PC-Plant PC Resp"/>
    <x v="1"/>
  </r>
  <r>
    <d v="2024-02-01T00:00:00"/>
    <x v="1"/>
    <n v="118019"/>
    <s v="Antecipação BP - PSA"/>
    <s v="PSA"/>
    <d v="2024-02-19T00:00:00"/>
    <s v="Paraisopolis"/>
    <s v="Inbound Premium"/>
    <x v="111"/>
    <n v="700"/>
    <x v="111"/>
    <s v="B2-Behind Schedule-Aptiv"/>
    <x v="0"/>
  </r>
  <r>
    <d v="2024-02-01T00:00:00"/>
    <x v="3"/>
    <n v="118062"/>
    <s v="Scheduling issue - coleta para evitar parada de linha"/>
    <s v="VW"/>
    <d v="2024-02-19T00:00:00"/>
    <s v="Pinhal"/>
    <s v="Inbound Premium"/>
    <x v="112"/>
    <n v="410.71"/>
    <x v="112"/>
    <s v="PC-Plant PC Resp"/>
    <x v="1"/>
  </r>
  <r>
    <d v="2024-02-01T00:00:00"/>
    <x v="4"/>
    <n v="118105"/>
    <s v="Customer reschedule VW  TAOS - cliente pagará frete"/>
    <s v="VW"/>
    <d v="2024-02-19T00:00:00"/>
    <s v="Pinhal"/>
    <s v="Inbound Premium"/>
    <x v="113"/>
    <n v="103.47"/>
    <x v="113"/>
    <s v="PC-Plant PC Resp"/>
    <x v="0"/>
  </r>
  <r>
    <d v="2024-02-01T00:00:00"/>
    <x v="4"/>
    <n v="118164"/>
    <s v="Customer reschedule VW  TAOS - cliente pagará frete"/>
    <s v="VW"/>
    <d v="2024-02-19T00:00:00"/>
    <s v="Pinhal"/>
    <s v="Inbound Premium"/>
    <x v="114"/>
    <n v="1986.66"/>
    <x v="114"/>
    <s v="PC-Plant PC Resp"/>
    <x v="0"/>
  </r>
  <r>
    <d v="2024-02-01T00:00:00"/>
    <x v="4"/>
    <n v="118166"/>
    <s v="Customer reschedule VW  TAOS - cliente pagará frete"/>
    <s v="VW"/>
    <d v="2024-02-19T00:00:00"/>
    <s v="Pinhal"/>
    <s v="Inbound Premium"/>
    <x v="115"/>
    <n v="993.33"/>
    <x v="115"/>
    <s v="PC-Plant PC Resp"/>
    <x v="0"/>
  </r>
  <r>
    <d v="2024-02-01T00:00:00"/>
    <x v="4"/>
    <n v="118170"/>
    <s v="Customer reschedule VW  TAOS - cliente pagará frete"/>
    <s v="VW"/>
    <d v="2024-02-19T00:00:00"/>
    <s v="Pinhal"/>
    <s v="Inbound Premium"/>
    <x v="116"/>
    <n v="4966.6499999999996"/>
    <x v="116"/>
    <s v="PC-Plant PC Resp"/>
    <x v="0"/>
  </r>
  <r>
    <d v="2024-02-01T00:00:00"/>
    <x v="1"/>
    <n v="118242"/>
    <s v="Project/ Samples - VW 246 A0 - Forma de recuperação TBD"/>
    <s v="VW"/>
    <d v="2024-02-17T00:00:00"/>
    <s v="Paraisopolis"/>
    <s v="Inbound Premium"/>
    <x v="117"/>
    <n v="48.68"/>
    <x v="117"/>
    <s v="E1P-Prototypes/Samples"/>
    <x v="0"/>
  </r>
  <r>
    <d v="2024-02-01T00:00:00"/>
    <x v="0"/>
    <n v="118244"/>
    <s v="Project/ Samples - JD Absorvido em SC 561-22"/>
    <s v="JOHN DEERE"/>
    <d v="2024-02-17T00:00:00"/>
    <s v="Paraisopolis"/>
    <s v="Inbound Premium"/>
    <x v="46"/>
    <n v="200"/>
    <x v="46"/>
    <s v="E1P-Prototypes/Samples"/>
    <x v="0"/>
  </r>
  <r>
    <d v="2024-02-01T00:00:00"/>
    <x v="0"/>
    <n v="118245"/>
    <s v="Project/ Samples - JD Absorvido em SC 561-22"/>
    <s v="JOHN DEERE"/>
    <d v="2024-02-17T00:00:00"/>
    <s v="Paraisopolis"/>
    <s v="Inbound Premium"/>
    <x v="26"/>
    <n v="180"/>
    <x v="26"/>
    <s v="E1P-Prototypes/Samples"/>
    <x v="0"/>
  </r>
  <r>
    <d v="2024-02-01T00:00:00"/>
    <x v="1"/>
    <n v="118319"/>
    <s v="Project/ Samples - VW 246 A0 - Forma de recuperação TBD"/>
    <s v="VW"/>
    <d v="2024-02-19T00:00:00"/>
    <s v="Paraisopolis"/>
    <s v="Inbound Premium"/>
    <x v="118"/>
    <n v="84.14"/>
    <x v="118"/>
    <s v="E1P-Prototypes/Samples"/>
    <x v="0"/>
  </r>
  <r>
    <d v="2024-02-01T00:00:00"/>
    <x v="4"/>
    <n v="118373"/>
    <s v="Customer reschedule VW  TAOS - cliente pagará frete"/>
    <s v="VW"/>
    <d v="2024-02-20T00:00:00"/>
    <s v="Pinhal"/>
    <s v="Inbound Premium"/>
    <x v="119"/>
    <n v="1757.11"/>
    <x v="119"/>
    <s v="PC-Plant PC Resp"/>
    <x v="0"/>
  </r>
  <r>
    <d v="2024-02-01T00:00:00"/>
    <x v="11"/>
    <n v="118396"/>
    <s v="Customs clearance delay"/>
    <s v="JOHN DEERE"/>
    <d v="2024-02-20T00:00:00"/>
    <s v="Paraisopolis"/>
    <s v="Inbound Premium"/>
    <x v="92"/>
    <n v="480"/>
    <x v="92"/>
    <s v="T1-Transportation"/>
    <x v="1"/>
  </r>
  <r>
    <d v="2024-02-01T00:00:00"/>
    <x v="1"/>
    <n v="118531"/>
    <s v="Project/ Samples - VW 246 A0 - Forma de recuperação TBD"/>
    <s v="VW"/>
    <d v="2024-02-19T00:00:00"/>
    <s v="Paraisopolis"/>
    <s v="Inbound Premium"/>
    <x v="120"/>
    <n v="123.62"/>
    <x v="120"/>
    <s v="E1P-Prototypes/Samples"/>
    <x v="0"/>
  </r>
  <r>
    <d v="2024-02-01T00:00:00"/>
    <x v="4"/>
    <n v="118535"/>
    <s v="Customer reschedule Phinia - recuperar através de POV"/>
    <s v="OTHER"/>
    <d v="2024-02-05T00:00:00"/>
    <s v="Paraisopolis"/>
    <s v="Inbound Premium"/>
    <x v="121"/>
    <n v="260"/>
    <x v="121"/>
    <s v="E4-Engineering-External Customer Resp"/>
    <x v="2"/>
  </r>
  <r>
    <d v="2024-02-01T00:00:00"/>
    <x v="9"/>
    <n v="118661"/>
    <s v="Supplier delay"/>
    <s v="JOHN DEERE"/>
    <d v="2024-02-21T00:00:00"/>
    <s v="Paraisopolis"/>
    <s v="Inbound Premium"/>
    <x v="122"/>
    <n v="930"/>
    <x v="122"/>
    <s v="B3-Behind Schedule-External Supplier"/>
    <x v="0"/>
  </r>
  <r>
    <d v="2024-02-01T00:00:00"/>
    <x v="6"/>
    <n v="118676"/>
    <s v="Customer reschedule FCA - dentro do acordo logistico"/>
    <s v="FIAT"/>
    <d v="2024-02-23T00:00:00"/>
    <s v="Ouros"/>
    <s v="Inbound Premium"/>
    <x v="123"/>
    <n v="938"/>
    <x v="123"/>
    <s v="PC-Plant PC Resp"/>
    <x v="1"/>
  </r>
  <r>
    <d v="2024-02-01T00:00:00"/>
    <x v="8"/>
    <n v="118720"/>
    <s v="Antecipação BP - PSA"/>
    <s v="PSA"/>
    <d v="2024-02-21T00:00:00"/>
    <s v="Paraisopolis"/>
    <s v="Inbound Premium"/>
    <x v="124"/>
    <n v="1673.22"/>
    <x v="124"/>
    <s v="S2-External Customer driven schedule changes"/>
    <x v="2"/>
  </r>
  <r>
    <d v="2024-02-01T00:00:00"/>
    <x v="4"/>
    <n v="118731"/>
    <s v="Customer reschedule VW  TAOS - cliente pagará frete"/>
    <s v="VW"/>
    <d v="2024-02-21T00:00:00"/>
    <s v="Pinhal"/>
    <s v="Inbound Premium"/>
    <x v="125"/>
    <n v="208.6"/>
    <x v="125"/>
    <s v="PC-Plant PC Resp"/>
    <x v="0"/>
  </r>
  <r>
    <d v="2024-02-01T00:00:00"/>
    <x v="1"/>
    <n v="118854"/>
    <s v="Project/ Samples - VW 246 A0 - Forma de recuperação TBD"/>
    <s v="VW"/>
    <d v="2024-02-20T00:00:00"/>
    <s v="Paraisopolis"/>
    <s v="Inbound Premium"/>
    <x v="126"/>
    <n v="1500"/>
    <x v="126"/>
    <s v="E1P-Prototypes/Samples"/>
    <x v="0"/>
  </r>
  <r>
    <d v="2024-02-01T00:00:00"/>
    <x v="3"/>
    <n v="118866"/>
    <s v="Internal strategy - discount"/>
    <s v="CNH COMBINE"/>
    <d v="2024-02-20T00:00:00"/>
    <s v="Paraisopolis"/>
    <s v="Outbound Premium"/>
    <x v="47"/>
    <n v="179.17"/>
    <x v="47"/>
    <s v="OOOT-Other/Sales"/>
    <x v="1"/>
  </r>
  <r>
    <d v="2024-02-01T00:00:00"/>
    <x v="4"/>
    <n v="118978"/>
    <s v="Customer reschedule VW  TAOS - cliente pagará frete"/>
    <s v="VW"/>
    <d v="2024-02-26T00:00:00"/>
    <s v="Pinhal"/>
    <s v="Inbound Premium"/>
    <x v="127"/>
    <n v="4895"/>
    <x v="127"/>
    <s v="PC-Plant PC Resp"/>
    <x v="0"/>
  </r>
  <r>
    <d v="2024-02-01T00:00:00"/>
    <x v="6"/>
    <n v="119023"/>
    <s v="Customer reschedule FCA - dentro do acordo logistico"/>
    <s v="FIAT"/>
    <d v="2024-02-23T00:00:00"/>
    <s v="Ouros"/>
    <s v="Inbound Premium"/>
    <x v="128"/>
    <n v="610"/>
    <x v="128"/>
    <s v="PC-Plant PC Resp"/>
    <x v="1"/>
  </r>
  <r>
    <d v="2024-02-01T00:00:00"/>
    <x v="3"/>
    <n v="119046"/>
    <s v="Internal strategy - discount"/>
    <s v="CNH COMBINE"/>
    <d v="2024-02-21T00:00:00"/>
    <s v="Paraisopolis"/>
    <s v="Outbound Premium"/>
    <x v="129"/>
    <n v="443.21"/>
    <x v="129"/>
    <s v="OOOT-Other/Sales"/>
    <x v="1"/>
  </r>
  <r>
    <d v="2024-02-01T00:00:00"/>
    <x v="11"/>
    <n v="119181"/>
    <s v="Vessel delay"/>
    <s v="PSA"/>
    <d v="2024-02-22T00:00:00"/>
    <s v="Paraisopolis"/>
    <s v="Inbound Premium"/>
    <x v="92"/>
    <n v="480"/>
    <x v="92"/>
    <s v="T1-Transportation"/>
    <x v="1"/>
  </r>
  <r>
    <d v="2024-02-01T00:00:00"/>
    <x v="6"/>
    <n v="119185"/>
    <s v="Customer reschedule FCA - dentro do acordo logistico"/>
    <s v="FIAT"/>
    <d v="2024-02-21T00:00:00"/>
    <s v="Ouros"/>
    <s v="Inbound Premium"/>
    <x v="130"/>
    <n v="456.11"/>
    <x v="130"/>
    <s v="S4E-Errors or mix changes"/>
    <x v="1"/>
  </r>
  <r>
    <d v="2024-02-01T00:00:00"/>
    <x v="8"/>
    <n v="119261"/>
    <s v="Project/ Samples - VW IP MAN"/>
    <s v="VW"/>
    <d v="2024-02-23T00:00:00"/>
    <s v="Paraisopolis"/>
    <s v="Inbound Premium"/>
    <x v="131"/>
    <n v="166.32"/>
    <x v="131"/>
    <s v="S2-External Customer driven schedule changes"/>
    <x v="0"/>
  </r>
  <r>
    <d v="2024-02-01T00:00:00"/>
    <x v="3"/>
    <n v="119281"/>
    <s v="Internal strategy - discount"/>
    <s v="CNH COMBINE"/>
    <d v="2024-02-22T00:00:00"/>
    <s v="Paraisopolis"/>
    <s v="Outbound Premium"/>
    <x v="28"/>
    <n v="131.82"/>
    <x v="28"/>
    <s v="OOOT-Other/Sales"/>
    <x v="1"/>
  </r>
  <r>
    <d v="2024-02-01T00:00:00"/>
    <x v="1"/>
    <n v="119345"/>
    <s v="Project/ Samples - VW 246 A0 - Forma de recuperação TBD"/>
    <s v="VW"/>
    <d v="2024-02-22T00:00:00"/>
    <s v="Paraisopolis"/>
    <s v="Inbound Premium"/>
    <x v="132"/>
    <n v="63.69"/>
    <x v="132"/>
    <s v="E1P-Prototypes/Samples"/>
    <x v="0"/>
  </r>
  <r>
    <d v="2024-02-01T00:00:00"/>
    <x v="4"/>
    <n v="119402"/>
    <s v="Customer reschedule VW  TAOS - cliente pagará frete"/>
    <s v="VW"/>
    <d v="2024-02-23T00:00:00"/>
    <s v="Pinhal"/>
    <s v="Inbound Premium"/>
    <x v="133"/>
    <n v="80"/>
    <x v="133"/>
    <s v="PC-Plant PC Resp"/>
    <x v="0"/>
  </r>
  <r>
    <d v="2024-02-01T00:00:00"/>
    <x v="4"/>
    <n v="119405"/>
    <s v="Customer reschedule VW  TAOS - cliente pagará frete"/>
    <s v="VW"/>
    <d v="2024-02-23T00:00:00"/>
    <s v="Pinhal"/>
    <s v="Inbound Premium"/>
    <x v="133"/>
    <n v="80"/>
    <x v="133"/>
    <s v="PC-Plant PC Resp"/>
    <x v="0"/>
  </r>
  <r>
    <d v="2024-02-01T00:00:00"/>
    <x v="1"/>
    <n v="119438"/>
    <s v="Project/ Samples - VW 246 A0 - Forma de recuperação TBD"/>
    <s v="VW"/>
    <d v="2024-02-22T00:00:00"/>
    <s v="Paraisopolis"/>
    <s v="Inbound Premium"/>
    <x v="79"/>
    <n v="151.81"/>
    <x v="79"/>
    <s v="E1P-Prototypes/Samples"/>
    <x v="0"/>
  </r>
  <r>
    <d v="2024-02-01T00:00:00"/>
    <x v="10"/>
    <n v="119570"/>
    <s v="P&amp;A - JD"/>
    <s v="JOHN DEERE"/>
    <d v="2024-02-23T00:00:00"/>
    <s v="Paraisopolis"/>
    <s v="Inbound Premium"/>
    <x v="134"/>
    <n v="63.21"/>
    <x v="134"/>
    <s v="OOOT-Other/Sales"/>
    <x v="1"/>
  </r>
  <r>
    <d v="2024-02-01T00:00:00"/>
    <x v="3"/>
    <n v="119614"/>
    <s v="Internal strategy - discount"/>
    <s v="CNH COMBINE"/>
    <d v="2024-02-23T00:00:00"/>
    <s v="Paraisopolis"/>
    <s v="Outbound Premium"/>
    <x v="129"/>
    <n v="443.21"/>
    <x v="129"/>
    <s v="OOOT-Other/Sales"/>
    <x v="1"/>
  </r>
  <r>
    <d v="2024-02-01T00:00:00"/>
    <x v="1"/>
    <n v="119746"/>
    <s v="Project/ Samples - VW 246 A0 - Forma de recuperação TBD"/>
    <s v="VW"/>
    <d v="2024-02-22T00:00:00"/>
    <s v="Paraisopolis"/>
    <s v="Inbound Premium"/>
    <x v="135"/>
    <n v="191.68"/>
    <x v="135"/>
    <s v="E1P-Prototypes/Samples"/>
    <x v="0"/>
  </r>
  <r>
    <d v="2024-02-01T00:00:00"/>
    <x v="2"/>
    <n v="119754"/>
    <s v="FG - Quality issue"/>
    <s v="JOHN DEERE"/>
    <d v="2024-02-23T00:00:00"/>
    <s v="Paraisopolis"/>
    <s v="Outbound Premium"/>
    <x v="136"/>
    <n v="1176.95"/>
    <x v="136"/>
    <s v="OOOT-Other/Sales"/>
    <x v="0"/>
  </r>
  <r>
    <d v="2024-02-01T00:00:00"/>
    <x v="5"/>
    <n v="119787"/>
    <s v="Shipmente discrepancy"/>
    <s v="CNH COMBINE"/>
    <d v="2024-02-23T00:00:00"/>
    <s v="Paraisopolis"/>
    <s v="Inbound Premium"/>
    <x v="107"/>
    <n v="990"/>
    <x v="107"/>
    <s v="S1I-Inventory loss/adjustments"/>
    <x v="1"/>
  </r>
  <r>
    <d v="2024-02-01T00:00:00"/>
    <x v="10"/>
    <n v="119876"/>
    <s v="P&amp;A - VW"/>
    <s v="VW"/>
    <d v="2024-02-26T00:00:00"/>
    <s v="Paraisopolis"/>
    <s v="Inbound Premium"/>
    <x v="137"/>
    <n v="40.33"/>
    <x v="137"/>
    <s v="OOOT-Other/Sales"/>
    <x v="1"/>
  </r>
  <r>
    <d v="2024-02-01T00:00:00"/>
    <x v="3"/>
    <n v="119935"/>
    <s v="Internal strategy - discount"/>
    <s v="CNH COMBINE"/>
    <d v="2024-02-26T00:00:00"/>
    <s v="Paraisopolis"/>
    <s v="Outbound Premium"/>
    <x v="47"/>
    <n v="179.17"/>
    <x v="47"/>
    <s v="OOOT-Other/Sales"/>
    <x v="1"/>
  </r>
  <r>
    <d v="2024-02-01T00:00:00"/>
    <x v="4"/>
    <n v="120158"/>
    <s v="Customer reschedule - CNH Consulta 5"/>
    <s v="CNH COMBINE"/>
    <d v="2024-02-27T00:00:00"/>
    <s v="Paraisopolis"/>
    <s v="Inbound Premium"/>
    <x v="47"/>
    <n v="179.17"/>
    <x v="47"/>
    <s v="OOOT-Other/Sales"/>
    <x v="2"/>
  </r>
  <r>
    <d v="2024-02-01T00:00:00"/>
    <x v="4"/>
    <n v="120292"/>
    <s v="Customer reschedule - VW 23X"/>
    <s v="VW"/>
    <d v="2024-02-27T00:00:00"/>
    <s v="Pinhal"/>
    <s v="Inbound Premium"/>
    <x v="138"/>
    <n v="250"/>
    <x v="138"/>
    <s v="PC-Plant PC Resp"/>
    <x v="2"/>
  </r>
  <r>
    <d v="2024-02-01T00:00:00"/>
    <x v="0"/>
    <n v="120541"/>
    <s v="Project/ Samples - JD Absorvido na SC 529-23"/>
    <s v="JOHN DEERE"/>
    <d v="2024-02-28T00:00:00"/>
    <s v="Paraisopolis"/>
    <s v="Inbound Premium"/>
    <x v="27"/>
    <n v="100"/>
    <x v="27"/>
    <s v="E1P-Prototypes/Samples"/>
    <x v="0"/>
  </r>
  <r>
    <d v="2024-02-01T00:00:00"/>
    <x v="0"/>
    <n v="120594"/>
    <s v="Project/ Samples - JD Absorvido na SC 529-23"/>
    <s v="JOHN DEERE"/>
    <d v="2024-02-28T00:00:00"/>
    <s v="Paraisopolis"/>
    <s v="Inbound Premium"/>
    <x v="139"/>
    <n v="59"/>
    <x v="139"/>
    <s v="E1P-Prototypes/Samples"/>
    <x v="0"/>
  </r>
  <r>
    <d v="2024-02-01T00:00:00"/>
    <x v="1"/>
    <n v="120604"/>
    <s v="Project/ Samples - VW 246 A0 - Forma de recuperação TBD"/>
    <s v="VW"/>
    <d v="2024-02-28T00:00:00"/>
    <s v="Paraisopolis"/>
    <s v="Inbound Premium"/>
    <x v="140"/>
    <n v="153"/>
    <x v="140"/>
    <s v="E1P-Prototypes/Samples"/>
    <x v="0"/>
  </r>
  <r>
    <d v="2024-02-01T00:00:00"/>
    <x v="1"/>
    <n v="120870"/>
    <s v="Project/ Samples - VW 246 A0 - Forma de recuperação TBD"/>
    <s v="VW"/>
    <d v="2024-02-29T00:00:00"/>
    <s v="Paraisopolis"/>
    <s v="Inbound Premium"/>
    <x v="141"/>
    <n v="140.46"/>
    <x v="141"/>
    <s v="E1P-Prototypes/Samples"/>
    <x v="0"/>
  </r>
  <r>
    <d v="2024-03-01T00:00:00"/>
    <x v="6"/>
    <n v="119590"/>
    <s v="Customer reschedule - dentro do protocolo logistico"/>
    <s v="FIAT"/>
    <d v="2024-03-01T00:00:00"/>
    <s v="Ouros"/>
    <s v="Inbound Premium"/>
    <x v="142"/>
    <n v="550"/>
    <x v="142"/>
    <s v="B2-Behind Schedule-Aptiv"/>
    <x v="1"/>
  </r>
  <r>
    <d v="2024-03-01T00:00:00"/>
    <x v="1"/>
    <n v="119615"/>
    <s v="Antecipação BP"/>
    <s v="PSA"/>
    <d v="2024-03-01T00:00:00"/>
    <s v="Paraisopolis"/>
    <s v="Inbound Premium"/>
    <x v="143"/>
    <n v="70"/>
    <x v="143"/>
    <s v="B2-Behind Schedule-Aptiv"/>
    <x v="2"/>
  </r>
  <r>
    <d v="2024-03-01T00:00:00"/>
    <x v="8"/>
    <n v="119641"/>
    <s v="Customer reschedule - absorvido em POV"/>
    <s v="FIAT"/>
    <d v="2024-03-01T00:00:00"/>
    <s v="Ouros"/>
    <s v="Inbound Premium"/>
    <x v="144"/>
    <n v="920"/>
    <x v="144"/>
    <s v="B2-Behind Schedule-Aptiv"/>
    <x v="0"/>
  </r>
  <r>
    <d v="2024-03-01T00:00:00"/>
    <x v="8"/>
    <n v="119865"/>
    <s v="Customer reschedule - absorvido em POV"/>
    <s v="OTHER"/>
    <d v="2024-03-01T00:00:00"/>
    <s v="Paraisopolis"/>
    <s v="Inbound Premium"/>
    <x v="46"/>
    <n v="200"/>
    <x v="46"/>
    <s v="B2-Behind Schedule-Aptiv"/>
    <x v="0"/>
  </r>
  <r>
    <d v="2024-03-01T00:00:00"/>
    <x v="8"/>
    <n v="119872"/>
    <s v="Customer reschedule - absorvido em POV"/>
    <s v="OTHER"/>
    <d v="2024-03-01T00:00:00"/>
    <s v="Paraisopolis"/>
    <s v="Inbound Premium"/>
    <x v="25"/>
    <n v="150"/>
    <x v="25"/>
    <s v="B2-Behind Schedule-Aptiv"/>
    <x v="0"/>
  </r>
  <r>
    <d v="2024-03-01T00:00:00"/>
    <x v="6"/>
    <n v="119878"/>
    <s v="Customer reschedule - dentro do protocolo logistico"/>
    <s v="FIAT"/>
    <d v="2024-03-01T00:00:00"/>
    <s v="Ouros"/>
    <s v="Inbound Premium"/>
    <x v="46"/>
    <n v="200"/>
    <x v="46"/>
    <s v="B2-Behind Schedule-Aptiv"/>
    <x v="1"/>
  </r>
  <r>
    <d v="2024-03-01T00:00:00"/>
    <x v="6"/>
    <n v="119920"/>
    <s v="Customer reschedule - dentro do protocolo logistico"/>
    <s v="PSA"/>
    <d v="2024-03-01T00:00:00"/>
    <s v="Paraisopolis"/>
    <s v="Inbound Premium"/>
    <x v="145"/>
    <n v="101.55"/>
    <x v="145"/>
    <s v="PC-Plant PC Resp"/>
    <x v="1"/>
  </r>
  <r>
    <d v="2024-03-01T00:00:00"/>
    <x v="8"/>
    <n v="120161"/>
    <s v="Bloqueio de faturamento devido pendência finaceira "/>
    <s v="JOHN DEERE"/>
    <d v="2024-03-01T00:00:00"/>
    <s v="Paraisopolis"/>
    <s v="Inbound Premium"/>
    <x v="146"/>
    <n v="341.19"/>
    <x v="146"/>
    <s v="PC-Plant PC Resp"/>
    <x v="0"/>
  </r>
  <r>
    <d v="2024-03-01T00:00:00"/>
    <x v="8"/>
    <n v="120173"/>
    <s v="Project prototypes/ sampels - recuperado em POV"/>
    <s v="VW"/>
    <d v="2024-03-01T00:00:00"/>
    <s v="Paraisopolis"/>
    <s v="Inbound Premium"/>
    <x v="147"/>
    <n v="990"/>
    <x v="147"/>
    <s v="S4E-Errors or mix changes"/>
    <x v="0"/>
  </r>
  <r>
    <d v="2024-03-01T00:00:00"/>
    <x v="6"/>
    <n v="120548"/>
    <s v="Customer reschedule - dentro do protocolo logistico"/>
    <s v="FIAT"/>
    <d v="2024-03-01T00:00:00"/>
    <s v="Paraisopolis"/>
    <s v="Inbound Premium"/>
    <x v="27"/>
    <n v="100"/>
    <x v="27"/>
    <s v="B2-Behind Schedule-Aptiv"/>
    <x v="1"/>
  </r>
  <r>
    <d v="2024-03-01T00:00:00"/>
    <x v="6"/>
    <n v="120726"/>
    <s v="Customer reschedule - dentro do protocolo logistico"/>
    <s v="FIAT"/>
    <d v="2024-03-01T00:00:00"/>
    <s v="Ouros"/>
    <s v="Inbound Premium"/>
    <x v="148"/>
    <n v="988"/>
    <x v="148"/>
    <s v="PC-Plant PC Resp"/>
    <x v="1"/>
  </r>
  <r>
    <d v="2024-03-01T00:00:00"/>
    <x v="8"/>
    <n v="120892"/>
    <s v="Customer reschedule - absorvido em POV"/>
    <s v="OTHER"/>
    <d v="2024-03-01T00:00:00"/>
    <s v="Paraisopolis"/>
    <s v="Inbound Premium"/>
    <x v="133"/>
    <n v="80"/>
    <x v="133"/>
    <s v="B2-Behind Schedule-Aptiv"/>
    <x v="0"/>
  </r>
  <r>
    <d v="2024-03-01T00:00:00"/>
    <x v="6"/>
    <n v="120895"/>
    <s v="Customer reschedule - dentro do protocolo logistico"/>
    <s v="FIAT"/>
    <d v="2024-03-01T00:00:00"/>
    <s v="Ouros"/>
    <s v="Inbound Premium"/>
    <x v="143"/>
    <n v="70"/>
    <x v="143"/>
    <s v="B2-Behind Schedule-Aptiv"/>
    <x v="1"/>
  </r>
  <r>
    <d v="2024-03-01T00:00:00"/>
    <x v="8"/>
    <n v="120896"/>
    <s v="Project prototype/ samples - Absorvido em SC"/>
    <s v="Mercedes-Benz"/>
    <d v="2024-03-01T00:00:00"/>
    <s v="Paraisopolis"/>
    <s v="Inbound Premium"/>
    <x v="149"/>
    <n v="257.44"/>
    <x v="149"/>
    <s v="E4-Engineering-External Customer Resp"/>
    <x v="0"/>
  </r>
  <r>
    <d v="2024-03-01T00:00:00"/>
    <x v="6"/>
    <n v="120921"/>
    <s v="Customer reschedule - dentro do protocolo logistico"/>
    <s v="FIAT"/>
    <d v="2024-03-01T00:00:00"/>
    <s v="Ouros"/>
    <s v="Inbound Premium"/>
    <x v="150"/>
    <n v="190"/>
    <x v="150"/>
    <s v="B2-Behind Schedule-Aptiv"/>
    <x v="1"/>
  </r>
  <r>
    <d v="2024-03-01T00:00:00"/>
    <x v="6"/>
    <n v="120931"/>
    <s v="Customer reschedule - dentro do protocolo logistico"/>
    <s v="FIAT"/>
    <d v="2024-03-01T00:00:00"/>
    <s v="Ouros"/>
    <s v="Inbound Premium"/>
    <x v="151"/>
    <n v="130"/>
    <x v="151"/>
    <s v="B2-Behind Schedule-Aptiv"/>
    <x v="1"/>
  </r>
  <r>
    <d v="2024-03-01T00:00:00"/>
    <x v="6"/>
    <n v="121085"/>
    <s v="Customer reschedule - dentro do protocolo logistico"/>
    <s v="FIAT"/>
    <d v="2024-03-04T00:00:00"/>
    <s v="Paraisopolis"/>
    <s v="Inbound Premium"/>
    <x v="152"/>
    <n v="140"/>
    <x v="152"/>
    <s v="PC-Plant PC Resp"/>
    <x v="1"/>
  </r>
  <r>
    <d v="2024-03-01T00:00:00"/>
    <x v="6"/>
    <n v="121095"/>
    <s v="Customer reschedule - dentro do protocolo logistico"/>
    <s v="FIAT"/>
    <d v="2024-03-04T00:00:00"/>
    <s v="Paraisopolis"/>
    <s v="Inbound Premium"/>
    <x v="153"/>
    <n v="160"/>
    <x v="153"/>
    <s v="PC-Plant PC Resp"/>
    <x v="1"/>
  </r>
  <r>
    <d v="2024-03-01T00:00:00"/>
    <x v="8"/>
    <n v="121132"/>
    <s v="Customer reschedule - absorvido em POV"/>
    <s v="VW"/>
    <d v="2024-03-04T00:00:00"/>
    <s v="Paraisopolis"/>
    <s v="Inbound Premium"/>
    <x v="107"/>
    <n v="990"/>
    <x v="107"/>
    <s v="C4-Capacity-External Customer Resp"/>
    <x v="0"/>
  </r>
  <r>
    <d v="2024-03-01T00:00:00"/>
    <x v="8"/>
    <n v="121469"/>
    <s v="Customer reschedule - absorvido em POV"/>
    <s v="CNH COMBINE"/>
    <d v="2024-03-04T00:00:00"/>
    <s v="Paraisopolis"/>
    <s v="Inbound Premium"/>
    <x v="30"/>
    <n v="60"/>
    <x v="30"/>
    <s v="B2-Behind Schedule-Aptiv"/>
    <x v="0"/>
  </r>
  <r>
    <d v="2024-03-01T00:00:00"/>
    <x v="8"/>
    <n v="121504"/>
    <s v="Customer reschedule - será absorvido em POV"/>
    <s v="JOHN DEERE"/>
    <d v="2024-03-04T00:00:00"/>
    <s v="Paraisopolis"/>
    <s v="Inbound Premium"/>
    <x v="154"/>
    <n v="290"/>
    <x v="154"/>
    <s v="S2-External Customer driven schedule changes"/>
    <x v="0"/>
  </r>
  <r>
    <d v="2024-03-01T00:00:00"/>
    <x v="8"/>
    <n v="121512"/>
    <s v="Customer reschedule - será absorvido em POV"/>
    <s v="JOHN DEERE"/>
    <d v="2024-03-04T00:00:00"/>
    <s v="Paraisopolis"/>
    <s v="Inbound Premium"/>
    <x v="155"/>
    <n v="320"/>
    <x v="155"/>
    <s v="S2-External Customer driven schedule changes"/>
    <x v="2"/>
  </r>
  <r>
    <d v="2024-03-01T00:00:00"/>
    <x v="10"/>
    <n v="121720"/>
    <s v="P&amp;A"/>
    <s v="FIAT"/>
    <d v="2024-03-04T00:00:00"/>
    <s v="Paraisopolis"/>
    <s v="Inbound Premium"/>
    <x v="156"/>
    <n v="40.479999999999997"/>
    <x v="156"/>
    <s v="OOOT-Other/Sales"/>
    <x v="1"/>
  </r>
  <r>
    <d v="2024-03-01T00:00:00"/>
    <x v="10"/>
    <n v="121854"/>
    <s v="P&amp;A"/>
    <s v="CNH COMBINE"/>
    <d v="2024-03-04T00:00:00"/>
    <s v="Paraisopolis"/>
    <s v="Outbound Premium"/>
    <x v="28"/>
    <n v="131.82"/>
    <x v="28"/>
    <s v="OOOT-Other/Sales"/>
    <x v="1"/>
  </r>
  <r>
    <d v="2024-03-01T00:00:00"/>
    <x v="8"/>
    <n v="121865"/>
    <s v="Antecipação BP"/>
    <s v="PSA"/>
    <d v="2024-03-05T00:00:00"/>
    <s v="Paraisopolis"/>
    <s v="Inbound Premium"/>
    <x v="157"/>
    <n v="2155"/>
    <x v="157"/>
    <s v="E4-Engineering-External Customer Resp"/>
    <x v="0"/>
  </r>
  <r>
    <d v="2024-03-01T00:00:00"/>
    <x v="10"/>
    <n v="121973"/>
    <s v="P&amp;A"/>
    <s v="FIAT"/>
    <d v="2024-03-05T00:00:00"/>
    <s v="Paraisopolis"/>
    <s v="Inbound Premium"/>
    <x v="158"/>
    <n v="122.14"/>
    <x v="158"/>
    <s v="OOOT-Other/Sales"/>
    <x v="0"/>
  </r>
  <r>
    <d v="2024-03-01T00:00:00"/>
    <x v="8"/>
    <n v="122352"/>
    <s v="Project prototype/ samples - Absorvido em SC"/>
    <s v="JOHN DEERE"/>
    <d v="2024-03-07T00:00:00"/>
    <s v="Paraisopolis"/>
    <s v="Inbound Premium"/>
    <x v="159"/>
    <n v="504"/>
    <x v="159"/>
    <s v="E1P-Prototypes/Samples"/>
    <x v="0"/>
  </r>
  <r>
    <d v="2024-03-01T00:00:00"/>
    <x v="8"/>
    <n v="122643"/>
    <s v="Carro especial - JD absorvido em SC"/>
    <s v="JOHN DEERE"/>
    <d v="2024-03-07T00:00:00"/>
    <s v="Paraisopolis"/>
    <s v="Outbound Premium"/>
    <x v="160"/>
    <n v="129.76"/>
    <x v="160"/>
    <s v="E1D-Aptiv Design/Engineering changes"/>
    <x v="0"/>
  </r>
  <r>
    <d v="2024-03-01T00:00:00"/>
    <x v="8"/>
    <n v="122644"/>
    <s v="Vessel delay - greve fiscal"/>
    <s v="FIAT"/>
    <d v="2024-03-07T00:00:00"/>
    <s v="Paraisopolis"/>
    <s v="Inbound Premium"/>
    <x v="92"/>
    <n v="480"/>
    <x v="92"/>
    <s v="T1-Transportation"/>
    <x v="0"/>
  </r>
  <r>
    <d v="2024-03-01T00:00:00"/>
    <x v="8"/>
    <n v="122645"/>
    <s v="Vessel delay - greve fiscal"/>
    <s v="FIAT"/>
    <d v="2024-03-07T00:00:00"/>
    <s v="Paraisopolis"/>
    <s v="Inbound Premium"/>
    <x v="92"/>
    <n v="480"/>
    <x v="92"/>
    <s v="T1-Transportation"/>
    <x v="0"/>
  </r>
  <r>
    <d v="2024-03-01T00:00:00"/>
    <x v="1"/>
    <n v="122822"/>
    <s v="Project/ Samples - VW 246 A0"/>
    <s v="VW"/>
    <d v="2024-03-08T00:00:00"/>
    <s v="Paraisopolis"/>
    <s v="Inbound Premium"/>
    <x v="161"/>
    <n v="500"/>
    <x v="161"/>
    <s v="E1P-Prototypes/Samples"/>
    <x v="0"/>
  </r>
  <r>
    <d v="2024-03-01T00:00:00"/>
    <x v="12"/>
    <n v="123272"/>
    <s v="Transferencia ferramental - de KIM para CORDOBA"/>
    <s v="VW"/>
    <d v="2024-03-11T00:00:00"/>
    <s v="Pinhal"/>
    <s v="Inbound Premium"/>
    <x v="162"/>
    <n v="134.26"/>
    <x v="162"/>
    <s v="E1T-Tooling/Mfg system design issues"/>
    <x v="1"/>
  </r>
  <r>
    <d v="2024-03-01T00:00:00"/>
    <x v="6"/>
    <n v="123304"/>
    <s v="Customer reschedule - dentro do protocolo logistico"/>
    <s v="FIAT"/>
    <d v="2024-03-12T00:00:00"/>
    <s v="Ouros"/>
    <s v="Inbound Premium"/>
    <x v="143"/>
    <n v="70"/>
    <x v="143"/>
    <s v="B2-Behind Schedule-Aptiv"/>
    <x v="0"/>
  </r>
  <r>
    <d v="2024-03-01T00:00:00"/>
    <x v="1"/>
    <n v="123377"/>
    <s v="Project/ Samples - VW 246 A0"/>
    <s v="VW"/>
    <d v="2024-03-11T00:00:00"/>
    <s v="Paraisopolis"/>
    <s v="Inbound Premium"/>
    <x v="163"/>
    <n v="171.4"/>
    <x v="163"/>
    <s v="E1P-Prototypes/Samples"/>
    <x v="0"/>
  </r>
  <r>
    <d v="2024-03-01T00:00:00"/>
    <x v="11"/>
    <n v="123592"/>
    <s v="Vessel delay - greve fiscal"/>
    <s v="GM"/>
    <d v="2024-03-12T00:00:00"/>
    <s v="Pinhal"/>
    <s v="Inbound Premium"/>
    <x v="164"/>
    <n v="900"/>
    <x v="164"/>
    <s v="PC-Plant PC Resp"/>
    <x v="1"/>
  </r>
  <r>
    <d v="2024-03-01T00:00:00"/>
    <x v="8"/>
    <n v="123595"/>
    <s v="Customer reschedule - CR aceito pelo cliente"/>
    <s v="VW"/>
    <d v="2024-03-13T00:00:00"/>
    <s v="Pinhal"/>
    <s v="Inbound Premium"/>
    <x v="165"/>
    <n v="448.46"/>
    <x v="165"/>
    <s v="PC-Plant PC Resp"/>
    <x v="0"/>
  </r>
  <r>
    <d v="2024-03-01T00:00:00"/>
    <x v="1"/>
    <n v="123605"/>
    <s v="Project prototypes/ samples- será recuperado com o cliente"/>
    <s v="FIAT"/>
    <d v="2024-03-12T00:00:00"/>
    <s v="Paraisopolis"/>
    <s v="Inbound Premium"/>
    <x v="166"/>
    <n v="367.12"/>
    <x v="166"/>
    <s v="E1D-Aptiv Design/Engineering changes"/>
    <x v="0"/>
  </r>
  <r>
    <d v="2024-03-01T00:00:00"/>
    <x v="11"/>
    <n v="123631"/>
    <s v="Vessel delay - greve fiscal"/>
    <s v="GM"/>
    <d v="2024-03-12T00:00:00"/>
    <s v="Pinhal"/>
    <s v="Inbound Premium"/>
    <x v="167"/>
    <n v="700"/>
    <x v="167"/>
    <s v="PC-Plant PC Resp"/>
    <x v="1"/>
  </r>
  <r>
    <d v="2024-03-01T00:00:00"/>
    <x v="6"/>
    <n v="123659"/>
    <s v="Customer reschedule - dentro do protocolo logistico"/>
    <s v="FIAT"/>
    <d v="2024-03-13T00:00:00"/>
    <s v="Ouros"/>
    <s v="Inbound Premium"/>
    <x v="168"/>
    <n v="565"/>
    <x v="168"/>
    <s v="PC-Plant PC Resp"/>
    <x v="1"/>
  </r>
  <r>
    <d v="2024-03-01T00:00:00"/>
    <x v="11"/>
    <n v="123677"/>
    <s v="Supplier delivery problem"/>
    <s v="CNH COMBINE"/>
    <d v="2024-03-12T00:00:00"/>
    <s v="Paraisopolis"/>
    <s v="Inbound Premium"/>
    <x v="169"/>
    <n v="65.75"/>
    <x v="169"/>
    <s v="T3-Transportation-External Supplier Resp"/>
    <x v="1"/>
  </r>
  <r>
    <d v="2024-03-01T00:00:00"/>
    <x v="8"/>
    <n v="123893"/>
    <s v="Customer reschedule - CR aceito pelo cliente"/>
    <s v="VW"/>
    <d v="2024-03-14T00:00:00"/>
    <s v="Pinhal"/>
    <s v="Inbound Premium"/>
    <x v="170"/>
    <n v="628.67999999999995"/>
    <x v="170"/>
    <s v="PC-Plant PC Resp"/>
    <x v="0"/>
  </r>
  <r>
    <d v="2024-03-01T00:00:00"/>
    <x v="8"/>
    <n v="123900"/>
    <s v="Customer reschedule - CR será negociado com o cliente"/>
    <s v="Allied"/>
    <d v="2024-03-14T00:00:00"/>
    <s v="Paraisopolis"/>
    <s v="Inbound Premium"/>
    <x v="171"/>
    <n v="96"/>
    <x v="171"/>
    <s v="S4S-External Customer driven systems issues"/>
    <x v="2"/>
  </r>
  <r>
    <d v="2024-03-01T00:00:00"/>
    <x v="11"/>
    <n v="123904"/>
    <s v="Vessel delay - greve fiscal"/>
    <s v="GM"/>
    <d v="2024-03-13T00:00:00"/>
    <s v="Pinhal"/>
    <s v="Inbound Premium"/>
    <x v="112"/>
    <n v="410.71"/>
    <x v="112"/>
    <s v="PC-Plant PC Resp"/>
    <x v="1"/>
  </r>
  <r>
    <d v="2024-03-01T00:00:00"/>
    <x v="11"/>
    <n v="123907"/>
    <s v="Vessel delay - greve fiscal"/>
    <s v="GM"/>
    <d v="2024-03-14T00:00:00"/>
    <s v="Pinhal"/>
    <s v="Inbound Premium"/>
    <x v="112"/>
    <n v="410.71"/>
    <x v="112"/>
    <s v="PC-Plant PC Resp"/>
    <x v="1"/>
  </r>
  <r>
    <d v="2024-03-01T00:00:00"/>
    <x v="8"/>
    <n v="123934"/>
    <s v="Project prototype/ samples - Absorvido em SC"/>
    <s v="JOHN DEERE"/>
    <d v="2024-03-13T00:00:00"/>
    <s v="Paraisopolis"/>
    <s v="Inbound Premium"/>
    <x v="172"/>
    <n v="165.24"/>
    <x v="172"/>
    <s v="E1P-Prototypes/Samples"/>
    <x v="0"/>
  </r>
  <r>
    <d v="2024-03-01T00:00:00"/>
    <x v="3"/>
    <n v="124059"/>
    <s v="Internal strategy"/>
    <s v="FIAT"/>
    <d v="2024-03-14T00:00:00"/>
    <s v="Paraisopolis"/>
    <s v="Inbound Premium"/>
    <x v="173"/>
    <n v="660"/>
    <x v="173"/>
    <s v="B2-Behind Schedule-Aptiv"/>
    <x v="1"/>
  </r>
  <r>
    <d v="2024-03-01T00:00:00"/>
    <x v="8"/>
    <n v="124100"/>
    <s v="Customer reschedule - absorvido em POV"/>
    <s v="JOHN DEERE"/>
    <d v="2024-03-14T00:00:00"/>
    <s v="Paraisopolis"/>
    <s v="Inbound Premium"/>
    <x v="174"/>
    <n v="250"/>
    <x v="174"/>
    <s v="S2-External Customer driven schedule changes"/>
    <x v="0"/>
  </r>
  <r>
    <d v="2024-03-01T00:00:00"/>
    <x v="1"/>
    <n v="124109"/>
    <s v="Project prototype/ samples"/>
    <s v="GM"/>
    <d v="2024-03-13T00:00:00"/>
    <s v="Pinhal"/>
    <s v="Inbound Premium"/>
    <x v="8"/>
    <n v="35"/>
    <x v="8"/>
    <s v="E1P-Prototypes/Samples"/>
    <x v="0"/>
  </r>
  <r>
    <d v="2024-03-01T00:00:00"/>
    <x v="10"/>
    <n v="124237"/>
    <s v="P&amp;A"/>
    <s v="VW"/>
    <d v="2024-03-14T00:00:00"/>
    <s v="Paraisopolis"/>
    <s v="Inbound Premium"/>
    <x v="49"/>
    <n v="40"/>
    <x v="49"/>
    <s v="OOOT-Other/Sales"/>
    <x v="1"/>
  </r>
  <r>
    <d v="2024-03-01T00:00:00"/>
    <x v="8"/>
    <n v="124244"/>
    <s v="Customer reschedule - absorvido em POV"/>
    <s v="OTHER"/>
    <d v="2024-03-14T00:00:00"/>
    <s v="Paraisopolis"/>
    <s v="Inbound Premium"/>
    <x v="20"/>
    <n v="170"/>
    <x v="20"/>
    <s v="S2-External Customer driven schedule changes"/>
    <x v="0"/>
  </r>
  <r>
    <d v="2024-03-01T00:00:00"/>
    <x v="11"/>
    <n v="124311"/>
    <s v="Mudança de navio"/>
    <s v="GM"/>
    <d v="2024-03-14T00:00:00"/>
    <s v="Pinhal"/>
    <s v="Inbound Premium"/>
    <x v="164"/>
    <n v="900"/>
    <x v="164"/>
    <s v="PC-Plant PC Resp"/>
    <x v="1"/>
  </r>
  <r>
    <d v="2024-03-01T00:00:00"/>
    <x v="8"/>
    <n v="124355"/>
    <s v="Ordering problem"/>
    <s v="TOYOTA"/>
    <d v="2024-03-15T00:00:00"/>
    <s v="Paraisopolis"/>
    <s v="Inbound Premium"/>
    <x v="175"/>
    <n v="646.33000000000004"/>
    <x v="175"/>
    <s v="PC-Plant PC Resp"/>
    <x v="0"/>
  </r>
  <r>
    <d v="2024-03-01T00:00:00"/>
    <x v="8"/>
    <n v="124586"/>
    <s v="Customer reschedule - absorvido em POV"/>
    <s v="OTHER"/>
    <d v="2024-03-15T00:00:00"/>
    <s v="Paraisopolis"/>
    <s v="Inbound Premium"/>
    <x v="46"/>
    <n v="200"/>
    <x v="46"/>
    <s v="B2-Behind Schedule-Aptiv"/>
    <x v="0"/>
  </r>
  <r>
    <d v="2024-03-01T00:00:00"/>
    <x v="6"/>
    <n v="124596"/>
    <s v="Customer reschedule - dentro do protocolo logistico"/>
    <s v="FIAT"/>
    <d v="2024-03-18T00:00:00"/>
    <s v="Paraisopolis"/>
    <s v="Inbound Premium"/>
    <x v="86"/>
    <n v="90"/>
    <x v="86"/>
    <s v="B2-Behind Schedule-Aptiv"/>
    <x v="0"/>
  </r>
  <r>
    <d v="2024-03-01T00:00:00"/>
    <x v="8"/>
    <n v="124601"/>
    <s v="Stock divergence"/>
    <s v="JOHN DEERE"/>
    <d v="2024-03-18T00:00:00"/>
    <s v="Paraisopolis"/>
    <s v="Inbound Premium"/>
    <x v="176"/>
    <n v="355"/>
    <x v="176"/>
    <s v="S1I-Inventory loss/adjustments"/>
    <x v="0"/>
  </r>
  <r>
    <d v="2024-03-01T00:00:00"/>
    <x v="10"/>
    <n v="124679"/>
    <s v="P&amp;A"/>
    <s v="VW"/>
    <d v="2024-03-15T00:00:00"/>
    <s v="Paraisopolis"/>
    <s v="Inbound Premium"/>
    <x v="177"/>
    <n v="29.15"/>
    <x v="177"/>
    <s v="OOOT-Other/Sales"/>
    <x v="1"/>
  </r>
  <r>
    <d v="2024-03-01T00:00:00"/>
    <x v="11"/>
    <n v="124785"/>
    <s v="Vessel delay - greve fiscal"/>
    <s v="GM"/>
    <d v="2024-03-18T00:00:00"/>
    <s v="Pinhal"/>
    <s v="Inbound Premium"/>
    <x v="112"/>
    <n v="410.71"/>
    <x v="112"/>
    <s v="PC-Plant PC Resp"/>
    <x v="1"/>
  </r>
  <r>
    <d v="2024-03-01T00:00:00"/>
    <x v="11"/>
    <n v="124856"/>
    <s v="Vessel delay - greve fiscal"/>
    <s v="TOYOTA"/>
    <d v="2024-03-18T00:00:00"/>
    <s v="Paraisopolis"/>
    <s v="Inbound Premium"/>
    <x v="92"/>
    <n v="480"/>
    <x v="92"/>
    <s v="U1-Customs\Border"/>
    <x v="1"/>
  </r>
  <r>
    <d v="2024-03-01T00:00:00"/>
    <x v="11"/>
    <n v="124878"/>
    <s v="Vessel delay - greve fiscal"/>
    <s v="GM"/>
    <d v="2024-03-18T00:00:00"/>
    <s v="Pinhal"/>
    <s v="Inbound Premium"/>
    <x v="112"/>
    <n v="410.71"/>
    <x v="112"/>
    <s v="PC-Plant PC Resp"/>
    <x v="1"/>
  </r>
  <r>
    <d v="2024-03-01T00:00:00"/>
    <x v="8"/>
    <n v="124882"/>
    <s v="Customer reschedule - recuperado em POV"/>
    <s v="OTHER"/>
    <d v="2024-03-18T00:00:00"/>
    <s v="Paraisopolis"/>
    <s v="Inbound Premium"/>
    <x v="178"/>
    <n v="1330"/>
    <x v="178"/>
    <s v="B2-Behind Schedule-Aptiv"/>
    <x v="0"/>
  </r>
  <r>
    <d v="2024-03-01T00:00:00"/>
    <x v="11"/>
    <n v="124940"/>
    <s v="Vessel delay - greve fiscal"/>
    <s v="GM"/>
    <d v="2024-03-18T00:00:00"/>
    <s v="Pinhal"/>
    <s v="Inbound Premium"/>
    <x v="179"/>
    <n v="485"/>
    <x v="179"/>
    <s v="PC-Plant PC Resp"/>
    <x v="1"/>
  </r>
  <r>
    <d v="2024-03-01T00:00:00"/>
    <x v="8"/>
    <n v="124942"/>
    <s v="Internal strategy"/>
    <s v="FIAT"/>
    <d v="2024-03-13T00:00:00"/>
    <s v="Ouros"/>
    <s v="Inbound Premium"/>
    <x v="180"/>
    <n v="340"/>
    <x v="180"/>
    <s v="B2-Behind Schedule-Aptiv"/>
    <x v="0"/>
  </r>
  <r>
    <d v="2024-03-01T00:00:00"/>
    <x v="1"/>
    <n v="124969"/>
    <s v="Project prototypes/ samples"/>
    <s v="VW"/>
    <d v="2024-03-18T00:00:00"/>
    <s v="Paraisopolis"/>
    <s v="Inbound Premium"/>
    <x v="181"/>
    <n v="548.42999999999995"/>
    <x v="181"/>
    <s v="S2-External Customer driven schedule changes"/>
    <x v="0"/>
  </r>
  <r>
    <d v="2024-03-01T00:00:00"/>
    <x v="11"/>
    <n v="124970"/>
    <s v="Vessel delay - greve fiscal"/>
    <s v="GM"/>
    <d v="2024-03-18T00:00:00"/>
    <s v="Pinhal"/>
    <s v="Inbound Premium"/>
    <x v="182"/>
    <n v="339.84"/>
    <x v="182"/>
    <s v="PC-Plant PC Resp"/>
    <x v="1"/>
  </r>
  <r>
    <d v="2024-03-01T00:00:00"/>
    <x v="6"/>
    <n v="125043"/>
    <s v="Customer reschedule - dentro do protocolo logistico"/>
    <s v="FIAT"/>
    <d v="2024-03-20T00:00:00"/>
    <s v="Ouros"/>
    <s v="Inbound Premium"/>
    <x v="183"/>
    <n v="1783"/>
    <x v="183"/>
    <s v="S2-External Customer driven schedule changes"/>
    <x v="1"/>
  </r>
  <r>
    <d v="2024-03-01T00:00:00"/>
    <x v="6"/>
    <n v="125045"/>
    <s v="Customer reschedule - dentro do protocolo logistico"/>
    <s v="FIAT"/>
    <d v="2024-03-19T00:00:00"/>
    <s v="Ouros"/>
    <s v="Inbound Premium"/>
    <x v="86"/>
    <n v="90"/>
    <x v="86"/>
    <s v="B2-Behind Schedule-Aptiv"/>
    <x v="1"/>
  </r>
  <r>
    <d v="2024-03-01T00:00:00"/>
    <x v="8"/>
    <n v="125104"/>
    <s v="Customer reschedule - recuperado em POV"/>
    <s v="OTHER"/>
    <d v="2024-03-19T00:00:00"/>
    <s v="Ouros"/>
    <s v="Inbound Premium"/>
    <x v="126"/>
    <n v="1500"/>
    <x v="126"/>
    <s v="B2-Behind Schedule-Aptiv"/>
    <x v="0"/>
  </r>
  <r>
    <d v="2024-03-01T00:00:00"/>
    <x v="1"/>
    <n v="125451"/>
    <s v="Project/ Samples - VW 246 A0"/>
    <s v="VW"/>
    <d v="2024-03-20T00:00:00"/>
    <s v="Paraisopolis"/>
    <s v="Inbound Premium"/>
    <x v="133"/>
    <n v="80"/>
    <x v="133"/>
    <s v="E1P-Prototypes/Samples"/>
    <x v="0"/>
  </r>
  <r>
    <d v="2024-03-01T00:00:00"/>
    <x v="1"/>
    <n v="125516"/>
    <s v="Project/ Samples - VW 246 A0"/>
    <s v="VW"/>
    <d v="2024-03-20T00:00:00"/>
    <s v="Paraisopolis"/>
    <s v="Inbound Premium"/>
    <x v="184"/>
    <n v="309.83"/>
    <x v="184"/>
    <s v="E1P-Prototypes/Samples"/>
    <x v="0"/>
  </r>
  <r>
    <d v="2024-03-01T00:00:00"/>
    <x v="11"/>
    <n v="125517"/>
    <s v="Vessel delay - greve fiscal"/>
    <s v="PSA"/>
    <d v="2024-03-21T00:00:00"/>
    <s v="Paraisopolis"/>
    <s v="Inbound Premium"/>
    <x v="92"/>
    <n v="480"/>
    <x v="92"/>
    <s v="T1-Transportation"/>
    <x v="1"/>
  </r>
  <r>
    <d v="2024-03-01T00:00:00"/>
    <x v="0"/>
    <n v="125644"/>
    <s v="Project prototype/ samples - absorvido na cotação"/>
    <s v="Stellantis"/>
    <d v="2024-03-20T00:00:00"/>
    <s v="Paraisopolis"/>
    <s v="Inbound Premium"/>
    <x v="185"/>
    <n v="87.2"/>
    <x v="185"/>
    <s v="E1P-Prototypes/Samples"/>
    <x v="0"/>
  </r>
  <r>
    <d v="2024-03-01T00:00:00"/>
    <x v="8"/>
    <n v="125645"/>
    <s v="Project prototypes/ sampels - recuperado em POV"/>
    <s v="VW"/>
    <d v="2024-03-21T00:00:00"/>
    <s v="Paraisopolis"/>
    <s v="Inbound Premium"/>
    <x v="186"/>
    <n v="990.55"/>
    <x v="186"/>
    <s v="S2-External Customer driven schedule changes"/>
    <x v="0"/>
  </r>
  <r>
    <d v="2024-03-01T00:00:00"/>
    <x v="0"/>
    <n v="125653"/>
    <s v="Project prototype/ samples - absorvido na cotação"/>
    <s v="Stellantis"/>
    <d v="2024-03-20T00:00:00"/>
    <s v="Paraisopolis"/>
    <s v="Inbound Premium"/>
    <x v="187"/>
    <n v="105.16"/>
    <x v="187"/>
    <s v="E1P-Prototypes/Samples"/>
    <x v="0"/>
  </r>
  <r>
    <d v="2024-03-01T00:00:00"/>
    <x v="1"/>
    <n v="125656"/>
    <s v="Project/ Samples - VW 246 A0"/>
    <s v="VW"/>
    <d v="2024-03-20T00:00:00"/>
    <s v="Paraisopolis"/>
    <s v="Inbound Premium"/>
    <x v="188"/>
    <n v="156.80000000000001"/>
    <x v="188"/>
    <s v="E1P-Prototypes/Samples"/>
    <x v="0"/>
  </r>
  <r>
    <d v="2024-03-01T00:00:00"/>
    <x v="0"/>
    <n v="125657"/>
    <s v="Project prototype/ samples - absorvido na cotação"/>
    <s v="Stellantis"/>
    <d v="2024-03-20T00:00:00"/>
    <s v="Paraisopolis"/>
    <s v="Inbound Premium"/>
    <x v="189"/>
    <n v="30"/>
    <x v="189"/>
    <s v="E1P-Prototypes/Samples"/>
    <x v="0"/>
  </r>
  <r>
    <d v="2024-03-01T00:00:00"/>
    <x v="8"/>
    <n v="125670"/>
    <s v="Customer reschedule - recuperado em POV"/>
    <s v="OTHER"/>
    <d v="2024-03-21T00:00:00"/>
    <s v="Paraisopolis"/>
    <s v="Inbound Premium"/>
    <x v="150"/>
    <n v="190"/>
    <x v="150"/>
    <s v="B2-Behind Schedule-Aptiv"/>
    <x v="0"/>
  </r>
  <r>
    <d v="2024-03-01T00:00:00"/>
    <x v="8"/>
    <n v="125827"/>
    <s v="Customer reschedule - recuperado em POV"/>
    <s v="VW"/>
    <d v="2024-03-21T00:00:00"/>
    <s v="Paraisopolis"/>
    <s v="Inbound Premium"/>
    <x v="190"/>
    <n v="852.5"/>
    <x v="190"/>
    <s v="S2-External Customer driven schedule changes"/>
    <x v="0"/>
  </r>
  <r>
    <d v="2024-03-01T00:00:00"/>
    <x v="8"/>
    <n v="125838"/>
    <s v="Project prototype/ samples - Absorvido em SC"/>
    <s v="VW"/>
    <d v="2024-03-23T00:00:00"/>
    <s v="Pinhal"/>
    <s v="Inbound Premium"/>
    <x v="191"/>
    <n v="361.56"/>
    <x v="191"/>
    <s v="PC-Plant PC Resp"/>
    <x v="0"/>
  </r>
  <r>
    <d v="2024-03-01T00:00:00"/>
    <x v="8"/>
    <n v="125840"/>
    <s v="Project prototype/ samples - Absorvido em SC"/>
    <s v="VW"/>
    <d v="2024-03-23T00:00:00"/>
    <s v="Pinhal"/>
    <s v="Inbound Premium"/>
    <x v="192"/>
    <n v="226.26"/>
    <x v="192"/>
    <s v="E1P-Prototypes/Samples"/>
    <x v="0"/>
  </r>
  <r>
    <d v="2024-03-01T00:00:00"/>
    <x v="8"/>
    <n v="125932"/>
    <s v="Project prototype/ samples - Absorvido em SC"/>
    <s v="JOHN DEERE"/>
    <d v="2024-03-22T00:00:00"/>
    <s v="Paraisopolis"/>
    <s v="Inbound Premium"/>
    <x v="46"/>
    <n v="200"/>
    <x v="46"/>
    <s v="E1P-Prototypes/Samples"/>
    <x v="0"/>
  </r>
  <r>
    <d v="2024-03-01T00:00:00"/>
    <x v="11"/>
    <n v="125935"/>
    <s v="Vessel delay - greve fiscal"/>
    <s v="GM"/>
    <d v="2024-03-22T00:00:00"/>
    <s v="Pinhal"/>
    <s v="Inbound Premium"/>
    <x v="112"/>
    <n v="410.71"/>
    <x v="112"/>
    <s v="PC-Plant PC Resp"/>
    <x v="1"/>
  </r>
  <r>
    <d v="2024-03-01T00:00:00"/>
    <x v="10"/>
    <n v="126011"/>
    <s v="P&amp;A"/>
    <s v="FIAT"/>
    <d v="2024-03-22T00:00:00"/>
    <s v="Paraisopolis"/>
    <s v="Inbound Premium"/>
    <x v="193"/>
    <n v="60.27"/>
    <x v="193"/>
    <s v="OOOT-Other/Sales"/>
    <x v="1"/>
  </r>
  <r>
    <d v="2024-03-01T00:00:00"/>
    <x v="8"/>
    <n v="126077"/>
    <s v="Customer reschedule - recuperado em POV"/>
    <s v="OTHER"/>
    <d v="2024-03-25T00:00:00"/>
    <s v="Paraisopolis"/>
    <s v="Inbound Premium"/>
    <x v="194"/>
    <n v="1523.11"/>
    <x v="194"/>
    <s v="S2-External Customer driven schedule changes"/>
    <x v="0"/>
  </r>
  <r>
    <d v="2024-03-01T00:00:00"/>
    <x v="8"/>
    <n v="126109"/>
    <s v="Customer reschedule - recuperado em POV"/>
    <s v="VW"/>
    <d v="2024-03-25T00:00:00"/>
    <s v="Paraisopolis"/>
    <s v="Inbound Premium"/>
    <x v="66"/>
    <n v="220"/>
    <x v="66"/>
    <s v="S2-External Customer driven schedule changes"/>
    <x v="0"/>
  </r>
  <r>
    <d v="2024-03-01T00:00:00"/>
    <x v="1"/>
    <n v="126248"/>
    <s v="Project/ Samples - VW 246 A0"/>
    <s v="VW"/>
    <d v="2024-03-25T00:00:00"/>
    <s v="Paraisopolis"/>
    <s v="Inbound Premium"/>
    <x v="195"/>
    <n v="58.94"/>
    <x v="195"/>
    <s v="E1P-Prototypes/Samples"/>
    <x v="0"/>
  </r>
  <r>
    <d v="2024-03-01T00:00:00"/>
    <x v="1"/>
    <n v="126249"/>
    <s v="Project/ Samples - VW 246 A0"/>
    <s v="VW"/>
    <d v="2024-03-25T00:00:00"/>
    <s v="Paraisopolis"/>
    <s v="Inbound Premium"/>
    <x v="196"/>
    <n v="108.61"/>
    <x v="196"/>
    <s v="E1P-Prototypes/Samples"/>
    <x v="0"/>
  </r>
  <r>
    <d v="2024-03-01T00:00:00"/>
    <x v="8"/>
    <n v="126540"/>
    <s v="Customer reschedule - CR será negociado com o cliente"/>
    <s v="FIAT"/>
    <d v="2024-03-27T00:00:00"/>
    <s v="Paraisopolis"/>
    <s v="Inbound Premium"/>
    <x v="197"/>
    <n v="284.22000000000003"/>
    <x v="197"/>
    <s v="S4E-Errors or mix changes"/>
    <x v="2"/>
  </r>
  <r>
    <d v="2024-03-01T00:00:00"/>
    <x v="8"/>
    <n v="126808"/>
    <s v="Project prototype/ samples - Absorvido em SC"/>
    <s v="JOHN DEERE"/>
    <d v="2024-03-27T00:00:00"/>
    <s v="Paraisopolis"/>
    <s v="Inbound Premium"/>
    <x v="198"/>
    <n v="890"/>
    <x v="198"/>
    <s v="E1P-Prototypes/Samples"/>
    <x v="0"/>
  </r>
  <r>
    <d v="2024-03-01T00:00:00"/>
    <x v="8"/>
    <n v="126947"/>
    <s v="Customer reschedule - CR será negociado com o cliente"/>
    <s v="FIAT"/>
    <d v="2024-03-28T00:00:00"/>
    <s v="Ouros"/>
    <s v="Inbound Premium"/>
    <x v="199"/>
    <n v="300"/>
    <x v="199"/>
    <s v="S2-External Customer driven schedule changes"/>
    <x v="2"/>
  </r>
  <r>
    <d v="2024-03-01T00:00:00"/>
    <x v="8"/>
    <n v="127032"/>
    <s v="Project prototype/ samples - Absorvido em NQE"/>
    <s v="VW"/>
    <d v="2024-03-28T00:00:00"/>
    <s v="Pinhal"/>
    <s v="Inbound Premium"/>
    <x v="25"/>
    <n v="150"/>
    <x v="25"/>
    <s v="E1P-Prototypes/Samples"/>
    <x v="0"/>
  </r>
  <r>
    <d v="2024-03-01T00:00:00"/>
    <x v="8"/>
    <n v="127170"/>
    <s v="Project prototype/ samples - Absorvido em SC"/>
    <s v="JOHN DEERE"/>
    <d v="2024-03-28T00:00:00"/>
    <s v="Paraisopolis"/>
    <s v="Inbound Premium"/>
    <x v="200"/>
    <n v="330"/>
    <x v="200"/>
    <s v="E1P-Prototypes/Samples"/>
    <x v="0"/>
  </r>
  <r>
    <d v="2024-03-01T00:00:00"/>
    <x v="8"/>
    <n v="127232"/>
    <s v="Project prototype/ samples - Absorvido em SC"/>
    <s v="JOHN DEERE"/>
    <d v="2024-03-28T00:00:00"/>
    <s v="Paraisopolis"/>
    <s v="Inbound Premium"/>
    <x v="201"/>
    <n v="1209.5899999999999"/>
    <x v="201"/>
    <s v="E1D-Aptiv Design/Engineering changes"/>
    <x v="0"/>
  </r>
  <r>
    <d v="2024-04-01T00:00:00"/>
    <x v="7"/>
    <n v="127056"/>
    <s v="Stock divergence"/>
    <s v="PSA"/>
    <d v="2024-04-01T00:00:00"/>
    <s v="Paraisopolis"/>
    <s v="Inbound Premium"/>
    <x v="20"/>
    <n v="170"/>
    <x v="20"/>
    <s v="S1I-Inventory loss/adjustments"/>
    <x v="0"/>
  </r>
  <r>
    <d v="2024-04-01T00:00:00"/>
    <x v="8"/>
    <n v="126423"/>
    <s v="Customer reschedule - CR será negociado com o cliente"/>
    <s v="FIAT"/>
    <d v="2024-04-01T00:00:00"/>
    <s v="Ouros"/>
    <s v="Inbound Premium"/>
    <x v="202"/>
    <n v="980"/>
    <x v="202"/>
    <s v="B2-Behind Schedule-Aptiv"/>
    <x v="0"/>
  </r>
  <r>
    <d v="2024-04-01T00:00:00"/>
    <x v="8"/>
    <n v="126563"/>
    <s v="Customer reschedule  -  recuperado em POV"/>
    <s v="CNH COMBINE"/>
    <d v="2024-04-01T00:00:00"/>
    <s v="Paraisopolis"/>
    <s v="Inbound Premium"/>
    <x v="190"/>
    <n v="852.5"/>
    <x v="190"/>
    <s v="S2-External Customer driven schedule changes"/>
    <x v="0"/>
  </r>
  <r>
    <d v="2024-04-01T00:00:00"/>
    <x v="13"/>
    <n v="126566"/>
    <s v="Customer reschedule - CR será negociado com o cliente"/>
    <s v="FIAT"/>
    <d v="2024-04-01T00:00:00"/>
    <s v="Ouros"/>
    <s v="Inbound Premium"/>
    <x v="203"/>
    <n v="280"/>
    <x v="203"/>
    <s v="S2-External Customer driven schedule changes"/>
    <x v="0"/>
  </r>
  <r>
    <d v="2024-04-01T00:00:00"/>
    <x v="3"/>
    <n v="126582"/>
    <s v="Internal strategy"/>
    <s v="GM"/>
    <d v="2024-04-01T00:00:00"/>
    <s v="Pinhal"/>
    <s v="Inbound Premium"/>
    <x v="204"/>
    <n v="476.92"/>
    <x v="204"/>
    <s v="PC-Plant PC Resp"/>
    <x v="1"/>
  </r>
  <r>
    <d v="2024-04-01T00:00:00"/>
    <x v="13"/>
    <n v="127225"/>
    <s v="Customer reschedule - CR será negociado com o cliente"/>
    <s v="FIAT"/>
    <d v="2024-04-01T00:00:00"/>
    <s v="Ouros"/>
    <s v="Inbound Premium"/>
    <x v="205"/>
    <n v="860.89"/>
    <x v="205"/>
    <s v="B2-Behind Schedule-Aptiv"/>
    <x v="0"/>
  </r>
  <r>
    <d v="2024-04-01T00:00:00"/>
    <x v="13"/>
    <n v="127264"/>
    <s v="Customer reschedule - CR será negociado com o cliente"/>
    <s v="FIAT"/>
    <d v="2024-04-01T00:00:00"/>
    <s v="Ouros"/>
    <s v="Inbound Premium"/>
    <x v="26"/>
    <n v="180"/>
    <x v="26"/>
    <s v="B2-Behind Schedule-Aptiv"/>
    <x v="0"/>
  </r>
  <r>
    <d v="2024-04-01T00:00:00"/>
    <x v="8"/>
    <n v="127529"/>
    <s v="Project prototype/ samples - Absorvido em SC"/>
    <s v="JOHN DEERE"/>
    <d v="2024-04-01T00:00:00"/>
    <s v="Paraisopolis"/>
    <s v="Inbound Premium"/>
    <x v="206"/>
    <n v="850.2"/>
    <x v="206"/>
    <s v="E1P-Prototypes/Samples"/>
    <x v="0"/>
  </r>
  <r>
    <d v="2024-04-01T00:00:00"/>
    <x v="0"/>
    <n v="127904"/>
    <s v="P&amp;A"/>
    <s v="JOHN DEERE"/>
    <d v="2024-04-02T00:00:00"/>
    <s v="Paraisopolis"/>
    <s v="Inbound Premium"/>
    <x v="207"/>
    <n v="200"/>
    <x v="207"/>
    <s v="OOOT-Other/Sales"/>
    <x v="0"/>
  </r>
  <r>
    <d v="2024-04-01T00:00:00"/>
    <x v="13"/>
    <n v="127643"/>
    <s v="Customer reschedule - CR será negociado com o cliente"/>
    <s v="FIAT"/>
    <d v="2024-04-02T00:00:00"/>
    <s v="Ouros"/>
    <s v="Inbound Premium"/>
    <x v="208"/>
    <n v="180"/>
    <x v="208"/>
    <s v="S2-External Customer driven schedule changes"/>
    <x v="0"/>
  </r>
  <r>
    <d v="2024-04-01T00:00:00"/>
    <x v="14"/>
    <n v="127668"/>
    <s v="Customer reschedule - será pago pelo cliente"/>
    <s v="VW"/>
    <d v="2024-04-02T00:00:00"/>
    <s v="Pinhal"/>
    <s v="Inbound Premium"/>
    <x v="209"/>
    <n v="837.62"/>
    <x v="209"/>
    <s v="PC-Plant PC Resp"/>
    <x v="2"/>
  </r>
  <r>
    <d v="2024-04-01T00:00:00"/>
    <x v="7"/>
    <n v="127818"/>
    <s v="Stock divergence - customer"/>
    <s v="TOYOTA"/>
    <d v="2024-04-02T00:00:00"/>
    <s v="Paraisopolis"/>
    <s v="Outbound Premium"/>
    <x v="210"/>
    <n v="542.14"/>
    <x v="210"/>
    <s v="OOOT-Other/Sales"/>
    <x v="0"/>
  </r>
  <r>
    <d v="2024-04-01T00:00:00"/>
    <x v="8"/>
    <n v="127914"/>
    <s v="Project prototype/ samples - Absorvido em NQE"/>
    <s v="DAIMLER"/>
    <d v="2024-04-02T00:00:00"/>
    <s v="Paraisopolis"/>
    <s v="Inbound Premium"/>
    <x v="211"/>
    <n v="1207.3"/>
    <x v="211"/>
    <s v="E1D-Aptiv Design/Engineering changes"/>
    <x v="0"/>
  </r>
  <r>
    <d v="2024-04-01T00:00:00"/>
    <x v="0"/>
    <n v="128015"/>
    <s v="Vessel delay - greve fiscal"/>
    <s v="TOYOTA"/>
    <d v="2024-04-03T00:00:00"/>
    <s v="Paraisopolis"/>
    <s v="Inbound Premium"/>
    <x v="92"/>
    <n v="480"/>
    <x v="92"/>
    <s v="T1-Transportation"/>
    <x v="0"/>
  </r>
  <r>
    <d v="2024-04-01T00:00:00"/>
    <x v="0"/>
    <n v="128112"/>
    <s v="Quality issue"/>
    <s v="JOHN DEERE"/>
    <d v="2024-04-03T00:00:00"/>
    <s v="Paraisopolis"/>
    <s v="Outbound Premium"/>
    <x v="212"/>
    <n v="1168.3499999999999"/>
    <x v="212"/>
    <s v="OOOT-Other/Sales"/>
    <x v="0"/>
  </r>
  <r>
    <d v="2024-04-01T00:00:00"/>
    <x v="11"/>
    <n v="127572"/>
    <s v="Atraso na liberação do processo"/>
    <s v="GM"/>
    <d v="2024-04-03T00:00:00"/>
    <s v="Pinhal"/>
    <s v="Inbound Premium"/>
    <x v="112"/>
    <n v="410.71"/>
    <x v="112"/>
    <s v="PC-Plant PC Resp"/>
    <x v="1"/>
  </r>
  <r>
    <d v="2024-04-01T00:00:00"/>
    <x v="13"/>
    <n v="127812"/>
    <s v="Customer reschedule - CR será negociado com o cliente"/>
    <s v="FIAT"/>
    <d v="2024-04-03T00:00:00"/>
    <s v="Ouros"/>
    <s v="Inbound Premium"/>
    <x v="213"/>
    <n v="494"/>
    <x v="213"/>
    <s v="S2-External Customer driven schedule changes"/>
    <x v="0"/>
  </r>
  <r>
    <d v="2024-04-01T00:00:00"/>
    <x v="8"/>
    <n v="128006"/>
    <s v="Modificações FCA - será recuperado em POV"/>
    <s v="FIAT"/>
    <d v="2024-04-03T00:00:00"/>
    <s v="Paraisopolis"/>
    <s v="Inbound Premium"/>
    <x v="214"/>
    <n v="872.13"/>
    <x v="214"/>
    <s v="E1D-Aptiv Design/Engineering changes"/>
    <x v="0"/>
  </r>
  <r>
    <d v="2024-04-01T00:00:00"/>
    <x v="1"/>
    <n v="128019"/>
    <s v="Project - VW 246 A0"/>
    <s v="VW"/>
    <d v="2024-04-03T00:00:00"/>
    <s v="Paraisopolis"/>
    <s v="Inbound Premium"/>
    <x v="215"/>
    <n v="1070.21"/>
    <x v="215"/>
    <s v="E1P-Prototypes/Samples"/>
    <x v="0"/>
  </r>
  <r>
    <d v="2024-04-01T00:00:00"/>
    <x v="1"/>
    <n v="128021"/>
    <s v="Project - VW 246 A0"/>
    <s v="VW"/>
    <d v="2024-04-03T00:00:00"/>
    <s v="Paraisopolis"/>
    <s v="Inbound Premium"/>
    <x v="216"/>
    <n v="150.26"/>
    <x v="216"/>
    <s v="E1P-Prototypes/Samples"/>
    <x v="0"/>
  </r>
  <r>
    <d v="2024-04-01T00:00:00"/>
    <x v="1"/>
    <n v="128023"/>
    <s v="Project - VW 246 A0"/>
    <s v="VW"/>
    <d v="2024-04-03T00:00:00"/>
    <s v="Paraisopolis"/>
    <s v="Inbound Premium"/>
    <x v="46"/>
    <n v="200"/>
    <x v="46"/>
    <s v="E1P-Prototypes/Samples"/>
    <x v="0"/>
  </r>
  <r>
    <d v="2024-04-01T00:00:00"/>
    <x v="8"/>
    <n v="128192"/>
    <s v="Project - prototype/ samples"/>
    <s v="GM"/>
    <d v="2024-04-04T00:00:00"/>
    <s v="Pinhal"/>
    <s v="Inbound Premium"/>
    <x v="217"/>
    <n v="995"/>
    <x v="217"/>
    <s v="E1P-Prototypes/Samples"/>
    <x v="2"/>
  </r>
  <r>
    <d v="2024-04-01T00:00:00"/>
    <x v="1"/>
    <n v="128363"/>
    <s v="Project - VW 246 A0"/>
    <s v="VW"/>
    <d v="2024-04-04T00:00:00"/>
    <s v="Paraisopolis"/>
    <s v="Inbound Premium"/>
    <x v="150"/>
    <n v="190"/>
    <x v="150"/>
    <s v="E1P-Prototypes/Samples"/>
    <x v="0"/>
  </r>
  <r>
    <d v="2024-04-01T00:00:00"/>
    <x v="0"/>
    <n v="128422"/>
    <s v="Vessel delay - greve fiscal"/>
    <s v="FIAT"/>
    <d v="2024-04-04T00:00:00"/>
    <s v="Paraisopolis"/>
    <s v="Inbound Premium"/>
    <x v="92"/>
    <n v="480"/>
    <x v="92"/>
    <s v="T1-Transportation"/>
    <x v="0"/>
  </r>
  <r>
    <d v="2024-04-01T00:00:00"/>
    <x v="8"/>
    <n v="128440"/>
    <s v="Project - prototype/ samples - Aprovado pelo PM resposável"/>
    <s v="JOHN DEERE"/>
    <d v="2024-04-04T00:00:00"/>
    <s v="Paraisopolis"/>
    <s v="Inbound Premium"/>
    <x v="27"/>
    <n v="100"/>
    <x v="27"/>
    <s v="E1P-Prototypes/Samples"/>
    <x v="0"/>
  </r>
  <r>
    <d v="2024-04-01T00:00:00"/>
    <x v="2"/>
    <n v="128438"/>
    <s v="Ordering issue"/>
    <s v="VW"/>
    <d v="2024-04-05T00:00:00"/>
    <s v="Pinhal"/>
    <s v="Inbound Premium"/>
    <x v="218"/>
    <n v="720"/>
    <x v="218"/>
    <s v="PC-Plant PC Resp"/>
    <x v="1"/>
  </r>
  <r>
    <d v="2024-04-01T00:00:00"/>
    <x v="10"/>
    <n v="128508"/>
    <s v="P&amp;A"/>
    <s v="RENAULT"/>
    <d v="2024-04-05T00:00:00"/>
    <s v="Pinhal"/>
    <s v="Inbound Premium"/>
    <x v="219"/>
    <n v="100"/>
    <x v="219"/>
    <s v="PC-Plant PC Resp"/>
    <x v="1"/>
  </r>
  <r>
    <d v="2024-04-01T00:00:00"/>
    <x v="13"/>
    <n v="128578"/>
    <s v="Customer reschedule - CR será negociado com o cliente"/>
    <s v="FIAT"/>
    <d v="2024-04-05T00:00:00"/>
    <s v="Paraisopolis"/>
    <s v="Inbound Premium"/>
    <x v="220"/>
    <n v="616"/>
    <x v="220"/>
    <s v="S2-External Customer driven schedule changes"/>
    <x v="0"/>
  </r>
  <r>
    <d v="2024-04-01T00:00:00"/>
    <x v="13"/>
    <n v="128712"/>
    <s v="Customer reschedule - CR será negociado com o cliente"/>
    <s v="FIAT"/>
    <d v="2024-04-05T00:00:00"/>
    <s v="Paraisopolis"/>
    <s v="Inbound Premium"/>
    <x v="164"/>
    <n v="900"/>
    <x v="164"/>
    <s v="S2-External Customer driven schedule changes"/>
    <x v="0"/>
  </r>
  <r>
    <d v="2024-04-01T00:00:00"/>
    <x v="7"/>
    <n v="128408"/>
    <s v="Stock divergence"/>
    <s v="JOHN DEERE"/>
    <d v="2024-04-08T00:00:00"/>
    <s v="Paraisopolis"/>
    <s v="Inbound Premium"/>
    <x v="221"/>
    <n v="90"/>
    <x v="221"/>
    <s v="S1I-Inventory loss/adjustments"/>
    <x v="0"/>
  </r>
  <r>
    <d v="2024-04-01T00:00:00"/>
    <x v="13"/>
    <n v="128409"/>
    <s v="Customer reschedule - CR será negociado com o cliente"/>
    <s v="FIAT"/>
    <d v="2024-04-08T00:00:00"/>
    <s v="Ouros"/>
    <s v="Inbound Premium"/>
    <x v="222"/>
    <n v="110"/>
    <x v="222"/>
    <s v="S2-External Customer driven schedule changes"/>
    <x v="0"/>
  </r>
  <r>
    <d v="2024-04-01T00:00:00"/>
    <x v="13"/>
    <n v="128506"/>
    <s v="Customer reschedule - CR será negociado com o cliente"/>
    <s v="FIAT"/>
    <d v="2024-04-08T00:00:00"/>
    <s v="Ouros"/>
    <s v="Inbound Premium"/>
    <x v="223"/>
    <n v="100"/>
    <x v="223"/>
    <s v="S2-External Customer driven schedule changes"/>
    <x v="0"/>
  </r>
  <r>
    <d v="2024-04-01T00:00:00"/>
    <x v="13"/>
    <n v="128511"/>
    <s v="Customer reschedule - CR será negociado com o cliente"/>
    <s v="FIAT"/>
    <d v="2024-04-08T00:00:00"/>
    <s v="Ouros"/>
    <s v="Inbound Premium"/>
    <x v="213"/>
    <n v="250"/>
    <x v="213"/>
    <s v="S2-External Customer driven schedule changes"/>
    <x v="0"/>
  </r>
  <r>
    <d v="2024-04-01T00:00:00"/>
    <x v="13"/>
    <n v="128858"/>
    <s v="Customer reschedule - CR será negociado com o cliente"/>
    <s v="FIAT"/>
    <d v="2024-04-08T00:00:00"/>
    <s v="Paraisopolis"/>
    <s v="Inbound Premium"/>
    <x v="224"/>
    <n v="684.65"/>
    <x v="224"/>
    <s v="S2-External Customer driven schedule changes"/>
    <x v="0"/>
  </r>
  <r>
    <d v="2024-04-01T00:00:00"/>
    <x v="8"/>
    <n v="128995"/>
    <s v="Project prototype/ samples - Absorvido em SC"/>
    <s v="OTHER"/>
    <d v="2024-04-08T00:00:00"/>
    <s v="Paraisopolis"/>
    <s v="Inbound Premium"/>
    <x v="225"/>
    <n v="275"/>
    <x v="225"/>
    <s v="E1P-Prototypes/Samples"/>
    <x v="0"/>
  </r>
  <r>
    <d v="2024-04-01T00:00:00"/>
    <x v="13"/>
    <n v="128955"/>
    <s v="Customer reschedule - CR será negociado com o cliente"/>
    <s v="FIAT"/>
    <d v="2024-04-09T00:00:00"/>
    <s v="Ouros"/>
    <s v="Inbound Premium"/>
    <x v="16"/>
    <n v="212"/>
    <x v="16"/>
    <s v="S2-External Customer driven schedule changes"/>
    <x v="0"/>
  </r>
  <r>
    <d v="2024-04-01T00:00:00"/>
    <x v="8"/>
    <n v="129220"/>
    <s v="Project - prototype/ samples - Aprovado pelo PM resposável"/>
    <s v="JOHN DEERE"/>
    <d v="2024-04-09T00:00:00"/>
    <s v="Paraisopolis"/>
    <s v="Inbound Premium"/>
    <x v="226"/>
    <n v="84.41"/>
    <x v="226"/>
    <s v="E1P-Prototypes/Samples"/>
    <x v="0"/>
  </r>
  <r>
    <d v="2024-04-01T00:00:00"/>
    <x v="0"/>
    <n v="129235"/>
    <s v="Vessel delay - greve fiscal"/>
    <s v="TOYOTA"/>
    <d v="2024-04-09T00:00:00"/>
    <s v="Paraisopolis"/>
    <s v="Inbound Premium"/>
    <x v="92"/>
    <n v="480"/>
    <x v="92"/>
    <s v="U1-Customs\Border"/>
    <x v="0"/>
  </r>
  <r>
    <d v="2024-04-01T00:00:00"/>
    <x v="7"/>
    <n v="129468"/>
    <s v="Stock divergence"/>
    <s v="TOYOTA"/>
    <d v="2024-04-10T00:00:00"/>
    <s v="Paraisopolis"/>
    <s v="Inbound Premium"/>
    <x v="227"/>
    <n v="56"/>
    <x v="227"/>
    <s v="S1I-Inventory loss/adjustments"/>
    <x v="0"/>
  </r>
  <r>
    <d v="2024-04-01T00:00:00"/>
    <x v="13"/>
    <n v="129222"/>
    <s v="Customer reschedule - CR será negociado com o cliente"/>
    <s v="FIAT"/>
    <d v="2024-04-10T00:00:00"/>
    <s v="Paraisopolis"/>
    <s v="Inbound Premium"/>
    <x v="228"/>
    <n v="717"/>
    <x v="228"/>
    <s v="S2-External Customer driven schedule changes"/>
    <x v="0"/>
  </r>
  <r>
    <d v="2024-04-01T00:00:00"/>
    <x v="14"/>
    <n v="129326"/>
    <s v="Customer reschedule - será pago pelo cliente"/>
    <s v="VW"/>
    <d v="2024-04-11T00:00:00"/>
    <s v="Pinhal"/>
    <s v="Inbound Premium"/>
    <x v="229"/>
    <n v="1393.65"/>
    <x v="229"/>
    <s v="PC-Plant PC Resp"/>
    <x v="2"/>
  </r>
  <r>
    <d v="2024-04-01T00:00:00"/>
    <x v="14"/>
    <n v="129332"/>
    <s v="Customer reschedule - será pago pelo cliente"/>
    <s v="VW"/>
    <d v="2024-04-11T00:00:00"/>
    <s v="Pinhal"/>
    <s v="Inbound Premium"/>
    <x v="230"/>
    <n v="387.86"/>
    <x v="230"/>
    <s v="PC-Plant PC Resp"/>
    <x v="2"/>
  </r>
  <r>
    <d v="2024-04-01T00:00:00"/>
    <x v="11"/>
    <n v="129380"/>
    <s v="Atraso na liberação do processo"/>
    <s v="GM"/>
    <d v="2024-04-11T00:00:00"/>
    <s v="Pinhal"/>
    <s v="Inbound Premium"/>
    <x v="112"/>
    <n v="410.71"/>
    <x v="112"/>
    <s v="PC-Plant PC Resp"/>
    <x v="1"/>
  </r>
  <r>
    <d v="2024-04-01T00:00:00"/>
    <x v="13"/>
    <n v="129560"/>
    <s v="Customer reschedule - CR será negociado com o cliente"/>
    <s v="FIAT"/>
    <d v="2024-04-11T00:00:00"/>
    <s v="Paraisopolis"/>
    <s v="Inbound Premium"/>
    <x v="231"/>
    <n v="298"/>
    <x v="231"/>
    <s v="S2-External Customer driven schedule changes"/>
    <x v="0"/>
  </r>
  <r>
    <d v="2024-04-01T00:00:00"/>
    <x v="8"/>
    <n v="129587"/>
    <s v="Project prototype/ samples - Absorvido em preço-peça"/>
    <s v="OTHER"/>
    <d v="2024-04-11T00:00:00"/>
    <s v="Paraisopolis"/>
    <s v="Inbound Premium"/>
    <x v="150"/>
    <n v="190"/>
    <x v="150"/>
    <s v="E1P-Prototypes/Samples"/>
    <x v="0"/>
  </r>
  <r>
    <d v="2024-04-01T00:00:00"/>
    <x v="8"/>
    <n v="129698"/>
    <s v="Project prototype/ samples - Absorvido em preço-peça"/>
    <s v="JOHN DEERE"/>
    <d v="2024-04-11T00:00:00"/>
    <s v="Paraisopolis"/>
    <s v="Inbound Premium"/>
    <x v="30"/>
    <n v="60"/>
    <x v="30"/>
    <s v="E1P-Prototypes/Samples"/>
    <x v="0"/>
  </r>
  <r>
    <d v="2024-04-01T00:00:00"/>
    <x v="7"/>
    <n v="129851"/>
    <s v="Stock divergence"/>
    <s v="TOYOTA"/>
    <d v="2024-04-11T00:00:00"/>
    <s v="Paraisopolis"/>
    <s v="Inbound Premium"/>
    <x v="232"/>
    <n v="56.87"/>
    <x v="232"/>
    <s v="S1I-Inventory loss/adjustments"/>
    <x v="0"/>
  </r>
  <r>
    <d v="2024-04-01T00:00:00"/>
    <x v="13"/>
    <n v="129932"/>
    <s v="Customer reschedule - CR será negociado com o cliente"/>
    <s v="FIAT"/>
    <d v="2024-04-11T00:00:00"/>
    <s v="Paraisopolis"/>
    <s v="Inbound Premium"/>
    <x v="233"/>
    <n v="54.86"/>
    <x v="233"/>
    <s v="S2-External Customer driven schedule changes"/>
    <x v="0"/>
  </r>
  <r>
    <d v="2024-04-01T00:00:00"/>
    <x v="14"/>
    <n v="129690"/>
    <s v="Customer reschedule - será pago pelo cliente"/>
    <s v="VW"/>
    <d v="2024-04-12T00:00:00"/>
    <s v="Pinhal"/>
    <s v="Inbound Premium"/>
    <x v="234"/>
    <n v="1943"/>
    <x v="234"/>
    <s v="PC-Plant PC Resp"/>
    <x v="2"/>
  </r>
  <r>
    <d v="2024-04-01T00:00:00"/>
    <x v="13"/>
    <n v="129697"/>
    <s v="Customer reschedule - CR será negociado com o cliente"/>
    <s v="FIAT"/>
    <d v="2024-04-12T00:00:00"/>
    <s v="Ouros"/>
    <s v="Inbound Premium"/>
    <x v="235"/>
    <n v="350"/>
    <x v="235"/>
    <s v="S2-External Customer driven schedule changes"/>
    <x v="0"/>
  </r>
  <r>
    <d v="2024-04-01T00:00:00"/>
    <x v="1"/>
    <n v="129959"/>
    <s v="Project - VW 246 A0"/>
    <s v="VW"/>
    <d v="2024-04-12T00:00:00"/>
    <s v="Paraisopolis"/>
    <s v="Inbound Premium"/>
    <x v="236"/>
    <n v="60.17"/>
    <x v="236"/>
    <s v="E1P-Prototypes/Samples"/>
    <x v="0"/>
  </r>
  <r>
    <d v="2024-04-01T00:00:00"/>
    <x v="13"/>
    <n v="130070"/>
    <s v="Customer reschedule - CR será negociado com o cliente"/>
    <s v="FIAT"/>
    <d v="2024-04-12T00:00:00"/>
    <s v="Ouros"/>
    <s v="Inbound Premium"/>
    <x v="237"/>
    <n v="119.12"/>
    <x v="237"/>
    <s v="S2-External Customer driven schedule changes"/>
    <x v="0"/>
  </r>
  <r>
    <d v="2024-04-01T00:00:00"/>
    <x v="0"/>
    <n v="129831"/>
    <s v="Scheduling problem"/>
    <s v="PSA"/>
    <d v="2024-04-15T00:00:00"/>
    <s v="Paraisopolis"/>
    <s v="Inbound Premium"/>
    <x v="238"/>
    <n v="354"/>
    <x v="238"/>
    <s v="PC-Plant PC Resp"/>
    <x v="0"/>
  </r>
  <r>
    <d v="2024-04-01T00:00:00"/>
    <x v="8"/>
    <n v="129804"/>
    <s v="Project prototype/ samples - Absorvido em POV"/>
    <s v="VW"/>
    <d v="2024-04-15T00:00:00"/>
    <s v="Paraisopolis"/>
    <s v="Inbound Premium"/>
    <x v="239"/>
    <n v="116.28"/>
    <x v="239"/>
    <s v="C4-Capacity-External Customer Resp"/>
    <x v="0"/>
  </r>
  <r>
    <d v="2024-04-01T00:00:00"/>
    <x v="0"/>
    <n v="129836"/>
    <s v="Customer reschedule - dentro do acordo logistico"/>
    <s v="FIAT"/>
    <d v="2024-04-15T00:00:00"/>
    <s v="Ouros"/>
    <s v="Inbound Premium"/>
    <x v="92"/>
    <n v="480"/>
    <x v="92"/>
    <s v="S2-External Customer driven schedule changes"/>
    <x v="0"/>
  </r>
  <r>
    <d v="2024-04-01T00:00:00"/>
    <x v="8"/>
    <n v="129840"/>
    <s v="Customer reschedule - recuperado em POV"/>
    <s v="FIAT"/>
    <d v="2024-04-15T00:00:00"/>
    <s v="Ouros"/>
    <s v="Inbound Premium"/>
    <x v="92"/>
    <n v="480"/>
    <x v="92"/>
    <s v="S2-External Customer driven schedule changes"/>
    <x v="0"/>
  </r>
  <r>
    <d v="2024-04-01T00:00:00"/>
    <x v="13"/>
    <n v="129936"/>
    <s v="Customer reschedule - CR será negociado com o cliente"/>
    <s v="FIAT"/>
    <d v="2024-04-15T00:00:00"/>
    <s v="Ouros"/>
    <s v="Inbound Premium"/>
    <x v="240"/>
    <n v="1490"/>
    <x v="240"/>
    <s v="S2-External Customer driven schedule changes"/>
    <x v="0"/>
  </r>
  <r>
    <d v="2024-04-01T00:00:00"/>
    <x v="13"/>
    <n v="129964"/>
    <s v="Customer reschedule - CR será negociado com o cliente"/>
    <s v="FIAT"/>
    <d v="2024-04-15T00:00:00"/>
    <s v="Ouros"/>
    <s v="Inbound Premium"/>
    <x v="241"/>
    <n v="1645"/>
    <x v="241"/>
    <s v="S2-External Customer driven schedule changes"/>
    <x v="0"/>
  </r>
  <r>
    <d v="2024-04-01T00:00:00"/>
    <x v="15"/>
    <n v="129969"/>
    <s v="Supplier delay - será absorvido em CN"/>
    <s v="JOHN DEERE"/>
    <d v="2024-04-15T00:00:00"/>
    <s v="Paraisopolis"/>
    <s v="Inbound Premium"/>
    <x v="242"/>
    <n v="49.34"/>
    <x v="242"/>
    <s v="B3-Behind Schedule-External Supplier"/>
    <x v="2"/>
  </r>
  <r>
    <d v="2024-04-01T00:00:00"/>
    <x v="13"/>
    <n v="130074"/>
    <s v="Customer reschedule - CR será negociado com o cliente"/>
    <s v="FIAT"/>
    <d v="2024-04-15T00:00:00"/>
    <s v="Ouros"/>
    <s v="Inbound Premium"/>
    <x v="202"/>
    <n v="980"/>
    <x v="202"/>
    <s v="S2-External Customer driven schedule changes"/>
    <x v="0"/>
  </r>
  <r>
    <d v="2024-04-01T00:00:00"/>
    <x v="13"/>
    <n v="130083"/>
    <s v="Customer reschedule - CR será negociado com o cliente"/>
    <s v="FIAT"/>
    <d v="2024-04-15T00:00:00"/>
    <s v="Ouros"/>
    <s v="Inbound Premium"/>
    <x v="233"/>
    <n v="54.86"/>
    <x v="233"/>
    <s v="S2-External Customer driven schedule changes"/>
    <x v="0"/>
  </r>
  <r>
    <d v="2024-04-01T00:00:00"/>
    <x v="0"/>
    <n v="130188"/>
    <s v="Vessel delay - greve fiscal"/>
    <s v="FIAT"/>
    <d v="2024-04-16T00:00:00"/>
    <s v="Paraisopolis"/>
    <s v="Inbound Premium"/>
    <x v="92"/>
    <n v="480"/>
    <x v="92"/>
    <s v="PC-Plant PC Resp"/>
    <x v="0"/>
  </r>
  <r>
    <d v="2024-04-01T00:00:00"/>
    <x v="13"/>
    <n v="130238"/>
    <s v="Customer reschedule - CR será negociado com o cliente"/>
    <s v="FIAT"/>
    <d v="2024-04-16T00:00:00"/>
    <s v="Ouros"/>
    <s v="Inbound Premium"/>
    <x v="243"/>
    <n v="420"/>
    <x v="243"/>
    <s v="S2-External Customer driven schedule changes"/>
    <x v="0"/>
  </r>
  <r>
    <d v="2024-04-01T00:00:00"/>
    <x v="13"/>
    <n v="130340"/>
    <s v="Customer reschedule - CR será negociado com o cliente"/>
    <s v="FIAT"/>
    <d v="2024-04-17T00:00:00"/>
    <s v="Paraisopolis"/>
    <s v="Inbound Premium"/>
    <x v="244"/>
    <n v="565"/>
    <x v="244"/>
    <s v="C4-Capacity-External Customer Resp"/>
    <x v="0"/>
  </r>
  <r>
    <d v="2024-04-01T00:00:00"/>
    <x v="7"/>
    <n v="130563"/>
    <s v="Stock divergence"/>
    <s v="PSA"/>
    <d v="2024-04-17T00:00:00"/>
    <s v="Paraisopolis"/>
    <s v="Inbound Premium"/>
    <x v="245"/>
    <n v="542.35"/>
    <x v="245"/>
    <s v="S1I-Inventory loss/adjustments"/>
    <x v="0"/>
  </r>
  <r>
    <d v="2024-04-01T00:00:00"/>
    <x v="13"/>
    <n v="130572"/>
    <s v="Customer reschedule - CR será negociado com o cliente"/>
    <s v="FIAT"/>
    <d v="2024-04-17T00:00:00"/>
    <s v="Ouros"/>
    <s v="Inbound Premium"/>
    <x v="246"/>
    <n v="121.96"/>
    <x v="246"/>
    <s v="S2-External Customer driven schedule changes"/>
    <x v="0"/>
  </r>
  <r>
    <d v="2024-04-01T00:00:00"/>
    <x v="15"/>
    <n v="130573"/>
    <s v="Supplier delay - absorvido em CN"/>
    <s v="JOHN DEERE"/>
    <d v="2024-04-17T00:00:00"/>
    <s v="Paraisopolis"/>
    <s v="Inbound Premium"/>
    <x v="247"/>
    <n v="96.5"/>
    <x v="247"/>
    <s v="B3-Behind Schedule-External Supplier"/>
    <x v="0"/>
  </r>
  <r>
    <d v="2024-04-01T00:00:00"/>
    <x v="13"/>
    <n v="130576"/>
    <s v="Customer reschedule - CR será negociado com o cliente"/>
    <s v="FIAT"/>
    <d v="2024-04-17T00:00:00"/>
    <s v="Ouros"/>
    <s v="Inbound Premium"/>
    <x v="248"/>
    <n v="66.83"/>
    <x v="248"/>
    <s v="S2-External Customer driven schedule changes"/>
    <x v="0"/>
  </r>
  <r>
    <d v="2024-04-01T00:00:00"/>
    <x v="13"/>
    <n v="130577"/>
    <s v="Customer reschedule - CR será negociado com o cliente"/>
    <s v="FIAT"/>
    <d v="2024-04-17T00:00:00"/>
    <s v="Ouros"/>
    <s v="Inbound Premium"/>
    <x v="249"/>
    <n v="646.02"/>
    <x v="249"/>
    <s v="S2-External Customer driven schedule changes"/>
    <x v="0"/>
  </r>
  <r>
    <d v="2024-04-01T00:00:00"/>
    <x v="13"/>
    <n v="130586"/>
    <s v="Customer reschedule - CR será negociado com o cliente"/>
    <s v="FIAT"/>
    <d v="2024-04-17T00:00:00"/>
    <s v="Ouros"/>
    <s v="Inbound Premium"/>
    <x v="237"/>
    <n v="119.12"/>
    <x v="237"/>
    <s v="S2-External Customer driven schedule changes"/>
    <x v="0"/>
  </r>
  <r>
    <d v="2024-04-01T00:00:00"/>
    <x v="0"/>
    <n v="130946"/>
    <s v="Customer reschedule - será pago pelo cliente"/>
    <s v="FIAT"/>
    <d v="2024-04-18T00:00:00"/>
    <s v="Paraisopolis"/>
    <s v="Inbound Premium"/>
    <x v="250"/>
    <n v="791.8"/>
    <x v="250"/>
    <s v="S4E-Errors or mix changes"/>
    <x v="0"/>
  </r>
  <r>
    <d v="2024-04-01T00:00:00"/>
    <x v="13"/>
    <n v="130953"/>
    <s v="Customer reschedule - CR será negociado com o cliente"/>
    <s v="FIAT"/>
    <d v="2024-04-19T00:00:00"/>
    <s v="Ouros"/>
    <s v="Inbound Premium"/>
    <x v="251"/>
    <n v="585"/>
    <x v="251"/>
    <s v="C4-Capacity-External Customer Resp"/>
    <x v="0"/>
  </r>
  <r>
    <d v="2024-04-01T00:00:00"/>
    <x v="0"/>
    <n v="131182"/>
    <s v="P&amp;A"/>
    <s v="Mercedes-Benz"/>
    <d v="2024-04-19T00:00:00"/>
    <s v="Paraisopolis"/>
    <s v="Inbound Premium"/>
    <x v="252"/>
    <n v="90.72"/>
    <x v="252"/>
    <s v="OOOT-Other/Sales"/>
    <x v="0"/>
  </r>
  <r>
    <d v="2024-04-01T00:00:00"/>
    <x v="13"/>
    <n v="131196"/>
    <s v="Customer reschedule - CR será negociado com o cliente"/>
    <s v="FIAT"/>
    <d v="2024-04-19T00:00:00"/>
    <s v="Ouros"/>
    <s v="Inbound Premium"/>
    <x v="253"/>
    <n v="752.82"/>
    <x v="253"/>
    <s v="S2-External Customer driven schedule changes"/>
    <x v="0"/>
  </r>
  <r>
    <d v="2024-04-01T00:00:00"/>
    <x v="13"/>
    <n v="131251"/>
    <s v="Customer reschedule - CR será negociado com o cliente"/>
    <s v="FIAT"/>
    <d v="2024-04-19T00:00:00"/>
    <s v="Ouros"/>
    <s v="Inbound Premium"/>
    <x v="254"/>
    <n v="171"/>
    <x v="254"/>
    <s v="S2-External Customer driven schedule changes"/>
    <x v="0"/>
  </r>
  <r>
    <d v="2024-04-01T00:00:00"/>
    <x v="8"/>
    <n v="131353"/>
    <s v="Project - prototype/ samples"/>
    <s v="PSA"/>
    <d v="2024-04-19T00:00:00"/>
    <s v="Paraisopolis"/>
    <s v="Inbound Premium"/>
    <x v="255"/>
    <n v="61.5"/>
    <x v="255"/>
    <s v="E1D-Aptiv Design/Engineering changes"/>
    <x v="0"/>
  </r>
  <r>
    <d v="2024-04-01T00:00:00"/>
    <x v="0"/>
    <n v="131482"/>
    <s v="P&amp;A"/>
    <s v="JOHN DEERE"/>
    <d v="2024-04-22T00:00:00"/>
    <s v="Paraisopolis"/>
    <s v="Inbound Premium"/>
    <x v="256"/>
    <n v="888.2"/>
    <x v="256"/>
    <s v="OOOT-Other/Sales"/>
    <x v="0"/>
  </r>
  <r>
    <d v="2024-04-01T00:00:00"/>
    <x v="13"/>
    <n v="131183"/>
    <s v="Customer reschedule - CR será negociado com o cliente"/>
    <s v="FIAT"/>
    <d v="2024-04-22T00:00:00"/>
    <s v="Ouros"/>
    <s v="Inbound Premium"/>
    <x v="221"/>
    <n v="130"/>
    <x v="221"/>
    <s v="S2-External Customer driven schedule changes"/>
    <x v="0"/>
  </r>
  <r>
    <d v="2024-04-01T00:00:00"/>
    <x v="13"/>
    <n v="131496"/>
    <s v="Customer reschedule - CR será negociado com o cliente"/>
    <s v="FIAT"/>
    <d v="2024-04-22T00:00:00"/>
    <s v="Ouros"/>
    <s v="Inbound Premium"/>
    <x v="257"/>
    <n v="600"/>
    <x v="257"/>
    <s v="S2-External Customer driven schedule changes"/>
    <x v="0"/>
  </r>
  <r>
    <d v="2024-04-01T00:00:00"/>
    <x v="8"/>
    <n v="131584"/>
    <s v="Project prototype/ samples - Absorvido em preço-peça"/>
    <s v="JOHN DEERE"/>
    <d v="2024-04-22T00:00:00"/>
    <s v="Paraisopolis"/>
    <s v="Inbound Premium"/>
    <x v="126"/>
    <n v="1500"/>
    <x v="126"/>
    <s v="E1P-Prototypes/Samples"/>
    <x v="0"/>
  </r>
  <r>
    <d v="2024-04-01T00:00:00"/>
    <x v="8"/>
    <n v="131632"/>
    <s v="Project prototype/ samples - Absorvido em preço-peça"/>
    <s v="Stellantis"/>
    <d v="2024-04-22T00:00:00"/>
    <s v="Paraisopolis"/>
    <s v="Inbound Premium"/>
    <x v="258"/>
    <n v="31.93"/>
    <x v="258"/>
    <s v="E1P-Prototypes/Samples"/>
    <x v="0"/>
  </r>
  <r>
    <d v="2024-04-01T00:00:00"/>
    <x v="2"/>
    <n v="131639"/>
    <s v="Ordering issue"/>
    <s v="JOHN DEERE"/>
    <d v="2024-04-22T00:00:00"/>
    <s v="Paraisopolis"/>
    <s v="Inbound Premium"/>
    <x v="128"/>
    <n v="610"/>
    <x v="128"/>
    <s v="S1T-IT systems (ERP/EDI) issues"/>
    <x v="1"/>
  </r>
  <r>
    <d v="2024-04-01T00:00:00"/>
    <x v="0"/>
    <n v="131755"/>
    <s v="Quality issue"/>
    <s v="CNH COMBINE"/>
    <d v="2024-04-23T00:00:00"/>
    <s v="Paraisopolis"/>
    <s v="Outbound Premium"/>
    <x v="259"/>
    <n v="127.74"/>
    <x v="259"/>
    <s v="OOOT-Other/Sales"/>
    <x v="0"/>
  </r>
  <r>
    <d v="2024-04-01T00:00:00"/>
    <x v="0"/>
    <n v="131914"/>
    <s v="Customer reschedule - entrega emergencial"/>
    <s v="FIAT"/>
    <d v="2024-04-23T00:00:00"/>
    <s v="Ouros"/>
    <s v="Inbound Premium"/>
    <x v="92"/>
    <n v="480"/>
    <x v="92"/>
    <s v="PC-Plant PC Resp"/>
    <x v="0"/>
  </r>
  <r>
    <d v="2024-04-01T00:00:00"/>
    <x v="13"/>
    <n v="131206"/>
    <s v="Customer reschedule - CR será negociado com o cliente"/>
    <s v="FIAT"/>
    <d v="2024-04-23T00:00:00"/>
    <s v="Ouros"/>
    <s v="Inbound Premium"/>
    <x v="260"/>
    <n v="603"/>
    <x v="260"/>
    <s v="S2-External Customer driven schedule changes"/>
    <x v="0"/>
  </r>
  <r>
    <d v="2024-04-01T00:00:00"/>
    <x v="8"/>
    <n v="132018"/>
    <s v="Project prototype/ samples - Absorvido em preço-peça"/>
    <s v="JOHN DEERE"/>
    <d v="2024-04-24T00:00:00"/>
    <s v="Paraisopolis"/>
    <s v="Inbound Premium"/>
    <x v="261"/>
    <n v="183.54"/>
    <x v="261"/>
    <s v="E1P-Prototypes/Samples"/>
    <x v="0"/>
  </r>
  <r>
    <d v="2024-04-01T00:00:00"/>
    <x v="8"/>
    <n v="132162"/>
    <s v="Project prototype/ samples - Absorvido em preço-peça"/>
    <s v="JOHN DEERE"/>
    <d v="2024-04-24T00:00:00"/>
    <s v="Paraisopolis"/>
    <s v="Inbound Premium"/>
    <x v="262"/>
    <n v="87"/>
    <x v="262"/>
    <s v="E1P-Prototypes/Samples"/>
    <x v="0"/>
  </r>
  <r>
    <d v="2024-04-01T00:00:00"/>
    <x v="8"/>
    <n v="132171"/>
    <s v="Project prototype/ samples - Absorvido em preço-peça"/>
    <s v="Stellantis"/>
    <d v="2024-04-24T00:00:00"/>
    <s v="Paraisopolis"/>
    <s v="Inbound Premium"/>
    <x v="263"/>
    <n v="699"/>
    <x v="263"/>
    <s v="E1P-Prototypes/Samples"/>
    <x v="0"/>
  </r>
  <r>
    <d v="2024-04-01T00:00:00"/>
    <x v="0"/>
    <n v="132289"/>
    <s v="Engineering implemantation delay"/>
    <s v="JOHN DEERE"/>
    <d v="2024-04-25T00:00:00"/>
    <s v="Paraisopolis"/>
    <s v="Outbound Premium"/>
    <x v="264"/>
    <n v="125.34"/>
    <x v="264"/>
    <s v="E1D-Aptiv Design/Engineering changes"/>
    <x v="0"/>
  </r>
  <r>
    <d v="2024-04-01T00:00:00"/>
    <x v="13"/>
    <n v="132166"/>
    <s v="Customer reschedule - CR será negociado com o cliente"/>
    <s v="FIAT"/>
    <d v="2024-04-25T00:00:00"/>
    <s v="Ouros"/>
    <s v="Inbound Premium"/>
    <x v="202"/>
    <n v="980"/>
    <x v="202"/>
    <s v="S2-External Customer driven schedule changes"/>
    <x v="0"/>
  </r>
  <r>
    <d v="2024-04-01T00:00:00"/>
    <x v="8"/>
    <n v="132255"/>
    <s v="Project prototype/ samples - Absorvido em preço-peça"/>
    <s v="GM"/>
    <d v="2024-04-25T00:00:00"/>
    <s v="Pinhal"/>
    <s v="Inbound Premium"/>
    <x v="265"/>
    <n v="403"/>
    <x v="265"/>
    <s v="E1P-Prototypes/Samples"/>
    <x v="0"/>
  </r>
  <r>
    <d v="2024-04-01T00:00:00"/>
    <x v="13"/>
    <n v="132542"/>
    <s v="Customer reschedule - CR será negociado com o cliente"/>
    <s v="FIAT"/>
    <d v="2024-04-29T00:00:00"/>
    <s v="Ouros"/>
    <s v="Inbound Premium"/>
    <x v="26"/>
    <n v="180"/>
    <x v="26"/>
    <s v="S2-External Customer driven schedule changes"/>
    <x v="0"/>
  </r>
  <r>
    <d v="2024-04-01T00:00:00"/>
    <x v="16"/>
    <n v="132650"/>
    <m/>
    <s v="JOHN DEERE"/>
    <d v="2024-04-29T00:00:00"/>
    <s v="Paraisopolis"/>
    <s v="Inbound Premium"/>
    <x v="133"/>
    <n v="80"/>
    <x v="133"/>
    <s v="PC-Plant PC Resp"/>
    <x v="1"/>
  </r>
  <r>
    <d v="2024-04-01T00:00:00"/>
    <x v="10"/>
    <n v="132821"/>
    <s v="P&amp;A"/>
    <s v="JOHN DEERE"/>
    <d v="2024-04-29T00:00:00"/>
    <s v="Paraisopolis"/>
    <s v="Inbound Premium"/>
    <x v="266"/>
    <n v="441.6"/>
    <x v="266"/>
    <s v="OOOT-Other/Sales"/>
    <x v="1"/>
  </r>
  <r>
    <d v="2024-04-01T00:00:00"/>
    <x v="15"/>
    <n v="133062"/>
    <s v="Customer reschedule - será recuperado do fornecedor"/>
    <s v="PSA"/>
    <d v="2024-04-30T00:00:00"/>
    <s v="Paraisopolis"/>
    <s v="Inbound Premium"/>
    <x v="267"/>
    <n v="800"/>
    <x v="267"/>
    <s v="B2-Behind Schedule-Aptiv"/>
    <x v="2"/>
  </r>
  <r>
    <d v="2024-05-01T00:00:00"/>
    <x v="13"/>
    <n v="132804"/>
    <s v="Customer reschedule - FCA - será negociado"/>
    <s v="FIAT"/>
    <d v="2024-05-02T00:00:00"/>
    <s v="Ouros"/>
    <s v="Inbound Premium"/>
    <x v="268"/>
    <n v="2185"/>
    <x v="268"/>
    <s v="S2-External Customer driven schedule changes"/>
    <x v="0"/>
  </r>
  <r>
    <d v="2024-05-01T00:00:00"/>
    <x v="13"/>
    <n v="132903"/>
    <s v="Customer reschedule - FCA - será negociado"/>
    <s v="FIAT"/>
    <d v="2024-05-02T00:00:00"/>
    <s v="Paraisopolis"/>
    <s v="Inbound Premium"/>
    <x v="269"/>
    <n v="150.37"/>
    <x v="269"/>
    <s v="S2-External Customer driven schedule changes"/>
    <x v="0"/>
  </r>
  <r>
    <d v="2024-05-01T00:00:00"/>
    <x v="17"/>
    <n v="132912"/>
    <s v="ICC P&amp;A"/>
    <s v="JOHN DEERE"/>
    <d v="2024-05-01T00:00:00"/>
    <s v="Paraisopolis"/>
    <s v="Inbound Premium"/>
    <x v="270"/>
    <n v="54"/>
    <x v="270"/>
    <s v="PC-Plant PC Resp"/>
    <x v="0"/>
  </r>
  <r>
    <d v="2024-05-01T00:00:00"/>
    <x v="8"/>
    <n v="133241"/>
    <s v="Project - prototype/ samples - preço/peça"/>
    <s v="JOHN DEERE"/>
    <d v="2024-05-01T00:00:00"/>
    <s v="Paraisopolis"/>
    <s v="Inbound Premium"/>
    <x v="143"/>
    <n v="70"/>
    <x v="143"/>
    <s v="E1P-Prototypes/Samples"/>
    <x v="0"/>
  </r>
  <r>
    <d v="2024-05-01T00:00:00"/>
    <x v="17"/>
    <n v="133275"/>
    <s v="Recovered by ICC -  Stock divergence"/>
    <s v="JOHN DEERE"/>
    <d v="2024-05-03T00:00:00"/>
    <s v="Paraisopolis"/>
    <s v="Inbound Premium"/>
    <x v="271"/>
    <n v="50"/>
    <x v="271"/>
    <s v="S1I-Inventory loss/adjustments"/>
    <x v="0"/>
  </r>
  <r>
    <d v="2024-05-01T00:00:00"/>
    <x v="17"/>
    <n v="133366"/>
    <s v=" Recovered by ICC -  Ordering issue"/>
    <s v="TOYOTA"/>
    <d v="2024-05-06T00:00:00"/>
    <s v="Paraisopolis"/>
    <s v="Inbound Premium"/>
    <x v="272"/>
    <n v="457.91"/>
    <x v="272"/>
    <s v="PC-Plant PC Resp"/>
    <x v="0"/>
  </r>
  <r>
    <d v="2024-05-01T00:00:00"/>
    <x v="13"/>
    <n v="133387"/>
    <s v="Customer reschedule - FCA - será negociado"/>
    <s v="FIAT"/>
    <d v="2024-05-03T00:00:00"/>
    <s v="Ouros"/>
    <s v="Inbound Premium"/>
    <x v="273"/>
    <n v="520"/>
    <x v="273"/>
    <s v="S2-External Customer driven schedule changes"/>
    <x v="0"/>
  </r>
  <r>
    <d v="2024-05-01T00:00:00"/>
    <x v="13"/>
    <n v="133393"/>
    <s v="Customer reschedule - FCA - será negociado"/>
    <s v="FIAT"/>
    <d v="2024-05-03T00:00:00"/>
    <s v="Ouros"/>
    <s v="Inbound Premium"/>
    <x v="274"/>
    <n v="435"/>
    <x v="274"/>
    <s v="S2-External Customer driven schedule changes"/>
    <x v="0"/>
  </r>
  <r>
    <d v="2024-05-01T00:00:00"/>
    <x v="8"/>
    <n v="133398"/>
    <s v="Project - prototype/ samples - será absorvido em cotação"/>
    <s v="Stellantis"/>
    <d v="2024-05-02T00:00:00"/>
    <s v="Ouros"/>
    <s v="Inbound Premium"/>
    <x v="275"/>
    <n v="153.38999999999999"/>
    <x v="275"/>
    <s v="E1P-Prototypes/Samples"/>
    <x v="2"/>
  </r>
  <r>
    <d v="2024-05-01T00:00:00"/>
    <x v="8"/>
    <n v="133401"/>
    <s v="Project - prototype/ samples - será absorvido em cotação"/>
    <s v="Stellantis"/>
    <d v="2024-05-02T00:00:00"/>
    <s v="Paraisopolis"/>
    <s v="Inbound Premium"/>
    <x v="276"/>
    <n v="51.31"/>
    <x v="276"/>
    <s v="E1P-Prototypes/Samples"/>
    <x v="2"/>
  </r>
  <r>
    <d v="2024-05-01T00:00:00"/>
    <x v="13"/>
    <n v="133487"/>
    <s v="Customer reschedule - FCA - será negociado"/>
    <s v="FIAT"/>
    <d v="2024-05-03T00:00:00"/>
    <s v="Ouros"/>
    <s v="Inbound Premium"/>
    <x v="277"/>
    <n v="95"/>
    <x v="277"/>
    <s v="S2-External Customer driven schedule changes"/>
    <x v="0"/>
  </r>
  <r>
    <d v="2024-05-01T00:00:00"/>
    <x v="7"/>
    <n v="133498"/>
    <s v="Stock divergence"/>
    <s v="VW"/>
    <d v="2024-05-04T00:00:00"/>
    <s v="Pinhal"/>
    <s v="Inbound Premium"/>
    <x v="278"/>
    <n v="1624.8"/>
    <x v="278"/>
    <s v="S1I-Inventory loss/adjustments"/>
    <x v="1"/>
  </r>
  <r>
    <d v="2024-05-01T00:00:00"/>
    <x v="17"/>
    <n v="133537"/>
    <s v="Recovered by ICC -  Customer reschedule - dentro do acordo logistico"/>
    <s v="PSA"/>
    <d v="2024-05-06T00:00:00"/>
    <s v="Paraisopolis"/>
    <s v="Inbound Premium"/>
    <x v="279"/>
    <n v="160"/>
    <x v="279"/>
    <s v="B2-Behind Schedule-Aptiv"/>
    <x v="0"/>
  </r>
  <r>
    <d v="2024-05-01T00:00:00"/>
    <x v="7"/>
    <n v="133540"/>
    <s v="Stock divergence"/>
    <s v="VW"/>
    <d v="2024-05-04T00:00:00"/>
    <s v="Pinhal"/>
    <s v="Inbound Premium"/>
    <x v="280"/>
    <n v="924.83"/>
    <x v="280"/>
    <s v="S1I-Inventory loss/adjustments"/>
    <x v="1"/>
  </r>
  <r>
    <d v="2024-05-01T00:00:00"/>
    <x v="7"/>
    <n v="133545"/>
    <s v="Stock divergence"/>
    <s v="VW"/>
    <d v="2024-05-06T00:00:00"/>
    <s v="Pinhal"/>
    <s v="Inbound Premium"/>
    <x v="281"/>
    <n v="443.27"/>
    <x v="281"/>
    <s v="S1I-Inventory loss/adjustments"/>
    <x v="1"/>
  </r>
  <r>
    <d v="2024-05-01T00:00:00"/>
    <x v="13"/>
    <n v="133617"/>
    <s v="Customer reschedule - FCA - será negociado"/>
    <s v="FIAT"/>
    <d v="2024-05-06T00:00:00"/>
    <s v="Ouros"/>
    <s v="Inbound Premium"/>
    <x v="282"/>
    <n v="1758.83"/>
    <x v="282"/>
    <s v="S2-External Customer driven schedule changes"/>
    <x v="0"/>
  </r>
  <r>
    <d v="2024-05-01T00:00:00"/>
    <x v="17"/>
    <n v="133752"/>
    <s v="Recovered by ICC -  Stock divergence"/>
    <s v="FIAT"/>
    <d v="2024-05-06T00:00:00"/>
    <s v="Ouros"/>
    <s v="Inbound Premium"/>
    <x v="283"/>
    <n v="95"/>
    <x v="283"/>
    <s v="S1I-Inventory loss/adjustments"/>
    <x v="0"/>
  </r>
  <r>
    <d v="2024-05-01T00:00:00"/>
    <x v="8"/>
    <n v="133754"/>
    <s v="Project - prototype/ samples - absorvido em NQE"/>
    <s v="FIAT"/>
    <d v="2024-05-06T00:00:00"/>
    <s v="Paraisopolis"/>
    <s v="Inbound Premium"/>
    <x v="284"/>
    <n v="1294.32"/>
    <x v="284"/>
    <s v="E1D-Aptiv Design/Engineering changes"/>
    <x v="0"/>
  </r>
  <r>
    <d v="2024-05-01T00:00:00"/>
    <x v="13"/>
    <n v="133780"/>
    <s v="Customer reschedule - FCA - será negociado"/>
    <s v="FIAT"/>
    <d v="2024-05-07T00:00:00"/>
    <s v="Ouros"/>
    <s v="Inbound Premium"/>
    <x v="285"/>
    <n v="1280"/>
    <x v="285"/>
    <s v="S2-External Customer driven schedule changes"/>
    <x v="0"/>
  </r>
  <r>
    <d v="2024-05-01T00:00:00"/>
    <x v="13"/>
    <n v="133791"/>
    <s v="Customer reschedule - FCA - será negociado"/>
    <s v="FIAT"/>
    <d v="2024-05-06T00:00:00"/>
    <s v="Ouros"/>
    <s v="Inbound Premium"/>
    <x v="107"/>
    <n v="990"/>
    <x v="107"/>
    <s v="S2-External Customer driven schedule changes"/>
    <x v="0"/>
  </r>
  <r>
    <d v="2024-05-01T00:00:00"/>
    <x v="8"/>
    <n v="133864"/>
    <s v="Project - prototype/ samples - absorvido em cotação"/>
    <s v="JOHN DEERE"/>
    <d v="2024-05-06T00:00:00"/>
    <s v="Paraisopolis"/>
    <s v="Inbound Premium"/>
    <x v="152"/>
    <n v="140"/>
    <x v="152"/>
    <s v="E1P-Prototypes/Samples"/>
    <x v="0"/>
  </r>
  <r>
    <d v="2024-05-01T00:00:00"/>
    <x v="17"/>
    <n v="133948"/>
    <s v="Recovered by ICC - C P&amp;A"/>
    <s v="JOHN DEERE"/>
    <d v="2024-05-07T00:00:00"/>
    <s v="Paraisopolis"/>
    <s v="Inbound Premium"/>
    <x v="286"/>
    <n v="140.04"/>
    <x v="286"/>
    <s v="OOOT-Other/Sales"/>
    <x v="0"/>
  </r>
  <r>
    <d v="2024-05-01T00:00:00"/>
    <x v="13"/>
    <n v="133982"/>
    <s v="Customer reschedule - FCA - será negociado"/>
    <s v="FIAT"/>
    <d v="2024-05-07T00:00:00"/>
    <s v="Ouros"/>
    <s v="Inbound Premium"/>
    <x v="287"/>
    <n v="980.7"/>
    <x v="287"/>
    <s v="S2-External Customer driven schedule changes"/>
    <x v="0"/>
  </r>
  <r>
    <d v="2024-05-01T00:00:00"/>
    <x v="17"/>
    <n v="134076"/>
    <s v=" Recovered by ICC -  Ordering issue"/>
    <s v="CNH COMBINE"/>
    <d v="2024-05-07T00:00:00"/>
    <s v="Paraisopolis"/>
    <s v="Inbound Premium"/>
    <x v="288"/>
    <n v="328.87"/>
    <x v="288"/>
    <s v="OOOT-Other/Sales"/>
    <x v="0"/>
  </r>
  <r>
    <d v="2024-05-01T00:00:00"/>
    <x v="8"/>
    <n v="134077"/>
    <s v="Project - prototype/ samples"/>
    <s v="VW"/>
    <d v="2024-05-07T00:00:00"/>
    <s v="Paraisopolis"/>
    <s v="Inbound Premium"/>
    <x v="289"/>
    <n v="120"/>
    <x v="289"/>
    <s v="E1P-Prototypes/Samples"/>
    <x v="0"/>
  </r>
  <r>
    <d v="2024-05-01T00:00:00"/>
    <x v="13"/>
    <n v="134215"/>
    <s v="Customer reschedule - FCA - será negociado"/>
    <s v="FIAT"/>
    <d v="2024-05-09T00:00:00"/>
    <s v="Ouros"/>
    <s v="Inbound Premium"/>
    <x v="290"/>
    <n v="530"/>
    <x v="290"/>
    <s v="S2-External Customer driven schedule changes"/>
    <x v="0"/>
  </r>
  <r>
    <d v="2024-05-01T00:00:00"/>
    <x v="13"/>
    <n v="134225"/>
    <s v="Customer reschedule - FCA - será negociado"/>
    <s v="FIAT"/>
    <d v="2024-05-08T00:00:00"/>
    <s v="Paraisopolis"/>
    <s v="Inbound Premium"/>
    <x v="291"/>
    <n v="366.65"/>
    <x v="291"/>
    <s v="S2-External Customer driven schedule changes"/>
    <x v="0"/>
  </r>
  <r>
    <d v="2024-05-01T00:00:00"/>
    <x v="13"/>
    <n v="134375"/>
    <s v="Customer reschedule - FCA - será negociado"/>
    <s v="FIAT"/>
    <d v="2024-05-08T00:00:00"/>
    <s v="Paraisopolis"/>
    <s v="Inbound Premium"/>
    <x v="292"/>
    <n v="360.34"/>
    <x v="292"/>
    <s v="S2-External Customer driven schedule changes"/>
    <x v="0"/>
  </r>
  <r>
    <d v="2024-05-01T00:00:00"/>
    <x v="17"/>
    <n v="134480"/>
    <s v="ICC Stock divergence"/>
    <s v="JOHN DEERE"/>
    <d v="2024-05-01T00:00:00"/>
    <s v="Paraisopolis"/>
    <s v="Inbound Premium"/>
    <x v="293"/>
    <n v="76.88"/>
    <x v="293"/>
    <s v="S1I-Inventory loss/adjustments"/>
    <x v="0"/>
  </r>
  <r>
    <d v="2024-05-01T00:00:00"/>
    <x v="13"/>
    <n v="134506"/>
    <s v="Customer reschedule - FCA - será negociado"/>
    <s v="FIAT"/>
    <d v="2024-05-10T00:00:00"/>
    <s v="Paraisopolis"/>
    <s v="Inbound Premium"/>
    <x v="294"/>
    <n v="450"/>
    <x v="294"/>
    <s v="S2-External Customer driven schedule changes"/>
    <x v="0"/>
  </r>
  <r>
    <d v="2024-05-01T00:00:00"/>
    <x v="13"/>
    <n v="134507"/>
    <s v="Customer reschedule - FCA - será negociado"/>
    <s v="FIAT"/>
    <d v="2024-05-13T00:00:00"/>
    <s v="Ouros"/>
    <s v="Inbound Premium"/>
    <x v="295"/>
    <n v="460"/>
    <x v="295"/>
    <s v="S2-External Customer driven schedule changes"/>
    <x v="0"/>
  </r>
  <r>
    <d v="2024-05-01T00:00:00"/>
    <x v="13"/>
    <n v="134508"/>
    <s v="Customer reschedule - FCA - será negociado"/>
    <s v="FIAT"/>
    <d v="2024-05-13T00:00:00"/>
    <s v="Ouros"/>
    <s v="Inbound Premium"/>
    <x v="296"/>
    <n v="290"/>
    <x v="296"/>
    <s v="S2-External Customer driven schedule changes"/>
    <x v="0"/>
  </r>
  <r>
    <d v="2024-05-01T00:00:00"/>
    <x v="13"/>
    <n v="134509"/>
    <s v="Customer reschedule - FCA - será negociado"/>
    <s v="FIAT"/>
    <d v="2024-05-09T00:00:00"/>
    <s v="Ouros"/>
    <s v="Inbound Premium"/>
    <x v="297"/>
    <n v="370"/>
    <x v="297"/>
    <s v="S2-External Customer driven schedule changes"/>
    <x v="0"/>
  </r>
  <r>
    <d v="2024-05-01T00:00:00"/>
    <x v="13"/>
    <n v="134512"/>
    <s v="Customer reschedule - FCA - será negociado"/>
    <s v="FIAT"/>
    <d v="2024-05-10T00:00:00"/>
    <s v="Ouros"/>
    <s v="Inbound Premium"/>
    <x v="142"/>
    <n v="550"/>
    <x v="142"/>
    <s v="S2-External Customer driven schedule changes"/>
    <x v="0"/>
  </r>
  <r>
    <d v="2024-05-01T00:00:00"/>
    <x v="13"/>
    <n v="134514"/>
    <s v="Customer reschedule - FCA - será negociado"/>
    <s v="FIAT"/>
    <d v="2024-05-02T00:00:00"/>
    <s v="Ouros"/>
    <s v="Inbound Premium"/>
    <x v="298"/>
    <n v="628.27"/>
    <x v="298"/>
    <s v="S2-External Customer driven schedule changes"/>
    <x v="0"/>
  </r>
  <r>
    <d v="2024-05-01T00:00:00"/>
    <x v="13"/>
    <n v="134745"/>
    <s v="Customer reschedule - FCA - será negociado"/>
    <s v="FIAT"/>
    <d v="2024-05-13T00:00:00"/>
    <s v="Ouros"/>
    <s v="Inbound Premium"/>
    <x v="299"/>
    <n v="1800"/>
    <x v="299"/>
    <s v="S2-External Customer driven schedule changes"/>
    <x v="0"/>
  </r>
  <r>
    <d v="2024-05-01T00:00:00"/>
    <x v="13"/>
    <n v="134971"/>
    <s v="Customer reschedule - FCA - será negociado"/>
    <s v="FIAT"/>
    <d v="2024-05-13T00:00:00"/>
    <s v="Ouros"/>
    <s v="Inbound Premium"/>
    <x v="92"/>
    <n v="480"/>
    <x v="92"/>
    <s v="S2-External Customer driven schedule changes"/>
    <x v="0"/>
  </r>
  <r>
    <d v="2024-05-01T00:00:00"/>
    <x v="2"/>
    <n v="134991"/>
    <s v="Ordering issue"/>
    <s v="VW"/>
    <d v="2024-05-14T00:00:00"/>
    <s v="Pinhal"/>
    <s v="Inbound Premium"/>
    <x v="300"/>
    <n v="614.61"/>
    <x v="300"/>
    <s v="PC-Plant PC Resp"/>
    <x v="1"/>
  </r>
  <r>
    <d v="2024-05-01T00:00:00"/>
    <x v="17"/>
    <n v="135132"/>
    <s v="Recovered by ICC - Customer reschedule - dentro do acordo logistico"/>
    <s v="FIAT"/>
    <d v="2024-05-14T00:00:00"/>
    <s v="Ouros"/>
    <s v="Inbound Premium"/>
    <x v="92"/>
    <n v="480"/>
    <x v="92"/>
    <s v="PC-Plant PC Resp"/>
    <x v="0"/>
  </r>
  <r>
    <d v="2024-05-01T00:00:00"/>
    <x v="9"/>
    <n v="135280"/>
    <s v="Supplier delay"/>
    <s v="CNH COMBINE"/>
    <d v="2024-05-14T00:00:00"/>
    <s v="Paraisopolis"/>
    <s v="Inbound Premium"/>
    <x v="301"/>
    <n v="189"/>
    <x v="301"/>
    <s v="C3-Capacity-External Supplier Resp"/>
    <x v="0"/>
  </r>
  <r>
    <d v="2024-05-01T00:00:00"/>
    <x v="8"/>
    <n v="135343"/>
    <s v="Project - prototype/ samples - absorvido em NQE"/>
    <s v="FIAT"/>
    <d v="2024-05-14T00:00:00"/>
    <s v="Paraisopolis"/>
    <s v="Inbound Premium"/>
    <x v="302"/>
    <n v="753.67"/>
    <x v="302"/>
    <s v="E1D-Aptiv Design/Engineering changes"/>
    <x v="0"/>
  </r>
  <r>
    <d v="2024-05-01T00:00:00"/>
    <x v="17"/>
    <n v="135424"/>
    <s v="Recovered by ICC -  Vessel delay"/>
    <s v="FIAT"/>
    <d v="2024-05-15T00:00:00"/>
    <s v="Ouros"/>
    <s v="Inbound Premium"/>
    <x v="92"/>
    <n v="480"/>
    <x v="92"/>
    <s v="T1-Transportation"/>
    <x v="0"/>
  </r>
  <r>
    <d v="2024-05-01T00:00:00"/>
    <x v="17"/>
    <n v="135432"/>
    <s v="Recovered by ICC - Customer reschedule"/>
    <s v="OTHER"/>
    <d v="2024-05-15T00:00:00"/>
    <s v="Paraisopolis"/>
    <s v="Inbound Premium"/>
    <x v="303"/>
    <n v="172"/>
    <x v="303"/>
    <s v="L1-Lead Time Mismatch-Aptiv Resp"/>
    <x v="0"/>
  </r>
  <r>
    <d v="2024-05-01T00:00:00"/>
    <x v="17"/>
    <n v="135508"/>
    <s v="Recovered by ICC -  Purchase team changed the payment deadline"/>
    <s v="FIAT"/>
    <d v="2024-05-16T00:00:00"/>
    <s v="Ouros"/>
    <s v="Inbound Premium"/>
    <x v="304"/>
    <n v="580"/>
    <x v="304"/>
    <s v="P1-Purchasing-Aptiv Resp"/>
    <x v="0"/>
  </r>
  <r>
    <d v="2024-05-01T00:00:00"/>
    <x v="17"/>
    <n v="135512"/>
    <s v="Recovered by ICC -  Stock divergence"/>
    <s v="FIAT"/>
    <d v="2024-05-15T00:00:00"/>
    <s v="Ouros"/>
    <s v="Inbound Premium"/>
    <x v="305"/>
    <n v="80"/>
    <x v="305"/>
    <s v="S1I-Inventory loss/adjustments"/>
    <x v="0"/>
  </r>
  <r>
    <d v="2024-05-01T00:00:00"/>
    <x v="3"/>
    <n v="135531"/>
    <s v="Internal strategy - discount TAOS"/>
    <s v="VW"/>
    <d v="2024-05-16T00:00:00"/>
    <s v="Pinhal"/>
    <s v="Inbound Premium"/>
    <x v="306"/>
    <n v="649.91999999999996"/>
    <x v="306"/>
    <s v="PC-Plant PC Resp"/>
    <x v="1"/>
  </r>
  <r>
    <d v="2024-05-01T00:00:00"/>
    <x v="17"/>
    <n v="135676"/>
    <s v="Recovered by ICC -  P&amp;A"/>
    <s v="JOHN DEERE"/>
    <d v="2024-05-20T00:00:00"/>
    <s v="Paraisopolis"/>
    <s v="Inbound Premium"/>
    <x v="307"/>
    <n v="54"/>
    <x v="307"/>
    <s v="L1-Lead Time Mismatch-Aptiv Resp"/>
    <x v="0"/>
  </r>
  <r>
    <d v="2024-05-01T00:00:00"/>
    <x v="8"/>
    <n v="135794"/>
    <s v="Project - prototype/ samples - preço/peça"/>
    <s v="JOHN DEERE"/>
    <d v="2024-05-16T00:00:00"/>
    <s v="Paraisopolis"/>
    <s v="Inbound Premium"/>
    <x v="308"/>
    <n v="195"/>
    <x v="308"/>
    <s v="E1P-Prototypes/Samples"/>
    <x v="0"/>
  </r>
  <r>
    <d v="2024-05-01T00:00:00"/>
    <x v="8"/>
    <n v="135800"/>
    <s v="Project - prototype/ samples - preço/peça"/>
    <s v="JOHN DEERE"/>
    <d v="2024-05-16T00:00:00"/>
    <s v="Paraisopolis"/>
    <s v="Inbound Premium"/>
    <x v="309"/>
    <n v="64"/>
    <x v="309"/>
    <s v="E1P-Prototypes/Samples"/>
    <x v="0"/>
  </r>
  <r>
    <d v="2024-05-01T00:00:00"/>
    <x v="8"/>
    <n v="135813"/>
    <s v="Project - prototype/ samples - será absorvido em cotação"/>
    <s v="JOHN DEERE"/>
    <d v="2024-05-16T00:00:00"/>
    <s v="Paraisopolis"/>
    <s v="Inbound Premium"/>
    <x v="303"/>
    <n v="172"/>
    <x v="303"/>
    <s v="E1P-Prototypes/Samples"/>
    <x v="0"/>
  </r>
  <r>
    <d v="2024-05-01T00:00:00"/>
    <x v="8"/>
    <n v="135838"/>
    <s v="Project - prototype/ samples - será absorvido em cotação"/>
    <s v="GM"/>
    <d v="2024-05-16T00:00:00"/>
    <s v="Pinhal"/>
    <s v="Inbound Premium"/>
    <x v="46"/>
    <n v="200"/>
    <x v="46"/>
    <s v="E1P-Prototypes/Samples"/>
    <x v="0"/>
  </r>
  <r>
    <d v="2024-05-01T00:00:00"/>
    <x v="8"/>
    <n v="135861"/>
    <s v="Project - prototype/ samples - será absorvido em cotação"/>
    <s v="Stellantis"/>
    <d v="2024-05-16T00:00:00"/>
    <s v="Paraisopolis"/>
    <s v="Inbound Premium"/>
    <x v="227"/>
    <n v="56"/>
    <x v="227"/>
    <s v="E1P-Prototypes/Samples"/>
    <x v="0"/>
  </r>
  <r>
    <d v="2024-05-01T00:00:00"/>
    <x v="17"/>
    <n v="135862"/>
    <s v="Recovered by ICC -  Customer reschedule - dentro do acordo logistico"/>
    <s v="FIAT"/>
    <d v="2024-05-16T00:00:00"/>
    <s v="Ouros"/>
    <s v="Inbound Premium"/>
    <x v="126"/>
    <n v="1500"/>
    <x v="126"/>
    <s v="S4E-Errors or mix changes"/>
    <x v="0"/>
  </r>
  <r>
    <d v="2024-05-01T00:00:00"/>
    <x v="17"/>
    <n v="135932"/>
    <s v="Recovered by ICC -  Bloqueio de faturamento devido a pendencia financeira"/>
    <s v="FIAT"/>
    <d v="2024-05-17T00:00:00"/>
    <s v="Paraisopolis"/>
    <s v="Inbound Premium"/>
    <x v="310"/>
    <n v="610.1"/>
    <x v="310"/>
    <s v="PC-Plant PC Resp"/>
    <x v="0"/>
  </r>
  <r>
    <d v="2024-05-01T00:00:00"/>
    <x v="17"/>
    <n v="135937"/>
    <s v="Recovered by ICC -  Vessel delay - greve fiscal"/>
    <s v="FIAT"/>
    <d v="2024-05-17T00:00:00"/>
    <s v="Ouros"/>
    <s v="Inbound Premium"/>
    <x v="92"/>
    <n v="480"/>
    <x v="92"/>
    <s v="T1-Transportation"/>
    <x v="0"/>
  </r>
  <r>
    <d v="2024-05-01T00:00:00"/>
    <x v="18"/>
    <n v="136139"/>
    <s v="Falência do fornecedor"/>
    <s v="OTHER"/>
    <d v="2024-05-20T00:00:00"/>
    <s v="Paraisopolis"/>
    <s v="Inbound Premium"/>
    <x v="311"/>
    <n v="235.83"/>
    <x v="311"/>
    <s v="OOOT-Other/Sales"/>
    <x v="1"/>
  </r>
  <r>
    <d v="2024-05-01T00:00:00"/>
    <x v="8"/>
    <n v="136357"/>
    <s v="Project - prototype/ samples - será absorvido em cotação"/>
    <s v="JOHN DEERE"/>
    <d v="2024-05-20T00:00:00"/>
    <s v="Paraisopolis"/>
    <s v="Inbound Premium"/>
    <x v="312"/>
    <n v="629.48"/>
    <x v="312"/>
    <s v="E1P-Prototypes/Samples"/>
    <x v="0"/>
  </r>
  <r>
    <d v="2024-05-01T00:00:00"/>
    <x v="8"/>
    <n v="136358"/>
    <s v="Project - prototype/ samples - será absorvido em cotação"/>
    <s v="JOHN DEERE"/>
    <d v="2024-05-20T00:00:00"/>
    <s v="Ouros"/>
    <s v="Inbound Premium"/>
    <x v="312"/>
    <n v="629.48"/>
    <x v="312"/>
    <s v="E1P-Prototypes/Samples"/>
    <x v="2"/>
  </r>
  <r>
    <d v="2024-05-01T00:00:00"/>
    <x v="8"/>
    <n v="136375"/>
    <s v="Project - prototype/ samples - preço/peça"/>
    <s v="JOHN DEERE"/>
    <d v="2024-05-20T00:00:00"/>
    <s v="Paraisopolis"/>
    <s v="Inbound Premium"/>
    <x v="313"/>
    <n v="61"/>
    <x v="313"/>
    <s v="E1P-Prototypes/Samples"/>
    <x v="0"/>
  </r>
  <r>
    <d v="2024-05-01T00:00:00"/>
    <x v="8"/>
    <n v="136380"/>
    <s v="Project - prototype/ samples - será absorvido em cotação"/>
    <s v="Stellantis"/>
    <d v="2024-05-20T00:00:00"/>
    <s v="Paraisopolis"/>
    <s v="Inbound Premium"/>
    <x v="138"/>
    <n v="250"/>
    <x v="138"/>
    <s v="E1P-Prototypes/Samples"/>
    <x v="0"/>
  </r>
  <r>
    <d v="2024-05-01T00:00:00"/>
    <x v="8"/>
    <n v="136381"/>
    <s v="Project - prototype/ samples - será absorvido em cotação"/>
    <s v="JOHN DEERE"/>
    <d v="2024-05-20T00:00:00"/>
    <s v="Paraisopolis"/>
    <s v="Inbound Premium"/>
    <x v="151"/>
    <n v="130"/>
    <x v="151"/>
    <s v="E1P-Prototypes/Samples"/>
    <x v="0"/>
  </r>
  <r>
    <d v="2024-05-01T00:00:00"/>
    <x v="3"/>
    <n v="136382"/>
    <s v="Internal strategy -  realocação de MO"/>
    <s v="FIAT"/>
    <d v="2024-05-20T00:00:00"/>
    <s v="Ouros"/>
    <s v="Inbound Premium"/>
    <x v="314"/>
    <n v="980.5"/>
    <x v="314"/>
    <s v="S4E-Errors or mix changes"/>
    <x v="1"/>
  </r>
  <r>
    <d v="2024-05-01T00:00:00"/>
    <x v="17"/>
    <n v="136454"/>
    <s v="Recovered by ICC - Customer reschedule - dentro do acordo logistico"/>
    <s v="JOHN DEERE"/>
    <d v="2024-05-20T00:00:00"/>
    <s v="Paraisopolis"/>
    <s v="Inbound Premium"/>
    <x v="315"/>
    <n v="759.13"/>
    <x v="315"/>
    <s v="PC-Plant PC Resp"/>
    <x v="0"/>
  </r>
  <r>
    <d v="2024-05-01T00:00:00"/>
    <x v="8"/>
    <n v="136456"/>
    <s v="Project - prototype/ samples - será absorvido em cotação"/>
    <s v="JOHN DEERE"/>
    <d v="2024-05-20T00:00:00"/>
    <s v="Paraisopolis"/>
    <s v="Inbound Premium"/>
    <x v="316"/>
    <n v="117"/>
    <x v="316"/>
    <s v="E1P-Prototypes/Samples"/>
    <x v="0"/>
  </r>
  <r>
    <d v="2024-05-01T00:00:00"/>
    <x v="17"/>
    <n v="136551"/>
    <s v="Recovered by ICC -  P&amp;A"/>
    <s v="JOHN DEERE"/>
    <d v="2024-05-21T00:00:00"/>
    <s v="Paraisopolis"/>
    <s v="Inbound Premium"/>
    <x v="317"/>
    <n v="220.23"/>
    <x v="317"/>
    <s v="PC-Plant PC Resp"/>
    <x v="0"/>
  </r>
  <r>
    <d v="2024-05-01T00:00:00"/>
    <x v="8"/>
    <n v="136558"/>
    <s v="Project - prototype/ samples - preço/peça"/>
    <s v="JOHN DEERE"/>
    <d v="2024-05-20T00:00:00"/>
    <s v="Paraisopolis"/>
    <s v="Inbound Premium"/>
    <x v="318"/>
    <n v="36"/>
    <x v="318"/>
    <s v="E1P-Prototypes/Samples"/>
    <x v="0"/>
  </r>
  <r>
    <d v="2024-05-01T00:00:00"/>
    <x v="7"/>
    <n v="136847"/>
    <s v="Stock divergence"/>
    <s v="PSA"/>
    <d v="2024-05-23T00:00:00"/>
    <s v="Paraisopolis"/>
    <s v="Inbound Premium"/>
    <x v="86"/>
    <n v="90"/>
    <x v="86"/>
    <s v="S1I-Inventory loss/adjustments"/>
    <x v="1"/>
  </r>
  <r>
    <d v="2024-05-01T00:00:00"/>
    <x v="7"/>
    <n v="136956"/>
    <s v="Stock divergence"/>
    <s v="FIAT"/>
    <d v="2024-05-23T00:00:00"/>
    <s v="Ouros"/>
    <s v="Inbound Premium"/>
    <x v="92"/>
    <n v="480"/>
    <x v="92"/>
    <s v="S1I-Inventory loss/adjustments"/>
    <x v="1"/>
  </r>
  <r>
    <d v="2024-05-01T00:00:00"/>
    <x v="19"/>
    <n v="137039"/>
    <s v="Vessel delay"/>
    <s v="FIAT"/>
    <d v="2024-05-27T00:00:00"/>
    <s v="Paraisopolis"/>
    <s v="Inbound Premium"/>
    <x v="319"/>
    <n v="3200"/>
    <x v="319"/>
    <s v="T1-Transportation"/>
    <x v="1"/>
  </r>
  <r>
    <d v="2024-05-01T00:00:00"/>
    <x v="3"/>
    <n v="137452"/>
    <s v="Internal strategy - discount TAOS"/>
    <s v="VW"/>
    <d v="2024-05-29T00:00:00"/>
    <s v="Pinhal"/>
    <s v="Inbound Premium"/>
    <x v="320"/>
    <n v="503.69"/>
    <x v="320"/>
    <s v="PC-Plant PC Resp"/>
    <x v="1"/>
  </r>
  <r>
    <d v="2024-05-01T00:00:00"/>
    <x v="7"/>
    <n v="137475"/>
    <s v="Stock divergence"/>
    <s v="FIAT"/>
    <d v="2024-05-27T00:00:00"/>
    <s v="Ouros"/>
    <s v="Inbound Premium"/>
    <x v="92"/>
    <n v="480"/>
    <x v="92"/>
    <s v="S1I-Inventory loss/adjustments"/>
    <x v="1"/>
  </r>
  <r>
    <d v="2024-05-01T00:00:00"/>
    <x v="3"/>
    <n v="137625"/>
    <s v="Internal strategy - discount TAOS"/>
    <s v="VW"/>
    <d v="2024-05-30T00:00:00"/>
    <s v="Pinhal"/>
    <s v="Inbound Premium"/>
    <x v="321"/>
    <n v="379.12"/>
    <x v="321"/>
    <s v="PC-Plant PC Resp"/>
    <x v="1"/>
  </r>
  <r>
    <d v="2024-05-01T00:00:00"/>
    <x v="8"/>
    <n v="137782"/>
    <s v="Montagem máquina - Absorvido em POV"/>
    <s v="JOHN DEERE"/>
    <d v="2024-05-27T00:00:00"/>
    <s v="Paraisopolis"/>
    <s v="Outbound Premium"/>
    <x v="322"/>
    <n v="1132.1300000000001"/>
    <x v="322"/>
    <s v="E1D-Aptiv Design/Engineering changes"/>
    <x v="0"/>
  </r>
  <r>
    <d v="2024-05-01T00:00:00"/>
    <x v="8"/>
    <n v="137786"/>
    <s v="Project - prototype/ samples - será absorvido em cotação"/>
    <s v="Stellantis"/>
    <d v="2024-05-20T00:00:00"/>
    <s v="Paraisopolis"/>
    <s v="Inbound Premium"/>
    <x v="203"/>
    <n v="280"/>
    <x v="203"/>
    <s v="E1P-Prototypes/Samples"/>
    <x v="0"/>
  </r>
  <r>
    <d v="2024-05-01T00:00:00"/>
    <x v="3"/>
    <n v="138161"/>
    <s v="Internal strategy - discount TAOS"/>
    <s v="VW"/>
    <d v="2024-05-31T00:00:00"/>
    <s v="Pinhal"/>
    <s v="Inbound Premium"/>
    <x v="323"/>
    <n v="268.79000000000002"/>
    <x v="323"/>
    <s v="PC-Plant PC Resp"/>
    <x v="1"/>
  </r>
  <r>
    <d v="2024-06-01T00:00:00"/>
    <x v="3"/>
    <n v="137963"/>
    <s v="Internal Strategy - realocação MO"/>
    <s v="FIAT"/>
    <d v="2024-06-03T00:00:00"/>
    <s v="Ouros"/>
    <s v="Inbound Premium"/>
    <x v="142"/>
    <n v="550"/>
    <x v="142"/>
    <s v="B2-Behind Schedule-Aptiv"/>
    <x v="1"/>
  </r>
  <r>
    <d v="2024-06-01T00:00:00"/>
    <x v="17"/>
    <n v="138153"/>
    <s v="Internal Strategy - realocação MO - recuperado via ICC"/>
    <s v="FIAT"/>
    <d v="2024-06-03T00:00:00"/>
    <s v="Ouros"/>
    <s v="Inbound Premium"/>
    <x v="46"/>
    <n v="200"/>
    <x v="46"/>
    <s v="B2-Behind Schedule-Aptiv"/>
    <x v="0"/>
  </r>
  <r>
    <d v="2024-06-01T00:00:00"/>
    <x v="17"/>
    <n v="138981"/>
    <s v="Customer rescheduled - recuperado via ICC"/>
    <s v="JOHN DEERE"/>
    <d v="2024-06-03T00:00:00"/>
    <s v="Paraisopolis"/>
    <s v="Inbound Premium"/>
    <x v="324"/>
    <n v="211"/>
    <x v="324"/>
    <s v="PC-Plant PC Resp"/>
    <x v="0"/>
  </r>
  <r>
    <d v="2024-06-01T00:00:00"/>
    <x v="17"/>
    <n v="140474"/>
    <s v="Customer rescheduled - recuperado via ICC"/>
    <s v="JOHN DEERE"/>
    <d v="2024-06-03T00:00:00"/>
    <s v="Paraisopolis"/>
    <s v="Inbound Premium"/>
    <x v="325"/>
    <n v="184.73"/>
    <x v="325"/>
    <s v="PC-Plant PC Resp"/>
    <x v="0"/>
  </r>
  <r>
    <d v="2024-06-01T00:00:00"/>
    <x v="0"/>
    <n v="138985"/>
    <s v="Internal Strategy - realocação MO - recuperado POVMAN"/>
    <s v="FIAT"/>
    <d v="2024-06-04T00:00:00"/>
    <s v="Ouros"/>
    <s v="Inbound Premium"/>
    <x v="326"/>
    <n v="436.08"/>
    <x v="326"/>
    <s v="PC-Plant PC Resp"/>
    <x v="0"/>
  </r>
  <r>
    <d v="2024-06-01T00:00:00"/>
    <x v="3"/>
    <n v="138995"/>
    <s v="Internal Strategy - discount TAOS"/>
    <s v="VW"/>
    <d v="2024-06-04T00:00:00"/>
    <s v="Pinhal"/>
    <s v="Inbound Premium"/>
    <x v="327"/>
    <n v="607.66999999999996"/>
    <x v="327"/>
    <s v="PC-Plant PC Resp"/>
    <x v="1"/>
  </r>
  <r>
    <d v="2024-06-01T00:00:00"/>
    <x v="8"/>
    <n v="139258"/>
    <s v="Project  samples/ prototypes - absorb by POV"/>
    <s v="JOHN DEERE"/>
    <d v="2024-06-04T00:00:00"/>
    <s v="Paraisopolis"/>
    <s v="Outbound Premium"/>
    <x v="322"/>
    <n v="1132.1300000000001"/>
    <x v="322"/>
    <s v="E1D-Aptiv Design/Engineering changes"/>
    <x v="0"/>
  </r>
  <r>
    <d v="2024-06-01T00:00:00"/>
    <x v="8"/>
    <n v="139323"/>
    <s v="Project  samples/ prototypes - absorb by PIECE/PRICE"/>
    <s v="OTHER"/>
    <d v="2024-06-04T00:00:00"/>
    <s v="Paraisopolis"/>
    <s v="Inbound Premium"/>
    <x v="227"/>
    <n v="56"/>
    <x v="227"/>
    <s v="E1P-Prototypes/Samples"/>
    <x v="0"/>
  </r>
  <r>
    <d v="2024-06-01T00:00:00"/>
    <x v="3"/>
    <n v="139020"/>
    <s v="Internal Strategy - discount TAOS"/>
    <s v="VW"/>
    <d v="2024-06-05T00:00:00"/>
    <s v="Pinhal"/>
    <s v="Inbound Premium"/>
    <x v="179"/>
    <n v="485"/>
    <x v="179"/>
    <s v="PC-Plant PC Resp"/>
    <x v="1"/>
  </r>
  <r>
    <d v="2024-06-01T00:00:00"/>
    <x v="3"/>
    <n v="139316"/>
    <s v="Internal Strategy - discount TAOS"/>
    <s v="VW"/>
    <d v="2024-06-05T00:00:00"/>
    <s v="Pinhal"/>
    <s v="Inbound Premium"/>
    <x v="328"/>
    <n v="1483.51"/>
    <x v="328"/>
    <s v="PC-Plant PC Resp"/>
    <x v="1"/>
  </r>
  <r>
    <d v="2024-06-01T00:00:00"/>
    <x v="3"/>
    <n v="139078"/>
    <s v="Internal Strategy - discount TAOS"/>
    <s v="VW"/>
    <d v="2024-06-06T00:00:00"/>
    <s v="Pinhal"/>
    <s v="Inbound Premium"/>
    <x v="329"/>
    <n v="973.04"/>
    <x v="329"/>
    <s v="PC-Plant PC Resp"/>
    <x v="1"/>
  </r>
  <r>
    <d v="2024-06-01T00:00:00"/>
    <x v="2"/>
    <n v="139349"/>
    <s v="Quality issue"/>
    <s v="VW"/>
    <d v="2024-06-06T00:00:00"/>
    <s v="Pinhal"/>
    <s v="Inbound Premium"/>
    <x v="8"/>
    <n v="35"/>
    <x v="8"/>
    <s v="E1P-Prototypes/Samples"/>
    <x v="1"/>
  </r>
  <r>
    <d v="2024-06-01T00:00:00"/>
    <x v="3"/>
    <n v="139508"/>
    <s v="Internal Strategy - discount TAOS"/>
    <s v="VW"/>
    <d v="2024-06-06T00:00:00"/>
    <s v="Pinhal"/>
    <s v="Inbound Premium"/>
    <x v="330"/>
    <n v="523"/>
    <x v="330"/>
    <s v="PC-Plant PC Resp"/>
    <x v="1"/>
  </r>
  <r>
    <d v="2024-06-01T00:00:00"/>
    <x v="0"/>
    <n v="139531"/>
    <s v="Stock divergence - recuperado POVMAN"/>
    <s v="FIAT"/>
    <d v="2024-06-06T00:00:00"/>
    <s v="Ouros"/>
    <s v="Inbound Premium"/>
    <x v="331"/>
    <n v="82"/>
    <x v="331"/>
    <s v="S1I-Inventory loss/adjustments"/>
    <x v="0"/>
  </r>
  <r>
    <d v="2024-06-01T00:00:00"/>
    <x v="0"/>
    <n v="139604"/>
    <s v="Vessel delay"/>
    <s v="FIAT"/>
    <d v="2024-06-06T00:00:00"/>
    <s v="Paraisopolis"/>
    <s v="Inbound Premium"/>
    <x v="92"/>
    <n v="480"/>
    <x v="92"/>
    <s v="T1-Transportation"/>
    <x v="0"/>
  </r>
  <r>
    <d v="2024-06-01T00:00:00"/>
    <x v="0"/>
    <n v="139698"/>
    <s v="Stock divergence - recuperado POVMAN"/>
    <s v="Mercedes-Benz"/>
    <d v="2024-06-06T00:00:00"/>
    <s v="Paraisopolis"/>
    <s v="Inbound Premium"/>
    <x v="332"/>
    <n v="195"/>
    <x v="332"/>
    <s v="S1I-Inventory loss/adjustments"/>
    <x v="0"/>
  </r>
  <r>
    <d v="2024-06-01T00:00:00"/>
    <x v="17"/>
    <n v="139840"/>
    <s v="Vessel delay - recuperado via ICC"/>
    <s v="FIAT"/>
    <d v="2024-06-06T00:00:00"/>
    <s v="Ouros"/>
    <s v="Inbound Premium"/>
    <x v="333"/>
    <n v="75"/>
    <x v="333"/>
    <s v="T1-Transportation"/>
    <x v="0"/>
  </r>
  <r>
    <d v="2024-06-01T00:00:00"/>
    <x v="8"/>
    <n v="139843"/>
    <s v="Project  samples/ prototypes - absorb by SC"/>
    <s v="JOHN DEERE"/>
    <d v="2024-06-06T00:00:00"/>
    <s v="Paraisopolis"/>
    <s v="Inbound Premium"/>
    <x v="26"/>
    <n v="180"/>
    <x v="26"/>
    <s v="E1P-Prototypes/Samples"/>
    <x v="0"/>
  </r>
  <r>
    <d v="2024-06-01T00:00:00"/>
    <x v="8"/>
    <n v="139847"/>
    <s v="Project  samples/ prototypes - absorb by PIECE/PRICE"/>
    <s v="JOHN DEERE"/>
    <d v="2024-06-06T00:00:00"/>
    <s v="Paraisopolis"/>
    <s v="Inbound Premium"/>
    <x v="143"/>
    <n v="70"/>
    <x v="143"/>
    <s v="E1P-Prototypes/Samples"/>
    <x v="0"/>
  </r>
  <r>
    <d v="2024-06-01T00:00:00"/>
    <x v="3"/>
    <n v="139759"/>
    <s v="Internal Strategy - discount TAOS"/>
    <s v="VW"/>
    <d v="2024-06-07T00:00:00"/>
    <s v="Pinhal"/>
    <s v="Inbound Premium"/>
    <x v="334"/>
    <n v="1450"/>
    <x v="334"/>
    <s v="PC-Plant PC Resp"/>
    <x v="1"/>
  </r>
  <r>
    <d v="2024-06-01T00:00:00"/>
    <x v="0"/>
    <n v="139849"/>
    <s v="Internal Strategy - realocação MO - recuperado POVMAN"/>
    <s v="FIAT"/>
    <d v="2024-06-07T00:00:00"/>
    <s v="Ouros"/>
    <s v="Inbound Premium"/>
    <x v="92"/>
    <n v="480"/>
    <x v="92"/>
    <s v="S1I-Inventory loss/adjustments"/>
    <x v="0"/>
  </r>
  <r>
    <d v="2024-06-01T00:00:00"/>
    <x v="0"/>
    <n v="140112"/>
    <s v="Vessel delay - recovered"/>
    <s v="PSA"/>
    <d v="2024-06-10T00:00:00"/>
    <s v="Paraisopolis"/>
    <s v="Inbound Premium"/>
    <x v="180"/>
    <n v="340"/>
    <x v="180"/>
    <s v="T1-Transportation"/>
    <x v="0"/>
  </r>
  <r>
    <d v="2024-06-01T00:00:00"/>
    <x v="3"/>
    <n v="140194"/>
    <s v="Internal Strategy - discount TAOS"/>
    <s v="VW"/>
    <d v="2024-06-10T00:00:00"/>
    <s v="Pinhal"/>
    <s v="Inbound Premium"/>
    <x v="112"/>
    <n v="410.71"/>
    <x v="112"/>
    <s v="PC-Plant PC Resp"/>
    <x v="1"/>
  </r>
  <r>
    <d v="2024-06-01T00:00:00"/>
    <x v="0"/>
    <n v="140180"/>
    <s v="Customer rescheduled - FCA  - recuperado POVMAN"/>
    <s v="FIAT"/>
    <d v="2024-06-11T00:00:00"/>
    <s v="Ouros"/>
    <s v="Inbound Premium"/>
    <x v="335"/>
    <n v="480"/>
    <x v="335"/>
    <s v="S2-External Customer driven schedule changes"/>
    <x v="0"/>
  </r>
  <r>
    <d v="2024-06-01T00:00:00"/>
    <x v="17"/>
    <n v="140299"/>
    <s v="Customer rescheduled - recuperado via ICC"/>
    <s v="OTHER"/>
    <d v="2024-06-11T00:00:00"/>
    <s v="Paraisopolis"/>
    <s v="Inbound Premium"/>
    <x v="336"/>
    <n v="132.6"/>
    <x v="336"/>
    <s v="PC-Plant PC Resp"/>
    <x v="0"/>
  </r>
  <r>
    <d v="2024-06-01T00:00:00"/>
    <x v="3"/>
    <n v="140452"/>
    <s v="Internal Strategy - discount TAOS"/>
    <s v="VW"/>
    <d v="2024-06-12T00:00:00"/>
    <s v="Pinhal"/>
    <s v="Inbound Premium"/>
    <x v="337"/>
    <n v="2546"/>
    <x v="337"/>
    <s v="PC-Plant PC Resp"/>
    <x v="1"/>
  </r>
  <r>
    <d v="2024-06-01T00:00:00"/>
    <x v="0"/>
    <n v="140455"/>
    <s v="Stock divergence - recuperado POVMAN"/>
    <s v="Mercedes-Benz"/>
    <d v="2024-06-12T00:00:00"/>
    <s v="Paraisopolis"/>
    <s v="Inbound Premium"/>
    <x v="15"/>
    <n v="155"/>
    <x v="15"/>
    <s v="S1I-Inventory loss/adjustments"/>
    <x v="0"/>
  </r>
  <r>
    <d v="2024-06-01T00:00:00"/>
    <x v="10"/>
    <n v="140728"/>
    <s v="P&amp;A"/>
    <s v="GM"/>
    <d v="2024-06-12T00:00:00"/>
    <s v="Paraisopolis"/>
    <s v="Inbound Premium"/>
    <x v="338"/>
    <n v="993.73"/>
    <x v="338"/>
    <s v="OOOT-Other/Sales"/>
    <x v="1"/>
  </r>
  <r>
    <d v="2024-06-01T00:00:00"/>
    <x v="8"/>
    <n v="140825"/>
    <s v="Project  samples/ prototypes - absorb by SC"/>
    <s v="OTHER"/>
    <d v="2024-06-12T00:00:00"/>
    <s v="Paraisopolis"/>
    <s v="Inbound Premium"/>
    <x v="339"/>
    <n v="461"/>
    <x v="339"/>
    <s v="E1P-Prototypes/Samples"/>
    <x v="0"/>
  </r>
  <r>
    <d v="2024-06-01T00:00:00"/>
    <x v="3"/>
    <n v="140552"/>
    <s v="Internal Strategy - discount TAOS"/>
    <s v="VW"/>
    <d v="2024-06-13T00:00:00"/>
    <s v="Pinhal"/>
    <s v="Inbound Premium"/>
    <x v="340"/>
    <n v="2765"/>
    <x v="340"/>
    <s v="PC-Plant PC Resp"/>
    <x v="1"/>
  </r>
  <r>
    <d v="2024-06-01T00:00:00"/>
    <x v="6"/>
    <n v="140943"/>
    <s v="Customer reschedule"/>
    <s v="FIAT"/>
    <d v="2024-06-13T00:00:00"/>
    <s v="Ouros"/>
    <s v="Inbound Premium"/>
    <x v="341"/>
    <n v="682.35"/>
    <x v="341"/>
    <s v="S4E-Errors or mix changes"/>
    <x v="1"/>
  </r>
  <r>
    <d v="2024-06-01T00:00:00"/>
    <x v="2"/>
    <n v="140951"/>
    <s v="Ordering issue"/>
    <s v="FIAT"/>
    <d v="2024-06-13T00:00:00"/>
    <s v="Paraisopolis"/>
    <s v="Inbound Premium"/>
    <x v="287"/>
    <n v="980.7"/>
    <x v="287"/>
    <s v="OOOT-Other/Sales"/>
    <x v="1"/>
  </r>
  <r>
    <d v="2024-06-01T00:00:00"/>
    <x v="0"/>
    <n v="140956"/>
    <s v="Vessel delay - recuperado POVMAN"/>
    <s v="FIAT"/>
    <d v="2024-06-13T00:00:00"/>
    <s v="Ouros"/>
    <s v="Inbound Premium"/>
    <x v="342"/>
    <n v="51.04"/>
    <x v="342"/>
    <s v="U1-Customs\Border"/>
    <x v="0"/>
  </r>
  <r>
    <d v="2024-06-01T00:00:00"/>
    <x v="19"/>
    <n v="141046"/>
    <s v="Vessel delay"/>
    <s v="FIAT"/>
    <d v="2024-06-13T00:00:00"/>
    <s v="Paraisopolis"/>
    <s v="Inbound Premium"/>
    <x v="92"/>
    <n v="480"/>
    <x v="92"/>
    <s v="T1-Transportation"/>
    <x v="1"/>
  </r>
  <r>
    <d v="2024-06-01T00:00:00"/>
    <x v="19"/>
    <n v="141054"/>
    <s v="Vessel delay"/>
    <s v="PSA"/>
    <d v="2024-06-13T00:00:00"/>
    <s v="Paraisopolis"/>
    <s v="Inbound Premium"/>
    <x v="92"/>
    <n v="480"/>
    <x v="92"/>
    <s v="T1-Transportation"/>
    <x v="1"/>
  </r>
  <r>
    <d v="2024-06-01T00:00:00"/>
    <x v="6"/>
    <n v="141097"/>
    <s v="Customer reschedule"/>
    <s v="FIAT"/>
    <d v="2024-06-13T00:00:00"/>
    <s v="Paraisopolis"/>
    <s v="Inbound Premium"/>
    <x v="343"/>
    <n v="614.41"/>
    <x v="343"/>
    <s v="S4E-Errors or mix changes"/>
    <x v="1"/>
  </r>
  <r>
    <d v="2024-06-01T00:00:00"/>
    <x v="17"/>
    <n v="141123"/>
    <s v="Supplier delay - recuperado via ICC"/>
    <s v="JOHN DEERE"/>
    <d v="2024-06-13T00:00:00"/>
    <s v="Paraisopolis"/>
    <s v="Inbound Premium"/>
    <x v="344"/>
    <n v="54.72"/>
    <x v="344"/>
    <s v="PC-Plant PC Resp"/>
    <x v="0"/>
  </r>
  <r>
    <d v="2024-06-01T00:00:00"/>
    <x v="20"/>
    <n v="140987"/>
    <s v="Carrier delay"/>
    <s v="GM"/>
    <d v="2024-06-14T00:00:00"/>
    <s v="Pinhal"/>
    <s v="Inbound Premium"/>
    <x v="345"/>
    <n v="2040.83"/>
    <x v="345"/>
    <s v="T5-Transportation-Carrier Resp"/>
    <x v="2"/>
  </r>
  <r>
    <d v="2024-06-01T00:00:00"/>
    <x v="0"/>
    <n v="141292"/>
    <s v="Ordering issue - recuperado POVMAN"/>
    <s v="FIAT"/>
    <d v="2024-06-14T00:00:00"/>
    <s v="Ouros"/>
    <s v="Inbound Premium"/>
    <x v="346"/>
    <n v="56.22"/>
    <x v="346"/>
    <s v="OOOT-Other/Sales"/>
    <x v="0"/>
  </r>
  <r>
    <d v="2024-06-01T00:00:00"/>
    <x v="8"/>
    <n v="141403"/>
    <s v="Project - samples/ prototypes"/>
    <s v="VW"/>
    <d v="2024-06-14T00:00:00"/>
    <s v="Paraisopolis"/>
    <s v="Inbound Premium"/>
    <x v="347"/>
    <n v="8.81"/>
    <x v="347"/>
    <s v="E1P-Prototypes/Samples"/>
    <x v="0"/>
  </r>
  <r>
    <d v="2024-06-01T00:00:00"/>
    <x v="15"/>
    <n v="141266"/>
    <s v="Supplier delay"/>
    <s v="JOHN DEERE"/>
    <d v="2024-06-17T00:00:00"/>
    <s v="Paraisopolis"/>
    <s v="Inbound Premium"/>
    <x v="348"/>
    <n v="49.9"/>
    <x v="348"/>
    <s v="PC-Plant PC Resp"/>
    <x v="0"/>
  </r>
  <r>
    <d v="2024-06-01T00:00:00"/>
    <x v="20"/>
    <n v="141379"/>
    <s v="Carrier delay"/>
    <s v="VW"/>
    <d v="2024-06-17T00:00:00"/>
    <s v="Pinhal"/>
    <s v="Inbound Premium"/>
    <x v="349"/>
    <n v="223.88"/>
    <x v="349"/>
    <s v="T5-Transportation-Carrier Resp"/>
    <x v="2"/>
  </r>
  <r>
    <d v="2024-06-01T00:00:00"/>
    <x v="3"/>
    <n v="141382"/>
    <s v="Internal Strategy - discount TAOS"/>
    <s v="VW"/>
    <d v="2024-06-17T00:00:00"/>
    <s v="Pinhal"/>
    <s v="Inbound Premium"/>
    <x v="350"/>
    <n v="234.84"/>
    <x v="350"/>
    <s v="PC-Plant PC Resp"/>
    <x v="1"/>
  </r>
  <r>
    <d v="2024-06-01T00:00:00"/>
    <x v="8"/>
    <n v="141625"/>
    <s v="Project  samples/ prototypes - absorb by SC"/>
    <s v="JOHN DEERE"/>
    <d v="2024-06-17T00:00:00"/>
    <s v="Paraisopolis"/>
    <s v="Inbound Premium"/>
    <x v="351"/>
    <n v="1117"/>
    <x v="351"/>
    <s v="E1P-Prototypes/Samples"/>
    <x v="0"/>
  </r>
  <r>
    <d v="2024-06-01T00:00:00"/>
    <x v="3"/>
    <n v="140201"/>
    <s v="Internal Strategy - discount TAOS"/>
    <s v="VW"/>
    <d v="2024-06-18T00:00:00"/>
    <s v="Pinhal"/>
    <s v="Inbound Premium"/>
    <x v="352"/>
    <n v="81.96"/>
    <x v="352"/>
    <s v="PC-Plant PC Resp"/>
    <x v="1"/>
  </r>
  <r>
    <d v="2024-06-01T00:00:00"/>
    <x v="2"/>
    <n v="141716"/>
    <s v="Expedição - chicote sem preço"/>
    <s v="PSA"/>
    <d v="2024-06-18T00:00:00"/>
    <s v="Paraisopolis"/>
    <s v="Outbound Premium"/>
    <x v="353"/>
    <n v="180.47"/>
    <x v="353"/>
    <s v="OOOT-Other/Sales"/>
    <x v="1"/>
  </r>
  <r>
    <d v="2024-06-01T00:00:00"/>
    <x v="8"/>
    <n v="141738"/>
    <s v="Project  samples/ prototypes - absorb by SC"/>
    <s v="JOHN DEERE"/>
    <d v="2024-06-18T00:00:00"/>
    <s v="Paraisopolis"/>
    <s v="Inbound Premium"/>
    <x v="354"/>
    <n v="203"/>
    <x v="354"/>
    <s v="E1P-Prototypes/Samples"/>
    <x v="0"/>
  </r>
  <r>
    <d v="2024-06-01T00:00:00"/>
    <x v="8"/>
    <n v="141742"/>
    <s v="Project  samples/ prototypes - absorb by SC"/>
    <s v="OTHER"/>
    <d v="2024-06-18T00:00:00"/>
    <s v="Paraisopolis"/>
    <s v="Inbound Premium"/>
    <x v="339"/>
    <n v="461"/>
    <x v="339"/>
    <s v="E1P-Prototypes/Samples"/>
    <x v="0"/>
  </r>
  <r>
    <d v="2024-06-01T00:00:00"/>
    <x v="8"/>
    <n v="141963"/>
    <s v="Project  samples/ prototypes - absorb by SC"/>
    <s v="OTHER"/>
    <d v="2024-06-18T00:00:00"/>
    <s v="Paraisopolis"/>
    <s v="Inbound Premium"/>
    <x v="355"/>
    <n v="483"/>
    <x v="355"/>
    <s v="E1P-Prototypes/Samples"/>
    <x v="0"/>
  </r>
  <r>
    <d v="2024-06-01T00:00:00"/>
    <x v="20"/>
    <n v="141685"/>
    <s v="Carrier delay"/>
    <s v="VW"/>
    <d v="2024-06-19T00:00:00"/>
    <s v="Pinhal"/>
    <s v="Inbound Premium"/>
    <x v="356"/>
    <n v="615.71"/>
    <x v="356"/>
    <s v="T5-Transportation-Carrier Resp"/>
    <x v="2"/>
  </r>
  <r>
    <d v="2024-06-01T00:00:00"/>
    <x v="3"/>
    <n v="141713"/>
    <s v="Internal Strategy - discount TAOS"/>
    <s v="VW"/>
    <d v="2024-06-19T00:00:00"/>
    <s v="Pinhal"/>
    <s v="Inbound Premium"/>
    <x v="357"/>
    <n v="982.67"/>
    <x v="357"/>
    <s v="PC-Plant PC Resp"/>
    <x v="1"/>
  </r>
  <r>
    <d v="2024-06-01T00:00:00"/>
    <x v="20"/>
    <n v="141734"/>
    <s v="Carrier delay"/>
    <s v="VW"/>
    <d v="2024-06-19T00:00:00"/>
    <s v="Pinhal"/>
    <s v="Inbound Premium"/>
    <x v="358"/>
    <n v="615.71"/>
    <x v="358"/>
    <s v="T5-Transportation-Carrier Resp"/>
    <x v="2"/>
  </r>
  <r>
    <d v="2024-06-01T00:00:00"/>
    <x v="20"/>
    <n v="141754"/>
    <s v="Carrier delay"/>
    <s v="GM"/>
    <d v="2024-06-19T00:00:00"/>
    <s v="Pinhal"/>
    <s v="Inbound Premium"/>
    <x v="359"/>
    <n v="2349.1999999999998"/>
    <x v="359"/>
    <s v="T5-Transportation-Carrier Resp"/>
    <x v="2"/>
  </r>
  <r>
    <d v="2024-06-01T00:00:00"/>
    <x v="0"/>
    <n v="141841"/>
    <s v="P&amp;A - recuperado via ICC"/>
    <s v="JOHN DEERE"/>
    <d v="2024-06-19T00:00:00"/>
    <s v="Paraisopolis"/>
    <s v="Inbound Premium"/>
    <x v="360"/>
    <n v="70"/>
    <x v="360"/>
    <s v="PC-Plant PC Resp"/>
    <x v="0"/>
  </r>
  <r>
    <d v="2024-06-01T00:00:00"/>
    <x v="3"/>
    <n v="141846"/>
    <s v="Internal Strategy - discount TAOS"/>
    <s v="VW"/>
    <d v="2024-06-24T00:00:00"/>
    <s v="Pinhal"/>
    <s v="Inbound Premium"/>
    <x v="361"/>
    <n v="140.63"/>
    <x v="361"/>
    <s v="PC-Plant PC Resp"/>
    <x v="1"/>
  </r>
  <r>
    <d v="2024-06-01T00:00:00"/>
    <x v="15"/>
    <n v="142431"/>
    <s v="Supplier delay"/>
    <s v="TOYOTA"/>
    <d v="2024-06-24T00:00:00"/>
    <s v="Paraisopolis"/>
    <s v="Inbound Premium"/>
    <x v="362"/>
    <n v="264.77999999999997"/>
    <x v="362"/>
    <s v="B3-Behind Schedule-External Supplier"/>
    <x v="0"/>
  </r>
  <r>
    <d v="2024-06-01T00:00:00"/>
    <x v="17"/>
    <n v="142439"/>
    <s v="Compra componente - recuperado via ICC"/>
    <s v="JOHN DEERE"/>
    <d v="2024-06-24T00:00:00"/>
    <s v="Paraisopolis"/>
    <s v="Inbound Premium"/>
    <x v="363"/>
    <n v="68.94"/>
    <x v="363"/>
    <s v="PC-Plant PC Resp"/>
    <x v="0"/>
  </r>
  <r>
    <d v="2024-06-01T00:00:00"/>
    <x v="8"/>
    <n v="142786"/>
    <s v="Project  samples/ prototypes - absorb by SC"/>
    <s v="VW"/>
    <d v="2024-06-24T00:00:00"/>
    <s v="Paraisopolis"/>
    <s v="Inbound Premium"/>
    <x v="364"/>
    <n v="340.26"/>
    <x v="364"/>
    <s v="E1P-Prototypes/Samples"/>
    <x v="0"/>
  </r>
  <r>
    <d v="2024-06-01T00:00:00"/>
    <x v="8"/>
    <n v="142894"/>
    <s v="Project  samples/ prototypes - absorb by PIECE/PRICE"/>
    <s v="Stellantis"/>
    <d v="2024-06-24T00:00:00"/>
    <s v="Paraisopolis"/>
    <s v="Inbound Premium"/>
    <x v="5"/>
    <n v="51"/>
    <x v="5"/>
    <s v="E1P-Prototypes/Samples"/>
    <x v="0"/>
  </r>
  <r>
    <d v="2024-06-01T00:00:00"/>
    <x v="8"/>
    <n v="143009"/>
    <s v="Project  samples/ prototypes - absorb by PIECE/PRICE"/>
    <s v="JOHN DEERE"/>
    <d v="2024-06-25T00:00:00"/>
    <s v="Paraisopolis"/>
    <s v="Inbound Premium"/>
    <x v="227"/>
    <n v="56"/>
    <x v="227"/>
    <s v="E1P-Prototypes/Samples"/>
    <x v="0"/>
  </r>
  <r>
    <d v="2024-06-01T00:00:00"/>
    <x v="8"/>
    <n v="143410"/>
    <s v="Project  samples/ prototypes - absorb by SC"/>
    <s v="JOHN DEERE"/>
    <d v="2024-06-25T00:00:00"/>
    <s v="Paraisopolis"/>
    <s v="Inbound Premium"/>
    <x v="365"/>
    <n v="120.09"/>
    <x v="365"/>
    <s v="E1P-Prototypes/Samples"/>
    <x v="0"/>
  </r>
  <r>
    <d v="2024-06-01T00:00:00"/>
    <x v="3"/>
    <n v="143020"/>
    <s v="Internal Strategy - discount TAOS"/>
    <s v="VW"/>
    <d v="2024-06-26T00:00:00"/>
    <s v="Pinhal"/>
    <s v="Inbound Premium"/>
    <x v="366"/>
    <n v="655.48"/>
    <x v="366"/>
    <s v="PC-Plant PC Resp"/>
    <x v="1"/>
  </r>
  <r>
    <d v="2024-06-01T00:00:00"/>
    <x v="3"/>
    <n v="143072"/>
    <s v="Internal Strategy - discount TAOS"/>
    <s v="VW"/>
    <d v="2024-06-26T00:00:00"/>
    <s v="Pinhal"/>
    <s v="Inbound Premium"/>
    <x v="367"/>
    <n v="185"/>
    <x v="367"/>
    <s v="PC-Plant PC Resp"/>
    <x v="1"/>
  </r>
  <r>
    <d v="2024-06-01T00:00:00"/>
    <x v="10"/>
    <n v="143394"/>
    <s v="P&amp;A"/>
    <s v="FIAT"/>
    <d v="2024-06-26T00:00:00"/>
    <s v="Paraisopolis"/>
    <s v="Inbound Premium"/>
    <x v="368"/>
    <n v="705"/>
    <x v="368"/>
    <s v="OOOT-Other/Sales"/>
    <x v="1"/>
  </r>
  <r>
    <d v="2024-06-01T00:00:00"/>
    <x v="3"/>
    <n v="143401"/>
    <s v="Internal Strategy - discount TAOS"/>
    <s v="VW"/>
    <d v="2024-06-27T00:00:00"/>
    <s v="Pinhal"/>
    <s v="Inbound Premium"/>
    <x v="369"/>
    <n v="978"/>
    <x v="369"/>
    <s v="PC-Plant PC Resp"/>
    <x v="1"/>
  </r>
  <r>
    <d v="2024-06-01T00:00:00"/>
    <x v="8"/>
    <n v="143582"/>
    <s v="Project  samples/ prototypes - absorb by SC"/>
    <s v="CNH COMBINE"/>
    <d v="2024-06-27T00:00:00"/>
    <s v="Paraisopolis"/>
    <s v="Outbound Premium"/>
    <x v="370"/>
    <n v="522.6"/>
    <x v="370"/>
    <s v="E1D-Aptiv Design/Engineering changes"/>
    <x v="0"/>
  </r>
  <r>
    <d v="2024-06-01T00:00:00"/>
    <x v="8"/>
    <n v="143611"/>
    <s v="Project  samples/ prototypes - absorb by SC"/>
    <s v="Stellantis"/>
    <d v="2024-06-27T00:00:00"/>
    <s v="Paraisopolis"/>
    <s v="Inbound Premium"/>
    <x v="371"/>
    <n v="460.36"/>
    <x v="371"/>
    <s v="E1P-Prototypes/Samples"/>
    <x v="0"/>
  </r>
  <r>
    <d v="2024-06-01T00:00:00"/>
    <x v="8"/>
    <n v="143655"/>
    <s v="Project  samples/ prototypes - absorb by SC"/>
    <s v="JOHN DEERE"/>
    <d v="2024-06-27T00:00:00"/>
    <s v="Paraisopolis"/>
    <s v="Inbound Premium"/>
    <x v="227"/>
    <n v="56"/>
    <x v="227"/>
    <s v="E1P-Prototypes/Samples"/>
    <x v="0"/>
  </r>
  <r>
    <d v="2024-06-01T00:00:00"/>
    <x v="8"/>
    <n v="143657"/>
    <s v="Project  samples/ prototypes - absorb by NQE"/>
    <s v="CNH COMBINE"/>
    <d v="2024-06-27T00:00:00"/>
    <s v="Paraisopolis"/>
    <s v="Inbound Premium"/>
    <x v="372"/>
    <n v="54.64"/>
    <x v="372"/>
    <s v="E1D-Aptiv Design/Engineering changes"/>
    <x v="0"/>
  </r>
  <r>
    <d v="2024-06-01T00:00:00"/>
    <x v="19"/>
    <n v="143605"/>
    <s v="Vessel delay"/>
    <s v="GM"/>
    <d v="2024-06-28T00:00:00"/>
    <s v="Pinhal"/>
    <s v="Inbound Premium"/>
    <x v="112"/>
    <n v="410.71"/>
    <x v="112"/>
    <s v="PC-Plant PC Resp"/>
    <x v="1"/>
  </r>
  <r>
    <d v="2024-06-01T00:00:00"/>
    <x v="8"/>
    <n v="143901"/>
    <s v="Project  samples/ prototypes - absorb by PIECE/PRICE"/>
    <s v="JOHN DEERE"/>
    <d v="2024-06-28T00:00:00"/>
    <s v="Paraisopolis"/>
    <s v="Inbound Premium"/>
    <x v="227"/>
    <n v="56"/>
    <x v="227"/>
    <s v="E1P-Prototypes/Samples"/>
    <x v="0"/>
  </r>
  <r>
    <d v="2024-02-01T00:00:00"/>
    <x v="10"/>
    <n v="101639"/>
    <s v="P&amp;A"/>
    <s v="VW"/>
    <d v="2024-02-06T00:00:00"/>
    <s v="Pinhal"/>
    <s v="Inbound Premium"/>
    <x v="373"/>
    <n v="999"/>
    <x v="373"/>
    <s v="PC-Plant PC Resp"/>
    <x v="1"/>
  </r>
  <r>
    <d v="2024-02-01T00:00:00"/>
    <x v="3"/>
    <n v="102704"/>
    <s v="Internal Strategy - discount TAOS"/>
    <s v="VW"/>
    <d v="2024-02-09T00:00:00"/>
    <s v="Pinhal"/>
    <s v="Inbound Premium"/>
    <x v="46"/>
    <n v="387"/>
    <x v="46"/>
    <s v="PC-Plant PC Resp"/>
    <x v="2"/>
  </r>
  <r>
    <d v="2024-02-01T00:00:00"/>
    <x v="3"/>
    <n v="103598"/>
    <s v="Internal Strategy - discount TAOS"/>
    <s v="VW"/>
    <d v="2024-02-09T00:00:00"/>
    <s v="Pinhal"/>
    <s v="Inbound Premium"/>
    <x v="374"/>
    <n v="584"/>
    <x v="374"/>
    <s v="PC-Plant PC Resp"/>
    <x v="2"/>
  </r>
  <r>
    <d v="2024-01-01T00:00:00"/>
    <x v="21"/>
    <n v="115476"/>
    <s v="Payment delay - embarque bloqueado"/>
    <s v="JOHN DEERE"/>
    <d v="2024-01-24T00:00:00"/>
    <s v="Paraisopolis"/>
    <s v="Inbound Premium"/>
    <x v="375"/>
    <n v="571"/>
    <x v="375"/>
    <s v="PC-Plant PC Resp"/>
    <x v="1"/>
  </r>
  <r>
    <d v="2024-01-01T00:00:00"/>
    <x v="21"/>
    <n v="116402"/>
    <s v="Payment delay - embarque bloqueado"/>
    <s v="JOHN DEERE"/>
    <d v="2024-01-24T00:00:00"/>
    <s v="Paraisopolis"/>
    <s v="Inbound Premium"/>
    <x v="376"/>
    <n v="990"/>
    <x v="376"/>
    <s v="PC-Plant PC Resp"/>
    <x v="1"/>
  </r>
  <r>
    <d v="2024-02-01T00:00:00"/>
    <x v="10"/>
    <n v="123084"/>
    <s v="P&amp;A"/>
    <s v="FIAT"/>
    <d v="2024-02-27T00:00:00"/>
    <s v="Paraisopolis"/>
    <s v="Inbound Premium"/>
    <x v="377"/>
    <n v="38"/>
    <x v="377"/>
    <s v="OOOT-Other/Sales"/>
    <x v="1"/>
  </r>
  <r>
    <d v="2024-04-01T00:00:00"/>
    <x v="6"/>
    <n v="126128"/>
    <s v="Customer reschedule"/>
    <s v="CNH COMBINE"/>
    <d v="2024-04-01T00:00:00"/>
    <s v="Paraisopolis"/>
    <s v="Inbound Premium"/>
    <x v="378"/>
    <n v="220"/>
    <x v="378"/>
    <s v="S2-External Customer driven schedule changes"/>
    <x v="0"/>
  </r>
  <r>
    <d v="2024-05-01T00:00:00"/>
    <x v="3"/>
    <n v="129328"/>
    <s v="Internal Strategy - discount TAOS"/>
    <s v="VW"/>
    <d v="2024-05-27T00:00:00"/>
    <s v="Pinhal"/>
    <s v="Inbound Premium"/>
    <x v="379"/>
    <n v="190"/>
    <x v="379"/>
    <s v="PC-Plant PC Resp"/>
    <x v="1"/>
  </r>
  <r>
    <d v="2024-03-01T00:00:00"/>
    <x v="8"/>
    <n v="131629"/>
    <s v="Project  samples/ prototypes - absorb by PIECE/PRICE"/>
    <s v="Stellantis"/>
    <d v="2024-03-20T00:00:00"/>
    <s v="Paraisopolis"/>
    <s v="Inbound Premium"/>
    <x v="380"/>
    <n v="412"/>
    <x v="380"/>
    <s v="E1P-Prototypes/Samples"/>
    <x v="0"/>
  </r>
  <r>
    <d v="2024-05-01T00:00:00"/>
    <x v="6"/>
    <n v="132518"/>
    <s v="Customer reschedule"/>
    <s v="FIAT"/>
    <d v="2024-05-02T00:00:00"/>
    <s v="Ouros"/>
    <s v="Inbound Premium"/>
    <x v="381"/>
    <n v="3707"/>
    <x v="381"/>
    <s v="S2-External Customer driven schedule changes"/>
    <x v="2"/>
  </r>
  <r>
    <d v="2024-05-01T00:00:00"/>
    <x v="8"/>
    <n v="134863"/>
    <s v="Project  samples/ prototypes - absorb by PIECE/PRICE"/>
    <s v="OTHER"/>
    <d v="2024-05-10T00:00:00"/>
    <s v="Paraisopolis"/>
    <s v="Inbound Premium"/>
    <x v="382"/>
    <n v="857"/>
    <x v="382"/>
    <s v="E1P-Prototypes/Samples"/>
    <x v="0"/>
  </r>
  <r>
    <d v="2024-05-01T00:00:00"/>
    <x v="3"/>
    <n v="139153"/>
    <s v="Internal Strategy - discount TAOS"/>
    <s v="VW"/>
    <d v="2024-05-31T00:00:00"/>
    <s v="Pinhal"/>
    <s v="Inbound Premium"/>
    <x v="383"/>
    <n v="939"/>
    <x v="383"/>
    <s v="PC-Plant PC Resp"/>
    <x v="1"/>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r>
    <m/>
    <x v="22"/>
    <m/>
    <m/>
    <m/>
    <m/>
    <m/>
    <m/>
    <x v="384"/>
    <m/>
    <x v="384"/>
    <m/>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6">
  <r>
    <d v="2024-01-01T00:00:00"/>
    <x v="0"/>
    <n v="109640"/>
    <s v="Prototypes/Samples - Absorvido no valor da peça"/>
    <s v="JOHN DEERE"/>
    <d v="2024-01-02T00:00:00"/>
    <s v="Paraisopolis"/>
    <s v="Inbound Premium"/>
    <n v="37"/>
    <n v="37"/>
    <n v="5.1777814267190528E-5"/>
    <s v="E1P-Prototypes/Samples"/>
    <s v="Cost Recovery"/>
    <s v="APTIV MANUFATURA E SERVICOS DE-724381"/>
    <s v="CHIP ONE EXCHANGE GMBH &amp; CO KG-736238"/>
    <s v="Parts for sales from protoypes pieces. Freigth included in the piece price."/>
    <s v="DHL Express SA"/>
    <s v="PTA-00145875"/>
    <s v="13775889;"/>
    <s v=";"/>
    <s v=";"/>
    <s v="Aptiv"/>
    <s v="Premium - Productive"/>
    <s v="rayzza.peres@aptiv.com"/>
    <s v="2024-01-02T04:50:41.19"/>
    <s v="2024-01-02T04:49:40.32"/>
    <s v="SA"/>
    <s v="Closed Recovered"/>
    <s v="0"/>
    <s v=""/>
    <s v="37"/>
    <s v=""/>
    <s v="10012"/>
    <s v="Q11"/>
    <s v=""/>
    <s v="37"/>
    <s v="Recoverable"/>
    <s v=""/>
    <s v="37"/>
    <s v="USD"/>
    <s v="MARTIN-BEHAIM STR 19-21"/>
    <s v="NEU-ISENBURG"/>
    <s v="736238"/>
    <s v="DE"/>
    <s v="EMEA"/>
    <s v="06"/>
    <s v="63263"/>
    <s v="AVENIDA AVELINO RIBEIRO, 900"/>
    <s v="PARAISOPOLIS"/>
    <s v="724381"/>
    <s v="BR"/>
    <s v="SA"/>
    <s v="MG"/>
    <s v="37660-000"/>
    <s v="SPS"/>
    <s v="Approved"/>
    <s v="Edilson, Geraldo"/>
    <s v="2024-01-02T09:12:35.00"/>
    <s v="0"/>
    <s v=""/>
    <s v="1103177670"/>
    <s v=""/>
    <s v="Aptiv"/>
    <s v=""/>
    <s v="Invoice"/>
    <s v="Invoice"/>
    <s v=""/>
    <s v=""/>
    <s v="0 Days 4 Hr 21 Min "/>
    <s v="500"/>
    <s v="Approved -  ;; Approved -  ;"/>
    <s v="37"/>
    <s v="37"/>
    <s v=";"/>
    <s v=";"/>
    <s v=";"/>
    <s v="BR"/>
    <s v="PROTÓTIPOS CYPRESS"/>
    <s v="USD"/>
    <s v=""/>
    <s v=""/>
    <s v=""/>
    <s v="DPP72730"/>
    <s v="1"/>
    <s v="1"/>
    <s v=""/>
    <s v=""/>
    <s v="0"/>
    <s v=""/>
    <s v=""/>
    <s v=""/>
    <s v=""/>
    <s v=""/>
    <s v=""/>
    <s v=""/>
  </r>
  <r>
    <d v="2024-01-01T00:00:00"/>
    <x v="0"/>
    <n v="109643"/>
    <s v="Prototypes/Samples - Absorvido no valor da peça"/>
    <s v="OTHER"/>
    <d v="2024-01-02T00:00:00"/>
    <s v="Paraisopolis"/>
    <s v="Inbound Premium"/>
    <n v="210"/>
    <n v="210"/>
    <n v="2.9387408097594623E-4"/>
    <s v="E1P-Prototypes/Samples"/>
    <s v="Cost Recovery"/>
    <s v="APTIV MANUFATURA E SERVICOS DE-724381"/>
    <s v="SERENDIPITY ELECTRONICS-749804"/>
    <s v="Parts for sales from protoypes pieces. Freigth included in the piece price."/>
    <s v="DHL Express SA"/>
    <s v="PTA-00146614"/>
    <s v="15339565;"/>
    <s v=";"/>
    <s v=";"/>
    <s v="Aptiv"/>
    <s v="Premium - Productive"/>
    <s v="rayzza.peres@aptiv.com"/>
    <s v="2024-01-02T04:58:42.11"/>
    <s v="2024-01-12T10:43:13.76"/>
    <s v="SA"/>
    <s v="Closed Recovered"/>
    <s v="0"/>
    <s v=""/>
    <s v="210"/>
    <s v=""/>
    <s v="10012"/>
    <s v="Q11"/>
    <s v=""/>
    <s v="210"/>
    <s v="Recoverable"/>
    <s v=""/>
    <s v="210"/>
    <s v="USD"/>
    <s v="152 E MAIN ST"/>
    <s v="HUNTINGTON"/>
    <s v="749804"/>
    <s v="US"/>
    <s v="NA"/>
    <s v="NY"/>
    <s v="11743-2958"/>
    <s v="AVENIDA AVELINO RIBEIRO, 900"/>
    <s v="PARAISOPOLIS"/>
    <s v="724381"/>
    <s v="BR"/>
    <s v="SA"/>
    <s v="MG"/>
    <s v="37660-000"/>
    <s v="SPS"/>
    <s v="Approved"/>
    <s v="Edilson, Geraldo"/>
    <s v="2024-01-09T11:50:55.00"/>
    <s v="0"/>
    <s v=""/>
    <s v="7573619056"/>
    <s v=""/>
    <s v="Aptiv"/>
    <s v=""/>
    <s v="Invoice"/>
    <s v="Invoice"/>
    <s v=""/>
    <s v=""/>
    <s v="6 Days 18 Hr 52 Min "/>
    <s v="500"/>
    <s v="Approved -  ;; Approved -  ;"/>
    <s v="210"/>
    <s v="210"/>
    <s v=";"/>
    <s v=";"/>
    <s v=";"/>
    <s v="BR"/>
    <s v="PROTÓTIPOS MAN"/>
    <s v="USD"/>
    <s v=""/>
    <s v=""/>
    <s v=""/>
    <s v="DPP72624 DPP72621"/>
    <s v="1"/>
    <s v="1"/>
    <s v=""/>
    <s v=""/>
    <s v="0"/>
    <s v=""/>
    <s v=""/>
    <s v=""/>
    <s v=""/>
    <s v=""/>
    <s v=""/>
    <s v=""/>
  </r>
  <r>
    <d v="2024-01-01T00:00:00"/>
    <x v="0"/>
    <n v="109647"/>
    <s v="Prototypes/Samples - Absorvido no valor da peça"/>
    <s v="OTHER"/>
    <d v="2024-01-02T00:00:00"/>
    <s v="Paraisopolis"/>
    <s v="Inbound Premium"/>
    <n v="43"/>
    <n v="43"/>
    <n v="6.0174216580788992E-5"/>
    <s v="E1P-Prototypes/Samples"/>
    <s v="Cost Recovery"/>
    <s v="APTIV MANUFATURA E SERVICOS DE-724381"/>
    <s v="SERENDIPITY ELECTRONICS-749804"/>
    <s v="Parts for sales from protoypes pieces. Freigth included in the piece price."/>
    <s v="DHL Express SA"/>
    <s v="PTA-00145876"/>
    <s v="15339565;"/>
    <s v=";"/>
    <s v=";"/>
    <s v="Aptiv"/>
    <s v="Premium - Productive"/>
    <s v="rayzza.peres@aptiv.com"/>
    <s v="2024-01-02T05:14:55.78"/>
    <s v="2024-01-02T05:13:39.85"/>
    <s v="SA"/>
    <s v="Closed Recovered"/>
    <s v="0"/>
    <s v=""/>
    <s v="43"/>
    <s v=""/>
    <s v="10012"/>
    <s v="Q11"/>
    <s v=""/>
    <s v="43"/>
    <s v="Recoverable"/>
    <s v=""/>
    <s v="43"/>
    <s v="USD"/>
    <s v="152 E MAIN ST"/>
    <s v="HUNTINGTON"/>
    <s v="749804"/>
    <s v="US"/>
    <s v="NA"/>
    <s v="NY"/>
    <s v="11743-2958"/>
    <s v="AVENIDA AVELINO RIBEIRO, 900"/>
    <s v="PARAISOPOLIS"/>
    <s v="724381"/>
    <s v="BR"/>
    <s v="SA"/>
    <s v="MG"/>
    <s v="37660-000"/>
    <s v="SPS"/>
    <s v="Approved"/>
    <s v="Edilson, Geraldo"/>
    <s v="2024-01-02T09:12:52.00"/>
    <s v="0"/>
    <s v="DHL Express SA"/>
    <s v="1996242905"/>
    <s v=""/>
    <s v="Aptiv"/>
    <s v=""/>
    <s v="Invoice"/>
    <s v="Invoice"/>
    <s v=""/>
    <s v=""/>
    <s v="0 Days 3 Hr 57 Min "/>
    <s v="500"/>
    <s v="Approved -  ;; Approved -  ;"/>
    <s v="43"/>
    <s v="43"/>
    <s v=";"/>
    <s v=";"/>
    <s v=";"/>
    <s v="BR"/>
    <s v="PROTÓTIPOS MAN"/>
    <s v="USD"/>
    <s v=""/>
    <s v=""/>
    <s v=""/>
    <s v="DPP72624 DPP72697"/>
    <s v="1"/>
    <s v="1"/>
    <s v=""/>
    <s v=""/>
    <s v="0"/>
    <s v=""/>
    <s v=""/>
    <s v=""/>
    <s v=""/>
    <s v=""/>
    <s v=""/>
    <s v=""/>
  </r>
  <r>
    <d v="2024-01-01T00:00:00"/>
    <x v="0"/>
    <n v="109649"/>
    <s v="Prototypes/Samples - Projeto VW 246 A0 - forma de recuperação ainda a ser definido"/>
    <s v="VW"/>
    <d v="2024-01-02T00:00:00"/>
    <s v="Paraisopolis"/>
    <s v="Inbound Premium"/>
    <n v="66"/>
    <n v="66"/>
    <n v="9.2360425449583105E-5"/>
    <s v="E1P-Prototypes/Samples"/>
    <s v="Cost Recovery"/>
    <s v="APTIV MANUFATURA E SERVICOS DE-724381"/>
    <s v="LITTELFUSE PHILS., INC.-1049688"/>
    <s v="Parts for project development. Freight approved by email by the Project Manager."/>
    <s v="DHL Express SA"/>
    <s v="PTA-00150030"/>
    <s v="15435234;"/>
    <s v=";"/>
    <s v=";"/>
    <s v="Aptiv"/>
    <s v="Premium - Productive"/>
    <s v="rayzza.peres@aptiv.com"/>
    <s v="2024-01-02T05:22:39.23"/>
    <s v="2024-01-02T05:22:20.26"/>
    <s v="SA"/>
    <s v="Open"/>
    <s v="0"/>
    <s v=""/>
    <s v="66"/>
    <s v=""/>
    <s v="10012"/>
    <s v="Q11"/>
    <s v=""/>
    <s v="66"/>
    <s v="Recoverable"/>
    <s v=""/>
    <s v="66"/>
    <s v="USD"/>
    <s v="BUILDING 1 &amp; 2"/>
    <s v="MALVAR"/>
    <s v="1049688"/>
    <s v="PH"/>
    <s v="AP"/>
    <s v="BTG"/>
    <s v="4233"/>
    <s v="AVENIDA AVELINO RIBEIRO, 900"/>
    <s v="PARAISOPOLIS"/>
    <s v="724381"/>
    <s v="BR"/>
    <s v="SA"/>
    <s v="MG"/>
    <s v="37660-000"/>
    <s v="SPS"/>
    <s v="Approved"/>
    <s v="Edilson, Geraldo"/>
    <s v="2024-01-30T03:36:36.00"/>
    <s v="0"/>
    <s v="DHL Express SA"/>
    <s v="6904941875"/>
    <s v=""/>
    <s v="Aptiv"/>
    <s v=""/>
    <s v="Invoice"/>
    <s v="Invoice"/>
    <s v=""/>
    <s v=""/>
    <s v="27 Days 22 Hr 13 Min "/>
    <s v="500"/>
    <s v="Approved -  ;; Approved -  ;"/>
    <s v="66"/>
    <s v="66"/>
    <s v=";"/>
    <s v=";"/>
    <s v=";"/>
    <s v="BR"/>
    <s v="246 A0"/>
    <s v="USD"/>
    <s v=""/>
    <s v=""/>
    <s v=""/>
    <s v="DPP72526"/>
    <s v="1"/>
    <s v="1"/>
    <s v=""/>
    <s v=""/>
    <s v="0"/>
    <s v=""/>
    <s v=""/>
    <s v=""/>
    <s v=""/>
    <s v="005212246"/>
    <s v=""/>
    <s v=""/>
  </r>
  <r>
    <d v="2024-01-01T00:00:00"/>
    <x v="0"/>
    <n v="109671"/>
    <s v="Prototypes/Samples - Absorvido na SC 161-23"/>
    <s v="JOHN DEERE"/>
    <d v="2024-01-02T00:00:00"/>
    <s v="Paraisopolis"/>
    <s v="Inbound Premium"/>
    <n v="196"/>
    <n v="196"/>
    <n v="2.7428247557754982E-4"/>
    <s v="E1P-Prototypes/Samples"/>
    <s v="Cost Recovery"/>
    <s v="APTIV MANUFATURA E SERVICOS DE-733223"/>
    <s v="SERENDIPITY ELECTRONICS-749804"/>
    <s v="Parts for project development. Freight will be absorbed at the SC 161-23 quotation."/>
    <s v="DHL Express SA"/>
    <s v="PTA-00145879"/>
    <s v="15508666;"/>
    <s v=";"/>
    <s v=";"/>
    <s v="Aptiv"/>
    <s v="Premium - Productive"/>
    <s v="rayzza.peres@aptiv.com"/>
    <s v="2024-01-02T05:54:33.14"/>
    <s v="2024-01-02T05:54:15.13"/>
    <s v="SA"/>
    <s v="Closed Recovered"/>
    <s v="0"/>
    <s v=""/>
    <s v="196"/>
    <s v=""/>
    <s v="10012"/>
    <s v="Q11"/>
    <s v=""/>
    <s v="196"/>
    <s v="Recoverable"/>
    <s v=""/>
    <s v="196"/>
    <s v="USD"/>
    <s v="152 E MAIN ST"/>
    <s v="HUNTINGTON"/>
    <s v="749804"/>
    <s v="US"/>
    <s v="NA"/>
    <s v="NY"/>
    <s v="11743-2958"/>
    <s v="AVENIDA AVELINO RIBEIRO, 900"/>
    <s v="PARAISOPOLIS"/>
    <s v="733223"/>
    <s v="BR"/>
    <s v="SA"/>
    <s v="MG"/>
    <s v="37660-000"/>
    <s v="SPS"/>
    <s v="Approved"/>
    <s v="Edilson, Geraldo"/>
    <s v="2024-01-02T09:13:15.00"/>
    <s v="0"/>
    <s v="DHL Express SA"/>
    <s v="5271031544"/>
    <s v=""/>
    <s v="Aptiv"/>
    <s v=""/>
    <s v="Invoice"/>
    <s v="Invoice"/>
    <s v=""/>
    <s v=""/>
    <s v="0 Days 3 Hr 18 Min "/>
    <s v="500"/>
    <s v="Approved -  ;; Approved -  ;"/>
    <s v="196"/>
    <s v="196"/>
    <s v=";"/>
    <s v=";"/>
    <s v=";"/>
    <s v="BR"/>
    <s v="7M "/>
    <s v="USD"/>
    <s v=""/>
    <s v=""/>
    <s v=""/>
    <s v="DPP72642"/>
    <s v="1"/>
    <s v="1"/>
    <s v=""/>
    <s v=""/>
    <s v="0"/>
    <s v=""/>
    <s v=""/>
    <s v=""/>
    <s v=""/>
    <s v=""/>
    <s v=""/>
    <s v=""/>
  </r>
  <r>
    <d v="2024-01-01T00:00:00"/>
    <x v="0"/>
    <n v="109672"/>
    <s v="Prototypes/Samples - Absorvido na SC 126-23"/>
    <s v="OTHER"/>
    <d v="2024-01-02T00:00:00"/>
    <s v="Paraisopolis"/>
    <s v="Inbound Premium"/>
    <n v="51"/>
    <n v="51"/>
    <n v="7.136941966558695E-5"/>
    <s v="E1P-Prototypes/Samples"/>
    <s v="Cost Recovery"/>
    <s v="APTIV MANUFATURA E SERVICOS DE-733223"/>
    <s v="SERENDIPITY ELECTRONICS-749804"/>
    <s v="Parts for project development. Freight will be absorbed at the SC 126-22 quotation."/>
    <s v="DHL Express SA"/>
    <s v="PTA-00145877"/>
    <s v="35833530;"/>
    <s v=";"/>
    <s v=";"/>
    <s v="Aptiv"/>
    <s v="Premium - Productive"/>
    <s v="rayzza.peres@aptiv.com"/>
    <s v="2024-01-02T06:02:55.24"/>
    <s v="2024-01-02T06:02:27.41"/>
    <s v="SA"/>
    <s v="Closed Recovered"/>
    <s v="0"/>
    <s v=""/>
    <s v="51"/>
    <s v=""/>
    <s v="10012"/>
    <s v="Q11"/>
    <s v=""/>
    <s v="51"/>
    <s v="Recoverable"/>
    <s v=""/>
    <s v="51"/>
    <s v="USD"/>
    <s v="152 E MAIN ST"/>
    <s v="HUNTINGTON"/>
    <s v="749804"/>
    <s v="US"/>
    <s v="NA"/>
    <s v="NY"/>
    <s v="11743-2958"/>
    <s v="AVENIDA AVELINO RIBEIRO, 900"/>
    <s v="PARAISOPOLIS"/>
    <s v="733223"/>
    <s v="BR"/>
    <s v="SA"/>
    <s v="MG"/>
    <s v="37660-000"/>
    <s v="SPS"/>
    <s v="Approved"/>
    <s v="Edilson, Geraldo"/>
    <s v="2024-01-02T09:13:05.00"/>
    <s v="0"/>
    <s v="DHL Express SA"/>
    <s v="4563059034"/>
    <s v=""/>
    <s v="Aptiv"/>
    <s v=""/>
    <s v="Invoice"/>
    <s v="Invoice"/>
    <s v=""/>
    <s v=""/>
    <s v="0 Days 3 Hr 10 Min "/>
    <s v="500"/>
    <s v="Approved -  ;; Approved -  ;"/>
    <s v="51"/>
    <s v="51"/>
    <s v=";"/>
    <s v=";"/>
    <s v=";"/>
    <s v="BR"/>
    <s v="ARO 10 "/>
    <s v="USD"/>
    <s v=""/>
    <s v=""/>
    <s v=""/>
    <s v="DPP72436"/>
    <s v="1"/>
    <s v="1"/>
    <s v=""/>
    <s v=""/>
    <s v="0"/>
    <s v=""/>
    <s v=""/>
    <s v=""/>
    <s v=""/>
    <s v=""/>
    <s v=""/>
    <s v=""/>
  </r>
  <r>
    <d v="2024-01-01T00:00:00"/>
    <x v="0"/>
    <n v="109907"/>
    <s v="Prototypes/Samples - Absorvido na SC 529-23"/>
    <s v="JOHN DEERE"/>
    <d v="2024-01-04T00:00:00"/>
    <s v="Paraisopolis"/>
    <s v="Inbound Premium"/>
    <n v="115"/>
    <n v="115"/>
    <n v="1.6093104434397056E-4"/>
    <s v="E1P-Prototypes/Samples"/>
    <s v="Cost Recovery"/>
    <s v="APTIV MANUFATURA E SERVICOS DE-724381"/>
    <s v="BERGER S2B GMBH-1053268"/>
    <s v="Parts for project development. Freight will be absorbed at the SC 529-23 quotation."/>
    <s v="DHL Express SA"/>
    <s v="PTA-00146436"/>
    <s v="35820254;"/>
    <s v=";"/>
    <s v=";"/>
    <s v="Aptiv"/>
    <s v="Premium - Productive"/>
    <s v="rayzza.peres@aptiv.com"/>
    <s v="2024-01-04T11:01:32.26"/>
    <s v="2024-01-04T11:01:05.66"/>
    <s v="SA"/>
    <s v="Closed Recovered"/>
    <s v="0"/>
    <s v=""/>
    <s v="115"/>
    <s v=""/>
    <s v="10012"/>
    <s v="Q11"/>
    <s v=""/>
    <s v="115"/>
    <s v="Recoverable"/>
    <s v=""/>
    <s v="115"/>
    <s v="USD"/>
    <s v="HANS-THOMA-STR. 49-51"/>
    <s v="MANNHEIM"/>
    <s v="1053268"/>
    <s v="DE"/>
    <s v="EMEA"/>
    <s v="BW"/>
    <s v="68163"/>
    <s v="AVENIDA AVELINO RIBEIRO, 900"/>
    <s v="PARAISOPOLIS"/>
    <s v="724381"/>
    <s v="BR"/>
    <s v="SA"/>
    <s v="MG"/>
    <s v="37660-000"/>
    <s v="SPS"/>
    <s v="Approved"/>
    <s v="Edilson, Geraldo"/>
    <s v="2024-01-08T12:10:08.00"/>
    <s v="0"/>
    <s v="DHL Express SA"/>
    <s v="7738903841"/>
    <s v=""/>
    <s v="Aptiv"/>
    <s v=""/>
    <s v="Invoice"/>
    <s v="Invoice"/>
    <s v=""/>
    <s v=""/>
    <s v="4 Days 1 Hr 8 Min "/>
    <s v="500"/>
    <s v="Approved -  ;; Approved -  ;"/>
    <s v="115"/>
    <s v="115"/>
    <s v=";"/>
    <s v=";"/>
    <s v=";"/>
    <s v="BR"/>
    <s v="Mercury Pacote 2"/>
    <s v="USD"/>
    <s v=""/>
    <s v=""/>
    <s v=""/>
    <s v="DPP71988"/>
    <s v="1"/>
    <s v="1"/>
    <s v=""/>
    <s v=""/>
    <s v="0"/>
    <s v=""/>
    <s v=""/>
    <s v=""/>
    <s v=""/>
    <s v="318321502"/>
    <s v=""/>
    <s v=""/>
  </r>
  <r>
    <d v="2024-01-01T00:00:00"/>
    <x v="0"/>
    <n v="109910"/>
    <s v="Prototypes/Samples - Absorvido no valor da peça"/>
    <s v="Stellantis"/>
    <d v="2024-01-04T00:00:00"/>
    <s v="Paraisopolis"/>
    <s v="Inbound Premium"/>
    <n v="83"/>
    <n v="83"/>
    <n v="1.1615023200477876E-4"/>
    <s v="E1P-Prototypes/Samples"/>
    <s v="Cost Recovery"/>
    <s v="APTIV MANUFATURA E SERVICOS DE-724381"/>
    <s v="SERENDIPITY ELECTRONICS-749804"/>
    <s v="Parts for sales from protoypes pieces. Freigth included in the piece price."/>
    <s v="DHL Express SA"/>
    <s v="PTA-00146435"/>
    <s v="35048924;"/>
    <s v=";"/>
    <s v=";"/>
    <s v="Aptiv"/>
    <s v="Premium - Productive"/>
    <s v="rayzza.peres@aptiv.com"/>
    <s v="2024-01-04T11:11:20.55"/>
    <s v="2024-01-04T11:10:59.61"/>
    <s v="SA"/>
    <s v="Closed Recovered"/>
    <s v="0"/>
    <s v=""/>
    <s v="83"/>
    <s v=""/>
    <s v="10012"/>
    <s v="Q11"/>
    <s v=""/>
    <s v="83"/>
    <s v="Recoverable"/>
    <s v=""/>
    <s v="83"/>
    <s v="USD"/>
    <s v="152 E MAIN ST"/>
    <s v="HUNTINGTON"/>
    <s v="749804"/>
    <s v="US"/>
    <s v="NA"/>
    <s v="NY"/>
    <s v="11743-2958"/>
    <s v="AVENIDA AVELINO RIBEIRO, 900"/>
    <s v="PARAISOPOLIS"/>
    <s v="724381"/>
    <s v="BR"/>
    <s v="SA"/>
    <s v="MG"/>
    <s v="37660-000"/>
    <s v="SPS"/>
    <s v="Approved"/>
    <s v="Edilson, Geraldo"/>
    <s v="2024-01-08T12:09:43.00"/>
    <s v="0"/>
    <s v="DHL Express SA"/>
    <s v="4292812856"/>
    <s v=""/>
    <s v="Aptiv"/>
    <s v=""/>
    <s v="Invoice"/>
    <s v="Invoice"/>
    <s v=""/>
    <s v=""/>
    <s v="4 Days 0 Hr 58 Min "/>
    <s v="500"/>
    <s v="Approved -  ;; Approved -  ;"/>
    <s v="83"/>
    <s v="83"/>
    <s v=";"/>
    <s v=";"/>
    <s v=";"/>
    <s v="BR"/>
    <s v="J4U ICE &amp; PHEV"/>
    <s v="USD"/>
    <s v=""/>
    <s v=""/>
    <s v=""/>
    <s v="DPP72375"/>
    <s v="1"/>
    <s v="1"/>
    <s v=""/>
    <s v=""/>
    <s v="0"/>
    <s v=""/>
    <s v=""/>
    <s v=""/>
    <s v=""/>
    <s v=""/>
    <s v=""/>
    <s v=""/>
  </r>
  <r>
    <d v="2024-01-01T00:00:00"/>
    <x v="1"/>
    <n v="109926"/>
    <s v="Quality issue JD - troca de solda"/>
    <s v="JOHN DEERE"/>
    <d v="2024-01-04T00:00:00"/>
    <s v="Paraisopolis"/>
    <s v="Inbound Premium"/>
    <n v="35"/>
    <n v="35"/>
    <n v="4.8979013495991041E-5"/>
    <s v="E1P-Prototypes/Samples"/>
    <s v="Normal"/>
    <s v="APTIV MANUFATURA E SERVICOS DE-724381"/>
    <s v="SHENZHEN JUFENG SOLDER CO-Dummy"/>
    <s v="Testes de solda nova nas linhas da JD devido a problams de qualidade com a solda atual. "/>
    <s v="DHL Express SA"/>
    <s v="PTA-00146434"/>
    <s v="PPN00544;"/>
    <s v=";"/>
    <s v=";"/>
    <s v="Aptiv"/>
    <s v="Premium - Productive"/>
    <s v="rayzza.peres@aptiv.com"/>
    <s v="2024-01-04T11:48:14.99"/>
    <s v="2024-01-30T01:48:04.18"/>
    <s v="SA"/>
    <s v="Closed Not Recovered"/>
    <s v="0"/>
    <s v=""/>
    <s v="35"/>
    <s v=""/>
    <s v="10012"/>
    <s v="Q11"/>
    <s v=""/>
    <s v="35"/>
    <s v="Non-Recoverable"/>
    <s v=""/>
    <s v="35"/>
    <s v="USD"/>
    <s v="1F, BUILDING 12, JINPENG IND"/>
    <s v="SHENZHEN"/>
    <s v="Dummy"/>
    <s v="US"/>
    <s v="AP"/>
    <s v="JINPENG"/>
    <s v="518129"/>
    <s v="AVENIDA AVELINO RIBEIRO, 900"/>
    <s v="PARAISOPOLIS"/>
    <s v="724381"/>
    <s v="BR"/>
    <s v="SA"/>
    <s v="MG"/>
    <s v="37660-000"/>
    <s v="SPS"/>
    <s v="Approved"/>
    <s v="Edilson, Geraldo"/>
    <s v="2024-01-08T12:09:06.00"/>
    <s v="0"/>
    <s v="DHL Express SA"/>
    <s v="8259494412"/>
    <s v=""/>
    <s v="Aptiv"/>
    <s v=""/>
    <s v="Invoice"/>
    <s v="Invoice"/>
    <s v=""/>
    <s v=""/>
    <s v="4 Days 0 Hr 20 Min "/>
    <s v="500"/>
    <s v="Approved -  ;; Approved -  ;"/>
    <s v="35"/>
    <s v="35"/>
    <s v=";"/>
    <s v=";"/>
    <s v=";"/>
    <s v="BR"/>
    <s v="COLIBRI"/>
    <s v="USD"/>
    <s v=""/>
    <s v=""/>
    <s v=""/>
    <s v="DPP71684"/>
    <s v="1"/>
    <s v="1"/>
    <s v=""/>
    <s v=""/>
    <s v="0"/>
    <s v=""/>
    <s v=""/>
    <s v=""/>
    <s v=""/>
    <s v=""/>
    <s v=""/>
    <s v=""/>
  </r>
  <r>
    <d v="2024-01-01T00:00:00"/>
    <x v="0"/>
    <n v="109929"/>
    <s v="Prototypes/Samples - Projeto VW 246 A0 - forma de recuperação ainda a ser definido"/>
    <s v="VW"/>
    <d v="2024-01-02T00:00:00"/>
    <s v="Paraisopolis"/>
    <s v="Inbound Premium"/>
    <n v="74"/>
    <n v="74"/>
    <n v="1.0355562853438106E-4"/>
    <s v="E1P-Prototypes/Samples"/>
    <s v="Cost Recovery"/>
    <s v="APTIV MANUFATURA E SERVICOS DE-724381"/>
    <s v="APTIV MOBILITY SERVICES AUSTRIA-728073"/>
    <s v="Parts for project development. Freight approved by email by the Project Manager."/>
    <s v="DHL Express SA"/>
    <s v="PTA-00146437"/>
    <s v="33501779;"/>
    <s v=";"/>
    <s v=";"/>
    <s v="Aptiv"/>
    <s v="Premium - Productive"/>
    <s v="rayzza.peres@aptiv.com"/>
    <s v="2024-01-04T11:57:43.08"/>
    <s v="2024-01-04T11:57:16.95"/>
    <s v="SA"/>
    <s v="Open"/>
    <s v="0"/>
    <s v=""/>
    <s v="74"/>
    <s v=""/>
    <s v="10012"/>
    <s v="Q11"/>
    <s v=""/>
    <s v="74"/>
    <s v="Recoverable"/>
    <s v=""/>
    <s v="74"/>
    <s v="USD"/>
    <s v="STALLHOFNER STRASSE 4"/>
    <s v="MATTIGHOFEN"/>
    <s v="728073"/>
    <s v="AT"/>
    <s v="EMEA"/>
    <s v="OO"/>
    <s v="5230"/>
    <s v="AVENIDA AVELINO RIBEIRO, 900"/>
    <s v="PARAISOPOLIS"/>
    <s v="724381"/>
    <s v="BR"/>
    <s v="SA"/>
    <s v="MG"/>
    <s v="37660-000"/>
    <s v="SPS"/>
    <s v="Approved"/>
    <s v="Edilson, Geraldo"/>
    <s v="2024-01-08T12:10:18.00"/>
    <s v="0"/>
    <s v="DHL Express SA"/>
    <s v="2674016203"/>
    <s v=""/>
    <s v="Aptiv"/>
    <s v=""/>
    <s v="Invoice"/>
    <s v="Invoice"/>
    <s v=""/>
    <s v=""/>
    <s v="4 Days 0 Hr 12 Min "/>
    <s v="500"/>
    <s v="Approved -  ;; Approved -  ;"/>
    <s v="74"/>
    <s v="74"/>
    <s v=";"/>
    <s v=";"/>
    <s v=";"/>
    <s v="BR"/>
    <s v="246 A0"/>
    <s v="USD"/>
    <s v=""/>
    <s v=""/>
    <s v=""/>
    <s v="DPP72585"/>
    <s v="1"/>
    <s v="1"/>
    <s v=""/>
    <s v=""/>
    <s v="0"/>
    <s v=""/>
    <s v=""/>
    <s v=""/>
    <s v=""/>
    <s v=""/>
    <s v=""/>
    <s v=""/>
  </r>
  <r>
    <d v="2024-01-01T00:00:00"/>
    <x v="0"/>
    <n v="110451"/>
    <s v="Modificações FCA - será recuperado em POV"/>
    <s v="FIAT"/>
    <d v="2024-01-08T00:00:00"/>
    <s v="Paraisopolis"/>
    <s v="Inbound Premium"/>
    <n v="104.85"/>
    <n v="130"/>
    <n v="1.4672713043013314E-4"/>
    <s v="E1D-Aptiv Design/Engineering changes"/>
    <s v="Cost Recovery"/>
    <s v="APTIV MANUFATURA E SERVICOS DE-724381"/>
    <s v="APTIV WARREN (FR11)-725476"/>
    <s v="Material to meet critical implementation as requested by the Fiat customer. It will be retrieved in the POV to be issued.&quot;&quot;"/>
    <s v="DHL Express SA"/>
    <s v="PTA-00146494"/>
    <s v="15521515;15521513;15521515"/>
    <s v="14800;3000;22000"/>
    <s v="8.00;0;0"/>
    <s v="Aptiv"/>
    <s v="Premium - Productive"/>
    <s v="marcia.p.torres@aptiv.com"/>
    <s v="2024-01-08T06:41:48.39"/>
    <s v="2024-01-31T02:20:03.32"/>
    <s v="SA"/>
    <s v="Closed Recovered"/>
    <s v="0"/>
    <s v=""/>
    <s v="104.85"/>
    <s v=""/>
    <s v="10012"/>
    <s v="Q11"/>
    <s v=""/>
    <s v="104.85"/>
    <s v="Recoverable"/>
    <s v=""/>
    <s v="130"/>
    <s v="USD"/>
    <s v="1265 N RIVER RD"/>
    <s v="WARREN"/>
    <s v="725476"/>
    <s v="US"/>
    <s v="NA"/>
    <s v="OH"/>
    <s v="44483"/>
    <s v="AVENIDA AVELINO RIBEIRO, 900"/>
    <s v="PARAISOPOLIS"/>
    <s v="724381"/>
    <s v="BR"/>
    <s v="SA"/>
    <s v="MG"/>
    <s v="37660-000"/>
    <s v="SPS"/>
    <s v="Approved"/>
    <s v="Edilson, Geraldo"/>
    <s v="2024-01-08T06:58:58.00"/>
    <s v="0"/>
    <s v=""/>
    <s v=""/>
    <s v=""/>
    <s v="Aptiv"/>
    <s v=""/>
    <s v="Invoice"/>
    <s v="Invoice"/>
    <s v=""/>
    <s v=""/>
    <s v="0 Days 0 Hr 17 Min "/>
    <s v="500"/>
    <s v="Approved -  ;; Approved -  ;"/>
    <s v="104.85"/>
    <s v="104.85"/>
    <s v=";0;0"/>
    <s v=";; "/>
    <s v=";; "/>
    <s v="BR"/>
    <s v="X6H"/>
    <s v="USD"/>
    <s v=""/>
    <s v=""/>
    <s v="Kg"/>
    <s v="Material to meet critical implementation as requested by the Fiat customer. It will be retrieved in the POV to be issued."/>
    <s v="1"/>
    <s v="1"/>
    <s v=""/>
    <s v=""/>
    <s v="0"/>
    <s v=""/>
    <s v=""/>
    <s v=""/>
    <s v=""/>
    <s v=""/>
    <s v=""/>
    <s v=""/>
  </r>
  <r>
    <d v="2024-01-01T00:00:00"/>
    <x v="0"/>
    <n v="110512"/>
    <s v="Prototypes/Samples - Absorvido na SC 161-23"/>
    <s v="JOHN DEERE"/>
    <d v="2024-01-09T00:00:00"/>
    <s v="Paraisopolis"/>
    <s v="Inbound Premium"/>
    <n v="1485.58"/>
    <n v="1485.58"/>
    <n v="2.0789212248392675E-3"/>
    <s v="E1P-Prototypes/Samples"/>
    <s v="Cost Recovery"/>
    <s v="Paraisopolis-10012"/>
    <s v="MTA S P A-737725"/>
    <s v="Parts for project development. Freight will be absorbed at the SC 161-23 quotation."/>
    <s v="DSV UTI Air &amp; Sea Agenciamento de Transportes"/>
    <s v="PTA-00147298"/>
    <s v="PE565765;"/>
    <s v=";"/>
    <s v=";"/>
    <s v="Aptiv"/>
    <s v="Premium - Productive"/>
    <s v="rayzza.peres@aptiv.com"/>
    <s v="2024-01-09T11:00:54.95"/>
    <s v="2024-01-09T10:59:33.70"/>
    <s v="SA"/>
    <s v="Closed Recovered"/>
    <s v="0"/>
    <s v=""/>
    <s v="0"/>
    <s v=""/>
    <s v="10012"/>
    <s v="Q11"/>
    <s v=""/>
    <s v=""/>
    <s v="Recoverable"/>
    <s v=""/>
    <s v="1346"/>
    <s v=""/>
    <s v="VIALE DELLINDUSTRIA 12"/>
    <s v="CODOGNO"/>
    <s v="737725"/>
    <s v="IT"/>
    <s v="EMEA"/>
    <s v="LO"/>
    <s v="26845"/>
    <s v="Av. Avelino Ribeiro, 900"/>
    <s v="PARAISOPOLIS"/>
    <s v="10012"/>
    <s v="BR"/>
    <s v="SA"/>
    <s v="Mina"/>
    <s v="37660-000"/>
    <s v="SPS"/>
    <s v="Approved"/>
    <s v="Laporte, Greg"/>
    <s v="2024-01-12T06:09:28.00"/>
    <s v="0"/>
    <s v=""/>
    <s v=""/>
    <s v=""/>
    <s v="Aptiv"/>
    <s v=""/>
    <s v="Email Quote"/>
    <s v="Email Quote"/>
    <s v=""/>
    <s v=""/>
    <s v="3 Days 7 Hr 8 Min "/>
    <s v="5000"/>
    <s v="Approved -  ;; Approved -  ;; Approved -  ;; Approved -  ;"/>
    <s v="1485.58"/>
    <s v="1485.58"/>
    <s v=";"/>
    <s v=";"/>
    <s v=";"/>
    <s v="BR"/>
    <s v="7M"/>
    <s v="EUR"/>
    <s v=""/>
    <s v=""/>
    <s v=""/>
    <s v="DPP70832"/>
    <s v="1.1037"/>
    <s v=""/>
    <s v=""/>
    <s v=""/>
    <s v="0"/>
    <s v=""/>
    <s v=""/>
    <s v=""/>
    <s v=""/>
    <s v=""/>
    <s v=""/>
    <s v=""/>
  </r>
  <r>
    <d v="2024-01-01T00:00:00"/>
    <x v="0"/>
    <n v="110513"/>
    <s v="Prototypes/Samples - Projeto VW 246 A0 - forma de recuperação ainda a ser definido"/>
    <s v="VW"/>
    <d v="2024-01-09T00:00:00"/>
    <s v="Paraisopolis"/>
    <s v="Inbound Premium"/>
    <n v="1864.15"/>
    <n v="1864.15"/>
    <n v="2.6086922288157629E-3"/>
    <s v="E1P-Prototypes/Samples"/>
    <s v="Cost Recovery"/>
    <s v="Paraisopolis-10012"/>
    <s v="LEAR CORP GMBH-1060998"/>
    <s v="Parts for project development. Freight approved by email by the Project Manager."/>
    <s v="DSV UTI Air &amp; Sea Agenciamento de Transportes"/>
    <s v="PTA-00147299"/>
    <s v="PE555212;"/>
    <s v=";"/>
    <s v=";"/>
    <s v="Aptiv"/>
    <s v="Premium - Productive"/>
    <s v="rayzza.peres@aptiv.com"/>
    <s v="2024-01-09T11:01:54.49"/>
    <s v="2024-01-09T11:01:48.53"/>
    <s v="SA"/>
    <s v="Open"/>
    <s v="0"/>
    <s v=""/>
    <s v="0"/>
    <s v=""/>
    <s v="10012"/>
    <s v="Q11"/>
    <s v=""/>
    <s v=""/>
    <s v="Recoverable"/>
    <s v=""/>
    <s v="1689"/>
    <s v=""/>
    <s v="KOPENHAGENER STR. 3"/>
    <s v="BAD BENTHEIM"/>
    <s v="1060998"/>
    <s v="DE"/>
    <s v="EMEA"/>
    <s v="NI"/>
    <s v="48455"/>
    <s v="Av. Avelino Ribeiro, 900"/>
    <s v="PARAISOPOLIS"/>
    <s v="10012"/>
    <s v="BR"/>
    <s v="SA"/>
    <s v="Mina"/>
    <s v="37660-000"/>
    <s v="SPS"/>
    <s v="Approved"/>
    <s v="Laporte, Greg"/>
    <s v="2024-01-12T06:09:35.00"/>
    <s v="0"/>
    <s v="DSV UTI Air &amp; Sea Agenciamento de Transportes"/>
    <s v=""/>
    <s v=""/>
    <s v="Aptiv"/>
    <s v=""/>
    <s v="Email Quote"/>
    <s v="Email Quote"/>
    <s v=""/>
    <s v=""/>
    <s v="3 Days 7 Hr 7 Min "/>
    <s v="5000"/>
    <s v="Approved -  ;; Approved -  ;; Approved -  ;; Approved -  ;"/>
    <s v="1864.15"/>
    <s v="1864.15"/>
    <s v=";"/>
    <s v=";"/>
    <s v=";"/>
    <s v="BR"/>
    <s v="246 A0 SUV"/>
    <s v="EUR"/>
    <s v=""/>
    <s v=""/>
    <s v=""/>
    <s v="DPP72632"/>
    <s v="1.1037"/>
    <s v=""/>
    <s v=""/>
    <s v=""/>
    <s v="0"/>
    <s v=""/>
    <s v=""/>
    <s v=""/>
    <s v=""/>
    <s v="175592476"/>
    <s v=""/>
    <s v=""/>
  </r>
  <r>
    <d v="2024-01-01T00:00:00"/>
    <x v="0"/>
    <n v="110521"/>
    <s v="Prototypes/Samples - Smart Car"/>
    <s v="Stellantis"/>
    <d v="2024-01-02T00:00:00"/>
    <s v="Paraisopolis"/>
    <s v="Inbound Premium"/>
    <n v="126"/>
    <n v="126"/>
    <n v="1.7632444858556775E-4"/>
    <s v="E1P-Prototypes/Samples"/>
    <s v="Cost Recovery Pending"/>
    <s v="APTIV MANUFATURA E SERVICOS DE-724381"/>
    <s v="SERENDIPITY ELECTRONICS-749804"/>
    <s v="Parts for project development. Freight approved by email by the Project Manager."/>
    <s v="DHL Express SA"/>
    <s v="PTA-00146613"/>
    <s v="13663390;"/>
    <s v=";"/>
    <s v=";"/>
    <s v="Aptiv"/>
    <s v="Premium - Productive"/>
    <s v="rayzza.peres@aptiv.com"/>
    <s v="2024-01-09T11:24:02.13"/>
    <s v="2024-01-12T10:51:13.50"/>
    <s v="SA"/>
    <s v="Open"/>
    <s v="0"/>
    <s v=""/>
    <s v="0"/>
    <s v=""/>
    <s v="10012"/>
    <s v="Q11"/>
    <s v=""/>
    <s v=""/>
    <s v="Recoverable"/>
    <s v=""/>
    <s v="126"/>
    <s v=""/>
    <s v="152 E MAIN ST"/>
    <s v="HUNTINGTON"/>
    <s v="749804"/>
    <s v="US"/>
    <s v="NA"/>
    <s v="NY"/>
    <s v="11743-2958"/>
    <s v="AVENIDA AVELINO RIBEIRO, 900"/>
    <s v="PARAISOPOLIS"/>
    <s v="724381"/>
    <s v="BR"/>
    <s v="SA"/>
    <s v="MG"/>
    <s v="37660-000"/>
    <s v="SPS"/>
    <s v="Approved"/>
    <s v="Edilson, Geraldo"/>
    <s v="2024-01-09T11:50:28.00"/>
    <s v="0"/>
    <s v="DHL Express SA"/>
    <s v=""/>
    <s v=""/>
    <s v="Aptiv"/>
    <s v=""/>
    <s v="Invoice"/>
    <s v="Invoice"/>
    <s v=""/>
    <s v=""/>
    <s v="0 Days 0 Hr 26 Min "/>
    <s v="500"/>
    <s v="Approved -  ;; Approved -  ;"/>
    <s v="126"/>
    <s v="126"/>
    <s v=";"/>
    <s v=";"/>
    <s v=";"/>
    <s v="BR"/>
    <s v="Smart car CC22"/>
    <s v="USD"/>
    <s v=""/>
    <s v=""/>
    <s v=""/>
    <s v="DPP72376"/>
    <s v="1"/>
    <s v=""/>
    <s v=""/>
    <s v=""/>
    <s v="0"/>
    <s v=""/>
    <s v=""/>
    <s v=""/>
    <s v=""/>
    <s v=""/>
    <s v=""/>
    <s v=""/>
  </r>
  <r>
    <d v="2024-01-01T00:00:00"/>
    <x v="0"/>
    <n v="110522"/>
    <s v="Prototypes/Samples - Projeto VW 246 A0 - forma de recuperação ainda a ser definido"/>
    <s v="VW"/>
    <d v="2024-01-02T00:00:00"/>
    <s v="Paraisopolis"/>
    <s v="Inbound Premium"/>
    <n v="278"/>
    <n v="278"/>
    <n v="3.8903330719672883E-4"/>
    <s v="E1P-Prototypes/Samples"/>
    <s v="Cost Recovery"/>
    <s v="APTIV MANUFATURA E SERVICOS DE-724381"/>
    <s v="SERENDIPITY ELECTRONICS-749804"/>
    <s v="Parts for project development. Freight approved by email by the Project Manager."/>
    <s v="DHL Express SA"/>
    <s v="PTA-00146612"/>
    <s v="13723930;"/>
    <s v=";"/>
    <s v=";"/>
    <s v="Aptiv"/>
    <s v="Premium - Productive"/>
    <s v="rayzza.peres@aptiv.com"/>
    <s v="2024-01-09T11:36:14.56"/>
    <s v="2024-01-09T11:36:04.04"/>
    <s v="SA"/>
    <s v="Open"/>
    <s v="0"/>
    <s v=""/>
    <s v="0"/>
    <s v=""/>
    <s v="10012"/>
    <s v="Q11"/>
    <s v=""/>
    <s v=""/>
    <s v="Recoverable"/>
    <s v=""/>
    <s v="278"/>
    <s v=""/>
    <s v="152 E MAIN ST"/>
    <s v="HUNTINGTON"/>
    <s v="749804"/>
    <s v="US"/>
    <s v="NA"/>
    <s v="NY"/>
    <s v="11743-2958"/>
    <s v="AVENIDA AVELINO RIBEIRO, 900"/>
    <s v="PARAISOPOLIS"/>
    <s v="724381"/>
    <s v="BR"/>
    <s v="SA"/>
    <s v="MG"/>
    <s v="37660-000"/>
    <s v="SPS"/>
    <s v="Approved"/>
    <s v="Edilson, Geraldo"/>
    <s v="2024-01-09T11:50:17.00"/>
    <s v="0"/>
    <s v="DHL Express SA"/>
    <s v=""/>
    <s v=""/>
    <s v="Aptiv"/>
    <s v=""/>
    <s v="Invoice"/>
    <s v="Invoice"/>
    <s v=""/>
    <s v=""/>
    <s v="0 Days 0 Hr 14 Min "/>
    <s v="500"/>
    <s v="Approved -  ;; Approved -  ;"/>
    <s v="278"/>
    <s v="278"/>
    <s v=";"/>
    <s v=";"/>
    <s v=";"/>
    <s v="BR"/>
    <s v="246 A0"/>
    <s v="USD"/>
    <s v=""/>
    <s v=""/>
    <s v=""/>
    <s v="DPP72369"/>
    <s v="1"/>
    <s v=""/>
    <s v=""/>
    <s v=""/>
    <s v="0"/>
    <s v=""/>
    <s v=""/>
    <s v=""/>
    <s v=""/>
    <s v=""/>
    <s v=""/>
    <s v=""/>
  </r>
  <r>
    <d v="2024-01-01T00:00:00"/>
    <x v="0"/>
    <n v="110523"/>
    <s v="Prototypes/Samples - Projeto VW 246 A0 - forma de recuperação ainda a ser definido"/>
    <s v="VW"/>
    <d v="2024-01-02T00:00:00"/>
    <s v="Paraisopolis"/>
    <s v="Inbound Premium"/>
    <n v="155"/>
    <n v="155"/>
    <n v="2.1690705976796032E-4"/>
    <s v="E1P-Prototypes/Samples"/>
    <s v="Cost Recovery"/>
    <s v="APTIV MANUFATURA E SERVICOS DE-724381"/>
    <s v="LEAR CORP GMBH-1060998"/>
    <s v="Parts for project development. Freight approved by email by the Project Manager."/>
    <s v="DHL Express SA"/>
    <s v="PTA-00146611"/>
    <s v="12147520;"/>
    <s v=";"/>
    <s v=";"/>
    <s v="Aptiv"/>
    <s v="Premium - Productive"/>
    <s v="rayzza.peres@aptiv.com"/>
    <s v="2024-01-09T11:39:10.51"/>
    <s v="2024-01-09T11:39:06.37"/>
    <s v="SA"/>
    <s v="Open"/>
    <s v="0"/>
    <s v=""/>
    <s v="0"/>
    <s v=""/>
    <s v="10012"/>
    <s v="Q11"/>
    <s v=""/>
    <s v=""/>
    <s v="Recoverable"/>
    <s v=""/>
    <s v="155"/>
    <s v=""/>
    <s v="KOPENHAGENER STR. 3"/>
    <s v="BAD BENTHEIM"/>
    <s v="1060998"/>
    <s v="DE"/>
    <s v="EMEA"/>
    <s v="NI"/>
    <s v="48455"/>
    <s v="AVENIDA AVELINO RIBEIRO, 900"/>
    <s v="PARAISOPOLIS"/>
    <s v="724381"/>
    <s v="BR"/>
    <s v="SA"/>
    <s v="MG"/>
    <s v="37660-000"/>
    <s v="SPS"/>
    <s v="Approved"/>
    <s v="Edilson, Geraldo"/>
    <s v="2024-01-09T11:50:08.00"/>
    <s v="0"/>
    <s v="DHL Express SA"/>
    <s v=""/>
    <s v=""/>
    <s v="Aptiv"/>
    <s v=""/>
    <s v="Invoice"/>
    <s v="Invoice"/>
    <s v=""/>
    <s v=""/>
    <s v="0 Days 0 Hr 10 Min "/>
    <s v="500"/>
    <s v="Approved -  ;; Approved -  ;"/>
    <s v="155"/>
    <s v="155"/>
    <s v=";"/>
    <s v=";"/>
    <s v=";"/>
    <s v="BR"/>
    <s v="246 A0"/>
    <s v="USD"/>
    <s v=""/>
    <s v=""/>
    <s v=""/>
    <s v="DPP72698"/>
    <s v="1"/>
    <s v=""/>
    <s v=""/>
    <s v=""/>
    <s v="0"/>
    <s v=""/>
    <s v=""/>
    <s v=""/>
    <s v=""/>
    <s v="175592476"/>
    <s v=""/>
    <s v=""/>
  </r>
  <r>
    <d v="2024-01-01T00:00:00"/>
    <x v="0"/>
    <n v="110526"/>
    <s v="Prototypes/Samples - Projeto VW 246 A0 - forma de recuperação ainda a ser definido"/>
    <s v="VW"/>
    <d v="2024-01-02T00:00:00"/>
    <s v="Paraisopolis"/>
    <s v="Inbound Premium"/>
    <n v="212"/>
    <n v="212"/>
    <n v="2.9667288174714572E-4"/>
    <s v="E1P-Prototypes/Samples"/>
    <s v="Cost Recovery"/>
    <s v="APTIV MANUFATURA E SERVICOS DE-724381"/>
    <s v="NINGBO SCHLEMMER AUTOMOTIVE PARTS-715472"/>
    <s v="Parts for project development. Freight approved by email by the Project Manager."/>
    <s v="DHL Express SA"/>
    <s v="PTA-00146622"/>
    <s v="35253472;"/>
    <s v=";"/>
    <s v=";"/>
    <s v="Aptiv"/>
    <s v="Premium - Productive"/>
    <s v="rayzza.peres@aptiv.com"/>
    <s v="2024-01-09T11:42:03.28"/>
    <s v="2024-01-09T11:40:51.68"/>
    <s v="SA"/>
    <s v="Open"/>
    <s v="0"/>
    <s v=""/>
    <s v="0"/>
    <s v=""/>
    <s v="10012"/>
    <s v="Q11"/>
    <s v=""/>
    <s v=""/>
    <s v="Recoverable"/>
    <s v=""/>
    <s v="212"/>
    <s v=""/>
    <s v="XIANGSHAN XIZHOU ECONOMIC ZONE"/>
    <s v="NING BO"/>
    <s v="715472"/>
    <s v="CN"/>
    <s v="AP"/>
    <s v="130"/>
    <s v="315722"/>
    <s v="AVENIDA AVELINO RIBEIRO, 900"/>
    <s v="PARAISOPOLIS"/>
    <s v="724381"/>
    <s v="BR"/>
    <s v="SA"/>
    <s v="MG"/>
    <s v="37660-000"/>
    <s v="SPS"/>
    <s v="Approved"/>
    <s v="Edilson, Geraldo"/>
    <s v="2024-01-09T01:51:12.00"/>
    <s v="0"/>
    <s v="DSV UTI Air &amp; Sea Agenciamento de Transportes"/>
    <s v=""/>
    <s v=""/>
    <s v="Aptiv"/>
    <s v=""/>
    <s v="Invoice"/>
    <s v="Invoice"/>
    <s v=""/>
    <s v=""/>
    <s v="0 Days 2 Hr 9 Min "/>
    <s v="500"/>
    <s v="Approved -  ;; Approved -  ;"/>
    <s v="212"/>
    <s v="212"/>
    <s v=";"/>
    <s v=";"/>
    <s v=";"/>
    <s v="BR"/>
    <s v="246 A0"/>
    <s v="USD"/>
    <s v=""/>
    <s v=""/>
    <s v=""/>
    <s v="DPP72372"/>
    <s v="1"/>
    <s v=""/>
    <s v=""/>
    <s v=""/>
    <s v="0"/>
    <s v=""/>
    <s v=""/>
    <s v=""/>
    <s v=""/>
    <s v=""/>
    <s v=""/>
    <s v=""/>
  </r>
  <r>
    <d v="2024-01-01T00:00:00"/>
    <x v="0"/>
    <n v="110552"/>
    <s v="Prototypes/Samples - Absorvido na SC 439-23"/>
    <s v="VW"/>
    <d v="2024-01-09T00:00:00"/>
    <s v="Paraisopolis"/>
    <s v="Inbound Premium"/>
    <n v="1218.48"/>
    <n v="455.6"/>
    <n v="1.7051413818455761E-3"/>
    <s v="E1P-Prototypes/Samples"/>
    <s v="Cost Recovery Pending"/>
    <s v="APTIV MANUFATURA E SERVICOS DE-724381"/>
    <s v="ITW ESPANA SLU-1014178"/>
    <s v="Parts for project development. Freight will be absorbed at the SC 439-23  quotation."/>
    <s v="DHL Express SA"/>
    <s v="PTA-00146624"/>
    <s v="33197606;"/>
    <s v=";"/>
    <s v=";"/>
    <s v="Aptiv"/>
    <s v="Premium - Productive"/>
    <s v="Stefany.Tressoldi@aptiv.com"/>
    <s v="2024-01-09T01:51:47.81"/>
    <s v="2024-01-12T10:49:17.63"/>
    <s v="SA"/>
    <s v="Open"/>
    <s v="0"/>
    <s v=""/>
    <s v="1218.48"/>
    <s v=""/>
    <s v="10012"/>
    <s v="Q11"/>
    <s v=""/>
    <s v="1104"/>
    <s v="Recoverable"/>
    <s v=""/>
    <s v="455.6"/>
    <s v="EUR"/>
    <s v="CARRETERA RIBES (CORRO DAVALL"/>
    <s v="LES FRANQUESES DEL VALLES"/>
    <s v="1014178"/>
    <s v="ES"/>
    <s v="EMEA"/>
    <s v="B"/>
    <s v="08520"/>
    <s v="AVENIDA AVELINO RIBEIRO, 900"/>
    <s v="PARAISOPOLIS"/>
    <s v="724381"/>
    <s v="BR"/>
    <s v="SA"/>
    <s v="MG"/>
    <s v="37660-000"/>
    <s v="SPS"/>
    <s v="Approved"/>
    <s v="Edilson, Geraldo"/>
    <s v="2024-01-09T01:58:42.00"/>
    <s v="0"/>
    <s v=""/>
    <s v=""/>
    <s v=""/>
    <s v="Aptiv"/>
    <s v=""/>
    <s v="Invoice"/>
    <s v="Invoice"/>
    <s v=""/>
    <s v=""/>
    <s v="0 Days 0 Hr 6 Min "/>
    <s v="500"/>
    <s v="Approved -  ;; Approved -  ;"/>
    <s v="1218.48"/>
    <s v="1218.48"/>
    <s v=";"/>
    <s v=";"/>
    <s v=";"/>
    <s v="BR"/>
    <s v="246 A0 SUV "/>
    <s v="USD"/>
    <s v=""/>
    <s v=""/>
    <s v=""/>
    <s v=""/>
    <s v="1"/>
    <s v="1.1037"/>
    <s v=""/>
    <s v=""/>
    <s v="0"/>
    <s v=""/>
    <s v=""/>
    <s v=""/>
    <s v=""/>
    <s v="005146428"/>
    <s v=""/>
    <s v=""/>
  </r>
  <r>
    <d v="2024-01-01T00:00:00"/>
    <x v="2"/>
    <n v="110773"/>
    <s v="Internal strategy - coletivas do fim de ano"/>
    <s v="JOHN DEERE"/>
    <d v="2024-01-10T00:00:00"/>
    <s v="Paraisopolis"/>
    <s v="Outbound Premium"/>
    <n v="141.87"/>
    <n v="141.87"/>
    <n v="1.985329327050357E-4"/>
    <s v="OOOT-Other/Sales"/>
    <s v="Normal"/>
    <s v="dummy-Dummy"/>
    <s v="APTIV MANUFATURA E SERVICOS DE-734227"/>
    <s v="carro extra devido a plano de coletivas aptiv, conforme e-mail do pelo Filipe Veloso"/>
    <s v="TRANSPORTADORA PITUTA"/>
    <s v="PTA-00150089"/>
    <s v="35577577-4;35806937-4"/>
    <s v="12;2"/>
    <s v=";0"/>
    <s v="Aptiv"/>
    <s v="Premium - Productive"/>
    <s v="marcia.p.torres@aptiv.com"/>
    <s v="2024-01-16T03:12:36.97"/>
    <s v="2024-01-16T03:12:31.94"/>
    <s v="SA"/>
    <s v="Closed Not Recovered"/>
    <s v="0"/>
    <s v=""/>
    <s v="0"/>
    <s v=""/>
    <s v="10012"/>
    <s v="Q11"/>
    <s v=""/>
    <s v=""/>
    <s v="Non-Recoverable"/>
    <s v=""/>
    <s v="686.84"/>
    <s v=""/>
    <s v="AVENIDA AVELINO RIBEIRO, 900"/>
    <s v="PARAISOPOLIS"/>
    <s v="734227"/>
    <s v="BR"/>
    <s v="SA"/>
    <s v="MG"/>
    <s v="37660-000"/>
    <s v="dummy"/>
    <s v="dummy"/>
    <s v="Dummy"/>
    <s v="BR"/>
    <s v="SA"/>
    <s v="dummy"/>
    <s v="dummy"/>
    <s v="SPS"/>
    <s v="Approved"/>
    <s v="Edilson, Geraldo"/>
    <s v="2024-01-30T07:44:07.00"/>
    <s v="0"/>
    <s v=""/>
    <s v=""/>
    <s v=""/>
    <s v="Aptiv"/>
    <s v=""/>
    <s v="Email Quote"/>
    <s v=""/>
    <s v=""/>
    <s v=""/>
    <s v="14 Days 4 Hr 31 Min "/>
    <s v="500"/>
    <s v="Approved -  ;; Approved -  ;"/>
    <s v="141.87"/>
    <s v="141.87"/>
    <s v=";0"/>
    <s v=";"/>
    <s v=";"/>
    <s v="BR"/>
    <s v="combine"/>
    <s v="BRL"/>
    <s v=""/>
    <s v=""/>
    <s v=""/>
    <s v="carro extra devido a plano de coletivas aptiv, conforme e-mail do pelo Filipe Veloso"/>
    <s v="0.20655609"/>
    <s v=""/>
    <s v=""/>
    <s v=""/>
    <s v="0"/>
    <s v=""/>
    <s v=""/>
    <s v=""/>
    <s v=""/>
    <s v=""/>
    <s v=""/>
    <s v=""/>
  </r>
  <r>
    <d v="2024-01-01T00:00:00"/>
    <x v="0"/>
    <n v="110779"/>
    <s v="Modificações FCA - será recuperado em POV"/>
    <s v="FIAT"/>
    <d v="2024-01-10T00:00:00"/>
    <s v="Paraisopolis"/>
    <s v="Inbound Premium"/>
    <n v="239.39"/>
    <n v="227.02"/>
    <n v="3.3500245830872272E-4"/>
    <s v="E1D-Aptiv Design/Engineering changes"/>
    <s v="Cost Recovery"/>
    <s v="APTIV MANUFATURA E SERVICOS DE-734227"/>
    <s v="AL-KOR MAKINA KALIP SANAYI VE TICAR-1080331"/>
    <s v="Critical material to meet Fiat request. Cost will be recovered from the customer, as informed by Guilherme Frigo. ​"/>
    <s v="DHL Express SA"/>
    <s v="PTA-00146815"/>
    <s v="35836655;"/>
    <s v="6000;"/>
    <s v="30.00;"/>
    <s v="Aptiv"/>
    <s v="Premium - Productive"/>
    <s v="marcia.p.torres@aptiv.com"/>
    <s v="2024-01-10T10:33:45.07"/>
    <s v="2024-01-31T11:46:44.61"/>
    <s v="SA"/>
    <s v="Closed Recovered"/>
    <s v="0"/>
    <s v=""/>
    <s v="239.39"/>
    <s v=""/>
    <s v="10012"/>
    <s v="Q11"/>
    <s v=""/>
    <s v="239.39"/>
    <s v="Recoverable"/>
    <s v=""/>
    <s v="227.02"/>
    <s v="USD"/>
    <s v="NO4 HASANAGA OSB MAHALLESI"/>
    <s v="BURSA"/>
    <s v="1080331"/>
    <s v="TR"/>
    <s v="EMEA"/>
    <s v="16"/>
    <s v="0"/>
    <s v="AVENIDA AVELINO RIBEIRO, 900"/>
    <s v="PARAISOPOLIS"/>
    <s v="734227"/>
    <s v="BR"/>
    <s v="SA"/>
    <s v="MG"/>
    <s v="37660-000"/>
    <s v="SPS"/>
    <s v="Approved"/>
    <s v="Edilson, Geraldo"/>
    <s v="2024-01-10T11:05:55.00"/>
    <s v="0"/>
    <s v=""/>
    <s v="2221951491"/>
    <s v=""/>
    <s v="Aptiv"/>
    <s v=""/>
    <s v="Invoice"/>
    <s v="Invoice"/>
    <s v=""/>
    <s v=""/>
    <s v="0 Days 0 Hr 32 Min "/>
    <s v="500"/>
    <s v="Approved -  ;; Approved -  ;"/>
    <s v="239.39"/>
    <s v="239.39"/>
    <s v=";"/>
    <s v=";"/>
    <s v=";"/>
    <s v="BR"/>
    <s v="FIAT DO BRASIL/PALIO:X6H"/>
    <s v="USD"/>
    <s v=""/>
    <s v=""/>
    <s v="Kg"/>
    <s v="Critical material to meet Fiat request. Cost will be recovered from the customer, as informed by Guilherme Frigo. ​"/>
    <s v="1"/>
    <s v="1"/>
    <s v=""/>
    <s v=""/>
    <s v="0"/>
    <s v=""/>
    <s v=""/>
    <s v=""/>
    <s v=""/>
    <s v="565479164"/>
    <s v=""/>
    <s v=""/>
  </r>
  <r>
    <d v="2024-01-01T00:00:00"/>
    <x v="3"/>
    <n v="110799"/>
    <s v="Customer reschedule FCA - Consulta 49"/>
    <s v="FIAT"/>
    <d v="2024-01-11T00:00:00"/>
    <s v="Ouros"/>
    <s v="Inbound Premium"/>
    <n v="170"/>
    <n v="170"/>
    <n v="2.378980655519565E-4"/>
    <s v="S2-External Customer driven schedule changes"/>
    <s v="Cost Recovery Pending"/>
    <s v="APTIV MANUFATURA E SERVICOS DE-743893"/>
    <s v="APTIV HOLDINGS (AUSTRIA) GMBH-1037261"/>
    <s v="Reprograma FIAT - Custo será recuperado do cliente"/>
    <s v="DHL Express SA"/>
    <s v="PTA-00150090"/>
    <s v="13589780;"/>
    <s v=";"/>
    <s v=";"/>
    <s v="Customer"/>
    <s v="Premium - Productive"/>
    <s v="lua.barbosa.ribeiro@aptiv.com"/>
    <s v="2024-01-10T12:11:19.44"/>
    <s v="2024-01-10T12:11:03.17"/>
    <s v="SA"/>
    <s v="Open"/>
    <s v="0"/>
    <s v=""/>
    <s v="0"/>
    <s v="2024-01-16T00:00:00"/>
    <s v="10023"/>
    <s v="Q11"/>
    <s v=""/>
    <s v=""/>
    <s v="Recoverable"/>
    <s v=""/>
    <s v="170"/>
    <s v=""/>
    <s v="INDUSTRIESTRASSE 1"/>
    <s v="GROSSPETERSDORF"/>
    <s v="1037261"/>
    <s v="AT"/>
    <s v="EMEA"/>
    <s v="1"/>
    <s v="7503"/>
    <s v="TV ANTONIO E FONSECA 250 BAIRRO"/>
    <s v="CONCEICAO DOS OUROS"/>
    <s v="743893"/>
    <s v="BR"/>
    <s v="SA"/>
    <s v="MG"/>
    <s v="37548-000"/>
    <s v="SPS"/>
    <s v="Approved"/>
    <s v="Edilson, Geraldo"/>
    <s v="2024-01-30T07:44:12.00"/>
    <s v="0"/>
    <s v=""/>
    <s v=""/>
    <s v=""/>
    <s v="Customer"/>
    <s v=""/>
    <s v="Invoice"/>
    <s v=""/>
    <s v="FIAT"/>
    <s v=""/>
    <s v="20 Days 7 Hr 32 Min "/>
    <s v="500"/>
    <s v="Approved -  ;; Approved -  ;"/>
    <s v="170"/>
    <s v="170"/>
    <s v=";"/>
    <s v=";"/>
    <s v=";"/>
    <s v="BR"/>
    <s v="POSTERIOR X6H"/>
    <s v="USD"/>
    <s v=""/>
    <s v=""/>
    <s v=""/>
    <s v=""/>
    <s v="1"/>
    <s v=""/>
    <s v=""/>
    <s v=""/>
    <s v="0"/>
    <s v=""/>
    <s v=""/>
    <s v=""/>
    <s v=""/>
    <s v="219757144"/>
    <s v=""/>
    <s v=""/>
  </r>
  <r>
    <d v="2024-01-01T00:00:00"/>
    <x v="0"/>
    <n v="110818"/>
    <s v="Project/ engineering changes - Motor D460"/>
    <s v="Mercedes-Benz"/>
    <d v="2024-01-10T00:00:00"/>
    <s v="Paraisopolis"/>
    <s v="Inbound Premium"/>
    <n v="417.15"/>
    <n v="417.15"/>
    <n v="5.8375987085293316E-4"/>
    <s v="E1D-Aptiv Design/Engineering changes"/>
    <s v="Normal"/>
    <s v="APTIV MANUFATURA E SERVICOS DE-724381"/>
    <s v="DELFINGEN DE-MARKTRODACH GMBH-7106200"/>
    <s v="Material para atender Motor D460 conforme solicitação da natalia Nunes"/>
    <s v="DHL Express SA"/>
    <s v="PTA-00146985"/>
    <s v="M1140002;M1140004;M1140006;M1140007;M1140015"/>
    <s v="1200;1000;700;500;300"/>
    <s v="54.00;0;0;0;0"/>
    <s v="Aptiv"/>
    <s v="Premium - Productive"/>
    <s v="marcia.p.torres@aptiv.com"/>
    <s v="2024-01-10T02:25:28.32"/>
    <s v="2024-01-10T02:23:37.46"/>
    <s v="SA"/>
    <s v="Closed Not Recovered"/>
    <s v="0"/>
    <s v=""/>
    <s v="0"/>
    <s v=""/>
    <s v="10012"/>
    <s v="Q11"/>
    <s v=""/>
    <s v=""/>
    <s v="Non-Recoverable"/>
    <s v=""/>
    <s v="417.15"/>
    <s v=""/>
    <s v="GROSSVICHTACH 2-4"/>
    <s v="MARKTRODACH"/>
    <s v="7106200"/>
    <s v="DE"/>
    <s v="EMEA"/>
    <s v="BY"/>
    <s v="96364"/>
    <s v="AVENIDA AVELINO RIBEIRO, 900"/>
    <s v="PARAISOPOLIS"/>
    <s v="724381"/>
    <s v="BR"/>
    <s v="SA"/>
    <s v="MG"/>
    <s v="37660-000"/>
    <s v="SPS"/>
    <s v="Approved"/>
    <s v="Edilson, Geraldo"/>
    <s v="2024-01-10T11:39:45.00"/>
    <s v="0"/>
    <s v=""/>
    <s v="4559150724"/>
    <s v=""/>
    <s v="Aptiv"/>
    <s v=""/>
    <s v="Invoice"/>
    <s v=""/>
    <s v=""/>
    <s v=""/>
    <s v="0 Days 9 Hr 14 Min "/>
    <s v="500"/>
    <s v="Approved -  ;; Approved -  ;"/>
    <s v="417.15"/>
    <s v="417.15"/>
    <s v=";0;0;0;0"/>
    <s v="120x80x45;; ; ; "/>
    <s v=";; ; ; "/>
    <s v="BR"/>
    <s v="Motor D460"/>
    <s v="USD"/>
    <s v=""/>
    <s v=""/>
    <s v="Kg"/>
    <s v="Material para atender prototipo de engenharia, aereo considerado na cotação SC 1119-22 conforme e-mail Natalia Nunes "/>
    <s v="1"/>
    <s v=""/>
    <s v=""/>
    <s v=""/>
    <s v="0"/>
    <s v=""/>
    <s v=""/>
    <s v=""/>
    <s v=""/>
    <s v="340523783"/>
    <s v=""/>
    <s v=""/>
  </r>
  <r>
    <d v="2024-01-01T00:00:00"/>
    <x v="4"/>
    <n v="110979"/>
    <s v="Payment delay - embarque bloqueado"/>
    <s v="JOHN DEERE"/>
    <d v="2024-01-12T00:00:00"/>
    <s v="Paraisopolis"/>
    <s v="Inbound Premium"/>
    <n v="869"/>
    <n v="980"/>
    <n v="1.2160789350861775E-3"/>
    <s v="PC-Plant PC Resp"/>
    <s v="Cost Recovery"/>
    <s v="APTIV MANUFATURA E SERVICOS DE-724381"/>
    <s v="AMPHENOL TUCHEL INDUSTRIAL GMBH, OD-1086946"/>
    <s v="EMBARQUE BLOQUEADO DEVIDO FALTA DE PAGAMENTO DE INVOICE DEVIDO DOCUMENTAÇÃO PERDIDA."/>
    <s v="DSV UTI Air &amp; Sea Agenciamento de Transportes"/>
    <s v="PTA-00147092"/>
    <s v="35059962;"/>
    <s v=";"/>
    <s v=";"/>
    <s v="Aptiv"/>
    <s v="Premium - Productive"/>
    <s v="Moraes.Arnaldo@aptiv.com"/>
    <s v="2024-01-11T11:11:32.13"/>
    <s v="2024-02-01T06:24:47.29"/>
    <s v="SA"/>
    <s v="Closed Recovered"/>
    <s v="0"/>
    <s v=""/>
    <s v="869"/>
    <s v=""/>
    <s v="10012"/>
    <s v="Q11"/>
    <s v=""/>
    <s v="869"/>
    <s v="Non-Recoverable"/>
    <s v=""/>
    <s v="980"/>
    <s v="USD"/>
    <s v="DOLNI ZDAR 104"/>
    <s v="OSTROV - DOLNI ZDAR"/>
    <s v="1086946"/>
    <s v="CZ"/>
    <s v="EMEA"/>
    <s v="41"/>
    <s v="363 01"/>
    <s v="AVENIDA AVELINO RIBEIRO, 900"/>
    <s v="PARAISOPOLIS"/>
    <s v="724381"/>
    <s v="BR"/>
    <s v="SA"/>
    <s v="MG"/>
    <s v="37660-000"/>
    <s v="SPS"/>
    <s v="Approved"/>
    <s v="Carvalho, Eliane R"/>
    <s v="2024-01-11T07:10:28.00"/>
    <s v="0"/>
    <s v="DSV UTI Air &amp; Sea Agenciamento de Transportes"/>
    <s v="07401106604"/>
    <s v=""/>
    <s v="Aptiv"/>
    <s v=""/>
    <s v="Invoice"/>
    <s v="Invoice"/>
    <s v=""/>
    <s v=""/>
    <s v="0 Days 7 Hr 58 Min "/>
    <s v="1000"/>
    <s v="Approved -  ;; Approved -  ;; Approved -  ;"/>
    <s v="869"/>
    <s v="869"/>
    <s v=";"/>
    <s v=";"/>
    <s v=";"/>
    <s v="BR"/>
    <s v="7M"/>
    <s v="USD"/>
    <s v=""/>
    <s v=""/>
    <s v=""/>
    <s v="13950502"/>
    <s v="1"/>
    <s v="1"/>
    <s v=""/>
    <s v=""/>
    <s v="0"/>
    <s v=""/>
    <s v=""/>
    <s v=""/>
    <s v=""/>
    <s v="177220647"/>
    <s v=""/>
    <s v=""/>
  </r>
  <r>
    <d v="2024-01-01T00:00:00"/>
    <x v="5"/>
    <n v="110981"/>
    <s v="APTIV Shipment delay"/>
    <s v="CNH COMBINE"/>
    <d v="2024-01-11T00:00:00"/>
    <s v="Paraisopolis"/>
    <s v="Outbound Premium"/>
    <n v="517.67999999999995"/>
    <n v="517.67999999999995"/>
    <n v="7.2444159161727539E-4"/>
    <s v="OOOT-Other/Sales"/>
    <s v="Normal"/>
    <s v="dummy-Dummy"/>
    <s v="APTIV MANUFATURA E SERVICOS DE-724381"/>
    <s v="Carro especial por estoque baixo devido a férias coletivas Aptiv, conforme solicitação do Brian Lima."/>
    <s v="TRANSPORTADORA PITUTA"/>
    <s v="PTA-00147091"/>
    <s v="35638778;35466845"/>
    <s v="10;10"/>
    <s v=";0"/>
    <s v="Aptiv"/>
    <s v="Premium - Productive"/>
    <s v="marcia.p.torres@aptiv.com"/>
    <s v="2024-01-11T11:33:18.36"/>
    <s v="2024-01-11T11:33:06.97"/>
    <s v="SA"/>
    <s v="Closed Not Recovered"/>
    <s v="0"/>
    <s v=""/>
    <s v="0"/>
    <s v=""/>
    <s v="10012"/>
    <s v="Q11"/>
    <s v=""/>
    <s v=""/>
    <s v="Non-Recoverable"/>
    <s v=""/>
    <s v="2506.22"/>
    <s v=""/>
    <s v="AVENIDA AVELINO RIBEIRO, 900"/>
    <s v="PARAISOPOLIS"/>
    <s v="724381"/>
    <s v="BR"/>
    <s v="SA"/>
    <s v="MG"/>
    <s v="37660-000"/>
    <s v="dummy"/>
    <s v="dummy"/>
    <s v="Dummy"/>
    <s v="PR"/>
    <s v="SA"/>
    <s v="dummy"/>
    <s v="dummy"/>
    <s v="SPS"/>
    <s v="Approved"/>
    <s v="Carvalho, Eliane R"/>
    <s v="2024-01-11T07:09:47.00"/>
    <s v="0"/>
    <s v=""/>
    <s v=""/>
    <s v=""/>
    <s v="Aptiv"/>
    <s v=""/>
    <s v="Email Quote"/>
    <s v=""/>
    <s v=""/>
    <s v=""/>
    <s v="0 Days 7 Hr 36 Min "/>
    <s v="1000"/>
    <s v="Approved -  ;; Approved -  ;; Approved -  ;"/>
    <s v="517.68"/>
    <s v="517.68"/>
    <s v=";0"/>
    <s v=";"/>
    <s v=";"/>
    <s v="BR"/>
    <s v="CNH"/>
    <s v="BRL"/>
    <s v=""/>
    <s v=""/>
    <s v=""/>
    <s v="Carro especial por estoque baixo devido a férias coletivas Aptiv, conforme solicitação do Brian Lima."/>
    <s v="0.20655609"/>
    <s v=""/>
    <s v=""/>
    <s v=""/>
    <s v="0"/>
    <s v=""/>
    <s v=""/>
    <s v=""/>
    <s v=""/>
    <s v=""/>
    <s v=""/>
    <s v=""/>
  </r>
  <r>
    <d v="2024-01-01T00:00:00"/>
    <x v="5"/>
    <n v="111067"/>
    <s v="APTIV Shipment delay"/>
    <s v="JOHN DEERE"/>
    <d v="2024-01-11T00:00:00"/>
    <s v="Paraisopolis"/>
    <s v="Outbound Premium"/>
    <n v="53.62"/>
    <n v="53.62"/>
    <n v="7.503584867585827E-5"/>
    <s v="OOOT-Other/Sales"/>
    <s v="Normal"/>
    <s v="CATERPILLAR BRASIL LTDA-760515"/>
    <s v="APTIV MANUFATURA E SERVICOS DE-734227"/>
    <s v="Carro especial estoque baixo devido a férias coletivas Aptiv conforme e-mail Brian Lima"/>
    <s v="TRANSPORTADORA PITUTA"/>
    <s v="PTA-00147083"/>
    <s v="35638776;"/>
    <s v="17;"/>
    <s v=";"/>
    <s v="Aptiv"/>
    <s v="Premium - Productive"/>
    <s v="marcia.p.torres@aptiv.com"/>
    <s v="2024-01-11T05:40:20.07"/>
    <s v="2024-01-11T05:40:10.01"/>
    <s v="SA"/>
    <s v="Closed Not Recovered"/>
    <s v="0"/>
    <s v=""/>
    <s v="0"/>
    <s v=""/>
    <s v="10012"/>
    <s v="Q11"/>
    <s v=""/>
    <s v=""/>
    <s v="Non-Recoverable"/>
    <s v=""/>
    <s v="259.61"/>
    <s v=""/>
    <s v="AVENIDA AVELINO RIBEIRO, 900"/>
    <s v="PARAISOPOLIS"/>
    <s v="734227"/>
    <s v="BR"/>
    <s v="SA"/>
    <s v="MG"/>
    <s v="37660-000"/>
    <s v="RODOVIA LUIZ DE QUEIROZ KM 157 S N"/>
    <s v="PIRACICABA"/>
    <s v="760515"/>
    <s v="BR"/>
    <s v="SA"/>
    <s v="SP"/>
    <s v="13420-900"/>
    <s v="SPS"/>
    <s v="Approved"/>
    <s v="Edilson, Geraldo"/>
    <s v="2024-01-11T06:30:08.00"/>
    <s v="0"/>
    <s v=""/>
    <s v=""/>
    <s v=""/>
    <s v="Aptiv"/>
    <s v=""/>
    <s v="Email Quote"/>
    <s v=""/>
    <s v=""/>
    <s v=""/>
    <s v="0 Days 0 Hr 49 Min "/>
    <s v="500"/>
    <s v="Approved -  ;; Approved -  ;"/>
    <s v="53.62"/>
    <s v="53.62"/>
    <s v=";"/>
    <s v=";"/>
    <s v=";"/>
    <s v="BR"/>
    <s v="sugarcane"/>
    <s v="BRL"/>
    <s v=""/>
    <s v=""/>
    <s v=""/>
    <s v="Carro especial estoque baixo devido a férias coletivas Aptiv conforme e-mail Brian Lima"/>
    <s v="0.20655609"/>
    <s v=""/>
    <s v=""/>
    <s v=""/>
    <s v="0"/>
    <s v=""/>
    <s v=""/>
    <s v=""/>
    <s v=""/>
    <s v=""/>
    <s v=""/>
    <s v=""/>
  </r>
  <r>
    <d v="2024-01-01T00:00:00"/>
    <x v="3"/>
    <n v="111245"/>
    <s v="Customer reschedule FCA - Consulta 49"/>
    <s v="FIAT"/>
    <d v="2024-01-15T00:00:00"/>
    <s v="Ouros"/>
    <s v="Inbound Premium"/>
    <n v="150"/>
    <n v="150"/>
    <n v="2.0991005783996161E-4"/>
    <s v="S2-External Customer driven schedule changes"/>
    <s v="Cost Recovery Pending"/>
    <s v="APTIV MANUFATURA E SERVICOS DE-743893"/>
    <s v="A RAYMOND ITALIANA S R L-765496"/>
    <s v="Reprograma FIAT linhas Argo - Consulda 49 - Incremento Argo"/>
    <s v="DHL Express SA"/>
    <s v="PTA-00147225"/>
    <s v="10847611;"/>
    <s v=";"/>
    <s v=";"/>
    <s v="Customer"/>
    <s v="Premium - Productive"/>
    <s v="lua.barbosa.ribeiro@aptiv.com"/>
    <s v="2024-01-12T11:23:14.33"/>
    <s v="2024-01-12T11:21:16.66"/>
    <s v="SA"/>
    <s v="Open"/>
    <s v="0"/>
    <s v=""/>
    <s v="0"/>
    <s v="2024-01-19T00:00:00"/>
    <s v="10023"/>
    <s v="Q11"/>
    <s v=""/>
    <s v=""/>
    <s v="Recoverable"/>
    <s v=""/>
    <s v="150"/>
    <s v=""/>
    <s v="STRADA COMPLANARE 26"/>
    <s v="CARISIO"/>
    <s v="765496"/>
    <s v="IT"/>
    <s v="EMEA"/>
    <s v="VC"/>
    <s v="13040"/>
    <s v="TV ANTONIO E FONSECA 250 BAIRRO"/>
    <s v="CONCEICAO DOS OUROS"/>
    <s v="743893"/>
    <s v="BR"/>
    <s v="SA"/>
    <s v="MG"/>
    <s v="37548-000"/>
    <s v="SPS"/>
    <s v="Approved"/>
    <s v="Edilson, Geraldo"/>
    <s v="2024-01-12T01:20:48.00"/>
    <s v="0"/>
    <s v=""/>
    <s v=""/>
    <s v=""/>
    <s v="Customer"/>
    <s v=""/>
    <s v="Invoice"/>
    <s v=""/>
    <s v="FIAT"/>
    <s v=""/>
    <s v="0 Days 1 Hr 57 Min "/>
    <s v="500"/>
    <s v="Approved -  ;; Approved -  ;"/>
    <s v="150"/>
    <s v="150"/>
    <s v=";"/>
    <s v=";"/>
    <s v=";"/>
    <s v="BR"/>
    <s v="POSTERIOR X6H"/>
    <s v="USD"/>
    <s v=""/>
    <s v=""/>
    <s v=""/>
    <s v="15341049"/>
    <s v="1"/>
    <s v=""/>
    <s v=""/>
    <s v=""/>
    <s v="0"/>
    <s v=""/>
    <s v=""/>
    <s v=""/>
    <s v=""/>
    <s v=""/>
    <s v=""/>
    <s v=""/>
  </r>
  <r>
    <d v="2024-01-01T00:00:00"/>
    <x v="6"/>
    <n v="111263"/>
    <s v="Customer reschedule PSA - dentro do acordo logistico"/>
    <s v="PSA"/>
    <d v="2024-01-15T00:00:00"/>
    <s v="Paraisopolis"/>
    <s v="Inbound Premium"/>
    <n v="180"/>
    <n v="180"/>
    <n v="2.5189206940795392E-4"/>
    <s v="B2-Behind Schedule-Aptiv"/>
    <s v="Normal"/>
    <s v="APTIV MANUFATURA E SERVICOS DE-733223"/>
    <s v="ARAYMOND FRANCE-7009597"/>
    <s v="Aumento interno dentro do acordo logistico para atendimento das linhas K0"/>
    <s v="DHL Express SA"/>
    <s v="PTA-00147224"/>
    <s v="13955435;"/>
    <s v=";"/>
    <s v=";"/>
    <s v="Aptiv"/>
    <s v="Premium - Productive"/>
    <s v="lua.barbosa.ribeiro@aptiv.com"/>
    <s v="2024-01-12T12:19:01.26"/>
    <s v="2024-01-12T12:18:58.95"/>
    <s v="SA"/>
    <s v="Closed Not Recovered"/>
    <s v="0"/>
    <s v=""/>
    <s v="0"/>
    <s v="2024-01-19T00:00:00"/>
    <s v="10012"/>
    <s v="Q11"/>
    <s v=""/>
    <s v=""/>
    <s v="Non-Recoverable"/>
    <s v=""/>
    <s v="180"/>
    <s v=""/>
    <s v="FIXATION FR AGRAFE FR 113 ET 115"/>
    <s v="GRENOBLE"/>
    <s v="7009597"/>
    <s v="FR"/>
    <s v="EMEA"/>
    <s v="38"/>
    <s v="38000"/>
    <s v="AVENIDA AVELINO RIBEIRO, 900"/>
    <s v="PARAISOPOLIS"/>
    <s v="733223"/>
    <s v="BR"/>
    <s v="SA"/>
    <s v="MG"/>
    <s v="37660-000"/>
    <s v="SPS"/>
    <s v="Approved"/>
    <s v="Edilson, Geraldo"/>
    <s v="2024-01-12T01:20:39.00"/>
    <s v="0"/>
    <s v=""/>
    <s v=""/>
    <s v=""/>
    <s v="Aptiv"/>
    <s v=""/>
    <s v="Invoice"/>
    <s v=""/>
    <s v=""/>
    <s v=""/>
    <s v="0 Days 1 Hr 1 Min "/>
    <s v="500"/>
    <s v="Approved -  ;; Approved -  ;"/>
    <s v="180"/>
    <s v="180"/>
    <s v=";"/>
    <s v=";"/>
    <s v=";"/>
    <s v="BR"/>
    <s v="BATERIA POSITIVO K0"/>
    <s v="USD"/>
    <s v=""/>
    <s v=""/>
    <s v=""/>
    <s v="13883549"/>
    <s v="1"/>
    <s v=""/>
    <s v=""/>
    <s v=""/>
    <s v="0"/>
    <s v=""/>
    <s v=""/>
    <s v=""/>
    <s v=""/>
    <s v="260193297"/>
    <s v=""/>
    <s v=""/>
  </r>
  <r>
    <d v="2024-01-01T00:00:00"/>
    <x v="3"/>
    <n v="111287"/>
    <s v="Customer reschedule CNH - Consulta 43"/>
    <s v="CNH COMBINE"/>
    <d v="2024-01-15T00:00:00"/>
    <s v="Paraisopolis"/>
    <s v="Inbound Premium"/>
    <n v="100"/>
    <n v="100"/>
    <n v="1.3994003855997441E-4"/>
    <s v="S2-External Customer driven schedule changes"/>
    <s v="Cost Recovery"/>
    <s v="APTIV MANUFATURA E SERVICOS DE-734227"/>
    <s v="ANIXTER DEUTSCHLAND GMBH-1069426"/>
    <s v="Reprograma CNH - Consulta 43: CNH / P&amp;A"/>
    <s v="DHL Express SA"/>
    <s v="PTA-00147239"/>
    <s v="33193783;"/>
    <s v=";"/>
    <s v=";"/>
    <s v="Customer"/>
    <s v="Premium - Productive"/>
    <s v="lua.barbosa.ribeiro@aptiv.com"/>
    <s v="2024-01-12T01:17:43.20"/>
    <s v="2024-01-12T01:17:19.11"/>
    <s v="SA"/>
    <s v="Closed Recovered"/>
    <s v="0"/>
    <s v=""/>
    <s v="0"/>
    <s v="2024-01-23T00:00:00"/>
    <s v="10012"/>
    <s v="Q11"/>
    <s v=""/>
    <s v=""/>
    <s v="Recoverable"/>
    <s v=""/>
    <s v="100"/>
    <s v=""/>
    <s v="HEINRICH-LANZ-STR. 3"/>
    <s v="KORNTAL-MUENCHINGEN"/>
    <s v="1069426"/>
    <s v="DE"/>
    <s v="EMEA"/>
    <s v="BW"/>
    <s v="70825"/>
    <s v="AVENIDA AVELINO RIBEIRO, 900"/>
    <s v="PARAISOPOLIS"/>
    <s v="734227"/>
    <s v="BR"/>
    <s v="SA"/>
    <s v="MG"/>
    <s v="37660-000"/>
    <s v="SPS"/>
    <s v="Approved"/>
    <s v="Edilson, Geraldo"/>
    <s v="2024-01-12T02:45:32.00"/>
    <s v="0"/>
    <s v=""/>
    <s v=""/>
    <s v=""/>
    <s v="Customer"/>
    <s v=""/>
    <s v="Invoice"/>
    <s v=""/>
    <s v="CNH COMBINE"/>
    <s v=""/>
    <s v="0 Days 1 Hr 27 Min "/>
    <s v="500"/>
    <s v="Approved -  ;; Approved -  ;"/>
    <s v="100"/>
    <s v="100"/>
    <s v=";"/>
    <s v=";"/>
    <s v=";"/>
    <s v="BR"/>
    <s v="CNH Projeção"/>
    <s v="USD"/>
    <s v=""/>
    <s v=""/>
    <s v=""/>
    <s v=""/>
    <s v="1"/>
    <s v=""/>
    <s v=""/>
    <s v=""/>
    <s v="0"/>
    <s v=""/>
    <s v=""/>
    <s v=""/>
    <s v=""/>
    <s v="408660822"/>
    <s v=""/>
    <s v=""/>
  </r>
  <r>
    <d v="2024-01-01T00:00:00"/>
    <x v="5"/>
    <n v="111312"/>
    <s v="APTIV Shipment delay"/>
    <s v="CNH COMBINE"/>
    <d v="2024-01-12T00:00:00"/>
    <s v="Paraisopolis"/>
    <s v="Outbound Premium"/>
    <n v="131.82"/>
    <n v="131.82"/>
    <n v="1.8446895882975826E-4"/>
    <s v="OOOT-Other/Sales"/>
    <s v="Normal"/>
    <s v="dummy-Dummy"/>
    <s v="APTIV MANUFATURA E SERVICOS DE-724381"/>
    <s v="Carro especial , estoque baixo devido a férias coletivas Aptiv conforme e-mail Brian Lima"/>
    <s v="TRANSPORTADORA PITUTA"/>
    <s v="PTA-00147357"/>
    <s v="35700107;"/>
    <s v=";"/>
    <s v=";"/>
    <s v="Aptiv"/>
    <s v="Premium - Productive"/>
    <s v="marcia.p.torres@aptiv.com"/>
    <s v="2024-01-12T02:29:11.86"/>
    <s v="2024-01-12T02:28:53.95"/>
    <s v="SA"/>
    <s v="Closed Not Recovered"/>
    <s v="0"/>
    <s v=""/>
    <s v="0"/>
    <s v=""/>
    <s v="10012"/>
    <s v="Q11"/>
    <s v=""/>
    <s v=""/>
    <s v="Non-Recoverable"/>
    <s v=""/>
    <s v="638.2"/>
    <s v=""/>
    <s v="AVENIDA AVELINO RIBEIRO, 900"/>
    <s v="PARAISOPOLIS"/>
    <s v="724381"/>
    <s v="BR"/>
    <s v="SA"/>
    <s v="MG"/>
    <s v="37660-000"/>
    <s v="dummy"/>
    <s v="dummy"/>
    <s v="Dummy"/>
    <s v="BR"/>
    <s v="SA"/>
    <s v="SP"/>
    <s v="dummy"/>
    <s v="SPS"/>
    <s v="Approved"/>
    <s v="Edilson, Geraldo"/>
    <s v="2024-01-12T11:51:29.00"/>
    <s v="0"/>
    <s v=""/>
    <s v=""/>
    <s v=""/>
    <s v="Aptiv"/>
    <s v=""/>
    <s v="Email Quote"/>
    <s v=""/>
    <s v=""/>
    <s v=""/>
    <s v="0 Days 9 Hr 22 Min "/>
    <s v="500"/>
    <s v="Approved -  ;; Approved -  ;"/>
    <s v="131.82"/>
    <s v="131.82"/>
    <s v=";"/>
    <s v=";"/>
    <s v=";"/>
    <s v="BR"/>
    <s v="combine"/>
    <s v="BRL"/>
    <s v=""/>
    <s v=""/>
    <s v=""/>
    <s v="Carro especial , estoque baixo devido a férias coletivas Aptiv conforme e-mail Brian Lima"/>
    <s v="0.20655609"/>
    <s v=""/>
    <s v=""/>
    <s v=""/>
    <s v="0"/>
    <s v=""/>
    <s v=""/>
    <s v=""/>
    <s v=""/>
    <s v=""/>
    <s v=""/>
    <s v=""/>
  </r>
  <r>
    <d v="2024-01-01T00:00:00"/>
    <x v="6"/>
    <n v="111343"/>
    <s v="Lead time supplier maior que lead time Aptiv"/>
    <s v="GM"/>
    <d v="2024-01-12T00:00:00"/>
    <s v="Pinhal"/>
    <s v="Inbound Premium"/>
    <n v="375.21"/>
    <n v="401.92"/>
    <n v="5.2506901868087995E-4"/>
    <s v="L1-Lead Time Mismatch-Aptiv Resp"/>
    <s v="Normal"/>
    <s v="APTIV MANUFATURA E SERVICOS DE-728338"/>
    <s v="APTIV HONDURAS HN11-765569"/>
    <s v="Aéreo necessário para atender à produção do FOG LAMP. O Lead Time do fornecedor é maior do que o Lead Time Aptiv."/>
    <s v="DHL Express SA"/>
    <s v="PTA-00147356"/>
    <s v="13930730;"/>
    <s v=";"/>
    <s v=";"/>
    <s v="Aptiv"/>
    <s v="Premium - Productive"/>
    <s v="rodrigo.perez@aptiv.com"/>
    <s v="2024-01-12T03:24:42.77"/>
    <s v="2024-01-19T09:16:59.50"/>
    <s v="SA"/>
    <s v="Closed Not Recovered"/>
    <s v="0"/>
    <s v=""/>
    <s v="375.21"/>
    <s v="2024-01-12T00:00:00"/>
    <s v="10010"/>
    <s v="Q18"/>
    <s v=""/>
    <s v="375.21"/>
    <s v="Non-Recoverable"/>
    <s v=""/>
    <s v="401.92"/>
    <s v="USD"/>
    <s v="KM 23/24 CARRETERA A OCCIDENTE ZOLI"/>
    <s v="QUIMISTAN"/>
    <s v="765569"/>
    <s v="HN"/>
    <s v="NA"/>
    <s v="SB"/>
    <s v="22101"/>
    <s v="JOSE MONFARDINI N 3 845 LOTEAMENTO"/>
    <s v="ESPIRITO SANTO DO PINHAL"/>
    <s v="728338"/>
    <s v="BR"/>
    <s v="SA"/>
    <s v="SP"/>
    <s v="13990000"/>
    <s v="SPS"/>
    <s v="Approved"/>
    <s v="Edilson, Geraldo"/>
    <s v="2024-01-12T11:51:17.00"/>
    <s v="0"/>
    <s v="DHL Express SA"/>
    <s v="2463374362"/>
    <s v=""/>
    <s v="Aptiv"/>
    <s v=""/>
    <s v="Personal Estimate"/>
    <s v="Personal Estimate"/>
    <s v=""/>
    <s v=""/>
    <s v="0 Days 8 Hr 26 Min "/>
    <s v="500"/>
    <s v="Approved -  ;"/>
    <s v="375.21"/>
    <s v="375.21"/>
    <s v=";"/>
    <s v=";"/>
    <s v=";"/>
    <s v="BR"/>
    <s v="FOG LAMP"/>
    <s v="USD"/>
    <s v=""/>
    <s v=""/>
    <s v=""/>
    <s v="47315374"/>
    <s v="1"/>
    <s v="1"/>
    <s v=""/>
    <s v=""/>
    <s v="0"/>
    <s v=""/>
    <s v=""/>
    <s v=""/>
    <s v=""/>
    <s v=""/>
    <s v=""/>
    <s v=""/>
  </r>
  <r>
    <d v="2024-01-01T00:00:00"/>
    <x v="6"/>
    <n v="111366"/>
    <s v="Customer reschedule Mercedes - dentro do acordo logistico"/>
    <s v="Mercedes-Benz"/>
    <d v="2024-01-15T00:00:00"/>
    <s v="Paraisopolis"/>
    <s v="Inbound Premium"/>
    <n v="60"/>
    <n v="60"/>
    <n v="8.3964023135984649E-5"/>
    <s v="B2-Behind Schedule-Aptiv"/>
    <s v="Normal"/>
    <s v="APTIV MANUFATURA E SERVICOS DE-724381"/>
    <s v="KOSTAL KONTAKT SYSTEME GMBH &amp; CO. K-7077965"/>
    <s v="Reprograma interno dentro do acordo logistico."/>
    <s v="DHL Express SA"/>
    <s v="PTA-00147355"/>
    <s v="15339802;"/>
    <s v=";"/>
    <s v=";"/>
    <s v="Aptiv"/>
    <s v="Premium - Productive"/>
    <s v="lua.barbosa.ribeiro@aptiv.com"/>
    <s v="2024-01-12T04:33:15.21"/>
    <s v="2024-01-12T04:33:05.17"/>
    <s v="SA"/>
    <s v="Closed Not Recovered"/>
    <s v="0"/>
    <s v=""/>
    <s v="0"/>
    <s v="2024-01-19T00:00:00"/>
    <s v="10012"/>
    <s v="Q11"/>
    <s v=""/>
    <s v=""/>
    <s v="Non-Recoverable"/>
    <s v=""/>
    <s v="60"/>
    <s v=""/>
    <s v="ZUM TIMBERG 2"/>
    <s v="LUEDENSCHEID"/>
    <s v="7077965"/>
    <s v="DE"/>
    <s v="EMEA"/>
    <s v="NW"/>
    <s v="58513"/>
    <s v="AVENIDA AVELINO RIBEIRO, 900"/>
    <s v="PARAISOPOLIS"/>
    <s v="724381"/>
    <s v="BR"/>
    <s v="SA"/>
    <s v="MG"/>
    <s v="37660-000"/>
    <s v="SPS"/>
    <s v="Approved"/>
    <s v="Edilson, Geraldo"/>
    <s v="2024-01-12T11:51:07.00"/>
    <s v="0"/>
    <s v=""/>
    <s v=""/>
    <s v=""/>
    <s v="Aptiv"/>
    <s v=""/>
    <s v="Invoice"/>
    <s v=""/>
    <s v=""/>
    <s v=""/>
    <s v="0 Days 7 Hr 17 Min "/>
    <s v="500"/>
    <s v="Approved -  ;; Approved -  ;"/>
    <s v="60"/>
    <s v="60"/>
    <s v=";"/>
    <s v=";"/>
    <s v=";"/>
    <s v="BR"/>
    <s v="MOTOR MBB"/>
    <s v="USD"/>
    <s v=""/>
    <s v=""/>
    <s v=""/>
    <s v=""/>
    <s v="1"/>
    <s v=""/>
    <s v=""/>
    <s v=""/>
    <s v="0"/>
    <s v=""/>
    <s v=""/>
    <s v=""/>
    <s v=""/>
    <s v="340852585"/>
    <s v=""/>
    <s v=""/>
  </r>
  <r>
    <d v="2024-01-01T00:00:00"/>
    <x v="1"/>
    <n v="111426"/>
    <s v="Ordering problem - invoice cortando demanda no sistema"/>
    <s v="TOYOTA"/>
    <d v="2024-01-15T00:00:00"/>
    <s v="Paraisopolis"/>
    <s v="Inbound Premium"/>
    <n v="452.52"/>
    <n v="452.52"/>
    <n v="6.332566624915961E-4"/>
    <s v="PC-Plant PC Resp"/>
    <s v="Normal"/>
    <s v="Paraisopolis-10012"/>
    <s v="TEXTAPE, INC.-1007464"/>
    <s v="Fornecedor estava recebendo Release sem programa devido a uma invoice de 2022 que estava lançada no sistema cortando programa. "/>
    <s v="DHL Express SA"/>
    <s v="PTA-00147354"/>
    <s v="M2143004;"/>
    <s v=";"/>
    <s v=";"/>
    <s v="Aptiv"/>
    <s v="Premium - Productive"/>
    <s v="rodrigo.fernandes@aptiv.com"/>
    <s v="2024-01-12T06:49:10.96"/>
    <s v="2024-01-12T06:48:54.80"/>
    <s v="SA"/>
    <s v="Closed Not Recovered"/>
    <s v="0"/>
    <s v=""/>
    <s v="0"/>
    <s v=""/>
    <s v="10012"/>
    <s v="Q11"/>
    <s v=""/>
    <s v=""/>
    <s v="Non-Recoverable"/>
    <s v=""/>
    <s v="452.52"/>
    <s v=""/>
    <s v="915 PENDALE RD"/>
    <s v="EL PASO"/>
    <s v="1007464"/>
    <s v="US"/>
    <s v="NA"/>
    <s v="TX"/>
    <s v="79907-1721"/>
    <s v="Av. Avelino Ribeiro, 900"/>
    <s v="PARAISOPOLIS"/>
    <s v="10012"/>
    <s v="BR"/>
    <s v="SA"/>
    <s v="Mina"/>
    <s v="37660-000"/>
    <s v="SPS"/>
    <s v="Approved"/>
    <s v="Edilson, Geraldo"/>
    <s v="2024-01-12T11:50:48.00"/>
    <s v="0"/>
    <s v=""/>
    <s v=""/>
    <s v=""/>
    <s v="Aptiv"/>
    <s v=""/>
    <s v="Invoice"/>
    <s v=""/>
    <s v=""/>
    <s v=""/>
    <s v="0 Days 5 Hr 1 Min "/>
    <s v="500"/>
    <s v="Approved -  ;; Approved -  ;"/>
    <s v="452.52"/>
    <s v="452.52"/>
    <s v=";"/>
    <s v=";"/>
    <s v=";"/>
    <s v="BR"/>
    <s v="ROOF"/>
    <s v="USD"/>
    <s v=""/>
    <s v=""/>
    <s v=""/>
    <s v=""/>
    <s v="1"/>
    <s v=""/>
    <s v=""/>
    <s v=""/>
    <s v="0"/>
    <s v=""/>
    <s v=""/>
    <s v=""/>
    <s v=""/>
    <s v="183194547"/>
    <s v=""/>
    <s v=""/>
  </r>
  <r>
    <d v="2024-01-01T00:00:00"/>
    <x v="0"/>
    <n v="111537"/>
    <s v="Project/ engineering changes - Motor D460"/>
    <s v="Mercedes-Benz"/>
    <d v="2024-01-15T00:00:00"/>
    <s v="Paraisopolis"/>
    <s v="Inbound Premium"/>
    <n v="120.27"/>
    <n v="115.44"/>
    <n v="1.6830588437608121E-4"/>
    <s v="E1D-Aptiv Design/Engineering changes"/>
    <s v="Normal"/>
    <s v="APTIV MANUFATURA E SERVICOS DE-724381"/>
    <s v="DELFINGEN DE-MARKTRODACH GMBH-7106200"/>
    <s v="Material para atender Motor D460 conforme solicitação da natalia Nunes"/>
    <s v="DHL Express SA"/>
    <s v="PTA-00147399"/>
    <s v="M1140009;M1140014"/>
    <s v="500;450"/>
    <s v="16.50;0"/>
    <s v="Aptiv"/>
    <s v="Premium - Productive"/>
    <s v="marcia.p.torres@aptiv.com"/>
    <s v="2024-01-15T01:28:15.72"/>
    <s v="2024-01-29T05:35:13.39"/>
    <s v="SA"/>
    <s v="Closed Not Recovered"/>
    <s v="0"/>
    <s v=""/>
    <s v="120.27"/>
    <s v=""/>
    <s v="10012"/>
    <s v="Q11"/>
    <s v=""/>
    <s v="120.27"/>
    <s v="Non-Recoverable"/>
    <s v=""/>
    <s v="115.44"/>
    <s v="USD"/>
    <s v="GROSSVICHTACH 2-4"/>
    <s v="MARKTRODACH"/>
    <s v="7106200"/>
    <s v="DE"/>
    <s v="EMEA"/>
    <s v="BY"/>
    <s v="96364"/>
    <s v="AVENIDA AVELINO RIBEIRO, 900"/>
    <s v="PARAISOPOLIS"/>
    <s v="724381"/>
    <s v="BR"/>
    <s v="SA"/>
    <s v="MG"/>
    <s v="37660-000"/>
    <s v="SPS"/>
    <s v="Approved"/>
    <s v="Edilson, Geraldo"/>
    <s v="2024-01-15T01:40:25.00"/>
    <s v="0"/>
    <s v=""/>
    <s v=""/>
    <s v=""/>
    <s v="Aptiv"/>
    <s v=""/>
    <s v="Invoice"/>
    <s v="Invoice"/>
    <s v=""/>
    <s v=""/>
    <s v="0 Days 0 Hr 12 Min "/>
    <s v="500"/>
    <s v="Approved -  ;; Approved -  ;"/>
    <s v="120.27"/>
    <s v="120.27"/>
    <s v=";0"/>
    <s v="40x40x30;"/>
    <s v=";"/>
    <s v="BR"/>
    <s v="Motor D460"/>
    <s v="USD"/>
    <s v=""/>
    <s v=""/>
    <s v="Kg"/>
    <s v="Material para atender prototipo de engenharia, aereo considerado na cotação SC 1119-22 conforme e-mail Natalia Nunes"/>
    <s v="1"/>
    <s v="1"/>
    <s v=""/>
    <s v=""/>
    <s v="0"/>
    <s v=""/>
    <s v=""/>
    <s v=""/>
    <s v=""/>
    <s v="340523783"/>
    <s v=""/>
    <s v=""/>
  </r>
  <r>
    <d v="2024-01-01T00:00:00"/>
    <x v="0"/>
    <n v="111582"/>
    <s v="Modificações FCA - será recuperado em POV"/>
    <s v="FIAT"/>
    <d v="2024-01-15T00:00:00"/>
    <s v="Paraisopolis"/>
    <s v="Inbound Premium"/>
    <n v="104.85"/>
    <n v="260"/>
    <n v="1.4672713043013314E-4"/>
    <s v="E1D-Aptiv Design/Engineering changes"/>
    <s v="Normal"/>
    <s v="APTIV MANUFATURA E SERVICOS DE-724381"/>
    <s v="APTIV WARREN (FR09)-725458"/>
    <s v="Material to meet critical implementation as requested by the Fiat customer. It will be retrieved in the POV to be issued.&quot;&quot;"/>
    <s v="DHL Express SA"/>
    <s v="PTA-00147531"/>
    <s v="13898958 ;15521513;15521515"/>
    <s v="50000;3000;22000"/>
    <s v=";0;0"/>
    <s v="Aptiv"/>
    <s v="Premium - Productive"/>
    <s v="marcia.p.torres@aptiv.com"/>
    <s v="2024-01-15T03:08:54.97"/>
    <s v="2024-01-31T01:17:49.12"/>
    <s v="SA"/>
    <s v="Closed Not Recovered"/>
    <s v="0"/>
    <s v=""/>
    <s v="104.85"/>
    <s v=""/>
    <s v="10012"/>
    <s v="Q11"/>
    <s v=""/>
    <s v="104.85"/>
    <s v="Recoverable"/>
    <s v=""/>
    <s v="260"/>
    <s v="USD"/>
    <s v="1265 N RIVER RD"/>
    <s v="WARREN"/>
    <s v="725458"/>
    <s v="US"/>
    <s v="NA"/>
    <s v="OH"/>
    <s v="44483"/>
    <s v="AVENIDA AVELINO RIBEIRO, 900"/>
    <s v="PARAISOPOLIS"/>
    <s v="724381"/>
    <s v="BR"/>
    <s v="SA"/>
    <s v="MG"/>
    <s v="37660-000"/>
    <s v="SPS"/>
    <s v="Approved"/>
    <s v="Edilson, Geraldo"/>
    <s v="2024-01-15T08:26:10.00"/>
    <s v="0"/>
    <s v=""/>
    <s v=""/>
    <s v=""/>
    <s v="Aptiv"/>
    <s v=""/>
    <s v="Invoice"/>
    <s v="Invoice"/>
    <s v=""/>
    <s v=""/>
    <s v="0 Days 5 Hr 17 Min "/>
    <s v="500"/>
    <s v="Approved -  ;; Approved -  ;"/>
    <s v="104.85"/>
    <s v="104.85"/>
    <s v=";0;0"/>
    <s v=";; "/>
    <s v=";; "/>
    <s v="BR"/>
    <s v="X6H"/>
    <s v="USD"/>
    <s v=""/>
    <s v=""/>
    <s v="Kg"/>
    <s v="Material to meet critical implementation as requested by the Fiat customer. It will be retrieved in the POV to be issued."/>
    <s v="1"/>
    <s v="1"/>
    <s v=""/>
    <s v=""/>
    <s v="0"/>
    <s v=""/>
    <s v=""/>
    <s v=""/>
    <s v=""/>
    <s v=""/>
    <s v=""/>
    <s v=""/>
  </r>
  <r>
    <d v="2024-01-01T00:00:00"/>
    <x v="0"/>
    <n v="111772"/>
    <s v="Prototypes/Samples - Projeto VW 246 A0 - forma de recuperação ainda a ser definido"/>
    <s v="VW"/>
    <d v="2024-01-16T00:00:00"/>
    <s v="Paraisopolis"/>
    <s v="Inbound Premium"/>
    <n v="103.37"/>
    <n v="103.37"/>
    <n v="1.4465601785944554E-4"/>
    <s v="E1P-Prototypes/Samples"/>
    <s v="Cost Recovery"/>
    <s v="APTIV MANUFATURA E SERVICOS DE-724381"/>
    <s v="KNIPPING KUNSTSTOFFTECHNIK KING PLA-7013564"/>
    <s v="Parts for project development. Freight approved by email by the Project Manager."/>
    <s v="DHL Express SA"/>
    <s v="PTA-00147857"/>
    <s v="35083094;"/>
    <s v=";"/>
    <s v=";"/>
    <s v="Aptiv"/>
    <s v="Premium - Productive"/>
    <s v="Stefany.Tressoldi@aptiv.com"/>
    <s v="2024-01-16T11:29:56.67"/>
    <s v="2024-01-16T11:28:55.06"/>
    <s v="SA"/>
    <s v="Open"/>
    <s v="0"/>
    <s v=""/>
    <s v="0"/>
    <s v=""/>
    <s v="10012"/>
    <s v="Q11"/>
    <s v=""/>
    <s v=""/>
    <s v="Recoverable"/>
    <s v=""/>
    <s v="103.37"/>
    <s v=""/>
    <s v="HAMMERWIESE 3"/>
    <s v="GUMMERSBACH"/>
    <s v="7013564"/>
    <s v="DE"/>
    <s v="EMEA"/>
    <s v="NW"/>
    <s v="51647"/>
    <s v="AVENIDA AVELINO RIBEIRO, 900"/>
    <s v="PARAISOPOLIS"/>
    <s v="724381"/>
    <s v="BR"/>
    <s v="SA"/>
    <s v="MG"/>
    <s v="37660-000"/>
    <s v="SPS"/>
    <s v="Approved"/>
    <s v="Edilson, Geraldo"/>
    <s v="2024-01-17T01:20:08.00"/>
    <s v="0"/>
    <s v=""/>
    <s v=""/>
    <s v=""/>
    <s v="Aptiv"/>
    <s v=""/>
    <s v="Invoice"/>
    <s v="Invoice"/>
    <s v="VW"/>
    <s v=""/>
    <s v="1 Days 1 Hr 50 Min "/>
    <s v="500"/>
    <s v="Approved -  ;; Approved -  ;"/>
    <s v="103.37"/>
    <s v="103.37"/>
    <s v=";"/>
    <s v=";"/>
    <s v=";"/>
    <s v="BR"/>
    <s v="246 A0 SUV"/>
    <s v="USD"/>
    <s v=""/>
    <s v=""/>
    <s v=""/>
    <s v=""/>
    <s v="1"/>
    <s v=""/>
    <s v=""/>
    <s v=""/>
    <s v="0"/>
    <s v=""/>
    <s v=""/>
    <s v=""/>
    <s v=""/>
    <s v="315658831"/>
    <s v=""/>
    <s v=""/>
  </r>
  <r>
    <d v="2024-01-01T00:00:00"/>
    <x v="7"/>
    <n v="111774"/>
    <s v="Stock divergence"/>
    <s v="PSA"/>
    <d v="2024-01-17T00:00:00"/>
    <s v="Paraisopolis"/>
    <s v="Inbound Premium"/>
    <n v="60"/>
    <n v="60"/>
    <n v="8.3964023135984649E-5"/>
    <s v="S1I-Inventory loss/adjustments"/>
    <s v="Normal"/>
    <s v="APTIV MANUFATURA E SERVICOS DE-724381"/>
    <s v="VM INDUSTRIES-1056996"/>
    <s v="divergencia de estoque"/>
    <s v="DHL Express SA"/>
    <s v="PTA-00147861"/>
    <s v="35540948;"/>
    <s v=";"/>
    <s v=";"/>
    <s v="Aptiv"/>
    <s v="Premium - Productive"/>
    <s v="lua.barbosa.ribeiro@aptiv.com"/>
    <s v="2024-01-16T11:54:48.53"/>
    <s v="2024-01-16T11:36:20.11"/>
    <s v="SA"/>
    <s v="Closed Not Recovered"/>
    <s v="0"/>
    <s v=""/>
    <s v="0"/>
    <s v="2024-01-25T00:00:00"/>
    <s v="10012"/>
    <s v="Q11"/>
    <s v=""/>
    <s v=""/>
    <s v="Non-Recoverable"/>
    <s v=""/>
    <s v="60"/>
    <s v=""/>
    <s v="8 RUE D ALEMBERT"/>
    <s v="VILLEMUR SUR TARN"/>
    <s v="1056996"/>
    <s v="FR"/>
    <s v="EMEA"/>
    <s v="OCC"/>
    <s v="31340"/>
    <s v="AVENIDA AVELINO RIBEIRO, 900"/>
    <s v="PARAISOPOLIS"/>
    <s v="724381"/>
    <s v="BR"/>
    <s v="SA"/>
    <s v="MG"/>
    <s v="37660-000"/>
    <s v="SPS"/>
    <s v="Approved"/>
    <s v="Edilson, Geraldo"/>
    <s v="2024-01-17T01:20:36.00"/>
    <s v="0"/>
    <s v=""/>
    <s v=""/>
    <s v=""/>
    <s v="Aptiv"/>
    <s v=""/>
    <s v="Invoice"/>
    <s v=""/>
    <s v=""/>
    <s v=""/>
    <s v="1 Days 1 Hr 25 Min "/>
    <s v="500"/>
    <s v="Approved -  ;; Approved -  ;"/>
    <s v="60"/>
    <s v="60"/>
    <s v=";"/>
    <s v=";"/>
    <s v=";"/>
    <s v="BR"/>
    <s v="BATERIA POSITIVA K0"/>
    <s v="USD"/>
    <s v=""/>
    <s v=""/>
    <s v=""/>
    <s v=""/>
    <s v="1"/>
    <s v=""/>
    <s v=""/>
    <s v=""/>
    <s v="0"/>
    <s v=""/>
    <s v=""/>
    <s v=""/>
    <s v=""/>
    <s v="261486339"/>
    <s v=""/>
    <s v=""/>
  </r>
  <r>
    <d v="2024-01-01T00:00:00"/>
    <x v="0"/>
    <n v="111775"/>
    <s v="Prototypes/Samples - Projeto VW 246 A0 - forma de recuperação ainda a ser definido"/>
    <s v="VW"/>
    <d v="2024-01-16T00:00:00"/>
    <s v="Paraisopolis"/>
    <s v="Inbound Premium"/>
    <n v="62.65"/>
    <n v="62.65"/>
    <n v="8.767243415782396E-5"/>
    <s v="E1P-Prototypes/Samples"/>
    <s v="Cost Recovery"/>
    <s v="APTIV MANUFATURA E SERVICOS DE-724381"/>
    <s v="APTIV SERVICES AUSTRIA GPD  GMBH &amp;-726969"/>
    <s v="Parts for project development. Freight approved by email by the Project Manager."/>
    <s v="DHL Express SA"/>
    <s v="PTA-00147858"/>
    <s v="33289546;"/>
    <s v=";"/>
    <s v=";"/>
    <s v="Aptiv"/>
    <s v="Premium - Productive"/>
    <s v="Stefany.Tressoldi@aptiv.com"/>
    <s v="2024-01-16T11:41:11.92"/>
    <s v="2024-01-16T11:40:48.20"/>
    <s v="SA"/>
    <s v="Open"/>
    <s v="0"/>
    <s v=""/>
    <s v="0"/>
    <s v=""/>
    <s v="10012"/>
    <s v="Q11"/>
    <s v=""/>
    <s v=""/>
    <s v="Recoverable"/>
    <s v=""/>
    <s v="62.65"/>
    <s v=""/>
    <s v="INDUSTRIESTRASSE 1"/>
    <s v="GROSSPETERSDORF"/>
    <s v="726969"/>
    <s v="AT"/>
    <s v="EMEA"/>
    <s v="B"/>
    <s v="7503"/>
    <s v="AVENIDA AVELINO RIBEIRO, 900"/>
    <s v="PARAISOPOLIS"/>
    <s v="724381"/>
    <s v="BR"/>
    <s v="SA"/>
    <s v="MG"/>
    <s v="37660-000"/>
    <s v="SPS"/>
    <s v="Approved"/>
    <s v="Edilson, Geraldo"/>
    <s v="2024-01-17T01:20:14.00"/>
    <s v="0"/>
    <s v=""/>
    <s v=""/>
    <s v=""/>
    <s v="Aptiv"/>
    <s v=""/>
    <s v="Invoice"/>
    <s v="Invoice"/>
    <s v="VW"/>
    <s v=""/>
    <s v="1 Days 1 Hr 39 Min "/>
    <s v="500"/>
    <s v="Approved -  ;; Approved -  ;"/>
    <s v="62.65"/>
    <s v="62.65"/>
    <s v=";"/>
    <s v=";"/>
    <s v=";"/>
    <s v="BR"/>
    <s v="246 A0 SUV"/>
    <s v="USD"/>
    <s v=""/>
    <s v=""/>
    <s v=""/>
    <s v=""/>
    <s v="1"/>
    <s v=""/>
    <s v=""/>
    <s v=""/>
    <s v="0"/>
    <s v=""/>
    <s v=""/>
    <s v=""/>
    <s v=""/>
    <s v=""/>
    <s v=""/>
    <s v=""/>
  </r>
  <r>
    <d v="2024-01-01T00:00:00"/>
    <x v="0"/>
    <n v="111776"/>
    <s v="Prototypes/Samples - Projeto VW 246 A0 - forma de recuperação ainda a ser definido"/>
    <s v="VW"/>
    <d v="2024-01-11T00:00:00"/>
    <s v="Paraisopolis"/>
    <s v="Inbound Premium"/>
    <n v="160.83000000000001"/>
    <n v="160.83000000000001"/>
    <n v="2.2506556401600685E-4"/>
    <s v="E1P-Prototypes/Samples"/>
    <s v="Cost Recovery"/>
    <s v="APTIV MANUFATURA E SERVICOS DE-724381"/>
    <s v="HARNESS CODE LTD-762363"/>
    <s v="Parts for project development. Freight approved by email by the Project Manager."/>
    <s v="DHL Express SA"/>
    <s v="PTA-00147860"/>
    <s v="13918488;"/>
    <s v=";"/>
    <s v=";"/>
    <s v="Aptiv"/>
    <s v="Premium - Productive"/>
    <s v="Stefany.Tressoldi@aptiv.com"/>
    <s v="2024-01-16T11:52:07.24"/>
    <s v="2024-01-16T11:51:19.79"/>
    <s v="SA"/>
    <s v="Open"/>
    <s v="0"/>
    <s v=""/>
    <s v="0"/>
    <s v=""/>
    <s v="10012"/>
    <s v="Q11"/>
    <s v=""/>
    <s v=""/>
    <s v="Recoverable"/>
    <s v=""/>
    <s v="160.83"/>
    <s v=""/>
    <s v="12 DOSPAT STREET FL 1 SUITE T"/>
    <s v="SOFIA"/>
    <s v="762363"/>
    <s v="BG"/>
    <s v="EMEA"/>
    <s v="23"/>
    <s v="1606"/>
    <s v="AVENIDA AVELINO RIBEIRO, 900"/>
    <s v="PARAISOPOLIS"/>
    <s v="724381"/>
    <s v="BR"/>
    <s v="SA"/>
    <s v="MG"/>
    <s v="37660-000"/>
    <s v="SPS"/>
    <s v="Approved"/>
    <s v="Edilson, Geraldo"/>
    <s v="2024-01-17T01:20:24.00"/>
    <s v="0"/>
    <s v=""/>
    <s v=""/>
    <s v=""/>
    <s v="Aptiv"/>
    <s v=""/>
    <s v="Invoice"/>
    <s v="Invoice"/>
    <s v="VW"/>
    <s v=""/>
    <s v="1 Days 1 Hr 28 Min "/>
    <s v="500"/>
    <s v="Approved -  ;; Approved -  ;"/>
    <s v="160.83"/>
    <s v="160.83"/>
    <s v=";"/>
    <s v=";"/>
    <s v=";"/>
    <s v="BR"/>
    <s v="246 A0 SUV"/>
    <s v="USD"/>
    <s v=""/>
    <s v=""/>
    <s v=""/>
    <s v=""/>
    <s v="1"/>
    <s v=""/>
    <s v=""/>
    <s v=""/>
    <s v="0"/>
    <s v=""/>
    <s v=""/>
    <s v=""/>
    <s v=""/>
    <s v=""/>
    <s v=""/>
    <s v=""/>
  </r>
  <r>
    <d v="2024-01-01T00:00:00"/>
    <x v="0"/>
    <n v="111782"/>
    <s v="Prototypes/Samples - Projeto VW 246 A0 - forma de recuperação ainda a ser definido"/>
    <s v="VW"/>
    <d v="2024-01-16T00:00:00"/>
    <s v="Paraisopolis"/>
    <s v="Inbound Premium"/>
    <n v="609.41999999999996"/>
    <n v="609.41999999999996"/>
    <n v="8.528225829921959E-4"/>
    <s v="E1P-Prototypes/Samples"/>
    <s v="Cost Recovery"/>
    <s v="APTIV MANUFATURA E SERVICOS DE-724381"/>
    <s v="KNIPPING KUNSTSTOFFTECHNIK GESSMANN-1060292"/>
    <s v="Parts for project development. Freight approved by email by the Project Manager."/>
    <s v="DHL Express SA"/>
    <s v="PTA-00147897"/>
    <s v="33125272;"/>
    <s v=";"/>
    <s v=";"/>
    <s v="Aptiv"/>
    <s v="Premium - Productive"/>
    <s v="Stefany.Tressoldi@aptiv.com"/>
    <s v="2024-01-16T12:33:57.76"/>
    <s v="2024-01-16T12:33:37.22"/>
    <s v="SA"/>
    <s v="Open"/>
    <s v="0"/>
    <s v=""/>
    <s v="0"/>
    <s v=""/>
    <s v="10012"/>
    <s v="Q11"/>
    <s v=""/>
    <s v=""/>
    <s v="Recoverable"/>
    <s v=""/>
    <s v="609.42"/>
    <s v=""/>
    <s v="SONTHEIMER FELD 1"/>
    <s v="TALHEIM"/>
    <s v="1060292"/>
    <s v="DE"/>
    <s v="EMEA"/>
    <s v="BW"/>
    <s v="74388"/>
    <s v="AVENIDA AVELINO RIBEIRO, 900"/>
    <s v="PARAISOPOLIS"/>
    <s v="724381"/>
    <s v="BR"/>
    <s v="SA"/>
    <s v="MG"/>
    <s v="37660-000"/>
    <s v="SPS"/>
    <s v="Approved"/>
    <s v="Carvalho, Eliane R"/>
    <s v="2024-01-17T01:43:49.00"/>
    <s v="0"/>
    <s v=""/>
    <s v=""/>
    <s v=""/>
    <s v="Aptiv"/>
    <s v=""/>
    <s v="Invoice"/>
    <s v="Invoice"/>
    <s v="VW"/>
    <s v=""/>
    <s v="1 Days 1 Hr 9 Min "/>
    <s v="1000"/>
    <s v="Approved -  ;; Approved -  ;; Approved -  ;"/>
    <s v="609.42"/>
    <s v="609.42"/>
    <s v=";"/>
    <s v=";"/>
    <s v=";"/>
    <s v="BR"/>
    <s v="246 A0 SUV"/>
    <s v="USD"/>
    <s v=""/>
    <s v=""/>
    <s v=""/>
    <s v=""/>
    <s v="1"/>
    <s v=""/>
    <s v=""/>
    <s v=""/>
    <s v="0"/>
    <s v=""/>
    <s v=""/>
    <s v=""/>
    <s v=""/>
    <s v="315658831"/>
    <s v=""/>
    <s v=""/>
  </r>
  <r>
    <d v="2024-01-01T00:00:00"/>
    <x v="0"/>
    <n v="111792"/>
    <s v="Prototypes/Samples - Projeto VW 246 A0 - forma de recuperação ainda a ser definido"/>
    <s v="VW"/>
    <d v="2024-01-02T00:00:00"/>
    <s v="Paraisopolis"/>
    <s v="Inbound Premium"/>
    <n v="1091"/>
    <n v="1091"/>
    <n v="1.5267458206893207E-3"/>
    <s v="E1P-Prototypes/Samples"/>
    <s v="Cost Recovery"/>
    <s v="APTIV MANUFATURA E SERVICOS DE-724381"/>
    <s v="APTIV HOLDINGS (AUSTRIA) GMBH-1037261"/>
    <s v="Parts for project development. Freight approved by email by the Project Manager."/>
    <s v="DHL Express SA"/>
    <s v=""/>
    <s v="33293449;"/>
    <s v=";"/>
    <s v=";"/>
    <s v="Aptiv"/>
    <s v="Premium - Productive"/>
    <s v="Stefany.Tressoldi@aptiv.com"/>
    <s v="2024-01-16T01:29:40.57"/>
    <s v="2024-01-16T01:29:10.64"/>
    <s v="SA"/>
    <s v="Open"/>
    <s v="0"/>
    <s v=""/>
    <s v="0"/>
    <s v=""/>
    <s v="10012"/>
    <s v="Q11"/>
    <s v=""/>
    <s v=""/>
    <s v="Recoverable"/>
    <s v=""/>
    <s v="1091"/>
    <s v=""/>
    <s v="INDUSTRIESTRASSE 1"/>
    <s v="GROSSPETERSDORF"/>
    <s v="1037261"/>
    <s v="AT"/>
    <s v="EMEA"/>
    <s v="1"/>
    <s v="7503"/>
    <s v="AVENIDA AVELINO RIBEIRO, 900"/>
    <s v="PARAISOPOLIS"/>
    <s v="724381"/>
    <s v="BR"/>
    <s v="SA"/>
    <s v="MG"/>
    <s v="37660-000"/>
    <s v="SPS"/>
    <s v="Pending"/>
    <s v=""/>
    <s v=""/>
    <s v="0"/>
    <s v="DHL Express SA"/>
    <s v=""/>
    <s v=""/>
    <s v="Aptiv"/>
    <s v=""/>
    <s v="Invoice"/>
    <s v="Invoice"/>
    <s v=""/>
    <s v=""/>
    <s v=""/>
    <s v="0"/>
    <s v="Approved -  ;; Approved -  ;; Approved -  ;; Pending - "/>
    <s v="1091"/>
    <s v="1091"/>
    <s v=";"/>
    <s v=";"/>
    <s v=";"/>
    <s v="BR"/>
    <s v="246 A0"/>
    <s v="USD"/>
    <s v=""/>
    <s v=""/>
    <s v=""/>
    <s v="DPP71627"/>
    <s v="1"/>
    <s v=""/>
    <s v=""/>
    <s v=""/>
    <s v="0"/>
    <s v=""/>
    <s v=""/>
    <s v=""/>
    <s v=""/>
    <s v="219757144"/>
    <s v=""/>
    <s v=""/>
  </r>
  <r>
    <d v="2024-01-01T00:00:00"/>
    <x v="2"/>
    <n v="111844"/>
    <s v="Internal strategy - coletivas do fim de ano"/>
    <s v="JOHN DEERE"/>
    <d v="2024-01-16T00:00:00"/>
    <s v="Paraisopolis"/>
    <s v="Outbound Premium"/>
    <n v="159.35"/>
    <n v="159.35"/>
    <n v="2.2299445144531921E-4"/>
    <s v="OOOT-Other/Sales"/>
    <s v="Normal"/>
    <s v="dummy-Dummy"/>
    <s v="APTIV MANUFATURA E SERVICOS DE-734227"/>
    <s v="carro extra devido a plano de coletivas aptiv, conforme e-mail do pelo Filipe Veloso"/>
    <s v="TRANSPORTADORA PITUTA"/>
    <s v="PTA-00147671"/>
    <s v="35577577-4;35577565-4;35577563-4;35624184-4;33133357/5;35802151-5"/>
    <s v="12;15;12;40;40;50"/>
    <s v=";0;0;0;0;0"/>
    <s v="Aptiv"/>
    <s v="Premium - Productive"/>
    <s v="marcia.p.torres@aptiv.com"/>
    <s v="2024-01-16T03:15:57.10"/>
    <s v="2024-01-16T03:15:44.21"/>
    <s v="SA"/>
    <s v="Closed Not Recovered"/>
    <s v="0"/>
    <s v=""/>
    <s v="0"/>
    <s v=""/>
    <s v="10012"/>
    <s v="Q11"/>
    <s v=""/>
    <s v=""/>
    <s v="Non-Recoverable"/>
    <s v=""/>
    <s v="771.47"/>
    <s v=""/>
    <s v="AVENIDA AVELINO RIBEIRO, 900"/>
    <s v="PARAISOPOLIS"/>
    <s v="734227"/>
    <s v="BR"/>
    <s v="SA"/>
    <s v="MG"/>
    <s v="37660-000"/>
    <s v="dummy"/>
    <s v="dummy"/>
    <s v="Dummy"/>
    <s v="BR"/>
    <s v="SA"/>
    <s v="dummy"/>
    <s v="dummy"/>
    <s v="SPS"/>
    <s v="Approved"/>
    <s v="Edilson, Geraldo"/>
    <s v="2024-01-16T04:54:16.00"/>
    <s v="0"/>
    <s v=""/>
    <s v=""/>
    <s v=""/>
    <s v="Aptiv"/>
    <s v=""/>
    <s v="Email Quote"/>
    <s v=""/>
    <s v=""/>
    <s v=""/>
    <s v="0 Days 1 Hr 38 Min "/>
    <s v="500"/>
    <s v="Approved -  ;; Approved -  ;"/>
    <s v="159.35"/>
    <s v="159.35"/>
    <s v=";0;0;0;0;0"/>
    <s v=";; ; ; ; "/>
    <s v=";; ; ; ; "/>
    <s v="BR"/>
    <s v="n/a"/>
    <s v="BRL"/>
    <s v=""/>
    <s v=""/>
    <s v=""/>
    <s v="carro extra devido a plano de coletivas aptiv, conforme e-mail do pelo Filipe Veloso"/>
    <s v="0.20655609"/>
    <s v=""/>
    <s v=""/>
    <s v=""/>
    <s v="0"/>
    <s v=""/>
    <s v=""/>
    <s v=""/>
    <s v=""/>
    <s v=""/>
    <s v=""/>
    <s v=""/>
  </r>
  <r>
    <d v="2024-01-01T00:00:00"/>
    <x v="1"/>
    <n v="112087"/>
    <s v="Ordering problem - ajuste nos parâmetros"/>
    <s v="VW"/>
    <d v="2024-01-23T00:00:00"/>
    <s v="Pinhal"/>
    <s v="Inbound Premium"/>
    <n v="609.5"/>
    <n v="325.2"/>
    <n v="8.5293453502304395E-4"/>
    <s v="PC-Plant PC Resp"/>
    <s v="Normal"/>
    <s v="APTIV MANUFATURA E SERVICOS DE-728338"/>
    <s v="APTIV S&amp;P CONTRACT SERVICES SPAIN-733942"/>
    <s v="Aéreo necessário devido à problema de EDI causado por parâmetros. Os ajustes já foram realizados para que não ocorra mais o problema."/>
    <s v="JAS DO BRASIL LTD"/>
    <s v="PTA-00147939"/>
    <s v="15344022;"/>
    <s v=";"/>
    <s v=";"/>
    <s v="Aptiv"/>
    <s v="Premium - Productive"/>
    <s v="rodrigo.perez@aptiv.com"/>
    <s v="2024-01-17T02:55:57.78"/>
    <s v="2024-02-01T02:40:55.12"/>
    <s v="SA"/>
    <s v="Closed Not Recovered"/>
    <s v="0"/>
    <s v=""/>
    <s v="609.5"/>
    <s v="2024-01-17T00:00:00"/>
    <s v="10010"/>
    <s v="Q18"/>
    <s v=""/>
    <s v="609.5"/>
    <s v="Non-Recoverable"/>
    <s v=""/>
    <s v="325.2"/>
    <s v="USD"/>
    <s v="POLIGONO INDUSTRIAL DE LANDABEN, C/"/>
    <s v="PAMPLONA"/>
    <s v="733942"/>
    <s v="ES"/>
    <s v="EMEA"/>
    <s v="31"/>
    <s v="31012"/>
    <s v="JOSE MONFARDINI N 3 845 LOTEAMENTO"/>
    <s v="ESPIRITO SANTO DO PINHAL"/>
    <s v="728338"/>
    <s v="BR"/>
    <s v="SA"/>
    <s v="SP"/>
    <s v="13990000"/>
    <s v="SPS"/>
    <s v="Approved"/>
    <s v="Edilson, Geraldo"/>
    <s v="2024-01-17T04:52:20.00"/>
    <s v="0"/>
    <s v="JAS DO BRASIL LTD"/>
    <s v="MAD47285012"/>
    <s v=""/>
    <s v="Aptiv"/>
    <s v=""/>
    <s v="Personal Estimate"/>
    <s v="Personal Estimate"/>
    <s v=""/>
    <s v=""/>
    <s v="0 Days 1 Hr 56 Min "/>
    <s v="500"/>
    <s v="Approved -  ;"/>
    <s v="609.5"/>
    <s v="609.5"/>
    <s v=";"/>
    <s v=";"/>
    <s v=";"/>
    <s v="BR"/>
    <s v="Principal GP"/>
    <s v="USD"/>
    <s v=""/>
    <s v=""/>
    <s v=""/>
    <s v=""/>
    <s v="1"/>
    <s v="1"/>
    <s v=""/>
    <s v=""/>
    <s v="0"/>
    <s v=""/>
    <s v=""/>
    <s v=""/>
    <s v=""/>
    <s v=""/>
    <s v=""/>
    <s v=""/>
  </r>
  <r>
    <d v="2024-01-01T00:00:00"/>
    <x v="0"/>
    <n v="112114"/>
    <s v="Prototypes/Samples - Projeto VW 23X"/>
    <s v="VW"/>
    <d v="2024-01-17T00:00:00"/>
    <s v="Pinhal"/>
    <s v="Inbound Premium"/>
    <n v="102.67"/>
    <n v="102.67"/>
    <n v="1.4367643758952573E-4"/>
    <s v="E1P-Prototypes/Samples"/>
    <s v="Cost Recovery Pending"/>
    <s v="APTIV MANUFATURA E SERVICOS DE-728338"/>
    <s v="MD ELEKTRONIK DE MEXICO, S. DE R.L.-7088562"/>
    <s v="Parts for project development. Freight approved by email by the Project Manager."/>
    <s v="DHL Express SA"/>
    <s v="PTA-00147938"/>
    <s v="35829179;"/>
    <s v=";"/>
    <s v=";"/>
    <s v="Aptiv"/>
    <s v="Premium - Productive"/>
    <s v="Stefany.Tressoldi@aptiv.com"/>
    <s v="2024-01-17T03:39:44.20"/>
    <s v="2024-01-17T03:39:37.68"/>
    <s v="SA"/>
    <s v="Open"/>
    <s v="0"/>
    <s v=""/>
    <s v="0"/>
    <s v=""/>
    <s v="10010"/>
    <s v="Q18"/>
    <s v=""/>
    <s v=""/>
    <s v="Recoverable"/>
    <s v=""/>
    <s v="102.67"/>
    <s v=""/>
    <s v="VIRGEN DE SAN JUAN NO. 117"/>
    <s v="LEN"/>
    <s v="7088562"/>
    <s v="MX"/>
    <s v="NA"/>
    <s v="GUA"/>
    <s v="37668"/>
    <s v="JOSE MONFARDINI N 3 845 LOTEAMENTO"/>
    <s v="ESPIRITO SANTO DO PINHAL"/>
    <s v="728338"/>
    <s v="BR"/>
    <s v="SA"/>
    <s v="SP"/>
    <s v="13990000"/>
    <s v="SPS"/>
    <s v="Approved"/>
    <s v="Edilson, Geraldo"/>
    <s v="2024-01-17T04:52:02.00"/>
    <s v="0"/>
    <s v=""/>
    <s v=""/>
    <s v=""/>
    <s v="Aptiv"/>
    <s v=""/>
    <s v="Invoice"/>
    <s v="Invoice"/>
    <s v="VW"/>
    <s v=""/>
    <s v="0 Days 1 Hr 12 Min "/>
    <s v="500"/>
    <s v="Approved -  ;"/>
    <s v="102.67"/>
    <s v="102.67"/>
    <s v=";"/>
    <s v=";"/>
    <s v=";"/>
    <s v="BR"/>
    <s v="23X"/>
    <s v="USD"/>
    <s v=""/>
    <s v=""/>
    <s v=""/>
    <s v=""/>
    <s v="1"/>
    <s v=""/>
    <s v=""/>
    <s v=""/>
    <s v="0"/>
    <s v=""/>
    <s v=""/>
    <s v=""/>
    <s v=""/>
    <s v="314268350"/>
    <s v=""/>
    <s v=""/>
  </r>
  <r>
    <d v="2024-01-01T00:00:00"/>
    <x v="3"/>
    <n v="112165"/>
    <s v="Customer reschedule CNH - pago através de POV"/>
    <s v="CNH COMBINE"/>
    <d v="2024-01-17T00:00:00"/>
    <s v="Paraisopolis"/>
    <s v="Outbound Premium"/>
    <n v="131.82"/>
    <n v="131.82"/>
    <n v="1.8446895882975826E-4"/>
    <s v="OOOT-Other/Sales"/>
    <s v="Cost Recovery"/>
    <s v="CATERPILLAR BRASIL LTDA-760515"/>
    <s v="APTIV MANUFATURA E SERVICOS DE-734227"/>
    <s v="Veículo pago pelo cliente, custo sendo absorvido através da POV16647. Brian Lima"/>
    <s v="TRANSPORTADORA PITUTA"/>
    <s v="PTA-00147988"/>
    <s v="35727675;35727674;35397068"/>
    <s v="4;10;19"/>
    <s v=";0;0"/>
    <s v="Aptiv"/>
    <s v="Premium - Productive"/>
    <s v="marcia.p.torres@aptiv.com"/>
    <s v="2024-01-17T05:16:44.03"/>
    <s v="2024-01-17T05:13:04.19"/>
    <s v="SA"/>
    <s v="Closed Recovered"/>
    <s v="0"/>
    <s v=""/>
    <s v="0"/>
    <s v=""/>
    <s v="10012"/>
    <s v="Q11"/>
    <s v=""/>
    <s v=""/>
    <s v="Recoverable"/>
    <s v=""/>
    <s v="638.2"/>
    <s v=""/>
    <s v="AVENIDA AVELINO RIBEIRO, 900"/>
    <s v="PARAISOPOLIS"/>
    <s v="734227"/>
    <s v="BR"/>
    <s v="SA"/>
    <s v="MG"/>
    <s v="37660-000"/>
    <s v="RODOVIA LUIZ DE QUEIROZ KM 157 S N"/>
    <s v="PIRACICABA"/>
    <s v="760515"/>
    <s v="BR"/>
    <s v="SA"/>
    <s v="SP"/>
    <s v="13420-900"/>
    <s v="SPS"/>
    <s v="Approved"/>
    <s v="Edilson, Geraldo"/>
    <s v="2024-01-17T08:40:14.00"/>
    <s v="0"/>
    <s v=""/>
    <s v=""/>
    <s v=""/>
    <s v="Aptiv"/>
    <s v=""/>
    <s v="Email Quote"/>
    <s v=""/>
    <s v=""/>
    <s v=""/>
    <s v="0 Days 3 Hr 23 Min "/>
    <s v="500"/>
    <s v="Approved -  ;; Approved -  ;"/>
    <s v="131.82"/>
    <s v="131.82"/>
    <s v=";0;0"/>
    <s v=";; "/>
    <s v=";; "/>
    <s v="BR"/>
    <s v="combine"/>
    <s v="BRL"/>
    <s v=""/>
    <s v=""/>
    <s v=""/>
    <s v="Veículo pago pelo cliente, custo sendo absorvido através da POV16647. Brian Lima"/>
    <s v="0.20655609"/>
    <s v=""/>
    <s v=""/>
    <s v=""/>
    <s v="0"/>
    <s v=""/>
    <s v=""/>
    <s v=""/>
    <s v=""/>
    <s v=""/>
    <s v=""/>
    <s v=""/>
  </r>
  <r>
    <d v="2024-01-01T00:00:00"/>
    <x v="0"/>
    <n v="112208"/>
    <s v="Project - Prototype/ Samples GM"/>
    <s v="GM"/>
    <d v="2024-01-18T00:00:00"/>
    <s v="Pinhal"/>
    <s v="Inbound Premium"/>
    <n v="177.45"/>
    <n v="150"/>
    <n v="2.4832359842467456E-4"/>
    <s v="PC-Plant PC Resp"/>
    <s v="Normal"/>
    <s v="APTIV MANUFATURA E SERVICOS DE-728338"/>
    <s v="TTI INC-725494"/>
    <s v="Aéreo necessário para peças de amostra de projetos."/>
    <s v="DHL Express SA"/>
    <s v="PTA-00147989"/>
    <s v="13920633;"/>
    <s v=";"/>
    <s v=";"/>
    <s v="Aptiv"/>
    <s v="Premium - Productive"/>
    <s v="rodrigo.perez@aptiv.com"/>
    <s v="2024-01-17T06:33:13.24"/>
    <s v="2024-02-01T02:45:09.13"/>
    <s v="SA"/>
    <s v="Closed Not Recovered"/>
    <s v="0"/>
    <s v=""/>
    <s v="177.45"/>
    <s v="2024-01-17T00:00:00"/>
    <s v="10010"/>
    <s v="Q18"/>
    <s v=""/>
    <s v="177.45"/>
    <s v="Non-Recoverable"/>
    <s v=""/>
    <s v="150"/>
    <s v="USD"/>
    <s v="3737 MEACHAM BLVD"/>
    <s v="FORT WORTH"/>
    <s v="725494"/>
    <s v="US"/>
    <s v="NA"/>
    <s v="TX"/>
    <s v="76137"/>
    <s v="JOSE MONFARDINI N 3 845 LOTEAMENTO"/>
    <s v="ESPIRITO SANTO DO PINHAL"/>
    <s v="728338"/>
    <s v="BR"/>
    <s v="SA"/>
    <s v="SP"/>
    <s v="13990000"/>
    <s v="SPS"/>
    <s v="Approved"/>
    <s v="Edilson, Geraldo"/>
    <s v="2024-01-17T08:40:47.00"/>
    <s v="0"/>
    <s v="DHL Express SA"/>
    <s v="6086898252"/>
    <s v=""/>
    <s v="Aptiv"/>
    <s v=""/>
    <s v="Personal Estimate"/>
    <s v="Personal Estimate"/>
    <s v=""/>
    <s v=""/>
    <s v="0 Days 2 Hr 7 Min "/>
    <s v="500"/>
    <s v="Approved -  ;"/>
    <s v="177.45"/>
    <s v="177.45"/>
    <s v=";"/>
    <s v=";"/>
    <s v=";"/>
    <s v="BR"/>
    <s v="BSUV"/>
    <s v="USD"/>
    <s v=""/>
    <s v=""/>
    <s v=""/>
    <s v=""/>
    <s v="1"/>
    <s v="1"/>
    <s v=""/>
    <s v=""/>
    <s v="0"/>
    <s v=""/>
    <s v=""/>
    <s v=""/>
    <s v=""/>
    <s v=""/>
    <s v=""/>
    <s v=""/>
  </r>
  <r>
    <d v="2024-01-01T00:00:00"/>
    <x v="1"/>
    <n v="112342"/>
    <s v="Customer quality issue - Mercedes SC1119-22"/>
    <s v="Mercedes-Benz"/>
    <d v="2024-01-18T00:00:00"/>
    <s v="Paraisopolis"/>
    <s v="Inbound Premium"/>
    <n v="430"/>
    <n v="430"/>
    <n v="6.0174216580788993E-4"/>
    <s v="Q1-Quality-Aptiv Resp"/>
    <s v="Cost Recovery"/>
    <s v="APTIV MANUFATURA E SERVICOS DE-733223"/>
    <s v="HIRSCHMANN AUTOMOTIVE GMBH-7010627"/>
    <s v="Problema de qualidade na linha de montagem do cliente devido a troca interna de conectores por redução de custo Aptiv (DE 13741709 PARA 10889994). "/>
    <s v="DHL Express SA"/>
    <s v="PTA-00148115"/>
    <s v="13741709;"/>
    <s v=";"/>
    <s v=";"/>
    <s v="Aptiv"/>
    <s v="Premium - Productive"/>
    <s v="lua.barbosa.ribeiro@aptiv.com"/>
    <s v="2024-01-18T01:37:37.23"/>
    <s v="2024-01-18T12:08:26.17"/>
    <s v="SA"/>
    <s v="Closed Recovered"/>
    <s v="0"/>
    <s v=""/>
    <s v="0"/>
    <s v="2024-01-25T00:00:00"/>
    <s v="10012"/>
    <s v="Q11"/>
    <s v=""/>
    <s v=""/>
    <s v="Recoverable"/>
    <s v="SC 1119-22 - Projeto"/>
    <s v="430"/>
    <s v=""/>
    <s v="OBERER PASPELSWEG 6-8"/>
    <s v="RANKWEIL"/>
    <s v="7010627"/>
    <s v="AT"/>
    <s v="EMEA"/>
    <s v="8"/>
    <s v="6830"/>
    <s v="AVENIDA AVELINO RIBEIRO, 900"/>
    <s v="PARAISOPOLIS"/>
    <s v="733223"/>
    <s v="BR"/>
    <s v="SA"/>
    <s v="MG"/>
    <s v="37660-000"/>
    <s v="SPS"/>
    <s v="Approved"/>
    <s v="Edilson, Geraldo"/>
    <s v="2024-01-18T02:01:02.00"/>
    <s v="0"/>
    <s v=""/>
    <s v=""/>
    <s v=""/>
    <s v="Aptiv"/>
    <s v=""/>
    <s v="Invoice"/>
    <s v=""/>
    <s v=""/>
    <s v=""/>
    <s v="0 Days 0 Hr 23 Min "/>
    <s v="500"/>
    <s v="Approved -  ;; Approved -  ;"/>
    <s v="430"/>
    <s v="430"/>
    <s v=";"/>
    <s v=";"/>
    <s v=";"/>
    <s v="BR"/>
    <s v="EURO VI"/>
    <s v="USD"/>
    <s v=""/>
    <s v=""/>
    <s v=""/>
    <s v=""/>
    <s v="1"/>
    <s v=""/>
    <s v=""/>
    <s v=""/>
    <s v="0"/>
    <s v=""/>
    <s v=""/>
    <s v=""/>
    <s v=""/>
    <s v="300733438"/>
    <s v=""/>
    <s v=""/>
  </r>
  <r>
    <d v="2024-01-01T00:00:00"/>
    <x v="1"/>
    <n v="112359"/>
    <s v="Ordering problem - ajuste nos parâmetros"/>
    <s v="VW"/>
    <d v="2024-01-19T00:00:00"/>
    <s v="Pinhal"/>
    <s v="Inbound Premium"/>
    <n v="154.07"/>
    <n v="154.07"/>
    <n v="2.1560561740935255E-4"/>
    <s v="PC-Plant PC Resp"/>
    <s v="Normal"/>
    <s v="APTIV MANUFATURA E SERVICOS DE-728338"/>
    <s v="FEP FAHRZEUGELEKTRIK PIRNA GMBH-7046317"/>
    <s v="Aéreo necessário devido à problema de EDI causado por parâmetros. Os ajustes já foram realizados para que não ocorra mais o problema."/>
    <s v="DHL Express SA"/>
    <s v="PTA-00148304"/>
    <s v="15368578;"/>
    <s v=";"/>
    <s v=";"/>
    <s v="Aptiv"/>
    <s v="Premium - Productive"/>
    <s v="Joliel.Willian.Reis@aptiv.com"/>
    <s v="2024-01-18T02:05:09.02"/>
    <s v="2024-01-18T01:55:39.51"/>
    <s v="SA"/>
    <s v="Closed Not Recovered"/>
    <s v="0"/>
    <s v=""/>
    <s v="0"/>
    <s v="2024-01-18T00:00:00"/>
    <s v="10010"/>
    <s v="Q18"/>
    <s v=""/>
    <s v=""/>
    <s v="Non-Recoverable"/>
    <s v=""/>
    <s v="154.07"/>
    <s v=""/>
    <s v="HUGO-KUETTNER-STR. 8"/>
    <s v="PIRNA"/>
    <s v="7046317"/>
    <s v="DE"/>
    <s v="EMEA"/>
    <s v="SN"/>
    <s v="01796"/>
    <s v="JOSE MONFARDINI N 3 845 LOTEAMENTO"/>
    <s v="ESPIRITO SANTO DO PINHAL"/>
    <s v="728338"/>
    <s v="BR"/>
    <s v="SA"/>
    <s v="SP"/>
    <s v="13990000"/>
    <s v="SPS"/>
    <s v="Approved"/>
    <s v="Edilson, Geraldo"/>
    <s v="2024-01-19T11:27:22.00"/>
    <s v="0"/>
    <s v=""/>
    <s v=""/>
    <s v=""/>
    <s v="Aptiv"/>
    <s v=""/>
    <s v="Personal Estimate"/>
    <s v=""/>
    <s v=""/>
    <s v=""/>
    <s v="0 Days 21 Hr 22 Min "/>
    <s v="500"/>
    <s v="Approved -  ;"/>
    <s v="154.07"/>
    <s v="154.07"/>
    <s v=";"/>
    <s v=";"/>
    <s v=";"/>
    <s v="BR"/>
    <s v="Principal GP"/>
    <s v="USD"/>
    <s v=""/>
    <s v=""/>
    <s v=""/>
    <s v="15396396"/>
    <s v="1"/>
    <s v=""/>
    <s v=""/>
    <s v=""/>
    <s v="0"/>
    <s v=""/>
    <s v=""/>
    <s v=""/>
    <s v=""/>
    <s v="177220647"/>
    <s v=""/>
    <s v=""/>
  </r>
  <r>
    <d v="2024-01-01T00:00:00"/>
    <x v="0"/>
    <n v="112361"/>
    <s v="Prototypes/Samples - Projeto VW 246 A0 - forma de recuperação ainda a ser definido"/>
    <s v="VW"/>
    <d v="2024-01-18T00:00:00"/>
    <s v="Paraisopolis"/>
    <s v="Inbound Premium"/>
    <n v="60.02"/>
    <n v="60.02"/>
    <n v="8.3992011143696647E-5"/>
    <s v="E1P-Prototypes/Samples"/>
    <s v="Cost Recovery"/>
    <s v="APTIV MANUFATURA E SERVICOS DE-724381"/>
    <s v="APTIV PACKARD ROMANIA IGS-759143"/>
    <s v="Parts for project development. Freight approved by email by the Project Manager."/>
    <s v="DHL Express SA"/>
    <s v="PTA-00148303"/>
    <s v="33125272;"/>
    <s v=";"/>
    <s v=";"/>
    <s v="Aptiv"/>
    <s v="Premium - Productive"/>
    <s v="Stefany.Tressoldi@aptiv.com"/>
    <s v="2024-01-18T02:05:43.13"/>
    <s v="2024-01-18T11:21:29.27"/>
    <s v="SA"/>
    <s v="Open"/>
    <s v="0"/>
    <s v=""/>
    <s v="0"/>
    <s v=""/>
    <s v="10012"/>
    <s v="Q11"/>
    <s v=""/>
    <s v=""/>
    <s v="Recoverable"/>
    <s v=""/>
    <s v="60.02"/>
    <s v=""/>
    <s v="STRILETSKA STR 57"/>
    <s v="VINNYTSYA"/>
    <s v="759143"/>
    <s v="UA"/>
    <s v="EMEA"/>
    <s v="05"/>
    <s v="21000"/>
    <s v="AVENIDA AVELINO RIBEIRO, 900"/>
    <s v="PARAISOPOLIS"/>
    <s v="724381"/>
    <s v="BR"/>
    <s v="SA"/>
    <s v="MG"/>
    <s v="37660-000"/>
    <s v="SPS"/>
    <s v="Approved"/>
    <s v="Edilson, Geraldo"/>
    <s v="2024-01-19T11:27:10.00"/>
    <s v="0"/>
    <s v=""/>
    <s v=""/>
    <s v=""/>
    <s v="Aptiv"/>
    <s v=""/>
    <s v="Invoice"/>
    <s v="Invoice"/>
    <s v="VW"/>
    <s v=""/>
    <s v="0 Days 21 Hr 21 Min "/>
    <s v="500"/>
    <s v="Approved -  ;; Approved -  ;"/>
    <s v="60.02"/>
    <s v="60.02"/>
    <s v=";"/>
    <s v=";"/>
    <s v=";"/>
    <s v="BR"/>
    <s v="246 A0 SUV"/>
    <s v="USD"/>
    <s v=""/>
    <s v=""/>
    <s v=""/>
    <s v=""/>
    <s v="1"/>
    <s v=""/>
    <s v=""/>
    <s v=""/>
    <s v="0"/>
    <s v=""/>
    <s v=""/>
    <s v=""/>
    <s v=""/>
    <s v=""/>
    <s v=""/>
    <s v=""/>
  </r>
  <r>
    <d v="2024-01-01T00:00:00"/>
    <x v="3"/>
    <n v="112432"/>
    <s v="Customer reschedule CNH - pago através de POV"/>
    <s v="OTHER"/>
    <d v="2024-01-19T00:00:00"/>
    <s v="Paraisopolis"/>
    <s v="Inbound Premium"/>
    <n v="811.3"/>
    <n v="811.3"/>
    <n v="1.1353335328370723E-3"/>
    <s v="S2-External Customer driven schedule changes"/>
    <s v="Cost Recovery"/>
    <s v="APTIV MANUFATURA E SERVICOS DE-734227"/>
    <s v="DELFINGEN RO - TRANSILVANIA SRL-7041828"/>
    <s v="INCREASE FROM CUSTOMER"/>
    <s v="DHL Express SA"/>
    <s v="PTA-00148315"/>
    <s v="M4984101;"/>
    <s v=";"/>
    <s v=";"/>
    <s v="Customer"/>
    <s v="Premium - Productive"/>
    <s v="gislene.de.fatima.clemente@aptiv.com"/>
    <s v="2024-01-18T05:02:30.60"/>
    <s v="2024-01-18T04:49:06.81"/>
    <s v="SA"/>
    <s v="Closed Recovered"/>
    <s v="0"/>
    <s v=""/>
    <s v="0"/>
    <s v=""/>
    <s v="10012"/>
    <s v="Q11"/>
    <s v=""/>
    <s v=""/>
    <s v="Recoverable"/>
    <s v="POV16649"/>
    <s v="811.3"/>
    <s v=""/>
    <s v="1 NR5 ZONA INDUSTRIALA N-V"/>
    <s v="ARAD"/>
    <s v="7041828"/>
    <s v="RO"/>
    <s v="EMEA"/>
    <s v="AR"/>
    <s v="310502"/>
    <s v="AVENIDA AVELINO RIBEIRO, 900"/>
    <s v="PARAISOPOLIS"/>
    <s v="734227"/>
    <s v="BR"/>
    <s v="SA"/>
    <s v="MG"/>
    <s v="37660-000"/>
    <s v="SPS"/>
    <s v="Approved"/>
    <s v="Carvalho, Eliane R"/>
    <s v="2024-01-19T11:50:48.00"/>
    <s v="0"/>
    <s v=""/>
    <s v=""/>
    <s v=""/>
    <s v="Customer"/>
    <s v=""/>
    <s v="Invoice"/>
    <s v=""/>
    <s v="OTHER"/>
    <s v=""/>
    <s v="0 Days 18 Hr 48 Min "/>
    <s v="1000"/>
    <s v="Approved -  ;; Approved -  ;; Approved -  ;"/>
    <s v="811.3"/>
    <s v="811.3"/>
    <s v=";"/>
    <s v=";"/>
    <s v=";"/>
    <s v="BR"/>
    <s v="CNH SUGARCANE"/>
    <s v="USD"/>
    <s v=""/>
    <s v=""/>
    <s v=""/>
    <s v="M4984102"/>
    <s v="1"/>
    <s v=""/>
    <s v=""/>
    <s v=""/>
    <s v="0"/>
    <s v=""/>
    <s v=""/>
    <s v=""/>
    <s v=""/>
    <s v="681173071"/>
    <s v=""/>
    <s v=""/>
  </r>
  <r>
    <d v="2024-01-01T00:00:00"/>
    <x v="8"/>
    <n v="112498"/>
    <s v="Supplier delay -  Aptiv France"/>
    <s v="JOHN DEERE"/>
    <d v="2024-01-22T00:00:00"/>
    <s v="Paraisopolis"/>
    <s v="Inbound Premium"/>
    <n v="180"/>
    <n v="180"/>
    <n v="2.5189206940795392E-4"/>
    <s v="B2-Behind Schedule-Aptiv"/>
    <s v="Cost Recovery"/>
    <s v="APTIV MANUFATURA E SERVICOS DE-734226"/>
    <s v="APTIV WARREN (FR09)-702235"/>
    <s v="ATRASO DO FORNECEDOR"/>
    <s v="DHL Express SA"/>
    <s v="PTA-00148301"/>
    <s v="8911368;"/>
    <s v=";"/>
    <s v=";"/>
    <s v="Aptiv"/>
    <s v="Premium - Productive"/>
    <s v="Moraes.Arnaldo@aptiv.com"/>
    <s v="2024-01-18T08:06:24.35"/>
    <s v="2024-01-18T08:05:29.38"/>
    <s v="SA"/>
    <s v="Closed Recovered"/>
    <s v="0"/>
    <s v=""/>
    <s v="0"/>
    <s v=""/>
    <s v="10012"/>
    <s v="Q11"/>
    <s v=""/>
    <s v=""/>
    <s v="Recoverable"/>
    <s v="ICC ASSINADO"/>
    <s v="180"/>
    <s v=""/>
    <s v="1265 N RIVER RD NE"/>
    <s v="WARREN"/>
    <s v="702235"/>
    <s v="US"/>
    <s v="NA"/>
    <s v="OH"/>
    <s v="44483"/>
    <s v="AVENIDA AVELINO RIBEIRO Nr.900 BAIR"/>
    <s v="BRASIL"/>
    <s v="734226"/>
    <s v="BR"/>
    <s v="SA"/>
    <s v="BR"/>
    <s v="37660-000"/>
    <s v="SPS"/>
    <s v="Approved"/>
    <s v="Edilson, Geraldo"/>
    <s v="2024-01-19T11:26:42.00"/>
    <s v="0"/>
    <s v=""/>
    <s v=""/>
    <s v=""/>
    <s v="Aptiv"/>
    <s v=""/>
    <s v="Personal Estimate"/>
    <s v=""/>
    <s v=""/>
    <s v="APTIV WARREN (FR09)-702235"/>
    <s v="0 Days 15 Hr 20 Min "/>
    <s v="500"/>
    <s v="Approved -  ;; Approved -  ;"/>
    <s v="180"/>
    <s v="180"/>
    <s v=";"/>
    <s v=";"/>
    <s v=";"/>
    <s v="BR"/>
    <s v="MRTOP"/>
    <s v="USD"/>
    <s v=""/>
    <s v=""/>
    <s v=""/>
    <s v=""/>
    <s v="1"/>
    <s v=""/>
    <s v=""/>
    <s v=""/>
    <s v="0"/>
    <s v=""/>
    <s v=""/>
    <s v=""/>
    <s v=""/>
    <s v=""/>
    <s v=""/>
    <s v=""/>
  </r>
  <r>
    <d v="2024-01-01T00:00:00"/>
    <x v="3"/>
    <n v="112501"/>
    <s v="Customer reschedule FCA - Consulta 49"/>
    <s v="FIAT"/>
    <d v="2024-01-19T00:00:00"/>
    <s v="Ouros"/>
    <s v="Inbound Premium"/>
    <n v="200"/>
    <n v="200"/>
    <n v="2.7988007711994881E-4"/>
    <s v="B2-Behind Schedule-Aptiv"/>
    <s v="Cost Recovery Pending"/>
    <s v="APTIV MANUFATURA E SERVICOS DE-743893"/>
    <s v="LITTELFUSE INC-725670"/>
    <s v="Divergencia de estoque/aumento FIAT consulta 49 - Incremento Argo"/>
    <s v="DHL Express SA"/>
    <s v="PTA-00148302"/>
    <s v="12092080;"/>
    <s v=";"/>
    <s v=";"/>
    <s v="Aptiv"/>
    <s v="Premium - Productive"/>
    <s v="lua.barbosa.ribeiro@aptiv.com"/>
    <s v="2024-01-18T08:15:18.60"/>
    <s v="2024-01-18T08:15:01.30"/>
    <s v="SA"/>
    <s v="Open"/>
    <s v="0"/>
    <s v=""/>
    <s v="0"/>
    <s v="2024-01-25T00:00:00"/>
    <s v="10023"/>
    <s v="Q11"/>
    <s v=""/>
    <s v=""/>
    <s v="Recoverable"/>
    <s v=""/>
    <s v="200"/>
    <s v=""/>
    <s v="1793 BROWN ST STE B"/>
    <s v="EAGLE PASS"/>
    <s v="725670"/>
    <s v="US"/>
    <s v="NA"/>
    <s v="TX"/>
    <s v="78852-5417"/>
    <s v="TV ANTONIO E FONSECA 250 BAIRRO"/>
    <s v="CONCEICAO DOS OUROS"/>
    <s v="743893"/>
    <s v="BR"/>
    <s v="SA"/>
    <s v="MG"/>
    <s v="37548-000"/>
    <s v="SPS"/>
    <s v="Approved"/>
    <s v="Edilson, Geraldo"/>
    <s v="2024-01-19T11:26:50.00"/>
    <s v="0"/>
    <s v=""/>
    <s v=""/>
    <s v=""/>
    <s v="Aptiv"/>
    <s v=""/>
    <s v="Invoice"/>
    <s v=""/>
    <s v=""/>
    <s v=""/>
    <s v="0 Days 15 Hr 11 Min "/>
    <s v="500"/>
    <s v="Approved -  ;; Approved -  ;"/>
    <s v="200"/>
    <s v="200"/>
    <s v=";"/>
    <s v=";"/>
    <s v=";"/>
    <s v="BR"/>
    <s v="vão motor X6H"/>
    <s v="USD"/>
    <s v=""/>
    <s v=""/>
    <s v=""/>
    <s v=""/>
    <s v="1"/>
    <s v=""/>
    <s v=""/>
    <s v=""/>
    <s v="0"/>
    <s v=""/>
    <s v=""/>
    <s v=""/>
    <s v=""/>
    <s v=""/>
    <s v=""/>
    <s v=""/>
  </r>
  <r>
    <d v="2024-01-01T00:00:00"/>
    <x v="3"/>
    <n v="112575"/>
    <s v="Customer reschedule CNH - pago através de POV"/>
    <s v="CNH COMBINE"/>
    <d v="2024-01-19T00:00:00"/>
    <s v="Paraisopolis"/>
    <s v="Outbound Premium"/>
    <n v="179.17"/>
    <n v="179.17"/>
    <n v="2.507305670879061E-4"/>
    <s v="OOOT-Other/Sales"/>
    <s v="Cost Recovery"/>
    <s v="dummy-Dummy"/>
    <s v="APTIV MANUFATURA E SERVICOS DE-724381"/>
    <s v="Veículo pago pelo cliente, custo sendo absorvido através da POV16647 conforme e-mail Brian Lima"/>
    <s v="TRANSPORTADORA PITUTA"/>
    <s v="PTA-00150092"/>
    <s v="35700109;35367303;35700103;35700101;35700106"/>
    <s v="24;10;20;20;21"/>
    <s v=";0;0;0;0"/>
    <s v="Aptiv"/>
    <s v="Premium - Productive"/>
    <s v="marcia.p.torres@aptiv.com"/>
    <s v="2024-01-19T11:05:44.58"/>
    <s v="2024-01-19T11:03:49.22"/>
    <s v="SA"/>
    <s v="Closed Recovered"/>
    <s v="0"/>
    <s v=""/>
    <s v="0"/>
    <s v=""/>
    <s v="10012"/>
    <s v="Q11"/>
    <s v=""/>
    <s v=""/>
    <s v="Recoverable"/>
    <s v=""/>
    <s v="867.41"/>
    <s v=""/>
    <s v="AVENIDA AVELINO RIBEIRO, 900"/>
    <s v="PARAISOPOLIS"/>
    <s v="724381"/>
    <s v="BR"/>
    <s v="SA"/>
    <s v="MG"/>
    <s v="37660-000"/>
    <s v="dummy"/>
    <s v="dummy"/>
    <s v="Dummy"/>
    <s v="BR"/>
    <s v="SA"/>
    <s v="SP"/>
    <s v="dummy"/>
    <s v="SPS"/>
    <s v="Approved"/>
    <s v="Edilson, Geraldo"/>
    <s v="2024-01-30T07:44:29.00"/>
    <s v="0"/>
    <s v=""/>
    <s v=""/>
    <s v=""/>
    <s v="Aptiv"/>
    <s v=""/>
    <s v="Email Quote"/>
    <s v=""/>
    <s v=""/>
    <s v=""/>
    <s v="11 Days 8 Hr 38 Min "/>
    <s v="500"/>
    <s v="Approved -  ;; Approved -  ;"/>
    <s v="179.17"/>
    <s v="179.17"/>
    <s v=";0;0;0;0"/>
    <s v=";; ; ; "/>
    <s v=";; ; ; "/>
    <s v="BR"/>
    <s v="Aro20"/>
    <s v="BRL"/>
    <s v=""/>
    <s v=""/>
    <s v=""/>
    <s v="Veículo pago pelo cliente, custo sendo absorvido através da POV16647 conforme e-mail Brian Lima"/>
    <s v="0.20655609"/>
    <s v=""/>
    <s v=""/>
    <s v=""/>
    <s v="0"/>
    <s v=""/>
    <s v=""/>
    <s v=""/>
    <s v=""/>
    <s v=""/>
    <s v=""/>
    <s v=""/>
  </r>
  <r>
    <d v="2024-01-01T00:00:00"/>
    <x v="2"/>
    <n v="112603"/>
    <s v="Internal strategy - discount"/>
    <s v="FIAT"/>
    <d v="2024-01-22T00:00:00"/>
    <s v="Paraisopolis"/>
    <s v="Inbound Premium"/>
    <n v="612.48"/>
    <n v="612.48"/>
    <n v="8.5710474817213126E-4"/>
    <s v="C2-Capacity-Aptiv Resp"/>
    <s v="Normal"/>
    <s v="APTIV MANUFATURA E SERVICOS DE-743893"/>
    <s v="FEDERAL MOGUL-761229"/>
    <s v="Discount due to Master plan premises"/>
    <s v="DHL Express SA"/>
    <s v="PTA-00148341"/>
    <s v="M3536102;"/>
    <s v=";"/>
    <s v=";"/>
    <s v="Aptiv"/>
    <s v="Premium - Productive"/>
    <s v="gislene.de.fatima.clemente@aptiv.com"/>
    <s v="2024-01-19T01:43:57.82"/>
    <s v="2024-01-19T01:43:53.35"/>
    <s v="SA"/>
    <s v="Closed Not Recovered"/>
    <s v="0"/>
    <s v=""/>
    <s v="0"/>
    <s v=""/>
    <s v="10012"/>
    <s v="Q11"/>
    <s v=""/>
    <s v=""/>
    <s v="Non-Recoverable"/>
    <s v=""/>
    <s v="612.48"/>
    <s v=""/>
    <s v="1280 DON HASKINS DRIVE"/>
    <s v="EL PASO"/>
    <s v="761229"/>
    <s v="US"/>
    <s v="NA"/>
    <s v="TX"/>
    <s v="79936"/>
    <s v="TV ANTONIO E FONSECA 250 BAIRRO"/>
    <s v="CONCEICAO DOS OUROS"/>
    <s v="743893"/>
    <s v="BR"/>
    <s v="SA"/>
    <s v="MG"/>
    <s v="37548-000"/>
    <s v="SPS"/>
    <s v="Approved"/>
    <s v="Carvalho, Eliane R"/>
    <s v="2024-01-19T02:37:30.00"/>
    <s v="0"/>
    <s v=""/>
    <s v=""/>
    <s v=""/>
    <s v="Aptiv"/>
    <s v=""/>
    <s v="Invoice"/>
    <s v="Invoice"/>
    <s v=""/>
    <s v=""/>
    <s v="0 Days 0 Hr 53 Min "/>
    <s v="1000"/>
    <s v="Approved -  ;; Approved -  ;; Approved -  ;"/>
    <s v="612.48"/>
    <s v="612.48"/>
    <s v=";"/>
    <s v=";"/>
    <s v=";"/>
    <s v="BR"/>
    <s v="Fire"/>
    <s v="USD"/>
    <s v=""/>
    <s v=""/>
    <s v=""/>
    <s v=""/>
    <s v="1"/>
    <s v=""/>
    <s v=""/>
    <s v=""/>
    <s v="0"/>
    <s v=""/>
    <s v=""/>
    <s v=""/>
    <s v=""/>
    <s v=""/>
    <s v=""/>
    <s v=""/>
  </r>
  <r>
    <d v="2024-01-01T00:00:00"/>
    <x v="1"/>
    <n v="112667"/>
    <s v="Supplier TPC Wire - ERP/ EDI Issues"/>
    <s v="JOHN DEERE"/>
    <d v="2024-01-22T00:00:00"/>
    <s v="Paraisopolis"/>
    <s v="Inbound Premium"/>
    <n v="40"/>
    <n v="40"/>
    <n v="5.5976015423989764E-5"/>
    <s v="S1T-IT systems (ERP/EDI) issues"/>
    <s v="Normal"/>
    <s v="Paraisopolis-10012"/>
    <s v="TPC WIRE &amp; CABLE CORP.-1057704"/>
    <s v="Fornecedor não responde emails, precisa ser cadastrado no TMC para embacar por maritimo. foi envolvido o comercial para que eles ajudem no FUP."/>
    <s v="DHL Express SA"/>
    <s v="PTA-00148394"/>
    <s v="33120820;"/>
    <s v=";"/>
    <s v=";"/>
    <s v="Aptiv"/>
    <s v="Premium - Productive"/>
    <s v="william.de.siqueira@aptiv.com"/>
    <s v="2024-01-19T04:19:06.16"/>
    <s v="2024-01-19T04:18:48.88"/>
    <s v="SA"/>
    <s v="Closed Not Recovered"/>
    <s v="0"/>
    <s v=""/>
    <s v="0"/>
    <s v=""/>
    <s v="10012"/>
    <s v="Q11"/>
    <s v=""/>
    <s v=""/>
    <s v="Non-Recoverable"/>
    <s v=""/>
    <s v="40"/>
    <s v=""/>
    <s v="9600 VALLEY VIEW RD"/>
    <s v="MACEDONIA"/>
    <s v="1057704"/>
    <s v="US"/>
    <s v="NA"/>
    <s v="OH"/>
    <s v="44056-2059"/>
    <s v="Av. Avelino Ribeiro, 900"/>
    <s v="PARAISOPOLIS"/>
    <s v="10012"/>
    <s v="BR"/>
    <s v="SA"/>
    <s v="Mina"/>
    <s v="37660-000"/>
    <s v="SPS"/>
    <s v="Approved"/>
    <s v="Edilson, Geraldo"/>
    <s v="2024-01-19T06:56:57.00"/>
    <s v="0"/>
    <s v=""/>
    <s v=""/>
    <s v=""/>
    <s v="Aptiv"/>
    <s v=""/>
    <s v="Invoice"/>
    <s v=""/>
    <s v=""/>
    <s v=""/>
    <s v="0 Days 2 Hr 37 Min "/>
    <s v="500"/>
    <s v="Approved -  ;; Approved -  ;"/>
    <s v="40"/>
    <s v="40"/>
    <s v=";"/>
    <s v=";"/>
    <s v=";"/>
    <s v="BR"/>
    <s v="gavea"/>
    <s v="USD"/>
    <s v=""/>
    <s v=""/>
    <s v=""/>
    <s v=""/>
    <s v="1"/>
    <s v=""/>
    <s v=""/>
    <s v=""/>
    <s v="0"/>
    <s v=""/>
    <s v=""/>
    <s v=""/>
    <s v=""/>
    <s v="090269437"/>
    <s v=""/>
    <s v=""/>
  </r>
  <r>
    <d v="2024-01-01T00:00:00"/>
    <x v="9"/>
    <n v="112732"/>
    <s v="P&amp;A MBB"/>
    <s v="DAIMLER"/>
    <d v="2024-01-19T00:00:00"/>
    <s v="Paraisopolis"/>
    <s v="Inbound Premium"/>
    <n v="73.040000000000006"/>
    <n v="40.299999999999997"/>
    <n v="1.0221220416420531E-4"/>
    <s v="OOOT-Other/Sales"/>
    <s v="Normal"/>
    <s v="SERENDIPITY ELECTRONICS-749804"/>
    <s v="APTIV MANUFATURA E SERVICOS DE-724381"/>
    <s v="Material para atender P&amp;A MBB critico, conforme programação do cliente"/>
    <s v="DHL Express SA"/>
    <s v="PTA-00148393"/>
    <s v="10762380;"/>
    <s v="600;"/>
    <s v="2.27;"/>
    <s v="Aptiv"/>
    <s v="Premium - Productive"/>
    <s v="marcia.p.torres@aptiv.com"/>
    <s v="2024-01-19T06:39:44.15"/>
    <s v="2024-01-29T05:37:06.11"/>
    <s v="SA"/>
    <s v="Closed Not Recovered"/>
    <s v="0"/>
    <s v=""/>
    <s v="73.04"/>
    <s v=""/>
    <s v="10012"/>
    <s v="Q11"/>
    <s v=""/>
    <s v="73.04"/>
    <s v="Non-Recoverable"/>
    <s v=""/>
    <s v="40.3"/>
    <s v="USD"/>
    <s v="AVENIDA AVELINO RIBEIRO, 900"/>
    <s v="PARAISOPOLIS"/>
    <s v="724381"/>
    <s v="BR"/>
    <s v="SA"/>
    <s v="MG"/>
    <s v="37660-000"/>
    <s v="152 E MAIN ST"/>
    <s v="HUNTINGTON"/>
    <s v="749804"/>
    <s v="US"/>
    <s v="NA"/>
    <s v="NY"/>
    <s v="11743-2958"/>
    <s v="SPS"/>
    <s v="Approved"/>
    <s v="Edilson, Geraldo"/>
    <s v="2024-01-19T06:56:47.00"/>
    <s v="0"/>
    <s v=""/>
    <s v="60 8709 3585"/>
    <s v=""/>
    <s v="Aptiv"/>
    <s v=""/>
    <s v="Invoice"/>
    <s v="Invoice"/>
    <s v=""/>
    <s v=""/>
    <s v="0 Days 0 Hr 17 Min "/>
    <s v="500"/>
    <s v="Approved -  ;; Approved -  ;"/>
    <s v="73.04"/>
    <s v="73.04"/>
    <s v=";"/>
    <s v="12x9x4;"/>
    <s v=";"/>
    <s v="BR"/>
    <s v="P&amp;A"/>
    <s v="USD"/>
    <s v=""/>
    <s v=""/>
    <s v="Kg"/>
    <s v="Material para atender P&amp;A MBB critico, conforme programação do cliente"/>
    <s v="1"/>
    <s v="1"/>
    <s v=""/>
    <s v=""/>
    <s v="0"/>
    <s v=""/>
    <s v=""/>
    <s v=""/>
    <s v=""/>
    <s v=""/>
    <s v=""/>
    <s v=""/>
  </r>
  <r>
    <d v="2024-01-01T00:00:00"/>
    <x v="3"/>
    <n v="112946"/>
    <s v="Customer reschedule VW - cliente pagará frete"/>
    <s v="VW"/>
    <d v="2024-01-23T00:00:00"/>
    <s v="Pinhal"/>
    <s v="Inbound Premium"/>
    <n v="8133.8"/>
    <n v="8133.8"/>
    <n v="1.1382442856391199E-2"/>
    <s v="PC-Plant PC Resp"/>
    <s v="Cost Recovery"/>
    <s v="APTIV MANUFATURA E SERVICOS DE-728338"/>
    <s v="APTIV SERVICES (IRELAND) LIMITED-1089931"/>
    <s v="Air required due to VW customer reprogram. We have their OK in the email to pay back to Aptiv all the costs."/>
    <s v="JAS DO BRASIL LTD"/>
    <s v=""/>
    <s v="15525192;"/>
    <s v=";"/>
    <s v=";"/>
    <s v="Customer"/>
    <s v="Premium - Productive"/>
    <s v="rodrigo.perez@aptiv.com"/>
    <s v="2024-01-22T02:34:10.01"/>
    <s v="2024-01-22T02:34:03.83"/>
    <s v="SA"/>
    <s v="Open"/>
    <s v="0"/>
    <s v=""/>
    <s v="0"/>
    <s v="2024-01-22T00:00:00"/>
    <s v="10010"/>
    <s v="Q18"/>
    <s v=""/>
    <s v=""/>
    <s v="Recoverable"/>
    <s v=""/>
    <s v="8133.8"/>
    <s v=""/>
    <s v="BZAVIRG U. 13."/>
    <s v="TATABANYA"/>
    <s v="1089931"/>
    <s v="HU"/>
    <s v="EMEA"/>
    <s v="KE"/>
    <s v="2800"/>
    <s v="JOSE MONFARDINI N 3 845 LOTEAMENTO"/>
    <s v="ESPIRITO SANTO DO PINHAL"/>
    <s v="728338"/>
    <s v="BR"/>
    <s v="SA"/>
    <s v="SP"/>
    <s v="13990000"/>
    <s v="SPS"/>
    <s v="Pending"/>
    <s v=""/>
    <s v=""/>
    <s v="0"/>
    <s v=""/>
    <s v=""/>
    <s v=""/>
    <s v="Aptiv"/>
    <s v=""/>
    <s v="Personal Estimate"/>
    <s v=""/>
    <s v="VW"/>
    <s v="APTIV SERVICES (IRELAND) LIMITED-1089931"/>
    <s v=""/>
    <s v="0"/>
    <s v="Approved -  ;; Pending - "/>
    <s v="8133.8"/>
    <s v="8133.8"/>
    <s v=";"/>
    <s v=";"/>
    <s v=";"/>
    <s v="BR"/>
    <s v="MOTOR TAOS"/>
    <s v="USD"/>
    <s v=""/>
    <s v=""/>
    <s v=""/>
    <s v=""/>
    <s v="1"/>
    <s v=""/>
    <s v=""/>
    <s v=""/>
    <s v="0"/>
    <s v=""/>
    <s v=""/>
    <s v=""/>
    <s v=""/>
    <s v="217616996"/>
    <s v=""/>
    <s v="217616996"/>
  </r>
  <r>
    <d v="2024-01-01T00:00:00"/>
    <x v="0"/>
    <n v="113030"/>
    <s v="Prototypes/Samples - Projeto VW 246 A0 - forma de recuperação ainda a ser definido"/>
    <s v="VW"/>
    <d v="2024-01-02T00:00:00"/>
    <s v="Paraisopolis"/>
    <s v="Inbound Premium"/>
    <n v="1091"/>
    <n v="1091"/>
    <n v="1.5267458206893207E-3"/>
    <s v="E1P-Prototypes/Samples"/>
    <s v="Cost Recovery"/>
    <s v="APTIV MANUFATURA E SERVICOS DE-724381"/>
    <s v="APTIV HOLDINGS (AUSTRIA) GMBH-1037261"/>
    <s v="Parts for project development. Freight approved by email by the Project Manager."/>
    <s v="DHL Express SA"/>
    <s v=""/>
    <s v="33293449;"/>
    <s v=";"/>
    <s v=";"/>
    <s v="Aptiv"/>
    <s v="Premium - Productive"/>
    <s v="rayzza.peres@aptiv.com"/>
    <s v="2024-01-22T07:45:49.70"/>
    <s v="2024-01-22T07:04:30.45"/>
    <s v="SA"/>
    <s v="Open"/>
    <s v="0"/>
    <s v=""/>
    <s v="0"/>
    <s v=""/>
    <s v="10012"/>
    <s v="Q11"/>
    <s v=""/>
    <s v=""/>
    <s v="Recoverable"/>
    <s v=""/>
    <s v="1091"/>
    <s v=""/>
    <s v="INDUSTRIESTRASSE 1"/>
    <s v="GROSSPETERSDORF"/>
    <s v="1037261"/>
    <s v="AT"/>
    <s v="EMEA"/>
    <s v="1"/>
    <s v="7503"/>
    <s v="AVENIDA AVELINO RIBEIRO, 900"/>
    <s v="PARAISOPOLIS"/>
    <s v="724381"/>
    <s v="BR"/>
    <s v="SA"/>
    <s v="MG"/>
    <s v="37660-000"/>
    <s v="SPS"/>
    <s v="Pending"/>
    <s v=""/>
    <s v=""/>
    <s v="0"/>
    <s v="DHL Express SA"/>
    <s v=""/>
    <s v=""/>
    <s v="Aptiv"/>
    <s v=""/>
    <s v="Invoice"/>
    <s v="Invoice"/>
    <s v=""/>
    <s v=""/>
    <s v=""/>
    <s v="0"/>
    <s v="Approved -  ;; Approved -  ;; Approved -  ;; Pending - "/>
    <s v="1091"/>
    <s v="1091"/>
    <s v=";"/>
    <s v=";"/>
    <s v=";"/>
    <s v="BR"/>
    <s v="246 A0"/>
    <s v="USD"/>
    <s v=""/>
    <s v=""/>
    <s v=""/>
    <s v="DPP71627"/>
    <s v="1"/>
    <s v=""/>
    <s v=""/>
    <s v=""/>
    <s v="0"/>
    <s v=""/>
    <s v=""/>
    <s v=""/>
    <s v=""/>
    <s v="219757144"/>
    <s v=""/>
    <s v=""/>
  </r>
  <r>
    <d v="2024-01-01T00:00:00"/>
    <x v="0"/>
    <n v="113031"/>
    <s v="Prototypes/Samples - Absorvido no valor da peça"/>
    <s v="JOHN DEERE"/>
    <d v="2024-01-23T00:00:00"/>
    <s v="Paraisopolis"/>
    <s v="Inbound Premium"/>
    <n v="97"/>
    <n v="97"/>
    <n v="1.3574183740317516E-4"/>
    <s v="E1P-Prototypes/Samples"/>
    <s v="Cost Recovery"/>
    <s v="APTIV MANUFATURA E SERVICOS DE-724381"/>
    <s v="SERENDIPITY ELECTRONICS-749804"/>
    <s v="Parts for sales from prototype pieces. Freight is included in the piece price."/>
    <s v="DHL Express SA"/>
    <s v="PTA-00148775"/>
    <s v="10778484;"/>
    <s v=";"/>
    <s v=";"/>
    <s v="Aptiv"/>
    <s v="Premium - Productive"/>
    <s v="rayzza.peres@aptiv.com"/>
    <s v="2024-01-22T07:49:16.30"/>
    <s v="2024-01-22T07:46:44.72"/>
    <s v="SA"/>
    <s v="Closed Recovered"/>
    <s v="0"/>
    <s v=""/>
    <s v="97"/>
    <s v=""/>
    <s v="10012"/>
    <s v="Q11"/>
    <s v=""/>
    <s v="97"/>
    <s v="Recoverable"/>
    <s v=""/>
    <s v="97"/>
    <s v="USD"/>
    <s v="152 E MAIN ST"/>
    <s v="HUNTINGTON"/>
    <s v="749804"/>
    <s v="US"/>
    <s v="NA"/>
    <s v="NY"/>
    <s v="11743-2958"/>
    <s v="AVENIDA AVELINO RIBEIRO, 900"/>
    <s v="PARAISOPOLIS"/>
    <s v="724381"/>
    <s v="BR"/>
    <s v="SA"/>
    <s v="MG"/>
    <s v="37660-000"/>
    <s v="SPS"/>
    <s v="Approved"/>
    <s v="Edilson, Geraldo"/>
    <s v="2024-01-23T11:19:09.00"/>
    <s v="0"/>
    <s v="DHL Express SA"/>
    <s v=""/>
    <s v=""/>
    <s v="Aptiv"/>
    <s v=""/>
    <s v="Invoice"/>
    <s v="Invoice"/>
    <s v=""/>
    <s v=""/>
    <s v="0 Days 15 Hr 29 Min "/>
    <s v="500"/>
    <s v="Approved -  ;; Approved -  ;"/>
    <s v="97"/>
    <s v="97"/>
    <s v=";"/>
    <s v=";"/>
    <s v=";"/>
    <s v="BR"/>
    <s v="CYPRESS"/>
    <s v="USD"/>
    <s v=""/>
    <s v=""/>
    <s v=""/>
    <s v="DPP72679"/>
    <s v="1"/>
    <s v="1"/>
    <s v=""/>
    <s v=""/>
    <s v="0"/>
    <s v=""/>
    <s v=""/>
    <s v=""/>
    <s v=""/>
    <s v=""/>
    <s v=""/>
    <s v=""/>
  </r>
  <r>
    <d v="2024-01-01T00:00:00"/>
    <x v="0"/>
    <n v="113270"/>
    <s v="Prototypes/Samples - Absorvido no valor da peça"/>
    <s v="JOHN DEERE"/>
    <d v="2024-01-24T00:00:00"/>
    <s v="Paraisopolis"/>
    <s v="Inbound Premium"/>
    <n v="85"/>
    <n v="85"/>
    <n v="1.1894903277597825E-4"/>
    <s v="E1P-Prototypes/Samples"/>
    <s v="Cost Recovery"/>
    <s v="Paraisopolis-10012"/>
    <s v="SERENDIPITY ELECTRONICS-749804"/>
    <s v="Parts for sales from prototype pieces. Freight is included in the piece price."/>
    <s v="DHL Express SA"/>
    <s v="PTA-00148900"/>
    <s v="13638292;"/>
    <s v=";"/>
    <s v=";"/>
    <s v="Aptiv"/>
    <s v="Premium - Productive"/>
    <s v="rayzza.peres@aptiv.com"/>
    <s v="2024-01-23T05:57:11.03"/>
    <s v="2024-01-23T05:57:06.39"/>
    <s v="SA"/>
    <s v="Closed Recovered"/>
    <s v="0"/>
    <s v=""/>
    <s v="85"/>
    <s v=""/>
    <s v="10012"/>
    <s v="Q11"/>
    <s v=""/>
    <s v="85"/>
    <s v="Recoverable"/>
    <s v=""/>
    <s v="85"/>
    <s v="USD"/>
    <s v="152 E MAIN ST"/>
    <s v="HUNTINGTON"/>
    <s v="749804"/>
    <s v="US"/>
    <s v="NA"/>
    <s v="NY"/>
    <s v="11743-2958"/>
    <s v="Av. Avelino Ribeiro, 900"/>
    <s v="PARAISOPOLIS"/>
    <s v="10012"/>
    <s v="BR"/>
    <s v="SA"/>
    <s v="Mina"/>
    <s v="37660-000"/>
    <s v="SPS"/>
    <s v="Approved"/>
    <s v="Edilson, Geraldo"/>
    <s v="2024-01-23T07:34:07.00"/>
    <s v="0"/>
    <s v=""/>
    <s v="2563437085"/>
    <s v=""/>
    <s v="Aptiv"/>
    <s v=""/>
    <s v="Invoice"/>
    <s v="Invoice"/>
    <s v=""/>
    <s v=""/>
    <s v="0 Days 1 Hr 36 Min "/>
    <s v="500"/>
    <s v="Approved -  ;; Approved -  ;"/>
    <s v="85"/>
    <s v="85"/>
    <s v=";"/>
    <s v=";"/>
    <s v=";"/>
    <s v="BR"/>
    <s v="MAZZOTTI - PROTÓTIPO"/>
    <s v="USD"/>
    <s v=""/>
    <s v=""/>
    <s v=""/>
    <s v="DPP72697"/>
    <s v="1"/>
    <s v="1"/>
    <s v=""/>
    <s v=""/>
    <s v="0"/>
    <s v=""/>
    <s v=""/>
    <s v=""/>
    <s v=""/>
    <s v=""/>
    <s v=""/>
    <s v=""/>
  </r>
  <r>
    <d v="2024-01-01T00:00:00"/>
    <x v="0"/>
    <n v="113377"/>
    <s v="Prototypes/Samples - Projeto VW 246 A0 - forma de recuperação ainda a ser definido"/>
    <s v="VW"/>
    <d v="2024-01-16T00:00:00"/>
    <s v="Paraisopolis"/>
    <s v="Inbound Premium"/>
    <n v="267.39999999999998"/>
    <n v="267.39999999999998"/>
    <n v="3.7419966310937153E-4"/>
    <s v="E1P-Prototypes/Samples"/>
    <s v="Cost Recovery"/>
    <s v="APTIV MANUFATURA E SERVICOS DE-724381"/>
    <s v="MD ELEKTRONIK DE MEXICO, S. DE R.L.-7088562"/>
    <s v="Parts for project development. Freight approved by email by the Project Manager."/>
    <s v="DHL Express SA"/>
    <s v="PTA-00149057"/>
    <s v="PE553711;"/>
    <s v=";"/>
    <s v=";"/>
    <s v="Aptiv"/>
    <s v="Premium - Productive"/>
    <s v="Stefany.Tressoldi@aptiv.com"/>
    <s v="2024-01-24T11:49:46.66"/>
    <s v="2024-01-24T11:49:38.68"/>
    <s v="SA"/>
    <s v="Open"/>
    <s v="0"/>
    <s v=""/>
    <s v="0"/>
    <s v=""/>
    <s v="10012"/>
    <s v="Q11"/>
    <s v=""/>
    <s v=""/>
    <s v="Recoverable"/>
    <s v=""/>
    <s v="267.4"/>
    <s v=""/>
    <s v="VIRGEN DE SAN JUAN NO. 117"/>
    <s v="LEN"/>
    <s v="7088562"/>
    <s v="MX"/>
    <s v="NA"/>
    <s v="GUA"/>
    <s v="37668"/>
    <s v="AVENIDA AVELINO RIBEIRO, 900"/>
    <s v="PARAISOPOLIS"/>
    <s v="724381"/>
    <s v="BR"/>
    <s v="SA"/>
    <s v="MG"/>
    <s v="37660-000"/>
    <s v="SPS"/>
    <s v="Approved"/>
    <s v="Edilson, Geraldo"/>
    <s v="2024-01-24T12:02:38.00"/>
    <s v="0"/>
    <s v=""/>
    <s v=""/>
    <s v=""/>
    <s v="Aptiv"/>
    <s v=""/>
    <s v="Invoice"/>
    <s v="Invoice"/>
    <s v="VW"/>
    <s v=""/>
    <s v="0 Days 0 Hr 12 Min "/>
    <s v="500"/>
    <s v="Approved -  ;; Approved -  ;"/>
    <s v="267.4"/>
    <s v="267.4"/>
    <s v=";"/>
    <s v=";"/>
    <s v=";"/>
    <s v="BR"/>
    <s v="246 A0 SUV"/>
    <s v="USD"/>
    <s v=""/>
    <s v=""/>
    <s v=""/>
    <s v="3253496131"/>
    <s v="1"/>
    <s v=""/>
    <s v=""/>
    <s v=""/>
    <s v="0"/>
    <s v=""/>
    <s v=""/>
    <s v=""/>
    <s v=""/>
    <s v="314268350"/>
    <s v=""/>
    <s v=""/>
  </r>
  <r>
    <d v="2024-01-01T00:00:00"/>
    <x v="0"/>
    <n v="113378"/>
    <s v="Prototypes/Samples - Projeto VW 246 A0 - forma de recuperação ainda a ser definido"/>
    <s v="VW"/>
    <d v="2024-01-24T00:00:00"/>
    <s v="Paraisopolis"/>
    <s v="Inbound Premium"/>
    <n v="73.36"/>
    <n v="73.36"/>
    <n v="1.0266001228759722E-4"/>
    <s v="E1P-Prototypes/Samples"/>
    <s v="Cost Recovery"/>
    <s v="APTIV MANUFATURA E SERVICOS DE-724381"/>
    <s v="HARNESS CODE LTD-761589"/>
    <s v="Parts for project development. Freight approved by email by the Project Manager."/>
    <s v="DHL Express SA"/>
    <s v="PTA-00149058"/>
    <s v="13616508;"/>
    <s v=";"/>
    <s v=";"/>
    <s v="Aptiv"/>
    <s v="Premium - Productive"/>
    <s v="Stefany.Tressoldi@aptiv.com"/>
    <s v="2024-01-24T11:55:17.44"/>
    <s v="2024-01-24T11:54:45.31"/>
    <s v="SA"/>
    <s v="Open"/>
    <s v="0"/>
    <s v=""/>
    <s v="0"/>
    <s v=""/>
    <s v="10012"/>
    <s v="Q11"/>
    <s v=""/>
    <s v=""/>
    <s v="Recoverable"/>
    <s v=""/>
    <s v="73.36"/>
    <s v=""/>
    <s v="MLADOST 4  STR   PROF  ALEKSANDAR"/>
    <s v="SOFIA"/>
    <s v="761589"/>
    <s v="BG"/>
    <s v="EMEA"/>
    <s v="23"/>
    <s v="1715"/>
    <s v="AVENIDA AVELINO RIBEIRO, 900"/>
    <s v="PARAISOPOLIS"/>
    <s v="724381"/>
    <s v="BR"/>
    <s v="SA"/>
    <s v="MG"/>
    <s v="37660-000"/>
    <s v="SPS"/>
    <s v="Approved"/>
    <s v="Edilson, Geraldo"/>
    <s v="2024-01-24T12:02:54.00"/>
    <s v="0"/>
    <s v=""/>
    <s v=""/>
    <s v=""/>
    <s v="Aptiv"/>
    <s v=""/>
    <s v="Invoice"/>
    <s v="Invoice"/>
    <s v="VW"/>
    <s v=""/>
    <s v="0 Days 0 Hr 7 Min "/>
    <s v="500"/>
    <s v="Approved -  ;; Approved -  ;"/>
    <s v="73.36"/>
    <s v="73.36"/>
    <s v=";"/>
    <s v=";"/>
    <s v=";"/>
    <s v="BR"/>
    <s v="246 A0 SUV"/>
    <s v="USD"/>
    <s v=""/>
    <s v=""/>
    <s v=""/>
    <s v="AWB 1453598996"/>
    <s v="1"/>
    <s v=""/>
    <s v=""/>
    <s v=""/>
    <s v="0"/>
    <s v=""/>
    <s v=""/>
    <s v=""/>
    <s v=""/>
    <s v=""/>
    <s v=""/>
    <s v=""/>
  </r>
  <r>
    <d v="2024-01-01T00:00:00"/>
    <x v="0"/>
    <n v="113379"/>
    <s v="Prototypes/Samples - Projeto VW 246 A0 - forma de recuperação ainda a ser definido"/>
    <s v="VW"/>
    <d v="2024-01-24T00:00:00"/>
    <s v="Paraisopolis"/>
    <s v="Inbound Premium"/>
    <n v="229.54"/>
    <n v="229.54"/>
    <n v="3.2121836451056525E-4"/>
    <s v="E1P-Prototypes/Samples"/>
    <s v="Cost Recovery"/>
    <s v="APTIV MANUFATURA E SERVICOS DE-724381"/>
    <s v="KUNSHAN AUTEK AUTOMATION TECHNOLOGY-1061768"/>
    <s v="Parts for project development. Freight approved by email by the Project Manager."/>
    <s v="DHL Express SA"/>
    <s v="PTA-00149059"/>
    <s v="DPP72524 ;"/>
    <s v=";"/>
    <s v=";"/>
    <s v="Aptiv"/>
    <s v="Premium - Productive"/>
    <s v="Stefany.Tressoldi@aptiv.com"/>
    <s v="2024-01-24T11:58:13.46"/>
    <s v="2024-01-24T11:58:11.59"/>
    <s v="SA"/>
    <s v="Open"/>
    <s v="0"/>
    <s v=""/>
    <s v="0"/>
    <s v=""/>
    <s v="10012"/>
    <s v="Q11"/>
    <s v=""/>
    <s v=""/>
    <s v="Recoverable"/>
    <s v=""/>
    <s v="229.54"/>
    <s v=""/>
    <s v="NO. 1889, HUANQING RD., YUSHAN TOWN"/>
    <s v="KUNSHAN"/>
    <s v="1061768"/>
    <s v="CN"/>
    <s v="AP"/>
    <s v="32"/>
    <s v="215300"/>
    <s v="AVENIDA AVELINO RIBEIRO, 900"/>
    <s v="PARAISOPOLIS"/>
    <s v="724381"/>
    <s v="BR"/>
    <s v="SA"/>
    <s v="MG"/>
    <s v="37660-000"/>
    <s v="SPS"/>
    <s v="Approved"/>
    <s v="Edilson, Geraldo"/>
    <s v="2024-01-24T12:05:46.00"/>
    <s v="0"/>
    <s v=""/>
    <s v=""/>
    <s v=""/>
    <s v="Aptiv"/>
    <s v=""/>
    <s v="Invoice"/>
    <s v="Invoice"/>
    <s v="VW"/>
    <s v=""/>
    <s v="0 Days 0 Hr 7 Min "/>
    <s v="500"/>
    <s v="Approved -  ;; Approved -  ;"/>
    <s v="229.54"/>
    <s v="229.54"/>
    <s v=";"/>
    <s v=";"/>
    <s v=";"/>
    <s v="BR"/>
    <s v="246 A0 SUV"/>
    <s v="USD"/>
    <s v=""/>
    <s v=""/>
    <s v=""/>
    <s v="AWB 1739393143"/>
    <s v="1"/>
    <s v=""/>
    <s v=""/>
    <s v=""/>
    <s v="0"/>
    <s v=""/>
    <s v=""/>
    <s v=""/>
    <s v=""/>
    <s v="421288391"/>
    <s v=""/>
    <s v=""/>
  </r>
  <r>
    <d v="2024-01-01T00:00:00"/>
    <x v="0"/>
    <n v="113380"/>
    <s v="Prototypes/Samples - Projeto VW 246 A0 - forma de recuperação ainda a ser definido"/>
    <s v="VW"/>
    <d v="2024-01-24T00:00:00"/>
    <s v="Paraisopolis"/>
    <s v="Inbound Premium"/>
    <n v="56.04"/>
    <n v="56.04"/>
    <n v="7.8422397609009657E-5"/>
    <s v="E1P-Prototypes/Samples"/>
    <s v="Cost Recovery"/>
    <s v="APTIV MANUFATURA E SERVICOS DE-724381"/>
    <s v="SERENDIPITY ELECTRONICS-749804"/>
    <s v="Parts for project development. Freight approved by email by the Project Manager."/>
    <s v="DHL Express SA"/>
    <s v="PTA-00149060"/>
    <s v="15363863;"/>
    <s v=";"/>
    <s v=";"/>
    <s v="Aptiv"/>
    <s v="Premium - Productive"/>
    <s v="Stefany.Tressoldi@aptiv.com"/>
    <s v="2024-01-24T12:03:34.51"/>
    <s v="2024-01-24T12:01:54.25"/>
    <s v="SA"/>
    <s v="Open"/>
    <s v="0"/>
    <s v=""/>
    <s v="0"/>
    <s v=""/>
    <s v="10012"/>
    <s v="Q11"/>
    <s v=""/>
    <s v=""/>
    <s v="Recoverable"/>
    <s v=""/>
    <s v="56.04"/>
    <s v=""/>
    <s v="152 E MAIN ST"/>
    <s v="HUNTINGTON"/>
    <s v="749804"/>
    <s v="US"/>
    <s v="NA"/>
    <s v="NY"/>
    <s v="11743-2958"/>
    <s v="AVENIDA AVELINO RIBEIRO, 900"/>
    <s v="PARAISOPOLIS"/>
    <s v="724381"/>
    <s v="BR"/>
    <s v="SA"/>
    <s v="MG"/>
    <s v="37660-000"/>
    <s v="SPS"/>
    <s v="Approved"/>
    <s v="Edilson, Geraldo"/>
    <s v="2024-01-24T12:09:13.00"/>
    <s v="0"/>
    <s v=""/>
    <s v=""/>
    <s v=""/>
    <s v="Aptiv"/>
    <s v=""/>
    <s v="Invoice"/>
    <s v="Invoice"/>
    <s v="VW"/>
    <s v=""/>
    <s v="0 Days 0 Hr 5 Min "/>
    <s v="500"/>
    <s v="Approved -  ;; Approved -  ;"/>
    <s v="56.04"/>
    <s v="56.04"/>
    <s v=";"/>
    <s v=";"/>
    <s v=";"/>
    <s v="BR"/>
    <s v="246 A0 SUV"/>
    <s v="USD"/>
    <s v=""/>
    <s v=""/>
    <s v=""/>
    <s v="AWB 7458056340"/>
    <s v="1"/>
    <s v=""/>
    <s v=""/>
    <s v=""/>
    <s v="0"/>
    <s v=""/>
    <s v=""/>
    <s v=""/>
    <s v=""/>
    <s v=""/>
    <s v=""/>
    <s v=""/>
  </r>
  <r>
    <d v="2024-01-01T00:00:00"/>
    <x v="0"/>
    <n v="113385"/>
    <s v="Prototypes/Samples - Projeto VW 246 A0 - forma de recuperação ainda a ser definido"/>
    <s v="VW"/>
    <d v="2024-01-24T00:00:00"/>
    <s v="Paraisopolis"/>
    <s v="Inbound Premium"/>
    <n v="840.14"/>
    <n v="840.14"/>
    <n v="1.175692239957769E-3"/>
    <s v="E1P-Prototypes/Samples"/>
    <s v="Cost Recovery"/>
    <s v="APTIV MANUFATURA E SERVICOS DE-724381"/>
    <s v="WOCO EISENACHER KUNSTSTOFFTECHNIK G-1082586"/>
    <s v="Parts for project development. Freight approved by email by the Project Manager."/>
    <s v="DHL Express SA"/>
    <s v="PTA-00149099"/>
    <s v="13860875;"/>
    <s v=";"/>
    <s v=";"/>
    <s v="Aptiv"/>
    <s v="Premium - Productive"/>
    <s v="Stefany.Tressoldi@aptiv.com"/>
    <s v="2024-01-24T12:08:09.85"/>
    <s v="2024-01-24T12:08:04.30"/>
    <s v="SA"/>
    <s v="Open"/>
    <s v="0"/>
    <s v=""/>
    <s v="0"/>
    <s v=""/>
    <s v="10012"/>
    <s v="Q11"/>
    <s v=""/>
    <s v=""/>
    <s v="Recoverable"/>
    <s v=""/>
    <s v="840.14"/>
    <s v=""/>
    <s v="AM KUENKELHOF 2"/>
    <s v="HOERSELBERG-HAINICH"/>
    <s v="1082586"/>
    <s v="DE"/>
    <s v="EMEA"/>
    <s v="TH"/>
    <s v="99820"/>
    <s v="AVENIDA AVELINO RIBEIRO, 900"/>
    <s v="PARAISOPOLIS"/>
    <s v="724381"/>
    <s v="BR"/>
    <s v="SA"/>
    <s v="MG"/>
    <s v="37660-000"/>
    <s v="SPS"/>
    <s v="Approved"/>
    <s v="Naus, Angelica"/>
    <s v="2024-01-24T04:02:34.00"/>
    <s v="0"/>
    <s v=""/>
    <s v=""/>
    <s v=""/>
    <s v="Aptiv"/>
    <s v=""/>
    <s v="Invoice"/>
    <s v="Invoice"/>
    <s v="VW"/>
    <s v=""/>
    <s v="0 Days 3 Hr 54 Min "/>
    <s v="1000"/>
    <s v="Approved -  ;; Approved -  ;; Approved -  ;; Approved -  ;"/>
    <s v="840.14"/>
    <s v="840.14"/>
    <s v=";"/>
    <s v=";"/>
    <s v=";"/>
    <s v="BR"/>
    <s v="246 A0 SUV"/>
    <s v="USD"/>
    <s v=""/>
    <s v=""/>
    <s v=""/>
    <s v="AWB 7458113180"/>
    <s v="1"/>
    <s v=""/>
    <s v=""/>
    <s v=""/>
    <s v="0"/>
    <s v=""/>
    <s v=""/>
    <s v=""/>
    <s v=""/>
    <s v="315762786"/>
    <s v=""/>
    <s v=""/>
  </r>
  <r>
    <d v="2024-01-01T00:00:00"/>
    <x v="3"/>
    <n v="113403"/>
    <s v="Customer reschedule VW - cliente pagará frete"/>
    <s v="VW"/>
    <d v="2024-01-25T00:00:00"/>
    <s v="Pinhal"/>
    <s v="Inbound Premium"/>
    <n v="417.15"/>
    <n v="937.14"/>
    <n v="5.8375987085293316E-4"/>
    <s v="PC-Plant PC Resp"/>
    <s v="Cost Recovery"/>
    <s v="APTIV MANUFATURA E SERVICOS DE-728338"/>
    <s v="SEWS COMPONENTS AND ELECTRONICS EUR-1066296"/>
    <s v="Aéreo necessário devido à reprograma da VW, temos o OK via email para receber os custos."/>
    <s v="DHL Express SA"/>
    <s v="PTA-00149100"/>
    <s v="13889952;"/>
    <s v=";"/>
    <s v=";"/>
    <s v="Customer"/>
    <s v="Premium - Productive"/>
    <s v="rodrigo.perez@aptiv.com"/>
    <s v="2024-01-24T12:52:18.72"/>
    <s v="2024-01-30T05:06:27.10"/>
    <s v="SA"/>
    <s v="Closed Recovered"/>
    <s v="0"/>
    <s v=""/>
    <s v="417.15"/>
    <s v="2024-01-24T00:00:00"/>
    <s v="10010"/>
    <s v="Q18"/>
    <s v="417.15"/>
    <s v="417.15"/>
    <s v="Recoverable"/>
    <s v=""/>
    <s v="937.14"/>
    <s v="USD"/>
    <s v="EUROPA U. 12"/>
    <s v="BUDAPEST"/>
    <s v="1066296"/>
    <s v="HU"/>
    <s v="EMEA"/>
    <s v="BU"/>
    <s v="1239"/>
    <s v="JOSE MONFARDINI N 3 845 LOTEAMENTO"/>
    <s v="ESPIRITO SANTO DO PINHAL"/>
    <s v="728338"/>
    <s v="BR"/>
    <s v="SA"/>
    <s v="SP"/>
    <s v="13990000"/>
    <s v="SPS"/>
    <s v="Approved"/>
    <s v="Naus, Angelica"/>
    <s v="2024-01-24T04:02:43.00"/>
    <s v="0"/>
    <s v="DHL Express SA"/>
    <s v="5053007260"/>
    <s v=""/>
    <s v="Aptiv"/>
    <s v=""/>
    <s v="Personal Estimate"/>
    <s v="Personal Estimate"/>
    <s v="VW"/>
    <s v=""/>
    <s v="0 Days 3 Hr 10 Min "/>
    <s v="1000"/>
    <s v="Approved -  ;; Approved -  ;; Approved -  ;"/>
    <s v="417.15"/>
    <s v="417.15"/>
    <s v=";"/>
    <s v=";"/>
    <s v=";"/>
    <s v="BR"/>
    <s v="MOTOR TAOS"/>
    <s v="USD"/>
    <s v=""/>
    <s v=""/>
    <s v=""/>
    <s v="13929989"/>
    <s v="1"/>
    <s v="1"/>
    <s v=""/>
    <s v=""/>
    <s v="0"/>
    <s v=""/>
    <s v=""/>
    <s v=""/>
    <s v=""/>
    <s v="690556345"/>
    <s v=""/>
    <s v=""/>
  </r>
  <r>
    <d v="2024-01-01T00:00:00"/>
    <x v="2"/>
    <n v="113458"/>
    <s v="Internal strategy - estratégia para aumentar faturamento"/>
    <s v="JOHN DEERE"/>
    <d v="2024-01-24T00:00:00"/>
    <s v="Paraisopolis"/>
    <s v="Outbound Premium"/>
    <n v="141.87"/>
    <n v="141.87"/>
    <n v="1.985329327050357E-4"/>
    <s v="OOOT-Other/Sales"/>
    <s v="Normal"/>
    <s v="dummy-Dummy"/>
    <s v="APTIV MANUFATURA E SERVICOS DE-734227"/>
    <s v="Envio devido a estratégia de forçar faturamento, conforme e-mail do pelo Filipe Veloso"/>
    <s v="TRANSPORTADORA PITUTA"/>
    <s v="PTA-00149286"/>
    <s v="33293994-3;35534790-3;35766376-3;35577565-3;35406340-4"/>
    <s v="2;8;2;3;40"/>
    <s v=";0;0;0;0"/>
    <s v="Aptiv"/>
    <s v="Premium - Productive"/>
    <s v="marcia.p.torres@aptiv.com"/>
    <s v="2024-01-24T04:39:38.67"/>
    <s v="2024-01-24T04:39:05.12"/>
    <s v="SA"/>
    <s v="Closed Not Recovered"/>
    <s v="0"/>
    <s v=""/>
    <s v="0"/>
    <s v=""/>
    <s v="10012"/>
    <s v="Q11"/>
    <s v=""/>
    <s v=""/>
    <s v="Non-Recoverable"/>
    <s v=""/>
    <s v="686.84"/>
    <s v=""/>
    <s v="AVENIDA AVELINO RIBEIRO, 900"/>
    <s v="PARAISOPOLIS"/>
    <s v="734227"/>
    <s v="BR"/>
    <s v="SA"/>
    <s v="MG"/>
    <s v="37660-000"/>
    <s v="dummy"/>
    <s v="dummy"/>
    <s v="Dummy"/>
    <s v="BR"/>
    <s v="SA"/>
    <s v="dummy"/>
    <s v="dummy"/>
    <s v="SPS"/>
    <s v="Approved"/>
    <s v="Edilson, Geraldo"/>
    <s v="2024-01-25T10:30:27.00"/>
    <s v="0"/>
    <s v=""/>
    <s v=""/>
    <s v=""/>
    <s v="Aptiv"/>
    <s v=""/>
    <s v="Email Quote"/>
    <s v=""/>
    <s v=""/>
    <s v=""/>
    <s v="0 Days 17 Hr 50 Min "/>
    <s v="500"/>
    <s v="Approved -  ;; Approved -  ;"/>
    <s v="141.87"/>
    <s v="141.87"/>
    <s v=";0;0;0;0"/>
    <s v=";; ; ; "/>
    <s v=";; ; ; "/>
    <s v="BR"/>
    <s v="N/A"/>
    <s v="BRL"/>
    <s v=""/>
    <s v=""/>
    <s v=""/>
    <s v="Envio devido a estratégia de forçar faturamento, conforme e-mail do pelo Filipe Veloso"/>
    <s v="0.20655609"/>
    <s v=""/>
    <s v=""/>
    <s v=""/>
    <s v="0"/>
    <s v=""/>
    <s v=""/>
    <s v=""/>
    <s v=""/>
    <s v=""/>
    <s v=""/>
    <s v=""/>
  </r>
  <r>
    <d v="2024-01-01T00:00:00"/>
    <x v="0"/>
    <n v="113520"/>
    <s v="Modificações FCA - será recuperado em POV"/>
    <s v="FIAT"/>
    <d v="2024-01-24T00:00:00"/>
    <s v="Paraisopolis"/>
    <s v="Inbound Premium"/>
    <n v="301.06"/>
    <n v="301.06"/>
    <n v="4.2130348008865892E-4"/>
    <s v="E1D-Aptiv Design/Engineering changes"/>
    <s v="Cost Recovery Pending"/>
    <s v="APTIV MANUFATURA E SERVICOS DE-734227"/>
    <s v="AL-KOR MAKINA KALIP SANAYI VE TICAR-1080331"/>
    <s v="Critical material to meet Fiat request. Cost will be recovered from the customer, as informed by Guilherme Frigo. ​"/>
    <s v="DHL Express SA"/>
    <s v="PTA-00149285"/>
    <s v="35836655;"/>
    <s v="8000;"/>
    <s v="43.00;"/>
    <s v="Aptiv"/>
    <s v="Premium - Productive"/>
    <s v="marcia.p.torres@aptiv.com"/>
    <s v="2024-01-24T06:48:57.67"/>
    <s v="2024-01-24T06:48:21.67"/>
    <s v="SA"/>
    <s v="Open"/>
    <s v="0"/>
    <s v=""/>
    <s v="0"/>
    <s v=""/>
    <s v="10012"/>
    <s v="Q11"/>
    <s v=""/>
    <s v=""/>
    <s v="Recoverable"/>
    <s v=""/>
    <s v="301.06"/>
    <s v=""/>
    <s v="NO4 HASANAGA OSB MAHALLESI"/>
    <s v="BURSA"/>
    <s v="1080331"/>
    <s v="TR"/>
    <s v="EMEA"/>
    <s v="16"/>
    <s v="0"/>
    <s v="AVENIDA AVELINO RIBEIRO, 900"/>
    <s v="PARAISOPOLIS"/>
    <s v="734227"/>
    <s v="BR"/>
    <s v="SA"/>
    <s v="MG"/>
    <s v="37660-000"/>
    <s v="SPS"/>
    <s v="Approved"/>
    <s v="Edilson, Geraldo"/>
    <s v="2024-01-25T10:30:17.00"/>
    <s v="0"/>
    <s v=""/>
    <s v=""/>
    <s v=""/>
    <s v="Aptiv"/>
    <s v=""/>
    <s v="Invoice"/>
    <s v=""/>
    <s v=""/>
    <s v=""/>
    <s v="0 Days 15 Hr 41 Min "/>
    <s v="500"/>
    <s v="Approved -  ;; Approved -  ;"/>
    <s v="301.06"/>
    <s v="301.06"/>
    <s v=";"/>
    <s v=";"/>
    <s v=";"/>
    <s v="BR"/>
    <s v="FIAT DO BRASIL/PALIO:X6H"/>
    <s v="USD"/>
    <s v=""/>
    <s v=""/>
    <s v="Kg"/>
    <s v="Critical material to meet Fiat request. Cost will be recovered from the customer, as informed by Guilherme Frigo. ​"/>
    <s v="1"/>
    <s v=""/>
    <s v=""/>
    <s v=""/>
    <s v="0"/>
    <s v=""/>
    <s v=""/>
    <s v=""/>
    <s v=""/>
    <s v="565479164"/>
    <s v=""/>
    <s v=""/>
  </r>
  <r>
    <d v="2024-01-01T00:00:00"/>
    <x v="3"/>
    <n v="113534"/>
    <s v="Customer reschedule VW - cliente pagará frete"/>
    <s v="VW"/>
    <d v="2024-01-25T00:00:00"/>
    <s v="Pinhal"/>
    <s v="Inbound Premium"/>
    <n v="607.58000000000004"/>
    <n v="208.09"/>
    <n v="8.5024768628269251E-4"/>
    <s v="PC-Plant PC Resp"/>
    <s v="Cost Recovery"/>
    <s v="APTIV MANUFATURA E SERVICOS DE-728338"/>
    <s v="VALEO SWITCHES &amp; DETECTION SYSTEMS,-7047235"/>
    <s v="Aéreo necessário devido à reprograma da TAOS. Temos o OK via email para recuperação dos custos."/>
    <s v="DHL Express SA"/>
    <s v="PTA-00149284"/>
    <s v="15528254;"/>
    <s v=";"/>
    <s v=";"/>
    <s v="Customer"/>
    <s v="Premium - Productive"/>
    <s v="rodrigo.perez@aptiv.com"/>
    <s v="2024-01-24T07:24:46.57"/>
    <s v="2024-02-01T02:47:45.85"/>
    <s v="SA"/>
    <s v="Closed Recovered"/>
    <s v="607.58"/>
    <s v=""/>
    <s v="607.58"/>
    <s v="2024-01-24T00:00:00"/>
    <s v="10010"/>
    <s v="Q18"/>
    <s v="607.58"/>
    <s v="607.58"/>
    <s v="Recoverable"/>
    <s v=""/>
    <s v="208.09"/>
    <s v="USD"/>
    <s v="150 STEPHENSON HWY"/>
    <s v="TROY"/>
    <s v="7047235"/>
    <s v="US"/>
    <s v="NA"/>
    <s v="MI"/>
    <s v="48083-1116"/>
    <s v="JOSE MONFARDINI N 3 845 LOTEAMENTO"/>
    <s v="ESPIRITO SANTO DO PINHAL"/>
    <s v="728338"/>
    <s v="BR"/>
    <s v="SA"/>
    <s v="SP"/>
    <s v="13990000"/>
    <s v="SPS"/>
    <s v="Approved"/>
    <s v="Edilson, Geraldo"/>
    <s v="2024-01-25T10:30:13.00"/>
    <s v="0"/>
    <s v="DHL Express SA"/>
    <s v="5334404143"/>
    <s v=""/>
    <s v="Aptiv"/>
    <s v=""/>
    <s v="Personal Estimate"/>
    <s v="Personal Estimate"/>
    <s v="VW"/>
    <s v=""/>
    <s v="0 Days 15 Hr 5 Min "/>
    <s v="500"/>
    <s v="Approved -  ;"/>
    <s v="607.58"/>
    <s v="0"/>
    <s v=";"/>
    <s v=";"/>
    <s v=";"/>
    <s v="BR"/>
    <s v="INTERIOR TAOS"/>
    <s v="USD"/>
    <s v=""/>
    <s v="USD"/>
    <s v=""/>
    <s v=""/>
    <s v="1"/>
    <s v="1"/>
    <s v="1"/>
    <s v=""/>
    <s v="0"/>
    <s v=""/>
    <s v=""/>
    <s v=""/>
    <s v=""/>
    <s v="275242212"/>
    <s v=""/>
    <s v=""/>
  </r>
  <r>
    <d v="2024-01-01T00:00:00"/>
    <x v="0"/>
    <n v="113626"/>
    <s v="Prototypes/Samples - Projeto VW 246 A0 - forma de recuperação ainda a ser definido"/>
    <s v="VW"/>
    <d v="2024-01-25T00:00:00"/>
    <s v="Paraisopolis"/>
    <s v="Inbound Premium"/>
    <n v="184.04"/>
    <n v="184.04"/>
    <n v="2.5754564696577688E-4"/>
    <s v="E1P-Prototypes/Samples"/>
    <s v="Cost Recovery"/>
    <s v="APTIV MANUFATURA E SERVICOS DE-724381"/>
    <s v="WOCO GMBH &amp; CO. KG-1081951"/>
    <s v="Parts for project development. Freight approved by email by the Project Manager."/>
    <s v="DHL Express SA"/>
    <s v="PTA-00149297"/>
    <s v="13542733 ;"/>
    <s v=";"/>
    <s v=";"/>
    <s v="Aptiv"/>
    <s v="Premium - Productive"/>
    <s v="Stefany.Tressoldi@aptiv.com"/>
    <s v="2024-01-25T10:44:23.24"/>
    <s v="2024-01-25T10:44:15.49"/>
    <s v="SA"/>
    <s v="Open"/>
    <s v="0"/>
    <s v=""/>
    <s v="0"/>
    <s v=""/>
    <s v="10012"/>
    <s v="Q11"/>
    <s v=""/>
    <s v=""/>
    <s v="Recoverable"/>
    <s v=""/>
    <s v="184.04"/>
    <s v=""/>
    <s v="HANAUER LANDSTR. 16"/>
    <s v="BAD SODEN-SALMUENSTER"/>
    <s v="1081951"/>
    <s v="DE"/>
    <s v="EMEA"/>
    <s v="HE"/>
    <s v="63628"/>
    <s v="AVENIDA AVELINO RIBEIRO, 900"/>
    <s v="PARAISOPOLIS"/>
    <s v="724381"/>
    <s v="BR"/>
    <s v="SA"/>
    <s v="MG"/>
    <s v="37660-000"/>
    <s v="SPS"/>
    <s v="Approved"/>
    <s v="Edilson, Geraldo"/>
    <s v="2024-01-25T12:08:42.00"/>
    <s v="0"/>
    <s v=""/>
    <s v=""/>
    <s v=""/>
    <s v="Aptiv"/>
    <s v=""/>
    <s v="Invoice"/>
    <s v="Invoice"/>
    <s v="VW"/>
    <s v=""/>
    <s v="0 Days 1 Hr 24 Min "/>
    <s v="500"/>
    <s v="Approved -  ;; Approved -  ;"/>
    <s v="184.04"/>
    <s v="184.04"/>
    <s v=";"/>
    <s v=";"/>
    <s v=";"/>
    <s v="BR"/>
    <s v="246 A0 SUV"/>
    <s v="USD"/>
    <s v=""/>
    <s v=""/>
    <s v=""/>
    <s v="AWB 4704248894"/>
    <s v="1"/>
    <s v=""/>
    <s v=""/>
    <s v=""/>
    <s v="0"/>
    <s v=""/>
    <s v=""/>
    <s v=""/>
    <s v=""/>
    <s v="315762786"/>
    <s v=""/>
    <s v=""/>
  </r>
  <r>
    <d v="2024-01-01T00:00:00"/>
    <x v="0"/>
    <n v="113635"/>
    <s v="Prototypes/Samples - Projeto VW 246 A0 - forma de recuperação ainda a ser definido"/>
    <s v="VW"/>
    <d v="2024-01-25T00:00:00"/>
    <s v="Paraisopolis"/>
    <s v="Inbound Premium"/>
    <n v="38.35"/>
    <n v="38.35"/>
    <n v="5.3667004787750186E-5"/>
    <s v="E1P-Prototypes/Samples"/>
    <s v="Cost Recovery"/>
    <s v="APTIV MANUFATURA E SERVICOS DE-724381"/>
    <s v="APTIV SERVICES POLAND-765852"/>
    <s v="Parts for project development. Freight approved by email by the Project Manager."/>
    <s v="DHL Express SA"/>
    <s v="PTA-00150093"/>
    <s v="15546048 ;"/>
    <s v=";"/>
    <s v=";"/>
    <s v="Aptiv"/>
    <s v="Premium - Productive"/>
    <s v="Stefany.Tressoldi@aptiv.com"/>
    <s v="2024-01-25T11:41:59.15"/>
    <s v="2024-01-25T11:39:01.49"/>
    <s v="SA"/>
    <s v="Open"/>
    <s v="0"/>
    <s v=""/>
    <s v="0"/>
    <s v=""/>
    <s v="10012"/>
    <s v="Q11"/>
    <s v=""/>
    <s v=""/>
    <s v="Recoverable"/>
    <s v=""/>
    <s v="38.35"/>
    <s v=""/>
    <s v="UL POWSTANCOW WIELKOPOLSKICH 13D"/>
    <s v="KRAKOW"/>
    <s v="765852"/>
    <s v="PL"/>
    <s v="EMEA"/>
    <s v="PL"/>
    <s v="30-399"/>
    <s v="AVENIDA AVELINO RIBEIRO, 900"/>
    <s v="PARAISOPOLIS"/>
    <s v="724381"/>
    <s v="BR"/>
    <s v="SA"/>
    <s v="MG"/>
    <s v="37660-000"/>
    <s v="SPS"/>
    <s v="Approved"/>
    <s v="Edilson, Geraldo"/>
    <s v="2024-01-30T07:44:35.00"/>
    <s v="0"/>
    <s v=""/>
    <s v=""/>
    <s v=""/>
    <s v="Aptiv"/>
    <s v=""/>
    <s v="Invoice"/>
    <s v="Invoice"/>
    <s v="VW"/>
    <s v=""/>
    <s v="5 Days 8 Hr 2 Min "/>
    <s v="500"/>
    <s v="Approved -  ;; Approved -  ;"/>
    <s v="38.35"/>
    <s v="38.35"/>
    <s v=";"/>
    <s v=";"/>
    <s v=";"/>
    <s v="BR"/>
    <s v="246 A0 SUV"/>
    <s v="USD"/>
    <s v=""/>
    <s v=""/>
    <s v=""/>
    <s v="AWB 4704365724"/>
    <s v="1"/>
    <s v=""/>
    <s v=""/>
    <s v=""/>
    <s v="0"/>
    <s v=""/>
    <s v=""/>
    <s v=""/>
    <s v=""/>
    <s v=""/>
    <s v=""/>
    <s v=""/>
  </r>
  <r>
    <d v="2024-01-01T00:00:00"/>
    <x v="3"/>
    <n v="113639"/>
    <s v="Customer reschedule CNH - Pago na POV16647"/>
    <s v="CNH COMBINE"/>
    <d v="2024-01-25T00:00:00"/>
    <s v="Paraisopolis"/>
    <s v="Outbound Premium"/>
    <n v="179.17"/>
    <n v="179.17"/>
    <n v="2.507305670879061E-4"/>
    <s v="OOOT-Other/Sales"/>
    <s v="Cost Recovery"/>
    <s v="CNH INDUSTRIAL BRASIL LTDA-764039"/>
    <s v="APTIV MANUFATURA E SERVICOS DE-733223"/>
    <s v="Veículo pago cliente, custo absorvido na POV16647"/>
    <s v="TRANSPORTADORA PITUTA"/>
    <s v="PTA-00149322"/>
    <s v="35700107;35700098;35700108"/>
    <s v="3;23;20"/>
    <s v=";0;0"/>
    <s v="Aptiv"/>
    <s v="Premium - Productive"/>
    <s v="marcia.p.torres@aptiv.com"/>
    <s v="2024-01-25T11:51:49.59"/>
    <s v="2024-01-25T11:45:08.04"/>
    <s v="SA"/>
    <s v="Closed Recovered"/>
    <s v="0"/>
    <s v=""/>
    <s v="0"/>
    <s v=""/>
    <s v="10012"/>
    <s v="Q11"/>
    <s v=""/>
    <s v=""/>
    <s v="Recoverable"/>
    <s v=""/>
    <s v="867.41"/>
    <s v=""/>
    <s v="AVENIDA AVELINO RIBEIRO, 900"/>
    <s v="PARAISOPOLIS"/>
    <s v="733223"/>
    <s v="BR"/>
    <s v="SA"/>
    <s v="MG"/>
    <s v="37660-000"/>
    <s v="AV JEROME CASE 1801"/>
    <s v="SOROCABA"/>
    <s v="764039"/>
    <s v="BR"/>
    <s v="SA"/>
    <s v="SP"/>
    <s v="18087-220"/>
    <s v="SPS"/>
    <s v="Approved"/>
    <s v="Edilson, Geraldo"/>
    <s v="2024-01-25T02:21:45.00"/>
    <s v="0"/>
    <s v=""/>
    <s v=""/>
    <s v=""/>
    <s v="Aptiv"/>
    <s v=""/>
    <s v="Personal Estimate"/>
    <s v=""/>
    <s v=""/>
    <s v=""/>
    <s v="0 Days 2 Hr 29 Min "/>
    <s v="500"/>
    <s v="Approved -  ;; Approved -  ;"/>
    <s v="179.17"/>
    <s v="179.17"/>
    <s v=";0;0"/>
    <s v=";; "/>
    <s v=";; "/>
    <s v="BR"/>
    <s v="Combine"/>
    <s v="BRL"/>
    <s v=""/>
    <s v=""/>
    <s v=""/>
    <s v="Veículo pago cliente, custo absorvido na POV16647"/>
    <s v="0.20655609"/>
    <s v=""/>
    <s v=""/>
    <s v=""/>
    <s v="0"/>
    <s v=""/>
    <s v=""/>
    <s v=""/>
    <s v=""/>
    <s v=""/>
    <s v=""/>
    <s v=""/>
  </r>
  <r>
    <d v="2024-01-01T00:00:00"/>
    <x v="10"/>
    <n v="113680"/>
    <s v="Carrier delay - Expeditors"/>
    <s v="TOYOTA"/>
    <d v="2024-01-26T00:00:00"/>
    <s v="Paraisopolis"/>
    <s v="Inbound Premium"/>
    <n v="689"/>
    <n v="689"/>
    <n v="9.6418686567822367E-4"/>
    <s v="T1-Transportation"/>
    <s v="Cost Recovery Pending"/>
    <s v="Paraisopolis-10012"/>
    <s v="HEBEI AEROSPACE SHENGDA PML PRECISI-7091792"/>
    <s v="atraso de coleta da Expeditor, iremos abrir um claim para recuperação de custos."/>
    <s v="DHL Express SA"/>
    <s v="PTA-00149352"/>
    <s v="M4043001;"/>
    <s v=";"/>
    <s v=";"/>
    <s v="Carrier"/>
    <s v="Premium - Productive"/>
    <s v="william.de.siqueira@aptiv.com"/>
    <s v="2024-01-25T02:42:35.01"/>
    <s v="2024-01-25T02:42:30.78"/>
    <s v="SA"/>
    <s v="Open"/>
    <s v="0"/>
    <s v=""/>
    <s v="0"/>
    <s v=""/>
    <s v="10012"/>
    <s v="Q11"/>
    <s v=""/>
    <s v=""/>
    <s v="Recoverable"/>
    <s v=""/>
    <s v="689"/>
    <s v="USD"/>
    <s v="ECONOMIC DEVELOPMENT ZONE OF BOTOU"/>
    <s v="CANGZHOU"/>
    <s v="7091792"/>
    <s v="CN"/>
    <s v="AP"/>
    <s v="13"/>
    <s v="062150"/>
    <s v="Av. Avelino Ribeiro, 900"/>
    <s v="PARAISOPOLIS"/>
    <s v="10012"/>
    <s v="BR"/>
    <s v="SA"/>
    <s v="Mina"/>
    <s v="37660-000"/>
    <s v="SPS"/>
    <s v="Approved"/>
    <s v="Carvalho, Eliane R"/>
    <s v="2024-01-25T05:46:04.00"/>
    <s v="0"/>
    <s v="DHL Express SA"/>
    <s v=""/>
    <s v=""/>
    <s v="Transportation"/>
    <s v=""/>
    <s v="Invoice"/>
    <s v="Invoice"/>
    <s v=""/>
    <s v=""/>
    <s v="0 Days 3 Hr 3 Min "/>
    <s v="800"/>
    <s v="Approved -  ;; Approved -  ;; Approved -  ;"/>
    <s v="689"/>
    <s v="689"/>
    <s v=";"/>
    <s v=";"/>
    <s v=";"/>
    <s v="BR"/>
    <s v="740"/>
    <s v="USD"/>
    <s v=""/>
    <s v=""/>
    <s v=""/>
    <s v=""/>
    <s v="1"/>
    <s v="1"/>
    <s v=""/>
    <s v=""/>
    <s v="0"/>
    <s v=""/>
    <s v=""/>
    <s v=""/>
    <s v=""/>
    <s v="544582431"/>
    <s v=""/>
    <s v=""/>
  </r>
  <r>
    <d v="2024-01-01T00:00:00"/>
    <x v="1"/>
    <n v="113684"/>
    <s v="Supplier labor error -FRAENKISCHE CZ"/>
    <s v="Mercedes-Benz"/>
    <d v="2024-01-26T00:00:00"/>
    <s v="Paraisopolis"/>
    <s v="Inbound Premium"/>
    <n v="350"/>
    <n v="350"/>
    <n v="4.8979013495991037E-4"/>
    <s v="Q3-Quality-External Supplier Resp"/>
    <s v="Cost Recovery Pending"/>
    <s v="APTIV MANUFATURA E SERVICOS DE-724381"/>
    <s v="FRAENKISCHE CZ S.R.O.-765052"/>
    <s v="Label error from supplier"/>
    <s v="JAS DO BRASIL LTD"/>
    <s v="PTA-00149349"/>
    <s v="33238270;"/>
    <s v=";"/>
    <s v=";"/>
    <s v="Supplier"/>
    <s v="Premium - Productive"/>
    <s v="gislene.de.fatima.clemente@aptiv.com"/>
    <s v="2024-01-25T03:08:29.80"/>
    <s v="2024-01-25T03:06:33.43"/>
    <s v="SA"/>
    <s v="Open"/>
    <s v="0"/>
    <s v=""/>
    <s v="0"/>
    <s v=""/>
    <s v="10012"/>
    <s v="Q11"/>
    <s v=""/>
    <s v=""/>
    <s v="Recoverable"/>
    <s v="Credit note according the email"/>
    <s v="350"/>
    <s v=""/>
    <s v="U KAPLICKY 591"/>
    <s v="OKRISKY"/>
    <s v="765052"/>
    <s v="CZ"/>
    <s v="EMEA"/>
    <s v="CZ"/>
    <s v="675 21"/>
    <s v="AVENIDA AVELINO RIBEIRO, 900"/>
    <s v="PARAISOPOLIS"/>
    <s v="724381"/>
    <s v="BR"/>
    <s v="SA"/>
    <s v="MG"/>
    <s v="37660-000"/>
    <s v="SPS"/>
    <s v="Approved"/>
    <s v="Edilson, Geraldo"/>
    <s v="2024-01-25T05:39:33.00"/>
    <s v="0"/>
    <s v=""/>
    <s v=""/>
    <s v=""/>
    <s v="Supplier"/>
    <s v=""/>
    <s v="Invoice"/>
    <s v=""/>
    <s v=""/>
    <s v="FRAENKISCHE CZ S.R.O.-1028745"/>
    <s v="0 Days 2 Hr 31 Min "/>
    <s v="500"/>
    <s v="Approved -  ;; Approved -  ;"/>
    <s v="350"/>
    <s v="350"/>
    <s v=";"/>
    <s v=";"/>
    <s v=";"/>
    <s v="BR"/>
    <s v="DTMOE29E"/>
    <s v="USD"/>
    <s v="Other"/>
    <s v=""/>
    <s v=""/>
    <s v=""/>
    <s v="1"/>
    <s v=""/>
    <s v=""/>
    <s v=""/>
    <s v="0"/>
    <s v=""/>
    <s v=""/>
    <s v=""/>
    <s v=""/>
    <s v=""/>
    <s v=""/>
    <s v="329846877"/>
  </r>
  <r>
    <d v="2024-01-01T00:00:00"/>
    <x v="9"/>
    <n v="113687"/>
    <s v="P&amp;A VW"/>
    <s v="VW"/>
    <d v="2024-01-25T00:00:00"/>
    <s v="Paraisopolis"/>
    <s v="Inbound Premium"/>
    <n v="93.71"/>
    <n v="108.2"/>
    <n v="1.31137810134552E-4"/>
    <s v="OOOT-Other/Sales"/>
    <s v="Normal"/>
    <s v="APTIV MANUFATURA E SERVICOS DE-734227"/>
    <s v="LEAR CORPORATION GMBH-1058490"/>
    <s v="Material critico para atender P&amp;A VW conforme programação do cliente"/>
    <s v="DHL Express SA"/>
    <s v="PTA-00149350"/>
    <s v="15327892;"/>
    <s v="800;"/>
    <s v="11.84;"/>
    <s v="Aptiv"/>
    <s v="Premium - Productive"/>
    <s v="marcia.p.torres@aptiv.com"/>
    <s v="2024-01-25T03:04:37.42"/>
    <s v="2024-01-29T05:37:56.97"/>
    <s v="SA"/>
    <s v="Closed Not Recovered"/>
    <s v="0"/>
    <s v=""/>
    <s v="93.71"/>
    <s v=""/>
    <s v="10012"/>
    <s v="Q11"/>
    <s v=""/>
    <s v="93.71"/>
    <s v="Non-Recoverable"/>
    <s v=""/>
    <s v="108.2"/>
    <s v="USD"/>
    <s v="KOPENHAGENER STRASSE 3"/>
    <s v="BAD BENTHEIM"/>
    <s v="1058490"/>
    <s v="DE"/>
    <s v="EMEA"/>
    <s v="NI"/>
    <s v="48455"/>
    <s v="AVENIDA AVELINO RIBEIRO, 900"/>
    <s v="PARAISOPOLIS"/>
    <s v="734227"/>
    <s v="BR"/>
    <s v="SA"/>
    <s v="MG"/>
    <s v="37660-000"/>
    <s v="SPS"/>
    <s v="Approved"/>
    <s v="Edilson, Geraldo"/>
    <s v="2024-01-25T05:40:15.00"/>
    <s v="0"/>
    <s v=""/>
    <s v="5052996756"/>
    <s v=""/>
    <s v="Aptiv"/>
    <s v=""/>
    <s v="Invoice"/>
    <s v="Invoice"/>
    <s v=""/>
    <s v=""/>
    <s v="0 Days 2 Hr 35 Min "/>
    <s v="500"/>
    <s v="Approved -  ;; Approved -  ;"/>
    <s v="93.71"/>
    <s v="93.71"/>
    <s v=";"/>
    <s v="80x65x17;"/>
    <s v=";"/>
    <s v="BR"/>
    <s v="P&amp;A"/>
    <s v="USD"/>
    <s v=""/>
    <s v=""/>
    <s v="Kg"/>
    <s v="Material critico para atender P&amp;A VW conforme programação do cliente"/>
    <s v="1"/>
    <s v="1"/>
    <s v=""/>
    <s v=""/>
    <s v="0"/>
    <s v=""/>
    <s v=""/>
    <s v=""/>
    <s v=""/>
    <s v="175592476"/>
    <s v=""/>
    <s v=""/>
  </r>
  <r>
    <d v="2024-01-01T00:00:00"/>
    <x v="6"/>
    <n v="113765"/>
    <s v="Customer reschedule PSA - dentro do acordo logistico"/>
    <s v="PSA"/>
    <d v="2024-01-29T00:00:00"/>
    <s v="Paraisopolis"/>
    <s v="Inbound Premium"/>
    <n v="220"/>
    <n v="230"/>
    <n v="3.078680848319437E-4"/>
    <s v="L1-Lead Time Mismatch-Aptiv Resp"/>
    <s v="Cost Recovery"/>
    <s v="APTIV MANUFATURA E SERVICOS DE-733223"/>
    <s v="APTIV CENTEC I (FW98)-748611"/>
    <s v="Reprograma dentro do protocolo"/>
    <s v="DHL Express SA"/>
    <s v="PTA-00149504"/>
    <s v="35042900;"/>
    <s v=";"/>
    <s v=";"/>
    <s v="Aptiv"/>
    <s v="Premium - Productive"/>
    <s v="Moraes.Arnaldo@aptiv.com"/>
    <s v="2024-01-25T06:40:52.53"/>
    <s v="2024-02-01T06:28:16.85"/>
    <s v="SA"/>
    <s v="Closed Recovered"/>
    <s v="0"/>
    <s v=""/>
    <s v="220"/>
    <s v=""/>
    <s v="10012"/>
    <s v="Q11"/>
    <s v=""/>
    <s v="220"/>
    <s v="Non-Recoverable"/>
    <s v=""/>
    <s v="230"/>
    <s v="USD"/>
    <s v="CARRET. SALTILLO-PIEDRAS NEGRAS KM"/>
    <s v="APODACA"/>
    <s v="748611"/>
    <s v="MX"/>
    <s v="NA"/>
    <s v="NL"/>
    <s v="66600"/>
    <s v="AVENIDA AVELINO RIBEIRO, 900"/>
    <s v="PARAISOPOLIS"/>
    <s v="733223"/>
    <s v="BR"/>
    <s v="SA"/>
    <s v="MG"/>
    <s v="37660-000"/>
    <s v="SPS"/>
    <s v="Approved"/>
    <s v="Edilson, Geraldo"/>
    <s v="2024-01-26T12:32:16.00"/>
    <s v="0"/>
    <s v=""/>
    <s v=""/>
    <s v=""/>
    <s v="Aptiv"/>
    <s v=""/>
    <s v="Personal Estimate"/>
    <s v="Personal Estimate"/>
    <s v=""/>
    <s v=""/>
    <s v="0 Days 17 Hr 51 Min "/>
    <s v="500"/>
    <s v="Approved -  ;; Approved -  ;"/>
    <s v="220"/>
    <s v="220"/>
    <s v=";"/>
    <s v=";"/>
    <s v=";"/>
    <s v="BR"/>
    <s v="PRINCIPAL COMPLEMENTAR"/>
    <s v="USD"/>
    <s v=""/>
    <s v=""/>
    <s v=""/>
    <s v=""/>
    <s v="1"/>
    <s v="1"/>
    <s v=""/>
    <s v=""/>
    <s v="0"/>
    <s v=""/>
    <s v=""/>
    <s v=""/>
    <s v=""/>
    <s v=""/>
    <s v=""/>
    <s v=""/>
  </r>
  <r>
    <d v="2024-01-01T00:00:00"/>
    <x v="0"/>
    <n v="113766"/>
    <s v="Prototypes/Samples - Projeto VW 246 A0 - forma de recuperação ainda a ser definido"/>
    <s v="VW"/>
    <d v="2024-01-25T00:00:00"/>
    <s v="Paraisopolis"/>
    <s v="Inbound Premium"/>
    <n v="84.02"/>
    <n v="84.02"/>
    <n v="1.1757762039809049E-4"/>
    <s v="E1P-Prototypes/Samples"/>
    <s v="Cost Recovery"/>
    <s v="APTIV MANUFATURA E SERVICOS DE-724381"/>
    <s v="MD ELEKTRONIK DE MEXICO, S. DE R.L.-7088562"/>
    <s v="Parts for project development. Freight approved by email by the Project Manager."/>
    <s v="DHL Express SA"/>
    <s v="PTA-00150091"/>
    <s v="PE555189 ;"/>
    <s v=";"/>
    <s v=";"/>
    <s v="Aptiv"/>
    <s v="Premium - Productive"/>
    <s v="Stefany.Tressoldi@aptiv.com"/>
    <s v="2024-01-25T06:43:46.10"/>
    <s v="2024-01-25T06:43:06.43"/>
    <s v="SA"/>
    <s v="Open"/>
    <s v="0"/>
    <s v=""/>
    <s v="0"/>
    <s v=""/>
    <s v="10012"/>
    <s v="Q11"/>
    <s v=""/>
    <s v=""/>
    <s v="Recoverable"/>
    <s v=""/>
    <s v="84.02"/>
    <s v=""/>
    <s v="VIRGEN DE SAN JUAN NO. 117"/>
    <s v="LEN"/>
    <s v="7088562"/>
    <s v="MX"/>
    <s v="NA"/>
    <s v="GUA"/>
    <s v="37668"/>
    <s v="AVENIDA AVELINO RIBEIRO, 900"/>
    <s v="PARAISOPOLIS"/>
    <s v="724381"/>
    <s v="BR"/>
    <s v="SA"/>
    <s v="MG"/>
    <s v="37660-000"/>
    <s v="SPS"/>
    <s v="Approved"/>
    <s v="Edilson, Geraldo"/>
    <s v="2024-01-30T07:44:20.00"/>
    <s v="0"/>
    <s v=""/>
    <s v=""/>
    <s v=""/>
    <s v="Aptiv"/>
    <s v=""/>
    <s v="Invoice"/>
    <s v="Invoice"/>
    <s v="VW"/>
    <s v=""/>
    <s v="5 Days 1 Hr 0 Min "/>
    <s v="500"/>
    <s v="Approved -  ;; Approved -  ;"/>
    <s v="84.02"/>
    <s v="84.02"/>
    <s v=";"/>
    <s v=";"/>
    <s v=";"/>
    <s v="BR"/>
    <s v="246 A0 SUV"/>
    <s v="USD"/>
    <s v=""/>
    <s v=""/>
    <s v=""/>
    <s v="AWB 6120298881"/>
    <s v="1"/>
    <s v=""/>
    <s v=""/>
    <s v=""/>
    <s v="0"/>
    <s v=""/>
    <s v=""/>
    <s v=""/>
    <s v=""/>
    <s v="314268350"/>
    <s v=""/>
    <s v=""/>
  </r>
  <r>
    <d v="2024-01-01T00:00:00"/>
    <x v="0"/>
    <n v="113964"/>
    <s v="Prototypes/Samples - Absorvido na SC 419-23"/>
    <s v="Stellantis"/>
    <d v="2024-01-29T00:00:00"/>
    <s v="Paraisopolis"/>
    <s v="Inbound Premium"/>
    <n v="350"/>
    <n v="350"/>
    <n v="4.8979013495991037E-4"/>
    <s v="E1D-Aptiv Design/Engineering changes"/>
    <s v="Cost Recovery Pending"/>
    <s v="APTIV MANUFATURA E SERVICOS DE-724381"/>
    <s v="STEEP PLASTIQUE MAROC-1079417"/>
    <s v="Parts for project development. Freight will be absorbed at the SC 419-23 quotation."/>
    <s v="DHL Express SA"/>
    <s v="PTA-00149550"/>
    <s v="35812135;"/>
    <s v=";"/>
    <s v=";"/>
    <s v="Aptiv"/>
    <s v="Premium - Productive"/>
    <s v="Stefany.Tressoldi@aptiv.com"/>
    <s v="2024-01-26T04:34:35.87"/>
    <s v="2024-01-26T04:34:31.07"/>
    <s v="SA"/>
    <s v="Open"/>
    <s v="0"/>
    <s v=""/>
    <s v="0"/>
    <s v=""/>
    <s v="10012"/>
    <s v="Q11"/>
    <s v=""/>
    <s v=""/>
    <s v="Recoverable"/>
    <s v=""/>
    <s v="350"/>
    <s v=""/>
    <s v="28 LOTISSEMENT I 1"/>
    <s v="KENITRA"/>
    <s v="1079417"/>
    <s v="MA"/>
    <s v="EMEA"/>
    <s v="KEN"/>
    <s v="14000"/>
    <s v="AVENIDA AVELINO RIBEIRO, 900"/>
    <s v="PARAISOPOLIS"/>
    <s v="724381"/>
    <s v="BR"/>
    <s v="SA"/>
    <s v="MG"/>
    <s v="37660-000"/>
    <s v="SPS"/>
    <s v="Approved"/>
    <s v="Edilson, Geraldo"/>
    <s v="2024-01-26T04:59:30.00"/>
    <s v="0"/>
    <s v=""/>
    <s v=""/>
    <s v=""/>
    <s v="Aptiv"/>
    <s v=""/>
    <s v="Personal Estimate"/>
    <s v=""/>
    <s v=""/>
    <s v=""/>
    <s v="0 Days 0 Hr 24 Min "/>
    <s v="500"/>
    <s v="Approved -  ;; Approved -  ;"/>
    <s v="350"/>
    <s v="350"/>
    <s v=";"/>
    <s v=";"/>
    <s v=";"/>
    <s v="BR"/>
    <s v="KZERO PL8"/>
    <s v="USD"/>
    <s v=""/>
    <s v=""/>
    <s v=""/>
    <s v=""/>
    <s v="1"/>
    <s v=""/>
    <s v=""/>
    <s v=""/>
    <s v="0"/>
    <s v=""/>
    <s v=""/>
    <s v=""/>
    <s v=""/>
    <s v="571691786"/>
    <s v=""/>
    <s v=""/>
  </r>
  <r>
    <d v="2024-01-01T00:00:00"/>
    <x v="0"/>
    <n v="113988"/>
    <s v="Project/ engineering changes - OPS to KANBAN"/>
    <s v="JOHN DEERE"/>
    <d v="2024-01-29T00:00:00"/>
    <s v="Paraisopolis"/>
    <s v="Inbound Premium"/>
    <n v="320"/>
    <n v="320"/>
    <n v="4.4780812339191811E-4"/>
    <s v="E1D-Aptiv Design/Engineering changes"/>
    <s v="Normal"/>
    <s v="APTIV MANUFATURA E SERVICOS DE-734226"/>
    <s v="FEDERAL MOGUL-761229"/>
    <s v="Engineering changes - OPS to KANBAN"/>
    <s v="DHL Express SA"/>
    <s v="PTA-00149619"/>
    <s v="M3569006;"/>
    <s v=";"/>
    <s v=";"/>
    <s v="Aptiv"/>
    <s v="Premium - Productive"/>
    <s v="gislene.de.fatima.clemente@aptiv.com"/>
    <s v="2024-01-26T05:33:02.23"/>
    <s v="2024-01-26T05:18:41.70"/>
    <s v="SA"/>
    <s v="Closed Not Recovered"/>
    <s v="0"/>
    <s v=""/>
    <s v="0"/>
    <s v=""/>
    <s v="10012"/>
    <s v="Q11"/>
    <s v=""/>
    <s v=""/>
    <s v="Non-Recoverable"/>
    <s v=""/>
    <s v="320"/>
    <s v="USD"/>
    <s v="1280 DON HASKINS DRIVE"/>
    <s v="EL PASO"/>
    <s v="761229"/>
    <s v="US"/>
    <s v="NA"/>
    <s v="TX"/>
    <s v="79936"/>
    <s v="AVENIDA AVELINO RIBEIRO Nr.900 BAIR"/>
    <s v="BRASIL"/>
    <s v="734226"/>
    <s v="BR"/>
    <s v="SA"/>
    <s v="BR"/>
    <s v="37660-000"/>
    <s v="SPS"/>
    <s v="Approved"/>
    <s v="Edilson, Geraldo"/>
    <s v="2024-01-26T11:45:06.00"/>
    <s v="0"/>
    <s v=""/>
    <s v=""/>
    <s v=""/>
    <s v="Aptiv"/>
    <s v=""/>
    <s v="Personal Estimate"/>
    <s v=""/>
    <s v=""/>
    <s v=""/>
    <s v="0 Days 6 Hr 12 Min "/>
    <s v="500"/>
    <s v="Approved -  ;; Approved -  ;"/>
    <s v="320"/>
    <s v="320"/>
    <s v=";"/>
    <s v=";"/>
    <s v=";"/>
    <s v="BR"/>
    <s v="7M"/>
    <s v="USD"/>
    <s v=""/>
    <s v=""/>
    <s v=""/>
    <s v=""/>
    <s v="1"/>
    <s v="1"/>
    <s v=""/>
    <s v=""/>
    <s v="0"/>
    <s v=""/>
    <s v=""/>
    <s v=""/>
    <s v=""/>
    <s v=""/>
    <s v=""/>
    <s v=""/>
  </r>
  <r>
    <d v="2024-01-01T00:00:00"/>
    <x v="0"/>
    <n v="114142"/>
    <s v="Prototypes/Samples - Projeto VW 246 A0 - forma de recuperação ainda a ser definido"/>
    <s v="VW"/>
    <d v="2024-01-16T00:00:00"/>
    <s v="Paraisopolis"/>
    <s v="Inbound Premium"/>
    <n v="569.1"/>
    <n v="569.1"/>
    <n v="7.9639875944481435E-4"/>
    <s v="E1P-Prototypes/Samples"/>
    <s v="Cost Recovery"/>
    <s v="APTIV MANUFATURA E SERVICOS DE-724381"/>
    <s v="SUPRAJIT AUTOMOTIVE PRIVATE LIMITED-1085653"/>
    <s v="Parts for project development. Freight approved by email by the Project Manager."/>
    <s v="JAS DO BRASIL LTD"/>
    <s v="PTA-00149792"/>
    <s v="PE553659;"/>
    <s v=";"/>
    <s v=";"/>
    <s v="Aptiv"/>
    <s v="Premium - Productive"/>
    <s v="Stefany.Tressoldi@aptiv.com"/>
    <s v="2024-01-29T11:50:30.38"/>
    <s v="2024-01-29T11:50:23.42"/>
    <s v="SA"/>
    <s v="Open"/>
    <s v="0"/>
    <s v=""/>
    <s v="0"/>
    <s v=""/>
    <s v="10012"/>
    <s v="Q11"/>
    <s v=""/>
    <s v=""/>
    <s v="Recoverable"/>
    <s v=""/>
    <s v="569.1"/>
    <s v=""/>
    <s v="400 MCCORMICK DRIVE"/>
    <s v="LAPEER"/>
    <s v="1085653"/>
    <s v="US"/>
    <s v="NA"/>
    <s v="MI"/>
    <s v="48446"/>
    <s v="AVENIDA AVELINO RIBEIRO, 900"/>
    <s v="PARAISOPOLIS"/>
    <s v="724381"/>
    <s v="BR"/>
    <s v="SA"/>
    <s v="MG"/>
    <s v="37660-000"/>
    <s v="SPS"/>
    <s v="Approved"/>
    <s v="Carvalho, Eliane R"/>
    <s v="2024-01-29T02:07:03.00"/>
    <s v="0"/>
    <s v=""/>
    <s v=""/>
    <s v=""/>
    <s v="Aptiv"/>
    <s v=""/>
    <s v="Invoice"/>
    <s v="Invoice"/>
    <s v="VW"/>
    <s v=""/>
    <s v="0 Days 2 Hr 16 Min "/>
    <s v="800"/>
    <s v="Approved -  ;; Approved -  ;; Approved -  ;"/>
    <s v="569.1"/>
    <s v="569.1"/>
    <s v=";"/>
    <s v=";"/>
    <s v=";"/>
    <s v="BR"/>
    <s v="246 A0 SUV"/>
    <s v="USD"/>
    <s v=""/>
    <s v=""/>
    <s v=""/>
    <s v=""/>
    <s v="1"/>
    <s v=""/>
    <s v=""/>
    <s v=""/>
    <s v="0"/>
    <s v=""/>
    <s v=""/>
    <s v=""/>
    <s v=""/>
    <s v="918030230"/>
    <s v=""/>
    <s v=""/>
  </r>
  <r>
    <d v="2024-01-01T00:00:00"/>
    <x v="4"/>
    <n v="114146"/>
    <s v="Payment delay - embarque bloqueado"/>
    <s v="JOHN DEERE"/>
    <d v="2024-01-24T00:00:00"/>
    <s v="Paraisopolis"/>
    <s v="Inbound Premium"/>
    <n v="1055"/>
    <n v="990"/>
    <n v="1.47636740680773E-3"/>
    <s v="PC-Plant PC Resp"/>
    <s v="Cost Recovery"/>
    <s v="APTIV MANUFATURA E SERVICOS DE-724381"/>
    <s v="AMPHENOL TUCHEL INDUSTRIAL GMBH, OD-1086946"/>
    <s v="Lack of payment due missing cargo causing block of shipment"/>
    <s v="JAS DO BRASIL LTD"/>
    <s v="PTA-00149783"/>
    <s v="35059962;"/>
    <s v=";"/>
    <s v=";"/>
    <s v="Aptiv"/>
    <s v="Premium - Productive"/>
    <s v="Moraes.Arnaldo@aptiv.com"/>
    <s v="2024-01-29T11:56:12.45"/>
    <s v="2024-02-01T06:28:57.65"/>
    <s v="SA"/>
    <s v="Closed Recovered"/>
    <s v="0"/>
    <s v=""/>
    <s v="1055"/>
    <s v=""/>
    <s v="10012"/>
    <s v="Q11"/>
    <s v=""/>
    <s v="1055"/>
    <s v="Non-Recoverable"/>
    <s v=""/>
    <s v="990"/>
    <s v="USD"/>
    <s v="DOLNI ZDAR 104"/>
    <s v="OSTROV - DOLNI ZDAR"/>
    <s v="1086946"/>
    <s v="CZ"/>
    <s v="EMEA"/>
    <s v="41"/>
    <s v="363 01"/>
    <s v="AVENIDA AVELINO RIBEIRO, 900"/>
    <s v="PARAISOPOLIS"/>
    <s v="724381"/>
    <s v="BR"/>
    <s v="SA"/>
    <s v="MG"/>
    <s v="37660-000"/>
    <s v="SPS"/>
    <s v="Approved"/>
    <s v="Naus, Angelica"/>
    <s v="2024-01-29T01:37:12.00"/>
    <s v="0"/>
    <s v="DSV UTI Air &amp; Sea Agenciamento de Transportes"/>
    <s v="PRG47297316"/>
    <s v=""/>
    <s v="Aptiv"/>
    <s v=""/>
    <s v="Invoice"/>
    <s v="Invoice"/>
    <s v=""/>
    <s v=""/>
    <s v="0 Days 1 Hr 41 Min "/>
    <s v="1000"/>
    <s v="Approved -  ;; Approved -  ;; Approved -  ;; Approved -  ;"/>
    <s v="1055"/>
    <s v="1055"/>
    <s v=";"/>
    <s v=";"/>
    <s v=";"/>
    <s v="BR"/>
    <s v="MAGMA"/>
    <s v="USD"/>
    <s v=""/>
    <s v=""/>
    <s v=""/>
    <s v="13950502"/>
    <s v="1"/>
    <s v="1"/>
    <s v=""/>
    <s v=""/>
    <s v="0"/>
    <s v=""/>
    <s v=""/>
    <s v=""/>
    <s v=""/>
    <s v="177220647"/>
    <s v=""/>
    <s v=""/>
  </r>
  <r>
    <d v="2024-01-01T00:00:00"/>
    <x v="0"/>
    <n v="114154"/>
    <s v="Prototypes/Samples - Projeto VW 246 A0 - forma de recuperação ainda a ser definido"/>
    <s v="VW"/>
    <d v="2024-01-29T00:00:00"/>
    <s v="Paraisopolis"/>
    <s v="Inbound Premium"/>
    <n v="1050.97"/>
    <n v="1050.97"/>
    <n v="1.4707278232537631E-3"/>
    <s v="E1P-Prototypes/Samples"/>
    <s v="Cost Recovery"/>
    <s v="APTIV MANUFATURA E SERVICOS DE-724381"/>
    <s v="LEAR CORPORATION GMBH-734225"/>
    <s v="Parts for project development. Freight approved by email by the Project Manager."/>
    <s v="JAS DO BRASIL LTD"/>
    <s v=""/>
    <s v="35086983;"/>
    <s v=";"/>
    <s v=";"/>
    <s v="Aptiv"/>
    <s v="Premium - Productive"/>
    <s v="Stefany.Tressoldi@aptiv.com"/>
    <s v="2024-01-29T12:20:46.75"/>
    <s v="2024-01-29T12:20:01.48"/>
    <s v="SA"/>
    <s v="Open"/>
    <s v="0"/>
    <s v=""/>
    <s v="0"/>
    <s v=""/>
    <s v="10012"/>
    <s v="Q11"/>
    <s v=""/>
    <s v=""/>
    <s v="Recoverable"/>
    <s v=""/>
    <s v="1050.97"/>
    <s v=""/>
    <s v="VOR DER SCHANZ 1-5"/>
    <s v="GINSHEIM"/>
    <s v="734225"/>
    <s v="DE"/>
    <s v="EMEA"/>
    <s v="06"/>
    <s v="65462"/>
    <s v="AVENIDA AVELINO RIBEIRO, 900"/>
    <s v="PARAISOPOLIS"/>
    <s v="724381"/>
    <s v="BR"/>
    <s v="SA"/>
    <s v="MG"/>
    <s v="37660-000"/>
    <s v="SPS"/>
    <s v="Pending"/>
    <s v=""/>
    <s v=""/>
    <s v="0"/>
    <s v=""/>
    <s v=""/>
    <s v=""/>
    <s v="Aptiv"/>
    <s v=""/>
    <s v="Invoice"/>
    <s v="Invoice"/>
    <s v="VW"/>
    <s v=""/>
    <s v=""/>
    <s v="0"/>
    <s v="Approved -  ;; Approved -  ;; Approved -  ;; Approved -  ;; Pending - "/>
    <s v="1050.97"/>
    <s v="1050.97"/>
    <s v=";"/>
    <s v=";"/>
    <s v=";"/>
    <s v="BR"/>
    <s v="246 A0 SUV"/>
    <s v="USD"/>
    <s v=""/>
    <s v=""/>
    <s v=""/>
    <s v=""/>
    <s v="1"/>
    <s v=""/>
    <s v=""/>
    <s v=""/>
    <s v="0"/>
    <s v=""/>
    <s v=""/>
    <s v=""/>
    <s v=""/>
    <s v=""/>
    <s v=""/>
    <s v=""/>
  </r>
  <r>
    <d v="2024-02-01T00:00:00"/>
    <x v="3"/>
    <n v="114177"/>
    <s v="Customer reschedule FCA - Consulta 49"/>
    <s v="FIAT"/>
    <d v="2024-02-01T00:00:00"/>
    <s v="Ouros"/>
    <s v="Inbound Premium"/>
    <n v="1003.44"/>
    <n v="990"/>
    <n v="1.4042143229262072E-3"/>
    <s v="S2-External Customer driven schedule changes"/>
    <s v="Cost Recovery"/>
    <s v="Paraisopolis-10012"/>
    <s v="MTA SPA-7010676"/>
    <s v="CONSULTA 49: INCREMENTO X6H (ARGO)"/>
    <s v="DHL Express SA"/>
    <s v="PTA-00149968"/>
    <s v="35607317;"/>
    <s v=";"/>
    <s v=";"/>
    <s v="Customer"/>
    <s v="Premium - Productive"/>
    <s v="william.de.siqueira@aptiv.com"/>
    <s v="2024-01-29T01:53:17.21"/>
    <s v="2024-02-21T07:10:52.82"/>
    <s v="SA"/>
    <s v="Closed Recovered"/>
    <s v="0"/>
    <s v=""/>
    <s v="1003.44"/>
    <s v=""/>
    <s v="10023"/>
    <s v="Q11"/>
    <s v=""/>
    <s v="4857.93"/>
    <s v="Recoverable"/>
    <s v="recuperado do cliente GM projeto new engine "/>
    <s v="990"/>
    <s v="BRL"/>
    <s v="VIALE DELLINDUSTRIA 12"/>
    <s v="CODOGNO"/>
    <s v="7010676"/>
    <s v="IT"/>
    <s v="EMEA"/>
    <s v="LO"/>
    <s v="26845"/>
    <s v="Av. Avelino Ribeiro, 900"/>
    <s v="PARAISOPOLIS"/>
    <s v="10012"/>
    <s v="BR"/>
    <s v="SA"/>
    <s v="Minas Gerais"/>
    <s v="37660-000"/>
    <s v="SPS"/>
    <s v="Approved"/>
    <s v="Naus, Angelica"/>
    <s v="2024-01-30T12:24:54.00"/>
    <s v="0"/>
    <s v=""/>
    <s v=""/>
    <s v=""/>
    <s v="Customer"/>
    <s v=""/>
    <s v="Invoice"/>
    <s v="Invoice"/>
    <s v="GM"/>
    <s v=""/>
    <s v="0 Days 22 Hr 31 Min "/>
    <s v="1000"/>
    <s v="Approved -  ;; Approved -  ;; Approved -  ;; Approved -  ;"/>
    <s v="1003.44"/>
    <s v="1003.44"/>
    <s v=";"/>
    <s v=";"/>
    <s v=";"/>
    <s v="BR"/>
    <s v="ARGO"/>
    <s v="USD"/>
    <s v=""/>
    <s v=""/>
    <s v=""/>
    <s v=""/>
    <s v="1"/>
    <s v="0.20655609"/>
    <s v=""/>
    <s v=""/>
    <s v="0"/>
    <s v=""/>
    <s v=""/>
    <s v=""/>
    <s v=""/>
    <s v="428456263"/>
    <s v=""/>
    <s v=""/>
  </r>
  <r>
    <d v="2024-02-01T00:00:00"/>
    <x v="3"/>
    <n v="114387"/>
    <s v="Customer reschedule Phinia - recuperar através de POV"/>
    <s v="Allied"/>
    <d v="2024-02-02T00:00:00"/>
    <s v="Paraisopolis"/>
    <s v="Inbound Premium"/>
    <n v="2176.4499999999998"/>
    <n v="443.54"/>
    <n v="3.0457249692385628E-3"/>
    <s v="S2-External Customer driven schedule changes"/>
    <s v="Cost Recovery"/>
    <s v="Paraisopolis-10012"/>
    <s v="CHANGZHOU XINLANLING ELECTRIC POWER-1068546"/>
    <s v="reprograma do cliente - iremos recuperar os custos"/>
    <s v="DHL Express SA"/>
    <s v="PTA-00150088"/>
    <s v="25329659 ;"/>
    <s v=";"/>
    <s v=";"/>
    <s v="Customer"/>
    <s v="Premium - Productive"/>
    <s v="william.de.siqueira@aptiv.com"/>
    <s v="2024-01-30T11:34:02.06"/>
    <s v="2024-02-21T07:17:05.11"/>
    <s v="SA"/>
    <s v="Closed Recovered"/>
    <s v="0"/>
    <s v=""/>
    <s v="2176.45"/>
    <s v=""/>
    <s v="10012"/>
    <s v="Q11"/>
    <s v=""/>
    <s v="2176.45"/>
    <s v="Recoverable"/>
    <s v=""/>
    <s v="443.54"/>
    <s v="BRL"/>
    <s v="ROOM801,JINLONG BUILDING"/>
    <s v="CHANGZHOU"/>
    <s v="1068546"/>
    <s v="CN"/>
    <s v="AP"/>
    <s v="32"/>
    <s v="213004"/>
    <s v="Av. Avelino Ribeiro, 900"/>
    <s v="PARAISOPOLIS"/>
    <s v="10012"/>
    <s v="BR"/>
    <s v="SA"/>
    <s v="Minas Gerais"/>
    <s v="37660-000"/>
    <s v="SPS"/>
    <s v="Approved"/>
    <s v="Edilson, Geraldo"/>
    <s v="2024-01-30T07:43:49.00"/>
    <s v="0"/>
    <s v=""/>
    <s v=""/>
    <s v=""/>
    <s v="Customer"/>
    <s v=""/>
    <s v="Invoice"/>
    <s v="Invoice"/>
    <s v="GM"/>
    <s v=""/>
    <s v="0 Days 8 Hr 9 Min "/>
    <s v="500"/>
    <s v="Approved -  ;; Approved -  ;"/>
    <s v="2176.45"/>
    <s v="2176.45"/>
    <s v=";"/>
    <s v=";"/>
    <s v=";"/>
    <s v="BR"/>
    <s v="sensor de Oxigenio"/>
    <s v="USD"/>
    <s v=""/>
    <s v=""/>
    <s v=""/>
    <s v=""/>
    <s v="1"/>
    <s v="0.20655609"/>
    <s v=""/>
    <s v=""/>
    <s v="0"/>
    <s v=""/>
    <s v=""/>
    <s v=""/>
    <s v=""/>
    <s v="542976559"/>
    <s v=""/>
    <s v=""/>
  </r>
  <r>
    <d v="2024-02-01T00:00:00"/>
    <x v="7"/>
    <n v="114406"/>
    <s v="Stock discrepancy"/>
    <s v="PSA"/>
    <d v="2024-02-01T00:00:00"/>
    <s v="Paraisopolis"/>
    <s v="Inbound Premium"/>
    <n v="173.4"/>
    <n v="130"/>
    <n v="2.4265602686299564E-4"/>
    <s v="S1I-Inventory loss/adjustments"/>
    <s v="Normal"/>
    <s v="APTIV MANUFATURA E SERVICOS DE-724381"/>
    <s v="A RAYMOND GERANCE-1040499"/>
    <s v="Divergencia de estoque"/>
    <s v="DHL Express SA"/>
    <s v="PTA-00149983"/>
    <s v="13883549;"/>
    <s v=";"/>
    <s v=";"/>
    <s v="Aptiv"/>
    <s v="Premium - Productive"/>
    <s v="lua.barbosa.ribeiro@aptiv.com"/>
    <s v="2024-01-30T11:48:59.41"/>
    <s v="2024-02-19T07:24:57.05"/>
    <s v="SA"/>
    <s v="Closed Not Recovered"/>
    <s v="0"/>
    <s v=""/>
    <s v="173.4"/>
    <s v="2024-02-08T00:00:00"/>
    <s v="10012"/>
    <s v="Q11"/>
    <s v=""/>
    <s v="173.4"/>
    <s v="Non-Recoverable"/>
    <s v=""/>
    <s v="130"/>
    <s v="USD"/>
    <s v="129 COURS BERRIAT"/>
    <s v="GRENOBLE"/>
    <s v="1040499"/>
    <s v="FR"/>
    <s v="EMEA"/>
    <s v="38"/>
    <s v="38000"/>
    <s v="AVENIDA AVELINO RIBEIRO, 900"/>
    <s v="PARAISOPOLIS"/>
    <s v="724381"/>
    <s v="BR"/>
    <s v="SA"/>
    <s v="MG"/>
    <s v="37660-000"/>
    <s v="SPS"/>
    <s v="Approved"/>
    <s v="Edilson, Geraldo"/>
    <s v="2024-01-30T01:44:26.00"/>
    <s v="0"/>
    <s v=""/>
    <s v="LYS47316440"/>
    <s v=""/>
    <s v="Aptiv"/>
    <s v=""/>
    <s v="Invoice"/>
    <s v="Invoice"/>
    <s v=""/>
    <s v=""/>
    <s v="0 Days 1 Hr 55 Min "/>
    <s v="500"/>
    <s v="Approved -  ;; Approved -  ;"/>
    <s v="173.4"/>
    <s v="173.4"/>
    <s v=";"/>
    <s v=";"/>
    <s v=";"/>
    <s v="BR"/>
    <s v="Habitaculo K0"/>
    <s v="USD"/>
    <s v=""/>
    <s v=""/>
    <s v=""/>
    <s v=""/>
    <s v="1"/>
    <s v="1"/>
    <s v=""/>
    <s v=""/>
    <s v="0"/>
    <s v=""/>
    <s v=""/>
    <s v=""/>
    <s v=""/>
    <s v="260193297"/>
    <s v=""/>
    <s v=""/>
  </r>
  <r>
    <d v="2024-02-01T00:00:00"/>
    <x v="0"/>
    <n v="114439"/>
    <s v="Project/ Samples - VW 246 A0 - Forma de recuperação TBD"/>
    <s v="VW"/>
    <d v="2024-02-01T00:00:00"/>
    <s v="Paraisopolis"/>
    <s v="Inbound Premium"/>
    <n v="647.58000000000004"/>
    <n v="647.58000000000004"/>
    <n v="9.0622370170668229E-4"/>
    <s v="E1P-Prototypes/Samples"/>
    <s v="Cost Recovery"/>
    <s v="APTIV MANUFATURA E SERVICOS DE-724381"/>
    <s v="ITW SPAIN HOLDINGS SL-1045852"/>
    <s v="Parts for project development. Freight approved by email by the Project Manager."/>
    <s v="DHL Express SA"/>
    <s v="PTA-00150066"/>
    <s v="15512976;"/>
    <s v=";"/>
    <s v=";"/>
    <s v="Aptiv"/>
    <s v="Premium - Productive"/>
    <s v="Stefany.Tressoldi@aptiv.com"/>
    <s v="2024-01-30T02:14:58.62"/>
    <s v="2024-01-30T02:13:08.87"/>
    <s v="SA"/>
    <s v="Open"/>
    <s v="0"/>
    <s v=""/>
    <s v="0"/>
    <s v=""/>
    <s v="10012"/>
    <s v="Q11"/>
    <s v=""/>
    <s v=""/>
    <s v="Recoverable"/>
    <s v=""/>
    <s v="647.58"/>
    <s v=""/>
    <s v="CARRETERA RIBES CORRO DAVALL"/>
    <s v="LES FRANQUESES DEL VALLES"/>
    <s v="1045852"/>
    <s v="ES"/>
    <s v="EMEA"/>
    <s v="B"/>
    <s v="08520"/>
    <s v="AVENIDA AVELINO RIBEIRO, 900"/>
    <s v="PARAISOPOLIS"/>
    <s v="724381"/>
    <s v="BR"/>
    <s v="SA"/>
    <s v="MG"/>
    <s v="37660-000"/>
    <s v="SPS"/>
    <s v="Approved"/>
    <s v="Carvalho, Eliane R"/>
    <s v="2024-01-30T06:43:14.00"/>
    <s v="0"/>
    <s v=""/>
    <s v=""/>
    <s v=""/>
    <s v="Aptiv"/>
    <s v=""/>
    <s v="Invoice"/>
    <s v="Invoice"/>
    <s v="VW"/>
    <s v=""/>
    <s v="0 Days 4 Hr 28 Min "/>
    <s v="800"/>
    <s v="Approved -  ;; Approved -  ;; Approved -  ;"/>
    <s v="647.58"/>
    <s v="647.58"/>
    <s v=";"/>
    <s v=";"/>
    <s v=";"/>
    <s v="BR"/>
    <s v="246 A0 SUV"/>
    <s v="USD"/>
    <s v=""/>
    <s v=""/>
    <s v=""/>
    <s v="AWB 9451133801"/>
    <s v="1"/>
    <s v=""/>
    <s v=""/>
    <s v=""/>
    <s v="0"/>
    <s v=""/>
    <s v=""/>
    <s v=""/>
    <s v=""/>
    <s v="370191717"/>
    <s v=""/>
    <s v=""/>
  </r>
  <r>
    <d v="2024-02-01T00:00:00"/>
    <x v="0"/>
    <n v="114679"/>
    <s v="Project/ Samples - VW 246 A0 - Forma de recuperação TBD"/>
    <s v="VW"/>
    <d v="2024-02-01T00:00:00"/>
    <s v="Paraisopolis"/>
    <s v="Inbound Premium"/>
    <n v="65.33"/>
    <n v="65.33"/>
    <n v="9.1422827191231276E-5"/>
    <s v="E1P-Prototypes/Samples"/>
    <s v="Cost Recovery"/>
    <s v="APTIV MANUFATURA E SERVICOS DE-724381"/>
    <s v="FEP FAHRZEUGELEKTRIK PIRNA GMBH-7046317"/>
    <s v="Parts for project development. Freight approved by email by the Project Manager."/>
    <s v="DHL Express SA"/>
    <s v="PTA-00150234"/>
    <s v="15523243;"/>
    <s v=";"/>
    <s v=";"/>
    <s v="Aptiv"/>
    <s v="Premium - Productive"/>
    <s v="Stefany.Tressoldi@aptiv.com"/>
    <s v="2024-01-31T10:50:57.68"/>
    <s v="2024-01-31T10:50:44.19"/>
    <s v="SA"/>
    <s v="Open"/>
    <s v="0"/>
    <s v=""/>
    <s v="0"/>
    <s v=""/>
    <s v="10012"/>
    <s v="Q11"/>
    <s v=""/>
    <s v=""/>
    <s v="Recoverable"/>
    <s v=""/>
    <s v="65.33"/>
    <s v=""/>
    <s v="HUGO-KUETTNER-STR. 8"/>
    <s v="PIRNA"/>
    <s v="7046317"/>
    <s v="DE"/>
    <s v="EMEA"/>
    <s v="SN"/>
    <s v="01796"/>
    <s v="AVENIDA AVELINO RIBEIRO, 900"/>
    <s v="PARAISOPOLIS"/>
    <s v="724381"/>
    <s v="BR"/>
    <s v="SA"/>
    <s v="MG"/>
    <s v="37660-000"/>
    <s v="SPS"/>
    <s v="Approved"/>
    <s v="Edilson, Geraldo"/>
    <s v="2024-01-31T12:29:46.00"/>
    <s v="0"/>
    <s v=""/>
    <s v=""/>
    <s v=""/>
    <s v="Aptiv"/>
    <s v=""/>
    <s v="Invoice"/>
    <s v="Invoice"/>
    <s v="VW"/>
    <s v=""/>
    <s v="0 Days 1 Hr 38 Min "/>
    <s v="500"/>
    <s v="Approved -  ;; Approved -  ;"/>
    <s v="65.33"/>
    <s v="65.33"/>
    <s v=";"/>
    <s v=";"/>
    <s v=";"/>
    <s v="BR"/>
    <s v="246 A0 SUV"/>
    <s v="USD"/>
    <s v=""/>
    <s v=""/>
    <s v=""/>
    <s v="AWB 5820185814"/>
    <s v="1"/>
    <s v=""/>
    <s v=""/>
    <s v=""/>
    <s v="0"/>
    <s v=""/>
    <s v=""/>
    <s v=""/>
    <s v=""/>
    <s v="177220647"/>
    <s v=""/>
    <s v=""/>
  </r>
  <r>
    <d v="2024-02-01T00:00:00"/>
    <x v="0"/>
    <n v="114695"/>
    <s v="Project/ Samples - VW 246 A0 - Forma de recuperação TBD"/>
    <s v="VW"/>
    <d v="2024-02-02T00:00:00"/>
    <s v="Paraisopolis"/>
    <s v="Inbound Premium"/>
    <n v="799.28"/>
    <n v="799.28"/>
    <n v="1.1185127402021633E-3"/>
    <s v="E1P-Prototypes/Samples"/>
    <s v="Cost Recovery"/>
    <s v="APTIV MANUFATURA E SERVICOS DE-724381"/>
    <s v="FRANKISCHE INDUSTRIAL PIPES GMBH-766139"/>
    <s v="Parts for project development. Freight approved by email by the Project Manager."/>
    <s v="DHL Express SA"/>
    <s v="PTA-00150236"/>
    <s v="M5719002;"/>
    <s v=";"/>
    <s v=";"/>
    <s v="Aptiv"/>
    <s v="Premium - Productive"/>
    <s v="Stefany.Tressoldi@aptiv.com"/>
    <s v="2024-01-31T11:50:27.87"/>
    <s v="2024-01-31T11:50:15.53"/>
    <s v="SA"/>
    <s v="Open"/>
    <s v="0"/>
    <s v=""/>
    <s v="0"/>
    <s v=""/>
    <s v="10012"/>
    <s v="Q11"/>
    <s v=""/>
    <s v=""/>
    <s v="Recoverable"/>
    <s v=""/>
    <s v="799.28"/>
    <s v=""/>
    <s v="HELLINGER STRASSE 1"/>
    <s v="KONIGSBERG"/>
    <s v="766139"/>
    <s v="DE"/>
    <s v="EMEA"/>
    <s v="BY"/>
    <s v="97486"/>
    <s v="AVENIDA AVELINO RIBEIRO, 900"/>
    <s v="PARAISOPOLIS"/>
    <s v="724381"/>
    <s v="BR"/>
    <s v="SA"/>
    <s v="MG"/>
    <s v="37660-000"/>
    <s v="SPS"/>
    <s v="Approved"/>
    <s v="Carvalho, Eliane R"/>
    <s v="2024-01-31T12:34:49.00"/>
    <s v="0"/>
    <s v=""/>
    <s v=""/>
    <s v=""/>
    <s v="Aptiv"/>
    <s v=""/>
    <s v="Invoice"/>
    <s v="Invoice"/>
    <s v="VW"/>
    <s v=""/>
    <s v="0 Days 0 Hr 44 Min "/>
    <s v="800"/>
    <s v="Approved -  ;; Approved -  ;; Approved -  ;"/>
    <s v="799.28"/>
    <s v="799.28"/>
    <s v=";"/>
    <s v=";"/>
    <s v=";"/>
    <s v="BR"/>
    <s v="246 A0 SUV"/>
    <s v="USD"/>
    <s v=""/>
    <s v=""/>
    <s v=""/>
    <s v="AWB 1784542126"/>
    <s v="1"/>
    <s v=""/>
    <s v=""/>
    <s v=""/>
    <s v="0"/>
    <s v=""/>
    <s v=""/>
    <s v=""/>
    <s v=""/>
    <s v=""/>
    <s v=""/>
    <s v=""/>
  </r>
  <r>
    <d v="2024-02-01T00:00:00"/>
    <x v="0"/>
    <n v="114709"/>
    <s v="Project/ Samples - Stellantis Absorvido em SC 619-23"/>
    <s v="Stellantis"/>
    <d v="2024-02-01T00:00:00"/>
    <s v="Paraisopolis"/>
    <s v="Inbound Premium"/>
    <n v="59.98"/>
    <n v="59.98"/>
    <n v="8.3936035128272636E-5"/>
    <s v="E1P-Prototypes/Samples"/>
    <s v="Cost Recovery"/>
    <s v="APTIV MANUFATURA E SERVICOS DE-724381"/>
    <s v="APTIV SERVICES 2 FRANCE SAS-758669"/>
    <s v="Parts for project development. Freight will be absorbed at the SC 619-23 quotation."/>
    <s v="DHL Express SA"/>
    <s v="PTA-00150287"/>
    <s v="10833160;"/>
    <s v=";"/>
    <s v=";"/>
    <s v="Aptiv"/>
    <s v="Premium - Productive"/>
    <s v="Stefany.Tressoldi@aptiv.com"/>
    <s v="2024-01-31T12:44:53.27"/>
    <s v="2024-01-31T12:44:45.99"/>
    <s v="SA"/>
    <s v="Closed Recovered"/>
    <s v="0"/>
    <s v=""/>
    <s v="59.98"/>
    <s v=""/>
    <s v="10012"/>
    <s v="Q11"/>
    <s v=""/>
    <s v="59.98"/>
    <s v="Recoverable"/>
    <s v=""/>
    <s v="59.98"/>
    <s v="USD"/>
    <s v="Z I DES LONGS REAGES BP 50025"/>
    <s v="EPERNON"/>
    <s v="758669"/>
    <s v="FR"/>
    <s v="EMEA"/>
    <s v="CVL"/>
    <s v="28231"/>
    <s v="AVENIDA AVELINO RIBEIRO, 900"/>
    <s v="PARAISOPOLIS"/>
    <s v="724381"/>
    <s v="BR"/>
    <s v="SA"/>
    <s v="MG"/>
    <s v="37660-000"/>
    <s v="SPS"/>
    <s v="Approved"/>
    <s v="Edilson, Geraldo"/>
    <s v="2024-01-31T04:38:44.00"/>
    <s v="0"/>
    <s v=""/>
    <s v=""/>
    <s v=""/>
    <s v="Aptiv"/>
    <s v=""/>
    <s v="Invoice"/>
    <s v="Invoice"/>
    <s v="Stellantis"/>
    <s v=""/>
    <s v="0 Days 3 Hr 53 Min "/>
    <s v="500"/>
    <s v="Approved -  ;; Approved -  ;"/>
    <s v="59.98"/>
    <s v="59.98"/>
    <s v=";"/>
    <s v=";"/>
    <s v=";"/>
    <s v="BR"/>
    <s v="KZERO PL8"/>
    <s v="USD"/>
    <s v=""/>
    <s v=""/>
    <s v=""/>
    <s v="AWB 5820401893"/>
    <s v="1"/>
    <s v="1"/>
    <s v=""/>
    <s v=""/>
    <s v="0"/>
    <s v=""/>
    <s v=""/>
    <s v=""/>
    <s v=""/>
    <s v=""/>
    <s v=""/>
    <s v=""/>
  </r>
  <r>
    <d v="2024-02-01T00:00:00"/>
    <x v="0"/>
    <n v="114747"/>
    <s v="Project/ Samples - VW 246 A0 - Forma de recuperação TBD"/>
    <s v="VW"/>
    <d v="2024-02-01T00:00:00"/>
    <s v="Paraisopolis"/>
    <s v="Inbound Premium"/>
    <n v="151.81"/>
    <n v="151.81"/>
    <n v="2.1244297253789714E-4"/>
    <s v="E1P-Prototypes/Samples"/>
    <s v="Cost Recovery"/>
    <s v="APTIV MANUFATURA E SERVICOS DE-724381"/>
    <s v="GERLINGER INDUSTRIES AG-737416"/>
    <s v="Parts for project development. Freight approved by email by the Project Manager."/>
    <s v="DHL Express SA"/>
    <s v="PTA-00150285"/>
    <s v="13546252;"/>
    <s v=";"/>
    <s v=";"/>
    <s v="Aptiv"/>
    <s v="Premium - Productive"/>
    <s v="Stefany.Tressoldi@aptiv.com"/>
    <s v="2024-01-31T02:41:54.99"/>
    <s v="2024-01-31T02:41:49.24"/>
    <s v="SA"/>
    <s v="Open"/>
    <s v="0"/>
    <s v=""/>
    <s v="0"/>
    <s v=""/>
    <s v="10012"/>
    <s v="Q11"/>
    <s v=""/>
    <s v=""/>
    <s v="Recoverable"/>
    <s v=""/>
    <s v="151.81"/>
    <s v=""/>
    <s v="OBERFAHRSTRASSE 12"/>
    <s v="AU"/>
    <s v="737416"/>
    <s v="CH"/>
    <s v="EMEA"/>
    <s v="ZH"/>
    <s v="9434"/>
    <s v="AVENIDA AVELINO RIBEIRO, 900"/>
    <s v="PARAISOPOLIS"/>
    <s v="724381"/>
    <s v="BR"/>
    <s v="SA"/>
    <s v="MG"/>
    <s v="37660-000"/>
    <s v="SPS"/>
    <s v="Approved"/>
    <s v="Edilson, Geraldo"/>
    <s v="2024-01-31T04:38:20.00"/>
    <s v="0"/>
    <s v=""/>
    <s v=""/>
    <s v=""/>
    <s v="Aptiv"/>
    <s v=""/>
    <s v="Invoice"/>
    <s v="Invoice"/>
    <s v="VW"/>
    <s v=""/>
    <s v="0 Days 1 Hr 56 Min "/>
    <s v="500"/>
    <s v="Approved -  ;; Approved -  ;"/>
    <s v="151.81"/>
    <s v="151.81"/>
    <s v=";"/>
    <s v=";"/>
    <s v=";"/>
    <s v="BR"/>
    <s v="246 A0 SUV"/>
    <s v="USD"/>
    <s v=""/>
    <s v=""/>
    <s v=""/>
    <s v="AWB 4736147150"/>
    <s v="1"/>
    <s v=""/>
    <s v=""/>
    <s v=""/>
    <s v="0"/>
    <s v=""/>
    <s v=""/>
    <s v=""/>
    <s v=""/>
    <s v=""/>
    <s v=""/>
    <s v=""/>
  </r>
  <r>
    <d v="2024-02-01T00:00:00"/>
    <x v="0"/>
    <n v="114753"/>
    <s v="Project/ Samples - JD"/>
    <s v="JOHN DEERE"/>
    <d v="2024-02-01T00:00:00"/>
    <s v="Paraisopolis"/>
    <s v="Inbound Premium"/>
    <n v="31.85"/>
    <n v="31.85"/>
    <n v="4.4570902281351849E-5"/>
    <s v="E1P-Prototypes/Samples"/>
    <s v="Cost Recovery Pending"/>
    <s v="APTIV MANUFATURA E SERVICOS DE-724381"/>
    <s v="SERENDIPITY ELECTRONICS-749804"/>
    <s v="Parts for project development. Freight approved by email by the Project Manager."/>
    <s v="DHL Express SA"/>
    <s v="PTA-00150320"/>
    <s v="10733774;"/>
    <s v=";"/>
    <s v=";"/>
    <s v="Aptiv"/>
    <s v="Premium - Productive"/>
    <s v="Stefany.Tressoldi@aptiv.com"/>
    <s v="2024-01-31T02:58:42.50"/>
    <s v="2024-01-31T02:57:49.74"/>
    <s v="SA"/>
    <s v="Open"/>
    <s v="0"/>
    <s v=""/>
    <s v="0"/>
    <s v=""/>
    <s v="10012"/>
    <s v="Q11"/>
    <s v=""/>
    <s v=""/>
    <s v="Recoverable"/>
    <s v=""/>
    <s v="31.85"/>
    <s v=""/>
    <s v="152 E MAIN ST"/>
    <s v="HUNTINGTON"/>
    <s v="749804"/>
    <s v="US"/>
    <s v="NA"/>
    <s v="NY"/>
    <s v="11743-2958"/>
    <s v="AVENIDA AVELINO RIBEIRO, 900"/>
    <s v="PARAISOPOLIS"/>
    <s v="724381"/>
    <s v="BR"/>
    <s v="SA"/>
    <s v="MG"/>
    <s v="37660-000"/>
    <s v="SPS"/>
    <s v="Approved"/>
    <s v="Edilson, Geraldo"/>
    <s v="2024-01-31T07:58:51.00"/>
    <s v="0"/>
    <s v=""/>
    <s v=""/>
    <s v=""/>
    <s v="Aptiv"/>
    <s v=""/>
    <s v="Invoice"/>
    <s v="Invoice"/>
    <s v="VW"/>
    <s v=""/>
    <s v="0 Days 5 Hr 0 Min "/>
    <s v="500"/>
    <s v="Approved -  ;; Approved -  ;"/>
    <s v="31.85"/>
    <s v="31.85"/>
    <s v=";"/>
    <s v=";"/>
    <s v=";"/>
    <s v="BR"/>
    <s v="CYPRESS"/>
    <s v="USD"/>
    <s v=""/>
    <s v=""/>
    <s v=""/>
    <s v="AWB 4736169760_x0009_"/>
    <s v="1"/>
    <s v=""/>
    <s v=""/>
    <s v=""/>
    <s v="0"/>
    <s v=""/>
    <s v=""/>
    <s v=""/>
    <s v=""/>
    <s v=""/>
    <s v=""/>
    <s v=""/>
  </r>
  <r>
    <d v="2024-02-01T00:00:00"/>
    <x v="3"/>
    <n v="114851"/>
    <s v="Customer reschedule Phinia - recuperar através de POV"/>
    <s v="OTHER"/>
    <d v="2024-02-05T00:00:00"/>
    <s v="Paraisopolis"/>
    <s v="Inbound Premium"/>
    <n v="209.26"/>
    <n v="260"/>
    <n v="2.928385246906024E-4"/>
    <s v="E4-Engineering-External Customer Resp"/>
    <s v="Cost Recovery"/>
    <s v="APTIV MANUFATURA E SERVICOS DE-724381"/>
    <s v="APTIV CENTEC I (FW98)-748611"/>
    <s v="Reprograma do cliente-Sensor Oxigenio"/>
    <s v="DHL Express SA"/>
    <s v="PTA-00150321"/>
    <s v="12077628;"/>
    <s v=";"/>
    <s v=";"/>
    <s v="Customer"/>
    <s v="Premium - Productive"/>
    <s v="Moraes.Arnaldo@aptiv.com"/>
    <s v="2024-01-31T07:12:48.96"/>
    <s v="2024-02-21T07:12:06.73"/>
    <s v="SA"/>
    <s v="Closed Recovered"/>
    <s v="0"/>
    <s v=""/>
    <s v="209.26"/>
    <s v=""/>
    <s v="10012"/>
    <s v="Q11"/>
    <s v=""/>
    <s v="209.26"/>
    <s v="Recoverable"/>
    <s v=""/>
    <s v="260"/>
    <s v="USD"/>
    <s v="CARRET. SALTILLO-PIEDRAS NEGRAS KM"/>
    <s v="APODACA"/>
    <s v="748611"/>
    <s v="MX"/>
    <s v="NA"/>
    <s v="NL"/>
    <s v="66600"/>
    <s v="AVENIDA AVELINO RIBEIRO, 900"/>
    <s v="PARAISOPOLIS"/>
    <s v="724381"/>
    <s v="BR"/>
    <s v="SA"/>
    <s v="MG"/>
    <s v="37660-000"/>
    <s v="SPS"/>
    <s v="Approved"/>
    <s v="Edilson, Geraldo"/>
    <s v="2024-01-31T07:59:03.00"/>
    <s v="0"/>
    <s v="DHL Express SA"/>
    <s v="9644810044"/>
    <s v=""/>
    <s v="Customer"/>
    <s v=""/>
    <s v="Invoice"/>
    <s v="Invoice"/>
    <s v="OTHER"/>
    <s v=""/>
    <s v="0 Days 0 Hr 46 Min "/>
    <s v="500"/>
    <s v="Approved -  ;; Approved -  ;"/>
    <s v="209.26"/>
    <s v="209.26"/>
    <s v=";"/>
    <s v=";"/>
    <s v=";"/>
    <s v="BR"/>
    <s v="NA"/>
    <s v="USD"/>
    <s v=""/>
    <s v=""/>
    <s v=""/>
    <s v=""/>
    <s v="1"/>
    <s v="1"/>
    <s v=""/>
    <s v=""/>
    <s v="0"/>
    <s v=""/>
    <s v=""/>
    <s v=""/>
    <s v=""/>
    <s v=""/>
    <s v=""/>
    <s v=""/>
  </r>
  <r>
    <d v="2024-02-01T00:00:00"/>
    <x v="9"/>
    <n v="115048"/>
    <s v="P&amp;A - Renault"/>
    <s v="RENAULT"/>
    <d v="2024-02-02T00:00:00"/>
    <s v="Pinhal"/>
    <s v="Inbound Premium"/>
    <n v="38.380000000000003"/>
    <n v="40"/>
    <n v="5.3708986799318177E-5"/>
    <s v="PC-Plant PC Resp"/>
    <s v="Normal"/>
    <s v="APTIV MANUFATURA E SERVICOS DE-727173"/>
    <s v="HARNESS CODE LTD-767665"/>
    <s v="Aéreo necessário para atender P&amp;A Renault."/>
    <s v="DHL Express SA"/>
    <s v="PTA-00150451"/>
    <s v="15386389;"/>
    <s v=";"/>
    <s v=";"/>
    <s v="Aptiv"/>
    <s v="Premium - Productive"/>
    <s v="rodrigo.perez@aptiv.com"/>
    <s v="2024-02-01T10:48:42.07"/>
    <s v="2024-02-17T04:46:44.69"/>
    <s v="SA"/>
    <s v="Closed Not Recovered"/>
    <s v="0"/>
    <s v=""/>
    <s v="38.38"/>
    <s v="2024-02-01T00:00:00"/>
    <s v="10010"/>
    <s v="Q18"/>
    <s v=""/>
    <s v="38.38"/>
    <s v="Non-Recoverable"/>
    <s v=""/>
    <s v="40"/>
    <s v="USD"/>
    <s v="STR. &quot;&quot;&quot;&quot;PROF. ALEKSANDAR TANEV&quot;&quot;&quot;&quot; 11 FL&quot;&quot;"/>
    <s v="SOFIA"/>
    <s v="767665"/>
    <s v="BG"/>
    <s v="EMEA"/>
    <s v="BG"/>
    <s v="1715"/>
    <s v="JOSE MONFARDINI N 3 845 LOTEAMENTO"/>
    <s v="ESPIRITO SANTO DO PINHAL"/>
    <s v="727173"/>
    <s v="BR"/>
    <s v="SA"/>
    <s v="SP"/>
    <s v="13990000"/>
    <s v="SPS"/>
    <s v="Approved"/>
    <s v="Edilson, Geraldo"/>
    <s v="2024-02-01T10:59:12.00"/>
    <s v="0"/>
    <s v="DHL Express SA"/>
    <s v="3405326083"/>
    <s v=""/>
    <s v="Aptiv"/>
    <s v=""/>
    <s v="Personal Estimate"/>
    <s v="Personal Estimate"/>
    <s v=""/>
    <s v=""/>
    <s v="0 Days 0 Hr 10 Min "/>
    <s v="500"/>
    <s v="Approved -  ;"/>
    <s v="38.38"/>
    <s v="38.38"/>
    <s v=";"/>
    <s v=";"/>
    <s v=";"/>
    <s v="BR"/>
    <s v="P&amp;A RENAULT"/>
    <s v="USD"/>
    <s v=""/>
    <s v=""/>
    <s v=""/>
    <s v="12162189/12185287"/>
    <s v="1"/>
    <s v="1"/>
    <s v=""/>
    <s v=""/>
    <s v="0"/>
    <s v=""/>
    <s v=""/>
    <s v=""/>
    <s v=""/>
    <s v=""/>
    <s v=""/>
    <s v=""/>
  </r>
  <r>
    <d v="2024-02-01T00:00:00"/>
    <x v="6"/>
    <n v="115099"/>
    <s v="Customer reschedule JD - dentro do acordo logistico"/>
    <s v="JOHN DEERE"/>
    <d v="2024-02-01T00:00:00"/>
    <s v="Paraisopolis"/>
    <s v="Inbound Premium"/>
    <n v="126.93"/>
    <n v="125.23"/>
    <n v="1.7762589094417553E-4"/>
    <s v="OOOT-Other/Sales"/>
    <s v="Cost Recovery"/>
    <s v="APTIV MANUFATURA E SERVICOS DE-733223"/>
    <s v="dummy-Dummy"/>
    <s v="Reprograma dentro do acordo logistico e divergencia de estoque TE"/>
    <s v="TRANSPORTADORA PITUTA"/>
    <s v="PTA-00150554"/>
    <s v="10725187;"/>
    <s v="200;"/>
    <s v=";"/>
    <s v="Aptiv"/>
    <s v="Premium - Productive"/>
    <s v="marcia.p.torres@aptiv.com"/>
    <s v="2024-02-01T02:37:55.38"/>
    <s v="2024-02-21T07:14:05.70"/>
    <s v="SA"/>
    <s v="Closed Recovered"/>
    <s v="0"/>
    <s v=""/>
    <s v="126.93"/>
    <s v=""/>
    <s v="10012"/>
    <s v="Q11"/>
    <s v=""/>
    <s v="614.5"/>
    <s v="Non-Recoverable"/>
    <s v=""/>
    <s v="606.28"/>
    <s v="BRL"/>
    <s v="dummy"/>
    <s v="dummy"/>
    <s v="Dummy"/>
    <s v="BR"/>
    <s v="SA"/>
    <s v="dummy"/>
    <s v="dummy"/>
    <s v="AVENIDA AVELINO RIBEIRO, 900"/>
    <s v="PARAISOPOLIS"/>
    <s v="733223"/>
    <s v="BR"/>
    <s v="SA"/>
    <s v="MG"/>
    <s v="37660-000"/>
    <s v="SPS"/>
    <s v="Approved"/>
    <s v="Edilson, Geraldo"/>
    <s v="2024-02-01T03:38:39.00"/>
    <s v="0"/>
    <s v=""/>
    <s v=""/>
    <s v=""/>
    <s v="Aptiv"/>
    <s v="Customer"/>
    <s v="Invoice"/>
    <s v="Invoice"/>
    <s v=""/>
    <s v=""/>
    <s v="0 Days 1 Hr 0 Min "/>
    <s v="500"/>
    <s v="Approved -  ;; Approved -  ;"/>
    <s v="126.93"/>
    <s v="126.93"/>
    <s v=";"/>
    <s v=";"/>
    <s v=";"/>
    <s v="BR"/>
    <s v="6M"/>
    <s v="BRL"/>
    <s v=""/>
    <s v=""/>
    <s v=""/>
    <s v="Reprograma dentro do acordo logistico e divergencia de estoque TE"/>
    <s v="0.20655609"/>
    <s v="0.20655609"/>
    <s v=""/>
    <s v=""/>
    <s v="0"/>
    <s v=""/>
    <s v=""/>
    <s v=""/>
    <s v=""/>
    <s v=""/>
    <s v=""/>
    <s v=""/>
  </r>
  <r>
    <d v="2024-02-01T00:00:00"/>
    <x v="0"/>
    <n v="115173"/>
    <s v="Project/ Samples - VW 246 A0 - Forma de recuperação TBD"/>
    <s v="VW"/>
    <d v="2024-02-02T00:00:00"/>
    <s v="Paraisopolis"/>
    <s v="Inbound Premium"/>
    <n v="1271.42"/>
    <n v="1271.42"/>
    <n v="1.7792256382592267E-3"/>
    <s v="E1P-Prototypes/Samples"/>
    <s v="Cost Recovery"/>
    <s v="APTIV MANUFATURA E SERVICOS DE-724381"/>
    <s v="DELFINGEN MA TANGER 2-7084781"/>
    <s v="Parts for project development. Freight approved by email by the Project Manager."/>
    <s v="DHL Express SA"/>
    <s v=""/>
    <s v="35083077;"/>
    <s v=";"/>
    <s v=";"/>
    <s v="Aptiv"/>
    <s v="Premium - Productive"/>
    <s v="Stefany.Tressoldi@aptiv.com"/>
    <s v="2024-02-23T11:46:44.04"/>
    <s v="2024-02-23T11:46:39.59"/>
    <s v="SA"/>
    <s v="Open"/>
    <s v="0"/>
    <s v=""/>
    <s v="0"/>
    <s v=""/>
    <s v="10012"/>
    <s v="Q11"/>
    <s v=""/>
    <s v=""/>
    <s v="Recoverable"/>
    <s v=""/>
    <s v="1271.42"/>
    <s v=""/>
    <s v="ILOT 27 LOTISSEMENT N 2"/>
    <s v="TANGER"/>
    <s v="7084781"/>
    <s v="MA"/>
    <s v="EMEA"/>
    <s v="01"/>
    <s v="90090"/>
    <s v="AVENIDA AVELINO RIBEIRO, 900"/>
    <s v="PARAISOPOLIS"/>
    <s v="724381"/>
    <s v="BR"/>
    <s v="SA"/>
    <s v="MG"/>
    <s v="37660-000"/>
    <s v="SPS"/>
    <s v="Pending"/>
    <s v=""/>
    <s v=""/>
    <s v="0"/>
    <s v=""/>
    <s v=""/>
    <s v=""/>
    <s v="Aptiv"/>
    <s v=""/>
    <s v="Invoice"/>
    <s v="Invoice"/>
    <s v="VW"/>
    <s v=""/>
    <s v=""/>
    <s v="0"/>
    <s v="Approved -  ;; Approved -  ;; Approved -  ;; Approved -  ;; Pending - "/>
    <s v="1271.42"/>
    <s v="1271.42"/>
    <s v=";"/>
    <s v=";"/>
    <s v=";"/>
    <s v="BR"/>
    <s v="246 A0 SUV"/>
    <s v="USD"/>
    <s v=""/>
    <s v=""/>
    <s v=""/>
    <s v="AWB 9644808224"/>
    <s v="1"/>
    <s v=""/>
    <s v=""/>
    <s v=""/>
    <s v="0"/>
    <s v=""/>
    <s v=""/>
    <s v=""/>
    <s v=""/>
    <s v="505882451"/>
    <s v=""/>
    <s v=""/>
  </r>
  <r>
    <d v="2024-02-01T00:00:00"/>
    <x v="7"/>
    <n v="115199"/>
    <s v="Stock discrepancy"/>
    <s v="OTHER"/>
    <d v="2024-02-01T00:00:00"/>
    <s v="Paraisopolis"/>
    <s v="Inbound Premium"/>
    <n v="132.78"/>
    <n v="130"/>
    <n v="1.8581238319993401E-4"/>
    <s v="PC-Plant PC Resp"/>
    <s v="Normal"/>
    <s v="APTIV MANUFATURA E SERVICOS DE-724381"/>
    <s v="APTIV PLANT FR47-725460"/>
    <s v="ZIMPORT, Material não recebido fisicamente"/>
    <s v="DHL Express SA"/>
    <s v="PTA-00151104"/>
    <s v="13654423;"/>
    <s v=";"/>
    <s v=";"/>
    <s v="Aptiv"/>
    <s v="Premium - Productive"/>
    <s v="Moraes.Arnaldo@aptiv.com"/>
    <s v="2024-02-01T06:19:28.90"/>
    <s v="2024-02-20T05:24:54.89"/>
    <s v="SA"/>
    <s v="Closed Not Recovered"/>
    <s v="0"/>
    <s v=""/>
    <s v="132.78"/>
    <s v=""/>
    <s v="10012"/>
    <s v="Q11"/>
    <s v=""/>
    <s v="132.78"/>
    <s v="Non-Recoverable"/>
    <s v=""/>
    <s v="130"/>
    <s v="USD"/>
    <s v="3400 AERO PARK DR"/>
    <s v="VIENNA"/>
    <s v="725460"/>
    <s v="US"/>
    <s v="NA"/>
    <s v="OH"/>
    <s v="44473-8704"/>
    <s v="AVENIDA AVELINO RIBEIRO, 900"/>
    <s v="PARAISOPOLIS"/>
    <s v="724381"/>
    <s v="BR"/>
    <s v="SA"/>
    <s v="MG"/>
    <s v="37660-000"/>
    <s v="SPS"/>
    <s v="Approved"/>
    <s v="Edilson, Geraldo"/>
    <s v="2024-02-06T12:10:46.00"/>
    <s v="0"/>
    <s v="DHL Express SA"/>
    <s v="7077832322"/>
    <s v=""/>
    <s v="Aptiv"/>
    <s v=""/>
    <s v="Personal Estimate"/>
    <s v="Invoice"/>
    <s v=""/>
    <s v=""/>
    <s v="4 Days 17 Hr 51 Min "/>
    <s v="500"/>
    <s v="Approved -  ;; Approved -  ;"/>
    <s v="132.78"/>
    <s v="132.78"/>
    <s v=";"/>
    <s v=";"/>
    <s v=";"/>
    <s v="BR"/>
    <s v="SUGARCANE"/>
    <s v="USD"/>
    <s v=""/>
    <s v=""/>
    <s v=""/>
    <s v=""/>
    <s v="1"/>
    <s v="1"/>
    <s v=""/>
    <s v=""/>
    <s v="0"/>
    <s v=""/>
    <s v=""/>
    <s v=""/>
    <s v=""/>
    <s v=""/>
    <s v=""/>
    <s v=""/>
  </r>
  <r>
    <d v="2024-02-01T00:00:00"/>
    <x v="0"/>
    <n v="115215"/>
    <s v="Project/ Samples - JD Absorvido em SC 529-23"/>
    <s v="JOHN DEERE"/>
    <d v="2024-02-01T00:00:00"/>
    <s v="Paraisopolis"/>
    <s v="Inbound Premium"/>
    <n v="90"/>
    <n v="90"/>
    <n v="1.2594603470397696E-4"/>
    <s v="E1P-Prototypes/Samples"/>
    <s v="Cost Recovery"/>
    <s v="APTIV MANUFATURA E SERVICOS DE-724381"/>
    <s v="KICKHAEFER MANUFACTURING COMPANY-726016"/>
    <s v="Parts for project development. Freight will be absorbed in the SC 529-23  quotation. "/>
    <s v="DHL Express SA"/>
    <s v="PTA-00152849"/>
    <s v="35279565;"/>
    <s v=";"/>
    <s v=";"/>
    <s v="Aptiv"/>
    <s v="Premium - Productive"/>
    <s v="rayzza.peres@aptiv.com"/>
    <s v="2024-02-01T06:55:23.29"/>
    <s v="2024-02-15T11:26:02.00"/>
    <s v="SA"/>
    <s v="Closed Recovered"/>
    <s v="0"/>
    <s v=""/>
    <s v="90"/>
    <s v=""/>
    <s v="10012"/>
    <s v="Q11"/>
    <s v=""/>
    <s v="90"/>
    <s v="Recoverable"/>
    <s v=""/>
    <s v="90"/>
    <s v="USD"/>
    <s v="1221 S PARK ST"/>
    <s v="PORT WASHINGTON"/>
    <s v="726016"/>
    <s v="US"/>
    <s v="NA"/>
    <s v="WI"/>
    <s v="53074-2127"/>
    <s v="AVENIDA AVELINO RIBEIRO, 900"/>
    <s v="PARAISOPOLIS"/>
    <s v="724381"/>
    <s v="BR"/>
    <s v="SA"/>
    <s v="MG"/>
    <s v="37660-000"/>
    <s v="SPS"/>
    <s v="Approved"/>
    <s v="Edilson, Geraldo"/>
    <s v="2024-02-15T11:26:02.00"/>
    <s v="0"/>
    <s v="DHL Express SA"/>
    <s v="7341520115"/>
    <s v=""/>
    <s v="Aptiv"/>
    <s v=""/>
    <s v="Invoice"/>
    <s v="Invoice"/>
    <s v=""/>
    <s v=""/>
    <s v="13 Days 16 Hr 30 Min "/>
    <s v="500"/>
    <s v="Approved -  ;; Approved -  ;"/>
    <s v="90"/>
    <s v="90"/>
    <s v=";"/>
    <s v=";"/>
    <s v=";"/>
    <s v="BR"/>
    <s v="MERCURY "/>
    <s v="USD"/>
    <s v=""/>
    <s v=""/>
    <s v=""/>
    <s v="DPP72788 "/>
    <s v="1"/>
    <s v="1"/>
    <s v=""/>
    <s v=""/>
    <s v="0"/>
    <s v=""/>
    <s v=""/>
    <s v=""/>
    <s v=""/>
    <s v=""/>
    <s v=""/>
    <s v=""/>
  </r>
  <r>
    <d v="2024-02-01T00:00:00"/>
    <x v="0"/>
    <n v="115241"/>
    <s v="Project/ Samples - VW 246 A0 - Forma de recuperação TBD"/>
    <s v="VW"/>
    <d v="2024-02-02T00:00:00"/>
    <s v="Paraisopolis"/>
    <s v="Inbound Premium"/>
    <n v="2500"/>
    <n v="2500"/>
    <n v="3.4985009639993602E-3"/>
    <s v="E1P-Prototypes/Samples"/>
    <s v="Cost Recovery"/>
    <s v="APTIV MANUFATURA E SERVICOS DE-724381"/>
    <s v="ZHANGJIAGANG TIANLE RUBBER AND PLAS-1065517"/>
    <s v="Parts for project development. Freight approved by email by the Project Manager."/>
    <s v="JAS DO BRASIL LTD"/>
    <s v="PTA-00153879"/>
    <s v="M5719002;"/>
    <s v=";"/>
    <s v=";"/>
    <s v="Aptiv"/>
    <s v="Premium - Productive"/>
    <s v="Stefany.Tressoldi@aptiv.com"/>
    <s v="2024-02-02T12:17:04.67"/>
    <s v="2024-02-21T12:24:53.00"/>
    <s v="SA"/>
    <s v="Open"/>
    <s v="0"/>
    <s v=""/>
    <s v="0"/>
    <s v=""/>
    <s v="10012"/>
    <s v="Q11"/>
    <s v=""/>
    <s v=""/>
    <s v="Recoverable"/>
    <s v=""/>
    <s v="2500"/>
    <s v=""/>
    <s v="NO.202, JIFU ROAD, FENGHUANG TOWN"/>
    <s v="ZHANGJIAGANG"/>
    <s v="1065517"/>
    <s v="CN"/>
    <s v="AP"/>
    <s v="32"/>
    <s v="215612"/>
    <s v="AVENIDA AVELINO RIBEIRO, 900"/>
    <s v="PARAISOPOLIS"/>
    <s v="724381"/>
    <s v="BR"/>
    <s v="SA"/>
    <s v="MG"/>
    <s v="37660-000"/>
    <s v="SPS"/>
    <s v="Approved"/>
    <s v="Laporte, Greg"/>
    <s v="2024-02-21T12:24:53.00"/>
    <s v="0"/>
    <s v=""/>
    <s v=""/>
    <s v=""/>
    <s v="Aptiv"/>
    <s v=""/>
    <s v="Invoice"/>
    <s v="Invoice"/>
    <s v="VW"/>
    <s v=""/>
    <s v="19 Days 12 Hr 7 Min "/>
    <s v="5000"/>
    <s v="Approved -  ;; Approved -  ;; Approved -  ;; Approved -  ;; Approved -  ;"/>
    <s v="2500"/>
    <s v="2500"/>
    <s v=";"/>
    <s v=";"/>
    <s v=";"/>
    <s v="BR"/>
    <s v="246 A0 SUV"/>
    <s v="USD"/>
    <s v=""/>
    <s v=""/>
    <s v=""/>
    <s v=""/>
    <s v="1"/>
    <s v=""/>
    <s v=""/>
    <s v=""/>
    <s v="0"/>
    <s v=""/>
    <s v=""/>
    <s v=""/>
    <s v=""/>
    <s v="527627746"/>
    <s v=""/>
    <s v=""/>
  </r>
  <r>
    <d v="2024-02-01T00:00:00"/>
    <x v="1"/>
    <n v="115301"/>
    <s v="Ordering issue - Invoice antiga cortando demanda"/>
    <s v="TOYOTA"/>
    <d v="2024-02-03T00:00:00"/>
    <s v="Paraisopolis"/>
    <s v="Inbound Premium"/>
    <n v="204"/>
    <n v="204"/>
    <n v="2.854776786623478E-4"/>
    <s v="PC-Plant PC Resp"/>
    <s v="Normal"/>
    <s v="Paraisopolis-10012"/>
    <s v="TEXTAPE, INC.-1007464"/>
    <s v="Fornecedor estava recebendo Release sem programa devido a uma invoice de 2022 que estava lançada no sistema cortando programa."/>
    <s v="DHL Express SA"/>
    <s v="PTA-00152854"/>
    <s v="M2143004;"/>
    <s v=";"/>
    <s v=";"/>
    <s v="Aptiv"/>
    <s v="Premium - Productive"/>
    <s v="william.de.siqueira@aptiv.com"/>
    <s v="2024-02-02T11:18:54.24"/>
    <s v="2024-02-15T11:39:06.00"/>
    <s v="SA"/>
    <s v="Closed Not Recovered"/>
    <s v="0"/>
    <s v=""/>
    <s v="0"/>
    <s v=""/>
    <s v="10012"/>
    <s v="Q11"/>
    <s v=""/>
    <s v=""/>
    <s v="Non-Recoverable"/>
    <s v=""/>
    <s v="204"/>
    <s v=""/>
    <s v="915 PENDALE RD"/>
    <s v="EL PASO"/>
    <s v="1007464"/>
    <s v="US"/>
    <s v="NA"/>
    <s v="TX"/>
    <s v="79907-1721"/>
    <s v="Av. Avelino Ribeiro, 900"/>
    <s v="PARAISOPOLIS"/>
    <s v="10012"/>
    <s v="BR"/>
    <s v="SA"/>
    <s v="Mina"/>
    <s v="37660-000"/>
    <s v="SPS"/>
    <s v="Approved"/>
    <s v="Edilson, Geraldo"/>
    <s v="2024-02-15T11:39:06.00"/>
    <s v="0"/>
    <s v=""/>
    <s v=""/>
    <s v=""/>
    <s v="Aptiv"/>
    <s v=""/>
    <s v="Invoice"/>
    <s v=""/>
    <s v=""/>
    <s v=""/>
    <s v="13 Days 0 Hr 20 Min "/>
    <s v="500"/>
    <s v="Approved -  ;; Approved -  ;"/>
    <s v="204"/>
    <s v="204"/>
    <s v=";"/>
    <s v=";"/>
    <s v=";"/>
    <s v="BR"/>
    <s v="ROOF"/>
    <s v="USD"/>
    <s v=""/>
    <s v=""/>
    <s v=""/>
    <s v=""/>
    <s v="1"/>
    <s v=""/>
    <s v=""/>
    <s v=""/>
    <s v="0"/>
    <s v=""/>
    <s v=""/>
    <s v=""/>
    <s v=""/>
    <s v="183194547"/>
    <s v=""/>
    <s v=""/>
  </r>
  <r>
    <d v="2024-02-01T00:00:00"/>
    <x v="7"/>
    <n v="115315"/>
    <s v="Stock discrepancy"/>
    <s v="PSA"/>
    <d v="2024-02-05T00:00:00"/>
    <s v="Paraisopolis"/>
    <s v="Inbound Premium"/>
    <n v="49.22"/>
    <n v="50"/>
    <n v="6.8878486979219401E-5"/>
    <s v="S1I-Inventory loss/adjustments"/>
    <s v="Normal"/>
    <s v="APTIV MANUFATURA E SERVICOS DE-734226"/>
    <s v="APTIV HOLDINGS FRANCE SAS-758560"/>
    <s v="Divergencia de estoque e estratégia interna de atendimento K0."/>
    <s v="DHL Express SA"/>
    <s v="PTA-00150750"/>
    <s v="13852936;"/>
    <s v=";"/>
    <s v=";"/>
    <s v="Aptiv"/>
    <s v="Premium - Productive"/>
    <s v="lua.barbosa.ribeiro@aptiv.com"/>
    <s v="2024-02-02T01:27:45.36"/>
    <s v="2024-02-19T07:28:04.42"/>
    <s v="SA"/>
    <s v="Closed Not Recovered"/>
    <s v="0"/>
    <s v=""/>
    <s v="49.22"/>
    <s v="2024-02-13T00:00:00"/>
    <s v="10012"/>
    <s v="Q11"/>
    <s v=""/>
    <s v="49.22"/>
    <s v="Non-Recoverable"/>
    <s v=""/>
    <s v="50"/>
    <s v="USD"/>
    <s v="ZI DES LONGS REAGES"/>
    <s v="EPERNON"/>
    <s v="758560"/>
    <s v="FR"/>
    <s v="EMEA"/>
    <s v="28"/>
    <s v="28230"/>
    <s v="AVENIDA AVELINO RIBEIRO Nr.900 BAIR"/>
    <s v="BRASIL"/>
    <s v="734226"/>
    <s v="BR"/>
    <s v="SA"/>
    <s v="BR"/>
    <s v="37660-000"/>
    <s v="SPS"/>
    <s v="Approved"/>
    <s v="Edilson, Geraldo"/>
    <s v="2024-02-02T04:32:24.00"/>
    <s v="0"/>
    <s v=""/>
    <s v="2106860700"/>
    <s v=""/>
    <s v="Aptiv"/>
    <s v=""/>
    <s v="Invoice"/>
    <s v="Invoice"/>
    <s v=""/>
    <s v=""/>
    <s v="0 Days 3 Hr 4 Min "/>
    <s v="500"/>
    <s v="Approved -  ;; Approved -  ;"/>
    <s v="49.22"/>
    <s v="49.22"/>
    <s v=";"/>
    <s v=";"/>
    <s v=";"/>
    <s v="BR"/>
    <s v="HABITACULO K0"/>
    <s v="USD"/>
    <s v=""/>
    <s v=""/>
    <s v=""/>
    <s v=""/>
    <s v="1"/>
    <s v="1"/>
    <s v=""/>
    <s v=""/>
    <s v="0"/>
    <s v=""/>
    <s v=""/>
    <s v=""/>
    <s v=""/>
    <s v=""/>
    <s v=""/>
    <s v=""/>
  </r>
  <r>
    <d v="2024-02-01T00:00:00"/>
    <x v="5"/>
    <n v="115357"/>
    <s v="APTIV Shipment delay"/>
    <s v="CNH COMBINE"/>
    <d v="2024-02-02T00:00:00"/>
    <s v="Paraisopolis"/>
    <s v="Outbound Premium"/>
    <n v="179.17"/>
    <n v="179.17"/>
    <n v="2.507305670879061E-4"/>
    <s v="OOOT-Other/Sales"/>
    <s v="Cost Recovery"/>
    <s v="dummy-Dummy"/>
    <s v="APTIV MANUFATURA E SERVICOS DE-724381"/>
    <s v="Atraso de manufatura, linha com baixa cobertura, conforme e-mail Brian Lima"/>
    <s v="TRANSPORTADORA PITUTA"/>
    <s v="PTA-00150751"/>
    <s v="35700109;35367303;35700107;35700108"/>
    <s v="25;15;5;5"/>
    <s v=";0;0;0"/>
    <s v="Aptiv"/>
    <s v="Premium - Productive"/>
    <s v="marcia.p.torres@aptiv.com"/>
    <s v="2024-02-02T02:57:18.34"/>
    <s v="2024-02-06T04:39:33.59"/>
    <s v="SA"/>
    <s v="Closed Recovered"/>
    <s v="0"/>
    <s v=""/>
    <s v="0"/>
    <s v=""/>
    <s v="10012"/>
    <s v="Q11"/>
    <s v=""/>
    <s v=""/>
    <s v="Non-Recoverable"/>
    <s v=""/>
    <s v="867.41"/>
    <s v=""/>
    <s v="AVENIDA AVELINO RIBEIRO, 900"/>
    <s v="PARAISOPOLIS"/>
    <s v="724381"/>
    <s v="BR"/>
    <s v="SA"/>
    <s v="MG"/>
    <s v="37660-000"/>
    <s v="dummy"/>
    <s v="dummy"/>
    <s v="Dummy"/>
    <s v="BR"/>
    <s v="SA"/>
    <s v="SP"/>
    <s v="dummy"/>
    <s v="SPS"/>
    <s v="Approved"/>
    <s v="Edilson, Geraldo"/>
    <s v="2024-02-02T04:32:53.00"/>
    <s v="0"/>
    <s v=""/>
    <s v=""/>
    <s v=""/>
    <s v="Aptiv"/>
    <s v=""/>
    <s v="Email Quote"/>
    <s v=""/>
    <s v=""/>
    <s v=""/>
    <s v="0 Days 1 Hr 35 Min "/>
    <s v="500"/>
    <s v="Approved -  ;; Approved -  ;"/>
    <s v="179.17"/>
    <s v="179.17"/>
    <s v=";0;0;0"/>
    <s v=";; ; "/>
    <s v=";; ; "/>
    <s v="BR"/>
    <s v="CNH"/>
    <s v="BRL"/>
    <s v=""/>
    <s v=""/>
    <s v=""/>
    <s v="Atraso de manufatura, linha com baixa cobertura, conforme e-mail Brian Lima"/>
    <s v="0.20655609"/>
    <s v=""/>
    <s v=""/>
    <s v=""/>
    <s v="0"/>
    <s v=""/>
    <s v=""/>
    <s v=""/>
    <s v=""/>
    <s v=""/>
    <s v=""/>
    <s v=""/>
  </r>
  <r>
    <d v="2024-02-01T00:00:00"/>
    <x v="0"/>
    <n v="115447"/>
    <s v="Project/ Samples - VW 246 A0 - Forma de recuperação TBD"/>
    <s v="VW"/>
    <d v="2024-02-02T00:00:00"/>
    <s v="Paraisopolis"/>
    <s v="Inbound Premium"/>
    <n v="2600"/>
    <n v="2600"/>
    <n v="3.6384410025593343E-3"/>
    <s v="E1P-Prototypes/Samples"/>
    <s v="Cost Recovery"/>
    <s v="APTIV MANUFATURA E SERVICOS DE-724381"/>
    <s v="FUJIKURA AUTOMOTIVE MOROCCO-767332"/>
    <s v="Parts for project development. Freight approved by email by the Project Manager."/>
    <s v="DHL Express SA"/>
    <s v=""/>
    <s v="35711456;"/>
    <s v=";"/>
    <s v=";"/>
    <s v="Aptiv"/>
    <s v="Premium - Productive"/>
    <s v="Stefany.Tressoldi@aptiv.com"/>
    <s v="2024-02-23T11:44:36.61"/>
    <s v="2024-02-23T11:44:27.91"/>
    <s v="SA"/>
    <s v="Open"/>
    <s v="0"/>
    <s v=""/>
    <s v="0"/>
    <s v=""/>
    <s v="10012"/>
    <s v="Q11"/>
    <s v=""/>
    <s v=""/>
    <s v="Recoverable"/>
    <s v=""/>
    <s v="2600"/>
    <s v=""/>
    <s v="ATLANTIC F.Z., RN 4 COMMUNE AMER SA"/>
    <s v="KENITRA"/>
    <s v="767332"/>
    <s v="MA"/>
    <s v="EMEA"/>
    <s v="MA"/>
    <s v="14000"/>
    <s v="AVENIDA AVELINO RIBEIRO, 900"/>
    <s v="PARAISOPOLIS"/>
    <s v="724381"/>
    <s v="BR"/>
    <s v="SA"/>
    <s v="MG"/>
    <s v="37660-000"/>
    <s v="SPS"/>
    <s v="Pending"/>
    <s v=""/>
    <s v=""/>
    <s v="0"/>
    <s v=""/>
    <s v=""/>
    <s v=""/>
    <s v="Aptiv"/>
    <s v=""/>
    <s v="Invoice"/>
    <s v="Invoice"/>
    <s v="VW"/>
    <s v=""/>
    <s v=""/>
    <s v="0"/>
    <s v="Approved -  ;; Approved -  ;; Approved -  ;; Approved -  ;; Pending - "/>
    <s v="2600"/>
    <s v="2600"/>
    <s v=";"/>
    <s v=";"/>
    <s v=";"/>
    <s v="BR"/>
    <s v="246 A0 SUV"/>
    <s v="USD"/>
    <s v=""/>
    <s v=""/>
    <s v=""/>
    <s v="AWB 7077730623"/>
    <s v="1"/>
    <s v=""/>
    <s v=""/>
    <s v=""/>
    <s v="0"/>
    <s v=""/>
    <s v=""/>
    <s v=""/>
    <s v=""/>
    <s v=""/>
    <s v=""/>
    <s v=""/>
  </r>
  <r>
    <d v="2024-02-01T00:00:00"/>
    <x v="9"/>
    <n v="115641"/>
    <s v="P&amp;A - PSA"/>
    <s v="PSA"/>
    <d v="2024-02-05T00:00:00"/>
    <s v="Paraisopolis"/>
    <s v="Inbound Premium"/>
    <n v="51.82"/>
    <n v="51.82"/>
    <n v="7.2516927981778736E-5"/>
    <s v="OOOT-Other/Sales"/>
    <s v="Normal"/>
    <s v="APTIV MANUFATURA E SERVICOS DE-734227"/>
    <s v="ZHEJIANG GEELY AUTOMOBILE CO LTD-753590"/>
    <s v="Material para atender montagem de peças de P&amp;A, conforme programação recebida do cliente PSA."/>
    <s v="DHL Express SA"/>
    <s v="PTA-00150999"/>
    <s v="13676550;"/>
    <s v="100;"/>
    <s v="2.00;"/>
    <s v="Aptiv"/>
    <s v="Premium - Productive"/>
    <s v="marcia.p.torres@aptiv.com"/>
    <s v="2024-02-05T10:31:27.84"/>
    <s v="2024-02-19T01:41:27.84"/>
    <s v="SA"/>
    <s v="Closed Not Recovered"/>
    <s v="0"/>
    <s v=""/>
    <s v="51.82"/>
    <s v=""/>
    <s v="10012"/>
    <s v="Q11"/>
    <s v=""/>
    <s v="51.82"/>
    <s v="Non-Recoverable"/>
    <s v=""/>
    <s v="51.82"/>
    <s v="USD"/>
    <s v="188 CHUNXIAO ROAD BEILUN DISTRICT"/>
    <s v="NINGBO"/>
    <s v="753590"/>
    <s v="CN"/>
    <s v="AP"/>
    <s v="130"/>
    <s v="315830"/>
    <s v="AVENIDA AVELINO RIBEIRO, 900"/>
    <s v="PARAISOPOLIS"/>
    <s v="734227"/>
    <s v="BR"/>
    <s v="SA"/>
    <s v="MG"/>
    <s v="37660-000"/>
    <s v="SPS"/>
    <s v="Approved"/>
    <s v="Edilson, Geraldo"/>
    <s v="2024-02-05T11:16:18.00"/>
    <s v="0"/>
    <s v=""/>
    <s v=""/>
    <s v=""/>
    <s v="Aptiv"/>
    <s v=""/>
    <s v="Invoice"/>
    <s v="Invoice"/>
    <s v=""/>
    <s v=""/>
    <s v="0 Days 0 Hr 44 Min "/>
    <s v="500"/>
    <s v="Approved -  ;; Approved -  ;"/>
    <s v="51.82"/>
    <s v="51.82"/>
    <s v=";"/>
    <s v="40x30x20;"/>
    <s v=";"/>
    <s v="BR"/>
    <s v="P&amp;A"/>
    <s v="USD"/>
    <s v=""/>
    <s v=""/>
    <s v="Kg"/>
    <s v="Material para atender montagem de peças de P&amp;A, conforme programação recebida do cliente PSA."/>
    <s v="1"/>
    <s v="1"/>
    <s v=""/>
    <s v=""/>
    <s v="0"/>
    <s v=""/>
    <s v=""/>
    <s v=""/>
    <s v=""/>
    <s v=""/>
    <s v=""/>
    <s v=""/>
  </r>
  <r>
    <d v="2024-02-01T00:00:00"/>
    <x v="7"/>
    <n v="115736"/>
    <s v="Stock discrepancy"/>
    <s v="JOHN DEERE"/>
    <d v="2024-02-06T00:00:00"/>
    <s v="Paraisopolis"/>
    <s v="Inbound Premium"/>
    <n v="480"/>
    <n v="619.66999999999996"/>
    <n v="6.7171218508787719E-4"/>
    <s v="S1I-Inventory loss/adjustments"/>
    <s v="Normal"/>
    <s v="APTIV MANUFATURA E SERVICOS DE-733223"/>
    <s v="FEDERAL MOGUL-701339"/>
    <s v="Divergencia de estoque"/>
    <s v="EMPRESA DE TRANSPORTES COVRE"/>
    <s v="PTA-00151108"/>
    <s v="M3569006;"/>
    <s v=";"/>
    <s v=";"/>
    <s v="Aptiv"/>
    <s v="Premium - Productive"/>
    <s v="lua.barbosa.ribeiro@aptiv.com"/>
    <s v="2024-02-05T08:47:31.26"/>
    <s v="2024-02-19T07:31:14.17"/>
    <s v="SA"/>
    <s v="Closed Not Recovered"/>
    <s v="0"/>
    <s v=""/>
    <s v="480"/>
    <s v="2024-02-06T00:00:00"/>
    <s v="10012"/>
    <s v="Q11"/>
    <s v=""/>
    <s v="480"/>
    <s v="Non-Recoverable"/>
    <s v=""/>
    <s v="3000"/>
    <s v="USD"/>
    <s v="2410 PAPERMILL RD"/>
    <s v="WINCHESTER"/>
    <s v="701339"/>
    <s v="US"/>
    <s v="NA"/>
    <s v="VA"/>
    <s v="22601-3621"/>
    <s v="AVENIDA AVELINO RIBEIRO, 900"/>
    <s v="PARAISOPOLIS"/>
    <s v="733223"/>
    <s v="BR"/>
    <s v="SA"/>
    <s v="MG"/>
    <s v="37660-000"/>
    <s v="SPS"/>
    <s v="Approved"/>
    <s v="Carvalho, Eliane R"/>
    <s v="2024-02-06T12:26:46.00"/>
    <s v="0"/>
    <s v=""/>
    <s v=""/>
    <s v=""/>
    <s v="Aptiv"/>
    <s v=""/>
    <s v="Invoice"/>
    <s v="Invoice"/>
    <s v=""/>
    <s v=""/>
    <s v="0 Days 15 Hr 39 Min "/>
    <s v="800"/>
    <s v="Approved -  ;; Approved -  ;; Approved -  ;"/>
    <s v="480"/>
    <s v="480"/>
    <s v=";"/>
    <s v=";"/>
    <s v=";"/>
    <s v="BR"/>
    <s v="5E"/>
    <s v="BRL"/>
    <s v=""/>
    <s v=""/>
    <s v=""/>
    <s v=""/>
    <s v="0.20655609"/>
    <s v="1"/>
    <s v=""/>
    <s v=""/>
    <s v="0"/>
    <s v=""/>
    <s v=""/>
    <s v=""/>
    <s v=""/>
    <s v=""/>
    <s v=""/>
    <s v=""/>
  </r>
  <r>
    <d v="2024-02-01T00:00:00"/>
    <x v="4"/>
    <n v="115804"/>
    <s v="Bloqueio de faturamento devido pendência finaceira"/>
    <s v="JOHN DEERE"/>
    <d v="2024-02-06T00:00:00"/>
    <s v="Paraisopolis"/>
    <s v="Inbound Premium"/>
    <n v="213.23"/>
    <n v="210.37"/>
    <n v="2.9839414422143341E-4"/>
    <s v="OOOT-Other/Sales"/>
    <s v="Cost Recovery"/>
    <s v="Paraisopolis-10012"/>
    <s v="DELFINGEN US-TEXAS, L.P.-7012445"/>
    <s v="GAP causado devido ao atraso de pagamento e bloqueio da carteira Delfingen"/>
    <s v="DHL Express SA"/>
    <s v="PTA-00151109"/>
    <s v="M3558005;"/>
    <s v=";"/>
    <s v=";"/>
    <s v="Aptiv"/>
    <s v="Premium - Productive"/>
    <s v="rodrigo.fernandes@aptiv.com"/>
    <s v="2024-02-06T12:09:41.93"/>
    <s v="2024-02-21T07:17:53.30"/>
    <s v="SA"/>
    <s v="Closed Recovered"/>
    <s v="0"/>
    <s v=""/>
    <s v="213.23"/>
    <s v="2024-02-06T00:00:00"/>
    <s v="10012"/>
    <s v="Q11"/>
    <s v=""/>
    <s v="1032.29"/>
    <s v="Non-Recoverable"/>
    <s v=""/>
    <s v="210.37"/>
    <s v="BRL"/>
    <s v="12270 ROJAS DR STE 300"/>
    <s v="EL PASO"/>
    <s v="7012445"/>
    <s v="US"/>
    <s v="NA"/>
    <s v="TX"/>
    <s v="79936-7713"/>
    <s v="Av. Avelino Ribeiro, 900"/>
    <s v="PARAISOPOLIS"/>
    <s v="10012"/>
    <s v="BR"/>
    <s v="SA"/>
    <s v="Minas Gerais"/>
    <s v="37660-000"/>
    <s v="SPS"/>
    <s v="Approved"/>
    <s v="Edilson, Geraldo"/>
    <s v="2024-02-06T12:29:02.00"/>
    <s v="0"/>
    <s v=""/>
    <s v=""/>
    <s v=""/>
    <s v="Aptiv"/>
    <s v=""/>
    <s v="Invoice"/>
    <s v="Invoice"/>
    <s v="JOHN DEERE"/>
    <s v=""/>
    <s v="0 Days 0 Hr 19 Min "/>
    <s v="500"/>
    <s v="Approved -  ;; Approved -  ;"/>
    <s v="213.23"/>
    <s v="213.23"/>
    <s v=";"/>
    <s v=";"/>
    <s v=";"/>
    <s v="BR"/>
    <s v="6M"/>
    <s v="USD"/>
    <s v=""/>
    <s v=""/>
    <s v=""/>
    <s v=""/>
    <s v="1"/>
    <s v="0.20655609"/>
    <s v=""/>
    <s v=""/>
    <s v="0"/>
    <s v=""/>
    <s v=""/>
    <s v=""/>
    <s v=""/>
    <s v="505882451"/>
    <s v=""/>
    <s v=""/>
  </r>
  <r>
    <d v="2024-02-01T00:00:00"/>
    <x v="4"/>
    <n v="115976"/>
    <s v="Carrier lost material - Penske"/>
    <s v="GM"/>
    <d v="2024-02-07T00:00:00"/>
    <s v="Pinhal"/>
    <s v="Inbound Premium"/>
    <n v="412.14"/>
    <n v="278.64"/>
    <n v="5.7674887492107849E-4"/>
    <s v="PC-Plant PC Resp"/>
    <s v="Normal"/>
    <s v="APTIV MANUFATURA E SERVICOS DE-728338"/>
    <s v="J.S.T. CORPORATION-1015356"/>
    <s v="Aéreo necessário pois a Penske perdeu à carga relacionada à Invoice  802181."/>
    <s v="DHL Express SA"/>
    <s v="PTA-00151344"/>
    <s v="35120496;"/>
    <s v=";"/>
    <s v=";"/>
    <s v="Aptiv"/>
    <s v="Premium - Productive"/>
    <s v="rodrigo.perez@aptiv.com"/>
    <s v="2024-02-06T07:36:48.87"/>
    <s v="2024-02-17T04:49:27.91"/>
    <s v="SA"/>
    <s v="Closed Not Recovered"/>
    <s v="0"/>
    <s v=""/>
    <s v="412.14"/>
    <s v="2024-02-06T00:00:00"/>
    <s v="10010"/>
    <s v="Q18"/>
    <s v=""/>
    <s v="412.14"/>
    <s v="Non-Recoverable"/>
    <s v=""/>
    <s v="278.64"/>
    <s v="USD"/>
    <s v="37879 INTERCHANGE DR"/>
    <s v="FARMINGTON HILLS"/>
    <s v="1015356"/>
    <s v="US"/>
    <s v="NA"/>
    <s v="MI"/>
    <s v="48335-1024"/>
    <s v="JOSE MONFARDINI N 3 845 LOTEAMENTO"/>
    <s v="ESPIRITO SANTO DO PINHAL"/>
    <s v="728338"/>
    <s v="BR"/>
    <s v="SA"/>
    <s v="SP"/>
    <s v="13990000"/>
    <s v="SPS"/>
    <s v="Approved"/>
    <s v="Edilson, Geraldo"/>
    <s v="2024-02-07T10:04:38.00"/>
    <s v="0"/>
    <s v="DHL Express SA"/>
    <s v="9950803413"/>
    <s v=""/>
    <s v="Aptiv"/>
    <s v=""/>
    <s v="Personal Estimate"/>
    <s v="Personal Estimate"/>
    <s v=""/>
    <s v=""/>
    <s v="0 Days 14 Hr 27 Min "/>
    <s v="500"/>
    <s v="Approved -  ;"/>
    <s v="412.14"/>
    <s v="412.14"/>
    <s v=";"/>
    <s v=";"/>
    <s v=";"/>
    <s v="BR"/>
    <s v="IP"/>
    <s v="USD"/>
    <s v=""/>
    <s v=""/>
    <s v=""/>
    <s v=""/>
    <s v="1"/>
    <s v="1"/>
    <s v=""/>
    <s v=""/>
    <s v="0"/>
    <s v=""/>
    <s v=""/>
    <s v=""/>
    <s v=""/>
    <s v="690666524"/>
    <s v=""/>
    <s v=""/>
  </r>
  <r>
    <d v="2024-02-01T00:00:00"/>
    <x v="3"/>
    <n v="116075"/>
    <s v="Customer reschedule FCA - Consulta 49"/>
    <s v="FIAT"/>
    <d v="2024-02-07T00:00:00"/>
    <s v="Ouros"/>
    <s v="Inbound Premium"/>
    <n v="1480"/>
    <n v="1480"/>
    <n v="2.0711125706876212E-3"/>
    <s v="C4-Capacity-External Customer Resp"/>
    <s v="Cost Recovery"/>
    <s v="APTIV MANUFATURA E SERVICOS DE-724381"/>
    <s v="MTA S P A-737725"/>
    <s v="Costumer rescheduled according consultation 49"/>
    <s v="JAS DO BRASIL LTD"/>
    <s v="PTA-00153878"/>
    <s v="35512792;"/>
    <s v=";"/>
    <s v=";"/>
    <s v="Customer"/>
    <s v="Premium - Productive"/>
    <s v="william.de.siqueira@aptiv.com"/>
    <s v="2024-02-07T11:21:54.22"/>
    <s v="2024-02-21T07:20:59.19"/>
    <s v="SA"/>
    <s v="Closed Recovered"/>
    <s v="0"/>
    <s v=""/>
    <s v="0"/>
    <s v=""/>
    <s v="10023"/>
    <s v="Q11"/>
    <s v=""/>
    <s v="7262.36"/>
    <s v="Recoverable"/>
    <s v=""/>
    <s v="1480"/>
    <s v="BRL"/>
    <s v="VIALE DELLINDUSTRIA 12"/>
    <s v="CODOGNO"/>
    <s v="737725"/>
    <s v="IT"/>
    <s v="EMEA"/>
    <s v="LO"/>
    <s v="26845"/>
    <s v="AVENIDA AVELINO RIBEIRO, 900"/>
    <s v="PARAISOPOLIS"/>
    <s v="724381"/>
    <s v="BR"/>
    <s v="SA"/>
    <s v="MG"/>
    <s v="37660-000"/>
    <s v="SPS"/>
    <s v="Approved"/>
    <s v="Laporte, Greg"/>
    <s v="2024-02-21T12:24:28.00"/>
    <s v="0"/>
    <s v=""/>
    <s v=""/>
    <s v=""/>
    <s v="Customer"/>
    <s v=""/>
    <s v="Invoice"/>
    <s v="Invoice"/>
    <s v="GM"/>
    <s v=""/>
    <s v="14 Days 1 Hr 2 Min "/>
    <s v="5000"/>
    <s v="Approved -  ;; Approved -  ;; Approved -  ;; Approved -  ;; Approved -  ;"/>
    <s v="1480"/>
    <s v="1480"/>
    <s v=";"/>
    <s v=";"/>
    <s v=";"/>
    <s v="BR"/>
    <s v="ARGO X6H"/>
    <s v="USD"/>
    <s v=""/>
    <s v=""/>
    <s v=""/>
    <s v=""/>
    <s v="1"/>
    <s v="0.20655609"/>
    <s v=""/>
    <s v=""/>
    <s v="0"/>
    <s v=""/>
    <s v=""/>
    <s v=""/>
    <s v=""/>
    <s v=""/>
    <s v=""/>
    <s v=""/>
  </r>
  <r>
    <d v="2024-02-01T00:00:00"/>
    <x v="4"/>
    <n v="116091"/>
    <s v="Bloqueio de faturamento devido pendência finaceira"/>
    <s v="PSA"/>
    <d v="2024-02-08T00:00:00"/>
    <s v="Paraisopolis"/>
    <s v="Inbound Premium"/>
    <n v="586.04"/>
    <n v="585"/>
    <n v="8.2010460197687394E-4"/>
    <s v="B2-Behind Schedule-Aptiv"/>
    <s v="Cost Recovery"/>
    <s v="APTIV MANUFATURA E SERVICOS DE-724381"/>
    <s v="OPTIMAS OE SOLUTIONS-7082485"/>
    <s v="Bloqueio do envio do fornecedor devido ao não envio do comprovante de pagamento da PROFORMA."/>
    <s v="DHL Express SA"/>
    <s v="PTA-00151628"/>
    <s v="13567904;"/>
    <s v=";"/>
    <s v=";"/>
    <s v="Aptiv"/>
    <s v="Premium - Productive"/>
    <s v="lua.barbosa.ribeiro@aptiv.com"/>
    <s v="2024-02-07T12:52:31.99"/>
    <s v="2024-02-26T12:54:42.19"/>
    <s v="SA"/>
    <s v="Closed Recovered"/>
    <s v="0"/>
    <s v=""/>
    <s v="586.04"/>
    <s v="2024-02-14T00:00:00"/>
    <s v="10012"/>
    <s v="Q11"/>
    <s v=""/>
    <s v="586.04"/>
    <s v="Non-Recoverable"/>
    <s v=""/>
    <s v="585"/>
    <s v="USD"/>
    <s v="9 RUE GUTENBERG"/>
    <s v="SARREGUEMINES"/>
    <s v="7082485"/>
    <s v="FR"/>
    <s v="EMEA"/>
    <s v="57"/>
    <s v="57200"/>
    <s v="AVENIDA AVELINO RIBEIRO, 900"/>
    <s v="PARAISOPOLIS"/>
    <s v="724381"/>
    <s v="BR"/>
    <s v="SA"/>
    <s v="MG"/>
    <s v="37660-000"/>
    <s v="SPS"/>
    <s v="Approved"/>
    <s v="Carvalho, Eliane R"/>
    <s v="2024-02-08T02:33:41.00"/>
    <s v="0"/>
    <s v=""/>
    <s v="4755814814"/>
    <s v=""/>
    <s v="Aptiv"/>
    <s v=""/>
    <s v="Invoice"/>
    <s v="Invoice"/>
    <s v=""/>
    <s v=""/>
    <s v="1 Days 1 Hr 41 Min "/>
    <s v="800"/>
    <s v="Approved -  ;; Approved -  ;; Approved -  ;"/>
    <s v="586.04"/>
    <s v="586.04"/>
    <s v=";"/>
    <s v=";"/>
    <s v=";"/>
    <s v="BR"/>
    <s v="Body Smart"/>
    <s v="USD"/>
    <s v=""/>
    <s v=""/>
    <s v=""/>
    <s v="13724539"/>
    <s v="1"/>
    <s v="1"/>
    <s v=""/>
    <s v=""/>
    <s v="0"/>
    <s v=""/>
    <s v=""/>
    <s v=""/>
    <s v=""/>
    <s v="079793017"/>
    <s v=""/>
    <s v=""/>
  </r>
  <r>
    <d v="2024-02-01T00:00:00"/>
    <x v="3"/>
    <n v="116147"/>
    <s v="Customer reschedule VW  TAOS - cliente pagará frete"/>
    <s v="VW"/>
    <d v="2024-02-08T00:00:00"/>
    <s v="Pinhal"/>
    <s v="Inbound Premium"/>
    <n v="836.3"/>
    <n v="836.3"/>
    <n v="1.1703185424770659E-3"/>
    <s v="PC-Plant PC Resp"/>
    <s v="Cost Recovery"/>
    <s v="APTIV MANUFATURA E SERVICOS DE-727173"/>
    <s v="APTIV SERVICES AUSTRIA GPD  GMBH &amp;-736372"/>
    <s v="Aéreo necessário devido à reprograma da TAOS. Temos o OK via email para recuperação dos custos."/>
    <s v="JAS DO BRASIL LTD"/>
    <s v="PTA-00151664"/>
    <s v="35232514;"/>
    <s v=";"/>
    <s v=";"/>
    <s v="Customer"/>
    <s v="Premium - Productive"/>
    <s v="Joliel.Willian.Reis@aptiv.com"/>
    <s v="2024-02-07T05:10:58.43"/>
    <s v="2024-02-07T05:10:36.94"/>
    <s v="SA"/>
    <s v="Open"/>
    <s v="0"/>
    <s v=""/>
    <s v="0"/>
    <s v="2024-02-07T00:00:00"/>
    <s v="10010"/>
    <s v="Q18"/>
    <s v=""/>
    <s v=""/>
    <s v="Recoverable"/>
    <s v=""/>
    <s v="757.72"/>
    <s v=""/>
    <s v="INDUSTRIESTRASSE 1"/>
    <s v="GROSSPETERSDORF"/>
    <s v="736372"/>
    <s v="AT"/>
    <s v="EMEA"/>
    <s v="B"/>
    <s v="7503"/>
    <s v="JOSE MONFARDINI N 3 845 LOTEAMENTO"/>
    <s v="ESPIRITO SANTO DO PINHAL"/>
    <s v="727173"/>
    <s v="BR"/>
    <s v="SA"/>
    <s v="SP"/>
    <s v="13990000"/>
    <s v="SPS"/>
    <s v="Approved"/>
    <s v="Naus, Angelica"/>
    <s v="2024-02-08T02:56:27.00"/>
    <s v="0"/>
    <s v=""/>
    <s v=""/>
    <s v=""/>
    <s v="Aptiv"/>
    <s v=""/>
    <s v="Personal Estimate"/>
    <s v=""/>
    <s v="VW"/>
    <s v=""/>
    <s v="0 Days 21 Hr 45 Min "/>
    <s v="1000"/>
    <s v="Approved -  ;; Approved -  ;; Approved -  ;"/>
    <s v="836.3"/>
    <s v="836.3"/>
    <s v=";"/>
    <s v=";"/>
    <s v=";"/>
    <s v="BR"/>
    <s v="MOTOR TAOS"/>
    <s v="EUR"/>
    <s v=""/>
    <s v=""/>
    <s v=""/>
    <s v="15432389"/>
    <s v="1.1037"/>
    <s v=""/>
    <s v=""/>
    <s v=""/>
    <s v="0"/>
    <s v=""/>
    <s v=""/>
    <s v=""/>
    <s v=""/>
    <s v=""/>
    <s v=""/>
    <s v=""/>
  </r>
  <r>
    <d v="2024-02-01T00:00:00"/>
    <x v="6"/>
    <n v="116243"/>
    <s v="Customer reschedule PSA - dentro do acordo logistico"/>
    <s v="PSA"/>
    <d v="2024-02-07T00:00:00"/>
    <s v="Paraisopolis"/>
    <s v="Inbound Premium"/>
    <n v="168.58"/>
    <n v="166.32"/>
    <n v="2.3591091700440487E-4"/>
    <s v="S4E-Errors or mix changes"/>
    <s v="Cost Recovery"/>
    <s v="Paraisopolis-10012"/>
    <s v="SEWS COMPONENTS AND ELECTRONICS EUR-1066296"/>
    <s v="Reprograma interno dentro do acordo logistico"/>
    <s v="DHL Express SA"/>
    <s v="PTA-00151609"/>
    <s v="10763004;"/>
    <s v=";"/>
    <s v=";"/>
    <s v="Aptiv"/>
    <s v="Premium - Productive"/>
    <s v="william.de.siqueira@aptiv.com"/>
    <s v="2024-02-07T07:48:25.42"/>
    <s v="2024-02-21T07:22:37.44"/>
    <s v="SA"/>
    <s v="Closed Recovered"/>
    <s v="0"/>
    <s v=""/>
    <s v="168.58"/>
    <s v=""/>
    <s v="10012"/>
    <s v="Q11"/>
    <s v=""/>
    <s v="816.13"/>
    <s v="Non-Recoverable"/>
    <s v=""/>
    <s v="166.32"/>
    <s v="BRL"/>
    <s v="EUROPA U. 12"/>
    <s v="BUDAPEST"/>
    <s v="1066296"/>
    <s v="HU"/>
    <s v="EMEA"/>
    <s v="BU"/>
    <s v="1239"/>
    <s v="Av. Avelino Ribeiro, 900"/>
    <s v="PARAISOPOLIS"/>
    <s v="10012"/>
    <s v="BR"/>
    <s v="SA"/>
    <s v="Minas Gerais"/>
    <s v="37660-000"/>
    <s v="SPS"/>
    <s v="Approved"/>
    <s v="Edilson, Geraldo"/>
    <s v="2024-02-08T01:17:29.00"/>
    <s v="0"/>
    <s v=""/>
    <s v=""/>
    <s v=""/>
    <s v="Aptiv"/>
    <s v=""/>
    <s v="Invoice"/>
    <s v="Invoice"/>
    <s v=""/>
    <s v=""/>
    <s v="0 Days 17 Hr 29 Min "/>
    <s v="500"/>
    <s v="Approved -  ;; Approved -  ;"/>
    <s v="168.58"/>
    <s v="168.58"/>
    <s v=";"/>
    <s v=";"/>
    <s v=";"/>
    <s v="BR"/>
    <s v="Motor EC5"/>
    <s v="USD"/>
    <s v=""/>
    <s v=""/>
    <s v=""/>
    <s v=""/>
    <s v="1"/>
    <s v="0.20655609"/>
    <s v=""/>
    <s v=""/>
    <s v="0"/>
    <s v=""/>
    <s v=""/>
    <s v=""/>
    <s v=""/>
    <s v="690556345"/>
    <s v=""/>
    <s v=""/>
  </r>
  <r>
    <d v="2024-02-01T00:00:00"/>
    <x v="0"/>
    <n v="116325"/>
    <s v="Modificações FCA - será recuperado em POV"/>
    <s v="FIAT"/>
    <d v="2024-02-08T00:00:00"/>
    <s v="Paraisopolis"/>
    <s v="Inbound Premium"/>
    <n v="322.16000000000003"/>
    <n v="311.39999999999998"/>
    <n v="4.5083082822481359E-4"/>
    <s v="E1D-Aptiv Design/Engineering changes"/>
    <s v="Cost Recovery"/>
    <s v="APTIV MANUFATURA E SERVICOS DE-734227"/>
    <s v="AL-KOR MAKINA KALIP SANAYI VE TICAR-1080331"/>
    <s v="Critical material to meet Fiat request. Cost will be recovered from the customer, as informed by Guilherme Frigo. ​"/>
    <s v="DHL Express SA"/>
    <s v="PTA-00151704"/>
    <s v="35836655;"/>
    <s v="8000;"/>
    <s v="43.00;"/>
    <s v="Aptiv"/>
    <s v="Premium - Productive"/>
    <s v="marcia.p.torres@aptiv.com"/>
    <s v="2024-02-08T10:33:38.01"/>
    <s v="2024-02-19T01:42:45.77"/>
    <s v="SA"/>
    <s v="Closed Recovered"/>
    <s v="0"/>
    <s v=""/>
    <s v="322.16"/>
    <s v=""/>
    <s v="10012"/>
    <s v="Q11"/>
    <s v=""/>
    <s v="322.16"/>
    <s v="Recoverable"/>
    <s v=""/>
    <s v="311.4"/>
    <s v="USD"/>
    <s v="NO4 HASANAGA OSB MAHALLESI"/>
    <s v="BURSA"/>
    <s v="1080331"/>
    <s v="TR"/>
    <s v="EMEA"/>
    <s v="16"/>
    <s v="0"/>
    <s v="AVENIDA AVELINO RIBEIRO, 900"/>
    <s v="PARAISOPOLIS"/>
    <s v="734227"/>
    <s v="BR"/>
    <s v="SA"/>
    <s v="MG"/>
    <s v="37660-000"/>
    <s v="SPS"/>
    <s v="Approved"/>
    <s v="Edilson, Geraldo"/>
    <s v="2024-02-08T04:32:33.00"/>
    <s v="0"/>
    <s v=""/>
    <s v="4727801713"/>
    <s v=""/>
    <s v="Aptiv"/>
    <s v=""/>
    <s v="Invoice"/>
    <s v="Invoice"/>
    <s v=""/>
    <s v=""/>
    <s v="0 Days 5 Hr 58 Min "/>
    <s v="500"/>
    <s v="Approved -  ;; Approved -  ;"/>
    <s v="322.16"/>
    <s v="322.16"/>
    <s v=";"/>
    <s v="40x30x23;"/>
    <s v=";"/>
    <s v="BR"/>
    <s v="FIAT DO BRASIL/PALIO:X6H Marelli"/>
    <s v="USD"/>
    <s v=""/>
    <s v=""/>
    <s v="Kg"/>
    <s v="Critical material to meet Fiat request. Cost will be recovered from the customer, as informed by Guilherme Frigo. ​"/>
    <s v="1"/>
    <s v="1"/>
    <s v=""/>
    <s v=""/>
    <s v="0"/>
    <s v=""/>
    <s v=""/>
    <s v=""/>
    <s v=""/>
    <s v="565479164"/>
    <s v=""/>
    <s v=""/>
  </r>
  <r>
    <d v="2024-02-01T00:00:00"/>
    <x v="6"/>
    <n v="116336"/>
    <s v="Customer reschedule FCA - dentro do acordo logistico"/>
    <s v="FIAT"/>
    <d v="2024-02-09T00:00:00"/>
    <s v="Ouros"/>
    <s v="Inbound Premium"/>
    <n v="790"/>
    <n v="790"/>
    <n v="1.1055263046237979E-3"/>
    <s v="B2-Behind Schedule-Aptiv"/>
    <s v="Normal"/>
    <s v="APTIV MANUFATURA E SERVICOS DE-743893"/>
    <s v="A RAYMOND ITALIANA S R L-765496"/>
    <s v="Reprograma dentro do acordo logistico"/>
    <s v="DHL Express SA"/>
    <s v="PTA-00152859"/>
    <s v="10863947;"/>
    <s v=";"/>
    <s v=";"/>
    <s v="Aptiv"/>
    <s v="Premium - Productive"/>
    <s v="lua.barbosa.ribeiro@aptiv.com"/>
    <s v="2024-02-08T11:41:29.31"/>
    <s v="2024-02-21T01:32:42.80"/>
    <s v="SA"/>
    <s v="Closed Not Recovered"/>
    <s v="0"/>
    <s v=""/>
    <s v="0"/>
    <s v="2024-02-16T00:00:00"/>
    <s v="10023"/>
    <s v="Q11"/>
    <s v=""/>
    <s v="1029.63"/>
    <s v="Non-Recoverable"/>
    <s v=""/>
    <s v="790"/>
    <s v="USD"/>
    <s v="STRADA COMPLANARE 26"/>
    <s v="CARISIO"/>
    <s v="765496"/>
    <s v="IT"/>
    <s v="EMEA"/>
    <s v="VC"/>
    <s v="13040"/>
    <s v="TV ANTONIO E FONSECA 250 BAIRRO"/>
    <s v="CONCEICAO DOS OUROS"/>
    <s v="743893"/>
    <s v="BR"/>
    <s v="SA"/>
    <s v="MG"/>
    <s v="37548-000"/>
    <s v="SPS"/>
    <s v="Approved"/>
    <s v="Carvalho, Eliane R"/>
    <s v="2024-02-15T11:54:43.00"/>
    <s v="0"/>
    <s v=""/>
    <s v="9679233410"/>
    <s v=""/>
    <s v="Aptiv"/>
    <s v=""/>
    <s v="Invoice"/>
    <s v="Invoice"/>
    <s v=""/>
    <s v=""/>
    <s v="7 Days 0 Hr 13 Min "/>
    <s v="800"/>
    <s v="Approved -  ;; Approved -  ;; Approved -  ;"/>
    <s v="790"/>
    <s v="790"/>
    <s v=";"/>
    <s v=";"/>
    <s v=";"/>
    <s v="BR"/>
    <s v="Posterior X6H"/>
    <s v="USD"/>
    <s v=""/>
    <s v=""/>
    <s v=""/>
    <s v="10847611"/>
    <s v="1"/>
    <s v="1"/>
    <s v=""/>
    <s v=""/>
    <s v="0"/>
    <s v=""/>
    <s v=""/>
    <s v=""/>
    <s v=""/>
    <s v=""/>
    <s v=""/>
    <s v=""/>
  </r>
  <r>
    <d v="2024-02-01T00:00:00"/>
    <x v="0"/>
    <n v="116372"/>
    <s v="Project/ Samples - GM"/>
    <s v="GM"/>
    <d v="2024-02-09T00:00:00"/>
    <s v="Pinhal"/>
    <s v="Inbound Premium"/>
    <n v="38.380000000000003"/>
    <n v="150"/>
    <n v="5.3708986799318177E-5"/>
    <s v="OOOT-Other/Sales"/>
    <s v="Normal"/>
    <s v="APTIV MANUFATURA E SERVICOS DE-728338"/>
    <s v="BETRIEBSRAT APTIV WUPPERTAL-1073917"/>
    <s v="Aéreo necessário para atender fase de amostras de projeto."/>
    <s v="DHL Express SA"/>
    <s v="PTA-00151703"/>
    <s v="15366063;"/>
    <s v=";"/>
    <s v=";"/>
    <s v="Aptiv"/>
    <s v="Premium - Productive"/>
    <s v="rodrigo.perez@aptiv.com"/>
    <s v="2024-02-08T01:59:00.46"/>
    <s v="2024-02-17T04:57:11.51"/>
    <s v="SA"/>
    <s v="Closed Not Recovered"/>
    <s v="0"/>
    <s v=""/>
    <s v="38.38"/>
    <s v="2024-02-08T00:00:00"/>
    <s v="10010"/>
    <s v="Q18"/>
    <s v=""/>
    <s v="38.38"/>
    <s v="Non-Recoverable"/>
    <s v=""/>
    <s v="150"/>
    <s v="USD"/>
    <s v="AM TECHNOLOGIEPARK 1"/>
    <s v="WUPPERTAL"/>
    <s v="1073917"/>
    <s v="DE"/>
    <s v="EMEA"/>
    <s v="NW"/>
    <s v="42119"/>
    <s v="JOSE MONFARDINI N 3 845 LOTEAMENTO"/>
    <s v="ESPIRITO SANTO DO PINHAL"/>
    <s v="728338"/>
    <s v="BR"/>
    <s v="SA"/>
    <s v="SP"/>
    <s v="13990000"/>
    <s v="SPS"/>
    <s v="Approved"/>
    <s v="Edilson, Geraldo"/>
    <s v="2024-02-08T04:32:17.00"/>
    <s v="0"/>
    <s v="DHL Express SA"/>
    <s v="7336549916"/>
    <s v=""/>
    <s v="Aptiv"/>
    <s v=""/>
    <s v="Personal Estimate"/>
    <s v="Personal Estimate"/>
    <s v=""/>
    <s v=""/>
    <s v="0 Days 2 Hr 33 Min "/>
    <s v="500"/>
    <s v="Approved -  ;"/>
    <s v="38.38"/>
    <s v="38.38"/>
    <s v=";"/>
    <s v=";"/>
    <s v=";"/>
    <s v="BR"/>
    <s v="GM"/>
    <s v="USD"/>
    <s v=""/>
    <s v=""/>
    <s v=""/>
    <s v=""/>
    <s v="1"/>
    <s v="1"/>
    <s v=""/>
    <s v=""/>
    <s v="0"/>
    <s v=""/>
    <s v=""/>
    <s v=""/>
    <s v=""/>
    <s v="999104794"/>
    <s v=""/>
    <s v=""/>
  </r>
  <r>
    <d v="2024-02-01T00:00:00"/>
    <x v="3"/>
    <n v="116423"/>
    <s v="Customer reschedule VW  TAOS - cliente pagará frete"/>
    <s v="VW"/>
    <d v="2024-02-09T00:00:00"/>
    <s v="Pinhal"/>
    <s v="Inbound Premium"/>
    <n v="443.75"/>
    <n v="443.75"/>
    <n v="6.2098392110988636E-4"/>
    <s v="PC-Plant PC Resp"/>
    <s v="Cost Recovery"/>
    <s v="APTIV MANUFATURA E SERVICOS DE-728338"/>
    <s v="FEP FAHRZEUGELEKTRIK PIRNA GMBH &amp; C-7076663"/>
    <s v="Aéreo necessário devido à reprograma da TAOS. Temos o OK via email para recuperação dos custos."/>
    <s v="JAS DO BRASIL LTD"/>
    <s v="PTA-00151706"/>
    <s v="10846300;"/>
    <s v=";"/>
    <s v=";"/>
    <s v="Customer"/>
    <s v="Premium - Productive"/>
    <s v="Joliel.Willian.Reis@aptiv.com"/>
    <s v="2024-02-08T02:58:36.92"/>
    <s v="2024-02-08T02:58:25.48"/>
    <s v="SA"/>
    <s v="Open"/>
    <s v="0"/>
    <s v=""/>
    <s v="0"/>
    <s v="2024-02-08T00:00:00"/>
    <s v="10010"/>
    <s v="Q18"/>
    <s v=""/>
    <s v=""/>
    <s v="Recoverable"/>
    <s v=""/>
    <s v="402.06"/>
    <s v=""/>
    <s v="HUGO-KUETTNER-STR. 8"/>
    <s v="PIRNA"/>
    <s v="7076663"/>
    <s v="DE"/>
    <s v="EMEA"/>
    <s v="SN"/>
    <s v="01796"/>
    <s v="JOSE MONFARDINI N 3 845 LOTEAMENTO"/>
    <s v="ESPIRITO SANTO DO PINHAL"/>
    <s v="728338"/>
    <s v="BR"/>
    <s v="SA"/>
    <s v="SP"/>
    <s v="13990000"/>
    <s v="SPS"/>
    <s v="Approved"/>
    <s v="Edilson, Geraldo"/>
    <s v="2024-02-08T04:33:21.00"/>
    <s v="0"/>
    <s v=""/>
    <s v=""/>
    <s v=""/>
    <s v="Aptiv"/>
    <s v=""/>
    <s v="Personal Estimate"/>
    <s v=""/>
    <s v="VW"/>
    <s v=""/>
    <s v="0 Days 1 Hr 34 Min "/>
    <s v="500"/>
    <s v="Approved -  ;"/>
    <s v="443.75"/>
    <s v="443.75"/>
    <s v=";"/>
    <s v=";"/>
    <s v=";"/>
    <s v="BR"/>
    <s v="MOTOR TAOS"/>
    <s v="EUR"/>
    <s v=""/>
    <s v=""/>
    <s v=""/>
    <s v="13974574, 13662492"/>
    <s v="1.1037"/>
    <s v=""/>
    <s v=""/>
    <s v=""/>
    <s v="0"/>
    <s v=""/>
    <s v=""/>
    <s v=""/>
    <s v=""/>
    <s v="177220647"/>
    <s v=""/>
    <s v=""/>
  </r>
  <r>
    <d v="2024-02-01T00:00:00"/>
    <x v="3"/>
    <n v="116523"/>
    <s v="Customer reschedule VW  TAOS - cliente pagará frete"/>
    <s v="VW"/>
    <d v="2024-02-09T00:00:00"/>
    <s v="Pinhal"/>
    <s v="Inbound Premium"/>
    <n v="220"/>
    <n v="391.81"/>
    <n v="3.078680848319437E-4"/>
    <s v="PC-Plant PC Resp"/>
    <s v="Cost Recovery"/>
    <s v="APTIV MANUFATURA E SERVICOS DE-728338"/>
    <s v="KLAUKE SLOVAKIA S R O-764589"/>
    <s v="Aéreo necessário devido à reprograma da TAOS. Temos o OK via email para recuperação dos custos."/>
    <s v="JAS DO BRASIL LTD"/>
    <s v="PTA-00151721"/>
    <s v="33284145;"/>
    <s v=";"/>
    <s v=";"/>
    <s v="Customer"/>
    <s v="Premium - Productive"/>
    <s v="Joliel.Willian.Reis@aptiv.com"/>
    <s v="2024-02-08T05:38:44.35"/>
    <s v="2024-02-17T05:01:12.01"/>
    <s v="SA"/>
    <s v="Open"/>
    <s v="0"/>
    <s v=""/>
    <s v="220"/>
    <s v="2024-02-08T00:00:00"/>
    <s v="10010"/>
    <s v="Q18"/>
    <s v=""/>
    <s v="220"/>
    <s v="Recoverable"/>
    <s v=""/>
    <s v="355"/>
    <s v="USD"/>
    <s v="NABREZIE ORAVY 2713"/>
    <s v="DOLNY KUBIN"/>
    <s v="764589"/>
    <s v="SK"/>
    <s v="EMEA"/>
    <s v="SK"/>
    <s v="02601"/>
    <s v="JOSE MONFARDINI N 3 845 LOTEAMENTO"/>
    <s v="ESPIRITO SANTO DO PINHAL"/>
    <s v="728338"/>
    <s v="BR"/>
    <s v="SA"/>
    <s v="SP"/>
    <s v="13990000"/>
    <s v="SPS"/>
    <s v="Approved"/>
    <s v="Edilson, Geraldo"/>
    <s v="2024-02-08T05:42:45.00"/>
    <s v="0"/>
    <s v="JAS DO BRASIL LTD"/>
    <s v="PRG47348137"/>
    <s v=""/>
    <s v="Aptiv"/>
    <s v=""/>
    <s v="Personal Estimate"/>
    <s v="Personal Estimate"/>
    <s v="VW"/>
    <s v=""/>
    <s v="0 Days 0 Hr 4 Min "/>
    <s v="500"/>
    <s v="Approved -  ;"/>
    <s v="220"/>
    <s v="220"/>
    <s v=";"/>
    <s v=";"/>
    <s v=";"/>
    <s v="BR"/>
    <s v="MOTOR TAOS"/>
    <s v="EUR"/>
    <s v=""/>
    <s v=""/>
    <s v=""/>
    <s v=""/>
    <s v="1.1037"/>
    <s v="1"/>
    <s v=""/>
    <s v=""/>
    <s v="0"/>
    <s v=""/>
    <s v=""/>
    <s v=""/>
    <s v=""/>
    <s v=""/>
    <s v=""/>
    <s v=""/>
  </r>
  <r>
    <d v="2024-02-01T00:00:00"/>
    <x v="3"/>
    <n v="116528"/>
    <s v="Customer reschedule VW  TAOS - cliente pagará frete"/>
    <s v="VW"/>
    <d v="2024-02-09T00:00:00"/>
    <s v="Pinhal"/>
    <s v="Inbound Premium"/>
    <n v="270.41000000000003"/>
    <n v="270.41000000000003"/>
    <n v="3.7841185827002682E-4"/>
    <s v="PC-Plant PC Resp"/>
    <s v="Cost Recovery"/>
    <s v="APTIV MANUFATURA E SERVICOS DE-727173"/>
    <s v="FR. SCHULTE SPEZIAL-NIETENFABRIKATI-1053097"/>
    <s v="Aéreo necessário devido à reprograma da TAOS. Temos o OK via email para recuperação dos custos."/>
    <s v="JAS DO BRASIL LTD"/>
    <s v="PTA-00151722"/>
    <s v="33118244;"/>
    <s v=";"/>
    <s v=";"/>
    <s v="Customer"/>
    <s v="Premium - Productive"/>
    <s v="Joliel.Willian.Reis@aptiv.com"/>
    <s v="2024-02-08T06:01:38.78"/>
    <s v="2024-02-08T05:41:58.66"/>
    <s v="SA"/>
    <s v="Open"/>
    <s v="0"/>
    <s v=""/>
    <s v="0"/>
    <s v="2024-02-08T00:00:00"/>
    <s v="10010"/>
    <s v="Q18"/>
    <s v=""/>
    <s v=""/>
    <s v="Recoverable"/>
    <s v=""/>
    <s v="245"/>
    <s v=""/>
    <s v="AM DROSTENSTUECK 36"/>
    <s v="LUEDENSCHEID"/>
    <s v="1053097"/>
    <s v="DE"/>
    <s v="EMEA"/>
    <s v="NW"/>
    <s v="58507"/>
    <s v="JOSE MONFARDINI N 3 845 LOTEAMENTO"/>
    <s v="ESPIRITO SANTO DO PINHAL"/>
    <s v="727173"/>
    <s v="BR"/>
    <s v="SA"/>
    <s v="SP"/>
    <s v="13990000"/>
    <s v="SPS"/>
    <s v="Approved"/>
    <s v="Edilson, Geraldo"/>
    <s v="2024-02-08T06:04:05.00"/>
    <s v="0"/>
    <s v=""/>
    <s v=""/>
    <s v=""/>
    <s v="Aptiv"/>
    <s v=""/>
    <s v="Personal Estimate"/>
    <s v=""/>
    <s v="VW"/>
    <s v=""/>
    <s v="0 Days 0 Hr 2 Min "/>
    <s v="500"/>
    <s v="Approved -  ;"/>
    <s v="270.41"/>
    <s v="270.41"/>
    <s v=";"/>
    <s v=";"/>
    <s v=";"/>
    <s v="BR"/>
    <s v="MOTOR TAOS"/>
    <s v="EUR"/>
    <s v=""/>
    <s v=""/>
    <s v=""/>
    <s v=""/>
    <s v="1.1037"/>
    <s v=""/>
    <s v=""/>
    <s v=""/>
    <s v="0"/>
    <s v=""/>
    <s v=""/>
    <s v=""/>
    <s v=""/>
    <s v="327775359"/>
    <s v=""/>
    <s v=""/>
  </r>
  <r>
    <d v="2024-02-01T00:00:00"/>
    <x v="0"/>
    <n v="116533"/>
    <s v="Project/ Samples - JD Absorvido em SC 161-23"/>
    <s v="JOHN DEERE"/>
    <d v="2024-02-08T00:00:00"/>
    <s v="Paraisopolis"/>
    <s v="Inbound Premium"/>
    <n v="571.34"/>
    <n v="571.34"/>
    <n v="7.9953341630855778E-4"/>
    <s v="T1-Transportation"/>
    <s v="Cost Recovery Pending"/>
    <s v="APTIV MANUFATURA E SERVICOS DE-724381"/>
    <s v="VEXILOM EMBALAGENS-Dummy"/>
    <s v="Parts for project development. Freight will be absorbed at the SC 161-23 quotation."/>
    <s v="TRANSPORTADORA PITUTA"/>
    <s v="PTA-00151876"/>
    <s v="35825358;"/>
    <s v=";"/>
    <s v=";"/>
    <s v="Customer"/>
    <s v="Premium - Productive"/>
    <s v="Stefany.Tressoldi@aptiv.com"/>
    <s v="2024-02-08T06:34:36.55"/>
    <s v="2024-02-08T06:34:33.38"/>
    <s v="SA"/>
    <s v="Open"/>
    <s v="0"/>
    <s v=""/>
    <s v="0"/>
    <s v=""/>
    <s v="10012"/>
    <s v="Q11"/>
    <s v=""/>
    <s v=""/>
    <s v="Recoverable"/>
    <s v=""/>
    <s v="2766.02"/>
    <s v=""/>
    <s v="Diogo Mugiatti"/>
    <s v="CURITIBA"/>
    <s v="Dummy"/>
    <s v="BR"/>
    <s v="EMEA"/>
    <s v="PARANA"/>
    <s v=" 81730-360"/>
    <s v="AVENIDA AVELINO RIBEIRO, 900"/>
    <s v="PARAISOPOLIS"/>
    <s v="724381"/>
    <s v="BR"/>
    <s v="SA"/>
    <s v="MG"/>
    <s v="37660-000"/>
    <s v="SPS"/>
    <s v="Approved"/>
    <s v="Carvalho, Eliane R"/>
    <s v="2024-02-09T02:08:02.00"/>
    <s v="0"/>
    <s v=""/>
    <s v=""/>
    <s v=""/>
    <s v="Transportation"/>
    <s v=""/>
    <s v="Invoice"/>
    <s v="Invoice"/>
    <s v="JOHN DEERE"/>
    <s v=""/>
    <s v="0 Days 19 Hr 33 Min "/>
    <s v="800"/>
    <s v="Approved -  ;; Approved -  ;; Approved -  ;"/>
    <s v="571.34"/>
    <s v="571.34"/>
    <s v=";"/>
    <s v=";"/>
    <s v=";"/>
    <s v="BR"/>
    <s v="7m"/>
    <s v="BRL"/>
    <s v=""/>
    <s v=""/>
    <s v=""/>
    <s v=""/>
    <s v="0.20655609"/>
    <s v=""/>
    <s v=""/>
    <s v=""/>
    <s v="0"/>
    <s v=""/>
    <s v=""/>
    <s v=""/>
    <s v=""/>
    <s v=""/>
    <s v=""/>
    <s v=""/>
  </r>
  <r>
    <d v="2024-02-01T00:00:00"/>
    <x v="0"/>
    <n v="116534"/>
    <s v="Project/ Samples - CNH Absorvido em SC 126-23"/>
    <s v="OTHER"/>
    <d v="2024-02-09T00:00:00"/>
    <s v="Paraisopolis"/>
    <s v="Inbound Premium"/>
    <n v="209"/>
    <n v="209"/>
    <n v="2.9247468059034648E-4"/>
    <s v="E1P-Prototypes/Samples"/>
    <s v="Cost Recovery"/>
    <s v="APTIV MANUFATURA E SERVICOS DE-724381"/>
    <s v="SERENDIPITY ELECTRONICS-749804"/>
    <s v="Parts for project development. Freight will be absorbed in the SC 126-22 quotation. "/>
    <s v="DHL Express SA"/>
    <s v="PTA-00151844"/>
    <s v="13676445;"/>
    <s v=";"/>
    <s v=";"/>
    <s v="Aptiv"/>
    <s v="Premium - Productive"/>
    <s v="rayzza.peres@aptiv.com"/>
    <s v="2024-02-08T06:37:05.20"/>
    <s v="2024-02-08T06:36:49.29"/>
    <s v="SA"/>
    <s v="Closed Recovered"/>
    <s v="0"/>
    <s v=""/>
    <s v="209"/>
    <s v=""/>
    <s v="10012"/>
    <s v="Q11"/>
    <s v=""/>
    <s v="209"/>
    <s v="Recoverable"/>
    <s v=""/>
    <s v="209"/>
    <s v="USD"/>
    <s v="152 E MAIN ST"/>
    <s v="HUNTINGTON"/>
    <s v="749804"/>
    <s v="US"/>
    <s v="NA"/>
    <s v="NY"/>
    <s v="11743-2958"/>
    <s v="AVENIDA AVELINO RIBEIRO, 900"/>
    <s v="PARAISOPOLIS"/>
    <s v="724381"/>
    <s v="BR"/>
    <s v="SA"/>
    <s v="MG"/>
    <s v="37660-000"/>
    <s v="SPS"/>
    <s v="Approved"/>
    <s v="Edilson, Geraldo"/>
    <s v="2024-02-09T10:12:52.00"/>
    <s v="0"/>
    <s v=""/>
    <s v="9239230136"/>
    <s v=""/>
    <s v="Aptiv"/>
    <s v=""/>
    <s v="Invoice"/>
    <s v="Invoice"/>
    <s v=""/>
    <s v=""/>
    <s v="0 Days 15 Hr 35 Min "/>
    <s v="500"/>
    <s v="Approved -  ;; Approved -  ;"/>
    <s v="209"/>
    <s v="209"/>
    <s v=";"/>
    <s v=";"/>
    <s v=";"/>
    <s v="BR"/>
    <s v="CNH - TB15"/>
    <s v="USD"/>
    <s v=""/>
    <s v=""/>
    <s v=""/>
    <s v="DPP73057 "/>
    <s v="1"/>
    <s v="1"/>
    <s v=""/>
    <s v=""/>
    <s v="0"/>
    <s v=""/>
    <s v=""/>
    <s v=""/>
    <s v=""/>
    <s v=""/>
    <s v=""/>
    <s v=""/>
  </r>
  <r>
    <d v="2024-02-01T00:00:00"/>
    <x v="7"/>
    <n v="116542"/>
    <s v="Stock discrepancy"/>
    <s v="PSA"/>
    <d v="2024-02-09T00:00:00"/>
    <s v="Paraisopolis"/>
    <s v="Inbound Premium"/>
    <n v="219.13"/>
    <n v="220"/>
    <n v="3.0665060649647191E-4"/>
    <s v="S1I-Inventory loss/adjustments"/>
    <s v="Normal"/>
    <s v="APTIV MANUFATURA E SERVICOS DE-724381"/>
    <s v="DELFINGEN RO - TRANSILVANIA SRL-7041828"/>
    <s v="Inventory divergence, balance adjusted for PAnalyse"/>
    <s v="DHL Express SA"/>
    <s v="PTA-00151843"/>
    <s v="M4984102 ;"/>
    <s v="800 meters;"/>
    <s v=";"/>
    <s v="Aptiv"/>
    <s v="Premium - Productive"/>
    <s v="gislene.de.fatima.clemente@aptiv.com"/>
    <s v="2024-02-08T07:23:22.50"/>
    <s v="2024-02-20T12:44:07.54"/>
    <s v="SA"/>
    <s v="Closed Not Recovered"/>
    <s v="0"/>
    <s v=""/>
    <s v="219.13"/>
    <s v=""/>
    <s v="10012"/>
    <s v="Q11"/>
    <s v=""/>
    <s v="219.13"/>
    <s v="Non-Recoverable"/>
    <s v=""/>
    <s v="220"/>
    <s v="USD"/>
    <s v="1 NR5 ZONA INDUSTRIALA N-V"/>
    <s v="ARAD"/>
    <s v="7041828"/>
    <s v="RO"/>
    <s v="EMEA"/>
    <s v="AR"/>
    <s v="310502"/>
    <s v="AVENIDA AVELINO RIBEIRO, 900"/>
    <s v="PARAISOPOLIS"/>
    <s v="724381"/>
    <s v="BR"/>
    <s v="SA"/>
    <s v="MG"/>
    <s v="37660-000"/>
    <s v="SPS"/>
    <s v="Approved"/>
    <s v="Edilson, Geraldo"/>
    <s v="2024-02-09T10:12:41.00"/>
    <s v="0"/>
    <s v=""/>
    <s v="7524311174"/>
    <s v=""/>
    <s v="Aptiv"/>
    <s v=""/>
    <s v="Email Quote"/>
    <s v="Invoice"/>
    <s v=""/>
    <s v=""/>
    <s v="0 Days 14 Hr 49 Min "/>
    <s v="500"/>
    <s v="Approved -  ;; Approved -  ;"/>
    <s v="219.13"/>
    <s v="219.13"/>
    <s v=";"/>
    <s v=";"/>
    <s v=";"/>
    <s v="BR"/>
    <s v="SMART"/>
    <s v="USD"/>
    <s v=""/>
    <s v=""/>
    <s v=""/>
    <s v=""/>
    <s v="1"/>
    <s v="1"/>
    <s v=""/>
    <s v=""/>
    <s v="0"/>
    <s v=""/>
    <s v=""/>
    <s v=""/>
    <s v=""/>
    <s v="681173071"/>
    <s v=""/>
    <s v=""/>
  </r>
  <r>
    <d v="2024-02-01T00:00:00"/>
    <x v="6"/>
    <n v="116614"/>
    <s v="Customer reschedule FCA - dentro do acordo logistico"/>
    <s v="FIAT"/>
    <d v="2024-02-12T00:00:00"/>
    <s v="Ouros"/>
    <s v="Inbound Premium"/>
    <n v="790.59"/>
    <n v="780"/>
    <n v="1.1063519508513018E-3"/>
    <s v="B2-Behind Schedule-Aptiv"/>
    <s v="Cost Recovery"/>
    <s v="APTIV MANUFATURA E SERVICOS DE-743893"/>
    <s v="ITW LYS FUSION SRL-1030252"/>
    <s v="Variação dentro do protocolo logistico FIAT"/>
    <s v="DHL Express SA"/>
    <s v="PTA-00151877"/>
    <s v="15395807;"/>
    <s v=";"/>
    <s v=";"/>
    <s v="Aptiv"/>
    <s v="Premium - Productive"/>
    <s v="lua.barbosa.ribeiro@aptiv.com"/>
    <s v="2024-02-09T11:46:42.61"/>
    <s v="2024-02-21T07:29:35.78"/>
    <s v="SA"/>
    <s v="Closed Recovered"/>
    <s v="0"/>
    <s v=""/>
    <s v="790.59"/>
    <s v="2024-02-19T00:00:00"/>
    <s v="10023"/>
    <s v="Q11"/>
    <s v=""/>
    <s v="3827.46"/>
    <s v="Non-Recoverable"/>
    <s v=""/>
    <s v="780"/>
    <s v="BRL"/>
    <s v="LOCALITA LE BOIS VUILLERMOZ 30"/>
    <s v="HONE"/>
    <s v="1030252"/>
    <s v="IT"/>
    <s v="EMEA"/>
    <s v="AO"/>
    <s v="11020"/>
    <s v="TV ANTONIO E FONSECA 250 BAIRRO"/>
    <s v="CONCEICAO DOS OUROS"/>
    <s v="743893"/>
    <s v="BR"/>
    <s v="SA"/>
    <s v="MG"/>
    <s v="37548-000"/>
    <s v="SPS"/>
    <s v="Approved"/>
    <s v="Carvalho, Eliane R"/>
    <s v="2024-02-09T02:08:21.00"/>
    <s v="0"/>
    <s v=""/>
    <s v="1872287362"/>
    <s v=""/>
    <s v="Aptiv"/>
    <s v=""/>
    <s v="Invoice"/>
    <s v="Invoice"/>
    <s v=""/>
    <s v=""/>
    <s v="0 Days 2 Hr 21 Min "/>
    <s v="800"/>
    <s v="Approved -  ;; Approved -  ;; Approved -  ;"/>
    <s v="790.59"/>
    <s v="790.59"/>
    <s v=";"/>
    <s v=";"/>
    <s v=";"/>
    <s v="BR"/>
    <s v="Posterior X6H"/>
    <s v="USD"/>
    <s v=""/>
    <s v=""/>
    <s v=""/>
    <s v=""/>
    <s v="1"/>
    <s v="0.20655609"/>
    <s v=""/>
    <s v=""/>
    <s v="0"/>
    <s v=""/>
    <s v=""/>
    <s v=""/>
    <s v=""/>
    <s v="005146428"/>
    <s v=""/>
    <s v=""/>
  </r>
  <r>
    <d v="2024-02-01T00:00:00"/>
    <x v="7"/>
    <n v="116788"/>
    <s v="Stock discrepancy"/>
    <s v="JOHN DEERE"/>
    <d v="2024-02-12T00:00:00"/>
    <s v="Paraisopolis"/>
    <s v="Inbound Premium"/>
    <n v="990"/>
    <n v="990"/>
    <n v="1.3854063817437467E-3"/>
    <s v="S1I-Inventory loss/adjustments"/>
    <s v="Normal"/>
    <s v="Paraisopolis-10012"/>
    <s v="CONDUMEX-767943"/>
    <s v="inventory discrepancy - we had a discrepancy in our stock this freight will be to cover the gap. "/>
    <s v="DHL Express SA"/>
    <s v="PTA-00152885"/>
    <s v="M3070401;"/>
    <s v=";"/>
    <s v=";"/>
    <s v="Aptiv"/>
    <s v="Premium - Productive"/>
    <s v="william.de.siqueira@aptiv.com"/>
    <s v="2024-02-09T06:44:08.23"/>
    <s v="2024-02-15T02:41:20.00"/>
    <s v="SA"/>
    <s v="Closed Not Recovered"/>
    <s v="0"/>
    <s v=""/>
    <s v="0"/>
    <s v=""/>
    <s v="10012"/>
    <s v="Q11"/>
    <s v=""/>
    <s v=""/>
    <s v="Non-Recoverable"/>
    <s v=""/>
    <s v="990"/>
    <s v=""/>
    <s v="GRUPO EI GUADALAJARA S.C. AV. DE LO"/>
    <s v="MEXICO"/>
    <s v="767943"/>
    <s v="MX"/>
    <s v="NA"/>
    <s v="MX"/>
    <s v="45659"/>
    <s v="Av. Avelino Ribeiro, 900"/>
    <s v="PARAISOPOLIS"/>
    <s v="10012"/>
    <s v="BR"/>
    <s v="SA"/>
    <s v="Mina"/>
    <s v="37660-000"/>
    <s v="SPS"/>
    <s v="Approved"/>
    <s v="Naus, Angelica"/>
    <s v="2024-02-15T02:41:20.00"/>
    <s v="0"/>
    <s v=""/>
    <s v=""/>
    <s v=""/>
    <s v="Aptiv"/>
    <s v=""/>
    <s v="Invoice"/>
    <s v=""/>
    <s v=""/>
    <s v=""/>
    <s v="5 Days 19 Hr 57 Min "/>
    <s v="1000"/>
    <s v="Approved -  ;; Approved -  ;; Approved -  ;; Approved -  ;"/>
    <s v="990"/>
    <s v="990"/>
    <s v=";"/>
    <s v=";"/>
    <s v=";"/>
    <s v="BR"/>
    <s v="a8"/>
    <s v="USD"/>
    <s v=""/>
    <s v=""/>
    <s v=""/>
    <s v=""/>
    <s v="1"/>
    <s v=""/>
    <s v=""/>
    <s v=""/>
    <s v="0"/>
    <s v=""/>
    <s v=""/>
    <s v=""/>
    <s v=""/>
    <s v=""/>
    <s v=""/>
    <s v=""/>
  </r>
  <r>
    <d v="2024-02-01T00:00:00"/>
    <x v="4"/>
    <n v="116796"/>
    <s v="Bloqueio de faturamento devido pendência finaceira"/>
    <s v="JOHN DEERE"/>
    <d v="2024-02-12T00:00:00"/>
    <s v="Paraisopolis"/>
    <s v="Inbound Premium"/>
    <n v="104.83"/>
    <n v="104.83"/>
    <n v="1.4669914242242116E-4"/>
    <s v="OOOT-Other/Sales"/>
    <s v="Normal"/>
    <s v="Paraisopolis-10012"/>
    <s v="GENINATTI ROBERTO-1079312"/>
    <s v="Gap causado devido ao bloqueio da carteira por conta de atraso de pagamento."/>
    <s v="DHL Express SA"/>
    <s v="PTA-00152855"/>
    <s v="35511804;"/>
    <s v=";"/>
    <s v=";"/>
    <s v="Aptiv"/>
    <s v="Premium - Productive"/>
    <s v="william.de.siqueira@aptiv.com"/>
    <s v="2024-02-09T07:43:40.05"/>
    <s v="2024-02-15T11:39:40.00"/>
    <s v="SA"/>
    <s v="Closed Not Recovered"/>
    <s v="0"/>
    <s v=""/>
    <s v="0"/>
    <s v=""/>
    <s v="10012"/>
    <s v="Q11"/>
    <s v=""/>
    <s v=""/>
    <s v="Non-Recoverable"/>
    <s v=""/>
    <s v="104.83"/>
    <s v=""/>
    <s v="VIA CASE PLA 40"/>
    <s v="CORIO"/>
    <s v="1079312"/>
    <s v="IT"/>
    <s v="EMEA"/>
    <s v="TO"/>
    <s v="10070"/>
    <s v="Av. Avelino Ribeiro, 900"/>
    <s v="PARAISOPOLIS"/>
    <s v="10012"/>
    <s v="BR"/>
    <s v="SA"/>
    <s v="Mina"/>
    <s v="37660-000"/>
    <s v="SPS"/>
    <s v="Approved"/>
    <s v="Edilson, Geraldo"/>
    <s v="2024-02-15T11:39:40.00"/>
    <s v="0"/>
    <s v=""/>
    <s v=""/>
    <s v=""/>
    <s v="Aptiv"/>
    <s v=""/>
    <s v="Invoice"/>
    <s v=""/>
    <s v="JOHN DEERE"/>
    <s v=""/>
    <s v="5 Days 15 Hr 56 Min "/>
    <s v="500"/>
    <s v="Approved -  ;; Approved -  ;"/>
    <s v="104.83"/>
    <s v="104.83"/>
    <s v=";"/>
    <s v=";"/>
    <s v=";"/>
    <s v="BR"/>
    <s v="a8"/>
    <s v="USD"/>
    <s v=""/>
    <s v=""/>
    <s v=""/>
    <s v=""/>
    <s v="1"/>
    <s v=""/>
    <s v=""/>
    <s v=""/>
    <s v="0"/>
    <s v=""/>
    <s v=""/>
    <s v=""/>
    <s v=""/>
    <s v="435970672"/>
    <s v=""/>
    <s v=""/>
  </r>
  <r>
    <d v="2024-02-01T00:00:00"/>
    <x v="0"/>
    <n v="117821"/>
    <s v="Project/ Samples - Stellantis"/>
    <s v="Stellantis"/>
    <d v="2024-02-15T00:00:00"/>
    <s v="Ouros"/>
    <s v="Inbound Premium"/>
    <n v="65.58"/>
    <n v="68.680000000000007"/>
    <n v="9.1772677287631213E-5"/>
    <s v="E1D-Aptiv Design/Engineering changes"/>
    <s v="Normal"/>
    <s v="APTIV MANUFATURA E SERVICOS DE-734227"/>
    <s v="APTIV DURANGO II (FV55)-725519"/>
    <s v="Purchase of material as requested by engineering to meet the assembly of prototypes. NQE539/23"/>
    <s v="DHL Express SA"/>
    <s v="PTA-00152920"/>
    <s v="35037830;"/>
    <s v="500;"/>
    <s v="5.80;"/>
    <s v="Aptiv"/>
    <s v="Premium - Productive"/>
    <s v="marcia.p.torres@aptiv.com"/>
    <s v="2024-02-15T04:33:13.83"/>
    <s v="2024-02-19T01:34:27.88"/>
    <s v="SA"/>
    <s v="Closed Not Recovered"/>
    <s v="0"/>
    <s v=""/>
    <s v="65.58"/>
    <s v=""/>
    <s v="10023"/>
    <s v="Q11"/>
    <s v=""/>
    <s v="65.58"/>
    <s v="Non-Recoverable"/>
    <s v=""/>
    <s v="68.68"/>
    <s v="USD"/>
    <s v="BLVD FRANCISCO PRIMO DE VERDAD #331"/>
    <s v="DURANGO"/>
    <s v="725519"/>
    <s v="MX"/>
    <s v="NA"/>
    <s v="DGO"/>
    <s v="34147"/>
    <s v="AVENIDA AVELINO RIBEIRO, 900"/>
    <s v="PARAISOPOLIS"/>
    <s v="734227"/>
    <s v="BR"/>
    <s v="SA"/>
    <s v="MG"/>
    <s v="37660-000"/>
    <s v="SPS"/>
    <s v="Approved"/>
    <s v="Edilson, Geraldo"/>
    <s v="2024-02-15T04:55:46.00"/>
    <s v="0"/>
    <s v=""/>
    <s v=""/>
    <s v=""/>
    <s v="Aptiv"/>
    <s v=""/>
    <s v="Invoice"/>
    <s v="Invoice"/>
    <s v=""/>
    <s v=""/>
    <s v="0 Days 0 Hr 22 Min "/>
    <s v="500"/>
    <s v="Approved -  ;; Approved -  ;"/>
    <s v="65.58"/>
    <s v="65.58"/>
    <s v=";"/>
    <s v=";"/>
    <s v=";"/>
    <s v="BR"/>
    <s v="STELLANTIS GSE N3/N4"/>
    <s v="USD"/>
    <s v=""/>
    <s v=""/>
    <s v="Kg"/>
    <s v="Purchase of material as requested by engineering to meet the assembly of prototypes. NQE539/23"/>
    <s v="1"/>
    <s v="1"/>
    <s v=""/>
    <s v=""/>
    <s v="0"/>
    <s v=""/>
    <s v=""/>
    <s v=""/>
    <s v=""/>
    <s v=""/>
    <s v=""/>
    <s v=""/>
  </r>
  <r>
    <d v="2024-02-01T00:00:00"/>
    <x v="6"/>
    <n v="117913"/>
    <s v="Customer reschedule FCA - dentro do acordo logistico"/>
    <s v="FIAT"/>
    <d v="2024-02-19T00:00:00"/>
    <s v="Ouros"/>
    <s v="Inbound Premium"/>
    <n v="480"/>
    <n v="480"/>
    <n v="6.7171218508787719E-4"/>
    <s v="PC-Plant PC Resp"/>
    <s v="Normal"/>
    <s v="APTIV MANUFATURA E SERVICOS DE-743893"/>
    <s v="COVRE, SANTOS-BRASIL-Dummy"/>
    <s v="REPROGRAMA DENTRO DO PROTOCOLO LOGÍSTICO."/>
    <s v="EMPRESA DE TRANSPORTES COVRE"/>
    <s v="PTA-00153144"/>
    <s v="13959101;"/>
    <s v=";"/>
    <s v=";"/>
    <s v="Aptiv"/>
    <s v="Premium - Productive"/>
    <s v="Moraes.Arnaldo@aptiv.com"/>
    <s v="2024-02-15T07:51:52.16"/>
    <s v="2024-02-20T05:42:32.33"/>
    <s v="SA"/>
    <s v="Closed Not Recovered"/>
    <s v="0"/>
    <s v=""/>
    <s v="480"/>
    <s v=""/>
    <s v="10023"/>
    <s v="Q11"/>
    <s v=""/>
    <s v="480"/>
    <s v="Non-Recoverable"/>
    <s v=""/>
    <s v="480"/>
    <s v="USD"/>
    <s v="COVRE, SANTOS-BRASIL"/>
    <s v="SANTOS"/>
    <s v="Dummy"/>
    <s v="BR"/>
    <s v="SA"/>
    <s v="SP"/>
    <s v="1"/>
    <s v="TV ANTONIO E FONSECA 250 BAIRRO"/>
    <s v="CONCEICAO DOS OUROS"/>
    <s v="743893"/>
    <s v="BR"/>
    <s v="SA"/>
    <s v="MG"/>
    <s v="37548-000"/>
    <s v="SPS"/>
    <s v="Approved"/>
    <s v="Edilson, Geraldo"/>
    <s v="2024-02-16T11:21:23.00"/>
    <s v="0"/>
    <s v=""/>
    <s v=""/>
    <s v=""/>
    <s v="Aptiv"/>
    <s v=""/>
    <s v="Invoice"/>
    <s v="Invoice"/>
    <s v=""/>
    <s v=""/>
    <s v="0 Days 15 Hr 29 Min "/>
    <s v="500"/>
    <s v="Approved -  ;; Approved -  ;"/>
    <s v="480"/>
    <s v="480"/>
    <s v=";"/>
    <s v=";"/>
    <s v=";"/>
    <s v="BR"/>
    <s v="VÃO MOTOR X6H"/>
    <s v="USD"/>
    <s v=""/>
    <s v=""/>
    <s v=""/>
    <s v=""/>
    <s v="1"/>
    <s v="1"/>
    <s v=""/>
    <s v=""/>
    <s v="0"/>
    <s v=""/>
    <s v=""/>
    <s v=""/>
    <s v=""/>
    <s v=""/>
    <s v=""/>
    <s v=""/>
  </r>
  <r>
    <d v="2024-02-01T00:00:00"/>
    <x v="7"/>
    <n v="117915"/>
    <s v="Stock discrepancy"/>
    <s v="TOYOTA"/>
    <d v="2024-02-16T00:00:00"/>
    <s v="Paraisopolis"/>
    <s v="Inbound Premium"/>
    <n v="480"/>
    <n v="480"/>
    <n v="6.7171218508787719E-4"/>
    <s v="PC-Plant PC Resp"/>
    <s v="Normal"/>
    <s v="APTIV MANUFATURA E SERVICOS DE-724381"/>
    <s v="COVRE-Dummy"/>
    <s v="DIVERGENCIA DE ESTOQUE"/>
    <s v="EMPRESA DE TRANSPORTES COVRE"/>
    <s v="PTA-00153145"/>
    <s v="M4043001 ;"/>
    <s v=";"/>
    <s v=";"/>
    <s v="Aptiv"/>
    <s v="Premium - Productive"/>
    <s v="william.de.siqueira@aptiv.com"/>
    <s v="2024-02-15T07:57:23.17"/>
    <s v="2024-02-16T11:21:34.00"/>
    <s v="SA"/>
    <s v="Closed Not Recovered"/>
    <s v="0"/>
    <s v=""/>
    <s v="0"/>
    <s v=""/>
    <s v="10012"/>
    <s v="Q11"/>
    <s v=""/>
    <s v=""/>
    <s v="Non-Recoverable"/>
    <s v=""/>
    <s v="480"/>
    <s v=""/>
    <s v="SANTOS SP"/>
    <s v="SANTOS SP"/>
    <s v="Dummy"/>
    <s v="BR"/>
    <s v="SA"/>
    <s v="SP"/>
    <s v="0"/>
    <s v="AVENIDA AVELINO RIBEIRO, 900"/>
    <s v="PARAISOPOLIS"/>
    <s v="724381"/>
    <s v="BR"/>
    <s v="SA"/>
    <s v="MG"/>
    <s v="37660-000"/>
    <s v="SPS"/>
    <s v="Approved"/>
    <s v="Edilson, Geraldo"/>
    <s v="2024-02-16T11:21:34.00"/>
    <s v="0"/>
    <s v=""/>
    <s v=""/>
    <s v=""/>
    <s v="Aptiv"/>
    <s v=""/>
    <s v="Invoice"/>
    <s v=""/>
    <s v=""/>
    <s v=""/>
    <s v="0 Days 15 Hr 24 Min "/>
    <s v="500"/>
    <s v="Approved -  ;; Approved -  ;"/>
    <s v="480"/>
    <s v="480"/>
    <s v=";"/>
    <s v=";"/>
    <s v=";"/>
    <s v="BR"/>
    <s v="COROLA"/>
    <s v="USD"/>
    <s v=""/>
    <s v=""/>
    <s v=""/>
    <s v=""/>
    <s v="1"/>
    <s v=""/>
    <s v=""/>
    <s v=""/>
    <s v="0"/>
    <s v=""/>
    <s v=""/>
    <s v=""/>
    <s v=""/>
    <s v=""/>
    <s v=""/>
    <s v=""/>
  </r>
  <r>
    <d v="2024-02-01T00:00:00"/>
    <x v="2"/>
    <n v="118008"/>
    <s v="Internal strategy"/>
    <s v="GM"/>
    <d v="2024-02-16T00:00:00"/>
    <s v="Pinhal"/>
    <s v="Inbound Premium"/>
    <n v="117.98"/>
    <n v="117.98"/>
    <n v="1.6510125749305782E-4"/>
    <s v="PC-Plant PC Resp"/>
    <s v="Normal"/>
    <s v="APTIV MANUFATURA E SERVICOS DE-728338"/>
    <s v="MOLEX DEUTSCHLAND GMBH-1045746"/>
    <s v="Aéreo necessário devido à mudança interna de Mix."/>
    <s v="DHL Express SA"/>
    <s v="PTA-00153136"/>
    <s v="13782479;"/>
    <s v=";"/>
    <s v=";"/>
    <s v="Aptiv"/>
    <s v="Premium - Productive"/>
    <s v="rodrigo.perez@aptiv.com"/>
    <s v="2024-02-16T10:36:36.37"/>
    <s v="2024-02-16T10:39:20.00"/>
    <s v="SA"/>
    <s v="Closed Not Recovered"/>
    <s v="0"/>
    <s v=""/>
    <s v="0"/>
    <s v="2024-02-16T00:00:00"/>
    <s v="10010"/>
    <s v="Q18"/>
    <s v=""/>
    <s v=""/>
    <s v="Non-Recoverable"/>
    <s v=""/>
    <s v="117.98"/>
    <s v=""/>
    <s v="OTTO-HAHN-STR. 1B"/>
    <s v="WALLDORF"/>
    <s v="1045746"/>
    <s v="DE"/>
    <s v="EMEA"/>
    <s v="BW"/>
    <s v="69190"/>
    <s v="JOSE MONFARDINI N 3 845 LOTEAMENTO"/>
    <s v="ESPIRITO SANTO DO PINHAL"/>
    <s v="728338"/>
    <s v="BR"/>
    <s v="SA"/>
    <s v="SP"/>
    <s v="13990000"/>
    <s v="SPS"/>
    <s v="Approved"/>
    <s v="Edilson, Geraldo"/>
    <s v="2024-02-16T10:39:20.00"/>
    <s v="0"/>
    <s v=""/>
    <s v=""/>
    <s v=""/>
    <s v="Aptiv"/>
    <s v=""/>
    <s v="Personal Estimate"/>
    <s v=""/>
    <s v=""/>
    <s v=""/>
    <s v="0 Days 0 Hr 2 Min "/>
    <s v="500"/>
    <s v="Approved -  ;"/>
    <s v="117.98"/>
    <s v="117.98"/>
    <s v=";"/>
    <s v=";"/>
    <s v=";"/>
    <s v="BR"/>
    <s v="ENGINE"/>
    <s v="USD"/>
    <s v=""/>
    <s v=""/>
    <s v=""/>
    <s v=""/>
    <s v="1"/>
    <s v=""/>
    <s v=""/>
    <s v=""/>
    <s v="0"/>
    <s v=""/>
    <s v=""/>
    <s v=""/>
    <s v=""/>
    <s v="726761322"/>
    <s v=""/>
    <s v=""/>
  </r>
  <r>
    <d v="2024-02-01T00:00:00"/>
    <x v="0"/>
    <n v="118019"/>
    <s v="Antecipação BP"/>
    <s v="PSA"/>
    <d v="2024-02-19T00:00:00"/>
    <s v="Paraisopolis"/>
    <s v="Inbound Premium"/>
    <n v="709.5"/>
    <n v="700"/>
    <n v="9.9287457358301846E-4"/>
    <s v="B2-Behind Schedule-Aptiv"/>
    <s v="Cost Recovery"/>
    <s v="APTIV MANUFATURA E SERVICOS DE-724381"/>
    <s v="APTIV SERVICES DEUTSCHLAND GMBH-752374"/>
    <s v="Antecipação virada de BP K0 - Custo será recuperado do cliente."/>
    <s v="DHL Express SA"/>
    <s v="PTA-00153155"/>
    <s v="13974320;"/>
    <s v=";"/>
    <s v=";"/>
    <s v="Customer"/>
    <s v="Premium - Productive"/>
    <s v="lua.barbosa.ribeiro@aptiv.com"/>
    <s v="2024-02-16T11:33:50.92"/>
    <s v="2024-02-21T07:31:42.11"/>
    <s v="SA"/>
    <s v="Closed Recovered"/>
    <s v="0"/>
    <s v=""/>
    <s v="709.5"/>
    <s v="2024-02-23T00:00:00"/>
    <s v="10012"/>
    <s v="Q11"/>
    <s v=""/>
    <s v="3434.9"/>
    <s v="Recoverable"/>
    <s v=""/>
    <s v="700"/>
    <s v="BRL"/>
    <s v="KOPERSTRASSE 10"/>
    <s v="NUREMBERG"/>
    <s v="752374"/>
    <s v="DE"/>
    <s v="EMEA"/>
    <s v="BY"/>
    <s v="90451"/>
    <s v="AVENIDA AVELINO RIBEIRO, 900"/>
    <s v="PARAISOPOLIS"/>
    <s v="724381"/>
    <s v="BR"/>
    <s v="SA"/>
    <s v="MG"/>
    <s v="37660-000"/>
    <s v="SPS"/>
    <s v="Approved"/>
    <s v="Carvalho, Eliane R"/>
    <s v="2024-02-16T01:17:04.00"/>
    <s v="0"/>
    <s v=""/>
    <s v=""/>
    <s v=""/>
    <s v="Aptiv"/>
    <s v=""/>
    <s v="Invoice"/>
    <s v="Invoice"/>
    <s v="GM"/>
    <s v=""/>
    <s v="0 Days 1 Hr 43 Min "/>
    <s v="800"/>
    <s v="Approved -  ;; Approved -  ;; Approved -  ;"/>
    <s v="709.5"/>
    <s v="709.5"/>
    <s v=";"/>
    <s v=";"/>
    <s v=";"/>
    <s v="BR"/>
    <s v="Principal K0"/>
    <s v="USD"/>
    <s v=""/>
    <s v=""/>
    <s v=""/>
    <s v=""/>
    <s v="1"/>
    <s v="0.20655609"/>
    <s v=""/>
    <s v=""/>
    <s v="0"/>
    <s v=""/>
    <s v=""/>
    <s v=""/>
    <s v=""/>
    <s v=""/>
    <s v=""/>
    <s v=""/>
  </r>
  <r>
    <d v="2024-02-01T00:00:00"/>
    <x v="5"/>
    <n v="118062"/>
    <s v="APTIV Shipment delay"/>
    <s v="VW"/>
    <d v="2024-02-19T00:00:00"/>
    <s v="Pinhal"/>
    <s v="Inbound Premium"/>
    <n v="410.71"/>
    <n v="410.71"/>
    <n v="5.7474773236967089E-4"/>
    <s v="PC-Plant PC Resp"/>
    <s v="Normal"/>
    <s v="APTIV MANUFATURA E SERVICOS DE DIST-1039282"/>
    <s v="Empresa de Transportes Covre-Dummy"/>
    <s v="Entrega Emergencial da Pasta M0061/24, para evitar parada de linha da VW. Necessário a entrega emergencial devido ao problema de nivelamento."/>
    <s v="EMPRESA DE TRANSPORTES COVRE"/>
    <s v="PTA-00153173"/>
    <s v="13856875;"/>
    <s v=";"/>
    <s v=";"/>
    <s v="Aptiv"/>
    <s v="Premium - Productive"/>
    <s v="rodrigo.perez@aptiv.com"/>
    <s v="2024-02-16T01:57:26.10"/>
    <s v="2024-02-16T03:01:52.00"/>
    <s v="SA"/>
    <s v="Closed Not Recovered"/>
    <s v="0"/>
    <s v=""/>
    <s v="0"/>
    <s v="2024-02-16T00:00:00"/>
    <s v="10010"/>
    <s v="Q18"/>
    <s v=""/>
    <s v=""/>
    <s v="Non-Recoverable"/>
    <s v=""/>
    <s v="410.71"/>
    <s v=""/>
    <s v="R. Hercílio Camargo Barbosa, 207"/>
    <s v="Santos"/>
    <s v="Dummy"/>
    <s v="BR"/>
    <s v="SA"/>
    <s v="Sao Paulo"/>
    <s v="11095-590"/>
    <s v="RUA JOSE MONFARDINI 3845"/>
    <s v="ESPIRITO SANTO DO PINHAL"/>
    <s v="1039282"/>
    <s v="BR"/>
    <s v="SA"/>
    <s v="SP"/>
    <s v="13990-000"/>
    <s v="SPS"/>
    <s v="Approved"/>
    <s v="Edilson, Geraldo"/>
    <s v="2024-02-16T03:01:52.00"/>
    <s v="0"/>
    <s v="EMPRESA DE TRANSPORTES COVRE"/>
    <s v=""/>
    <s v=""/>
    <s v="Aptiv"/>
    <s v=""/>
    <s v="Personal Estimate"/>
    <s v="Personal Estimate"/>
    <s v=""/>
    <s v=""/>
    <s v="0 Days 1 Hr 4 Min "/>
    <s v="500"/>
    <s v="Approved -  ;"/>
    <s v="410.71"/>
    <s v="410.71"/>
    <s v=";"/>
    <s v=";"/>
    <s v=";"/>
    <s v="BR"/>
    <s v="INTERIOR"/>
    <s v="USD"/>
    <s v=""/>
    <s v=""/>
    <s v=""/>
    <s v=""/>
    <s v="1"/>
    <s v=""/>
    <s v=""/>
    <s v=""/>
    <s v="0"/>
    <s v=""/>
    <s v=""/>
    <s v=""/>
    <s v=""/>
    <s v=""/>
    <s v="217616996"/>
    <s v=""/>
  </r>
  <r>
    <d v="2024-02-01T00:00:00"/>
    <x v="3"/>
    <n v="118105"/>
    <s v="Customer reschedule VW  TAOS - cliente pagará frete"/>
    <s v="VW"/>
    <d v="2024-02-19T00:00:00"/>
    <s v="Pinhal"/>
    <s v="Inbound Premium"/>
    <n v="103.47"/>
    <n v="103.47"/>
    <n v="1.4479595789800552E-4"/>
    <s v="PC-Plant PC Resp"/>
    <s v="Cost Recovery"/>
    <s v="APTIV MANUFATURA E SERVICOS DE-727173"/>
    <s v="APTIV MOBILITY SERVICES AUSTRIA-728073"/>
    <s v="Aéreo necessário devido ao problema de nivelamento da TAOS. Temos o OK por email para recuperação dos custos."/>
    <s v="DHL Express SA"/>
    <s v="PTA-00153210"/>
    <s v="10820661;"/>
    <s v=";"/>
    <s v=";"/>
    <s v="Customer"/>
    <s v="Premium - Productive"/>
    <s v="rodrigo.perez@aptiv.com"/>
    <s v="2024-02-16T03:39:23.60"/>
    <s v="2024-02-16T04:35:04.00"/>
    <s v="SA"/>
    <s v="Open"/>
    <s v="0"/>
    <s v=""/>
    <s v="0"/>
    <s v="2024-02-16T00:00:00"/>
    <s v="10010"/>
    <s v="Q18"/>
    <s v=""/>
    <s v=""/>
    <s v="Recoverable"/>
    <s v=""/>
    <s v="103.47"/>
    <s v=""/>
    <s v="STALLHOFNER STRASSE 4"/>
    <s v="MATTIGHOFEN"/>
    <s v="728073"/>
    <s v="AT"/>
    <s v="EMEA"/>
    <s v="OO"/>
    <s v="5230"/>
    <s v="JOSE MONFARDINI N 3 845 LOTEAMENTO"/>
    <s v="ESPIRITO SANTO DO PINHAL"/>
    <s v="727173"/>
    <s v="BR"/>
    <s v="SA"/>
    <s v="SP"/>
    <s v="13990000"/>
    <s v="SPS"/>
    <s v="Approved"/>
    <s v="Edilson, Geraldo"/>
    <s v="2024-02-16T04:35:04.00"/>
    <s v="0"/>
    <s v=""/>
    <s v=""/>
    <s v=""/>
    <s v="Aptiv"/>
    <s v=""/>
    <s v="Personal Estimate"/>
    <s v=""/>
    <s v="VW"/>
    <s v=""/>
    <s v="0 Days 0 Hr 55 Min "/>
    <s v="500"/>
    <s v="Approved -  ;"/>
    <s v="103.47"/>
    <s v="103.47"/>
    <s v=";"/>
    <s v=";"/>
    <s v=";"/>
    <s v="BR"/>
    <s v="MOTOR TAOS"/>
    <s v="USD"/>
    <s v=""/>
    <s v=""/>
    <s v=""/>
    <s v=""/>
    <s v="1"/>
    <s v=""/>
    <s v=""/>
    <s v=""/>
    <s v="0"/>
    <s v=""/>
    <s v=""/>
    <s v=""/>
    <s v=""/>
    <s v=""/>
    <s v=""/>
    <s v=""/>
  </r>
  <r>
    <d v="2024-02-01T00:00:00"/>
    <x v="3"/>
    <n v="118164"/>
    <s v="Customer reschedule VW  TAOS - cliente pagará frete"/>
    <s v="VW"/>
    <d v="2024-02-19T00:00:00"/>
    <s v="Pinhal"/>
    <s v="Inbound Premium"/>
    <n v="1986.66"/>
    <n v="1986.66"/>
    <n v="2.7801327700555877E-3"/>
    <s v="PC-Plant PC Resp"/>
    <s v="Cost Recovery"/>
    <s v="APTIV MANUFATURA E SERVICOS DE-104991"/>
    <s v="WOCO INDUSTRIETECHNIK GMBH-763739"/>
    <s v="AIR Freight needed due to EDI TAOS  issue. We have the OK by email to recover costs."/>
    <s v="JAS DO BRASIL LTD"/>
    <s v=""/>
    <s v="35640325;"/>
    <s v=";"/>
    <s v=";"/>
    <s v="Customer"/>
    <s v="Premium - Productive"/>
    <s v="bruno.g.silva2@aptiv.com"/>
    <s v="2024-02-21T05:45:09.77"/>
    <s v="2024-02-21T05:45:05.84"/>
    <s v="SA"/>
    <s v="Open"/>
    <s v="0"/>
    <s v=""/>
    <s v="0"/>
    <s v="2024-02-16T00:00:00"/>
    <s v="10010"/>
    <s v="Q18"/>
    <s v=""/>
    <s v=""/>
    <s v="Recoverable"/>
    <s v=""/>
    <s v="1800"/>
    <s v=""/>
    <s v="HANAUER LANDSTRASSE 16"/>
    <s v="BAD SODEN-SALMUENSTER"/>
    <s v="763739"/>
    <s v="DE"/>
    <s v="EMEA"/>
    <s v="HE"/>
    <s v="63628"/>
    <s v="RODOVIA SP 342 KM 196"/>
    <s v="ESPIRITO SANTO DO PINHAL"/>
    <s v="104991"/>
    <s v="BR"/>
    <s v="SA"/>
    <s v="SP"/>
    <s v="13990-000"/>
    <s v="SPS"/>
    <s v="Pending"/>
    <s v=""/>
    <s v=""/>
    <s v="0"/>
    <s v="JAS DO BRASIL LTD"/>
    <s v=""/>
    <s v=""/>
    <s v="Aptiv"/>
    <s v=""/>
    <s v="Personal Estimate"/>
    <s v="Personal Estimate"/>
    <s v="VW"/>
    <s v=""/>
    <s v=""/>
    <s v="0"/>
    <s v="Approved -  ;; Approved -  ;; Approved -  ;; Pending - "/>
    <s v="1986.66"/>
    <s v="1986.66"/>
    <s v=";"/>
    <s v=";"/>
    <s v=";"/>
    <s v="BR"/>
    <s v="MOTOR TAOS"/>
    <s v="EUR"/>
    <s v=""/>
    <s v=""/>
    <s v=""/>
    <s v=""/>
    <s v="1.1037"/>
    <s v=""/>
    <s v=""/>
    <s v=""/>
    <s v="0"/>
    <s v=""/>
    <s v=""/>
    <s v=""/>
    <s v=""/>
    <s v=""/>
    <s v=""/>
    <s v=""/>
  </r>
  <r>
    <d v="2024-02-01T00:00:00"/>
    <x v="3"/>
    <n v="118166"/>
    <s v="Customer reschedule VW  TAOS - cliente pagará frete"/>
    <s v="VW"/>
    <d v="2024-02-19T00:00:00"/>
    <s v="Pinhal"/>
    <s v="Inbound Premium"/>
    <n v="993.33"/>
    <n v="993.33"/>
    <n v="1.3900663850277939E-3"/>
    <s v="PC-Plant PC Resp"/>
    <s v="Cost Recovery"/>
    <s v="APTIV MANUFATURA E SERVICOS DE-104991"/>
    <s v="KNIPPING KUNSTSTOFFTECHNIK GESSMANN-1014015"/>
    <s v="AIR Freight needed due to EDI TAOS  issue. We have the OK by email to recover costs."/>
    <s v="JAS DO BRASIL LTD"/>
    <s v="PTA-00153224"/>
    <s v="13578104;"/>
    <s v=";"/>
    <s v=";"/>
    <s v="Customer"/>
    <s v="Premium - Productive"/>
    <s v="bruno.g.silva2@aptiv.com"/>
    <s v="2024-02-16T05:24:18.26"/>
    <s v="2024-02-16T06:54:11.00"/>
    <s v="SA"/>
    <s v="Open"/>
    <s v="0"/>
    <s v=""/>
    <s v="0"/>
    <s v="2024-02-16T00:00:00"/>
    <s v="10010"/>
    <s v="Q18"/>
    <s v=""/>
    <s v=""/>
    <s v="Recoverable"/>
    <s v=""/>
    <s v="900"/>
    <s v=""/>
    <s v="DIESELSTR. 27"/>
    <s v="LEINGARTEN"/>
    <s v="1014015"/>
    <s v="DE"/>
    <s v="EMEA"/>
    <s v="BW"/>
    <s v="74211"/>
    <s v="RODOVIA SP 342 KM 196"/>
    <s v="ESPIRITO SANTO DO PINHAL"/>
    <s v="104991"/>
    <s v="BR"/>
    <s v="SA"/>
    <s v="SP"/>
    <s v="13990-000"/>
    <s v="SPS"/>
    <s v="Approved"/>
    <s v="Naus, Angelica"/>
    <s v="2024-02-16T06:54:11.00"/>
    <s v="0"/>
    <s v="JAS DO BRASIL LTD"/>
    <s v=""/>
    <s v=""/>
    <s v="Aptiv"/>
    <s v=""/>
    <s v="Personal Estimate"/>
    <s v="Personal Estimate"/>
    <s v="VW"/>
    <s v=""/>
    <s v="0 Days 1 Hr 29 Min "/>
    <s v="1000"/>
    <s v="Approved -  ;; Approved -  ;; Approved -  ;"/>
    <s v="993.33"/>
    <s v="993.33"/>
    <s v=";"/>
    <s v=";"/>
    <s v=";"/>
    <s v="BR"/>
    <s v="MOTOR TAOS"/>
    <s v="EUR"/>
    <s v=""/>
    <s v=""/>
    <s v=""/>
    <s v="13578104 / 33287229"/>
    <s v="1.1037"/>
    <s v=""/>
    <s v=""/>
    <s v=""/>
    <s v="0"/>
    <s v=""/>
    <s v=""/>
    <s v=""/>
    <s v=""/>
    <s v="315658831"/>
    <s v=""/>
    <s v=""/>
  </r>
  <r>
    <d v="2024-02-01T00:00:00"/>
    <x v="3"/>
    <n v="118170"/>
    <s v="Customer reschedule VW  TAOS - cliente pagará frete"/>
    <s v="VW"/>
    <d v="2024-02-19T00:00:00"/>
    <s v="Pinhal"/>
    <s v="Inbound Premium"/>
    <n v="4966.6499999999996"/>
    <n v="4966.6499999999996"/>
    <n v="6.9503319251389686E-3"/>
    <s v="PC-Plant PC Resp"/>
    <s v="Cost Recovery"/>
    <s v="APTIV MANUFATURA E SERVICOS DE-104991"/>
    <s v="FEP FAHRZEUGELEKTRIK PIRNA GMBH-7046317"/>
    <s v="AirFreight needed due to EDI TAOS issue. We have their OK by email to recover costs."/>
    <s v="JAS DO BRASIL LTD"/>
    <s v=""/>
    <s v="33350184;"/>
    <s v=";"/>
    <s v=";"/>
    <s v="Customer"/>
    <s v="Premium - Productive"/>
    <s v="bruno.g.silva2@aptiv.com"/>
    <s v="2024-02-21T05:43:29.54"/>
    <s v="2024-02-21T05:43:06.65"/>
    <s v="SA"/>
    <s v="Open"/>
    <s v="0"/>
    <s v=""/>
    <s v="0"/>
    <s v="2024-02-16T00:00:00"/>
    <s v="10010"/>
    <s v="Q18"/>
    <s v=""/>
    <s v=""/>
    <s v="Recoverable"/>
    <s v=""/>
    <s v="4500"/>
    <s v=""/>
    <s v="HUGO-KUETTNER-STR. 8"/>
    <s v="PIRNA"/>
    <s v="7046317"/>
    <s v="DE"/>
    <s v="EMEA"/>
    <s v="SN"/>
    <s v="01796"/>
    <s v="RODOVIA SP 342 KM 196"/>
    <s v="ESPIRITO SANTO DO PINHAL"/>
    <s v="104991"/>
    <s v="BR"/>
    <s v="SA"/>
    <s v="SP"/>
    <s v="13990-000"/>
    <s v="SPS"/>
    <s v="Pending"/>
    <s v=""/>
    <s v=""/>
    <s v="0"/>
    <s v="JAS DO BRASIL LTD"/>
    <s v=""/>
    <s v=""/>
    <s v="Aptiv"/>
    <s v=""/>
    <s v="Personal Estimate"/>
    <s v="Personal Estimate"/>
    <s v="VW"/>
    <s v=""/>
    <s v=""/>
    <s v="0"/>
    <s v="Approved -  ;; Approved -  ;; Approved -  ;; Pending - "/>
    <s v="4966.65"/>
    <s v="4966.65"/>
    <s v=";"/>
    <s v=";"/>
    <s v=";"/>
    <s v="BR"/>
    <s v="MOTOR TAOS"/>
    <s v="EUR"/>
    <s v=""/>
    <s v=""/>
    <s v=""/>
    <s v="10846300/ 13662492/ 33295110/ 13974574/ 33284135/ 33283286/ 35376912/ 33283289/ 33350184/ 13858448"/>
    <s v="1.1037"/>
    <s v=""/>
    <s v=""/>
    <s v=""/>
    <s v="0"/>
    <s v=""/>
    <s v=""/>
    <s v=""/>
    <s v=""/>
    <s v="177220647"/>
    <s v=""/>
    <s v=""/>
  </r>
  <r>
    <d v="2024-02-01T00:00:00"/>
    <x v="0"/>
    <n v="118242"/>
    <s v="Project/ Samples - VW 246 A0 - Forma de recuperação TBD"/>
    <s v="VW"/>
    <d v="2024-02-17T00:00:00"/>
    <s v="Paraisopolis"/>
    <s v="Inbound Premium"/>
    <n v="48.68"/>
    <n v="48.68"/>
    <n v="6.8122810770995543E-5"/>
    <s v="E1P-Prototypes/Samples"/>
    <s v="Cost Recovery"/>
    <s v="APTIV MANUFATURA E SERVICOS DE-724381"/>
    <s v="SERENDIPITY ELECTRONICS-749804"/>
    <s v="Parts for project development. Freight approved by email by the Project Manager."/>
    <s v="DHL Express SA"/>
    <s v="PTA-00153377"/>
    <s v="33124945;"/>
    <s v=";"/>
    <s v=";"/>
    <s v="Aptiv"/>
    <s v="Premium - Productive"/>
    <s v="Stefany.Tressoldi@aptiv.com"/>
    <s v="2024-02-17T02:20:56.03"/>
    <s v="2024-02-19T11:06:00.00"/>
    <s v="SA"/>
    <s v="Open"/>
    <s v="0"/>
    <s v=""/>
    <s v="0"/>
    <s v=""/>
    <s v="10012"/>
    <s v="Q11"/>
    <s v=""/>
    <s v=""/>
    <s v="Recoverable"/>
    <s v=""/>
    <s v="48.68"/>
    <s v=""/>
    <s v="152 E MAIN ST"/>
    <s v="HUNTINGTON"/>
    <s v="749804"/>
    <s v="US"/>
    <s v="NA"/>
    <s v="NY"/>
    <s v="11743-2958"/>
    <s v="AVENIDA AVELINO RIBEIRO, 900"/>
    <s v="PARAISOPOLIS"/>
    <s v="724381"/>
    <s v="BR"/>
    <s v="SA"/>
    <s v="MG"/>
    <s v="37660-000"/>
    <s v="SPS"/>
    <s v="Approved"/>
    <s v="Edilson, Geraldo"/>
    <s v="2024-02-19T11:06:00.00"/>
    <s v="0"/>
    <s v=""/>
    <s v=""/>
    <s v=""/>
    <s v="Aptiv"/>
    <s v=""/>
    <s v="Invoice"/>
    <s v="Invoice"/>
    <s v="VW"/>
    <s v=""/>
    <s v="1 Days 20 Hr 45 Min "/>
    <s v="500"/>
    <s v="Approved -  ;; Approved -  ;"/>
    <s v="48.68"/>
    <s v="48.68"/>
    <s v=";"/>
    <s v=";"/>
    <s v=";"/>
    <s v="BR"/>
    <s v="246 A0 SUV"/>
    <s v="USD"/>
    <s v=""/>
    <s v=""/>
    <s v=""/>
    <s v="AWB 9518774112"/>
    <s v="1"/>
    <s v=""/>
    <s v=""/>
    <s v=""/>
    <s v="0"/>
    <s v=""/>
    <s v=""/>
    <s v=""/>
    <s v=""/>
    <s v=""/>
    <s v=""/>
    <s v=""/>
  </r>
  <r>
    <d v="2024-02-01T00:00:00"/>
    <x v="0"/>
    <n v="118244"/>
    <s v="Project/ Samples - JD Absorvido em SC 561-22"/>
    <s v="JOHN DEERE"/>
    <d v="2024-02-17T00:00:00"/>
    <s v="Paraisopolis"/>
    <s v="Inbound Premium"/>
    <n v="200"/>
    <n v="200"/>
    <n v="2.7988007711994881E-4"/>
    <s v="E1P-Prototypes/Samples"/>
    <s v="Cost Recovery"/>
    <s v="APTIV MANUFATURA E SERVICOS DE-724381"/>
    <s v="APTIV CENTEC I (FW98)-725544"/>
    <s v="Parts for project development. Freight will be absorbed at the SC 561-22 quotation."/>
    <s v="DHL Express SA"/>
    <s v="PTA-00153378"/>
    <s v="13767802;"/>
    <s v=";"/>
    <s v=";"/>
    <s v="Aptiv"/>
    <s v="Premium - Productive"/>
    <s v="Stefany.Tressoldi@aptiv.com"/>
    <s v="2024-02-17T03:17:59.32"/>
    <s v="2024-02-19T11:06:36.00"/>
    <s v="SA"/>
    <s v="Closed Recovered"/>
    <s v="0"/>
    <s v=""/>
    <s v="200"/>
    <s v=""/>
    <s v="10012"/>
    <s v="Q11"/>
    <s v=""/>
    <s v="200"/>
    <s v="Recoverable"/>
    <s v=""/>
    <s v="200"/>
    <s v="USD"/>
    <s v="CARRETERA SALTILLO PIEDRAS NEGRAS K"/>
    <s v="RAMOS ARIZPE"/>
    <s v="725544"/>
    <s v="MX"/>
    <s v="NA"/>
    <s v="COA"/>
    <s v="25900"/>
    <s v="AVENIDA AVELINO RIBEIRO, 900"/>
    <s v="PARAISOPOLIS"/>
    <s v="724381"/>
    <s v="BR"/>
    <s v="SA"/>
    <s v="MG"/>
    <s v="37660-000"/>
    <s v="SPS"/>
    <s v="Approved"/>
    <s v="Edilson, Geraldo"/>
    <s v="2024-02-19T11:06:36.00"/>
    <s v="0"/>
    <s v=""/>
    <s v=""/>
    <s v=""/>
    <s v="Aptiv"/>
    <s v=""/>
    <s v="Invoice"/>
    <s v="Invoice"/>
    <s v="VW"/>
    <s v=""/>
    <s v="1 Days 19 Hr 48 Min "/>
    <s v="500"/>
    <s v="Approved -  ;; Approved -  ;"/>
    <s v="200"/>
    <s v="200"/>
    <s v=";"/>
    <s v=";"/>
    <s v=";"/>
    <s v="BR"/>
    <s v="MERCURY "/>
    <s v="USD"/>
    <s v=""/>
    <s v=""/>
    <s v=""/>
    <s v=""/>
    <s v="1"/>
    <s v="1"/>
    <s v=""/>
    <s v=""/>
    <s v="0"/>
    <s v=""/>
    <s v=""/>
    <s v=""/>
    <s v=""/>
    <s v=""/>
    <s v=""/>
    <s v=""/>
  </r>
  <r>
    <d v="2024-02-01T00:00:00"/>
    <x v="0"/>
    <n v="118245"/>
    <s v="Project/ Samples - JD Absorvido em SC 561-22"/>
    <s v="JOHN DEERE"/>
    <d v="2024-02-17T00:00:00"/>
    <s v="Paraisopolis"/>
    <s v="Inbound Premium"/>
    <n v="180"/>
    <n v="180"/>
    <n v="2.5189206940795392E-4"/>
    <s v="E1P-Prototypes/Samples"/>
    <s v="Cost Recovery"/>
    <s v="APTIV MANUFATURA E SERVICOS DE-724381"/>
    <s v="APTIV WARREN (FR09)-725458"/>
    <s v="Parts for project development. Freight will be absorbed at the SC 561-22 quotation."/>
    <s v="DHL Express SA"/>
    <s v="PTA-00153379"/>
    <s v="13697411;"/>
    <s v=";"/>
    <s v=";"/>
    <s v="Aptiv"/>
    <s v="Premium - Productive"/>
    <s v="Stefany.Tressoldi@aptiv.com"/>
    <s v="2024-02-17T03:20:13.78"/>
    <s v="2024-02-19T11:06:57.00"/>
    <s v="SA"/>
    <s v="Closed Recovered"/>
    <s v="0"/>
    <s v=""/>
    <s v="180"/>
    <s v=""/>
    <s v="10012"/>
    <s v="Q11"/>
    <s v=""/>
    <s v="180"/>
    <s v="Recoverable"/>
    <s v=""/>
    <s v="180"/>
    <s v="USD"/>
    <s v="1265 N RIVER RD"/>
    <s v="WARREN"/>
    <s v="725458"/>
    <s v="US"/>
    <s v="NA"/>
    <s v="OH"/>
    <s v="44483"/>
    <s v="AVENIDA AVELINO RIBEIRO, 900"/>
    <s v="PARAISOPOLIS"/>
    <s v="724381"/>
    <s v="BR"/>
    <s v="SA"/>
    <s v="MG"/>
    <s v="37660-000"/>
    <s v="SPS"/>
    <s v="Approved"/>
    <s v="Edilson, Geraldo"/>
    <s v="2024-02-19T11:06:57.00"/>
    <s v="0"/>
    <s v=""/>
    <s v=""/>
    <s v=""/>
    <s v="Aptiv"/>
    <s v=""/>
    <s v="Invoice"/>
    <s v="Invoice"/>
    <s v="VW"/>
    <s v=""/>
    <s v="1 Days 19 Hr 46 Min "/>
    <s v="500"/>
    <s v="Approved -  ;; Approved -  ;"/>
    <s v="180"/>
    <s v="180"/>
    <s v=";"/>
    <s v=";"/>
    <s v=";"/>
    <s v="BR"/>
    <s v="MERCURY"/>
    <s v="USD"/>
    <s v=""/>
    <s v=""/>
    <s v=""/>
    <s v=""/>
    <s v="1"/>
    <s v="1"/>
    <s v=""/>
    <s v=""/>
    <s v="0"/>
    <s v=""/>
    <s v=""/>
    <s v=""/>
    <s v=""/>
    <s v=""/>
    <s v=""/>
    <s v=""/>
  </r>
  <r>
    <d v="2024-02-01T00:00:00"/>
    <x v="0"/>
    <n v="118319"/>
    <s v="Project/ Samples - VW 246 A0 - Forma de recuperação TBD"/>
    <s v="VW"/>
    <d v="2024-02-19T00:00:00"/>
    <s v="Paraisopolis"/>
    <s v="Inbound Premium"/>
    <n v="84.14"/>
    <n v="84.14"/>
    <n v="1.1774554844436247E-4"/>
    <s v="E1P-Prototypes/Samples"/>
    <s v="Cost Recovery"/>
    <s v="APTIV MANUFATURA E SERVICOS DE-724381"/>
    <s v="LEAR CORPORATION GMBH-728074"/>
    <s v="Parts for project development. Freight approved by email by the Project Manager."/>
    <s v="DHL Express SA"/>
    <s v="PTA-00153457"/>
    <s v="35640025;"/>
    <s v=";"/>
    <s v=";"/>
    <s v="Aptiv"/>
    <s v="Premium - Productive"/>
    <s v="Stefany.Tressoldi@aptiv.com"/>
    <s v="2024-02-19T11:03:10.75"/>
    <s v="2024-02-19T04:30:30.00"/>
    <s v="SA"/>
    <s v="Open"/>
    <s v="0"/>
    <s v=""/>
    <s v="0"/>
    <s v=""/>
    <s v="10012"/>
    <s v="Q11"/>
    <s v=""/>
    <s v=""/>
    <s v="Recoverable"/>
    <s v=""/>
    <s v="84.14"/>
    <s v=""/>
    <s v="SCHLOSSERSTRASSE 4"/>
    <s v="REMSCHEID"/>
    <s v="728074"/>
    <s v="DE"/>
    <s v="EMEA"/>
    <s v="NW"/>
    <s v="42899"/>
    <s v="AVENIDA AVELINO RIBEIRO, 900"/>
    <s v="PARAISOPOLIS"/>
    <s v="724381"/>
    <s v="BR"/>
    <s v="SA"/>
    <s v="MG"/>
    <s v="37660-000"/>
    <s v="SPS"/>
    <s v="Approved"/>
    <s v="Edilson, Geraldo"/>
    <s v="2024-02-19T04:30:30.00"/>
    <s v="0"/>
    <s v="DHL Express SA"/>
    <s v=""/>
    <s v=""/>
    <s v="Aptiv"/>
    <s v=""/>
    <s v="Invoice"/>
    <s v="Invoice"/>
    <s v=""/>
    <s v=""/>
    <s v="0 Days 5 Hr 27 Min "/>
    <s v="500"/>
    <s v="Approved -  ;; Approved -  ;"/>
    <s v="84.14"/>
    <s v="84.14"/>
    <s v=";"/>
    <s v=";"/>
    <s v=";"/>
    <s v="BR"/>
    <s v="246 A0 SUV"/>
    <s v="USD"/>
    <s v=""/>
    <s v=""/>
    <s v=""/>
    <s v="DPP73045 "/>
    <s v="1"/>
    <s v=""/>
    <s v=""/>
    <s v=""/>
    <s v="0"/>
    <s v=""/>
    <s v=""/>
    <s v=""/>
    <s v=""/>
    <s v=""/>
    <s v=""/>
    <s v=""/>
  </r>
  <r>
    <d v="2024-02-01T00:00:00"/>
    <x v="3"/>
    <n v="118373"/>
    <s v="Customer reschedule VW  TAOS - cliente pagará frete"/>
    <s v="VW"/>
    <d v="2024-02-20T00:00:00"/>
    <s v="Pinhal"/>
    <s v="Inbound Premium"/>
    <n v="1757.11"/>
    <n v="1757.11"/>
    <n v="2.4589004115411661E-3"/>
    <s v="PC-Plant PC Resp"/>
    <s v="Cost Recovery"/>
    <s v="APTIV MANUFATURA E SERVICOS DE-727173"/>
    <s v="KLAUKE SLOVAKIA S R O-764589"/>
    <s v="Air Freight needed  due EDI problem with VW. We have their OK by email to cover the costs."/>
    <s v="DHL Express SA"/>
    <s v=""/>
    <s v="13578104;"/>
    <s v=";"/>
    <s v=";"/>
    <s v="Customer"/>
    <s v="Premium - Productive"/>
    <s v="rodrigo.perez@aptiv.com"/>
    <s v="2024-02-21T05:44:54.78"/>
    <s v="2024-02-21T05:44:49.80"/>
    <s v="SA"/>
    <s v="Open"/>
    <s v="0"/>
    <s v=""/>
    <s v="0"/>
    <s v="2024-02-19T00:00:00"/>
    <s v="10010"/>
    <s v="Q18"/>
    <s v=""/>
    <s v=""/>
    <s v="Recoverable"/>
    <s v=""/>
    <s v="1757.11"/>
    <s v=""/>
    <s v="NABREZIE ORAVY 2713"/>
    <s v="DOLNY KUBIN"/>
    <s v="764589"/>
    <s v="SK"/>
    <s v="EMEA"/>
    <s v="SK"/>
    <s v="02601"/>
    <s v="JOSE MONFARDINI N 3 845 LOTEAMENTO"/>
    <s v="ESPIRITO SANTO DO PINHAL"/>
    <s v="727173"/>
    <s v="BR"/>
    <s v="SA"/>
    <s v="SP"/>
    <s v="13990000"/>
    <s v="SPS"/>
    <s v="Pending"/>
    <s v=""/>
    <s v=""/>
    <s v="0"/>
    <s v=""/>
    <s v=""/>
    <s v=""/>
    <s v="Aptiv"/>
    <s v=""/>
    <s v="Personal Estimate"/>
    <s v=""/>
    <s v="VW"/>
    <s v=""/>
    <s v=""/>
    <s v="0"/>
    <s v="Approved -  ;; Approved -  ;; Approved -  ;; Pending - "/>
    <s v="1757.11"/>
    <s v="1757.11"/>
    <s v=";"/>
    <s v=";"/>
    <s v=";"/>
    <s v="BR"/>
    <s v="MOTOR TAOS"/>
    <s v="USD"/>
    <s v=""/>
    <s v=""/>
    <s v=""/>
    <s v=""/>
    <s v="1"/>
    <s v=""/>
    <s v=""/>
    <s v=""/>
    <s v="0"/>
    <s v=""/>
    <s v=""/>
    <s v=""/>
    <s v=""/>
    <s v=""/>
    <s v=""/>
    <s v=""/>
  </r>
  <r>
    <d v="2024-02-01T00:00:00"/>
    <x v="6"/>
    <n v="118396"/>
    <s v="Customs clearance delay"/>
    <s v="JOHN DEERE"/>
    <d v="2024-02-20T00:00:00"/>
    <s v="Paraisopolis"/>
    <s v="Inbound Premium"/>
    <n v="480"/>
    <n v="480"/>
    <n v="6.7171218508787719E-4"/>
    <s v="T1-Transportation"/>
    <s v="Normal"/>
    <s v="Paraisopolis-10012"/>
    <s v="COMERCIALIZADORA CORDAFLEX, S.A. DE-1069092"/>
    <s v="Atraso na liberação do Sigvig de 1 semana, linha está parada"/>
    <s v="EMPRESA DE TRANSPORTES COVRE"/>
    <s v="PTA-00153456"/>
    <s v="M3070701;"/>
    <s v=";"/>
    <s v=";"/>
    <s v="Aptiv"/>
    <s v="Premium - Productive"/>
    <s v="william.de.siqueira@aptiv.com"/>
    <s v="2024-02-19T02:11:03.09"/>
    <s v="2024-02-19T04:29:31.00"/>
    <s v="SA"/>
    <s v="Closed Not Recovered"/>
    <s v="0"/>
    <s v=""/>
    <s v="0"/>
    <s v=""/>
    <s v="10012"/>
    <s v="Q11"/>
    <s v=""/>
    <s v=""/>
    <s v="Non-Recoverable"/>
    <s v=""/>
    <s v="480"/>
    <s v=""/>
    <s v="CARRETERA PANAMERICANA KM. 230.6"/>
    <s v="CORREGIDORA"/>
    <s v="1069092"/>
    <s v="MX"/>
    <s v="NA"/>
    <s v="BCN"/>
    <s v="76900"/>
    <s v="Av. Avelino Ribeiro, 900"/>
    <s v="PARAISOPOLIS"/>
    <s v="10012"/>
    <s v="BR"/>
    <s v="SA"/>
    <s v="Minas Gerais"/>
    <s v="37660-000"/>
    <s v="SPS"/>
    <s v="Approved"/>
    <s v="Edilson, Geraldo"/>
    <s v="2024-02-19T04:29:31.00"/>
    <s v="0"/>
    <s v=""/>
    <s v=""/>
    <s v=""/>
    <s v="Transportation"/>
    <s v=""/>
    <s v="Invoice"/>
    <s v=""/>
    <s v=""/>
    <s v=""/>
    <s v="0 Days 2 Hr 18 Min "/>
    <s v="500"/>
    <s v="Approved -  ;; Approved -  ;"/>
    <s v="480"/>
    <s v="480"/>
    <s v=";"/>
    <s v=";"/>
    <s v=";"/>
    <s v="BR"/>
    <s v="A8 Grupo 2"/>
    <s v="USD"/>
    <s v=""/>
    <s v=""/>
    <s v=""/>
    <s v=""/>
    <s v="1"/>
    <s v=""/>
    <s v=""/>
    <s v=""/>
    <s v="0"/>
    <s v=""/>
    <s v=""/>
    <s v=""/>
    <s v=""/>
    <s v="812798196"/>
    <s v=""/>
    <s v=""/>
  </r>
  <r>
    <d v="2024-02-01T00:00:00"/>
    <x v="0"/>
    <n v="118531"/>
    <s v="Project/ Samples - VW 246 A0 - Forma de recuperação TBD"/>
    <s v="VW"/>
    <d v="2024-02-19T00:00:00"/>
    <s v="Paraisopolis"/>
    <s v="Inbound Premium"/>
    <n v="123.62"/>
    <n v="123.62"/>
    <n v="1.7299387566784035E-4"/>
    <s v="E1P-Prototypes/Samples"/>
    <s v="Cost Recovery"/>
    <s v="APTIV MANUFATURA E SERVICOS DE-724381"/>
    <s v="Pune MFG-IN12"/>
    <s v="Parts for project development. Freight approved by email by the Project Manager."/>
    <s v="DHL Express SA"/>
    <s v="PTA-00153494"/>
    <s v="35640025;"/>
    <s v=";"/>
    <s v=";"/>
    <s v="Aptiv"/>
    <s v="Premium - Productive"/>
    <s v="Stefany.Tressoldi@aptiv.com"/>
    <s v="2024-02-19T05:50:51.33"/>
    <s v="2024-02-19T08:13:38.00"/>
    <s v="SA"/>
    <s v="Open"/>
    <s v="0"/>
    <s v=""/>
    <s v="0"/>
    <s v=""/>
    <s v="10012"/>
    <s v="Q11"/>
    <s v=""/>
    <s v=""/>
    <s v="Recoverable"/>
    <s v=""/>
    <s v="123.62"/>
    <s v=""/>
    <s v="Unit no C. Building B100 - Chakan-Talegaon Road"/>
    <s v="Pune"/>
    <s v="IN12"/>
    <s v="IN"/>
    <s v="AP"/>
    <s v="Maharashtra"/>
    <s v="410501"/>
    <s v="AVENIDA AVELINO RIBEIRO, 900"/>
    <s v="PARAISOPOLIS"/>
    <s v="724381"/>
    <s v="BR"/>
    <s v="SA"/>
    <s v="MG"/>
    <s v="37660-000"/>
    <s v="SPS"/>
    <s v="Approved"/>
    <s v="Edilson, Geraldo"/>
    <s v="2024-02-19T08:13:38.00"/>
    <s v="0"/>
    <s v="DHL Express SA"/>
    <s v=""/>
    <s v=""/>
    <s v="Aptiv"/>
    <s v=""/>
    <s v="Invoice"/>
    <s v="Invoice"/>
    <s v=""/>
    <s v=""/>
    <s v="0 Days 2 Hr 22 Min "/>
    <s v="500"/>
    <s v="Approved -  ;; Approved -  ;"/>
    <s v="123.62"/>
    <s v="123.62"/>
    <s v=";"/>
    <s v=";"/>
    <s v=";"/>
    <s v="BR"/>
    <s v="246 A0 SUV"/>
    <s v="USD"/>
    <s v=""/>
    <s v=""/>
    <s v=""/>
    <s v="AWB  5866919214"/>
    <s v="1"/>
    <s v=""/>
    <s v=""/>
    <s v=""/>
    <s v="0"/>
    <s v=""/>
    <s v=""/>
    <s v=""/>
    <s v=""/>
    <s v=""/>
    <s v=""/>
    <s v=""/>
  </r>
  <r>
    <d v="2024-02-01T00:00:00"/>
    <x v="3"/>
    <n v="118535"/>
    <s v="Customer reschedule Phinia - recuperar através de POV"/>
    <s v="OTHER"/>
    <d v="2024-02-05T00:00:00"/>
    <s v="Paraisopolis"/>
    <s v="Inbound Premium"/>
    <n v="260"/>
    <n v="260"/>
    <n v="3.6384410025593343E-4"/>
    <s v="E4-Engineering-External Customer Resp"/>
    <s v="Cost Recovery Pending"/>
    <s v="APTIV MANUFATURA E SERVICOS DE-724381"/>
    <s v="APTIV CENTEC I (FW98)-748611"/>
    <s v="Reprograma do cliente-Sensor Oxigenio"/>
    <s v="DHL Express SA"/>
    <s v="PTA-00153493"/>
    <s v="12077628;"/>
    <s v=";"/>
    <s v=";"/>
    <s v="Customer"/>
    <s v="Premium - Productive"/>
    <s v="Moraes.Arnaldo@aptiv.com"/>
    <s v="2024-02-19T06:02:25.88"/>
    <s v="2024-02-19T08:13:34.00"/>
    <s v="SA"/>
    <s v="Open"/>
    <s v="0"/>
    <s v=""/>
    <s v="0"/>
    <s v=""/>
    <s v="10012"/>
    <s v="Q11"/>
    <s v=""/>
    <s v=""/>
    <s v="Recoverable"/>
    <s v=""/>
    <s v="260"/>
    <s v=""/>
    <s v="CARRET. SALTILLO-PIEDRAS NEGRAS KM"/>
    <s v="APODACA"/>
    <s v="748611"/>
    <s v="MX"/>
    <s v="NA"/>
    <s v="NL"/>
    <s v="66600"/>
    <s v="AVENIDA AVELINO RIBEIRO, 900"/>
    <s v="PARAISOPOLIS"/>
    <s v="724381"/>
    <s v="BR"/>
    <s v="SA"/>
    <s v="MG"/>
    <s v="37660-000"/>
    <s v="SPS"/>
    <s v="Approved"/>
    <s v="Edilson, Geraldo"/>
    <s v="2024-02-19T08:13:34.00"/>
    <s v="0"/>
    <s v="DHL Express SA"/>
    <s v=""/>
    <s v=""/>
    <s v="Customer"/>
    <s v=""/>
    <s v="Invoice"/>
    <s v="Invoice"/>
    <s v="OTHER"/>
    <s v=""/>
    <s v="0 Days 2 Hr 11 Min "/>
    <s v="500"/>
    <s v="Approved -  ;; Approved -  ;"/>
    <s v="260"/>
    <s v="260"/>
    <s v=";"/>
    <s v=";"/>
    <s v=";"/>
    <s v="BR"/>
    <s v="NA"/>
    <s v="USD"/>
    <s v=""/>
    <s v=""/>
    <s v=""/>
    <s v=""/>
    <s v="1"/>
    <s v=""/>
    <s v=""/>
    <s v=""/>
    <s v="0"/>
    <s v=""/>
    <s v=""/>
    <s v=""/>
    <s v=""/>
    <s v=""/>
    <s v=""/>
    <s v=""/>
  </r>
  <r>
    <d v="2024-02-01T00:00:00"/>
    <x v="8"/>
    <n v="118661"/>
    <s v="Supplier delay"/>
    <s v="JOHN DEERE"/>
    <d v="2024-02-21T00:00:00"/>
    <s v="Paraisopolis"/>
    <s v="Inbound Premium"/>
    <n v="579.16999999999996"/>
    <n v="930"/>
    <n v="8.1049072132780367E-4"/>
    <s v="B3-Behind Schedule-External Supplier"/>
    <s v="Cost Recovery"/>
    <s v="APTIV MANUFATURA E SERVICOS DE-724381"/>
    <s v="AMPHENOL TUCHEL INDUSTRIAL GMBH, OD-1086946"/>
    <s v="Delay of supplier, recovered under ICC"/>
    <s v="JAS DO BRASIL LTD"/>
    <s v="PTA-00153708"/>
    <s v="13950502;"/>
    <s v=";"/>
    <s v=";"/>
    <s v="Supplier"/>
    <s v="Premium - Productive"/>
    <s v="Moraes.Arnaldo@aptiv.com"/>
    <s v="2024-02-20T11:39:13.25"/>
    <s v="2024-02-26T07:59:27.63"/>
    <s v="SA"/>
    <s v="Closed Recovered"/>
    <s v="0"/>
    <s v=""/>
    <s v="579.17"/>
    <s v=""/>
    <s v="10012"/>
    <s v="Q11"/>
    <s v=""/>
    <s v="579.17"/>
    <s v="Recoverable"/>
    <s v="RECOVERED UNDER ICC"/>
    <s v="930"/>
    <s v="USD"/>
    <s v="104"/>
    <s v="OSTROV"/>
    <s v="1086946"/>
    <s v="CZ"/>
    <s v="EMEA"/>
    <s v="41"/>
    <s v="363 01"/>
    <s v="AVENIDA AVELINO RIBEIRO, 900"/>
    <s v="PARAISOPOLIS"/>
    <s v="724381"/>
    <s v="BR"/>
    <s v="SA"/>
    <s v="MG"/>
    <s v="37660-000"/>
    <s v="SPS"/>
    <s v="Approved"/>
    <s v="Naus, Angelica"/>
    <s v="2024-02-20T05:19:04.00"/>
    <s v="0"/>
    <s v="DSV UTI Air &amp; Sea Agenciamento de Transportes"/>
    <s v="PRG47365830"/>
    <s v=""/>
    <s v="Supplier"/>
    <s v=""/>
    <s v="Invoice"/>
    <s v="Invoice"/>
    <s v=""/>
    <s v="Dummy-Dummy"/>
    <s v="0 Days 5 Hr 39 Min "/>
    <s v="1000"/>
    <s v="Approved -  ;; Approved -  ;; Approved -  ;; Approved -  ;"/>
    <s v="579.17"/>
    <s v="579.17"/>
    <s v=";"/>
    <s v=";"/>
    <s v=";"/>
    <s v="BR"/>
    <s v="MAGMA"/>
    <s v="USD"/>
    <s v="Other"/>
    <s v=""/>
    <s v=""/>
    <s v="13950502"/>
    <s v="1"/>
    <s v="1"/>
    <s v=""/>
    <s v=""/>
    <s v="0"/>
    <s v=""/>
    <s v=""/>
    <s v=""/>
    <s v=""/>
    <s v="177220647"/>
    <s v=""/>
    <s v="AMPHENOL TUCHEL IND."/>
  </r>
  <r>
    <d v="2024-02-01T00:00:00"/>
    <x v="6"/>
    <n v="118676"/>
    <s v="Customer reschedule FCA - dentro do acordo logistico"/>
    <s v="FIAT"/>
    <d v="2024-02-23T00:00:00"/>
    <s v="Ouros"/>
    <s v="Inbound Premium"/>
    <n v="938"/>
    <n v="938"/>
    <n v="1.3126375616925598E-3"/>
    <s v="PC-Plant PC Resp"/>
    <s v="Normal"/>
    <s v="APTIV MANUFATURA E SERVICOS DE-743893"/>
    <s v="SHANGHAI HONGFA RELAY CO., LTD.-7083183"/>
    <s v="Reprograma dentro do protocolo logistico"/>
    <s v="JAS DO BRASIL LTD"/>
    <s v="PTA-00154104"/>
    <s v="13959101;"/>
    <s v=";"/>
    <s v=";"/>
    <s v="Aptiv"/>
    <s v="Premium - Productive"/>
    <s v="Moraes.Arnaldo@aptiv.com"/>
    <s v="2024-02-20T12:59:05.78"/>
    <s v="2024-02-22T12:27:50.00"/>
    <s v="SA"/>
    <s v="Closed Not Recovered"/>
    <s v="0"/>
    <s v=""/>
    <s v="0"/>
    <s v=""/>
    <s v="10023"/>
    <s v="Q11"/>
    <s v=""/>
    <s v=""/>
    <s v="Non-Recoverable"/>
    <s v=""/>
    <s v="938"/>
    <s v=""/>
    <s v="NO. 51, LANE 341, JIUXIN ROAD"/>
    <s v="SHANGHAI"/>
    <s v="7083183"/>
    <s v="CN"/>
    <s v="AP"/>
    <s v="31"/>
    <s v="201615"/>
    <s v="TV ANTONIO E FONSECA 250 BAIRRO"/>
    <s v="CONCEICAO DOS OUROS"/>
    <s v="743893"/>
    <s v="BR"/>
    <s v="SA"/>
    <s v="MG"/>
    <s v="37548-000"/>
    <s v="SPS"/>
    <s v="Approved"/>
    <s v="Naus, Angelica"/>
    <s v="2024-02-22T12:27:50.00"/>
    <s v="0"/>
    <s v=""/>
    <s v=""/>
    <s v=""/>
    <s v="Aptiv"/>
    <s v=""/>
    <s v="Invoice"/>
    <s v=""/>
    <s v=""/>
    <s v=""/>
    <s v="1 Days 23 Hr 28 Min "/>
    <s v="1000"/>
    <s v="Approved -  ;; Approved -  ;; Approved -  ;; Approved -  ;"/>
    <s v="938"/>
    <s v="938"/>
    <s v=";"/>
    <s v=";"/>
    <s v=";"/>
    <s v="BR"/>
    <s v="x6h"/>
    <s v="USD"/>
    <s v=""/>
    <s v=""/>
    <s v=""/>
    <s v=""/>
    <s v="1"/>
    <s v=""/>
    <s v=""/>
    <s v=""/>
    <s v="0"/>
    <s v=""/>
    <s v=""/>
    <s v=""/>
    <s v=""/>
    <s v="545268450"/>
    <s v=""/>
    <s v=""/>
  </r>
  <r>
    <d v="2024-02-01T00:00:00"/>
    <x v="0"/>
    <n v="118720"/>
    <s v="Antecipação BP"/>
    <s v="PSA"/>
    <d v="2024-02-21T00:00:00"/>
    <s v="Paraisopolis"/>
    <s v="Inbound Premium"/>
    <n v="1673.22"/>
    <n v="1673.22"/>
    <n v="2.3415047131932036E-3"/>
    <s v="S2-External Customer driven schedule changes"/>
    <s v="Cost Recovery Pending"/>
    <s v="APTIV MANUFATURA E SERVICOS DE-724381"/>
    <s v="DELFINGEN RO - TRANSILVANIA SRL-1053259"/>
    <s v="Implementation in advance"/>
    <s v="DHL Express SA"/>
    <s v=""/>
    <s v="M4984103;"/>
    <s v=";"/>
    <s v=";"/>
    <s v="Customer"/>
    <s v="Premium - Productive"/>
    <s v="gislene.de.fatima.clemente@aptiv.com"/>
    <s v="2024-02-20T05:27:41.32"/>
    <s v="2024-02-20T05:27:31.82"/>
    <s v="SA"/>
    <s v="Open"/>
    <s v="0"/>
    <s v=""/>
    <s v="0"/>
    <s v=""/>
    <s v="10012"/>
    <s v="Q11"/>
    <s v=""/>
    <s v=""/>
    <s v="Recoverable"/>
    <s v="Will be recovered via POV - Pedro Ranielli"/>
    <s v="1673.22"/>
    <s v=""/>
    <s v="1 NR5 ZONA INDUSTRIALA N-V"/>
    <s v="ARAD"/>
    <s v="1053259"/>
    <s v="RO"/>
    <s v="EMEA"/>
    <s v="AR"/>
    <s v="310502"/>
    <s v="AVENIDA AVELINO RIBEIRO, 900"/>
    <s v="PARAISOPOLIS"/>
    <s v="724381"/>
    <s v="BR"/>
    <s v="SA"/>
    <s v="MG"/>
    <s v="37660-000"/>
    <s v="SPS"/>
    <s v="Pending"/>
    <s v=""/>
    <s v=""/>
    <s v="0"/>
    <s v=""/>
    <s v=""/>
    <s v=""/>
    <s v="Customer"/>
    <s v=""/>
    <s v="Invoice"/>
    <s v=""/>
    <s v="PSA"/>
    <s v=""/>
    <s v=""/>
    <s v="0"/>
    <s v="Approved -  ;; Approved -  ;; Approved -  ;; Approved -  ;; Pending - "/>
    <s v="1673.22"/>
    <s v="1673.22"/>
    <s v=";"/>
    <s v=";"/>
    <s v=";"/>
    <s v="BR"/>
    <s v="K0"/>
    <s v="USD"/>
    <s v=""/>
    <s v=""/>
    <s v=""/>
    <s v=""/>
    <s v="1"/>
    <s v=""/>
    <s v=""/>
    <s v=""/>
    <s v="0"/>
    <s v=""/>
    <s v=""/>
    <s v=""/>
    <s v=""/>
    <s v="681173071"/>
    <s v=""/>
    <s v=""/>
  </r>
  <r>
    <d v="2024-02-01T00:00:00"/>
    <x v="3"/>
    <n v="118731"/>
    <s v="Customer reschedule VW  TAOS - cliente pagará frete"/>
    <s v="VW"/>
    <d v="2024-02-21T00:00:00"/>
    <s v="Pinhal"/>
    <s v="Inbound Premium"/>
    <n v="208.6"/>
    <n v="208.6"/>
    <n v="2.9191492043610662E-4"/>
    <s v="PC-Plant PC Resp"/>
    <s v="Cost Recovery"/>
    <s v="APTIV MANUFATURA E SERVICOS DE-104991"/>
    <s v="APTIV SERVICES AUSTRIA GPD. GMBH &amp;-7029563"/>
    <s v="AIR Freight needed due to EDI TAOS issue. We have the OK by email to recover costs. "/>
    <s v="DHL Express SA"/>
    <s v="PTA-00153665"/>
    <s v="35232820;"/>
    <s v=";"/>
    <s v=";"/>
    <s v="Customer"/>
    <s v="Premium - Productive"/>
    <s v="bruno.g.silva2@aptiv.com"/>
    <s v="2024-02-20T02:36:56.08"/>
    <s v="2024-02-20T02:52:48.00"/>
    <s v="SA"/>
    <s v="Open"/>
    <s v="0"/>
    <s v=""/>
    <s v="0"/>
    <s v="2024-02-20T00:00:00"/>
    <s v="10010"/>
    <s v="Q18"/>
    <s v=""/>
    <s v=""/>
    <s v="Recoverable"/>
    <s v=""/>
    <s v="189"/>
    <s v=""/>
    <s v="INDUSTRIESTRASSE 1"/>
    <s v="GROSSPETERSDORF"/>
    <s v="7029563"/>
    <s v="AT"/>
    <s v="EMEA"/>
    <s v="1"/>
    <s v="7503"/>
    <s v="RODOVIA SP 342 KM 196"/>
    <s v="ESPIRITO SANTO DO PINHAL"/>
    <s v="104991"/>
    <s v="BR"/>
    <s v="SA"/>
    <s v="SP"/>
    <s v="13990-000"/>
    <s v="SPS"/>
    <s v="Approved"/>
    <s v="Edilson, Geraldo"/>
    <s v="2024-02-20T02:52:48.00"/>
    <s v="0"/>
    <s v="DHL Express SA"/>
    <s v=""/>
    <s v=""/>
    <s v="Aptiv"/>
    <s v=""/>
    <s v="Personal Estimate"/>
    <s v="Personal Estimate"/>
    <s v="VW"/>
    <s v=""/>
    <s v="0 Days 0 Hr 15 Min "/>
    <s v="500"/>
    <s v="Approved -  ;"/>
    <s v="208.6"/>
    <s v="208.6"/>
    <s v=";"/>
    <s v=";"/>
    <s v=";"/>
    <s v="BR"/>
    <s v="MOTOR TAOS"/>
    <s v="EUR"/>
    <s v=""/>
    <s v=""/>
    <s v=""/>
    <s v=""/>
    <s v="1.1037"/>
    <s v=""/>
    <s v=""/>
    <s v=""/>
    <s v="0"/>
    <s v=""/>
    <s v=""/>
    <s v=""/>
    <s v=""/>
    <s v="219757144"/>
    <s v=""/>
    <s v=""/>
  </r>
  <r>
    <d v="2024-02-01T00:00:00"/>
    <x v="0"/>
    <n v="118854"/>
    <s v="Project/ Samples - VW 246 A0 - Forma de recuperação TBD"/>
    <s v="VW"/>
    <d v="2024-02-20T00:00:00"/>
    <s v="Paraisopolis"/>
    <s v="Inbound Premium"/>
    <n v="1500"/>
    <n v="1500"/>
    <n v="2.099100578399616E-3"/>
    <s v="E1P-Prototypes/Samples"/>
    <s v="Cost Recovery"/>
    <s v="APTIV MANUFATURA E SERVICOS DE-724381"/>
    <s v="ZHANGJIAGANG TIANLE RUBBER AND PLAS-1065517"/>
    <s v="Parts for project development. Freight approved by email by the Project Manager."/>
    <s v="JAS DO BRASIL LTD"/>
    <s v=""/>
    <s v="PE511864;"/>
    <s v=";"/>
    <s v=";"/>
    <s v="Aptiv"/>
    <s v="Premium - Productive"/>
    <s v="Stefany.Tressoldi@aptiv.com"/>
    <s v="2024-02-20T06:02:26.09"/>
    <s v="2024-02-20T06:02:13.35"/>
    <s v="SA"/>
    <s v="Open"/>
    <s v="0"/>
    <s v=""/>
    <s v="0"/>
    <s v=""/>
    <s v="10012"/>
    <s v="Q11"/>
    <s v=""/>
    <s v=""/>
    <s v="Recoverable"/>
    <s v=""/>
    <s v="1500"/>
    <s v=""/>
    <s v="NO.202, JIFU ROAD, FENGHUANG TOWN"/>
    <s v="ZHANGJIAGANG"/>
    <s v="1065517"/>
    <s v="CN"/>
    <s v="AP"/>
    <s v="32"/>
    <s v="215612"/>
    <s v="AVENIDA AVELINO RIBEIRO, 900"/>
    <s v="PARAISOPOLIS"/>
    <s v="724381"/>
    <s v="BR"/>
    <s v="SA"/>
    <s v="MG"/>
    <s v="37660-000"/>
    <s v="SPS"/>
    <s v="Pending"/>
    <s v=""/>
    <s v=""/>
    <s v="0"/>
    <s v="JAS DO BRASIL LTD"/>
    <s v=""/>
    <s v=""/>
    <s v="Aptiv"/>
    <s v=""/>
    <s v="Invoice"/>
    <s v="Invoice"/>
    <s v=""/>
    <s v=""/>
    <s v=""/>
    <s v="0"/>
    <s v="Approved -  ;; Approved -  ;; Approved -  ;; Approved -  ;; Pending - "/>
    <s v="1500"/>
    <s v="1500"/>
    <s v=";"/>
    <s v=";"/>
    <s v=";"/>
    <s v="BR"/>
    <s v="246 A0 SUV"/>
    <s v="USD"/>
    <s v=""/>
    <s v=""/>
    <s v=""/>
    <s v="DPP72420"/>
    <s v="1"/>
    <s v=""/>
    <s v=""/>
    <s v=""/>
    <s v="0"/>
    <s v=""/>
    <s v=""/>
    <s v=""/>
    <s v=""/>
    <s v="527627746"/>
    <s v=""/>
    <s v=""/>
  </r>
  <r>
    <d v="2024-02-01T00:00:00"/>
    <x v="2"/>
    <n v="118866"/>
    <s v="Internal strategy - discount"/>
    <s v="CNH COMBINE"/>
    <d v="2024-02-20T00:00:00"/>
    <s v="Paraisopolis"/>
    <s v="Outbound Premium"/>
    <n v="179.17"/>
    <n v="179.17"/>
    <n v="2.507305670879061E-4"/>
    <s v="OOOT-Other/Sales"/>
    <s v="Normal"/>
    <s v="dummy-Dummy"/>
    <s v="APTIV MANUFATURA E SERVICOS DE-724381"/>
    <s v="Motivo: Estratégia definida em capacitação pelos times de PCP, manufatura e engenharia., conforme e-mail Brian Lima"/>
    <s v="TRANSPORTADORA PITUTA"/>
    <s v="PTA-00153947"/>
    <s v="35700109;35700107"/>
    <s v="12;5"/>
    <s v=";0"/>
    <s v="Aptiv"/>
    <s v="Premium - Productive"/>
    <s v="marcia.p.torres@aptiv.com"/>
    <s v="2024-02-20T06:28:28.65"/>
    <s v="2024-02-21T03:59:31.00"/>
    <s v="SA"/>
    <s v="Closed Not Recovered"/>
    <s v="0"/>
    <s v=""/>
    <s v="0"/>
    <s v=""/>
    <s v="10012"/>
    <s v="Q11"/>
    <s v=""/>
    <s v=""/>
    <s v="Non-Recoverable"/>
    <s v=""/>
    <s v="867.41"/>
    <s v=""/>
    <s v="AVENIDA AVELINO RIBEIRO, 900"/>
    <s v="PARAISOPOLIS"/>
    <s v="724381"/>
    <s v="BR"/>
    <s v="SA"/>
    <s v="MG"/>
    <s v="37660-000"/>
    <s v="dummy"/>
    <s v="dummy"/>
    <s v="Dummy"/>
    <s v="BR"/>
    <s v="SA"/>
    <s v="SP"/>
    <s v="dummy"/>
    <s v="SPS"/>
    <s v="Approved"/>
    <s v="Edilson, Geraldo"/>
    <s v="2024-02-21T03:59:31.00"/>
    <s v="0"/>
    <s v=""/>
    <s v=""/>
    <s v=""/>
    <s v="Aptiv"/>
    <s v=""/>
    <s v="Email Quote"/>
    <s v=""/>
    <s v=""/>
    <s v=""/>
    <s v="0 Days 21 Hr 31 Min "/>
    <s v="500"/>
    <s v="Approved -  ;; Approved -  ;"/>
    <s v="179.17"/>
    <s v="179.17"/>
    <s v=";0"/>
    <s v="; "/>
    <s v="; "/>
    <s v="BR"/>
    <s v="CNH"/>
    <s v="BRL"/>
    <s v=""/>
    <s v=""/>
    <s v=""/>
    <s v="Motivo: Estratégia definida em capacitação pelos times de PCP, manufatura e engenharia., conforme e-mail Brian Lima"/>
    <s v="0.20655609"/>
    <s v=""/>
    <s v=""/>
    <s v=""/>
    <s v="0"/>
    <s v=""/>
    <s v=""/>
    <s v=""/>
    <s v=""/>
    <s v=""/>
    <s v=""/>
    <s v=""/>
  </r>
  <r>
    <d v="2024-02-01T00:00:00"/>
    <x v="3"/>
    <n v="118978"/>
    <s v="Customer reschedule VW  TAOS - cliente pagará frete"/>
    <s v="VW"/>
    <d v="2024-02-26T00:00:00"/>
    <s v="Pinhal"/>
    <s v="Inbound Premium"/>
    <n v="4895"/>
    <n v="4895"/>
    <n v="6.8500648875107466E-3"/>
    <s v="PC-Plant PC Resp"/>
    <s v="Cost Recovery"/>
    <s v="APTIV MANUFATURA E SERVICOS DE-728338"/>
    <s v="APTIV SERVICES (IRELAND) LIMITED-1089931"/>
    <s v="Air required due to VW customer reprogram. We have their OK in the email to pay back to Aptiv all the costs."/>
    <s v="JAS DO BRASIL LTD"/>
    <s v=""/>
    <s v="13856909;"/>
    <s v=";"/>
    <s v=";"/>
    <s v="Customer"/>
    <s v="Premium - Productive"/>
    <s v="rodrigo.perez@aptiv.com"/>
    <s v="2024-02-21T10:51:19.80"/>
    <s v="2024-02-21T10:49:34.51"/>
    <s v="SA"/>
    <s v="Open"/>
    <s v="0"/>
    <s v=""/>
    <s v="0"/>
    <s v="2024-02-21T00:00:00"/>
    <s v="10010"/>
    <s v="Q18"/>
    <s v=""/>
    <s v=""/>
    <s v="Recoverable"/>
    <s v=""/>
    <s v="4895"/>
    <s v=""/>
    <s v="BZAVIRG U. 13."/>
    <s v="TATABANYA"/>
    <s v="1089931"/>
    <s v="HU"/>
    <s v="EMEA"/>
    <s v="KE"/>
    <s v="2800"/>
    <s v="JOSE MONFARDINI N 3 845 LOTEAMENTO"/>
    <s v="ESPIRITO SANTO DO PINHAL"/>
    <s v="728338"/>
    <s v="BR"/>
    <s v="SA"/>
    <s v="SP"/>
    <s v="13990000"/>
    <s v="SPS"/>
    <s v="Pending"/>
    <s v=""/>
    <s v=""/>
    <s v="0"/>
    <s v=""/>
    <s v=""/>
    <s v=""/>
    <s v="Aptiv"/>
    <s v=""/>
    <s v="Personal Estimate"/>
    <s v=""/>
    <s v="VW"/>
    <s v="APTIV SERVICES (IRELAND) LIMITED-1089931"/>
    <s v=""/>
    <s v="0"/>
    <s v="Approved -  ;; Approved -  ;; Approved -  ;; Pending - "/>
    <s v="4895"/>
    <s v="4895"/>
    <s v=";"/>
    <s v=";"/>
    <s v=";"/>
    <s v="BR"/>
    <s v="MOTOR TAOS"/>
    <s v="USD"/>
    <s v=""/>
    <s v=""/>
    <s v=""/>
    <s v="13930236"/>
    <s v="1"/>
    <s v=""/>
    <s v=""/>
    <s v=""/>
    <s v="0"/>
    <s v=""/>
    <s v=""/>
    <s v=""/>
    <s v=""/>
    <s v="217616996"/>
    <s v=""/>
    <s v="217616996"/>
  </r>
  <r>
    <d v="2024-02-01T00:00:00"/>
    <x v="6"/>
    <n v="119023"/>
    <s v="Customer reschedule FCA - dentro do acordo logistico"/>
    <s v="FIAT"/>
    <d v="2024-02-23T00:00:00"/>
    <s v="Ouros"/>
    <s v="Inbound Premium"/>
    <n v="610"/>
    <n v="610"/>
    <n v="8.5363423521584391E-4"/>
    <s v="PC-Plant PC Resp"/>
    <s v="Normal"/>
    <s v="APTIV MANUFATURA E SERVICOS DE-743893"/>
    <s v="ARAYMOND FLUID CONNECTION GERMANY G-1077572"/>
    <s v=""/>
    <s v="DHL Express SA"/>
    <s v="PTA-00153966"/>
    <s v="13856246  ;"/>
    <s v=";"/>
    <s v=";"/>
    <s v="Aptiv"/>
    <s v="Premium - Productive"/>
    <s v="Moraes.Arnaldo@aptiv.com"/>
    <s v="2024-02-21T01:50:38.02"/>
    <s v="2024-02-21T04:53:24.00"/>
    <s v="SA"/>
    <s v="Closed Not Recovered"/>
    <s v="0"/>
    <s v=""/>
    <s v="0"/>
    <s v=""/>
    <s v="10023"/>
    <s v="Q11"/>
    <s v=""/>
    <s v=""/>
    <s v="Non-Recoverable"/>
    <s v=""/>
    <s v="610"/>
    <s v=""/>
    <s v="MAXIMMELMANNALLEE 25"/>
    <s v="ESCHBACH"/>
    <s v="1077572"/>
    <s v="DE"/>
    <s v="EMEA"/>
    <s v="BW"/>
    <s v="79427"/>
    <s v="TV ANTONIO E FONSECA 250 BAIRRO"/>
    <s v="CONCEICAO DOS OUROS"/>
    <s v="743893"/>
    <s v="BR"/>
    <s v="SA"/>
    <s v="MG"/>
    <s v="37548-000"/>
    <s v="SPS"/>
    <s v="Approved"/>
    <s v="Carvalho, Eliane R"/>
    <s v="2024-02-21T04:53:24.00"/>
    <s v="0"/>
    <s v=""/>
    <s v=""/>
    <s v=""/>
    <s v="Aptiv"/>
    <s v=""/>
    <s v="Invoice"/>
    <s v=""/>
    <s v=""/>
    <s v=""/>
    <s v="0 Days 3 Hr 2 Min "/>
    <s v="800"/>
    <s v="Approved -  ;; Approved -  ;; Approved -  ;"/>
    <s v="610"/>
    <s v="610"/>
    <s v=";"/>
    <s v=";"/>
    <s v=";"/>
    <s v="BR"/>
    <s v="x6h"/>
    <s v="USD"/>
    <s v=""/>
    <s v=""/>
    <s v=""/>
    <s v=""/>
    <s v="1"/>
    <s v=""/>
    <s v=""/>
    <s v=""/>
    <s v="0"/>
    <s v=""/>
    <s v=""/>
    <s v=""/>
    <s v=""/>
    <s v="316271840"/>
    <s v=""/>
    <s v=""/>
  </r>
  <r>
    <d v="2024-02-01T00:00:00"/>
    <x v="2"/>
    <n v="119046"/>
    <s v="Internal strategy - discount"/>
    <s v="CNH COMBINE"/>
    <d v="2024-02-21T00:00:00"/>
    <s v="Paraisopolis"/>
    <s v="Outbound Premium"/>
    <n v="443.21"/>
    <n v="443.21"/>
    <n v="6.2022824490166255E-4"/>
    <s v="OOOT-Other/Sales"/>
    <s v="Normal"/>
    <s v="dummy-Dummy"/>
    <s v="APTIV MANUFATURA E SERVICOS DE-724381"/>
    <s v="Estratégia definida em capacitação pelos times de PCP, manufatura e engenharia, conforme solicitação do Brian Lima."/>
    <s v="TRANSPORTADORA PITUTA"/>
    <s v="PTA-00153965"/>
    <s v="35752500;"/>
    <s v="03;"/>
    <s v=";"/>
    <s v="Aptiv"/>
    <s v="Premium - Productive"/>
    <s v="marcia.p.torres@aptiv.com"/>
    <s v="2024-02-21T02:20:38.29"/>
    <s v="2024-02-21T04:46:09.00"/>
    <s v="SA"/>
    <s v="Closed Not Recovered"/>
    <s v="0"/>
    <s v=""/>
    <s v="0"/>
    <s v=""/>
    <s v="10012"/>
    <s v="Q11"/>
    <s v=""/>
    <s v=""/>
    <s v="Non-Recoverable"/>
    <s v=""/>
    <s v="2145.7"/>
    <s v=""/>
    <s v="AVENIDA AVELINO RIBEIRO, 900"/>
    <s v="PARAISOPOLIS"/>
    <s v="724381"/>
    <s v="BR"/>
    <s v="SA"/>
    <s v="MG"/>
    <s v="37660-000"/>
    <s v="dummy"/>
    <s v="dummy"/>
    <s v="Dummy"/>
    <s v="PR"/>
    <s v="SA"/>
    <s v="dummy"/>
    <s v="dummy"/>
    <s v="SPS"/>
    <s v="Approved"/>
    <s v="Edilson, Geraldo"/>
    <s v="2024-02-21T04:46:09.00"/>
    <s v="0"/>
    <s v=""/>
    <s v=""/>
    <s v=""/>
    <s v="Aptiv"/>
    <s v=""/>
    <s v="Email Quote"/>
    <s v=""/>
    <s v=""/>
    <s v=""/>
    <s v="0 Days 2 Hr 25 Min "/>
    <s v="500"/>
    <s v="Approved -  ;; Approved -  ;"/>
    <s v="443.21"/>
    <s v="443.21"/>
    <s v=";"/>
    <s v=";"/>
    <s v=";"/>
    <s v="BR"/>
    <s v="CNH"/>
    <s v="BRL"/>
    <s v=""/>
    <s v=""/>
    <s v=""/>
    <s v="Estratégia definida em capacitação pelos times de PCP, manufatura e engenharia, conforme solicitação do Brian Lima."/>
    <s v="0.20655609"/>
    <s v=""/>
    <s v=""/>
    <s v=""/>
    <s v="0"/>
    <s v=""/>
    <s v=""/>
    <s v=""/>
    <s v=""/>
    <s v=""/>
    <s v=""/>
    <s v=""/>
  </r>
  <r>
    <d v="2024-02-01T00:00:00"/>
    <x v="11"/>
    <n v="119181"/>
    <s v="Vessel delay"/>
    <s v="PSA"/>
    <d v="2024-02-22T00:00:00"/>
    <s v="Paraisopolis"/>
    <s v="Inbound Premium"/>
    <n v="480"/>
    <n v="480"/>
    <n v="6.7171218508787719E-4"/>
    <s v="T1-Transportation"/>
    <s v="Normal"/>
    <s v="APTIV MANUFATURA E SERVICOS DE-724381"/>
    <s v="COVRE SANTOS-Dummy"/>
    <s v="Atraso na atracação/liberação maritimo"/>
    <s v="EMPRESA DE TRANSPORTES COVRE"/>
    <s v="PTA-00154100"/>
    <s v="13962774;"/>
    <s v=";"/>
    <s v=";"/>
    <s v="Aptiv"/>
    <s v="Premium - Productive"/>
    <s v="lua.barbosa.ribeiro@aptiv.com"/>
    <s v="2024-02-21T06:56:37.44"/>
    <s v="2024-02-22T10:42:49.00"/>
    <s v="SA"/>
    <s v="Closed Not Recovered"/>
    <s v="0"/>
    <s v=""/>
    <s v="0"/>
    <s v="2024-02-22T00:00:00"/>
    <s v="10012"/>
    <s v="Q11"/>
    <s v=""/>
    <s v=""/>
    <s v="Non-Recoverable"/>
    <s v=""/>
    <s v="480"/>
    <s v=""/>
    <s v="Porto Santos"/>
    <s v="Santos"/>
    <s v="Dummy"/>
    <s v="BR"/>
    <s v="Not Applicable"/>
    <s v="São Paulo"/>
    <s v="1"/>
    <s v="AVENIDA AVELINO RIBEIRO, 900"/>
    <s v="PARAISOPOLIS"/>
    <s v="724381"/>
    <s v="BR"/>
    <s v="SA"/>
    <s v="MG"/>
    <s v="37660-000"/>
    <s v="SPS"/>
    <s v="Approved"/>
    <s v="Edilson, Geraldo"/>
    <s v="2024-02-22T10:42:49.00"/>
    <s v="0"/>
    <s v=""/>
    <s v=""/>
    <s v=""/>
    <s v="Transportation"/>
    <s v=""/>
    <s v="Invoice"/>
    <s v=""/>
    <s v=""/>
    <s v=""/>
    <s v="0 Days 15 Hr 46 Min "/>
    <s v="500"/>
    <s v="Approved -  ;; Approved -  ;"/>
    <s v="480"/>
    <s v="480"/>
    <s v=";"/>
    <s v=";"/>
    <s v=";"/>
    <s v="BR"/>
    <s v="PRINCIPAL COMPLEMENTAR"/>
    <s v="USD"/>
    <s v=""/>
    <s v=""/>
    <s v=""/>
    <s v=""/>
    <s v="1"/>
    <s v=""/>
    <s v=""/>
    <s v=""/>
    <s v="0"/>
    <s v=""/>
    <s v=""/>
    <s v=""/>
    <s v=""/>
    <s v=""/>
    <s v=""/>
    <s v=""/>
  </r>
  <r>
    <d v="2024-02-01T00:00:00"/>
    <x v="6"/>
    <n v="119185"/>
    <s v="Customer reschedule FCA - dentro do acordo logistico"/>
    <s v="FIAT"/>
    <d v="2024-02-21T00:00:00"/>
    <s v="Ouros"/>
    <s v="Inbound Premium"/>
    <n v="456.11"/>
    <n v="456.11"/>
    <n v="6.3828050987589928E-4"/>
    <s v="S4E-Errors or mix changes"/>
    <s v="Normal"/>
    <s v="Paraisopolis-10012"/>
    <s v="MTA ANTENNE SRL-1090929"/>
    <s v="Reprograma interno dentro do acordo Logistico"/>
    <s v="DHL Express SA"/>
    <s v="PTA-00154099"/>
    <s v="33288960;"/>
    <s v=";"/>
    <s v=";"/>
    <s v="Aptiv"/>
    <s v="Premium - Productive"/>
    <s v="william.de.siqueira@aptiv.com"/>
    <s v="2024-02-21T07:06:07.20"/>
    <s v="2024-02-22T10:42:16.00"/>
    <s v="SA"/>
    <s v="Closed Not Recovered"/>
    <s v="0"/>
    <s v=""/>
    <s v="0"/>
    <s v=""/>
    <s v="10023"/>
    <s v="Q11"/>
    <s v=""/>
    <s v=""/>
    <s v="Non-Recoverable"/>
    <s v=""/>
    <s v="456.11"/>
    <s v=""/>
    <s v="VIALE DELLINDUSTRIA 12"/>
    <s v="CODOGNO"/>
    <s v="1090929"/>
    <s v="IT"/>
    <s v="EMEA"/>
    <s v="LO"/>
    <s v="26845"/>
    <s v="Av. Avelino Ribeiro, 900"/>
    <s v="PARAISOPOLIS"/>
    <s v="10012"/>
    <s v="BR"/>
    <s v="SA"/>
    <s v="Minas Gerais"/>
    <s v="37660-000"/>
    <s v="SPS"/>
    <s v="Approved"/>
    <s v="Edilson, Geraldo"/>
    <s v="2024-02-22T10:42:16.00"/>
    <s v="0"/>
    <s v=""/>
    <s v=""/>
    <s v=""/>
    <s v="Aptiv"/>
    <s v=""/>
    <s v="Invoice"/>
    <s v=""/>
    <s v=""/>
    <s v=""/>
    <s v="0 Days 15 Hr 36 Min "/>
    <s v="500"/>
    <s v="Approved -  ;; Approved -  ;"/>
    <s v="456.11"/>
    <s v="456.11"/>
    <s v=";"/>
    <s v=";"/>
    <s v=";"/>
    <s v="BR"/>
    <s v="X6H"/>
    <s v="USD"/>
    <s v=""/>
    <s v=""/>
    <s v=""/>
    <s v=""/>
    <s v="1"/>
    <s v=""/>
    <s v=""/>
    <s v=""/>
    <s v="0"/>
    <s v=""/>
    <s v=""/>
    <s v=""/>
    <s v=""/>
    <s v="428456263"/>
    <s v=""/>
    <s v=""/>
  </r>
  <r>
    <d v="2024-02-01T00:00:00"/>
    <x v="0"/>
    <n v="119261"/>
    <s v="Project/ Samples - VW IP MAN"/>
    <s v="VW"/>
    <d v="2024-02-23T00:00:00"/>
    <s v="Paraisopolis"/>
    <s v="Inbound Premium"/>
    <n v="166.32"/>
    <n v="166.32"/>
    <n v="2.3274827213294941E-4"/>
    <s v="S2-External Customer driven schedule changes"/>
    <s v="Cost Recovery"/>
    <s v="APTIV MANUFATURA E SERVICOS DE-733223"/>
    <s v="LEAR CORPORATION GMBH-1043021"/>
    <s v="SUPPLY MAN (VW) PROTOTYPE PARTS NEED"/>
    <s v="DHL Express SA"/>
    <s v="PTA-00154101"/>
    <s v="10775063;"/>
    <s v=";"/>
    <s v=";"/>
    <s v="Customer"/>
    <s v="Premium - Productive"/>
    <s v="gislene.de.fatima.clemente@aptiv.com"/>
    <s v="2024-02-22T11:56:43.80"/>
    <s v="2024-02-22T12:15:07.00"/>
    <s v="SA"/>
    <s v="Closed Recovered"/>
    <s v="0"/>
    <s v=""/>
    <s v="0"/>
    <s v=""/>
    <s v="10012"/>
    <s v="Q11"/>
    <s v=""/>
    <s v=""/>
    <s v="Recoverable"/>
    <s v="Will be recovered under POV 16735"/>
    <s v="166.32"/>
    <s v=""/>
    <s v="ANKUMER STR. 28"/>
    <s v="BERSENBRUECK"/>
    <s v="1043021"/>
    <s v="DE"/>
    <s v="EMEA"/>
    <s v="NI"/>
    <s v="49593"/>
    <s v="AVENIDA AVELINO RIBEIRO, 900"/>
    <s v="PARAISOPOLIS"/>
    <s v="733223"/>
    <s v="BR"/>
    <s v="SA"/>
    <s v="MG"/>
    <s v="37660-000"/>
    <s v="SPS"/>
    <s v="Approved"/>
    <s v="Edilson, Geraldo"/>
    <s v="2024-02-22T12:15:07.00"/>
    <s v="0"/>
    <s v=""/>
    <s v=""/>
    <s v=""/>
    <s v="Customer"/>
    <s v=""/>
    <s v="Invoice"/>
    <s v=""/>
    <s v="VW"/>
    <s v=""/>
    <s v="0 Days 0 Hr 18 Min "/>
    <s v="500"/>
    <s v="Approved -  ;; Approved -  ;"/>
    <s v="166.32"/>
    <s v="166.32"/>
    <s v=";"/>
    <s v=";"/>
    <s v=";"/>
    <s v="BR"/>
    <s v="IP MAN"/>
    <s v="USD"/>
    <s v=""/>
    <s v=""/>
    <s v=""/>
    <s v=""/>
    <s v="1"/>
    <s v=""/>
    <s v=""/>
    <s v=""/>
    <s v="0"/>
    <s v=""/>
    <s v=""/>
    <s v=""/>
    <s v=""/>
    <s v="175592476"/>
    <s v=""/>
    <s v=""/>
  </r>
  <r>
    <d v="2024-02-01T00:00:00"/>
    <x v="2"/>
    <n v="119281"/>
    <s v="Internal strategy - discount"/>
    <s v="CNH COMBINE"/>
    <d v="2024-02-22T00:00:00"/>
    <s v="Paraisopolis"/>
    <s v="Outbound Premium"/>
    <n v="131.82"/>
    <n v="131.82"/>
    <n v="1.8446895882975826E-4"/>
    <s v="OOOT-Other/Sales"/>
    <s v="Normal"/>
    <s v="dummy-Dummy"/>
    <s v="APTIV MANUFATURA E SERVICOS DE-724381"/>
    <s v="Motivo: Estratégia definida em capacitação pelos times de PCP, manufatura e engenharia., conforme e-mail Brian Lima"/>
    <s v="TRANSPORTADORA PITUTA"/>
    <s v="PTA-00154120"/>
    <s v="35700109;35370610"/>
    <s v="10;7"/>
    <s v=";0"/>
    <s v="Aptiv"/>
    <s v="Premium - Productive"/>
    <s v="marcia.p.torres@aptiv.com"/>
    <s v="2024-02-22T01:26:39.17"/>
    <s v="2024-02-22T01:55:46.00"/>
    <s v="SA"/>
    <s v="Closed Not Recovered"/>
    <s v="0"/>
    <s v=""/>
    <s v="0"/>
    <s v=""/>
    <s v="10012"/>
    <s v="Q11"/>
    <s v=""/>
    <s v=""/>
    <s v="Non-Recoverable"/>
    <s v=""/>
    <s v="638.2"/>
    <s v=""/>
    <s v="AVENIDA AVELINO RIBEIRO, 900"/>
    <s v="PARAISOPOLIS"/>
    <s v="724381"/>
    <s v="BR"/>
    <s v="SA"/>
    <s v="MG"/>
    <s v="37660-000"/>
    <s v="dummy"/>
    <s v="dummy"/>
    <s v="Dummy"/>
    <s v="BR"/>
    <s v="SA"/>
    <s v="SP"/>
    <s v="dummy"/>
    <s v="SPS"/>
    <s v="Approved"/>
    <s v="Edilson, Geraldo"/>
    <s v="2024-02-22T01:55:46.00"/>
    <s v="0"/>
    <s v=""/>
    <s v=""/>
    <s v=""/>
    <s v="Aptiv"/>
    <s v=""/>
    <s v="Email Quote"/>
    <s v=""/>
    <s v=""/>
    <s v=""/>
    <s v="0 Days 0 Hr 29 Min "/>
    <s v="500"/>
    <s v="Approved -  ;; Approved -  ;"/>
    <s v="131.82"/>
    <s v="131.82"/>
    <s v=";0"/>
    <s v=";"/>
    <s v=";"/>
    <s v="BR"/>
    <s v="CNH"/>
    <s v="BRL"/>
    <s v=""/>
    <s v=""/>
    <s v=""/>
    <s v="Motivo: Estratégia definida em capacitação pelos times de PCP, manufatura e engenharia., conforme e-mail Brian Lima"/>
    <s v="0.20655609"/>
    <s v=""/>
    <s v=""/>
    <s v=""/>
    <s v="0"/>
    <s v=""/>
    <s v=""/>
    <s v=""/>
    <s v=""/>
    <s v=""/>
    <s v=""/>
    <s v=""/>
  </r>
  <r>
    <d v="2024-02-01T00:00:00"/>
    <x v="0"/>
    <n v="119345"/>
    <s v="Project/ Samples - VW 246 A0 - Forma de recuperação TBD"/>
    <s v="VW"/>
    <d v="2024-02-22T00:00:00"/>
    <s v="Paraisopolis"/>
    <s v="Inbound Premium"/>
    <n v="63.69"/>
    <n v="63.69"/>
    <n v="8.9127810558847691E-5"/>
    <s v="E1P-Prototypes/Samples"/>
    <s v="Cost Recovery"/>
    <s v="APTIV MANUFATURA E SERVICOS DE-724381"/>
    <s v="FEP FAHRZEUGELEKTRIK PIRNA GMBH-7046317"/>
    <s v="Parts for project development. Freight approved by email by the Project Manager."/>
    <s v="DHL Express SA"/>
    <s v="PTA-00154190"/>
    <s v="13888660;"/>
    <s v=";"/>
    <s v=";"/>
    <s v="Aptiv"/>
    <s v="Premium - Productive"/>
    <s v="Stefany.Tressoldi@aptiv.com"/>
    <s v="2024-02-22T03:26:48.30"/>
    <s v="2024-02-22T05:03:20.00"/>
    <s v="SA"/>
    <s v="Open"/>
    <s v="0"/>
    <s v=""/>
    <s v="0"/>
    <s v=""/>
    <s v="10012"/>
    <s v="Q11"/>
    <s v=""/>
    <s v=""/>
    <s v="Recoverable"/>
    <s v=""/>
    <s v="63.69"/>
    <s v=""/>
    <s v="HUGO-KUETTNER-STR. 8"/>
    <s v="PIRNA"/>
    <s v="7046317"/>
    <s v="DE"/>
    <s v="EMEA"/>
    <s v="SN"/>
    <s v="01796"/>
    <s v="AVENIDA AVELINO RIBEIRO, 900"/>
    <s v="PARAISOPOLIS"/>
    <s v="724381"/>
    <s v="BR"/>
    <s v="SA"/>
    <s v="MG"/>
    <s v="37660-000"/>
    <s v="SPS"/>
    <s v="Approved"/>
    <s v="Edilson, Geraldo"/>
    <s v="2024-02-22T05:03:20.00"/>
    <s v="0"/>
    <s v="DHL Express SA"/>
    <s v=""/>
    <s v=""/>
    <s v="Aptiv"/>
    <s v=""/>
    <s v="Invoice"/>
    <s v="Invoice"/>
    <s v=""/>
    <s v=""/>
    <s v="0 Days 1 Hr 36 Min "/>
    <s v="500"/>
    <s v="Approved -  ;; Approved -  ;"/>
    <s v="63.69"/>
    <s v="63.69"/>
    <s v=";"/>
    <s v=";"/>
    <s v=";"/>
    <s v="BR"/>
    <s v="246 A0 SUV"/>
    <s v="USD"/>
    <s v=""/>
    <s v=""/>
    <s v=""/>
    <s v="AWB 4536801920"/>
    <s v="1"/>
    <s v=""/>
    <s v=""/>
    <s v=""/>
    <s v="0"/>
    <s v=""/>
    <s v=""/>
    <s v=""/>
    <s v=""/>
    <s v="177220647"/>
    <s v=""/>
    <s v=""/>
  </r>
  <r>
    <d v="2024-02-01T00:00:00"/>
    <x v="3"/>
    <n v="119402"/>
    <s v="Customer reschedule VW  TAOS - cliente pagará frete"/>
    <s v="VW"/>
    <d v="2024-02-23T00:00:00"/>
    <s v="Pinhal"/>
    <s v="Inbound Premium"/>
    <n v="80"/>
    <n v="80"/>
    <n v="1.1195203084797953E-4"/>
    <s v="PC-Plant PC Resp"/>
    <s v="Cost Recovery"/>
    <s v="APTIV MANUFATURA E SERVICOS DE-104991"/>
    <s v="APTIV SERVICES DEUTSCHLAND-765252"/>
    <s v="Aéreo necessário devido à reprograma da TAOS. Temos o OK via email para recuperação dos custos.  tem menu de contexto"/>
    <s v="DHL Express SA"/>
    <s v="PTA-00154189"/>
    <s v="13609462;"/>
    <s v=";"/>
    <s v=";"/>
    <s v="Customer"/>
    <s v="Premium - Productive"/>
    <s v="bruno.g.silva2@aptiv.com"/>
    <s v="2024-02-22T04:53:33.96"/>
    <s v="2024-02-22T05:03:06.00"/>
    <s v="SA"/>
    <s v="Open"/>
    <s v="0"/>
    <s v=""/>
    <s v="0"/>
    <s v="2024-02-22T00:00:00"/>
    <s v="10010"/>
    <s v="Q18"/>
    <s v=""/>
    <s v=""/>
    <s v="Recoverable"/>
    <s v=""/>
    <s v="80"/>
    <s v=""/>
    <s v="MUENCHENER RING 1"/>
    <s v="NEUMARKT"/>
    <s v="765252"/>
    <s v="DE"/>
    <s v="EMEA"/>
    <s v="DE"/>
    <s v="92318"/>
    <s v="RODOVIA SP 342 KM 196"/>
    <s v="ESPIRITO SANTO DO PINHAL"/>
    <s v="104991"/>
    <s v="BR"/>
    <s v="SA"/>
    <s v="SP"/>
    <s v="13990-000"/>
    <s v="SPS"/>
    <s v="Approved"/>
    <s v="Edilson, Geraldo"/>
    <s v="2024-02-22T05:03:06.00"/>
    <s v="0"/>
    <s v="DHL Express SA"/>
    <s v=""/>
    <s v=""/>
    <s v="Aptiv"/>
    <s v=""/>
    <s v="Personal Estimate"/>
    <s v="Invoice"/>
    <s v="VW"/>
    <s v=""/>
    <s v="0 Days 0 Hr 9 Min "/>
    <s v="500"/>
    <s v="Approved -  ;"/>
    <s v="80"/>
    <s v="80"/>
    <s v=";"/>
    <s v=";"/>
    <s v=";"/>
    <s v="BR"/>
    <s v="TAOS - motor"/>
    <s v="USD"/>
    <s v=""/>
    <s v=""/>
    <s v=""/>
    <s v=""/>
    <s v="1"/>
    <s v=""/>
    <s v=""/>
    <s v=""/>
    <s v="0"/>
    <s v=""/>
    <s v=""/>
    <s v=""/>
    <s v=""/>
    <s v=""/>
    <s v=""/>
    <s v=""/>
  </r>
  <r>
    <d v="2024-02-01T00:00:00"/>
    <x v="3"/>
    <n v="119405"/>
    <s v="Customer reschedule VW  TAOS - cliente pagará frete"/>
    <s v="VW"/>
    <d v="2024-02-23T00:00:00"/>
    <s v="Pinhal"/>
    <s v="Inbound Premium"/>
    <n v="80"/>
    <n v="80"/>
    <n v="1.1195203084797953E-4"/>
    <s v="PC-Plant PC Resp"/>
    <s v="Cost Recovery"/>
    <s v="APTIV MANUFATURA E SERVICOS DE-104991"/>
    <s v="WOCO INDUSTRIETECHNIK GMBH-763739"/>
    <s v="Aéreo necessário devido à reprograma da TAOS. Temos o OK via email para recuperação dos custos.  tem menu de contexto"/>
    <s v="DHL Express SA"/>
    <s v="PTA-00154188"/>
    <s v="13603366;"/>
    <s v=";"/>
    <s v=";"/>
    <s v="Customer"/>
    <s v="Premium - Productive"/>
    <s v="bruno.g.silva2@aptiv.com"/>
    <s v="2024-02-22T04:55:47.32"/>
    <s v="2024-02-22T05:02:57.00"/>
    <s v="SA"/>
    <s v="Open"/>
    <s v="0"/>
    <s v=""/>
    <s v="0"/>
    <s v="2024-02-22T00:00:00"/>
    <s v="10010"/>
    <s v="Q18"/>
    <s v=""/>
    <s v=""/>
    <s v="Recoverable"/>
    <s v=""/>
    <s v="80"/>
    <s v=""/>
    <s v="HANAUER LANDSTRASSE 16"/>
    <s v="BAD SODEN-SALMUENSTER"/>
    <s v="763739"/>
    <s v="DE"/>
    <s v="EMEA"/>
    <s v="HE"/>
    <s v="63628"/>
    <s v="RODOVIA SP 342 KM 196"/>
    <s v="ESPIRITO SANTO DO PINHAL"/>
    <s v="104991"/>
    <s v="BR"/>
    <s v="SA"/>
    <s v="SP"/>
    <s v="13990-000"/>
    <s v="SPS"/>
    <s v="Approved"/>
    <s v="Edilson, Geraldo"/>
    <s v="2024-02-22T05:02:57.00"/>
    <s v="0"/>
    <s v="DHL Express SA"/>
    <s v=""/>
    <s v=""/>
    <s v="Aptiv"/>
    <s v=""/>
    <s v="Personal Estimate"/>
    <s v="Personal Estimate"/>
    <s v="VW"/>
    <s v=""/>
    <s v="0 Days 0 Hr 7 Min "/>
    <s v="500"/>
    <s v="Approved -  ;"/>
    <s v="80"/>
    <s v="80"/>
    <s v=";"/>
    <s v=";"/>
    <s v=";"/>
    <s v="BR"/>
    <s v="MOTOR TAOS"/>
    <s v="USD"/>
    <s v=""/>
    <s v=""/>
    <s v=""/>
    <s v=""/>
    <s v="1"/>
    <s v=""/>
    <s v=""/>
    <s v=""/>
    <s v="0"/>
    <s v=""/>
    <s v=""/>
    <s v=""/>
    <s v=""/>
    <s v=""/>
    <s v=""/>
    <s v=""/>
  </r>
  <r>
    <d v="2024-02-01T00:00:00"/>
    <x v="0"/>
    <n v="119438"/>
    <s v="Project/ Samples - VW 246 A0 - Forma de recuperação TBD"/>
    <s v="VW"/>
    <d v="2024-02-22T00:00:00"/>
    <s v="Paraisopolis"/>
    <s v="Inbound Premium"/>
    <n v="151.81"/>
    <n v="151.81"/>
    <n v="2.1244297253789714E-4"/>
    <s v="E1P-Prototypes/Samples"/>
    <s v="Cost Recovery"/>
    <s v="APTIV MANUFATURA E SERVICOS DE-724381"/>
    <s v="APTIV MOBILITY SERVICES AUSTRIA-728073"/>
    <s v="Parts for project development. Freight approved by email by the Project Manager."/>
    <s v="DHL Express SA"/>
    <s v="PTA-00154209"/>
    <s v="33501779;"/>
    <s v=";"/>
    <s v=";"/>
    <s v="Aptiv"/>
    <s v="Premium - Productive"/>
    <s v="Stefany.Tressoldi@aptiv.com"/>
    <s v="2024-02-22T05:55:40.75"/>
    <s v="2024-02-22T07:14:39.00"/>
    <s v="SA"/>
    <s v="Open"/>
    <s v="0"/>
    <s v=""/>
    <s v="0"/>
    <s v=""/>
    <s v="10012"/>
    <s v="Q11"/>
    <s v=""/>
    <s v=""/>
    <s v="Recoverable"/>
    <s v=""/>
    <s v="151.81"/>
    <s v=""/>
    <s v="STALLHOFNER STRASSE 4"/>
    <s v="MATTIGHOFEN"/>
    <s v="728073"/>
    <s v="AT"/>
    <s v="EMEA"/>
    <s v="OO"/>
    <s v="5230"/>
    <s v="AVENIDA AVELINO RIBEIRO, 900"/>
    <s v="PARAISOPOLIS"/>
    <s v="724381"/>
    <s v="BR"/>
    <s v="SA"/>
    <s v="MG"/>
    <s v="37660-000"/>
    <s v="SPS"/>
    <s v="Approved"/>
    <s v="Edilson, Geraldo"/>
    <s v="2024-02-22T07:14:39.00"/>
    <s v="0"/>
    <s v="DHL Express SA"/>
    <s v=""/>
    <s v=""/>
    <s v="Aptiv"/>
    <s v=""/>
    <s v="Invoice"/>
    <s v="Invoice"/>
    <s v=""/>
    <s v=""/>
    <s v="0 Days 1 Hr 18 Min "/>
    <s v="500"/>
    <s v="Approved -  ;; Approved -  ;"/>
    <s v="151.81"/>
    <s v="151.81"/>
    <s v=";"/>
    <s v=";"/>
    <s v=";"/>
    <s v="BR"/>
    <s v="246 A0 SUV"/>
    <s v="USD"/>
    <s v=""/>
    <s v=""/>
    <s v=""/>
    <s v="AWB 2814005655"/>
    <s v="1"/>
    <s v=""/>
    <s v=""/>
    <s v=""/>
    <s v="0"/>
    <s v=""/>
    <s v=""/>
    <s v=""/>
    <s v=""/>
    <s v=""/>
    <s v=""/>
    <s v=""/>
  </r>
  <r>
    <d v="2024-02-01T00:00:00"/>
    <x v="9"/>
    <n v="119570"/>
    <s v="P&amp;A - JD"/>
    <s v="JOHN DEERE"/>
    <d v="2024-02-23T00:00:00"/>
    <s v="Paraisopolis"/>
    <s v="Inbound Premium"/>
    <n v="63.21"/>
    <n v="63.21"/>
    <n v="8.8456098373759816E-5"/>
    <s v="OOOT-Other/Sales"/>
    <s v="Normal"/>
    <s v="APTIV MANUFATURA E SERVICOS DE-724381"/>
    <s v="SERENDIPITY ELECTRONICS-749804"/>
    <s v="Material critico para atender montagem de peças de P&amp;A, conforme programação recebida dos clientes"/>
    <s v="DHL Express SA"/>
    <s v="PTA-00154369"/>
    <s v="15327035;15363990;15329074;12047566;12084957;13916064;12105653;13824736;15491304;15327739;15327740"/>
    <s v="100;100;20;117;117;32;244;1000;100;50;100"/>
    <s v="6.80;0;0;0;0;0;0;0;0;0;0"/>
    <s v="Aptiv"/>
    <s v="Premium - Productive"/>
    <s v="marcia.p.torres@aptiv.com"/>
    <s v="2024-02-23T11:08:30.83"/>
    <s v="2024-02-23T04:11:53.00"/>
    <s v="SA"/>
    <s v="Closed Not Recovered"/>
    <s v="0"/>
    <s v=""/>
    <s v="0"/>
    <s v=""/>
    <s v="10012"/>
    <s v="Q11"/>
    <s v=""/>
    <s v=""/>
    <s v="Non-Recoverable"/>
    <s v=""/>
    <s v="63.21"/>
    <s v=""/>
    <s v="152 E MAIN ST"/>
    <s v="HUNTINGTON"/>
    <s v="749804"/>
    <s v="US"/>
    <s v="NA"/>
    <s v="NY"/>
    <s v="11743-2958"/>
    <s v="AVENIDA AVELINO RIBEIRO, 900"/>
    <s v="PARAISOPOLIS"/>
    <s v="724381"/>
    <s v="BR"/>
    <s v="SA"/>
    <s v="MG"/>
    <s v="37660-000"/>
    <s v="SPS"/>
    <s v="Approved"/>
    <s v="Edilson, Geraldo"/>
    <s v="2024-02-23T04:11:53.00"/>
    <s v="0"/>
    <s v=""/>
    <s v="2624598023"/>
    <s v=""/>
    <s v="Aptiv"/>
    <s v=""/>
    <s v="Invoice"/>
    <s v=""/>
    <s v=""/>
    <s v=""/>
    <s v="0 Days 5 Hr 3 Min "/>
    <s v="500"/>
    <s v="Approved -  ;; Approved -  ;"/>
    <s v="63.21"/>
    <s v="63.21"/>
    <s v=";0;0;0;0;0;0;0;0;0;0"/>
    <s v="16x12x12;; ; ; ; ; ; ; ; ; "/>
    <s v=";; ; ; ; ; ; ; ; ; "/>
    <s v="BR"/>
    <s v="P&amp;A"/>
    <s v="USD"/>
    <s v=""/>
    <s v=""/>
    <s v="Kg"/>
    <s v="Material critico para atender montagem de peças de P&amp;A, conforme programação recebida dos clientes"/>
    <s v="1"/>
    <s v=""/>
    <s v=""/>
    <s v=""/>
    <s v="0"/>
    <s v=""/>
    <s v=""/>
    <s v=""/>
    <s v=""/>
    <s v=""/>
    <s v=""/>
    <s v=""/>
  </r>
  <r>
    <d v="2024-02-01T00:00:00"/>
    <x v="2"/>
    <n v="119614"/>
    <s v="Internal strategy - discount"/>
    <s v="CNH COMBINE"/>
    <d v="2024-02-23T00:00:00"/>
    <s v="Paraisopolis"/>
    <s v="Outbound Premium"/>
    <n v="443.21"/>
    <n v="443.21"/>
    <n v="6.2022824490166255E-4"/>
    <s v="OOOT-Other/Sales"/>
    <s v="Normal"/>
    <s v="dummy-Dummy"/>
    <s v="APTIV MANUFATURA E SERVICOS DE-724381"/>
    <s v="Estratégia definida em capacitação pelos times de PCP, manufatura e engenharia, conforme solicitação do Brian Lima."/>
    <s v="TRANSPORTADORA PITUTA"/>
    <s v="PTA-00154435"/>
    <s v="35752500;"/>
    <s v="07;"/>
    <s v=";"/>
    <s v="Aptiv"/>
    <s v="Premium - Productive"/>
    <s v="marcia.p.torres@aptiv.com"/>
    <s v="2024-02-23T01:55:33.40"/>
    <s v="2024-02-23T07:22:09.00"/>
    <s v="SA"/>
    <s v="Closed Not Recovered"/>
    <s v="0"/>
    <s v=""/>
    <s v="0"/>
    <s v=""/>
    <s v="10012"/>
    <s v="Q11"/>
    <s v=""/>
    <s v=""/>
    <s v="Non-Recoverable"/>
    <s v=""/>
    <s v="2145.7"/>
    <s v=""/>
    <s v="AVENIDA AVELINO RIBEIRO, 900"/>
    <s v="PARAISOPOLIS"/>
    <s v="724381"/>
    <s v="BR"/>
    <s v="SA"/>
    <s v="MG"/>
    <s v="37660-000"/>
    <s v="dummy"/>
    <s v="dummy"/>
    <s v="Dummy"/>
    <s v="PR"/>
    <s v="SA"/>
    <s v="dummy"/>
    <s v="dummy"/>
    <s v="SPS"/>
    <s v="Approved"/>
    <s v="Edilson, Geraldo"/>
    <s v="2024-02-23T07:22:09.00"/>
    <s v="0"/>
    <s v=""/>
    <s v=""/>
    <s v=""/>
    <s v="Aptiv"/>
    <s v=""/>
    <s v="Email Quote"/>
    <s v=""/>
    <s v=""/>
    <s v=""/>
    <s v="0 Days 5 Hr 26 Min "/>
    <s v="500"/>
    <s v="Approved -  ;; Approved -  ;"/>
    <s v="443.21"/>
    <s v="443.21"/>
    <s v=";"/>
    <s v=";"/>
    <s v=";"/>
    <s v="BR"/>
    <s v="CNH"/>
    <s v="BRL"/>
    <s v=""/>
    <s v=""/>
    <s v=""/>
    <s v="Estratégia definida em capacitação pelos times de PCP, manufatura e engenharia, conforme solicitação do Brian Lima."/>
    <s v="0.20655609"/>
    <s v=""/>
    <s v=""/>
    <s v=""/>
    <s v="0"/>
    <s v=""/>
    <s v=""/>
    <s v=""/>
    <s v=""/>
    <s v=""/>
    <s v=""/>
    <s v=""/>
  </r>
  <r>
    <d v="2024-02-01T00:00:00"/>
    <x v="0"/>
    <n v="119746"/>
    <s v="Project/ Samples - VW 246 A0 - Forma de recuperação TBD"/>
    <s v="VW"/>
    <d v="2024-02-22T00:00:00"/>
    <s v="Paraisopolis"/>
    <s v="Inbound Premium"/>
    <n v="191.68"/>
    <n v="191.68"/>
    <n v="2.6823706591175896E-4"/>
    <s v="E1P-Prototypes/Samples"/>
    <s v="Cost Recovery"/>
    <s v="APTIV MANUFATURA E SERVICOS DE-724381"/>
    <s v="KROMBERG &amp; SCHUBERT DO BRASIL LTDA.-765611"/>
    <s v="Parts for project development. Freight approved by email by the Project Manager."/>
    <s v="DHL Express SA"/>
    <s v="PTA-00154437"/>
    <s v="35369810;"/>
    <s v=";"/>
    <s v=";"/>
    <s v="Aptiv"/>
    <s v="Premium - Productive"/>
    <s v="Stefany.Tressoldi@aptiv.com"/>
    <s v="2024-02-23T05:38:47.56"/>
    <s v="2024-02-23T07:23:02.00"/>
    <s v="SA"/>
    <s v="Open"/>
    <s v="0"/>
    <s v=""/>
    <s v="0"/>
    <s v=""/>
    <s v="10012"/>
    <s v="Q11"/>
    <s v=""/>
    <s v=""/>
    <s v="Recoverable"/>
    <s v=""/>
    <s v="928"/>
    <s v=""/>
    <s v="CAMPO DA LANCA 89300000"/>
    <s v="MAFRA"/>
    <s v="765611"/>
    <s v="BR"/>
    <s v="SA"/>
    <s v="BR"/>
    <s v="BR280-1611"/>
    <s v="AVENIDA AVELINO RIBEIRO, 900"/>
    <s v="PARAISOPOLIS"/>
    <s v="724381"/>
    <s v="BR"/>
    <s v="SA"/>
    <s v="MG"/>
    <s v="37660-000"/>
    <s v="SPS"/>
    <s v="Approved"/>
    <s v="Edilson, Geraldo"/>
    <s v="2024-02-23T07:23:02.00"/>
    <s v="0"/>
    <s v="DHL Express SA"/>
    <s v=""/>
    <s v=""/>
    <s v="Aptiv"/>
    <s v=""/>
    <s v="Invoice"/>
    <s v="Invoice"/>
    <s v=""/>
    <s v=""/>
    <s v="0 Days 1 Hr 44 Min "/>
    <s v="500"/>
    <s v="Approved -  ;; Approved -  ;"/>
    <s v="191.68"/>
    <s v="191.68"/>
    <s v=";"/>
    <s v=";"/>
    <s v=";"/>
    <s v="BR"/>
    <s v="246 A0 SUV"/>
    <s v="BRL"/>
    <s v=""/>
    <s v=""/>
    <s v=""/>
    <s v="AWB 2455965153"/>
    <s v="0.20655609"/>
    <s v=""/>
    <s v=""/>
    <s v=""/>
    <s v="0"/>
    <s v=""/>
    <s v=""/>
    <s v=""/>
    <s v=""/>
    <s v=""/>
    <s v=""/>
    <s v=""/>
  </r>
  <r>
    <d v="2024-02-01T00:00:00"/>
    <x v="1"/>
    <n v="119754"/>
    <s v="FG - Quality issue"/>
    <s v="JOHN DEERE"/>
    <d v="2024-02-23T00:00:00"/>
    <s v="Paraisopolis"/>
    <s v="Outbound Premium"/>
    <n v="1176.95"/>
    <n v="1176.95"/>
    <n v="1.6470242838316188E-3"/>
    <s v="OOOT-Other/Sales"/>
    <s v="Cost Recovery"/>
    <s v="JOHN DEERE BRASIL CATALAO-764824"/>
    <s v="APTIV MANUFATURA E SERVICOS DE-733223"/>
    <s v="Problema de qualidade, peças enviadas na revisão incorreta, conforme e-mail do guilherme frigo"/>
    <s v="TRANSPORTADORA PITUTA"/>
    <s v=""/>
    <s v="35383323-4;35383318-4"/>
    <s v="4;14"/>
    <s v=";0"/>
    <s v="Aptiv"/>
    <s v="Premium - Productive"/>
    <s v="marcia.p.torres@aptiv.com"/>
    <s v="2024-02-23T06:03:08.33"/>
    <s v="2024-02-23T05:57:38.50"/>
    <s v="SA"/>
    <s v="Closed Recovered"/>
    <s v="0"/>
    <s v=""/>
    <s v="0"/>
    <s v=""/>
    <s v="10012"/>
    <s v="Q11"/>
    <s v=""/>
    <s v=""/>
    <s v="Recoverable"/>
    <s v=""/>
    <s v="5697.99"/>
    <s v=""/>
    <s v="AVENIDA AVELINO RIBEIRO, 900"/>
    <s v="PARAISOPOLIS"/>
    <s v="733223"/>
    <s v="BR"/>
    <s v="SA"/>
    <s v="MG"/>
    <s v="37660-000"/>
    <s v="EIXO 03, QD 11, LOTE 00, S/NO"/>
    <s v="CATALAO"/>
    <s v="764824"/>
    <s v="BR"/>
    <s v="SA"/>
    <s v="GO"/>
    <s v="75709-685"/>
    <s v="SPS"/>
    <s v="Pending"/>
    <s v=""/>
    <s v=""/>
    <s v="0"/>
    <s v=""/>
    <s v=""/>
    <s v=""/>
    <s v="Aptiv"/>
    <s v=""/>
    <s v="Email Quote"/>
    <s v=""/>
    <s v=""/>
    <s v=""/>
    <s v=""/>
    <s v="0"/>
    <s v="Approved -  ;; Approved -  ;; Approved -  ;; Pending - "/>
    <s v="1176.95"/>
    <s v="1176.95"/>
    <s v=";0"/>
    <s v=";"/>
    <s v=";"/>
    <s v="BR"/>
    <s v="."/>
    <s v="BRL"/>
    <s v=""/>
    <s v=""/>
    <s v=""/>
    <s v="Problema de qualidade, peças enviadas na revisão incorreta, conforme e-mail do guilherme frigo cotação SC 529-23"/>
    <s v="0.20655609"/>
    <s v=""/>
    <s v=""/>
    <s v=""/>
    <s v="0"/>
    <s v=""/>
    <s v=""/>
    <s v=""/>
    <s v=""/>
    <s v=""/>
    <s v=""/>
    <s v=""/>
  </r>
  <r>
    <d v="2024-02-01T00:00:00"/>
    <x v="5"/>
    <n v="119787"/>
    <s v="Shipmente discrepancy"/>
    <s v="CNH COMBINE"/>
    <d v="2024-02-23T00:00:00"/>
    <s v="Paraisopolis"/>
    <s v="Inbound Premium"/>
    <n v="990"/>
    <n v="990"/>
    <n v="1.3854063817437467E-3"/>
    <s v="S1I-Inventory loss/adjustments"/>
    <s v="Normal"/>
    <s v="Paraisopolis-10012"/>
    <s v="COFICAB MEXICO, S.L.-7078863"/>
    <s v="Recebemos o material na planta com divergencia, o mesmo foi comprado por SPOT da Aptiv usa Devido a falta de contrato. ( agora temos contrato com a coficab mexico)"/>
    <s v="DHL Express SA"/>
    <s v=""/>
    <s v="M3070612;"/>
    <s v=";"/>
    <s v=";"/>
    <s v="Aptiv"/>
    <s v="Premium - Productive"/>
    <s v="william.de.siqueira@aptiv.com"/>
    <s v="2024-02-23T08:48:46.72"/>
    <s v="2024-02-23T08:48:44.31"/>
    <s v="SA"/>
    <s v="Closed Not Recovered"/>
    <s v="0"/>
    <s v=""/>
    <s v="0"/>
    <s v=""/>
    <s v="10012"/>
    <s v="Q11"/>
    <s v=""/>
    <s v=""/>
    <s v="Non-Recoverable"/>
    <s v=""/>
    <s v="990"/>
    <s v=""/>
    <s v="AV. FIDEL VELAZQUEZ SANCHEZ NO."/>
    <s v="DURANGO"/>
    <s v="7078863"/>
    <s v="MX"/>
    <s v="NA"/>
    <s v="DUR"/>
    <s v="34234"/>
    <s v="Av. Avelino Ribeiro, 900"/>
    <s v="PARAISOPOLIS"/>
    <s v="10012"/>
    <s v="BR"/>
    <s v="SA"/>
    <s v="Minas Gerais"/>
    <s v="37660-000"/>
    <s v="SPS"/>
    <s v="Pending"/>
    <s v=""/>
    <s v=""/>
    <s v="0"/>
    <s v=""/>
    <s v=""/>
    <s v=""/>
    <s v="Aptiv"/>
    <s v=""/>
    <s v="Invoice"/>
    <s v=""/>
    <s v=""/>
    <s v=""/>
    <s v=""/>
    <s v="0"/>
    <s v="Approved -  ;; Approved -  ;; Approved -  ;; Pending - "/>
    <s v="990"/>
    <s v="990"/>
    <s v=";"/>
    <s v=";"/>
    <s v=";"/>
    <s v="BR"/>
    <s v="CNH"/>
    <s v="USD"/>
    <s v=""/>
    <s v=""/>
    <s v=""/>
    <s v=""/>
    <s v="1"/>
    <s v=""/>
    <s v=""/>
    <s v=""/>
    <s v="0"/>
    <s v=""/>
    <s v=""/>
    <s v=""/>
    <s v=""/>
    <s v="400040148"/>
    <s v=""/>
    <s v=""/>
  </r>
  <r>
    <d v="2024-02-01T00:00:00"/>
    <x v="9"/>
    <n v="119876"/>
    <s v="P&amp;A - VW"/>
    <s v="VW"/>
    <d v="2024-02-26T00:00:00"/>
    <s v="Paraisopolis"/>
    <s v="Inbound Premium"/>
    <n v="40.33"/>
    <n v="40.33"/>
    <n v="5.6437817551237675E-5"/>
    <s v="OOOT-Other/Sales"/>
    <s v="Normal"/>
    <s v="APTIV MANUFATURA E SERVICOS DE-724381"/>
    <s v="SERENDIPITY ELECTRONICS-749804"/>
    <s v="Material critico para atender montagem de peças de P&amp;A, conforme programação recebida dos clientes"/>
    <s v="DHL Express SA"/>
    <s v="PTA-00154786"/>
    <s v="12010611;15363606;13578538;13790207"/>
    <s v="100;100;20;143"/>
    <s v="2.27;0;0;0"/>
    <s v="Aptiv"/>
    <s v="Premium - Productive"/>
    <s v="marcia.p.torres@aptiv.com"/>
    <s v="2024-02-26T12:33:26.14"/>
    <s v="2024-02-26T07:57:44.00"/>
    <s v="SA"/>
    <s v="Closed Not Recovered"/>
    <s v="0"/>
    <s v=""/>
    <s v="0"/>
    <s v=""/>
    <s v="10012"/>
    <s v="Q11"/>
    <s v=""/>
    <s v=""/>
    <s v="Non-Recoverable"/>
    <s v=""/>
    <s v="40.33"/>
    <s v=""/>
    <s v="152 E MAIN ST"/>
    <s v="HUNTINGTON"/>
    <s v="749804"/>
    <s v="US"/>
    <s v="NA"/>
    <s v="NY"/>
    <s v="11743-2958"/>
    <s v="AVENIDA AVELINO RIBEIRO, 900"/>
    <s v="PARAISOPOLIS"/>
    <s v="724381"/>
    <s v="BR"/>
    <s v="SA"/>
    <s v="MG"/>
    <s v="37660-000"/>
    <s v="SPS"/>
    <s v="Approved"/>
    <s v="Edilson, Geraldo"/>
    <s v="2024-02-26T07:57:44.00"/>
    <s v="0"/>
    <s v=""/>
    <s v=""/>
    <s v=""/>
    <s v="Aptiv"/>
    <s v=""/>
    <s v="Invoice"/>
    <s v=""/>
    <s v=""/>
    <s v=""/>
    <s v="0 Days 7 Hr 24 Min "/>
    <s v="500"/>
    <s v="Approved -  ;; Approved -  ;"/>
    <s v="40.33"/>
    <s v="40.33"/>
    <s v=";0;0;0"/>
    <s v="; ; ; "/>
    <s v="; ; ; "/>
    <s v="BR"/>
    <s v="P&amp;A"/>
    <s v="USD"/>
    <s v=""/>
    <s v=""/>
    <s v="Kg"/>
    <s v="Material critico para atender montagem de peças de P&amp;A, conforme programação recebida dos clientes"/>
    <s v="1"/>
    <s v=""/>
    <s v=""/>
    <s v=""/>
    <s v="0"/>
    <s v=""/>
    <s v=""/>
    <s v=""/>
    <s v=""/>
    <s v=""/>
    <s v=""/>
    <s v=""/>
  </r>
  <r>
    <d v="2024-02-01T00:00:00"/>
    <x v="2"/>
    <n v="119935"/>
    <s v="Internal strategy - discount"/>
    <s v="CNH COMBINE"/>
    <d v="2024-02-26T00:00:00"/>
    <s v="Paraisopolis"/>
    <s v="Outbound Premium"/>
    <n v="179.17"/>
    <n v="179.17"/>
    <n v="2.507305670879061E-4"/>
    <s v="OOOT-Other/Sales"/>
    <s v="Normal"/>
    <s v="CNH INDUSTRIAL BRASIL LTDA-764039"/>
    <s v="APTIV MANUFATURA E SERVICOS DE-733223"/>
    <s v="Estratégia definida em capacitação pelos times de PCP, manufatura e engenharia. conforme e-mail do Brian Lima"/>
    <s v="TRANSPORTADORA PITUTA"/>
    <s v="PTA-00154783"/>
    <s v="35700109;35700104"/>
    <s v="16;14"/>
    <s v=";0"/>
    <s v="Aptiv"/>
    <s v="Premium - Productive"/>
    <s v="marcia.p.torres@aptiv.com"/>
    <s v="2024-02-26T02:40:23.28"/>
    <s v="2024-02-26T07:07:56.00"/>
    <s v="SA"/>
    <s v="Closed Not Recovered"/>
    <s v="0"/>
    <s v=""/>
    <s v="0"/>
    <s v=""/>
    <s v="10012"/>
    <s v="Q11"/>
    <s v=""/>
    <s v=""/>
    <s v="Non-Recoverable"/>
    <s v=""/>
    <s v="867.41"/>
    <s v=""/>
    <s v="AVENIDA AVELINO RIBEIRO, 900"/>
    <s v="PARAISOPOLIS"/>
    <s v="733223"/>
    <s v="BR"/>
    <s v="SA"/>
    <s v="MG"/>
    <s v="37660-000"/>
    <s v="AV JEROME CASE 1801"/>
    <s v="SOROCABA"/>
    <s v="764039"/>
    <s v="BR"/>
    <s v="SA"/>
    <s v="SP"/>
    <s v="18087-220"/>
    <s v="SPS"/>
    <s v="Approved"/>
    <s v="Edilson, Geraldo"/>
    <s v="2024-02-26T07:07:56.00"/>
    <s v="0"/>
    <s v=""/>
    <s v=""/>
    <s v=""/>
    <s v="Aptiv"/>
    <s v=""/>
    <s v="Personal Estimate"/>
    <s v=""/>
    <s v=""/>
    <s v=""/>
    <s v="0 Days 4 Hr 27 Min "/>
    <s v="500"/>
    <s v="Approved -  ;; Approved -  ;"/>
    <s v="179.17"/>
    <s v="179.17"/>
    <s v=";0"/>
    <s v=";"/>
    <s v=";"/>
    <s v="BR"/>
    <s v="Combine"/>
    <s v="BRL"/>
    <s v=""/>
    <s v=""/>
    <s v=""/>
    <s v="Estratégia definida em capacitação pelos times de PCP, manufatura e engenharia. conforme e-mail do Brian Lima"/>
    <s v="0.20655609"/>
    <s v=""/>
    <s v=""/>
    <s v=""/>
    <s v="0"/>
    <s v=""/>
    <s v=""/>
    <s v=""/>
    <s v=""/>
    <s v=""/>
    <s v=""/>
    <s v=""/>
  </r>
  <r>
    <d v="2024-02-01T00:00:00"/>
    <x v="3"/>
    <n v="120158"/>
    <s v="Customer reschedule - CNH Consulta 5"/>
    <s v="CNH COMBINE"/>
    <d v="2024-02-27T00:00:00"/>
    <s v="Paraisopolis"/>
    <s v="Inbound Premium"/>
    <n v="179.17"/>
    <n v="179.17"/>
    <n v="2.507305670879061E-4"/>
    <s v="OOOT-Other/Sales"/>
    <s v="Cost Recovery Pending"/>
    <s v="APTIV MANUFATURA E SERVICOS DE-724381"/>
    <s v="dummy-Dummy"/>
    <s v="Coleta de componente critico na CNH é para atendimento ao ACS83"/>
    <s v="TRANSPORTADORA PITUTA"/>
    <s v="PTA-00154895"/>
    <s v="35381376;"/>
    <s v="100;"/>
    <s v=";"/>
    <s v="Aptiv"/>
    <s v="Premium - Productive"/>
    <s v="marcia.p.torres@aptiv.com"/>
    <s v="2024-02-27T12:36:54.59"/>
    <s v="2024-02-27T03:04:02.27"/>
    <s v="SA"/>
    <s v="Open"/>
    <s v="0"/>
    <s v=""/>
    <s v="0"/>
    <s v=""/>
    <s v="10012"/>
    <s v="Q11"/>
    <s v=""/>
    <s v=""/>
    <s v="Recoverable"/>
    <s v=""/>
    <s v="867.41"/>
    <s v=""/>
    <s v="dummy"/>
    <s v="dummy"/>
    <s v="Dummy"/>
    <s v="BR"/>
    <s v="SA"/>
    <s v="dummy"/>
    <s v="dummy"/>
    <s v="AVENIDA AVELINO RIBEIRO, 900"/>
    <s v="PARAISOPOLIS"/>
    <s v="724381"/>
    <s v="BR"/>
    <s v="SA"/>
    <s v="MG"/>
    <s v="37660-000"/>
    <s v="SPS"/>
    <s v="Approved"/>
    <s v="Edilson, Geraldo"/>
    <s v="2024-02-27T01:23:02.00"/>
    <s v="0"/>
    <s v=""/>
    <s v=""/>
    <s v=""/>
    <s v="Aptiv"/>
    <s v=""/>
    <s v="Email Quote"/>
    <s v=""/>
    <s v=""/>
    <s v=""/>
    <s v="0 Days 0 Hr 46 Min "/>
    <s v="500"/>
    <s v="Approved -  ;; Approved -  ;"/>
    <s v="179.17"/>
    <s v="179.17"/>
    <s v=";"/>
    <s v=";"/>
    <s v=";"/>
    <s v="BR"/>
    <s v="CNH"/>
    <s v="BRL"/>
    <s v=""/>
    <s v=""/>
    <s v=""/>
    <s v="Coleta de componente critico na CNH é para atendimento ao ACS83"/>
    <s v="0.20655609"/>
    <s v=""/>
    <s v=""/>
    <s v=""/>
    <s v="0"/>
    <s v=""/>
    <s v=""/>
    <s v=""/>
    <s v=""/>
    <s v=""/>
    <s v=""/>
    <s v=""/>
  </r>
  <r>
    <d v="2024-02-01T00:00:00"/>
    <x v="3"/>
    <n v="120292"/>
    <s v="Customer reschedule - VW 23X"/>
    <s v="VW"/>
    <d v="2024-02-27T00:00:00"/>
    <s v="Pinhal"/>
    <s v="Inbound Premium"/>
    <n v="250"/>
    <n v="250"/>
    <n v="3.4985009639993601E-4"/>
    <s v="PC-Plant PC Resp"/>
    <s v="Cost Recovery Pending"/>
    <s v="APTIV MANUFATURA E SERVICOS DE-104991"/>
    <s v="MD ELEKTRONIK DE MEXICO, S. DE R.L.-7088562"/>
    <s v="Reprograma Saveiro módulos Rádio – CR aceito pelo cliente"/>
    <s v="DHL Express SA"/>
    <s v="PTA-00154998"/>
    <s v="35764295;"/>
    <s v=";"/>
    <s v=";"/>
    <s v="Customer"/>
    <s v="Premium - Productive"/>
    <s v="bruno.g.silva2@aptiv.com"/>
    <s v="2024-02-27T04:51:12.00"/>
    <s v="2024-02-27T07:17:58.00"/>
    <s v="SA"/>
    <s v="Open"/>
    <s v="0"/>
    <s v=""/>
    <s v="0"/>
    <s v="2023-02-28T00:00:00"/>
    <s v="10010"/>
    <s v="Q18"/>
    <s v=""/>
    <s v=""/>
    <s v="Recoverable"/>
    <s v=""/>
    <s v="250"/>
    <s v=""/>
    <s v="VIRGEN DE SAN JUAN NO. 117"/>
    <s v="LEN"/>
    <s v="7088562"/>
    <s v="MX"/>
    <s v="NA"/>
    <s v="GUA"/>
    <s v="37668"/>
    <s v="RODOVIA SP 342 KM 196"/>
    <s v="ESPIRITO SANTO DO PINHAL"/>
    <s v="104991"/>
    <s v="BR"/>
    <s v="SA"/>
    <s v="SP"/>
    <s v="13990-000"/>
    <s v="SPS"/>
    <s v="Approved"/>
    <s v="Edilson, Geraldo"/>
    <s v="2024-02-27T07:17:58.00"/>
    <s v="0"/>
    <s v="DHL Express SA"/>
    <s v=""/>
    <s v=""/>
    <s v="Aptiv"/>
    <s v=""/>
    <s v="Personal Estimate"/>
    <s v="Personal Estimate"/>
    <s v="VW"/>
    <s v=""/>
    <s v="0 Days 2 Hr 26 Min "/>
    <s v="500"/>
    <s v="Approved -  ;; Approved -  ;"/>
    <s v="250"/>
    <s v="250"/>
    <s v=";"/>
    <s v=";"/>
    <s v=";"/>
    <s v="BR"/>
    <s v="VW - 23X"/>
    <s v="USD"/>
    <s v=""/>
    <s v=""/>
    <s v=""/>
    <s v="35764295"/>
    <s v="1"/>
    <s v=""/>
    <s v=""/>
    <s v=""/>
    <s v="0"/>
    <s v=""/>
    <s v=""/>
    <s v=""/>
    <s v=""/>
    <s v="314268350"/>
    <s v=""/>
    <s v=""/>
  </r>
  <r>
    <d v="2024-02-01T00:00:00"/>
    <x v="0"/>
    <n v="120541"/>
    <s v="Project/ Samples - JD Absorvido na SC 529-23"/>
    <s v="JOHN DEERE"/>
    <d v="2024-02-28T00:00:00"/>
    <s v="Paraisopolis"/>
    <s v="Inbound Premium"/>
    <n v="100"/>
    <n v="100"/>
    <n v="1.3994003855997441E-4"/>
    <s v="E1P-Prototypes/Samples"/>
    <s v="Cost Recovery"/>
    <s v="APTIV MANUFATURA E SERVICOS DE-733223"/>
    <s v="APTIV JINGZHOU 0W491-763224"/>
    <s v="Parts for project development. Freight will be absorbed in the SC 529-23 quotation. "/>
    <s v="DHL Express SA"/>
    <s v="PTA-00155182"/>
    <s v="M3344310;"/>
    <s v=";"/>
    <s v=";"/>
    <s v="Aptiv"/>
    <s v="Premium - Productive"/>
    <s v="rayzza.peres@aptiv.com"/>
    <s v="2024-02-28T10:59:20.54"/>
    <s v="2024-02-28T12:13:17.00"/>
    <s v="SA"/>
    <s v="Closed Recovered"/>
    <s v="0"/>
    <s v=""/>
    <s v="100"/>
    <s v=""/>
    <s v="10012"/>
    <s v="Q11"/>
    <s v=""/>
    <s v="100"/>
    <s v="Recoverable"/>
    <s v=""/>
    <s v="100"/>
    <s v="USD"/>
    <s v="NO 9 SHENZHEN AVENUE JINGZHOU"/>
    <s v="JINGZHOU"/>
    <s v="763224"/>
    <s v="CN"/>
    <s v="AP"/>
    <s v="170"/>
    <s v="434001"/>
    <s v="AVENIDA AVELINO RIBEIRO, 900"/>
    <s v="PARAISOPOLIS"/>
    <s v="733223"/>
    <s v="BR"/>
    <s v="SA"/>
    <s v="MG"/>
    <s v="37660-000"/>
    <s v="SPS"/>
    <s v="Approved"/>
    <s v="Edilson, Geraldo"/>
    <s v="2024-02-28T12:13:17.00"/>
    <s v="0"/>
    <s v="DHL Express SA"/>
    <s v="1105843966"/>
    <s v=""/>
    <s v="Aptiv"/>
    <s v=""/>
    <s v="Invoice"/>
    <s v="Invoice"/>
    <s v=""/>
    <s v=""/>
    <s v="0 Days 1 Hr 13 Min "/>
    <s v="500"/>
    <s v="Approved -  ;; Approved -  ;"/>
    <s v="100"/>
    <s v="100"/>
    <s v=";"/>
    <s v=";"/>
    <s v=";"/>
    <s v="BR"/>
    <s v="MERCURY "/>
    <s v="USD"/>
    <s v=""/>
    <s v=""/>
    <s v=""/>
    <s v="DPP73235"/>
    <s v="1"/>
    <s v="1"/>
    <s v=""/>
    <s v=""/>
    <s v="0"/>
    <s v=""/>
    <s v=""/>
    <s v=""/>
    <s v=""/>
    <s v=""/>
    <s v=""/>
    <s v=""/>
  </r>
  <r>
    <d v="2024-02-01T00:00:00"/>
    <x v="0"/>
    <n v="120594"/>
    <s v="Project/ Samples - JD Absorvido na SC 529-23"/>
    <s v="JOHN DEERE"/>
    <d v="2024-02-28T00:00:00"/>
    <s v="Paraisopolis"/>
    <s v="Inbound Premium"/>
    <n v="59"/>
    <n v="59"/>
    <n v="8.2564622750384901E-5"/>
    <s v="E1P-Prototypes/Samples"/>
    <s v="Cost Recovery"/>
    <s v="APTIV MANUFATURA E SERVICOS DE-733223"/>
    <s v="SERENDIPITY ELECTRONICS-749804"/>
    <s v="Parts for project development. Freight will be absorbed in the SC 529-23 quotation. "/>
    <s v="DHL Express SA"/>
    <s v="PTA-00155210"/>
    <s v="10735903,;"/>
    <s v=";"/>
    <s v=";"/>
    <s v="Aptiv"/>
    <s v="Premium - Productive"/>
    <s v="rayzza.peres@aptiv.com"/>
    <s v="2024-02-28T02:42:58.09"/>
    <s v="2024-02-28T03:05:48.00"/>
    <s v="SA"/>
    <s v="Closed Recovered"/>
    <s v="0"/>
    <s v=""/>
    <s v="59"/>
    <s v=""/>
    <s v="10012"/>
    <s v="Q11"/>
    <s v=""/>
    <s v="59"/>
    <s v="Recoverable"/>
    <s v=""/>
    <s v="59"/>
    <s v="USD"/>
    <s v="152 E MAIN ST"/>
    <s v="HUNTINGTON"/>
    <s v="749804"/>
    <s v="US"/>
    <s v="NA"/>
    <s v="NY"/>
    <s v="11743-2958"/>
    <s v="AVENIDA AVELINO RIBEIRO, 900"/>
    <s v="PARAISOPOLIS"/>
    <s v="733223"/>
    <s v="BR"/>
    <s v="SA"/>
    <s v="MG"/>
    <s v="37660-000"/>
    <s v="SPS"/>
    <s v="Approved"/>
    <s v="Edilson, Geraldo"/>
    <s v="2024-02-28T03:05:48.00"/>
    <s v="0"/>
    <s v="DHL Express SA"/>
    <s v="9579576355"/>
    <s v=""/>
    <s v="Aptiv"/>
    <s v=""/>
    <s v="Invoice"/>
    <s v="Invoice"/>
    <s v=""/>
    <s v=""/>
    <s v="0 Days 0 Hr 22 Min "/>
    <s v="500"/>
    <s v="Approved -  ;; Approved -  ;"/>
    <s v="59"/>
    <s v="59"/>
    <s v=";"/>
    <s v=";"/>
    <s v=";"/>
    <s v="BR"/>
    <s v="MERCURY"/>
    <s v="USD"/>
    <s v=""/>
    <s v=""/>
    <s v=""/>
    <s v="DPP73565"/>
    <s v="1"/>
    <s v="1"/>
    <s v=""/>
    <s v=""/>
    <s v="0"/>
    <s v="USD"/>
    <s v="1"/>
    <s v=""/>
    <s v=""/>
    <s v=""/>
    <s v=""/>
    <s v=""/>
  </r>
  <r>
    <d v="2024-02-01T00:00:00"/>
    <x v="0"/>
    <n v="120604"/>
    <s v="Project/ Samples - VW 246 A0 - Forma de recuperação TBD"/>
    <s v="VW"/>
    <d v="2024-02-28T00:00:00"/>
    <s v="Paraisopolis"/>
    <s v="Inbound Premium"/>
    <n v="153"/>
    <n v="153"/>
    <n v="2.1410825899676085E-4"/>
    <s v="E1P-Prototypes/Samples"/>
    <s v="Cost Recovery"/>
    <s v="APTIV MANUFATURA E SERVICOS DE-724381"/>
    <s v="APTIV CHINA TECHNOLOGY COMPANY LIMI-729178"/>
    <s v="Parts for project development. Freight approved by email by the Project Manager."/>
    <s v="JAS DO BRASIL LTD"/>
    <s v="PTA-00155214"/>
    <s v="13927802;"/>
    <s v=";"/>
    <s v=";"/>
    <s v="Aptiv"/>
    <s v="Premium - Productive"/>
    <s v="Stefany.Tressoldi@aptiv.com"/>
    <s v="2024-02-28T03:00:52.06"/>
    <s v="2024-02-28T03:26:07.00"/>
    <s v="SA"/>
    <s v="Open"/>
    <s v="0"/>
    <s v=""/>
    <s v="0"/>
    <s v=""/>
    <s v="10012"/>
    <s v="Q11"/>
    <s v=""/>
    <s v=""/>
    <s v="Recoverable"/>
    <s v=""/>
    <s v="153"/>
    <s v=""/>
    <s v="118 DELIN ROAD"/>
    <s v="SHANGHAI"/>
    <s v="729178"/>
    <s v="CN"/>
    <s v="AP"/>
    <s v="020"/>
    <s v="200131"/>
    <s v="AVENIDA AVELINO RIBEIRO, 900"/>
    <s v="PARAISOPOLIS"/>
    <s v="724381"/>
    <s v="BR"/>
    <s v="SA"/>
    <s v="MG"/>
    <s v="37660-000"/>
    <s v="SPS"/>
    <s v="Approved"/>
    <s v="Edilson, Geraldo"/>
    <s v="2024-02-28T03:26:07.00"/>
    <s v="0"/>
    <s v="JAS DO BRASIL LTD"/>
    <s v=""/>
    <s v=""/>
    <s v="Aptiv"/>
    <s v=""/>
    <s v="Invoice"/>
    <s v="Invoice"/>
    <s v=""/>
    <s v=""/>
    <s v="0 Days 0 Hr 25 Min "/>
    <s v="500"/>
    <s v="Approved -  ;; Approved -  ;"/>
    <s v="153"/>
    <s v="153"/>
    <s v=";"/>
    <s v=";"/>
    <s v=";"/>
    <s v="BR"/>
    <s v="246 A0 SUV"/>
    <s v="USD"/>
    <s v=""/>
    <s v=""/>
    <s v=""/>
    <s v=""/>
    <s v="1"/>
    <s v=""/>
    <s v=""/>
    <s v=""/>
    <s v="0"/>
    <s v=""/>
    <s v=""/>
    <s v=""/>
    <s v=""/>
    <s v=""/>
    <s v=""/>
    <s v=""/>
  </r>
  <r>
    <d v="2024-02-01T00:00:00"/>
    <x v="0"/>
    <n v="120870"/>
    <s v="Project/ Samples - VW 246 A0 - Forma de recuperação TBD"/>
    <s v="VW"/>
    <d v="2024-02-29T00:00:00"/>
    <s v="Paraisopolis"/>
    <s v="Inbound Premium"/>
    <n v="140.46"/>
    <n v="140.46"/>
    <n v="1.9655977816134007E-4"/>
    <s v="E1P-Prototypes/Samples"/>
    <s v="Cost Recovery"/>
    <s v="APTIV MANUFATURA E SERVICOS DE-724381"/>
    <s v="REFAL INDUSTRIA E COMERCIO DE REBITES E -Dummy"/>
    <s v="Parts for project development. Freight approved by email by the Project Manager."/>
    <s v="JAS DO BRASIL LTD"/>
    <s v=""/>
    <s v="13960458 ;"/>
    <s v=";"/>
    <s v=";"/>
    <s v="Aptiv"/>
    <s v="Premium - Productive"/>
    <s v="Stefany.Tressoldi@aptiv.com"/>
    <s v="2024-02-29T11:03:35.23"/>
    <s v="2024-02-29T11:03:29.57"/>
    <s v="SA"/>
    <s v="Open"/>
    <s v="0"/>
    <s v=""/>
    <s v="0"/>
    <s v=""/>
    <s v="10012"/>
    <s v="Q11"/>
    <s v=""/>
    <s v=""/>
    <s v="Recoverable"/>
    <s v=""/>
    <s v="680"/>
    <s v=""/>
    <s v="RUA RICARDO CAVATON, 226 "/>
    <s v="SÃO PAULO"/>
    <s v="Dummy"/>
    <s v="BR"/>
    <s v="SA"/>
    <s v="SÃO PAULO"/>
    <s v="05038-110"/>
    <s v="AVENIDA AVELINO RIBEIRO, 900"/>
    <s v="PARAISOPOLIS"/>
    <s v="724381"/>
    <s v="BR"/>
    <s v="SA"/>
    <s v="MG"/>
    <s v="37660-000"/>
    <s v="SPS"/>
    <s v="Pending"/>
    <s v=""/>
    <s v=""/>
    <s v="0"/>
    <s v="TRANSPORTADORA PITUTA"/>
    <s v=""/>
    <s v=""/>
    <s v="Aptiv"/>
    <s v=""/>
    <s v="Invoice"/>
    <s v="Invoice"/>
    <s v=""/>
    <s v=""/>
    <s v=""/>
    <s v="0"/>
    <s v="Approved -  ;; Pending - "/>
    <s v="140.46"/>
    <s v="140.46"/>
    <s v=";"/>
    <s v=";"/>
    <s v=";"/>
    <s v="BR"/>
    <s v="246 A0 SUV"/>
    <s v="BRL"/>
    <s v=""/>
    <s v=""/>
    <s v=""/>
    <s v=""/>
    <s v="0.20655609"/>
    <s v=""/>
    <s v=""/>
    <s v=""/>
    <s v="0"/>
    <s v=""/>
    <s v=""/>
    <s v=""/>
    <s v=""/>
    <s v=""/>
    <s v=""/>
    <s v=""/>
  </r>
  <r>
    <d v="2024-03-01T00:00:00"/>
    <x v="6"/>
    <n v="119590"/>
    <s v="Customer reschedule - dentro do protocolo logistico"/>
    <s v="FIAT"/>
    <d v="2024-03-01T00:00:00"/>
    <s v="Ouros"/>
    <s v="Inbound Premium"/>
    <n v="550"/>
    <n v="550"/>
    <n v="7.6967021207985918E-4"/>
    <s v="B2-Behind Schedule-Aptiv"/>
    <s v="Normal"/>
    <s v="APTIV MANUFATURA E SERVICOS DE-743893"/>
    <s v="A RAYMOND ITALIANA S R L-765496"/>
    <s v="Mix change FIAT within protocol logistical."/>
    <s v="DHL Express SA"/>
    <s v="PTA-00154431"/>
    <s v="10747611;"/>
    <s v=";"/>
    <s v=";"/>
    <s v="Aptiv"/>
    <s v="Premium - Productive"/>
    <s v="lua.barbosa.ribeiro@aptiv.com"/>
    <s v="2024-02-23T12:51:21.40"/>
    <s v="2024-02-23T06:41:54.00"/>
    <s v="SA"/>
    <s v="Closed Not Recovered"/>
    <s v="0"/>
    <s v=""/>
    <s v="0"/>
    <s v="2024-03-07T00:00:00"/>
    <s v="10023"/>
    <s v="Q11"/>
    <s v=""/>
    <s v=""/>
    <s v="Non-Recoverable"/>
    <s v=""/>
    <s v="550"/>
    <s v=""/>
    <s v="STRADA COMPLANARE 26"/>
    <s v="CARISIO"/>
    <s v="765496"/>
    <s v="IT"/>
    <s v="EMEA"/>
    <s v="VC"/>
    <s v="13040"/>
    <s v="TV ANTONIO E FONSECA 250 BAIRRO"/>
    <s v="CONCEICAO DOS OUROS"/>
    <s v="743893"/>
    <s v="BR"/>
    <s v="SA"/>
    <s v="MG"/>
    <s v="37548-000"/>
    <s v="SPS"/>
    <s v="Approved"/>
    <s v="Carvalho, Eliane R"/>
    <s v="2024-02-23T06:41:54.00"/>
    <s v="0"/>
    <s v=""/>
    <s v=""/>
    <s v=""/>
    <s v="Aptiv"/>
    <s v=""/>
    <s v="Invoice"/>
    <s v=""/>
    <s v=""/>
    <s v=""/>
    <s v="0 Days 5 Hr 50 Min "/>
    <s v="800"/>
    <s v="Approved -  ;; Approved -  ;; Approved -  ;"/>
    <s v="550"/>
    <s v="550"/>
    <s v=";"/>
    <s v=";"/>
    <s v=";"/>
    <s v="BR"/>
    <s v="POSTERIOR X6H"/>
    <s v="USD"/>
    <s v=""/>
    <s v=""/>
    <s v=""/>
    <s v="15341049; 10863947"/>
    <s v="1"/>
    <s v=""/>
    <s v=""/>
    <s v=""/>
    <s v="0"/>
    <s v=""/>
    <s v=""/>
    <s v=""/>
    <s v=""/>
    <s v=""/>
    <s v=""/>
    <s v=""/>
  </r>
  <r>
    <d v="2024-03-01T00:00:00"/>
    <x v="0"/>
    <n v="119615"/>
    <s v="Antecipação BP"/>
    <s v="PSA"/>
    <d v="2024-03-01T00:00:00"/>
    <s v="Paraisopolis"/>
    <s v="Inbound Premium"/>
    <n v="70"/>
    <n v="70"/>
    <n v="9.7958026991982081E-5"/>
    <s v="B2-Behind Schedule-Aptiv"/>
    <s v="Cost Recovery Pending"/>
    <s v="APTIV MANUFATURA E SERVICOS DE-724381"/>
    <s v="APTIV SERVICES 2 FRANCE SAS-748598"/>
    <s v="Antecipação BP K0 - Custo será recuperado do cliente via Projetos."/>
    <s v="DHL Express SA"/>
    <s v="PTA-00154436"/>
    <s v="13796910;"/>
    <s v=";"/>
    <s v=";"/>
    <s v="Customer"/>
    <s v="Premium - Productive"/>
    <s v="lua.barbosa.ribeiro@aptiv.com"/>
    <s v="2024-02-23T01:56:37.77"/>
    <s v="2024-02-23T07:22:25.00"/>
    <s v="SA"/>
    <s v="Open"/>
    <s v="0"/>
    <s v=""/>
    <s v="0"/>
    <s v="2024-03-08T00:00:00"/>
    <s v="10012"/>
    <s v="Q11"/>
    <s v=""/>
    <s v=""/>
    <s v="Recoverable"/>
    <s v=""/>
    <s v="70"/>
    <s v=""/>
    <s v="ZI RUE DES LONGS REAGES"/>
    <s v="EPERNON"/>
    <s v="748598"/>
    <s v="FR"/>
    <s v="EMEA"/>
    <s v="CVL"/>
    <s v="28230"/>
    <s v="AVENIDA AVELINO RIBEIRO, 900"/>
    <s v="PARAISOPOLIS"/>
    <s v="724381"/>
    <s v="BR"/>
    <s v="SA"/>
    <s v="MG"/>
    <s v="37660-000"/>
    <s v="SPS"/>
    <s v="Approved"/>
    <s v="Edilson, Geraldo"/>
    <s v="2024-02-23T07:22:25.00"/>
    <s v="0"/>
    <s v=""/>
    <s v=""/>
    <s v=""/>
    <s v="Aptiv"/>
    <s v=""/>
    <s v="Invoice"/>
    <s v=""/>
    <s v="PSA"/>
    <s v=""/>
    <s v="0 Days 5 Hr 25 Min "/>
    <s v="500"/>
    <s v="Approved -  ;; Approved -  ;"/>
    <s v="70"/>
    <s v="70"/>
    <s v=";"/>
    <s v=";"/>
    <s v=";"/>
    <s v="BR"/>
    <s v="PLANCHE K"/>
    <s v="USD"/>
    <s v=""/>
    <s v=""/>
    <s v=""/>
    <s v=""/>
    <s v="1"/>
    <s v=""/>
    <s v=""/>
    <s v=""/>
    <s v="0"/>
    <s v=""/>
    <s v=""/>
    <s v=""/>
    <s v=""/>
    <s v=""/>
    <s v=""/>
    <s v=""/>
  </r>
  <r>
    <d v="2024-03-01T00:00:00"/>
    <x v="3"/>
    <n v="119641"/>
    <s v="Customer reschedule - absorvido em POV"/>
    <s v="FIAT"/>
    <d v="2024-03-01T00:00:00"/>
    <s v="Ouros"/>
    <s v="Inbound Premium"/>
    <n v="920"/>
    <n v="920"/>
    <n v="1.2874483547517645E-3"/>
    <s v="B2-Behind Schedule-Aptiv"/>
    <s v="Cost Recovery"/>
    <s v="APTIV MANUFATURA E SERVICOS DE-743893"/>
    <s v="APTIV CONNECTION SYSTEMS HOLDING-755484"/>
    <s v="Increase MAN - recovered cost on POV16734"/>
    <s v="DHL Express SA"/>
    <s v="PTA-00154713"/>
    <s v="13759511;"/>
    <s v=";"/>
    <s v=";"/>
    <s v="Aptiv"/>
    <s v="Premium - Productive"/>
    <s v="lua.barbosa.ribeiro@aptiv.com"/>
    <s v="2024-02-23T03:12:46.53"/>
    <s v="2024-03-22T04:54:08.46"/>
    <s v="SA"/>
    <s v="Closed Recovered"/>
    <s v="0"/>
    <s v=""/>
    <s v="920"/>
    <s v="2024-03-08T00:00:00"/>
    <s v="10023"/>
    <s v="Q11"/>
    <s v=""/>
    <s v="920"/>
    <s v="Recoverable"/>
    <s v=" POV VW MAN  16736"/>
    <s v="920"/>
    <s v="USD"/>
    <s v="AM TECHNOLOGIEPARK 1"/>
    <s v="WUPPERTAL"/>
    <s v="755484"/>
    <s v="DE"/>
    <s v="EMEA"/>
    <s v="05"/>
    <s v="42119"/>
    <s v="TV ANTONIO E FONSECA 250 BAIRRO"/>
    <s v="CONCEICAO DOS OUROS"/>
    <s v="743893"/>
    <s v="BR"/>
    <s v="SA"/>
    <s v="MG"/>
    <s v="37548-000"/>
    <s v="SPS"/>
    <s v="Approved"/>
    <s v="Naus, Angelica"/>
    <s v="2024-02-26T02:31:54.00"/>
    <s v="0"/>
    <s v=""/>
    <s v=""/>
    <s v=""/>
    <s v="Aptiv"/>
    <s v=""/>
    <s v="Invoice"/>
    <s v="Invoice"/>
    <s v=""/>
    <s v=""/>
    <s v="2 Days 23 Hr 19 Min "/>
    <s v="1000"/>
    <s v="Approved -  ;; Approved -  ;; Approved -  ;; Approved -  ;"/>
    <s v="920"/>
    <s v="920"/>
    <s v=";"/>
    <s v=";"/>
    <s v=";"/>
    <s v="BR"/>
    <s v="PAINEL X6H"/>
    <s v="USD"/>
    <s v=""/>
    <s v=""/>
    <s v=""/>
    <s v="13669361; 13669363; 13669362; 13759585; 15396451"/>
    <s v="1"/>
    <s v="1"/>
    <s v=""/>
    <s v=""/>
    <s v="0"/>
    <s v=""/>
    <s v=""/>
    <s v=""/>
    <s v=""/>
    <s v=""/>
    <s v=""/>
    <s v=""/>
  </r>
  <r>
    <d v="2024-03-01T00:00:00"/>
    <x v="3"/>
    <n v="119865"/>
    <s v="Customer reschedule - absorvido em POV"/>
    <s v="OTHER"/>
    <d v="2024-03-01T00:00:00"/>
    <s v="Paraisopolis"/>
    <s v="Inbound Premium"/>
    <n v="200"/>
    <n v="200"/>
    <n v="2.7988007711994881E-4"/>
    <s v="B2-Behind Schedule-Aptiv"/>
    <s v="Cost Recovery"/>
    <s v="APTIV MANUFATURA E SERVICOS DE-724381"/>
    <s v="APTIV HOLDINGS (AUSTRIA) GMBH-1037261"/>
    <s v="Reprograma MAN - custo já recuperado do cliente POV16735"/>
    <s v="DHL Express SA"/>
    <s v="PTA-00154709"/>
    <s v="15494581;"/>
    <s v=";"/>
    <s v=";"/>
    <s v="Customer"/>
    <s v="Premium - Productive"/>
    <s v="lua.barbosa.ribeiro@aptiv.com"/>
    <s v="2024-02-26T11:41:12.89"/>
    <s v="2024-03-22T05:47:48.00"/>
    <s v="SA"/>
    <s v="Closed Recovered"/>
    <s v="0"/>
    <s v=""/>
    <s v="200"/>
    <s v="2024-02-08T00:00:00"/>
    <s v="10012"/>
    <s v="Q11"/>
    <s v=""/>
    <s v="200"/>
    <s v="Recoverable"/>
    <s v=" POV VW MAN  16736"/>
    <s v="200"/>
    <s v="USD"/>
    <s v="INDUSTRIESTRASSE 1"/>
    <s v="GROSSPETERSDORF"/>
    <s v="1037261"/>
    <s v="AT"/>
    <s v="EMEA"/>
    <s v="1"/>
    <s v="7503"/>
    <s v="AVENIDA AVELINO RIBEIRO, 900"/>
    <s v="PARAISOPOLIS"/>
    <s v="724381"/>
    <s v="BR"/>
    <s v="SA"/>
    <s v="MG"/>
    <s v="37660-000"/>
    <s v="SPS"/>
    <s v="Approved"/>
    <s v="Edilson, Geraldo"/>
    <s v="2024-02-26T01:28:35.00"/>
    <s v="0"/>
    <s v=""/>
    <s v=""/>
    <s v=""/>
    <s v="Aptiv"/>
    <s v=""/>
    <s v="Invoice"/>
    <s v="Invoice"/>
    <s v="OTHER"/>
    <s v=""/>
    <s v="0 Days 1 Hr 47 Min "/>
    <s v="500"/>
    <s v="Approved -  ;; Approved -  ;"/>
    <s v="200"/>
    <s v="200"/>
    <s v=";"/>
    <s v=";"/>
    <s v=";"/>
    <s v="BR"/>
    <s v="MOTOR MAN"/>
    <s v="USD"/>
    <s v=""/>
    <s v=""/>
    <s v=""/>
    <s v="33120608; 15458164"/>
    <s v="1"/>
    <s v="1"/>
    <s v=""/>
    <s v=""/>
    <s v="0"/>
    <s v=""/>
    <s v=""/>
    <s v=""/>
    <s v=""/>
    <s v="219757144"/>
    <s v=""/>
    <s v=""/>
  </r>
  <r>
    <d v="2024-03-01T00:00:00"/>
    <x v="3"/>
    <n v="119872"/>
    <s v="Customer reschedule - absorvido em POV"/>
    <s v="OTHER"/>
    <d v="2024-03-01T00:00:00"/>
    <s v="Paraisopolis"/>
    <s v="Inbound Premium"/>
    <n v="150"/>
    <n v="150"/>
    <n v="2.0991005783996161E-4"/>
    <s v="B2-Behind Schedule-Aptiv"/>
    <s v="Cost Recovery"/>
    <s v="APTIV MANUFATURA E SERVICOS DE-724381"/>
    <s v="KOSTAL KONTAKT SYSTEME GMBH-727182"/>
    <s v="Reprograma MAN - Custo já recuperado na POV16736"/>
    <s v="DHL Express SA"/>
    <s v="PTA-00154710"/>
    <s v="13790216;"/>
    <s v=";"/>
    <s v=";"/>
    <s v="Customer"/>
    <s v="Premium - Productive"/>
    <s v="lua.barbosa.ribeiro@aptiv.com"/>
    <s v="2024-02-26T12:05:47.23"/>
    <s v="2024-03-22T05:49:00.44"/>
    <s v="SA"/>
    <s v="Closed Recovered"/>
    <s v="0"/>
    <s v=""/>
    <s v="150"/>
    <s v="2024-02-08T00:00:00"/>
    <s v="10012"/>
    <s v="Q11"/>
    <s v=""/>
    <s v="150"/>
    <s v="Recoverable"/>
    <s v=" POV VW MAN  16736"/>
    <s v="150"/>
    <s v="USD"/>
    <s v="WIESENSTRASSE 47"/>
    <s v="LUNDENSCHEID"/>
    <s v="727182"/>
    <s v="DE"/>
    <s v="EMEA"/>
    <s v="NW"/>
    <s v="58507"/>
    <s v="AVENIDA AVELINO RIBEIRO, 900"/>
    <s v="PARAISOPOLIS"/>
    <s v="724381"/>
    <s v="BR"/>
    <s v="SA"/>
    <s v="MG"/>
    <s v="37660-000"/>
    <s v="SPS"/>
    <s v="Approved"/>
    <s v="Edilson, Geraldo"/>
    <s v="2024-02-26T01:28:49.00"/>
    <s v="0"/>
    <s v=""/>
    <s v=""/>
    <s v=""/>
    <s v="Aptiv"/>
    <s v=""/>
    <s v="Invoice"/>
    <s v="Invoice"/>
    <s v="OTHER"/>
    <s v=""/>
    <s v="0 Days 1 Hr 23 Min "/>
    <s v="500"/>
    <s v="Approved -  ;; Approved -  ;"/>
    <s v="150"/>
    <s v="150"/>
    <s v=";"/>
    <s v=";"/>
    <s v=";"/>
    <s v="BR"/>
    <s v="MOTOR MAN"/>
    <s v="USD"/>
    <s v=""/>
    <s v=""/>
    <s v=""/>
    <s v="13790134"/>
    <s v="1"/>
    <s v="1"/>
    <s v=""/>
    <s v=""/>
    <s v="0"/>
    <s v=""/>
    <s v=""/>
    <s v=""/>
    <s v=""/>
    <s v=""/>
    <s v=""/>
    <s v=""/>
  </r>
  <r>
    <d v="2024-03-01T00:00:00"/>
    <x v="6"/>
    <n v="119878"/>
    <s v="Customer reschedule - dentro do protocolo logistico"/>
    <s v="FIAT"/>
    <d v="2024-03-01T00:00:00"/>
    <s v="Ouros"/>
    <s v="Inbound Premium"/>
    <n v="200"/>
    <n v="200"/>
    <n v="2.7988007711994881E-4"/>
    <s v="B2-Behind Schedule-Aptiv"/>
    <s v="Normal"/>
    <s v="APTIV MANUFATURA E SERVICOS DE-743893"/>
    <s v="ITW LYS FUSION SRL-1063577"/>
    <s v="Reprograma FIAT dentro do protocolo logistico"/>
    <s v="DHL Express SA"/>
    <s v="PTA-00154787"/>
    <s v="10820393;"/>
    <s v=";"/>
    <s v=";"/>
    <s v="Aptiv"/>
    <s v="Premium - Productive"/>
    <s v="lua.barbosa.ribeiro@aptiv.com"/>
    <s v="2024-02-26T12:47:22.63"/>
    <s v="2024-02-26T07:57:50.00"/>
    <s v="SA"/>
    <s v="Closed Not Recovered"/>
    <s v="0"/>
    <s v=""/>
    <s v="0"/>
    <s v="2024-02-08T00:00:00"/>
    <s v="10023"/>
    <s v="Q11"/>
    <s v=""/>
    <s v=""/>
    <s v="Non-Recoverable"/>
    <s v=""/>
    <s v="200"/>
    <s v=""/>
    <s v="VIA COAZZE 31/3"/>
    <s v="RIVALTA DI TORINO"/>
    <s v="1063577"/>
    <s v="IT"/>
    <s v="EMEA"/>
    <s v="TO"/>
    <s v="10040"/>
    <s v="TV ANTONIO E FONSECA 250 BAIRRO"/>
    <s v="CONCEICAO DOS OUROS"/>
    <s v="743893"/>
    <s v="BR"/>
    <s v="SA"/>
    <s v="MG"/>
    <s v="37548-000"/>
    <s v="SPS"/>
    <s v="Approved"/>
    <s v="Edilson, Geraldo"/>
    <s v="2024-02-26T07:57:50.00"/>
    <s v="0"/>
    <s v=""/>
    <s v=""/>
    <s v=""/>
    <s v="Aptiv"/>
    <s v=""/>
    <s v="Invoice"/>
    <s v=""/>
    <s v=""/>
    <s v=""/>
    <s v="0 Days 7 Hr 10 Min "/>
    <s v="500"/>
    <s v="Approved -  ;; Approved -  ;"/>
    <s v="200"/>
    <s v="200"/>
    <s v=";"/>
    <s v=";"/>
    <s v=";"/>
    <s v="BR"/>
    <s v="POSTERIOR X6H"/>
    <s v="USD"/>
    <s v=""/>
    <s v=""/>
    <s v=""/>
    <s v=""/>
    <s v="1"/>
    <s v=""/>
    <s v=""/>
    <s v=""/>
    <s v="0"/>
    <s v=""/>
    <s v=""/>
    <s v=""/>
    <s v=""/>
    <s v="005146428"/>
    <s v=""/>
    <s v=""/>
  </r>
  <r>
    <d v="2024-03-01T00:00:00"/>
    <x v="6"/>
    <n v="119920"/>
    <s v="Customer reschedule - dentro do protocolo logistico"/>
    <s v="PSA"/>
    <d v="2024-03-01T00:00:00"/>
    <s v="Paraisopolis"/>
    <s v="Inbound Premium"/>
    <n v="136.56"/>
    <n v="101.55"/>
    <n v="1.9110211665750106E-4"/>
    <s v="PC-Plant PC Resp"/>
    <s v="Normal"/>
    <s v="APTIV MANUFATURA E SERVICOS DE-733223"/>
    <s v="KUM CO LTD-762084"/>
    <s v="Reprograma dentro do protocolo logistico"/>
    <s v="DHL Express SA"/>
    <s v="PTA-00154785"/>
    <s v="13947054;"/>
    <s v=";"/>
    <s v=";"/>
    <s v="Aptiv"/>
    <s v="Premium - Productive"/>
    <s v="Moraes.Arnaldo@aptiv.com"/>
    <s v="2024-02-26T02:13:40.08"/>
    <s v="2024-03-07T04:31:24.27"/>
    <s v="SA"/>
    <s v="Closed Not Recovered"/>
    <s v="0"/>
    <s v=""/>
    <s v="136.56"/>
    <s v=""/>
    <s v="10012"/>
    <s v="Q11"/>
    <s v=""/>
    <s v="136.56"/>
    <s v="Non-Recoverable"/>
    <s v=""/>
    <s v="101.55"/>
    <s v="USD"/>
    <s v="17 YANGDEUNGNONGGONG GIL ULJU GUN"/>
    <s v="ULSAN"/>
    <s v="762084"/>
    <s v="KR"/>
    <s v="AP"/>
    <s v="31"/>
    <s v="44908"/>
    <s v="AVENIDA AVELINO RIBEIRO, 900"/>
    <s v="PARAISOPOLIS"/>
    <s v="733223"/>
    <s v="BR"/>
    <s v="SA"/>
    <s v="MG"/>
    <s v="37660-000"/>
    <s v="SPS"/>
    <s v="Approved"/>
    <s v="Edilson, Geraldo"/>
    <s v="2024-02-26T07:57:28.00"/>
    <s v="0"/>
    <s v="DHL Express SA"/>
    <s v="2708853151"/>
    <s v=""/>
    <s v="Aptiv"/>
    <s v=""/>
    <s v="Invoice"/>
    <s v="Invoice"/>
    <s v=""/>
    <s v=""/>
    <s v="0 Days 5 Hr 43 Min "/>
    <s v="500"/>
    <s v="Approved -  ;; Approved -  ;"/>
    <s v="136.56"/>
    <s v="136.56"/>
    <s v=";"/>
    <s v=";"/>
    <s v=";"/>
    <s v="BR"/>
    <s v="PARACHOQUE CC24 "/>
    <s v="USD"/>
    <s v=""/>
    <s v=""/>
    <s v=""/>
    <s v=""/>
    <s v="1"/>
    <s v="1"/>
    <s v=""/>
    <s v=""/>
    <s v="0"/>
    <s v=""/>
    <s v=""/>
    <s v=""/>
    <s v=""/>
    <s v=""/>
    <s v=""/>
    <s v=""/>
  </r>
  <r>
    <d v="2024-03-01T00:00:00"/>
    <x v="4"/>
    <n v="120161"/>
    <s v="Bloqueio de faturamento devido pendência finaceira "/>
    <s v="JOHN DEERE"/>
    <d v="2024-03-01T00:00:00"/>
    <s v="Paraisopolis"/>
    <s v="Inbound Premium"/>
    <n v="297.76"/>
    <n v="341.19"/>
    <n v="4.1668545881617979E-4"/>
    <s v="PC-Plant PC Resp"/>
    <s v="Cost Recovery"/>
    <s v="APTIV MANUFATURA E SERVICOS DE-733223"/>
    <s v="AMPHENOL TUCHEL INDUSTRIAL GMBH, OD-1086946"/>
    <s v="Lack of payment due missing cargo causing block of shipment"/>
    <s v="DHL Express SA"/>
    <s v="PTA-00154896"/>
    <s v="13950502;"/>
    <s v=";"/>
    <s v=";"/>
    <s v="Aptiv"/>
    <s v="Premium - Productive"/>
    <s v="Moraes.Arnaldo@aptiv.com"/>
    <s v="2024-02-27T12:50:39.69"/>
    <s v="2024-03-18T03:05:11.53"/>
    <s v="SA"/>
    <s v="Closed Recovered"/>
    <s v="0"/>
    <s v=""/>
    <s v="297.76"/>
    <s v=""/>
    <s v="10012"/>
    <s v="Q11"/>
    <s v=""/>
    <s v="297.76"/>
    <s v="Non-Recoverable"/>
    <s v=""/>
    <s v="341.19"/>
    <s v="USD"/>
    <s v="104"/>
    <s v="OSTROV"/>
    <s v="1086946"/>
    <s v="CZ"/>
    <s v="EMEA"/>
    <s v="41"/>
    <s v="363 01"/>
    <s v="AVENIDA AVELINO RIBEIRO, 900"/>
    <s v="PARAISOPOLIS"/>
    <s v="733223"/>
    <s v="BR"/>
    <s v="SA"/>
    <s v="MG"/>
    <s v="37660-000"/>
    <s v="SPS"/>
    <s v="Approved"/>
    <s v="Edilson, Geraldo"/>
    <s v="2024-02-27T01:23:11.00"/>
    <s v="0"/>
    <s v="DHL Express SA"/>
    <s v="4447807136"/>
    <s v=""/>
    <s v="Aptiv"/>
    <s v=""/>
    <s v="Invoice"/>
    <s v="Invoice"/>
    <s v=""/>
    <s v=""/>
    <s v="0 Days 0 Hr 32 Min "/>
    <s v="500"/>
    <s v="Approved -  ;; Approved -  ;"/>
    <s v="297.76"/>
    <s v="297.76"/>
    <s v=";"/>
    <s v=";"/>
    <s v=";"/>
    <s v="BR"/>
    <s v="MAGMA"/>
    <s v="USD"/>
    <s v=""/>
    <s v=""/>
    <s v=""/>
    <s v=""/>
    <s v="1"/>
    <s v="1"/>
    <s v=""/>
    <s v=""/>
    <s v="0"/>
    <s v=""/>
    <s v=""/>
    <s v=""/>
    <s v=""/>
    <s v="177220647"/>
    <s v=""/>
    <s v=""/>
  </r>
  <r>
    <d v="2024-03-01T00:00:00"/>
    <x v="0"/>
    <n v="120173"/>
    <s v="Project prototypes/ sampels - recuperado em POV"/>
    <s v="VW"/>
    <d v="2024-03-01T00:00:00"/>
    <s v="Paraisopolis"/>
    <s v="Inbound Premium"/>
    <n v="1428"/>
    <n v="990"/>
    <n v="1.9983437506364346E-3"/>
    <s v="S4E-Errors or mix changes"/>
    <s v="Cost Recovery"/>
    <s v="Paraisopolis-10012"/>
    <s v="MTA ANTENNE SRL-7107642"/>
    <s v="Peças para produção de um lote especial que será produzido em protótipos"/>
    <s v="DHL Express SA"/>
    <s v="PTA-00155755"/>
    <s v="15396494;"/>
    <s v=";"/>
    <s v=";"/>
    <s v="Customer"/>
    <s v="Premium - Productive"/>
    <s v="william.de.siqueira@aptiv.com"/>
    <s v="2024-02-27T01:28:17.31"/>
    <s v="2024-03-22T05:49:37.65"/>
    <s v="SA"/>
    <s v="Closed Recovered"/>
    <s v="0"/>
    <s v=""/>
    <s v="1428"/>
    <s v=""/>
    <s v="10012"/>
    <s v="Q11"/>
    <s v=""/>
    <s v="1428"/>
    <s v="Recoverable"/>
    <s v=" POV VW MAN  16736"/>
    <s v="990"/>
    <s v="USD"/>
    <s v="VIALE DELLINDUSTRIA 12"/>
    <s v="CODOGNO"/>
    <s v="7107642"/>
    <s v="IT"/>
    <s v="EMEA"/>
    <s v="LO"/>
    <s v="26845"/>
    <s v="Av. Avelino Ribeiro, 900"/>
    <s v="PARAISOPOLIS"/>
    <s v="10012"/>
    <s v="BR"/>
    <s v="SA"/>
    <s v="Minas Gerais"/>
    <s v="37660-000"/>
    <s v="SPS"/>
    <s v="Approved"/>
    <s v="Naus, Angelica"/>
    <s v="2024-03-01T02:54:00.00"/>
    <s v="0"/>
    <s v=""/>
    <s v=""/>
    <s v=""/>
    <s v="Aptiv"/>
    <s v=""/>
    <s v="Invoice"/>
    <s v="Invoice"/>
    <s v="VW"/>
    <s v=""/>
    <s v="3 Days 1 Hr 25 Min "/>
    <s v="1000"/>
    <s v="Approved -  ;; Approved -  ;; Approved -  ;; Approved -  ;"/>
    <s v="1428"/>
    <s v="1428"/>
    <s v=";"/>
    <s v=";"/>
    <s v=";"/>
    <s v="BR"/>
    <s v="MAN"/>
    <s v="USD"/>
    <s v=""/>
    <s v=""/>
    <s v=""/>
    <s v=""/>
    <s v="1"/>
    <s v="1"/>
    <s v=""/>
    <s v=""/>
    <s v="0"/>
    <s v=""/>
    <s v=""/>
    <s v=""/>
    <s v=""/>
    <s v="428456263"/>
    <s v=""/>
    <s v=""/>
  </r>
  <r>
    <d v="2024-03-01T00:00:00"/>
    <x v="6"/>
    <n v="120548"/>
    <s v="Customer reschedule - dentro do protocolo logistico"/>
    <s v="FIAT"/>
    <d v="2024-03-01T00:00:00"/>
    <s v="Paraisopolis"/>
    <s v="Inbound Premium"/>
    <n v="100"/>
    <n v="100"/>
    <n v="1.3994003855997441E-4"/>
    <s v="B2-Behind Schedule-Aptiv"/>
    <s v="Normal"/>
    <s v="APTIV MANUFATURA E SERVICOS DE-724381"/>
    <s v="APTIV CONNECTION SYSTEMS HOLDING-755484"/>
    <s v="Aumento FIAT dentro do protocolo logistico."/>
    <s v="DHL Express SA"/>
    <s v="PTA-00155181"/>
    <s v="13705784 ;"/>
    <s v=";"/>
    <s v=";"/>
    <s v="Aptiv"/>
    <s v="Premium - Productive"/>
    <s v="lua.barbosa.ribeiro@aptiv.com"/>
    <s v="2024-02-28T11:44:07.76"/>
    <s v="2024-02-28T12:10:04.00"/>
    <s v="SA"/>
    <s v="Closed Not Recovered"/>
    <s v="0"/>
    <s v=""/>
    <s v="0"/>
    <s v="2024-02-07T00:00:00"/>
    <s v="10012"/>
    <s v="Q11"/>
    <s v=""/>
    <s v=""/>
    <s v="Non-Recoverable"/>
    <s v=""/>
    <s v="100"/>
    <s v=""/>
    <s v="AM TECHNOLOGIEPARK 1"/>
    <s v="WUPPERTAL"/>
    <s v="755484"/>
    <s v="DE"/>
    <s v="EMEA"/>
    <s v="05"/>
    <s v="42119"/>
    <s v="AVENIDA AVELINO RIBEIRO, 900"/>
    <s v="PARAISOPOLIS"/>
    <s v="724381"/>
    <s v="BR"/>
    <s v="SA"/>
    <s v="MG"/>
    <s v="37660-000"/>
    <s v="SPS"/>
    <s v="Approved"/>
    <s v="Edilson, Geraldo"/>
    <s v="2024-02-28T12:10:04.00"/>
    <s v="0"/>
    <s v=""/>
    <s v=""/>
    <s v=""/>
    <s v="Aptiv"/>
    <s v=""/>
    <s v="Invoice"/>
    <s v=""/>
    <s v=""/>
    <s v=""/>
    <s v="0 Days 0 Hr 25 Min "/>
    <s v="500"/>
    <s v="Approved -  ;; Approved -  ;"/>
    <s v="100"/>
    <s v="100"/>
    <s v=";"/>
    <s v=";"/>
    <s v=";"/>
    <s v="BR"/>
    <s v="VÃO MOTOR ARGO"/>
    <s v="USD"/>
    <s v=""/>
    <s v=""/>
    <s v=""/>
    <s v=""/>
    <s v="1"/>
    <s v=""/>
    <s v=""/>
    <s v=""/>
    <s v="0"/>
    <s v=""/>
    <s v=""/>
    <s v=""/>
    <s v=""/>
    <s v=""/>
    <s v=""/>
    <s v=""/>
  </r>
  <r>
    <d v="2024-03-01T00:00:00"/>
    <x v="6"/>
    <n v="120726"/>
    <s v="Customer reschedule - dentro do protocolo logistico"/>
    <s v="FIAT"/>
    <d v="2024-03-01T00:00:00"/>
    <s v="Ouros"/>
    <s v="Inbound Premium"/>
    <n v="988"/>
    <n v="988"/>
    <n v="1.3826075809725471E-3"/>
    <s v="PC-Plant PC Resp"/>
    <s v="Normal"/>
    <s v="APTIV MANUFATURA E SERVICOS DE-743893"/>
    <s v="SHANGHAI HONGFA RELAY CO., LTD.-7083183"/>
    <s v="Reprograma dentro do protocolo logistico"/>
    <s v="JAS DO BRASIL LTD"/>
    <s v="PTA-00155756"/>
    <s v="13959101;"/>
    <s v=";"/>
    <s v=";"/>
    <s v="Aptiv"/>
    <s v="Premium - Productive"/>
    <s v="Moraes.Arnaldo@aptiv.com"/>
    <s v="2024-02-28T06:44:29.50"/>
    <s v="2024-03-07T04:57:35.16"/>
    <s v="SA"/>
    <s v="Closed Not Recovered"/>
    <s v="0"/>
    <s v=""/>
    <s v="0"/>
    <s v=""/>
    <s v="10023"/>
    <s v="Q11"/>
    <s v=""/>
    <s v="1638.96"/>
    <s v="Non-Recoverable"/>
    <s v=""/>
    <s v="988"/>
    <s v="USD"/>
    <s v="NO. 51, LANE 341, JIUXIN ROAD"/>
    <s v="SHANGHAI"/>
    <s v="7083183"/>
    <s v="CN"/>
    <s v="AP"/>
    <s v="31"/>
    <s v="201615"/>
    <s v="TV ANTONIO E FONSECA 250 BAIRRO"/>
    <s v="CONCEICAO DOS OUROS"/>
    <s v="743893"/>
    <s v="BR"/>
    <s v="SA"/>
    <s v="MG"/>
    <s v="37548-000"/>
    <s v="SPS"/>
    <s v="Approved"/>
    <s v="Naus, Angelica"/>
    <s v="2024-03-01T02:54:09.00"/>
    <s v="0"/>
    <s v="JAS DO BRASIL LTD"/>
    <s v="XMN47396489"/>
    <s v=""/>
    <s v="Aptiv"/>
    <s v=""/>
    <s v="Invoice"/>
    <s v="Invoice"/>
    <s v=""/>
    <s v=""/>
    <s v="1 Days 20 Hr 9 Min "/>
    <s v="1000"/>
    <s v="Approved -  ;; Approved -  ;; Approved -  ;; Approved -  ;"/>
    <s v="988"/>
    <s v="988"/>
    <s v=";"/>
    <s v=";"/>
    <s v=";"/>
    <s v="BR"/>
    <s v="x6h"/>
    <s v="USD"/>
    <s v=""/>
    <s v=""/>
    <s v=""/>
    <s v=""/>
    <s v="1"/>
    <s v="1"/>
    <s v=""/>
    <s v=""/>
    <s v="0"/>
    <s v=""/>
    <s v=""/>
    <s v=""/>
    <s v=""/>
    <s v="545268450"/>
    <s v=""/>
    <s v=""/>
  </r>
  <r>
    <d v="2024-03-01T00:00:00"/>
    <x v="3"/>
    <n v="120892"/>
    <s v="Customer reschedule - absorvido em POV"/>
    <s v="OTHER"/>
    <d v="2024-03-01T00:00:00"/>
    <s v="Paraisopolis"/>
    <s v="Inbound Premium"/>
    <n v="80"/>
    <n v="80"/>
    <n v="1.1195203084797953E-4"/>
    <s v="B2-Behind Schedule-Aptiv"/>
    <s v="Cost Recovery"/>
    <s v="APTIV MANUFATURA E SERVICOS DE-724381"/>
    <s v="FEP FAHRZEUGELEKTRIK PIRNA GMBH-7046317"/>
    <s v="Reprograma MAN - Custo já recuperado POV16733"/>
    <s v="DHL Express SA"/>
    <s v="PTA-00155417"/>
    <s v="12198448;"/>
    <s v=";"/>
    <s v=";"/>
    <s v="Aptiv"/>
    <s v="Premium - Productive"/>
    <s v="lua.barbosa.ribeiro@aptiv.com"/>
    <s v="2024-02-29T12:12:59.24"/>
    <s v="2024-03-22T05:50:34.03"/>
    <s v="SA"/>
    <s v="Closed Recovered"/>
    <s v="0"/>
    <s v=""/>
    <s v="80"/>
    <s v="2024-02-08T00:00:00"/>
    <s v="10012"/>
    <s v="Q11"/>
    <s v=""/>
    <s v="80"/>
    <s v="Recoverable"/>
    <s v=""/>
    <s v="80"/>
    <s v="USD"/>
    <s v="HUGO-KUETTNER-STR. 8"/>
    <s v="PIRNA"/>
    <s v="7046317"/>
    <s v="DE"/>
    <s v="EMEA"/>
    <s v="SN"/>
    <s v="01796"/>
    <s v="AVENIDA AVELINO RIBEIRO, 900"/>
    <s v="PARAISOPOLIS"/>
    <s v="724381"/>
    <s v="BR"/>
    <s v="SA"/>
    <s v="MG"/>
    <s v="37660-000"/>
    <s v="SPS"/>
    <s v="Approved"/>
    <s v="Edilson, Geraldo"/>
    <s v="2024-02-29T01:15:20.00"/>
    <s v="0"/>
    <s v=""/>
    <s v=" POV VW MAN  16736"/>
    <s v=""/>
    <s v="Aptiv"/>
    <s v=""/>
    <s v="Invoice"/>
    <s v="Invoice"/>
    <s v=""/>
    <s v=""/>
    <s v="0 Days 1 Hr 2 Min "/>
    <s v="500"/>
    <s v="Approved -  ;; Approved -  ;"/>
    <s v="80"/>
    <s v="80"/>
    <s v=";"/>
    <s v=";"/>
    <s v=";"/>
    <s v="BR"/>
    <s v="MOTOR MAN"/>
    <s v="USD"/>
    <s v=""/>
    <s v=""/>
    <s v=""/>
    <s v=""/>
    <s v="1"/>
    <s v="1"/>
    <s v=""/>
    <s v=""/>
    <s v="0"/>
    <s v=""/>
    <s v=""/>
    <s v=""/>
    <s v=""/>
    <s v="177220647"/>
    <s v=""/>
    <s v=""/>
  </r>
  <r>
    <d v="2024-03-01T00:00:00"/>
    <x v="6"/>
    <n v="120895"/>
    <s v="Customer reschedule - dentro do protocolo logistico"/>
    <s v="FIAT"/>
    <d v="2024-03-01T00:00:00"/>
    <s v="Ouros"/>
    <s v="Inbound Premium"/>
    <n v="70"/>
    <n v="70"/>
    <n v="9.7958026991982081E-5"/>
    <s v="B2-Behind Schedule-Aptiv"/>
    <s v="Normal"/>
    <s v="APTIV MANUFATURA E SERVICOS DE-743893"/>
    <s v="A RAYMOND ITALIANA S R L-765496"/>
    <s v="Reprograma FIAT dentro do protocolo logistico."/>
    <s v="DHL Express SA"/>
    <s v="PTA-00155415"/>
    <s v="10847611;"/>
    <s v=";"/>
    <s v=";"/>
    <s v="Aptiv"/>
    <s v="Premium - Productive"/>
    <s v="lua.barbosa.ribeiro@aptiv.com"/>
    <s v="2024-02-29T12:42:11.19"/>
    <s v="2024-02-29T01:14:54.00"/>
    <s v="SA"/>
    <s v="Closed Not Recovered"/>
    <s v="0"/>
    <s v=""/>
    <s v="0"/>
    <s v="2024-02-09T00:00:00"/>
    <s v="10023"/>
    <s v="Q11"/>
    <s v=""/>
    <s v=""/>
    <s v="Non-Recoverable"/>
    <s v=""/>
    <s v="70"/>
    <s v=""/>
    <s v="STRADA COMPLANARE 26"/>
    <s v="CARISIO"/>
    <s v="765496"/>
    <s v="IT"/>
    <s v="EMEA"/>
    <s v="VC"/>
    <s v="13040"/>
    <s v="TV ANTONIO E FONSECA 250 BAIRRO"/>
    <s v="CONCEICAO DOS OUROS"/>
    <s v="743893"/>
    <s v="BR"/>
    <s v="SA"/>
    <s v="MG"/>
    <s v="37548-000"/>
    <s v="SPS"/>
    <s v="Approved"/>
    <s v="Edilson, Geraldo"/>
    <s v="2024-02-29T01:14:54.00"/>
    <s v="0"/>
    <s v=""/>
    <s v=""/>
    <s v=""/>
    <s v="Aptiv"/>
    <s v=""/>
    <s v="Invoice"/>
    <s v=""/>
    <s v=""/>
    <s v=""/>
    <s v="0 Days 0 Hr 32 Min "/>
    <s v="500"/>
    <s v="Approved -  ;; Approved -  ;"/>
    <s v="70"/>
    <s v="70"/>
    <s v=";"/>
    <s v=";"/>
    <s v=";"/>
    <s v="BR"/>
    <s v="POSTERIOR X6H"/>
    <s v="USD"/>
    <s v=""/>
    <s v=""/>
    <s v=""/>
    <s v=""/>
    <s v="1"/>
    <s v=""/>
    <s v=""/>
    <s v=""/>
    <s v="0"/>
    <s v=""/>
    <s v=""/>
    <s v=""/>
    <s v=""/>
    <s v=""/>
    <s v=""/>
    <s v=""/>
  </r>
  <r>
    <d v="2024-03-01T00:00:00"/>
    <x v="0"/>
    <n v="120896"/>
    <s v="Project prototype/ samples - Absorvido em SC"/>
    <s v="Mercedes-Benz"/>
    <d v="2024-03-01T00:00:00"/>
    <s v="Paraisopolis"/>
    <s v="Inbound Premium"/>
    <n v="257.44"/>
    <n v="257.44"/>
    <n v="3.6026163526879808E-4"/>
    <s v="E4-Engineering-External Customer Resp"/>
    <s v="Cost Recovery"/>
    <s v="APTIV MANUFATURA E SERVICOS DE-724381"/>
    <s v="FRAENKISCHE CZ S.R.O.-765052"/>
    <s v="BP implementation error"/>
    <s v="DHL Express SA"/>
    <s v="PTA-00155416"/>
    <s v="15470642;"/>
    <s v=";"/>
    <s v=";"/>
    <s v="Customer"/>
    <s v="Premium - Productive"/>
    <s v="gislene.de.fatima.clemente@aptiv.com"/>
    <s v="2024-02-29T12:44:35.43"/>
    <s v="2024-02-29T01:15:10.00"/>
    <s v="SA"/>
    <s v="Closed Recovered"/>
    <s v="0"/>
    <s v=""/>
    <s v="0"/>
    <s v=""/>
    <s v="10012"/>
    <s v="Q11"/>
    <s v=""/>
    <s v=""/>
    <s v="Recoverable"/>
    <s v="Will be recovered by quotation SC1119-22-Natalia N"/>
    <s v="257.44"/>
    <s v=""/>
    <s v="U KAPLICKY 591"/>
    <s v="OKRISKY"/>
    <s v="765052"/>
    <s v="CZ"/>
    <s v="EMEA"/>
    <s v="CZ"/>
    <s v="675 21"/>
    <s v="AVENIDA AVELINO RIBEIRO, 900"/>
    <s v="PARAISOPOLIS"/>
    <s v="724381"/>
    <s v="BR"/>
    <s v="SA"/>
    <s v="MG"/>
    <s v="37660-000"/>
    <s v="SPS"/>
    <s v="Approved"/>
    <s v="Edilson, Geraldo"/>
    <s v="2024-02-29T01:15:10.00"/>
    <s v="0"/>
    <s v=""/>
    <s v="5703303465"/>
    <s v=""/>
    <s v="Customer"/>
    <s v=""/>
    <s v="Invoice"/>
    <s v=""/>
    <s v="Mercedes-Benz"/>
    <s v=""/>
    <s v="0 Days 0 Hr 30 Min "/>
    <s v="500"/>
    <s v="Approved -  ;; Approved -  ;"/>
    <s v="257.44"/>
    <s v="257.44"/>
    <s v=";"/>
    <s v=";"/>
    <s v=";"/>
    <s v="BR"/>
    <s v="DTMOE29E"/>
    <s v="USD"/>
    <s v=""/>
    <s v=""/>
    <s v=""/>
    <s v=""/>
    <s v="1"/>
    <s v=""/>
    <s v=""/>
    <s v=""/>
    <s v="0"/>
    <s v=""/>
    <s v=""/>
    <s v=""/>
    <s v=""/>
    <s v=""/>
    <s v=""/>
    <s v=""/>
  </r>
  <r>
    <d v="2024-03-01T00:00:00"/>
    <x v="6"/>
    <n v="120921"/>
    <s v="Customer reschedule - dentro do protocolo logistico"/>
    <s v="FIAT"/>
    <d v="2024-03-01T00:00:00"/>
    <s v="Ouros"/>
    <s v="Inbound Premium"/>
    <n v="190"/>
    <n v="190"/>
    <n v="2.6588607326395139E-4"/>
    <s v="B2-Behind Schedule-Aptiv"/>
    <s v="Normal"/>
    <s v="APTIV MANUFATURA E SERVICOS DE-743893"/>
    <s v="ITW LYS FUSION SRL-7086011"/>
    <s v="Reprograma FIAT dentro do protocolo logistico."/>
    <s v="DHL Express SA"/>
    <s v="PTA-00155433"/>
    <s v="15395807;"/>
    <s v=";"/>
    <s v=";"/>
    <s v="Aptiv"/>
    <s v="Premium - Productive"/>
    <s v="lua.barbosa.ribeiro@aptiv.com"/>
    <s v="2024-02-29T01:41:38.83"/>
    <s v="2024-02-29T02:17:35.00"/>
    <s v="SA"/>
    <s v="Closed Not Recovered"/>
    <s v="0"/>
    <s v=""/>
    <s v="0"/>
    <s v="2024-02-09T00:00:00"/>
    <s v="10023"/>
    <s v="Q11"/>
    <s v=""/>
    <s v=""/>
    <s v="Non-Recoverable"/>
    <s v=""/>
    <s v="190"/>
    <s v=""/>
    <s v="VIA POIRINO 28"/>
    <s v="PRALORMO"/>
    <s v="7086011"/>
    <s v="IT"/>
    <s v="EMEA"/>
    <s v="TO"/>
    <s v="10040"/>
    <s v="TV ANTONIO E FONSECA 250 BAIRRO"/>
    <s v="CONCEICAO DOS OUROS"/>
    <s v="743893"/>
    <s v="BR"/>
    <s v="SA"/>
    <s v="MG"/>
    <s v="37548-000"/>
    <s v="SPS"/>
    <s v="Approved"/>
    <s v="Edilson, Geraldo"/>
    <s v="2024-02-29T02:17:35.00"/>
    <s v="0"/>
    <s v=""/>
    <s v=""/>
    <s v=""/>
    <s v="Aptiv"/>
    <s v=""/>
    <s v="Invoice"/>
    <s v=""/>
    <s v=""/>
    <s v=""/>
    <s v="0 Days 0 Hr 35 Min "/>
    <s v="500"/>
    <s v="Approved -  ;; Approved -  ;"/>
    <s v="190"/>
    <s v="190"/>
    <s v=";"/>
    <s v=";"/>
    <s v=";"/>
    <s v="BR"/>
    <s v="POSTERIOR X6H"/>
    <s v="USD"/>
    <s v=""/>
    <s v=""/>
    <s v=""/>
    <s v=""/>
    <s v="1"/>
    <s v=""/>
    <s v=""/>
    <s v=""/>
    <s v="0"/>
    <s v=""/>
    <s v=""/>
    <s v=""/>
    <s v=""/>
    <s v="437227039"/>
    <s v=""/>
    <s v=""/>
  </r>
  <r>
    <d v="2024-03-01T00:00:00"/>
    <x v="6"/>
    <n v="120931"/>
    <s v="Customer reschedule - dentro do protocolo logistico"/>
    <s v="FIAT"/>
    <d v="2024-03-01T00:00:00"/>
    <s v="Ouros"/>
    <s v="Inbound Premium"/>
    <n v="130"/>
    <n v="130"/>
    <n v="1.8192205012796672E-4"/>
    <s v="B2-Behind Schedule-Aptiv"/>
    <s v="Normal"/>
    <s v="APTIV MANUFATURA E SERVICOS DE-743893"/>
    <s v="ITW LYS FUSION SRL-1030252"/>
    <s v="Reprograma FIAT dentro do protocolo logistico"/>
    <s v="DHL Express SA"/>
    <s v="PTA-00155450"/>
    <s v="10820393;"/>
    <s v=";"/>
    <s v=";"/>
    <s v="Aptiv"/>
    <s v="Premium - Productive"/>
    <s v="lua.barbosa.ribeiro@aptiv.com"/>
    <s v="2024-02-29T01:56:36.18"/>
    <s v="2024-02-29T02:37:09.00"/>
    <s v="SA"/>
    <s v="Closed Not Recovered"/>
    <s v="0"/>
    <s v=""/>
    <s v="0"/>
    <s v="2024-02-08T00:00:00"/>
    <s v="10023"/>
    <s v="Q11"/>
    <s v=""/>
    <s v=""/>
    <s v="Non-Recoverable"/>
    <s v=""/>
    <s v="130"/>
    <s v=""/>
    <s v="LOCALITA LE BOIS VUILLERMOZ 30"/>
    <s v="HONE"/>
    <s v="1030252"/>
    <s v="IT"/>
    <s v="EMEA"/>
    <s v="AO"/>
    <s v="11020"/>
    <s v="TV ANTONIO E FONSECA 250 BAIRRO"/>
    <s v="CONCEICAO DOS OUROS"/>
    <s v="743893"/>
    <s v="BR"/>
    <s v="SA"/>
    <s v="MG"/>
    <s v="37548-000"/>
    <s v="SPS"/>
    <s v="Approved"/>
    <s v="Edilson, Geraldo"/>
    <s v="2024-02-29T02:37:09.00"/>
    <s v="0"/>
    <s v=""/>
    <s v=""/>
    <s v=""/>
    <s v="Aptiv"/>
    <s v=""/>
    <s v="Invoice"/>
    <s v=""/>
    <s v=""/>
    <s v=""/>
    <s v="0 Days 0 Hr 40 Min "/>
    <s v="500"/>
    <s v="Approved -  ;; Approved -  ;"/>
    <s v="130"/>
    <s v="130"/>
    <s v=";"/>
    <s v=";"/>
    <s v=";"/>
    <s v="BR"/>
    <s v="Posterior X6H"/>
    <s v="USD"/>
    <s v=""/>
    <s v=""/>
    <s v=""/>
    <s v=""/>
    <s v="1"/>
    <s v=""/>
    <s v=""/>
    <s v=""/>
    <s v="0"/>
    <s v=""/>
    <s v=""/>
    <s v=""/>
    <s v=""/>
    <s v="005146428"/>
    <s v=""/>
    <s v=""/>
  </r>
  <r>
    <d v="2024-03-01T00:00:00"/>
    <x v="6"/>
    <n v="121085"/>
    <s v="Customer reschedule - dentro do protocolo logistico"/>
    <s v="FIAT"/>
    <d v="2024-03-04T00:00:00"/>
    <s v="Paraisopolis"/>
    <s v="Inbound Premium"/>
    <n v="140"/>
    <n v="140"/>
    <n v="1.9591605398396416E-4"/>
    <s v="PC-Plant PC Resp"/>
    <s v="Normal"/>
    <s v="Paraisopolis-10012"/>
    <s v="DELFINGEN PT PORTO SA-762904"/>
    <s v="Reprograma dentro do protocolo logistico"/>
    <s v="DHL Express SA"/>
    <s v="PTA-00155701"/>
    <s v="10763724;"/>
    <s v=";"/>
    <s v=";"/>
    <s v="Aptiv"/>
    <s v="Premium - Productive"/>
    <s v="william.de.siqueira@aptiv.com"/>
    <s v="2024-02-29T05:54:37.90"/>
    <s v="2024-03-01T11:21:43.00"/>
    <s v="SA"/>
    <s v="Closed Not Recovered"/>
    <s v="0"/>
    <s v=""/>
    <s v="0"/>
    <s v=""/>
    <s v="10012"/>
    <s v="Q11"/>
    <s v=""/>
    <s v=""/>
    <s v="Non-Recoverable"/>
    <s v=""/>
    <s v="140"/>
    <s v=""/>
    <s v="ALAMEDA DA BELAVISTA N 99"/>
    <s v="SEIXEZELO"/>
    <s v="762904"/>
    <s v="PT"/>
    <s v="EMEA"/>
    <s v="13"/>
    <s v="4415-939"/>
    <s v="Av. Avelino Ribeiro, 900"/>
    <s v="PARAISOPOLIS"/>
    <s v="10012"/>
    <s v="BR"/>
    <s v="SA"/>
    <s v="Minas Gerais"/>
    <s v="37660-000"/>
    <s v="SPS"/>
    <s v="Approved"/>
    <s v="Edilson, Geraldo"/>
    <s v="2024-03-01T11:21:43.00"/>
    <s v="0"/>
    <s v=""/>
    <s v=""/>
    <s v=""/>
    <s v="Aptiv"/>
    <s v=""/>
    <s v="Invoice"/>
    <s v=""/>
    <s v=""/>
    <s v=""/>
    <s v="0 Days 17 Hr 27 Min "/>
    <s v="500"/>
    <s v="Approved -  ;; Approved -  ;"/>
    <s v="140"/>
    <s v="140"/>
    <s v=";"/>
    <s v=";"/>
    <s v=";"/>
    <s v="BR"/>
    <s v="BATERIA"/>
    <s v="USD"/>
    <s v=""/>
    <s v=""/>
    <s v=""/>
    <s v=""/>
    <s v="1"/>
    <s v=""/>
    <s v=""/>
    <s v=""/>
    <s v="0"/>
    <s v=""/>
    <s v=""/>
    <s v=""/>
    <s v=""/>
    <s v=""/>
    <s v=""/>
    <s v=""/>
  </r>
  <r>
    <d v="2024-03-01T00:00:00"/>
    <x v="6"/>
    <n v="121095"/>
    <s v="Customer reschedule - dentro do protocolo logistico"/>
    <s v="FIAT"/>
    <d v="2024-03-04T00:00:00"/>
    <s v="Paraisopolis"/>
    <s v="Inbound Premium"/>
    <n v="160"/>
    <n v="160"/>
    <n v="2.2390406169595905E-4"/>
    <s v="PC-Plant PC Resp"/>
    <s v="Normal"/>
    <s v="Paraisopolis-10012"/>
    <s v="BETRIEBSRAT APTIV WUPPERTAL-1073917"/>
    <s v="Reprograma dentro do protocolo Logistico"/>
    <s v="DHL Express SA"/>
    <s v="PTA-00155689"/>
    <s v="15380673;"/>
    <s v=";"/>
    <s v=";"/>
    <s v="Aptiv"/>
    <s v="Premium - Productive"/>
    <s v="william.de.siqueira@aptiv.com"/>
    <s v="2024-02-29T06:09:09.68"/>
    <s v="2024-03-01T10:48:34.00"/>
    <s v="SA"/>
    <s v="Closed Not Recovered"/>
    <s v="0"/>
    <s v=""/>
    <s v="0"/>
    <s v=""/>
    <s v="10012"/>
    <s v="Q11"/>
    <s v=""/>
    <s v=""/>
    <s v="Non-Recoverable"/>
    <s v=""/>
    <s v="160"/>
    <s v=""/>
    <s v="AM TECHNOLOGIEPARK 1"/>
    <s v="WUPPERTAL"/>
    <s v="1073917"/>
    <s v="DE"/>
    <s v="EMEA"/>
    <s v="NW"/>
    <s v="42119"/>
    <s v="Av. Avelino Ribeiro, 900"/>
    <s v="PARAISOPOLIS"/>
    <s v="10012"/>
    <s v="BR"/>
    <s v="SA"/>
    <s v="Minas Gerais"/>
    <s v="37660-000"/>
    <s v="SPS"/>
    <s v="Approved"/>
    <s v="Edilson, Geraldo"/>
    <s v="2024-03-01T10:48:34.00"/>
    <s v="0"/>
    <s v=""/>
    <s v=""/>
    <s v=""/>
    <s v="Aptiv"/>
    <s v=""/>
    <s v="Invoice"/>
    <s v=""/>
    <s v=""/>
    <s v=""/>
    <s v="0 Days 16 Hr 39 Min "/>
    <s v="500"/>
    <s v="Approved -  ;; Approved -  ;"/>
    <s v="160"/>
    <s v="160"/>
    <s v=";"/>
    <s v=";"/>
    <s v=";"/>
    <s v="BR"/>
    <s v="POSTERIOR"/>
    <s v="USD"/>
    <s v=""/>
    <s v=""/>
    <s v=""/>
    <s v=""/>
    <s v="1"/>
    <s v=""/>
    <s v=""/>
    <s v=""/>
    <s v="0"/>
    <s v=""/>
    <s v=""/>
    <s v=""/>
    <s v=""/>
    <s v="999104794"/>
    <s v=""/>
    <s v=""/>
  </r>
  <r>
    <d v="2024-03-01T00:00:00"/>
    <x v="3"/>
    <n v="121132"/>
    <s v="Customer reschedule - absorvido em POV"/>
    <s v="VW"/>
    <d v="2024-03-04T00:00:00"/>
    <s v="Paraisopolis"/>
    <s v="Inbound Premium"/>
    <n v="990"/>
    <n v="990"/>
    <n v="1.3854063817437467E-3"/>
    <s v="C4-Capacity-External Customer Resp"/>
    <s v="Cost Recovery"/>
    <s v="Paraisopolis-10012"/>
    <s v="DELFINGEN US-TEXAS, L.P.-1009355"/>
    <s v="Reprograma do Cliente, recuperado na POV 16734"/>
    <s v="DHL Express SA"/>
    <s v="PTA-00155757"/>
    <s v="M1889011;"/>
    <s v=";"/>
    <s v=";"/>
    <s v="Customer"/>
    <s v="Premium - Productive"/>
    <s v="william.de.siqueira@aptiv.com"/>
    <s v="2024-02-29T06:55:04.53"/>
    <s v="2024-03-22T05:52:30.32"/>
    <s v="SA"/>
    <s v="Closed Recovered"/>
    <s v="0"/>
    <s v=""/>
    <s v="0"/>
    <s v=""/>
    <s v="10012"/>
    <s v="Q11"/>
    <s v=""/>
    <s v="1350"/>
    <s v="Recoverable"/>
    <s v=" POV VW MAN  16736"/>
    <s v="990"/>
    <s v="USD"/>
    <s v="12270 ROJAS DR STE 300"/>
    <s v="EL PASO"/>
    <s v="1009355"/>
    <s v="US"/>
    <s v="NA"/>
    <s v="TX"/>
    <s v="79936-7713"/>
    <s v="Av. Avelino Ribeiro, 900"/>
    <s v="PARAISOPOLIS"/>
    <s v="10012"/>
    <s v="BR"/>
    <s v="SA"/>
    <s v="Minas Gerais"/>
    <s v="37660-000"/>
    <s v="SPS"/>
    <s v="Approved"/>
    <s v="Naus, Angelica"/>
    <s v="2024-03-01T02:54:15.00"/>
    <s v="0"/>
    <s v=""/>
    <s v=""/>
    <s v=""/>
    <s v="Customer"/>
    <s v=""/>
    <s v="Invoice"/>
    <s v="Invoice"/>
    <s v="VW"/>
    <s v=""/>
    <s v="0 Days 19 Hr 59 Min "/>
    <s v="1000"/>
    <s v="Approved -  ;; Approved -  ;; Approved -  ;; Approved -  ;"/>
    <s v="990"/>
    <s v="990"/>
    <s v=";"/>
    <s v=";"/>
    <s v=";"/>
    <s v="BR"/>
    <s v="MAN"/>
    <s v="USD"/>
    <s v=""/>
    <s v=""/>
    <s v=""/>
    <s v=""/>
    <s v="1"/>
    <s v="1"/>
    <s v=""/>
    <s v=""/>
    <s v="0"/>
    <s v=""/>
    <s v=""/>
    <s v=""/>
    <s v=""/>
    <s v="505882451"/>
    <s v=""/>
    <s v=""/>
  </r>
  <r>
    <d v="2024-03-01T00:00:00"/>
    <x v="3"/>
    <n v="121469"/>
    <s v="Customer reschedule - absorvido em POV"/>
    <s v="CNH COMBINE"/>
    <d v="2024-03-04T00:00:00"/>
    <s v="Paraisopolis"/>
    <s v="Inbound Premium"/>
    <n v="60"/>
    <n v="60"/>
    <n v="8.3964023135984649E-5"/>
    <s v="B2-Behind Schedule-Aptiv"/>
    <s v="Cost Recovery"/>
    <s v="APTIV MANUFATURA E SERVICOS DE-724381"/>
    <s v="ANIXTER DEUTSCHLAND GMBH-1069426"/>
    <s v="Reprograma CNH - custo já recuperado na POV16775."/>
    <s v="DHL Express SA"/>
    <s v="PTA-00156028"/>
    <s v="10787913;"/>
    <s v=";"/>
    <s v=";"/>
    <s v="Aptiv"/>
    <s v="Premium - Productive"/>
    <s v="lua.barbosa.ribeiro@aptiv.com"/>
    <s v="2024-03-01T05:16:07.03"/>
    <s v="2024-03-22T06:26:42.81"/>
    <s v="SA"/>
    <s v="Closed Recovered"/>
    <s v="0"/>
    <s v=""/>
    <s v="60"/>
    <s v="2024-03-08T00:00:00"/>
    <s v="10012"/>
    <s v="Q11"/>
    <s v=""/>
    <s v="60"/>
    <s v="Recoverable"/>
    <s v="POV16775 CNH"/>
    <s v="60"/>
    <s v="USD"/>
    <s v="HEINRICH-LANZ-STR. 3"/>
    <s v="KORNTAL-MUENCHINGEN"/>
    <s v="1069426"/>
    <s v="DE"/>
    <s v="EMEA"/>
    <s v="BW"/>
    <s v="70825"/>
    <s v="AVENIDA AVELINO RIBEIRO, 900"/>
    <s v="PARAISOPOLIS"/>
    <s v="724381"/>
    <s v="BR"/>
    <s v="SA"/>
    <s v="MG"/>
    <s v="37660-000"/>
    <s v="SPS"/>
    <s v="Approved"/>
    <s v="Edilson, Geraldo"/>
    <s v="2024-03-04T12:04:19.00"/>
    <s v="0"/>
    <s v=""/>
    <s v=""/>
    <s v=""/>
    <s v="Aptiv"/>
    <s v=""/>
    <s v="Invoice"/>
    <s v="Invoice"/>
    <s v=""/>
    <s v=""/>
    <s v="2 Days 18 Hr 48 Min "/>
    <s v="500"/>
    <s v="Approved -  ;; Approved -  ;"/>
    <s v="60"/>
    <s v="60"/>
    <s v=";"/>
    <s v=";"/>
    <s v=";"/>
    <s v="BR"/>
    <s v="CNH COMBINE"/>
    <s v="USD"/>
    <s v=""/>
    <s v=""/>
    <s v=""/>
    <s v=""/>
    <s v="1"/>
    <s v="1"/>
    <s v=""/>
    <s v=""/>
    <s v="0"/>
    <s v=""/>
    <s v=""/>
    <s v=""/>
    <s v=""/>
    <s v="408660822"/>
    <s v=""/>
    <s v=""/>
  </r>
  <r>
    <d v="2024-03-01T00:00:00"/>
    <x v="3"/>
    <n v="121504"/>
    <s v="Customer reschedule - será absorvido em POV"/>
    <s v="JOHN DEERE"/>
    <d v="2024-03-04T00:00:00"/>
    <s v="Paraisopolis"/>
    <s v="Inbound Premium"/>
    <n v="193.43"/>
    <n v="290"/>
    <n v="2.7068601658655848E-4"/>
    <s v="S2-External Customer driven schedule changes"/>
    <s v="Cost Recovery"/>
    <s v="APTIV MANUFATURA E SERVICOS DE-724381"/>
    <s v="APTIV CENTEC I (FW98)-748611"/>
    <s v="Reprograma do cliente com recuperação de custos (Natalia nunes)"/>
    <s v="DHL Express SA"/>
    <s v="PTA-00155846"/>
    <s v="12052848;"/>
    <s v=";"/>
    <s v=";"/>
    <s v="Customer"/>
    <s v="Premium - Productive"/>
    <s v="Moraes.Arnaldo@aptiv.com"/>
    <s v="2024-03-01T06:21:41.38"/>
    <s v="2024-03-22T06:47:36.19"/>
    <s v="SA"/>
    <s v="Closed Recovered"/>
    <s v="0"/>
    <s v=""/>
    <s v="193.43"/>
    <s v=""/>
    <s v="10012"/>
    <s v="Q11"/>
    <s v=""/>
    <s v="193.43"/>
    <s v="Recoverable"/>
    <s v="POV16667 JD"/>
    <s v="290"/>
    <s v="USD"/>
    <s v="CARRET. SALTILLO-PIEDRAS NEGRAS KM"/>
    <s v="APODACA"/>
    <s v="748611"/>
    <s v="MX"/>
    <s v="NA"/>
    <s v="NL"/>
    <s v="66600"/>
    <s v="AVENIDA AVELINO RIBEIRO, 900"/>
    <s v="PARAISOPOLIS"/>
    <s v="724381"/>
    <s v="BR"/>
    <s v="SA"/>
    <s v="MG"/>
    <s v="37660-000"/>
    <s v="SPS"/>
    <s v="Approved"/>
    <s v="Edilson, Geraldo"/>
    <s v="2024-03-01T07:10:39.00"/>
    <s v="0"/>
    <s v=""/>
    <s v="2954542054"/>
    <s v=""/>
    <s v="Customer"/>
    <s v="Customer"/>
    <s v="Personal Estimate"/>
    <s v="Invoice"/>
    <s v="JOHN DEERE"/>
    <s v=""/>
    <s v="0 Days 0 Hr 48 Min "/>
    <s v="500"/>
    <s v="Approved -  ;; Approved -  ;"/>
    <s v="193.43"/>
    <s v="193.43"/>
    <s v=";"/>
    <s v=";"/>
    <s v=";"/>
    <s v="BR"/>
    <s v="Sabiá"/>
    <s v="USD"/>
    <s v=""/>
    <s v=""/>
    <s v=""/>
    <s v=""/>
    <s v="1"/>
    <s v="1"/>
    <s v=""/>
    <s v=""/>
    <s v="0"/>
    <s v=""/>
    <s v=""/>
    <s v=""/>
    <s v=""/>
    <s v=""/>
    <s v=""/>
    <s v=""/>
  </r>
  <r>
    <d v="2024-03-01T00:00:00"/>
    <x v="3"/>
    <n v="121512"/>
    <s v="Customer reschedule - será absorvido em POV"/>
    <s v="JOHN DEERE"/>
    <d v="2024-03-04T00:00:00"/>
    <s v="Paraisopolis"/>
    <s v="Inbound Premium"/>
    <n v="199.21"/>
    <n v="320"/>
    <n v="2.7877455081532502E-4"/>
    <s v="S2-External Customer driven schedule changes"/>
    <s v="Cost Recovery Pending"/>
    <s v="APTIV MANUFATURA E SERVICOS DE-724381"/>
    <s v="APTIV PLANT FR47-725460"/>
    <s v="Reprograma do cliente com recuperação de custo"/>
    <s v="DHL Express SA"/>
    <s v="PTA-00155848"/>
    <s v="12124715;"/>
    <s v=";"/>
    <s v=";"/>
    <s v="Customer"/>
    <s v="Premium - Productive"/>
    <s v="Moraes.Arnaldo@aptiv.com"/>
    <s v="2024-03-01T06:31:52.01"/>
    <s v="2024-03-22T05:03:09.82"/>
    <s v="SA"/>
    <s v="Open"/>
    <s v="0"/>
    <s v=""/>
    <s v="199.21"/>
    <s v=""/>
    <s v="10012"/>
    <s v="Q11"/>
    <s v=""/>
    <s v="199.21"/>
    <s v="Recoverable"/>
    <s v=""/>
    <s v="320"/>
    <s v="USD"/>
    <s v="3400 AERO PARK DR"/>
    <s v="VIENNA"/>
    <s v="725460"/>
    <s v="US"/>
    <s v="NA"/>
    <s v="OH"/>
    <s v="44473-8704"/>
    <s v="AVENIDA AVELINO RIBEIRO, 900"/>
    <s v="PARAISOPOLIS"/>
    <s v="724381"/>
    <s v="BR"/>
    <s v="SA"/>
    <s v="MG"/>
    <s v="37660-000"/>
    <s v="SPS"/>
    <s v="Approved"/>
    <s v="Edilson, Geraldo"/>
    <s v="2024-03-01T07:11:03.00"/>
    <s v="0"/>
    <s v="DHL Express SA"/>
    <s v="1579114375"/>
    <s v=""/>
    <s v="Customer"/>
    <s v=""/>
    <s v="Personal Estimate"/>
    <s v="Invoice"/>
    <s v="JOHN DEERE"/>
    <s v=""/>
    <s v="0 Days 0 Hr 39 Min "/>
    <s v="500"/>
    <s v="Approved -  ;; Approved -  ;"/>
    <s v="199.21"/>
    <s v="199.21"/>
    <s v=";"/>
    <s v=";"/>
    <s v=";"/>
    <s v="BR"/>
    <s v="Sabiá"/>
    <s v="USD"/>
    <s v=""/>
    <s v=""/>
    <s v=""/>
    <s v="12124611"/>
    <s v="1"/>
    <s v="1"/>
    <s v=""/>
    <s v=""/>
    <s v="0"/>
    <s v=""/>
    <s v=""/>
    <s v=""/>
    <s v=""/>
    <s v=""/>
    <s v=""/>
    <s v=""/>
  </r>
  <r>
    <d v="2024-03-01T00:00:00"/>
    <x v="9"/>
    <n v="121720"/>
    <s v="P&amp;A"/>
    <s v="FIAT"/>
    <d v="2024-03-04T00:00:00"/>
    <s v="Paraisopolis"/>
    <s v="Inbound Premium"/>
    <n v="43.17"/>
    <n v="40.479999999999997"/>
    <n v="6.0412114646340954E-5"/>
    <s v="OOOT-Other/Sales"/>
    <s v="Normal"/>
    <s v="APTIV MANUFATURA E SERVICOS DE-724381"/>
    <s v="SERENDIPITY ELECTRONICS-755571"/>
    <s v="material para atender montagem de peças de P&amp;A Fiat, conforme programação recebida do cliente."/>
    <s v="DHL Express SA"/>
    <s v="PTA-00156164"/>
    <s v="10777540;"/>
    <s v="180;"/>
    <s v="2.27;"/>
    <s v="Aptiv"/>
    <s v="Premium - Productive"/>
    <s v="marcia.p.torres@aptiv.com"/>
    <s v="2024-03-04T02:19:41.21"/>
    <s v="2024-03-18T04:35:12.92"/>
    <s v="SA"/>
    <s v="Closed Not Recovered"/>
    <s v="0"/>
    <s v=""/>
    <s v="43.17"/>
    <s v=""/>
    <s v="10012"/>
    <s v="Q11"/>
    <s v=""/>
    <s v="43.17"/>
    <s v="Non-Recoverable"/>
    <s v=""/>
    <s v="40.48"/>
    <s v="USD"/>
    <s v="3100 PERSHING DR"/>
    <s v="EL PASO"/>
    <s v="755571"/>
    <s v="US"/>
    <s v="NA"/>
    <s v="TX"/>
    <s v="79903-2520"/>
    <s v="AVENIDA AVELINO RIBEIRO, 900"/>
    <s v="PARAISOPOLIS"/>
    <s v="724381"/>
    <s v="BR"/>
    <s v="SA"/>
    <s v="MG"/>
    <s v="37660-000"/>
    <s v="SPS"/>
    <s v="Approved"/>
    <s v="Edilson, Geraldo"/>
    <s v="2024-03-04T07:12:16.00"/>
    <s v="0"/>
    <s v=""/>
    <s v="7562069406"/>
    <s v=""/>
    <s v="Aptiv"/>
    <s v=""/>
    <s v="Invoice"/>
    <s v="Invoice"/>
    <s v=""/>
    <s v=""/>
    <s v="0 Days 4 Hr 52 Min "/>
    <s v="500"/>
    <s v="Approved -  ;; Approved -  ;"/>
    <s v="43.17"/>
    <s v="43.17"/>
    <s v=";"/>
    <s v="8x12x10;"/>
    <s v=";"/>
    <s v="BR"/>
    <s v="Bravo"/>
    <s v="USD"/>
    <s v=""/>
    <s v=""/>
    <s v="Kg"/>
    <s v="material para atender montagem de peças de P&amp;A Fiat, conforme programação recebida do cliente"/>
    <s v="1"/>
    <s v="1"/>
    <s v=""/>
    <s v=""/>
    <s v="0"/>
    <s v=""/>
    <s v=""/>
    <s v=""/>
    <s v=""/>
    <s v=""/>
    <s v=""/>
    <s v=""/>
  </r>
  <r>
    <d v="2024-03-01T00:00:00"/>
    <x v="9"/>
    <n v="121854"/>
    <s v="P&amp;A"/>
    <s v="CNH COMBINE"/>
    <d v="2024-03-04T00:00:00"/>
    <s v="Paraisopolis"/>
    <s v="Outbound Premium"/>
    <n v="131.82"/>
    <n v="131.82"/>
    <n v="1.8446895882975826E-4"/>
    <s v="OOOT-Other/Sales"/>
    <s v="Normal"/>
    <s v="dummy-Dummy"/>
    <s v="APTIV MANUFATURA E SERVICOS DE-724381"/>
    <s v="Atrasos de P&amp;A conforme e-mail de Brian Lima"/>
    <s v="TRANSPORTADORA PITUTA"/>
    <s v="PTA-00156163"/>
    <s v="35397082-3;35511307-3;35422706-3;35492486;35397031-3;35397081-3;35537708-3;35598782-3;35591603;35700496;35702577"/>
    <s v="14;4;5;3;1;3;3;6;5;2;10"/>
    <s v=";0;0;0;0;0;0;0;0;0;0"/>
    <s v="Aptiv"/>
    <s v="Premium - Productive"/>
    <s v="marcia.p.torres@aptiv.com"/>
    <s v="2024-03-04T05:29:11.00"/>
    <s v="2024-03-04T07:09:04.00"/>
    <s v="SA"/>
    <s v="Closed Not Recovered"/>
    <s v="0"/>
    <s v=""/>
    <s v="0"/>
    <s v=""/>
    <s v="10012"/>
    <s v="Q11"/>
    <s v=""/>
    <s v=""/>
    <s v="Non-Recoverable"/>
    <s v=""/>
    <s v="638.2"/>
    <s v=""/>
    <s v="AVENIDA AVELINO RIBEIRO, 900"/>
    <s v="PARAISOPOLIS"/>
    <s v="724381"/>
    <s v="BR"/>
    <s v="SA"/>
    <s v="MG"/>
    <s v="37660-000"/>
    <s v="dummy"/>
    <s v="dummy"/>
    <s v="Dummy"/>
    <s v="BR"/>
    <s v="SA"/>
    <s v="dummy"/>
    <s v="dummy"/>
    <s v="SPS"/>
    <s v="Approved"/>
    <s v="Edilson, Geraldo"/>
    <s v="2024-03-04T07:09:04.00"/>
    <s v="0"/>
    <s v=""/>
    <s v=""/>
    <s v=""/>
    <s v="Aptiv"/>
    <s v=""/>
    <s v="Email Quote"/>
    <s v=""/>
    <s v=""/>
    <s v=""/>
    <s v="0 Days 1 Hr 39 Min "/>
    <s v="500"/>
    <s v="Approved -  ;; Approved -  ;"/>
    <s v="131.82"/>
    <s v="131.82"/>
    <s v=";0;0;0;0;0;0;0;0;0;0"/>
    <s v=";; ; ; ; ; ; ; ; ; "/>
    <s v=";; ; ; ; ; ; ; ; ; "/>
    <s v="BR"/>
    <s v="CNH"/>
    <s v="BRL"/>
    <s v=""/>
    <s v=""/>
    <s v=""/>
    <s v="Atrasos de P&amp;A conforme e-mail de Brian Lima"/>
    <s v="0.20655609"/>
    <s v=""/>
    <s v=""/>
    <s v=""/>
    <s v="0"/>
    <s v=""/>
    <s v=""/>
    <s v=""/>
    <s v=""/>
    <s v=""/>
    <s v=""/>
    <s v=""/>
  </r>
  <r>
    <d v="2024-03-01T00:00:00"/>
    <x v="0"/>
    <n v="121865"/>
    <s v="Antecipação BP"/>
    <s v="PSA"/>
    <d v="2024-03-05T00:00:00"/>
    <s v="Paraisopolis"/>
    <s v="Inbound Premium"/>
    <n v="2155"/>
    <n v="2155"/>
    <n v="3.0157078309674483E-3"/>
    <s v="E4-Engineering-External Customer Resp"/>
    <s v="Cost Recovery"/>
    <s v="APTIV MANUFATURA E SERVICOS DE-724381"/>
    <s v="STEEP PLASTIQUE MAROC-1079417"/>
    <s v="Antecipate of BP (Engineering)"/>
    <s v="JAS DO BRASIL LTD"/>
    <s v="PTA-00159106"/>
    <s v="35812135;"/>
    <s v=";"/>
    <s v=";"/>
    <s v="Customer"/>
    <s v="Premium - Productive"/>
    <s v="gislene.de.fatima.clemente@aptiv.com"/>
    <s v="2024-03-04T06:19:29.39"/>
    <s v="2024-03-22T06:48:04.91"/>
    <s v="SA"/>
    <s v="Closed Recovered"/>
    <s v="0"/>
    <s v=""/>
    <s v="2155"/>
    <s v=""/>
    <s v="10012"/>
    <s v="Q11"/>
    <s v=""/>
    <s v="2155"/>
    <s v="Recoverable"/>
    <s v="POV16667 JD"/>
    <s v="2155"/>
    <s v="USD"/>
    <s v="28 LOTISSEMENT I 1"/>
    <s v="KENITRA"/>
    <s v="1079417"/>
    <s v="MA"/>
    <s v="EMEA"/>
    <s v="KEN"/>
    <s v="14000"/>
    <s v="AVENIDA AVELINO RIBEIRO, 900"/>
    <s v="PARAISOPOLIS"/>
    <s v="724381"/>
    <s v="BR"/>
    <s v="SA"/>
    <s v="MG"/>
    <s v="37660-000"/>
    <s v="SPS"/>
    <s v="Approved"/>
    <s v="Laporte, Greg"/>
    <s v="2024-03-19T11:16:45.00"/>
    <s v="0"/>
    <s v=""/>
    <s v="S407446579"/>
    <s v=""/>
    <s v="Customer"/>
    <s v=""/>
    <s v="Invoice"/>
    <s v="Invoice"/>
    <s v="PSA"/>
    <s v="STEEP PLASTIQUE MAROC-7095239"/>
    <s v="15 Days 4 Hr 57 Min "/>
    <s v="5000"/>
    <s v="Approved -  ;; Approved -  ;; Approved -  ;; Approved -  ;; Approved -  ;"/>
    <s v="2155"/>
    <s v="2155"/>
    <s v=";"/>
    <s v=";"/>
    <s v=";"/>
    <s v="BR"/>
    <s v="KZERO PL8"/>
    <s v="USD"/>
    <s v="Other"/>
    <s v="USD"/>
    <s v=""/>
    <s v=""/>
    <s v="1"/>
    <s v="1"/>
    <s v="1"/>
    <s v=""/>
    <s v="0"/>
    <s v=""/>
    <s v=""/>
    <s v=""/>
    <s v=""/>
    <s v="571691786"/>
    <s v=""/>
    <s v="571691786"/>
  </r>
  <r>
    <d v="2024-03-01T00:00:00"/>
    <x v="9"/>
    <n v="121973"/>
    <s v="P&amp;A"/>
    <s v="FIAT"/>
    <d v="2024-03-05T00:00:00"/>
    <s v="Paraisopolis"/>
    <s v="Inbound Premium"/>
    <n v="169.03"/>
    <n v="122.14"/>
    <n v="2.3654064717792473E-4"/>
    <s v="OOOT-Other/Sales"/>
    <s v="Cost Recovery"/>
    <s v="APTIV MANUFATURA E SERVICOS DE-733223"/>
    <s v="SERENDIPITY ELECTRONICS-749804"/>
    <s v="Material critico para atender programação de P&amp;A conforme solicitação do cliente"/>
    <s v="DHL Express SA"/>
    <s v="PTA-00156308"/>
    <s v="15324398;15368867;15380855;15383243;13726615;15340679;15340885;13572677;15364002;15364411;13545445;33240582;35265094"/>
    <s v="103;12;40;50;194;124;50;200;100;173;15;62;11"/>
    <s v="23.13;0;0;0;0;0;0;0;0;0;0;0;0"/>
    <s v="Aptiv"/>
    <s v="Premium - Productive"/>
    <s v="marcia.p.torres@aptiv.com"/>
    <s v="2024-03-05T10:28:40.36"/>
    <s v="2024-03-22T06:48:48.96"/>
    <s v="SA"/>
    <s v="Closed Recovered"/>
    <s v="0"/>
    <s v=""/>
    <s v="169.03"/>
    <s v=""/>
    <s v="10012"/>
    <s v="Q11"/>
    <s v=""/>
    <s v="169.03"/>
    <s v="Non-Recoverable"/>
    <s v=""/>
    <s v="122.14"/>
    <s v="USD"/>
    <s v="152 E MAIN ST"/>
    <s v="HUNTINGTON"/>
    <s v="749804"/>
    <s v="US"/>
    <s v="NA"/>
    <s v="NY"/>
    <s v="11743-2958"/>
    <s v="AVENIDA AVELINO RIBEIRO, 900"/>
    <s v="PARAISOPOLIS"/>
    <s v="733223"/>
    <s v="BR"/>
    <s v="SA"/>
    <s v="MG"/>
    <s v="37660-000"/>
    <s v="SPS"/>
    <s v="Approved"/>
    <s v="Edilson, Geraldo"/>
    <s v="2024-03-05T11:45:56.00"/>
    <s v="0"/>
    <s v=""/>
    <s v="2010045085"/>
    <s v=""/>
    <s v="Aptiv"/>
    <s v=""/>
    <s v="Invoice"/>
    <s v="Invoice"/>
    <s v=""/>
    <s v=""/>
    <s v="0 Days 1 Hr 17 Min "/>
    <s v="500"/>
    <s v="Approved -  ;; Approved -  ;"/>
    <s v="169.03"/>
    <s v="169.03"/>
    <s v=";0;0;0;0;0;0;0;0;0;0;0;0"/>
    <s v=";; ; ; ; ; ; ; ; ; ; ; "/>
    <s v=";; ; ; ; ; ; ; ; ; ; ; "/>
    <s v="BR"/>
    <s v="Fiat/MAN/Toyota/John Deere"/>
    <s v="USD"/>
    <s v=""/>
    <s v=""/>
    <s v="Kg"/>
    <s v="Material critico para atender programação de P&amp;A conforme solicitação do cliente"/>
    <s v="1"/>
    <s v="1"/>
    <s v=""/>
    <s v=""/>
    <s v="0"/>
    <s v=""/>
    <s v=""/>
    <s v=""/>
    <s v=""/>
    <s v=""/>
    <s v=""/>
    <s v=""/>
  </r>
  <r>
    <d v="2024-03-01T00:00:00"/>
    <x v="0"/>
    <n v="122352"/>
    <s v="Project prototype/ samples - Absorvido em SC"/>
    <s v="JOHN DEERE"/>
    <d v="2024-03-07T00:00:00"/>
    <s v="Paraisopolis"/>
    <s v="Inbound Premium"/>
    <n v="504"/>
    <n v="504"/>
    <n v="7.0529779434227102E-4"/>
    <s v="E1P-Prototypes/Samples"/>
    <s v="Cost Recovery"/>
    <s v="APTIV MANUFATURA E SERVICOS DE-724381"/>
    <s v="LEONI CABLE, INC.-1089906"/>
    <s v="Parts for project development. Freight will be absorbed in the SC 529-23 quotation. "/>
    <s v="DHL Express SA"/>
    <s v="PTA-00156925"/>
    <s v="M7600101;"/>
    <s v=";"/>
    <s v=";"/>
    <s v="Aptiv"/>
    <s v="Premium - Productive"/>
    <s v="rayzza.peres@aptiv.com"/>
    <s v="2024-03-06T01:28:33.68"/>
    <s v="2024-03-07T11:16:16.00"/>
    <s v="SA"/>
    <s v="Closed Recovered"/>
    <s v="0"/>
    <s v=""/>
    <s v="504"/>
    <s v=""/>
    <s v="10012"/>
    <s v="Q11"/>
    <s v=""/>
    <s v="504"/>
    <s v="Recoverable"/>
    <s v=""/>
    <s v="504"/>
    <s v="USD"/>
    <s v="1100 BURGUNDY DRIVE"/>
    <s v="EL PASO"/>
    <s v="1089906"/>
    <s v="US"/>
    <s v="NA"/>
    <s v="TX"/>
    <s v="79907"/>
    <s v="AVENIDA AVELINO RIBEIRO, 900"/>
    <s v="PARAISOPOLIS"/>
    <s v="724381"/>
    <s v="BR"/>
    <s v="SA"/>
    <s v="MG"/>
    <s v="37660-000"/>
    <s v="SPS"/>
    <s v="Approved"/>
    <s v="Carvalho, Eliane R"/>
    <s v="2024-03-07T11:16:16.00"/>
    <s v="0"/>
    <s v=""/>
    <s v="1916780342"/>
    <s v=""/>
    <s v="Aptiv"/>
    <s v=""/>
    <s v="Invoice"/>
    <s v="Invoice"/>
    <s v=""/>
    <s v=""/>
    <s v="0 Days 21 Hr 47 Min "/>
    <s v="800"/>
    <s v="Approved -  ;; Approved -  ;; Approved -  ;"/>
    <s v="504"/>
    <s v="504"/>
    <s v=";"/>
    <s v=";"/>
    <s v=";"/>
    <s v="BR"/>
    <s v="MERCURY "/>
    <s v="USD"/>
    <s v=""/>
    <s v=""/>
    <s v=""/>
    <s v="M7600101"/>
    <s v="1"/>
    <s v="1"/>
    <s v=""/>
    <s v=""/>
    <s v="0"/>
    <s v=""/>
    <s v=""/>
    <s v=""/>
    <s v=""/>
    <s v="300881192"/>
    <s v=""/>
    <s v=""/>
  </r>
  <r>
    <d v="2024-03-01T00:00:00"/>
    <x v="5"/>
    <n v="122643"/>
    <s v="Carro especial - JD absorvido em SC"/>
    <s v="JOHN DEERE"/>
    <d v="2024-03-07T00:00:00"/>
    <s v="Paraisopolis"/>
    <s v="Outbound Premium"/>
    <n v="129.76"/>
    <n v="129.76"/>
    <n v="1.8158619403542279E-4"/>
    <s v="E1D-Aptiv Design/Engineering changes"/>
    <s v="Cost Recovery"/>
    <s v="dummy-Dummy"/>
    <s v="APTIV MANUFATURA E SERVICOS DE-733223"/>
    <s v="Carro especial de engenharia, peças enviadas na revisão incorreta Conta SC 529-23. conforme solicitação do Aniger"/>
    <s v="TRANSPORTADORA PITUTA"/>
    <s v="PTA-00156929"/>
    <s v="35383323-4;"/>
    <s v="15;"/>
    <s v=";"/>
    <s v="Aptiv"/>
    <s v="Premium - Productive"/>
    <s v="marcia.p.torres@aptiv.com"/>
    <s v="2024-03-07T12:17:19.94"/>
    <s v="2024-03-07T12:30:46.00"/>
    <s v="SA"/>
    <s v="Closed Recovered"/>
    <s v="0"/>
    <s v=""/>
    <s v="0"/>
    <s v=""/>
    <s v="10012"/>
    <s v="Q11"/>
    <s v=""/>
    <s v=""/>
    <s v="Recoverable"/>
    <s v=""/>
    <s v="628.2"/>
    <s v=""/>
    <s v="AVENIDA AVELINO RIBEIRO, 900"/>
    <s v="PARAISOPOLIS"/>
    <s v="733223"/>
    <s v="BR"/>
    <s v="SA"/>
    <s v="MG"/>
    <s v="37660-000"/>
    <s v="dummy"/>
    <s v="dummy"/>
    <s v="Dummy"/>
    <s v="BR"/>
    <s v="SA"/>
    <s v="dummy"/>
    <s v="dummy"/>
    <s v="SPS"/>
    <s v="Approved"/>
    <s v="Edilson, Geraldo"/>
    <s v="2024-03-07T12:30:46.00"/>
    <s v="0"/>
    <s v=""/>
    <s v=""/>
    <s v=""/>
    <s v="Aptiv"/>
    <s v=""/>
    <s v="Email Quote"/>
    <s v=""/>
    <s v=""/>
    <s v=""/>
    <s v="0 Days 0 Hr 13 Min "/>
    <s v="500"/>
    <s v="Approved -  ;; Approved -  ;"/>
    <s v="129.76"/>
    <s v="129.76"/>
    <s v=";"/>
    <s v=";"/>
    <s v=";"/>
    <s v="BR"/>
    <s v="Libra"/>
    <s v="BRL"/>
    <s v=""/>
    <s v=""/>
    <s v=""/>
    <s v="Carro especial de engenharia, peças enviadas na revisão incorreta Conta SC 529-23. conforme solicitação do Aniger"/>
    <s v="0.20655609"/>
    <s v=""/>
    <s v=""/>
    <s v=""/>
    <s v="0"/>
    <s v=""/>
    <s v=""/>
    <s v=""/>
    <s v=""/>
    <s v=""/>
    <s v=""/>
    <s v=""/>
  </r>
  <r>
    <d v="2024-03-01T00:00:00"/>
    <x v="12"/>
    <n v="122644"/>
    <s v="Vessel delay - greve fiscal"/>
    <s v="FIAT"/>
    <d v="2024-03-07T00:00:00"/>
    <s v="Paraisopolis"/>
    <s v="Inbound Premium"/>
    <n v="480"/>
    <n v="480"/>
    <n v="6.7171218508787719E-4"/>
    <s v="T1-Transportation"/>
    <s v="Cost Recovery"/>
    <s v="APTIV MANUFATURA E SERVICOS DE-733223"/>
    <s v="PORTO SANTOS-Dummy"/>
    <s v="Atraso de atracação do MARITIMO - NAVIO CISNES - Processo M0081/24."/>
    <s v="EMPRESA DE TRANSPORTES COVRE"/>
    <s v="PTA-00156942"/>
    <s v="10777234;"/>
    <s v=";"/>
    <s v=";"/>
    <s v="Carrier"/>
    <s v="Premium - Productive"/>
    <s v="lua.barbosa.ribeiro@aptiv.com"/>
    <s v="2024-03-07T12:31:50.49"/>
    <s v="2024-03-22T06:44:48.34"/>
    <s v="SA"/>
    <s v="Closed Recovered"/>
    <s v="0"/>
    <s v=""/>
    <s v="0"/>
    <s v="2024-03-07T00:00:00"/>
    <s v="10012"/>
    <s v="Q11"/>
    <s v=""/>
    <s v=""/>
    <s v="Non-Recoverable"/>
    <s v=""/>
    <s v="480"/>
    <s v=""/>
    <s v="Porto Santos"/>
    <s v="Santos"/>
    <s v="Dummy"/>
    <s v="BR"/>
    <s v="SA"/>
    <s v="São Paulo"/>
    <s v="1"/>
    <s v="AVENIDA AVELINO RIBEIRO, 900"/>
    <s v="PARAISOPOLIS"/>
    <s v="733223"/>
    <s v="BR"/>
    <s v="SA"/>
    <s v="MG"/>
    <s v="37660-000"/>
    <s v="SPS"/>
    <s v="Approved"/>
    <s v="Edilson, Geraldo"/>
    <s v="2024-03-07T01:28:11.00"/>
    <s v="0"/>
    <s v=""/>
    <s v="POV16775 CNH"/>
    <s v=""/>
    <s v="Transportation"/>
    <s v=""/>
    <s v="Invoice"/>
    <s v=""/>
    <s v=""/>
    <s v=""/>
    <s v="0 Days 0 Hr 56 Min "/>
    <s v="500"/>
    <s v="Approved -  ;; Approved -  ;"/>
    <s v="480"/>
    <s v="480"/>
    <s v=";"/>
    <s v=";"/>
    <s v=";"/>
    <s v="BR"/>
    <s v="TURBO T3"/>
    <s v="USD"/>
    <s v=""/>
    <s v=""/>
    <s v=""/>
    <s v=""/>
    <s v="1"/>
    <s v=""/>
    <s v=""/>
    <s v=""/>
    <s v="0"/>
    <s v=""/>
    <s v=""/>
    <s v=""/>
    <s v=""/>
    <s v=""/>
    <s v=""/>
    <s v=""/>
  </r>
  <r>
    <d v="2024-03-01T00:00:00"/>
    <x v="12"/>
    <n v="122645"/>
    <s v="Vessel delay - greve fiscal"/>
    <s v="FIAT"/>
    <d v="2024-03-07T00:00:00"/>
    <s v="Paraisopolis"/>
    <s v="Inbound Premium"/>
    <n v="480"/>
    <n v="480"/>
    <n v="6.7171218508787719E-4"/>
    <s v="T1-Transportation"/>
    <s v="Cost Recovery"/>
    <s v="APTIV MANUFATURA E SERVICOS DE-724381"/>
    <s v="SANTOS-Dummy"/>
    <s v="Atraso atracação Maritimo - Navio CISNES - Processo M0085/24."/>
    <s v="EMPRESA DE TRANSPORTES COVRE"/>
    <s v="PTA-00156943"/>
    <s v="10820257;"/>
    <s v=";"/>
    <s v=";"/>
    <s v="Carrier"/>
    <s v="Premium - Productive"/>
    <s v="lua.barbosa.ribeiro@aptiv.com"/>
    <s v="2024-03-07T12:45:50.95"/>
    <s v="2024-03-22T06:45:25.54"/>
    <s v="SA"/>
    <s v="Closed Recovered"/>
    <s v="0"/>
    <s v=""/>
    <s v="0"/>
    <s v="2024-03-07T00:00:00"/>
    <s v="10012"/>
    <s v="Q11"/>
    <s v=""/>
    <s v=""/>
    <s v="Non-Recoverable"/>
    <s v=""/>
    <s v="480"/>
    <s v=""/>
    <s v="Porto Santos"/>
    <s v="Santos"/>
    <s v="Dummy"/>
    <s v="BR"/>
    <s v="SA"/>
    <s v="São Paulo"/>
    <s v="1"/>
    <s v="AVENIDA AVELINO RIBEIRO, 900"/>
    <s v="PARAISOPOLIS"/>
    <s v="724381"/>
    <s v="BR"/>
    <s v="SA"/>
    <s v="MG"/>
    <s v="37660-000"/>
    <s v="SPS"/>
    <s v="Approved"/>
    <s v="Edilson, Geraldo"/>
    <s v="2024-03-07T01:28:44.00"/>
    <s v="0"/>
    <s v=""/>
    <s v="POV16775 CNH"/>
    <s v=""/>
    <s v="Transportation"/>
    <s v=""/>
    <s v="Invoice"/>
    <s v=""/>
    <s v=""/>
    <s v=""/>
    <s v="0 Days 0 Hr 42 Min "/>
    <s v="500"/>
    <s v="Approved -  ;; Approved -  ;"/>
    <s v="480"/>
    <s v="480"/>
    <s v=";"/>
    <s v=";"/>
    <s v=";"/>
    <s v="BR"/>
    <s v="VÃO MOTOR X6H"/>
    <s v="USD"/>
    <s v=""/>
    <s v=""/>
    <s v=""/>
    <s v=""/>
    <s v="1"/>
    <s v=""/>
    <s v=""/>
    <s v=""/>
    <s v="0"/>
    <s v=""/>
    <s v=""/>
    <s v=""/>
    <s v=""/>
    <s v=""/>
    <s v=""/>
    <s v=""/>
  </r>
  <r>
    <d v="2024-03-01T00:00:00"/>
    <x v="0"/>
    <n v="122822"/>
    <s v="Project/ Samples - VW 246 A0"/>
    <s v="VW"/>
    <d v="2024-03-08T00:00:00"/>
    <s v="Paraisopolis"/>
    <s v="Inbound Premium"/>
    <n v="500"/>
    <n v="500"/>
    <n v="6.9970019279987203E-4"/>
    <s v="E1P-Prototypes/Samples"/>
    <s v="Cost Recovery"/>
    <s v="APTIV MANUFATURA E SERVICOS DE-724381"/>
    <s v="NINGBO SCHLEMMER AUTOMOTIVE PARTS-715472"/>
    <s v="Parts for project development. Freight approved by email by the Project Manager."/>
    <s v="JAS DO BRASIL LTD"/>
    <s v="PTA-00157155"/>
    <s v="35369810;"/>
    <s v=";"/>
    <s v=";"/>
    <s v="Aptiv"/>
    <s v="Premium - Productive"/>
    <s v="Stefany.Tressoldi@aptiv.com"/>
    <s v="2024-03-07T07:34:49.40"/>
    <s v="2024-03-08T11:37:53.00"/>
    <s v="SA"/>
    <s v="Open"/>
    <s v="0"/>
    <s v=""/>
    <s v="0"/>
    <s v=""/>
    <s v="10012"/>
    <s v="Q11"/>
    <s v=""/>
    <s v=""/>
    <s v="Recoverable"/>
    <s v=""/>
    <s v="500"/>
    <s v=""/>
    <s v="XIANGSHAN XIZHOU ECONOMIC ZONE"/>
    <s v="NING BO"/>
    <s v="715472"/>
    <s v="CN"/>
    <s v="AP"/>
    <s v="130"/>
    <s v="315722"/>
    <s v="AVENIDA AVELINO RIBEIRO, 900"/>
    <s v="PARAISOPOLIS"/>
    <s v="724381"/>
    <s v="BR"/>
    <s v="SA"/>
    <s v="MG"/>
    <s v="37660-000"/>
    <s v="SPS"/>
    <s v="Approved"/>
    <s v="Edilson, Geraldo"/>
    <s v="2024-03-08T11:37:53.00"/>
    <s v="0"/>
    <s v="JAS DO BRASIL LTD"/>
    <s v=""/>
    <s v=""/>
    <s v="Aptiv"/>
    <s v=""/>
    <s v="Invoice"/>
    <s v="Invoice"/>
    <s v=""/>
    <s v=""/>
    <s v="0 Days 16 Hr 3 Min "/>
    <s v="500"/>
    <s v="Approved -  ;; Approved -  ;"/>
    <s v="500"/>
    <s v="500"/>
    <s v=";"/>
    <s v=";"/>
    <s v=";"/>
    <s v="BR"/>
    <s v="246 A0 SUV"/>
    <s v="USD"/>
    <s v=""/>
    <s v=""/>
    <s v=""/>
    <s v="DPP73254 "/>
    <s v="1"/>
    <s v=""/>
    <s v=""/>
    <s v=""/>
    <s v="0"/>
    <s v=""/>
    <s v=""/>
    <s v=""/>
    <s v=""/>
    <s v=""/>
    <s v=""/>
    <s v=""/>
  </r>
  <r>
    <d v="2024-03-01T00:00:00"/>
    <x v="1"/>
    <n v="123272"/>
    <s v="Transferencia ferramental - de KIM para CORDOBA"/>
    <s v="VW"/>
    <d v="2024-03-11T00:00:00"/>
    <s v="Pinhal"/>
    <s v="Inbound Premium"/>
    <n v="134.26"/>
    <n v="134.26"/>
    <n v="1.8788349577062162E-4"/>
    <s v="E1T-Tooling/Mfg system design issues"/>
    <s v="Normal"/>
    <s v="APTIV MANUFATURA E SERVICOS DE-728338"/>
    <s v="Estamparia de Metais Córdoba Ltda-Dummy"/>
    <s v="tranferencia da ferramenta de KIM para Cordoba"/>
    <s v="TRANSPORTADORA PITUTA"/>
    <s v="PTA-00157529"/>
    <s v="13578673;13578674"/>
    <s v=";180"/>
    <s v=";0"/>
    <s v="Aptiv"/>
    <s v="Premium - Productive"/>
    <s v="Stefany.Tressoldi@aptiv.com"/>
    <s v="2024-03-11T10:38:10.86"/>
    <s v="2024-03-11T11:59:18.00"/>
    <s v="SA"/>
    <s v="Open"/>
    <s v="0"/>
    <s v=""/>
    <s v="0"/>
    <s v=""/>
    <s v="10010"/>
    <s v="Q18"/>
    <s v=""/>
    <s v=""/>
    <s v="Non-Recoverable"/>
    <s v=""/>
    <s v="650"/>
    <s v=""/>
    <s v=" R. Catharina Calssavara Caldana, 400 "/>
    <s v="LOUVEIRA"/>
    <s v="Dummy"/>
    <s v="BR"/>
    <s v="SA"/>
    <s v="SP"/>
    <s v="13293-272"/>
    <s v="JOSE MONFARDINI N 3 845 LOTEAMENTO"/>
    <s v="ESPIRITO SANTO DO PINHAL"/>
    <s v="728338"/>
    <s v="BR"/>
    <s v="SA"/>
    <s v="SP"/>
    <s v="13990000"/>
    <s v="SPS"/>
    <s v="Approved"/>
    <s v="Edilson, Geraldo"/>
    <s v="2024-03-11T11:59:18.00"/>
    <s v="0"/>
    <s v=""/>
    <s v=""/>
    <s v=""/>
    <s v="Aptiv"/>
    <s v=""/>
    <s v="Invoice"/>
    <s v=""/>
    <s v=""/>
    <s v=""/>
    <s v="0 Days 1 Hr 21 Min "/>
    <s v="500"/>
    <s v="Approved -  ;; Approved -  ;"/>
    <s v="134.26"/>
    <s v="134.26"/>
    <s v=";0"/>
    <s v=";"/>
    <s v=";"/>
    <s v="BR"/>
    <s v="23X"/>
    <s v="BRL"/>
    <s v=""/>
    <s v=""/>
    <s v="Kg"/>
    <s v=""/>
    <s v="0.20655609"/>
    <s v=""/>
    <s v=""/>
    <s v=""/>
    <s v="0"/>
    <s v=""/>
    <s v=""/>
    <s v=""/>
    <s v=""/>
    <s v=""/>
    <s v=""/>
    <s v=""/>
  </r>
  <r>
    <d v="2024-03-01T00:00:00"/>
    <x v="6"/>
    <n v="123304"/>
    <s v="Customer reschedule - dentro do protocolo logistico"/>
    <s v="FIAT"/>
    <d v="2024-03-12T00:00:00"/>
    <s v="Ouros"/>
    <s v="Inbound Premium"/>
    <n v="70"/>
    <n v="70"/>
    <n v="9.7958026991982081E-5"/>
    <s v="B2-Behind Schedule-Aptiv"/>
    <s v="Cost Recovery"/>
    <s v="APTIV MANUFATURA E SERVICOS DE-743893"/>
    <s v="APTIV CONNECTION SYSTEMS HOLDING-755484"/>
    <s v="Reprograma FIAT dentro do protocolo logistico"/>
    <s v="DHL Express SA"/>
    <s v="PTA-00157578"/>
    <s v="10720811;"/>
    <s v=";"/>
    <s v=";"/>
    <s v="Aptiv"/>
    <s v="Premium - Productive"/>
    <s v="lua.barbosa.ribeiro@aptiv.com"/>
    <s v="2024-03-11T01:46:59.23"/>
    <s v="2024-03-22T06:45:47.43"/>
    <s v="SA"/>
    <s v="Closed Recovered"/>
    <s v="0"/>
    <s v=""/>
    <s v="0"/>
    <s v="2024-03-22T00:00:00"/>
    <s v="10023"/>
    <s v="Q11"/>
    <s v=""/>
    <s v=""/>
    <s v="Non-Recoverable"/>
    <s v=""/>
    <s v="70"/>
    <s v=""/>
    <s v="AM TECHNOLOGIEPARK 1"/>
    <s v="WUPPERTAL"/>
    <s v="755484"/>
    <s v="DE"/>
    <s v="EMEA"/>
    <s v="05"/>
    <s v="42119"/>
    <s v="TV ANTONIO E FONSECA 250 BAIRRO"/>
    <s v="CONCEICAO DOS OUROS"/>
    <s v="743893"/>
    <s v="BR"/>
    <s v="SA"/>
    <s v="MG"/>
    <s v="37548-000"/>
    <s v="SPS"/>
    <s v="Approved"/>
    <s v="Edilson, Geraldo"/>
    <s v="2024-03-11T04:40:51.00"/>
    <s v="0"/>
    <s v=""/>
    <s v="POV16775 CNH"/>
    <s v=""/>
    <s v="Aptiv"/>
    <s v=""/>
    <s v="Invoice"/>
    <s v=""/>
    <s v=""/>
    <s v=""/>
    <s v="0 Days 2 Hr 53 Min "/>
    <s v="500"/>
    <s v="Approved -  ;; Approved -  ;"/>
    <s v="70"/>
    <s v="70"/>
    <s v=";"/>
    <s v=";"/>
    <s v=";"/>
    <s v="BR"/>
    <s v="Portas Posterior X6H"/>
    <s v="USD"/>
    <s v=""/>
    <s v=""/>
    <s v=""/>
    <s v=""/>
    <s v="1"/>
    <s v=""/>
    <s v=""/>
    <s v=""/>
    <s v="0"/>
    <s v=""/>
    <s v=""/>
    <s v=""/>
    <s v=""/>
    <s v=""/>
    <s v=""/>
    <s v=""/>
  </r>
  <r>
    <d v="2024-03-01T00:00:00"/>
    <x v="0"/>
    <n v="123377"/>
    <s v="Project/ Samples - VW 246 A0"/>
    <s v="VW"/>
    <d v="2024-03-11T00:00:00"/>
    <s v="Paraisopolis"/>
    <s v="Inbound Premium"/>
    <n v="171.4"/>
    <n v="171.4"/>
    <n v="2.3985722609179614E-4"/>
    <s v="E1P-Prototypes/Samples"/>
    <s v="Cost Recovery"/>
    <s v="APTIV MANUFATURA E SERVICOS DE-724381"/>
    <s v="WEWIRE ACAMBARO MEXICO S DE R L DE-763274"/>
    <s v="Parts for project development. Freight approved by email by the Project Manager."/>
    <s v="DHL Express SA"/>
    <s v="PTA-00157579"/>
    <s v="35082593;"/>
    <s v=";"/>
    <s v=";"/>
    <s v="Aptiv"/>
    <s v="Premium - Productive"/>
    <s v="Stefany.Tressoldi@aptiv.com"/>
    <s v="2024-03-11T03:03:45.31"/>
    <s v="2024-03-11T04:41:24.00"/>
    <s v="SA"/>
    <s v="Open"/>
    <s v="0"/>
    <s v=""/>
    <s v="0"/>
    <s v=""/>
    <s v="10012"/>
    <s v="Q11"/>
    <s v=""/>
    <s v=""/>
    <s v="Recoverable"/>
    <s v=""/>
    <s v="171.4"/>
    <s v=""/>
    <s v="CARRETERA ACAMABARO A TARANDACUAO K"/>
    <s v="ACAMABARO"/>
    <s v="763274"/>
    <s v="MX"/>
    <s v="NA"/>
    <s v="GT"/>
    <s v="38762"/>
    <s v="AVENIDA AVELINO RIBEIRO, 900"/>
    <s v="PARAISOPOLIS"/>
    <s v="724381"/>
    <s v="BR"/>
    <s v="SA"/>
    <s v="MG"/>
    <s v="37660-000"/>
    <s v="SPS"/>
    <s v="Approved"/>
    <s v="Edilson, Geraldo"/>
    <s v="2024-03-11T04:41:24.00"/>
    <s v="0"/>
    <s v="DHL Express SA"/>
    <s v="3814393796"/>
    <s v=""/>
    <s v="Aptiv"/>
    <s v=""/>
    <s v="Invoice"/>
    <s v="Invoice"/>
    <s v=""/>
    <s v=""/>
    <s v="0 Days 1 Hr 37 Min "/>
    <s v="500"/>
    <s v="Approved -  ;; Approved -  ;"/>
    <s v="171.4"/>
    <s v="171.4"/>
    <s v=";"/>
    <s v=";"/>
    <s v=";"/>
    <s v="BR"/>
    <s v="246 A0 SUV"/>
    <s v="USD"/>
    <s v=""/>
    <s v=""/>
    <s v=""/>
    <s v="DPP73180 "/>
    <s v="1"/>
    <s v=""/>
    <s v=""/>
    <s v=""/>
    <s v="0"/>
    <s v=""/>
    <s v=""/>
    <s v=""/>
    <s v=""/>
    <s v=""/>
    <s v=""/>
    <s v=""/>
  </r>
  <r>
    <d v="2024-03-01T00:00:00"/>
    <x v="12"/>
    <n v="123592"/>
    <s v="Vessel delay - greve fiscal"/>
    <s v="GM"/>
    <d v="2024-03-12T00:00:00"/>
    <s v="Pinhal"/>
    <s v="Inbound Premium"/>
    <n v="900"/>
    <n v="900"/>
    <n v="1.2594603470397695E-3"/>
    <s v="PC-Plant PC Resp"/>
    <s v="Normal"/>
    <s v="APTIV MANUFATURA E SERVICOS DE-728338"/>
    <s v="LEAR CAMANDUCAIA-761601"/>
    <s v="Frete especial com a Pituta devido à atraso de atracação do Navio MSC SOFIA CELESTE. Atracação original seria no dia 04/03 mas atracou apenas no dia 11/03."/>
    <s v="TRANSPORTADORA PITUTA"/>
    <s v="PTA-00157790"/>
    <s v="15336376;"/>
    <s v=";"/>
    <s v=";"/>
    <s v="Aptiv"/>
    <s v="Premium - Productive"/>
    <s v="rodrigo.perez@aptiv.com"/>
    <s v="2024-03-12T12:53:25.31"/>
    <s v="2024-03-12T02:31:28.00"/>
    <s v="SA"/>
    <s v="Closed Not Recovered"/>
    <s v="0"/>
    <s v=""/>
    <s v="0"/>
    <s v="2024-03-11T00:00:00"/>
    <s v="10010"/>
    <s v="Q18"/>
    <s v=""/>
    <s v=""/>
    <s v="Non-Recoverable"/>
    <s v=""/>
    <s v="900"/>
    <s v=""/>
    <s v="RODOVIA FERNAO DIAS KM 909 S/N"/>
    <s v="CAMANDUCAIA"/>
    <s v="761601"/>
    <s v="BR"/>
    <s v="SA"/>
    <s v="MG"/>
    <s v="37650-000"/>
    <s v="JOSE MONFARDINI N 3 845 LOTEAMENTO"/>
    <s v="ESPIRITO SANTO DO PINHAL"/>
    <s v="728338"/>
    <s v="BR"/>
    <s v="SA"/>
    <s v="SP"/>
    <s v="13990000"/>
    <s v="SPS"/>
    <s v="Approved"/>
    <s v="Naus, Angelica"/>
    <s v="2024-03-12T02:31:28.00"/>
    <s v="0"/>
    <s v=""/>
    <s v=""/>
    <s v=""/>
    <s v="Aptiv"/>
    <s v=""/>
    <s v="Personal Estimate"/>
    <s v=""/>
    <s v=""/>
    <s v=""/>
    <s v="0 Days 1 Hr 38 Min "/>
    <s v="1000"/>
    <s v="Approved - Coleta de Spot Buy para evitar parada de Linha na Lear Navegantes - SC ;; Approved -  ;; Approved -  ;; Approved -  ;"/>
    <s v="900"/>
    <s v="900"/>
    <s v=";"/>
    <s v=";"/>
    <s v=";"/>
    <s v="BR"/>
    <s v="Engine"/>
    <s v="USD"/>
    <s v=""/>
    <s v=""/>
    <s v=""/>
    <s v="A coleta foi realizada na Lear Navegantes."/>
    <s v="1"/>
    <s v=""/>
    <s v=""/>
    <s v=""/>
    <s v="0"/>
    <s v=""/>
    <s v=""/>
    <s v=""/>
    <s v=""/>
    <s v=""/>
    <s v=""/>
    <s v=""/>
  </r>
  <r>
    <d v="2024-03-01T00:00:00"/>
    <x v="3"/>
    <n v="123595"/>
    <s v="Customer reschedule - CR aceito pelo cliente"/>
    <s v="VW"/>
    <d v="2024-03-13T00:00:00"/>
    <s v="Pinhal"/>
    <s v="Inbound Premium"/>
    <n v="455.23"/>
    <n v="448.46"/>
    <n v="6.370490375365715E-4"/>
    <s v="PC-Plant PC Resp"/>
    <s v="Cost Recovery"/>
    <s v="APTIV MANUFATURA E SERVICOS DE-727173"/>
    <s v="MD ELEKTRONIK DE MEXICO, S. DE R.L.-1073982"/>
    <s v="Reprograma Saveiro módulos Rádio – CR aceito pelo cliente"/>
    <s v="DHL Express SA"/>
    <s v="PTA-00157760"/>
    <s v="35764295;"/>
    <s v=";"/>
    <s v=";"/>
    <s v="Customer"/>
    <s v="Premium - Productive"/>
    <s v="Joliel.Willian.Reis@aptiv.com"/>
    <s v="2024-03-12T11:42:28.02"/>
    <s v="2024-03-12T12:25:37.00"/>
    <s v="SA"/>
    <s v="Closed Recovered"/>
    <s v="0"/>
    <s v=""/>
    <s v="0"/>
    <s v="2024-03-12T00:00:00"/>
    <s v="10010"/>
    <s v="Q18"/>
    <s v=""/>
    <s v=""/>
    <s v="Recoverable"/>
    <s v=""/>
    <s v="448.46"/>
    <s v=""/>
    <s v="VIRGEN DE SAN JUAN NO. 117"/>
    <s v="LEN"/>
    <s v="1073982"/>
    <s v="MX"/>
    <s v="NA"/>
    <s v="GUA"/>
    <s v="37668"/>
    <s v="JOSE MONFARDINI N 3 845 LOTEAMENTO"/>
    <s v="ESPIRITO SANTO DO PINHAL"/>
    <s v="727173"/>
    <s v="BR"/>
    <s v="SA"/>
    <s v="SP"/>
    <s v="13990000"/>
    <s v="SPS"/>
    <s v="Approved"/>
    <s v="Edilson, Geraldo"/>
    <s v="2024-03-12T12:25:37.00"/>
    <s v="0"/>
    <s v=""/>
    <s v=""/>
    <s v=""/>
    <s v="Aptiv"/>
    <s v=""/>
    <s v="Personal Estimate"/>
    <s v=""/>
    <s v="VW"/>
    <s v=""/>
    <s v="0 Days 0 Hr 43 Min "/>
    <s v="500"/>
    <s v="Approved - CR aceito pelo cliente ;; Approved -  ;"/>
    <s v="448.46"/>
    <s v="448.46"/>
    <s v=";"/>
    <s v=";"/>
    <s v=";"/>
    <s v="BR"/>
    <s v="VW23X"/>
    <s v="USD"/>
    <s v=""/>
    <s v=""/>
    <s v=""/>
    <s v=""/>
    <s v="1"/>
    <s v=""/>
    <s v=""/>
    <s v=""/>
    <s v="0"/>
    <s v=""/>
    <s v=""/>
    <s v=""/>
    <s v=""/>
    <s v="314268350"/>
    <s v=""/>
    <s v=""/>
  </r>
  <r>
    <d v="2024-03-01T00:00:00"/>
    <x v="0"/>
    <n v="123605"/>
    <s v="Project prototypes/ samples- será recuperado com o cliente"/>
    <s v="FIAT"/>
    <d v="2024-03-12T00:00:00"/>
    <s v="Paraisopolis"/>
    <s v="Inbound Premium"/>
    <n v="367.12"/>
    <n v="367.12"/>
    <n v="5.1374786956137803E-4"/>
    <s v="E1D-Aptiv Design/Engineering changes"/>
    <s v="Cost Recovery"/>
    <s v="APTIV MANUFATURA E SERVICOS DE-734227"/>
    <s v="AL-KOR MAKINA KALIP SANAYI VE TICAR-1080331"/>
    <s v="Critical material to meet Fiat request. Cost will be recovered from the customer, as informed by Guilherme Frigo. ​"/>
    <s v="DHL Express SA"/>
    <s v="PTA-00159418"/>
    <s v="35836655;"/>
    <s v="8000;"/>
    <s v="43.00;"/>
    <s v="Aptiv"/>
    <s v="Premium - Productive"/>
    <s v="marcia.p.torres@aptiv.com"/>
    <s v="2024-03-12T12:57:57.26"/>
    <s v="2024-03-21T11:18:14.00"/>
    <s v="SA"/>
    <s v="Closed Recovered"/>
    <s v="0"/>
    <s v=""/>
    <s v="0"/>
    <s v=""/>
    <s v="10012"/>
    <s v="Q11"/>
    <s v=""/>
    <s v=""/>
    <s v="Recoverable"/>
    <s v=""/>
    <s v="367.12"/>
    <s v=""/>
    <s v="NO4 HASANAGA OSB MAHALLESI"/>
    <s v="BURSA"/>
    <s v="1080331"/>
    <s v="TR"/>
    <s v="EMEA"/>
    <s v="16"/>
    <s v="0"/>
    <s v="AVENIDA AVELINO RIBEIRO, 900"/>
    <s v="PARAISOPOLIS"/>
    <s v="734227"/>
    <s v="BR"/>
    <s v="SA"/>
    <s v="MG"/>
    <s v="37660-000"/>
    <s v="SPS"/>
    <s v="Approved"/>
    <s v="Edilson, Geraldo"/>
    <s v="2024-03-21T11:18:14.00"/>
    <s v="0"/>
    <s v=""/>
    <s v="8469086953"/>
    <s v=""/>
    <s v="Aptiv"/>
    <s v=""/>
    <s v="Invoice"/>
    <s v="Invoice"/>
    <s v=""/>
    <s v=""/>
    <s v="8 Days 22 Hr 20 Min "/>
    <s v="500"/>
    <s v="Approved -  ;; Approved -  ;"/>
    <s v="367.12"/>
    <s v="367.12"/>
    <s v=";"/>
    <s v="80x60x30;"/>
    <s v=";"/>
    <s v="BR"/>
    <s v="FIAT DO BRASIL/PALIO:X6H Marelli"/>
    <s v="USD"/>
    <s v=""/>
    <s v=""/>
    <s v="Kg"/>
    <s v="Critical material to meet Fiat request. Cost will be recovered from the customer, as informed by Guilherme Frigo. ​"/>
    <s v="1"/>
    <s v=""/>
    <s v=""/>
    <s v=""/>
    <s v="0"/>
    <s v=""/>
    <s v=""/>
    <s v=""/>
    <s v=""/>
    <s v="565479164"/>
    <s v=""/>
    <s v=""/>
  </r>
  <r>
    <d v="2024-03-01T00:00:00"/>
    <x v="12"/>
    <n v="123631"/>
    <s v="Vessel delay - greve fiscal"/>
    <s v="GM"/>
    <d v="2024-03-12T00:00:00"/>
    <s v="Pinhal"/>
    <s v="Inbound Premium"/>
    <n v="700"/>
    <n v="700"/>
    <n v="9.7958026991982073E-4"/>
    <s v="PC-Plant PC Resp"/>
    <s v="Normal"/>
    <s v="APTIV MANUFATURA E SERVICOS DE-728338"/>
    <s v="LEAR CAMANDUCAIA-761601"/>
    <s v="Frete especial com a Pituta devido à atraso de atracação do Navio CISNES. "/>
    <s v="TRANSPORTADORA PITUTA"/>
    <s v="PTA-00157795"/>
    <s v="35302274;"/>
    <s v=";"/>
    <s v=";"/>
    <s v="Aptiv"/>
    <s v="Premium - Productive"/>
    <s v="bruno.g.silva2@aptiv.com"/>
    <s v="2024-03-12T01:40:54.06"/>
    <s v="2024-03-12T03:05:56.00"/>
    <s v="SA"/>
    <s v="Closed Not Recovered"/>
    <s v="0"/>
    <s v=""/>
    <s v="0"/>
    <s v="2024-03-11T00:00:00"/>
    <s v="10010"/>
    <s v="Q18"/>
    <s v=""/>
    <s v=""/>
    <s v="Non-Recoverable"/>
    <s v=""/>
    <s v="700"/>
    <s v=""/>
    <s v="RODOVIA FERNAO DIAS KM 909 S/N"/>
    <s v="CAMANDUCAIA"/>
    <s v="761601"/>
    <s v="BR"/>
    <s v="SA"/>
    <s v="MG"/>
    <s v="37650-000"/>
    <s v="JOSE MONFARDINI N 3 845 LOTEAMENTO"/>
    <s v="ESPIRITO SANTO DO PINHAL"/>
    <s v="728338"/>
    <s v="BR"/>
    <s v="SA"/>
    <s v="SP"/>
    <s v="13990000"/>
    <s v="SPS"/>
    <s v="Approved"/>
    <s v="Carvalho, Eliane R"/>
    <s v="2024-03-12T03:05:56.00"/>
    <s v="0"/>
    <s v=""/>
    <s v=""/>
    <s v=""/>
    <s v="Aptiv"/>
    <s v=""/>
    <s v="Personal Estimate"/>
    <s v=""/>
    <s v=""/>
    <s v=""/>
    <s v="0 Days 1 Hr 25 Min "/>
    <s v="800"/>
    <s v="Approved - Navio previsto para 27/02 atracou em 07/03.  ;; Approved -  ;; Approved -  ;"/>
    <s v="700"/>
    <s v="700"/>
    <s v=";"/>
    <s v=";"/>
    <s v=";"/>
    <s v="BR"/>
    <s v="BODY"/>
    <s v="USD"/>
    <s v=""/>
    <s v=""/>
    <s v=""/>
    <s v="A coleta foi realizada na Lear Navegantes."/>
    <s v="1"/>
    <s v=""/>
    <s v=""/>
    <s v=""/>
    <s v="0"/>
    <s v=""/>
    <s v=""/>
    <s v=""/>
    <s v=""/>
    <s v=""/>
    <s v=""/>
    <s v=""/>
  </r>
  <r>
    <d v="2024-03-01T00:00:00"/>
    <x v="6"/>
    <n v="123659"/>
    <s v="Customer reschedule - dentro do protocolo logistico"/>
    <s v="FIAT"/>
    <d v="2024-03-13T00:00:00"/>
    <s v="Ouros"/>
    <s v="Inbound Premium"/>
    <n v="630.41999999999996"/>
    <n v="565"/>
    <n v="8.8220999108979054E-4"/>
    <s v="PC-Plant PC Resp"/>
    <s v="Normal"/>
    <s v="APTIV MANUFATURA E SERVICOS DE-733223"/>
    <s v="MTA SPA-1014076"/>
    <s v="Reprograma dentro do protocolo logístico"/>
    <s v="JAS DO BRASIL LTD"/>
    <s v="PTA-00157867"/>
    <s v="10867052;"/>
    <s v=";"/>
    <s v=";"/>
    <s v="Aptiv"/>
    <s v="Premium - Productive"/>
    <s v="Moraes.Arnaldo@aptiv.com"/>
    <s v="2024-03-12T02:35:36.31"/>
    <s v="2024-03-22T08:08:36.48"/>
    <s v="SA"/>
    <s v="Closed Not Recovered"/>
    <s v="0"/>
    <s v=""/>
    <s v="630.42"/>
    <s v=""/>
    <s v="10023"/>
    <s v="Q11"/>
    <s v=""/>
    <s v="630.42"/>
    <s v="Non-Recoverable"/>
    <s v=""/>
    <s v="565"/>
    <s v="USD"/>
    <s v="VIALE DELLINDUSTRIA 12"/>
    <s v="CODOGNO"/>
    <s v="1014076"/>
    <s v="IT"/>
    <s v="EMEA"/>
    <s v="LO"/>
    <s v="26845"/>
    <s v="AVENIDA AVELINO RIBEIRO, 900"/>
    <s v="PARAISOPOLIS"/>
    <s v="733223"/>
    <s v="BR"/>
    <s v="SA"/>
    <s v="MG"/>
    <s v="37660-000"/>
    <s v="SPS"/>
    <s v="Approved"/>
    <s v="Carvalho, Eliane R"/>
    <s v="2024-03-12T06:05:13.00"/>
    <s v="0"/>
    <s v=""/>
    <s v=""/>
    <s v=""/>
    <s v="Aptiv"/>
    <s v=""/>
    <s v="Invoice"/>
    <s v="Invoice"/>
    <s v=""/>
    <s v=""/>
    <s v="0 Days 3 Hr 29 Min "/>
    <s v="800"/>
    <s v="Approved -  ;; Approved -  ;; Approved -  ;"/>
    <s v="630.42"/>
    <s v="630.42"/>
    <s v=";"/>
    <s v=";"/>
    <s v=";"/>
    <s v="BR"/>
    <s v="FXVMOTOR"/>
    <s v="USD"/>
    <s v=""/>
    <s v=""/>
    <s v=""/>
    <s v="10864847-13835942-15364285"/>
    <s v="1"/>
    <s v="1"/>
    <s v=""/>
    <s v=""/>
    <s v="0"/>
    <s v=""/>
    <s v=""/>
    <s v=""/>
    <s v=""/>
    <s v="428456263"/>
    <s v=""/>
    <s v=""/>
  </r>
  <r>
    <d v="2024-03-01T00:00:00"/>
    <x v="11"/>
    <n v="123677"/>
    <s v="Supplier delivery problem"/>
    <s v="CNH COMBINE"/>
    <d v="2024-03-12T00:00:00"/>
    <s v="Paraisopolis"/>
    <s v="Inbound Premium"/>
    <n v="65.75"/>
    <n v="65.75"/>
    <n v="9.2010575353183169E-5"/>
    <s v="T3-Transportation-External Supplier Resp"/>
    <s v="Normal"/>
    <s v="Paraisopolis-10012"/>
    <s v="TPC WIRE &amp; CABLE CORP.-1057704"/>
    <s v="Fornecedor não consegue enviar via marítimo, Time de compras já acionado. Implementando Default aéreo devido ao baixo peso das cargas"/>
    <s v="DHL Express SA"/>
    <s v="PTA-00158140"/>
    <s v="33120820;"/>
    <s v=";"/>
    <s v=";"/>
    <s v="Aptiv"/>
    <s v="Premium - Productive"/>
    <s v="william.de.siqueira@aptiv.com"/>
    <s v="2024-03-12T03:16:30.39"/>
    <s v="2024-03-13T08:16:57.00"/>
    <s v="SA"/>
    <s v="Closed Not Recovered"/>
    <s v="0"/>
    <s v=""/>
    <s v="0"/>
    <s v=""/>
    <s v="10012"/>
    <s v="Q11"/>
    <s v=""/>
    <s v=""/>
    <s v="Non-Recoverable"/>
    <s v=""/>
    <s v="65.75"/>
    <s v=""/>
    <s v="9600 VALLEY VIEW RD"/>
    <s v="MACEDONIA"/>
    <s v="1057704"/>
    <s v="US"/>
    <s v="NA"/>
    <s v="OH"/>
    <s v="44056-2059"/>
    <s v="Av. Avelino Ribeiro, 900"/>
    <s v="PARAISOPOLIS"/>
    <s v="10012"/>
    <s v="BR"/>
    <s v="SA"/>
    <s v="Minas Gerais"/>
    <s v="37660-000"/>
    <s v="SPS"/>
    <s v="Approved"/>
    <s v="Edilson, Geraldo"/>
    <s v="2024-03-13T08:16:57.00"/>
    <s v="0"/>
    <s v=""/>
    <s v=""/>
    <s v=""/>
    <s v="Supplier"/>
    <s v=""/>
    <s v="Invoice"/>
    <s v=""/>
    <s v=""/>
    <s v=""/>
    <s v="1 Days 5 Hr 0 Min "/>
    <s v="500"/>
    <s v="Approved -  ;; Approved -  ;"/>
    <s v="65.75"/>
    <s v="65.75"/>
    <s v=";"/>
    <s v=";"/>
    <s v=";"/>
    <s v="BR"/>
    <s v="TB15"/>
    <s v="USD"/>
    <s v=""/>
    <s v=""/>
    <s v=""/>
    <s v=""/>
    <s v="1"/>
    <s v=""/>
    <s v=""/>
    <s v=""/>
    <s v="0"/>
    <s v=""/>
    <s v=""/>
    <s v=""/>
    <s v=""/>
    <s v="090269437"/>
    <s v=""/>
    <s v=""/>
  </r>
  <r>
    <d v="2024-03-01T00:00:00"/>
    <x v="3"/>
    <n v="123893"/>
    <s v="Customer reschedule - CR aceito pelo cliente"/>
    <s v="VW"/>
    <d v="2024-03-14T00:00:00"/>
    <s v="Pinhal"/>
    <s v="Inbound Premium"/>
    <n v="778.48"/>
    <n v="628.67999999999995"/>
    <n v="1.0894052121816888E-3"/>
    <s v="PC-Plant PC Resp"/>
    <s v="Cost Recovery"/>
    <s v="APTIV MANUFATURA E SERVICOS DE-727173"/>
    <s v="GEBAUER &amp; GRILLER GMBH-763473"/>
    <s v="Reprograma Saveiro módulos Rádio – CR aceito pelo cliente"/>
    <s v="JAS DO BRASIL LTD"/>
    <s v="PTA-00158142"/>
    <s v="M5587101;"/>
    <s v=";"/>
    <s v=";"/>
    <s v="Customer"/>
    <s v="Premium - Productive"/>
    <s v="Joliel.Willian.Reis@aptiv.com"/>
    <s v="2024-03-13T01:03:52.40"/>
    <s v="2024-03-13T08:21:02.00"/>
    <s v="SA"/>
    <s v="Closed Recovered"/>
    <s v="0"/>
    <s v=""/>
    <s v="0"/>
    <s v="2024-03-13T00:00:00"/>
    <s v="10010"/>
    <s v="Q18"/>
    <s v=""/>
    <s v=""/>
    <s v="Recoverable"/>
    <s v=""/>
    <s v="569.61"/>
    <s v=""/>
    <s v="MUTHGASSE 36"/>
    <s v="WIEN"/>
    <s v="763473"/>
    <s v="AT"/>
    <s v="EMEA"/>
    <s v="9"/>
    <s v="1190"/>
    <s v="JOSE MONFARDINI N 3 845 LOTEAMENTO"/>
    <s v="ESPIRITO SANTO DO PINHAL"/>
    <s v="727173"/>
    <s v="BR"/>
    <s v="SA"/>
    <s v="SP"/>
    <s v="13990000"/>
    <s v="SPS"/>
    <s v="Approved"/>
    <s v="Carvalho, Eliane R"/>
    <s v="2024-03-13T08:21:02.00"/>
    <s v="0"/>
    <s v=""/>
    <s v=""/>
    <s v=""/>
    <s v="Aptiv"/>
    <s v=""/>
    <s v="Personal Estimate"/>
    <s v=""/>
    <s v="VW"/>
    <s v=""/>
    <s v="0 Days 7 Hr 17 Min "/>
    <s v="800"/>
    <s v="Approved - CR aprovado pelo cliente ;; Approved -  ;; Approved -  ;"/>
    <s v="628.68"/>
    <s v="628.68"/>
    <s v=";"/>
    <s v=";"/>
    <s v=";"/>
    <s v="BR"/>
    <s v="VW23X"/>
    <s v="EUR"/>
    <s v=""/>
    <s v=""/>
    <s v=""/>
    <s v=""/>
    <s v="1.1037"/>
    <s v=""/>
    <s v=""/>
    <s v=""/>
    <s v="0"/>
    <s v=""/>
    <s v=""/>
    <s v=""/>
    <s v=""/>
    <s v=""/>
    <s v=""/>
    <s v=""/>
  </r>
  <r>
    <d v="2024-03-01T00:00:00"/>
    <x v="3"/>
    <n v="123900"/>
    <s v="Customer reschedule - CR será negociado com o cliente"/>
    <s v="Allied"/>
    <d v="2024-03-14T00:00:00"/>
    <s v="Paraisopolis"/>
    <s v="Inbound Premium"/>
    <n v="96"/>
    <n v="96"/>
    <n v="1.3434243701757542E-4"/>
    <s v="S4S-External Customer driven systems issues"/>
    <s v="Cost Recovery Pending"/>
    <s v="Paraisopolis-10012"/>
    <s v="HS UNITED EUROPEAN CONNECTORS GMBH-7046560"/>
    <s v="Fornecedor em processo de insolvencia - reprograma do Cliente iremos negociar a recuperação."/>
    <s v="DHL Express SA"/>
    <s v="PTA-00158026"/>
    <s v="13799596;"/>
    <s v=";"/>
    <s v=";"/>
    <s v="Customer"/>
    <s v="Premium - Productive"/>
    <s v="william.de.siqueira@aptiv.com"/>
    <s v="2024-03-13T01:19:43.56"/>
    <s v="2024-03-13T02:19:11.00"/>
    <s v="SA"/>
    <s v="Open"/>
    <s v="0"/>
    <s v=""/>
    <s v="0"/>
    <s v=""/>
    <s v="10012"/>
    <s v="Q11"/>
    <s v=""/>
    <s v=""/>
    <s v="Recoverable"/>
    <s v=""/>
    <s v="96"/>
    <s v=""/>
    <s v="HOHE BIRKE 6"/>
    <s v="LAUTERHOFEN"/>
    <s v="7046560"/>
    <s v="DE"/>
    <s v="EMEA"/>
    <s v="BY"/>
    <s v="92283"/>
    <s v="Av. Avelino Ribeiro, 900"/>
    <s v="PARAISOPOLIS"/>
    <s v="10012"/>
    <s v="BR"/>
    <s v="SA"/>
    <s v="Minas Gerais"/>
    <s v="37660-000"/>
    <s v="SPS"/>
    <s v="Approved"/>
    <s v="Edilson, Geraldo"/>
    <s v="2024-03-13T02:19:11.00"/>
    <s v="0"/>
    <s v=""/>
    <s v=""/>
    <s v=""/>
    <s v="Customer"/>
    <s v=""/>
    <s v="Invoice"/>
    <s v=""/>
    <s v="Allied"/>
    <s v=""/>
    <s v="0 Days 0 Hr 59 Min "/>
    <s v="500"/>
    <s v="Approved -  ;; Approved -  ;"/>
    <s v="96"/>
    <s v="96"/>
    <s v=";"/>
    <s v=";"/>
    <s v=";"/>
    <s v="BR"/>
    <s v="SENSOR DE OXIGENIO"/>
    <s v="USD"/>
    <s v=""/>
    <s v=""/>
    <s v=""/>
    <s v=""/>
    <s v="1"/>
    <s v=""/>
    <s v=""/>
    <s v=""/>
    <s v="0"/>
    <s v=""/>
    <s v=""/>
    <s v=""/>
    <s v=""/>
    <s v="506719553"/>
    <s v=""/>
    <s v=""/>
  </r>
  <r>
    <d v="2024-03-01T00:00:00"/>
    <x v="12"/>
    <n v="123904"/>
    <s v="Vessel delay - greve fiscal"/>
    <s v="GM"/>
    <d v="2024-03-13T00:00:00"/>
    <s v="Pinhal"/>
    <s v="Inbound Premium"/>
    <n v="410.71"/>
    <n v="410.71"/>
    <n v="5.7474773236967089E-4"/>
    <s v="PC-Plant PC Resp"/>
    <s v="Normal"/>
    <s v="APTIV MANUFATURA E SERVICOS DE DIST-1039282"/>
    <s v="Empresa de Transportes Covre-Dummy"/>
    <s v="Entrega Emergencial da Pasta M0083/24 , para evitar parada de linha BODY(Alteração de ETA navio CISNES)"/>
    <s v="EMPRESA DE TRANSPORTES COVRE"/>
    <s v="PTA-00158059"/>
    <s v="10756638;"/>
    <s v=";"/>
    <s v=";"/>
    <s v="Aptiv"/>
    <s v="Premium - Productive"/>
    <s v="Joliel.Willian.Reis@aptiv.com"/>
    <s v="2024-03-13T02:52:34.98"/>
    <s v="2024-03-18T12:25:42.61"/>
    <s v="SA"/>
    <s v="Closed Not Recovered"/>
    <s v="0"/>
    <s v=""/>
    <s v="0"/>
    <s v="2024-03-13T00:00:00"/>
    <s v="10010"/>
    <s v="Q18"/>
    <s v=""/>
    <s v=""/>
    <s v="Non-Recoverable"/>
    <s v=""/>
    <s v="410.71"/>
    <s v=""/>
    <s v="R. Hercílio Camargo Barbosa, 207"/>
    <s v="Santos"/>
    <s v="Dummy"/>
    <s v="BR"/>
    <s v="SA"/>
    <s v="Sao Paulo"/>
    <s v="11095-590"/>
    <s v="RUA JOSE MONFARDINI 3845"/>
    <s v="ESPIRITO SANTO DO PINHAL"/>
    <s v="1039282"/>
    <s v="BR"/>
    <s v="SA"/>
    <s v="SP"/>
    <s v="13990-000"/>
    <s v="SPS"/>
    <s v="Approved"/>
    <s v="Edilson, Geraldo"/>
    <s v="2024-03-13T03:49:48.00"/>
    <s v="0"/>
    <s v="EMPRESA DE TRANSPORTES COVRE"/>
    <s v=""/>
    <s v=""/>
    <s v="Aptiv"/>
    <s v="Aptiv"/>
    <s v="Personal Estimate"/>
    <s v="Personal Estimate"/>
    <s v=""/>
    <s v=""/>
    <s v="0 Days 0 Hr 57 Min "/>
    <s v="500"/>
    <s v="Approved -  ;; Approved -  ;"/>
    <s v="410.71"/>
    <s v="410.71"/>
    <s v=";"/>
    <s v=";"/>
    <s v=";"/>
    <s v="BR"/>
    <s v="BODY"/>
    <s v="USD"/>
    <s v=""/>
    <s v=""/>
    <s v=""/>
    <s v=""/>
    <s v="1"/>
    <s v=""/>
    <s v=""/>
    <s v=""/>
    <s v="0"/>
    <s v=""/>
    <s v=""/>
    <s v=""/>
    <s v=""/>
    <s v=""/>
    <s v="217616996"/>
    <s v=""/>
  </r>
  <r>
    <d v="2024-03-01T00:00:00"/>
    <x v="12"/>
    <n v="123907"/>
    <s v="Vessel delay - greve fiscal"/>
    <s v="GM"/>
    <d v="2024-03-14T00:00:00"/>
    <s v="Pinhal"/>
    <s v="Inbound Premium"/>
    <n v="410.71"/>
    <n v="410.71"/>
    <n v="5.7474773236967089E-4"/>
    <s v="PC-Plant PC Resp"/>
    <s v="Normal"/>
    <s v="APTIV MANUFATURA E SERVICOS DE DIST-1039282"/>
    <s v="Empresa de Transportes Covre-Dummy"/>
    <s v="Entrega Emergencial da Pasta M0102/24 , para evitar parada de linha IP(Alteração de ETA navio CISNES)"/>
    <s v="EMPRESA DE TRANSPORTES COVRE"/>
    <s v="PTA-00158060"/>
    <s v="M3344180;"/>
    <s v=";"/>
    <s v=";"/>
    <s v="Aptiv"/>
    <s v="Premium - Productive"/>
    <s v="Joliel.Willian.Reis@aptiv.com"/>
    <s v="2024-03-13T02:51:35.64"/>
    <s v="2024-03-18T12:26:26.39"/>
    <s v="SA"/>
    <s v="Closed Not Recovered"/>
    <s v="0"/>
    <s v=""/>
    <s v="0"/>
    <s v="2024-03-13T00:00:00"/>
    <s v="10010"/>
    <s v="Q18"/>
    <s v=""/>
    <s v=""/>
    <s v="Non-Recoverable"/>
    <s v=""/>
    <s v="410.71"/>
    <s v=""/>
    <s v="R. Hercílio Camargo Barbosa, 207"/>
    <s v="Santos"/>
    <s v="Dummy"/>
    <s v="BR"/>
    <s v="SA"/>
    <s v="Sao Paulo"/>
    <s v="11095-590"/>
    <s v="RUA JOSE MONFARDINI 3845"/>
    <s v="ESPIRITO SANTO DO PINHAL"/>
    <s v="1039282"/>
    <s v="BR"/>
    <s v="SA"/>
    <s v="SP"/>
    <s v="13990-000"/>
    <s v="SPS"/>
    <s v="Approved"/>
    <s v="Edilson, Geraldo"/>
    <s v="2024-03-13T03:49:59.00"/>
    <s v="0"/>
    <s v="EMPRESA DE TRANSPORTES COVRE"/>
    <s v=""/>
    <s v=""/>
    <s v="Aptiv"/>
    <s v="Aptiv"/>
    <s v="Personal Estimate"/>
    <s v="Personal Estimate"/>
    <s v=""/>
    <s v=""/>
    <s v="0 Days 0 Hr 58 Min "/>
    <s v="500"/>
    <s v="Approved -  ;; Approved -  ;"/>
    <s v="410.71"/>
    <s v="410.71"/>
    <s v=";"/>
    <s v=";"/>
    <s v=";"/>
    <s v="BR"/>
    <s v="IP"/>
    <s v="USD"/>
    <s v=""/>
    <s v=""/>
    <s v=""/>
    <s v=""/>
    <s v="1"/>
    <s v=""/>
    <s v=""/>
    <s v=""/>
    <s v="0"/>
    <s v=""/>
    <s v=""/>
    <s v=""/>
    <s v=""/>
    <s v=""/>
    <s v="217616996"/>
    <s v=""/>
  </r>
  <r>
    <d v="2024-03-01T00:00:00"/>
    <x v="0"/>
    <n v="123934"/>
    <s v="Project prototype/ samples - Absorvido em SC"/>
    <s v="JOHN DEERE"/>
    <d v="2024-03-13T00:00:00"/>
    <s v="Paraisopolis"/>
    <s v="Inbound Premium"/>
    <n v="165.24"/>
    <n v="165.24"/>
    <n v="2.3123691971650172E-4"/>
    <s v="E1P-Prototypes/Samples"/>
    <s v="Cost Recovery"/>
    <s v="Paraisopolis-10012"/>
    <s v="BORRACHAS URANO LTDA-Dummy"/>
    <s v="Parts for project development. Freight will be absorbed in the SC 1261-23 quotation. "/>
    <s v="DHL Express SA"/>
    <s v="PTA-00158080"/>
    <s v="PE574300;"/>
    <s v=";"/>
    <s v=";"/>
    <s v="Aptiv"/>
    <s v="Premium - Productive"/>
    <s v="rayzza.peres@aptiv.com"/>
    <s v="2024-03-13T02:14:39.55"/>
    <s v="2024-03-13T04:26:18.00"/>
    <s v="SA"/>
    <s v="Closed Recovered"/>
    <s v="0"/>
    <s v=""/>
    <s v="165.24"/>
    <s v=""/>
    <s v="10012"/>
    <s v="Q11"/>
    <s v=""/>
    <s v="800"/>
    <s v="Recoverable"/>
    <s v=""/>
    <s v="800"/>
    <s v="BRL"/>
    <s v="Rua Willy Teichmann, 577 "/>
    <s v="Cachoeirinha"/>
    <s v="Dummy"/>
    <s v="BR"/>
    <s v="SA"/>
    <s v="Rio Grande do Sul "/>
    <s v=" 94930-635"/>
    <s v="Av. Avelino Ribeiro, 900"/>
    <s v="PARAISOPOLIS"/>
    <s v="10012"/>
    <s v="BR"/>
    <s v="SA"/>
    <s v="Minas Gerais"/>
    <s v="37660-000"/>
    <s v="SPS"/>
    <s v="Approved"/>
    <s v="Edilson, Geraldo"/>
    <s v="2024-03-13T04:26:18.00"/>
    <s v="0"/>
    <s v="Brix"/>
    <s v=""/>
    <s v=""/>
    <s v="Aptiv"/>
    <s v=""/>
    <s v="Email Quote"/>
    <s v="Invoice"/>
    <s v=""/>
    <s v=""/>
    <s v="0 Days 2 Hr 11 Min "/>
    <s v="500"/>
    <s v="Approved -  ;; Approved -  ;"/>
    <s v="165.24"/>
    <s v="165.24"/>
    <s v=";"/>
    <s v=";"/>
    <s v=";"/>
    <s v="BR"/>
    <s v="CARDEAL "/>
    <s v="BRL"/>
    <s v=""/>
    <s v=""/>
    <s v=""/>
    <s v="DPP73373 "/>
    <s v="0.20655609"/>
    <s v="0.20655609"/>
    <s v=""/>
    <s v=""/>
    <s v="0"/>
    <s v="BRL"/>
    <s v="0.20655609"/>
    <s v=""/>
    <s v=""/>
    <s v=""/>
    <s v=""/>
    <s v=""/>
  </r>
  <r>
    <d v="2024-03-01T00:00:00"/>
    <x v="2"/>
    <n v="124059"/>
    <s v="Internal strategy"/>
    <s v="FIAT"/>
    <d v="2024-03-14T00:00:00"/>
    <s v="Paraisopolis"/>
    <s v="Inbound Premium"/>
    <n v="660"/>
    <n v="660"/>
    <n v="9.2360425449583105E-4"/>
    <s v="B2-Behind Schedule-Aptiv"/>
    <s v="Normal"/>
    <s v="APTIV MANUFATURA E SERVICOS DE-733223"/>
    <s v="CABLENA S A-728252"/>
    <s v="Estrategia interna para atendimento FIAT."/>
    <s v="DHL Express SA"/>
    <s v="PTA-00158141"/>
    <s v="M4754297;"/>
    <s v=";"/>
    <s v=";"/>
    <s v="Aptiv"/>
    <s v="Premium - Productive"/>
    <s v="lua.barbosa.ribeiro@aptiv.com"/>
    <s v="2024-03-13T04:50:30.62"/>
    <s v="2024-03-13T08:19:56.00"/>
    <s v="SA"/>
    <s v="Closed Not Recovered"/>
    <s v="0"/>
    <s v=""/>
    <s v="0"/>
    <s v="2024-03-26T00:00:00"/>
    <s v="10012"/>
    <s v="Q11"/>
    <s v=""/>
    <s v=""/>
    <s v="Non-Recoverable"/>
    <s v=""/>
    <s v="660"/>
    <s v=""/>
    <s v="CALLE E, PARCELLAS 43-44"/>
    <s v="ZARAGOZA"/>
    <s v="728252"/>
    <s v="ES"/>
    <s v="EMEA"/>
    <s v="Z"/>
    <s v="50016"/>
    <s v="AVENIDA AVELINO RIBEIRO, 900"/>
    <s v="PARAISOPOLIS"/>
    <s v="733223"/>
    <s v="BR"/>
    <s v="SA"/>
    <s v="MG"/>
    <s v="37660-000"/>
    <s v="SPS"/>
    <s v="Approved"/>
    <s v="Carvalho, Eliane R"/>
    <s v="2024-03-13T08:19:56.00"/>
    <s v="0"/>
    <s v=""/>
    <s v=""/>
    <s v=""/>
    <s v="Aptiv"/>
    <s v=""/>
    <s v="Invoice"/>
    <s v=""/>
    <s v=""/>
    <s v=""/>
    <s v="0 Days 3 Hr 29 Min "/>
    <s v="800"/>
    <s v="Approved -  ;; Approved -  ;; Approved -  ;"/>
    <s v="660"/>
    <s v="660"/>
    <s v=";"/>
    <s v=";"/>
    <s v=";"/>
    <s v="BR"/>
    <s v="TURBO T3/T4 - PROJETO P"/>
    <s v="USD"/>
    <s v=""/>
    <s v=""/>
    <s v=""/>
    <s v=""/>
    <s v="1"/>
    <s v=""/>
    <s v=""/>
    <s v=""/>
    <s v="0"/>
    <s v=""/>
    <s v=""/>
    <s v=""/>
    <s v=""/>
    <s v=""/>
    <s v=""/>
    <s v=""/>
  </r>
  <r>
    <d v="2024-03-01T00:00:00"/>
    <x v="3"/>
    <n v="124100"/>
    <s v="Customer reschedule - absorvido em POV"/>
    <s v="JOHN DEERE"/>
    <d v="2024-03-14T00:00:00"/>
    <s v="Paraisopolis"/>
    <s v="Inbound Premium"/>
    <n v="88.74"/>
    <n v="250"/>
    <n v="1.2418279021812127E-4"/>
    <s v="S2-External Customer driven schedule changes"/>
    <s v="Cost Recovery"/>
    <s v="APTIV MANUFATURA E SERVICOS DE-724381"/>
    <s v="APTIV PLANT FR47-725460"/>
    <s v="Reprograma do cliente, será cobrado do cliente "/>
    <s v="DHL Express SA"/>
    <s v="PTA-00158547"/>
    <s v="12124611;"/>
    <s v=";"/>
    <s v=";"/>
    <s v="Customer"/>
    <s v="Premium - Productive"/>
    <s v="Moraes.Arnaldo@aptiv.com"/>
    <s v="2024-03-13T06:37:24.28"/>
    <s v="2024-03-22T02:29:10.98"/>
    <s v="SA"/>
    <s v="Closed Recovered"/>
    <s v="0"/>
    <s v=""/>
    <s v="250"/>
    <s v=""/>
    <s v="10012"/>
    <s v="Q11"/>
    <s v=""/>
    <s v="250"/>
    <s v="Recoverable"/>
    <s v="Recuperado na POV 16801"/>
    <s v="250"/>
    <s v="USD"/>
    <s v="3400 AERO PARK DR"/>
    <s v="VIENNA"/>
    <s v="725460"/>
    <s v="US"/>
    <s v="NA"/>
    <s v="OH"/>
    <s v="44473-8704"/>
    <s v="AVENIDA AVELINO RIBEIRO, 900"/>
    <s v="PARAISOPOLIS"/>
    <s v="724381"/>
    <s v="BR"/>
    <s v="SA"/>
    <s v="MG"/>
    <s v="37660-000"/>
    <s v="SPS"/>
    <s v="Approved"/>
    <s v="Edilson, Geraldo"/>
    <s v="2024-03-15T12:45:56.00"/>
    <s v="0"/>
    <s v=""/>
    <s v="6851746462"/>
    <s v=""/>
    <s v="Customer"/>
    <s v=""/>
    <s v="Personal Estimate"/>
    <s v="Invoice"/>
    <s v="JOHN DEERE"/>
    <s v=""/>
    <s v="1 Days 18 Hr 8 Min "/>
    <s v="500"/>
    <s v="Approved -  ;; Approved -  ;"/>
    <s v="250"/>
    <s v="250"/>
    <s v=";"/>
    <s v=";"/>
    <s v=";"/>
    <s v="BR"/>
    <s v="Sabiá"/>
    <s v="USD"/>
    <s v=""/>
    <s v=""/>
    <s v=""/>
    <s v=""/>
    <s v="1"/>
    <s v="1"/>
    <s v=""/>
    <s v=""/>
    <s v="0"/>
    <s v=""/>
    <s v=""/>
    <s v=""/>
    <s v=""/>
    <s v=""/>
    <s v=""/>
    <s v=""/>
  </r>
  <r>
    <d v="2024-03-01T00:00:00"/>
    <x v="0"/>
    <n v="124109"/>
    <s v="Project prototype/ samples"/>
    <s v="GM"/>
    <d v="2024-03-13T00:00:00"/>
    <s v="Pinhal"/>
    <s v="Inbound Premium"/>
    <n v="35"/>
    <n v="35"/>
    <n v="4.8979013495991041E-5"/>
    <s v="E1P-Prototypes/Samples"/>
    <s v="Cost Recovery"/>
    <s v="Paraisopolis-10012"/>
    <s v="SERENDIPITY ELECTRONICS-755571"/>
    <s v="Parts for project development. Freight approved by email by the Project Manager"/>
    <s v="DHL Express SA"/>
    <s v="PTA-00158139"/>
    <s v="35029311;"/>
    <s v=";"/>
    <s v=";"/>
    <s v="Aptiv"/>
    <s v="Premium - Productive"/>
    <s v="rayzza.peres@aptiv.com"/>
    <s v="2024-03-13T07:33:12.78"/>
    <s v="2024-03-13T08:16:48.00"/>
    <s v="SA"/>
    <s v="Closed Recovered"/>
    <s v="0"/>
    <s v=""/>
    <s v="0"/>
    <s v=""/>
    <s v="10010"/>
    <s v="Q18"/>
    <s v=""/>
    <s v=""/>
    <s v="Recoverable"/>
    <s v=""/>
    <s v="35"/>
    <s v=""/>
    <s v="3100 PERSHING DR"/>
    <s v="EL PASO"/>
    <s v="755571"/>
    <s v="US"/>
    <s v="NA"/>
    <s v="TX"/>
    <s v="79903-2520"/>
    <s v="Av. Avelino Ribeiro, 900"/>
    <s v="PARAISOPOLIS"/>
    <s v="10012"/>
    <s v="BR"/>
    <s v="SA"/>
    <s v="Minas Gerais"/>
    <s v="37660-000"/>
    <s v="SPS"/>
    <s v="Approved"/>
    <s v="Edilson, Geraldo"/>
    <s v="2024-03-13T08:16:48.00"/>
    <s v="0"/>
    <s v=""/>
    <s v="5612030664"/>
    <s v=""/>
    <s v="Aptiv"/>
    <s v=""/>
    <s v="Invoice"/>
    <s v=""/>
    <s v=""/>
    <s v=""/>
    <s v="0 Days 0 Hr 43 Min "/>
    <s v="500"/>
    <s v="Approved -  ;; Approved -  ;"/>
    <s v="35"/>
    <s v="35"/>
    <s v=";"/>
    <s v=";"/>
    <s v=";"/>
    <s v="BR"/>
    <s v="PL8"/>
    <s v="USD"/>
    <s v=""/>
    <s v=""/>
    <s v=""/>
    <s v="DPE46778"/>
    <s v="1"/>
    <s v=""/>
    <s v=""/>
    <s v=""/>
    <s v="0"/>
    <s v=""/>
    <s v=""/>
    <s v=""/>
    <s v=""/>
    <s v=""/>
    <s v=""/>
    <s v=""/>
  </r>
  <r>
    <d v="2024-03-01T00:00:00"/>
    <x v="9"/>
    <n v="124237"/>
    <s v="P&amp;A"/>
    <s v="VW"/>
    <d v="2024-03-14T00:00:00"/>
    <s v="Paraisopolis"/>
    <s v="Inbound Premium"/>
    <n v="40"/>
    <n v="40"/>
    <n v="5.5976015423989764E-5"/>
    <s v="OOOT-Other/Sales"/>
    <s v="Normal"/>
    <s v="APTIV MANUFATURA E SERVICOS DE-724381"/>
    <s v="BETRIEBSRAT APTIV WUPPERTAL-1073917"/>
    <s v="Material para atender programação de P&amp;A conforme solicitação do cliente MAN"/>
    <s v="DHL Express SA"/>
    <s v="PTA-00158548"/>
    <s v="15324981;"/>
    <s v="7500;"/>
    <s v="1.04;"/>
    <s v="Aptiv"/>
    <s v="Premium - Productive"/>
    <s v="marcia.p.torres@aptiv.com"/>
    <s v="2024-03-14T12:00:54.65"/>
    <s v="2024-03-15T12:46:21.00"/>
    <s v="SA"/>
    <s v="Closed Not Recovered"/>
    <s v="0"/>
    <s v=""/>
    <s v="0"/>
    <s v=""/>
    <s v="10012"/>
    <s v="Q11"/>
    <s v=""/>
    <s v=""/>
    <s v="Non-Recoverable"/>
    <s v=""/>
    <s v="40"/>
    <s v=""/>
    <s v="AM TECHNOLOGIEPARK 1"/>
    <s v="WUPPERTAL"/>
    <s v="1073917"/>
    <s v="DE"/>
    <s v="EMEA"/>
    <s v="NW"/>
    <s v="42119"/>
    <s v="AVENIDA AVELINO RIBEIRO, 900"/>
    <s v="PARAISOPOLIS"/>
    <s v="724381"/>
    <s v="BR"/>
    <s v="SA"/>
    <s v="MG"/>
    <s v="37660-000"/>
    <s v="SPS"/>
    <s v="Approved"/>
    <s v="Edilson, Geraldo"/>
    <s v="2024-03-15T12:46:21.00"/>
    <s v="0"/>
    <s v=""/>
    <s v=""/>
    <s v=""/>
    <s v="Aptiv"/>
    <s v=""/>
    <s v="Invoice"/>
    <s v=""/>
    <s v=""/>
    <s v=""/>
    <s v="1 Days 0 Hr 45 Min "/>
    <s v="500"/>
    <s v="Approved -  ;; Approved -  ;"/>
    <s v="40"/>
    <s v="40"/>
    <s v=";"/>
    <s v=";"/>
    <s v=";"/>
    <s v="BR"/>
    <s v="P&amp;A"/>
    <s v="USD"/>
    <s v=""/>
    <s v=""/>
    <s v="Kg"/>
    <s v="Material para atender programação de P&amp;A conforme solicitação do cliente MAN"/>
    <s v="1"/>
    <s v=""/>
    <s v=""/>
    <s v=""/>
    <s v="0"/>
    <s v=""/>
    <s v=""/>
    <s v=""/>
    <s v=""/>
    <s v="999104794"/>
    <s v=""/>
    <s v=""/>
  </r>
  <r>
    <d v="2024-03-01T00:00:00"/>
    <x v="3"/>
    <n v="124244"/>
    <s v="Customer reschedule - absorvido em POV"/>
    <s v="OTHER"/>
    <d v="2024-03-14T00:00:00"/>
    <s v="Paraisopolis"/>
    <s v="Inbound Premium"/>
    <n v="170"/>
    <n v="170"/>
    <n v="2.378980655519565E-4"/>
    <s v="S2-External Customer driven schedule changes"/>
    <s v="Cost Recovery"/>
    <s v="APTIV MANUFATURA E SERVICOS DE-733223"/>
    <s v="KOSTAL AUTOMOBIL ELEKTRIK GMBH &amp; CO-1023075"/>
    <s v="Reprograma MAN - CUSTO JÁ RECUPERADO NA POV16733"/>
    <s v="DHL Express SA"/>
    <s v="PTA-00158549"/>
    <s v="13790207;"/>
    <s v=";"/>
    <s v=";"/>
    <s v="Customer"/>
    <s v="Premium - Productive"/>
    <s v="lua.barbosa.ribeiro@aptiv.com"/>
    <s v="2024-03-14T12:40:23.98"/>
    <s v="2024-03-22T05:53:33.77"/>
    <s v="SA"/>
    <s v="Closed Recovered"/>
    <s v="0"/>
    <s v=""/>
    <s v="170"/>
    <s v="2024-03-22T00:00:00"/>
    <s v="10012"/>
    <s v="Q11"/>
    <s v=""/>
    <s v="170"/>
    <s v="Recoverable"/>
    <s v=" POV VW MAN  16736"/>
    <s v="170"/>
    <s v="USD"/>
    <s v="AN DER BELLMEREI 10"/>
    <s v="LUEDENSCHEID"/>
    <s v="1023075"/>
    <s v="DE"/>
    <s v="EMEA"/>
    <s v="NW"/>
    <s v="58513"/>
    <s v="AVENIDA AVELINO RIBEIRO, 900"/>
    <s v="PARAISOPOLIS"/>
    <s v="733223"/>
    <s v="BR"/>
    <s v="SA"/>
    <s v="MG"/>
    <s v="37660-000"/>
    <s v="SPS"/>
    <s v="Approved"/>
    <s v="Edilson, Geraldo"/>
    <s v="2024-03-15T12:46:31.00"/>
    <s v="0"/>
    <s v=""/>
    <s v=""/>
    <s v=""/>
    <s v="Customer"/>
    <s v=""/>
    <s v="Invoice"/>
    <s v="Invoice"/>
    <s v="OTHER"/>
    <s v=""/>
    <s v="1 Days 0 Hr 6 Min "/>
    <s v="500"/>
    <s v="Approved -  ;; Approved -  ;"/>
    <s v="170"/>
    <s v="170"/>
    <s v=";"/>
    <s v=";"/>
    <s v=";"/>
    <s v="BR"/>
    <s v="MOTOR MAN"/>
    <s v="USD"/>
    <s v=""/>
    <s v=""/>
    <s v=""/>
    <s v="35119298"/>
    <s v="1"/>
    <s v="1"/>
    <s v=""/>
    <s v=""/>
    <s v="0"/>
    <s v=""/>
    <s v=""/>
    <s v=""/>
    <s v=""/>
    <s v="343015854"/>
    <s v=""/>
    <s v=""/>
  </r>
  <r>
    <d v="2024-03-01T00:00:00"/>
    <x v="11"/>
    <n v="124311"/>
    <s v="Mudança de navio"/>
    <s v="GM"/>
    <d v="2024-03-14T00:00:00"/>
    <s v="Pinhal"/>
    <s v="Inbound Premium"/>
    <n v="900"/>
    <n v="900"/>
    <n v="1.2594603470397695E-3"/>
    <s v="PC-Plant PC Resp"/>
    <s v="Normal"/>
    <s v="APTIV MANUFATURA E SERVICOS DE-728338"/>
    <s v="LEAR CAMANDUCAIA-761601"/>
    <s v="Frete especial com a Pituta devido à mudança de navio ( Navio Inicial COSCO SHIPPING BRAZIL ETA 07/03, para Navio CMA CGM BUZIOS ETA 18/03. Processo afetado M0099/24."/>
    <s v="TRANSPORTADORA PITUTA"/>
    <s v="PTA-00158609"/>
    <s v="35496501;"/>
    <s v=";"/>
    <s v=";"/>
    <s v="Aptiv"/>
    <s v="Premium - Productive"/>
    <s v="rodrigo.perez@aptiv.com"/>
    <s v="2024-03-14T03:10:45.16"/>
    <s v="2024-03-15T05:00:39.00"/>
    <s v="SA"/>
    <s v="Closed Not Recovered"/>
    <s v="0"/>
    <s v=""/>
    <s v="0"/>
    <s v="2024-03-14T00:00:00"/>
    <s v="10010"/>
    <s v="Q18"/>
    <s v=""/>
    <s v=""/>
    <s v="Non-Recoverable"/>
    <s v=""/>
    <s v="900"/>
    <s v=""/>
    <s v="RODOVIA FERNAO DIAS KM 909 S/N"/>
    <s v="CAMANDUCAIA"/>
    <s v="761601"/>
    <s v="BR"/>
    <s v="SA"/>
    <s v="MG"/>
    <s v="37650-000"/>
    <s v="JOSE MONFARDINI N 3 845 LOTEAMENTO"/>
    <s v="ESPIRITO SANTO DO PINHAL"/>
    <s v="728338"/>
    <s v="BR"/>
    <s v="SA"/>
    <s v="SP"/>
    <s v="13990000"/>
    <s v="SPS"/>
    <s v="Approved"/>
    <s v="Naus, Angelica"/>
    <s v="2024-03-15T05:00:39.00"/>
    <s v="0"/>
    <s v=""/>
    <s v=""/>
    <s v=""/>
    <s v="Aptiv"/>
    <s v=""/>
    <s v="Personal Estimate"/>
    <s v=""/>
    <s v=""/>
    <s v=""/>
    <s v="1 Days 1 Hr 49 Min "/>
    <s v="1000"/>
    <s v="Approved - Coleta de Spot Buy para evitar parada de linha ;; Approved -  ;; Approved -  ;; Approved -  ;"/>
    <s v="900"/>
    <s v="900"/>
    <s v=";"/>
    <s v=";"/>
    <s v=";"/>
    <s v="BR"/>
    <s v="IP"/>
    <s v="USD"/>
    <s v=""/>
    <s v=""/>
    <s v=""/>
    <s v="A coleta será realizada na Lear Navegantes."/>
    <s v="1"/>
    <s v=""/>
    <s v=""/>
    <s v=""/>
    <s v="0"/>
    <s v=""/>
    <s v=""/>
    <s v=""/>
    <s v=""/>
    <s v=""/>
    <s v=""/>
    <s v=""/>
  </r>
  <r>
    <d v="2024-03-01T00:00:00"/>
    <x v="1"/>
    <n v="124355"/>
    <s v="Ordering problem"/>
    <s v="TOYOTA"/>
    <d v="2024-03-15T00:00:00"/>
    <s v="Paraisopolis"/>
    <s v="Inbound Premium"/>
    <n v="646.33000000000004"/>
    <n v="646.33000000000004"/>
    <n v="9.0447445122468267E-4"/>
    <s v="PC-Plant PC Resp"/>
    <s v="Cost Recovery"/>
    <s v="APTIV MANUFATURA E SERVICOS DE-724381"/>
    <s v="MOLEX ELEKTRONIK GMBH-1065596"/>
    <s v="DIVERGENCE IN THE PARAMETRIZATION OF THE ITEM IN QUESTION IN THE QAD, NOT EFFECTIVE   ORDERS."/>
    <s v="DHL Express SA"/>
    <s v="PTA-00158553"/>
    <s v="35732043;"/>
    <s v=";"/>
    <s v=";"/>
    <s v="Aptiv"/>
    <s v="Premium - Productive"/>
    <s v="gislene.de.fatima.clemente@aptiv.com"/>
    <s v="2024-03-14T04:39:14.70"/>
    <s v="2024-03-22T06:46:12.16"/>
    <s v="SA"/>
    <s v="Closed Not Recovered"/>
    <s v="0"/>
    <s v=""/>
    <s v="0"/>
    <s v=""/>
    <s v="10012"/>
    <s v="Q11"/>
    <s v=""/>
    <s v=""/>
    <s v="Non-Recoverable"/>
    <s v=""/>
    <s v="646.33"/>
    <s v=""/>
    <s v="GRASHOFSTR. 17"/>
    <s v="ETTLINGEN"/>
    <s v="1065596"/>
    <s v="DE"/>
    <s v="EMEA"/>
    <s v="BW"/>
    <s v="76275"/>
    <s v="AVENIDA AVELINO RIBEIRO, 900"/>
    <s v="PARAISOPOLIS"/>
    <s v="724381"/>
    <s v="BR"/>
    <s v="SA"/>
    <s v="MG"/>
    <s v="37660-000"/>
    <s v="SPS"/>
    <s v="Approved"/>
    <s v="Carvalho, Eliane R"/>
    <s v="2024-03-15T01:08:18.00"/>
    <s v="0"/>
    <s v=""/>
    <s v="POV16775 CNH"/>
    <s v=""/>
    <s v="Aptiv"/>
    <s v=""/>
    <s v="Invoice"/>
    <s v=""/>
    <s v=""/>
    <s v=""/>
    <s v="0 Days 20 Hr 29 Min "/>
    <s v="800"/>
    <s v="Approved -  ;; Approved -  ;; Approved -  ;"/>
    <s v="646.33"/>
    <s v="646.33"/>
    <s v=";"/>
    <s v=";"/>
    <s v=";"/>
    <s v="BR"/>
    <s v="Corolla Lanterna 740"/>
    <s v="USD"/>
    <s v=""/>
    <s v=""/>
    <s v=""/>
    <s v=""/>
    <s v="1"/>
    <s v=""/>
    <s v=""/>
    <s v=""/>
    <s v="0"/>
    <s v=""/>
    <s v=""/>
    <s v=""/>
    <s v=""/>
    <s v="726761322"/>
    <s v=""/>
    <s v=""/>
  </r>
  <r>
    <d v="2024-03-01T00:00:00"/>
    <x v="3"/>
    <n v="124586"/>
    <s v="Customer reschedule - absorvido em POV"/>
    <s v="OTHER"/>
    <d v="2024-03-15T00:00:00"/>
    <s v="Paraisopolis"/>
    <s v="Inbound Premium"/>
    <n v="200"/>
    <n v="200"/>
    <n v="2.7988007711994881E-4"/>
    <s v="B2-Behind Schedule-Aptiv"/>
    <s v="Cost Recovery"/>
    <s v="APTIV MANUFATURA E SERVICOS DE-733223"/>
    <s v="LITTELFUSE INC C O VDC CORP-744415"/>
    <s v="Reprograma MAN - Já recuperado POV16732"/>
    <s v="DHL Express SA"/>
    <s v="PTA-00158546"/>
    <s v="15545225;"/>
    <s v=";"/>
    <s v=";"/>
    <s v="Customer"/>
    <s v="Premium - Productive"/>
    <s v="lua.barbosa.ribeiro@aptiv.com"/>
    <s v="2024-03-15T11:52:08.89"/>
    <s v="2024-03-22T05:57:16.83"/>
    <s v="SA"/>
    <s v="Closed Recovered"/>
    <s v="0"/>
    <s v=""/>
    <s v="200"/>
    <s v="2024-03-22T00:00:00"/>
    <s v="10012"/>
    <s v="Q11"/>
    <s v=""/>
    <s v="200"/>
    <s v="Recoverable"/>
    <s v=" POV VW MAN  16736"/>
    <s v="200"/>
    <s v="USD"/>
    <s v="1025 ADAMS CIRCLE"/>
    <s v="EAGLE PASS"/>
    <s v="744415"/>
    <s v="US"/>
    <s v="NA"/>
    <s v="TX"/>
    <s v="78852-5417"/>
    <s v="AVENIDA AVELINO RIBEIRO, 900"/>
    <s v="PARAISOPOLIS"/>
    <s v="733223"/>
    <s v="BR"/>
    <s v="SA"/>
    <s v="MG"/>
    <s v="37660-000"/>
    <s v="SPS"/>
    <s v="Approved"/>
    <s v="Edilson, Geraldo"/>
    <s v="2024-03-15T12:45:36.00"/>
    <s v="0"/>
    <s v=""/>
    <s v=""/>
    <s v=""/>
    <s v="Aptiv"/>
    <s v=""/>
    <s v="Invoice"/>
    <s v="Invoice"/>
    <s v="OTHER"/>
    <s v=""/>
    <s v="0 Days 0 Hr 53 Min "/>
    <s v="500"/>
    <s v="Approved -  ;; Approved -  ;"/>
    <s v="200"/>
    <s v="200"/>
    <s v=";"/>
    <s v=";"/>
    <s v=";"/>
    <s v="BR"/>
    <s v="MOTOR MAN"/>
    <s v="USD"/>
    <s v=""/>
    <s v=""/>
    <s v=""/>
    <s v="15545227; 12092077; 15327657"/>
    <s v="1"/>
    <s v="1"/>
    <s v=""/>
    <s v=""/>
    <s v="0"/>
    <s v=""/>
    <s v=""/>
    <s v=""/>
    <s v=""/>
    <s v=""/>
    <s v=""/>
    <s v=""/>
  </r>
  <r>
    <d v="2024-03-01T00:00:00"/>
    <x v="6"/>
    <n v="124596"/>
    <s v="Customer reschedule - dentro do protocolo logistico"/>
    <s v="FIAT"/>
    <d v="2024-03-18T00:00:00"/>
    <s v="Paraisopolis"/>
    <s v="Inbound Premium"/>
    <n v="90"/>
    <n v="90"/>
    <n v="1.2594603470397696E-4"/>
    <s v="B2-Behind Schedule-Aptiv"/>
    <s v="Cost Recovery"/>
    <s v="APTIV MANUFATURA E SERVICOS DE-743893"/>
    <s v="APTIV SERVICES DEUTSCHLAND GMBH-1068867"/>
    <s v="Reprograma FIAT dentro do acordo logistico."/>
    <s v="DHL Express SA"/>
    <s v="PTA-00158860"/>
    <s v="13781248;"/>
    <s v=";"/>
    <s v=";"/>
    <s v="Aptiv"/>
    <s v="Premium - Productive"/>
    <s v="lua.barbosa.ribeiro@aptiv.com"/>
    <s v="2024-03-15T12:38:09.75"/>
    <s v="2024-03-22T06:46:47.08"/>
    <s v="SA"/>
    <s v="Closed Recovered"/>
    <s v="0"/>
    <s v=""/>
    <s v="0"/>
    <s v="2024-03-29T00:00:00"/>
    <s v="10012"/>
    <s v="Q11"/>
    <s v=""/>
    <s v=""/>
    <s v="Non-Recoverable"/>
    <s v=""/>
    <s v="90"/>
    <s v=""/>
    <s v="KOPERSTRASSE 10"/>
    <s v="NUERNBERG"/>
    <s v="1068867"/>
    <s v="DE"/>
    <s v="EMEA"/>
    <s v="BY"/>
    <s v="90451"/>
    <s v="TV ANTONIO E FONSECA 250 BAIRRO"/>
    <s v="CONCEICAO DOS OUROS"/>
    <s v="743893"/>
    <s v="BR"/>
    <s v="SA"/>
    <s v="MG"/>
    <s v="37548-000"/>
    <s v="SPS"/>
    <s v="Approved"/>
    <s v="Edilson, Geraldo"/>
    <s v="2024-03-18T11:17:12.00"/>
    <s v="0"/>
    <s v=""/>
    <s v="POV16775 CNH"/>
    <s v=""/>
    <s v="Aptiv"/>
    <s v=""/>
    <s v="Invoice"/>
    <s v=""/>
    <s v=""/>
    <s v=""/>
    <s v="2 Days 22 Hr 39 Min "/>
    <s v="500"/>
    <s v="Approved -  ;; Approved -  ;"/>
    <s v="90"/>
    <s v="90"/>
    <s v=";"/>
    <s v=";"/>
    <s v=";"/>
    <s v="BR"/>
    <s v="POSTERIOR X6H"/>
    <s v="USD"/>
    <s v=""/>
    <s v=""/>
    <s v=""/>
    <s v=""/>
    <s v="1"/>
    <s v=""/>
    <s v=""/>
    <s v=""/>
    <s v="0"/>
    <s v=""/>
    <s v=""/>
    <s v=""/>
    <s v=""/>
    <s v="217616996"/>
    <s v=""/>
    <s v=""/>
  </r>
  <r>
    <d v="2024-03-01T00:00:00"/>
    <x v="7"/>
    <n v="124601"/>
    <s v="Stock divergence"/>
    <s v="JOHN DEERE"/>
    <d v="2024-03-18T00:00:00"/>
    <s v="Paraisopolis"/>
    <s v="Inbound Premium"/>
    <n v="1198.28"/>
    <n v="355"/>
    <n v="1.6768734940564613E-3"/>
    <s v="S1I-Inventory loss/adjustments"/>
    <s v="Cost Recovery"/>
    <s v="APTIV MANUFATURA E SERVICOS DE-724381"/>
    <s v="MTA SPA-7010676"/>
    <s v="Divergencia de estoque"/>
    <s v="DHL Express SA"/>
    <s v="PTA-00158861"/>
    <s v="10867050;"/>
    <s v=";"/>
    <s v=";"/>
    <s v="Aptiv"/>
    <s v="Premium - Productive"/>
    <s v="Moraes.Arnaldo@aptiv.com"/>
    <s v="2024-03-15T01:03:16.05"/>
    <s v="2024-03-22T06:47:10.94"/>
    <s v="SA"/>
    <s v="Closed Recovered"/>
    <s v="0"/>
    <s v=""/>
    <s v="355"/>
    <s v=""/>
    <s v="10012"/>
    <s v="Q11"/>
    <s v=""/>
    <s v="355"/>
    <s v="Non-Recoverable"/>
    <s v=""/>
    <s v="355"/>
    <s v="USD"/>
    <s v="VIALE DELLINDUSTRIA 12"/>
    <s v="CODOGNO"/>
    <s v="7010676"/>
    <s v="IT"/>
    <s v="EMEA"/>
    <s v="LO"/>
    <s v="26845"/>
    <s v="AVENIDA AVELINO RIBEIRO, 900"/>
    <s v="PARAISOPOLIS"/>
    <s v="724381"/>
    <s v="BR"/>
    <s v="SA"/>
    <s v="MG"/>
    <s v="37660-000"/>
    <s v="SPS"/>
    <s v="Approved"/>
    <s v="Edilson, Geraldo"/>
    <s v="2024-03-18T11:17:56.00"/>
    <s v="0"/>
    <s v=""/>
    <s v=""/>
    <s v=""/>
    <s v="Aptiv"/>
    <s v=""/>
    <s v="Invoice"/>
    <s v="Invoice"/>
    <s v=""/>
    <s v=""/>
    <s v="2 Days 22 Hr 14 Min "/>
    <s v="500"/>
    <s v="Approved -  ;; Approved -  ;"/>
    <s v="355"/>
    <s v="355"/>
    <s v=";"/>
    <s v=";"/>
    <s v=";"/>
    <s v="BR"/>
    <s v="SPRAYER"/>
    <s v="USD"/>
    <s v=""/>
    <s v=""/>
    <s v=""/>
    <s v="13798897"/>
    <s v="1"/>
    <s v="1"/>
    <s v=""/>
    <s v=""/>
    <s v="0"/>
    <s v=""/>
    <s v=""/>
    <s v=""/>
    <s v=""/>
    <s v="428456263"/>
    <s v=""/>
    <s v=""/>
  </r>
  <r>
    <d v="2024-03-01T00:00:00"/>
    <x v="9"/>
    <n v="124679"/>
    <s v="P&amp;A"/>
    <s v="VW"/>
    <d v="2024-03-15T00:00:00"/>
    <s v="Paraisopolis"/>
    <s v="Inbound Premium"/>
    <n v="29.15"/>
    <n v="29.15"/>
    <n v="4.0792521240232534E-5"/>
    <s v="OOOT-Other/Sales"/>
    <s v="Normal"/>
    <s v="APTIV MANUFATURA E SERVICOS DE-724381"/>
    <s v="SERENDIPITY ELECTRONICS-749804"/>
    <s v="Material critico paa atender montagem de peças P&amp;A conforme programação do cliente."/>
    <s v="DHL Express SA"/>
    <s v="PTA-00158862"/>
    <s v="12104220;"/>
    <s v="18;"/>
    <s v="0.45;"/>
    <s v="Aptiv"/>
    <s v="Premium - Productive"/>
    <s v="marcia.p.torres@aptiv.com"/>
    <s v="2024-03-15T03:17:39.28"/>
    <s v="2024-03-18T11:18:18.00"/>
    <s v="SA"/>
    <s v="Closed Not Recovered"/>
    <s v="0"/>
    <s v=""/>
    <s v="0"/>
    <s v=""/>
    <s v="10012"/>
    <s v="Q11"/>
    <s v=""/>
    <s v=""/>
    <s v="Non-Recoverable"/>
    <s v=""/>
    <s v="29.15"/>
    <s v=""/>
    <s v="152 E MAIN ST"/>
    <s v="HUNTINGTON"/>
    <s v="749804"/>
    <s v="US"/>
    <s v="NA"/>
    <s v="NY"/>
    <s v="11743-2958"/>
    <s v="AVENIDA AVELINO RIBEIRO, 900"/>
    <s v="PARAISOPOLIS"/>
    <s v="724381"/>
    <s v="BR"/>
    <s v="SA"/>
    <s v="MG"/>
    <s v="37660-000"/>
    <s v="SPS"/>
    <s v="Approved"/>
    <s v="Edilson, Geraldo"/>
    <s v="2024-03-18T11:18:18.00"/>
    <s v="0"/>
    <s v=""/>
    <s v="5423056026"/>
    <s v=""/>
    <s v="Aptiv"/>
    <s v=""/>
    <s v="Invoice"/>
    <s v=""/>
    <s v=""/>
    <s v=""/>
    <s v="2 Days 20 Hr 0 Min "/>
    <s v="500"/>
    <s v="Approved -  ;; Approved -  ;"/>
    <s v="29.15"/>
    <s v="29.15"/>
    <s v=";"/>
    <s v=";"/>
    <s v=";"/>
    <s v="BR"/>
    <s v="P&amp;A"/>
    <s v="USD"/>
    <s v=""/>
    <s v=""/>
    <s v="Kg"/>
    <s v="Material critico paa atender montagem de peças P&amp;A conforme programação do cliente."/>
    <s v="1"/>
    <s v=""/>
    <s v=""/>
    <s v=""/>
    <s v="0"/>
    <s v=""/>
    <s v=""/>
    <s v=""/>
    <s v=""/>
    <s v=""/>
    <s v=""/>
    <s v=""/>
  </r>
  <r>
    <d v="2024-03-01T00:00:00"/>
    <x v="12"/>
    <n v="124785"/>
    <s v="Vessel delay - greve fiscal"/>
    <s v="GM"/>
    <d v="2024-03-18T00:00:00"/>
    <s v="Pinhal"/>
    <s v="Inbound Premium"/>
    <n v="410.71"/>
    <n v="410.71"/>
    <n v="5.7474773236967089E-4"/>
    <s v="PC-Plant PC Resp"/>
    <s v="Normal"/>
    <s v="APTIV MANUFATURA E SERVICOS DE DIST-1039282"/>
    <s v="Empresa de Transportes Covre-Dummy"/>
    <s v="Entrega emergencial M0126/24 devido atraso na liberação por greve do MAPA"/>
    <s v="EMPRESA DE TRANSPORTES COVRE"/>
    <s v="PTA-00158859"/>
    <s v="13624362;"/>
    <s v=";"/>
    <s v=";"/>
    <s v="Aptiv"/>
    <s v="Premium - Productive"/>
    <s v="Joliel.Willian.Reis@aptiv.com"/>
    <s v="2024-03-15T07:48:22.46"/>
    <s v="2024-03-18T12:26:53.42"/>
    <s v="SA"/>
    <s v="Closed Not Recovered"/>
    <s v="0"/>
    <s v=""/>
    <s v="0"/>
    <s v="2024-03-15T00:00:00"/>
    <s v="10010"/>
    <s v="Q18"/>
    <s v=""/>
    <s v=""/>
    <s v="Non-Recoverable"/>
    <s v=""/>
    <s v="410.71"/>
    <s v=""/>
    <s v="R. Hercílio Camargo Barbosa, 207"/>
    <s v="Santos"/>
    <s v="Dummy"/>
    <s v="BR"/>
    <s v="SA"/>
    <s v="Sao Paulo"/>
    <s v="11095-590"/>
    <s v="RUA JOSE MONFARDINI 3845"/>
    <s v="ESPIRITO SANTO DO PINHAL"/>
    <s v="1039282"/>
    <s v="BR"/>
    <s v="SA"/>
    <s v="SP"/>
    <s v="13990-000"/>
    <s v="SPS"/>
    <s v="Approved"/>
    <s v="Edilson, Geraldo"/>
    <s v="2024-03-18T11:16:52.00"/>
    <s v="0"/>
    <s v="EMPRESA DE TRANSPORTES COVRE"/>
    <s v=""/>
    <s v=""/>
    <s v="Aptiv"/>
    <s v="Aptiv"/>
    <s v="Personal Estimate"/>
    <s v="Personal Estimate"/>
    <s v=""/>
    <s v=""/>
    <s v="2 Days 15 Hr 28 Min "/>
    <s v="500"/>
    <s v="Approved -  ;; Approved -  ;"/>
    <s v="410.71"/>
    <s v="410.71"/>
    <s v=";"/>
    <s v=";"/>
    <s v=";"/>
    <s v="BR"/>
    <s v="BODY"/>
    <s v="USD"/>
    <s v=""/>
    <s v=""/>
    <s v=""/>
    <s v=""/>
    <s v="1"/>
    <s v=""/>
    <s v=""/>
    <s v=""/>
    <s v="0"/>
    <s v=""/>
    <s v=""/>
    <s v=""/>
    <s v=""/>
    <s v=""/>
    <s v="217616996"/>
    <s v=""/>
  </r>
  <r>
    <d v="2024-03-01T00:00:00"/>
    <x v="12"/>
    <n v="124856"/>
    <s v="Vessel delay - greve fiscal"/>
    <s v="TOYOTA"/>
    <d v="2024-03-18T00:00:00"/>
    <s v="Paraisopolis"/>
    <s v="Inbound Premium"/>
    <n v="480"/>
    <n v="480"/>
    <n v="6.7171218508787719E-4"/>
    <s v="U1-Customs\Border"/>
    <s v="Normal"/>
    <s v="Paraisopolis-10012"/>
    <s v="SP-Dummy"/>
    <s v="Atraso nas liberações dos processos maritimos devido a Paralisação dos Fiscais e Ministério da Agricultura"/>
    <s v="EMPRESA DE TRANSPORTES COVRE"/>
    <s v="PTA-00158858"/>
    <s v="M4043003;"/>
    <s v=";"/>
    <s v=";"/>
    <s v="Aptiv"/>
    <s v="Premium - Productive"/>
    <s v="william.de.siqueira@aptiv.com"/>
    <s v="2024-03-18T10:47:28.94"/>
    <s v="2024-03-18T11:16:22.00"/>
    <s v="SA"/>
    <s v="Closed Not Recovered"/>
    <s v="0"/>
    <s v=""/>
    <s v="0"/>
    <s v=""/>
    <s v="10012"/>
    <s v="Q11"/>
    <s v=""/>
    <s v=""/>
    <s v="Non-Recoverable"/>
    <s v=""/>
    <s v="480"/>
    <s v=""/>
    <s v="PORTO DE SANTOS"/>
    <s v="Santos"/>
    <s v="Dummy"/>
    <s v="BR"/>
    <s v="SA"/>
    <s v="SP"/>
    <s v="1"/>
    <s v="Av. Avelino Ribeiro, 900"/>
    <s v="PARAISOPOLIS"/>
    <s v="10012"/>
    <s v="BR"/>
    <s v="SA"/>
    <s v="Minas Gerais"/>
    <s v="37660-000"/>
    <s v="SPS"/>
    <s v="Approved"/>
    <s v="Edilson, Geraldo"/>
    <s v="2024-03-18T11:16:22.00"/>
    <s v="0"/>
    <s v=""/>
    <s v=""/>
    <s v=""/>
    <s v="Customs"/>
    <s v=""/>
    <s v="Invoice"/>
    <s v=""/>
    <s v=""/>
    <s v=""/>
    <s v="0 Days 0 Hr 28 Min "/>
    <s v="500"/>
    <s v="Approved -  ;; Approved -  ;"/>
    <s v="480"/>
    <s v="480"/>
    <s v=";"/>
    <s v=";"/>
    <s v=";"/>
    <s v="BR"/>
    <s v="Floor"/>
    <s v="USD"/>
    <s v=""/>
    <s v=""/>
    <s v=""/>
    <s v=""/>
    <s v="1"/>
    <s v=""/>
    <s v=""/>
    <s v=""/>
    <s v="0"/>
    <s v=""/>
    <s v=""/>
    <s v=""/>
    <s v=""/>
    <s v=""/>
    <s v=""/>
    <s v=""/>
  </r>
  <r>
    <d v="2024-03-01T00:00:00"/>
    <x v="12"/>
    <n v="124878"/>
    <s v="Vessel delay - greve fiscal"/>
    <s v="GM"/>
    <d v="2024-03-18T00:00:00"/>
    <s v="Pinhal"/>
    <s v="Inbound Premium"/>
    <n v="410.71"/>
    <n v="410.71"/>
    <n v="5.7474773236967089E-4"/>
    <s v="PC-Plant PC Resp"/>
    <s v="Normal"/>
    <s v="APTIV MANUFATURA E SERVICOS DE DIST-1039282"/>
    <s v="Empresa de Transportes Covre-Dummy"/>
    <s v="Emergencial com a Covre para evitar parada de linha, devido atraso na liberação do processo M0084/24 que foi impactado pela greve dos fiscais que fazem a exoneração do ICMS - Processo part lote com PSO. "/>
    <s v="EMPRESA DE TRANSPORTES COVRE"/>
    <s v="PTA-00158983"/>
    <s v="33103182;"/>
    <s v=";"/>
    <s v=";"/>
    <s v="Aptiv"/>
    <s v="Premium - Productive"/>
    <s v="rodrigo.perez@aptiv.com"/>
    <s v="2024-03-19T11:45:08.55"/>
    <s v="2024-03-19T12:21:07.00"/>
    <s v="SA"/>
    <s v="Closed Not Recovered"/>
    <s v="0"/>
    <s v=""/>
    <s v="0"/>
    <s v="2024-03-18T00:00:00"/>
    <s v="10010"/>
    <s v="Q18"/>
    <s v=""/>
    <s v=""/>
    <s v="Non-Recoverable"/>
    <s v=""/>
    <s v="410.71"/>
    <s v=""/>
    <s v="R. Hercílio Camargo Barbosa, 207"/>
    <s v="Santos"/>
    <s v="Dummy"/>
    <s v="BR"/>
    <s v="SA"/>
    <s v="Sao Paulo"/>
    <s v="11095-590"/>
    <s v="RUA JOSE MONFARDINI 3845"/>
    <s v="ESPIRITO SANTO DO PINHAL"/>
    <s v="1039282"/>
    <s v="BR"/>
    <s v="SA"/>
    <s v="SP"/>
    <s v="13990-000"/>
    <s v="SPS"/>
    <s v="Approved"/>
    <s v="Edilson, Geraldo"/>
    <s v="2024-03-19T12:21:07.00"/>
    <s v="0"/>
    <s v="EMPRESA DE TRANSPORTES COVRE"/>
    <s v=""/>
    <s v=""/>
    <s v="Aptiv"/>
    <s v=""/>
    <s v="Personal Estimate"/>
    <s v="Personal Estimate"/>
    <s v=""/>
    <s v=""/>
    <s v="0 Days 0 Hr 35 Min "/>
    <s v="500"/>
    <s v="Approved -  ;; Approved -  ;"/>
    <s v="410.71"/>
    <s v="410.71"/>
    <s v=";"/>
    <s v=";"/>
    <s v=";"/>
    <s v="BR"/>
    <s v="BODY"/>
    <s v="USD"/>
    <s v=""/>
    <s v=""/>
    <s v=""/>
    <s v=""/>
    <s v="1"/>
    <s v=""/>
    <s v=""/>
    <s v=""/>
    <s v="0"/>
    <s v=""/>
    <s v=""/>
    <s v=""/>
    <s v=""/>
    <s v=""/>
    <s v="217616996"/>
    <s v=""/>
  </r>
  <r>
    <d v="2024-03-01T00:00:00"/>
    <x v="3"/>
    <n v="124882"/>
    <s v="Customer reschedule - recuperado em POV"/>
    <s v="OTHER"/>
    <d v="2024-03-18T00:00:00"/>
    <s v="Paraisopolis"/>
    <s v="Inbound Premium"/>
    <n v="1330"/>
    <n v="1330"/>
    <n v="1.8612025128476595E-3"/>
    <s v="B2-Behind Schedule-Aptiv"/>
    <s v="Cost Recovery"/>
    <s v="APTIV MANUFATURA E SERVICOS DE-724381"/>
    <s v="ITW EF&amp;C FRANCE SAS-1085512"/>
    <s v="Increase of CUSTOMER MAN - The costs are recovered by POV16732"/>
    <s v="DHL Express SA"/>
    <s v="PTA-00159115"/>
    <s v="15327865;"/>
    <s v=";"/>
    <s v=";"/>
    <s v="Customer"/>
    <s v="Premium - Productive"/>
    <s v="lua.barbosa.ribeiro@aptiv.com"/>
    <s v="2024-03-18T12:02:29.80"/>
    <s v="2024-03-22T06:12:04.54"/>
    <s v="SA"/>
    <s v="Closed Recovered"/>
    <s v="0"/>
    <s v=""/>
    <s v="1330"/>
    <s v="2024-03-25T00:00:00"/>
    <s v="10012"/>
    <s v="Q11"/>
    <s v=""/>
    <s v="1330"/>
    <s v="Recoverable"/>
    <s v=" POV VW MAN  16736"/>
    <s v="1330"/>
    <s v="USD"/>
    <s v="220, RUE PIERRE MARTI"/>
    <s v="ETUPES"/>
    <s v="1085512"/>
    <s v="FR"/>
    <s v="EMEA"/>
    <s v="25"/>
    <s v="25460"/>
    <s v="AVENIDA AVELINO RIBEIRO, 900"/>
    <s v="PARAISOPOLIS"/>
    <s v="724381"/>
    <s v="BR"/>
    <s v="SA"/>
    <s v="MG"/>
    <s v="37660-000"/>
    <s v="SPS"/>
    <s v="Approved"/>
    <s v="Laporte, Greg"/>
    <s v="2024-03-19T11:19:25.00"/>
    <s v="0"/>
    <s v=""/>
    <s v=""/>
    <s v=""/>
    <s v="Aptiv"/>
    <s v=""/>
    <s v="Invoice"/>
    <s v="Invoice"/>
    <s v="OTHER"/>
    <s v=""/>
    <s v="1 Days 11 Hr 16 Min "/>
    <s v="5000"/>
    <s v="Approved -  ;; Approved -  ;; Approved -  ;; Approved -  ;; Approved -  ;"/>
    <s v="1330"/>
    <s v="1330"/>
    <s v=";"/>
    <s v=";"/>
    <s v=";"/>
    <s v="BR"/>
    <s v="MOTOR MAN"/>
    <s v="USD"/>
    <s v=""/>
    <s v=""/>
    <s v=""/>
    <s v="10738887; 10768708; 10778868; 10812003; 10820420; 13935624; 35437941"/>
    <s v="1"/>
    <s v="1"/>
    <s v=""/>
    <s v=""/>
    <s v="0"/>
    <s v=""/>
    <s v=""/>
    <s v=""/>
    <s v=""/>
    <s v="005146428"/>
    <s v=""/>
    <s v=""/>
  </r>
  <r>
    <d v="2024-03-01T00:00:00"/>
    <x v="12"/>
    <n v="124940"/>
    <s v="Vessel delay - greve fiscal"/>
    <s v="GM"/>
    <d v="2024-03-18T00:00:00"/>
    <s v="Pinhal"/>
    <s v="Inbound Premium"/>
    <n v="485"/>
    <n v="485"/>
    <n v="6.7870918701587587E-4"/>
    <s v="PC-Plant PC Resp"/>
    <s v="Normal"/>
    <s v="APTIV MANUFATURA E SERVICOS DE-728338"/>
    <s v="APTIV INTERNATIONAL OPERATIONS-1084297"/>
    <s v="Aéreo necessário devido à greve do MAPA, atrasando a liberação do Processo M0152/24."/>
    <s v="DHL Express SA"/>
    <s v="PTA-00158984"/>
    <s v="47315374;"/>
    <s v=";"/>
    <s v=";"/>
    <s v="Aptiv"/>
    <s v="Premium - Productive"/>
    <s v="rodrigo.perez@aptiv.com"/>
    <s v="2024-03-19T11:40:49.34"/>
    <s v="2024-03-19T12:21:37.00"/>
    <s v="SA"/>
    <s v="Closed Not Recovered"/>
    <s v="0"/>
    <s v=""/>
    <s v="0"/>
    <s v="2024-03-18T00:00:00"/>
    <s v="10010"/>
    <s v="Q18"/>
    <s v=""/>
    <s v=""/>
    <s v="Non-Recoverable"/>
    <s v=""/>
    <s v="485"/>
    <s v=""/>
    <s v="1 ROUTE DE LUXEMBOURG"/>
    <s v="LUXEMBOURG"/>
    <s v="1084297"/>
    <s v="LU"/>
    <s v="EMEA"/>
    <s v="CA"/>
    <s v="4940"/>
    <s v="JOSE MONFARDINI N 3 845 LOTEAMENTO"/>
    <s v="ESPIRITO SANTO DO PINHAL"/>
    <s v="728338"/>
    <s v="BR"/>
    <s v="SA"/>
    <s v="SP"/>
    <s v="13990000"/>
    <s v="SPS"/>
    <s v="Approved"/>
    <s v="Edilson, Geraldo"/>
    <s v="2024-03-19T12:21:37.00"/>
    <s v="0"/>
    <s v=""/>
    <s v=""/>
    <s v=""/>
    <s v="Aptiv"/>
    <s v=""/>
    <s v="Personal Estimate"/>
    <s v=""/>
    <s v=""/>
    <s v=""/>
    <s v="0 Days 0 Hr 40 Min "/>
    <s v="500"/>
    <s v="Approved -  ;; Approved -  ;"/>
    <s v="485"/>
    <s v="485"/>
    <s v=";"/>
    <s v=";"/>
    <s v=";"/>
    <s v="BR"/>
    <s v="BODY"/>
    <s v="USD"/>
    <s v=""/>
    <s v=""/>
    <s v=""/>
    <s v="47315375"/>
    <s v="1"/>
    <s v=""/>
    <s v=""/>
    <s v=""/>
    <s v="0"/>
    <s v=""/>
    <s v=""/>
    <s v=""/>
    <s v=""/>
    <s v="043898092"/>
    <s v=""/>
    <s v=""/>
  </r>
  <r>
    <d v="2024-03-01T00:00:00"/>
    <x v="2"/>
    <n v="124942"/>
    <s v="Internal strategy"/>
    <s v="FIAT"/>
    <d v="2024-03-13T00:00:00"/>
    <s v="Ouros"/>
    <s v="Inbound Premium"/>
    <n v="340"/>
    <n v="340"/>
    <n v="4.75796131103913E-4"/>
    <s v="B2-Behind Schedule-Aptiv"/>
    <s v="Cost Recovery"/>
    <s v="APTIV MANUFATURA E SERVICOS DE-743893"/>
    <s v="DELFINGEN IT-VERONA SRL-1056586"/>
    <s v="Estratégia interna para atendimento FIAT."/>
    <s v="DHL Express SA"/>
    <s v="PTA-00158897"/>
    <s v="13808547;"/>
    <s v=";"/>
    <s v=";"/>
    <s v="Aptiv"/>
    <s v="Premium - Productive"/>
    <s v="lua.barbosa.ribeiro@aptiv.com"/>
    <s v="2024-03-18T03:10:14.78"/>
    <s v="2024-03-18T04:32:27.00"/>
    <s v="SA"/>
    <s v="Closed Recovered"/>
    <s v="0"/>
    <s v=""/>
    <s v="0"/>
    <s v="2024-03-22T00:00:00"/>
    <s v="10023"/>
    <s v="Q11"/>
    <s v=""/>
    <s v=""/>
    <s v="Recoverable"/>
    <s v="RECUPERADO POV16775"/>
    <s v="340"/>
    <s v=""/>
    <s v="LOCALITA VANZELLE 3"/>
    <s v="RIVOLI VERONESE"/>
    <s v="1056586"/>
    <s v="IT"/>
    <s v="EMEA"/>
    <s v="VR"/>
    <s v="37010"/>
    <s v="TV ANTONIO E FONSECA 250 BAIRRO"/>
    <s v="CONCEICAO DOS OUROS"/>
    <s v="743893"/>
    <s v="BR"/>
    <s v="SA"/>
    <s v="MG"/>
    <s v="37548-000"/>
    <s v="SPS"/>
    <s v="Approved"/>
    <s v="Edilson, Geraldo"/>
    <s v="2024-03-18T04:32:27.00"/>
    <s v="0"/>
    <s v=""/>
    <s v=""/>
    <s v=""/>
    <s v="Aptiv"/>
    <s v=""/>
    <s v="Invoice"/>
    <s v=""/>
    <s v=""/>
    <s v=""/>
    <s v="0 Days 1 Hr 22 Min "/>
    <s v="500"/>
    <s v="Approved -  ;; Approved -  ;"/>
    <s v="340"/>
    <s v="340"/>
    <s v=";"/>
    <s v=";"/>
    <s v=";"/>
    <s v="BR"/>
    <s v="TURBO T3/T4 e PROJETO P"/>
    <s v="USD"/>
    <s v=""/>
    <s v=""/>
    <s v=""/>
    <s v=""/>
    <s v="1"/>
    <s v=""/>
    <s v=""/>
    <s v=""/>
    <s v="0"/>
    <s v=""/>
    <s v=""/>
    <s v=""/>
    <s v=""/>
    <s v="505882451"/>
    <s v=""/>
    <s v=""/>
  </r>
  <r>
    <d v="2024-03-01T00:00:00"/>
    <x v="0"/>
    <n v="124969"/>
    <s v="Project prototypes/ samples"/>
    <s v="VW"/>
    <d v="2024-03-18T00:00:00"/>
    <s v="Paraisopolis"/>
    <s v="Inbound Premium"/>
    <n v="548.42999999999995"/>
    <n v="548.42999999999995"/>
    <n v="7.6747315347446758E-4"/>
    <s v="S2-External Customer driven schedule changes"/>
    <s v="Cost Recovery"/>
    <s v="Paraisopolis-10012"/>
    <s v="COMERCIALIZADORA CORDAFLEX, S.A. DE-7082699"/>
    <s v="Peças para atendimento da demanda de protótipo"/>
    <s v="DHL Express SA"/>
    <s v="PTA-00158969"/>
    <s v="M3075106;"/>
    <s v=";"/>
    <s v=";"/>
    <s v="Customer"/>
    <s v="Premium - Productive"/>
    <s v="william.de.siqueira@aptiv.com"/>
    <s v="2024-03-18T07:31:32.99"/>
    <s v="2024-03-19T11:44:05.00"/>
    <s v="SA"/>
    <s v="Closed Recovered"/>
    <s v="0"/>
    <s v=""/>
    <s v="0"/>
    <s v=""/>
    <s v="10012"/>
    <s v="Q11"/>
    <s v=""/>
    <s v=""/>
    <s v="Recoverable"/>
    <s v=""/>
    <s v="548.43"/>
    <s v=""/>
    <s v="CARRETERA PANAMERICANA KM. 230.6"/>
    <s v="CORREGIDORA"/>
    <s v="7082699"/>
    <s v="MX"/>
    <s v="NA"/>
    <s v="BCN"/>
    <s v="76900"/>
    <s v="Av. Avelino Ribeiro, 900"/>
    <s v="PARAISOPOLIS"/>
    <s v="10012"/>
    <s v="BR"/>
    <s v="SA"/>
    <s v="Minas Gerais"/>
    <s v="37660-000"/>
    <s v="SPS"/>
    <s v="Approved"/>
    <s v="Carvalho, Eliane R"/>
    <s v="2024-03-19T11:44:05.00"/>
    <s v="0"/>
    <s v=""/>
    <s v=""/>
    <s v=""/>
    <s v="Customer"/>
    <s v=""/>
    <s v="Invoice"/>
    <s v=""/>
    <s v="VW"/>
    <s v=""/>
    <s v="0 Days 16 Hr 12 Min "/>
    <s v="800"/>
    <s v="Approved -  ;; Approved -  ;; Approved -  ;"/>
    <s v="548.43"/>
    <s v="548.43"/>
    <s v=";"/>
    <s v=";"/>
    <s v=";"/>
    <s v="BR"/>
    <s v="VW MAN"/>
    <s v="USD"/>
    <s v=""/>
    <s v=""/>
    <s v=""/>
    <s v=""/>
    <s v="1"/>
    <s v=""/>
    <s v=""/>
    <s v=""/>
    <s v="0"/>
    <s v=""/>
    <s v=""/>
    <s v=""/>
    <s v=""/>
    <s v="812798196"/>
    <s v=""/>
    <s v=""/>
  </r>
  <r>
    <d v="2024-03-01T00:00:00"/>
    <x v="12"/>
    <n v="124970"/>
    <s v="Vessel delay - greve fiscal"/>
    <s v="GM"/>
    <d v="2024-03-18T00:00:00"/>
    <s v="Pinhal"/>
    <s v="Inbound Premium"/>
    <n v="339.84"/>
    <n v="339.84"/>
    <n v="4.7557222704221696E-4"/>
    <s v="PC-Plant PC Resp"/>
    <s v="Normal"/>
    <s v="APTIV MANUFATURA E SERVICOS DE-728338"/>
    <s v="APTIV INTERNATIONAL OPERATIONS-1084297"/>
    <s v="Aéreo necessário devido à greve do MAPA, atrasando a liberação do Processo M0152/24."/>
    <s v="DHL Express SA"/>
    <s v="PTA-00158985"/>
    <s v="47315376;"/>
    <s v=";"/>
    <s v=";"/>
    <s v="Aptiv"/>
    <s v="Premium - Productive"/>
    <s v="rodrigo.perez@aptiv.com"/>
    <s v="2024-03-19T11:41:14.19"/>
    <s v="2024-03-19T12:22:13.00"/>
    <s v="SA"/>
    <s v="Closed Not Recovered"/>
    <s v="0"/>
    <s v=""/>
    <s v="0"/>
    <s v="2024-03-18T00:00:00"/>
    <s v="10010"/>
    <s v="Q18"/>
    <s v=""/>
    <s v=""/>
    <s v="Non-Recoverable"/>
    <s v=""/>
    <s v="339.84"/>
    <s v=""/>
    <s v="1 ROUTE DE LUXEMBOURG"/>
    <s v="LUXEMBOURG"/>
    <s v="1084297"/>
    <s v="LU"/>
    <s v="EMEA"/>
    <s v="CA"/>
    <s v="4940"/>
    <s v="JOSE MONFARDINI N 3 845 LOTEAMENTO"/>
    <s v="ESPIRITO SANTO DO PINHAL"/>
    <s v="728338"/>
    <s v="BR"/>
    <s v="SA"/>
    <s v="SP"/>
    <s v="13990000"/>
    <s v="SPS"/>
    <s v="Approved"/>
    <s v="Edilson, Geraldo"/>
    <s v="2024-03-19T12:22:13.00"/>
    <s v="0"/>
    <s v=""/>
    <s v=""/>
    <s v=""/>
    <s v="Aptiv"/>
    <s v=""/>
    <s v="Personal Estimate"/>
    <s v=""/>
    <s v=""/>
    <s v=""/>
    <s v="0 Days 0 Hr 40 Min "/>
    <s v="500"/>
    <s v="Approved -  ;; Approved -  ;"/>
    <s v="339.84"/>
    <s v="339.84"/>
    <s v=";"/>
    <s v=";"/>
    <s v=";"/>
    <s v="BR"/>
    <s v="BODY"/>
    <s v="USD"/>
    <s v=""/>
    <s v=""/>
    <s v=""/>
    <s v=""/>
    <s v="1"/>
    <s v=""/>
    <s v=""/>
    <s v=""/>
    <s v="0"/>
    <s v=""/>
    <s v=""/>
    <s v=""/>
    <s v=""/>
    <s v="043898092"/>
    <s v=""/>
    <s v=""/>
  </r>
  <r>
    <d v="2024-03-01T00:00:00"/>
    <x v="6"/>
    <n v="125043"/>
    <s v="Customer reschedule - dentro do protocolo logistico"/>
    <s v="FIAT"/>
    <d v="2024-03-20T00:00:00"/>
    <s v="Ouros"/>
    <s v="Inbound Premium"/>
    <n v="1783"/>
    <n v="1783"/>
    <n v="2.4951308875243434E-3"/>
    <s v="S2-External Customer driven schedule changes"/>
    <s v="Normal"/>
    <s v="APTIV MANUFATURA E SERVICOS DE-743893"/>
    <s v="APTIV MANUFATURA E SERVICOS DE-724381"/>
    <s v="Increase of demand"/>
    <s v="JAS DO BRASIL LTD"/>
    <s v=""/>
    <s v="13959101;"/>
    <s v=";"/>
    <s v=";"/>
    <s v="Customer"/>
    <s v="Premium - Productive"/>
    <s v="Moraes.Arnaldo@aptiv.com"/>
    <s v="2024-03-19T10:59:33.89"/>
    <s v="2024-03-19T10:48:36.34"/>
    <s v="SA"/>
    <s v="Closed Not Recovered"/>
    <s v="0"/>
    <s v=""/>
    <s v="0"/>
    <s v=""/>
    <s v="10023"/>
    <s v="Q11"/>
    <s v=""/>
    <s v=""/>
    <s v="Recoverable"/>
    <s v="Recovered under POV16734 (MAN)"/>
    <s v="1783"/>
    <s v=""/>
    <s v="AVENIDA AVELINO RIBEIRO, 900"/>
    <s v="PARAISOPOLIS"/>
    <s v="724381"/>
    <s v="BR"/>
    <s v="SA"/>
    <s v="MG"/>
    <s v="37660-000"/>
    <s v="TV ANTONIO E FONSECA 250 BAIRRO"/>
    <s v="CONCEICAO DOS OUROS"/>
    <s v="743893"/>
    <s v="BR"/>
    <s v="SA"/>
    <s v="MG"/>
    <s v="37548-000"/>
    <s v="SPS"/>
    <s v="Pending"/>
    <s v=""/>
    <s v=""/>
    <s v="0"/>
    <s v=""/>
    <s v=""/>
    <s v=""/>
    <s v="Customer"/>
    <s v=""/>
    <s v="Invoice"/>
    <s v=""/>
    <s v="FIAT"/>
    <s v=""/>
    <s v=""/>
    <s v="0"/>
    <s v="Approved -  ;; Approved -  ;; Approved -  ;; Approved -  ;; Pending - "/>
    <s v="1783"/>
    <s v="1783"/>
    <s v=";"/>
    <s v=";"/>
    <s v=";"/>
    <s v="BR"/>
    <s v="vão motor"/>
    <s v="USD"/>
    <s v=""/>
    <s v=""/>
    <s v=""/>
    <s v="13954177"/>
    <s v="1"/>
    <s v=""/>
    <s v=""/>
    <s v=""/>
    <s v="0"/>
    <s v=""/>
    <s v=""/>
    <s v=""/>
    <s v=""/>
    <s v=""/>
    <s v=""/>
    <s v=""/>
  </r>
  <r>
    <d v="2024-03-01T00:00:00"/>
    <x v="6"/>
    <n v="125045"/>
    <s v="Customer reschedule - dentro do protocolo logistico"/>
    <s v="FIAT"/>
    <d v="2024-03-19T00:00:00"/>
    <s v="Ouros"/>
    <s v="Inbound Premium"/>
    <n v="90"/>
    <n v="90"/>
    <n v="1.2594603470397696E-4"/>
    <s v="B2-Behind Schedule-Aptiv"/>
    <s v="Normal"/>
    <s v="APTIV MANUFATURA E SERVICOS DE-743893"/>
    <s v="APTIV CONNECTION SYSTEMS HOLDING-755484"/>
    <s v="Reprograma FIAT dentro do protocolo logistico"/>
    <s v="DHL Express SA"/>
    <s v="PTA-00158986"/>
    <s v="13606029;"/>
    <s v=";"/>
    <s v=";"/>
    <s v="Aptiv"/>
    <s v="Premium - Productive"/>
    <s v="lua.barbosa.ribeiro@aptiv.com"/>
    <s v="2024-03-19T11:13:17.60"/>
    <s v="2024-03-19T12:22:27.00"/>
    <s v="SA"/>
    <s v="Closed Not Recovered"/>
    <s v="0"/>
    <s v=""/>
    <s v="0"/>
    <s v="2024-03-28T00:00:00"/>
    <s v="10023"/>
    <s v="Q11"/>
    <s v=""/>
    <s v=""/>
    <s v="Non-Recoverable"/>
    <s v=""/>
    <s v="90"/>
    <s v=""/>
    <s v="AM TECHNOLOGIEPARK 1"/>
    <s v="WUPPERTAL"/>
    <s v="755484"/>
    <s v="DE"/>
    <s v="EMEA"/>
    <s v="05"/>
    <s v="42119"/>
    <s v="TV ANTONIO E FONSECA 250 BAIRRO"/>
    <s v="CONCEICAO DOS OUROS"/>
    <s v="743893"/>
    <s v="BR"/>
    <s v="SA"/>
    <s v="MG"/>
    <s v="37548-000"/>
    <s v="SPS"/>
    <s v="Approved"/>
    <s v="Edilson, Geraldo"/>
    <s v="2024-03-19T12:22:27.00"/>
    <s v="0"/>
    <s v=""/>
    <s v=""/>
    <s v=""/>
    <s v="Aptiv"/>
    <s v=""/>
    <s v="Invoice"/>
    <s v=""/>
    <s v=""/>
    <s v=""/>
    <s v="0 Days 1 Hr 9 Min "/>
    <s v="500"/>
    <s v="Approved -  ;; Approved -  ;"/>
    <s v="90"/>
    <s v="90"/>
    <s v=";"/>
    <s v=";"/>
    <s v=";"/>
    <s v="BR"/>
    <s v="VÃO MOTOR X6H"/>
    <s v="USD"/>
    <s v=""/>
    <s v=""/>
    <s v=""/>
    <s v=""/>
    <s v="1"/>
    <s v=""/>
    <s v=""/>
    <s v=""/>
    <s v="0"/>
    <s v=""/>
    <s v=""/>
    <s v=""/>
    <s v=""/>
    <s v=""/>
    <s v=""/>
    <s v=""/>
  </r>
  <r>
    <d v="2024-03-01T00:00:00"/>
    <x v="3"/>
    <n v="125104"/>
    <s v="Customer reschedule - recuperado em POV"/>
    <s v="OTHER"/>
    <d v="2024-03-19T00:00:00"/>
    <s v="Ouros"/>
    <s v="Inbound Premium"/>
    <n v="1500"/>
    <n v="1500"/>
    <n v="2.099100578399616E-3"/>
    <s v="B2-Behind Schedule-Aptiv"/>
    <s v="Cost Recovery"/>
    <s v="APTIV MANUFATURA E SERVICOS DE-743893"/>
    <s v="A RAYMOND ITALIANA S R L-765496"/>
    <s v="Increase ENGINE MAN - Costs are recovered by POV16733"/>
    <s v="DHL Express SA"/>
    <s v="PTA-00159970"/>
    <s v="10863947;"/>
    <s v=";"/>
    <s v=";"/>
    <s v="Customer"/>
    <s v="Premium - Productive"/>
    <s v="lua.barbosa.ribeiro@aptiv.com"/>
    <s v="2024-03-19T02:26:53.92"/>
    <s v="2024-03-24T06:42:25.00"/>
    <s v="SA"/>
    <s v="Closed Recovered"/>
    <s v="0"/>
    <s v=""/>
    <s v="0"/>
    <s v="2024-03-29T00:00:00"/>
    <s v="10023"/>
    <s v="Q11"/>
    <s v=""/>
    <s v=""/>
    <s v="Recoverable"/>
    <s v="POV16732"/>
    <s v="1500"/>
    <s v=""/>
    <s v="STRADA COMPLANARE 26"/>
    <s v="CARISIO"/>
    <s v="765496"/>
    <s v="IT"/>
    <s v="EMEA"/>
    <s v="VC"/>
    <s v="13040"/>
    <s v="TV ANTONIO E FONSECA 250 BAIRRO"/>
    <s v="CONCEICAO DOS OUROS"/>
    <s v="743893"/>
    <s v="BR"/>
    <s v="SA"/>
    <s v="MG"/>
    <s v="37548-000"/>
    <s v="SPS"/>
    <s v="Approved"/>
    <s v="Laporte, Greg"/>
    <s v="2024-03-24T06:42:25.00"/>
    <s v="0"/>
    <s v=""/>
    <s v=""/>
    <s v=""/>
    <s v="Aptiv"/>
    <s v=""/>
    <s v="Invoice"/>
    <s v=""/>
    <s v="OTHER"/>
    <s v=""/>
    <s v="5 Days 4 Hr 15 Min "/>
    <s v="5000"/>
    <s v="Approved -  ;; Approved -  ;; Approved -  ;; Approved -  ;; Approved -  ;"/>
    <s v="1500"/>
    <s v="1500"/>
    <s v=";"/>
    <s v=";"/>
    <s v=";"/>
    <s v="BR"/>
    <s v="ENGINE MAN"/>
    <s v="USD"/>
    <s v=""/>
    <s v=""/>
    <s v=""/>
    <s v="M5081010; 15341049"/>
    <s v="1"/>
    <s v=""/>
    <s v=""/>
    <s v=""/>
    <s v="0"/>
    <s v=""/>
    <s v=""/>
    <s v=""/>
    <s v=""/>
    <s v=""/>
    <s v=""/>
    <s v=""/>
  </r>
  <r>
    <d v="2024-03-01T00:00:00"/>
    <x v="0"/>
    <n v="125451"/>
    <s v="Project/ Samples - VW 246 A0"/>
    <s v="VW"/>
    <d v="2024-03-20T00:00:00"/>
    <s v="Paraisopolis"/>
    <s v="Inbound Premium"/>
    <n v="80"/>
    <n v="80"/>
    <n v="1.1195203084797953E-4"/>
    <s v="E1P-Prototypes/Samples"/>
    <s v="Cost Recovery"/>
    <s v="APTIV MANUFATURA E SERVICOS DE-724381"/>
    <s v="STARLIM NORTH AMERICA CORPORATION-7050280"/>
    <s v="Parts for project development. Freight approved by email by the Project Manager."/>
    <s v="DHL Express SA"/>
    <s v="PTA-00159419"/>
    <s v="13788598;"/>
    <s v=";"/>
    <s v=";"/>
    <s v="Aptiv"/>
    <s v="Premium - Productive"/>
    <s v="Stefany.Tressoldi@aptiv.com"/>
    <s v="2024-03-20T04:41:04.92"/>
    <s v="2024-03-21T11:18:25.00"/>
    <s v="SA"/>
    <s v="Open"/>
    <s v="0"/>
    <s v=""/>
    <s v="0"/>
    <s v=""/>
    <s v="10012"/>
    <s v="Q11"/>
    <s v=""/>
    <s v=""/>
    <s v="Recoverable"/>
    <s v=""/>
    <s v="80"/>
    <s v=""/>
    <s v="325 TARTAN DR"/>
    <s v="LONDON"/>
    <s v="7050280"/>
    <s v="CA"/>
    <s v="NA"/>
    <s v="ON"/>
    <s v="N5V 5J6"/>
    <s v="AVENIDA AVELINO RIBEIRO, 900"/>
    <s v="PARAISOPOLIS"/>
    <s v="724381"/>
    <s v="BR"/>
    <s v="SA"/>
    <s v="MG"/>
    <s v="37660-000"/>
    <s v="SPS"/>
    <s v="Approved"/>
    <s v="Edilson, Geraldo"/>
    <s v="2024-03-21T11:18:25.00"/>
    <s v="0"/>
    <s v="DHL Express SA"/>
    <s v=""/>
    <s v=""/>
    <s v="Aptiv"/>
    <s v=""/>
    <s v="Invoice"/>
    <s v="Invoice"/>
    <s v=""/>
    <s v=""/>
    <s v="0 Days 18 Hr 37 Min "/>
    <s v="500"/>
    <s v="Approved -  ;; Approved -  ;"/>
    <s v="80"/>
    <s v="80"/>
    <s v=";"/>
    <s v=";"/>
    <s v=";"/>
    <s v="BR"/>
    <s v="246 A0 SUV"/>
    <s v="USD"/>
    <s v=""/>
    <s v=""/>
    <s v=""/>
    <s v=""/>
    <s v="1"/>
    <s v=""/>
    <s v=""/>
    <s v=""/>
    <s v="0"/>
    <s v=""/>
    <s v=""/>
    <s v=""/>
    <s v=""/>
    <s v="300310835"/>
    <s v=""/>
    <s v=""/>
  </r>
  <r>
    <d v="2024-03-01T00:00:00"/>
    <x v="0"/>
    <n v="125516"/>
    <s v="Project/ Samples - VW 246 A0"/>
    <s v="VW"/>
    <d v="2024-03-20T00:00:00"/>
    <s v="Paraisopolis"/>
    <s v="Inbound Premium"/>
    <n v="309.83"/>
    <n v="309.83"/>
    <n v="4.3357622147036865E-4"/>
    <s v="E1P-Prototypes/Samples"/>
    <s v="Cost Recovery"/>
    <s v="APTIV MANUFATURA E SERVICOS DE-724381"/>
    <s v="DV3 SOLUÇÕES -Dummy"/>
    <s v="Parts for project development. Freight approved by email by the Project Manager."/>
    <s v="DHL Express SA"/>
    <s v="PTA-00159420"/>
    <s v="35369810;"/>
    <s v=";"/>
    <s v=";"/>
    <s v="Aptiv"/>
    <s v="Premium - Productive"/>
    <s v="Stefany.Tressoldi@aptiv.com"/>
    <s v="2024-03-20T07:07:08.11"/>
    <s v="2024-03-21T11:18:38.00"/>
    <s v="SA"/>
    <s v="Open"/>
    <s v="0"/>
    <s v=""/>
    <s v="0"/>
    <s v=""/>
    <s v="10012"/>
    <s v="Q11"/>
    <s v=""/>
    <s v=""/>
    <s v="Recoverable"/>
    <s v=""/>
    <s v="1500"/>
    <s v=""/>
    <s v=" Anel Rodoviário, 15011"/>
    <s v="BELO HORIZONTE "/>
    <s v="Dummy"/>
    <s v="BR"/>
    <s v="SA"/>
    <s v="MG"/>
    <s v="31310-295"/>
    <s v="AVENIDA AVELINO RIBEIRO, 900"/>
    <s v="PARAISOPOLIS"/>
    <s v="724381"/>
    <s v="BR"/>
    <s v="SA"/>
    <s v="MG"/>
    <s v="37660-000"/>
    <s v="SPS"/>
    <s v="Approved"/>
    <s v="Edilson, Geraldo"/>
    <s v="2024-03-21T11:18:38.00"/>
    <s v="0"/>
    <s v="DHL Express SA"/>
    <s v=""/>
    <s v=""/>
    <s v="Aptiv"/>
    <s v=""/>
    <s v="Invoice"/>
    <s v="Invoice"/>
    <s v=""/>
    <s v=""/>
    <s v="0 Days 16 Hr 11 Min "/>
    <s v="500"/>
    <s v="Approved -  ;; Approved -  ;"/>
    <s v="309.83"/>
    <s v="309.83"/>
    <s v=";"/>
    <s v=";"/>
    <s v=";"/>
    <s v="BR"/>
    <s v="246 A0 SUV"/>
    <s v="BRL"/>
    <s v=""/>
    <s v=""/>
    <s v=""/>
    <s v=""/>
    <s v="0.20655609"/>
    <s v=""/>
    <s v=""/>
    <s v=""/>
    <s v="0"/>
    <s v=""/>
    <s v=""/>
    <s v=""/>
    <s v=""/>
    <s v=""/>
    <s v=""/>
    <s v=""/>
  </r>
  <r>
    <d v="2024-03-01T00:00:00"/>
    <x v="12"/>
    <n v="125517"/>
    <s v="Vessel delay - greve fiscal"/>
    <s v="PSA"/>
    <d v="2024-03-21T00:00:00"/>
    <s v="Paraisopolis"/>
    <s v="Inbound Premium"/>
    <n v="480"/>
    <n v="480"/>
    <n v="6.7171218508787719E-4"/>
    <s v="T1-Transportation"/>
    <s v="Normal"/>
    <s v="APTIV MANUFATURA E SERVICOS DE-724381"/>
    <s v="Santos-Dummy"/>
    <s v="Atraso liberação processo Maritimo M0128/24 devido a greve dos fiscais."/>
    <s v="EMPRESA DE TRANSPORTES COVRE"/>
    <s v=""/>
    <s v="13567904;"/>
    <s v=";"/>
    <s v=";"/>
    <s v="Aptiv"/>
    <s v="Premium - Productive"/>
    <s v="lua.barbosa.ribeiro@aptiv.com"/>
    <s v="2024-03-20T07:53:38.25"/>
    <s v="2024-03-20T07:53:14.11"/>
    <s v="SA"/>
    <s v="Closed Not Recovered"/>
    <s v="0"/>
    <s v=""/>
    <s v="0"/>
    <s v="2024-03-21T00:00:00"/>
    <s v="10012"/>
    <s v="Q11"/>
    <s v=""/>
    <s v=""/>
    <s v="Non-Recoverable"/>
    <s v=""/>
    <s v="480"/>
    <s v=""/>
    <s v="Porto Santos"/>
    <s v="Santos"/>
    <s v="Dummy"/>
    <s v="BR"/>
    <s v="SA"/>
    <s v="São Paulo"/>
    <s v="1"/>
    <s v="AVENIDA AVELINO RIBEIRO, 900"/>
    <s v="PARAISOPOLIS"/>
    <s v="724381"/>
    <s v="BR"/>
    <s v="SA"/>
    <s v="MG"/>
    <s v="37660-000"/>
    <s v="SPS"/>
    <s v="Pending"/>
    <s v=""/>
    <s v=""/>
    <s v="0"/>
    <s v=""/>
    <s v=""/>
    <s v=""/>
    <s v="Transportation"/>
    <s v=""/>
    <s v="Invoice"/>
    <s v=""/>
    <s v=""/>
    <s v=""/>
    <s v=""/>
    <s v="0"/>
    <s v="Pending - "/>
    <s v="480"/>
    <s v="480"/>
    <s v=";"/>
    <s v=";"/>
    <s v=";"/>
    <s v="BR"/>
    <s v="BODY SMART"/>
    <s v="USD"/>
    <s v=""/>
    <s v=""/>
    <s v=""/>
    <s v=""/>
    <s v="1"/>
    <s v=""/>
    <s v=""/>
    <s v=""/>
    <s v="0"/>
    <s v=""/>
    <s v=""/>
    <s v=""/>
    <s v=""/>
    <s v=""/>
    <s v=""/>
    <s v=""/>
  </r>
  <r>
    <d v="2024-03-01T00:00:00"/>
    <x v="0"/>
    <n v="125644"/>
    <s v="Project prototype/ samples - absorvido na cotação"/>
    <s v="Stellantis"/>
    <d v="2024-03-20T00:00:00"/>
    <s v="Paraisopolis"/>
    <s v="Inbound Premium"/>
    <n v="87.2"/>
    <n v="87.2"/>
    <n v="1.2202771362429768E-4"/>
    <s v="E1P-Prototypes/Samples"/>
    <s v="Cost Recovery"/>
    <s v="APTIV MANUFATURA E SERVICOS DE-724381"/>
    <s v="APTIV HOLDINGS FRANCE SAS-758560"/>
    <s v="Parts for project development. Freight will be absorbed at the quotation."/>
    <s v="DHL Express SA"/>
    <s v="PTA-00159427"/>
    <s v="33404863;"/>
    <s v=";"/>
    <s v=";"/>
    <s v="Aptiv"/>
    <s v="Premium - Productive"/>
    <s v="Stefany.Tressoldi@aptiv.com"/>
    <s v="2024-03-21T11:40:53.82"/>
    <s v="2024-03-21T12:10:07.00"/>
    <s v="SA"/>
    <s v="Closed Recovered"/>
    <s v="0"/>
    <s v=""/>
    <s v="87.2"/>
    <s v=""/>
    <s v="10012"/>
    <s v="Q11"/>
    <s v=""/>
    <s v="87.2"/>
    <s v="Recoverable"/>
    <s v=""/>
    <s v="87.2"/>
    <s v="USD"/>
    <s v="ZI DES LONGS REAGES"/>
    <s v="EPERNON"/>
    <s v="758560"/>
    <s v="FR"/>
    <s v="EMEA"/>
    <s v="28"/>
    <s v="28230"/>
    <s v="AVENIDA AVELINO RIBEIRO, 900"/>
    <s v="PARAISOPOLIS"/>
    <s v="724381"/>
    <s v="BR"/>
    <s v="SA"/>
    <s v="MG"/>
    <s v="37660-000"/>
    <s v="SPS"/>
    <s v="Approved"/>
    <s v="Edilson, Geraldo"/>
    <s v="2024-03-21T12:10:07.00"/>
    <s v="0"/>
    <s v="DHL Express SA"/>
    <s v="8255643340"/>
    <s v=""/>
    <s v="Aptiv"/>
    <s v=""/>
    <s v="Invoice"/>
    <s v="Invoice"/>
    <s v=""/>
    <s v=""/>
    <s v="0 Days 0 Hr 29 Min "/>
    <s v="500"/>
    <s v="Approved -  ;; Approved -  ;"/>
    <s v="87.2"/>
    <s v="87.2"/>
    <s v=";"/>
    <s v=";"/>
    <s v=";"/>
    <s v="BR"/>
    <s v="KZERO PL8 "/>
    <s v="USD"/>
    <s v=""/>
    <s v=""/>
    <s v=""/>
    <s v="DPP72261 "/>
    <s v="1"/>
    <s v="1"/>
    <s v=""/>
    <s v=""/>
    <s v="0"/>
    <s v=""/>
    <s v=""/>
    <s v=""/>
    <s v=""/>
    <s v=""/>
    <s v=""/>
    <s v=""/>
  </r>
  <r>
    <d v="2024-03-01T00:00:00"/>
    <x v="0"/>
    <n v="125645"/>
    <s v="Project prototypes/ sampels - recuperado em POV"/>
    <s v="VW"/>
    <d v="2024-03-21T00:00:00"/>
    <s v="Paraisopolis"/>
    <s v="Inbound Premium"/>
    <n v="990.55"/>
    <n v="990.55"/>
    <n v="1.3861760519558264E-3"/>
    <s v="S2-External Customer driven schedule changes"/>
    <s v="Cost Recovery"/>
    <s v="Paraisopolis-10012"/>
    <s v="CONDUMEX INC-750399"/>
    <s v=""/>
    <s v="JAS DO BRASIL LTD"/>
    <s v="PTA-00159431"/>
    <s v="M3070712;"/>
    <s v=";"/>
    <s v=";"/>
    <s v="Customer"/>
    <s v="Premium - Productive"/>
    <s v="william.de.siqueira@aptiv.com"/>
    <s v="2024-03-21T11:54:31.79"/>
    <s v="2024-03-22T06:19:53.22"/>
    <s v="SA"/>
    <s v="Closed Recovered"/>
    <s v="0"/>
    <s v=""/>
    <s v="990.55"/>
    <s v=""/>
    <s v="10012"/>
    <s v="Q11"/>
    <s v=""/>
    <s v="990.55"/>
    <s v="Recoverable"/>
    <s v=" POV VW MAN  16736"/>
    <s v="990.55"/>
    <s v="USD"/>
    <s v="COLONIA CENTRO"/>
    <s v="VERACRUZ"/>
    <s v="750399"/>
    <s v="MX"/>
    <s v="NA"/>
    <s v="VER"/>
    <s v="91700"/>
    <s v="Av. Avelino Ribeiro, 900"/>
    <s v="PARAISOPOLIS"/>
    <s v="10012"/>
    <s v="BR"/>
    <s v="SA"/>
    <s v="Minas Gerais"/>
    <s v="37660-000"/>
    <s v="SPS"/>
    <s v="Approved"/>
    <s v="Naus, Angelica"/>
    <s v="2024-03-21T12:44:57.00"/>
    <s v="0"/>
    <s v=""/>
    <s v=""/>
    <s v=""/>
    <s v="Customer"/>
    <s v=""/>
    <s v="Invoice"/>
    <s v="Invoice"/>
    <s v="VW"/>
    <s v=""/>
    <s v="0 Days 0 Hr 50 Min "/>
    <s v="1000"/>
    <s v="Approved -  ;; Approved -  ;; Approved -  ;; Approved -  ;"/>
    <s v="990.55"/>
    <s v="990.55"/>
    <s v=";"/>
    <s v=";"/>
    <s v=";"/>
    <s v="BR"/>
    <s v="VW MAN"/>
    <s v="USD"/>
    <s v=""/>
    <s v=""/>
    <s v=""/>
    <s v=""/>
    <s v="1"/>
    <s v="1"/>
    <s v=""/>
    <s v=""/>
    <s v="0"/>
    <s v=""/>
    <s v=""/>
    <s v=""/>
    <s v=""/>
    <s v=""/>
    <s v=""/>
    <s v=""/>
  </r>
  <r>
    <d v="2024-03-01T00:00:00"/>
    <x v="0"/>
    <n v="125653"/>
    <s v="Project prototype/ samples - absorvido na cotação"/>
    <s v="Stellantis"/>
    <d v="2024-03-20T00:00:00"/>
    <s v="Paraisopolis"/>
    <s v="Inbound Premium"/>
    <n v="105.16"/>
    <n v="105.16"/>
    <n v="1.4716094454966908E-4"/>
    <s v="E1P-Prototypes/Samples"/>
    <s v="Cost Recovery"/>
    <s v="APTIV MANUFATURA E SERVICOS DE-724381"/>
    <s v="Morocco 4-MA65"/>
    <s v="Parts for project development. Freight will be absorbed at the quotation."/>
    <s v="DHL Express SA"/>
    <s v="PTA-00159450"/>
    <s v="33338470;"/>
    <s v=";"/>
    <s v=";"/>
    <s v="Aptiv"/>
    <s v="Premium - Productive"/>
    <s v="Stefany.Tressoldi@aptiv.com"/>
    <s v="2024-03-21T12:28:49.54"/>
    <s v="2024-03-21T02:35:26.00"/>
    <s v="SA"/>
    <s v="Closed Recovered"/>
    <s v="0"/>
    <s v=""/>
    <s v="105.16"/>
    <s v=""/>
    <s v="10012"/>
    <s v="Q11"/>
    <s v=""/>
    <s v="105.16"/>
    <s v="Recoverable"/>
    <s v=""/>
    <s v="105.16"/>
    <s v="USD"/>
    <s v="LOT UL-1, AXE 1-AXE A."/>
    <s v="Meknes"/>
    <s v="MA65"/>
    <s v="MA"/>
    <s v="EMEA"/>
    <s v="Meknes"/>
    <s v="5000"/>
    <s v="AVENIDA AVELINO RIBEIRO, 900"/>
    <s v="PARAISOPOLIS"/>
    <s v="724381"/>
    <s v="BR"/>
    <s v="SA"/>
    <s v="MG"/>
    <s v="37660-000"/>
    <s v="SPS"/>
    <s v="Approved"/>
    <s v="Edilson, Geraldo"/>
    <s v="2024-03-21T02:35:26.00"/>
    <s v="0"/>
    <s v="DHL Express SA"/>
    <s v="7897416962"/>
    <s v=""/>
    <s v="Aptiv"/>
    <s v=""/>
    <s v="Invoice"/>
    <s v="Invoice"/>
    <s v=""/>
    <s v=""/>
    <s v="0 Days 2 Hr 6 Min "/>
    <s v="500"/>
    <s v="Approved -  ;; Approved -  ;"/>
    <s v="105.16"/>
    <s v="105.16"/>
    <s v=";"/>
    <s v=";"/>
    <s v=";"/>
    <s v="BR"/>
    <s v="KZERO PL8"/>
    <s v="USD"/>
    <s v=""/>
    <s v=""/>
    <s v=""/>
    <s v="DPP73763 "/>
    <s v="1"/>
    <s v="1"/>
    <s v=""/>
    <s v=""/>
    <s v="0"/>
    <s v=""/>
    <s v=""/>
    <s v=""/>
    <s v=""/>
    <s v=""/>
    <s v=""/>
    <s v=""/>
  </r>
  <r>
    <d v="2024-03-01T00:00:00"/>
    <x v="0"/>
    <n v="125656"/>
    <s v="Project/ Samples - VW 246 A0"/>
    <s v="VW"/>
    <d v="2024-03-20T00:00:00"/>
    <s v="Paraisopolis"/>
    <s v="Inbound Premium"/>
    <n v="156.80000000000001"/>
    <n v="156.80000000000001"/>
    <n v="2.1942598046203988E-4"/>
    <s v="E1P-Prototypes/Samples"/>
    <s v="Cost Recovery"/>
    <s v="APTIV MANUFATURA E SERVICOS DE-724381"/>
    <s v="FEP FAHRZEUGELEKTRIK PIRNA GMBH-7046317"/>
    <s v="Parts for project development. Freight approved by email by the Project Manager."/>
    <s v="DHL Express SA"/>
    <s v="PTA-00159449"/>
    <s v="15363863;"/>
    <s v=";"/>
    <s v=";"/>
    <s v="Aptiv"/>
    <s v="Premium - Productive"/>
    <s v="Stefany.Tressoldi@aptiv.com"/>
    <s v="2024-03-21T12:52:49.26"/>
    <s v="2024-03-21T02:35:08.00"/>
    <s v="SA"/>
    <s v="Open"/>
    <s v="0"/>
    <s v=""/>
    <s v="0"/>
    <s v=""/>
    <s v="10012"/>
    <s v="Q11"/>
    <s v=""/>
    <s v=""/>
    <s v="Recoverable"/>
    <s v=""/>
    <s v="156.8"/>
    <s v=""/>
    <s v="HUGO-KUETTNER-STR. 8"/>
    <s v="PIRNA"/>
    <s v="7046317"/>
    <s v="DE"/>
    <s v="EMEA"/>
    <s v="SN"/>
    <s v="01796"/>
    <s v="AVENIDA AVELINO RIBEIRO, 900"/>
    <s v="PARAISOPOLIS"/>
    <s v="724381"/>
    <s v="BR"/>
    <s v="SA"/>
    <s v="MG"/>
    <s v="37660-000"/>
    <s v="SPS"/>
    <s v="Approved"/>
    <s v="Edilson, Geraldo"/>
    <s v="2024-03-21T02:35:08.00"/>
    <s v="0"/>
    <s v="DHL Express SA"/>
    <s v="8255783351"/>
    <s v=""/>
    <s v="Aptiv"/>
    <s v=""/>
    <s v="Invoice"/>
    <s v="Invoice"/>
    <s v=""/>
    <s v=""/>
    <s v="0 Days 1 Hr 42 Min "/>
    <s v="500"/>
    <s v="Approved -  ;; Approved -  ;"/>
    <s v="156.8"/>
    <s v="156.8"/>
    <s v=";"/>
    <s v=";"/>
    <s v=";"/>
    <s v="BR"/>
    <s v="246 A0 SUV"/>
    <s v="USD"/>
    <s v=""/>
    <s v=""/>
    <s v=""/>
    <s v="DPP73198 "/>
    <s v="1"/>
    <s v=""/>
    <s v=""/>
    <s v=""/>
    <s v="0"/>
    <s v=""/>
    <s v=""/>
    <s v=""/>
    <s v=""/>
    <s v="177220647"/>
    <s v=""/>
    <s v=""/>
  </r>
  <r>
    <d v="2024-03-01T00:00:00"/>
    <x v="0"/>
    <n v="125657"/>
    <s v="Project prototype/ samples - absorvido na cotação"/>
    <s v="Stellantis"/>
    <d v="2024-03-20T00:00:00"/>
    <s v="Paraisopolis"/>
    <s v="Inbound Premium"/>
    <n v="30"/>
    <n v="30"/>
    <n v="4.1982011567992324E-5"/>
    <s v="E1P-Prototypes/Samples"/>
    <s v="Cost Recovery"/>
    <s v="APTIV MANUFATURA E SERVICOS DE-724381"/>
    <s v="CHIP ONE EXCHANGE GMBH &amp; CO KG-736238"/>
    <s v="Parts for project development. Freight will be absorbed at the quotation."/>
    <s v="DHL Express SA"/>
    <s v="PTA-00159451"/>
    <s v="35253627;"/>
    <s v=";"/>
    <s v=";"/>
    <s v="Aptiv"/>
    <s v="Premium - Productive"/>
    <s v="Stefany.Tressoldi@aptiv.com"/>
    <s v="2024-03-21T01:10:50.86"/>
    <s v="2024-03-21T02:35:58.00"/>
    <s v="SA"/>
    <s v="Closed Recovered"/>
    <s v="0"/>
    <s v=""/>
    <s v="30"/>
    <s v=""/>
    <s v="10012"/>
    <s v="Q11"/>
    <s v=""/>
    <s v="30"/>
    <s v="Recoverable"/>
    <s v=""/>
    <s v="30"/>
    <s v="USD"/>
    <s v="MARTIN-BEHAIM STR 19-21"/>
    <s v="NEU-ISENBURG"/>
    <s v="736238"/>
    <s v="DE"/>
    <s v="EMEA"/>
    <s v="06"/>
    <s v="63263"/>
    <s v="AVENIDA AVELINO RIBEIRO, 900"/>
    <s v="PARAISOPOLIS"/>
    <s v="724381"/>
    <s v="BR"/>
    <s v="SA"/>
    <s v="MG"/>
    <s v="37660-000"/>
    <s v="SPS"/>
    <s v="Approved"/>
    <s v="Edilson, Geraldo"/>
    <s v="2024-03-21T02:35:58.00"/>
    <s v="0"/>
    <s v="DHL Express SA"/>
    <s v="8255809505"/>
    <s v=""/>
    <s v="Aptiv"/>
    <s v=""/>
    <s v="Invoice"/>
    <s v="Invoice"/>
    <s v=""/>
    <s v=""/>
    <s v="0 Days 1 Hr 25 Min "/>
    <s v="500"/>
    <s v="Approved -  ;; Approved -  ;"/>
    <s v="30"/>
    <s v="30"/>
    <s v=";"/>
    <s v=";"/>
    <s v=";"/>
    <s v="BR"/>
    <s v="KZERO PL8"/>
    <s v="USD"/>
    <s v=""/>
    <s v=""/>
    <s v=""/>
    <s v="DPP73721 "/>
    <s v="1"/>
    <s v="1"/>
    <s v=""/>
    <s v=""/>
    <s v="0"/>
    <s v=""/>
    <s v=""/>
    <s v=""/>
    <s v=""/>
    <s v=""/>
    <s v=""/>
    <s v=""/>
  </r>
  <r>
    <d v="2024-03-01T00:00:00"/>
    <x v="3"/>
    <n v="125670"/>
    <s v="Customer reschedule - recuperado em POV"/>
    <s v="OTHER"/>
    <d v="2024-03-21T00:00:00"/>
    <s v="Paraisopolis"/>
    <s v="Inbound Premium"/>
    <n v="190"/>
    <n v="190"/>
    <n v="2.6588607326395139E-4"/>
    <s v="B2-Behind Schedule-Aptiv"/>
    <s v="Cost Recovery"/>
    <s v="APTIV MANUFATURA E SERVICOS DE-724381"/>
    <s v="ITW LYS FUSION SRL-7026957"/>
    <s v="Reprograma MAN com Custo já recuperado POV16734"/>
    <s v="DHL Express SA"/>
    <s v="PTA-00159460"/>
    <s v="15494596;"/>
    <s v=";"/>
    <s v=";"/>
    <s v="Customer"/>
    <s v="Premium - Productive"/>
    <s v="lua.barbosa.ribeiro@aptiv.com"/>
    <s v="2024-03-21T01:54:08.18"/>
    <s v="2024-03-22T06:21:09.49"/>
    <s v="SA"/>
    <s v="Closed Recovered"/>
    <s v="0"/>
    <s v=""/>
    <s v="190"/>
    <s v="2024-03-28T00:00:00"/>
    <s v="10012"/>
    <s v="Q11"/>
    <s v=""/>
    <s v="190"/>
    <s v="Recoverable"/>
    <s v=" POV VW MAN  16736"/>
    <s v="190"/>
    <s v="USD"/>
    <s v="LOCALITA LE BOIS VUILLERMOZ 30"/>
    <s v="HONE"/>
    <s v="7026957"/>
    <s v="IT"/>
    <s v="EMEA"/>
    <s v="AO"/>
    <s v="11020"/>
    <s v="AVENIDA AVELINO RIBEIRO, 900"/>
    <s v="PARAISOPOLIS"/>
    <s v="724381"/>
    <s v="BR"/>
    <s v="SA"/>
    <s v="MG"/>
    <s v="37660-000"/>
    <s v="SPS"/>
    <s v="Approved"/>
    <s v="Edilson, Geraldo"/>
    <s v="2024-03-21T02:58:58.00"/>
    <s v="0"/>
    <s v=""/>
    <s v=""/>
    <s v=""/>
    <s v="Aptiv"/>
    <s v=""/>
    <s v="Invoice"/>
    <s v="Invoice"/>
    <s v="OTHER"/>
    <s v=""/>
    <s v="0 Days 1 Hr 4 Min "/>
    <s v="500"/>
    <s v="Approved -  ;; Approved -  ;"/>
    <s v="190"/>
    <s v="190"/>
    <s v=";"/>
    <s v=";"/>
    <s v=";"/>
    <s v="BR"/>
    <s v="MOTOR MAN"/>
    <s v="USD"/>
    <s v=""/>
    <s v=""/>
    <s v=""/>
    <s v="10820393"/>
    <s v="1"/>
    <s v="1"/>
    <s v=""/>
    <s v=""/>
    <s v="0"/>
    <s v=""/>
    <s v=""/>
    <s v=""/>
    <s v=""/>
    <s v="005146428"/>
    <s v=""/>
    <s v=""/>
  </r>
  <r>
    <d v="2024-03-01T00:00:00"/>
    <x v="3"/>
    <n v="125827"/>
    <s v="Customer reschedule - recuperado em POV"/>
    <s v="VW"/>
    <d v="2024-03-21T00:00:00"/>
    <s v="Paraisopolis"/>
    <s v="Inbound Premium"/>
    <n v="852.5"/>
    <n v="852.5"/>
    <n v="1.1929888287237817E-3"/>
    <s v="S2-External Customer driven schedule changes"/>
    <s v="Cost Recovery"/>
    <s v="Paraisopolis-10012"/>
    <s v="COFICAB MEXICO, S.L.-1065824"/>
    <s v="Aumento de demanda do cliente"/>
    <s v="JAS DO BRASIL LTD"/>
    <s v=""/>
    <s v="M3098223;"/>
    <s v=";"/>
    <s v=";"/>
    <s v="Customer"/>
    <s v="Premium - Productive"/>
    <s v="william.de.siqueira@aptiv.com"/>
    <s v="2024-03-21T05:52:34.60"/>
    <s v="2024-03-21T12:28:13.95"/>
    <s v="SA"/>
    <s v="Closed Recovered"/>
    <s v="0"/>
    <s v=""/>
    <s v="0"/>
    <s v=""/>
    <s v="10012"/>
    <s v="Q11"/>
    <s v=""/>
    <s v=""/>
    <s v="Recoverable"/>
    <s v="VW MAN  16734"/>
    <s v="852.5"/>
    <s v=""/>
    <s v="AV. FIDEL VELAZQUEZ SANCHEZ NO."/>
    <s v="DURANGO"/>
    <s v="1065824"/>
    <s v="MX"/>
    <s v="NA"/>
    <s v="DUR"/>
    <s v="34234"/>
    <s v="Av. Avelino Ribeiro, 900"/>
    <s v="PARAISOPOLIS"/>
    <s v="10012"/>
    <s v="BR"/>
    <s v="SA"/>
    <s v="Minas Gerais"/>
    <s v="37660-000"/>
    <s v="SPS"/>
    <s v="Pending"/>
    <s v=""/>
    <s v=""/>
    <s v="0"/>
    <s v=""/>
    <s v=""/>
    <s v=""/>
    <s v="Customer"/>
    <s v=""/>
    <s v="Invoice"/>
    <s v=""/>
    <s v="VW"/>
    <s v=""/>
    <s v=""/>
    <s v="0"/>
    <s v="Approved -  ;; Approved -  ;; Approved -  ;; Pending - "/>
    <s v="852.5"/>
    <s v="852.5"/>
    <s v=";"/>
    <s v=";"/>
    <s v=";"/>
    <s v="BR"/>
    <s v="VW MAN"/>
    <s v="USD"/>
    <s v=""/>
    <s v=""/>
    <s v=""/>
    <s v=""/>
    <s v="1"/>
    <s v=""/>
    <s v=""/>
    <s v=""/>
    <s v="0"/>
    <s v=""/>
    <s v=""/>
    <s v=""/>
    <s v=""/>
    <s v="400040148"/>
    <s v=""/>
    <s v=""/>
  </r>
  <r>
    <d v="2024-03-01T00:00:00"/>
    <x v="0"/>
    <n v="125838"/>
    <s v="Project prototype/ samples - Absorvido em SC"/>
    <s v="VW"/>
    <d v="2024-03-23T00:00:00"/>
    <s v="Pinhal"/>
    <s v="Inbound Premium"/>
    <n v="361.56"/>
    <n v="361.56"/>
    <n v="5.0596720341744344E-4"/>
    <s v="PC-Plant PC Resp"/>
    <s v="Cost Recovery"/>
    <s v="APTIV MANUFATURA E SERVICOS DE-727173"/>
    <s v="KNIPPING-AUTOMOTIVE, S.A. DE C.V.-1084198"/>
    <s v="•_x0009_Parts for project development. Freight will be absorbed in the NQE 1014-22 quotation."/>
    <s v="DHL Express SA"/>
    <s v="PTA-00159741"/>
    <s v="35829604;"/>
    <s v=";"/>
    <s v=";"/>
    <s v="Customer"/>
    <s v="Premium - Productive"/>
    <s v="Joliel.Willian.Reis@aptiv.com"/>
    <s v="2024-03-22T02:35:24.47"/>
    <s v="2024-03-22T05:08:58.00"/>
    <s v="SA"/>
    <s v="Closed Recovered"/>
    <s v="0"/>
    <s v=""/>
    <s v="0"/>
    <s v="2024-03-22T00:00:00"/>
    <s v="10010"/>
    <s v="Q18"/>
    <s v=""/>
    <s v=""/>
    <s v="Recoverable"/>
    <s v=""/>
    <s v="361.56"/>
    <s v=""/>
    <s v="CALLE 15 DE AGOSTO NO. 11, INT. A"/>
    <s v="HUAMANTLA"/>
    <s v="1084198"/>
    <s v="MX"/>
    <s v="NA"/>
    <s v="TLA"/>
    <s v="90500"/>
    <s v="JOSE MONFARDINI N 3 845 LOTEAMENTO"/>
    <s v="ESPIRITO SANTO DO PINHAL"/>
    <s v="727173"/>
    <s v="BR"/>
    <s v="SA"/>
    <s v="SP"/>
    <s v="13990000"/>
    <s v="SPS"/>
    <s v="Approved"/>
    <s v="Edilson, Geraldo"/>
    <s v="2024-03-22T05:08:58.00"/>
    <s v="0"/>
    <s v=""/>
    <s v=""/>
    <s v=""/>
    <s v="Aptiv"/>
    <s v=""/>
    <s v="Personal Estimate"/>
    <s v=""/>
    <s v="VW"/>
    <s v=""/>
    <s v="0 Days 2 Hr 33 Min "/>
    <s v="500"/>
    <s v="Approved -  ;; Approved -  ;"/>
    <s v="361.56"/>
    <s v="361.56"/>
    <s v=";"/>
    <s v=";"/>
    <s v=";"/>
    <s v="BR"/>
    <s v="TAOS"/>
    <s v="USD"/>
    <s v=""/>
    <s v=""/>
    <s v=""/>
    <s v="35829606"/>
    <s v="1"/>
    <s v=""/>
    <s v=""/>
    <s v=""/>
    <s v="0"/>
    <s v=""/>
    <s v=""/>
    <s v=""/>
    <s v=""/>
    <s v="315658831"/>
    <s v=""/>
    <s v=""/>
  </r>
  <r>
    <d v="2024-03-01T00:00:00"/>
    <x v="0"/>
    <n v="125840"/>
    <s v="Project prototype/ samples - Absorvido em SC"/>
    <s v="VW"/>
    <d v="2024-03-23T00:00:00"/>
    <s v="Pinhal"/>
    <s v="Inbound Premium"/>
    <n v="226.26"/>
    <n v="226.26"/>
    <n v="3.1662833124579805E-4"/>
    <s v="E1P-Prototypes/Samples"/>
    <s v="Cost Recovery"/>
    <s v="APTIV MANUFATURA E SERVICOS DE-727173"/>
    <s v="KNIPPING KUNSTSTOFFTECHNIK GESSMANN-734753"/>
    <s v="Parts for project development. Freight will be absorbed in the NQE 1014-22 quotation."/>
    <s v="DHL Express SA"/>
    <s v="PTA-00159740"/>
    <s v="13895741;"/>
    <s v=";"/>
    <s v=";"/>
    <s v="Customer"/>
    <s v="Premium - Productive"/>
    <s v="Joliel.Willian.Reis@aptiv.com"/>
    <s v="2024-03-22T02:36:01.53"/>
    <s v="2024-03-22T05:08:51.00"/>
    <s v="SA"/>
    <s v="Closed Recovered"/>
    <s v="0"/>
    <s v=""/>
    <s v="0"/>
    <s v="2024-03-22T00:00:00"/>
    <s v="10010"/>
    <s v="Q18"/>
    <s v=""/>
    <s v=""/>
    <s v="Recoverable"/>
    <s v=""/>
    <s v="205"/>
    <s v=""/>
    <s v="DIESELSTRASSE 27"/>
    <s v="LEINGARTEN"/>
    <s v="734753"/>
    <s v="DE"/>
    <s v="EMEA"/>
    <s v="BW"/>
    <s v="74211"/>
    <s v="JOSE MONFARDINI N 3 845 LOTEAMENTO"/>
    <s v="ESPIRITO SANTO DO PINHAL"/>
    <s v="727173"/>
    <s v="BR"/>
    <s v="SA"/>
    <s v="SP"/>
    <s v="13990000"/>
    <s v="SPS"/>
    <s v="Approved"/>
    <s v="Edilson, Geraldo"/>
    <s v="2024-03-22T05:08:51.00"/>
    <s v="0"/>
    <s v=""/>
    <s v=""/>
    <s v=""/>
    <s v="Aptiv"/>
    <s v=""/>
    <s v="Personal Estimate"/>
    <s v=""/>
    <s v="VW"/>
    <s v=""/>
    <s v="0 Days 2 Hr 32 Min "/>
    <s v="500"/>
    <s v="Approved -  ;; Approved -  ;"/>
    <s v="226.26"/>
    <s v="226.26"/>
    <s v=";"/>
    <s v=";"/>
    <s v=";"/>
    <s v="BR"/>
    <s v="TAOS"/>
    <s v="EUR"/>
    <s v=""/>
    <s v=""/>
    <s v=""/>
    <s v=""/>
    <s v="1.1037"/>
    <s v=""/>
    <s v=""/>
    <s v=""/>
    <s v="0"/>
    <s v=""/>
    <s v=""/>
    <s v=""/>
    <s v=""/>
    <s v=""/>
    <s v=""/>
    <s v=""/>
  </r>
  <r>
    <d v="2024-03-01T00:00:00"/>
    <x v="0"/>
    <n v="125932"/>
    <s v="Project prototype/ samples - Absorvido em SC"/>
    <s v="JOHN DEERE"/>
    <d v="2024-03-22T00:00:00"/>
    <s v="Paraisopolis"/>
    <s v="Inbound Premium"/>
    <n v="200"/>
    <n v="200"/>
    <n v="2.7988007711994881E-4"/>
    <s v="E1P-Prototypes/Samples"/>
    <s v="Cost Recovery"/>
    <s v="APTIV MANUFATURA E SERVICOS DE-734226"/>
    <s v="APTIV CHAMPION TECHNICAL CENTER (CT-725459"/>
    <s v="Parts for project development. Freight will be absorbed in the SC 529-23 quotation. "/>
    <s v="DHL Express SA"/>
    <s v="PTA-00159652"/>
    <s v="13697414;"/>
    <s v=";"/>
    <s v=";"/>
    <s v="Aptiv"/>
    <s v="Premium - Productive"/>
    <s v="rayzza.peres@aptiv.com"/>
    <s v="2024-03-22T11:08:02.93"/>
    <s v="2024-03-22T01:56:57.00"/>
    <s v="SA"/>
    <s v="Closed Recovered"/>
    <s v="0"/>
    <s v=""/>
    <s v="200"/>
    <s v=""/>
    <s v="10012"/>
    <s v="Q11"/>
    <s v=""/>
    <s v="200"/>
    <s v="Recoverable"/>
    <s v=""/>
    <s v="200"/>
    <s v="USD"/>
    <s v="4551 RESEARCH PKWY NW"/>
    <s v="WARREN"/>
    <s v="725459"/>
    <s v="US"/>
    <s v="NA"/>
    <s v="OH"/>
    <s v="44483-1973"/>
    <s v="AVENIDA AVELINO RIBEIRO Nr.900 BAIR"/>
    <s v="BRASIL"/>
    <s v="734226"/>
    <s v="BR"/>
    <s v="SA"/>
    <s v="BR"/>
    <s v="37660-000"/>
    <s v="SPS"/>
    <s v="Approved"/>
    <s v="Edilson, Geraldo"/>
    <s v="2024-03-22T01:56:57.00"/>
    <s v="0"/>
    <s v="DHL Express SA"/>
    <s v=""/>
    <s v=""/>
    <s v="Aptiv"/>
    <s v=""/>
    <s v="Invoice"/>
    <s v="Invoice"/>
    <s v=""/>
    <s v=""/>
    <s v="0 Days 2 Hr 48 Min "/>
    <s v="500"/>
    <s v="Approved -  ;; Approved -  ;"/>
    <s v="200"/>
    <s v="200"/>
    <s v=";"/>
    <s v=";"/>
    <s v=";"/>
    <s v="BR"/>
    <s v="MERCURY"/>
    <s v="USD"/>
    <s v=""/>
    <s v=""/>
    <s v=""/>
    <s v="13697414 - atender Mercury"/>
    <s v="1"/>
    <s v="1"/>
    <s v=""/>
    <s v=""/>
    <s v="0"/>
    <s v=""/>
    <s v=""/>
    <s v=""/>
    <s v=""/>
    <s v=""/>
    <s v=""/>
    <s v=""/>
  </r>
  <r>
    <d v="2024-03-01T00:00:00"/>
    <x v="12"/>
    <n v="125935"/>
    <s v="Vessel delay - greve fiscal"/>
    <s v="GM"/>
    <d v="2024-03-22T00:00:00"/>
    <s v="Pinhal"/>
    <s v="Inbound Premium"/>
    <n v="410.71"/>
    <n v="410.71"/>
    <n v="5.7474773236967089E-4"/>
    <s v="PC-Plant PC Resp"/>
    <s v="Normal"/>
    <s v="APTIV MANUFATURA E SERVICOS DE DIST-1039282"/>
    <s v="Empresa de Transportes Covre-Dummy"/>
    <s v="Emergencial com a Covre para evitar parada de linha do Body 01 e Body 02. O emergencial é necessário devido ao atraso de ETA do navio PL GERMANY. ETA original era 15/03 e atracou apenas ontem às 18 horas."/>
    <s v="EMPRESA DE TRANSPORTES COVRE"/>
    <s v="PTA-00159739"/>
    <s v="47315376;"/>
    <s v=";"/>
    <s v=";"/>
    <s v="Aptiv"/>
    <s v="Premium - Productive"/>
    <s v="rodrigo.perez@aptiv.com"/>
    <s v="2024-03-22T02:26:48.24"/>
    <s v="2024-03-22T05:06:50.00"/>
    <s v="SA"/>
    <s v="Closed Not Recovered"/>
    <s v="0"/>
    <s v=""/>
    <s v="0"/>
    <s v="2024-03-22T00:00:00"/>
    <s v="10010"/>
    <s v="Q18"/>
    <s v=""/>
    <s v=""/>
    <s v="Non-Recoverable"/>
    <s v=""/>
    <s v="410.71"/>
    <s v=""/>
    <s v="R. Hercílio Camargo Barbosa, 207"/>
    <s v="Santos"/>
    <s v="Dummy"/>
    <s v="BR"/>
    <s v="SA"/>
    <s v="Sao Paulo"/>
    <s v="11095-590"/>
    <s v="RUA JOSE MONFARDINI 3845"/>
    <s v="ESPIRITO SANTO DO PINHAL"/>
    <s v="1039282"/>
    <s v="BR"/>
    <s v="SA"/>
    <s v="SP"/>
    <s v="13990-000"/>
    <s v="SPS"/>
    <s v="Approved"/>
    <s v="Edilson, Geraldo"/>
    <s v="2024-03-22T05:06:50.00"/>
    <s v="0"/>
    <s v="EMPRESA DE TRANSPORTES COVRE"/>
    <s v=""/>
    <s v=""/>
    <s v="Aptiv"/>
    <s v=""/>
    <s v="Personal Estimate"/>
    <s v="Personal Estimate"/>
    <s v=""/>
    <s v=""/>
    <s v="0 Days 2 Hr 40 Min "/>
    <s v="500"/>
    <s v="Approved -  ;; Approved -  ;"/>
    <s v="410.71"/>
    <s v="410.71"/>
    <s v=";"/>
    <s v=";"/>
    <s v=";"/>
    <s v="BR"/>
    <s v="BODY"/>
    <s v="USD"/>
    <s v=""/>
    <s v=""/>
    <s v=""/>
    <s v=""/>
    <s v="1"/>
    <s v=""/>
    <s v=""/>
    <s v=""/>
    <s v="0"/>
    <s v=""/>
    <s v=""/>
    <s v=""/>
    <s v=""/>
    <s v=""/>
    <s v="217616996"/>
    <s v=""/>
  </r>
  <r>
    <d v="2024-03-01T00:00:00"/>
    <x v="9"/>
    <n v="126011"/>
    <s v="P&amp;A"/>
    <s v="FIAT"/>
    <d v="2024-03-22T00:00:00"/>
    <s v="Paraisopolis"/>
    <s v="Inbound Premium"/>
    <n v="60.27"/>
    <n v="60.27"/>
    <n v="8.4341861240096584E-5"/>
    <s v="OOOT-Other/Sales"/>
    <s v="Normal"/>
    <s v="APTIV MANUFATURA E SERVICOS DE-733223"/>
    <s v="LEAR CORPORATION CZECH REPUBLIC S.R-7027604"/>
    <s v="Material critico para atender montagem de peças de P&amp;A, conforme programação recebida do cliente."/>
    <s v="DHL Express SA"/>
    <s v="PTA-00159738"/>
    <s v="13943470;"/>
    <s v="100;"/>
    <s v="6.00;"/>
    <s v="Aptiv"/>
    <s v="Premium - Productive"/>
    <s v="marcia.p.torres@aptiv.com"/>
    <s v="2024-03-22T02:41:59.35"/>
    <s v="2024-03-22T05:06:29.00"/>
    <s v="SA"/>
    <s v="Closed Not Recovered"/>
    <s v="0"/>
    <s v=""/>
    <s v="0"/>
    <s v=""/>
    <s v="10012"/>
    <s v="Q11"/>
    <s v=""/>
    <s v=""/>
    <s v="Non-Recoverable"/>
    <s v=""/>
    <s v="60.27"/>
    <s v=""/>
    <s v="TOVRN 735/10"/>
    <s v="VYSKOV"/>
    <s v="7027604"/>
    <s v="CZ"/>
    <s v="EMEA"/>
    <s v="646"/>
    <s v="682 01"/>
    <s v="AVENIDA AVELINO RIBEIRO, 900"/>
    <s v="PARAISOPOLIS"/>
    <s v="733223"/>
    <s v="BR"/>
    <s v="SA"/>
    <s v="MG"/>
    <s v="37660-000"/>
    <s v="SPS"/>
    <s v="Approved"/>
    <s v="Edilson, Geraldo"/>
    <s v="2024-03-22T05:06:29.00"/>
    <s v="0"/>
    <s v=""/>
    <s v=""/>
    <s v=""/>
    <s v="Aptiv"/>
    <s v=""/>
    <s v="Invoice"/>
    <s v=""/>
    <s v=""/>
    <s v=""/>
    <s v="0 Days 2 Hr 24 Min "/>
    <s v="500"/>
    <s v="Approved -  ;; Approved -  ;"/>
    <s v="60.27"/>
    <s v="60.27"/>
    <s v=";"/>
    <s v="39x29x22;"/>
    <s v=";"/>
    <s v="BR"/>
    <s v="P&amp;A"/>
    <s v="USD"/>
    <s v=""/>
    <s v=""/>
    <s v="Kg"/>
    <s v="Material critico para atender montagem de peças de P&amp;A, conforme programação recebida do cliente."/>
    <s v="1"/>
    <s v=""/>
    <s v=""/>
    <s v=""/>
    <s v="0"/>
    <s v=""/>
    <s v=""/>
    <s v=""/>
    <s v=""/>
    <s v="175592476"/>
    <s v=""/>
    <s v=""/>
  </r>
  <r>
    <d v="2024-03-01T00:00:00"/>
    <x v="3"/>
    <n v="126077"/>
    <s v="Customer reschedule - recuperado em POV"/>
    <s v="OTHER"/>
    <d v="2024-03-25T00:00:00"/>
    <s v="Paraisopolis"/>
    <s v="Inbound Premium"/>
    <n v="1523.11"/>
    <n v="1523.11"/>
    <n v="2.1314407213108258E-3"/>
    <s v="S2-External Customer driven schedule changes"/>
    <s v="Cost Recovery"/>
    <s v="APTIV MANUFATURA E SERVICOS DE-733223"/>
    <s v="DELFINGEN FR-ANTEUIL-1089742"/>
    <s v="Increase MAN - Costs were recovered by POV16736"/>
    <s v="DSV UTI Air &amp; Sea Agenciamento de Transportes"/>
    <s v=""/>
    <s v="M5081010;"/>
    <s v=";"/>
    <s v=";"/>
    <s v="Customer"/>
    <s v="Premium - Productive"/>
    <s v="lua.barbosa.ribeiro@aptiv.com"/>
    <s v="2024-03-22T04:33:36.00"/>
    <s v="2024-03-22T04:24:49.69"/>
    <s v="SA"/>
    <s v="Closed Not Recovered"/>
    <s v="0"/>
    <s v=""/>
    <s v="0"/>
    <s v="2024-04-01T00:00:00"/>
    <s v="10012"/>
    <s v="Q11"/>
    <s v=""/>
    <s v=""/>
    <s v="Recoverable"/>
    <s v="POV VW MAN   16736"/>
    <s v="1380"/>
    <s v=""/>
    <s v="RUE EMILE STREIT"/>
    <s v="ANTEUIL"/>
    <s v="1089742"/>
    <s v="FR"/>
    <s v="EMEA"/>
    <s v="25"/>
    <s v="25340"/>
    <s v="AVENIDA AVELINO RIBEIRO, 900"/>
    <s v="PARAISOPOLIS"/>
    <s v="733223"/>
    <s v="BR"/>
    <s v="SA"/>
    <s v="MG"/>
    <s v="37660-000"/>
    <s v="SPS"/>
    <s v="Pending"/>
    <s v=""/>
    <s v=""/>
    <s v="0"/>
    <s v=""/>
    <s v=""/>
    <s v=""/>
    <s v="Customer"/>
    <s v=""/>
    <s v="Invoice"/>
    <s v=""/>
    <s v="OTHER"/>
    <s v=""/>
    <s v=""/>
    <s v="0"/>
    <s v="Approved -  ;; Approved -  ;; Approved -  ;; Approved -  ;; Pending - "/>
    <s v="1523.11"/>
    <s v="1523.11"/>
    <s v=";"/>
    <s v=";"/>
    <s v=";"/>
    <s v="BR"/>
    <s v="ENGINE MAN"/>
    <s v="EUR"/>
    <s v=""/>
    <s v=""/>
    <s v=""/>
    <s v=""/>
    <s v="1.1037"/>
    <s v=""/>
    <s v=""/>
    <s v=""/>
    <s v="0"/>
    <s v=""/>
    <s v=""/>
    <s v=""/>
    <s v=""/>
    <s v="505882451"/>
    <s v=""/>
    <s v=""/>
  </r>
  <r>
    <d v="2024-03-01T00:00:00"/>
    <x v="3"/>
    <n v="126109"/>
    <s v="Customer reschedule - recuperado em POV"/>
    <s v="VW"/>
    <d v="2024-03-25T00:00:00"/>
    <s v="Paraisopolis"/>
    <s v="Inbound Premium"/>
    <n v="220"/>
    <n v="220"/>
    <n v="3.078680848319437E-4"/>
    <s v="S2-External Customer driven schedule changes"/>
    <s v="Cost Recovery"/>
    <s v="APTIV MANUFATURA E SERVICOS DE-724381"/>
    <s v="APTIV CENTEC I (FW98)-725544"/>
    <s v="Variação do cliente"/>
    <s v="DHL Express SA"/>
    <s v="PTA-00159822"/>
    <s v="15326655;"/>
    <s v=";"/>
    <s v=";"/>
    <s v="Customer"/>
    <s v="Premium - Productive"/>
    <s v="Moraes.Arnaldo@aptiv.com"/>
    <s v="2024-03-22T05:28:04.98"/>
    <s v="2024-03-22T11:46:06.00"/>
    <s v="SA"/>
    <s v="Closed Recovered"/>
    <s v="0"/>
    <s v=""/>
    <s v="0"/>
    <s v=""/>
    <s v="10012"/>
    <s v="Q11"/>
    <s v=""/>
    <s v=""/>
    <s v="Recoverable"/>
    <s v="Recuperado na POV16734 (MAN)"/>
    <s v="220"/>
    <s v=""/>
    <s v="CARRETERA SALTILLO PIEDRAS NEGRAS K"/>
    <s v="RAMOS ARIZPE"/>
    <s v="725544"/>
    <s v="MX"/>
    <s v="NA"/>
    <s v="COA"/>
    <s v="25900"/>
    <s v="AVENIDA AVELINO RIBEIRO, 900"/>
    <s v="PARAISOPOLIS"/>
    <s v="724381"/>
    <s v="BR"/>
    <s v="SA"/>
    <s v="MG"/>
    <s v="37660-000"/>
    <s v="SPS"/>
    <s v="Approved"/>
    <s v="Edilson, Geraldo"/>
    <s v="2024-03-22T11:46:06.00"/>
    <s v="0"/>
    <s v=""/>
    <s v=""/>
    <s v=""/>
    <s v="Customer"/>
    <s v=""/>
    <s v="Personal Estimate"/>
    <s v=""/>
    <s v="VW"/>
    <s v=""/>
    <s v="0 Days 6 Hr 18 Min "/>
    <s v="500"/>
    <s v="Approved -  ;; Approved -  ;"/>
    <s v="220"/>
    <s v="220"/>
    <s v=";"/>
    <s v=";"/>
    <s v=";"/>
    <s v="BR"/>
    <s v="EURO III"/>
    <s v="USD"/>
    <s v=""/>
    <s v=""/>
    <s v=""/>
    <s v=""/>
    <s v="1"/>
    <s v=""/>
    <s v=""/>
    <s v=""/>
    <s v="0"/>
    <s v=""/>
    <s v=""/>
    <s v=""/>
    <s v=""/>
    <s v=""/>
    <s v=""/>
    <s v=""/>
  </r>
  <r>
    <d v="2024-03-01T00:00:00"/>
    <x v="0"/>
    <n v="126248"/>
    <s v="Project/ Samples - VW 246 A0"/>
    <s v="VW"/>
    <d v="2024-03-25T00:00:00"/>
    <s v="Paraisopolis"/>
    <s v="Inbound Premium"/>
    <n v="58.94"/>
    <n v="58.94"/>
    <n v="8.2480658727248905E-5"/>
    <s v="E1P-Prototypes/Samples"/>
    <s v="Cost Recovery"/>
    <s v="APTIV MANUFATURA E SERVICOS DE-724381"/>
    <s v="DSG CANUSA GMBH-751661"/>
    <s v="Parts for project development. Freight approved by email by the Project Manager."/>
    <s v="DHL Express SA"/>
    <s v=""/>
    <s v="35444501;"/>
    <s v=";"/>
    <s v=";"/>
    <s v="Aptiv"/>
    <s v="Premium - Productive"/>
    <s v="Stefany.Tressoldi@aptiv.com"/>
    <s v="2024-03-25T11:14:24.67"/>
    <s v="2024-03-25T11:13:06.04"/>
    <s v="SA"/>
    <s v="Open"/>
    <s v="0"/>
    <s v=""/>
    <s v="0"/>
    <s v=""/>
    <s v="10012"/>
    <s v="Q11"/>
    <s v=""/>
    <s v=""/>
    <s v="Recoverable"/>
    <s v=""/>
    <s v="58.94"/>
    <s v=""/>
    <s v="BOSCHSTRASSE 17"/>
    <s v="RHEINBACH"/>
    <s v="751661"/>
    <s v="DE"/>
    <s v="EMEA"/>
    <s v="05"/>
    <s v="53359"/>
    <s v="AVENIDA AVELINO RIBEIRO, 900"/>
    <s v="PARAISOPOLIS"/>
    <s v="724381"/>
    <s v="BR"/>
    <s v="SA"/>
    <s v="MG"/>
    <s v="37660-000"/>
    <s v="SPS"/>
    <s v="Pending"/>
    <s v=""/>
    <s v=""/>
    <s v="0"/>
    <s v="DHL Express SA"/>
    <s v="4642303072"/>
    <s v=""/>
    <s v="Aptiv"/>
    <s v=""/>
    <s v="Invoice"/>
    <s v="Invoice"/>
    <s v=""/>
    <s v=""/>
    <s v=""/>
    <s v="0"/>
    <s v="Pending - "/>
    <s v="58.94"/>
    <s v="58.94"/>
    <s v=";"/>
    <s v=";"/>
    <s v=";"/>
    <s v="BR"/>
    <s v="246 A0 SUV"/>
    <s v="USD"/>
    <s v=""/>
    <s v=""/>
    <s v=""/>
    <s v="DPP73277"/>
    <s v="1"/>
    <s v=""/>
    <s v=""/>
    <s v=""/>
    <s v="0"/>
    <s v=""/>
    <s v=""/>
    <s v=""/>
    <s v=""/>
    <s v=""/>
    <s v=""/>
    <s v=""/>
  </r>
  <r>
    <d v="2024-03-01T00:00:00"/>
    <x v="0"/>
    <n v="126249"/>
    <s v="Project/ Samples - VW 246 A0"/>
    <s v="VW"/>
    <d v="2024-03-25T00:00:00"/>
    <s v="Paraisopolis"/>
    <s v="Inbound Premium"/>
    <n v="108.61"/>
    <n v="108.61"/>
    <n v="1.519888758799882E-4"/>
    <s v="E1P-Prototypes/Samples"/>
    <s v="Cost Recovery"/>
    <s v="APTIV MANUFATURA E SERVICOS DE-724381"/>
    <s v="LEAR CORP AUSTRIA GMBH &amp; CO KG-722777"/>
    <s v="Parts for project development. Freight approved by email by the Project Manager."/>
    <s v="DHL Express SA"/>
    <s v=""/>
    <s v="33331221 ;"/>
    <s v=";"/>
    <s v=";"/>
    <s v="Aptiv"/>
    <s v="Premium - Productive"/>
    <s v="Stefany.Tressoldi@aptiv.com"/>
    <s v="2024-03-25T11:20:57.40"/>
    <s v="2024-03-25T11:18:39.94"/>
    <s v="SA"/>
    <s v="Open"/>
    <s v="0"/>
    <s v=""/>
    <s v="0"/>
    <s v=""/>
    <s v="10012"/>
    <s v="Q11"/>
    <s v=""/>
    <s v=""/>
    <s v="Recoverable"/>
    <s v=""/>
    <s v="108.61"/>
    <s v=""/>
    <s v="ALTE HAUPSTRASSE 5-7"/>
    <s v="KOEFLACH"/>
    <s v="722777"/>
    <s v="AT"/>
    <s v="EMEA"/>
    <s v="ST"/>
    <s v="8580"/>
    <s v="AVENIDA AVELINO RIBEIRO, 900"/>
    <s v="PARAISOPOLIS"/>
    <s v="724381"/>
    <s v="BR"/>
    <s v="SA"/>
    <s v="MG"/>
    <s v="37660-000"/>
    <s v="SPS"/>
    <s v="Pending"/>
    <s v=""/>
    <s v=""/>
    <s v="0"/>
    <s v="DHL Express SA"/>
    <s v=""/>
    <s v=""/>
    <s v="Aptiv"/>
    <s v=""/>
    <s v="Invoice"/>
    <s v="Invoice"/>
    <s v=""/>
    <s v=""/>
    <s v=""/>
    <s v="0"/>
    <s v="Pending - "/>
    <s v="108.61"/>
    <s v="108.61"/>
    <s v=";"/>
    <s v=";"/>
    <s v=";"/>
    <s v="BR"/>
    <s v="246 A0 SUV"/>
    <s v="USD"/>
    <s v=""/>
    <s v=""/>
    <s v=""/>
    <s v=""/>
    <s v="1"/>
    <s v=""/>
    <s v=""/>
    <s v=""/>
    <s v="0"/>
    <s v=""/>
    <s v=""/>
    <s v=""/>
    <s v=""/>
    <s v=""/>
    <s v=""/>
    <s v=""/>
  </r>
  <r>
    <d v="2024-03-01T00:00:00"/>
    <x v="3"/>
    <n v="126540"/>
    <s v="Customer reschedule - CR será negociado com o cliente"/>
    <s v="FIAT"/>
    <d v="2024-03-27T00:00:00"/>
    <s v="Paraisopolis"/>
    <s v="Inbound Premium"/>
    <n v="284.22000000000003"/>
    <n v="284.22000000000003"/>
    <n v="3.9773757759515931E-4"/>
    <s v="S4E-Errors or mix changes"/>
    <s v="Cost Recovery Pending"/>
    <s v="APTIV MANUFATURA E SERVICOS DE-733223"/>
    <s v="FEDERAL MOGUL-761229"/>
    <s v="The costs will be recovered from the client."/>
    <s v="DHL Express SA"/>
    <s v=""/>
    <s v="M3536103;"/>
    <s v=";"/>
    <s v=";"/>
    <s v="Customer"/>
    <s v="Premium - Productive"/>
    <s v="gislene.de.fatima.clemente@aptiv.com"/>
    <s v="2024-03-26T10:21:49.85"/>
    <s v="2024-03-26T10:21:44.82"/>
    <s v="SA"/>
    <s v="Open"/>
    <s v="0"/>
    <s v=""/>
    <s v="0"/>
    <s v=""/>
    <s v="10012"/>
    <s v="Q11"/>
    <s v=""/>
    <s v=""/>
    <s v="Recoverable"/>
    <s v="The costs will be recovered from the client."/>
    <s v="284.22"/>
    <s v=""/>
    <s v="1280 DON HASKINS DRIVE"/>
    <s v="EL PASO"/>
    <s v="761229"/>
    <s v="US"/>
    <s v="NA"/>
    <s v="TX"/>
    <s v="79936"/>
    <s v="AVENIDA AVELINO RIBEIRO, 900"/>
    <s v="PARAISOPOLIS"/>
    <s v="733223"/>
    <s v="BR"/>
    <s v="SA"/>
    <s v="MG"/>
    <s v="37660-000"/>
    <s v="SPS"/>
    <s v="Pending"/>
    <s v=""/>
    <s v=""/>
    <s v="0"/>
    <s v=""/>
    <s v=""/>
    <s v=""/>
    <s v="Aptiv"/>
    <s v=""/>
    <s v="Invoice"/>
    <s v=""/>
    <s v="FIAT"/>
    <s v=""/>
    <s v=""/>
    <s v="0"/>
    <s v="Pending - "/>
    <s v="284.22"/>
    <s v="284.22"/>
    <s v=";"/>
    <s v=";"/>
    <s v=";"/>
    <s v="BR"/>
    <s v="FXMOTOR"/>
    <s v="USD"/>
    <s v=""/>
    <s v=""/>
    <s v=""/>
    <s v=""/>
    <s v="1"/>
    <s v=""/>
    <s v=""/>
    <s v=""/>
    <s v="0"/>
    <s v=""/>
    <s v=""/>
    <s v=""/>
    <s v=""/>
    <s v=""/>
    <s v=""/>
    <s v=""/>
  </r>
  <r>
    <d v="2024-03-01T00:00:00"/>
    <x v="0"/>
    <n v="126808"/>
    <s v="Project prototype/ samples - Absorvido em SC"/>
    <s v="JOHN DEERE"/>
    <d v="2024-03-27T00:00:00"/>
    <s v="Paraisopolis"/>
    <s v="Inbound Premium"/>
    <n v="890"/>
    <n v="890"/>
    <n v="1.2454663431837722E-3"/>
    <s v="E1P-Prototypes/Samples"/>
    <s v="Cost Recovery"/>
    <s v="APTIV MANUFATURA E SERVICOS DE-733223"/>
    <s v="LEONI AG-1015100"/>
    <s v="Parts for project development. Freight will be absorbed in the SC 529-23 quotation. "/>
    <s v="JAS DO BRASIL LTD"/>
    <s v=""/>
    <s v="M7600106;"/>
    <s v=";"/>
    <s v=";"/>
    <s v="Aptiv"/>
    <s v="Premium - Productive"/>
    <s v="rayzza.peres@aptiv.com"/>
    <s v="2024-03-27T12:18:31.78"/>
    <s v="2024-03-27T12:16:14.78"/>
    <s v="SA"/>
    <s v="Closed Recovered"/>
    <s v="0"/>
    <s v=""/>
    <s v="890"/>
    <s v=""/>
    <s v="10012"/>
    <s v="Q11"/>
    <s v=""/>
    <s v="890"/>
    <s v="Recoverable"/>
    <s v=""/>
    <s v="890"/>
    <s v="USD"/>
    <s v="MARIENSTR. 7"/>
    <s v="NUERNBERG"/>
    <s v="1015100"/>
    <s v="DE"/>
    <s v="EMEA"/>
    <s v="BY"/>
    <s v="90402"/>
    <s v="AVENIDA AVELINO RIBEIRO, 900"/>
    <s v="PARAISOPOLIS"/>
    <s v="733223"/>
    <s v="BR"/>
    <s v="SA"/>
    <s v="MG"/>
    <s v="37660-000"/>
    <s v="SPS"/>
    <s v="Pending"/>
    <s v=""/>
    <s v=""/>
    <s v="0"/>
    <s v="JAS DO BRASIL LTD"/>
    <s v=""/>
    <s v=""/>
    <s v="Aptiv"/>
    <s v=""/>
    <s v="Email Quote"/>
    <s v="Invoice"/>
    <s v=""/>
    <s v=""/>
    <s v=""/>
    <s v="0"/>
    <s v="Pending - "/>
    <s v="890"/>
    <s v="890"/>
    <s v=";"/>
    <s v=";"/>
    <s v=";"/>
    <s v="BR"/>
    <s v="MERCURY"/>
    <s v="USD"/>
    <s v=""/>
    <s v=""/>
    <s v=""/>
    <s v="DPP72421 "/>
    <s v="1"/>
    <s v="1"/>
    <s v=""/>
    <s v=""/>
    <s v="0"/>
    <s v=""/>
    <s v=""/>
    <s v=""/>
    <s v=""/>
    <s v="300881192"/>
    <s v=""/>
    <s v=""/>
  </r>
  <r>
    <d v="2024-03-01T00:00:00"/>
    <x v="3"/>
    <n v="126947"/>
    <s v="Customer reschedule - CR será negociado com o cliente"/>
    <s v="FIAT"/>
    <d v="2024-03-28T00:00:00"/>
    <s v="Ouros"/>
    <s v="Inbound Premium"/>
    <n v="300"/>
    <n v="300"/>
    <n v="4.1982011567992322E-4"/>
    <s v="S2-External Customer driven schedule changes"/>
    <s v="Cost Recovery Pending"/>
    <s v="APTIV MANUFATURA E SERVICOS DE-743893"/>
    <s v="MTA S P A-737725"/>
    <s v="Reprograma do cliente"/>
    <s v="JAS DO BRASIL LTD"/>
    <s v="PTA-00160617"/>
    <s v="33119052;"/>
    <s v=";"/>
    <s v=";"/>
    <s v="Customer"/>
    <s v="Premium - Productive"/>
    <s v="Moraes.Arnaldo@aptiv.com"/>
    <s v="2024-03-27T02:54:37.78"/>
    <s v="2024-03-27T06:04:13.00"/>
    <s v="SA"/>
    <s v="Open"/>
    <s v="0"/>
    <s v=""/>
    <s v="0"/>
    <s v=""/>
    <s v="10023"/>
    <s v="Q11"/>
    <s v=""/>
    <s v=""/>
    <s v="Recoverable"/>
    <s v="O custo será repassado para o cliente"/>
    <s v="300"/>
    <s v=""/>
    <s v="VIALE DELLINDUSTRIA 12"/>
    <s v="CODOGNO"/>
    <s v="737725"/>
    <s v="IT"/>
    <s v="EMEA"/>
    <s v="LO"/>
    <s v="26845"/>
    <s v="TV ANTONIO E FONSECA 250 BAIRRO"/>
    <s v="CONCEICAO DOS OUROS"/>
    <s v="743893"/>
    <s v="BR"/>
    <s v="SA"/>
    <s v="MG"/>
    <s v="37548-000"/>
    <s v="SPS"/>
    <s v="Approved"/>
    <s v="Edilson, Geraldo"/>
    <s v="2024-03-27T06:04:13.00"/>
    <s v="0"/>
    <s v=""/>
    <s v=""/>
    <s v=""/>
    <s v="Customer"/>
    <s v=""/>
    <s v="Invoice"/>
    <s v=""/>
    <s v="FIAT"/>
    <s v=""/>
    <s v="0 Days 3 Hr 9 Min "/>
    <s v="500"/>
    <s v="Approved -  ;; Approved -  ;"/>
    <s v="300"/>
    <s v="300"/>
    <s v=";"/>
    <s v=";"/>
    <s v=";"/>
    <s v="BR"/>
    <s v="Vão Motor"/>
    <s v="USD"/>
    <s v=""/>
    <s v=""/>
    <s v=""/>
    <s v=""/>
    <s v="1"/>
    <s v=""/>
    <s v=""/>
    <s v=""/>
    <s v="0"/>
    <s v=""/>
    <s v=""/>
    <s v=""/>
    <s v=""/>
    <s v=""/>
    <s v=""/>
    <s v=""/>
  </r>
  <r>
    <d v="2024-03-01T00:00:00"/>
    <x v="0"/>
    <n v="127032"/>
    <s v="Project prototype/ samples - Absorvido em NQE"/>
    <s v="VW"/>
    <d v="2024-03-28T00:00:00"/>
    <s v="Pinhal"/>
    <s v="Inbound Premium"/>
    <n v="150"/>
    <n v="150"/>
    <n v="2.0991005783996161E-4"/>
    <s v="E1P-Prototypes/Samples"/>
    <s v="Cost Recovery"/>
    <s v="APTIV MANUFATURA E SERVICOS DE-728338"/>
    <s v="KNIPPING KUNSTSTOFFTECHNIK GESSMANN-1014015"/>
    <s v="Parts for project development. Freight will be absorbed in the NQE 1014-22 quotation."/>
    <s v="DHL Express SA"/>
    <s v="PTA-00160615"/>
    <s v="33329619;"/>
    <s v=";"/>
    <s v=";"/>
    <s v="Customer"/>
    <s v="Premium - Productive"/>
    <s v="Joliel.Willian.Reis@aptiv.com"/>
    <s v="2024-03-27T05:17:05.23"/>
    <s v="2024-03-27T06:04:05.00"/>
    <s v="SA"/>
    <s v="Closed Recovered"/>
    <s v="0"/>
    <s v=""/>
    <s v="0"/>
    <s v="2024-03-27T00:00:00"/>
    <s v="10010"/>
    <s v="Q18"/>
    <s v=""/>
    <s v=""/>
    <s v="Recoverable"/>
    <s v=""/>
    <s v="150"/>
    <s v=""/>
    <s v="DIESELSTR. 27"/>
    <s v="LEINGARTEN"/>
    <s v="1014015"/>
    <s v="DE"/>
    <s v="EMEA"/>
    <s v="BW"/>
    <s v="74211"/>
    <s v="JOSE MONFARDINI N 3 845 LOTEAMENTO"/>
    <s v="ESPIRITO SANTO DO PINHAL"/>
    <s v="728338"/>
    <s v="BR"/>
    <s v="SA"/>
    <s v="SP"/>
    <s v="13990000"/>
    <s v="SPS"/>
    <s v="Approved"/>
    <s v="Edilson, Geraldo"/>
    <s v="2024-03-27T06:04:05.00"/>
    <s v="0"/>
    <s v=""/>
    <s v=""/>
    <s v=""/>
    <s v="Aptiv"/>
    <s v=""/>
    <s v="Personal Estimate"/>
    <s v=""/>
    <s v="VW"/>
    <s v=""/>
    <s v="0 Days 0 Hr 47 Min "/>
    <s v="500"/>
    <s v="Approved -  ;; Approved -  ;"/>
    <s v="150"/>
    <s v="150"/>
    <s v=";"/>
    <s v=";"/>
    <s v=";"/>
    <s v="BR"/>
    <s v="TAOS"/>
    <s v="USD"/>
    <s v=""/>
    <s v=""/>
    <s v=""/>
    <s v="33329613"/>
    <s v="1"/>
    <s v=""/>
    <s v=""/>
    <s v=""/>
    <s v="0"/>
    <s v=""/>
    <s v=""/>
    <s v=""/>
    <s v=""/>
    <s v="315658831"/>
    <s v=""/>
    <s v=""/>
  </r>
  <r>
    <d v="2024-03-01T00:00:00"/>
    <x v="0"/>
    <n v="127170"/>
    <s v="Project prototype/ samples - Absorvido em SC"/>
    <s v="JOHN DEERE"/>
    <d v="2024-03-28T00:00:00"/>
    <s v="Paraisopolis"/>
    <s v="Inbound Premium"/>
    <n v="330"/>
    <n v="330"/>
    <n v="4.6180212724791553E-4"/>
    <s v="E1P-Prototypes/Samples"/>
    <s v="Cost Recovery"/>
    <s v="APTIV MANUFATURA E SERVICOS DE-724381"/>
    <s v="SERENDIPITY ELECTRONICS, INC.-1062318"/>
    <s v="Parts for project development. Freight will be absorbed in the SC 529-23 quotation. "/>
    <s v="DHL Express SA"/>
    <s v="PTA-00160780"/>
    <s v="33218016;"/>
    <s v=";"/>
    <s v=";"/>
    <s v="Aptiv"/>
    <s v="Premium - Productive"/>
    <s v="rayzza.peres@aptiv.com"/>
    <s v="2024-03-28T11:56:30.77"/>
    <s v="2024-03-28T02:17:37.00"/>
    <s v="SA"/>
    <s v="Closed Recovered"/>
    <s v="0"/>
    <s v=""/>
    <s v="330"/>
    <s v=""/>
    <s v="10012"/>
    <s v="Q11"/>
    <s v=""/>
    <s v="330"/>
    <s v="Recoverable"/>
    <s v=""/>
    <s v="330"/>
    <s v="USD"/>
    <s v="152 E MAIN ST STE D"/>
    <s v="HUNTINGTON"/>
    <s v="1062318"/>
    <s v="US"/>
    <s v="NA"/>
    <s v="NY"/>
    <s v="11743-2958"/>
    <s v="AVENIDA AVELINO RIBEIRO, 900"/>
    <s v="PARAISOPOLIS"/>
    <s v="724381"/>
    <s v="BR"/>
    <s v="SA"/>
    <s v="MG"/>
    <s v="37660-000"/>
    <s v="SPS"/>
    <s v="Approved"/>
    <s v="Edilson, Geraldo"/>
    <s v="2024-03-28T02:17:37.00"/>
    <s v="0"/>
    <s v="DHL Express SA"/>
    <s v="1922364990"/>
    <s v=""/>
    <s v="Aptiv"/>
    <s v=""/>
    <s v="Invoice"/>
    <s v="Invoice"/>
    <s v=""/>
    <s v=""/>
    <s v="0 Days 2 Hr 21 Min "/>
    <s v="500"/>
    <s v="Approved -  ;; Approved -  ;"/>
    <s v="330"/>
    <s v="330"/>
    <s v=";"/>
    <s v=";"/>
    <s v=";"/>
    <s v="BR"/>
    <s v="MERCURY"/>
    <s v="USD"/>
    <s v=""/>
    <s v=""/>
    <s v=""/>
    <s v="DPP74112"/>
    <s v="1"/>
    <s v="1"/>
    <s v=""/>
    <s v=""/>
    <s v="0"/>
    <s v=""/>
    <s v=""/>
    <s v=""/>
    <s v=""/>
    <s v="800114696"/>
    <s v=""/>
    <s v=""/>
  </r>
  <r>
    <d v="2024-03-01T00:00:00"/>
    <x v="0"/>
    <n v="127232"/>
    <s v="Project prototype/ samples - Absorvido em SC"/>
    <s v="JOHN DEERE"/>
    <d v="2024-03-28T00:00:00"/>
    <s v="Paraisopolis"/>
    <s v="Inbound Premium"/>
    <n v="1209.5899999999999"/>
    <n v="1209.5899999999999"/>
    <n v="1.6927007124175942E-3"/>
    <s v="E1D-Aptiv Design/Engineering changes"/>
    <s v="Cost Recovery"/>
    <s v="APTIV MANUFATURA E SERVICOS DE-724381"/>
    <s v="dummy-Dummy"/>
    <s v="Material para atender montagem de peças de prototipo de engenharia Considerado o custo dentro da cotação SC1044-23"/>
    <s v="DHL Express SA"/>
    <s v=""/>
    <s v="15543907;"/>
    <s v="400;"/>
    <s v="112.10;"/>
    <s v="Aptiv"/>
    <s v="Premium - Productive"/>
    <s v="marcia.p.torres@aptiv.com"/>
    <s v="2024-03-28T03:10:28.74"/>
    <s v="2024-03-28T03:10:24.29"/>
    <s v="SA"/>
    <s v="Closed Recovered"/>
    <s v="0"/>
    <s v=""/>
    <s v="1209.59"/>
    <s v=""/>
    <s v="10012"/>
    <s v="Q11"/>
    <s v=""/>
    <s v="1209.59"/>
    <s v="Recoverable"/>
    <s v=""/>
    <s v="1209.59"/>
    <s v="USD"/>
    <s v="dummy"/>
    <s v="dummy"/>
    <s v="Dummy"/>
    <s v="CH"/>
    <s v="AP"/>
    <s v="dummy"/>
    <s v="dummy"/>
    <s v="AVENIDA AVELINO RIBEIRO, 900"/>
    <s v="PARAISOPOLIS"/>
    <s v="724381"/>
    <s v="BR"/>
    <s v="SA"/>
    <s v="MG"/>
    <s v="37660-000"/>
    <s v="SPS"/>
    <s v="Pending"/>
    <s v=""/>
    <s v=""/>
    <s v="0"/>
    <s v=""/>
    <s v=""/>
    <s v=""/>
    <s v="Aptiv"/>
    <s v=""/>
    <s v="Invoice"/>
    <s v="Invoice"/>
    <s v=""/>
    <s v=""/>
    <s v=""/>
    <s v="0"/>
    <s v="Approved -  ;; Approved -  ;; Approved -  ;; Pending - "/>
    <s v="1209.59"/>
    <s v="1209.59"/>
    <s v=";"/>
    <s v="1x53x1;"/>
    <s v=";"/>
    <s v="BR"/>
    <s v="JOHN DEERE/S8000"/>
    <s v="USD"/>
    <s v=""/>
    <s v=""/>
    <s v="Kg"/>
    <s v="Material para atender montagem de peças de prototipo de engenharia Considerado o custo dentro da cotação SC1044-23"/>
    <s v="1"/>
    <s v="1"/>
    <s v=""/>
    <s v=""/>
    <s v="0"/>
    <s v=""/>
    <s v=""/>
    <s v=""/>
    <s v=""/>
    <s v=""/>
    <s v=""/>
    <s v=""/>
  </r>
  <r>
    <d v="2024-04-01T00:00:00"/>
    <x v="7"/>
    <n v="127056"/>
    <s v="Stock divergence"/>
    <s v="PSA"/>
    <d v="2024-04-01T00:00:00"/>
    <s v="Paraisopolis"/>
    <s v="Inbound Premium"/>
    <n v="170"/>
    <n v="170"/>
    <n v="2.378980655519565E-4"/>
    <s v="S1I-Inventory loss/adjustments"/>
    <s v="Cost Recovery"/>
    <s v="APTIV MANUFATURA E SERVICOS DE-734227"/>
    <s v="LITTELFUSE INC-725670"/>
    <s v="Divergencia estoque"/>
    <s v="DHL Express SA"/>
    <s v="PTA-00162300"/>
    <s v="12065932;"/>
    <s v=";"/>
    <s v=";"/>
    <s v="Aptiv"/>
    <s v="Premium - Productive"/>
    <s v="lua.barbosa.ribeiro@aptiv.com"/>
    <s v="2024-03-27T05:50:16.14"/>
    <s v="2024-04-22T12:28:42.48"/>
    <s v="SA"/>
    <s v="Closed Recovered"/>
    <s v="0"/>
    <s v=""/>
    <s v="0"/>
    <s v="2024-04-08T00:00:00"/>
    <s v="10012"/>
    <s v="Q11"/>
    <s v=""/>
    <s v=""/>
    <s v="Non-Recoverable"/>
    <s v=""/>
    <s v="170"/>
    <s v=""/>
    <s v="1793 BROWN ST STE B"/>
    <s v="EAGLE PASS"/>
    <s v="725670"/>
    <s v="US"/>
    <s v="NA"/>
    <s v="TX"/>
    <s v="78852-5417"/>
    <s v="AVENIDA AVELINO RIBEIRO, 900"/>
    <s v="PARAISOPOLIS"/>
    <s v="734227"/>
    <s v="BR"/>
    <s v="SA"/>
    <s v="MG"/>
    <s v="37660-000"/>
    <s v="SPS"/>
    <s v="Approved"/>
    <s v="Edilson, Geraldo"/>
    <s v="2024-04-08T02:39:54.00"/>
    <s v="0"/>
    <s v=""/>
    <s v=""/>
    <s v=""/>
    <s v="Aptiv"/>
    <s v=""/>
    <s v="Invoice"/>
    <s v=""/>
    <s v=""/>
    <s v=""/>
    <s v="11 Days 20 Hr 49 Min "/>
    <s v="500"/>
    <s v="Approved -  ;; Approved -  ;"/>
    <s v="170"/>
    <s v="170"/>
    <s v=";"/>
    <s v=";"/>
    <s v=";"/>
    <s v="BR"/>
    <s v="PRINCIPAL F3"/>
    <s v="USD"/>
    <s v=""/>
    <s v=""/>
    <s v=""/>
    <s v="12092080"/>
    <s v="1"/>
    <s v=""/>
    <s v=""/>
    <s v=""/>
    <s v="0"/>
    <s v=""/>
    <s v=""/>
    <s v=""/>
    <s v=""/>
    <s v=""/>
    <s v=""/>
    <s v=""/>
  </r>
  <r>
    <d v="2024-04-01T00:00:00"/>
    <x v="3"/>
    <n v="126423"/>
    <s v="Customer reschedule - CR será negociado com o cliente"/>
    <s v="FIAT"/>
    <d v="2024-04-01T00:00:00"/>
    <s v="Ouros"/>
    <s v="Inbound Premium"/>
    <n v="980"/>
    <n v="980"/>
    <n v="1.3714123778877491E-3"/>
    <s v="B2-Behind Schedule-Aptiv"/>
    <s v="Cost Recovery"/>
    <s v="APTIV MANUFATURA E SERVICOS DE-743893"/>
    <s v="APTIV S&amp;P CONTRACT SERVICES SPAIN-733942"/>
    <s v="Increase FIAT within logistic protocol."/>
    <s v="DHL Express SA"/>
    <s v="PTA-00160301"/>
    <s v="35068964;"/>
    <s v=";"/>
    <s v=";"/>
    <s v="Aptiv"/>
    <s v="Premium - Productive"/>
    <s v="lua.barbosa.ribeiro@aptiv.com"/>
    <s v="2024-03-25T05:45:23.30"/>
    <s v="2024-04-09T12:48:20.25"/>
    <s v="SA"/>
    <s v="Open"/>
    <s v="0"/>
    <s v=""/>
    <s v="0"/>
    <s v="2024-04-08T00:00:00"/>
    <s v="10023"/>
    <s v="Q11"/>
    <s v=""/>
    <s v=""/>
    <s v="Non-Recoverable"/>
    <s v=""/>
    <s v="980"/>
    <s v=""/>
    <s v="POLIGONO INDUSTRIAL DE LANDABEN, C/"/>
    <s v="PAMPLONA"/>
    <s v="733942"/>
    <s v="ES"/>
    <s v="EMEA"/>
    <s v="31"/>
    <s v="31012"/>
    <s v="TV ANTONIO E FONSECA 250 BAIRRO"/>
    <s v="CONCEICAO DOS OUROS"/>
    <s v="743893"/>
    <s v="BR"/>
    <s v="SA"/>
    <s v="MG"/>
    <s v="37548-000"/>
    <s v="SPS"/>
    <s v="Approved"/>
    <s v="Naus, Angelica"/>
    <s v="2024-03-26T11:40:29.00"/>
    <s v="0"/>
    <s v=""/>
    <s v=""/>
    <s v=""/>
    <s v="Aptiv"/>
    <s v=""/>
    <s v="Invoice"/>
    <s v=""/>
    <s v=""/>
    <s v=""/>
    <s v="0 Days 17 Hr 55 Min "/>
    <s v="1000"/>
    <s v="Approved -  ;; Approved -  ;; Approved -  ;; Approved -  ;"/>
    <s v="980"/>
    <s v="980"/>
    <s v=";"/>
    <s v=";"/>
    <s v=";"/>
    <s v="BR"/>
    <s v="POSTERIOR X6H"/>
    <s v="USD"/>
    <s v=""/>
    <s v=""/>
    <s v=""/>
    <s v="15471053"/>
    <s v="1"/>
    <s v=""/>
    <s v=""/>
    <s v=""/>
    <s v="0"/>
    <s v=""/>
    <s v=""/>
    <s v=""/>
    <s v=""/>
    <s v=""/>
    <s v=""/>
    <s v=""/>
  </r>
  <r>
    <d v="2024-04-01T00:00:00"/>
    <x v="3"/>
    <n v="126563"/>
    <s v="Customer reschedule  -  recuperado em POV"/>
    <s v="CNH COMBINE"/>
    <d v="2024-04-01T00:00:00"/>
    <s v="Paraisopolis"/>
    <s v="Inbound Premium"/>
    <n v="852.5"/>
    <n v="852.5"/>
    <n v="1.1929888287237817E-3"/>
    <s v="S2-External Customer driven schedule changes"/>
    <s v="Cost Recovery"/>
    <s v="Paraisopolis-10012"/>
    <s v="COFICAB MEXICO, S.L.-7078863"/>
    <s v="Consulta CNH ACS83"/>
    <s v="JAS DO BRASIL LTD"/>
    <s v="PTA-00160663"/>
    <s v="M3070608;"/>
    <s v=";"/>
    <s v=";"/>
    <s v="Customer"/>
    <s v="Premium - Productive"/>
    <s v="william.de.siqueira@aptiv.com"/>
    <s v="2024-03-26T11:52:42.26"/>
    <s v="2024-03-27T09:04:24.00"/>
    <s v="SA"/>
    <s v="Closed Recovered"/>
    <s v="0"/>
    <s v=""/>
    <s v="0"/>
    <s v=""/>
    <s v="10012"/>
    <s v="Q11"/>
    <s v=""/>
    <s v=""/>
    <s v="Recoverable"/>
    <s v="POV 16775"/>
    <s v="852.5"/>
    <s v=""/>
    <s v="AV. FIDEL VELAZQUEZ SANCHEZ NO."/>
    <s v="DURANGO"/>
    <s v="7078863"/>
    <s v="MX"/>
    <s v="NA"/>
    <s v="DUR"/>
    <s v="34234"/>
    <s v="Av. Avelino Ribeiro, 900"/>
    <s v="PARAISOPOLIS"/>
    <s v="10012"/>
    <s v="BR"/>
    <s v="SA"/>
    <s v="Minas Gerais"/>
    <s v="37660-000"/>
    <s v="SPS"/>
    <s v="Approved"/>
    <s v="Naus, Angelica"/>
    <s v="2024-03-27T09:04:24.00"/>
    <s v="0"/>
    <s v=""/>
    <s v=""/>
    <s v=""/>
    <s v="Customer"/>
    <s v=""/>
    <s v="Invoice"/>
    <s v=""/>
    <s v="CNH COMBINE"/>
    <s v=""/>
    <s v="1 Days 9 Hr 11 Min "/>
    <s v="1000"/>
    <s v="Approved -  ;; Approved -  ;; Approved -  ;; Approved -  ;; Approved -  ;; Approved -  ;; Approved -  ;; Approved -  ;"/>
    <s v="852.5"/>
    <s v="852.5"/>
    <s v=";"/>
    <s v=";"/>
    <s v=";"/>
    <s v="BR"/>
    <s v="ACS83"/>
    <s v="USD"/>
    <s v=""/>
    <s v=""/>
    <s v=""/>
    <s v=""/>
    <s v="1"/>
    <s v=""/>
    <s v=""/>
    <s v=""/>
    <s v="0"/>
    <s v=""/>
    <s v=""/>
    <s v=""/>
    <s v=""/>
    <s v="400040148"/>
    <s v=""/>
    <s v=""/>
  </r>
  <r>
    <d v="2024-04-01T00:00:00"/>
    <x v="3"/>
    <n v="126566"/>
    <s v="Customer reschedule - CR será negociado com o cliente"/>
    <s v="FIAT"/>
    <d v="2024-04-01T00:00:00"/>
    <s v="Ouros"/>
    <s v="Inbound Premium"/>
    <n v="280"/>
    <n v="280"/>
    <n v="3.9183210796792832E-4"/>
    <s v="S2-External Customer driven schedule changes"/>
    <s v="Cost Recovery"/>
    <s v="APTIV MANUFATURA E SERVICOS DE-743893"/>
    <s v="APTIV CENTEC I (FW98)-733972"/>
    <s v="Reprograma do cliente"/>
    <s v="DHL Express SA"/>
    <s v="PTA-00160620"/>
    <s v="33257488;"/>
    <s v=";"/>
    <s v=";"/>
    <s v="Customer"/>
    <s v="Premium - Productive"/>
    <s v="Moraes.Arnaldo@aptiv.com"/>
    <s v="2024-03-26T11:54:46.73"/>
    <s v="2024-03-27T06:04:38.00"/>
    <s v="SA"/>
    <s v="Open"/>
    <s v="0"/>
    <s v=""/>
    <s v="0"/>
    <s v=""/>
    <s v="10023"/>
    <s v="Q11"/>
    <s v=""/>
    <s v=""/>
    <s v="Recoverable"/>
    <s v="O custo será repassado para o cliente"/>
    <s v="280"/>
    <s v=""/>
    <s v="CARRETERA SALTILLO PIEDRAS NEGRAS K"/>
    <s v="RAMOS ARIZPE"/>
    <s v="733972"/>
    <s v="MX"/>
    <s v="NA"/>
    <s v="COA"/>
    <s v="25900"/>
    <s v="TV ANTONIO E FONSECA 250 BAIRRO"/>
    <s v="CONCEICAO DOS OUROS"/>
    <s v="743893"/>
    <s v="BR"/>
    <s v="SA"/>
    <s v="MG"/>
    <s v="37548-000"/>
    <s v="SPS"/>
    <s v="Approved"/>
    <s v="Edilson, Geraldo"/>
    <s v="2024-03-27T06:04:38.00"/>
    <s v="0"/>
    <s v=""/>
    <s v=""/>
    <s v=""/>
    <s v="Customer"/>
    <s v=""/>
    <s v="Personal Estimate"/>
    <s v=""/>
    <s v="FIAT"/>
    <s v=""/>
    <s v="1 Days 6 Hr 9 Min "/>
    <s v="500"/>
    <s v="Approved -  ;; Approved -  ;"/>
    <s v="280"/>
    <s v="280"/>
    <s v=";"/>
    <s v=";"/>
    <s v=";"/>
    <s v="BR"/>
    <s v="VÃO MOTOR"/>
    <s v="USD"/>
    <s v=""/>
    <s v=""/>
    <s v=""/>
    <s v="15419715-15326915"/>
    <s v="1"/>
    <s v=""/>
    <s v=""/>
    <s v=""/>
    <s v="0"/>
    <s v=""/>
    <s v=""/>
    <s v=""/>
    <s v=""/>
    <s v=""/>
    <s v=""/>
    <s v=""/>
  </r>
  <r>
    <d v="2024-04-01T00:00:00"/>
    <x v="2"/>
    <n v="126582"/>
    <s v="Internal strategy"/>
    <s v="GM"/>
    <d v="2024-04-01T00:00:00"/>
    <s v="Pinhal"/>
    <s v="Inbound Premium"/>
    <n v="476.92"/>
    <n v="476.92"/>
    <n v="6.6740203190022995E-4"/>
    <s v="PC-Plant PC Resp"/>
    <s v="Normal"/>
    <s v="APTIV MANUFATURA E SERVICOS DE-728338"/>
    <s v="SWS CHINA LTD.-1071624"/>
    <s v="Aéreo necessário devido à estrategia interna de adiantamento dos arranques da GM no mês de Março para utilizar mão de obra da TAOS."/>
    <s v="DHL Express SA"/>
    <s v="PTA-00161239"/>
    <s v="33103170;"/>
    <s v=";"/>
    <s v=";"/>
    <s v="Aptiv"/>
    <s v="Premium - Productive"/>
    <s v="rodrigo.perez@aptiv.com"/>
    <s v="2024-04-01T03:09:04.03"/>
    <s v="2024-04-06T02:23:40.69"/>
    <s v="SA"/>
    <s v="Closed Not Recovered"/>
    <s v="0"/>
    <s v=""/>
    <s v="476.92"/>
    <s v="2024-04-01T00:00:00"/>
    <s v="10010"/>
    <s v="Q18"/>
    <s v=""/>
    <s v="476.92"/>
    <s v="Non-Recoverable"/>
    <s v=""/>
    <s v="476.92"/>
    <s v="USD"/>
    <s v="ROOM 350, FLOOR 3, NO.211, FUTE N. ROAD, CHINA PILOT FREE TR"/>
    <s v="SHANGHAI"/>
    <s v="1071624"/>
    <s v="CN"/>
    <s v="AP"/>
    <s v="31"/>
    <s v="200051"/>
    <s v="JOSE MONFARDINI N 3 845 LOTEAMENTO"/>
    <s v="ESPIRITO SANTO DO PINHAL"/>
    <s v="728338"/>
    <s v="BR"/>
    <s v="SA"/>
    <s v="SP"/>
    <s v="13990000"/>
    <s v="SPS"/>
    <s v="Approved"/>
    <s v="Edilson, Geraldo"/>
    <s v="2024-04-01T08:51:08.00"/>
    <s v="0"/>
    <s v="DHL Express SA"/>
    <s v="5370006552"/>
    <s v=""/>
    <s v="Aptiv"/>
    <s v=""/>
    <s v="Personal Estimate"/>
    <s v="Personal Estimate"/>
    <s v=""/>
    <s v=""/>
    <s v="0 Days 5 Hr 42 Min "/>
    <s v="500"/>
    <s v="Approved -  ;; Approved -  ;"/>
    <s v="476.92"/>
    <s v="476.92"/>
    <s v=";"/>
    <s v=";"/>
    <s v=";"/>
    <s v="BR"/>
    <s v="CONSOLE"/>
    <s v="USD"/>
    <s v=""/>
    <s v=""/>
    <s v=""/>
    <s v=""/>
    <s v="1"/>
    <s v="1"/>
    <s v=""/>
    <s v=""/>
    <s v="0"/>
    <s v=""/>
    <s v=""/>
    <s v=""/>
    <s v=""/>
    <s v="690556345"/>
    <s v=""/>
    <s v=""/>
  </r>
  <r>
    <d v="2024-04-01T00:00:00"/>
    <x v="3"/>
    <n v="127225"/>
    <s v="Customer reschedule - CR será negociado com o cliente"/>
    <s v="FIAT"/>
    <d v="2024-04-01T00:00:00"/>
    <s v="Ouros"/>
    <s v="Inbound Premium"/>
    <n v="860.89"/>
    <n v="860.89"/>
    <n v="1.2047297979589635E-3"/>
    <s v="B2-Behind Schedule-Aptiv"/>
    <s v="Cost Recovery"/>
    <s v="APTIV MANUFATURA E SERVICOS DE-743893"/>
    <s v="APTIV HOLDINGS (AUSTRIA) GMBH-1037261"/>
    <s v="Reprograma Fiat - Custo será recuperado do cliente."/>
    <s v="JAS DO BRASIL LTD"/>
    <s v="PTA-00161544"/>
    <s v="35068994;"/>
    <s v=";"/>
    <s v=";"/>
    <s v="Aptiv"/>
    <s v="Premium - Productive"/>
    <s v="lua.barbosa.ribeiro@aptiv.com"/>
    <s v="2024-03-28T02:21:14.47"/>
    <s v="2024-04-03T11:19:37.00"/>
    <s v="SA"/>
    <s v="Open"/>
    <s v="0"/>
    <s v=""/>
    <s v="0"/>
    <s v="2024-04-09T00:00:00"/>
    <s v="10023"/>
    <s v="Q11"/>
    <s v=""/>
    <s v=""/>
    <s v="Recoverable"/>
    <s v=""/>
    <s v="780"/>
    <s v=""/>
    <s v="INDUSTRIESTRASSE 1"/>
    <s v="GROSSPETERSDORF"/>
    <s v="1037261"/>
    <s v="AT"/>
    <s v="EMEA"/>
    <s v="1"/>
    <s v="7503"/>
    <s v="TV ANTONIO E FONSECA 250 BAIRRO"/>
    <s v="CONCEICAO DOS OUROS"/>
    <s v="743893"/>
    <s v="BR"/>
    <s v="SA"/>
    <s v="MG"/>
    <s v="37548-000"/>
    <s v="SPS"/>
    <s v="Approved"/>
    <s v="Naus, Angelica"/>
    <s v="2024-04-03T11:19:37.00"/>
    <s v="0"/>
    <s v=""/>
    <s v=""/>
    <s v=""/>
    <s v="Aptiv"/>
    <s v=""/>
    <s v="Invoice"/>
    <s v=""/>
    <s v=""/>
    <s v=""/>
    <s v="5 Days 20 Hr 58 Min "/>
    <s v="1000"/>
    <s v="Approved -  ;; Approved -  ;; Approved -  ;; Approved -  ;"/>
    <s v="860.89"/>
    <s v="860.89"/>
    <s v=";"/>
    <s v=";"/>
    <s v=";"/>
    <s v="BR"/>
    <s v="POSTERIOR X6H"/>
    <s v="EUR"/>
    <s v=""/>
    <s v=""/>
    <s v=""/>
    <s v=""/>
    <s v="1.1037"/>
    <s v=""/>
    <s v=""/>
    <s v=""/>
    <s v="0"/>
    <s v=""/>
    <s v=""/>
    <s v=""/>
    <s v=""/>
    <s v="219757144"/>
    <s v=""/>
    <s v=""/>
  </r>
  <r>
    <d v="2024-04-01T00:00:00"/>
    <x v="3"/>
    <n v="127264"/>
    <s v="Customer reschedule - CR será negociado com o cliente"/>
    <s v="FIAT"/>
    <d v="2024-04-01T00:00:00"/>
    <s v="Ouros"/>
    <s v="Inbound Premium"/>
    <n v="180"/>
    <n v="180"/>
    <n v="2.5189206940795392E-4"/>
    <s v="B2-Behind Schedule-Aptiv"/>
    <s v="Cost Recovery"/>
    <s v="APTIV MANUFATURA E SERVICOS DE-743893"/>
    <s v="APTIV HOLDINGS FRANCE SAS-7079149"/>
    <s v="Reprograma FIAT - Custo será recuperado do cliente."/>
    <s v="DHL Express SA"/>
    <s v="PTA-00161084"/>
    <s v="13608782;"/>
    <s v=";"/>
    <s v=";"/>
    <s v="Aptiv"/>
    <s v="Premium - Productive"/>
    <s v="lua.barbosa.ribeiro@aptiv.com"/>
    <s v="2024-03-28T05:42:00.34"/>
    <s v="2024-04-01T10:15:28.00"/>
    <s v="SA"/>
    <s v="Open"/>
    <s v="0"/>
    <s v=""/>
    <s v="0"/>
    <s v="2024-04-08T00:00:00"/>
    <s v="10023"/>
    <s v="Q11"/>
    <s v=""/>
    <s v=""/>
    <s v="Recoverable"/>
    <s v=""/>
    <s v="180"/>
    <s v=""/>
    <s v="ZONE INDUSTRIELLE"/>
    <s v="EPERNON"/>
    <s v="7079149"/>
    <s v="FR"/>
    <s v="EMEA"/>
    <s v="28"/>
    <s v="28230"/>
    <s v="TV ANTONIO E FONSECA 250 BAIRRO"/>
    <s v="CONCEICAO DOS OUROS"/>
    <s v="743893"/>
    <s v="BR"/>
    <s v="SA"/>
    <s v="MG"/>
    <s v="37548-000"/>
    <s v="SPS"/>
    <s v="Approved"/>
    <s v="Edilson, Geraldo"/>
    <s v="2024-04-01T10:15:28.00"/>
    <s v="0"/>
    <s v=""/>
    <s v=""/>
    <s v=""/>
    <s v="Aptiv"/>
    <s v=""/>
    <s v="Invoice"/>
    <s v=""/>
    <s v=""/>
    <s v=""/>
    <s v="3 Days 16 Hr 33 Min "/>
    <s v="500"/>
    <s v="Approved -  ;; Approved -  ;"/>
    <s v="180"/>
    <s v="180"/>
    <s v=";"/>
    <s v=";"/>
    <s v=";"/>
    <s v="BR"/>
    <s v="VÃO MOTOR X6H"/>
    <s v="USD"/>
    <s v=""/>
    <s v=""/>
    <s v=""/>
    <s v="33265287"/>
    <s v="1"/>
    <s v=""/>
    <s v=""/>
    <s v=""/>
    <s v="0"/>
    <s v=""/>
    <s v=""/>
    <s v=""/>
    <s v=""/>
    <s v="219757144"/>
    <s v=""/>
    <s v=""/>
  </r>
  <r>
    <d v="2024-04-01T00:00:00"/>
    <x v="0"/>
    <n v="127529"/>
    <s v="Project prototype/ samples - Absorvido em SC"/>
    <s v="JOHN DEERE"/>
    <d v="2024-04-01T00:00:00"/>
    <s v="Paraisopolis"/>
    <s v="Inbound Premium"/>
    <n v="850.2"/>
    <n v="850.2"/>
    <n v="1.1897702078369024E-3"/>
    <s v="E1P-Prototypes/Samples"/>
    <s v="Cost Recovery"/>
    <s v="APTIV MANUFATURA E SERVICOS DE-724381"/>
    <s v="COLOMBI MOLLIFICIO SPA-7107555"/>
    <s v="Material para atender abastecimento de linha incluso na 169-23"/>
    <s v="DHL Express SA"/>
    <s v="PTA-00161542"/>
    <s v="35818478;"/>
    <s v=";"/>
    <s v=";"/>
    <s v="Aptiv"/>
    <s v="Premium - Productive"/>
    <s v="Stefany.Tressoldi@aptiv.com"/>
    <s v="2024-04-01T11:36:11.13"/>
    <s v="2024-04-03T11:19:09.00"/>
    <s v="SA"/>
    <s v="Closed Recovered"/>
    <s v="0"/>
    <s v=""/>
    <s v="850.2"/>
    <s v=""/>
    <s v="10012"/>
    <s v="Q11"/>
    <s v=""/>
    <s v="850.2"/>
    <s v="Recoverable"/>
    <s v=""/>
    <s v="850.2"/>
    <s v="USD"/>
    <s v="VIA XXV APRILE 45"/>
    <s v="VALMADRERA"/>
    <s v="7107555"/>
    <s v="IT"/>
    <s v="EMEA"/>
    <s v="LC"/>
    <s v="23868"/>
    <s v="AVENIDA AVELINO RIBEIRO, 900"/>
    <s v="PARAISOPOLIS"/>
    <s v="724381"/>
    <s v="BR"/>
    <s v="SA"/>
    <s v="MG"/>
    <s v="37660-000"/>
    <s v="SPS"/>
    <s v="Approved"/>
    <s v="Naus, Angelica"/>
    <s v="2024-04-03T11:19:09.00"/>
    <s v="0"/>
    <s v=""/>
    <s v="2710640380"/>
    <s v=""/>
    <s v="Aptiv"/>
    <s v=""/>
    <s v="Invoice"/>
    <s v="Invoice"/>
    <s v=""/>
    <s v=""/>
    <s v="1 Days 23 Hr 42 Min "/>
    <s v="1000"/>
    <s v="Approved -  ;; Approved -  ;; Approved -  ;"/>
    <s v="850.2"/>
    <s v="850.2"/>
    <s v=";"/>
    <s v=";"/>
    <s v=";"/>
    <s v="BR"/>
    <s v="7m"/>
    <s v="USD"/>
    <s v=""/>
    <s v=""/>
    <s v="Kg"/>
    <s v=""/>
    <s v="1"/>
    <s v="1"/>
    <s v=""/>
    <s v=""/>
    <s v="0"/>
    <s v=""/>
    <s v=""/>
    <s v=""/>
    <s v=""/>
    <s v="429005424"/>
    <s v=""/>
    <s v=""/>
  </r>
  <r>
    <d v="2024-04-01T00:00:00"/>
    <x v="9"/>
    <n v="127904"/>
    <s v="P&amp;A"/>
    <s v="JOHN DEERE"/>
    <d v="2024-04-02T00:00:00"/>
    <s v="Paraisopolis"/>
    <s v="Inbound Premium"/>
    <n v="133"/>
    <n v="200"/>
    <n v="1.8612025128476596E-4"/>
    <s v="OOOT-Other/Sales"/>
    <s v="Cost Recovery"/>
    <s v="APTIV MANUFATURA E SERVICOS DE-724381"/>
    <s v="APTIV CENTEC I (FW98)-725544"/>
    <s v="Material critico para atender P&amp;A John Deere"/>
    <s v="DHL Express SA"/>
    <s v="PTA-00161642"/>
    <s v="12129598;"/>
    <s v="1200;"/>
    <s v=";"/>
    <s v="Aptiv"/>
    <s v="Premium - Productive"/>
    <s v="marcia.p.torres@aptiv.com"/>
    <s v="2024-04-02T05:14:33.64"/>
    <s v="2024-04-22T12:30:05.35"/>
    <s v="SA"/>
    <s v="Closed Recovered"/>
    <s v="0"/>
    <s v=""/>
    <s v="290"/>
    <s v=""/>
    <s v="10012"/>
    <s v="Q11"/>
    <s v=""/>
    <s v="290"/>
    <s v="Non-Recoverable"/>
    <s v=""/>
    <s v="200"/>
    <s v="USD"/>
    <s v="CARRETERA SALTILLO PIEDRAS NEGRAS K"/>
    <s v="RAMOS ARIZPE"/>
    <s v="725544"/>
    <s v="MX"/>
    <s v="NA"/>
    <s v="COA"/>
    <s v="25900"/>
    <s v="AVENIDA AVELINO RIBEIRO, 900"/>
    <s v="PARAISOPOLIS"/>
    <s v="724381"/>
    <s v="BR"/>
    <s v="SA"/>
    <s v="MG"/>
    <s v="37660-000"/>
    <s v="SPS"/>
    <s v="Approved"/>
    <s v="Edilson, Geraldo"/>
    <s v="2024-04-03T07:39:18.00"/>
    <s v="0"/>
    <s v=""/>
    <s v=""/>
    <s v=""/>
    <s v="Aptiv"/>
    <s v=""/>
    <s v="Email Quote"/>
    <s v="Invoice"/>
    <s v=""/>
    <s v=""/>
    <s v="1 Days 2 Hr 24 Min "/>
    <s v="500"/>
    <s v="Approved -  ;; Approved -  ;"/>
    <s v="290"/>
    <s v="290"/>
    <s v=";"/>
    <s v=";"/>
    <s v=";"/>
    <s v="BR"/>
    <s v="P&amp;A "/>
    <s v="USD"/>
    <s v=""/>
    <s v=""/>
    <s v=""/>
    <s v="Material critico para atender P&amp;A John Deere"/>
    <s v="1"/>
    <s v="1"/>
    <s v=""/>
    <s v=""/>
    <s v="0"/>
    <s v=""/>
    <s v=""/>
    <s v=""/>
    <s v=""/>
    <s v=""/>
    <s v=""/>
    <s v=""/>
  </r>
  <r>
    <d v="2024-04-01T00:00:00"/>
    <x v="3"/>
    <n v="127643"/>
    <s v="Customer reschedule - CR será negociado com o cliente"/>
    <s v="FIAT"/>
    <d v="2024-04-02T00:00:00"/>
    <s v="Ouros"/>
    <s v="Inbound Premium"/>
    <n v="170.25"/>
    <n v="180"/>
    <n v="2.3824791564835642E-4"/>
    <s v="S2-External Customer driven schedule changes"/>
    <s v="Cost Recovery"/>
    <s v="APTIV MANUFATURA E SERVICOS DE-743893"/>
    <s v="APTIV SERVICES 2 FRANCE SAS-758195"/>
    <s v="Reprograma do cliente"/>
    <s v="DHL Express SA"/>
    <s v="PTA-00161238"/>
    <s v="33265287;"/>
    <s v=";"/>
    <s v=";"/>
    <s v="Customer"/>
    <s v="Premium - Productive"/>
    <s v="Moraes.Arnaldo@aptiv.com"/>
    <s v="2024-04-01T05:09:03.97"/>
    <s v="2024-04-15T08:24:39.60"/>
    <s v="SA"/>
    <s v="Open"/>
    <s v="0"/>
    <s v=""/>
    <s v="170.25"/>
    <s v=""/>
    <s v="10023"/>
    <s v="Q11"/>
    <s v=""/>
    <s v="170.25"/>
    <s v="Recoverable"/>
    <s v="Custo será repassado para o cliente"/>
    <s v="180"/>
    <s v="USD"/>
    <s v="RUE DES LONGS RÉAGES"/>
    <s v="EPERNON"/>
    <s v="758195"/>
    <s v="FR"/>
    <s v="EMEA"/>
    <s v="CVL"/>
    <s v="28230"/>
    <s v="TV ANTONIO E FONSECA 250 BAIRRO"/>
    <s v="CONCEICAO DOS OUROS"/>
    <s v="743893"/>
    <s v="BR"/>
    <s v="SA"/>
    <s v="MG"/>
    <s v="37548-000"/>
    <s v="SPS"/>
    <s v="Approved"/>
    <s v="Edilson, Geraldo"/>
    <s v="2024-04-01T08:50:40.00"/>
    <s v="0"/>
    <s v=""/>
    <s v="7884993292"/>
    <s v=""/>
    <s v="Customer"/>
    <s v=""/>
    <s v="Personal Estimate"/>
    <s v="Invoice"/>
    <s v="FIAT"/>
    <s v=""/>
    <s v="0 Days 3 Hr 41 Min "/>
    <s v="500"/>
    <s v="Approved -  ;; Approved -  ;"/>
    <s v="170.25"/>
    <s v="170.25"/>
    <s v=";"/>
    <s v=";"/>
    <s v=";"/>
    <s v="BR"/>
    <s v="VÃO MOTOR"/>
    <s v="USD"/>
    <s v=""/>
    <s v=""/>
    <s v=""/>
    <s v="13608782"/>
    <s v="1"/>
    <s v="1"/>
    <s v=""/>
    <s v=""/>
    <s v="0"/>
    <s v=""/>
    <s v=""/>
    <s v=""/>
    <s v=""/>
    <s v=""/>
    <s v=""/>
    <s v=""/>
  </r>
  <r>
    <d v="2024-04-01T00:00:00"/>
    <x v="3"/>
    <n v="127668"/>
    <s v="Customer reschedule - será pago pelo cliente"/>
    <s v="VW"/>
    <d v="2024-04-02T00:00:00"/>
    <s v="Pinhal"/>
    <s v="Inbound Premium"/>
    <n v="922.9"/>
    <n v="837.62"/>
    <n v="1.2915066158700036E-3"/>
    <s v="PC-Plant PC Resp"/>
    <s v="Cost Recovery Pending"/>
    <s v="APTIV MANUFATURA E SERVICOS DE-727173"/>
    <s v="MD ELEKTRONIK DE MEXICO, S. DE R.L.-1073982"/>
    <s v="Reprograma Saveiro módulos Rádio – CR aceito pelo cliente"/>
    <s v="DHL Express SA"/>
    <s v="PTA-00161543"/>
    <s v="35764295;"/>
    <s v=";"/>
    <s v=";"/>
    <s v="Customer"/>
    <s v="Premium - Productive"/>
    <s v="Joliel.Willian.Reis@aptiv.com"/>
    <s v="2024-04-01T06:32:47.03"/>
    <s v="2024-04-12T05:29:59.39"/>
    <s v="SA"/>
    <s v="Open"/>
    <s v="0"/>
    <s v=""/>
    <s v="922.9"/>
    <s v="2024-04-01T00:00:00"/>
    <s v="10010"/>
    <s v="Q18"/>
    <s v=""/>
    <s v="922.9"/>
    <s v="Recoverable"/>
    <s v=""/>
    <s v="837.62"/>
    <s v="USD"/>
    <s v="VIRGEN DE SAN JUAN NO. 117"/>
    <s v="LEN"/>
    <s v="1073982"/>
    <s v="MX"/>
    <s v="NA"/>
    <s v="GUA"/>
    <s v="37668"/>
    <s v="JOSE MONFARDINI N 3 845 LOTEAMENTO"/>
    <s v="ESPIRITO SANTO DO PINHAL"/>
    <s v="727173"/>
    <s v="BR"/>
    <s v="SA"/>
    <s v="SP"/>
    <s v="13990000"/>
    <s v="SPS"/>
    <s v="Approved"/>
    <s v="Naus, Angelica"/>
    <s v="2024-04-03T11:19:22.00"/>
    <s v="0"/>
    <s v=""/>
    <s v="6860639774"/>
    <s v=""/>
    <s v="Aptiv"/>
    <s v=""/>
    <s v="Personal Estimate"/>
    <s v="Personal Estimate"/>
    <s v="VW"/>
    <s v=""/>
    <s v="1 Days 16 Hr 46 Min "/>
    <s v="1000"/>
    <s v="Approved -  ;; Approved -  ;; Approved -  ;"/>
    <s v="922.9"/>
    <s v="922.9"/>
    <s v=";"/>
    <s v=";"/>
    <s v=";"/>
    <s v="BR"/>
    <s v="VW23X"/>
    <s v="USD"/>
    <s v=""/>
    <s v=""/>
    <s v=""/>
    <s v=""/>
    <s v="1"/>
    <s v="1"/>
    <s v=""/>
    <s v=""/>
    <s v="0"/>
    <s v=""/>
    <s v=""/>
    <s v=""/>
    <s v=""/>
    <s v="314268350"/>
    <s v=""/>
    <s v=""/>
  </r>
  <r>
    <d v="2024-04-01T00:00:00"/>
    <x v="7"/>
    <n v="127818"/>
    <s v="Stock divergence - customer"/>
    <s v="TOYOTA"/>
    <d v="2024-04-02T00:00:00"/>
    <s v="Paraisopolis"/>
    <s v="Outbound Premium"/>
    <n v="542.14"/>
    <n v="542.14"/>
    <n v="7.586709250490452E-4"/>
    <s v="OOOT-Other/Sales"/>
    <s v="Cost Recovery"/>
    <s v="dummy-Dummy"/>
    <s v="APTIV MANUFATURA E SERVICOS DE-733223"/>
    <s v="Motivo – Furo de estoque pelo cliente Toyota conforme informado pela Marcia Macedo"/>
    <s v="TRANSPORTADORA PITUTA"/>
    <s v="PTA-00161541"/>
    <s v="35600981;"/>
    <s v="02;"/>
    <s v=";"/>
    <s v="Aptiv"/>
    <s v="Premium - Productive"/>
    <s v="marcia.p.torres@aptiv.com"/>
    <s v="2024-04-02T02:46:09.60"/>
    <s v="2024-04-03T11:18:58.00"/>
    <s v="SA"/>
    <s v="Closed Recovered"/>
    <s v="0"/>
    <s v=""/>
    <s v="542.14"/>
    <s v=""/>
    <s v="10012"/>
    <s v="Q11"/>
    <s v=""/>
    <s v="2624.67"/>
    <s v="Recoverable"/>
    <s v=""/>
    <s v="2624.67"/>
    <s v="BRL"/>
    <s v="AVENIDA AVELINO RIBEIRO, 900"/>
    <s v="PARAISOPOLIS"/>
    <s v="733223"/>
    <s v="BR"/>
    <s v="SA"/>
    <s v="MG"/>
    <s v="37660-000"/>
    <s v="dummy"/>
    <s v="Sorocaba "/>
    <s v="Dummy"/>
    <s v="BR"/>
    <s v="SA"/>
    <s v="SP"/>
    <s v="dummy"/>
    <s v="SPS"/>
    <s v="Approved"/>
    <s v="Naus, Angelica"/>
    <s v="2024-04-03T11:18:58.00"/>
    <s v="0"/>
    <s v=""/>
    <s v=""/>
    <s v=""/>
    <s v="Aptiv"/>
    <s v=""/>
    <s v="Email Quote"/>
    <s v="Email Quote"/>
    <s v=""/>
    <s v=""/>
    <s v="0 Days 20 Hr 32 Min "/>
    <s v="1000"/>
    <s v="Approved -  ;; Approved -  ;; Approved -  ;"/>
    <s v="542.14"/>
    <s v="542.14"/>
    <s v=";"/>
    <s v=";"/>
    <s v=";"/>
    <s v="BR"/>
    <s v="Roof"/>
    <s v="BRL"/>
    <s v=""/>
    <s v=""/>
    <s v=""/>
    <s v="Motivo – Furo de estoque pelo cliente Toyota conforme informado pela Marcia Macedo"/>
    <s v="0.20655609"/>
    <s v="0.20655609"/>
    <s v=""/>
    <s v=""/>
    <s v="0"/>
    <s v=""/>
    <s v=""/>
    <s v=""/>
    <s v=""/>
    <s v=""/>
    <s v=""/>
    <s v=""/>
  </r>
  <r>
    <d v="2024-04-01T00:00:00"/>
    <x v="0"/>
    <n v="127914"/>
    <s v="Project prototype/ samples - Absorvido em NQE"/>
    <s v="DAIMLER"/>
    <d v="2024-04-02T00:00:00"/>
    <s v="Paraisopolis"/>
    <s v="Inbound Premium"/>
    <n v="1207.3"/>
    <n v="1207.3"/>
    <n v="1.6894960855345709E-3"/>
    <s v="E1D-Aptiv Design/Engineering changes"/>
    <s v="Cost Recovery"/>
    <s v="APTIV MANUFATURA E SERVICOS DE-733223"/>
    <s v="PRYSMIAN KABELY, S.R.O.-7013571"/>
    <s v="Material critico para atender montagem de peças de prototipo conforme solicitação do cliente. Custo aereo recuperado na NQE213-23A"/>
    <s v="DHL Express SA"/>
    <s v="PTA-00165215"/>
    <s v="M3295538;M3295F83"/>
    <s v="7014;7000"/>
    <s v="200.00;0"/>
    <s v="Aptiv"/>
    <s v="Premium - Productive"/>
    <s v="marcia.p.torres@aptiv.com"/>
    <s v="2024-04-02T06:06:35.41"/>
    <s v="2024-04-25T07:45:36.00"/>
    <s v="SA"/>
    <s v="Closed Recovered"/>
    <s v="0"/>
    <s v=""/>
    <s v="1207.3"/>
    <s v=""/>
    <s v="10012"/>
    <s v="Q11"/>
    <s v=""/>
    <s v="1207.3"/>
    <s v="Recoverable"/>
    <s v="NQE213-23A"/>
    <s v="1207.3"/>
    <s v="USD"/>
    <s v="TREBICSKA 777/99"/>
    <s v="VELKE MEZIRICI"/>
    <s v="7013571"/>
    <s v="CZ"/>
    <s v="EMEA"/>
    <s v="63"/>
    <s v="594 01"/>
    <s v="AVENIDA AVELINO RIBEIRO, 900"/>
    <s v="PARAISOPOLIS"/>
    <s v="733223"/>
    <s v="BR"/>
    <s v="SA"/>
    <s v="MG"/>
    <s v="37660-000"/>
    <s v="SPS"/>
    <s v="Approved"/>
    <s v="Flores, Lorena"/>
    <s v="2024-04-25T07:45:36.00"/>
    <s v="0"/>
    <s v=""/>
    <s v=""/>
    <s v=""/>
    <s v="Aptiv"/>
    <s v=""/>
    <s v="Email Quote"/>
    <s v="Email Quote"/>
    <s v=""/>
    <s v=""/>
    <s v="23 Days 1 Hr 39 Min "/>
    <s v=""/>
    <s v="Approved -  ;; Approved -  ;; Approved -  ;; Approved - Approved by Teams 4/25. ;"/>
    <s v="1207.3"/>
    <s v="1207.3"/>
    <s v=";0"/>
    <s v="120x80x65;"/>
    <s v=";"/>
    <s v="BR"/>
    <s v="MBB ENGINE EUROV"/>
    <s v="USD"/>
    <s v=""/>
    <s v=""/>
    <s v="Kg"/>
    <s v="Material critico para atender montagem de peças de prototipo conforme solicitação do cliente. Custo aereo recuperado na NQE213-23A"/>
    <s v="1"/>
    <s v="1"/>
    <s v=""/>
    <s v=""/>
    <s v="0"/>
    <s v=""/>
    <s v=""/>
    <s v=""/>
    <s v=""/>
    <s v="544091510"/>
    <s v=""/>
    <s v=""/>
  </r>
  <r>
    <d v="2024-04-01T00:00:00"/>
    <x v="12"/>
    <n v="128015"/>
    <s v="Vessel delay - greve fiscal"/>
    <s v="TOYOTA"/>
    <d v="2024-04-03T00:00:00"/>
    <s v="Paraisopolis"/>
    <s v="Inbound Premium"/>
    <n v="480"/>
    <n v="480"/>
    <n v="6.7171218508787719E-4"/>
    <s v="T1-Transportation"/>
    <s v="Cost Recovery"/>
    <s v="Paraisopolis-10012"/>
    <s v="PORTO DE SANTOS-Dummy"/>
    <s v="Atraso na liberação devido a greve dos Fiscais na Receita"/>
    <s v="EMPRESA DE TRANSPORTES COVRE"/>
    <s v="PTA-00161641"/>
    <s v="15474494;"/>
    <s v=";"/>
    <s v=";"/>
    <s v="Aptiv"/>
    <s v="Premium - Productive"/>
    <s v="rodrigo.fernandes@aptiv.com"/>
    <s v="2024-04-03T01:14:49.62"/>
    <s v="2024-04-22T12:33:51.43"/>
    <s v="SA"/>
    <s v="Closed Recovered"/>
    <s v="0"/>
    <s v=""/>
    <s v="0"/>
    <s v=""/>
    <s v="10012"/>
    <s v="Q11"/>
    <s v=""/>
    <s v=""/>
    <s v="Non-Recoverable"/>
    <s v=""/>
    <s v="480"/>
    <s v=""/>
    <s v="PORTO DE SANTOS"/>
    <s v="Santos"/>
    <s v="Dummy"/>
    <s v="BR"/>
    <s v="SA"/>
    <s v="SP"/>
    <s v="1"/>
    <s v="Av. Avelino Ribeiro, 900"/>
    <s v="PARAISOPOLIS"/>
    <s v="10012"/>
    <s v="BR"/>
    <s v="SA"/>
    <s v="Minas Gerais"/>
    <s v="37660-000"/>
    <s v="SPS"/>
    <s v="Approved"/>
    <s v="Edilson, Geraldo"/>
    <s v="2024-04-03T07:38:21.00"/>
    <s v="0"/>
    <s v=""/>
    <s v=""/>
    <s v=""/>
    <s v="Transportation"/>
    <s v=""/>
    <s v="Invoice"/>
    <s v=""/>
    <s v=""/>
    <s v=""/>
    <s v="0 Days 6 Hr 23 Min "/>
    <s v="500"/>
    <s v="Approved -  ;; Approved -  ;"/>
    <s v="480"/>
    <s v="480"/>
    <s v=";"/>
    <s v=";"/>
    <s v=";"/>
    <s v="BR"/>
    <s v="Floor"/>
    <s v="USD"/>
    <s v=""/>
    <s v=""/>
    <s v=""/>
    <s v=""/>
    <s v="1"/>
    <s v=""/>
    <s v=""/>
    <s v=""/>
    <s v="0"/>
    <s v=""/>
    <s v=""/>
    <s v=""/>
    <s v=""/>
    <s v=""/>
    <s v=""/>
    <s v=""/>
  </r>
  <r>
    <d v="2024-04-01T00:00:00"/>
    <x v="1"/>
    <n v="128112"/>
    <s v="Quality issue"/>
    <s v="JOHN DEERE"/>
    <d v="2024-04-03T00:00:00"/>
    <s v="Paraisopolis"/>
    <s v="Outbound Premium"/>
    <n v="1168.3499999999999"/>
    <n v="1168.3499999999999"/>
    <n v="1.6349894405154608E-3"/>
    <s v="OOOT-Other/Sales"/>
    <s v="Cost Recovery"/>
    <s v="JOHN DEERE BRASIL CATALAO-764824"/>
    <s v="APTIV MANUFATURA E SERVICOS DE-733223"/>
    <s v="Chicote com problema de qualidade(chicote molhado) solicitante Nivaldo Bernardes"/>
    <s v="TRANSPORTADORA PITUTA"/>
    <s v="PTA-00165217"/>
    <s v="35383321-4;35577580-4"/>
    <s v="3;5"/>
    <s v=";0"/>
    <s v="Aptiv"/>
    <s v="Premium - Productive"/>
    <s v="marcia.p.torres@aptiv.com"/>
    <s v="2024-04-03T03:13:38.81"/>
    <s v="2024-04-25T07:46:04.00"/>
    <s v="SA"/>
    <s v="Closed Not Recovered"/>
    <s v="0"/>
    <s v=""/>
    <s v="0"/>
    <s v=""/>
    <s v="10012"/>
    <s v="Q11"/>
    <s v=""/>
    <s v=""/>
    <s v="Non-Recoverable"/>
    <s v=""/>
    <s v="5656.34"/>
    <s v=""/>
    <s v="AVENIDA AVELINO RIBEIRO, 900"/>
    <s v="PARAISOPOLIS"/>
    <s v="733223"/>
    <s v="BR"/>
    <s v="SA"/>
    <s v="MG"/>
    <s v="37660-000"/>
    <s v="EIXO 03, QD 11, LOTE 00, S/NO"/>
    <s v="CATALAO"/>
    <s v="764824"/>
    <s v="BR"/>
    <s v="SA"/>
    <s v="GO"/>
    <s v="75709-685"/>
    <s v="SPS"/>
    <s v="Approved"/>
    <s v="Flores, Lorena"/>
    <s v="2024-04-25T07:46:04.00"/>
    <s v="0"/>
    <s v=""/>
    <s v=""/>
    <s v=""/>
    <s v="Aptiv"/>
    <s v=""/>
    <s v="Email Quote"/>
    <s v=""/>
    <s v=""/>
    <s v=""/>
    <s v="22 Days 4 Hr 32 Min "/>
    <s v=""/>
    <s v="Approved -  ;; Approved -  ;; Approved -  ;; Approved - Approved by Teams 4/25. ;"/>
    <s v="1168.35"/>
    <s v="1168.35"/>
    <s v=";0"/>
    <s v=";"/>
    <s v=";"/>
    <s v="BR"/>
    <s v="LIBRA"/>
    <s v="BRL"/>
    <s v=""/>
    <s v=""/>
    <s v=""/>
    <s v="Chicote com problema de qualidade(chicote molhado) solicitante Nivaldo Bernardes"/>
    <s v="0.20655609"/>
    <s v=""/>
    <s v=""/>
    <s v=""/>
    <s v="0"/>
    <s v=""/>
    <s v=""/>
    <s v=""/>
    <s v=""/>
    <s v=""/>
    <s v=""/>
    <s v=""/>
  </r>
  <r>
    <d v="2024-04-01T00:00:00"/>
    <x v="11"/>
    <n v="127572"/>
    <s v="Atraso na liberação do processo"/>
    <s v="GM"/>
    <d v="2024-04-03T00:00:00"/>
    <s v="Pinhal"/>
    <s v="Inbound Premium"/>
    <n v="410.71"/>
    <n v="410.71"/>
    <n v="5.7474773236967089E-4"/>
    <s v="PC-Plant PC Resp"/>
    <s v="Normal"/>
    <s v="APTIV MANUFATURA E SERVICOS DE-728338"/>
    <s v="Empresa de Transportes Covre-Dummy"/>
    <s v="Entrega emergencial do part lot M0172/24 devido a pendências por parte do terminal, pois foi necessario atualizar o sistema para constar a averbação feita via site."/>
    <s v="EMPRESA DE TRANSPORTES COVRE"/>
    <s v="PTA-00161522"/>
    <s v="13624366;"/>
    <s v=";"/>
    <s v=";"/>
    <s v="Aptiv"/>
    <s v="Premium - Productive"/>
    <s v="Joliel.Willian.Reis@aptiv.com"/>
    <s v="2024-04-02T05:15:15.16"/>
    <s v="2024-04-12T05:28:24.17"/>
    <s v="SA"/>
    <s v="Closed Not Recovered"/>
    <s v="0"/>
    <s v=""/>
    <s v="410.71"/>
    <s v="2024-04-02T00:00:00"/>
    <s v="10010"/>
    <s v="Q18"/>
    <s v=""/>
    <s v="410.71"/>
    <s v="Non-Recoverable"/>
    <s v=""/>
    <s v="410.71"/>
    <s v="USD"/>
    <s v="R. Hercílio Camargo Barbosa, 207"/>
    <s v="Santos"/>
    <s v="Dummy"/>
    <s v="BR"/>
    <s v="SA"/>
    <s v="São Paulo"/>
    <s v="11095-590"/>
    <s v="JOSE MONFARDINI N 3 845 LOTEAMENTO"/>
    <s v="ESPIRITO SANTO DO PINHAL"/>
    <s v="728338"/>
    <s v="BR"/>
    <s v="SA"/>
    <s v="SP"/>
    <s v="13990000"/>
    <s v="SPS"/>
    <s v="Approved"/>
    <s v="Edilson, Geraldo"/>
    <s v="2024-04-03T09:36:16.00"/>
    <s v="0"/>
    <s v="EMPRESA DE TRANSPORTES COVRE"/>
    <s v="Frete emergencial"/>
    <s v=""/>
    <s v="Aptiv"/>
    <s v=""/>
    <s v="Personal Estimate"/>
    <s v="Personal Estimate"/>
    <s v=""/>
    <s v=""/>
    <s v="0 Days 16 Hr 21 Min "/>
    <s v="500"/>
    <s v="Approved -  ;; Approved -  ;"/>
    <s v="410.71"/>
    <s v="410.71"/>
    <s v=";"/>
    <s v=";"/>
    <s v=";"/>
    <s v="BR"/>
    <s v="BODY"/>
    <s v="USD"/>
    <s v=""/>
    <s v=""/>
    <s v=""/>
    <s v=""/>
    <s v="1"/>
    <s v="1"/>
    <s v=""/>
    <s v=""/>
    <s v="0"/>
    <s v=""/>
    <s v=""/>
    <s v=""/>
    <s v=""/>
    <s v=""/>
    <s v=""/>
    <s v=""/>
  </r>
  <r>
    <d v="2024-04-01T00:00:00"/>
    <x v="3"/>
    <n v="127812"/>
    <s v="Customer reschedule - CR será negociado com o cliente"/>
    <s v="FIAT"/>
    <d v="2024-04-03T00:00:00"/>
    <s v="Ouros"/>
    <s v="Inbound Premium"/>
    <n v="560.24"/>
    <n v="494"/>
    <n v="7.8400007202840058E-4"/>
    <s v="S2-External Customer driven schedule changes"/>
    <s v="Cost Recovery"/>
    <s v="APTIV MANUFATURA E SERVICOS DE-743893"/>
    <s v="ITW LYS FUSION SRL-1030252"/>
    <s v="Reprograma do cliente"/>
    <s v="DHL Express SA"/>
    <s v="PTA-00161351"/>
    <s v="15395807;"/>
    <s v=";"/>
    <s v=";"/>
    <s v="Customer"/>
    <s v="Premium - Productive"/>
    <s v="Moraes.Arnaldo@aptiv.com"/>
    <s v="2024-04-02T02:47:01.48"/>
    <s v="2024-04-15T08:27:02.89"/>
    <s v="SA"/>
    <s v="Open"/>
    <s v="0"/>
    <s v=""/>
    <s v="560.24"/>
    <s v=""/>
    <s v="10023"/>
    <s v="Q11"/>
    <s v=""/>
    <s v="560.24"/>
    <s v="Recoverable"/>
    <s v="Custo será repassado para o cliente."/>
    <s v="494"/>
    <s v="USD"/>
    <s v="LOCALITA LE BOIS VUILLERMOZ 30"/>
    <s v="HONE"/>
    <s v="1030252"/>
    <s v="IT"/>
    <s v="EMEA"/>
    <s v="AO"/>
    <s v="11020"/>
    <s v="TV ANTONIO E FONSECA 250 BAIRRO"/>
    <s v="CONCEICAO DOS OUROS"/>
    <s v="743893"/>
    <s v="BR"/>
    <s v="SA"/>
    <s v="MG"/>
    <s v="37548-000"/>
    <s v="SPS"/>
    <s v="Approved"/>
    <s v="Edilson, Geraldo"/>
    <s v="2024-04-02T04:06:59.00"/>
    <s v="0"/>
    <s v=""/>
    <s v="6860847685"/>
    <s v=""/>
    <s v="Customer"/>
    <s v=""/>
    <s v="Invoice"/>
    <s v="Invoice"/>
    <s v="FIAT"/>
    <s v=""/>
    <s v="0 Days 1 Hr 19 Min "/>
    <s v="500"/>
    <s v="Approved -  ;; Approved -  ;"/>
    <s v="560.24"/>
    <s v="560.24"/>
    <s v=";"/>
    <s v=";"/>
    <s v=";"/>
    <s v="BR"/>
    <s v="VÃO MOTOR"/>
    <s v="USD"/>
    <s v=""/>
    <s v=""/>
    <s v=""/>
    <s v="10820393"/>
    <s v="1"/>
    <s v="1"/>
    <s v=""/>
    <s v=""/>
    <s v="0"/>
    <s v=""/>
    <s v=""/>
    <s v=""/>
    <s v=""/>
    <s v="005146428"/>
    <s v=""/>
    <s v=""/>
  </r>
  <r>
    <d v="2024-04-01T00:00:00"/>
    <x v="0"/>
    <n v="128006"/>
    <s v="Modificações FCA - será recuperado em POV"/>
    <s v="FIAT"/>
    <d v="2024-04-03T00:00:00"/>
    <s v="Paraisopolis"/>
    <s v="Inbound Premium"/>
    <n v="872.13"/>
    <n v="872.13"/>
    <n v="1.2204590582931048E-3"/>
    <s v="E1D-Aptiv Design/Engineering changes"/>
    <s v="Cost Recovery"/>
    <s v="APTIV MANUFATURA E SERVICOS DE-724381"/>
    <s v="Colombi Mollificio-Dummy"/>
    <s v="Critical material to meet Fiat's request. Cost will be recovered from the customer, as informed by Guilherme Frigo."/>
    <s v="DHL Express SA"/>
    <s v="PTA-00161646"/>
    <s v="35832504;"/>
    <s v="51300;"/>
    <s v="125.80;"/>
    <s v="Aptiv"/>
    <s v="Premium - Productive"/>
    <s v="marcia.p.torres@aptiv.com"/>
    <s v="2024-04-03T10:36:40.32"/>
    <s v="2024-04-03T07:48:32.00"/>
    <s v="SA"/>
    <s v="Closed Recovered"/>
    <s v="0"/>
    <s v=""/>
    <s v="872.13"/>
    <s v=""/>
    <s v="10012"/>
    <s v="Q11"/>
    <s v=""/>
    <s v="872.13"/>
    <s v="Recoverable"/>
    <s v="Aguardando Frigo enviar o numero da cotação..."/>
    <s v="872.13"/>
    <s v="USD"/>
    <s v="dummy"/>
    <s v="N/A"/>
    <s v="Dummy"/>
    <s v="IT"/>
    <s v="EMEA"/>
    <s v="N/A"/>
    <s v="23868"/>
    <s v="AVENIDA AVELINO RIBEIRO, 900"/>
    <s v="PARAISOPOLIS"/>
    <s v="724381"/>
    <s v="BR"/>
    <s v="SA"/>
    <s v="MG"/>
    <s v="37660-000"/>
    <s v="SPS"/>
    <s v="Approved"/>
    <s v="Naus, Angelica"/>
    <s v="2024-04-03T07:48:32.00"/>
    <s v="0"/>
    <s v=""/>
    <s v="3297095690"/>
    <s v=""/>
    <s v="Aptiv"/>
    <s v=""/>
    <s v="Invoice"/>
    <s v="Email Quote"/>
    <s v=""/>
    <s v=""/>
    <s v="0 Days 9 Hr 11 Min "/>
    <s v="1000"/>
    <s v="Approved -  ;; Approved -  ;; Approved -  ;"/>
    <s v="872.13"/>
    <s v="872.13"/>
    <s v=";"/>
    <s v="120x80x88;"/>
    <s v=";"/>
    <s v="BR"/>
    <s v="FIAT DO BRASIL/PALIO:X6H - Marelli"/>
    <s v="USD"/>
    <s v=""/>
    <s v=""/>
    <s v="Kg"/>
    <s v="Critical material to meet Fiat's request. Cost will be recovered from the customer, as informed by Guilherme Frigo."/>
    <s v="1"/>
    <s v="1"/>
    <s v=""/>
    <s v=""/>
    <s v="0"/>
    <s v=""/>
    <s v=""/>
    <s v=""/>
    <s v=""/>
    <s v=""/>
    <s v=""/>
    <s v=""/>
  </r>
  <r>
    <d v="2024-04-01T00:00:00"/>
    <x v="0"/>
    <n v="128019"/>
    <s v="Project - VW 246 A0"/>
    <s v="VW"/>
    <d v="2024-04-03T00:00:00"/>
    <s v="Paraisopolis"/>
    <s v="Inbound Premium"/>
    <n v="1070.21"/>
    <n v="1070.21"/>
    <n v="1.4976522866727022E-3"/>
    <s v="E1P-Prototypes/Samples"/>
    <s v="Cost Recovery"/>
    <s v="APTIV MANUFATURA E SERVICOS DE-724381"/>
    <s v="LEAR CORP AUSTRIA GMBH &amp; CO KG-722777"/>
    <s v="Parts for project development. Freight approved by email by the Project Manager."/>
    <s v="DHL Express SA"/>
    <s v="PTA-00165216"/>
    <s v="35126257;"/>
    <s v=";"/>
    <s v=";"/>
    <s v="Aptiv"/>
    <s v="Premium - Productive"/>
    <s v="Stefany.Tressoldi@aptiv.com"/>
    <s v="2024-04-03T11:27:26.73"/>
    <s v="2024-04-25T07:45:48.00"/>
    <s v="SA"/>
    <s v="Open"/>
    <s v="0"/>
    <s v=""/>
    <s v="0"/>
    <s v=""/>
    <s v="10012"/>
    <s v="Q11"/>
    <s v=""/>
    <s v=""/>
    <s v="Recoverable"/>
    <s v=""/>
    <s v="1070.21"/>
    <s v=""/>
    <s v="ALTE HAUPSTRASSE 5-7"/>
    <s v="KOEFLACH"/>
    <s v="722777"/>
    <s v="AT"/>
    <s v="EMEA"/>
    <s v="ST"/>
    <s v="8580"/>
    <s v="AVENIDA AVELINO RIBEIRO, 900"/>
    <s v="PARAISOPOLIS"/>
    <s v="724381"/>
    <s v="BR"/>
    <s v="SA"/>
    <s v="MG"/>
    <s v="37660-000"/>
    <s v="SPS"/>
    <s v="Approved"/>
    <s v="Flores, Lorena"/>
    <s v="2024-04-25T07:45:48.00"/>
    <s v="0"/>
    <s v="DHL Express SA"/>
    <s v="6860619360"/>
    <s v=""/>
    <s v="Aptiv"/>
    <s v=""/>
    <s v="Invoice"/>
    <s v="Invoice"/>
    <s v=""/>
    <s v=""/>
    <s v="22 Days 8 Hr 18 Min "/>
    <s v=""/>
    <s v="Approved -  ;; Approved -  ;; Approved -  ;; Approved - Approved by Teams 4/25. ;"/>
    <s v="1070.21"/>
    <s v="1070.21"/>
    <s v=";"/>
    <s v=";"/>
    <s v=";"/>
    <s v="BR"/>
    <s v="246 A0 SUV"/>
    <s v="USD"/>
    <s v=""/>
    <s v=""/>
    <s v=""/>
    <s v="DPP74181 "/>
    <s v="1"/>
    <s v=""/>
    <s v=""/>
    <s v=""/>
    <s v="0"/>
    <s v=""/>
    <s v=""/>
    <s v=""/>
    <s v=""/>
    <s v=""/>
    <s v=""/>
    <s v=""/>
  </r>
  <r>
    <d v="2024-04-01T00:00:00"/>
    <x v="0"/>
    <n v="128021"/>
    <s v="Project - VW 246 A0"/>
    <s v="VW"/>
    <d v="2024-04-03T00:00:00"/>
    <s v="Paraisopolis"/>
    <s v="Inbound Premium"/>
    <n v="150.26"/>
    <n v="150.26"/>
    <n v="2.1027390194021752E-4"/>
    <s v="E1P-Prototypes/Samples"/>
    <s v="Cost Recovery"/>
    <s v="APTIV MANUFATURA E SERVICOS DE-724381"/>
    <s v="CHANGCHUN SHIFA AUTO TECHNOLOGY CO.-7086105"/>
    <s v="Parts for project development. Freight approved by email by the Project Manager."/>
    <s v="DHL Express SA"/>
    <s v="PTA-00161643"/>
    <s v="35388215;"/>
    <s v=";"/>
    <s v=";"/>
    <s v="Aptiv"/>
    <s v="Premium - Productive"/>
    <s v="Stefany.Tressoldi@aptiv.com"/>
    <s v="2024-04-03T11:30:15.53"/>
    <s v="2024-04-03T07:39:31.00"/>
    <s v="SA"/>
    <s v="Open"/>
    <s v="0"/>
    <s v=""/>
    <s v="0"/>
    <s v=""/>
    <s v="10012"/>
    <s v="Q11"/>
    <s v=""/>
    <s v=""/>
    <s v="Recoverable"/>
    <s v=""/>
    <s v="150.26"/>
    <s v=""/>
    <s v="XIAOZHENG JIATUN"/>
    <s v="CHANGCHUN"/>
    <s v="7086105"/>
    <s v="CN"/>
    <s v="AP"/>
    <s v="22"/>
    <s v="130000"/>
    <s v="AVENIDA AVELINO RIBEIRO, 900"/>
    <s v="PARAISOPOLIS"/>
    <s v="724381"/>
    <s v="BR"/>
    <s v="SA"/>
    <s v="MG"/>
    <s v="37660-000"/>
    <s v="SPS"/>
    <s v="Approved"/>
    <s v="Edilson, Geraldo"/>
    <s v="2024-04-03T07:39:31.00"/>
    <s v="0"/>
    <s v="DHL Express SA"/>
    <s v="6086481284"/>
    <s v=""/>
    <s v="Aptiv"/>
    <s v=""/>
    <s v="Invoice"/>
    <s v="Invoice"/>
    <s v=""/>
    <s v=""/>
    <s v="0 Days 8 Hr 9 Min "/>
    <s v="500"/>
    <s v="Approved -  ;; Approved -  ;"/>
    <s v="150.26"/>
    <s v="150.26"/>
    <s v=";"/>
    <s v=";"/>
    <s v=";"/>
    <s v="BR"/>
    <s v="246 A0 SUV"/>
    <s v="USD"/>
    <s v=""/>
    <s v=""/>
    <s v=""/>
    <s v="DPP73276 "/>
    <s v="1"/>
    <s v=""/>
    <s v=""/>
    <s v=""/>
    <s v="0"/>
    <s v=""/>
    <s v=""/>
    <s v=""/>
    <s v=""/>
    <s v="421296809"/>
    <s v=""/>
    <s v=""/>
  </r>
  <r>
    <d v="2024-04-01T00:00:00"/>
    <x v="0"/>
    <n v="128023"/>
    <s v="Project - VW 246 A0"/>
    <s v="VW"/>
    <d v="2024-04-03T00:00:00"/>
    <s v="Paraisopolis"/>
    <s v="Inbound Premium"/>
    <n v="200"/>
    <n v="200"/>
    <n v="2.7988007711994881E-4"/>
    <s v="E1P-Prototypes/Samples"/>
    <s v="Cost Recovery"/>
    <s v="APTIV MANUFATURA E SERVICOS DE-724381"/>
    <s v="SUPRAJIT AUTOMOTIVE PRIVATE LIMITED-1086386"/>
    <s v="Parts for project development. Freight approved by email by the Project Manager."/>
    <s v="DHL Express SA"/>
    <s v="PTA-00161644"/>
    <s v="35864075;"/>
    <s v=";"/>
    <s v=";"/>
    <s v="Aptiv"/>
    <s v="Premium - Productive"/>
    <s v="Stefany.Tressoldi@aptiv.com"/>
    <s v="2024-04-03T11:33:57.86"/>
    <s v="2024-04-03T07:39:37.00"/>
    <s v="SA"/>
    <s v="Open"/>
    <s v="0"/>
    <s v=""/>
    <s v="0"/>
    <s v=""/>
    <s v="10012"/>
    <s v="Q11"/>
    <s v=""/>
    <s v=""/>
    <s v="Recoverable"/>
    <s v=""/>
    <s v="200"/>
    <s v=""/>
    <s v="NO 25 AND 26A"/>
    <s v="BENGALURU"/>
    <s v="1086386"/>
    <s v="IN"/>
    <s v="AP"/>
    <s v="KA"/>
    <s v="561203"/>
    <s v="AVENIDA AVELINO RIBEIRO, 900"/>
    <s v="PARAISOPOLIS"/>
    <s v="724381"/>
    <s v="BR"/>
    <s v="SA"/>
    <s v="MG"/>
    <s v="37660-000"/>
    <s v="SPS"/>
    <s v="Approved"/>
    <s v="Edilson, Geraldo"/>
    <s v="2024-04-03T07:39:37.00"/>
    <s v="0"/>
    <s v="DHL Express SA"/>
    <s v="1011383704 "/>
    <s v=""/>
    <s v="Aptiv"/>
    <s v=""/>
    <s v="Invoice"/>
    <s v="Invoice"/>
    <s v=""/>
    <s v=""/>
    <s v="0 Days 8 Hr 5 Min "/>
    <s v="500"/>
    <s v="Approved -  ;; Approved -  ;"/>
    <s v="200"/>
    <s v="200"/>
    <s v=";"/>
    <s v=";"/>
    <s v=";"/>
    <s v="BR"/>
    <s v="246 A0 SUV"/>
    <s v="USD"/>
    <s v=""/>
    <s v=""/>
    <s v=""/>
    <s v="DPP73820 "/>
    <s v="1"/>
    <s v=""/>
    <s v=""/>
    <s v=""/>
    <s v="0"/>
    <s v=""/>
    <s v=""/>
    <s v=""/>
    <s v=""/>
    <s v="918030230"/>
    <s v=""/>
    <s v=""/>
  </r>
  <r>
    <d v="2024-04-01T00:00:00"/>
    <x v="0"/>
    <n v="128192"/>
    <s v="Project - prototype/ samples"/>
    <s v="GM"/>
    <d v="2024-04-04T00:00:00"/>
    <s v="Pinhal"/>
    <s v="Inbound Premium"/>
    <n v="995"/>
    <n v="995"/>
    <n v="1.3924033836717454E-3"/>
    <s v="E1P-Prototypes/Samples"/>
    <s v="Cost Recovery Pending"/>
    <s v="APTIV MANUFATURA E SERVICOS DE-733223"/>
    <s v="APTIV CONNECTION SYSTEMS (NANTONG)-761233"/>
    <s v="Parts for project development. Freight approved by email by the Project Manager."/>
    <s v="DHL Express SA"/>
    <s v="PTA-00161780"/>
    <s v="PE595663;"/>
    <s v=";"/>
    <s v=";"/>
    <s v="Aptiv"/>
    <s v="Premium - Productive"/>
    <s v="rayzza.peres@aptiv.com"/>
    <s v="2024-04-03T07:45:24.69"/>
    <s v="2024-04-04T01:55:32.00"/>
    <s v="SA"/>
    <s v="Open"/>
    <s v="0"/>
    <s v=""/>
    <s v="0"/>
    <s v=""/>
    <s v="10010"/>
    <s v="Q18"/>
    <s v=""/>
    <s v=""/>
    <s v="Recoverable"/>
    <s v=""/>
    <s v="995"/>
    <s v=""/>
    <s v="NO 9 HEBIN ROAD TONGZHOU ECONOMIC"/>
    <s v="TONGZHOU"/>
    <s v="761233"/>
    <s v="CN"/>
    <s v="AP"/>
    <s v="100"/>
    <s v="226300"/>
    <s v="AVENIDA AVELINO RIBEIRO, 900"/>
    <s v="PARAISOPOLIS"/>
    <s v="733223"/>
    <s v="BR"/>
    <s v="SA"/>
    <s v="MG"/>
    <s v="37660-000"/>
    <s v="SPS"/>
    <s v="Approved"/>
    <s v="Naus, Angelica"/>
    <s v="2024-04-04T01:55:32.00"/>
    <s v="0"/>
    <s v="JAS DO BRASIL LTD"/>
    <s v=""/>
    <s v=""/>
    <s v="Aptiv"/>
    <s v=""/>
    <s v="Invoice"/>
    <s v="Email Quote"/>
    <s v=""/>
    <s v=""/>
    <s v="0 Days 18 Hr 10 Min "/>
    <s v="1000"/>
    <s v="Approved -  ;; Approved -  ;; Approved -  ;"/>
    <s v="995"/>
    <s v="995"/>
    <s v=";"/>
    <s v=";"/>
    <s v=";"/>
    <s v="BR"/>
    <s v="BSUV MY26"/>
    <s v="USD"/>
    <s v=""/>
    <s v=""/>
    <s v=""/>
    <s v="DPE46913"/>
    <s v="1"/>
    <s v=""/>
    <s v=""/>
    <s v=""/>
    <s v="0"/>
    <s v=""/>
    <s v=""/>
    <s v=""/>
    <s v=""/>
    <s v=""/>
    <s v=""/>
    <s v=""/>
  </r>
  <r>
    <d v="2024-04-01T00:00:00"/>
    <x v="0"/>
    <n v="128363"/>
    <s v="Project - VW 246 A0"/>
    <s v="VW"/>
    <d v="2024-04-04T00:00:00"/>
    <s v="Paraisopolis"/>
    <s v="Inbound Premium"/>
    <n v="190"/>
    <n v="190"/>
    <n v="2.6588607326395139E-4"/>
    <s v="E1P-Prototypes/Samples"/>
    <s v="Cost Recovery"/>
    <s v="APTIV MANUFATURA E SERVICOS DE-724381"/>
    <s v="FEP FAHRZEUGELEKTRIK PIRNA GMBH-7046317"/>
    <s v="Parts for project development. Freight approved by email by the Project Manager."/>
    <s v="DHL Express SA"/>
    <s v="PTA-00162306"/>
    <s v="35501965;"/>
    <s v=";"/>
    <s v=";"/>
    <s v="Aptiv"/>
    <s v="Premium - Productive"/>
    <s v="Stefany.Tressoldi@aptiv.com"/>
    <s v="2024-04-04T03:43:31.51"/>
    <s v="2024-04-08T02:41:36.00"/>
    <s v="SA"/>
    <s v="Open"/>
    <s v="0"/>
    <s v=""/>
    <s v="0"/>
    <s v=""/>
    <s v="10012"/>
    <s v="Q11"/>
    <s v=""/>
    <s v=""/>
    <s v="Recoverable"/>
    <s v=""/>
    <s v="190"/>
    <s v=""/>
    <s v="HUGO-KUETTNER-STR. 8"/>
    <s v="PIRNA"/>
    <s v="7046317"/>
    <s v="DE"/>
    <s v="EMEA"/>
    <s v="SN"/>
    <s v="01796"/>
    <s v="AVENIDA AVELINO RIBEIRO, 900"/>
    <s v="PARAISOPOLIS"/>
    <s v="724381"/>
    <s v="BR"/>
    <s v="SA"/>
    <s v="MG"/>
    <s v="37660-000"/>
    <s v="SPS"/>
    <s v="Approved"/>
    <s v="Edilson, Geraldo"/>
    <s v="2024-04-08T02:41:36.00"/>
    <s v="0"/>
    <s v="DHL Express SA"/>
    <s v=""/>
    <s v=""/>
    <s v="Aptiv"/>
    <s v=""/>
    <s v="Invoice"/>
    <s v="Invoice"/>
    <s v=""/>
    <s v=""/>
    <s v="3 Days 22 Hr 58 Min "/>
    <s v="500"/>
    <s v="Approved -  ;; Approved -  ;"/>
    <s v="190"/>
    <s v="190"/>
    <s v=";"/>
    <s v=";"/>
    <s v=";"/>
    <s v="BR"/>
    <s v="246 A0 SUV"/>
    <s v="USD"/>
    <s v=""/>
    <s v=""/>
    <s v=""/>
    <s v="Ajuda PC&amp;L"/>
    <s v="1"/>
    <s v=""/>
    <s v=""/>
    <s v=""/>
    <s v="0"/>
    <s v=""/>
    <s v=""/>
    <s v=""/>
    <s v=""/>
    <s v="177220647"/>
    <s v=""/>
    <s v=""/>
  </r>
  <r>
    <d v="2024-04-01T00:00:00"/>
    <x v="12"/>
    <n v="128422"/>
    <s v="Vessel delay - greve fiscal"/>
    <s v="FIAT"/>
    <d v="2024-04-04T00:00:00"/>
    <s v="Paraisopolis"/>
    <s v="Inbound Premium"/>
    <n v="480"/>
    <n v="480"/>
    <n v="6.7171218508787719E-4"/>
    <s v="T1-Transportation"/>
    <s v="Cost Recovery"/>
    <s v="Paraisopolis-10012"/>
    <s v="Porto de Santos-Dummy"/>
    <s v="Atraso na liberação devido greve dos fiscais da receita"/>
    <s v="EMPRESA DE TRANSPORTES COVRE"/>
    <s v="PTA-00162304"/>
    <s v="33119052;"/>
    <s v=";"/>
    <s v=";"/>
    <s v="Aptiv"/>
    <s v="Premium - Productive"/>
    <s v="rodrigo.fernandes@aptiv.com"/>
    <s v="2024-04-04T05:45:06.55"/>
    <s v="2024-04-22T12:41:52.28"/>
    <s v="SA"/>
    <s v="Closed Recovered"/>
    <s v="0"/>
    <s v=""/>
    <s v="0"/>
    <s v=""/>
    <s v="10012"/>
    <s v="Q11"/>
    <s v=""/>
    <s v=""/>
    <s v="Non-Recoverable"/>
    <s v=""/>
    <s v="480"/>
    <s v=""/>
    <s v="PORTO DE SANTOS"/>
    <s v="Santos"/>
    <s v="Dummy"/>
    <s v="BR"/>
    <s v="SA"/>
    <s v="SP"/>
    <s v="1"/>
    <s v="Av. Avelino Ribeiro, 900"/>
    <s v="PARAISOPOLIS"/>
    <s v="10012"/>
    <s v="BR"/>
    <s v="SA"/>
    <s v="Minas Gerais"/>
    <s v="37660-000"/>
    <s v="SPS"/>
    <s v="Approved"/>
    <s v="Edilson, Geraldo"/>
    <s v="2024-04-08T02:40:54.00"/>
    <s v="0"/>
    <s v=""/>
    <s v=""/>
    <s v=""/>
    <s v="Transportation"/>
    <s v=""/>
    <s v="Invoice"/>
    <s v=""/>
    <s v=""/>
    <s v=""/>
    <s v="3 Days 20 Hr 55 Min "/>
    <s v="500"/>
    <s v="Approved -  ;; Approved -  ;"/>
    <s v="480"/>
    <s v="480"/>
    <s v=";"/>
    <s v=";"/>
    <s v=";"/>
    <s v="BR"/>
    <s v="Vão motor X6H"/>
    <s v="USD"/>
    <s v=""/>
    <s v=""/>
    <s v=""/>
    <s v=""/>
    <s v="1"/>
    <s v=""/>
    <s v=""/>
    <s v=""/>
    <s v="0"/>
    <s v=""/>
    <s v=""/>
    <s v=""/>
    <s v=""/>
    <s v=""/>
    <s v=""/>
    <s v=""/>
  </r>
  <r>
    <d v="2024-04-01T00:00:00"/>
    <x v="0"/>
    <n v="128440"/>
    <s v="Project - prototype/ samples - Aprovado pelo PM resposável"/>
    <s v="JOHN DEERE"/>
    <d v="2024-04-04T00:00:00"/>
    <s v="Paraisopolis"/>
    <s v="Inbound Premium"/>
    <n v="100"/>
    <n v="100"/>
    <n v="1.3994003855997441E-4"/>
    <s v="E1P-Prototypes/Samples"/>
    <s v="Cost Recovery"/>
    <s v="APTIV MANUFATURA E SERVICOS DE-724381"/>
    <s v="APTIV PORT SERVICES  S A-727270"/>
    <s v="Parts for project development. Freight approved by email by the Project Manager."/>
    <s v="DHL Express SA"/>
    <s v="PTA-00162303"/>
    <s v="15364580;"/>
    <s v=";"/>
    <s v=";"/>
    <s v="Aptiv"/>
    <s v="Premium - Productive"/>
    <s v="Stefany.Tressoldi@aptiv.com"/>
    <s v="2024-04-04T07:16:41.77"/>
    <s v="2024-04-08T02:40:40.00"/>
    <s v="SA"/>
    <s v="Closed Recovered"/>
    <s v="0"/>
    <s v=""/>
    <s v="100"/>
    <s v=""/>
    <s v="10012"/>
    <s v="Q11"/>
    <s v=""/>
    <s v="100"/>
    <s v="Recoverable"/>
    <s v=""/>
    <s v="100"/>
    <s v="USD"/>
    <s v="TAPADA NOVA LINHO APARTADO 82"/>
    <s v="SINTRA"/>
    <s v="727270"/>
    <s v="PT"/>
    <s v="EMEA"/>
    <s v="31"/>
    <s v="2710-000"/>
    <s v="AVENIDA AVELINO RIBEIRO, 900"/>
    <s v="PARAISOPOLIS"/>
    <s v="724381"/>
    <s v="BR"/>
    <s v="SA"/>
    <s v="MG"/>
    <s v="37660-000"/>
    <s v="SPS"/>
    <s v="Approved"/>
    <s v="Edilson, Geraldo"/>
    <s v="2024-04-08T02:40:40.00"/>
    <s v="0"/>
    <s v="DHL Express SA"/>
    <s v=""/>
    <s v=""/>
    <s v="Aptiv"/>
    <s v=""/>
    <s v="Invoice"/>
    <s v="Invoice"/>
    <s v=""/>
    <s v=""/>
    <s v="3 Days 19 Hr 23 Min "/>
    <s v="500"/>
    <s v="Approved -  ;; Approved -  ;"/>
    <s v="100"/>
    <s v="100"/>
    <s v=";"/>
    <s v=";"/>
    <s v=";"/>
    <s v="BR"/>
    <s v="Mercury pct2"/>
    <s v="USD"/>
    <s v=""/>
    <s v=""/>
    <s v=""/>
    <s v="DPP74110"/>
    <s v="1"/>
    <s v="1"/>
    <s v=""/>
    <s v=""/>
    <s v="0"/>
    <s v=""/>
    <s v=""/>
    <s v=""/>
    <s v=""/>
    <s v=""/>
    <s v=""/>
    <s v=""/>
  </r>
  <r>
    <d v="2024-04-01T00:00:00"/>
    <x v="1"/>
    <n v="128438"/>
    <s v="Ordering issue"/>
    <s v="VW"/>
    <d v="2024-04-05T00:00:00"/>
    <s v="Pinhal"/>
    <s v="Inbound Premium"/>
    <n v="1101.47"/>
    <n v="720"/>
    <n v="1.54139754272655E-3"/>
    <s v="PC-Plant PC Resp"/>
    <s v="Normal"/>
    <s v="APTIV MANUFATURA E SERVICOS DE-728338"/>
    <s v="SCHULTE &amp; CO GMBH-735471"/>
    <s v="Aereo necessario devido a um erro de programação"/>
    <s v="DHL Express SA"/>
    <s v="PTA-00161909"/>
    <s v="33118244;"/>
    <s v=";"/>
    <s v=";"/>
    <s v="Aptiv"/>
    <s v="Premium - Productive"/>
    <s v="Joliel.Willian.Reis@aptiv.com"/>
    <s v="2024-04-04T07:42:38.70"/>
    <s v="2024-04-12T05:32:34.33"/>
    <s v="SA"/>
    <s v="Closed Not Recovered"/>
    <s v="0"/>
    <s v=""/>
    <s v="1101.47"/>
    <s v="2024-04-04T00:00:00"/>
    <s v="10010"/>
    <s v="Q18"/>
    <s v=""/>
    <s v="1101.47"/>
    <s v="Non-Recoverable"/>
    <s v=""/>
    <s v="720"/>
    <s v="USD"/>
    <s v="AN DER ISERKULE 26/31"/>
    <s v="HEMER"/>
    <s v="735471"/>
    <s v="DE"/>
    <s v="EMEA"/>
    <s v="05"/>
    <s v="58675"/>
    <s v="JOSE MONFARDINI N 3 845 LOTEAMENTO"/>
    <s v="ESPIRITO SANTO DO PINHAL"/>
    <s v="728338"/>
    <s v="BR"/>
    <s v="SA"/>
    <s v="SP"/>
    <s v="13990000"/>
    <s v="SPS"/>
    <s v="Approved"/>
    <s v="Naus, Angelica"/>
    <s v="2024-04-05T12:01:13.00"/>
    <s v="0"/>
    <s v=""/>
    <s v="8314573746"/>
    <s v=""/>
    <s v="Aptiv"/>
    <s v=""/>
    <s v="Personal Estimate"/>
    <s v="Personal Estimate"/>
    <s v="VW"/>
    <s v=""/>
    <s v="0 Days 16 Hr 18 Min "/>
    <s v="1000"/>
    <s v="Approved -  ;; Approved -  ;; Approved -  ;"/>
    <s v="1101.47"/>
    <s v="1101.47"/>
    <s v=";"/>
    <s v=";"/>
    <s v=";"/>
    <s v="BR"/>
    <s v="TAOS"/>
    <s v="USD"/>
    <s v=""/>
    <s v=""/>
    <s v=""/>
    <s v="33118171, 33118172"/>
    <s v="1"/>
    <s v="1"/>
    <s v=""/>
    <s v=""/>
    <s v="0"/>
    <s v=""/>
    <s v=""/>
    <s v=""/>
    <s v=""/>
    <s v=""/>
    <s v=""/>
    <s v=""/>
  </r>
  <r>
    <d v="2024-04-01T00:00:00"/>
    <x v="9"/>
    <n v="128508"/>
    <s v="P&amp;A"/>
    <s v="RENAULT"/>
    <d v="2024-04-05T00:00:00"/>
    <s v="Pinhal"/>
    <s v="Inbound Premium"/>
    <n v="48.48"/>
    <n v="100"/>
    <n v="6.7842930693875583E-5"/>
    <s v="PC-Plant PC Resp"/>
    <s v="Normal"/>
    <s v="APTIV MANUFATURA E SERVICOS DE-728338"/>
    <s v="SERENDIPITY ELECTRONICS-755571"/>
    <s v="Aéreo necessário para atender P&amp;A da Renault."/>
    <s v="DHL Express SA"/>
    <s v="PTA-00161974"/>
    <s v="15386389;"/>
    <s v=";"/>
    <s v=";"/>
    <s v="Aptiv"/>
    <s v="Premium - Productive"/>
    <s v="rodrigo.perez@aptiv.com"/>
    <s v="2024-04-05T11:53:10.54"/>
    <s v="2024-04-12T05:17:16.67"/>
    <s v="SA"/>
    <s v="Closed Not Recovered"/>
    <s v="0"/>
    <s v=""/>
    <s v="48.48"/>
    <s v="2024-04-05T00:00:00"/>
    <s v="10010"/>
    <s v="Q18"/>
    <s v=""/>
    <s v="48.48"/>
    <s v="Non-Recoverable"/>
    <s v=""/>
    <s v="100"/>
    <s v="USD"/>
    <s v="3100 PERSHING DR"/>
    <s v="EL PASO"/>
    <s v="755571"/>
    <s v="US"/>
    <s v="NA"/>
    <s v="TX"/>
    <s v="79903-2520"/>
    <s v="JOSE MONFARDINI N 3 845 LOTEAMENTO"/>
    <s v="ESPIRITO SANTO DO PINHAL"/>
    <s v="728338"/>
    <s v="BR"/>
    <s v="SA"/>
    <s v="SP"/>
    <s v="13990000"/>
    <s v="SPS"/>
    <s v="Approved"/>
    <s v="Edilson, Geraldo"/>
    <s v="2024-04-05T05:39:40.00"/>
    <s v="0"/>
    <s v="DHL Express SA"/>
    <s v="7080832990"/>
    <s v=""/>
    <s v="Aptiv"/>
    <s v=""/>
    <s v="Personal Estimate"/>
    <s v="Personal Estimate"/>
    <s v=""/>
    <s v=""/>
    <s v="0 Days 5 Hr 46 Min "/>
    <s v="500"/>
    <s v="Approved -  ;; Approved -  ;"/>
    <s v="48.48"/>
    <s v="48.48"/>
    <s v=";"/>
    <s v=";"/>
    <s v=";"/>
    <s v="BR"/>
    <s v="P&amp;A RENAULT"/>
    <s v="USD"/>
    <s v=""/>
    <s v=""/>
    <s v=""/>
    <s v="12162189"/>
    <s v="1"/>
    <s v="1"/>
    <s v=""/>
    <s v=""/>
    <s v="0"/>
    <s v=""/>
    <s v=""/>
    <s v=""/>
    <s v=""/>
    <s v=""/>
    <s v=""/>
    <s v=""/>
  </r>
  <r>
    <d v="2024-04-01T00:00:00"/>
    <x v="3"/>
    <n v="128578"/>
    <s v="Customer reschedule - CR será negociado com o cliente"/>
    <s v="FIAT"/>
    <d v="2024-04-05T00:00:00"/>
    <s v="Paraisopolis"/>
    <s v="Inbound Premium"/>
    <n v="616"/>
    <n v="616"/>
    <n v="8.6203063752944228E-4"/>
    <s v="S2-External Customer driven schedule changes"/>
    <s v="Cost Recovery"/>
    <s v="Paraisopolis-10012"/>
    <s v="COFICAB PORTUGAL - COMPANHIA DE FIO-1015117"/>
    <s v="Reprograma Cliente"/>
    <s v="DHL Express SA"/>
    <s v="PTA-00162309"/>
    <s v="M4754148;"/>
    <s v=";"/>
    <s v=";"/>
    <s v="Customer"/>
    <s v="Premium - Productive"/>
    <s v="rodrigo.fernandes@aptiv.com"/>
    <s v="2024-04-05T03:08:54.58"/>
    <s v="2024-04-08T02:49:28.00"/>
    <s v="SA"/>
    <s v="Open"/>
    <s v="0"/>
    <s v=""/>
    <s v="0"/>
    <s v=""/>
    <s v="10012"/>
    <s v="Q11"/>
    <s v=""/>
    <s v=""/>
    <s v="Recoverable"/>
    <s v="Custo será recuperado do Cliente"/>
    <s v="616"/>
    <s v=""/>
    <s v="ESTRADA NACIONAL 18.1 KM 2,5"/>
    <s v="VALE DE ESTRELA"/>
    <s v="1015117"/>
    <s v="PT"/>
    <s v="EMEA"/>
    <s v="09"/>
    <s v="6300-230"/>
    <s v="Av. Avelino Ribeiro, 900"/>
    <s v="PARAISOPOLIS"/>
    <s v="10012"/>
    <s v="BR"/>
    <s v="SA"/>
    <s v="Minas Gerais"/>
    <s v="37660-000"/>
    <s v="SPS"/>
    <s v="Approved"/>
    <s v="Naus, Angelica"/>
    <s v="2024-04-08T02:49:28.00"/>
    <s v="0"/>
    <s v=""/>
    <s v=""/>
    <s v=""/>
    <s v="Customer"/>
    <s v=""/>
    <s v="Invoice"/>
    <s v=""/>
    <s v="FIAT"/>
    <s v=""/>
    <s v="2 Days 23 Hr 40 Min "/>
    <s v="1000"/>
    <s v="Approved -  ;; Approved -  ;; Approved -  ;"/>
    <s v="616"/>
    <s v="616"/>
    <s v=";"/>
    <s v=";"/>
    <s v=";"/>
    <s v="BR"/>
    <s v="MOTOR"/>
    <s v="USD"/>
    <s v=""/>
    <s v=""/>
    <s v=""/>
    <s v=""/>
    <s v="1"/>
    <s v=""/>
    <s v=""/>
    <s v=""/>
    <s v="0"/>
    <s v=""/>
    <s v=""/>
    <s v=""/>
    <s v=""/>
    <s v="535080428"/>
    <s v=""/>
    <s v=""/>
  </r>
  <r>
    <d v="2024-04-01T00:00:00"/>
    <x v="3"/>
    <n v="128712"/>
    <s v="Customer reschedule - CR será negociado com o cliente"/>
    <s v="FIAT"/>
    <d v="2024-04-05T00:00:00"/>
    <s v="Paraisopolis"/>
    <s v="Inbound Premium"/>
    <n v="900"/>
    <n v="900"/>
    <n v="1.2594603470397695E-3"/>
    <s v="S2-External Customer driven schedule changes"/>
    <s v="Cost Recovery"/>
    <s v="Paraisopolis-10012"/>
    <s v="MTA ANTENNE SRL-7107642"/>
    <s v="Reprograma Cliente"/>
    <s v="JAS DO BRASIL LTD"/>
    <s v=""/>
    <s v="15364285;"/>
    <s v=";"/>
    <s v=";"/>
    <s v="Customer"/>
    <s v="Premium - Productive"/>
    <s v="rodrigo.fernandes@aptiv.com"/>
    <s v="2024-04-05T06:20:05.99"/>
    <s v="2024-04-05T06:12:01.91"/>
    <s v="SA"/>
    <s v="Open"/>
    <s v="0"/>
    <s v=""/>
    <s v="0"/>
    <s v=""/>
    <s v="10012"/>
    <s v="Q11"/>
    <s v=""/>
    <s v=""/>
    <s v="Recoverable"/>
    <s v=""/>
    <s v="900"/>
    <s v=""/>
    <s v="VIALE DELLINDUSTRIA 12"/>
    <s v="CODOGNO"/>
    <s v="7107642"/>
    <s v="IT"/>
    <s v="EMEA"/>
    <s v="LO"/>
    <s v="26845"/>
    <s v="Av. Avelino Ribeiro, 900"/>
    <s v="PARAISOPOLIS"/>
    <s v="10012"/>
    <s v="BR"/>
    <s v="SA"/>
    <s v="Minas Gerais"/>
    <s v="37660-000"/>
    <s v="SPS"/>
    <s v="Pending"/>
    <s v=""/>
    <s v=""/>
    <s v="0"/>
    <s v=""/>
    <s v=""/>
    <s v=""/>
    <s v="Customer"/>
    <s v=""/>
    <s v="Invoice"/>
    <s v=""/>
    <s v="FIAT"/>
    <s v=""/>
    <s v=""/>
    <s v="0"/>
    <s v="Pending - "/>
    <s v="900"/>
    <s v="900"/>
    <s v=";"/>
    <s v=";"/>
    <s v=";"/>
    <s v="BR"/>
    <s v="Vão motor"/>
    <s v="USD"/>
    <s v=""/>
    <s v=""/>
    <s v=""/>
    <s v=""/>
    <s v="1"/>
    <s v=""/>
    <s v=""/>
    <s v=""/>
    <s v="0"/>
    <s v=""/>
    <s v=""/>
    <s v=""/>
    <s v=""/>
    <s v="428456263"/>
    <s v=""/>
    <s v=""/>
  </r>
  <r>
    <d v="2024-04-01T00:00:00"/>
    <x v="7"/>
    <n v="128408"/>
    <s v="Stock divergence"/>
    <s v="JOHN DEERE"/>
    <d v="2024-04-08T00:00:00"/>
    <s v="Paraisopolis"/>
    <s v="Inbound Premium"/>
    <n v="68.17"/>
    <n v="90"/>
    <n v="9.5397124286334555E-5"/>
    <s v="S1I-Inventory loss/adjustments"/>
    <s v="Cost Recovery"/>
    <s v="APTIV MANUFATURA E SERVICOS DE-724381"/>
    <s v="ANIXTER DEUTSCHLAND GMBH-1069426"/>
    <s v="Divergencia de estoque"/>
    <s v="DHL Express SA"/>
    <s v="PTA-00162299"/>
    <s v="13750352;"/>
    <s v=";"/>
    <s v=";"/>
    <s v="Aptiv"/>
    <s v="Premium - Productive"/>
    <s v="Moraes.Arnaldo@aptiv.com"/>
    <s v="2024-04-04T05:07:49.18"/>
    <s v="2024-04-22T12:42:31.72"/>
    <s v="SA"/>
    <s v="Closed Recovered"/>
    <s v="0"/>
    <s v=""/>
    <s v="68.17"/>
    <s v=""/>
    <s v="10012"/>
    <s v="Q11"/>
    <s v=""/>
    <s v="68.17"/>
    <s v="Non-Recoverable"/>
    <s v=""/>
    <s v="90"/>
    <s v="USD"/>
    <s v="HEINRICH-LANZ-STR. 3"/>
    <s v="KORNTAL-MUENCHINGEN"/>
    <s v="1069426"/>
    <s v="DE"/>
    <s v="EMEA"/>
    <s v="BW"/>
    <s v="70825"/>
    <s v="AVENIDA AVELINO RIBEIRO, 900"/>
    <s v="PARAISOPOLIS"/>
    <s v="724381"/>
    <s v="BR"/>
    <s v="SA"/>
    <s v="MG"/>
    <s v="37660-000"/>
    <s v="SPS"/>
    <s v="Approved"/>
    <s v="Edilson, Geraldo"/>
    <s v="2024-04-08T02:39:45.00"/>
    <s v="0"/>
    <s v=""/>
    <s v="99612811934"/>
    <s v=""/>
    <s v="Aptiv"/>
    <s v=""/>
    <s v="Personal Estimate"/>
    <s v="Invoice"/>
    <s v=""/>
    <s v=""/>
    <s v="3 Days 21 Hr 31 Min "/>
    <s v="500"/>
    <s v="Approved -  ;; Approved -  ;"/>
    <s v="68.17"/>
    <s v="68.17"/>
    <s v=";"/>
    <s v=";"/>
    <s v=";"/>
    <s v="BR"/>
    <s v="EDISON"/>
    <s v="USD"/>
    <s v=""/>
    <s v=""/>
    <s v=""/>
    <s v="13750352"/>
    <s v="1"/>
    <s v="1"/>
    <s v=""/>
    <s v=""/>
    <s v="0"/>
    <s v=""/>
    <s v=""/>
    <s v=""/>
    <s v=""/>
    <s v="408660822"/>
    <s v=""/>
    <s v=""/>
  </r>
  <r>
    <d v="2024-04-01T00:00:00"/>
    <x v="3"/>
    <n v="128409"/>
    <s v="Customer reschedule - CR será negociado com o cliente"/>
    <s v="FIAT"/>
    <d v="2024-04-08T00:00:00"/>
    <s v="Ouros"/>
    <s v="Inbound Premium"/>
    <n v="46.62"/>
    <n v="110"/>
    <n v="6.5240045976660066E-5"/>
    <s v="S2-External Customer driven schedule changes"/>
    <s v="Cost Recovery"/>
    <s v="APTIV MANUFATURA E SERVICOS DE-743893"/>
    <s v="A RAYMOND ITALIANA S R L-765496"/>
    <s v="Reprograma do cliente"/>
    <s v="DHL Express SA"/>
    <s v="PTA-00162305"/>
    <s v="10847611;"/>
    <s v=";"/>
    <s v=";"/>
    <s v="Customer"/>
    <s v="Premium - Productive"/>
    <s v="Moraes.Arnaldo@aptiv.com"/>
    <s v="2024-04-04T05:11:50.05"/>
    <s v="2024-04-16T05:29:03.55"/>
    <s v="SA"/>
    <s v="Open"/>
    <s v="0"/>
    <s v=""/>
    <s v="46.62"/>
    <s v=""/>
    <s v="10023"/>
    <s v="Q11"/>
    <s v=""/>
    <s v="46.62"/>
    <s v="Recoverable"/>
    <s v="Custo será repassado para o cliente"/>
    <s v="110"/>
    <s v="USD"/>
    <s v="STRADA COMPLANARE 26"/>
    <s v="CARISIO"/>
    <s v="765496"/>
    <s v="IT"/>
    <s v="EMEA"/>
    <s v="VC"/>
    <s v="13040"/>
    <s v="TV ANTONIO E FONSECA 250 BAIRRO"/>
    <s v="CONCEICAO DOS OUROS"/>
    <s v="743893"/>
    <s v="BR"/>
    <s v="SA"/>
    <s v="MG"/>
    <s v="37548-000"/>
    <s v="SPS"/>
    <s v="Approved"/>
    <s v="Edilson, Geraldo"/>
    <s v="2024-04-08T02:41:26.00"/>
    <s v="0"/>
    <s v=""/>
    <s v="99299176081"/>
    <s v=""/>
    <s v="Customer"/>
    <s v=""/>
    <s v="Personal Estimate"/>
    <s v="Invoice"/>
    <s v="FIAT"/>
    <s v=""/>
    <s v="3 Days 21 Hr 29 Min "/>
    <s v="500"/>
    <s v="Approved -  ;; Approved -  ;"/>
    <s v="46.62"/>
    <s v="46.62"/>
    <s v=";"/>
    <s v=";"/>
    <s v=";"/>
    <s v="BR"/>
    <s v="POSTERIOR"/>
    <s v="USD"/>
    <s v=""/>
    <s v=""/>
    <s v=""/>
    <s v=""/>
    <s v="1"/>
    <s v="1"/>
    <s v=""/>
    <s v=""/>
    <s v="0"/>
    <s v=""/>
    <s v=""/>
    <s v=""/>
    <s v=""/>
    <s v=""/>
    <s v=""/>
    <s v=""/>
  </r>
  <r>
    <d v="2024-04-01T00:00:00"/>
    <x v="3"/>
    <n v="128506"/>
    <s v="Customer reschedule - CR será negociado com o cliente"/>
    <s v="FIAT"/>
    <d v="2024-04-08T00:00:00"/>
    <s v="Ouros"/>
    <s v="Inbound Premium"/>
    <n v="54.78"/>
    <n v="100"/>
    <n v="7.665915312315398E-5"/>
    <s v="S2-External Customer driven schedule changes"/>
    <s v="Cost Recovery"/>
    <s v="APTIV MANUFATURA E SERVICOS DE-743893"/>
    <s v="ITW LYS FUSION SRL-1083266"/>
    <s v="Reprograma do cliente"/>
    <s v="DHL Express SA"/>
    <s v="PTA-00162302"/>
    <s v="PPN00683;"/>
    <s v=";"/>
    <s v=";"/>
    <s v="Customer"/>
    <s v="Premium - Productive"/>
    <s v="Moraes.Arnaldo@aptiv.com"/>
    <s v="2024-04-05T11:38:08.31"/>
    <s v="2024-04-16T05:27:11.87"/>
    <s v="SA"/>
    <s v="Open"/>
    <s v="0"/>
    <s v=""/>
    <s v="54.78"/>
    <s v=""/>
    <s v="10023"/>
    <s v="Q11"/>
    <s v=""/>
    <s v="54.78"/>
    <s v="Recoverable"/>
    <s v="Custo será repassado para o cliente"/>
    <s v="100"/>
    <s v="USD"/>
    <s v="via Coazze 31/3"/>
    <s v="RIVALTA DI TORINO"/>
    <s v="1083266"/>
    <s v="IT"/>
    <s v="EMEA"/>
    <s v="TO"/>
    <s v="0"/>
    <s v="TV ANTONIO E FONSECA 250 BAIRRO"/>
    <s v="CONCEICAO DOS OUROS"/>
    <s v="743893"/>
    <s v="BR"/>
    <s v="SA"/>
    <s v="MG"/>
    <s v="37548-000"/>
    <s v="SPS"/>
    <s v="Approved"/>
    <s v="Edilson, Geraldo"/>
    <s v="2024-04-08T02:40:32.00"/>
    <s v="0"/>
    <s v=""/>
    <s v="99612811934"/>
    <s v=""/>
    <s v="Customer"/>
    <s v=""/>
    <s v="Personal Estimate"/>
    <s v="Invoice"/>
    <s v="FIAT"/>
    <s v=""/>
    <s v="3 Days 3 Hr 2 Min "/>
    <s v="500"/>
    <s v="Approved -  ;; Approved -  ;"/>
    <s v="54.78"/>
    <s v="54.78"/>
    <s v=";"/>
    <s v=";"/>
    <s v=";"/>
    <s v="BR"/>
    <s v="Posterior"/>
    <s v="USD"/>
    <s v=""/>
    <s v=""/>
    <s v=""/>
    <s v=""/>
    <s v="1"/>
    <s v="1"/>
    <s v=""/>
    <s v=""/>
    <s v="0"/>
    <s v=""/>
    <s v=""/>
    <s v=""/>
    <s v=""/>
    <s v="999106719"/>
    <s v=""/>
    <s v=""/>
  </r>
  <r>
    <d v="2024-04-01T00:00:00"/>
    <x v="3"/>
    <n v="128511"/>
    <s v="Customer reschedule - CR será negociado com o cliente"/>
    <s v="FIAT"/>
    <d v="2024-04-08T00:00:00"/>
    <s v="Ouros"/>
    <s v="Inbound Premium"/>
    <n v="560.24"/>
    <n v="250"/>
    <n v="7.8400007202840058E-4"/>
    <s v="S2-External Customer driven schedule changes"/>
    <s v="Cost Recovery"/>
    <s v="APTIV MANUFATURA E SERVICOS DE-743893"/>
    <s v="ITW LYS FUSION SRL-7086011"/>
    <s v="Reprograma do cliente"/>
    <s v="DHL Express SA"/>
    <s v="PTA-00162301"/>
    <s v="15395807 ;"/>
    <s v=";"/>
    <s v=";"/>
    <s v="Customer"/>
    <s v="Premium - Productive"/>
    <s v="Moraes.Arnaldo@aptiv.com"/>
    <s v="2024-04-05T11:56:19.57"/>
    <s v="2024-04-08T02:40:21.00"/>
    <s v="SA"/>
    <s v="Open"/>
    <s v="0"/>
    <s v=""/>
    <s v="0"/>
    <s v=""/>
    <s v="10023"/>
    <s v="Q11"/>
    <s v=""/>
    <s v=""/>
    <s v="Recoverable"/>
    <s v="Custo será repassado para o cliente"/>
    <s v="250"/>
    <s v=""/>
    <s v="VIA POIRINO 28"/>
    <s v="PRALORMO"/>
    <s v="7086011"/>
    <s v="IT"/>
    <s v="EMEA"/>
    <s v="TO"/>
    <s v="10040"/>
    <s v="TV ANTONIO E FONSECA 250 BAIRRO"/>
    <s v="CONCEICAO DOS OUROS"/>
    <s v="743893"/>
    <s v="BR"/>
    <s v="SA"/>
    <s v="MG"/>
    <s v="37548-000"/>
    <s v="SPS"/>
    <s v="Approved"/>
    <s v="Edilson, Geraldo"/>
    <s v="2024-04-08T02:40:21.00"/>
    <s v="0"/>
    <s v=""/>
    <s v=""/>
    <s v=""/>
    <s v="Customer"/>
    <s v=""/>
    <s v="Personal Estimate"/>
    <s v=""/>
    <s v="FIAT"/>
    <s v=""/>
    <s v="3 Days 2 Hr 44 Min "/>
    <s v="500"/>
    <s v="Approved -  ;; Approved -  ;"/>
    <s v="250"/>
    <s v="250"/>
    <s v=";"/>
    <s v=";"/>
    <s v=";"/>
    <s v="BR"/>
    <s v="vão motor"/>
    <s v="USD"/>
    <s v=""/>
    <s v=""/>
    <s v=""/>
    <s v=""/>
    <s v="1"/>
    <s v=""/>
    <s v=""/>
    <s v=""/>
    <s v="0"/>
    <s v=""/>
    <s v=""/>
    <s v=""/>
    <s v=""/>
    <s v="437227039"/>
    <s v=""/>
    <s v=""/>
  </r>
  <r>
    <d v="2024-04-01T00:00:00"/>
    <x v="3"/>
    <n v="128858"/>
    <s v="Customer reschedule - CR será negociado com o cliente"/>
    <s v="FIAT"/>
    <d v="2024-04-08T00:00:00"/>
    <s v="Paraisopolis"/>
    <s v="Inbound Premium"/>
    <n v="684.65"/>
    <n v="684.65"/>
    <n v="9.5809947400086473E-4"/>
    <s v="S2-External Customer driven schedule changes"/>
    <s v="Cost Recovery"/>
    <s v="Paraisopolis-10012"/>
    <s v="A.E.C. SRL-1031178"/>
    <s v="Reprograma do cliente"/>
    <s v="DHL Express SA"/>
    <s v="PTA-00162308"/>
    <s v="13971766;"/>
    <s v=";"/>
    <s v=";"/>
    <s v="Customer"/>
    <s v="Premium - Productive"/>
    <s v="rodrigo.fernandes@aptiv.com"/>
    <s v="2024-04-08T10:52:07.43"/>
    <s v="2024-04-08T02:49:17.00"/>
    <s v="SA"/>
    <s v="Open"/>
    <s v="0"/>
    <s v=""/>
    <s v="0"/>
    <s v=""/>
    <s v="10012"/>
    <s v="Q11"/>
    <s v=""/>
    <s v=""/>
    <s v="Recoverable"/>
    <s v="Custo será recuperado do Cliente"/>
    <s v="684.65"/>
    <s v=""/>
    <s v="STRADA DEL FRANCESE 99"/>
    <s v="TORINO"/>
    <s v="1031178"/>
    <s v="IT"/>
    <s v="EMEA"/>
    <s v="TO"/>
    <s v="10156"/>
    <s v="Av. Avelino Ribeiro, 900"/>
    <s v="PARAISOPOLIS"/>
    <s v="10012"/>
    <s v="BR"/>
    <s v="SA"/>
    <s v="Minas Gerais"/>
    <s v="37660-000"/>
    <s v="SPS"/>
    <s v="Approved"/>
    <s v="Naus, Angelica"/>
    <s v="2024-04-08T02:49:17.00"/>
    <s v="0"/>
    <s v=""/>
    <s v=""/>
    <s v=""/>
    <s v="Customer"/>
    <s v=""/>
    <s v="Invoice"/>
    <s v=""/>
    <s v="FIAT"/>
    <s v=""/>
    <s v="0 Days 3 Hr 57 Min "/>
    <s v="1000"/>
    <s v="Approved -  ;; Approved -  ;; Approved -  ;"/>
    <s v="684.65"/>
    <s v="684.65"/>
    <s v=";"/>
    <s v=";"/>
    <s v=";"/>
    <s v="BR"/>
    <s v="Vão motor"/>
    <s v="USD"/>
    <s v=""/>
    <s v=""/>
    <s v=""/>
    <s v=""/>
    <s v="1"/>
    <s v=""/>
    <s v=""/>
    <s v=""/>
    <s v="0"/>
    <s v=""/>
    <s v=""/>
    <s v=""/>
    <s v=""/>
    <s v="447580440"/>
    <s v=""/>
    <s v=""/>
  </r>
  <r>
    <d v="2024-04-01T00:00:00"/>
    <x v="0"/>
    <n v="128995"/>
    <s v="Project prototype/ samples - Absorvido em SC"/>
    <s v="OTHER"/>
    <d v="2024-04-08T00:00:00"/>
    <s v="Paraisopolis"/>
    <s v="Inbound Premium"/>
    <n v="275"/>
    <n v="275"/>
    <n v="3.8483510603992959E-4"/>
    <s v="E1P-Prototypes/Samples"/>
    <s v="Cost Recovery"/>
    <s v="APTIV MANUFATURA E SERVICOS DE-724381"/>
    <s v="SERENDIPITY ELECTRONICS, INC.-7074024"/>
    <s v="Parts for project development. Freight will be absorbed in the SC 126-22 quotation. "/>
    <s v="DHL Express SA"/>
    <s v="PTA-00162448"/>
    <s v="13737378;"/>
    <s v=";"/>
    <s v=";"/>
    <s v="Aptiv"/>
    <s v="Premium - Productive"/>
    <s v="rayzza.peres@aptiv.com"/>
    <s v="2024-04-08T07:51:58.68"/>
    <s v="2024-04-09T12:10:33.00"/>
    <s v="SA"/>
    <s v="Closed Recovered"/>
    <s v="0"/>
    <s v=""/>
    <s v="275"/>
    <s v=""/>
    <s v="10012"/>
    <s v="Q11"/>
    <s v=""/>
    <s v="275"/>
    <s v="Recoverable"/>
    <s v=""/>
    <s v="275"/>
    <s v="USD"/>
    <s v="152 E MAIN ST STE D"/>
    <s v="HUNTINGTON"/>
    <s v="7074024"/>
    <s v="US"/>
    <s v="NA"/>
    <s v="NY"/>
    <s v="11743-2958"/>
    <s v="AVENIDA AVELINO RIBEIRO, 900"/>
    <s v="PARAISOPOLIS"/>
    <s v="724381"/>
    <s v="BR"/>
    <s v="SA"/>
    <s v="MG"/>
    <s v="37660-000"/>
    <s v="SPS"/>
    <s v="Approved"/>
    <s v="Edilson, Geraldo"/>
    <s v="2024-04-09T12:10:33.00"/>
    <s v="0"/>
    <s v="DHL Express SA"/>
    <s v="2545497080"/>
    <s v=""/>
    <s v="Aptiv"/>
    <s v=""/>
    <s v="Invoice"/>
    <s v="Invoice"/>
    <s v=""/>
    <s v=""/>
    <s v="0 Days 16 Hr 18 Min "/>
    <s v="500"/>
    <s v="Approved -  ;; Approved -  ;"/>
    <s v="275"/>
    <s v="275"/>
    <s v=";"/>
    <s v=";"/>
    <s v=";"/>
    <s v="BR"/>
    <s v="CNH TB15"/>
    <s v="USD"/>
    <s v=""/>
    <s v=""/>
    <s v=""/>
    <s v="DPP74301"/>
    <s v="1"/>
    <s v="1"/>
    <s v=""/>
    <s v=""/>
    <s v="0"/>
    <s v=""/>
    <s v=""/>
    <s v=""/>
    <s v=""/>
    <s v="800114696"/>
    <s v=""/>
    <s v=""/>
  </r>
  <r>
    <d v="2024-04-01T00:00:00"/>
    <x v="3"/>
    <n v="128955"/>
    <s v="Customer reschedule - CR será negociado com o cliente"/>
    <s v="FIAT"/>
    <d v="2024-04-09T00:00:00"/>
    <s v="Ouros"/>
    <s v="Inbound Premium"/>
    <n v="212"/>
    <n v="212"/>
    <n v="2.9667288174714572E-4"/>
    <s v="S2-External Customer driven schedule changes"/>
    <s v="Cost Recovery"/>
    <s v="APTIV MANUFATURA E SERVICOS DE-743893"/>
    <s v="APTIV SERVICES 2 FRANCE SAS-748598"/>
    <s v="Reprograma do cliente"/>
    <s v="DHL Express SA"/>
    <s v=""/>
    <s v="13761154;"/>
    <s v=";"/>
    <s v=";"/>
    <s v="Customer"/>
    <s v="Premium - Productive"/>
    <s v="Moraes.Arnaldo@aptiv.com"/>
    <s v="2024-04-08T04:51:57.52"/>
    <s v="2024-04-08T04:51:51.09"/>
    <s v="SA"/>
    <s v="Open"/>
    <s v="0"/>
    <s v=""/>
    <s v="0"/>
    <s v=""/>
    <s v="10023"/>
    <s v="Q11"/>
    <s v=""/>
    <s v=""/>
    <s v="Recoverable"/>
    <s v="Custo será repassado para o cliente"/>
    <s v="212"/>
    <s v=""/>
    <s v="ZI RUE DES LONGS REAGES"/>
    <s v="EPERNON"/>
    <s v="748598"/>
    <s v="FR"/>
    <s v="EMEA"/>
    <s v="CVL"/>
    <s v="28230"/>
    <s v="TV ANTONIO E FONSECA 250 BAIRRO"/>
    <s v="CONCEICAO DOS OUROS"/>
    <s v="743893"/>
    <s v="BR"/>
    <s v="SA"/>
    <s v="MG"/>
    <s v="37548-000"/>
    <s v="SPS"/>
    <s v="Pending"/>
    <s v=""/>
    <s v=""/>
    <s v="0"/>
    <s v=""/>
    <s v=""/>
    <s v=""/>
    <s v="Customer"/>
    <s v=""/>
    <s v="Invoice"/>
    <s v=""/>
    <s v="FIAT"/>
    <s v=""/>
    <s v=""/>
    <s v="0"/>
    <s v="Pending - "/>
    <s v="212"/>
    <s v="212"/>
    <s v=";"/>
    <s v=";"/>
    <s v=";"/>
    <s v="BR"/>
    <s v="Vão motor"/>
    <s v="USD"/>
    <s v=""/>
    <s v=""/>
    <s v=""/>
    <s v="13608782"/>
    <s v="1"/>
    <s v=""/>
    <s v=""/>
    <s v=""/>
    <s v="0"/>
    <s v=""/>
    <s v=""/>
    <s v=""/>
    <s v=""/>
    <s v=""/>
    <s v=""/>
    <s v=""/>
  </r>
  <r>
    <d v="2024-04-01T00:00:00"/>
    <x v="0"/>
    <n v="129220"/>
    <s v="Project - prototype/ samples - Aprovado pelo PM resposável"/>
    <s v="JOHN DEERE"/>
    <d v="2024-04-09T00:00:00"/>
    <s v="Paraisopolis"/>
    <s v="Inbound Premium"/>
    <n v="84.41"/>
    <n v="84.41"/>
    <n v="1.1812338654847439E-4"/>
    <s v="E1P-Prototypes/Samples"/>
    <s v="Cost Recovery"/>
    <s v="APTIV MANUFATURA E SERVICOS DE-724381"/>
    <s v="SERENDIPITY ELECTRONICS-749804"/>
    <s v="Parts for project development. Freight approved by email by the Project Manager."/>
    <s v="DHL Express SA"/>
    <s v="PTA-00162497"/>
    <s v="35241038;"/>
    <s v=";"/>
    <s v=";"/>
    <s v="Aptiv"/>
    <s v="Premium - Productive"/>
    <s v="Stefany.Tressoldi@aptiv.com"/>
    <s v="2024-04-09T06:34:57.68"/>
    <s v="2024-04-09T07:15:40.00"/>
    <s v="SA"/>
    <s v="Closed Recovered"/>
    <s v="0"/>
    <s v=""/>
    <s v="84.41"/>
    <s v=""/>
    <s v="10012"/>
    <s v="Q11"/>
    <s v=""/>
    <s v="84.41"/>
    <s v="Recoverable"/>
    <s v=""/>
    <s v="84.41"/>
    <s v="USD"/>
    <s v="152 E MAIN ST"/>
    <s v="HUNTINGTON"/>
    <s v="749804"/>
    <s v="US"/>
    <s v="NA"/>
    <s v="NY"/>
    <s v="11743-2958"/>
    <s v="AVENIDA AVELINO RIBEIRO, 900"/>
    <s v="PARAISOPOLIS"/>
    <s v="724381"/>
    <s v="BR"/>
    <s v="SA"/>
    <s v="MG"/>
    <s v="37660-000"/>
    <s v="SPS"/>
    <s v="Approved"/>
    <s v="Edilson, Geraldo"/>
    <s v="2024-04-09T07:15:40.00"/>
    <s v="0"/>
    <s v="DHL Express SA"/>
    <s v="7080852085"/>
    <s v=""/>
    <s v="Aptiv"/>
    <s v=""/>
    <s v="Invoice"/>
    <s v="Invoice"/>
    <s v=""/>
    <s v=""/>
    <s v="0 Days 0 Hr 40 Min "/>
    <s v="500"/>
    <s v="Approved -  ;; Approved -  ;"/>
    <s v="84.41"/>
    <s v="84.41"/>
    <s v=";"/>
    <s v=";"/>
    <s v=";"/>
    <s v="BR"/>
    <s v="Mercury pct2"/>
    <s v="USD"/>
    <s v=""/>
    <s v=""/>
    <s v=""/>
    <s v="DPP74112 "/>
    <s v="1"/>
    <s v="1"/>
    <s v=""/>
    <s v=""/>
    <s v="0"/>
    <s v=""/>
    <s v=""/>
    <s v=""/>
    <s v=""/>
    <s v=""/>
    <s v=""/>
    <s v=""/>
  </r>
  <r>
    <d v="2024-04-01T00:00:00"/>
    <x v="12"/>
    <n v="129235"/>
    <s v="Vessel delay - greve fiscal"/>
    <s v="TOYOTA"/>
    <d v="2024-04-09T00:00:00"/>
    <s v="Paraisopolis"/>
    <s v="Inbound Premium"/>
    <n v="480"/>
    <n v="480"/>
    <n v="6.7171218508787719E-4"/>
    <s v="U1-Customs\Border"/>
    <s v="Cost Recovery"/>
    <s v="Paraisopolis-10012"/>
    <s v="Porto de Santos-Dummy"/>
    <s v="atraso na liberação devido greve dos fiscais da receita"/>
    <s v="EMPRESA DE TRANSPORTES COVRE"/>
    <s v="PTA-00162711"/>
    <s v="M3098223;"/>
    <s v=";"/>
    <s v=";"/>
    <s v="Aptiv"/>
    <s v="Premium - Productive"/>
    <s v="rodrigo.fernandes@aptiv.com"/>
    <s v="2024-04-09T08:24:35.51"/>
    <s v="2024-04-22T12:43:32.16"/>
    <s v="SA"/>
    <s v="Closed Recovered"/>
    <s v="0"/>
    <s v=""/>
    <s v="0"/>
    <s v=""/>
    <s v="10012"/>
    <s v="Q11"/>
    <s v=""/>
    <s v=""/>
    <s v="Non-Recoverable"/>
    <s v=""/>
    <s v="480"/>
    <s v=""/>
    <s v="PORTO DE SANTOS"/>
    <s v="Santos"/>
    <s v="Dummy"/>
    <s v="BR"/>
    <s v="SA"/>
    <s v="SP"/>
    <s v="1"/>
    <s v="Av. Avelino Ribeiro, 900"/>
    <s v="PARAISOPOLIS"/>
    <s v="10012"/>
    <s v="BR"/>
    <s v="SA"/>
    <s v="Minas Gerais"/>
    <s v="37660-000"/>
    <s v="SPS"/>
    <s v="Approved"/>
    <s v="Edilson, Geraldo"/>
    <s v="2024-04-10T07:43:07.00"/>
    <s v="0"/>
    <s v=""/>
    <s v=""/>
    <s v=""/>
    <s v="Customs"/>
    <s v=""/>
    <s v="Invoice"/>
    <s v=""/>
    <s v=""/>
    <s v=""/>
    <s v="0 Days 23 Hr 18 Min "/>
    <s v="500"/>
    <s v="Approved -  ;; Approved -  ;"/>
    <s v="480"/>
    <s v="480"/>
    <s v=";"/>
    <s v=";"/>
    <s v=";"/>
    <s v="BR"/>
    <s v="Floor"/>
    <s v="USD"/>
    <s v=""/>
    <s v=""/>
    <s v=""/>
    <s v=""/>
    <s v="1"/>
    <s v=""/>
    <s v=""/>
    <s v=""/>
    <s v="0"/>
    <s v=""/>
    <s v=""/>
    <s v=""/>
    <s v=""/>
    <s v=""/>
    <s v=""/>
    <s v=""/>
  </r>
  <r>
    <d v="2024-04-01T00:00:00"/>
    <x v="7"/>
    <n v="129468"/>
    <s v="Stock divergence"/>
    <s v="TOYOTA"/>
    <d v="2024-04-10T00:00:00"/>
    <s v="Paraisopolis"/>
    <s v="Inbound Premium"/>
    <n v="56"/>
    <n v="56"/>
    <n v="7.8366421593585659E-5"/>
    <s v="S1I-Inventory loss/adjustments"/>
    <s v="Cost Recovery"/>
    <s v="Paraisopolis-10012"/>
    <s v="PACIFIC FOCUS INC-765692"/>
    <s v="divergencia de estoque"/>
    <s v="DHL Express SA"/>
    <s v="PTA-00162832"/>
    <s v="15401078;"/>
    <s v=";"/>
    <s v=";"/>
    <s v="Aptiv"/>
    <s v="Premium - Productive"/>
    <s v="william.de.siqueira@aptiv.com"/>
    <s v="2024-04-10T06:21:20.21"/>
    <s v="2024-04-22T12:33:09.28"/>
    <s v="SA"/>
    <s v="Closed Recovered"/>
    <s v="0"/>
    <s v=""/>
    <s v="0"/>
    <s v=""/>
    <s v="10012"/>
    <s v="Q11"/>
    <s v=""/>
    <s v=""/>
    <s v="Non-Recoverable"/>
    <s v="o custo sera repassado para o cliente"/>
    <s v="56"/>
    <s v=""/>
    <s v="13904 EQUITABLE ROAD"/>
    <s v="CERRITOS"/>
    <s v="765692"/>
    <s v="US"/>
    <s v="NA"/>
    <s v="CA"/>
    <s v="90703"/>
    <s v="Av. Avelino Ribeiro, 900"/>
    <s v="PARAISOPOLIS"/>
    <s v="10012"/>
    <s v="BR"/>
    <s v="SA"/>
    <s v="Minas Gerais"/>
    <s v="37660-000"/>
    <s v="SPS"/>
    <s v="Approved"/>
    <s v="Edilson, Geraldo"/>
    <s v="2024-04-11T02:12:19.00"/>
    <s v="0"/>
    <s v=""/>
    <s v=""/>
    <s v=""/>
    <s v="Aptiv"/>
    <s v=""/>
    <s v="Invoice"/>
    <s v=""/>
    <s v="FIAT"/>
    <s v=""/>
    <s v="0 Days 19 Hr 50 Min "/>
    <s v="500"/>
    <s v="Approved -  ;; Approved -  ;"/>
    <s v="56"/>
    <s v="56"/>
    <s v=";"/>
    <s v=";"/>
    <s v=";"/>
    <s v="BR"/>
    <s v="roof"/>
    <s v="USD"/>
    <s v=""/>
    <s v=""/>
    <s v=""/>
    <s v=""/>
    <s v="1"/>
    <s v=""/>
    <s v=""/>
    <s v=""/>
    <s v="0"/>
    <s v=""/>
    <s v=""/>
    <s v=""/>
    <s v=""/>
    <s v=""/>
    <s v=""/>
    <s v=""/>
  </r>
  <r>
    <d v="2024-04-01T00:00:00"/>
    <x v="3"/>
    <n v="129222"/>
    <s v="Customer reschedule - CR será negociado com o cliente"/>
    <s v="FIAT"/>
    <d v="2024-04-10T00:00:00"/>
    <s v="Paraisopolis"/>
    <s v="Inbound Premium"/>
    <n v="717"/>
    <n v="717"/>
    <n v="1.0033700764750164E-3"/>
    <s v="S2-External Customer driven schedule changes"/>
    <s v="Cost Recovery"/>
    <s v="APTIV MANUFATURA E SERVICOS DE-733223"/>
    <s v="CABLENA SA-1028720"/>
    <s v="Reprograma do cliente"/>
    <s v="JAS DO BRASIL LTD"/>
    <s v=""/>
    <s v="M4755501;"/>
    <s v=";"/>
    <s v=";"/>
    <s v="Customer"/>
    <s v="Premium - Productive"/>
    <s v="Moraes.Arnaldo@aptiv.com"/>
    <s v="2024-04-09T06:46:07.41"/>
    <s v="2024-04-09T06:46:02.79"/>
    <s v="SA"/>
    <s v="Open"/>
    <s v="0"/>
    <s v=""/>
    <s v="0"/>
    <s v=""/>
    <s v="10012"/>
    <s v="Q11"/>
    <s v=""/>
    <s v=""/>
    <s v="Recoverable"/>
    <s v=""/>
    <s v="717"/>
    <s v=""/>
    <s v="CALLE E (POLIGONO INDUSTRIAL"/>
    <s v="ZARAGOZA"/>
    <s v="1028720"/>
    <s v="ES"/>
    <s v="EMEA"/>
    <s v="Z"/>
    <s v="50016"/>
    <s v="AVENIDA AVELINO RIBEIRO, 900"/>
    <s v="PARAISOPOLIS"/>
    <s v="733223"/>
    <s v="BR"/>
    <s v="SA"/>
    <s v="MG"/>
    <s v="37660-000"/>
    <s v="SPS"/>
    <s v="Pending"/>
    <s v=""/>
    <s v=""/>
    <s v="0"/>
    <s v=""/>
    <s v=""/>
    <s v=""/>
    <s v="Customer"/>
    <s v=""/>
    <s v="Invoice"/>
    <s v=""/>
    <s v="FIAT"/>
    <s v=""/>
    <s v=""/>
    <s v="0"/>
    <s v="Pending - "/>
    <s v="717"/>
    <s v="717"/>
    <s v=";"/>
    <s v=";"/>
    <s v=";"/>
    <s v="BR"/>
    <s v="PROJETO P"/>
    <s v="USD"/>
    <s v=""/>
    <s v=""/>
    <s v=""/>
    <s v="M4754297"/>
    <s v="1"/>
    <s v=""/>
    <s v=""/>
    <s v=""/>
    <s v="0"/>
    <s v=""/>
    <s v=""/>
    <s v=""/>
    <s v=""/>
    <s v="811784925"/>
    <s v=""/>
    <s v=""/>
  </r>
  <r>
    <d v="2024-04-01T00:00:00"/>
    <x v="3"/>
    <n v="129326"/>
    <s v="Customer reschedule - será pago pelo cliente"/>
    <s v="VW"/>
    <d v="2024-04-11T00:00:00"/>
    <s v="Pinhal"/>
    <s v="Inbound Premium"/>
    <n v="1393.65"/>
    <n v="1393.65"/>
    <n v="1.9502743473910835E-3"/>
    <s v="PC-Plant PC Resp"/>
    <s v="Cost Recovery Pending"/>
    <s v="APTIV MANUFATURA E SERVICOS DE-728338"/>
    <s v="BSB LEAR CORPORATION-734359"/>
    <s v="Aéreo necessário devido à reprograma da TAOS. Temos o OK via email para recuperação dos custos."/>
    <s v="DHL Express SA"/>
    <s v=""/>
    <s v="10736866;"/>
    <s v=";"/>
    <s v=";"/>
    <s v="Customer"/>
    <s v="Premium - Productive"/>
    <s v="Joliel.Willian.Reis@aptiv.com"/>
    <s v="2024-04-23T02:39:46.04"/>
    <s v="2024-04-23T02:39:34.35"/>
    <s v="SA"/>
    <s v="Open"/>
    <s v="0"/>
    <s v=""/>
    <s v="0"/>
    <s v="2024-04-10T00:00:00"/>
    <s v="10010"/>
    <s v="Q18"/>
    <s v=""/>
    <s v=""/>
    <s v="Recoverable"/>
    <s v=""/>
    <s v="1286.6"/>
    <s v=""/>
    <s v="ANKUMERSTRASSE 28"/>
    <s v="BERSENBRUCK"/>
    <s v="734359"/>
    <s v="DE"/>
    <s v="EMEA"/>
    <s v="NS"/>
    <s v="49593"/>
    <s v="JOSE MONFARDINI N 3 845 LOTEAMENTO"/>
    <s v="ESPIRITO SANTO DO PINHAL"/>
    <s v="728338"/>
    <s v="BR"/>
    <s v="SA"/>
    <s v="SP"/>
    <s v="13990000"/>
    <s v="SPS"/>
    <s v="Approved"/>
    <s v=""/>
    <s v=""/>
    <s v="0"/>
    <s v=""/>
    <s v=""/>
    <s v=""/>
    <s v="Aptiv"/>
    <s v=""/>
    <s v="Personal Estimate"/>
    <s v=""/>
    <s v="VW"/>
    <s v=""/>
    <s v=""/>
    <s v="0"/>
    <s v="Approved -  ;; Approved -  ;; Approved -  ;; Pending - "/>
    <s v="1393.65"/>
    <s v="1393.65"/>
    <s v=";"/>
    <s v=";"/>
    <s v=";"/>
    <s v="BR"/>
    <s v="TAOS"/>
    <s v="EUR"/>
    <s v=""/>
    <s v=""/>
    <s v=""/>
    <s v="10740325, 15327006"/>
    <s v="1.0832"/>
    <s v=""/>
    <s v=""/>
    <s v=""/>
    <s v="0"/>
    <s v=""/>
    <s v=""/>
    <s v=""/>
    <s v=""/>
    <s v=""/>
    <s v=""/>
    <s v=""/>
  </r>
  <r>
    <d v="2024-04-01T00:00:00"/>
    <x v="3"/>
    <n v="129332"/>
    <s v="Customer reschedule - será pago pelo cliente"/>
    <s v="VW"/>
    <d v="2024-04-11T00:00:00"/>
    <s v="Pinhal"/>
    <s v="Inbound Premium"/>
    <n v="387.86"/>
    <n v="387.86"/>
    <n v="5.4277143355871676E-4"/>
    <s v="PC-Plant PC Resp"/>
    <s v="Cost Recovery Pending"/>
    <s v="APTIV MANUFATURA E SERVICOS DE-727173"/>
    <s v="BSB LEAR CORPORATION-734359"/>
    <s v="Reprograma Saveiro módulos Rádio – CR aceito pelo cliente"/>
    <s v="DHL Express SA"/>
    <s v="PTA-00162805"/>
    <s v="10736873;"/>
    <s v=";"/>
    <s v=";"/>
    <s v="Customer"/>
    <s v="Premium - Productive"/>
    <s v="Joliel.Willian.Reis@aptiv.com"/>
    <s v="2024-04-10T03:36:26.31"/>
    <s v="2024-04-11T10:47:21.00"/>
    <s v="SA"/>
    <s v="Open"/>
    <s v="0"/>
    <s v=""/>
    <s v="0"/>
    <s v="2024-04-10T00:00:00"/>
    <s v="10010"/>
    <s v="Q18"/>
    <s v=""/>
    <s v=""/>
    <s v="Recoverable"/>
    <s v=""/>
    <s v="358.07"/>
    <s v=""/>
    <s v="ANKUMERSTRASSE 28"/>
    <s v="BERSENBRUCK"/>
    <s v="734359"/>
    <s v="DE"/>
    <s v="EMEA"/>
    <s v="NS"/>
    <s v="49593"/>
    <s v="JOSE MONFARDINI N 3 845 LOTEAMENTO"/>
    <s v="ESPIRITO SANTO DO PINHAL"/>
    <s v="727173"/>
    <s v="BR"/>
    <s v="SA"/>
    <s v="SP"/>
    <s v="13990000"/>
    <s v="SPS"/>
    <s v="Approved"/>
    <s v="Edilson, Geraldo"/>
    <s v="2024-04-11T10:47:21.00"/>
    <s v="0"/>
    <s v="DHL Express SA"/>
    <s v=""/>
    <s v=""/>
    <s v="Aptiv"/>
    <s v=""/>
    <s v="Personal Estimate"/>
    <s v="Personal Estimate"/>
    <s v="VW"/>
    <s v=""/>
    <s v="0 Days 19 Hr 10 Min "/>
    <s v="500"/>
    <s v="Approved -  ;; Approved -  ;"/>
    <s v="387.86"/>
    <s v="387.86"/>
    <s v=";"/>
    <s v=";"/>
    <s v=";"/>
    <s v="BR"/>
    <s v="VW23X"/>
    <s v="EUR"/>
    <s v=""/>
    <s v=""/>
    <s v=""/>
    <s v=""/>
    <s v="1.0832"/>
    <s v=""/>
    <s v=""/>
    <s v=""/>
    <s v="0"/>
    <s v=""/>
    <s v=""/>
    <s v=""/>
    <s v=""/>
    <s v=""/>
    <s v=""/>
    <s v=""/>
  </r>
  <r>
    <d v="2024-04-01T00:00:00"/>
    <x v="11"/>
    <n v="129380"/>
    <s v="Atraso na liberação do processo"/>
    <s v="GM"/>
    <d v="2024-04-11T00:00:00"/>
    <s v="Pinhal"/>
    <s v="Inbound Premium"/>
    <n v="410.71"/>
    <n v="410.71"/>
    <n v="5.7474773236967089E-4"/>
    <s v="PC-Plant PC Resp"/>
    <s v="Normal"/>
    <s v="APTIV MANUFATURA E SERVICOS DE-728338"/>
    <s v="Empresa de Transportes Covre-Dummy"/>
    <s v="Entrega emergencial do part lot M0184/24 devido a pendências por parte do atraso na liberação do Processo por conta  de ser Part lot "/>
    <s v="EMPRESA DE TRANSPORTES COVRE"/>
    <s v="PTA-00162712"/>
    <s v="10756638;"/>
    <s v=";"/>
    <s v=";"/>
    <s v="Aptiv"/>
    <s v="Premium - Productive"/>
    <s v="Joliel.Willian.Reis@aptiv.com"/>
    <s v="2024-04-10T03:20:49.10"/>
    <s v="2024-04-15T11:56:14.00"/>
    <s v="SA"/>
    <s v="Closed Not Recovered"/>
    <s v="0"/>
    <s v=""/>
    <s v="410.71"/>
    <s v="2024-04-10T00:00:00"/>
    <s v="10010"/>
    <s v="Q18"/>
    <s v=""/>
    <s v="410.71"/>
    <s v="Non-Recoverable"/>
    <s v=""/>
    <s v="410.71"/>
    <s v="USD"/>
    <s v="R. Hercílio Camargo Barbosa, 207"/>
    <s v="Santos"/>
    <s v="Dummy"/>
    <s v="BR"/>
    <s v="SA"/>
    <s v="São Paulo"/>
    <s v="11095-590"/>
    <s v="JOSE MONFARDINI N 3 845 LOTEAMENTO"/>
    <s v="ESPIRITO SANTO DO PINHAL"/>
    <s v="728338"/>
    <s v="BR"/>
    <s v="SA"/>
    <s v="SP"/>
    <s v="13990000"/>
    <s v="SPS"/>
    <s v="Approved"/>
    <s v="Edilson, Geraldo"/>
    <s v="2024-04-10T07:43:17.00"/>
    <s v="0"/>
    <s v="EMPRESA DE TRANSPORTES COVRE"/>
    <s v="Frete emergencial"/>
    <s v=""/>
    <s v="Aptiv"/>
    <s v=""/>
    <s v="Personal Estimate"/>
    <s v="Personal Estimate"/>
    <s v=""/>
    <s v=""/>
    <s v="0 Days 4 Hr 22 Min "/>
    <s v="500"/>
    <s v="Approved -  ;; Approved -  ;"/>
    <s v="410.71"/>
    <s v="410.71"/>
    <s v=";"/>
    <s v=";"/>
    <s v=";"/>
    <s v="BR"/>
    <s v="BODY"/>
    <s v="USD"/>
    <s v=""/>
    <s v=""/>
    <s v=""/>
    <s v=""/>
    <s v="1"/>
    <s v="1"/>
    <s v=""/>
    <s v=""/>
    <s v="0"/>
    <s v=""/>
    <s v=""/>
    <s v=""/>
    <s v=""/>
    <s v=""/>
    <s v=""/>
    <s v=""/>
  </r>
  <r>
    <d v="2024-04-01T00:00:00"/>
    <x v="3"/>
    <n v="129560"/>
    <s v="Customer reschedule - CR será negociado com o cliente"/>
    <s v="FIAT"/>
    <d v="2024-04-11T00:00:00"/>
    <s v="Paraisopolis"/>
    <s v="Inbound Premium"/>
    <n v="298"/>
    <n v="298"/>
    <n v="4.1702131490872372E-4"/>
    <s v="S2-External Customer driven schedule changes"/>
    <s v="Cost Recovery"/>
    <s v="Paraisopolis-10012"/>
    <s v="COFICAB PORTUGAL COMPANHIA DE FIOS-765568"/>
    <s v="Reprograma Cliente"/>
    <s v="JAS DO BRASIL LTD"/>
    <s v="PTA-00162979"/>
    <s v="M4754148;"/>
    <s v=";"/>
    <s v=";"/>
    <s v="Customer"/>
    <s v="Premium - Productive"/>
    <s v="rodrigo.fernandes@aptiv.com"/>
    <s v="2024-04-11T12:58:35.14"/>
    <s v="2024-04-12T09:36:42.00"/>
    <s v="SA"/>
    <s v="Open"/>
    <s v="0"/>
    <s v=""/>
    <s v="0"/>
    <s v=""/>
    <s v="10012"/>
    <s v="Q11"/>
    <s v=""/>
    <s v=""/>
    <s v="Recoverable"/>
    <s v="Custo será recuperado do Cliente"/>
    <s v="298"/>
    <s v=""/>
    <s v="E N 18 1KM 2,5 -LOTE 46 VALE DE EST"/>
    <s v="GUARDA"/>
    <s v="765568"/>
    <s v="PT"/>
    <s v="EMEA"/>
    <s v="PT"/>
    <s v="6300-230"/>
    <s v="Av. Avelino Ribeiro, 900"/>
    <s v="PARAISOPOLIS"/>
    <s v="10012"/>
    <s v="BR"/>
    <s v="SA"/>
    <s v="Minas Gerais"/>
    <s v="37660-000"/>
    <s v="SPS"/>
    <s v="Approved"/>
    <s v="Edilson, Geraldo"/>
    <s v="2024-04-12T09:36:42.00"/>
    <s v="0"/>
    <s v=""/>
    <s v=""/>
    <s v=""/>
    <s v="Customer"/>
    <s v=""/>
    <s v="Invoice"/>
    <s v=""/>
    <s v="FIAT"/>
    <s v=""/>
    <s v="0 Days 20 Hr 38 Min "/>
    <s v="500"/>
    <s v="Approved -  ;; Approved -  ;"/>
    <s v="298"/>
    <s v="298"/>
    <s v=";"/>
    <s v=";"/>
    <s v=";"/>
    <s v="BR"/>
    <s v="Projeto P / Motor"/>
    <s v="USD"/>
    <s v=""/>
    <s v=""/>
    <s v=""/>
    <s v=""/>
    <s v="1"/>
    <s v=""/>
    <s v=""/>
    <s v=""/>
    <s v="0"/>
    <s v=""/>
    <s v=""/>
    <s v=""/>
    <s v=""/>
    <s v=""/>
    <s v=""/>
    <s v=""/>
  </r>
  <r>
    <d v="2024-04-01T00:00:00"/>
    <x v="0"/>
    <n v="129587"/>
    <s v="Project prototype/ samples - Absorvido em preço-peça"/>
    <s v="OTHER"/>
    <d v="2024-04-11T00:00:00"/>
    <s v="Paraisopolis"/>
    <s v="Inbound Premium"/>
    <n v="190"/>
    <n v="190"/>
    <n v="2.6588607326395139E-4"/>
    <s v="E1P-Prototypes/Samples"/>
    <s v="Cost Recovery"/>
    <s v="APTIV MANUFATURA E SERVICOS DE-724381"/>
    <s v="SERENDIPITY ELECTRONICS-749804"/>
    <s v="Parts for sales from prototype pieces. Freight is included in the piece price."/>
    <s v="DHL Express SA"/>
    <s v="PTA-00163008"/>
    <s v="12198185;"/>
    <s v=";"/>
    <s v=";"/>
    <s v="Aptiv"/>
    <s v="Premium - Productive"/>
    <s v="rayzza.peres@aptiv.com"/>
    <s v="2024-04-11T03:00:57.22"/>
    <s v="2024-04-12T01:26:14.00"/>
    <s v="SA"/>
    <s v="Closed Recovered"/>
    <s v="0"/>
    <s v=""/>
    <s v="190"/>
    <s v=""/>
    <s v="10012"/>
    <s v="Q11"/>
    <s v=""/>
    <s v="190"/>
    <s v="Recoverable"/>
    <s v=""/>
    <s v="190"/>
    <s v="USD"/>
    <s v="152 E MAIN ST"/>
    <s v="HUNTINGTON"/>
    <s v="749804"/>
    <s v="US"/>
    <s v="NA"/>
    <s v="NY"/>
    <s v="11743-2958"/>
    <s v="AVENIDA AVELINO RIBEIRO, 900"/>
    <s v="PARAISOPOLIS"/>
    <s v="724381"/>
    <s v="BR"/>
    <s v="SA"/>
    <s v="MG"/>
    <s v="37660-000"/>
    <s v="SPS"/>
    <s v="Approved"/>
    <s v="Edilson, Geraldo"/>
    <s v="2024-04-12T01:26:14.00"/>
    <s v="0"/>
    <s v="DHL Express SA"/>
    <s v="1069473532"/>
    <s v=""/>
    <s v="Aptiv"/>
    <s v=""/>
    <s v="Invoice"/>
    <s v="Invoice"/>
    <s v=""/>
    <s v=""/>
    <s v="0 Days 22 Hr 25 Min "/>
    <s v="500"/>
    <s v="Approved -  ;; Approved -  ;"/>
    <s v="190"/>
    <s v="190"/>
    <s v=";"/>
    <s v=";"/>
    <s v=";"/>
    <s v="BR"/>
    <s v="MAN - LOTE FECHADO DE PROTÓTIPOS"/>
    <s v="USD"/>
    <s v=""/>
    <s v=""/>
    <s v=""/>
    <s v="DPP74171"/>
    <s v="1"/>
    <s v="1"/>
    <s v=""/>
    <s v=""/>
    <s v="0"/>
    <s v=""/>
    <s v=""/>
    <s v=""/>
    <s v=""/>
    <s v=""/>
    <s v=""/>
    <s v=""/>
  </r>
  <r>
    <d v="2024-04-01T00:00:00"/>
    <x v="0"/>
    <n v="129698"/>
    <s v="Project prototype/ samples - Absorvido em preço-peça"/>
    <s v="JOHN DEERE"/>
    <d v="2024-04-11T00:00:00"/>
    <s v="Paraisopolis"/>
    <s v="Inbound Premium"/>
    <n v="60"/>
    <n v="60"/>
    <n v="8.3964023135984649E-5"/>
    <s v="E1P-Prototypes/Samples"/>
    <s v="Cost Recovery"/>
    <s v="APTIV MANUFATURA E SERVICOS DE-724381"/>
    <s v="SERENDIPITY ELECTRONICS-749804"/>
    <s v="Parts for sales from prototype pieces. Freight is included in the piece price."/>
    <s v="DHL Express SA"/>
    <s v="PTA-00163007"/>
    <s v="13836247;"/>
    <s v=";"/>
    <s v=";"/>
    <s v="Aptiv"/>
    <s v="Premium - Productive"/>
    <s v="rayzza.peres@aptiv.com"/>
    <s v="2024-04-11T08:04:06.89"/>
    <s v="2024-04-12T01:26:02.00"/>
    <s v="SA"/>
    <s v="Closed Recovered"/>
    <s v="0"/>
    <s v=""/>
    <s v="0"/>
    <s v=""/>
    <s v="10012"/>
    <s v="Q11"/>
    <s v=""/>
    <s v=""/>
    <s v="Recoverable"/>
    <s v=""/>
    <s v="60"/>
    <s v=""/>
    <s v="152 E MAIN ST"/>
    <s v="HUNTINGTON"/>
    <s v="749804"/>
    <s v="US"/>
    <s v="NA"/>
    <s v="NY"/>
    <s v="11743-2958"/>
    <s v="AVENIDA AVELINO RIBEIRO, 900"/>
    <s v="PARAISOPOLIS"/>
    <s v="724381"/>
    <s v="BR"/>
    <s v="SA"/>
    <s v="MG"/>
    <s v="37660-000"/>
    <s v="SPS"/>
    <s v="Approved"/>
    <s v="Edilson, Geraldo"/>
    <s v="2024-04-12T01:26:02.00"/>
    <s v="0"/>
    <s v="DHL Express SA"/>
    <s v=""/>
    <s v=""/>
    <s v="Aptiv"/>
    <s v=""/>
    <s v="Invoice"/>
    <s v="Invoice"/>
    <s v=""/>
    <s v=""/>
    <s v="0 Days 17 Hr 21 Min "/>
    <s v="500"/>
    <s v="Approved -  ;; Approved -  ;"/>
    <s v="60"/>
    <s v="60"/>
    <s v=";"/>
    <s v=";"/>
    <s v=";"/>
    <s v="BR"/>
    <s v="PHELPS"/>
    <s v="USD"/>
    <s v=""/>
    <s v=""/>
    <s v=""/>
    <s v="DPP74260"/>
    <s v="1"/>
    <s v=""/>
    <s v=""/>
    <s v=""/>
    <s v="0"/>
    <s v=""/>
    <s v=""/>
    <s v=""/>
    <s v=""/>
    <s v=""/>
    <s v=""/>
    <s v=""/>
  </r>
  <r>
    <d v="2024-04-01T00:00:00"/>
    <x v="7"/>
    <n v="129851"/>
    <s v="Stock divergence"/>
    <s v="TOYOTA"/>
    <d v="2024-04-11T00:00:00"/>
    <s v="Paraisopolis"/>
    <s v="Inbound Premium"/>
    <n v="56.87"/>
    <n v="56.87"/>
    <n v="7.9583899929057435E-5"/>
    <s v="S1I-Inventory loss/adjustments"/>
    <s v="Cost Recovery"/>
    <s v="Paraisopolis-10012"/>
    <s v="PACIFIC FOCUS INC-765692"/>
    <s v="Divergência de etoque no inventario"/>
    <s v="DHL Express SA"/>
    <s v="PTA-00163031"/>
    <s v="15401078;"/>
    <s v=";"/>
    <s v=";"/>
    <s v="Aptiv"/>
    <s v="Premium - Productive"/>
    <s v="rodrigo.fernandes@aptiv.com"/>
    <s v="2024-04-12T02:21:07.43"/>
    <s v="2024-04-22T12:43:56.24"/>
    <s v="SA"/>
    <s v="Closed Recovered"/>
    <s v="0"/>
    <s v=""/>
    <s v="0"/>
    <s v=""/>
    <s v="10012"/>
    <s v="Q11"/>
    <s v=""/>
    <s v=""/>
    <s v="Non-Recoverable"/>
    <s v=""/>
    <s v="56.87"/>
    <s v=""/>
    <s v="13904 EQUITABLE ROAD"/>
    <s v="CERRITOS"/>
    <s v="765692"/>
    <s v="US"/>
    <s v="NA"/>
    <s v="CA"/>
    <s v="90703"/>
    <s v="Av. Avelino Ribeiro, 900"/>
    <s v="PARAISOPOLIS"/>
    <s v="10012"/>
    <s v="BR"/>
    <s v="SA"/>
    <s v="Minas Gerais"/>
    <s v="37660-000"/>
    <s v="SPS"/>
    <s v="Approved"/>
    <s v="Edilson, Geraldo"/>
    <s v="2024-04-12T03:25:12.00"/>
    <s v="0"/>
    <s v=""/>
    <s v=""/>
    <s v=""/>
    <s v="Aptiv"/>
    <s v=""/>
    <s v="Invoice"/>
    <s v=""/>
    <s v=""/>
    <s v=""/>
    <s v="0 Days 1 Hr 4 Min "/>
    <s v="500"/>
    <s v="Approved -  ;; Approved -  ;"/>
    <s v="56.87"/>
    <s v="56.87"/>
    <s v=";"/>
    <s v=";"/>
    <s v=";"/>
    <s v="BR"/>
    <s v="15401078"/>
    <s v="USD"/>
    <s v=""/>
    <s v=""/>
    <s v=""/>
    <s v=""/>
    <s v="1"/>
    <s v=""/>
    <s v=""/>
    <s v=""/>
    <s v="0"/>
    <s v=""/>
    <s v=""/>
    <s v=""/>
    <s v=""/>
    <s v=""/>
    <s v=""/>
    <s v=""/>
  </r>
  <r>
    <d v="2024-04-01T00:00:00"/>
    <x v="3"/>
    <n v="129932"/>
    <s v="Customer reschedule - CR será negociado com o cliente"/>
    <s v="FIAT"/>
    <d v="2024-04-11T00:00:00"/>
    <s v="Paraisopolis"/>
    <s v="Inbound Premium"/>
    <n v="54.86"/>
    <n v="54.86"/>
    <n v="7.6771105154001962E-5"/>
    <s v="S2-External Customer driven schedule changes"/>
    <s v="Cost Recovery"/>
    <s v="Paraisopolis-10012"/>
    <s v="QUALITY SYNTHETIC RUBBER-1081910"/>
    <s v="Reprograma Cliente"/>
    <s v="DHL Express SA"/>
    <s v="PTA-00163142"/>
    <s v="33402838;"/>
    <s v=";"/>
    <s v=";"/>
    <s v="Customer"/>
    <s v="Premium - Productive"/>
    <s v="rodrigo.fernandes@aptiv.com"/>
    <s v="2024-04-12T05:11:01.62"/>
    <s v="2024-04-13T07:53:07.00"/>
    <s v="SA"/>
    <s v="Open"/>
    <s v="0"/>
    <s v=""/>
    <s v="0"/>
    <s v=""/>
    <s v="10012"/>
    <s v="Q11"/>
    <s v=""/>
    <s v=""/>
    <s v="Recoverable"/>
    <s v="Custo será recuperado do Cliente"/>
    <s v="54.86"/>
    <s v=""/>
    <s v="1700 HIGHLAND RD"/>
    <s v="TWINSBURG"/>
    <s v="1081910"/>
    <s v="US"/>
    <s v="NA"/>
    <s v="OH"/>
    <s v="44087-2247"/>
    <s v="Av. Avelino Ribeiro, 900"/>
    <s v="PARAISOPOLIS"/>
    <s v="10012"/>
    <s v="BR"/>
    <s v="SA"/>
    <s v="Minas Gerais"/>
    <s v="37660-000"/>
    <s v="SPS"/>
    <s v="Approved"/>
    <s v="Edilson, Geraldo"/>
    <s v="2024-04-13T07:53:07.00"/>
    <s v="0"/>
    <s v=""/>
    <s v=""/>
    <s v=""/>
    <s v="Customer"/>
    <s v=""/>
    <s v="Invoice"/>
    <s v=""/>
    <s v="FIAT"/>
    <s v=""/>
    <s v="1 Days 2 Hr 42 Min "/>
    <s v="500"/>
    <s v="Approved -  ;; Approved -  ;"/>
    <s v="54.86"/>
    <s v="54.86"/>
    <s v=";"/>
    <s v=";"/>
    <s v=";"/>
    <s v="BR"/>
    <s v="Posterior"/>
    <s v="USD"/>
    <s v=""/>
    <s v=""/>
    <s v=""/>
    <s v=""/>
    <s v="1"/>
    <s v=""/>
    <s v=""/>
    <s v=""/>
    <s v="0"/>
    <s v=""/>
    <s v=""/>
    <s v=""/>
    <s v=""/>
    <s v="081157376"/>
    <s v=""/>
    <s v=""/>
  </r>
  <r>
    <d v="2024-04-01T00:00:00"/>
    <x v="3"/>
    <n v="129690"/>
    <s v="Customer reschedule - será pago pelo cliente"/>
    <s v="VW"/>
    <d v="2024-04-12T00:00:00"/>
    <s v="Pinhal"/>
    <s v="Inbound Premium"/>
    <n v="1943"/>
    <n v="1943"/>
    <n v="2.7190349492203026E-3"/>
    <s v="PC-Plant PC Resp"/>
    <s v="Cost Recovery Pending"/>
    <s v="APTIV MANUFATURA E SERVICOS DE-727173"/>
    <s v="MD ELEKTRONIK DE MEXICO, S. DE R.L.-1073982"/>
    <s v="Reprograma Saveiro módulos Rádio – CR aceito pelo cliente"/>
    <s v="DHL Express SA"/>
    <s v="PTA-00165218"/>
    <s v="35764295;"/>
    <s v=";"/>
    <s v=";"/>
    <s v="Customer"/>
    <s v="Premium - Productive"/>
    <s v="Joliel.Willian.Reis@aptiv.com"/>
    <s v="2024-04-11T06:12:44.03"/>
    <s v="2024-04-25T07:46:16.00"/>
    <s v="SA"/>
    <s v="Open"/>
    <s v="0"/>
    <s v=""/>
    <s v="0"/>
    <s v="2024-04-11T00:00:00"/>
    <s v="10010"/>
    <s v="Q18"/>
    <s v=""/>
    <s v=""/>
    <s v="Recoverable"/>
    <s v=""/>
    <s v="1943"/>
    <s v=""/>
    <s v="VIRGEN DE SAN JUAN NO. 117"/>
    <s v="LEN"/>
    <s v="1073982"/>
    <s v="MX"/>
    <s v="NA"/>
    <s v="GUA"/>
    <s v="37668"/>
    <s v="JOSE MONFARDINI N 3 845 LOTEAMENTO"/>
    <s v="ESPIRITO SANTO DO PINHAL"/>
    <s v="727173"/>
    <s v="BR"/>
    <s v="SA"/>
    <s v="SP"/>
    <s v="13990000"/>
    <s v="SPS"/>
    <s v="Approved"/>
    <s v="Flores, Lorena"/>
    <s v="2024-04-25T07:46:16.00"/>
    <s v="0"/>
    <s v=""/>
    <s v=""/>
    <s v=""/>
    <s v="Aptiv"/>
    <s v=""/>
    <s v="Personal Estimate"/>
    <s v="Personal Estimate"/>
    <s v="VW"/>
    <s v=""/>
    <s v="14 Days 1 Hr 33 Min "/>
    <s v=""/>
    <s v="Approved -  ;; Approved -  ;; Approved -  ;; Approved - Approved by Teams 4/25. ;"/>
    <s v="1943"/>
    <s v="1943"/>
    <s v=";"/>
    <s v=";"/>
    <s v=";"/>
    <s v="BR"/>
    <s v="VW23X"/>
    <s v="USD"/>
    <s v=""/>
    <s v=""/>
    <s v=""/>
    <s v=""/>
    <s v="1"/>
    <s v=""/>
    <s v=""/>
    <s v=""/>
    <s v="0"/>
    <s v=""/>
    <s v=""/>
    <s v=""/>
    <s v=""/>
    <s v="314268350"/>
    <s v=""/>
    <s v=""/>
  </r>
  <r>
    <d v="2024-04-01T00:00:00"/>
    <x v="3"/>
    <n v="129697"/>
    <s v="Customer reschedule - CR será negociado com o cliente"/>
    <s v="FIAT"/>
    <d v="2024-04-12T00:00:00"/>
    <s v="Ouros"/>
    <s v="Inbound Premium"/>
    <n v="210.51"/>
    <n v="350"/>
    <n v="2.9458777517260212E-4"/>
    <s v="S2-External Customer driven schedule changes"/>
    <s v="Cost Recovery"/>
    <s v="APTIV MANUFATURA E SERVICOS DE-743893"/>
    <s v="APTIV HONDURAS HN11-765569"/>
    <s v="Reprograma cliente"/>
    <s v="DSV UTI Air &amp; Sea Agenciamento de Transportes"/>
    <s v="PTA-00164993"/>
    <s v="13820427;"/>
    <s v=";"/>
    <s v=";"/>
    <s v="Customer"/>
    <s v="Premium - Productive"/>
    <s v="Moraes.Arnaldo@aptiv.com"/>
    <s v="2024-04-24T06:13:00.30"/>
    <s v="2024-04-24T07:04:30.00"/>
    <s v="SA"/>
    <s v="Open"/>
    <s v="0"/>
    <s v=""/>
    <s v="0"/>
    <s v=""/>
    <s v="10023"/>
    <s v="Q11"/>
    <s v=""/>
    <s v=""/>
    <s v="Recoverable"/>
    <s v="Custo será repassado para o cliente"/>
    <s v="350"/>
    <s v=""/>
    <s v="KM 23/24 CARRETERA A OCCIDENTE ZOLI"/>
    <s v="QUIMISTAN"/>
    <s v="765569"/>
    <s v="HN"/>
    <s v="NA"/>
    <s v="SB"/>
    <s v="22101"/>
    <s v="TV ANTONIO E FONSECA 250 BAIRRO"/>
    <s v="CONCEICAO DOS OUROS"/>
    <s v="743893"/>
    <s v="BR"/>
    <s v="SA"/>
    <s v="MG"/>
    <s v="37548-000"/>
    <s v="SPS"/>
    <s v="Approved"/>
    <s v="Edilson, Geraldo"/>
    <s v="2024-04-24T07:04:30.00"/>
    <s v="0"/>
    <s v=""/>
    <s v=""/>
    <s v=""/>
    <s v="Customer"/>
    <s v=""/>
    <s v="Invoice"/>
    <s v=""/>
    <s v="FIAT"/>
    <s v=""/>
    <s v="0 Days 0 Hr 51 Min "/>
    <s v="500"/>
    <s v="Approved -  ;"/>
    <s v="350"/>
    <s v="350"/>
    <s v=";"/>
    <s v=";"/>
    <s v=";"/>
    <s v="BR"/>
    <s v="Posterior X6H"/>
    <s v="USD"/>
    <s v=""/>
    <s v=""/>
    <s v=""/>
    <s v=""/>
    <s v="1"/>
    <s v=""/>
    <s v=""/>
    <s v=""/>
    <s v="0"/>
    <s v=""/>
    <s v=""/>
    <s v=""/>
    <s v=""/>
    <s v=""/>
    <s v=""/>
    <s v=""/>
  </r>
  <r>
    <d v="2024-04-01T00:00:00"/>
    <x v="0"/>
    <n v="129959"/>
    <s v="Project - VW 246 A0"/>
    <s v="VW"/>
    <d v="2024-04-12T00:00:00"/>
    <s v="Paraisopolis"/>
    <s v="Inbound Premium"/>
    <n v="60.17"/>
    <n v="60.17"/>
    <n v="8.4201921201536604E-5"/>
    <s v="E1P-Prototypes/Samples"/>
    <s v="Cost Recovery"/>
    <s v="APTIV MANUFATURA E SERVICOS DE-724381"/>
    <s v="APTIV MOBILITY SERVICES SRL-755679"/>
    <s v="Parts for project development. Freight approved by email by the Project Manager."/>
    <s v="DHL Express SA"/>
    <s v="PTA-00163150"/>
    <s v="35103152;"/>
    <s v=";"/>
    <s v=";"/>
    <s v="Aptiv"/>
    <s v="Premium - Productive"/>
    <s v="Stefany.Tressoldi@aptiv.com"/>
    <s v="2024-04-12T06:59:41.22"/>
    <s v="2024-04-14T11:02:09.00"/>
    <s v="SA"/>
    <s v="Open"/>
    <s v="0"/>
    <s v=""/>
    <s v="0"/>
    <s v=""/>
    <s v="10012"/>
    <s v="Q11"/>
    <s v=""/>
    <s v=""/>
    <s v="Recoverable"/>
    <s v=""/>
    <s v="60.17"/>
    <s v=""/>
    <s v="STR GARII NR 11"/>
    <s v="SANNICOLAU MARE"/>
    <s v="755679"/>
    <s v="RO"/>
    <s v="EMEA"/>
    <s v="RO"/>
    <s v="305600"/>
    <s v="AVENIDA AVELINO RIBEIRO, 900"/>
    <s v="PARAISOPOLIS"/>
    <s v="724381"/>
    <s v="BR"/>
    <s v="SA"/>
    <s v="MG"/>
    <s v="37660-000"/>
    <s v="SPS"/>
    <s v="Approved"/>
    <s v="Edilson, Geraldo"/>
    <s v="2024-04-14T11:02:09.00"/>
    <s v="0"/>
    <s v="DHL Express SA"/>
    <s v="1927728342"/>
    <s v=""/>
    <s v="Aptiv"/>
    <s v=""/>
    <s v="Invoice"/>
    <s v="Invoice"/>
    <s v=""/>
    <s v=""/>
    <s v="2 Days 4 Hr 2 Min "/>
    <s v="500"/>
    <s v="Approved -  ;; Approved -  ;"/>
    <s v="60.17"/>
    <s v="60.17"/>
    <s v=";"/>
    <s v=";"/>
    <s v=";"/>
    <s v="BR"/>
    <s v="246 A0 SUV"/>
    <s v="USD"/>
    <s v=""/>
    <s v=""/>
    <s v=""/>
    <s v="DPP74183 "/>
    <s v="1"/>
    <s v=""/>
    <s v=""/>
    <s v=""/>
    <s v="0"/>
    <s v=""/>
    <s v=""/>
    <s v=""/>
    <s v=""/>
    <s v=""/>
    <s v=""/>
    <s v=""/>
  </r>
  <r>
    <d v="2024-04-01T00:00:00"/>
    <x v="3"/>
    <n v="130070"/>
    <s v="Customer reschedule - CR será negociado com o cliente"/>
    <s v="FIAT"/>
    <d v="2024-04-12T00:00:00"/>
    <s v="Ouros"/>
    <s v="Inbound Premium"/>
    <n v="119.12"/>
    <n v="119.12"/>
    <n v="1.6669657393264152E-4"/>
    <s v="S2-External Customer driven schedule changes"/>
    <s v="Cost Recovery"/>
    <s v="Paraisopolis-10012"/>
    <s v="BETRIEBSRAT APTIV NEUMARKT-7087918"/>
    <s v="Reprograma Cliente"/>
    <s v="DHL Express SA"/>
    <s v="PTA-00163242"/>
    <s v="10763182;"/>
    <s v=";"/>
    <s v=";"/>
    <s v="Customer"/>
    <s v="Premium - Productive"/>
    <s v="william.de.siqueira@aptiv.com"/>
    <s v="2024-04-15T11:54:24.96"/>
    <s v="2024-04-15T02:59:35.00"/>
    <s v="SA"/>
    <s v="Open"/>
    <s v="0"/>
    <s v=""/>
    <s v="0"/>
    <s v=""/>
    <s v="10023"/>
    <s v="Q11"/>
    <s v=""/>
    <s v=""/>
    <s v="Recoverable"/>
    <s v="Custo será recuperado do Cliente"/>
    <s v="119.12"/>
    <s v=""/>
    <s v="MUENCHNER RING 1"/>
    <s v="NEUMARKT"/>
    <s v="7087918"/>
    <s v="DE"/>
    <s v="EMEA"/>
    <s v="BY"/>
    <s v="92318"/>
    <s v="Av. Avelino Ribeiro, 900"/>
    <s v="PARAISOPOLIS"/>
    <s v="10012"/>
    <s v="BR"/>
    <s v="SA"/>
    <s v="Minas Gerais"/>
    <s v="37660-000"/>
    <s v="SPS"/>
    <s v="Approved"/>
    <s v="Edilson, Geraldo"/>
    <s v="2024-04-15T02:59:35.00"/>
    <s v="0"/>
    <s v=""/>
    <s v=""/>
    <s v=""/>
    <s v="Customer"/>
    <s v=""/>
    <s v="Invoice"/>
    <s v=""/>
    <s v="FIAT"/>
    <s v=""/>
    <s v="0 Days 3 Hr 5 Min "/>
    <s v="500"/>
    <s v="Approved -  ;; Approved -  ;"/>
    <s v="119.12"/>
    <s v="119.12"/>
    <s v=";"/>
    <s v=";"/>
    <s v=";"/>
    <s v="BR"/>
    <s v="PAINEL / POSTERIOR"/>
    <s v="USD"/>
    <s v=""/>
    <s v=""/>
    <s v=""/>
    <s v=""/>
    <s v="1"/>
    <s v=""/>
    <s v=""/>
    <s v=""/>
    <s v="0"/>
    <s v=""/>
    <s v=""/>
    <s v=""/>
    <s v=""/>
    <s v="999104738"/>
    <s v=""/>
    <s v=""/>
  </r>
  <r>
    <d v="2024-04-01T00:00:00"/>
    <x v="1"/>
    <n v="129831"/>
    <s v="Scheduling problem"/>
    <s v="PSA"/>
    <d v="2024-04-15T00:00:00"/>
    <s v="Paraisopolis"/>
    <s v="Inbound Premium"/>
    <n v="354"/>
    <n v="354"/>
    <n v="4.9538773650230935E-4"/>
    <s v="PC-Plant PC Resp"/>
    <s v="Cost Recovery"/>
    <s v="APTIV MANUFATURA E SERVICOS DE-733223"/>
    <s v="APTIV SERVICES 2 FRANCE SAS-7008720"/>
    <s v="Transito indevido cortando programa"/>
    <s v="DHL Express SA"/>
    <s v="PTA-00163016"/>
    <s v="10768570;"/>
    <s v=";"/>
    <s v=";"/>
    <s v="Aptiv"/>
    <s v="Premium - Productive"/>
    <s v="Moraes.Arnaldo@aptiv.com"/>
    <s v="2024-04-12T01:27:10.81"/>
    <s v="2024-04-12T02:09:25.00"/>
    <s v="SA"/>
    <s v="Closed Recovered"/>
    <s v="0"/>
    <s v=""/>
    <s v="0"/>
    <s v=""/>
    <s v="10012"/>
    <s v="Q11"/>
    <s v=""/>
    <s v=""/>
    <s v="Non-Recoverable"/>
    <s v=""/>
    <s v="354"/>
    <s v=""/>
    <s v="RUE DES LONGS REAGES"/>
    <s v="EPERNON"/>
    <s v="7008720"/>
    <s v="FR"/>
    <s v="EMEA"/>
    <s v="28"/>
    <s v="28230"/>
    <s v="AVENIDA AVELINO RIBEIRO, 900"/>
    <s v="PARAISOPOLIS"/>
    <s v="733223"/>
    <s v="BR"/>
    <s v="SA"/>
    <s v="MG"/>
    <s v="37660-000"/>
    <s v="SPS"/>
    <s v="Approved"/>
    <s v="Edilson, Geraldo"/>
    <s v="2024-04-12T02:09:25.00"/>
    <s v="0"/>
    <s v=""/>
    <s v=""/>
    <s v=""/>
    <s v="Aptiv"/>
    <s v=""/>
    <s v="Invoice"/>
    <s v=""/>
    <s v=""/>
    <s v=""/>
    <s v="0 Days 0 Hr 42 Min "/>
    <s v="500"/>
    <s v="Approved -  ;; Approved -  ;"/>
    <s v="354"/>
    <s v="354"/>
    <s v=";"/>
    <s v=";"/>
    <s v=";"/>
    <s v="BR"/>
    <s v="BATERIA POSITIVO"/>
    <s v="USD"/>
    <s v=""/>
    <s v=""/>
    <s v=""/>
    <s v=""/>
    <s v="1"/>
    <s v=""/>
    <s v=""/>
    <s v=""/>
    <s v="0"/>
    <s v=""/>
    <s v=""/>
    <s v=""/>
    <s v=""/>
    <s v="219757144"/>
    <s v=""/>
    <s v=""/>
  </r>
  <r>
    <d v="2024-04-01T00:00:00"/>
    <x v="0"/>
    <n v="129804"/>
    <s v="Project prototype/ samples - Absorvido em POV"/>
    <s v="VW"/>
    <d v="2024-04-15T00:00:00"/>
    <s v="Paraisopolis"/>
    <s v="Inbound Premium"/>
    <n v="116.28"/>
    <n v="116.28"/>
    <n v="1.6272227683753824E-4"/>
    <s v="C4-Capacity-External Customer Resp"/>
    <s v="Cost Recovery"/>
    <s v="APTIV MANUFATURA E SERVICOS DE-733223"/>
    <s v="APTIV SERVICES HUNGARY KFT-766431"/>
    <s v="Produção de peças especiais em MAN - Protótipo"/>
    <s v="DHL Express SA"/>
    <s v="PTA-00163009"/>
    <s v="15494596;"/>
    <s v=";"/>
    <s v=";"/>
    <s v="Customer"/>
    <s v="Premium - Productive"/>
    <s v="gislene.de.fatima.clemente@aptiv.com"/>
    <s v="2024-04-12T11:25:51.20"/>
    <s v="2024-04-12T01:26:26.00"/>
    <s v="SA"/>
    <s v="Closed Recovered"/>
    <s v="0"/>
    <s v=""/>
    <s v="0"/>
    <s v=""/>
    <s v="10012"/>
    <s v="Q11"/>
    <s v=""/>
    <s v=""/>
    <s v="Recoverable"/>
    <s v="Será recuperado pela POV16734"/>
    <s v="116.28"/>
    <s v=""/>
    <s v="PUSKAS TIVADAR UT.6/A"/>
    <s v="SZOMBATHELY"/>
    <s v="766431"/>
    <s v="HU"/>
    <s v="EMEA"/>
    <s v="HU"/>
    <s v="9700"/>
    <s v="AVENIDA AVELINO RIBEIRO, 900"/>
    <s v="PARAISOPOLIS"/>
    <s v="733223"/>
    <s v="BR"/>
    <s v="SA"/>
    <s v="MG"/>
    <s v="37660-000"/>
    <s v="SPS"/>
    <s v="Approved"/>
    <s v="Edilson, Geraldo"/>
    <s v="2024-04-12T01:26:26.00"/>
    <s v="0"/>
    <s v=""/>
    <s v="4905199316"/>
    <s v=""/>
    <s v="Customer"/>
    <s v=""/>
    <s v="Invoice"/>
    <s v=""/>
    <s v="VW"/>
    <s v=""/>
    <s v="0 Days 2 Hr 0 Min "/>
    <s v="500"/>
    <s v="Approved -  ;; Approved -  ;"/>
    <s v="116.28"/>
    <s v="116.28"/>
    <s v=";"/>
    <s v=";"/>
    <s v=";"/>
    <s v="BR"/>
    <s v="MAN Protótipo"/>
    <s v="USD"/>
    <s v=""/>
    <s v=""/>
    <s v=""/>
    <s v=""/>
    <s v="1"/>
    <s v=""/>
    <s v=""/>
    <s v=""/>
    <s v="0"/>
    <s v=""/>
    <s v=""/>
    <s v=""/>
    <s v=""/>
    <s v=""/>
    <s v=""/>
    <s v=""/>
  </r>
  <r>
    <d v="2024-04-01T00:00:00"/>
    <x v="3"/>
    <n v="129836"/>
    <s v="Customer reschedule - dentro do acordo logistico"/>
    <s v="FIAT"/>
    <d v="2024-04-15T00:00:00"/>
    <s v="Ouros"/>
    <s v="Inbound Premium"/>
    <n v="480"/>
    <n v="480"/>
    <n v="6.7171218508787719E-4"/>
    <s v="S2-External Customer driven schedule changes"/>
    <s v="Cost Recovery"/>
    <s v="APTIV MANUFATURA E SERVICOS DE-743893"/>
    <s v="SANTOS-Dummy"/>
    <s v="Reprograma cliente"/>
    <s v="EMPRESA DE TRANSPORTES COVRE"/>
    <s v="PTA-00163017"/>
    <s v="10863947;"/>
    <s v=";"/>
    <s v=";"/>
    <s v="Customer"/>
    <s v="Premium - Productive"/>
    <s v="Moraes.Arnaldo@aptiv.com"/>
    <s v="2024-04-12T01:45:57.33"/>
    <s v="2024-04-22T12:45:13.08"/>
    <s v="SA"/>
    <s v="Closed Recovered"/>
    <s v="0"/>
    <s v=""/>
    <s v="480"/>
    <s v=""/>
    <s v="10023"/>
    <s v="Q11"/>
    <s v=""/>
    <s v="480"/>
    <s v="Recoverable"/>
    <s v=""/>
    <s v="480"/>
    <s v="USD"/>
    <s v="Santos-SP"/>
    <s v="SANTOS"/>
    <s v="Dummy"/>
    <s v="BR"/>
    <s v="SA"/>
    <s v="SP"/>
    <s v="11010-010"/>
    <s v="TV ANTONIO E FONSECA 250 BAIRRO"/>
    <s v="CONCEICAO DOS OUROS"/>
    <s v="743893"/>
    <s v="BR"/>
    <s v="SA"/>
    <s v="MG"/>
    <s v="37548-000"/>
    <s v="SPS"/>
    <s v="Approved"/>
    <s v="Edilson, Geraldo"/>
    <s v="2024-04-12T02:09:36.00"/>
    <s v="0"/>
    <s v=""/>
    <s v=""/>
    <s v=""/>
    <s v="Customer"/>
    <s v=""/>
    <s v="Invoice"/>
    <s v="Invoice"/>
    <s v="FIAT"/>
    <s v=""/>
    <s v="0 Days 0 Hr 23 Min "/>
    <s v="500"/>
    <s v="Approved -  ;; Approved -  ;"/>
    <s v="480"/>
    <s v="480"/>
    <s v=";"/>
    <s v=";"/>
    <s v=";"/>
    <s v="BR"/>
    <s v="X6H"/>
    <s v="USD"/>
    <s v=""/>
    <s v=""/>
    <s v=""/>
    <s v="Processo M0189"/>
    <s v="1"/>
    <s v="1"/>
    <s v=""/>
    <s v=""/>
    <s v="0"/>
    <s v=""/>
    <s v=""/>
    <s v=""/>
    <s v=""/>
    <s v=""/>
    <s v=""/>
    <s v=""/>
  </r>
  <r>
    <d v="2024-04-01T00:00:00"/>
    <x v="3"/>
    <n v="129840"/>
    <s v="Customer reschedule - recuperado em POV"/>
    <s v="FIAT"/>
    <d v="2024-04-15T00:00:00"/>
    <s v="Ouros"/>
    <s v="Inbound Premium"/>
    <n v="480"/>
    <n v="480"/>
    <n v="6.7171218508787719E-4"/>
    <s v="S2-External Customer driven schedule changes"/>
    <s v="Cost Recovery"/>
    <s v="APTIV MANUFATURA E SERVICOS DE-743893"/>
    <s v="SANTOS-Dummy"/>
    <s v="Reprograma do cliente"/>
    <s v="EMPRESA DE TRANSPORTES COVRE"/>
    <s v="PTA-00163015"/>
    <s v="15395807;"/>
    <s v=";"/>
    <s v=";"/>
    <s v="Customer"/>
    <s v="Premium - Productive"/>
    <s v="Moraes.Arnaldo@aptiv.com"/>
    <s v="2024-04-12T01:50:06.05"/>
    <s v="2024-04-22T12:45:51.09"/>
    <s v="SA"/>
    <s v="Closed Recovered"/>
    <s v="0"/>
    <s v=""/>
    <s v="480"/>
    <s v=""/>
    <s v="10023"/>
    <s v="Q11"/>
    <s v=""/>
    <s v="480"/>
    <s v="Recoverable"/>
    <s v=""/>
    <s v="480"/>
    <s v="USD"/>
    <s v="SANTOS"/>
    <s v="SANTOS"/>
    <s v="Dummy"/>
    <s v="BR"/>
    <s v="SA"/>
    <s v="SP"/>
    <s v="11010-010"/>
    <s v="TV ANTONIO E FONSECA 250 BAIRRO"/>
    <s v="CONCEICAO DOS OUROS"/>
    <s v="743893"/>
    <s v="BR"/>
    <s v="SA"/>
    <s v="MG"/>
    <s v="37548-000"/>
    <s v="SPS"/>
    <s v="Approved"/>
    <s v="Edilson, Geraldo"/>
    <s v="2024-04-12T02:09:10.00"/>
    <s v="0"/>
    <s v=""/>
    <s v=""/>
    <s v=""/>
    <s v="Customer"/>
    <s v=""/>
    <s v="Invoice"/>
    <s v="Invoice"/>
    <s v="FIAT"/>
    <s v=""/>
    <s v="0 Days 0 Hr 19 Min "/>
    <s v="500"/>
    <s v="Approved -  ;; Approved -  ;"/>
    <s v="480"/>
    <s v="480"/>
    <s v=";"/>
    <s v=";"/>
    <s v=";"/>
    <s v="BR"/>
    <s v="X6H"/>
    <s v="USD"/>
    <s v=""/>
    <s v=""/>
    <s v=""/>
    <s v="M0228/24"/>
    <s v="1"/>
    <s v="1"/>
    <s v=""/>
    <s v=""/>
    <s v="0"/>
    <s v=""/>
    <s v=""/>
    <s v=""/>
    <s v=""/>
    <s v=""/>
    <s v=""/>
    <s v=""/>
  </r>
  <r>
    <d v="2024-04-01T00:00:00"/>
    <x v="3"/>
    <n v="129936"/>
    <s v="Customer reschedule - CR será negociado com o cliente"/>
    <s v="FIAT"/>
    <d v="2024-04-15T00:00:00"/>
    <s v="Ouros"/>
    <s v="Inbound Premium"/>
    <n v="1490"/>
    <n v="1490"/>
    <n v="2.0851065745436186E-3"/>
    <s v="S2-External Customer driven schedule changes"/>
    <s v="Cost Recovery"/>
    <s v="Paraisopolis-10012"/>
    <s v="MTA ANTENNE SRL-1090929"/>
    <s v="Customer reprogram"/>
    <s v="JAS DO BRASIL LTD"/>
    <s v="PTA-00165219"/>
    <s v="35607317;"/>
    <s v=";"/>
    <s v=";"/>
    <s v="Customer"/>
    <s v="Premium - Productive"/>
    <s v="rodrigo.fernandes@aptiv.com"/>
    <s v="2024-04-12T05:44:22.99"/>
    <s v="2024-04-25T07:46:34.00"/>
    <s v="SA"/>
    <s v="Open"/>
    <s v="0"/>
    <s v=""/>
    <s v="0"/>
    <s v=""/>
    <s v="10023"/>
    <s v="Q11"/>
    <s v=""/>
    <s v=""/>
    <s v="Recoverable"/>
    <s v="Custo será recuperado do Cliente"/>
    <s v="1490"/>
    <s v=""/>
    <s v="VIALE DELLINDUSTRIA 12"/>
    <s v="CODOGNO"/>
    <s v="1090929"/>
    <s v="IT"/>
    <s v="EMEA"/>
    <s v="LO"/>
    <s v="26845"/>
    <s v="Av. Avelino Ribeiro, 900"/>
    <s v="PARAISOPOLIS"/>
    <s v="10012"/>
    <s v="BR"/>
    <s v="SA"/>
    <s v="Minas Gerais"/>
    <s v="37660-000"/>
    <s v="SPS"/>
    <s v="Approved"/>
    <s v="Flores, Lorena"/>
    <s v="2024-04-25T07:46:34.00"/>
    <s v="0"/>
    <s v=""/>
    <s v=""/>
    <s v=""/>
    <s v="Customer"/>
    <s v=""/>
    <s v="Invoice"/>
    <s v=""/>
    <s v="FIAT"/>
    <s v=""/>
    <s v="13 Days 2 Hr 2 Min "/>
    <s v=""/>
    <s v="Approved -  ;; Approved -  ;; Approved -  ;; Approved - Approved by Teams 4/25. ;"/>
    <s v="1490"/>
    <s v="1490"/>
    <s v=";"/>
    <s v=";"/>
    <s v=";"/>
    <s v="BR"/>
    <s v="Posterior/Vão motor/Painel"/>
    <s v="USD"/>
    <s v=""/>
    <s v=""/>
    <s v=""/>
    <s v=""/>
    <s v="1"/>
    <s v=""/>
    <s v=""/>
    <s v=""/>
    <s v="0"/>
    <s v=""/>
    <s v=""/>
    <s v=""/>
    <s v=""/>
    <s v="428456263"/>
    <s v=""/>
    <s v=""/>
  </r>
  <r>
    <d v="2024-04-01T00:00:00"/>
    <x v="3"/>
    <n v="129964"/>
    <s v="Customer reschedule - CR será negociado com o cliente"/>
    <s v="FIAT"/>
    <d v="2024-04-15T00:00:00"/>
    <s v="Ouros"/>
    <s v="Inbound Premium"/>
    <n v="1645"/>
    <n v="1645"/>
    <n v="2.3020136343115788E-3"/>
    <s v="S2-External Customer driven schedule changes"/>
    <s v="Cost Recovery"/>
    <s v="Paraisopolis-10012"/>
    <s v="A.E.C. SRL-1077152"/>
    <s v="Customer reprogram"/>
    <s v="JAS DO BRASIL LTD"/>
    <s v=""/>
    <s v="33297922;"/>
    <s v=";"/>
    <s v=";"/>
    <s v="Customer"/>
    <s v="Premium - Productive"/>
    <s v="william.de.siqueira@aptiv.com"/>
    <s v="2024-04-23T10:08:38.78"/>
    <s v="2024-04-23T10:08:10.32"/>
    <s v="SA"/>
    <s v="Open"/>
    <s v="0"/>
    <s v=""/>
    <s v="0"/>
    <s v=""/>
    <s v="10023"/>
    <s v="Q11"/>
    <s v=""/>
    <s v=""/>
    <s v="Recoverable"/>
    <s v=""/>
    <s v="1645"/>
    <s v=""/>
    <s v="VIALE DELL INDUSTRIA 38"/>
    <s v="BUSTO ARSIZIO"/>
    <s v="1077152"/>
    <s v="IT"/>
    <s v="EMEA"/>
    <s v="VA"/>
    <s v="21052"/>
    <s v="Av. Avelino Ribeiro, 900"/>
    <s v="PARAISOPOLIS"/>
    <s v="10012"/>
    <s v="BR"/>
    <s v="SA"/>
    <s v="Minas Gerais"/>
    <s v="37660-000"/>
    <s v="SPS"/>
    <s v="Approved"/>
    <s v=""/>
    <s v=""/>
    <s v="0"/>
    <s v=""/>
    <s v=""/>
    <s v=""/>
    <s v="Customer"/>
    <s v=""/>
    <s v="Invoice"/>
    <s v=""/>
    <s v="FIAT"/>
    <s v=""/>
    <s v=""/>
    <s v="0"/>
    <s v="Approved -  ;; Approved -  ;; Pending - "/>
    <s v="1645"/>
    <s v="1645"/>
    <s v=";"/>
    <s v=";"/>
    <s v=";"/>
    <s v="BR"/>
    <s v="PAINEL / VÃO MOTOR"/>
    <s v="USD"/>
    <s v=""/>
    <s v=""/>
    <s v=""/>
    <s v=""/>
    <s v="1"/>
    <s v=""/>
    <s v=""/>
    <s v=""/>
    <s v="0"/>
    <s v=""/>
    <s v=""/>
    <s v=""/>
    <s v=""/>
    <s v="447580440"/>
    <s v=""/>
    <s v=""/>
  </r>
  <r>
    <d v="2024-04-01T00:00:00"/>
    <x v="8"/>
    <n v="129969"/>
    <s v="Supplier delay - será absorvido em CN"/>
    <s v="JOHN DEERE"/>
    <d v="2024-04-15T00:00:00"/>
    <s v="Paraisopolis"/>
    <s v="Inbound Premium"/>
    <n v="49.34"/>
    <n v="49.34"/>
    <n v="6.904641502549138E-5"/>
    <s v="B3-Behind Schedule-External Supplier"/>
    <s v="Cost Recovery Pending"/>
    <s v="Paraisopolis-10012"/>
    <s v="ITT CANNON GESELLSCHAFT MIT BESCHRA-1032423"/>
    <s v="Atraso Fornecedor"/>
    <s v="DHL Express SA"/>
    <s v="PTA-00163151"/>
    <s v="15365713;"/>
    <s v=";"/>
    <s v=";"/>
    <s v="Supplier"/>
    <s v="Premium - Productive"/>
    <s v="william.de.siqueira@aptiv.com"/>
    <s v="2024-04-12T07:45:55.31"/>
    <s v="2024-04-14T11:02:24.00"/>
    <s v="SA"/>
    <s v="Open"/>
    <s v="0"/>
    <s v=""/>
    <s v="0"/>
    <s v=""/>
    <s v="10012"/>
    <s v="Q11"/>
    <s v=""/>
    <s v=""/>
    <s v="Recoverable"/>
    <s v="Fornecedor enviará credit note"/>
    <s v="49.34"/>
    <s v=""/>
    <s v="CANNONSTR. 1"/>
    <s v="WEINSTADT"/>
    <s v="1032423"/>
    <s v="DE"/>
    <s v="EMEA"/>
    <s v="BW"/>
    <s v="71384"/>
    <s v="Av. Avelino Ribeiro, 900"/>
    <s v="PARAISOPOLIS"/>
    <s v="10012"/>
    <s v="BR"/>
    <s v="SA"/>
    <s v="Minas Gerais"/>
    <s v="37660-000"/>
    <s v="SPS"/>
    <s v="Approved"/>
    <s v="Edilson, Geraldo"/>
    <s v="2024-04-14T11:02:24.00"/>
    <s v="0"/>
    <s v=""/>
    <s v=""/>
    <s v=""/>
    <s v="Supplier"/>
    <s v=""/>
    <s v="Invoice"/>
    <s v=""/>
    <s v=""/>
    <s v="ITT CANNON GESELLSCHAFT MIT BESCHRA-1032423"/>
    <s v="2 Days 3 Hr 16 Min "/>
    <s v="500"/>
    <s v="Approved -  ;; Approved -  ;"/>
    <s v="49.34"/>
    <s v="49.34"/>
    <s v=";"/>
    <s v=";"/>
    <s v=";"/>
    <s v="BR"/>
    <s v="6M"/>
    <s v="USD"/>
    <s v="Other"/>
    <s v=""/>
    <s v=""/>
    <s v=""/>
    <s v="1"/>
    <s v=""/>
    <s v=""/>
    <s v=""/>
    <s v="0"/>
    <s v=""/>
    <s v=""/>
    <s v=""/>
    <s v=""/>
    <s v="493378544"/>
    <s v=""/>
    <s v="493378544"/>
  </r>
  <r>
    <d v="2024-04-01T00:00:00"/>
    <x v="3"/>
    <n v="130074"/>
    <s v="Customer reschedule - CR será negociado com o cliente"/>
    <s v="FIAT"/>
    <d v="2024-04-15T00:00:00"/>
    <s v="Ouros"/>
    <s v="Inbound Premium"/>
    <n v="980"/>
    <n v="980"/>
    <n v="1.3714123778877491E-3"/>
    <s v="S2-External Customer driven schedule changes"/>
    <s v="Cost Recovery"/>
    <s v="Paraisopolis-10012"/>
    <s v="SEWS COMPONENTS AND ELECTRONICS EUR-7079324"/>
    <s v="Reprograma Cliente"/>
    <s v="DHL Express SA"/>
    <s v="PTA-00163249"/>
    <s v="33151718;"/>
    <s v=";"/>
    <s v=";"/>
    <s v="Customer"/>
    <s v="Premium - Productive"/>
    <s v="william.de.siqueira@aptiv.com"/>
    <s v="2024-04-15T12:05:05.05"/>
    <s v="2024-04-15T03:18:25.00"/>
    <s v="SA"/>
    <s v="Open"/>
    <s v="0"/>
    <s v=""/>
    <s v="0"/>
    <s v=""/>
    <s v="10023"/>
    <s v="Q11"/>
    <s v=""/>
    <s v=""/>
    <s v="Recoverable"/>
    <s v="Custo será recuperado do Cliente"/>
    <s v="980"/>
    <s v=""/>
    <s v="EUROPA U. 12"/>
    <s v="BUDAPEST"/>
    <s v="7079324"/>
    <s v="HU"/>
    <s v="EMEA"/>
    <s v="BU"/>
    <s v="1239"/>
    <s v="Av. Avelino Ribeiro, 900"/>
    <s v="PARAISOPOLIS"/>
    <s v="10012"/>
    <s v="BR"/>
    <s v="SA"/>
    <s v="Minas Gerais"/>
    <s v="37660-000"/>
    <s v="SPS"/>
    <s v="Approved"/>
    <s v="Naus, Angelica"/>
    <s v="2024-04-15T03:18:25.00"/>
    <s v="0"/>
    <s v=""/>
    <s v=""/>
    <s v=""/>
    <s v="Customer"/>
    <s v=""/>
    <s v="Invoice"/>
    <s v=""/>
    <s v="FIAT"/>
    <s v=""/>
    <s v="0 Days 3 Hr 13 Min "/>
    <s v="1000"/>
    <s v="Approved -  ;; Approved -  ;; Approved -  ;"/>
    <s v="980"/>
    <s v="980"/>
    <s v=";"/>
    <s v=";"/>
    <s v=";"/>
    <s v="BR"/>
    <s v="VÃO MOTOR"/>
    <s v="USD"/>
    <s v=""/>
    <s v=""/>
    <s v=""/>
    <s v=""/>
    <s v="1"/>
    <s v=""/>
    <s v=""/>
    <s v=""/>
    <s v="0"/>
    <s v=""/>
    <s v=""/>
    <s v=""/>
    <s v=""/>
    <s v="690556345"/>
    <s v=""/>
    <s v=""/>
  </r>
  <r>
    <d v="2024-04-01T00:00:00"/>
    <x v="3"/>
    <n v="130083"/>
    <s v="Customer reschedule - CR será negociado com o cliente"/>
    <s v="FIAT"/>
    <d v="2024-04-15T00:00:00"/>
    <s v="Ouros"/>
    <s v="Inbound Premium"/>
    <n v="54.86"/>
    <n v="54.86"/>
    <n v="7.6771105154001962E-5"/>
    <s v="S2-External Customer driven schedule changes"/>
    <s v="Cost Recovery"/>
    <s v="Paraisopolis-10012"/>
    <s v="SEBRO PLASTICS, INC.-1032271"/>
    <s v="Reprograma Cliente"/>
    <s v="DHL Express SA"/>
    <s v="PTA-00163243"/>
    <s v="15482795;"/>
    <s v=";"/>
    <s v=";"/>
    <s v="Customer"/>
    <s v="Premium - Productive"/>
    <s v="william.de.siqueira@aptiv.com"/>
    <s v="2024-04-15T01:05:45.25"/>
    <s v="2024-04-15T02:59:59.00"/>
    <s v="SA"/>
    <s v="Open"/>
    <s v="0"/>
    <s v=""/>
    <s v="0"/>
    <s v=""/>
    <s v="10023"/>
    <s v="Q11"/>
    <s v=""/>
    <s v=""/>
    <s v="Recoverable"/>
    <s v="Custo será recuperado do Cliente"/>
    <s v="54.86"/>
    <s v=""/>
    <s v="29200 WALL ST"/>
    <s v="WIXOM"/>
    <s v="1032271"/>
    <s v="US"/>
    <s v="NA"/>
    <s v="MI"/>
    <s v="48393-3526"/>
    <s v="Av. Avelino Ribeiro, 900"/>
    <s v="PARAISOPOLIS"/>
    <s v="10012"/>
    <s v="BR"/>
    <s v="SA"/>
    <s v="Minas Gerais"/>
    <s v="37660-000"/>
    <s v="SPS"/>
    <s v="Approved"/>
    <s v="Edilson, Geraldo"/>
    <s v="2024-04-15T02:59:59.00"/>
    <s v="0"/>
    <s v=""/>
    <s v=""/>
    <s v=""/>
    <s v="Customer"/>
    <s v=""/>
    <s v="Invoice"/>
    <s v=""/>
    <s v="FIAT"/>
    <s v=""/>
    <s v="0 Days 1 Hr 54 Min "/>
    <s v="500"/>
    <s v="Approved -  ;; Approved -  ;"/>
    <s v="54.86"/>
    <s v="54.86"/>
    <s v=";"/>
    <s v=";"/>
    <s v=";"/>
    <s v="BR"/>
    <s v="PAINEL"/>
    <s v="USD"/>
    <s v=""/>
    <s v=""/>
    <s v=""/>
    <s v=""/>
    <s v="1"/>
    <s v=""/>
    <s v=""/>
    <s v=""/>
    <s v="0"/>
    <s v=""/>
    <s v=""/>
    <s v=""/>
    <s v=""/>
    <s v="003354230"/>
    <s v=""/>
    <s v=""/>
  </r>
  <r>
    <d v="2024-04-01T00:00:00"/>
    <x v="12"/>
    <n v="130188"/>
    <s v="Vessel delay - greve fiscal"/>
    <s v="FIAT"/>
    <d v="2024-04-16T00:00:00"/>
    <s v="Paraisopolis"/>
    <s v="Inbound Premium"/>
    <n v="480"/>
    <n v="480"/>
    <n v="6.7171218508787719E-4"/>
    <s v="PC-Plant PC Resp"/>
    <s v="Cost Recovery"/>
    <s v="APTIV MANUFATURA E SERVICOS DE-724381"/>
    <s v="SANTOS-Dummy"/>
    <s v="Greve dos fiscais da receita"/>
    <s v="EMPRESA DE TRANSPORTES COVRE"/>
    <s v="PTA-00163264"/>
    <s v="10763724;"/>
    <s v=";"/>
    <s v=";"/>
    <s v="Aptiv"/>
    <s v="Premium - Productive"/>
    <s v="Moraes.Arnaldo@aptiv.com"/>
    <s v="2024-04-15T04:46:12.87"/>
    <s v="2024-04-22T12:46:26.33"/>
    <s v="SA"/>
    <s v="Closed Recovered"/>
    <s v="0"/>
    <s v=""/>
    <s v="480"/>
    <s v=""/>
    <s v="10012"/>
    <s v="Q11"/>
    <s v=""/>
    <s v="480"/>
    <s v="Non-Recoverable"/>
    <s v=""/>
    <s v="480"/>
    <s v="USD"/>
    <s v="SANTOS"/>
    <s v="SANTOS"/>
    <s v="Dummy"/>
    <s v="BR"/>
    <s v="SA"/>
    <s v="SP"/>
    <s v="11010-010"/>
    <s v="AVENIDA AVELINO RIBEIRO, 900"/>
    <s v="PARAISOPOLIS"/>
    <s v="724381"/>
    <s v="BR"/>
    <s v="SA"/>
    <s v="MG"/>
    <s v="37660-000"/>
    <s v="SPS"/>
    <s v="Approved"/>
    <s v="Edilson, Geraldo"/>
    <s v="2024-04-15T06:01:29.00"/>
    <s v="0"/>
    <s v=""/>
    <s v=""/>
    <s v=""/>
    <s v="Aptiv"/>
    <s v=""/>
    <s v="Invoice"/>
    <s v="Invoice"/>
    <s v=""/>
    <s v=""/>
    <s v="0 Days 1 Hr 15 Min "/>
    <s v="500"/>
    <s v="Approved -  ;; Approved -  ;"/>
    <s v="480"/>
    <s v="480"/>
    <s v=";"/>
    <s v=";"/>
    <s v=";"/>
    <s v="BR"/>
    <s v="BATERIA X6H"/>
    <s v="USD"/>
    <s v=""/>
    <s v=""/>
    <s v=""/>
    <s v=""/>
    <s v="1"/>
    <s v="1"/>
    <s v=""/>
    <s v=""/>
    <s v="0"/>
    <s v=""/>
    <s v=""/>
    <s v=""/>
    <s v=""/>
    <s v=""/>
    <s v=""/>
    <s v=""/>
  </r>
  <r>
    <d v="2024-04-01T00:00:00"/>
    <x v="3"/>
    <n v="130238"/>
    <s v="Customer reschedule - CR será negociado com o cliente"/>
    <s v="FIAT"/>
    <d v="2024-04-16T00:00:00"/>
    <s v="Ouros"/>
    <s v="Inbound Premium"/>
    <n v="462.82"/>
    <n v="420"/>
    <n v="6.4767048646327356E-4"/>
    <s v="S2-External Customer driven schedule changes"/>
    <s v="Cost Recovery"/>
    <s v="APTIV MANUFATURA E SERVICOS DE-743893"/>
    <s v="APTIV SERVICES 2 FRANCE SAS-7008720"/>
    <s v="Reprograma do cliente"/>
    <s v="DHL Express SA"/>
    <s v="PTA-00163317"/>
    <s v="13761154;"/>
    <s v=";"/>
    <s v=";"/>
    <s v="Customer"/>
    <s v="Premium - Productive"/>
    <s v="Moraes.Arnaldo@aptiv.com"/>
    <s v="2024-04-15T08:05:11.23"/>
    <s v="2024-04-15T08:53:17.00"/>
    <s v="SA"/>
    <s v="Open"/>
    <s v="0"/>
    <s v=""/>
    <s v="0"/>
    <s v=""/>
    <s v="10023"/>
    <s v="Q11"/>
    <s v=""/>
    <s v=""/>
    <s v="Recoverable"/>
    <s v=""/>
    <s v="420"/>
    <s v=""/>
    <s v="RUE DES LONGS REAGES"/>
    <s v="EPERNON"/>
    <s v="7008720"/>
    <s v="FR"/>
    <s v="EMEA"/>
    <s v="28"/>
    <s v="28230"/>
    <s v="TV ANTONIO E FONSECA 250 BAIRRO"/>
    <s v="CONCEICAO DOS OUROS"/>
    <s v="743893"/>
    <s v="BR"/>
    <s v="SA"/>
    <s v="MG"/>
    <s v="37548-000"/>
    <s v="SPS"/>
    <s v="Approved"/>
    <s v="Edilson, Geraldo"/>
    <s v="2024-04-15T08:53:17.00"/>
    <s v="0"/>
    <s v=""/>
    <s v=""/>
    <s v=""/>
    <s v="Customer"/>
    <s v=""/>
    <s v="Invoice"/>
    <s v=""/>
    <s v="FIAT"/>
    <s v=""/>
    <s v="0 Days 0 Hr 48 Min "/>
    <s v="500"/>
    <s v="Approved -  ;; Approved -  ;"/>
    <s v="420"/>
    <s v="420"/>
    <s v=";"/>
    <s v=";"/>
    <s v=";"/>
    <s v="BR"/>
    <s v="POSTERIOR X6H"/>
    <s v="USD"/>
    <s v=""/>
    <s v=""/>
    <s v=""/>
    <s v=""/>
    <s v="1"/>
    <s v=""/>
    <s v=""/>
    <s v=""/>
    <s v="0"/>
    <s v=""/>
    <s v=""/>
    <s v=""/>
    <s v=""/>
    <s v="219757144"/>
    <s v=""/>
    <s v=""/>
  </r>
  <r>
    <d v="2024-04-01T00:00:00"/>
    <x v="3"/>
    <n v="130340"/>
    <s v="Customer reschedule - CR será negociado com o cliente"/>
    <s v="FIAT"/>
    <d v="2024-04-17T00:00:00"/>
    <s v="Paraisopolis"/>
    <s v="Inbound Premium"/>
    <n v="565"/>
    <n v="565"/>
    <n v="7.9066121786385533E-4"/>
    <s v="C4-Capacity-External Customer Resp"/>
    <s v="Cost Recovery"/>
    <s v="APTIV MANUFATURA E SERVICOS DE-724381"/>
    <s v="APTIV SERVICES AUSTRIA GPD  GMBH &amp;-745119"/>
    <s v="Reprograma do cliente"/>
    <s v="DHL Express SA"/>
    <s v="PTA-00164455"/>
    <s v="15482404;"/>
    <s v=";"/>
    <s v=";"/>
    <s v="Customer"/>
    <s v="Premium - Productive"/>
    <s v="gislene.de.fatima.clemente@aptiv.com"/>
    <s v="2024-04-16T01:08:35.84"/>
    <s v="2024-04-22T01:27:24.00"/>
    <s v="SA"/>
    <s v="Open"/>
    <s v="0"/>
    <s v=""/>
    <s v="0"/>
    <s v=""/>
    <s v="10012"/>
    <s v="Q11"/>
    <s v=""/>
    <s v=""/>
    <s v="Recoverable"/>
    <s v=" will be recovered from the customer"/>
    <s v="565"/>
    <s v=""/>
    <s v="INDUSTRIESTRASSE 1"/>
    <s v="GROSSPETERSDORF"/>
    <s v="745119"/>
    <s v="AT"/>
    <s v="EMEA"/>
    <s v="B"/>
    <s v="7503"/>
    <s v="AVENIDA AVELINO RIBEIRO, 900"/>
    <s v="PARAISOPOLIS"/>
    <s v="724381"/>
    <s v="BR"/>
    <s v="SA"/>
    <s v="MG"/>
    <s v="37660-000"/>
    <s v="SPS"/>
    <s v="Approved"/>
    <s v="Naus, Angelica"/>
    <s v="2024-04-22T01:27:24.00"/>
    <s v="0"/>
    <s v=""/>
    <s v=""/>
    <s v=""/>
    <s v="Customer"/>
    <s v=""/>
    <s v="Invoice"/>
    <s v=""/>
    <s v="FIAT"/>
    <s v=""/>
    <s v="6 Days 0 Hr 18 Min "/>
    <s v="1000"/>
    <s v="Approved -  ;; Approved -  ;; Approved -  ;"/>
    <s v="565"/>
    <s v="565"/>
    <s v=";"/>
    <s v=";"/>
    <s v=";"/>
    <s v="BR"/>
    <s v="POSTERIOR X6H"/>
    <s v="USD"/>
    <s v=""/>
    <s v=""/>
    <s v=""/>
    <s v=""/>
    <s v="1"/>
    <s v=""/>
    <s v=""/>
    <s v=""/>
    <s v="0"/>
    <s v=""/>
    <s v=""/>
    <s v=""/>
    <s v=""/>
    <s v=""/>
    <s v=""/>
    <s v=""/>
  </r>
  <r>
    <d v="2024-04-01T00:00:00"/>
    <x v="7"/>
    <n v="130563"/>
    <s v="Stock divergence"/>
    <s v="PSA"/>
    <d v="2024-04-17T00:00:00"/>
    <s v="Paraisopolis"/>
    <s v="Inbound Premium"/>
    <n v="542.35"/>
    <n v="542.35"/>
    <n v="7.5896479913002126E-4"/>
    <s v="S1I-Inventory loss/adjustments"/>
    <s v="Cost Recovery"/>
    <s v="Paraisopolis-10012"/>
    <s v="MTA ANTENNE SRL-1090929"/>
    <s v="Divergência de Estoque"/>
    <s v="DHL Express SA"/>
    <s v="PTA-00163750"/>
    <s v="15470512;"/>
    <s v=";"/>
    <s v=";"/>
    <s v="Aptiv"/>
    <s v="Premium - Productive"/>
    <s v="william.de.siqueira@aptiv.com"/>
    <s v="2024-04-17T11:10:02.13"/>
    <s v="2024-04-22T12:46:54.95"/>
    <s v="SA"/>
    <s v="Closed Recovered"/>
    <s v="0"/>
    <s v=""/>
    <s v="0"/>
    <s v=""/>
    <s v="10012"/>
    <s v="Q11"/>
    <s v=""/>
    <s v=""/>
    <s v="Non-Recoverable"/>
    <s v=""/>
    <s v="542.35"/>
    <s v=""/>
    <s v="VIALE DELLINDUSTRIA 12"/>
    <s v="CODOGNO"/>
    <s v="1090929"/>
    <s v="IT"/>
    <s v="EMEA"/>
    <s v="LO"/>
    <s v="26845"/>
    <s v="Av. Avelino Ribeiro, 900"/>
    <s v="PARAISOPOLIS"/>
    <s v="10012"/>
    <s v="BR"/>
    <s v="SA"/>
    <s v="Minas Gerais"/>
    <s v="37660-000"/>
    <s v="SPS"/>
    <s v="Approved"/>
    <s v="Naus, Angelica"/>
    <s v="2024-04-17T02:38:14.00"/>
    <s v="0"/>
    <s v=""/>
    <s v=""/>
    <s v=""/>
    <s v="Aptiv"/>
    <s v=""/>
    <s v="Invoice"/>
    <s v=""/>
    <s v=""/>
    <s v=""/>
    <s v="0 Days 3 Hr 28 Min "/>
    <s v="1000"/>
    <s v="Approved -  ;; Approved -  ;"/>
    <s v="542.35"/>
    <s v="542.35"/>
    <s v=";"/>
    <s v=";"/>
    <s v=";"/>
    <s v="BR"/>
    <s v="Bateria Negativo/ Positivo Smart"/>
    <s v="USD"/>
    <s v=""/>
    <s v=""/>
    <s v=""/>
    <s v=""/>
    <s v="1"/>
    <s v=""/>
    <s v=""/>
    <s v=""/>
    <s v="0"/>
    <s v=""/>
    <s v=""/>
    <s v=""/>
    <s v=""/>
    <s v="428456263"/>
    <s v=""/>
    <s v=""/>
  </r>
  <r>
    <d v="2024-04-01T00:00:00"/>
    <x v="3"/>
    <n v="130572"/>
    <s v="Customer reschedule - CR será negociado com o cliente"/>
    <s v="FIAT"/>
    <d v="2024-04-17T00:00:00"/>
    <s v="Ouros"/>
    <s v="Inbound Premium"/>
    <n v="121.96"/>
    <n v="121.96"/>
    <n v="1.7067087102774477E-4"/>
    <s v="S2-External Customer driven schedule changes"/>
    <s v="Cost Recovery"/>
    <s v="Paraisopolis-10012"/>
    <s v="DELFINGEN PT PORTO SA-762904"/>
    <s v="Reprograma Cliente"/>
    <s v="DHL Express SA"/>
    <s v="PTA-00163738"/>
    <s v="10763724;"/>
    <s v=";"/>
    <s v=";"/>
    <s v="Customer"/>
    <s v="Premium - Productive"/>
    <s v="william.de.siqueira@aptiv.com"/>
    <s v="2024-04-17T11:47:10.60"/>
    <s v="2024-04-17T01:58:09.00"/>
    <s v="SA"/>
    <s v="Open"/>
    <s v="0"/>
    <s v=""/>
    <s v="0"/>
    <s v=""/>
    <s v="10023"/>
    <s v="Q11"/>
    <s v=""/>
    <s v=""/>
    <s v="Recoverable"/>
    <s v="Custo será recuperado do Cliente"/>
    <s v="121.96"/>
    <s v=""/>
    <s v="ALAMEDA DA BELAVISTA N 99"/>
    <s v="SEIXEZELO"/>
    <s v="762904"/>
    <s v="PT"/>
    <s v="EMEA"/>
    <s v="13"/>
    <s v="4415-939"/>
    <s v="Av. Avelino Ribeiro, 900"/>
    <s v="PARAISOPOLIS"/>
    <s v="10012"/>
    <s v="BR"/>
    <s v="SA"/>
    <s v="Minas Gerais"/>
    <s v="37660-000"/>
    <s v="SPS"/>
    <s v="Approved"/>
    <s v="Edilson, Geraldo"/>
    <s v="2024-04-17T01:58:09.00"/>
    <s v="0"/>
    <s v=""/>
    <s v=""/>
    <s v=""/>
    <s v="Customer"/>
    <s v=""/>
    <s v="Invoice"/>
    <s v=""/>
    <s v="FIAT"/>
    <s v=""/>
    <s v="0 Days 2 Hr 10 Min "/>
    <s v="500"/>
    <s v="Approved -  ;"/>
    <s v="121.96"/>
    <s v="121.96"/>
    <s v=";"/>
    <s v=";"/>
    <s v=";"/>
    <s v="BR"/>
    <s v="Bateria X6H"/>
    <s v="USD"/>
    <s v=""/>
    <s v=""/>
    <s v=""/>
    <s v=""/>
    <s v="1"/>
    <s v=""/>
    <s v=""/>
    <s v=""/>
    <s v="0"/>
    <s v=""/>
    <s v=""/>
    <s v=""/>
    <s v=""/>
    <s v=""/>
    <s v=""/>
    <s v=""/>
  </r>
  <r>
    <d v="2024-04-01T00:00:00"/>
    <x v="8"/>
    <n v="130573"/>
    <s v="Supplier delay - absorvido em CN"/>
    <s v="JOHN DEERE"/>
    <d v="2024-04-17T00:00:00"/>
    <s v="Paraisopolis"/>
    <s v="Inbound Premium"/>
    <n v="96.5"/>
    <n v="96.5"/>
    <n v="1.3504213721037529E-4"/>
    <s v="B3-Behind Schedule-External Supplier"/>
    <s v="Cost Recovery"/>
    <s v="Paraisopolis-10012"/>
    <s v="ITT CANNON GESELLSCHAFT MIT BESCHRA-7030239"/>
    <s v="Atraso do Fornecedor"/>
    <s v="DHL Express SA"/>
    <s v="PTA-00163737"/>
    <s v="13545832;"/>
    <s v=";"/>
    <s v=";"/>
    <s v="Supplier"/>
    <s v="Premium - Productive"/>
    <s v="william.de.siqueira@aptiv.com"/>
    <s v="2024-04-17T12:01:54.48"/>
    <s v="2024-04-17T01:56:07.00"/>
    <s v="SA"/>
    <s v="Closed Recovered"/>
    <s v="0"/>
    <s v=""/>
    <s v="0"/>
    <s v=""/>
    <s v="10012"/>
    <s v="Q11"/>
    <s v=""/>
    <s v=""/>
    <s v="Recoverable"/>
    <s v="Fornecedor enviou credit note"/>
    <s v="96.5"/>
    <s v=""/>
    <s v="CANNONSTR. 1"/>
    <s v="WEINSTADT"/>
    <s v="7030239"/>
    <s v="DE"/>
    <s v="EMEA"/>
    <s v="BW"/>
    <s v="71384"/>
    <s v="Av. Avelino Ribeiro, 900"/>
    <s v="PARAISOPOLIS"/>
    <s v="10012"/>
    <s v="BR"/>
    <s v="SA"/>
    <s v="Minas Gerais"/>
    <s v="37660-000"/>
    <s v="SPS"/>
    <s v="Approved"/>
    <s v="Edilson, Geraldo"/>
    <s v="2024-04-17T01:56:07.00"/>
    <s v="0"/>
    <s v=""/>
    <s v=""/>
    <s v=""/>
    <s v="Supplier"/>
    <s v=""/>
    <s v="Invoice"/>
    <s v=""/>
    <s v=""/>
    <s v="ITT CANNON GESELLSCHAFT MIT BESCHRA-1032423"/>
    <s v="0 Days 1 Hr 54 Min "/>
    <s v="500"/>
    <s v="Approved -  ;"/>
    <s v="96.5"/>
    <s v="96.5"/>
    <s v=";"/>
    <s v=";"/>
    <s v=";"/>
    <s v="BR"/>
    <s v="Einstein"/>
    <s v="USD"/>
    <s v="Other"/>
    <s v=""/>
    <s v=""/>
    <s v=""/>
    <s v="1"/>
    <s v=""/>
    <s v=""/>
    <s v=""/>
    <s v="0"/>
    <s v=""/>
    <s v=""/>
    <s v=""/>
    <s v=""/>
    <s v="493378544"/>
    <s v=""/>
    <s v="493378544"/>
  </r>
  <r>
    <d v="2024-04-01T00:00:00"/>
    <x v="3"/>
    <n v="130576"/>
    <s v="Customer reschedule - CR será negociado com o cliente"/>
    <s v="FIAT"/>
    <d v="2024-04-17T00:00:00"/>
    <s v="Ouros"/>
    <s v="Inbound Premium"/>
    <n v="66.83"/>
    <n v="66.83"/>
    <n v="9.3521927769630897E-5"/>
    <s v="S2-External Customer driven schedule changes"/>
    <s v="Cost Recovery"/>
    <s v="Paraisopolis-10012"/>
    <s v="MPE Plastic-Dummy"/>
    <s v="Reprograma Cliente"/>
    <s v="DHL Express SA"/>
    <s v="PTA-00163736"/>
    <s v="35094670;"/>
    <s v=";"/>
    <s v=";"/>
    <s v="Customer"/>
    <s v="Premium - Productive"/>
    <s v="william.de.siqueira@aptiv.com"/>
    <s v="2024-04-17T12:16:02.01"/>
    <s v="2024-04-17T01:55:59.00"/>
    <s v="SA"/>
    <s v="Open"/>
    <s v="0"/>
    <s v=""/>
    <s v="0"/>
    <s v=""/>
    <s v="10023"/>
    <s v="Q11"/>
    <s v=""/>
    <s v=""/>
    <s v="Recoverable"/>
    <s v="Custo será recuperado do Cliente"/>
    <s v="66.83"/>
    <s v=""/>
    <s v="Villanova Canavese"/>
    <s v="Villanova Canavese"/>
    <s v="Dummy"/>
    <s v="IT"/>
    <s v="EMEA"/>
    <s v="."/>
    <s v="10070"/>
    <s v="Av. Avelino Ribeiro, 900"/>
    <s v="PARAISOPOLIS"/>
    <s v="10012"/>
    <s v="BR"/>
    <s v="SA"/>
    <s v="Minas Gerais"/>
    <s v="37660-000"/>
    <s v="SPS"/>
    <s v="Approved"/>
    <s v="Edilson, Geraldo"/>
    <s v="2024-04-17T01:55:59.00"/>
    <s v="0"/>
    <s v=""/>
    <s v=""/>
    <s v=""/>
    <s v="Customer"/>
    <s v=""/>
    <s v="Invoice"/>
    <s v=""/>
    <s v="FIAT"/>
    <s v=""/>
    <s v="0 Days 1 Hr 39 Min "/>
    <s v="500"/>
    <s v="Approved -  ;"/>
    <s v="66.83"/>
    <s v="66.83"/>
    <s v=";"/>
    <s v=";"/>
    <s v=";"/>
    <s v="BR"/>
    <s v="FAROL"/>
    <s v="USD"/>
    <s v=""/>
    <s v=""/>
    <s v=""/>
    <s v=""/>
    <s v="1"/>
    <s v=""/>
    <s v=""/>
    <s v=""/>
    <s v="0"/>
    <s v=""/>
    <s v=""/>
    <s v=""/>
    <s v=""/>
    <s v=""/>
    <s v=""/>
    <s v=""/>
  </r>
  <r>
    <d v="2024-04-01T00:00:00"/>
    <x v="3"/>
    <n v="130577"/>
    <s v="Customer reschedule - CR será negociado com o cliente"/>
    <s v="FIAT"/>
    <d v="2024-04-17T00:00:00"/>
    <s v="Ouros"/>
    <s v="Inbound Premium"/>
    <n v="646.02"/>
    <n v="646.02"/>
    <n v="9.0404063710514658E-4"/>
    <s v="S2-External Customer driven schedule changes"/>
    <s v="Cost Recovery"/>
    <s v="Paraisopolis-10012"/>
    <s v="ROYAL POWER SOLUTIONS-755885"/>
    <s v="Reprograma Cliente"/>
    <s v="DHL Express SA"/>
    <s v="PTA-00163751"/>
    <s v="15524574;"/>
    <s v=";"/>
    <s v=";"/>
    <s v="Customer"/>
    <s v="Premium - Productive"/>
    <s v="william.de.siqueira@aptiv.com"/>
    <s v="2024-04-17T12:21:27.76"/>
    <s v="2024-04-17T02:38:21.00"/>
    <s v="SA"/>
    <s v="Open"/>
    <s v="0"/>
    <s v=""/>
    <s v="0"/>
    <s v=""/>
    <s v="10023"/>
    <s v="Q11"/>
    <s v=""/>
    <s v=""/>
    <s v="Recoverable"/>
    <s v="Custo será recuperado do Cliente"/>
    <s v="646.02"/>
    <s v=""/>
    <s v="125 MERCEDES DR"/>
    <s v="CAROL STREAM"/>
    <s v="755885"/>
    <s v="US"/>
    <s v="NA"/>
    <s v="IL"/>
    <s v="60188-9409"/>
    <s v="Av. Avelino Ribeiro, 900"/>
    <s v="PARAISOPOLIS"/>
    <s v="10012"/>
    <s v="BR"/>
    <s v="SA"/>
    <s v="Minas Gerais"/>
    <s v="37660-000"/>
    <s v="SPS"/>
    <s v="Approved"/>
    <s v="Naus, Angelica"/>
    <s v="2024-04-17T02:38:21.00"/>
    <s v="0"/>
    <s v=""/>
    <s v=""/>
    <s v=""/>
    <s v="Customer"/>
    <s v=""/>
    <s v="Invoice"/>
    <s v=""/>
    <s v="FIAT"/>
    <s v=""/>
    <s v="0 Days 2 Hr 16 Min "/>
    <s v="1000"/>
    <s v="Approved -  ;; Approved -  ;"/>
    <s v="646.02"/>
    <s v="646.02"/>
    <s v=";"/>
    <s v=";"/>
    <s v=";"/>
    <s v="BR"/>
    <s v="BATERIA"/>
    <s v="USD"/>
    <s v=""/>
    <s v=""/>
    <s v=""/>
    <s v=""/>
    <s v="1"/>
    <s v=""/>
    <s v=""/>
    <s v=""/>
    <s v="0"/>
    <s v=""/>
    <s v=""/>
    <s v=""/>
    <s v=""/>
    <s v=""/>
    <s v=""/>
    <s v=""/>
  </r>
  <r>
    <d v="2024-04-01T00:00:00"/>
    <x v="3"/>
    <n v="130586"/>
    <s v="Customer reschedule - CR será negociado com o cliente"/>
    <s v="FIAT"/>
    <d v="2024-04-17T00:00:00"/>
    <s v="Ouros"/>
    <s v="Inbound Premium"/>
    <n v="119.12"/>
    <n v="119.12"/>
    <n v="1.6669657393264152E-4"/>
    <s v="S2-External Customer driven schedule changes"/>
    <s v="Cost Recovery"/>
    <s v="Paraisopolis-10012"/>
    <s v="BETRIEBSRAT APTIV WUPPERTAL-1073917"/>
    <s v="Reprograma Cliente"/>
    <s v="DHL Express SA"/>
    <s v="PTA-00163735"/>
    <s v="15380673;"/>
    <s v=";"/>
    <s v=";"/>
    <s v="Customer"/>
    <s v="Premium - Productive"/>
    <s v="william.de.siqueira@aptiv.com"/>
    <s v="2024-04-17T01:01:50.21"/>
    <s v="2024-04-17T01:54:41.00"/>
    <s v="SA"/>
    <s v="Open"/>
    <s v="0"/>
    <s v=""/>
    <s v="0"/>
    <s v=""/>
    <s v="10023"/>
    <s v="Q11"/>
    <s v=""/>
    <s v=""/>
    <s v="Recoverable"/>
    <s v="Custo será recuperado do Cliente"/>
    <s v="119.12"/>
    <s v=""/>
    <s v="AM TECHNOLOGIEPARK 1"/>
    <s v="WUPPERTAL"/>
    <s v="1073917"/>
    <s v="DE"/>
    <s v="EMEA"/>
    <s v="NW"/>
    <s v="42119"/>
    <s v="Av. Avelino Ribeiro, 900"/>
    <s v="PARAISOPOLIS"/>
    <s v="10012"/>
    <s v="BR"/>
    <s v="SA"/>
    <s v="Minas Gerais"/>
    <s v="37660-000"/>
    <s v="SPS"/>
    <s v="Approved"/>
    <s v="Edilson, Geraldo"/>
    <s v="2024-04-17T01:54:41.00"/>
    <s v="0"/>
    <s v=""/>
    <s v=""/>
    <s v=""/>
    <s v="Customer"/>
    <s v=""/>
    <s v="Invoice"/>
    <s v=""/>
    <s v="FIAT"/>
    <s v=""/>
    <s v="0 Days 0 Hr 52 Min "/>
    <s v="500"/>
    <s v="Approved -  ;"/>
    <s v="119.12"/>
    <s v="119.12"/>
    <s v=";"/>
    <s v=";"/>
    <s v=";"/>
    <s v="BR"/>
    <s v="Vão motor"/>
    <s v="USD"/>
    <s v=""/>
    <s v=""/>
    <s v=""/>
    <s v=""/>
    <s v="1"/>
    <s v=""/>
    <s v=""/>
    <s v=""/>
    <s v="0"/>
    <s v=""/>
    <s v=""/>
    <s v=""/>
    <s v=""/>
    <s v="999104794"/>
    <s v=""/>
    <s v=""/>
  </r>
  <r>
    <d v="2024-04-01T00:00:00"/>
    <x v="3"/>
    <n v="130946"/>
    <s v="Customer reschedule - será pago pelo cliente"/>
    <s v="FIAT"/>
    <d v="2024-04-18T00:00:00"/>
    <s v="Paraisopolis"/>
    <s v="Inbound Premium"/>
    <n v="791.8"/>
    <n v="791.8"/>
    <n v="1.1080452253178772E-3"/>
    <s v="S4E-Errors or mix changes"/>
    <s v="Cost Recovery"/>
    <s v="Paraisopolis-10012"/>
    <s v="COFICAB COMPANHIA DE FIOS E CABOS L-752087"/>
    <s v="Utilização via desvio e reprograma dentro do acordo Logistico"/>
    <s v="DHL Express SA"/>
    <s v="PTA-00164216"/>
    <s v="M4754148;"/>
    <s v=";"/>
    <s v=";"/>
    <s v="Aptiv"/>
    <s v="Premium - Productive"/>
    <s v="william.de.siqueira@aptiv.com"/>
    <s v="2024-04-18T02:01:21.36"/>
    <s v="2024-04-22T12:47:30.76"/>
    <s v="SA"/>
    <s v="Closed Recovered"/>
    <s v="0"/>
    <s v=""/>
    <s v="0"/>
    <s v=""/>
    <s v="10012"/>
    <s v="Q11"/>
    <s v=""/>
    <s v=""/>
    <s v="Non-Recoverable"/>
    <s v=""/>
    <s v="791.8"/>
    <s v=""/>
    <s v="LOTE 46 INDUSTRIAL VALE DE ESTRELA"/>
    <s v="GUARDA"/>
    <s v="752087"/>
    <s v="PT"/>
    <s v="EMEA"/>
    <s v="09"/>
    <s v="6300-230"/>
    <s v="Av. Avelino Ribeiro, 900"/>
    <s v="PARAISOPOLIS"/>
    <s v="10012"/>
    <s v="BR"/>
    <s v="SA"/>
    <s v="Minas Gerais"/>
    <s v="37660-000"/>
    <s v="SPS"/>
    <s v="Approved"/>
    <s v="Naus, Angelica"/>
    <s v="2024-04-19T04:27:48.00"/>
    <s v="0"/>
    <s v=""/>
    <s v=""/>
    <s v=""/>
    <s v="Aptiv"/>
    <s v=""/>
    <s v="Invoice"/>
    <s v=""/>
    <s v=""/>
    <s v=""/>
    <s v="1 Days 2 Hr 26 Min "/>
    <s v="1000"/>
    <s v="Approved -  ;; Approved -  ;"/>
    <s v="791.8"/>
    <s v="791.8"/>
    <s v=";"/>
    <s v=";"/>
    <s v=";"/>
    <s v="BR"/>
    <s v="Projeto P / Motor"/>
    <s v="USD"/>
    <s v=""/>
    <s v=""/>
    <s v=""/>
    <s v=""/>
    <s v="1"/>
    <s v=""/>
    <s v=""/>
    <s v=""/>
    <s v="0"/>
    <s v=""/>
    <s v=""/>
    <s v=""/>
    <s v=""/>
    <s v=""/>
    <s v=""/>
    <s v=""/>
  </r>
  <r>
    <d v="2024-04-01T00:00:00"/>
    <x v="3"/>
    <n v="130953"/>
    <s v="Customer reschedule - CR será negociado com o cliente"/>
    <s v="FIAT"/>
    <d v="2024-04-19T00:00:00"/>
    <s v="Ouros"/>
    <s v="Inbound Premium"/>
    <n v="585"/>
    <n v="585"/>
    <n v="8.1864922557585028E-4"/>
    <s v="C4-Capacity-External Customer Resp"/>
    <s v="Cost Recovery"/>
    <s v="APTIV MANUFATURA E SERVICOS DE-724381"/>
    <s v="APTIV SERVICES DEUTSCHLAND GMBH-1068185"/>
    <s v="Reprograma Cliente"/>
    <s v="JAS DO BRASIL LTD"/>
    <s v="PTA-00164217"/>
    <s v="13759511;"/>
    <s v=";"/>
    <s v=";"/>
    <s v="Customer"/>
    <s v="Premium - Productive"/>
    <s v="william.de.siqueira@aptiv.com"/>
    <s v="2024-04-18T02:29:17.00"/>
    <s v="2024-04-19T04:27:56.00"/>
    <s v="SA"/>
    <s v="Open"/>
    <s v="0"/>
    <s v=""/>
    <s v="0"/>
    <s v=""/>
    <s v="10023"/>
    <s v="Q11"/>
    <s v=""/>
    <s v=""/>
    <s v="Recoverable"/>
    <s v=" Will be recovered from the customer"/>
    <s v="585"/>
    <s v=""/>
    <s v="KOPERSTRASSE 10"/>
    <s v="NUERNBERG"/>
    <s v="1068185"/>
    <s v="DE"/>
    <s v="EMEA"/>
    <s v="BY"/>
    <s v="90451"/>
    <s v="AVENIDA AVELINO RIBEIRO, 900"/>
    <s v="PARAISOPOLIS"/>
    <s v="724381"/>
    <s v="BR"/>
    <s v="SA"/>
    <s v="MG"/>
    <s v="37660-000"/>
    <s v="SPS"/>
    <s v="Approved"/>
    <s v="Naus, Angelica"/>
    <s v="2024-04-19T04:27:56.00"/>
    <s v="0"/>
    <s v=""/>
    <s v=""/>
    <s v=""/>
    <s v="Customer"/>
    <s v=""/>
    <s v="Invoice"/>
    <s v=""/>
    <s v="FIAT"/>
    <s v=""/>
    <s v="1 Days 1 Hr 58 Min "/>
    <s v="1000"/>
    <s v="Approved -  ;; Approved -  ;"/>
    <s v="585"/>
    <s v="585"/>
    <s v=";"/>
    <s v=";"/>
    <s v=";"/>
    <s v="BR"/>
    <s v="POSTERIOR X6H"/>
    <s v="USD"/>
    <s v=""/>
    <s v=""/>
    <s v=""/>
    <s v=""/>
    <s v="1"/>
    <s v=""/>
    <s v=""/>
    <s v=""/>
    <s v="0"/>
    <s v=""/>
    <s v=""/>
    <s v=""/>
    <s v=""/>
    <s v="217616996"/>
    <s v=""/>
    <s v=""/>
  </r>
  <r>
    <d v="2024-04-01T00:00:00"/>
    <x v="9"/>
    <n v="131182"/>
    <s v="P&amp;A"/>
    <s v="Mercedes-Benz"/>
    <d v="2024-04-19T00:00:00"/>
    <s v="Paraisopolis"/>
    <s v="Inbound Premium"/>
    <n v="90.72"/>
    <n v="90.72"/>
    <n v="1.2695360298160878E-4"/>
    <s v="OOOT-Other/Sales"/>
    <s v="Cost Recovery"/>
    <s v="APTIV MANUFATURA E SERVICOS DE-724381"/>
    <s v="FRAENKISCHE CZ S.R.O.-1028745"/>
    <s v="Material para atender montagem de peças de P&amp;A MBB conforme programação recebida do cliente."/>
    <s v="DHL Express SA"/>
    <s v="PTA-00164392"/>
    <s v="15470493;"/>
    <s v="1000;"/>
    <s v="5.00;"/>
    <s v="Aptiv"/>
    <s v="Premium - Productive"/>
    <s v="marcia.p.torres@aptiv.com"/>
    <s v="2024-04-19T11:46:00.36"/>
    <s v="2024-04-22T01:43:45.89"/>
    <s v="SA"/>
    <s v="Closed Recovered"/>
    <s v="0"/>
    <s v=""/>
    <s v="0"/>
    <s v=""/>
    <s v="10012"/>
    <s v="Q11"/>
    <s v=""/>
    <s v=""/>
    <s v="Non-Recoverable"/>
    <s v=""/>
    <s v="90.72"/>
    <s v=""/>
    <s v="U KAPLIKY 591"/>
    <s v="OKKY"/>
    <s v="1028745"/>
    <s v="CZ"/>
    <s v="EMEA"/>
    <s v="634"/>
    <s v="675 21"/>
    <s v="AVENIDA AVELINO RIBEIRO, 900"/>
    <s v="PARAISOPOLIS"/>
    <s v="724381"/>
    <s v="BR"/>
    <s v="SA"/>
    <s v="MG"/>
    <s v="37660-000"/>
    <s v="SPS"/>
    <s v="Approved"/>
    <s v="Edilson, Geraldo"/>
    <s v="2024-04-21T12:59:36.00"/>
    <s v="0"/>
    <s v=""/>
    <s v=" 67 5149 7325"/>
    <s v=""/>
    <s v="Aptiv"/>
    <s v=""/>
    <s v="Invoice"/>
    <s v=""/>
    <s v=""/>
    <s v=""/>
    <s v="1 Days 13 Hr 13 Min "/>
    <s v="500"/>
    <s v="Approved -  ;"/>
    <s v="90.72"/>
    <s v="90.72"/>
    <s v=";"/>
    <s v="57x37x37;"/>
    <s v=";"/>
    <s v="BR"/>
    <s v="P&amp;A"/>
    <s v="USD"/>
    <s v=""/>
    <s v=""/>
    <s v="Kg"/>
    <s v="Material para atender montagem de peças de P&amp;A MBB conforme programação recebida do cliente."/>
    <s v="1"/>
    <s v=""/>
    <s v=""/>
    <s v=""/>
    <s v="0"/>
    <s v=""/>
    <s v=""/>
    <s v=""/>
    <s v=""/>
    <s v="329846877"/>
    <s v=""/>
    <s v=""/>
  </r>
  <r>
    <d v="2024-04-01T00:00:00"/>
    <x v="3"/>
    <n v="131196"/>
    <s v="Customer reschedule - CR será negociado com o cliente"/>
    <s v="FIAT"/>
    <d v="2024-04-19T00:00:00"/>
    <s v="Ouros"/>
    <s v="Inbound Premium"/>
    <n v="752.82"/>
    <n v="752.82"/>
    <n v="1.0534965982871994E-3"/>
    <s v="S2-External Customer driven schedule changes"/>
    <s v="Cost Recovery"/>
    <s v="Paraisopolis-10012"/>
    <s v="DELFINGEN PT PORTO SA-762904"/>
    <s v="Reprograma Cliente"/>
    <s v="DHL Express SA"/>
    <s v="PTA-00164457"/>
    <s v="10763724;"/>
    <s v=";"/>
    <s v=";"/>
    <s v="Customer"/>
    <s v="Premium - Productive"/>
    <s v="william.de.siqueira@aptiv.com"/>
    <s v="2024-04-19T12:12:30.69"/>
    <s v="2024-04-22T01:27:47.00"/>
    <s v="SA"/>
    <s v="Open"/>
    <s v="0"/>
    <s v=""/>
    <s v="0"/>
    <s v=""/>
    <s v="10023"/>
    <s v="Q11"/>
    <s v=""/>
    <s v=""/>
    <s v="Recoverable"/>
    <s v="Custo será recuperado do Cliente"/>
    <s v="752.82"/>
    <s v=""/>
    <s v="ALAMEDA DA BELAVISTA N 99"/>
    <s v="SEIXEZELO"/>
    <s v="762904"/>
    <s v="PT"/>
    <s v="EMEA"/>
    <s v="13"/>
    <s v="4415-939"/>
    <s v="Av. Avelino Ribeiro, 900"/>
    <s v="PARAISOPOLIS"/>
    <s v="10012"/>
    <s v="BR"/>
    <s v="SA"/>
    <s v="Minas Gerais"/>
    <s v="37660-000"/>
    <s v="SPS"/>
    <s v="Approved"/>
    <s v="Naus, Angelica"/>
    <s v="2024-04-22T01:27:47.00"/>
    <s v="0"/>
    <s v=""/>
    <s v=""/>
    <s v=""/>
    <s v="Customer"/>
    <s v=""/>
    <s v="Invoice"/>
    <s v=""/>
    <s v="FIAT"/>
    <s v=""/>
    <s v="3 Days 1 Hr 15 Min "/>
    <s v="1000"/>
    <s v="Approved -  ;; Approved -  ;"/>
    <s v="752.82"/>
    <s v="752.82"/>
    <s v=";"/>
    <s v=";"/>
    <s v=";"/>
    <s v="BR"/>
    <s v="BATERIA X6H"/>
    <s v="USD"/>
    <s v=""/>
    <s v=""/>
    <s v=""/>
    <s v=""/>
    <s v="1"/>
    <s v=""/>
    <s v=""/>
    <s v=""/>
    <s v="0"/>
    <s v=""/>
    <s v=""/>
    <s v=""/>
    <s v=""/>
    <s v=""/>
    <s v=""/>
    <s v=""/>
  </r>
  <r>
    <d v="2024-04-01T00:00:00"/>
    <x v="3"/>
    <n v="131251"/>
    <s v="Customer reschedule - CR será negociado com o cliente"/>
    <s v="FIAT"/>
    <d v="2024-04-19T00:00:00"/>
    <s v="Ouros"/>
    <s v="Inbound Premium"/>
    <n v="148.31"/>
    <n v="171"/>
    <n v="2.0754507118829805E-4"/>
    <s v="S2-External Customer driven schedule changes"/>
    <s v="Cost Recovery"/>
    <s v="APTIV MANUFATURA E SERVICOS DE-743893"/>
    <s v="APTIV WARREN (FR11)-725476"/>
    <s v="Reprograma do cliente"/>
    <s v="DHL Express SA"/>
    <s v="PTA-00164390"/>
    <s v="15521515;"/>
    <s v=";"/>
    <s v=";"/>
    <s v="Customer"/>
    <s v="Premium - Productive"/>
    <s v="Moraes.Arnaldo@aptiv.com"/>
    <s v="2024-04-19T02:32:42.34"/>
    <s v="2024-04-21T12:58:52.00"/>
    <s v="SA"/>
    <s v="Open"/>
    <s v="0"/>
    <s v=""/>
    <s v="0"/>
    <s v=""/>
    <s v="10023"/>
    <s v="Q11"/>
    <s v=""/>
    <s v=""/>
    <s v="Recoverable"/>
    <s v="Custo será repassado para o cliente"/>
    <s v="171"/>
    <s v=""/>
    <s v="1265 N RIVER RD"/>
    <s v="WARREN"/>
    <s v="725476"/>
    <s v="US"/>
    <s v="NA"/>
    <s v="OH"/>
    <s v="44483"/>
    <s v="TV ANTONIO E FONSECA 250 BAIRRO"/>
    <s v="CONCEICAO DOS OUROS"/>
    <s v="743893"/>
    <s v="BR"/>
    <s v="SA"/>
    <s v="MG"/>
    <s v="37548-000"/>
    <s v="SPS"/>
    <s v="Approved"/>
    <s v="Edilson, Geraldo"/>
    <s v="2024-04-21T12:58:52.00"/>
    <s v="0"/>
    <s v=""/>
    <s v=""/>
    <s v=""/>
    <s v="Customer"/>
    <s v=""/>
    <s v="Invoice"/>
    <s v=""/>
    <s v="FIAT"/>
    <s v=""/>
    <s v="1 Days 10 Hr 26 Min "/>
    <s v="500"/>
    <s v="Approved -  ;"/>
    <s v="171"/>
    <s v="171"/>
    <s v=";"/>
    <s v=";"/>
    <s v=";"/>
    <s v="BR"/>
    <s v="Posterior x6h"/>
    <s v="USD"/>
    <s v=""/>
    <s v=""/>
    <s v=""/>
    <s v=""/>
    <s v="1"/>
    <s v=""/>
    <s v=""/>
    <s v=""/>
    <s v="0"/>
    <s v=""/>
    <s v=""/>
    <s v=""/>
    <s v=""/>
    <s v=""/>
    <s v=""/>
    <s v=""/>
  </r>
  <r>
    <d v="2024-04-01T00:00:00"/>
    <x v="0"/>
    <n v="131353"/>
    <s v="Project - prototype/ samples"/>
    <s v="PSA"/>
    <d v="2024-04-19T00:00:00"/>
    <s v="Paraisopolis"/>
    <s v="Inbound Premium"/>
    <n v="61.5"/>
    <n v="61.5"/>
    <n v="8.6063123714384256E-5"/>
    <s v="E1D-Aptiv Design/Engineering changes"/>
    <s v="Cost Recovery"/>
    <s v="APTIV MANUFATURA E SERVICOS DE-733223"/>
    <s v="VM INDUSTRIES-1056996"/>
    <s v="Material para atender montagem de peças conforme solicitação da engenharia/cliente(Pedro Ranielly)"/>
    <s v="DHL Express SA"/>
    <s v="PTA-00164389"/>
    <s v="13879258;"/>
    <s v="1;"/>
    <s v="1170.00;"/>
    <s v="Aptiv"/>
    <s v="Premium - Productive"/>
    <s v="marcia.p.torres@aptiv.com"/>
    <s v="2024-04-19T05:05:22.99"/>
    <s v="2024-04-22T01:42:15.35"/>
    <s v="SA"/>
    <s v="Closed Recovered"/>
    <s v="0"/>
    <s v=""/>
    <s v="0"/>
    <s v=""/>
    <s v="10012"/>
    <s v="Q11"/>
    <s v=""/>
    <s v=""/>
    <s v="Non-Recoverable"/>
    <s v=""/>
    <s v="61.5"/>
    <s v=""/>
    <s v="8 RUE D ALEMBERT"/>
    <s v="VILLEMUR SUR TARN"/>
    <s v="1056996"/>
    <s v="FR"/>
    <s v="EMEA"/>
    <s v="OCC"/>
    <s v="31340"/>
    <s v="AVENIDA AVELINO RIBEIRO, 900"/>
    <s v="PARAISOPOLIS"/>
    <s v="733223"/>
    <s v="BR"/>
    <s v="SA"/>
    <s v="MG"/>
    <s v="37660-000"/>
    <s v="SPS"/>
    <s v="Approved"/>
    <s v="Edilson, Geraldo"/>
    <s v="2024-04-21T12:58:39.00"/>
    <s v="0"/>
    <s v=""/>
    <s v=""/>
    <s v=""/>
    <s v="Aptiv"/>
    <s v=""/>
    <s v="Invoice"/>
    <s v=""/>
    <s v=""/>
    <s v=""/>
    <s v="1 Days 7 Hr 53 Min "/>
    <s v="500"/>
    <s v="Approved -  ;"/>
    <s v="61.5"/>
    <s v="61.5"/>
    <s v=";"/>
    <s v="40x30x30;"/>
    <s v=";"/>
    <s v="BR"/>
    <s v="CITROEN DO BRASIL/SMART:CC24"/>
    <s v="USD"/>
    <s v=""/>
    <s v=""/>
    <s v="Kg"/>
    <s v="Material para atender montagem de peças conforme solicitação da engenharia/cliente(Pedro Ranielly)"/>
    <s v="1"/>
    <s v=""/>
    <s v=""/>
    <s v=""/>
    <s v="0"/>
    <s v=""/>
    <s v=""/>
    <s v=""/>
    <s v=""/>
    <s v="261486339"/>
    <s v=""/>
    <s v=""/>
  </r>
  <r>
    <d v="2024-04-01T00:00:00"/>
    <x v="9"/>
    <n v="131482"/>
    <s v="P&amp;A"/>
    <s v="JOHN DEERE"/>
    <d v="2024-04-22T00:00:00"/>
    <s v="Paraisopolis"/>
    <s v="Inbound Premium"/>
    <n v="888.2"/>
    <n v="888.2"/>
    <n v="1.2429474224896926E-3"/>
    <s v="OOOT-Other/Sales"/>
    <s v="Cost Recovery"/>
    <s v="Paraisopolis-10012"/>
    <s v="COMERCIALIZADORA CORDAFLEX, S.A. DE-1069092"/>
    <s v="Material critico para anteder montagem de peças de P&amp;A"/>
    <s v="JAS DO BRASIL LTD"/>
    <s v="PTA-00164453"/>
    <s v="M3070301;"/>
    <s v=";"/>
    <s v=";"/>
    <s v="Aptiv"/>
    <s v="Premium - Productive"/>
    <s v="william.de.siqueira@aptiv.com"/>
    <s v="2024-04-22T10:29:02.29"/>
    <s v="2024-04-22T01:27:06.00"/>
    <s v="SA"/>
    <s v="Closed Recovered"/>
    <s v="0"/>
    <s v=""/>
    <s v="0"/>
    <s v=""/>
    <s v="10012"/>
    <s v="Q11"/>
    <s v=""/>
    <s v=""/>
    <s v="Non-Recoverable"/>
    <s v=""/>
    <s v="888.2"/>
    <s v=""/>
    <s v="CARRETERA PANAMERICANA KM. 230.6"/>
    <s v="CORREGIDORA"/>
    <s v="1069092"/>
    <s v="MX"/>
    <s v="NA"/>
    <s v="BCN"/>
    <s v="76900"/>
    <s v="Av. Avelino Ribeiro, 900"/>
    <s v="PARAISOPOLIS"/>
    <s v="10012"/>
    <s v="BR"/>
    <s v="SA"/>
    <s v="Minas Gerais"/>
    <s v="37660-000"/>
    <s v="SPS"/>
    <s v="Approved"/>
    <s v="Naus, Angelica"/>
    <s v="2024-04-22T01:27:06.00"/>
    <s v="0"/>
    <s v=""/>
    <s v=""/>
    <s v=""/>
    <s v="Aptiv"/>
    <s v=""/>
    <s v="Invoice"/>
    <s v=""/>
    <s v=""/>
    <s v=""/>
    <s v="0 Days 2 Hr 58 Min "/>
    <s v="1000"/>
    <s v="Approved -  ;; Approved -  ;"/>
    <s v="888.2"/>
    <s v="888.2"/>
    <s v=";"/>
    <s v=";"/>
    <s v=";"/>
    <s v="BR"/>
    <s v="P&amp;A"/>
    <s v="USD"/>
    <s v=""/>
    <s v=""/>
    <s v=""/>
    <s v=""/>
    <s v="1"/>
    <s v=""/>
    <s v=""/>
    <s v=""/>
    <s v="0"/>
    <s v=""/>
    <s v=""/>
    <s v=""/>
    <s v=""/>
    <s v="812798196"/>
    <s v=""/>
    <s v=""/>
  </r>
  <r>
    <d v="2024-04-01T00:00:00"/>
    <x v="3"/>
    <n v="131183"/>
    <s v="Customer reschedule - CR será negociado com o cliente"/>
    <s v="FIAT"/>
    <d v="2024-04-22T00:00:00"/>
    <s v="Ouros"/>
    <s v="Inbound Premium"/>
    <n v="68.17"/>
    <n v="130"/>
    <n v="9.5397124286334555E-5"/>
    <s v="S2-External Customer driven schedule changes"/>
    <s v="Cost Recovery"/>
    <s v="APTIV MANUFATURA E SERVICOS DE-743893"/>
    <s v="Aptiv Services Deutschl. GmbH-G4IT"/>
    <s v="Reprograma do cliente"/>
    <s v="DHL Express SA"/>
    <s v="PTA-00164391"/>
    <s v="15340264;"/>
    <s v=";"/>
    <s v=";"/>
    <s v="Customer"/>
    <s v="Premium - Productive"/>
    <s v="Moraes.Arnaldo@aptiv.com"/>
    <s v="2024-04-19T11:47:04.29"/>
    <s v="2024-04-21T12:59:25.00"/>
    <s v="SA"/>
    <s v="Open"/>
    <s v="0"/>
    <s v=""/>
    <s v="0"/>
    <s v=""/>
    <s v="10023"/>
    <s v="Q11"/>
    <s v=""/>
    <s v=""/>
    <s v="Recoverable"/>
    <s v="Custo será recuperado do cliente"/>
    <s v="130"/>
    <s v=""/>
    <s v="Am Technologiepark 1"/>
    <s v="Wuppertal"/>
    <s v="G4IT"/>
    <s v="DE"/>
    <s v="EMEA"/>
    <s v="Nordrhein-Westfalen"/>
    <s v="42119"/>
    <s v="TV ANTONIO E FONSECA 250 BAIRRO"/>
    <s v="CONCEICAO DOS OUROS"/>
    <s v="743893"/>
    <s v="BR"/>
    <s v="SA"/>
    <s v="MG"/>
    <s v="37548-000"/>
    <s v="SPS"/>
    <s v="Approved"/>
    <s v="Edilson, Geraldo"/>
    <s v="2024-04-21T12:59:25.00"/>
    <s v="0"/>
    <s v=""/>
    <s v=""/>
    <s v=""/>
    <s v="Customer"/>
    <s v=""/>
    <s v="Personal Estimate"/>
    <s v=""/>
    <s v="FIAT"/>
    <s v=""/>
    <s v="1 Days 13 Hr 12 Min "/>
    <s v="500"/>
    <s v="Approved -  ;"/>
    <s v="130"/>
    <s v="130"/>
    <s v=";"/>
    <s v=";"/>
    <s v=";"/>
    <s v="BR"/>
    <s v="vão motor"/>
    <s v="USD"/>
    <s v=""/>
    <s v=""/>
    <s v=""/>
    <s v="15339560"/>
    <s v="1"/>
    <s v=""/>
    <s v=""/>
    <s v=""/>
    <s v="0"/>
    <s v=""/>
    <s v=""/>
    <s v=""/>
    <s v=""/>
    <s v=""/>
    <s v=""/>
    <s v=""/>
  </r>
  <r>
    <d v="2024-04-01T00:00:00"/>
    <x v="3"/>
    <n v="131496"/>
    <s v="Customer reschedule - CR será negociado com o cliente"/>
    <s v="FIAT"/>
    <d v="2024-04-22T00:00:00"/>
    <s v="Ouros"/>
    <s v="Inbound Premium"/>
    <n v="1020.82"/>
    <n v="600"/>
    <n v="1.4285359016279308E-3"/>
    <s v="S2-External Customer driven schedule changes"/>
    <s v="Cost Recovery"/>
    <s v="APTIV MANUFATURA E SERVICOS DE-743893"/>
    <s v="A. RAYMOND ITALIANA SRL-1028707"/>
    <s v="Reprograma cliente"/>
    <s v="DHL Express SA"/>
    <s v="PTA-00164454"/>
    <s v="10863947;"/>
    <s v=";"/>
    <s v=";"/>
    <s v="Customer"/>
    <s v="Premium - Productive"/>
    <s v="Moraes.Arnaldo@aptiv.com"/>
    <s v="2024-04-22T12:27:25.37"/>
    <s v="2024-04-22T01:27:14.00"/>
    <s v="SA"/>
    <s v="Open"/>
    <s v="0"/>
    <s v=""/>
    <s v="0"/>
    <s v=""/>
    <s v="10023"/>
    <s v="Q11"/>
    <s v=""/>
    <s v=""/>
    <s v="Recoverable"/>
    <s v="Custo será repassado para o cliente"/>
    <s v="600"/>
    <s v=""/>
    <s v="STRADA COMPLANARE 26"/>
    <s v="CARISIO"/>
    <s v="1028707"/>
    <s v="IT"/>
    <s v="EMEA"/>
    <s v="VC"/>
    <s v="13040"/>
    <s v="TV ANTONIO E FONSECA 250 BAIRRO"/>
    <s v="CONCEICAO DOS OUROS"/>
    <s v="743893"/>
    <s v="BR"/>
    <s v="SA"/>
    <s v="MG"/>
    <s v="37548-000"/>
    <s v="SPS"/>
    <s v="Approved"/>
    <s v="Naus, Angelica"/>
    <s v="2024-04-22T01:27:14.00"/>
    <s v="0"/>
    <s v=""/>
    <s v=""/>
    <s v=""/>
    <s v="Customer"/>
    <s v=""/>
    <s v="Invoice"/>
    <s v=""/>
    <s v="FIAT"/>
    <s v=""/>
    <s v="0 Days 0 Hr 59 Min "/>
    <s v="1000"/>
    <s v="Approved -  ;; Approved -  ;"/>
    <s v="600"/>
    <s v="600"/>
    <s v=";"/>
    <s v=";"/>
    <s v=";"/>
    <s v="BR"/>
    <s v="VÃO MOTOR"/>
    <s v="USD"/>
    <s v=""/>
    <s v=""/>
    <s v=""/>
    <s v=""/>
    <s v="1"/>
    <s v=""/>
    <s v=""/>
    <s v=""/>
    <s v="0"/>
    <s v=""/>
    <s v=""/>
    <s v=""/>
    <s v=""/>
    <s v="260193297"/>
    <s v=""/>
    <s v=""/>
  </r>
  <r>
    <d v="2024-04-01T00:00:00"/>
    <x v="0"/>
    <n v="131584"/>
    <s v="Project prototype/ samples - Absorvido em preço-peça"/>
    <s v="JOHN DEERE"/>
    <d v="2024-04-22T00:00:00"/>
    <s v="Paraisopolis"/>
    <s v="Inbound Premium"/>
    <n v="1500"/>
    <n v="1500"/>
    <n v="2.099100578399616E-3"/>
    <s v="E1P-Prototypes/Samples"/>
    <s v="Cost Recovery"/>
    <s v="APTIV MANUFATURA E SERVICOS DE-734227"/>
    <s v="COFICAB COMPANHIA DE FIOS E CABOS L-752087"/>
    <s v="_x0009_· Parts for sales from prototype pieces. Freight is included in the piece price."/>
    <s v="JAS DO BRASIL LTD"/>
    <s v=""/>
    <s v="M64675DX;"/>
    <s v=";"/>
    <s v=";"/>
    <s v="Aptiv"/>
    <s v="Premium - Productive"/>
    <s v="rayzza.peres@aptiv.com"/>
    <s v="2024-04-22T04:34:26.86"/>
    <s v="2024-04-22T04:34:14.58"/>
    <s v="SA"/>
    <s v="Closed Recovered"/>
    <s v="0"/>
    <s v=""/>
    <s v="1500"/>
    <s v=""/>
    <s v="10012"/>
    <s v="Q11"/>
    <s v=""/>
    <s v="1500"/>
    <s v="Recoverable"/>
    <s v=""/>
    <s v="1500"/>
    <s v="USD"/>
    <s v="LOTE 46 INDUSTRIAL VALE DE ESTRELA"/>
    <s v="GUARDA"/>
    <s v="752087"/>
    <s v="PT"/>
    <s v="EMEA"/>
    <s v="09"/>
    <s v="6300-230"/>
    <s v="AVENIDA AVELINO RIBEIRO, 900"/>
    <s v="PARAISOPOLIS"/>
    <s v="734227"/>
    <s v="BR"/>
    <s v="SA"/>
    <s v="MG"/>
    <s v="37660-000"/>
    <s v="SPS"/>
    <s v="Approved"/>
    <s v=""/>
    <s v=""/>
    <s v="0"/>
    <s v="JAS DO BRASIL LTD"/>
    <s v=""/>
    <s v=""/>
    <s v="Aptiv"/>
    <s v=""/>
    <s v="Email Quote"/>
    <s v="Email Quote"/>
    <s v=""/>
    <s v=""/>
    <s v=""/>
    <s v="0"/>
    <s v="Approved -  ;; Approved -  ;; Pending - "/>
    <s v="1500"/>
    <s v="1500"/>
    <s v=";"/>
    <s v=";"/>
    <s v=";"/>
    <s v="BR"/>
    <s v="PHELPS"/>
    <s v="USD"/>
    <s v=""/>
    <s v=""/>
    <s v=""/>
    <s v="DPP74623 / DPP74625"/>
    <s v="1"/>
    <s v="1"/>
    <s v=""/>
    <s v=""/>
    <s v="0"/>
    <s v=""/>
    <s v=""/>
    <s v=""/>
    <s v=""/>
    <s v=""/>
    <s v=""/>
    <s v=""/>
  </r>
  <r>
    <d v="2024-04-01T00:00:00"/>
    <x v="0"/>
    <n v="131632"/>
    <s v="Project prototype/ samples - Absorvido em preço-peça"/>
    <s v="Stellantis"/>
    <d v="2024-04-22T00:00:00"/>
    <s v="Paraisopolis"/>
    <s v="Inbound Premium"/>
    <n v="31.93"/>
    <n v="31.93"/>
    <n v="4.468285431219983E-5"/>
    <s v="E1P-Prototypes/Samples"/>
    <s v="Cost Recovery"/>
    <s v="APTIV MANUFATURA E SERVICOS DE-724381"/>
    <s v="SERENDIPITY ELECTRONICS-749804"/>
    <s v="Parts for project development. Freight will be absorbed at the quotation."/>
    <s v="DHL Express SA"/>
    <s v="PTA-00164490"/>
    <s v="10775891;"/>
    <s v=";"/>
    <s v=";"/>
    <s v="Aptiv"/>
    <s v="Premium - Productive"/>
    <s v="Stefany.Tressoldi@aptiv.com"/>
    <s v="2024-04-22T05:30:39.08"/>
    <s v="2024-04-22T06:16:31.00"/>
    <s v="SA"/>
    <s v="Closed Recovered"/>
    <s v="0"/>
    <s v=""/>
    <s v="0"/>
    <s v=""/>
    <s v="10012"/>
    <s v="Q11"/>
    <s v=""/>
    <s v="31.93"/>
    <s v="Recoverable"/>
    <s v=""/>
    <s v="31.93"/>
    <s v=""/>
    <s v="152 E MAIN ST"/>
    <s v="HUNTINGTON"/>
    <s v="749804"/>
    <s v="US"/>
    <s v="NA"/>
    <s v="NY"/>
    <s v="11743-2958"/>
    <s v="AVENIDA AVELINO RIBEIRO, 900"/>
    <s v="PARAISOPOLIS"/>
    <s v="724381"/>
    <s v="BR"/>
    <s v="SA"/>
    <s v="MG"/>
    <s v="37660-000"/>
    <s v="SPS"/>
    <s v="Approved"/>
    <s v="Edilson, Geraldo"/>
    <s v="2024-04-22T06:16:31.00"/>
    <s v="0"/>
    <s v="DHL Express SA"/>
    <s v="2709599034"/>
    <s v=""/>
    <s v="Aptiv"/>
    <s v=""/>
    <s v="Invoice"/>
    <s v="Invoice"/>
    <s v=""/>
    <s v=""/>
    <s v="0 Days 0 Hr 45 Min "/>
    <s v="500"/>
    <s v="Approved -  ;"/>
    <s v="31.93"/>
    <s v="31.93"/>
    <s v=";"/>
    <s v=";"/>
    <s v=";"/>
    <s v="BR"/>
    <s v="KZERO PL8"/>
    <s v="USD"/>
    <s v=""/>
    <s v=""/>
    <s v=""/>
    <s v="DPP74338 "/>
    <s v="1"/>
    <s v=""/>
    <s v=""/>
    <s v=""/>
    <s v="0"/>
    <s v=""/>
    <s v=""/>
    <s v=""/>
    <s v=""/>
    <s v=""/>
    <s v=""/>
    <s v=""/>
  </r>
  <r>
    <d v="2024-04-01T00:00:00"/>
    <x v="1"/>
    <n v="131639"/>
    <s v="Ordering issue"/>
    <s v="JOHN DEERE"/>
    <d v="2024-04-22T00:00:00"/>
    <s v="Paraisopolis"/>
    <s v="Inbound Premium"/>
    <n v="610"/>
    <n v="610"/>
    <n v="8.5363423521584391E-4"/>
    <s v="S1T-IT systems (ERP/EDI) issues"/>
    <s v="Normal"/>
    <s v="APTIV MANUFATURA E SERVICOS DE-724381"/>
    <s v="LEONI CABLE, INC.-7011873"/>
    <s v="Supplier was without EDI partnership, not receiving orders"/>
    <s v="DHL Express SA"/>
    <s v="PTA-00164593"/>
    <s v="M7600101;"/>
    <s v=";"/>
    <s v=";"/>
    <s v="Aptiv"/>
    <s v="Premium - Productive"/>
    <s v="gislene.de.fatima.clemente@aptiv.com"/>
    <s v="2024-04-22T06:06:43.95"/>
    <s v="2024-04-23T11:18:10.00"/>
    <s v="SA"/>
    <s v="Closed Not Recovered"/>
    <s v="0"/>
    <s v=""/>
    <s v="0"/>
    <s v=""/>
    <s v="10012"/>
    <s v="Q11"/>
    <s v=""/>
    <s v=""/>
    <s v="Non-Recoverable"/>
    <s v=""/>
    <s v="610"/>
    <s v="USD"/>
    <s v="2800 LIVERNOIS RD STE 600"/>
    <s v="TROY"/>
    <s v="7011873"/>
    <s v="US"/>
    <s v="NA"/>
    <s v="MI"/>
    <s v="48083-1215"/>
    <s v="AVENIDA AVELINO RIBEIRO, 900"/>
    <s v="PARAISOPOLIS"/>
    <s v="724381"/>
    <s v="BR"/>
    <s v="SA"/>
    <s v="MG"/>
    <s v="37660-000"/>
    <s v="SPS"/>
    <s v="Approved"/>
    <s v="Naus, Angelica"/>
    <s v="2024-04-23T11:18:10.00"/>
    <s v="0"/>
    <s v=""/>
    <s v=""/>
    <s v=""/>
    <s v="Aptiv"/>
    <s v=""/>
    <s v="Invoice"/>
    <s v="Invoice"/>
    <s v=""/>
    <s v=""/>
    <s v="0 Days 17 Hr 11 Min "/>
    <s v="1000"/>
    <s v="Approved -  ;; Approved -  ;"/>
    <s v="610"/>
    <s v="610"/>
    <s v=";"/>
    <s v=";"/>
    <s v=";"/>
    <s v="BR"/>
    <s v="JDAR20"/>
    <s v="USD"/>
    <s v=""/>
    <s v=""/>
    <s v=""/>
    <s v=""/>
    <s v="1"/>
    <s v="1"/>
    <s v=""/>
    <s v=""/>
    <s v="0"/>
    <s v=""/>
    <s v=""/>
    <s v=""/>
    <s v=""/>
    <s v="300881192"/>
    <s v=""/>
    <s v=""/>
  </r>
  <r>
    <d v="2024-04-01T00:00:00"/>
    <x v="1"/>
    <n v="131755"/>
    <s v="Quality issue"/>
    <s v="CNH COMBINE"/>
    <d v="2024-04-23T00:00:00"/>
    <s v="Paraisopolis"/>
    <s v="Outbound Premium"/>
    <n v="127.74"/>
    <n v="127.74"/>
    <n v="1.7875940525651131E-4"/>
    <s v="OOOT-Other/Sales"/>
    <s v="Cost Recovery"/>
    <s v="dummy-Dummy"/>
    <s v="APTIV MANUFATURA E SERVICOS DE-724381"/>
    <s v="Motivo: Atraso na produção devido ao bloqueio por problema de qualidade. Conforme solicitação de Brian Lima."/>
    <s v="TRANSPORTADORA PITUTA"/>
    <s v="PTA-00164590"/>
    <s v="35570542 ;35794259"/>
    <s v="3;12"/>
    <s v=";0"/>
    <s v="Aptiv"/>
    <s v="Premium - Productive"/>
    <s v="aniger.f.martins@aptiv.com"/>
    <s v="2024-04-23T10:15:01.20"/>
    <s v="2024-04-23T10:43:57.00"/>
    <s v="SA"/>
    <s v="Closed Recovered"/>
    <s v="0"/>
    <s v=""/>
    <s v="0"/>
    <s v=""/>
    <s v="10012"/>
    <s v="Q11"/>
    <s v=""/>
    <s v=""/>
    <s v="Non-Recoverable"/>
    <s v=""/>
    <s v="638.2"/>
    <s v=""/>
    <s v="AVENIDA AVELINO RIBEIRO, 900"/>
    <s v="PARAISOPOLIS"/>
    <s v="724381"/>
    <s v="BR"/>
    <s v="SA"/>
    <s v="MG"/>
    <s v="37660-000"/>
    <s v="dummy"/>
    <s v="SOROCABA"/>
    <s v="Dummy"/>
    <s v="BR"/>
    <s v="SA"/>
    <s v="dummy"/>
    <s v="dummy"/>
    <s v="SPS"/>
    <s v="Approved"/>
    <s v="Edilson, Geraldo"/>
    <s v="2024-04-23T10:43:57.00"/>
    <s v="0"/>
    <s v=""/>
    <s v=""/>
    <s v=""/>
    <s v="Aptiv"/>
    <s v=""/>
    <s v="Email Quote"/>
    <s v=""/>
    <s v=""/>
    <s v=""/>
    <s v="0 Days 0 Hr 28 Min "/>
    <s v="500"/>
    <s v="Approved -  ;"/>
    <s v="127.74"/>
    <s v="127.74"/>
    <s v=";0"/>
    <s v=";"/>
    <s v=";"/>
    <s v="BR"/>
    <s v="COMBINE"/>
    <s v="BRL"/>
    <s v=""/>
    <s v=""/>
    <s v=""/>
    <s v="Motivo: Atraso na produção devido ao bloqueio por problema de qualidade. Conforme solicitação de Brian Lima."/>
    <s v="0.20015212"/>
    <s v=""/>
    <s v=""/>
    <s v=""/>
    <s v="0"/>
    <s v=""/>
    <s v=""/>
    <s v=""/>
    <s v=""/>
    <s v=""/>
    <s v=""/>
    <s v=""/>
  </r>
  <r>
    <d v="2024-04-01T00:00:00"/>
    <x v="3"/>
    <n v="131914"/>
    <s v="Customer reschedule - entrega emergencial"/>
    <s v="FIAT"/>
    <d v="2024-04-23T00:00:00"/>
    <s v="Ouros"/>
    <s v="Inbound Premium"/>
    <n v="480"/>
    <n v="480"/>
    <n v="6.7171218508787719E-4"/>
    <s v="PC-Plant PC Resp"/>
    <s v="Cost Recovery"/>
    <s v="APTIV MANUFATURA E SERVICOS DE-743893"/>
    <s v="COVRE-Dummy"/>
    <s v="Reprograma do cliente"/>
    <s v="EMPRESA DE TRANSPORTES COVRE"/>
    <s v="PTA-00164826"/>
    <s v="13759585;"/>
    <s v=";"/>
    <s v=";"/>
    <s v="Aptiv"/>
    <s v="Premium - Productive"/>
    <s v="Moraes.Arnaldo@aptiv.com"/>
    <s v="2024-04-23T06:45:29.80"/>
    <s v="2024-04-24T11:20:16.00"/>
    <s v="SA"/>
    <s v="Closed Recovered"/>
    <s v="0"/>
    <s v=""/>
    <s v="0"/>
    <s v=""/>
    <s v="10023"/>
    <s v="Q11"/>
    <s v=""/>
    <s v=""/>
    <s v="Non-Recoverable"/>
    <s v=""/>
    <s v="480"/>
    <s v=""/>
    <s v="SANTOS"/>
    <s v="SANTOS"/>
    <s v="Dummy"/>
    <s v="BR"/>
    <s v="SA"/>
    <s v="SP"/>
    <s v="11013-020"/>
    <s v="TV ANTONIO E FONSECA 250 BAIRRO"/>
    <s v="CONCEICAO DOS OUROS"/>
    <s v="743893"/>
    <s v="BR"/>
    <s v="SA"/>
    <s v="MG"/>
    <s v="37548-000"/>
    <s v="SPS"/>
    <s v="Approved"/>
    <s v="Edilson, Geraldo"/>
    <s v="2024-04-24T11:20:16.00"/>
    <s v="0"/>
    <s v=""/>
    <s v=""/>
    <s v=""/>
    <s v="Aptiv"/>
    <s v=""/>
    <s v="Invoice"/>
    <s v=""/>
    <s v=""/>
    <s v=""/>
    <s v="0 Days 16 Hr 34 Min "/>
    <s v="500"/>
    <s v="Approved -  ;"/>
    <s v="480"/>
    <s v="480"/>
    <s v=";"/>
    <s v=";"/>
    <s v=";"/>
    <s v="BR"/>
    <s v="PAINEL X6H"/>
    <s v="USD"/>
    <s v=""/>
    <s v=""/>
    <s v=""/>
    <s v=""/>
    <s v="1"/>
    <s v=""/>
    <s v=""/>
    <s v=""/>
    <s v="0"/>
    <s v=""/>
    <s v=""/>
    <s v=""/>
    <s v=""/>
    <s v=""/>
    <s v=""/>
    <s v=""/>
  </r>
  <r>
    <d v="2024-04-01T00:00:00"/>
    <x v="3"/>
    <n v="131206"/>
    <s v="Customer reschedule - CR será negociado com o cliente"/>
    <s v="FIAT"/>
    <d v="2024-04-23T00:00:00"/>
    <s v="Ouros"/>
    <s v="Inbound Premium"/>
    <n v="1131.48"/>
    <n v="603"/>
    <n v="1.5833935482983984E-3"/>
    <s v="S2-External Customer driven schedule changes"/>
    <s v="Cost Recovery"/>
    <s v="APTIV MANUFATURA E SERVICOS DE-743893"/>
    <s v="ITW LYS FUSION SRL-1030252"/>
    <s v="Reprograma do cliente"/>
    <s v="JAS DO BRASIL LTD"/>
    <s v="PTA-00164456"/>
    <s v="15395807;"/>
    <s v=";"/>
    <s v=";"/>
    <s v="Customer"/>
    <s v="Premium - Productive"/>
    <s v="Moraes.Arnaldo@aptiv.com"/>
    <s v="2024-04-19T12:52:49.90"/>
    <s v="2024-04-22T01:27:42.00"/>
    <s v="SA"/>
    <s v="Open"/>
    <s v="0"/>
    <s v=""/>
    <s v="0"/>
    <s v=""/>
    <s v="10023"/>
    <s v="Q11"/>
    <s v=""/>
    <s v=""/>
    <s v="Recoverable"/>
    <s v="Custo será repassado para o cliente"/>
    <s v="603"/>
    <s v=""/>
    <s v="LOCALITA LE BOIS VUILLERMOZ 30"/>
    <s v="HONE"/>
    <s v="1030252"/>
    <s v="IT"/>
    <s v="EMEA"/>
    <s v="AO"/>
    <s v="11020"/>
    <s v="TV ANTONIO E FONSECA 250 BAIRRO"/>
    <s v="CONCEICAO DOS OUROS"/>
    <s v="743893"/>
    <s v="BR"/>
    <s v="SA"/>
    <s v="MG"/>
    <s v="37548-000"/>
    <s v="SPS"/>
    <s v="Approved"/>
    <s v="Naus, Angelica"/>
    <s v="2024-04-22T01:27:42.00"/>
    <s v="0"/>
    <s v=""/>
    <s v=""/>
    <s v=""/>
    <s v="Customer"/>
    <s v=""/>
    <s v="Invoice"/>
    <s v=""/>
    <s v="FIAT"/>
    <s v=""/>
    <s v="3 Days 0 Hr 34 Min "/>
    <s v="1000"/>
    <s v="Approved -  ;; Approved -  ;"/>
    <s v="603"/>
    <s v="603"/>
    <s v=";"/>
    <s v=";"/>
    <s v=";"/>
    <s v="BR"/>
    <s v="vão motor X6H"/>
    <s v="USD"/>
    <s v=""/>
    <s v=""/>
    <s v=""/>
    <s v="PPN00683"/>
    <s v="1"/>
    <s v=""/>
    <s v=""/>
    <s v=""/>
    <s v="0"/>
    <s v=""/>
    <s v=""/>
    <s v=""/>
    <s v=""/>
    <s v="005146428"/>
    <s v=""/>
    <s v=""/>
  </r>
  <r>
    <d v="2024-04-01T00:00:00"/>
    <x v="0"/>
    <n v="132018"/>
    <s v="Project prototype/ samples - Absorvido em preço-peça"/>
    <s v="JOHN DEERE"/>
    <d v="2024-04-24T00:00:00"/>
    <s v="Paraisopolis"/>
    <s v="Inbound Premium"/>
    <n v="183.54"/>
    <n v="183.54"/>
    <n v="2.5684594677297703E-4"/>
    <s v="E1P-Prototypes/Samples"/>
    <s v="Cost Recovery"/>
    <s v="APTIV MANUFATURA E SERVICOS DE-734227"/>
    <s v="COBO-Dummy"/>
    <s v="Parts for sales from prototype pieces. Freight is included in the piece price."/>
    <s v="Brix"/>
    <s v="PTA-00164825"/>
    <s v="PE597485;"/>
    <s v=";"/>
    <s v=";"/>
    <s v="Aptiv"/>
    <s v="Premium - Productive"/>
    <s v="rayzza.peres@aptiv.com"/>
    <s v="2024-04-24T11:15:36.22"/>
    <s v="2024-04-24T11:19:45.00"/>
    <s v="SA"/>
    <s v="Closed Recovered"/>
    <s v="0"/>
    <s v=""/>
    <s v="183.54"/>
    <s v=""/>
    <s v="10012"/>
    <s v="Q11"/>
    <s v=""/>
    <s v="917"/>
    <s v="Recoverable"/>
    <s v=""/>
    <s v="917"/>
    <s v="BRL"/>
    <s v="Rua Dona Francisca, 8300, Bloco M, Módulo 2"/>
    <s v="Joinville"/>
    <s v="Dummy"/>
    <s v="BR"/>
    <s v="SA"/>
    <s v="Santa Catarina"/>
    <s v="89219-600"/>
    <s v="AVENIDA AVELINO RIBEIRO, 900"/>
    <s v="PARAISOPOLIS"/>
    <s v="734227"/>
    <s v="BR"/>
    <s v="SA"/>
    <s v="MG"/>
    <s v="37660-000"/>
    <s v="SPS"/>
    <s v="Approved"/>
    <s v="Edilson, Geraldo"/>
    <s v="2024-04-24T11:19:45.00"/>
    <s v="0"/>
    <s v="Brix"/>
    <s v=""/>
    <s v=""/>
    <s v="Aptiv"/>
    <s v=""/>
    <s v="Email Quote"/>
    <s v="Email Quote"/>
    <s v=""/>
    <s v=""/>
    <s v="0 Days 0 Hr 4 Min "/>
    <s v="500"/>
    <s v="Approved -  ;"/>
    <s v="183.54"/>
    <s v="183.54"/>
    <s v=";"/>
    <s v=";"/>
    <s v=";"/>
    <s v="BR"/>
    <s v="MAZZOTTI"/>
    <s v="BRL"/>
    <s v=""/>
    <s v=""/>
    <s v=""/>
    <s v="DPP74000"/>
    <s v="0.20015212"/>
    <s v="0.20015212"/>
    <s v=""/>
    <s v=""/>
    <s v="0"/>
    <s v=""/>
    <s v=""/>
    <s v=""/>
    <s v=""/>
    <s v=""/>
    <s v=""/>
    <s v=""/>
  </r>
  <r>
    <d v="2024-04-01T00:00:00"/>
    <x v="0"/>
    <n v="132162"/>
    <s v="Project prototype/ samples - Absorvido em preço-peça"/>
    <s v="JOHN DEERE"/>
    <d v="2024-04-24T00:00:00"/>
    <s v="Paraisopolis"/>
    <s v="Inbound Premium"/>
    <n v="87"/>
    <n v="87"/>
    <n v="1.2174783354717773E-4"/>
    <s v="E1P-Prototypes/Samples"/>
    <s v="Cost Recovery"/>
    <s v="APTIV MANUFATURA E SERVICOS DE-734227"/>
    <s v="SERENDIPITY ELECTRONICS-749804"/>
    <s v="Parts for sales from prototype pieces. Freight is included in the piece price."/>
    <s v="DHL Express SA"/>
    <s v="PTA-00164992"/>
    <s v="35265033;"/>
    <s v=";"/>
    <s v=";"/>
    <s v="Aptiv"/>
    <s v="Premium - Productive"/>
    <s v="rayzza.peres@aptiv.com"/>
    <s v="2024-04-24T06:41:16.18"/>
    <s v="2024-04-24T07:04:03.00"/>
    <s v="SA"/>
    <s v="Closed Recovered"/>
    <s v="0"/>
    <s v=""/>
    <s v="87"/>
    <s v=""/>
    <s v="10012"/>
    <s v="Q11"/>
    <s v=""/>
    <s v="87"/>
    <s v="Recoverable"/>
    <s v=""/>
    <s v="87"/>
    <s v="USD"/>
    <s v="152 E MAIN ST"/>
    <s v="HUNTINGTON"/>
    <s v="749804"/>
    <s v="US"/>
    <s v="NA"/>
    <s v="NY"/>
    <s v="11743-2958"/>
    <s v="AVENIDA AVELINO RIBEIRO, 900"/>
    <s v="PARAISOPOLIS"/>
    <s v="734227"/>
    <s v="BR"/>
    <s v="SA"/>
    <s v="MG"/>
    <s v="37660-000"/>
    <s v="SPS"/>
    <s v="Approved"/>
    <s v="Edilson, Geraldo"/>
    <s v="2024-04-24T07:04:03.00"/>
    <s v="0"/>
    <s v="DHL Express SA"/>
    <s v="5542167061"/>
    <s v=""/>
    <s v="Aptiv"/>
    <s v=""/>
    <s v="Invoice"/>
    <s v="Invoice"/>
    <s v=""/>
    <s v=""/>
    <s v="0 Days 0 Hr 22 Min "/>
    <s v="500"/>
    <s v="Approved -  ;"/>
    <s v="87"/>
    <s v="87"/>
    <s v=";"/>
    <s v=";"/>
    <s v=";"/>
    <s v="BR"/>
    <s v="PHELPS"/>
    <s v="USD"/>
    <s v=""/>
    <s v=""/>
    <s v=""/>
    <s v="DPP74260"/>
    <s v="1"/>
    <s v="1"/>
    <s v=""/>
    <s v=""/>
    <s v="0"/>
    <s v=""/>
    <s v=""/>
    <s v=""/>
    <s v=""/>
    <s v=""/>
    <s v=""/>
    <s v=""/>
  </r>
  <r>
    <d v="2024-04-01T00:00:00"/>
    <x v="0"/>
    <n v="132171"/>
    <s v="Project prototype/ samples - Absorvido em preço-peça"/>
    <s v="Stellantis"/>
    <d v="2024-04-24T00:00:00"/>
    <s v="Paraisopolis"/>
    <s v="Inbound Premium"/>
    <n v="699"/>
    <n v="699"/>
    <n v="9.7818086953422104E-4"/>
    <s v="E1P-Prototypes/Samples"/>
    <s v="Cost Recovery"/>
    <s v="APTIV MANUFATURA E SERVICOS DE-724381"/>
    <s v="SAK AUTO KABEL AG-756434"/>
    <s v="Parts for project development. Freight will be absorbed at the quotation."/>
    <s v="JAS DO BRASIL LTD"/>
    <s v="PTA-00165137"/>
    <s v="35848983;"/>
    <s v=";"/>
    <s v=";"/>
    <s v="Aptiv"/>
    <s v="Premium - Productive"/>
    <s v="Stefany.Tressoldi@aptiv.com"/>
    <s v="2024-04-24T08:46:19.87"/>
    <s v="2024-04-25T01:36:03.00"/>
    <s v="SA"/>
    <s v="Closed Recovered"/>
    <s v="0"/>
    <s v=""/>
    <s v="699"/>
    <s v=""/>
    <s v="10012"/>
    <s v="Q11"/>
    <s v=""/>
    <s v="699"/>
    <s v="Recoverable"/>
    <s v=""/>
    <s v="699"/>
    <s v="USD"/>
    <s v="RUE ADOLPHE GANDON 18"/>
    <s v="COURGENAY"/>
    <s v="756434"/>
    <s v="CH"/>
    <s v="EMEA"/>
    <s v="JU"/>
    <s v="2950"/>
    <s v="AVENIDA AVELINO RIBEIRO, 900"/>
    <s v="PARAISOPOLIS"/>
    <s v="724381"/>
    <s v="BR"/>
    <s v="SA"/>
    <s v="MG"/>
    <s v="37660-000"/>
    <s v="SPS"/>
    <s v="Approved"/>
    <s v="Naus, Angelica"/>
    <s v="2024-04-25T01:36:03.00"/>
    <s v="0"/>
    <s v="JAS DO BRASIL LTD"/>
    <s v=""/>
    <s v=""/>
    <s v="Aptiv"/>
    <s v=""/>
    <s v="Invoice"/>
    <s v="Invoice"/>
    <s v=""/>
    <s v=""/>
    <s v="0 Days 16 Hr 49 Min "/>
    <s v="1000"/>
    <s v="Approved -  ;; Approved -  ;"/>
    <s v="699"/>
    <s v="699"/>
    <s v=";"/>
    <s v=";"/>
    <s v=";"/>
    <s v="BR"/>
    <s v="KZERO PL8"/>
    <s v="USD"/>
    <s v=""/>
    <s v=""/>
    <s v=""/>
    <s v="DPP74310 "/>
    <s v="1"/>
    <s v="1"/>
    <s v=""/>
    <s v=""/>
    <s v="0"/>
    <s v=""/>
    <s v=""/>
    <s v=""/>
    <s v=""/>
    <s v=""/>
    <s v=""/>
    <s v=""/>
  </r>
  <r>
    <d v="2024-04-01T00:00:00"/>
    <x v="0"/>
    <n v="132289"/>
    <s v="Engineering implemantation delay"/>
    <s v="JOHN DEERE"/>
    <d v="2024-04-25T00:00:00"/>
    <s v="Paraisopolis"/>
    <s v="Outbound Premium"/>
    <n v="125.34"/>
    <n v="125.34"/>
    <n v="1.7540084433107192E-4"/>
    <s v="E1D-Aptiv Design/Engineering changes"/>
    <s v="Cost Recovery"/>
    <s v="dummy-Dummy"/>
    <s v="APTIV MANUFATURA E SERVICOS DE-734227"/>
    <s v="Atraso de implementação de engenharia (Filipe Veloso)"/>
    <s v="TRANSPORTADORA PITUTA"/>
    <s v="PTA-00165287"/>
    <s v="35863826-8;"/>
    <s v="20;"/>
    <s v=";"/>
    <s v="Aptiv"/>
    <s v="Premium - Productive"/>
    <s v="aniger.f.martins@aptiv.com"/>
    <s v="2024-04-25T02:42:59.80"/>
    <s v="2024-04-26T11:16:46.00"/>
    <s v="SA"/>
    <s v="Closed Recovered"/>
    <s v="0"/>
    <s v=""/>
    <s v="0"/>
    <s v=""/>
    <s v="10012"/>
    <s v="Q11"/>
    <s v=""/>
    <s v=""/>
    <s v="Non-Recoverable"/>
    <s v=""/>
    <s v="626.22"/>
    <s v=""/>
    <s v="AVENIDA AVELINO RIBEIRO, 900"/>
    <s v="PARAISOPOLIS"/>
    <s v="734227"/>
    <s v="BR"/>
    <s v="SA"/>
    <s v="MG"/>
    <s v="37660-000"/>
    <s v="dummy"/>
    <s v="dummy"/>
    <s v="Dummy"/>
    <s v="BR"/>
    <s v="SA"/>
    <s v="dummy"/>
    <s v="dummy"/>
    <s v="SPS"/>
    <s v="Approved"/>
    <s v="Edilson, Geraldo"/>
    <s v="2024-04-26T11:16:46.00"/>
    <s v="0"/>
    <s v=""/>
    <s v=""/>
    <s v=""/>
    <s v="Aptiv"/>
    <s v=""/>
    <s v="Email Quote"/>
    <s v=""/>
    <s v=""/>
    <s v=""/>
    <s v="0 Days 20 Hr 33 Min "/>
    <s v="500"/>
    <s v="Approved -  ;"/>
    <s v="125.34"/>
    <s v="125.34"/>
    <s v=";"/>
    <s v=";"/>
    <s v=";"/>
    <s v="BR"/>
    <s v="SELIX"/>
    <s v="BRL"/>
    <s v=""/>
    <s v=""/>
    <s v=""/>
    <s v="Atraso de implementação de engenharia (Filipe Veloso)"/>
    <s v="0.20015212"/>
    <s v=""/>
    <s v=""/>
    <s v=""/>
    <s v="0"/>
    <s v=""/>
    <s v=""/>
    <s v=""/>
    <s v=""/>
    <s v=""/>
    <s v=""/>
    <s v=""/>
  </r>
  <r>
    <d v="2024-04-01T00:00:00"/>
    <x v="3"/>
    <n v="132166"/>
    <s v="Customer reschedule - CR será negociado com o cliente"/>
    <s v="FIAT"/>
    <d v="2024-04-25T00:00:00"/>
    <s v="Ouros"/>
    <s v="Inbound Premium"/>
    <n v="980"/>
    <n v="980"/>
    <n v="1.3714123778877491E-3"/>
    <s v="S2-External Customer driven schedule changes"/>
    <s v="Cost Recovery"/>
    <s v="APTIV MANUFATURA E SERVICOS DE-743893"/>
    <s v="XIAMEN HONGFA TRANSPORTATION ELECTR-1035278"/>
    <s v="Reporgrama do cliente"/>
    <s v="JAS DO BRASIL LTD"/>
    <s v="PTA-00165000"/>
    <s v="13959101;"/>
    <s v=";"/>
    <s v=";"/>
    <s v="Customer"/>
    <s v="Premium - Productive"/>
    <s v="Moraes.Arnaldo@aptiv.com"/>
    <s v="2024-04-24T07:31:40.71"/>
    <s v="2024-04-24T07:38:33.00"/>
    <s v="SA"/>
    <s v="Open"/>
    <s v="0"/>
    <s v=""/>
    <s v="0"/>
    <s v=""/>
    <s v="10023"/>
    <s v="Q11"/>
    <s v=""/>
    <s v=""/>
    <s v="Recoverable"/>
    <s v=""/>
    <s v="980"/>
    <s v=""/>
    <s v="NO.36, SECOND EAST HAIJING ROAD"/>
    <s v="XIAMEN"/>
    <s v="1035278"/>
    <s v="CN"/>
    <s v="AP"/>
    <s v="35"/>
    <s v="361026"/>
    <s v="TV ANTONIO E FONSECA 250 BAIRRO"/>
    <s v="CONCEICAO DOS OUROS"/>
    <s v="743893"/>
    <s v="BR"/>
    <s v="SA"/>
    <s v="MG"/>
    <s v="37548-000"/>
    <s v="SPS"/>
    <s v="Approved"/>
    <s v="Naus, Angelica"/>
    <s v="2024-04-24T07:38:33.00"/>
    <s v="0"/>
    <s v=""/>
    <s v=""/>
    <s v=""/>
    <s v="Customer"/>
    <s v=""/>
    <s v="Invoice"/>
    <s v=""/>
    <s v="FIAT"/>
    <s v=""/>
    <s v="0 Days 0 Hr 6 Min "/>
    <s v="1000"/>
    <s v="Approved -  ;; Approved -  ;"/>
    <s v="980"/>
    <s v="980"/>
    <s v=";"/>
    <s v=";"/>
    <s v=";"/>
    <s v="BR"/>
    <s v="PAINEL"/>
    <s v="USD"/>
    <s v=""/>
    <s v=""/>
    <s v=""/>
    <s v=""/>
    <s v="1"/>
    <s v=""/>
    <s v=""/>
    <s v=""/>
    <s v="0"/>
    <s v=""/>
    <s v=""/>
    <s v=""/>
    <s v=""/>
    <s v="545268450"/>
    <s v=""/>
    <s v=""/>
  </r>
  <r>
    <d v="2024-04-01T00:00:00"/>
    <x v="0"/>
    <n v="132255"/>
    <s v="Project prototype/ samples - Absorvido em preço-peça"/>
    <s v="GM"/>
    <d v="2024-04-25T00:00:00"/>
    <s v="Pinhal"/>
    <s v="Inbound Premium"/>
    <n v="403"/>
    <n v="403"/>
    <n v="5.6395835539669681E-4"/>
    <s v="E1P-Prototypes/Samples"/>
    <s v="Cost Recovery"/>
    <s v="APTIV MANUFATURA E SERVICOS DE-734226"/>
    <s v="APTIV CHINA TECHNICAL CENTRE CO LTD-729177"/>
    <s v="Parts for sales from prototype pieces. Freight is included in the piece price."/>
    <s v="DHL Express SA"/>
    <s v="PTA-00165135"/>
    <s v="PE595663;"/>
    <s v=";"/>
    <s v=";"/>
    <s v="Aptiv"/>
    <s v="Premium - Productive"/>
    <s v="rayzza.peres@aptiv.com"/>
    <s v="2024-04-25T11:26:36.47"/>
    <s v="2024-04-25T01:22:41.00"/>
    <s v="SA"/>
    <s v="Closed Recovered"/>
    <s v="0"/>
    <s v=""/>
    <s v="403"/>
    <s v=""/>
    <s v="10010"/>
    <s v="Q18"/>
    <s v=""/>
    <s v="403"/>
    <s v="Recoverable"/>
    <s v=""/>
    <s v="403"/>
    <s v="USD"/>
    <s v="WAI GAO QIAO FREE TRADE ZONE PUDONG"/>
    <s v="SHANGHAI"/>
    <s v="729177"/>
    <s v="CN"/>
    <s v="AP"/>
    <s v="020"/>
    <s v="200131"/>
    <s v="AVENIDA AVELINO RIBEIRO Nr.900 BAIR"/>
    <s v="BRASIL"/>
    <s v="734226"/>
    <s v="BR"/>
    <s v="SA"/>
    <s v="BR"/>
    <s v="37660-000"/>
    <s v="SPS"/>
    <s v="Approved"/>
    <s v="Edilson, Geraldo"/>
    <s v="2024-04-25T01:22:41.00"/>
    <s v="0"/>
    <s v=""/>
    <s v="3124544080"/>
    <s v=""/>
    <s v="Aptiv"/>
    <s v=""/>
    <s v="Invoice"/>
    <s v="Invoice"/>
    <s v=""/>
    <s v=""/>
    <s v="0 Days 1 Hr 56 Min "/>
    <s v="500"/>
    <s v="Approved -  ;; Approved -  ;"/>
    <s v="403"/>
    <s v="403"/>
    <s v=";"/>
    <s v=";"/>
    <s v=";"/>
    <s v="BR"/>
    <s v="PROTÓTIPO - BSUV E PUP"/>
    <s v="USD"/>
    <s v=""/>
    <s v=""/>
    <s v=""/>
    <s v="DPE47087"/>
    <s v="1"/>
    <s v="1"/>
    <s v=""/>
    <s v=""/>
    <s v="0"/>
    <s v=""/>
    <s v=""/>
    <s v=""/>
    <s v=""/>
    <s v=""/>
    <s v=""/>
    <s v=""/>
  </r>
  <r>
    <d v="2024-04-01T00:00:00"/>
    <x v="3"/>
    <n v="132542"/>
    <s v="Customer reschedule - CR será negociado com o cliente"/>
    <s v="FIAT"/>
    <d v="2024-04-29T00:00:00"/>
    <s v="Ouros"/>
    <s v="Inbound Premium"/>
    <n v="180"/>
    <n v="180"/>
    <n v="2.5189206940795392E-4"/>
    <s v="S2-External Customer driven schedule changes"/>
    <s v="Cost Recovery"/>
    <s v="APTIV MANUFATURA E SERVICOS DE-743893"/>
    <s v="DA-TOR SPA-1038439"/>
    <s v="Reprograma do cliente"/>
    <s v="DHL Express SA"/>
    <s v="PTA-00165333"/>
    <s v="10888848;"/>
    <s v=";"/>
    <s v=";"/>
    <s v="Customer"/>
    <s v="Premium - Productive"/>
    <s v="Moraes.Arnaldo@aptiv.com"/>
    <s v="2024-04-26T03:12:39.10"/>
    <s v="2024-04-26T04:27:44.00"/>
    <s v="SA"/>
    <s v="Open"/>
    <s v="0"/>
    <s v=""/>
    <s v="0"/>
    <s v=""/>
    <s v="10023"/>
    <s v="Q11"/>
    <s v=""/>
    <s v=""/>
    <s v="Recoverable"/>
    <s v="Custo será repassado para o cliente"/>
    <s v="180"/>
    <s v=""/>
    <s v="VIA PROVINCIALE 2"/>
    <s v="VERDERIO"/>
    <s v="1038439"/>
    <s v="IT"/>
    <s v="EMEA"/>
    <s v="LC"/>
    <s v="23879"/>
    <s v="TV ANTONIO E FONSECA 250 BAIRRO"/>
    <s v="CONCEICAO DOS OUROS"/>
    <s v="743893"/>
    <s v="BR"/>
    <s v="SA"/>
    <s v="MG"/>
    <s v="37548-000"/>
    <s v="SPS"/>
    <s v="Approved"/>
    <s v="Edilson, Geraldo"/>
    <s v="2024-04-26T04:27:44.00"/>
    <s v="0"/>
    <s v=""/>
    <s v=""/>
    <s v=""/>
    <s v="Customer"/>
    <s v=""/>
    <s v="Personal Estimate"/>
    <s v=""/>
    <s v="FIAT"/>
    <s v=""/>
    <s v="0 Days 1 Hr 15 Min "/>
    <s v="500"/>
    <s v="Approved -  ;"/>
    <s v="180"/>
    <s v="180"/>
    <s v=";"/>
    <s v=";"/>
    <s v=";"/>
    <s v="BR"/>
    <s v="vão motor"/>
    <s v="USD"/>
    <s v=""/>
    <s v=""/>
    <s v=""/>
    <s v=""/>
    <s v="1"/>
    <s v=""/>
    <s v=""/>
    <s v=""/>
    <s v="0"/>
    <s v=""/>
    <s v=""/>
    <s v=""/>
    <s v=""/>
    <s v="438800569"/>
    <s v=""/>
    <s v=""/>
  </r>
  <r>
    <d v="2024-04-01T00:00:00"/>
    <x v="13"/>
    <n v="132650"/>
    <s v="MOQ"/>
    <s v="JOHN DEERE"/>
    <d v="2024-04-29T00:00:00"/>
    <s v="Paraisopolis"/>
    <s v="Inbound Premium"/>
    <n v="80"/>
    <n v="80"/>
    <n v="1.1195203084797953E-4"/>
    <s v="PC-Plant PC Resp"/>
    <s v="Normal"/>
    <s v="APTIV MANUFATURA E SERVICOS DE-734226"/>
    <s v="APTIV S&amp;P MOBILITY SERVCES SPAIN S-755901"/>
    <s v="Evitar compra de MOQ alto gerando E&amp;O para planta."/>
    <s v="DHL Express SA"/>
    <s v="PTA-00165460"/>
    <s v="12184985;"/>
    <s v=";"/>
    <s v=";"/>
    <s v="Aptiv"/>
    <s v="Premium - Productive"/>
    <s v="lua.barbosa.ribeiro@aptiv.com"/>
    <s v="2024-04-26T07:11:57.75"/>
    <s v="2024-04-28T12:20:36.00"/>
    <s v="SA"/>
    <s v="Closed Not Recovered"/>
    <s v="0"/>
    <s v=""/>
    <s v="0"/>
    <s v="2024-05-06T00:00:00"/>
    <s v="10012"/>
    <s v="Q11"/>
    <s v=""/>
    <s v=""/>
    <s v="Non-Recoverable"/>
    <s v=""/>
    <s v="80"/>
    <s v=""/>
    <s v="POLIGONO INDUSTRIAL DE LANDABEN C A"/>
    <s v="PAMPLONA"/>
    <s v="755901"/>
    <s v="ES"/>
    <s v="EMEA"/>
    <s v="31"/>
    <s v="31012"/>
    <s v="AVENIDA AVELINO RIBEIRO Nr.900 BAIR"/>
    <s v="BRASIL"/>
    <s v="734226"/>
    <s v="BR"/>
    <s v="SA"/>
    <s v="BR"/>
    <s v="37660-000"/>
    <s v="SPS"/>
    <s v="Approved"/>
    <s v="Edilson, Geraldo"/>
    <s v="2024-04-28T12:20:36.00"/>
    <s v="0"/>
    <s v=""/>
    <s v=""/>
    <s v=""/>
    <s v="Aptiv"/>
    <s v=""/>
    <s v="Invoice"/>
    <s v=""/>
    <s v=""/>
    <s v=""/>
    <s v="1 Days 17 Hr 8 Min "/>
    <s v="500"/>
    <s v="Approved -  ;"/>
    <s v="80"/>
    <s v="80"/>
    <s v=";"/>
    <s v=";"/>
    <s v=";"/>
    <s v="BR"/>
    <s v="aguila"/>
    <s v="USD"/>
    <s v=""/>
    <s v=""/>
    <s v=""/>
    <s v=""/>
    <s v="1"/>
    <s v=""/>
    <s v=""/>
    <s v=""/>
    <s v="0"/>
    <s v=""/>
    <s v=""/>
    <s v=""/>
    <s v=""/>
    <s v=""/>
    <s v=""/>
    <s v=""/>
  </r>
  <r>
    <d v="2024-04-01T00:00:00"/>
    <x v="9"/>
    <n v="132821"/>
    <s v="P&amp;A"/>
    <s v="JOHN DEERE"/>
    <d v="2024-04-29T00:00:00"/>
    <s v="Paraisopolis"/>
    <s v="Inbound Premium"/>
    <n v="441.6"/>
    <n v="441.6"/>
    <n v="6.1797521028084698E-4"/>
    <s v="OOOT-Other/Sales"/>
    <s v="Normal"/>
    <s v="Paraisopolis-10012"/>
    <s v="COMERCIALIZADORA CORDAFLEX, S.A. DE-7082699"/>
    <s v="Peças para atender demanda de P&amp;A"/>
    <s v="JAS DO BRASIL LTD"/>
    <s v="PTA-00165638"/>
    <s v="M3070301;"/>
    <s v=";"/>
    <s v=";"/>
    <s v="Aptiv"/>
    <s v="Premium - Productive"/>
    <s v="william.de.siqueira@aptiv.com"/>
    <s v="2024-04-29T01:30:42.48"/>
    <s v="2024-04-29T09:33:23.00"/>
    <s v="SA"/>
    <s v="Closed Not Recovered"/>
    <s v="0"/>
    <s v=""/>
    <s v="0"/>
    <s v=""/>
    <s v="10012"/>
    <s v="Q11"/>
    <s v=""/>
    <s v=""/>
    <s v="Non-Recoverable"/>
    <s v=""/>
    <s v="441.6"/>
    <s v=""/>
    <s v="CARRETERA PANAMERICANA KM. 230.6"/>
    <s v="CORREGIDORA"/>
    <s v="7082699"/>
    <s v="MX"/>
    <s v="NA"/>
    <s v="BCN"/>
    <s v="76900"/>
    <s v="Av. Avelino Ribeiro, 900"/>
    <s v="PARAISOPOLIS"/>
    <s v="10012"/>
    <s v="BR"/>
    <s v="SA"/>
    <s v="Minas Gerais"/>
    <s v="37660-000"/>
    <s v="SPS"/>
    <s v="Approved"/>
    <s v="Edilson, Geraldo"/>
    <s v="2024-04-29T09:33:23.00"/>
    <s v="0"/>
    <s v=""/>
    <s v=""/>
    <s v=""/>
    <s v="Aptiv"/>
    <s v=""/>
    <s v="Invoice"/>
    <s v=""/>
    <s v=""/>
    <s v=""/>
    <s v="0 Days 8 Hr 2 Min "/>
    <s v="500"/>
    <s v="Approved -  ;; Approved -  ;"/>
    <s v="441.6"/>
    <s v="441.6"/>
    <s v=";"/>
    <s v=";"/>
    <s v=";"/>
    <s v="BR"/>
    <s v="P&amp;A"/>
    <s v="USD"/>
    <s v=""/>
    <s v=""/>
    <s v=""/>
    <s v=""/>
    <s v="1"/>
    <s v=""/>
    <s v=""/>
    <s v=""/>
    <s v="0"/>
    <s v=""/>
    <s v=""/>
    <s v=""/>
    <s v=""/>
    <s v="812798196"/>
    <s v=""/>
    <s v=""/>
  </r>
  <r>
    <d v="2024-04-01T00:00:00"/>
    <x v="3"/>
    <n v="133062"/>
    <s v="Customer reschedule - será recuperado do fornecedor"/>
    <s v="PSA"/>
    <d v="2024-04-30T00:00:00"/>
    <s v="Paraisopolis"/>
    <s v="Inbound Premium"/>
    <n v="800"/>
    <n v="800"/>
    <n v="1.1195203084797952E-3"/>
    <s v="B2-Behind Schedule-Aptiv"/>
    <s v="Cost Recovery Pending"/>
    <s v="APTIV MANUFATURA E SERVICOS DE-733223"/>
    <s v="SERENDIPITY ELECTRONICS-749804"/>
    <s v="Increase within logistical deal."/>
    <s v="JAS DO BRASIL LTD"/>
    <s v=""/>
    <s v="33115486;"/>
    <s v=";"/>
    <s v=";"/>
    <s v="Supplier"/>
    <s v="Premium - Productive"/>
    <s v="lua.barbosa.ribeiro@aptiv.com"/>
    <s v="2024-04-30T02:48:26.50"/>
    <s v="2024-04-30T02:35:30.42"/>
    <s v="SA"/>
    <s v="Open"/>
    <s v="0"/>
    <s v=""/>
    <s v="0"/>
    <s v="2024-05-03T00:00:00"/>
    <s v="10012"/>
    <s v="Q11"/>
    <s v=""/>
    <s v=""/>
    <s v="Recoverable"/>
    <s v="It will be by cost recovered with tyco."/>
    <s v="800"/>
    <s v=""/>
    <s v="152 E MAIN ST"/>
    <s v="HUNTINGTON"/>
    <s v="749804"/>
    <s v="US"/>
    <s v="NA"/>
    <s v="NY"/>
    <s v="11743-2958"/>
    <s v="AVENIDA AVELINO RIBEIRO, 900"/>
    <s v="PARAISOPOLIS"/>
    <s v="733223"/>
    <s v="BR"/>
    <s v="SA"/>
    <s v="MG"/>
    <s v="37660-000"/>
    <s v="SPS"/>
    <s v="Pending"/>
    <s v=""/>
    <s v=""/>
    <s v="0"/>
    <s v=""/>
    <s v=""/>
    <s v=""/>
    <s v="Aptiv"/>
    <s v=""/>
    <s v="Invoice"/>
    <s v=""/>
    <s v=""/>
    <s v="TYCO ELECTRONICS-767666"/>
    <s v=""/>
    <s v="0"/>
    <s v="Pending - "/>
    <s v="800"/>
    <s v="800"/>
    <s v=";"/>
    <s v=";"/>
    <s v=";"/>
    <s v="BR"/>
    <s v="HABITACULO F3"/>
    <s v="USD"/>
    <s v=" 762735"/>
    <s v=""/>
    <s v=""/>
    <s v=""/>
    <s v="1"/>
    <s v=""/>
    <s v=""/>
    <s v=""/>
    <s v="0"/>
    <s v=""/>
    <s v=""/>
    <s v=""/>
    <s v=""/>
    <s v=""/>
    <s v=""/>
    <s v=""/>
  </r>
  <r>
    <d v="2024-05-01T00:00:00"/>
    <x v="3"/>
    <n v="132804"/>
    <s v="Customer reschedule - FCA - será negociado"/>
    <s v="FIAT"/>
    <d v="2024-05-02T00:00:00"/>
    <s v="Ouros"/>
    <s v="Inbound Premium"/>
    <n v="3655.66"/>
    <n v="2185"/>
    <n v="5.11573201362156E-3"/>
    <s v="S2-External Customer driven schedule changes"/>
    <s v="Cost Recovery"/>
    <s v="APTIV MANUFATURA E SERVICOS DE-743893"/>
    <s v="XIAMEN HONGFA TRANSPORTATION ELECTR-1035278"/>
    <s v="Reporgrama do cliente"/>
    <s v="JAS DO BRASIL LTD"/>
    <s v="PTA-00166892"/>
    <s v="13959101;"/>
    <s v=";"/>
    <s v=";"/>
    <s v="Customer"/>
    <s v="Premium - Productive"/>
    <s v="Moraes.Arnaldo@aptiv.com"/>
    <s v="2024-04-29T12:01:42.72"/>
    <s v="2024-05-16T02:32:41.15"/>
    <s v="SA"/>
    <s v="Open"/>
    <s v="0"/>
    <s v=""/>
    <s v="3655.66"/>
    <s v=""/>
    <s v="10023"/>
    <s v="Q11"/>
    <s v=""/>
    <s v="3655.66"/>
    <s v="Recoverable"/>
    <s v=""/>
    <s v="2185"/>
    <s v="USD"/>
    <s v="NO.36, SECOND EAST HAIJING ROAD"/>
    <s v="XIAMEN"/>
    <s v="1035278"/>
    <s v="CN"/>
    <s v="AP"/>
    <s v="35"/>
    <s v="361026"/>
    <s v="TV ANTONIO E FONSECA 250 BAIRRO"/>
    <s v="CONCEICAO DOS OUROS"/>
    <s v="743893"/>
    <s v="BR"/>
    <s v="SA"/>
    <s v="MG"/>
    <s v="37548-000"/>
    <s v="SPS"/>
    <s v="Approved"/>
    <s v="Flores, Lorena"/>
    <s v="2024-05-07T09:43:13.00"/>
    <s v="0"/>
    <s v="JAS DO BRASIL LTD"/>
    <s v="XMN47595356"/>
    <s v=""/>
    <s v="Customer"/>
    <s v=""/>
    <s v="Invoice"/>
    <s v="Invoice"/>
    <s v="FIAT"/>
    <s v=""/>
    <s v="8 Days 9 Hr 41 Min "/>
    <s v=""/>
    <s v="Approved -  ;; Approved -  ;; Approved - Approved by Teams 5/7. ;"/>
    <s v="3655.66"/>
    <s v="3655.66"/>
    <s v=";"/>
    <s v=";"/>
    <s v=";"/>
    <s v="BR"/>
    <s v="PAINEL"/>
    <s v="USD"/>
    <s v=""/>
    <s v=""/>
    <s v=""/>
    <s v=""/>
    <s v="1"/>
    <s v="1"/>
    <s v=""/>
    <s v=""/>
    <s v="0"/>
    <s v=""/>
    <s v=""/>
    <s v=""/>
    <s v=""/>
    <s v="545268450"/>
    <s v=""/>
    <s v=""/>
  </r>
  <r>
    <d v="2024-05-01T00:00:00"/>
    <x v="3"/>
    <n v="132903"/>
    <s v="Customer reschedule - FCA - será negociado"/>
    <s v="FIAT"/>
    <d v="2024-05-02T00:00:00"/>
    <s v="Paraisopolis"/>
    <s v="Inbound Premium"/>
    <n v="150.37"/>
    <n v="150.37"/>
    <n v="2.1042783598263352E-4"/>
    <s v="S2-External Customer driven schedule changes"/>
    <s v="Cost Recovery"/>
    <s v="Paraisopolis-10012"/>
    <s v="MPE Plastic-Dummy"/>
    <s v="Reprograma Cliente"/>
    <s v="DHL Express SA"/>
    <s v="PTA-00165637"/>
    <s v="35094670;"/>
    <s v=";"/>
    <s v=";"/>
    <s v="Customer"/>
    <s v="Premium - Productive"/>
    <s v="william.de.siqueira@aptiv.com"/>
    <s v="2024-04-29T05:37:24.71"/>
    <s v="2024-04-29T09:32:51.00"/>
    <s v="SA"/>
    <s v="Open"/>
    <s v="0"/>
    <s v=""/>
    <s v="0"/>
    <s v=""/>
    <s v="10012"/>
    <s v="Q11"/>
    <s v=""/>
    <s v=""/>
    <s v="Recoverable"/>
    <s v="Custo será recuperado do Cliente"/>
    <s v="150.37"/>
    <s v=""/>
    <s v="Villanova Canavese"/>
    <s v="Villanova Canavese"/>
    <s v="Dummy"/>
    <s v="IT"/>
    <s v="EMEA"/>
    <s v="Via Dell Industria"/>
    <s v="10070"/>
    <s v="Av. Avelino Ribeiro, 900"/>
    <s v="PARAISOPOLIS"/>
    <s v="10012"/>
    <s v="BR"/>
    <s v="SA"/>
    <s v="Minas Gerais"/>
    <s v="37660-000"/>
    <s v="SPS"/>
    <s v="Approved"/>
    <s v="Edilson, Geraldo"/>
    <s v="2024-04-29T09:32:51.00"/>
    <s v="0"/>
    <s v=""/>
    <s v=""/>
    <s v=""/>
    <s v="Customer"/>
    <s v=""/>
    <s v="Invoice"/>
    <s v=""/>
    <s v="FIAT"/>
    <s v=""/>
    <s v="0 Days 3 Hr 55 Min "/>
    <s v="500"/>
    <s v="Approved -  ;; Approved -  ;"/>
    <s v="150.37"/>
    <s v="150.37"/>
    <s v=";"/>
    <s v=";"/>
    <s v=";"/>
    <s v="BR"/>
    <s v="Farol X6H"/>
    <s v="USD"/>
    <s v=""/>
    <s v=""/>
    <s v=""/>
    <s v=""/>
    <s v="1"/>
    <s v=""/>
    <s v=""/>
    <s v=""/>
    <s v="0"/>
    <s v=""/>
    <s v=""/>
    <s v=""/>
    <s v=""/>
    <s v=""/>
    <s v=""/>
    <s v=""/>
  </r>
  <r>
    <d v="2024-05-01T00:00:00"/>
    <x v="9"/>
    <n v="132912"/>
    <s v="ICC P&amp;A"/>
    <s v="JOHN DEERE"/>
    <d v="2024-05-01T00:00:00"/>
    <s v="Paraisopolis"/>
    <s v="Inbound Premium"/>
    <n v="67.94"/>
    <n v="54"/>
    <n v="9.5075262197646604E-5"/>
    <s v="PC-Plant PC Resp"/>
    <s v="Cost Recovery"/>
    <s v="APTIV MANUFATURA E SERVICOS DE-733223"/>
    <s v="APTIV LAREDO (FW80)-734188"/>
    <s v="Atender necessidade de P&amp;A"/>
    <s v="DHL Express SA"/>
    <s v="PTA-00165639"/>
    <s v="12129212;"/>
    <s v=";"/>
    <s v=";"/>
    <s v="Aptiv"/>
    <s v="Premium - Productive"/>
    <s v="Moraes.Arnaldo@aptiv.com"/>
    <s v="2024-04-29T06:29:36.40"/>
    <s v="2024-05-21T11:59:05.08"/>
    <s v="SA"/>
    <s v="Closed Recovered"/>
    <s v="0"/>
    <s v=""/>
    <s v="67.94"/>
    <s v=""/>
    <s v="10012"/>
    <s v="Q11"/>
    <s v=""/>
    <s v="67.94"/>
    <s v="Non-Recoverable"/>
    <s v=""/>
    <s v="54"/>
    <s v="USD"/>
    <s v="301 VALLECILLO ROAD"/>
    <s v="LAREDO"/>
    <s v="734188"/>
    <s v="US"/>
    <s v="NA"/>
    <s v="TX"/>
    <s v="78045-7847"/>
    <s v="AVENIDA AVELINO RIBEIRO, 900"/>
    <s v="PARAISOPOLIS"/>
    <s v="733223"/>
    <s v="BR"/>
    <s v="SA"/>
    <s v="MG"/>
    <s v="37660-000"/>
    <s v="SPS"/>
    <s v="Approved"/>
    <s v="Edilson, Geraldo"/>
    <s v="2024-04-29T09:38:36.00"/>
    <s v="0"/>
    <s v=""/>
    <s v="4117126731"/>
    <s v=""/>
    <s v="Aptiv"/>
    <s v=""/>
    <s v="Invoice"/>
    <s v="Invoice"/>
    <s v=""/>
    <s v=""/>
    <s v="0 Days 3 Hr 9 Min "/>
    <s v="500"/>
    <s v="Approved -  ;; Approved -  ;"/>
    <s v="67.94"/>
    <s v="67.94"/>
    <s v=";"/>
    <s v=";"/>
    <s v=";"/>
    <s v="BR"/>
    <s v="Magma"/>
    <s v="USD"/>
    <s v=""/>
    <s v=""/>
    <s v=""/>
    <s v=""/>
    <s v="1"/>
    <s v="1"/>
    <s v=""/>
    <s v=""/>
    <s v="0"/>
    <s v=""/>
    <s v=""/>
    <s v=""/>
    <s v=""/>
    <s v=""/>
    <s v=""/>
    <s v=""/>
  </r>
  <r>
    <d v="2024-05-01T00:00:00"/>
    <x v="0"/>
    <n v="133241"/>
    <s v="Project - prototype/ samples - preço/peça"/>
    <s v="JOHN DEERE"/>
    <d v="2024-05-01T00:00:00"/>
    <s v="Paraisopolis"/>
    <s v="Inbound Premium"/>
    <n v="70"/>
    <n v="70"/>
    <n v="9.7958026991982081E-5"/>
    <s v="E1P-Prototypes/Samples"/>
    <s v="Cost Recovery"/>
    <s v="APTIV MANUFATURA E SERVICOS DE-733223"/>
    <s v="SERENDIPITY ELECTRONICS-749804"/>
    <s v="Parts for sales from prototype pieces. Freight is included in the piece price."/>
    <s v="DHL Express SA"/>
    <s v="PTA-00165935"/>
    <s v="13778557;"/>
    <s v=";"/>
    <s v=";"/>
    <s v="Aptiv"/>
    <s v="Premium - Productive"/>
    <s v="rayzza.peres@aptiv.com"/>
    <s v="2024-05-01T08:30:05.67"/>
    <s v="2024-05-02T12:02:25.00"/>
    <s v="SA"/>
    <s v="Closed Recovered"/>
    <s v="0"/>
    <s v=""/>
    <s v="70"/>
    <s v=""/>
    <s v="10012"/>
    <s v="Q11"/>
    <s v=""/>
    <s v="70"/>
    <s v="Recoverable"/>
    <s v=""/>
    <s v="70"/>
    <s v="USD"/>
    <s v="152 E MAIN ST"/>
    <s v="HUNTINGTON"/>
    <s v="749804"/>
    <s v="US"/>
    <s v="NA"/>
    <s v="NY"/>
    <s v="11743-2958"/>
    <s v="AVENIDA AVELINO RIBEIRO, 900"/>
    <s v="PARAISOPOLIS"/>
    <s v="733223"/>
    <s v="BR"/>
    <s v="SA"/>
    <s v="MG"/>
    <s v="37660-000"/>
    <s v="SPS"/>
    <s v="Approved"/>
    <s v="Edilson, Geraldo"/>
    <s v="2024-05-02T12:02:25.00"/>
    <s v="0"/>
    <s v=""/>
    <s v="1367368365"/>
    <s v=""/>
    <s v="Aptiv"/>
    <s v=""/>
    <s v="Invoice"/>
    <s v="Invoice"/>
    <s v=""/>
    <s v=""/>
    <s v="0 Days 15 Hr 32 Min "/>
    <s v="500"/>
    <s v="Approved -  ;; Approved -  ;"/>
    <s v="70"/>
    <s v="70"/>
    <s v=";"/>
    <s v=";"/>
    <s v=";"/>
    <s v="BR"/>
    <s v="CARDEAL"/>
    <s v="USD"/>
    <s v=""/>
    <s v=""/>
    <s v=""/>
    <s v="DPP74427"/>
    <s v="1"/>
    <s v="1"/>
    <s v=""/>
    <s v=""/>
    <s v="0"/>
    <s v=""/>
    <s v=""/>
    <s v=""/>
    <s v=""/>
    <s v=""/>
    <s v=""/>
    <s v=""/>
  </r>
  <r>
    <d v="2024-05-01T00:00:00"/>
    <x v="7"/>
    <n v="133275"/>
    <s v="Recovered by ICC -  Stock divergence"/>
    <s v="JOHN DEERE"/>
    <d v="2024-05-03T00:00:00"/>
    <s v="Paraisopolis"/>
    <s v="Inbound Premium"/>
    <n v="54.83"/>
    <n v="50"/>
    <n v="7.6729123142433957E-5"/>
    <s v="S1I-Inventory loss/adjustments"/>
    <s v="Cost Recovery"/>
    <s v="APTIV MANUFATURA E SERVICOS DE-724381"/>
    <s v="ANIXTER DEUTSCHLAND GMBH-768073"/>
    <s v="divergencia de estoque"/>
    <s v="DHL Express SA"/>
    <s v="PTA-00166022"/>
    <s v="13850910;"/>
    <s v=";"/>
    <s v=";"/>
    <s v="Aptiv"/>
    <s v="Premium - Productive"/>
    <s v="lua.barbosa.ribeiro@aptiv.com"/>
    <s v="2024-05-02T01:19:02.82"/>
    <s v="2024-05-29T04:49:16.99"/>
    <s v="SA"/>
    <s v="Closed Recovered"/>
    <s v="0"/>
    <s v=""/>
    <s v="54.83"/>
    <s v="2024-05-10T00:00:00"/>
    <s v="10012"/>
    <s v="Q11"/>
    <s v=""/>
    <s v="54.83"/>
    <s v="Non-Recoverable"/>
    <s v=""/>
    <s v="50"/>
    <s v="USD"/>
    <s v="HEINRICH-LANZ-STR. 3"/>
    <s v="KORNTAL-MUENCHINGEN"/>
    <s v="768073"/>
    <s v="DE"/>
    <s v="EMEA"/>
    <s v="08"/>
    <s v="70825"/>
    <s v="AVENIDA AVELINO RIBEIRO, 900"/>
    <s v="PARAISOPOLIS"/>
    <s v="724381"/>
    <s v="BR"/>
    <s v="SA"/>
    <s v="MG"/>
    <s v="37660-000"/>
    <s v="SPS"/>
    <s v="Approved"/>
    <s v="Edilson, Geraldo"/>
    <s v="2024-05-02T07:20:14.00"/>
    <s v="0"/>
    <s v=""/>
    <s v="5983034713"/>
    <s v=""/>
    <s v="Aptiv"/>
    <s v=""/>
    <s v="Invoice"/>
    <s v="Invoice"/>
    <s v=""/>
    <s v=""/>
    <s v="0 Days 6 Hr 1 Min "/>
    <s v="500"/>
    <s v="Approved -  ;; Approved -  ;"/>
    <s v="54.83"/>
    <s v="54.83"/>
    <s v=";"/>
    <s v=";"/>
    <s v=";"/>
    <s v="BR"/>
    <s v="JD EDISON"/>
    <s v="USD"/>
    <s v=""/>
    <s v=""/>
    <s v=""/>
    <s v=""/>
    <s v="1"/>
    <s v="1"/>
    <s v=""/>
    <s v=""/>
    <s v="0"/>
    <s v=""/>
    <s v=""/>
    <s v=""/>
    <s v=""/>
    <s v=""/>
    <s v=""/>
    <s v=""/>
  </r>
  <r>
    <d v="2024-05-01T00:00:00"/>
    <x v="1"/>
    <n v="133366"/>
    <s v=" Recovered by ICC -  Ordering issue"/>
    <s v="TOYOTA"/>
    <d v="2024-05-06T00:00:00"/>
    <s v="Paraisopolis"/>
    <s v="Inbound Premium"/>
    <n v="457.91"/>
    <n v="457.91"/>
    <n v="6.4079943056997882E-4"/>
    <s v="PC-Plant PC Resp"/>
    <s v="Cost Recovery"/>
    <s v="APTIV MANUFATURA E SERVICOS DE-734226"/>
    <s v="MOLEX INTERCONNECT (CHENGDU) CO.,LT-1030223"/>
    <s v="DIVERGENCE IN THE PARAMETRIZATION OF THE ITEM IN QUESTION IN THE QAD, NOT EFFECTIVE ORDERS."/>
    <s v="DHL Express SA"/>
    <s v="PTA-00166160"/>
    <s v="35732043;"/>
    <s v=";"/>
    <s v=";"/>
    <s v="Aptiv"/>
    <s v="Premium - Productive"/>
    <s v="gislene.de.fatima.clemente@aptiv.com"/>
    <s v="2024-05-02T05:13:38.53"/>
    <s v="2024-05-03T04:26:55.00"/>
    <s v="SA"/>
    <s v="Closed Not Recovered"/>
    <s v="0"/>
    <s v=""/>
    <s v="0"/>
    <s v=""/>
    <s v="10012"/>
    <s v="Q11"/>
    <s v=""/>
    <s v=""/>
    <s v="Non-Recoverable"/>
    <s v=""/>
    <s v="457.91"/>
    <s v=""/>
    <s v="NO.8-18 KEXIN ROAD, HI-TECH ZONE WEST PARK"/>
    <s v="CHENGDU"/>
    <s v="1030223"/>
    <s v="CN"/>
    <s v="AP"/>
    <s v="51"/>
    <s v="611731"/>
    <s v="AVENIDA AVELINO RIBEIRO Nr.900 BAIR"/>
    <s v="BRASIL"/>
    <s v="734226"/>
    <s v="BR"/>
    <s v="SA"/>
    <s v="BR"/>
    <s v="37660-000"/>
    <s v="SPS"/>
    <s v="Approved"/>
    <s v="Edilson, Geraldo"/>
    <s v="2024-05-03T04:26:55.00"/>
    <s v="0"/>
    <s v=""/>
    <s v="4017384173"/>
    <s v=""/>
    <s v="Aptiv"/>
    <s v=""/>
    <s v="Invoice"/>
    <s v=""/>
    <s v=""/>
    <s v=""/>
    <s v="0 Days 23 Hr 13 Min "/>
    <s v="500"/>
    <s v="Approved -  ;; Approved -  ;"/>
    <s v="457.91"/>
    <s v="457.91"/>
    <s v=";"/>
    <s v=";"/>
    <s v=";"/>
    <s v="BR"/>
    <s v="Corolla Lanterna 740"/>
    <s v="USD"/>
    <s v=""/>
    <s v=""/>
    <s v=""/>
    <s v=""/>
    <s v="1"/>
    <s v=""/>
    <s v=""/>
    <s v=""/>
    <s v="0"/>
    <s v=""/>
    <s v=""/>
    <s v=""/>
    <s v=""/>
    <s v="726761322"/>
    <s v=""/>
    <s v=""/>
  </r>
  <r>
    <d v="2024-05-01T00:00:00"/>
    <x v="3"/>
    <n v="133387"/>
    <s v="Customer reschedule - FCA - será negociado"/>
    <s v="FIAT"/>
    <d v="2024-05-03T00:00:00"/>
    <s v="Ouros"/>
    <s v="Inbound Premium"/>
    <n v="520"/>
    <n v="520"/>
    <n v="7.2768820051186687E-4"/>
    <s v="S2-External Customer driven schedule changes"/>
    <s v="Cost Recovery"/>
    <s v="APTIV MANUFATURA E SERVICOS DE-743893"/>
    <s v="APTIV CENTEC I (FW98)-748611"/>
    <s v="Reprograma do cliente"/>
    <s v="DHL Express SA"/>
    <s v="PTA-00166042"/>
    <s v="15419715;"/>
    <s v=";"/>
    <s v=";"/>
    <s v="Customer"/>
    <s v="Premium - Productive"/>
    <s v="Moraes.Arnaldo@aptiv.com"/>
    <s v="2024-05-02T07:01:07.97"/>
    <s v="2024-05-14T01:51:37.58"/>
    <s v="SA"/>
    <s v="Open"/>
    <s v="0"/>
    <s v=""/>
    <s v="0"/>
    <s v=""/>
    <s v="10023"/>
    <s v="Q11"/>
    <s v=""/>
    <s v="684.33"/>
    <s v="Recoverable"/>
    <s v="Custo será recuperado do cliente"/>
    <s v="520"/>
    <s v="USD"/>
    <s v="CARRET. SALTILLO-PIEDRAS NEGRAS KM"/>
    <s v="APODACA"/>
    <s v="748611"/>
    <s v="MX"/>
    <s v="NA"/>
    <s v="NL"/>
    <s v="66600"/>
    <s v="TV ANTONIO E FONSECA 250 BAIRRO"/>
    <s v="CONCEICAO DOS OUROS"/>
    <s v="743893"/>
    <s v="BR"/>
    <s v="SA"/>
    <s v="MG"/>
    <s v="37548-000"/>
    <s v="SPS"/>
    <s v="Approved"/>
    <s v="Naus, Angelica"/>
    <s v="2024-05-02T09:15:39.00"/>
    <s v="0"/>
    <s v="DHL Express SA"/>
    <s v="1180888240"/>
    <s v=""/>
    <s v="Customer"/>
    <s v=""/>
    <s v="Invoice"/>
    <s v="Invoice"/>
    <s v="FIAT"/>
    <s v=""/>
    <s v="0 Days 2 Hr 14 Min "/>
    <s v="1000"/>
    <s v="Approved -  ;; Approved -  ;; Approved -  ;"/>
    <s v="520"/>
    <s v="520"/>
    <s v=";"/>
    <s v=";"/>
    <s v=";"/>
    <s v="BR"/>
    <s v="VÃO MOTOR X6H"/>
    <s v="USD"/>
    <s v=""/>
    <s v=""/>
    <s v=""/>
    <s v="33257488"/>
    <s v="1"/>
    <s v="1"/>
    <s v=""/>
    <s v=""/>
    <s v="0"/>
    <s v=""/>
    <s v=""/>
    <s v=""/>
    <s v=""/>
    <s v=""/>
    <s v=""/>
    <s v=""/>
  </r>
  <r>
    <d v="2024-05-01T00:00:00"/>
    <x v="3"/>
    <n v="133393"/>
    <s v="Customer reschedule - FCA - será negociado"/>
    <s v="FIAT"/>
    <d v="2024-05-03T00:00:00"/>
    <s v="Ouros"/>
    <s v="Inbound Premium"/>
    <n v="435"/>
    <n v="435"/>
    <n v="6.0873916773588862E-4"/>
    <s v="S2-External Customer driven schedule changes"/>
    <s v="Cost Recovery"/>
    <s v="APTIV MANUFATURA E SERVICOS DE-743893"/>
    <s v="ARAYMOND FLUID CONNECTION GERMANY G-1077572"/>
    <s v="Reprograma do cliente"/>
    <s v="DHL Express SA"/>
    <s v="PTA-00166038"/>
    <s v="13856246;"/>
    <s v=";"/>
    <s v=";"/>
    <s v="Customer"/>
    <s v="Premium - Productive"/>
    <s v="Moraes.Arnaldo@aptiv.com"/>
    <s v="2024-05-02T07:18:49.19"/>
    <s v="2024-05-14T02:03:07.58"/>
    <s v="SA"/>
    <s v="Open"/>
    <s v="0"/>
    <s v=""/>
    <s v="0"/>
    <s v=""/>
    <s v="10023"/>
    <s v="Q11"/>
    <s v=""/>
    <s v="427.95"/>
    <s v="Recoverable"/>
    <s v="Custo será repassado para o cliente"/>
    <s v="435"/>
    <s v="USD"/>
    <s v="MAXIMMELMANNALLEE 25"/>
    <s v="ESCHBACH"/>
    <s v="1077572"/>
    <s v="DE"/>
    <s v="EMEA"/>
    <s v="BW"/>
    <s v="79427"/>
    <s v="TV ANTONIO E FONSECA 250 BAIRRO"/>
    <s v="CONCEICAO DOS OUROS"/>
    <s v="743893"/>
    <s v="BR"/>
    <s v="SA"/>
    <s v="MG"/>
    <s v="37548-000"/>
    <s v="SPS"/>
    <s v="Approved"/>
    <s v="Edilson, Geraldo"/>
    <s v="2024-05-02T09:14:01.00"/>
    <s v="0"/>
    <s v="DHL Express SA"/>
    <s v="8121510375"/>
    <s v=""/>
    <s v="Customer"/>
    <s v=""/>
    <s v="Invoice"/>
    <s v="Invoice"/>
    <s v="FIAT"/>
    <s v=""/>
    <s v="0 Days 1 Hr 55 Min "/>
    <s v="500"/>
    <s v="Approved -  ;; Approved -  ;"/>
    <s v="435"/>
    <s v="435"/>
    <s v=";"/>
    <s v=";"/>
    <s v=";"/>
    <s v="BR"/>
    <s v="X6H MOTOR E PAINEL"/>
    <s v="USD"/>
    <s v=""/>
    <s v=""/>
    <s v=""/>
    <s v=""/>
    <s v="1"/>
    <s v="1"/>
    <s v=""/>
    <s v=""/>
    <s v="0"/>
    <s v=""/>
    <s v=""/>
    <s v=""/>
    <s v=""/>
    <s v="316271840"/>
    <s v=""/>
    <s v=""/>
  </r>
  <r>
    <d v="2024-05-01T00:00:00"/>
    <x v="0"/>
    <n v="133398"/>
    <s v="Project - prototype/ samples - será absorvido em cotação"/>
    <s v="Stellantis"/>
    <d v="2024-05-02T00:00:00"/>
    <s v="Ouros"/>
    <s v="Inbound Premium"/>
    <n v="153.38999999999999"/>
    <n v="153.38999999999999"/>
    <n v="2.1465402514714472E-4"/>
    <s v="E1P-Prototypes/Samples"/>
    <s v="Cost Recovery Pending"/>
    <s v="APTIV MANUFATURA E SERVICOS DE-724381"/>
    <s v="SERENDIPITY ELECTRONICS-749804"/>
    <s v="Parts for project development. Freight will be absorbed at the quotation."/>
    <s v="DHL Express SA"/>
    <s v="PTA-00166039"/>
    <s v="33326513;"/>
    <s v=";"/>
    <s v=";"/>
    <s v="Aptiv"/>
    <s v="Premium - Productive"/>
    <s v="Stefany.Tressoldi@aptiv.com"/>
    <s v="2024-05-02T07:29:29.17"/>
    <s v="2024-05-02T09:14:10.00"/>
    <s v="SA"/>
    <s v="Open"/>
    <s v="0"/>
    <s v=""/>
    <s v="0"/>
    <s v=""/>
    <s v="10012"/>
    <s v="Q11"/>
    <s v=""/>
    <s v=""/>
    <s v="Recoverable"/>
    <s v=""/>
    <s v="153.39"/>
    <s v=""/>
    <s v="152 E MAIN ST"/>
    <s v="HUNTINGTON"/>
    <s v="749804"/>
    <s v="US"/>
    <s v="NA"/>
    <s v="NY"/>
    <s v="11743-2958"/>
    <s v="AVENIDA AVELINO RIBEIRO, 900"/>
    <s v="PARAISOPOLIS"/>
    <s v="724381"/>
    <s v="BR"/>
    <s v="SA"/>
    <s v="MG"/>
    <s v="37660-000"/>
    <s v="SPS"/>
    <s v="Approved"/>
    <s v="Edilson, Geraldo"/>
    <s v="2024-05-02T09:14:10.00"/>
    <s v="0"/>
    <s v="DHL Express SA"/>
    <s v=""/>
    <s v=""/>
    <s v="Aptiv"/>
    <s v=""/>
    <s v="Invoice"/>
    <s v="Invoice"/>
    <s v=""/>
    <s v=""/>
    <s v="0 Days 1 Hr 44 Min "/>
    <s v="500"/>
    <s v="Approved -  ;; Approved -  ;"/>
    <s v="153.39"/>
    <s v="153.39"/>
    <s v=";"/>
    <s v=";"/>
    <s v=";"/>
    <s v="BR"/>
    <s v="KZERO PL8"/>
    <s v="USD"/>
    <s v=""/>
    <s v=""/>
    <s v=""/>
    <s v="DPP74119 "/>
    <s v="1"/>
    <s v=""/>
    <s v=""/>
    <s v=""/>
    <s v="0"/>
    <s v=""/>
    <s v=""/>
    <s v=""/>
    <s v=""/>
    <s v=""/>
    <s v=""/>
    <s v=""/>
  </r>
  <r>
    <d v="2024-05-01T00:00:00"/>
    <x v="0"/>
    <n v="133401"/>
    <s v="Project - prototype/ samples - será absorvido em cotação"/>
    <s v="Stellantis"/>
    <d v="2024-05-02T00:00:00"/>
    <s v="Paraisopolis"/>
    <s v="Inbound Premium"/>
    <n v="51.31"/>
    <n v="51.31"/>
    <n v="7.180323378512287E-5"/>
    <s v="E1P-Prototypes/Samples"/>
    <s v="Cost Recovery Pending"/>
    <s v="APTIV MANUFATURA E SERVICOS DE-724381"/>
    <s v="SERENDIPITY ELECTRONICS-749804"/>
    <s v="Parts for project development. Freight will be absorbed at the quotation."/>
    <s v="DHL Express SA"/>
    <s v="PTA-00166037"/>
    <s v="35508862;"/>
    <s v=";"/>
    <s v=";"/>
    <s v="Aptiv"/>
    <s v="Premium - Productive"/>
    <s v="Stefany.Tressoldi@aptiv.com"/>
    <s v="2024-05-02T07:54:49.46"/>
    <s v="2024-05-02T09:13:51.00"/>
    <s v="SA"/>
    <s v="Open"/>
    <s v="0"/>
    <s v=""/>
    <s v="0"/>
    <s v=""/>
    <s v="10012"/>
    <s v="Q11"/>
    <s v=""/>
    <s v=""/>
    <s v="Recoverable"/>
    <s v=""/>
    <s v="51.31"/>
    <s v=""/>
    <s v="152 E MAIN ST"/>
    <s v="HUNTINGTON"/>
    <s v="749804"/>
    <s v="US"/>
    <s v="NA"/>
    <s v="NY"/>
    <s v="11743-2958"/>
    <s v="AVENIDA AVELINO RIBEIRO, 900"/>
    <s v="PARAISOPOLIS"/>
    <s v="724381"/>
    <s v="BR"/>
    <s v="SA"/>
    <s v="MG"/>
    <s v="37660-000"/>
    <s v="SPS"/>
    <s v="Approved"/>
    <s v="Edilson, Geraldo"/>
    <s v="2024-05-02T09:13:51.00"/>
    <s v="0"/>
    <s v="DHL Express SA"/>
    <s v=""/>
    <s v=""/>
    <s v="Aptiv"/>
    <s v=""/>
    <s v="Invoice"/>
    <s v="Invoice"/>
    <s v=""/>
    <s v=""/>
    <s v="0 Days 1 Hr 19 Min "/>
    <s v="500"/>
    <s v="Approved -  ;; Approved -  ;"/>
    <s v="51.31"/>
    <s v="51.31"/>
    <s v=";"/>
    <s v=";"/>
    <s v=";"/>
    <s v="BR"/>
    <s v="KZERO PL8"/>
    <s v="USD"/>
    <s v=""/>
    <s v=""/>
    <s v=""/>
    <s v="DPP74311 "/>
    <s v="1"/>
    <s v=""/>
    <s v=""/>
    <s v=""/>
    <s v="0"/>
    <s v=""/>
    <s v=""/>
    <s v=""/>
    <s v=""/>
    <s v=""/>
    <s v=""/>
    <s v=""/>
  </r>
  <r>
    <d v="2024-05-01T00:00:00"/>
    <x v="3"/>
    <n v="133487"/>
    <s v="Customer reschedule - FCA - será negociado"/>
    <s v="FIAT"/>
    <d v="2024-05-03T00:00:00"/>
    <s v="Ouros"/>
    <s v="Inbound Premium"/>
    <n v="95"/>
    <n v="95"/>
    <n v="1.329430366319757E-4"/>
    <s v="S2-External Customer driven schedule changes"/>
    <s v="Cost Recovery"/>
    <s v="APTIV MANUFATURA E SERVICOS DE-743893"/>
    <s v="APTIV HOLDINGS FRANCE SAS-758560"/>
    <s v="Reprograma do cliente - Será negociado recuperação dos custos."/>
    <s v="DHL Express SA"/>
    <s v="PTA-00166114"/>
    <s v="13608782;"/>
    <s v=";"/>
    <s v=";"/>
    <s v="Aptiv"/>
    <s v="Premium - Productive"/>
    <s v="lua.barbosa.ribeiro@aptiv.com"/>
    <s v="2024-05-03T11:18:40.17"/>
    <s v="2024-05-29T04:55:07.23"/>
    <s v="SA"/>
    <s v="Open"/>
    <s v="0"/>
    <s v=""/>
    <s v="0"/>
    <s v="2024-05-10T00:00:00"/>
    <s v="10023"/>
    <s v="Q11"/>
    <s v=""/>
    <s v="147.96"/>
    <s v="Recoverable"/>
    <s v=""/>
    <s v="95"/>
    <s v="USD"/>
    <s v="ZI DES LONGS REAGES"/>
    <s v="EPERNON"/>
    <s v="758560"/>
    <s v="FR"/>
    <s v="EMEA"/>
    <s v="28"/>
    <s v="28230"/>
    <s v="TV ANTONIO E FONSECA 250 BAIRRO"/>
    <s v="CONCEICAO DOS OUROS"/>
    <s v="743893"/>
    <s v="BR"/>
    <s v="SA"/>
    <s v="MG"/>
    <s v="37548-000"/>
    <s v="SPS"/>
    <s v="Approved"/>
    <s v="Edilson, Geraldo"/>
    <s v="2024-05-03T01:33:33.00"/>
    <s v="0"/>
    <s v=""/>
    <s v="6561193052"/>
    <s v=""/>
    <s v="Customer"/>
    <s v=""/>
    <s v="Invoice"/>
    <s v="Invoice"/>
    <s v=""/>
    <s v=""/>
    <s v="0 Days 2 Hr 14 Min "/>
    <s v="500"/>
    <s v="Approved -  ;; Approved -  ;"/>
    <s v="95"/>
    <s v="95"/>
    <s v=";"/>
    <s v=";"/>
    <s v=";"/>
    <s v="BR"/>
    <s v="VÃO MOTOR X6H"/>
    <s v="USD"/>
    <s v=""/>
    <s v=""/>
    <s v=""/>
    <s v=""/>
    <s v="1"/>
    <s v="1"/>
    <s v=""/>
    <s v=""/>
    <s v="0"/>
    <s v=""/>
    <s v=""/>
    <s v=""/>
    <s v=""/>
    <s v=""/>
    <s v=""/>
    <s v=""/>
  </r>
  <r>
    <d v="2024-05-01T00:00:00"/>
    <x v="7"/>
    <n v="133498"/>
    <s v="Stock divergence"/>
    <s v="VW"/>
    <d v="2024-05-04T00:00:00"/>
    <s v="Pinhal"/>
    <s v="Inbound Premium"/>
    <n v="1624.8"/>
    <n v="1624.8"/>
    <n v="2.2737457465224643E-3"/>
    <s v="S1I-Inventory loss/adjustments"/>
    <s v="Normal"/>
    <s v="APTIV MANUFATURA E SERVICOS DE-727173"/>
    <s v="JORDAN &amp; SCHULTE GMBH &amp; CO KG-742679"/>
    <s v="Furo de estoque"/>
    <s v="Expeditors International"/>
    <s v="PTA-00166894"/>
    <s v="33118171;"/>
    <s v=";"/>
    <s v=";"/>
    <s v="Aptiv"/>
    <s v="Premium - Productive"/>
    <s v="Joliel.Willian.Reis@aptiv.com"/>
    <s v="2024-05-03T12:29:44.43"/>
    <s v="2024-05-07T09:43:49.00"/>
    <s v="SA"/>
    <s v="Closed Not Recovered"/>
    <s v="0"/>
    <s v=""/>
    <s v="0"/>
    <s v="2024-05-03T00:00:00"/>
    <s v="10010"/>
    <s v="Q18"/>
    <s v=""/>
    <s v=""/>
    <s v="Non-Recoverable"/>
    <s v=""/>
    <s v="1500"/>
    <s v=""/>
    <s v="HOHLE STR 5"/>
    <s v="HERSCHEID"/>
    <s v="742679"/>
    <s v="DE"/>
    <s v="EMEA"/>
    <s v="DE"/>
    <s v="58849"/>
    <s v="JOSE MONFARDINI N 3 845 LOTEAMENTO"/>
    <s v="ESPIRITO SANTO DO PINHAL"/>
    <s v="727173"/>
    <s v="BR"/>
    <s v="SA"/>
    <s v="SP"/>
    <s v="13990000"/>
    <s v="SPS"/>
    <s v="Approved"/>
    <s v="Flores, Lorena"/>
    <s v="2024-05-07T09:43:49.00"/>
    <s v="0"/>
    <s v=""/>
    <s v=""/>
    <s v=""/>
    <s v="Aptiv"/>
    <s v=""/>
    <s v="Personal Estimate"/>
    <s v=""/>
    <s v=""/>
    <s v=""/>
    <s v="4 Days 9 Hr 14 Min "/>
    <s v=""/>
    <s v="Approved -  ;; Approved -  ;; Approved -  ;; Approved - Approved by Teams 5/7. ;"/>
    <s v="1624.8"/>
    <s v="1624.8"/>
    <s v=";"/>
    <s v=";"/>
    <s v=";"/>
    <s v="BR"/>
    <s v="MOTOR TAOS"/>
    <s v="EUR"/>
    <s v=""/>
    <s v=""/>
    <s v=""/>
    <s v="33118172, 33118244"/>
    <s v="1.0832"/>
    <s v=""/>
    <s v=""/>
    <s v=""/>
    <s v="0"/>
    <s v=""/>
    <s v=""/>
    <s v=""/>
    <s v=""/>
    <s v=""/>
    <s v=""/>
    <s v=""/>
  </r>
  <r>
    <d v="2024-05-01T00:00:00"/>
    <x v="3"/>
    <n v="133537"/>
    <s v="Recovered by ICC -  Customer reschedule - dentro do acordo logistico"/>
    <s v="PSA"/>
    <d v="2024-05-06T00:00:00"/>
    <s v="Paraisopolis"/>
    <s v="Inbound Premium"/>
    <n v="159.11000000000001"/>
    <n v="160"/>
    <n v="2.2265859535277531E-4"/>
    <s v="B2-Behind Schedule-Aptiv"/>
    <s v="Cost Recovery"/>
    <s v="Paraisopolis-10012"/>
    <s v="VM INDUSTRIES-1056996"/>
    <s v="Reprograma PSA dentro do acordo logistico"/>
    <s v="DHL Express SA"/>
    <s v="PTA-00166161"/>
    <s v="13879001;"/>
    <s v=";"/>
    <s v=";"/>
    <s v="Aptiv"/>
    <s v="Premium - Productive"/>
    <s v="lua.barbosa.ribeiro@aptiv.com"/>
    <s v="2024-05-03T02:26:48.16"/>
    <s v="2024-05-29T04:50:04.75"/>
    <s v="SA"/>
    <s v="Closed Recovered"/>
    <s v="0"/>
    <s v=""/>
    <s v="159.11"/>
    <s v="2024-05-16T00:00:00"/>
    <s v="10012"/>
    <s v="Q11"/>
    <s v=""/>
    <s v="159.11"/>
    <s v="Non-Recoverable"/>
    <s v=""/>
    <s v="160"/>
    <s v="USD"/>
    <s v="8 RUE D ALEMBERT"/>
    <s v="VILLEMUR SUR TARN"/>
    <s v="1056996"/>
    <s v="FR"/>
    <s v="EMEA"/>
    <s v="OCC"/>
    <s v="31340"/>
    <s v="Av. Avelino Ribeiro, 900"/>
    <s v="PARAISOPOLIS"/>
    <s v="10012"/>
    <s v="BR"/>
    <s v="SA"/>
    <s v="Minas Gerais"/>
    <s v="37660-000"/>
    <s v="SPS"/>
    <s v="Approved"/>
    <s v="Edilson, Geraldo"/>
    <s v="2024-05-03T04:27:16.00"/>
    <s v="0"/>
    <s v=""/>
    <s v="6561356373"/>
    <s v=""/>
    <s v="Aptiv"/>
    <s v=""/>
    <s v="Invoice"/>
    <s v="Invoice"/>
    <s v=""/>
    <s v=""/>
    <s v="0 Days 2 Hr 0 Min "/>
    <s v="500"/>
    <s v="Approved -  ;; Approved -  ;"/>
    <s v="159.11"/>
    <s v="159.11"/>
    <s v=";"/>
    <s v=";"/>
    <s v=";"/>
    <s v="BR"/>
    <s v="PRINCIPAL F3"/>
    <s v="USD"/>
    <s v=""/>
    <s v=""/>
    <s v=""/>
    <s v=""/>
    <s v="1"/>
    <s v="1"/>
    <s v=""/>
    <s v=""/>
    <s v="0"/>
    <s v=""/>
    <s v=""/>
    <s v=""/>
    <s v=""/>
    <s v="261486339"/>
    <s v=""/>
    <s v=""/>
  </r>
  <r>
    <d v="2024-05-01T00:00:00"/>
    <x v="7"/>
    <n v="133540"/>
    <s v="Stock divergence"/>
    <s v="VW"/>
    <d v="2024-05-04T00:00:00"/>
    <s v="Pinhal"/>
    <s v="Inbound Premium"/>
    <n v="924.83"/>
    <n v="924.83"/>
    <n v="1.2942074586142114E-3"/>
    <s v="S1I-Inventory loss/adjustments"/>
    <s v="Normal"/>
    <s v="APTIV MANUFATURA E SERVICOS DE-727173"/>
    <s v="JORDAN &amp; SCHULTE GMBH &amp; CO KG-742679"/>
    <s v="Furo de estoque"/>
    <s v="JAS DO BRASIL LTD"/>
    <s v="PTA-00166546"/>
    <s v="33118171;"/>
    <s v=";"/>
    <s v=";"/>
    <s v="Aptiv"/>
    <s v="Premium - Productive"/>
    <s v="Joliel.Willian.Reis@aptiv.com"/>
    <s v="2024-05-07T09:10:20.39"/>
    <s v="2024-05-07T01:39:06.00"/>
    <s v="SA"/>
    <s v="Closed Not Recovered"/>
    <s v="0"/>
    <s v=""/>
    <s v="0"/>
    <s v="2024-05-03T00:00:00"/>
    <s v="10010"/>
    <s v="Q18"/>
    <s v=""/>
    <s v=""/>
    <s v="Non-Recoverable"/>
    <s v=""/>
    <s v="853.79"/>
    <s v=""/>
    <s v="HOHLE STR 5"/>
    <s v="HERSCHEID"/>
    <s v="742679"/>
    <s v="DE"/>
    <s v="EMEA"/>
    <s v="DE"/>
    <s v="58849"/>
    <s v="JOSE MONFARDINI N 3 845 LOTEAMENTO"/>
    <s v="ESPIRITO SANTO DO PINHAL"/>
    <s v="727173"/>
    <s v="BR"/>
    <s v="SA"/>
    <s v="SP"/>
    <s v="13990000"/>
    <s v="SPS"/>
    <s v="Approved"/>
    <s v="Naus, Angelica"/>
    <s v="2024-05-07T01:39:06.00"/>
    <s v="0"/>
    <s v=""/>
    <s v=""/>
    <s v=""/>
    <s v="Aptiv"/>
    <s v=""/>
    <s v="Personal Estimate"/>
    <s v=""/>
    <s v=""/>
    <s v=""/>
    <s v="0 Days 4 Hr 28 Min "/>
    <s v="1000"/>
    <s v="Approved -  ;; Approved -  ;; Approved -  ;"/>
    <s v="924.83"/>
    <s v="924.83"/>
    <s v=";"/>
    <s v=";"/>
    <s v=";"/>
    <s v="BR"/>
    <s v="MOTOR TAOS"/>
    <s v="EUR"/>
    <s v=""/>
    <s v=""/>
    <s v=""/>
    <s v=""/>
    <s v="1.0832"/>
    <s v=""/>
    <s v=""/>
    <s v=""/>
    <s v="0"/>
    <s v=""/>
    <s v=""/>
    <s v=""/>
    <s v=""/>
    <s v=""/>
    <s v=""/>
    <s v=""/>
  </r>
  <r>
    <d v="2024-05-01T00:00:00"/>
    <x v="7"/>
    <n v="133545"/>
    <s v="Stock divergence"/>
    <s v="VW"/>
    <d v="2024-05-06T00:00:00"/>
    <s v="Pinhal"/>
    <s v="Inbound Premium"/>
    <n v="443.27"/>
    <n v="443.27"/>
    <n v="6.203122089247985E-4"/>
    <s v="S1I-Inventory loss/adjustments"/>
    <s v="Normal"/>
    <s v="APTIV MANUFATURA E SERVICOS DE-727173"/>
    <s v="KLAUKE SLOVAKIA S.R.O.-1085673"/>
    <s v="Furo de estoque"/>
    <s v="JAS DO BRASIL LTD"/>
    <s v="PTA-00166167"/>
    <s v="13826984;"/>
    <s v=";"/>
    <s v=";"/>
    <s v="Aptiv"/>
    <s v="Premium - Productive"/>
    <s v="Joliel.Willian.Reis@aptiv.com"/>
    <s v="2024-05-03T03:01:52.80"/>
    <s v="2024-05-03T04:47:59.00"/>
    <s v="SA"/>
    <s v="Closed Not Recovered"/>
    <s v="0"/>
    <s v=""/>
    <s v="0"/>
    <s v="2024-05-03T00:00:00"/>
    <s v="10010"/>
    <s v="Q18"/>
    <s v=""/>
    <s v=""/>
    <s v="Non-Recoverable"/>
    <s v=""/>
    <s v="409.22"/>
    <s v=""/>
    <s v="NABREZIE ORAVY 2711"/>
    <s v="DOLNY KUBIN"/>
    <s v="1085673"/>
    <s v="SK"/>
    <s v="EMEA"/>
    <s v="ZI"/>
    <s v="026 01"/>
    <s v="JOSE MONFARDINI N 3 845 LOTEAMENTO"/>
    <s v="ESPIRITO SANTO DO PINHAL"/>
    <s v="727173"/>
    <s v="BR"/>
    <s v="SA"/>
    <s v="SP"/>
    <s v="13990000"/>
    <s v="SPS"/>
    <s v="Approved"/>
    <s v="Edilson, Geraldo"/>
    <s v="2024-05-03T04:47:59.00"/>
    <s v="0"/>
    <s v=""/>
    <s v=""/>
    <s v=""/>
    <s v="Aptiv"/>
    <s v=""/>
    <s v="Personal Estimate"/>
    <s v=""/>
    <s v=""/>
    <s v=""/>
    <s v="0 Days 1 Hr 46 Min "/>
    <s v="500"/>
    <s v="Approved -  ;; Approved -  ;"/>
    <s v="443.27"/>
    <s v="443.27"/>
    <s v=";"/>
    <s v=";"/>
    <s v=";"/>
    <s v="BR"/>
    <s v="VW23X"/>
    <s v="EUR"/>
    <s v=""/>
    <s v=""/>
    <s v=""/>
    <s v=""/>
    <s v="1.0832"/>
    <s v=""/>
    <s v=""/>
    <s v=""/>
    <s v="0"/>
    <s v=""/>
    <s v=""/>
    <s v=""/>
    <s v=""/>
    <s v="006269633"/>
    <s v=""/>
    <s v=""/>
  </r>
  <r>
    <d v="2024-05-01T00:00:00"/>
    <x v="3"/>
    <n v="133617"/>
    <s v="Customer reschedule - FCA - será negociado"/>
    <s v="FIAT"/>
    <d v="2024-05-06T00:00:00"/>
    <s v="Ouros"/>
    <s v="Inbound Premium"/>
    <n v="1758.83"/>
    <n v="1758.83"/>
    <n v="2.4613073802043977E-3"/>
    <s v="S2-External Customer driven schedule changes"/>
    <s v="Cost Recovery"/>
    <s v="Paraisopolis-10012"/>
    <s v="A.E.C. SRL-1077152"/>
    <s v="Reprograma Cliente"/>
    <s v="JAS DO BRASIL LTD"/>
    <s v="PTA-00166896"/>
    <s v="13971766;"/>
    <s v=";"/>
    <s v=";"/>
    <s v="Customer"/>
    <s v="Premium - Productive"/>
    <s v="william.de.siqueira@aptiv.com"/>
    <s v="2024-05-03T06:20:02.77"/>
    <s v="2024-05-07T09:44:33.00"/>
    <s v="SA"/>
    <s v="Open"/>
    <s v="0"/>
    <s v=""/>
    <s v="0"/>
    <s v=""/>
    <s v="10023"/>
    <s v="Q11"/>
    <s v=""/>
    <s v=""/>
    <s v="Recoverable"/>
    <s v="Custo será recuperado do Cliente"/>
    <s v="1758.83"/>
    <s v=""/>
    <s v="VIALE DELL INDUSTRIA 38"/>
    <s v="BUSTO ARSIZIO"/>
    <s v="1077152"/>
    <s v="IT"/>
    <s v="EMEA"/>
    <s v="VA"/>
    <s v="21052"/>
    <s v="Av. Avelino Ribeiro, 900"/>
    <s v="PARAISOPOLIS"/>
    <s v="10012"/>
    <s v="BR"/>
    <s v="SA"/>
    <s v="Minas Gerais"/>
    <s v="37660-000"/>
    <s v="SPS"/>
    <s v="Approved"/>
    <s v="Flores, Lorena"/>
    <s v="2024-05-07T09:44:33.00"/>
    <s v="0"/>
    <s v=""/>
    <s v=""/>
    <s v=""/>
    <s v="Customer"/>
    <s v=""/>
    <s v="Invoice"/>
    <s v=""/>
    <s v="FIAT"/>
    <s v=""/>
    <s v="4 Days 3 Hr 24 Min "/>
    <s v=""/>
    <s v="Approved -  ;; Approved -  ;; Approved -  ;; Approved - Approved by Teams 5/7. ;"/>
    <s v="1758.83"/>
    <s v="1758.83"/>
    <s v=";"/>
    <s v=";"/>
    <s v=";"/>
    <s v="BR"/>
    <s v="Vão motor/Painel/Posterior X6H"/>
    <s v="USD"/>
    <s v=""/>
    <s v=""/>
    <s v=""/>
    <s v=""/>
    <s v="1"/>
    <s v=""/>
    <s v=""/>
    <s v=""/>
    <s v="0"/>
    <s v=""/>
    <s v=""/>
    <s v=""/>
    <s v=""/>
    <s v="447580440"/>
    <s v=""/>
    <s v=""/>
  </r>
  <r>
    <d v="2024-05-01T00:00:00"/>
    <x v="7"/>
    <n v="133752"/>
    <s v="Recovered by ICC -  Stock divergence"/>
    <s v="FIAT"/>
    <d v="2024-05-06T00:00:00"/>
    <s v="Ouros"/>
    <s v="Inbound Premium"/>
    <n v="90.91"/>
    <n v="95"/>
    <n v="1.2721948905487272E-4"/>
    <s v="S1I-Inventory loss/adjustments"/>
    <s v="Cost Recovery"/>
    <s v="APTIV MANUFATURA E SERVICOS DE-743893"/>
    <s v="LITTELFUSE INC-725670"/>
    <s v="Divergencia estoque"/>
    <s v="DHL Express SA"/>
    <s v="PTA-00166326"/>
    <s v="12092078;"/>
    <s v=";"/>
    <s v=";"/>
    <s v="Aptiv"/>
    <s v="Premium - Productive"/>
    <s v="lua.barbosa.ribeiro@aptiv.com"/>
    <s v="2024-05-06T01:12:41.51"/>
    <s v="2024-05-29T04:50:51.09"/>
    <s v="SA"/>
    <s v="Closed Recovered"/>
    <s v="0"/>
    <s v=""/>
    <s v="90.91"/>
    <s v="2024-05-09T00:00:00"/>
    <s v="10023"/>
    <s v="Q11"/>
    <s v=""/>
    <s v="90.91"/>
    <s v="Non-Recoverable"/>
    <s v=""/>
    <s v="95"/>
    <s v="USD"/>
    <s v="1793 BROWN ST STE B"/>
    <s v="EAGLE PASS"/>
    <s v="725670"/>
    <s v="US"/>
    <s v="NA"/>
    <s v="TX"/>
    <s v="78852-5417"/>
    <s v="TV ANTONIO E FONSECA 250 BAIRRO"/>
    <s v="CONCEICAO DOS OUROS"/>
    <s v="743893"/>
    <s v="BR"/>
    <s v="SA"/>
    <s v="MG"/>
    <s v="37548-000"/>
    <s v="SPS"/>
    <s v="Approved"/>
    <s v="Edilson, Geraldo"/>
    <s v="2024-05-06T01:39:22.00"/>
    <s v="0"/>
    <s v=""/>
    <s v="9055067442"/>
    <s v=""/>
    <s v="Aptiv"/>
    <s v=""/>
    <s v="Invoice"/>
    <s v="Invoice"/>
    <s v=""/>
    <s v=""/>
    <s v="0 Days 0 Hr 26 Min "/>
    <s v="500"/>
    <s v="Approved -  ;; Approved -  ;"/>
    <s v="90.91"/>
    <s v="90.91"/>
    <s v=";"/>
    <s v=";"/>
    <s v=";"/>
    <s v="BR"/>
    <s v="VÃO MOTOR"/>
    <s v="USD"/>
    <s v=""/>
    <s v=""/>
    <s v=""/>
    <s v=""/>
    <s v="1"/>
    <s v="1"/>
    <s v=""/>
    <s v=""/>
    <s v="0"/>
    <s v=""/>
    <s v=""/>
    <s v=""/>
    <s v=""/>
    <s v=""/>
    <s v=""/>
    <s v=""/>
  </r>
  <r>
    <d v="2024-05-01T00:00:00"/>
    <x v="0"/>
    <n v="133754"/>
    <s v="Project - prototype/ samples - absorvido em NQE"/>
    <s v="FIAT"/>
    <d v="2024-05-06T00:00:00"/>
    <s v="Paraisopolis"/>
    <s v="Inbound Premium"/>
    <n v="1294.32"/>
    <n v="1294.32"/>
    <n v="1.8112719070894606E-3"/>
    <s v="E1D-Aptiv Design/Engineering changes"/>
    <s v="Cost Recovery"/>
    <s v="APTIV MANUFATURA E SERVICOS DE-724381"/>
    <s v="COLOMBI MOLLIFICIO SPA-7107555"/>
    <s v="Critical material to meet Fiat's request. Cost will be recovered from the customer, as informed by Guilherme Frigo, NQE 706,23"/>
    <s v="JAS DO BRASIL LTD"/>
    <s v="PTA-00166895"/>
    <s v="35832504;"/>
    <s v="151200;"/>
    <s v="329.55;"/>
    <s v="Aptiv"/>
    <s v="Premium - Productive"/>
    <s v="marcia.p.torres@aptiv.com"/>
    <s v="2024-05-06T01:25:35.47"/>
    <s v="2024-05-07T09:44:15.00"/>
    <s v="SA"/>
    <s v="Closed Recovered"/>
    <s v="0"/>
    <s v=""/>
    <s v="1294.32"/>
    <s v=""/>
    <s v="10012"/>
    <s v="Q11"/>
    <s v=""/>
    <s v="1194.9"/>
    <s v="Recoverable"/>
    <s v="NQE 706,23"/>
    <s v="1194.9"/>
    <s v="EUR"/>
    <s v="VIA XXV APRILE 45"/>
    <s v="VALMADRERA"/>
    <s v="7107555"/>
    <s v="IT"/>
    <s v="EMEA"/>
    <s v="LC"/>
    <s v="23868"/>
    <s v="AVENIDA AVELINO RIBEIRO, 900"/>
    <s v="PARAISOPOLIS"/>
    <s v="724381"/>
    <s v="BR"/>
    <s v="SA"/>
    <s v="MG"/>
    <s v="37660-000"/>
    <s v="SPS"/>
    <s v="Approved"/>
    <s v="Flores, Lorena"/>
    <s v="2024-05-07T09:44:15.00"/>
    <s v="0"/>
    <s v=""/>
    <s v=""/>
    <s v=""/>
    <s v="Aptiv"/>
    <s v=""/>
    <s v="Invoice"/>
    <s v="Email Quote"/>
    <s v=""/>
    <s v=""/>
    <s v="1 Days 8 Hr 18 Min "/>
    <s v=""/>
    <s v="Approved -  ;; Approved -  ;; Approved -  ;; Approved - Approved by Teams 5/7. ;"/>
    <s v="1294.32"/>
    <s v="1294.32"/>
    <s v=";"/>
    <s v=";"/>
    <s v=";"/>
    <s v="BR"/>
    <s v="FIAT DO BRASIL/PALIO:X6H - Marelli"/>
    <s v="EUR"/>
    <s v=""/>
    <s v=""/>
    <s v="Kg"/>
    <s v="Critical material to meet Fiat's request. Cost will be recovered from the customer, as informed by Guilherme Frigo NQE 706,23"/>
    <s v="1.0832"/>
    <s v="1.0832"/>
    <s v=""/>
    <s v=""/>
    <s v="0"/>
    <s v=""/>
    <s v=""/>
    <s v=""/>
    <s v=""/>
    <s v="429005424"/>
    <s v=""/>
    <s v=""/>
  </r>
  <r>
    <d v="2024-05-01T00:00:00"/>
    <x v="3"/>
    <n v="133780"/>
    <s v="Customer reschedule - FCA - será negociado"/>
    <s v="FIAT"/>
    <d v="2024-05-07T00:00:00"/>
    <s v="Ouros"/>
    <s v="Inbound Premium"/>
    <n v="1280"/>
    <n v="1280"/>
    <n v="1.7912324935676724E-3"/>
    <s v="S2-External Customer driven schedule changes"/>
    <s v="Cost Recovery"/>
    <s v="APTIV MANUFATURA E SERVICOS DE-743936"/>
    <s v="APTIV SERVICES DEUTSCHLAND GMBH-763136"/>
    <s v="Increase FIAT - The cost will be passed on to the customer."/>
    <s v="JAS DO BRASIL LTD"/>
    <s v="PTA-00168839"/>
    <s v="15492844;"/>
    <s v=";"/>
    <s v=";"/>
    <s v="Customer"/>
    <s v="Premium - Productive"/>
    <s v="lua.barbosa.ribeiro@aptiv.com"/>
    <s v="2024-05-06T03:05:09.49"/>
    <s v="2024-05-29T04:58:44.64"/>
    <s v="SA"/>
    <s v="Open"/>
    <s v="0"/>
    <s v=""/>
    <s v="0"/>
    <s v="2024-05-15T00:00:00"/>
    <s v="10023"/>
    <s v="Q11"/>
    <s v=""/>
    <s v="750.64"/>
    <s v="Recoverable"/>
    <s v=""/>
    <s v="1280"/>
    <s v="USD"/>
    <s v="RATHSBERGSTRASSE 25"/>
    <s v="NUREMBERG"/>
    <s v="763136"/>
    <s v="DE"/>
    <s v="EMEA"/>
    <s v="BY"/>
    <s v="90411"/>
    <s v="TRAVESSA ANTONIO EUGENIO DA FONSECA"/>
    <s v="CONCEICAO DOS OUROS"/>
    <s v="743936"/>
    <s v="BR"/>
    <s v="SA"/>
    <s v="MG"/>
    <s v="37548-000"/>
    <s v="SPS"/>
    <s v="Approved"/>
    <s v="Flores, Lorena"/>
    <s v="2024-05-20T06:44:20.00"/>
    <s v="0"/>
    <s v=""/>
    <s v="NUE47597219"/>
    <s v=""/>
    <s v="Customer"/>
    <s v=""/>
    <s v="Invoice"/>
    <s v="Invoice"/>
    <s v="FIAT"/>
    <s v=""/>
    <s v="14 Days 3 Hr 39 Min "/>
    <s v=""/>
    <s v="Approved -  ;; Approved -  ;; Approved -  ;; Approved - Approved by Teams 5/20. ;"/>
    <s v="1280"/>
    <s v="1280"/>
    <s v=";"/>
    <s v=";"/>
    <s v=";"/>
    <s v="BR"/>
    <s v="POSTERIOR X6H"/>
    <s v="USD"/>
    <s v=""/>
    <s v=""/>
    <s v=""/>
    <s v="13669363; 15492836; 33405706; 13669354; 13669362; 15492867; 13781248; ;13653659; 33500006"/>
    <s v="1"/>
    <s v="1"/>
    <s v=""/>
    <s v=""/>
    <s v="0"/>
    <s v=""/>
    <s v=""/>
    <s v=""/>
    <s v=""/>
    <s v=""/>
    <s v=""/>
    <s v=""/>
  </r>
  <r>
    <d v="2024-05-01T00:00:00"/>
    <x v="3"/>
    <n v="133791"/>
    <s v="Customer reschedule - FCA - será negociado"/>
    <s v="FIAT"/>
    <d v="2024-05-06T00:00:00"/>
    <s v="Ouros"/>
    <s v="Inbound Premium"/>
    <n v="990"/>
    <n v="990"/>
    <n v="1.3854063817437467E-3"/>
    <s v="S2-External Customer driven schedule changes"/>
    <s v="Cost Recovery"/>
    <s v="Paraisopolis-10012"/>
    <s v="MTA ANTENNE SRL-7107642"/>
    <s v="Reprograma Cliente"/>
    <s v="JAS DO BRASIL LTD"/>
    <s v="PTA-00166361"/>
    <s v="15368628;"/>
    <s v=";"/>
    <s v=";"/>
    <s v="Customer"/>
    <s v="Premium - Productive"/>
    <s v="william.de.siqueira@aptiv.com"/>
    <s v="2024-05-06T03:16:21.01"/>
    <s v="2024-05-07T02:58:19.08"/>
    <s v="SA"/>
    <s v="Open"/>
    <s v="0"/>
    <s v=""/>
    <s v="0"/>
    <s v=""/>
    <s v="10023"/>
    <s v="Q11"/>
    <s v=""/>
    <s v="93.8"/>
    <s v="Recoverable"/>
    <s v="Custo será recuperado do Cliente"/>
    <s v="990"/>
    <s v="USD"/>
    <s v="VIALE DELLINDUSTRIA 12"/>
    <s v="CODOGNO"/>
    <s v="7107642"/>
    <s v="IT"/>
    <s v="EMEA"/>
    <s v="LO"/>
    <s v="26845"/>
    <s v="Av. Avelino Ribeiro, 900"/>
    <s v="PARAISOPOLIS"/>
    <s v="10012"/>
    <s v="BR"/>
    <s v="SA"/>
    <s v="Minas Gerais"/>
    <s v="37660-000"/>
    <s v="SPS"/>
    <s v="Approved"/>
    <s v="Naus, Angelica"/>
    <s v="2024-05-06T04:57:28.00"/>
    <s v="0"/>
    <s v=""/>
    <s v=""/>
    <s v=""/>
    <s v="Customer"/>
    <s v=""/>
    <s v="Invoice"/>
    <s v="Invoice"/>
    <s v="FIAT"/>
    <s v=""/>
    <s v="0 Days 1 Hr 41 Min "/>
    <s v="1000"/>
    <s v="Approved -  ;; Approved -  ;; Approved -  ;"/>
    <s v="990"/>
    <s v="990"/>
    <s v=";"/>
    <s v=";"/>
    <s v=";"/>
    <s v="BR"/>
    <s v="Posterior X6H"/>
    <s v="USD"/>
    <s v=""/>
    <s v=""/>
    <s v=""/>
    <s v=""/>
    <s v="1"/>
    <s v="1"/>
    <s v=""/>
    <s v=""/>
    <s v="0"/>
    <s v=""/>
    <s v=""/>
    <s v=""/>
    <s v=""/>
    <s v="428456263"/>
    <s v=""/>
    <s v=""/>
  </r>
  <r>
    <d v="2024-05-01T00:00:00"/>
    <x v="0"/>
    <n v="133864"/>
    <s v="Project - prototype/ samples - absorvido em cotação"/>
    <s v="JOHN DEERE"/>
    <d v="2024-05-06T00:00:00"/>
    <s v="Paraisopolis"/>
    <s v="Inbound Premium"/>
    <n v="140"/>
    <n v="140"/>
    <n v="1.9591605398396416E-4"/>
    <s v="E1P-Prototypes/Samples"/>
    <s v="Cost Recovery"/>
    <s v="APTIV MANUFATURA E SERVICOS DE-733223"/>
    <s v="APTIV-733989"/>
    <s v="Parts for project development. Freight will be SC 529-24 absorbed in the SC 5 quotation. "/>
    <s v="DHL Express SA"/>
    <s v="PTA-00166513"/>
    <s v="13667840;"/>
    <s v=";"/>
    <s v=";"/>
    <s v="Aptiv"/>
    <s v="Premium - Productive"/>
    <s v="rayzza.peres@aptiv.com"/>
    <s v="2024-05-06T06:23:41.97"/>
    <s v="2024-05-07T10:49:44.00"/>
    <s v="SA"/>
    <s v="Closed Recovered"/>
    <s v="0"/>
    <s v=""/>
    <s v="140"/>
    <s v=""/>
    <s v="10012"/>
    <s v="Q11"/>
    <s v=""/>
    <s v="140"/>
    <s v="Recoverable"/>
    <s v=""/>
    <s v="140"/>
    <s v="USD"/>
    <s v="48 WALTER JONES BLVD"/>
    <s v="EL PASO"/>
    <s v="733989"/>
    <s v="US"/>
    <s v="NA"/>
    <s v="TX"/>
    <s v="79906-5301"/>
    <s v="AVENIDA AVELINO RIBEIRO, 900"/>
    <s v="PARAISOPOLIS"/>
    <s v="733223"/>
    <s v="BR"/>
    <s v="SA"/>
    <s v="MG"/>
    <s v="37660-000"/>
    <s v="SPS"/>
    <s v="Approved"/>
    <s v="Edilson, Geraldo"/>
    <s v="2024-05-07T10:49:44.00"/>
    <s v="0"/>
    <s v="DHL Express SA"/>
    <s v=""/>
    <s v=""/>
    <s v="Aptiv"/>
    <s v=""/>
    <s v="Invoice"/>
    <s v="Invoice"/>
    <s v=""/>
    <s v=""/>
    <s v="0 Days 16 Hr 26 Min "/>
    <s v="500"/>
    <s v="Approved -  ;; Approved -  ;"/>
    <s v="140"/>
    <s v="140"/>
    <s v=";"/>
    <s v=";"/>
    <s v=";"/>
    <s v="BR"/>
    <s v="MERCURY PCT 2"/>
    <s v="USD"/>
    <s v=""/>
    <s v=""/>
    <s v=""/>
    <s v="13667840"/>
    <s v="1"/>
    <s v="1"/>
    <s v=""/>
    <s v="140"/>
    <s v="140"/>
    <s v="USD"/>
    <s v="1"/>
    <s v=""/>
    <s v=""/>
    <s v=""/>
    <s v=""/>
    <s v=""/>
  </r>
  <r>
    <d v="2024-05-01T00:00:00"/>
    <x v="9"/>
    <n v="133948"/>
    <s v="Recovered by ICC - C P&amp;A"/>
    <s v="JOHN DEERE"/>
    <d v="2024-05-07T00:00:00"/>
    <s v="Paraisopolis"/>
    <s v="Inbound Premium"/>
    <n v="140.04"/>
    <n v="140.04"/>
    <n v="1.9597202999938813E-4"/>
    <s v="OOOT-Other/Sales"/>
    <s v="Cost Recovery"/>
    <s v="Paraisopolis-10012"/>
    <s v="Serendipity-Dummy"/>
    <s v="Peças para atender demanda de P&amp;A"/>
    <s v="DHL Express SA"/>
    <s v="PTA-00170012"/>
    <s v="35492003;"/>
    <s v=";"/>
    <s v=";"/>
    <s v="Aptiv"/>
    <s v="Premium - Productive"/>
    <s v="william.de.siqueira@aptiv.com"/>
    <s v="2024-05-07T10:23:50.78"/>
    <s v="2024-05-27T09:59:04.00"/>
    <s v="SA"/>
    <s v="Closed Not Recovered"/>
    <s v="0"/>
    <s v=""/>
    <s v="0"/>
    <s v=""/>
    <s v="10012"/>
    <s v="Q11"/>
    <s v=""/>
    <s v=""/>
    <s v="Non-Recoverable"/>
    <s v=""/>
    <s v="140.04"/>
    <s v=""/>
    <s v="152 East Main Street"/>
    <s v="NY"/>
    <s v="Dummy"/>
    <s v="US"/>
    <s v="NA"/>
    <s v="1"/>
    <s v="11743"/>
    <s v="Av. Avelino Ribeiro, 900"/>
    <s v="PARAISOPOLIS"/>
    <s v="10012"/>
    <s v="BR"/>
    <s v="SA"/>
    <s v="Minas Gerais"/>
    <s v="37660-000"/>
    <s v="SPS"/>
    <s v="Approved"/>
    <s v="Edilson, Geraldo"/>
    <s v="2024-05-27T09:59:04.00"/>
    <s v="0"/>
    <s v=""/>
    <s v=""/>
    <s v=""/>
    <s v="Aptiv"/>
    <s v=""/>
    <s v="Invoice"/>
    <s v=""/>
    <s v=""/>
    <s v=""/>
    <s v="20 Days 11 Hr 35 Min "/>
    <s v="500"/>
    <s v="Approved -  ;; Approved -  ;"/>
    <s v="140.04"/>
    <s v="140.04"/>
    <s v=";"/>
    <s v=";"/>
    <s v=";"/>
    <s v="BR"/>
    <s v="P&amp;A"/>
    <s v="USD"/>
    <s v=""/>
    <s v=""/>
    <s v=""/>
    <s v=""/>
    <s v="1"/>
    <s v=""/>
    <s v=""/>
    <s v=""/>
    <s v="0"/>
    <s v=""/>
    <s v=""/>
    <s v=""/>
    <s v=""/>
    <s v=""/>
    <s v=""/>
    <s v=""/>
  </r>
  <r>
    <d v="2024-05-01T00:00:00"/>
    <x v="3"/>
    <n v="133982"/>
    <s v="Customer reschedule - FCA - será negociado"/>
    <s v="FIAT"/>
    <d v="2024-05-07T00:00:00"/>
    <s v="Ouros"/>
    <s v="Inbound Premium"/>
    <n v="980.7"/>
    <n v="980.7"/>
    <n v="1.372391958157669E-3"/>
    <s v="S2-External Customer driven schedule changes"/>
    <s v="Cost Recovery"/>
    <s v="Paraisopolis-10012"/>
    <s v="MTA ANTENNE SRL-7107642"/>
    <s v="Reprograma Cliente"/>
    <s v="JAS DO BRASIL LTD"/>
    <s v="PTA-00167071"/>
    <s v="35105680;"/>
    <s v=";"/>
    <s v=";"/>
    <s v="Customer"/>
    <s v="Premium - Productive"/>
    <s v="william.de.siqueira@aptiv.com"/>
    <s v="2024-05-08T01:42:48.79"/>
    <s v="2024-05-08T10:50:15.00"/>
    <s v="SA"/>
    <s v="Open"/>
    <s v="0"/>
    <s v=""/>
    <s v="0"/>
    <s v=""/>
    <s v="10023"/>
    <s v="Q11"/>
    <s v=""/>
    <s v=""/>
    <s v="Recoverable"/>
    <s v="Custo será recuperado do Cliente"/>
    <s v="980.7"/>
    <s v=""/>
    <s v="VIALE DELLINDUSTRIA 12"/>
    <s v="CODOGNO"/>
    <s v="7107642"/>
    <s v="IT"/>
    <s v="EMEA"/>
    <s v="LO"/>
    <s v="26845"/>
    <s v="Av. Avelino Ribeiro, 900"/>
    <s v="PARAISOPOLIS"/>
    <s v="10012"/>
    <s v="BR"/>
    <s v="SA"/>
    <s v="Minas Gerais"/>
    <s v="37660-000"/>
    <s v="SPS"/>
    <s v="Approved"/>
    <s v="Naus, Angelica"/>
    <s v="2024-05-08T10:50:15.00"/>
    <s v="0"/>
    <s v=""/>
    <s v=""/>
    <s v=""/>
    <s v="Customer"/>
    <s v=""/>
    <s v="Invoice"/>
    <s v=""/>
    <s v="FIAT"/>
    <s v=""/>
    <s v="0 Days 9 Hr 7 Min "/>
    <s v="1000"/>
    <s v="Approved -  ;; Approved -  ;; Approved -  ;; Approved -  ;"/>
    <s v="980.7"/>
    <s v="980.7"/>
    <s v=";"/>
    <s v=";"/>
    <s v=";"/>
    <s v="BR"/>
    <s v="VÃO MOTOR X6H"/>
    <s v="USD"/>
    <s v=""/>
    <s v=""/>
    <s v=""/>
    <s v=""/>
    <s v="1"/>
    <s v=""/>
    <s v=""/>
    <s v=""/>
    <s v="0"/>
    <s v=""/>
    <s v=""/>
    <s v=""/>
    <s v=""/>
    <s v="428456263"/>
    <s v=""/>
    <s v=""/>
  </r>
  <r>
    <d v="2024-05-01T00:00:00"/>
    <x v="1"/>
    <n v="134076"/>
    <s v=" Recovered by ICC -  Ordering issue"/>
    <s v="CNH COMBINE"/>
    <d v="2024-05-07T00:00:00"/>
    <s v="Paraisopolis"/>
    <s v="Inbound Premium"/>
    <n v="328.87"/>
    <n v="328.87"/>
    <n v="4.6022080481218782E-4"/>
    <s v="OOOT-Other/Sales"/>
    <s v="Cost Recovery"/>
    <s v="Paraisopolis-10012"/>
    <s v="TTI INC-Dummy"/>
    <s v="problema no TMC para embarcar peças no Maritimo"/>
    <s v="DHL Express SA"/>
    <s v="PTA-00166776"/>
    <s v="15501783;"/>
    <s v=";"/>
    <s v=";"/>
    <s v="Aptiv"/>
    <s v="Premium - Productive"/>
    <s v="william.de.siqueira@aptiv.com"/>
    <s v="2024-05-07T03:14:52.06"/>
    <s v="2024-05-07T05:31:01.00"/>
    <s v="SA"/>
    <s v="Closed Not Recovered"/>
    <s v="0"/>
    <s v=""/>
    <s v="0"/>
    <s v=""/>
    <s v="10012"/>
    <s v="Q11"/>
    <s v=""/>
    <s v=""/>
    <s v="Non-Recoverable"/>
    <s v=""/>
    <s v="328.87"/>
    <s v=""/>
    <s v="US"/>
    <s v="."/>
    <s v="Dummy"/>
    <s v="US"/>
    <s v="NA"/>
    <s v="."/>
    <s v="76137"/>
    <s v="Av. Avelino Ribeiro, 900"/>
    <s v="PARAISOPOLIS"/>
    <s v="10012"/>
    <s v="BR"/>
    <s v="SA"/>
    <s v="Minas Gerais"/>
    <s v="37660-000"/>
    <s v="SPS"/>
    <s v="Approved"/>
    <s v="Edilson, Geraldo"/>
    <s v="2024-05-07T05:31:01.00"/>
    <s v="0"/>
    <s v=""/>
    <s v=""/>
    <s v=""/>
    <s v="Aptiv"/>
    <s v=""/>
    <s v="Invoice"/>
    <s v=""/>
    <s v=""/>
    <s v=""/>
    <s v="0 Days 2 Hr 16 Min "/>
    <s v="500"/>
    <s v="Approved -  ;; Approved -  ;"/>
    <s v="328.87"/>
    <s v="328.87"/>
    <s v=";"/>
    <s v=";"/>
    <s v=";"/>
    <s v="BR"/>
    <s v="TB15, COMBINE, TOMB"/>
    <s v="USD"/>
    <s v=""/>
    <s v=""/>
    <s v=""/>
    <s v=""/>
    <s v="1"/>
    <s v=""/>
    <s v=""/>
    <s v=""/>
    <s v="0"/>
    <s v=""/>
    <s v=""/>
    <s v=""/>
    <s v=""/>
    <s v=""/>
    <s v=""/>
    <s v=""/>
  </r>
  <r>
    <d v="2024-05-01T00:00:00"/>
    <x v="0"/>
    <n v="134077"/>
    <s v="Project - prototype/ samples"/>
    <s v="VW"/>
    <d v="2024-05-07T00:00:00"/>
    <s v="Paraisopolis"/>
    <s v="Inbound Premium"/>
    <n v="120"/>
    <n v="120"/>
    <n v="1.679280462719693E-4"/>
    <s v="E1P-Prototypes/Samples"/>
    <s v="Cost Recovery"/>
    <s v="APTIV MANUFATURA E SERVICOS DE-724381"/>
    <s v="Aptiv Services Deutschl. GmbH-G1ES"/>
    <s v="Parts for project development. Freight approved by email by the Project Manager."/>
    <s v="DHL Express SA"/>
    <s v="PTA-00166778"/>
    <s v="33514298;"/>
    <s v=";"/>
    <s v=";"/>
    <s v="Aptiv"/>
    <s v="Premium - Productive"/>
    <s v="Stefany.Tressoldi@aptiv.com"/>
    <s v="2024-05-07T03:19:24.83"/>
    <s v="2024-05-07T05:31:12.00"/>
    <s v="SA"/>
    <s v="Open"/>
    <s v="0"/>
    <s v=""/>
    <s v="0"/>
    <s v=""/>
    <s v="10012"/>
    <s v="Q11"/>
    <s v=""/>
    <s v=""/>
    <s v="Recoverable"/>
    <s v=""/>
    <s v="120"/>
    <s v=""/>
    <s v="Am Technologiepark 1"/>
    <s v="Wuppertal"/>
    <s v="G1ES"/>
    <s v="DE"/>
    <s v="EMEA"/>
    <s v="Nordrhein-Westfalen"/>
    <s v="42119"/>
    <s v="AVENIDA AVELINO RIBEIRO, 900"/>
    <s v="PARAISOPOLIS"/>
    <s v="724381"/>
    <s v="BR"/>
    <s v="SA"/>
    <s v="MG"/>
    <s v="37660-000"/>
    <s v="SPS"/>
    <s v="Approved"/>
    <s v="Edilson, Geraldo"/>
    <s v="2024-05-07T05:31:12.00"/>
    <s v="0"/>
    <s v="DHL Express SA"/>
    <s v="1409003606"/>
    <s v=""/>
    <s v="Aptiv"/>
    <s v=""/>
    <s v="Invoice"/>
    <s v="Invoice"/>
    <s v=""/>
    <s v=""/>
    <s v="0 Days 2 Hr 11 Min "/>
    <s v="500"/>
    <s v="Approved -  ;; Approved -  ;"/>
    <s v="120"/>
    <s v="120"/>
    <s v=";"/>
    <s v=";"/>
    <s v=";"/>
    <s v="BR"/>
    <s v="246 A0 SUV"/>
    <s v="USD"/>
    <s v=""/>
    <s v=""/>
    <s v=""/>
    <s v="DPP1233N"/>
    <s v="1"/>
    <s v=""/>
    <s v=""/>
    <s v=""/>
    <s v="0"/>
    <s v=""/>
    <s v=""/>
    <s v=""/>
    <s v=""/>
    <s v=""/>
    <s v=""/>
    <s v=""/>
  </r>
  <r>
    <d v="2024-05-01T00:00:00"/>
    <x v="3"/>
    <n v="134215"/>
    <s v="Customer reschedule - FCA - será negociado"/>
    <s v="FIAT"/>
    <d v="2024-05-09T00:00:00"/>
    <s v="Ouros"/>
    <s v="Inbound Premium"/>
    <n v="514.79999999999995"/>
    <n v="530"/>
    <n v="7.2041131850674811E-4"/>
    <s v="S2-External Customer driven schedule changes"/>
    <s v="Cost Recovery"/>
    <s v="APTIV MANUFATURA E SERVICOS DE-743893"/>
    <s v="DELFINGEN IT-VERONA SRL-7068019"/>
    <s v="Reprograma FIAT - Custos serão recuperados do cliente"/>
    <s v="DHL Express SA"/>
    <s v="PTA-00167052"/>
    <s v="33239677;"/>
    <s v=";"/>
    <s v=";"/>
    <s v="Customer"/>
    <s v="Premium - Productive"/>
    <s v="lua.barbosa.ribeiro@aptiv.com"/>
    <s v="2024-05-08T12:24:41.63"/>
    <s v="2024-05-29T05:01:53.24"/>
    <s v="SA"/>
    <s v="Open"/>
    <s v="0"/>
    <s v=""/>
    <s v="514.8"/>
    <s v="2024-05-16T00:00:00"/>
    <s v="10023"/>
    <s v="Q11"/>
    <s v=""/>
    <s v="514.8"/>
    <s v="Recoverable"/>
    <s v=""/>
    <s v="530"/>
    <s v="USD"/>
    <s v="LOCALITA VANZELLE 3"/>
    <s v="RIVOLI VERONESE"/>
    <s v="7068019"/>
    <s v="IT"/>
    <s v="EMEA"/>
    <s v="VR"/>
    <s v="37010"/>
    <s v="TV ANTONIO E FONSECA 250 BAIRRO"/>
    <s v="CONCEICAO DOS OUROS"/>
    <s v="743893"/>
    <s v="BR"/>
    <s v="SA"/>
    <s v="MG"/>
    <s v="37548-000"/>
    <s v="SPS"/>
    <s v="Approved"/>
    <s v="Carvalho, Eliane R"/>
    <s v="2024-05-08T08:13:19.00"/>
    <s v="0"/>
    <s v=""/>
    <s v="3874932412"/>
    <s v=""/>
    <s v="Customer"/>
    <s v=""/>
    <s v="Invoice"/>
    <s v="Invoice"/>
    <s v="FIAT"/>
    <s v=""/>
    <s v="0 Days 7 Hr 48 Min "/>
    <s v="800"/>
    <s v="Approved -  ;; Approved -  ;; Approved -  ;"/>
    <s v="514.8"/>
    <s v="514.8"/>
    <s v=";"/>
    <s v=";"/>
    <s v=";"/>
    <s v="BR"/>
    <s v="FIRE"/>
    <s v="USD"/>
    <s v=""/>
    <s v=""/>
    <s v=""/>
    <s v="33167394"/>
    <s v="1"/>
    <s v="1"/>
    <s v=""/>
    <s v=""/>
    <s v="0"/>
    <s v=""/>
    <s v=""/>
    <s v=""/>
    <s v=""/>
    <s v="505882451"/>
    <s v=""/>
    <s v=""/>
  </r>
  <r>
    <d v="2024-05-01T00:00:00"/>
    <x v="3"/>
    <n v="134225"/>
    <s v="Customer reschedule - FCA - será negociado"/>
    <s v="FIAT"/>
    <d v="2024-05-08T00:00:00"/>
    <s v="Paraisopolis"/>
    <s v="Inbound Premium"/>
    <n v="366.65"/>
    <n v="366.65"/>
    <n v="5.1309015138014617E-4"/>
    <s v="S2-External Customer driven schedule changes"/>
    <s v="Cost Recovery"/>
    <s v="Paraisopolis-10012"/>
    <s v="MCE srl-Dummy"/>
    <s v="Reprograma Cliente"/>
    <s v="DHL Express SA"/>
    <s v="PTA-00170013"/>
    <s v="35060073;"/>
    <s v=";"/>
    <s v=";"/>
    <s v="Customer"/>
    <s v="Premium - Productive"/>
    <s v="william.de.siqueira@aptiv.com"/>
    <s v="2024-05-08T01:06:21.19"/>
    <s v="2024-05-27T09:59:13.00"/>
    <s v="SA"/>
    <s v="Open"/>
    <s v="0"/>
    <s v=""/>
    <s v="0"/>
    <s v=""/>
    <s v="10012"/>
    <s v="Q11"/>
    <s v=""/>
    <s v=""/>
    <s v="Recoverable"/>
    <s v="Custo será recuperado do Cliente"/>
    <s v="366.65"/>
    <s v=""/>
    <s v="Via Tetti dell' Oleo, 29/31"/>
    <s v="."/>
    <s v="Dummy"/>
    <s v="IT"/>
    <s v="EMEA"/>
    <s v="10071 Borgaro Torinese"/>
    <s v="10071"/>
    <s v="Av. Avelino Ribeiro, 900"/>
    <s v="PARAISOPOLIS"/>
    <s v="10012"/>
    <s v="BR"/>
    <s v="SA"/>
    <s v="Minas Gerais"/>
    <s v="37660-000"/>
    <s v="SPS"/>
    <s v="Approved"/>
    <s v="Edilson, Geraldo"/>
    <s v="2024-05-27T09:59:13.00"/>
    <s v="0"/>
    <s v=""/>
    <s v=""/>
    <s v=""/>
    <s v="Customer"/>
    <s v=""/>
    <s v="Invoice"/>
    <s v=""/>
    <s v="FIAT"/>
    <s v=""/>
    <s v="19 Days 8 Hr 52 Min "/>
    <s v="500"/>
    <s v="Approved -  ;; Approved -  ;"/>
    <s v="366.65"/>
    <s v="366.65"/>
    <s v=";"/>
    <s v=";"/>
    <s v=";"/>
    <s v="BR"/>
    <s v="LANTERNA"/>
    <s v="USD"/>
    <s v=""/>
    <s v=""/>
    <s v=""/>
    <s v=""/>
    <s v="1"/>
    <s v=""/>
    <s v=""/>
    <s v=""/>
    <s v="0"/>
    <s v=""/>
    <s v=""/>
    <s v=""/>
    <s v=""/>
    <s v=""/>
    <s v=""/>
    <s v=""/>
  </r>
  <r>
    <d v="2024-05-01T00:00:00"/>
    <x v="3"/>
    <n v="134375"/>
    <s v="Customer reschedule - FCA - será negociado"/>
    <s v="FIAT"/>
    <d v="2024-05-08T00:00:00"/>
    <s v="Paraisopolis"/>
    <s v="Inbound Premium"/>
    <n v="360.34"/>
    <n v="360.34"/>
    <n v="5.0425993494701169E-4"/>
    <s v="S2-External Customer driven schedule changes"/>
    <s v="Cost Recovery"/>
    <s v="Paraisopolis-10012"/>
    <s v="ROYAL POWER SOLUTIONS-Dummy"/>
    <s v="Reprograma Cliente"/>
    <s v="DHL Express SA"/>
    <s v="PTA-00167125"/>
    <s v="15524574;"/>
    <s v=";"/>
    <s v=";"/>
    <s v="Customer"/>
    <s v="Premium - Productive"/>
    <s v="william.de.siqueira@aptiv.com"/>
    <s v="2024-05-09T12:11:29.04"/>
    <s v="2024-05-09T12:46:10.00"/>
    <s v="SA"/>
    <s v="Open"/>
    <s v="0"/>
    <s v=""/>
    <s v="0"/>
    <s v=""/>
    <s v="10012"/>
    <s v="Q11"/>
    <s v=""/>
    <s v=""/>
    <s v="Recoverable"/>
    <s v="Custo será recuperado do Cliente"/>
    <s v="360.34"/>
    <s v=""/>
    <s v="125, Mercedes Drive"/>
    <s v="1"/>
    <s v="Dummy"/>
    <s v="US"/>
    <s v="NA"/>
    <s v="1"/>
    <s v="60188"/>
    <s v="Av. Avelino Ribeiro, 900"/>
    <s v="PARAISOPOLIS"/>
    <s v="10012"/>
    <s v="BR"/>
    <s v="SA"/>
    <s v="Minas Gerais"/>
    <s v="37660-000"/>
    <s v="SPS"/>
    <s v="Approved"/>
    <s v="Edilson, Geraldo"/>
    <s v="2024-05-09T12:46:10.00"/>
    <s v="0"/>
    <s v=""/>
    <s v=""/>
    <s v=""/>
    <s v="Customer"/>
    <s v=""/>
    <s v="Invoice"/>
    <s v=""/>
    <s v="FIAT"/>
    <s v=""/>
    <s v="0 Days 0 Hr 34 Min "/>
    <s v="500"/>
    <s v="Approved -  ;; Approved -  ;"/>
    <s v="360.34"/>
    <s v="360.34"/>
    <s v=";"/>
    <s v=";"/>
    <s v=";"/>
    <s v="BR"/>
    <s v="BATERIA"/>
    <s v="USD"/>
    <s v=""/>
    <s v=""/>
    <s v=""/>
    <s v=""/>
    <s v="1"/>
    <s v=""/>
    <s v=""/>
    <s v=""/>
    <s v="0"/>
    <s v=""/>
    <s v=""/>
    <s v=""/>
    <s v=""/>
    <s v=""/>
    <s v=""/>
    <s v=""/>
  </r>
  <r>
    <d v="2024-05-01T00:00:00"/>
    <x v="7"/>
    <n v="134480"/>
    <s v="ICC Stock divergence"/>
    <s v="JOHN DEERE"/>
    <d v="2024-05-01T00:00:00"/>
    <s v="Paraisopolis"/>
    <s v="Inbound Premium"/>
    <n v="76.88"/>
    <n v="76.88"/>
    <n v="1.0758590164490832E-4"/>
    <s v="S1I-Inventory loss/adjustments"/>
    <s v="Cost Recovery"/>
    <s v="Paraisopolis-10012"/>
    <s v="EATON -Dummy"/>
    <s v="Divergência de estoque, porcas compradas via spot"/>
    <s v="DHL Express SA"/>
    <s v="PTA-00167124"/>
    <s v="33191106;"/>
    <s v=";"/>
    <s v=";"/>
    <s v="Aptiv"/>
    <s v="Premium - Productive"/>
    <s v="william.de.siqueira@aptiv.com"/>
    <s v="2024-05-09T12:08:47.77"/>
    <s v="2024-05-09T12:32:01.00"/>
    <s v="SA"/>
    <s v="Closed Not Recovered"/>
    <s v="0"/>
    <s v=""/>
    <s v="0"/>
    <s v=""/>
    <s v="10012"/>
    <s v="Q11"/>
    <s v=""/>
    <s v=""/>
    <s v="Non-Recoverable"/>
    <s v=""/>
    <s v="76.88"/>
    <s v=""/>
    <s v="Prolongacion Hnos Escobar No.- 7750 "/>
    <s v="CHICAGO"/>
    <s v="Dummy"/>
    <s v="US"/>
    <s v="NA"/>
    <s v="."/>
    <s v="60673-128"/>
    <s v="Av. Avelino Ribeiro, 900"/>
    <s v="PARAISOPOLIS"/>
    <s v="10012"/>
    <s v="BR"/>
    <s v="SA"/>
    <s v="Minas Gerais"/>
    <s v="37660-000"/>
    <s v="SPS"/>
    <s v="Approved"/>
    <s v="Edilson, Geraldo"/>
    <s v="2024-05-09T12:32:01.00"/>
    <s v="0"/>
    <s v=""/>
    <s v=""/>
    <s v=""/>
    <s v="Aptiv"/>
    <s v=""/>
    <s v="Invoice"/>
    <s v=""/>
    <s v=""/>
    <s v=""/>
    <s v="0 Days 0 Hr 23 Min "/>
    <s v="500"/>
    <s v="Approved -  ;; Approved -  ;"/>
    <s v="76.88"/>
    <s v="76.88"/>
    <s v=";"/>
    <s v=";"/>
    <s v=";"/>
    <s v="BR"/>
    <s v="8R"/>
    <s v="USD"/>
    <s v=""/>
    <s v=""/>
    <s v=""/>
    <s v=""/>
    <s v="1"/>
    <s v=""/>
    <s v=""/>
    <s v=""/>
    <s v="0"/>
    <s v=""/>
    <s v=""/>
    <s v=""/>
    <s v=""/>
    <s v=""/>
    <s v=""/>
    <s v=""/>
  </r>
  <r>
    <d v="2024-05-01T00:00:00"/>
    <x v="3"/>
    <n v="134506"/>
    <s v="Customer reschedule - FCA - será negociado"/>
    <s v="FIAT"/>
    <d v="2024-05-10T00:00:00"/>
    <s v="Paraisopolis"/>
    <s v="Inbound Premium"/>
    <n v="450"/>
    <n v="450"/>
    <n v="6.2973017351988477E-4"/>
    <s v="S2-External Customer driven schedule changes"/>
    <s v="Cost Recovery"/>
    <s v="APTIV MANUFATURA E SERVICOS DE-743893"/>
    <s v="ITW LYS FUSION SRL-7086011"/>
    <s v="Reprograma FIAT - custos serão recuperados do cliente."/>
    <s v="DHL Express SA"/>
    <s v="PTA-00167173"/>
    <s v="15395807;"/>
    <s v=";"/>
    <s v=";"/>
    <s v="Customer"/>
    <s v="Premium - Productive"/>
    <s v="lua.barbosa.ribeiro@aptiv.com"/>
    <s v="2024-05-09T01:32:26.00"/>
    <s v="2024-05-29T05:24:24.74"/>
    <s v="SA"/>
    <s v="Open"/>
    <s v="0"/>
    <s v=""/>
    <s v="0"/>
    <s v="2024-05-16T00:00:00"/>
    <s v="10012"/>
    <s v="Q11"/>
    <s v=""/>
    <s v="302.4"/>
    <s v="Recoverable"/>
    <s v=""/>
    <s v="450"/>
    <s v="USD"/>
    <s v="VIA POIRINO 28"/>
    <s v="PRALORMO"/>
    <s v="7086011"/>
    <s v="IT"/>
    <s v="EMEA"/>
    <s v="TO"/>
    <s v="10040"/>
    <s v="TV ANTONIO E FONSECA 250 BAIRRO"/>
    <s v="CONCEICAO DOS OUROS"/>
    <s v="743893"/>
    <s v="BR"/>
    <s v="SA"/>
    <s v="MG"/>
    <s v="37548-000"/>
    <s v="SPS"/>
    <s v="Approved"/>
    <s v="Edilson, Geraldo"/>
    <s v="2024-05-09T02:52:24.00"/>
    <s v="0"/>
    <s v=""/>
    <s v="4712981346"/>
    <s v=""/>
    <s v="Customer"/>
    <s v=""/>
    <s v="Invoice"/>
    <s v="Invoice"/>
    <s v="FIAT"/>
    <s v=""/>
    <s v="0 Days 1 Hr 19 Min "/>
    <s v="500"/>
    <s v="Approved -  ;; Approved -  ;"/>
    <s v="450"/>
    <s v="450"/>
    <s v=";"/>
    <s v=";"/>
    <s v=";"/>
    <s v="BR"/>
    <s v="POSTERIOR X6H"/>
    <s v="USD"/>
    <s v=""/>
    <s v=""/>
    <s v=""/>
    <s v=""/>
    <s v="1"/>
    <s v="1"/>
    <s v=""/>
    <s v=""/>
    <s v="0"/>
    <s v=""/>
    <s v=""/>
    <s v=""/>
    <s v=""/>
    <s v="437227039"/>
    <s v=""/>
    <s v=""/>
  </r>
  <r>
    <d v="2024-05-01T00:00:00"/>
    <x v="3"/>
    <n v="134507"/>
    <s v="Customer reschedule - FCA - será negociado"/>
    <s v="FIAT"/>
    <d v="2024-05-13T00:00:00"/>
    <s v="Ouros"/>
    <s v="Inbound Premium"/>
    <n v="460"/>
    <n v="460"/>
    <n v="6.4372417737588224E-4"/>
    <s v="S2-External Customer driven schedule changes"/>
    <s v="Cost Recovery"/>
    <s v="APTIV MANUFATURA E SERVICOS DE-743893"/>
    <s v="APTIV CENTEC I (FW98)-748611"/>
    <s v="Reprograma do cliente"/>
    <s v="DHL Express SA"/>
    <s v="PTA-00167172"/>
    <s v="15419715;"/>
    <s v=";"/>
    <s v=";"/>
    <s v="Customer"/>
    <s v="Premium - Productive"/>
    <s v="Moraes.Arnaldo@aptiv.com"/>
    <s v="2024-05-09T01:31:51.74"/>
    <s v="2024-05-09T02:52:26.00"/>
    <s v="SA"/>
    <s v="Open"/>
    <s v="0"/>
    <s v=""/>
    <s v="0"/>
    <s v=""/>
    <s v="10023"/>
    <s v="Q11"/>
    <s v=""/>
    <s v=""/>
    <s v="Recoverable"/>
    <s v="Custo será repassado para o cliente"/>
    <s v="460"/>
    <s v=""/>
    <s v="CARRET. SALTILLO-PIEDRAS NEGRAS KM"/>
    <s v="APODACA"/>
    <s v="748611"/>
    <s v="MX"/>
    <s v="NA"/>
    <s v="NL"/>
    <s v="66600"/>
    <s v="TV ANTONIO E FONSECA 250 BAIRRO"/>
    <s v="CONCEICAO DOS OUROS"/>
    <s v="743893"/>
    <s v="BR"/>
    <s v="SA"/>
    <s v="MG"/>
    <s v="37548-000"/>
    <s v="SPS"/>
    <s v="Approved"/>
    <s v="Edilson, Geraldo"/>
    <s v="2024-05-09T02:52:26.00"/>
    <s v="0"/>
    <s v=""/>
    <s v=""/>
    <s v=""/>
    <s v="Customer"/>
    <s v=""/>
    <s v="Personal Estimate"/>
    <s v=""/>
    <s v="FIAT"/>
    <s v=""/>
    <s v="0 Days 1 Hr 20 Min "/>
    <s v="500"/>
    <s v="Approved -  ;; Approved -  ;"/>
    <s v="460"/>
    <s v="460"/>
    <s v=";"/>
    <s v=";"/>
    <s v=";"/>
    <s v="BR"/>
    <s v="VÃO MOTOR X6H"/>
    <s v="USD"/>
    <s v=""/>
    <s v=""/>
    <s v=""/>
    <s v=""/>
    <s v="1"/>
    <s v=""/>
    <s v=""/>
    <s v=""/>
    <s v="0"/>
    <s v=""/>
    <s v=""/>
    <s v=""/>
    <s v=""/>
    <s v=""/>
    <s v=""/>
    <s v=""/>
  </r>
  <r>
    <d v="2024-05-01T00:00:00"/>
    <x v="3"/>
    <n v="134508"/>
    <s v="Customer reschedule - FCA - será negociado"/>
    <s v="FIAT"/>
    <d v="2024-05-13T00:00:00"/>
    <s v="Ouros"/>
    <s v="Inbound Premium"/>
    <n v="290"/>
    <n v="290"/>
    <n v="4.058261118239258E-4"/>
    <s v="S2-External Customer driven schedule changes"/>
    <s v="Cost Recovery"/>
    <s v="APTIV MANUFATURA E SERVICOS DE-743893"/>
    <s v="APTIV WARREN (FR11)-725476"/>
    <s v="Reprograma do cliente"/>
    <s v="DHL Express SA"/>
    <s v="PTA-00167171"/>
    <s v="15336198;"/>
    <s v=";"/>
    <s v=";"/>
    <s v="Customer"/>
    <s v="Premium - Productive"/>
    <s v="Moraes.Arnaldo@aptiv.com"/>
    <s v="2024-05-09T01:34:02.57"/>
    <s v="2024-05-09T02:51:50.00"/>
    <s v="SA"/>
    <s v="Open"/>
    <s v="0"/>
    <s v=""/>
    <s v="0"/>
    <s v=""/>
    <s v="10023"/>
    <s v="Q11"/>
    <s v=""/>
    <s v=""/>
    <s v="Recoverable"/>
    <s v="Custo será repassado para o cliente"/>
    <s v="290"/>
    <s v=""/>
    <s v="1265 N RIVER RD"/>
    <s v="WARREN"/>
    <s v="725476"/>
    <s v="US"/>
    <s v="NA"/>
    <s v="OH"/>
    <s v="44483"/>
    <s v="TV ANTONIO E FONSECA 250 BAIRRO"/>
    <s v="CONCEICAO DOS OUROS"/>
    <s v="743893"/>
    <s v="BR"/>
    <s v="SA"/>
    <s v="MG"/>
    <s v="37548-000"/>
    <s v="SPS"/>
    <s v="Approved"/>
    <s v="Edilson, Geraldo"/>
    <s v="2024-05-09T02:51:50.00"/>
    <s v="0"/>
    <s v=""/>
    <s v=""/>
    <s v=""/>
    <s v="Customer"/>
    <s v=""/>
    <s v="Personal Estimate"/>
    <s v=""/>
    <s v="FIAT"/>
    <s v=""/>
    <s v="0 Days 1 Hr 17 Min "/>
    <s v="500"/>
    <s v="Approved -  ;; Approved -  ;"/>
    <s v="290"/>
    <s v="290"/>
    <s v=";"/>
    <s v=";"/>
    <s v=";"/>
    <s v="BR"/>
    <s v="POSTERIOR X6H"/>
    <s v="USD"/>
    <s v=""/>
    <s v=""/>
    <s v=""/>
    <s v="15521513"/>
    <s v="1"/>
    <s v=""/>
    <s v=""/>
    <s v=""/>
    <s v="0"/>
    <s v=""/>
    <s v=""/>
    <s v=""/>
    <s v=""/>
    <s v=""/>
    <s v=""/>
    <s v=""/>
  </r>
  <r>
    <d v="2024-05-01T00:00:00"/>
    <x v="3"/>
    <n v="134509"/>
    <s v="Customer reschedule - FCA - será negociado"/>
    <s v="FIAT"/>
    <d v="2024-05-09T00:00:00"/>
    <s v="Ouros"/>
    <s v="Inbound Premium"/>
    <n v="370"/>
    <n v="370"/>
    <n v="5.1777814267190531E-4"/>
    <s v="S2-External Customer driven schedule changes"/>
    <s v="Cost Recovery"/>
    <s v="APTIV MANUFATURA E SERVICOS DE-743893"/>
    <s v="APTIV CENTEC I (FW98)-748611"/>
    <s v="Reprograma do cliente"/>
    <s v="DHL Express SA"/>
    <s v="PTA-00167174"/>
    <s v="33257488;"/>
    <s v=";"/>
    <s v=";"/>
    <s v="Customer"/>
    <s v="Premium - Productive"/>
    <s v="Moraes.Arnaldo@aptiv.com"/>
    <s v="2024-05-09T01:36:27.91"/>
    <s v="2024-05-09T02:52:27.00"/>
    <s v="SA"/>
    <s v="Open"/>
    <s v="0"/>
    <s v=""/>
    <s v="0"/>
    <s v=""/>
    <s v="10023"/>
    <s v="Q11"/>
    <s v=""/>
    <s v=""/>
    <s v="Recoverable"/>
    <s v="Custo será repassado para o cliente"/>
    <s v="370"/>
    <s v=""/>
    <s v="CARRET. SALTILLO-PIEDRAS NEGRAS KM"/>
    <s v="APODACA"/>
    <s v="748611"/>
    <s v="MX"/>
    <s v="NA"/>
    <s v="NL"/>
    <s v="66600"/>
    <s v="TV ANTONIO E FONSECA 250 BAIRRO"/>
    <s v="CONCEICAO DOS OUROS"/>
    <s v="743893"/>
    <s v="BR"/>
    <s v="SA"/>
    <s v="MG"/>
    <s v="37548-000"/>
    <s v="SPS"/>
    <s v="Approved"/>
    <s v="Edilson, Geraldo"/>
    <s v="2024-05-09T02:52:27.00"/>
    <s v="0"/>
    <s v=""/>
    <s v=""/>
    <s v=""/>
    <s v="Customer"/>
    <s v=""/>
    <s v="Personal Estimate"/>
    <s v=""/>
    <s v="FIAT"/>
    <s v=""/>
    <s v="0 Days 1 Hr 16 Min "/>
    <s v="500"/>
    <s v="Approved -  ;; Approved -  ;"/>
    <s v="370"/>
    <s v="370"/>
    <s v=";"/>
    <s v=";"/>
    <s v=";"/>
    <s v="BR"/>
    <s v="VÃO MOTOR X6H"/>
    <s v="USD"/>
    <s v=""/>
    <s v=""/>
    <s v=""/>
    <s v=""/>
    <s v="1"/>
    <s v=""/>
    <s v=""/>
    <s v=""/>
    <s v="0"/>
    <s v=""/>
    <s v=""/>
    <s v=""/>
    <s v=""/>
    <s v=""/>
    <s v=""/>
    <s v=""/>
  </r>
  <r>
    <d v="2024-05-01T00:00:00"/>
    <x v="3"/>
    <n v="134512"/>
    <s v="Customer reschedule - FCA - será negociado"/>
    <s v="FIAT"/>
    <d v="2024-05-10T00:00:00"/>
    <s v="Ouros"/>
    <s v="Inbound Premium"/>
    <n v="550"/>
    <n v="550"/>
    <n v="7.6967021207985918E-4"/>
    <s v="S2-External Customer driven schedule changes"/>
    <s v="Cost Recovery"/>
    <s v="APTIV MANUFATURA E SERVICOS DE-743893"/>
    <s v="ITW LYS FUSION SRL-7026957"/>
    <s v="Reprograma FIAT - Custos serão recuperados do cliente."/>
    <s v="DHL Express SA"/>
    <s v="PTA-00167189"/>
    <s v="10820393;"/>
    <s v=";"/>
    <s v=";"/>
    <s v="Customer"/>
    <s v="Premium - Productive"/>
    <s v="lua.barbosa.ribeiro@aptiv.com"/>
    <s v="2024-05-09T01:39:56.35"/>
    <s v="2024-05-09T04:01:53.00"/>
    <s v="SA"/>
    <s v="Open"/>
    <s v="0"/>
    <s v=""/>
    <s v="0"/>
    <s v="2024-05-16T00:00:00"/>
    <s v="10023"/>
    <s v="Q11"/>
    <s v=""/>
    <s v=""/>
    <s v="Recoverable"/>
    <s v=""/>
    <s v="550"/>
    <s v=""/>
    <s v="LOCALITA LE BOIS VUILLERMOZ 30"/>
    <s v="HONE"/>
    <s v="7026957"/>
    <s v="IT"/>
    <s v="EMEA"/>
    <s v="AO"/>
    <s v="11020"/>
    <s v="TV ANTONIO E FONSECA 250 BAIRRO"/>
    <s v="CONCEICAO DOS OUROS"/>
    <s v="743893"/>
    <s v="BR"/>
    <s v="SA"/>
    <s v="MG"/>
    <s v="37548-000"/>
    <s v="SPS"/>
    <s v="Approved"/>
    <s v="Carvalho, Eliane R"/>
    <s v="2024-05-09T04:01:53.00"/>
    <s v="0"/>
    <s v=""/>
    <s v=""/>
    <s v=""/>
    <s v="Customer"/>
    <s v=""/>
    <s v="Invoice"/>
    <s v=""/>
    <s v="FIAT"/>
    <s v=""/>
    <s v="0 Days 2 Hr 21 Min "/>
    <s v="800"/>
    <s v="Approved -  ;; Approved -  ;; Approved -  ;"/>
    <s v="550"/>
    <s v="550"/>
    <s v=";"/>
    <s v=";"/>
    <s v=";"/>
    <s v="BR"/>
    <s v="VÃO MOTOR X6H"/>
    <s v="USD"/>
    <s v=""/>
    <s v=""/>
    <s v=""/>
    <s v=""/>
    <s v="1"/>
    <s v=""/>
    <s v=""/>
    <s v=""/>
    <s v="0"/>
    <s v=""/>
    <s v=""/>
    <s v=""/>
    <s v=""/>
    <s v="005146428"/>
    <s v=""/>
    <s v=""/>
  </r>
  <r>
    <d v="2024-05-01T00:00:00"/>
    <x v="3"/>
    <n v="134514"/>
    <s v="Customer reschedule - FCA - será negociado"/>
    <s v="FIAT"/>
    <d v="2024-05-02T00:00:00"/>
    <s v="Ouros"/>
    <s v="Inbound Premium"/>
    <n v="628.27"/>
    <n v="628.27"/>
    <n v="8.7920128026075116E-4"/>
    <s v="S2-External Customer driven schedule changes"/>
    <s v="Cost Recovery"/>
    <s v="Paraisopolis-10012"/>
    <s v="APTIV CONNECTION SYSTEMS HOLDING DE-7095856"/>
    <s v="Reprograma Cliente"/>
    <s v="DHL Express SA"/>
    <s v="PTA-00167188"/>
    <s v="10763182;"/>
    <s v=";"/>
    <s v=";"/>
    <s v="Customer"/>
    <s v="Premium - Productive"/>
    <s v="william.de.siqueira@aptiv.com"/>
    <s v="2024-05-09T01:41:04.16"/>
    <s v="2024-05-09T04:01:35.00"/>
    <s v="SA"/>
    <s v="Open"/>
    <s v="0"/>
    <s v=""/>
    <s v="0"/>
    <s v=""/>
    <s v="10023"/>
    <s v="Q11"/>
    <s v=""/>
    <s v=""/>
    <s v="Recoverable"/>
    <s v="Custo será recuperado do Cliente"/>
    <s v="628.27"/>
    <s v=""/>
    <s v="25 RATHSBERGSTR"/>
    <s v="NUERNBERG"/>
    <s v="7095856"/>
    <s v="DE"/>
    <s v="EMEA"/>
    <s v="BY"/>
    <s v="90411"/>
    <s v="Av. Avelino Ribeiro, 900"/>
    <s v="PARAISOPOLIS"/>
    <s v="10012"/>
    <s v="BR"/>
    <s v="SA"/>
    <s v="Minas Gerais"/>
    <s v="37660-000"/>
    <s v="SPS"/>
    <s v="Approved"/>
    <s v="Carvalho, Eliane R"/>
    <s v="2024-05-09T04:01:35.00"/>
    <s v="0"/>
    <s v=""/>
    <s v=""/>
    <s v=""/>
    <s v="Customer"/>
    <s v=""/>
    <s v="Invoice"/>
    <s v=""/>
    <s v="FIAT"/>
    <s v=""/>
    <s v="0 Days 2 Hr 20 Min "/>
    <s v="800"/>
    <s v="Approved -  ;; Approved -  ;; Approved -  ;"/>
    <s v="628.27"/>
    <s v="628.27"/>
    <s v=";"/>
    <s v=";"/>
    <s v=";"/>
    <s v="BR"/>
    <s v="PAINEL, POSTERIOR"/>
    <s v="USD"/>
    <s v=""/>
    <s v=""/>
    <s v=""/>
    <s v="Other PN's: 15457989, 15432210, 15396705"/>
    <s v="1"/>
    <s v=""/>
    <s v=""/>
    <s v=""/>
    <s v="0"/>
    <s v=""/>
    <s v=""/>
    <s v=""/>
    <s v=""/>
    <s v="219757144"/>
    <s v=""/>
    <s v=""/>
  </r>
  <r>
    <d v="2024-05-01T00:00:00"/>
    <x v="3"/>
    <n v="134745"/>
    <s v="Customer reschedule - FCA - será negociado"/>
    <s v="FIAT"/>
    <d v="2024-05-13T00:00:00"/>
    <s v="Ouros"/>
    <s v="Inbound Premium"/>
    <n v="1800"/>
    <n v="1800"/>
    <n v="2.5189206940795391E-3"/>
    <s v="S2-External Customer driven schedule changes"/>
    <s v="Cost Recovery"/>
    <s v="APTIV MANUFATURA E SERVICOS DE-743893"/>
    <s v="DELFINGEN FR-ANTEUIL-1089742"/>
    <s v="Increase FIAT - The costs will be recover with the customer."/>
    <s v="JAS DO BRASIL LTD"/>
    <s v=""/>
    <s v="M5081010;"/>
    <s v=";"/>
    <s v=";"/>
    <s v="Aptiv"/>
    <s v="Premium - Productive"/>
    <s v="lua.barbosa.ribeiro@aptiv.com"/>
    <s v="2024-05-20T05:15:14.98"/>
    <s v="2024-05-20T05:15:05.11"/>
    <s v="SA"/>
    <s v="Open"/>
    <s v="0"/>
    <s v=""/>
    <s v="0"/>
    <s v="2024-05-15T00:00:00"/>
    <s v="10023"/>
    <s v="Q11"/>
    <s v=""/>
    <s v=""/>
    <s v="Recoverable"/>
    <s v=""/>
    <s v="1800"/>
    <s v=""/>
    <s v="RUE EMILE STREIT"/>
    <s v="ANTEUIL"/>
    <s v="1089742"/>
    <s v="FR"/>
    <s v="EMEA"/>
    <s v="25"/>
    <s v="25340"/>
    <s v="TV ANTONIO E FONSECA 250 BAIRRO"/>
    <s v="CONCEICAO DOS OUROS"/>
    <s v="743893"/>
    <s v="BR"/>
    <s v="SA"/>
    <s v="MG"/>
    <s v="37548-000"/>
    <s v="SPS"/>
    <s v="Pending"/>
    <s v=""/>
    <s v=""/>
    <s v="0"/>
    <s v=""/>
    <s v=""/>
    <s v=""/>
    <s v="Customer"/>
    <s v=""/>
    <s v="Invoice"/>
    <s v=""/>
    <s v=""/>
    <s v=""/>
    <s v=""/>
    <s v="0"/>
    <s v="Approved -  ;; Approved -  ;; Approved -  ;; Pending - "/>
    <s v="1800"/>
    <s v="1800"/>
    <s v=";"/>
    <s v=";"/>
    <s v=";"/>
    <s v="BR"/>
    <s v="VÃO MOTOR X6H"/>
    <s v="USD"/>
    <s v=""/>
    <s v=""/>
    <s v=""/>
    <s v="M5057053; M5057054; M5057051; M5057052"/>
    <s v="1"/>
    <s v=""/>
    <s v=""/>
    <s v=""/>
    <s v="0"/>
    <s v=""/>
    <s v=""/>
    <s v=""/>
    <s v=""/>
    <s v="505882451"/>
    <s v=""/>
    <s v=""/>
  </r>
  <r>
    <d v="2024-05-01T00:00:00"/>
    <x v="3"/>
    <n v="134971"/>
    <s v="Customer reschedule - FCA - será negociado"/>
    <s v="FIAT"/>
    <d v="2024-05-13T00:00:00"/>
    <s v="Ouros"/>
    <s v="Inbound Premium"/>
    <n v="480"/>
    <n v="480"/>
    <n v="6.7171218508787719E-4"/>
    <s v="S2-External Customer driven schedule changes"/>
    <s v="Cost Recovery"/>
    <s v="APTIV MANUFATURA E SERVICOS DE-743893"/>
    <s v="A RAYMOND ITALIANA S R L-765496"/>
    <s v="Reprograma FIAT - Custos serão recuperados do cliente."/>
    <s v="DHL Express SA"/>
    <s v="PTA-00167605"/>
    <s v="10863947;"/>
    <s v=";"/>
    <s v=";"/>
    <s v="Customer"/>
    <s v="Premium - Productive"/>
    <s v="lua.barbosa.ribeiro@aptiv.com"/>
    <s v="2024-05-13T12:05:56.42"/>
    <s v="2024-05-13T01:39:01.00"/>
    <s v="SA"/>
    <s v="Open"/>
    <s v="0"/>
    <s v=""/>
    <s v="0"/>
    <s v="2024-05-20T00:00:00"/>
    <s v="10023"/>
    <s v="Q11"/>
    <s v=""/>
    <s v=""/>
    <s v="Recoverable"/>
    <s v=""/>
    <s v="480"/>
    <s v=""/>
    <s v="STRADA COMPLANARE 26"/>
    <s v="CARISIO"/>
    <s v="765496"/>
    <s v="IT"/>
    <s v="EMEA"/>
    <s v="VC"/>
    <s v="13040"/>
    <s v="TV ANTONIO E FONSECA 250 BAIRRO"/>
    <s v="CONCEICAO DOS OUROS"/>
    <s v="743893"/>
    <s v="BR"/>
    <s v="SA"/>
    <s v="MG"/>
    <s v="37548-000"/>
    <s v="SPS"/>
    <s v="Approved"/>
    <s v="Edilson, Geraldo"/>
    <s v="2024-05-13T01:39:01.00"/>
    <s v="0"/>
    <s v=""/>
    <s v=""/>
    <s v=""/>
    <s v="Customer"/>
    <s v=""/>
    <s v="Invoice"/>
    <s v=""/>
    <s v="FIAT"/>
    <s v=""/>
    <s v="0 Days 1 Hr 33 Min "/>
    <s v="500"/>
    <s v="Approved -  ;; Approved -  ;"/>
    <s v="480"/>
    <s v="480"/>
    <s v=";"/>
    <s v=";"/>
    <s v=";"/>
    <s v="BR"/>
    <s v="VÃO MOTOR X6H"/>
    <s v="USD"/>
    <s v=""/>
    <s v=""/>
    <s v=""/>
    <s v="15341049"/>
    <s v="1"/>
    <s v=""/>
    <s v=""/>
    <s v=""/>
    <s v="0"/>
    <s v=""/>
    <s v=""/>
    <s v=""/>
    <s v=""/>
    <s v=""/>
    <s v=""/>
    <s v=""/>
  </r>
  <r>
    <d v="2024-05-01T00:00:00"/>
    <x v="1"/>
    <n v="134991"/>
    <s v="Ordering issue"/>
    <s v="VW"/>
    <d v="2024-05-14T00:00:00"/>
    <s v="Pinhal"/>
    <s v="Inbound Premium"/>
    <n v="614.61"/>
    <n v="614.61"/>
    <n v="8.6008547099345866E-4"/>
    <s v="PC-Plant PC Resp"/>
    <s v="Normal"/>
    <s v="APTIV MANUFATURA E SERVICOS DE-728338"/>
    <s v="BSB LEAR CORPORATION-734359"/>
    <s v="Erro de ordering"/>
    <s v="DHL Express SA"/>
    <s v="PTA-00167664"/>
    <s v="15327006;"/>
    <s v=";"/>
    <s v=";"/>
    <s v="Aptiv"/>
    <s v="Premium - Productive"/>
    <s v="Joliel.Willian.Reis@aptiv.com"/>
    <s v="2024-05-13T12:57:21.56"/>
    <s v="2024-05-13T07:53:20.00"/>
    <s v="SA"/>
    <s v="Closed Not Recovered"/>
    <s v="0"/>
    <s v=""/>
    <s v="0"/>
    <s v="2024-05-13T00:00:00"/>
    <s v="10010"/>
    <s v="Q18"/>
    <s v=""/>
    <s v=""/>
    <s v="Non-Recoverable"/>
    <s v=""/>
    <s v="567.4"/>
    <s v=""/>
    <s v="ANKUMERSTRASSE 28"/>
    <s v="BERSENBRUCK"/>
    <s v="734359"/>
    <s v="DE"/>
    <s v="EMEA"/>
    <s v="NS"/>
    <s v="49593"/>
    <s v="JOSE MONFARDINI N 3 845 LOTEAMENTO"/>
    <s v="ESPIRITO SANTO DO PINHAL"/>
    <s v="728338"/>
    <s v="BR"/>
    <s v="SA"/>
    <s v="SP"/>
    <s v="13990000"/>
    <s v="SPS"/>
    <s v="Approved"/>
    <s v="Carvalho, Eliane R"/>
    <s v="2024-05-13T07:53:20.00"/>
    <s v="0"/>
    <s v=""/>
    <s v=""/>
    <s v=""/>
    <s v="Aptiv"/>
    <s v=""/>
    <s v="Personal Estimate"/>
    <s v=""/>
    <s v="VW"/>
    <s v=""/>
    <s v="0 Days 6 Hr 55 Min "/>
    <s v="800"/>
    <s v="Approved -  ;; Approved -  ;; Approved -  ;"/>
    <s v="614.61"/>
    <s v="614.61"/>
    <s v=";"/>
    <s v=";"/>
    <s v=";"/>
    <s v="BR"/>
    <s v="INTERIOR TAOS"/>
    <s v="EUR"/>
    <s v=""/>
    <s v=""/>
    <s v=""/>
    <s v="10740325"/>
    <s v="1.0832"/>
    <s v=""/>
    <s v=""/>
    <s v=""/>
    <s v="0"/>
    <s v=""/>
    <s v=""/>
    <s v=""/>
    <s v=""/>
    <s v=""/>
    <s v=""/>
    <s v=""/>
  </r>
  <r>
    <d v="2024-05-01T00:00:00"/>
    <x v="3"/>
    <n v="135132"/>
    <s v="Recovered by ICC - Customer reschedule - dentro do acordo logistico"/>
    <s v="FIAT"/>
    <d v="2024-05-14T00:00:00"/>
    <s v="Ouros"/>
    <s v="Inbound Premium"/>
    <n v="480"/>
    <n v="480"/>
    <n v="6.7171218508787719E-4"/>
    <s v="PC-Plant PC Resp"/>
    <s v="Cost Recovery"/>
    <s v="APTIV MANUFATURA E SERVICOS DE-743893"/>
    <s v="COVRE-Dummy"/>
    <s v="Reprograma do cliente"/>
    <s v="EMPRESA DE TRANSPORTES COVRE"/>
    <s v="PTA-00167923"/>
    <s v="10863947;"/>
    <s v=";"/>
    <s v=";"/>
    <s v="Aptiv"/>
    <s v="Premium - Productive"/>
    <s v="Moraes.Arnaldo@aptiv.com"/>
    <s v="2024-05-13T07:46:37.27"/>
    <s v="2024-05-21T12:00:30.10"/>
    <s v="SA"/>
    <s v="Closed Recovered"/>
    <s v="0"/>
    <s v=""/>
    <s v="0"/>
    <s v=""/>
    <s v="10023"/>
    <s v="Q11"/>
    <s v=""/>
    <s v=""/>
    <s v="Non-Recoverable"/>
    <s v=""/>
    <s v="480"/>
    <s v=""/>
    <s v="SANTOS"/>
    <s v="SANTOS"/>
    <s v="Dummy"/>
    <s v="BR"/>
    <s v="SA"/>
    <s v="SP"/>
    <s v="11013-020"/>
    <s v="TV ANTONIO E FONSECA 250 BAIRRO"/>
    <s v="CONCEICAO DOS OUROS"/>
    <s v="743893"/>
    <s v="BR"/>
    <s v="SA"/>
    <s v="MG"/>
    <s v="37548-000"/>
    <s v="SPS"/>
    <s v="Approved"/>
    <s v="Edilson, Geraldo"/>
    <s v="2024-05-14T10:18:34.00"/>
    <s v="0"/>
    <s v=""/>
    <s v=""/>
    <s v=""/>
    <s v="Aptiv"/>
    <s v=""/>
    <s v="Invoice"/>
    <s v="Invoice"/>
    <s v=""/>
    <s v=""/>
    <s v="1 Days 2 Hr 31 Min "/>
    <s v="500"/>
    <s v="Approved -  ;; Approved -  ;"/>
    <s v="480"/>
    <s v="480"/>
    <s v=";"/>
    <s v=";"/>
    <s v=";"/>
    <s v="BR"/>
    <s v="POSTERIOR X6H"/>
    <s v="USD"/>
    <s v=""/>
    <s v=""/>
    <s v=""/>
    <s v=""/>
    <s v="1"/>
    <s v=""/>
    <s v=""/>
    <s v=""/>
    <s v="0"/>
    <s v=""/>
    <s v=""/>
    <s v=""/>
    <s v=""/>
    <s v=""/>
    <s v=""/>
    <s v=""/>
  </r>
  <r>
    <d v="2024-05-01T00:00:00"/>
    <x v="8"/>
    <n v="135280"/>
    <s v="Supplier delay"/>
    <s v="CNH COMBINE"/>
    <d v="2024-05-14T00:00:00"/>
    <s v="Paraisopolis"/>
    <s v="Inbound Premium"/>
    <n v="276.2"/>
    <n v="189"/>
    <n v="3.865143865026493E-4"/>
    <s v="C3-Capacity-External Supplier Resp"/>
    <s v="Cost Recovery"/>
    <s v="APTIV MANUFATURA E SERVICOS DE-734226"/>
    <s v="SERENDIPITY ELECTRONICS-755571"/>
    <s v="ATRASO DO FORNECEDOR"/>
    <s v="DHL Express SA"/>
    <s v="PTA-00167924"/>
    <s v="15544899;"/>
    <s v=";"/>
    <s v=";"/>
    <s v="Supplier"/>
    <s v="Premium - Productive"/>
    <s v="Moraes.Arnaldo@aptiv.com"/>
    <s v="2024-05-14T11:52:37.22"/>
    <s v="2024-05-16T02:26:12.56"/>
    <s v="SA"/>
    <s v="Closed Recovered"/>
    <s v="0"/>
    <s v=""/>
    <s v="276.2"/>
    <s v=""/>
    <s v="10012"/>
    <s v="Q11"/>
    <s v=""/>
    <s v="276.2"/>
    <s v="Recoverable"/>
    <s v="Recuperado via ICC"/>
    <s v="189"/>
    <s v="USD"/>
    <s v="3100 PERSHING DR"/>
    <s v="EL PASO"/>
    <s v="755571"/>
    <s v="US"/>
    <s v="NA"/>
    <s v="TX"/>
    <s v="79903-2520"/>
    <s v="AVENIDA AVELINO RIBEIRO Nr.900 BAIR"/>
    <s v="BRASIL"/>
    <s v="734226"/>
    <s v="BR"/>
    <s v="SA"/>
    <s v="BR"/>
    <s v="37660-000"/>
    <s v="SPS"/>
    <s v="Approved"/>
    <s v="Edilson, Geraldo"/>
    <s v="2024-05-14T10:18:46.00"/>
    <s v="0"/>
    <s v="DHL Express SA"/>
    <s v="7125988144"/>
    <s v=""/>
    <s v="Supplier"/>
    <s v=""/>
    <s v="Invoice"/>
    <s v="Invoice"/>
    <s v=""/>
    <s v="SERENDIPITY ELECTRONICS-755571"/>
    <s v="0 Days 10 Hr 26 Min "/>
    <s v="500"/>
    <s v="Approved -  ;; Approved -  ;"/>
    <s v="276.2"/>
    <s v="276.2"/>
    <s v=";"/>
    <s v=";"/>
    <s v=";"/>
    <s v="BR"/>
    <s v="SUGARCANE"/>
    <s v="USD"/>
    <s v="Other"/>
    <s v=""/>
    <s v=""/>
    <s v=""/>
    <s v="1"/>
    <s v="1"/>
    <s v=""/>
    <s v=""/>
    <s v="0"/>
    <s v=""/>
    <s v=""/>
    <s v=""/>
    <s v=""/>
    <s v=""/>
    <s v=""/>
    <s v=""/>
  </r>
  <r>
    <d v="2024-05-01T00:00:00"/>
    <x v="0"/>
    <n v="135343"/>
    <s v="Project - prototype/ samples - absorvido em NQE"/>
    <s v="FIAT"/>
    <d v="2024-05-14T00:00:00"/>
    <s v="Paraisopolis"/>
    <s v="Inbound Premium"/>
    <n v="753.67"/>
    <n v="753.67"/>
    <n v="1.0546860886149591E-3"/>
    <s v="E1D-Aptiv Design/Engineering changes"/>
    <s v="Cost Recovery"/>
    <s v="APTIV MANUFATURA E SERVICOS DE-733223"/>
    <s v="COFICAB COMPANHIA DE FIOS E CABOS L-752087"/>
    <s v="Material para atender montagem de peças da FIAT custo logistico na NQE612-23"/>
    <s v="DHL Express SA"/>
    <s v="PTA-00167970"/>
    <s v="M47546JA;"/>
    <s v="6500;"/>
    <s v="120.00;"/>
    <s v="Aptiv"/>
    <s v="Premium - Productive"/>
    <s v="marcia.p.torres@aptiv.com"/>
    <s v="2024-05-14T03:12:40.98"/>
    <s v="2024-05-15T11:07:13.00"/>
    <s v="SA"/>
    <s v="Closed Recovered"/>
    <s v="0"/>
    <s v=""/>
    <s v="753.67"/>
    <s v=""/>
    <s v="10012"/>
    <s v="Q11"/>
    <s v=""/>
    <s v="753.67"/>
    <s v="Recoverable"/>
    <s v=""/>
    <s v="753.67"/>
    <s v="USD"/>
    <s v="LOTE 46 INDUSTRIAL VALE DE ESTRELA"/>
    <s v="GUARDA"/>
    <s v="752087"/>
    <s v="PT"/>
    <s v="EMEA"/>
    <s v="09"/>
    <s v="6300-230"/>
    <s v="AVENIDA AVELINO RIBEIRO, 900"/>
    <s v="PARAISOPOLIS"/>
    <s v="733223"/>
    <s v="BR"/>
    <s v="SA"/>
    <s v="MG"/>
    <s v="37660-000"/>
    <s v="SPS"/>
    <s v="Approved"/>
    <s v="Carvalho, Eliane R"/>
    <s v="2024-05-15T11:07:13.00"/>
    <s v="0"/>
    <s v=""/>
    <s v="9764030301"/>
    <s v=""/>
    <s v="Aptiv"/>
    <s v=""/>
    <s v="Invoice"/>
    <s v="Invoice"/>
    <s v="FIAT"/>
    <s v=""/>
    <s v="0 Days 19 Hr 54 Min "/>
    <s v="800"/>
    <s v="Approved -  ;; Approved -  ;; Approved -  ;"/>
    <s v="753.67"/>
    <s v="753.67"/>
    <s v=";"/>
    <s v="120x80x60;"/>
    <s v=";"/>
    <s v="BR"/>
    <s v="FIAT DO BRASIL/INJECAO ELECTONICA:GSE"/>
    <s v="USD"/>
    <s v=""/>
    <s v=""/>
    <s v="Kg"/>
    <s v="Material para atender montagem de peças da FIAT custo logistico na NQE612-23"/>
    <s v="1"/>
    <s v="1"/>
    <s v=""/>
    <s v=""/>
    <s v="0"/>
    <s v=""/>
    <s v=""/>
    <s v=""/>
    <s v=""/>
    <s v=""/>
    <s v=""/>
    <s v=""/>
  </r>
  <r>
    <d v="2024-05-01T00:00:00"/>
    <x v="11"/>
    <n v="135424"/>
    <s v="Recovered by ICC -  Vessel delay"/>
    <s v="FIAT"/>
    <d v="2024-05-15T00:00:00"/>
    <s v="Ouros"/>
    <s v="Inbound Premium"/>
    <n v="480"/>
    <n v="480"/>
    <n v="6.7171218508787719E-4"/>
    <s v="T1-Transportation"/>
    <s v="Cost Recovery"/>
    <s v="APTIV MANUFATURA E SERVICOS DE-743893"/>
    <s v="Santos-Dummy"/>
    <s v="Atraso na liberação do Maritimo"/>
    <s v="EMPRESA DE TRANSPORTES COVRE"/>
    <s v="PTA-00167922"/>
    <s v="13606029;"/>
    <s v=";"/>
    <s v=";"/>
    <s v="Aptiv"/>
    <s v="Premium - Productive"/>
    <s v="lua.barbosa.ribeiro@aptiv.com"/>
    <s v="2024-05-14T06:29:15.07"/>
    <s v="2024-05-29T05:25:40.60"/>
    <s v="SA"/>
    <s v="Closed Recovered"/>
    <s v="0"/>
    <s v=""/>
    <s v="480"/>
    <s v="2024-05-15T00:00:00"/>
    <s v="10023"/>
    <s v="Q11"/>
    <s v=""/>
    <s v="480"/>
    <s v="Non-Recoverable"/>
    <s v=""/>
    <s v="480"/>
    <s v="USD"/>
    <s v="Porto Santos"/>
    <s v="Santos"/>
    <s v="Dummy"/>
    <s v="BR"/>
    <s v="SA"/>
    <s v="São Paulo"/>
    <s v="1"/>
    <s v="TV ANTONIO E FONSECA 250 BAIRRO"/>
    <s v="CONCEICAO DOS OUROS"/>
    <s v="743893"/>
    <s v="BR"/>
    <s v="SA"/>
    <s v="MG"/>
    <s v="37548-000"/>
    <s v="SPS"/>
    <s v="Approved"/>
    <s v="Edilson, Geraldo"/>
    <s v="2024-05-14T10:17:35.00"/>
    <s v="0"/>
    <s v=""/>
    <s v=""/>
    <s v=""/>
    <s v="Transportation"/>
    <s v=""/>
    <s v="Invoice"/>
    <s v="Invoice"/>
    <s v=""/>
    <s v=""/>
    <s v="0 Days 3 Hr 48 Min "/>
    <s v="500"/>
    <s v="Approved -  ;; Approved -  ;"/>
    <s v="480"/>
    <s v="480"/>
    <s v=";"/>
    <s v=";"/>
    <s v=";"/>
    <s v="BR"/>
    <s v="VÃO MOTOR FIAT"/>
    <s v="USD"/>
    <s v=""/>
    <s v=""/>
    <s v=""/>
    <s v=""/>
    <s v="1"/>
    <s v="1"/>
    <s v=""/>
    <s v=""/>
    <s v="0"/>
    <s v=""/>
    <s v=""/>
    <s v=""/>
    <s v=""/>
    <s v=""/>
    <s v=""/>
    <s v=""/>
  </r>
  <r>
    <d v="2024-05-01T00:00:00"/>
    <x v="3"/>
    <n v="135432"/>
    <s v="Recovered by ICC - Customer reschedule"/>
    <s v="OTHER"/>
    <d v="2024-05-15T00:00:00"/>
    <s v="Paraisopolis"/>
    <s v="Inbound Premium"/>
    <n v="172"/>
    <n v="172"/>
    <n v="2.4069686632315597E-4"/>
    <s v="L1-Lead Time Mismatch-Aptiv Resp"/>
    <s v="Cost Recovery"/>
    <s v="APTIV MANUFATURA E SERVICOS DE-724381"/>
    <s v="APTIV CENTEC III (FW84)-725455"/>
    <s v="Reprograma dentro do protocolo logístico"/>
    <s v="DHL Express SA"/>
    <s v="PTA-00168033"/>
    <s v="33517360;"/>
    <s v=";"/>
    <s v=";"/>
    <s v="Aptiv"/>
    <s v="Premium - Productive"/>
    <s v="Moraes.Arnaldo@aptiv.com"/>
    <s v="2024-05-14T08:29:14.99"/>
    <s v="2024-05-15T05:39:38.00"/>
    <s v="SA"/>
    <s v="Closed Recovered"/>
    <s v="0"/>
    <s v=""/>
    <s v="0"/>
    <s v=""/>
    <s v="10012"/>
    <s v="Q11"/>
    <s v=""/>
    <s v=""/>
    <s v="Recoverable"/>
    <s v="Recuperado via ICC"/>
    <s v="172"/>
    <s v=""/>
    <s v="BOULEVARD ALPHA #955"/>
    <s v="RAMOS ARIZPE"/>
    <s v="725455"/>
    <s v="MX"/>
    <s v="NA"/>
    <s v="COA"/>
    <s v="25903"/>
    <s v="AVENIDA AVELINO RIBEIRO, 900"/>
    <s v="PARAISOPOLIS"/>
    <s v="724381"/>
    <s v="BR"/>
    <s v="SA"/>
    <s v="MG"/>
    <s v="37660-000"/>
    <s v="SPS"/>
    <s v="Approved"/>
    <s v="Edilson, Geraldo"/>
    <s v="2024-05-15T05:39:38.00"/>
    <s v="0"/>
    <s v=""/>
    <s v=""/>
    <s v=""/>
    <s v="Aptiv"/>
    <s v=""/>
    <s v="Invoice"/>
    <s v=""/>
    <s v=""/>
    <s v=""/>
    <s v="0 Days 21 Hr 10 Min "/>
    <s v="500"/>
    <s v="Approved -  ;; Approved -  ;"/>
    <s v="172"/>
    <s v="172"/>
    <s v=";"/>
    <s v=";"/>
    <s v=";"/>
    <s v="BR"/>
    <s v="CNH-ARO10"/>
    <s v="USD"/>
    <s v=""/>
    <s v=""/>
    <s v=""/>
    <s v="15544899"/>
    <s v="1"/>
    <s v=""/>
    <s v=""/>
    <s v=""/>
    <s v="0"/>
    <s v=""/>
    <s v=""/>
    <s v=""/>
    <s v=""/>
    <s v=""/>
    <s v=""/>
    <s v=""/>
  </r>
  <r>
    <d v="2024-05-01T00:00:00"/>
    <x v="6"/>
    <n v="135508"/>
    <s v="Recovered by ICC -  Purchase team changed the payment deadline"/>
    <s v="FIAT"/>
    <d v="2024-05-16T00:00:00"/>
    <s v="Ouros"/>
    <s v="Inbound Premium"/>
    <n v="580"/>
    <n v="580"/>
    <n v="8.116522236478516E-4"/>
    <s v="P1-Purchasing-Aptiv Resp"/>
    <s v="Cost Recovery"/>
    <s v="APTIV MANUFATURA E SERVICOS DE-743936"/>
    <s v="DELFINGEN IT-VERONA SRL-1056586"/>
    <s v="Due date of payment - Responsibility Aptiv - Our purchase team changed all the payments of invoices to 120 days instead of 90 days."/>
    <s v="JAS DO BRASIL LTD"/>
    <s v="PTA-00170091"/>
    <s v="10778873;"/>
    <s v=";"/>
    <s v=";"/>
    <s v="Aptiv"/>
    <s v="Premium - Productive"/>
    <s v="lua.barbosa.ribeiro@aptiv.com"/>
    <s v="2024-05-21T12:41:08.56"/>
    <s v="2024-05-28T11:38:49.00"/>
    <s v="SA"/>
    <s v="Closed Recovered"/>
    <s v="0"/>
    <s v=""/>
    <s v="0"/>
    <s v="2024-05-23T00:00:00"/>
    <s v="10023"/>
    <s v="Q11"/>
    <s v=""/>
    <s v=""/>
    <s v="Recoverable"/>
    <s v=" Recuperado via ICC"/>
    <s v="580"/>
    <s v=""/>
    <s v="LOCALITA VANZELLE 3"/>
    <s v="RIVOLI VERONESE"/>
    <s v="1056586"/>
    <s v="IT"/>
    <s v="EMEA"/>
    <s v="VR"/>
    <s v="37010"/>
    <s v="TRAVESSA ANTONIO EUGENIO DA FONSECA"/>
    <s v="CONCEICAO DOS OUROS"/>
    <s v="743936"/>
    <s v="BR"/>
    <s v="SA"/>
    <s v="MG"/>
    <s v="37548-000"/>
    <s v="SPS"/>
    <s v="Approved"/>
    <s v="Carvalho, Eliane R"/>
    <s v="2024-05-28T11:38:49.00"/>
    <s v="0"/>
    <s v=""/>
    <s v=""/>
    <s v=""/>
    <s v="Aptiv"/>
    <s v=""/>
    <s v="Invoice"/>
    <s v=""/>
    <s v=""/>
    <s v=""/>
    <s v="6 Days 22 Hr 57 Min "/>
    <s v=""/>
    <s v="Approved -  ;; Approved -  ;; Approved -  ;"/>
    <s v="580"/>
    <s v="580"/>
    <s v=";"/>
    <s v=";"/>
    <s v=";"/>
    <s v="BR"/>
    <s v="FIAT FIRE"/>
    <s v="USD"/>
    <s v=""/>
    <s v=""/>
    <s v=""/>
    <s v="35379084"/>
    <s v="1"/>
    <s v=""/>
    <s v=""/>
    <s v=""/>
    <s v="0"/>
    <s v=""/>
    <s v=""/>
    <s v=""/>
    <s v=""/>
    <s v="505882451"/>
    <s v=""/>
    <s v=""/>
  </r>
  <r>
    <d v="2024-05-01T00:00:00"/>
    <x v="7"/>
    <n v="135512"/>
    <s v="Recovered by ICC -  Stock divergence"/>
    <s v="FIAT"/>
    <d v="2024-05-15T00:00:00"/>
    <s v="Ouros"/>
    <s v="Inbound Premium"/>
    <n v="78.88"/>
    <n v="80"/>
    <n v="1.103847024161078E-4"/>
    <s v="S1I-Inventory loss/adjustments"/>
    <s v="Cost Recovery"/>
    <s v="APTIV MANUFATURA E SERVICOS DE-743893"/>
    <s v="LITTELFUSE INC C O VDC CORP-744415"/>
    <s v="Divergencia de estoque."/>
    <s v="DHL Express SA"/>
    <s v="PTA-00168032"/>
    <s v="12092077;"/>
    <s v=";"/>
    <s v=";"/>
    <s v="Aptiv"/>
    <s v="Premium - Productive"/>
    <s v="lua.barbosa.ribeiro@aptiv.com"/>
    <s v="2024-05-15T12:35:27.95"/>
    <s v="2024-05-29T04:51:40.82"/>
    <s v="SA"/>
    <s v="Closed Recovered"/>
    <s v="0"/>
    <s v=""/>
    <s v="78.88"/>
    <s v="2024-05-21T00:00:00"/>
    <s v="10023"/>
    <s v="Q11"/>
    <s v=""/>
    <s v="78.88"/>
    <s v="Non-Recoverable"/>
    <s v=""/>
    <s v="80"/>
    <s v="USD"/>
    <s v="1025 ADAMS CIRCLE"/>
    <s v="EAGLE PASS"/>
    <s v="744415"/>
    <s v="US"/>
    <s v="NA"/>
    <s v="TX"/>
    <s v="78852-5417"/>
    <s v="TV ANTONIO E FONSECA 250 BAIRRO"/>
    <s v="CONCEICAO DOS OUROS"/>
    <s v="743893"/>
    <s v="BR"/>
    <s v="SA"/>
    <s v="MG"/>
    <s v="37548-000"/>
    <s v="SPS"/>
    <s v="Approved"/>
    <s v="Edilson, Geraldo"/>
    <s v="2024-05-15T05:39:21.00"/>
    <s v="0"/>
    <s v=""/>
    <s v="9669367643"/>
    <s v=""/>
    <s v="Aptiv"/>
    <s v=""/>
    <s v="Invoice"/>
    <s v="Invoice"/>
    <s v=""/>
    <s v=""/>
    <s v="0 Days 5 Hr 3 Min "/>
    <s v="500"/>
    <s v="Approved -  ;; Approved -  ;"/>
    <s v="78.88"/>
    <s v="78.88"/>
    <s v=";"/>
    <s v=";"/>
    <s v=";"/>
    <s v="BR"/>
    <s v="VÃO MOTOR X6H"/>
    <s v="USD"/>
    <s v=""/>
    <s v=""/>
    <s v=""/>
    <s v="12092076"/>
    <s v="1"/>
    <s v="1"/>
    <s v=""/>
    <s v=""/>
    <s v="0"/>
    <s v=""/>
    <s v=""/>
    <s v=""/>
    <s v=""/>
    <s v=""/>
    <s v=""/>
    <s v=""/>
  </r>
  <r>
    <d v="2024-05-01T00:00:00"/>
    <x v="2"/>
    <n v="135531"/>
    <s v="Internal strategy - discount TAOS"/>
    <s v="VW"/>
    <d v="2024-05-16T00:00:00"/>
    <s v="Pinhal"/>
    <s v="Inbound Premium"/>
    <n v="964.11"/>
    <n v="649.91999999999996"/>
    <n v="1.3491759057605692E-3"/>
    <s v="PC-Plant PC Resp"/>
    <s v="Normal"/>
    <s v="APTIV MANUFATURA E SERVICOS DE-104991"/>
    <s v="WOCO INDUSTRIETECHNIK GMBH-763739"/>
    <s v="Frete aéreo VW TAOS_Estratégia Interna Discount"/>
    <s v="DHL Express SA"/>
    <s v="PTA-00167981"/>
    <s v="35640325;"/>
    <s v=";"/>
    <s v=";"/>
    <s v="Aptiv"/>
    <s v="Premium - Productive"/>
    <s v="bruno.g.silva2@aptiv.com"/>
    <s v="2024-05-15T01:37:20.63"/>
    <s v="2024-05-29T01:53:56.46"/>
    <s v="SA"/>
    <s v="Closed Not Recovered"/>
    <s v="0"/>
    <s v=""/>
    <s v="964.11"/>
    <s v="2024-05-15T00:00:00"/>
    <s v="10010"/>
    <s v="Q18"/>
    <s v=""/>
    <s v="964.11"/>
    <s v="Non-Recoverable"/>
    <s v=""/>
    <s v="600"/>
    <s v="USD"/>
    <s v="HANAUER LANDSTRASSE 16"/>
    <s v="BAD SODEN-SALMUENSTER"/>
    <s v="763739"/>
    <s v="DE"/>
    <s v="EMEA"/>
    <s v="HE"/>
    <s v="63628"/>
    <s v="RODOVIA SP 342 KM 196"/>
    <s v="ESPIRITO SANTO DO PINHAL"/>
    <s v="104991"/>
    <s v="BR"/>
    <s v="SA"/>
    <s v="SP"/>
    <s v="13990-000"/>
    <s v="SPS"/>
    <s v="Approved"/>
    <s v="Carvalho, Eliane R"/>
    <s v="2024-05-15T02:13:23.00"/>
    <s v="0"/>
    <s v="DHL Express SA"/>
    <s v="1331475320"/>
    <s v=""/>
    <s v="Aptiv"/>
    <s v=""/>
    <s v="Personal Estimate"/>
    <s v="Personal Estimate"/>
    <s v="VW"/>
    <s v=""/>
    <s v="0 Days 0 Hr 36 Min "/>
    <s v="800"/>
    <s v="Approved -  ;; Approved -  ;; Approved -  ;"/>
    <s v="964.11"/>
    <s v="964.11"/>
    <s v=";"/>
    <s v=";"/>
    <s v=";"/>
    <s v="BR"/>
    <s v="MOTOR TAOS"/>
    <s v="EUR"/>
    <s v=""/>
    <s v=""/>
    <s v=""/>
    <s v=""/>
    <s v="1.0832"/>
    <s v="1"/>
    <s v=""/>
    <s v=""/>
    <s v="0"/>
    <s v=""/>
    <s v=""/>
    <s v=""/>
    <s v=""/>
    <s v=""/>
    <s v=""/>
    <s v=""/>
  </r>
  <r>
    <d v="2024-05-01T00:00:00"/>
    <x v="9"/>
    <n v="135676"/>
    <s v="Recovered by ICC -  P&amp;A"/>
    <s v="JOHN DEERE"/>
    <d v="2024-05-20T00:00:00"/>
    <s v="Paraisopolis"/>
    <s v="Inbound Premium"/>
    <n v="54"/>
    <n v="54"/>
    <n v="7.5567620822386178E-5"/>
    <s v="L1-Lead Time Mismatch-Aptiv Resp"/>
    <s v="Cost Recovery"/>
    <s v="APTIV MANUFATURA E SERVICOS DE-724381"/>
    <s v="APTIV LAREDO (FW80)-734188"/>
    <s v="Atender volume de P&amp;A"/>
    <s v="DHL Express SA"/>
    <s v="PTA-00170014"/>
    <s v="12129212;"/>
    <s v=";"/>
    <s v=";"/>
    <s v="Aptiv"/>
    <s v="Premium - Productive"/>
    <s v="Moraes.Arnaldo@aptiv.com"/>
    <s v="2024-05-15T07:14:41.16"/>
    <s v="2024-05-27T09:59:22.00"/>
    <s v="SA"/>
    <s v="Closed Recovered"/>
    <s v="0"/>
    <s v=""/>
    <s v="0"/>
    <s v=""/>
    <s v="10012"/>
    <s v="Q11"/>
    <s v=""/>
    <s v=""/>
    <s v="Recoverable"/>
    <s v="Recuperado via ICC"/>
    <s v="54"/>
    <s v=""/>
    <s v="301 VALLECILLO ROAD"/>
    <s v="LAREDO"/>
    <s v="734188"/>
    <s v="US"/>
    <s v="NA"/>
    <s v="TX"/>
    <s v="78045-7847"/>
    <s v="AVENIDA AVELINO RIBEIRO, 900"/>
    <s v="PARAISOPOLIS"/>
    <s v="724381"/>
    <s v="BR"/>
    <s v="SA"/>
    <s v="MG"/>
    <s v="37660-000"/>
    <s v="SPS"/>
    <s v="Approved"/>
    <s v="Edilson, Geraldo"/>
    <s v="2024-05-27T09:59:22.00"/>
    <s v="0"/>
    <s v=""/>
    <s v=""/>
    <s v=""/>
    <s v="Aptiv"/>
    <s v=""/>
    <s v="Invoice"/>
    <s v=""/>
    <s v=""/>
    <s v=""/>
    <s v="12 Days 2 Hr 44 Min "/>
    <s v="500"/>
    <s v="Approved -  ;; Approved -  ;"/>
    <s v="54"/>
    <s v="54"/>
    <s v=";"/>
    <s v=";"/>
    <s v=";"/>
    <s v="BR"/>
    <s v="MAGMA"/>
    <s v="USD"/>
    <s v=""/>
    <s v=""/>
    <s v=""/>
    <s v=""/>
    <s v="1"/>
    <s v=""/>
    <s v=""/>
    <s v=""/>
    <s v="0"/>
    <s v=""/>
    <s v=""/>
    <s v=""/>
    <s v=""/>
    <s v=""/>
    <s v=""/>
    <s v=""/>
  </r>
  <r>
    <d v="2024-05-01T00:00:00"/>
    <x v="0"/>
    <n v="135794"/>
    <s v="Project - prototype/ samples - preço/peça"/>
    <s v="JOHN DEERE"/>
    <d v="2024-05-16T00:00:00"/>
    <s v="Paraisopolis"/>
    <s v="Inbound Premium"/>
    <n v="195"/>
    <n v="195"/>
    <n v="2.7288307519195007E-4"/>
    <s v="E1P-Prototypes/Samples"/>
    <s v="Cost Recovery"/>
    <s v="APTIV MANUFATURA E SERVICOS DE-724381"/>
    <s v="SERENDIPITY ELECTRONICS, INC.-1062318"/>
    <s v="Parts for sales from prototype pieces. Freight is included in the piece price."/>
    <s v="DHL Express SA"/>
    <s v="PTA-00170015"/>
    <s v="13954658;"/>
    <s v=";"/>
    <s v=";"/>
    <s v="Aptiv"/>
    <s v="Premium - Productive"/>
    <s v="rayzza.peres@aptiv.com"/>
    <s v="2024-05-16T01:13:57.42"/>
    <s v="2024-05-27T09:59:32.00"/>
    <s v="SA"/>
    <s v="Closed Recovered"/>
    <s v="0"/>
    <s v=""/>
    <s v="195"/>
    <s v=""/>
    <s v="10012"/>
    <s v="Q11"/>
    <s v=""/>
    <s v="195"/>
    <s v="Recoverable"/>
    <s v=""/>
    <s v="195"/>
    <s v="USD"/>
    <s v="152 E MAIN ST STE D"/>
    <s v="HUNTINGTON"/>
    <s v="1062318"/>
    <s v="US"/>
    <s v="NA"/>
    <s v="NY"/>
    <s v="11743-2958"/>
    <s v="AVENIDA AVELINO RIBEIRO, 900"/>
    <s v="PARAISOPOLIS"/>
    <s v="724381"/>
    <s v="BR"/>
    <s v="SA"/>
    <s v="MG"/>
    <s v="37660-000"/>
    <s v="SPS"/>
    <s v="Approved"/>
    <s v="Edilson, Geraldo"/>
    <s v="2024-05-27T09:59:32.00"/>
    <s v="0"/>
    <s v="DHL Express SA"/>
    <s v="9605988464"/>
    <s v=""/>
    <s v="Aptiv"/>
    <s v=""/>
    <s v="Invoice"/>
    <s v="Invoice"/>
    <s v=""/>
    <s v=""/>
    <s v="11 Days 8 Hr 45 Min "/>
    <s v="500"/>
    <s v="Approved -  ;; Approved -  ;"/>
    <s v="195"/>
    <s v="195"/>
    <s v=";"/>
    <s v=";"/>
    <s v=";"/>
    <s v="BR"/>
    <s v="DEX"/>
    <s v="USD"/>
    <s v=""/>
    <s v=""/>
    <s v=""/>
    <s v="DPP74829 DPP74555 "/>
    <s v="1"/>
    <s v="1"/>
    <s v=""/>
    <s v="195"/>
    <s v="195"/>
    <s v="USD"/>
    <s v="1"/>
    <s v=""/>
    <s v=""/>
    <s v="800114696"/>
    <s v=""/>
    <s v=""/>
  </r>
  <r>
    <d v="2024-05-01T00:00:00"/>
    <x v="0"/>
    <n v="135800"/>
    <s v="Project - prototype/ samples - preço/peça"/>
    <s v="JOHN DEERE"/>
    <d v="2024-05-16T00:00:00"/>
    <s v="Paraisopolis"/>
    <s v="Inbound Premium"/>
    <n v="64"/>
    <n v="64"/>
    <n v="8.9561624678383624E-5"/>
    <s v="E1P-Prototypes/Samples"/>
    <s v="Cost Recovery"/>
    <s v="APTIV MANUFATURA E SERVICOS DE-734226"/>
    <s v="SERENDIPITY ELECTRONICS, INC.-1062318"/>
    <s v="Parts for sales from prototype pieces. Freight is included in the piece price."/>
    <s v="DHL Express SA"/>
    <s v="PTA-00170016"/>
    <s v="PE606884 ;"/>
    <s v=";"/>
    <s v=";"/>
    <s v="Aptiv"/>
    <s v="Premium - Productive"/>
    <s v="rayzza.peres@aptiv.com"/>
    <s v="2024-05-16T01:21:44.51"/>
    <s v="2024-05-27T09:59:50.00"/>
    <s v="SA"/>
    <s v="Closed Recovered"/>
    <s v="0"/>
    <s v=""/>
    <s v="64"/>
    <s v=""/>
    <s v="10012"/>
    <s v="Q11"/>
    <s v=""/>
    <s v="64"/>
    <s v="Recoverable"/>
    <s v=""/>
    <s v="64"/>
    <s v="USD"/>
    <s v="152 E MAIN ST STE D"/>
    <s v="HUNTINGTON"/>
    <s v="1062318"/>
    <s v="US"/>
    <s v="NA"/>
    <s v="NY"/>
    <s v="11743-2958"/>
    <s v="AVENIDA AVELINO RIBEIRO Nr.900 BAIR"/>
    <s v="BRASIL"/>
    <s v="734226"/>
    <s v="BR"/>
    <s v="SA"/>
    <s v="BR"/>
    <s v="37660-000"/>
    <s v="SPS"/>
    <s v="Approved"/>
    <s v="Edilson, Geraldo"/>
    <s v="2024-05-27T09:59:50.00"/>
    <s v="0"/>
    <s v=""/>
    <s v="9767841860"/>
    <s v=""/>
    <s v="Aptiv"/>
    <s v=""/>
    <s v="Invoice"/>
    <s v="Invoice"/>
    <s v=""/>
    <s v=""/>
    <s v="11 Days 8 Hr 38 Min "/>
    <s v="500"/>
    <s v="Approved -  ;; Approved -  ;"/>
    <s v="64"/>
    <s v="64"/>
    <s v=";"/>
    <s v=";"/>
    <s v=";"/>
    <s v="BR"/>
    <s v="DEX"/>
    <s v="USD"/>
    <s v=""/>
    <s v=""/>
    <s v=""/>
    <s v="DPP74555 "/>
    <s v="1"/>
    <s v="1"/>
    <s v=""/>
    <s v=""/>
    <s v="0"/>
    <s v=""/>
    <s v=""/>
    <s v=""/>
    <s v=""/>
    <s v="800114696"/>
    <s v=""/>
    <s v=""/>
  </r>
  <r>
    <d v="2024-05-01T00:00:00"/>
    <x v="0"/>
    <n v="135813"/>
    <s v="Project - prototype/ samples - será absorvido em cotação"/>
    <s v="JOHN DEERE"/>
    <d v="2024-05-16T00:00:00"/>
    <s v="Paraisopolis"/>
    <s v="Inbound Premium"/>
    <n v="172"/>
    <n v="172"/>
    <n v="2.4069686632315597E-4"/>
    <s v="E1P-Prototypes/Samples"/>
    <s v="Cost Recovery"/>
    <s v="APTIV MANUFATURA E SERVICOS DE-734226"/>
    <s v="FOURSLIDES, INC.-1000659"/>
    <s v="Parts for project development. Freight will be absorbed in the SC 529-23 quotation. "/>
    <s v="DHL Express SA"/>
    <s v="PTA-00168235"/>
    <s v="15489905;"/>
    <s v=";"/>
    <s v=";"/>
    <s v="Aptiv"/>
    <s v="Premium - Productive"/>
    <s v="rayzza.peres@aptiv.com"/>
    <s v="2024-05-16T01:46:51.56"/>
    <s v="2024-05-16T04:24:07.00"/>
    <s v="SA"/>
    <s v="Closed Recovered"/>
    <s v="0"/>
    <s v=""/>
    <s v="172"/>
    <s v=""/>
    <s v="10012"/>
    <s v="Q11"/>
    <s v=""/>
    <s v="172"/>
    <s v="Recoverable"/>
    <s v=""/>
    <s v="172"/>
    <s v="USD"/>
    <s v="50801 E RUSSELL SCHMIDT BLVD"/>
    <s v="CHESTERFIELD"/>
    <s v="1000659"/>
    <s v="US"/>
    <s v="NA"/>
    <s v="MI"/>
    <s v="48051-2457"/>
    <s v="AVENIDA AVELINO RIBEIRO Nr.900 BAIR"/>
    <s v="BRASIL"/>
    <s v="734226"/>
    <s v="BR"/>
    <s v="SA"/>
    <s v="BR"/>
    <s v="37660-000"/>
    <s v="SPS"/>
    <s v="Approved"/>
    <s v="Edilson, Geraldo"/>
    <s v="2024-05-16T04:24:07.00"/>
    <s v="0"/>
    <s v=""/>
    <s v="2086838121"/>
    <s v=""/>
    <s v="Aptiv"/>
    <s v=""/>
    <s v="Invoice"/>
    <s v="Invoice"/>
    <s v=""/>
    <s v=""/>
    <s v="0 Days 2 Hr 37 Min "/>
    <s v="500"/>
    <s v="Approved -  ;; Approved -  ;"/>
    <s v="172"/>
    <s v="172"/>
    <s v=";"/>
    <s v=";"/>
    <s v=";"/>
    <s v="BR"/>
    <s v="MERCURY"/>
    <s v="USD"/>
    <s v=""/>
    <s v=""/>
    <s v=""/>
    <s v="DPP74063 "/>
    <s v="1"/>
    <s v="1"/>
    <s v=""/>
    <s v=""/>
    <s v="0"/>
    <s v="USD"/>
    <s v="1"/>
    <s v=""/>
    <s v=""/>
    <s v="005372180"/>
    <s v=""/>
    <s v=""/>
  </r>
  <r>
    <d v="2024-05-01T00:00:00"/>
    <x v="0"/>
    <n v="135838"/>
    <s v="Project - prototype/ samples - será absorvido em cotação"/>
    <s v="GM"/>
    <d v="2024-05-16T00:00:00"/>
    <s v="Pinhal"/>
    <s v="Inbound Premium"/>
    <n v="200"/>
    <n v="200"/>
    <n v="2.7988007711994881E-4"/>
    <s v="E1P-Prototypes/Samples"/>
    <s v="Cost Recovery"/>
    <s v="APTIV MANUFATURA E SERVICOS DE DIST-1039282"/>
    <s v="APTIV SERVICES US  LLC-754129"/>
    <s v="Parts for project development. Freight will be absorbed in the SC quotation."/>
    <s v="DHL Express SA"/>
    <s v="PTA-00168236"/>
    <s v="35068218;"/>
    <s v=";"/>
    <s v=";"/>
    <s v="Aptiv"/>
    <s v="Premium - Productive"/>
    <s v="rayzza.peres@aptiv.com"/>
    <s v="2024-05-16T02:24:46.16"/>
    <s v="2024-05-16T04:24:21.00"/>
    <s v="SA"/>
    <s v="Closed Not Recovered"/>
    <s v="0"/>
    <s v=""/>
    <s v="200"/>
    <s v=""/>
    <s v="10010"/>
    <s v="Q18"/>
    <s v=""/>
    <s v="200"/>
    <s v="Recoverable"/>
    <s v=""/>
    <s v="200"/>
    <s v="USD"/>
    <s v="5725 INNOVATION DR"/>
    <s v="TROY"/>
    <s v="754129"/>
    <s v="US"/>
    <s v="NA"/>
    <s v="MI"/>
    <s v="48098"/>
    <s v="RUA JOSE MONFARDINI 3845"/>
    <s v="ESPIRITO SANTO DO PINHAL"/>
    <s v="1039282"/>
    <s v="BR"/>
    <s v="SA"/>
    <s v="SP"/>
    <s v="13990-000"/>
    <s v="SPS"/>
    <s v="Approved"/>
    <s v="Edilson, Geraldo"/>
    <s v="2024-05-16T04:24:21.00"/>
    <s v="0"/>
    <s v=""/>
    <s v=""/>
    <s v=""/>
    <s v="Aptiv"/>
    <s v=""/>
    <s v="Invoice"/>
    <s v="Invoice"/>
    <s v=""/>
    <s v=""/>
    <s v="0 Days 1 Hr 59 Min "/>
    <s v="500"/>
    <s v="Approved -  ;; Approved -  ;"/>
    <s v="200"/>
    <s v="200"/>
    <s v=";"/>
    <s v=";"/>
    <s v=";"/>
    <s v="BR"/>
    <s v="BSUV MY26"/>
    <s v="USD"/>
    <s v=""/>
    <s v=""/>
    <s v=""/>
    <s v="DPE46587"/>
    <s v="1"/>
    <s v="1"/>
    <s v=""/>
    <s v=""/>
    <s v="0"/>
    <s v=""/>
    <s v=""/>
    <s v=""/>
    <s v=""/>
    <s v=""/>
    <s v="217616996"/>
    <s v=""/>
  </r>
  <r>
    <d v="2024-05-01T00:00:00"/>
    <x v="0"/>
    <n v="135861"/>
    <s v="Project - prototype/ samples - será absorvido em cotação"/>
    <s v="Stellantis"/>
    <d v="2024-05-16T00:00:00"/>
    <s v="Paraisopolis"/>
    <s v="Inbound Premium"/>
    <n v="56"/>
    <n v="56"/>
    <n v="7.8366421593585659E-5"/>
    <s v="E1P-Prototypes/Samples"/>
    <s v="Cost Recovery"/>
    <s v="APTIV MANUFATURA E SERVICOS DE-724381"/>
    <s v="SERENDIPITY ELECTRONICS-749804"/>
    <s v="Parts for project development. Freight will be absorbed at the quotation."/>
    <s v="DHL Express SA"/>
    <s v="PTA-00168520"/>
    <s v="33153107;"/>
    <s v=";"/>
    <s v=";"/>
    <s v="Aptiv"/>
    <s v="Premium - Productive"/>
    <s v="Stefany.Tressoldi@aptiv.com"/>
    <s v="2024-05-16T03:10:44.52"/>
    <s v="2024-05-17T01:54:25.00"/>
    <s v="SA"/>
    <s v="Closed Recovered"/>
    <s v="0"/>
    <s v=""/>
    <s v="56"/>
    <s v=""/>
    <s v="10012"/>
    <s v="Q11"/>
    <s v=""/>
    <s v="56"/>
    <s v="Recoverable"/>
    <s v=""/>
    <s v="56"/>
    <s v="USD"/>
    <s v="152 E MAIN ST"/>
    <s v="HUNTINGTON"/>
    <s v="749804"/>
    <s v="US"/>
    <s v="NA"/>
    <s v="NY"/>
    <s v="11743-2958"/>
    <s v="AVENIDA AVELINO RIBEIRO, 900"/>
    <s v="PARAISOPOLIS"/>
    <s v="724381"/>
    <s v="BR"/>
    <s v="SA"/>
    <s v="MG"/>
    <s v="37660-000"/>
    <s v="SPS"/>
    <s v="Approved"/>
    <s v="Edilson, Geraldo"/>
    <s v="2024-05-17T01:54:25.00"/>
    <s v="0"/>
    <s v="DHL Express SA"/>
    <s v="2505384475"/>
    <s v=""/>
    <s v="Aptiv"/>
    <s v=""/>
    <s v="Invoice"/>
    <s v="Invoice"/>
    <s v=""/>
    <s v=""/>
    <s v="0 Days 22 Hr 43 Min "/>
    <s v="500"/>
    <s v="Approved -  ;; Approved -  ;"/>
    <s v="56"/>
    <s v="56"/>
    <s v=";"/>
    <s v=";"/>
    <s v=";"/>
    <s v="BR"/>
    <s v="KZERO PL8"/>
    <s v="USD"/>
    <s v=""/>
    <s v=""/>
    <s v=""/>
    <s v="DPP74803"/>
    <s v="1"/>
    <s v="1"/>
    <s v=""/>
    <s v=""/>
    <s v="0"/>
    <s v=""/>
    <s v=""/>
    <s v=""/>
    <s v=""/>
    <s v=""/>
    <s v=""/>
    <s v=""/>
  </r>
  <r>
    <d v="2024-05-01T00:00:00"/>
    <x v="3"/>
    <n v="135862"/>
    <s v="Recovered by ICC -  Customer reschedule - dentro do acordo logistico"/>
    <s v="FIAT"/>
    <d v="2024-05-16T00:00:00"/>
    <s v="Ouros"/>
    <s v="Inbound Premium"/>
    <n v="1500"/>
    <n v="1500"/>
    <n v="2.099100578399616E-3"/>
    <s v="S4E-Errors or mix changes"/>
    <s v="Cost Recovery"/>
    <s v="Paraisopolis-10012"/>
    <s v="MTA ANTENNE SRL-1090929"/>
    <s v="Reprograma dentro do acordo Logistico"/>
    <s v="JAS DO BRASIL LTD"/>
    <s v="PTA-00168840"/>
    <s v="35105680;"/>
    <s v=";"/>
    <s v=";"/>
    <s v="Aptiv"/>
    <s v="Premium - Productive"/>
    <s v="william.de.siqueira@aptiv.com"/>
    <s v="2024-05-16T03:13:21.99"/>
    <s v="2024-05-20T06:44:58.00"/>
    <s v="SA"/>
    <s v="Closed Not Recovered"/>
    <s v="0"/>
    <s v=""/>
    <s v="0"/>
    <s v=""/>
    <s v="10023"/>
    <s v="Q11"/>
    <s v=""/>
    <s v=""/>
    <s v="Non-Recoverable"/>
    <s v=""/>
    <s v="1500"/>
    <s v=""/>
    <s v="VIALE DELLINDUSTRIA 12"/>
    <s v="CODOGNO"/>
    <s v="1090929"/>
    <s v="IT"/>
    <s v="EMEA"/>
    <s v="LO"/>
    <s v="26845"/>
    <s v="Av. Avelino Ribeiro, 900"/>
    <s v="PARAISOPOLIS"/>
    <s v="10012"/>
    <s v="BR"/>
    <s v="SA"/>
    <s v="Minas Gerais"/>
    <s v="37660-000"/>
    <s v="SPS"/>
    <s v="Approved"/>
    <s v="Flores, Lorena"/>
    <s v="2024-05-20T06:44:58.00"/>
    <s v="0"/>
    <s v=""/>
    <s v=""/>
    <s v=""/>
    <s v="Aptiv"/>
    <s v=""/>
    <s v="Invoice"/>
    <s v=""/>
    <s v=""/>
    <s v=""/>
    <s v="4 Days 3 Hr 31 Min "/>
    <s v=""/>
    <s v="Approved -  ;; Approved -  ;; Approved -  ;; Approved - Approved by Teams 5/20. ;"/>
    <s v="1500"/>
    <s v="1500"/>
    <s v=";"/>
    <s v=";"/>
    <s v=";"/>
    <s v="BR"/>
    <s v="VÃO MOTOR X6H"/>
    <s v="USD"/>
    <s v=""/>
    <s v=""/>
    <s v=""/>
    <s v=""/>
    <s v="1"/>
    <s v=""/>
    <s v=""/>
    <s v=""/>
    <s v="0"/>
    <s v=""/>
    <s v=""/>
    <s v=""/>
    <s v=""/>
    <s v="428456263"/>
    <s v=""/>
    <s v=""/>
  </r>
  <r>
    <d v="2024-05-01T00:00:00"/>
    <x v="4"/>
    <n v="135932"/>
    <s v="Recovered by ICC -  Bloqueio de faturamento devido a pendencia financeira"/>
    <s v="FIAT"/>
    <d v="2024-05-17T00:00:00"/>
    <s v="Paraisopolis"/>
    <s v="Inbound Premium"/>
    <n v="610.1"/>
    <n v="610.1"/>
    <n v="8.5377417525440383E-4"/>
    <s v="PC-Plant PC Resp"/>
    <s v="Cost Recovery"/>
    <s v="APTIV MANUFATURA E SERVICOS DE-724381"/>
    <s v="ARAYMOND FLUID CONNECTION GERMANY G-1077572"/>
    <s v="Blocked accout + increase of Fiat's demand"/>
    <s v="DHL Express SA"/>
    <s v="PTA-00168599"/>
    <s v="13856246;"/>
    <s v=";"/>
    <s v=";"/>
    <s v="Aptiv"/>
    <s v="Premium - Productive"/>
    <s v="gislene.de.fatima.clemente@aptiv.com"/>
    <s v="2024-05-16T05:13:25.85"/>
    <s v="2024-05-17T03:52:57.00"/>
    <s v="SA"/>
    <s v="Closed Not Recovered"/>
    <s v="0"/>
    <s v=""/>
    <s v="0"/>
    <s v=""/>
    <s v="10012"/>
    <s v="Q11"/>
    <s v=""/>
    <s v=""/>
    <s v="Non-Recoverable"/>
    <s v=""/>
    <s v="610.1"/>
    <s v=""/>
    <s v="MAXIMMELMANNALLEE 25"/>
    <s v="ESCHBACH"/>
    <s v="1077572"/>
    <s v="DE"/>
    <s v="EMEA"/>
    <s v="BW"/>
    <s v="79427"/>
    <s v="AVENIDA AVELINO RIBEIRO, 900"/>
    <s v="PARAISOPOLIS"/>
    <s v="724381"/>
    <s v="BR"/>
    <s v="SA"/>
    <s v="MG"/>
    <s v="37660-000"/>
    <s v="SPS"/>
    <s v="Approved"/>
    <s v="Carvalho, Eliane R"/>
    <s v="2024-05-17T03:52:57.00"/>
    <s v="0"/>
    <s v=""/>
    <s v=""/>
    <s v=""/>
    <s v="Aptiv"/>
    <s v=""/>
    <s v="Invoice"/>
    <s v=""/>
    <s v="FIAT"/>
    <s v=""/>
    <s v="0 Days 22 Hr 39 Min "/>
    <s v="1000"/>
    <s v="Approved -  ;; Approved -  ;; Approved -  ;"/>
    <s v="610.1"/>
    <s v="610.1"/>
    <s v=";"/>
    <s v=";"/>
    <s v=";"/>
    <s v="BR"/>
    <s v="GSE, Fire"/>
    <s v="USD"/>
    <s v=""/>
    <s v=""/>
    <s v=""/>
    <s v=""/>
    <s v="1"/>
    <s v=""/>
    <s v=""/>
    <s v=""/>
    <s v="0"/>
    <s v=""/>
    <s v=""/>
    <s v=""/>
    <s v=""/>
    <s v="316271840"/>
    <s v=""/>
    <s v=""/>
  </r>
  <r>
    <d v="2024-05-01T00:00:00"/>
    <x v="12"/>
    <n v="135937"/>
    <s v="Recovered by ICC -  Vessel delay - greve fiscal"/>
    <s v="FIAT"/>
    <d v="2024-05-17T00:00:00"/>
    <s v="Ouros"/>
    <s v="Inbound Premium"/>
    <n v="480"/>
    <n v="480"/>
    <n v="6.7171218508787719E-4"/>
    <s v="T1-Transportation"/>
    <s v="Cost Recovery"/>
    <s v="APTIV MANUFATURA E SERVICOS DE-743893"/>
    <s v="Santos-Dummy"/>
    <s v="Atraso na liberação do Maritimo-Greve dos fiscais."/>
    <s v="EMPRESA DE TRANSPORTES COVRE"/>
    <s v="PTA-00168521"/>
    <s v="M3635102;"/>
    <s v=";"/>
    <s v=";"/>
    <s v="Aptiv"/>
    <s v="Premium - Productive"/>
    <s v="Moraes.Arnaldo@aptiv.com"/>
    <s v="2024-05-16T05:48:09.71"/>
    <s v="2024-05-21T12:01:48.84"/>
    <s v="SA"/>
    <s v="Closed Recovered"/>
    <s v="0"/>
    <s v=""/>
    <s v="480"/>
    <s v="2024-05-16T00:00:00"/>
    <s v="10023"/>
    <s v="Q11"/>
    <s v=""/>
    <s v="480"/>
    <s v="Non-Recoverable"/>
    <s v=""/>
    <s v="480"/>
    <s v="USD"/>
    <s v="Porto Santos"/>
    <s v="Santos"/>
    <s v="Dummy"/>
    <s v="BR"/>
    <s v="SA"/>
    <s v="São Paulo"/>
    <s v="1"/>
    <s v="TV ANTONIO E FONSECA 250 BAIRRO"/>
    <s v="CONCEICAO DOS OUROS"/>
    <s v="743893"/>
    <s v="BR"/>
    <s v="SA"/>
    <s v="MG"/>
    <s v="37548-000"/>
    <s v="SPS"/>
    <s v="Approved"/>
    <s v="Edilson, Geraldo"/>
    <s v="2024-05-17T01:54:54.00"/>
    <s v="0"/>
    <s v=""/>
    <s v=""/>
    <s v=""/>
    <s v="Transportation"/>
    <s v=""/>
    <s v="Invoice"/>
    <s v="Invoice"/>
    <s v=""/>
    <s v=""/>
    <s v="0 Days 20 Hr 6 Min "/>
    <s v="500"/>
    <s v="Approved -  ;; Approved -  ;"/>
    <s v="480"/>
    <s v="480"/>
    <s v=";"/>
    <s v=";"/>
    <s v=";"/>
    <s v="BR"/>
    <s v="GSE"/>
    <s v="USD"/>
    <s v=""/>
    <s v=""/>
    <s v=""/>
    <s v="M0294/24"/>
    <s v="1"/>
    <s v="1"/>
    <s v=""/>
    <s v=""/>
    <s v="0"/>
    <s v=""/>
    <s v=""/>
    <s v=""/>
    <s v=""/>
    <s v=""/>
    <s v=""/>
    <s v=""/>
  </r>
  <r>
    <d v="2024-05-01T00:00:00"/>
    <x v="8"/>
    <n v="136139"/>
    <s v="Falência do fornecedor"/>
    <s v="OTHER"/>
    <d v="2024-05-20T00:00:00"/>
    <s v="Paraisopolis"/>
    <s v="Inbound Premium"/>
    <n v="235.83"/>
    <n v="235.83"/>
    <n v="3.3002059293598768E-4"/>
    <s v="OOOT-Other/Sales"/>
    <s v="Normal"/>
    <s v="Paraisopolis-10012"/>
    <s v="HS UNITED EUROPEAN CONNECTORS GMBH-1040162"/>
    <s v="Falência do Fornecedor"/>
    <s v="DHL Express SA"/>
    <s v="PTA-00168782"/>
    <s v="13799596;"/>
    <s v=";"/>
    <s v=";"/>
    <s v="Aptiv"/>
    <s v="Premium - Productive"/>
    <s v="william.de.siqueira@aptiv.com"/>
    <s v="2024-05-17T03:13:37.80"/>
    <s v="2024-05-20T11:24:17.00"/>
    <s v="SA"/>
    <s v="Closed Not Recovered"/>
    <s v="0"/>
    <s v=""/>
    <s v="0"/>
    <s v=""/>
    <s v="10012"/>
    <s v="Q11"/>
    <s v=""/>
    <s v=""/>
    <s v="Non-Recoverable"/>
    <s v=""/>
    <s v="235.83"/>
    <s v=""/>
    <s v="HOHE BIRKE 6"/>
    <s v="LAUTERHOFEN"/>
    <s v="1040162"/>
    <s v="DE"/>
    <s v="EMEA"/>
    <s v="BY"/>
    <s v="92283"/>
    <s v="Av. Avelino Ribeiro, 900"/>
    <s v="PARAISOPOLIS"/>
    <s v="10012"/>
    <s v="BR"/>
    <s v="SA"/>
    <s v="Minas Gerais"/>
    <s v="37660-000"/>
    <s v="SPS"/>
    <s v="Approved"/>
    <s v="Edilson, Geraldo"/>
    <s v="2024-05-20T11:24:17.00"/>
    <s v="0"/>
    <s v=""/>
    <s v=""/>
    <s v=""/>
    <s v="Aptiv"/>
    <s v=""/>
    <s v="Invoice"/>
    <s v=""/>
    <s v=""/>
    <s v=""/>
    <s v="2 Days 20 Hr 10 Min "/>
    <s v="500"/>
    <s v="Approved -  ;; Approved -  ;"/>
    <s v="235.83"/>
    <s v="235.83"/>
    <s v=";"/>
    <s v=";"/>
    <s v=";"/>
    <s v="BR"/>
    <s v="Sensor de Oxigênio"/>
    <s v="USD"/>
    <s v=""/>
    <s v=""/>
    <s v=""/>
    <s v=""/>
    <s v="1"/>
    <s v=""/>
    <s v=""/>
    <s v=""/>
    <s v="0"/>
    <s v=""/>
    <s v=""/>
    <s v=""/>
    <s v=""/>
    <s v="506719553"/>
    <s v=""/>
    <s v=""/>
  </r>
  <r>
    <d v="2024-05-01T00:00:00"/>
    <x v="0"/>
    <n v="136357"/>
    <s v="Project - prototype/ samples - será absorvido em cotação"/>
    <s v="JOHN DEERE"/>
    <d v="2024-05-20T00:00:00"/>
    <s v="Paraisopolis"/>
    <s v="Inbound Premium"/>
    <n v="629.48"/>
    <n v="629.48"/>
    <n v="8.8089455472732691E-4"/>
    <s v="E1P-Prototypes/Samples"/>
    <s v="Cost Recovery"/>
    <s v="APTIV MANUFATURA E SERVICOS DE-724381"/>
    <s v="TROMINK INDUSTRIAL LTDA-Dummy"/>
    <s v="Parts for project development. Freight will be absorbed in the SC 587-23 quotation."/>
    <s v="Brix"/>
    <s v="PTA-00168785"/>
    <s v="35882108;"/>
    <s v=";"/>
    <s v=";"/>
    <s v="Aptiv"/>
    <s v="Premium - Productive"/>
    <s v="rayzza.peres@aptiv.com"/>
    <s v="2024-05-20T11:41:26.42"/>
    <s v="2024-05-20T12:38:24.00"/>
    <s v="SA"/>
    <s v="Closed Recovered"/>
    <s v="0"/>
    <s v=""/>
    <s v="0"/>
    <s v=""/>
    <s v="10012"/>
    <s v="Q11"/>
    <s v=""/>
    <s v="3145"/>
    <s v="Recoverable"/>
    <s v=""/>
    <s v="3145"/>
    <s v=""/>
    <s v="AV DOS IMIGRANTES"/>
    <s v="Panambi"/>
    <s v="Dummy"/>
    <s v="BR"/>
    <s v="SA"/>
    <s v="Rio Grande do Sul "/>
    <s v="98.280-000"/>
    <s v="AVENIDA AVELINO RIBEIRO, 900"/>
    <s v="PARAISOPOLIS"/>
    <s v="724381"/>
    <s v="BR"/>
    <s v="SA"/>
    <s v="MG"/>
    <s v="37660-000"/>
    <s v="SPS"/>
    <s v="Approved"/>
    <s v="Carvalho, Eliane R"/>
    <s v="2024-05-20T12:38:24.00"/>
    <s v="0"/>
    <s v="Brix"/>
    <s v=""/>
    <s v=""/>
    <s v="Aptiv"/>
    <s v=""/>
    <s v="Email Quote"/>
    <s v="Invoice"/>
    <s v=""/>
    <s v=""/>
    <s v="0 Days 0 Hr 56 Min "/>
    <s v="1000"/>
    <s v="Approved -  ;; Approved -  ;; Approved -  ;"/>
    <s v="629.48"/>
    <s v="629.48"/>
    <s v=";"/>
    <s v=";"/>
    <s v=";"/>
    <s v="BR"/>
    <s v="CARDEAL"/>
    <s v="BRL"/>
    <s v=""/>
    <s v=""/>
    <s v=""/>
    <s v="DPP74617 "/>
    <s v="0.20015212"/>
    <s v=""/>
    <s v=""/>
    <s v=""/>
    <s v="0"/>
    <s v=""/>
    <s v=""/>
    <s v=""/>
    <s v=""/>
    <s v=""/>
    <s v=""/>
    <s v=""/>
  </r>
  <r>
    <d v="2024-05-01T00:00:00"/>
    <x v="0"/>
    <n v="136358"/>
    <s v="Project - prototype/ samples - será absorvido em cotação"/>
    <s v="JOHN DEERE"/>
    <d v="2024-05-20T00:00:00"/>
    <s v="Ouros"/>
    <s v="Inbound Premium"/>
    <n v="629.48"/>
    <n v="629.48"/>
    <n v="8.8089455472732691E-4"/>
    <s v="E1P-Prototypes/Samples"/>
    <s v="Cost Recovery Pending"/>
    <s v="APTIV MANUFATURA E SERVICOS DE-724381"/>
    <s v="KOHLER &amp; KOHLER INDÚSTRIA ME-Dummy"/>
    <s v="Parts for project development. Freight will be absorbed in the SC 587-23 quotation."/>
    <s v="Brix"/>
    <s v="PTA-00168784"/>
    <s v="PE574301;"/>
    <s v=";"/>
    <s v=";"/>
    <s v="Aptiv"/>
    <s v="Premium - Productive"/>
    <s v="rayzza.peres@aptiv.com"/>
    <s v="2024-05-20T11:43:48.23"/>
    <s v="2024-05-20T12:37:56.00"/>
    <s v="SA"/>
    <s v="Open"/>
    <s v="0"/>
    <s v=""/>
    <s v="0"/>
    <s v=""/>
    <s v="10012"/>
    <s v="Q11"/>
    <s v=""/>
    <s v=""/>
    <s v="Recoverable"/>
    <s v=""/>
    <s v="3145"/>
    <s v=""/>
    <s v="Rua Chapada"/>
    <s v="HORIZONTINA"/>
    <s v="Dummy"/>
    <s v="BR"/>
    <s v="SA"/>
    <s v="Rio Grande do Sul"/>
    <s v="98920-000"/>
    <s v="AVENIDA AVELINO RIBEIRO, 900"/>
    <s v="PARAISOPOLIS"/>
    <s v="724381"/>
    <s v="BR"/>
    <s v="SA"/>
    <s v="MG"/>
    <s v="37660-000"/>
    <s v="SPS"/>
    <s v="Approved"/>
    <s v="Carvalho, Eliane R"/>
    <s v="2024-05-20T12:37:56.00"/>
    <s v="0"/>
    <s v="Brix"/>
    <s v=""/>
    <s v=""/>
    <s v="Aptiv"/>
    <s v=""/>
    <s v="Email Quote"/>
    <s v="Invoice"/>
    <s v=""/>
    <s v=""/>
    <s v="0 Days 0 Hr 54 Min "/>
    <s v="1000"/>
    <s v="Approved -  ;; Approved -  ;; Approved -  ;"/>
    <s v="629.48"/>
    <s v="629.48"/>
    <s v=";"/>
    <s v=";"/>
    <s v=";"/>
    <s v="BR"/>
    <s v="CARDEAL"/>
    <s v="BRL"/>
    <s v=""/>
    <s v=""/>
    <s v=""/>
    <s v="DPP74436 "/>
    <s v="0.20015212"/>
    <s v=""/>
    <s v=""/>
    <s v=""/>
    <s v="0"/>
    <s v=""/>
    <s v=""/>
    <s v=""/>
    <s v=""/>
    <s v=""/>
    <s v=""/>
    <s v=""/>
  </r>
  <r>
    <d v="2024-05-01T00:00:00"/>
    <x v="0"/>
    <n v="136375"/>
    <s v="Project - prototype/ samples - preço/peça"/>
    <s v="JOHN DEERE"/>
    <d v="2024-05-20T00:00:00"/>
    <s v="Paraisopolis"/>
    <s v="Inbound Premium"/>
    <n v="61"/>
    <n v="61"/>
    <n v="8.5363423521584382E-5"/>
    <s v="E1P-Prototypes/Samples"/>
    <s v="Cost Recovery"/>
    <s v="APTIV MANUFATURA E SERVICOS DE-734226"/>
    <s v="HARNESS CODE LTD-761589"/>
    <s v="Parts for sales from prototype pieces. Freight is included in the piece price."/>
    <s v="DHL Express SA"/>
    <s v="PTA-00168806"/>
    <s v="13536093;"/>
    <s v=";"/>
    <s v=";"/>
    <s v="Aptiv"/>
    <s v="Premium - Productive"/>
    <s v="rayzza.peres@aptiv.com"/>
    <s v="2024-05-20T02:19:37.46"/>
    <s v="2024-05-20T03:24:23.00"/>
    <s v="SA"/>
    <s v="Open"/>
    <s v="0"/>
    <s v=""/>
    <s v="0"/>
    <s v=""/>
    <s v="10012"/>
    <s v="Q11"/>
    <s v=""/>
    <s v=""/>
    <s v="Recoverable"/>
    <s v=""/>
    <s v="61"/>
    <s v=""/>
    <s v="MLADOST 4  STR   PROF  ALEKSANDAR"/>
    <s v="SOFIA"/>
    <s v="761589"/>
    <s v="BG"/>
    <s v="EMEA"/>
    <s v="23"/>
    <s v="1715"/>
    <s v="AVENIDA AVELINO RIBEIRO Nr.900 BAIR"/>
    <s v="BRASIL"/>
    <s v="734226"/>
    <s v="BR"/>
    <s v="SA"/>
    <s v="BR"/>
    <s v="37660-000"/>
    <s v="SPS"/>
    <s v="Approved"/>
    <s v="Edilson, Geraldo"/>
    <s v="2024-05-20T03:24:23.00"/>
    <s v="0"/>
    <s v=""/>
    <s v="5900665304"/>
    <s v=""/>
    <s v="Aptiv"/>
    <s v=""/>
    <s v="Invoice"/>
    <s v="Invoice"/>
    <s v=""/>
    <s v=""/>
    <s v="0 Days 1 Hr 4 Min "/>
    <s v="500"/>
    <s v="Approved -  ;; Approved -  ;"/>
    <s v="61"/>
    <s v="61"/>
    <s v=";"/>
    <s v=";"/>
    <s v=";"/>
    <s v="BR"/>
    <s v="DEX"/>
    <s v="USD"/>
    <s v=""/>
    <s v=""/>
    <s v=""/>
    <s v="DPP74818 "/>
    <s v="1"/>
    <s v=""/>
    <s v=""/>
    <s v=""/>
    <s v="0"/>
    <s v=""/>
    <s v=""/>
    <s v=""/>
    <s v=""/>
    <s v=""/>
    <s v=""/>
    <s v=""/>
  </r>
  <r>
    <d v="2024-05-01T00:00:00"/>
    <x v="0"/>
    <n v="136380"/>
    <s v="Project - prototype/ samples - será absorvido em cotação"/>
    <s v="Stellantis"/>
    <d v="2024-05-20T00:00:00"/>
    <s v="Paraisopolis"/>
    <s v="Inbound Premium"/>
    <n v="250"/>
    <n v="250"/>
    <n v="3.4985009639993601E-4"/>
    <s v="E1P-Prototypes/Samples"/>
    <s v="Cost Recovery"/>
    <s v="APTIV MANUFATURA E SERVICOS DE-724381"/>
    <s v="GRUPO ANTOLIN BESANCON-1016311"/>
    <s v="Parts for project development. Freight will be absorbed at the quotation."/>
    <s v="DHL Express SA"/>
    <s v="PTA-00168804"/>
    <s v="33394956;"/>
    <s v=";"/>
    <s v=";"/>
    <s v="Aptiv"/>
    <s v="Premium - Productive"/>
    <s v="Stefany.Tressoldi@aptiv.com"/>
    <s v="2024-05-20T02:44:39.16"/>
    <s v="2024-05-20T03:23:57.00"/>
    <s v="SA"/>
    <s v="Closed Recovered"/>
    <s v="0"/>
    <s v=""/>
    <s v="250"/>
    <s v=""/>
    <s v="10012"/>
    <s v="Q11"/>
    <s v=""/>
    <s v="250"/>
    <s v="Recoverable"/>
    <s v=""/>
    <s v="250"/>
    <s v="USD"/>
    <s v="ZONE INDUSTRIELLE DE THISE"/>
    <s v="CHALEZEULE"/>
    <s v="1016311"/>
    <s v="FR"/>
    <s v="EMEA"/>
    <s v="EMEA"/>
    <s v="25220"/>
    <s v="AVENIDA AVELINO RIBEIRO, 900"/>
    <s v="PARAISOPOLIS"/>
    <s v="724381"/>
    <s v="BR"/>
    <s v="SA"/>
    <s v="MG"/>
    <s v="37660-000"/>
    <s v="SPS"/>
    <s v="Approved"/>
    <s v="Edilson, Geraldo"/>
    <s v="2024-05-20T03:23:57.00"/>
    <s v="0"/>
    <s v="DHL Express SA"/>
    <s v=""/>
    <s v=""/>
    <s v="Aptiv"/>
    <s v=""/>
    <s v="Invoice"/>
    <s v="Invoice"/>
    <s v=""/>
    <s v=""/>
    <s v="0 Days 0 Hr 39 Min "/>
    <s v="500"/>
    <s v="Approved -  ;; Approved -  ;"/>
    <s v="250"/>
    <s v="250"/>
    <s v=";"/>
    <s v=";"/>
    <s v=";"/>
    <s v="BR"/>
    <s v="KZERO PL8"/>
    <s v="USD"/>
    <s v=""/>
    <s v=""/>
    <s v=""/>
    <s v=""/>
    <s v="1"/>
    <s v="1"/>
    <s v=""/>
    <s v=""/>
    <s v="0"/>
    <s v=""/>
    <s v=""/>
    <s v=""/>
    <s v=""/>
    <s v="763546181"/>
    <s v=""/>
    <s v=""/>
  </r>
  <r>
    <d v="2024-05-01T00:00:00"/>
    <x v="0"/>
    <n v="136381"/>
    <s v="Project - prototype/ samples - será absorvido em cotação"/>
    <s v="JOHN DEERE"/>
    <d v="2024-05-20T00:00:00"/>
    <s v="Paraisopolis"/>
    <s v="Inbound Premium"/>
    <n v="130"/>
    <n v="130"/>
    <n v="1.8192205012796672E-4"/>
    <s v="E1P-Prototypes/Samples"/>
    <s v="Cost Recovery"/>
    <s v="APTIV MANUFATURA E SERVICOS DE-734226"/>
    <s v="COPPER MOUNTAIN TECHNOLOGIES, LLC-1087953"/>
    <s v="Parts for project development. Freight will be absorbed in the SC 529-23 quotation."/>
    <s v="DHL Express SA"/>
    <s v="PTA-00168805"/>
    <s v="M1973002 ;"/>
    <s v=";"/>
    <s v=";"/>
    <s v="Aptiv"/>
    <s v="Premium - Productive"/>
    <s v="Stefany.Tressoldi@aptiv.com"/>
    <s v="2024-05-20T02:53:43.04"/>
    <s v="2024-05-20T03:24:06.00"/>
    <s v="SA"/>
    <s v="Closed Recovered"/>
    <s v="0"/>
    <s v=""/>
    <s v="130"/>
    <s v=""/>
    <s v="10012"/>
    <s v="Q11"/>
    <s v=""/>
    <s v="130"/>
    <s v="Recoverable"/>
    <s v=""/>
    <s v="130"/>
    <s v="USD"/>
    <s v="631 E NEW YORK ST"/>
    <s v="INDIANAPOLIS"/>
    <s v="1087953"/>
    <s v="US"/>
    <s v="NA"/>
    <s v="IN"/>
    <s v="46202-3706"/>
    <s v="AVENIDA AVELINO RIBEIRO Nr.900 BAIR"/>
    <s v="BRASIL"/>
    <s v="734226"/>
    <s v="BR"/>
    <s v="SA"/>
    <s v="BR"/>
    <s v="37660-000"/>
    <s v="SPS"/>
    <s v="Approved"/>
    <s v="Edilson, Geraldo"/>
    <s v="2024-05-20T03:24:06.00"/>
    <s v="0"/>
    <s v=""/>
    <s v=""/>
    <s v=""/>
    <s v="Aptiv"/>
    <s v=""/>
    <s v="Invoice"/>
    <s v="Invoice"/>
    <s v=""/>
    <s v=""/>
    <s v="0 Days 0 Hr 30 Min "/>
    <s v="500"/>
    <s v="Approved -  ;; Approved -  ;"/>
    <s v="130"/>
    <s v="130"/>
    <s v=";"/>
    <s v=";"/>
    <s v=";"/>
    <s v="BR"/>
    <s v="MERCURY"/>
    <s v="USD"/>
    <s v=""/>
    <s v=""/>
    <s v=""/>
    <s v=""/>
    <s v="1"/>
    <s v="1"/>
    <s v=""/>
    <s v=""/>
    <s v="0"/>
    <s v="USD"/>
    <s v="1"/>
    <s v=""/>
    <s v=""/>
    <s v="078372805"/>
    <s v=""/>
    <s v=""/>
  </r>
  <r>
    <d v="2024-05-01T00:00:00"/>
    <x v="2"/>
    <n v="136382"/>
    <s v="Internal strategy -  realocação de MO"/>
    <s v="FIAT"/>
    <d v="2024-05-20T00:00:00"/>
    <s v="Ouros"/>
    <s v="Inbound Premium"/>
    <n v="980.5"/>
    <n v="980.5"/>
    <n v="1.372112078080549E-3"/>
    <s v="S4E-Errors or mix changes"/>
    <s v="Normal"/>
    <s v="Paraisopolis-10012"/>
    <s v="MTA ANTENNE SRL-7107642"/>
    <s v="Estratégia de relocação de MO de Paraisópolis para Conceição dos Ouros"/>
    <s v="JAS DO BRASIL LTD"/>
    <s v="PTA-00168849"/>
    <s v="33288960;"/>
    <s v=";"/>
    <s v=";"/>
    <s v="Aptiv"/>
    <s v="Premium - Productive"/>
    <s v="william.de.siqueira@aptiv.com"/>
    <s v="2024-05-20T03:05:12.00"/>
    <s v="2024-05-20T07:35:26.00"/>
    <s v="SA"/>
    <s v="Closed Not Recovered"/>
    <s v="0"/>
    <s v=""/>
    <s v="0"/>
    <s v=""/>
    <s v="10023"/>
    <s v="Q11"/>
    <s v=""/>
    <s v=""/>
    <s v="Non-Recoverable"/>
    <s v=""/>
    <s v="980.5"/>
    <s v=""/>
    <s v="VIALE DELLINDUSTRIA 12"/>
    <s v="CODOGNO"/>
    <s v="7107642"/>
    <s v="IT"/>
    <s v="EMEA"/>
    <s v="LO"/>
    <s v="26845"/>
    <s v="Av. Avelino Ribeiro, 900"/>
    <s v="PARAISOPOLIS"/>
    <s v="10012"/>
    <s v="BR"/>
    <s v="SA"/>
    <s v="Minas Gerais"/>
    <s v="37660-000"/>
    <s v="SPS"/>
    <s v="Approved"/>
    <s v="Carvalho, Eliane R"/>
    <s v="2024-05-20T07:35:26.00"/>
    <s v="0"/>
    <s v=""/>
    <s v=""/>
    <s v=""/>
    <s v="Aptiv"/>
    <s v=""/>
    <s v="Invoice"/>
    <s v=""/>
    <s v=""/>
    <s v=""/>
    <s v="0 Days 4 Hr 30 Min "/>
    <s v=""/>
    <s v="Approved -  ;; Approved -  ;; Approved -  ;"/>
    <s v="980.5"/>
    <s v="980.5"/>
    <s v=";"/>
    <s v=";"/>
    <s v=";"/>
    <s v="BR"/>
    <s v="Vão motor"/>
    <s v="USD"/>
    <s v=""/>
    <s v=""/>
    <s v=""/>
    <s v="Demais materiais: 10864847,15363919,10820257,15369145,35607317,13798898,10867052,10864719,13835942,10866373,13831034"/>
    <s v="1"/>
    <s v=""/>
    <s v=""/>
    <s v=""/>
    <s v="0"/>
    <s v=""/>
    <s v=""/>
    <s v=""/>
    <s v=""/>
    <s v="428456263"/>
    <s v=""/>
    <s v=""/>
  </r>
  <r>
    <d v="2024-05-01T00:00:00"/>
    <x v="3"/>
    <n v="136454"/>
    <s v="Recovered by ICC - Customer reschedule - dentro do acordo logistico"/>
    <s v="JOHN DEERE"/>
    <d v="2024-05-20T00:00:00"/>
    <s v="Paraisopolis"/>
    <s v="Inbound Premium"/>
    <n v="759.13"/>
    <n v="759.13"/>
    <n v="1.0623268147203337E-3"/>
    <s v="PC-Plant PC Resp"/>
    <s v="Cost Recovery"/>
    <s v="APTIV MANUFATURA E SERVICOS DE-724381"/>
    <s v="JUDD WIRE-726536"/>
    <s v="Reprograma dentro do protocolo logistico"/>
    <s v="DHL Express SA"/>
    <s v="PTA-00168848"/>
    <s v="M3154279;"/>
    <s v=";"/>
    <s v=";"/>
    <s v="Aptiv"/>
    <s v="Premium - Productive"/>
    <s v="Moraes.Arnaldo@aptiv.com"/>
    <s v="2024-05-20T05:20:26.68"/>
    <s v="2024-05-20T07:35:17.00"/>
    <s v="SA"/>
    <s v="Closed Recovered"/>
    <s v="0"/>
    <s v=""/>
    <s v="0"/>
    <s v=""/>
    <s v="10012"/>
    <s v="Q11"/>
    <s v=""/>
    <s v=""/>
    <s v="Recoverable"/>
    <s v="Recuperado via ICC"/>
    <s v="759.13"/>
    <s v=""/>
    <s v="124 TURNPIKE RD"/>
    <s v="TURNERS FALLS"/>
    <s v="726536"/>
    <s v="US"/>
    <s v="NA"/>
    <s v="MA"/>
    <s v="01376-2699"/>
    <s v="AVENIDA AVELINO RIBEIRO, 900"/>
    <s v="PARAISOPOLIS"/>
    <s v="724381"/>
    <s v="BR"/>
    <s v="SA"/>
    <s v="MG"/>
    <s v="37660-000"/>
    <s v="SPS"/>
    <s v="Approved"/>
    <s v="Carvalho, Eliane R"/>
    <s v="2024-05-20T07:35:17.00"/>
    <s v="0"/>
    <s v=""/>
    <s v=""/>
    <s v=""/>
    <s v="Aptiv"/>
    <s v=""/>
    <s v="Invoice"/>
    <s v=""/>
    <s v=""/>
    <s v=""/>
    <s v="0 Days 2 Hr 14 Min "/>
    <s v="1000"/>
    <s v="Approved -  ;; Approved -  ;; Approved -  ;"/>
    <s v="759.13"/>
    <s v="759.13"/>
    <s v=";"/>
    <s v=";"/>
    <s v=";"/>
    <s v="BR"/>
    <s v="ARIES"/>
    <s v="USD"/>
    <s v=""/>
    <s v=""/>
    <s v=""/>
    <s v=""/>
    <s v="1"/>
    <s v=""/>
    <s v=""/>
    <s v=""/>
    <s v="0"/>
    <s v=""/>
    <s v=""/>
    <s v=""/>
    <s v=""/>
    <s v=""/>
    <s v=""/>
    <s v=""/>
  </r>
  <r>
    <d v="2024-05-01T00:00:00"/>
    <x v="0"/>
    <n v="136456"/>
    <s v="Project - prototype/ samples - será absorvido em cotação"/>
    <s v="JOHN DEERE"/>
    <d v="2024-05-20T00:00:00"/>
    <s v="Paraisopolis"/>
    <s v="Inbound Premium"/>
    <n v="117"/>
    <n v="117"/>
    <n v="1.6372984511517006E-4"/>
    <s v="E1P-Prototypes/Samples"/>
    <s v="Cost Recovery"/>
    <s v="APTIV MANUFATURA E SERVICOS DE-734226"/>
    <s v="MOLEX ELEKTRONIK GMBH-7005671"/>
    <s v="Parts for project development. Freight will be absorbed in the SC 529-23 quotation."/>
    <s v="DHL Express SA"/>
    <s v="PTA-00168836"/>
    <s v="13834701;"/>
    <s v=";"/>
    <s v=";"/>
    <s v="Aptiv"/>
    <s v="Premium - Productive"/>
    <s v="rayzza.peres@aptiv.com"/>
    <s v="2024-05-20T05:41:03.18"/>
    <s v="2024-05-20T06:28:37.00"/>
    <s v="SA"/>
    <s v="Closed Recovered"/>
    <s v="0"/>
    <s v=""/>
    <s v="0"/>
    <s v=""/>
    <s v="10012"/>
    <s v="Q11"/>
    <s v=""/>
    <s v=""/>
    <s v="Recoverable"/>
    <s v=""/>
    <s v="117"/>
    <s v=""/>
    <s v="GRASHOFSTR. 17"/>
    <s v="ETTLINGEN"/>
    <s v="7005671"/>
    <s v="DE"/>
    <s v="EMEA"/>
    <s v="BW"/>
    <s v="76275"/>
    <s v="AVENIDA AVELINO RIBEIRO Nr.900 BAIR"/>
    <s v="BRASIL"/>
    <s v="734226"/>
    <s v="BR"/>
    <s v="SA"/>
    <s v="BR"/>
    <s v="37660-000"/>
    <s v="SPS"/>
    <s v="Approved"/>
    <s v="Edilson, Geraldo"/>
    <s v="2024-05-20T06:28:37.00"/>
    <s v="0"/>
    <s v=""/>
    <s v=""/>
    <s v=""/>
    <s v="Aptiv"/>
    <s v=""/>
    <s v="Invoice"/>
    <s v="Invoice"/>
    <s v=""/>
    <s v=""/>
    <s v="0 Days 0 Hr 47 Min "/>
    <s v="500"/>
    <s v="Approved -  ;; Approved -  ;"/>
    <s v="117"/>
    <s v="117"/>
    <s v=";"/>
    <s v=";"/>
    <s v=";"/>
    <s v="BR"/>
    <s v="MERCURY"/>
    <s v="USD"/>
    <s v=""/>
    <s v=""/>
    <s v=""/>
    <s v="13834701 13839407"/>
    <s v="1"/>
    <s v=""/>
    <s v=""/>
    <s v=""/>
    <s v="0"/>
    <s v="USD"/>
    <s v="1"/>
    <s v=""/>
    <s v=""/>
    <s v="006944334"/>
    <s v=""/>
    <s v=""/>
  </r>
  <r>
    <d v="2024-05-01T00:00:00"/>
    <x v="9"/>
    <n v="136551"/>
    <s v="Recovered by ICC -  P&amp;A"/>
    <s v="JOHN DEERE"/>
    <d v="2024-05-21T00:00:00"/>
    <s v="Paraisopolis"/>
    <s v="Inbound Premium"/>
    <n v="220.23"/>
    <n v="220.23"/>
    <n v="3.0818994692063164E-4"/>
    <s v="PC-Plant PC Resp"/>
    <s v="Cost Recovery"/>
    <s v="APTIV MANUFATURA E SERVICOS DE-724381"/>
    <s v="APTIV LAREDO (FW80)-734188"/>
    <s v="Atender demanda de P&amp;A"/>
    <s v="DHL Express SA"/>
    <s v="PTA-00170017"/>
    <s v="M1649301;"/>
    <s v=";"/>
    <s v=";"/>
    <s v="Aptiv"/>
    <s v="Premium - Productive"/>
    <s v="Moraes.Arnaldo@aptiv.com"/>
    <s v="2024-05-21T11:16:27.38"/>
    <s v="2024-05-27T10:00:04.00"/>
    <s v="SA"/>
    <s v="Closed Recovered"/>
    <s v="0"/>
    <s v=""/>
    <s v="0"/>
    <s v=""/>
    <s v="10012"/>
    <s v="Q11"/>
    <s v=""/>
    <s v=""/>
    <s v="Recoverable"/>
    <s v="Recuperado via ICC"/>
    <s v="220.23"/>
    <s v=""/>
    <s v="301 VALLECILLO ROAD"/>
    <s v="LAREDO"/>
    <s v="734188"/>
    <s v="US"/>
    <s v="NA"/>
    <s v="TX"/>
    <s v="78045-7847"/>
    <s v="AVENIDA AVELINO RIBEIRO, 900"/>
    <s v="PARAISOPOLIS"/>
    <s v="724381"/>
    <s v="BR"/>
    <s v="SA"/>
    <s v="MG"/>
    <s v="37660-000"/>
    <s v="SPS"/>
    <s v="Approved"/>
    <s v="Edilson, Geraldo"/>
    <s v="2024-05-27T10:00:04.00"/>
    <s v="0"/>
    <s v=""/>
    <s v=""/>
    <s v=""/>
    <s v="Aptiv"/>
    <s v=""/>
    <s v="Invoice"/>
    <s v=""/>
    <s v=""/>
    <s v=""/>
    <s v="6 Days 10 Hr 43 Min "/>
    <s v="500"/>
    <s v="Approved -  ;; Approved -  ;"/>
    <s v="220.23"/>
    <s v="220.23"/>
    <s v=";"/>
    <s v=";"/>
    <s v=";"/>
    <s v="BR"/>
    <s v="MRTOP"/>
    <s v="USD"/>
    <s v=""/>
    <s v=""/>
    <s v=""/>
    <s v=""/>
    <s v="1"/>
    <s v=""/>
    <s v=""/>
    <s v=""/>
    <s v="0"/>
    <s v=""/>
    <s v=""/>
    <s v=""/>
    <s v=""/>
    <s v=""/>
    <s v=""/>
    <s v=""/>
  </r>
  <r>
    <d v="2024-05-01T00:00:00"/>
    <x v="0"/>
    <n v="136558"/>
    <s v="Project - prototype/ samples - preço/peça"/>
    <s v="JOHN DEERE"/>
    <d v="2024-05-20T00:00:00"/>
    <s v="Paraisopolis"/>
    <s v="Inbound Premium"/>
    <n v="36"/>
    <n v="36"/>
    <n v="5.0378413881590788E-5"/>
    <s v="E1P-Prototypes/Samples"/>
    <s v="Cost Recovery"/>
    <s v="APTIV MANUFATURA E SERVICOS DE-734226"/>
    <s v="APTIVPORT SERVICES  S A-724383"/>
    <s v="Parts for sales from prototype pieces. Freight is included in the piece price."/>
    <s v="DHL Express SA"/>
    <s v="PTA-00170018"/>
    <s v="15316915;"/>
    <s v=";"/>
    <s v=";"/>
    <s v="Aptiv"/>
    <s v="Premium - Productive"/>
    <s v="rayzza.peres@aptiv.com"/>
    <s v="2024-05-21T11:43:14.02"/>
    <s v="2024-05-27T10:00:15.00"/>
    <s v="SA"/>
    <s v="Closed Recovered"/>
    <s v="0"/>
    <s v=""/>
    <s v="36"/>
    <s v=""/>
    <s v="10012"/>
    <s v="Q11"/>
    <s v=""/>
    <s v="36"/>
    <s v="Recoverable"/>
    <s v=""/>
    <s v="36"/>
    <s v="USD"/>
    <s v="RUA G - ZONA INDUSTRIAL DE MONTALVA"/>
    <s v="CASTELO BRANCO"/>
    <s v="724383"/>
    <s v="PT"/>
    <s v="EMEA"/>
    <s v="28"/>
    <s v="6001-909"/>
    <s v="AVENIDA AVELINO RIBEIRO Nr.900 BAIR"/>
    <s v="BRASIL"/>
    <s v="734226"/>
    <s v="BR"/>
    <s v="SA"/>
    <s v="BR"/>
    <s v="37660-000"/>
    <s v="SPS"/>
    <s v="Approved"/>
    <s v="Edilson, Geraldo"/>
    <s v="2024-05-27T10:00:15.00"/>
    <s v="0"/>
    <s v=""/>
    <s v="5597530923"/>
    <s v=""/>
    <s v="Aptiv"/>
    <s v=""/>
    <s v="Invoice"/>
    <s v="Invoice"/>
    <s v=""/>
    <s v=""/>
    <s v="6 Days 10 Hr 17 Min "/>
    <s v="500"/>
    <s v="Approved -  ;; Approved -  ;"/>
    <s v="36"/>
    <s v="36"/>
    <s v=";"/>
    <s v=";"/>
    <s v=";"/>
    <s v="BR"/>
    <s v="DEX"/>
    <s v="USD"/>
    <s v=""/>
    <s v=""/>
    <s v=""/>
    <s v="DPP74816"/>
    <s v="1"/>
    <s v="1"/>
    <s v=""/>
    <s v=""/>
    <s v="0"/>
    <s v=""/>
    <s v=""/>
    <s v=""/>
    <s v=""/>
    <s v=""/>
    <s v=""/>
    <s v=""/>
  </r>
  <r>
    <d v="2024-05-01T00:00:00"/>
    <x v="7"/>
    <n v="136847"/>
    <s v="Stock divergence"/>
    <s v="PSA"/>
    <d v="2024-05-23T00:00:00"/>
    <s v="Paraisopolis"/>
    <s v="Inbound Premium"/>
    <n v="90"/>
    <n v="90"/>
    <n v="1.2594603470397696E-4"/>
    <s v="S1I-Inventory loss/adjustments"/>
    <s v="Normal"/>
    <s v="APTIV MANUFATURA E SERVICOS DE-733223"/>
    <s v="APTIV HOLDINGS FRANCE SAS-758560"/>
    <s v="Divergencia estoque/Reprograma interno PSA."/>
    <s v="DHL Express SA"/>
    <s v="PTA-00169446"/>
    <s v="13805790;"/>
    <s v=";"/>
    <s v=";"/>
    <s v="Aptiv"/>
    <s v="Premium - Productive"/>
    <s v="lua.barbosa.ribeiro@aptiv.com"/>
    <s v="2024-05-22T02:26:36.12"/>
    <s v="2024-05-23T01:50:34.00"/>
    <s v="SA"/>
    <s v="Closed Not Recovered"/>
    <s v="0"/>
    <s v=""/>
    <s v="0"/>
    <s v="2024-05-30T00:00:00"/>
    <s v="10012"/>
    <s v="Q11"/>
    <s v=""/>
    <s v=""/>
    <s v="Non-Recoverable"/>
    <s v=""/>
    <s v="90"/>
    <s v=""/>
    <s v="ZI DES LONGS REAGES"/>
    <s v="EPERNON"/>
    <s v="758560"/>
    <s v="FR"/>
    <s v="EMEA"/>
    <s v="28"/>
    <s v="28230"/>
    <s v="AVENIDA AVELINO RIBEIRO, 900"/>
    <s v="PARAISOPOLIS"/>
    <s v="733223"/>
    <s v="BR"/>
    <s v="SA"/>
    <s v="MG"/>
    <s v="37660-000"/>
    <s v="SPS"/>
    <s v="Approved"/>
    <s v="Edilson, Geraldo"/>
    <s v="2024-05-23T01:50:34.00"/>
    <s v="0"/>
    <s v=""/>
    <s v=""/>
    <s v=""/>
    <s v="Aptiv"/>
    <s v=""/>
    <s v="Invoice"/>
    <s v=""/>
    <s v=""/>
    <s v=""/>
    <s v="0 Days 23 Hr 23 Min "/>
    <s v="500"/>
    <s v="Approved -  ;; Approved -  ;"/>
    <s v="90"/>
    <s v="90"/>
    <s v=";"/>
    <s v=";"/>
    <s v=";"/>
    <s v="BR"/>
    <s v="PORTAS AV K0"/>
    <s v="USD"/>
    <s v=""/>
    <s v=""/>
    <s v=""/>
    <s v=""/>
    <s v="1"/>
    <s v=""/>
    <s v=""/>
    <s v=""/>
    <s v="0"/>
    <s v=""/>
    <s v=""/>
    <s v=""/>
    <s v=""/>
    <s v=""/>
    <s v=""/>
    <s v=""/>
  </r>
  <r>
    <d v="2024-05-01T00:00:00"/>
    <x v="7"/>
    <n v="136956"/>
    <s v="Stock divergence"/>
    <s v="FIAT"/>
    <d v="2024-05-23T00:00:00"/>
    <s v="Ouros"/>
    <s v="Inbound Premium"/>
    <n v="480"/>
    <n v="480"/>
    <n v="6.7171218508787719E-4"/>
    <s v="S1I-Inventory loss/adjustments"/>
    <s v="Normal"/>
    <s v="APTIV MANUFATURA E SERVICOS DE-743893"/>
    <s v="Santos-Dummy"/>
    <s v="divergencia de estoque"/>
    <s v="EMPRESA DE TRANSPORTES COVRE"/>
    <s v="PTA-00170020"/>
    <s v="13781248;"/>
    <s v=";"/>
    <s v=";"/>
    <s v="Aptiv"/>
    <s v="Premium - Productive"/>
    <s v="lua.barbosa.ribeiro@aptiv.com"/>
    <s v="2024-05-22T06:54:30.16"/>
    <s v="2024-05-29T05:26:37.12"/>
    <s v="SA"/>
    <s v="Closed Not Recovered"/>
    <s v="0"/>
    <s v=""/>
    <s v="480"/>
    <s v="2024-05-23T00:00:00"/>
    <s v="10023"/>
    <s v="Q11"/>
    <s v=""/>
    <s v="480"/>
    <s v="Non-Recoverable"/>
    <s v=""/>
    <s v="480"/>
    <s v="USD"/>
    <s v="Porto Santos"/>
    <s v="Santos"/>
    <s v="Dummy"/>
    <s v="BR"/>
    <s v="SA"/>
    <s v="São Paulo"/>
    <s v="1"/>
    <s v="TV ANTONIO E FONSECA 250 BAIRRO"/>
    <s v="CONCEICAO DOS OUROS"/>
    <s v="743893"/>
    <s v="BR"/>
    <s v="SA"/>
    <s v="MG"/>
    <s v="37548-000"/>
    <s v="SPS"/>
    <s v="Approved"/>
    <s v="Edilson, Geraldo"/>
    <s v="2024-05-27T10:00:51.00"/>
    <s v="0"/>
    <s v=""/>
    <s v=""/>
    <s v=""/>
    <s v="Aptiv"/>
    <s v=""/>
    <s v="Invoice"/>
    <s v="Invoice"/>
    <s v=""/>
    <s v=""/>
    <s v="5 Days 3 Hr 6 Min "/>
    <s v="500"/>
    <s v="Approved -  ;; Approved -  ;"/>
    <s v="480"/>
    <s v="480"/>
    <s v=";"/>
    <s v=";"/>
    <s v=";"/>
    <s v="BR"/>
    <s v="POSTERIOR"/>
    <s v="USD"/>
    <s v=""/>
    <s v=""/>
    <s v=""/>
    <s v=""/>
    <s v="1"/>
    <s v="1"/>
    <s v=""/>
    <s v=""/>
    <s v="0"/>
    <s v=""/>
    <s v=""/>
    <s v=""/>
    <s v=""/>
    <s v=""/>
    <s v=""/>
    <s v=""/>
  </r>
  <r>
    <d v="2024-05-01T00:00:00"/>
    <x v="11"/>
    <n v="137039"/>
    <s v="Vessel delay"/>
    <s v="FIAT"/>
    <d v="2024-05-27T00:00:00"/>
    <s v="Paraisopolis"/>
    <s v="Inbound Premium"/>
    <n v="3200"/>
    <n v="3200"/>
    <n v="4.478081233919181E-3"/>
    <s v="T1-Transportation"/>
    <s v="Normal"/>
    <s v="APTIV MANUFATURA E SERVICOS DE-743893"/>
    <s v="SHANGHAI HONGFA RELAY CO., LTD.-7083183"/>
    <s v="DELAY OF VESSEL DUE TRANSHIPMENT IN CINGAPURA"/>
    <s v="JAS DO BRASIL LTD"/>
    <s v=""/>
    <s v="13959101;"/>
    <s v=";"/>
    <s v=";"/>
    <s v="Aptiv"/>
    <s v="Premium - Productive"/>
    <s v="Moraes.Arnaldo@aptiv.com"/>
    <s v="2024-05-23T11:27:41.26"/>
    <s v="2024-05-23T11:27:11.48"/>
    <s v="SA"/>
    <s v="Closed Recovered"/>
    <s v="0"/>
    <s v=""/>
    <s v="0"/>
    <s v=""/>
    <s v="10023"/>
    <s v="Q11"/>
    <s v=""/>
    <s v=""/>
    <s v="Non-Recoverable"/>
    <s v=""/>
    <s v="3200"/>
    <s v=""/>
    <s v="NO. 51, LANE 341, JIUXIN ROAD"/>
    <s v="SHANGHAI"/>
    <s v="7083183"/>
    <s v="CN"/>
    <s v="AP"/>
    <s v="31"/>
    <s v="201615"/>
    <s v="TV ANTONIO E FONSECA 250 BAIRRO"/>
    <s v="CONCEICAO DOS OUROS"/>
    <s v="743893"/>
    <s v="BR"/>
    <s v="SA"/>
    <s v="MG"/>
    <s v="37548-000"/>
    <s v="SPS"/>
    <s v="Pending"/>
    <s v=""/>
    <s v=""/>
    <s v="0"/>
    <s v=""/>
    <s v=""/>
    <s v=""/>
    <s v="Transportation"/>
    <s v=""/>
    <s v="Invoice"/>
    <s v=""/>
    <s v=""/>
    <s v=""/>
    <s v=""/>
    <s v="0"/>
    <s v="Approved -  ;; Approved -  ;; Approved - this is to attend FIAT - considering the increase from customer inside the log protocol + delay in the ocean cargo we will need this air freight ;; Pending - "/>
    <s v="3200"/>
    <s v="3200"/>
    <s v=";"/>
    <s v=";"/>
    <s v=";"/>
    <s v="BR"/>
    <s v="VÃO MOTOR"/>
    <s v="USD"/>
    <s v=""/>
    <s v=""/>
    <s v=""/>
    <s v="13954177"/>
    <s v="1"/>
    <s v=""/>
    <s v=""/>
    <s v=""/>
    <s v="0"/>
    <s v=""/>
    <s v=""/>
    <s v=""/>
    <s v=""/>
    <s v="545268450"/>
    <s v=""/>
    <s v=""/>
  </r>
  <r>
    <d v="2024-05-01T00:00:00"/>
    <x v="2"/>
    <n v="137452"/>
    <s v="Internal strategy - discount TAOS"/>
    <s v="VW"/>
    <d v="2024-05-29T00:00:00"/>
    <s v="Pinhal"/>
    <s v="Inbound Premium"/>
    <n v="503.69"/>
    <n v="503.69"/>
    <n v="7.0486398022273503E-4"/>
    <s v="PC-Plant PC Resp"/>
    <s v="Normal"/>
    <s v="APTIV MANUFATURA E SERVICOS DE-104991"/>
    <s v="WOCO INDUSTRIETECHNIK GMBH-763739"/>
    <s v="Estratégia Interna TAOS_Discount aplicado na programação"/>
    <s v="JAS DO BRASIL LTD"/>
    <s v="PTA-00169720"/>
    <s v="35640325;"/>
    <s v=";"/>
    <s v=";"/>
    <s v="Aptiv"/>
    <s v="Premium - Productive"/>
    <s v="bruno.g.silva2@aptiv.com"/>
    <s v="2024-05-24T04:58:40.17"/>
    <s v="2024-05-24T05:48:08.00"/>
    <s v="SA"/>
    <s v="Closed Not Recovered"/>
    <s v="0"/>
    <s v=""/>
    <s v="0"/>
    <s v="2024-05-24T00:00:00"/>
    <s v="10010"/>
    <s v="Q18"/>
    <s v=""/>
    <s v=""/>
    <s v="Non-Recoverable"/>
    <s v=""/>
    <s v="465"/>
    <s v=""/>
    <s v="HANAUER LANDSTRASSE 16"/>
    <s v="BAD SODEN-SALMUENSTER"/>
    <s v="763739"/>
    <s v="DE"/>
    <s v="EMEA"/>
    <s v="HE"/>
    <s v="63628"/>
    <s v="RODOVIA SP 342 KM 196"/>
    <s v="ESPIRITO SANTO DO PINHAL"/>
    <s v="104991"/>
    <s v="BR"/>
    <s v="SA"/>
    <s v="SP"/>
    <s v="13990-000"/>
    <s v="SPS"/>
    <s v="Approved"/>
    <s v="Carvalho, Eliane R"/>
    <s v="2024-05-24T05:48:08.00"/>
    <s v="0"/>
    <s v="JAS DO BRASIL LTD"/>
    <s v=""/>
    <s v=""/>
    <s v="Aptiv"/>
    <s v=""/>
    <s v="Personal Estimate"/>
    <s v="Personal Estimate"/>
    <s v="VW"/>
    <s v=""/>
    <s v="0 Days 0 Hr 49 Min "/>
    <s v="1000"/>
    <s v="Approved -  ;; Approved -  ;; Approved -  ;"/>
    <s v="503.69"/>
    <s v="503.69"/>
    <s v=";"/>
    <s v=";"/>
    <s v=";"/>
    <s v="BR"/>
    <s v="MOTOR TAOS"/>
    <s v="EUR"/>
    <s v=""/>
    <s v=""/>
    <s v=""/>
    <s v="35640325 / 13603366 / 15327788"/>
    <s v="1.0832"/>
    <s v=""/>
    <s v=""/>
    <s v=""/>
    <s v="0"/>
    <s v=""/>
    <s v=""/>
    <s v=""/>
    <s v=""/>
    <s v=""/>
    <s v=""/>
    <s v=""/>
  </r>
  <r>
    <d v="2024-05-01T00:00:00"/>
    <x v="7"/>
    <n v="137475"/>
    <s v="Stock divergence"/>
    <s v="FIAT"/>
    <d v="2024-05-27T00:00:00"/>
    <s v="Ouros"/>
    <s v="Inbound Premium"/>
    <n v="480"/>
    <n v="480"/>
    <n v="6.7171218508787719E-4"/>
    <s v="S1I-Inventory loss/adjustments"/>
    <s v="Normal"/>
    <s v="APTIV MANUFATURA E SERVICOS DE-743893"/>
    <s v="santos-Dummy"/>
    <s v="Divergencia de estoque "/>
    <s v="EMPRESA DE TRANSPORTES COVRE"/>
    <s v="PTA-00170019"/>
    <s v="33280521;"/>
    <s v=";"/>
    <s v=";"/>
    <s v="Aptiv"/>
    <s v="Premium - Productive"/>
    <s v="lua.barbosa.ribeiro@aptiv.com"/>
    <s v="2024-05-24T05:44:45.02"/>
    <s v="2024-05-29T05:27:37.49"/>
    <s v="SA"/>
    <s v="Closed Not Recovered"/>
    <s v="0"/>
    <s v=""/>
    <s v="480"/>
    <s v="2024-05-27T00:00:00"/>
    <s v="10023"/>
    <s v="Q11"/>
    <s v=""/>
    <s v="480"/>
    <s v="Non-Recoverable"/>
    <s v=""/>
    <s v="480"/>
    <s v="USD"/>
    <s v="Porto Santos"/>
    <s v="Santos"/>
    <s v="Dummy"/>
    <s v="FR"/>
    <s v="SA"/>
    <s v="São Paulo"/>
    <s v="1"/>
    <s v="TV ANTONIO E FONSECA 250 BAIRRO"/>
    <s v="CONCEICAO DOS OUROS"/>
    <s v="743893"/>
    <s v="BR"/>
    <s v="SA"/>
    <s v="MG"/>
    <s v="37548-000"/>
    <s v="SPS"/>
    <s v="Approved"/>
    <s v="Edilson, Geraldo"/>
    <s v="2024-05-27T10:00:41.00"/>
    <s v="0"/>
    <s v=""/>
    <s v=""/>
    <s v=""/>
    <s v="Aptiv"/>
    <s v=""/>
    <s v="Invoice"/>
    <s v="Invoice"/>
    <s v=""/>
    <s v=""/>
    <s v="3 Days 4 Hr 15 Min "/>
    <s v="500"/>
    <s v="Approved -  ;; Approved -  ;"/>
    <s v="480"/>
    <s v="480"/>
    <s v=";"/>
    <s v=";"/>
    <s v=";"/>
    <s v="BR"/>
    <s v="GSE"/>
    <s v="USD"/>
    <s v=""/>
    <s v=""/>
    <s v=""/>
    <s v=""/>
    <s v="1"/>
    <s v="1"/>
    <s v=""/>
    <s v=""/>
    <s v="0"/>
    <s v=""/>
    <s v=""/>
    <s v=""/>
    <s v=""/>
    <s v=""/>
    <s v=""/>
    <s v=""/>
  </r>
  <r>
    <d v="2024-05-01T00:00:00"/>
    <x v="2"/>
    <n v="137625"/>
    <s v="Internal strategy - discount TAOS"/>
    <s v="VW"/>
    <d v="2024-05-30T00:00:00"/>
    <s v="Pinhal"/>
    <s v="Inbound Premium"/>
    <n v="379.12"/>
    <n v="379.12"/>
    <n v="5.30540674188575E-4"/>
    <s v="PC-Plant PC Resp"/>
    <s v="Normal"/>
    <s v="APTIV MANUFATURA E SERVICOS DE-728338"/>
    <s v="SCHULTE &amp; CO GMBH-735471"/>
    <s v="Estratégia Interna TAOS_Discount aplicado na programação"/>
    <s v="JAS DO BRASIL LTD"/>
    <s v="PTA-00169950"/>
    <s v="33118171;"/>
    <s v=";"/>
    <s v=";"/>
    <s v="Aptiv"/>
    <s v="Premium - Productive"/>
    <s v="bruno.g.silva2@aptiv.com"/>
    <s v="2024-05-27T01:10:18.17"/>
    <s v="2024-05-27T02:28:17.00"/>
    <s v="SA"/>
    <s v="Closed Not Recovered"/>
    <s v="0"/>
    <s v=""/>
    <s v="0"/>
    <s v="2024-05-27T00:00:00"/>
    <s v="10010"/>
    <s v="Q18"/>
    <s v=""/>
    <s v=""/>
    <s v="Non-Recoverable"/>
    <s v=""/>
    <s v="350"/>
    <s v=""/>
    <s v="AN DER ISERKULE 26/31"/>
    <s v="HEMER"/>
    <s v="735471"/>
    <s v="DE"/>
    <s v="EMEA"/>
    <s v="05"/>
    <s v="58675"/>
    <s v="JOSE MONFARDINI N 3 845 LOTEAMENTO"/>
    <s v="ESPIRITO SANTO DO PINHAL"/>
    <s v="728338"/>
    <s v="BR"/>
    <s v="SA"/>
    <s v="SP"/>
    <s v="13990000"/>
    <s v="SPS"/>
    <s v="Approved"/>
    <s v="Edilson, Geraldo"/>
    <s v="2024-05-27T02:28:17.00"/>
    <s v="0"/>
    <s v=""/>
    <s v=""/>
    <s v=""/>
    <s v="Aptiv"/>
    <s v=""/>
    <s v="Personal Estimate"/>
    <s v="Personal Estimate"/>
    <s v="VW"/>
    <s v=""/>
    <s v="0 Days 1 Hr 17 Min "/>
    <s v="500"/>
    <s v="Approved -  ;; Approved -  ;"/>
    <s v="379.12"/>
    <s v="379.12"/>
    <s v=";"/>
    <s v=";"/>
    <s v=";"/>
    <s v="BR"/>
    <s v="TAOS"/>
    <s v="EUR"/>
    <s v=""/>
    <s v=""/>
    <s v=""/>
    <s v="33118171, 33118172"/>
    <s v="1.0832"/>
    <s v=""/>
    <s v=""/>
    <s v=""/>
    <s v="0"/>
    <s v=""/>
    <s v=""/>
    <s v=""/>
    <s v=""/>
    <s v=""/>
    <s v=""/>
    <s v=""/>
  </r>
  <r>
    <d v="2024-05-01T00:00:00"/>
    <x v="0"/>
    <n v="137782"/>
    <s v="Montagem máquina - Absorvido em POV"/>
    <s v="JOHN DEERE"/>
    <d v="2024-05-27T00:00:00"/>
    <s v="Paraisopolis"/>
    <s v="Outbound Premium"/>
    <n v="1132.1300000000001"/>
    <n v="1132.1300000000001"/>
    <n v="1.5843031585490383E-3"/>
    <s v="E1D-Aptiv Design/Engineering changes"/>
    <s v="Cost Recovery"/>
    <s v="JOHN DEERE BRASIL CATALAO-764824"/>
    <s v="APTIV MANUFATURA E SERVICOS DE-724381"/>
    <s v="Motivo: Atender as montagens das maquinas do PROJETO PHELPS Conforme solicitação de Guilherme Frigo  POV17215 "/>
    <s v="TRANSPORTADORA PITUTA"/>
    <s v=""/>
    <s v="PE606171 ;PE606179;PE606180"/>
    <s v="6;2;3"/>
    <s v=";0;0"/>
    <s v="Aptiv"/>
    <s v="Premium - Productive"/>
    <s v="aniger.f.martins@aptiv.com"/>
    <s v="2024-05-29T11:12:17.25"/>
    <s v="2024-05-28T10:19:07.13"/>
    <s v="SA"/>
    <s v="Closed Recovered"/>
    <s v="0"/>
    <s v=""/>
    <s v="0"/>
    <s v=""/>
    <s v="10012"/>
    <s v="Q11"/>
    <s v=""/>
    <s v=""/>
    <s v="Recoverable"/>
    <s v=""/>
    <s v="5656.34"/>
    <s v=""/>
    <s v="AVENIDA AVELINO RIBEIRO, 900"/>
    <s v="PARAISOPOLIS"/>
    <s v="724381"/>
    <s v="BR"/>
    <s v="SA"/>
    <s v="MG"/>
    <s v="37660-000"/>
    <s v="EIXO 03, QD 11, LOTE 00, S/NO"/>
    <s v="CATALAO"/>
    <s v="764824"/>
    <s v="BR"/>
    <s v="SA"/>
    <s v="GO"/>
    <s v="75709-685"/>
    <s v="SPS"/>
    <s v="Pending"/>
    <s v=""/>
    <s v=""/>
    <s v="0"/>
    <s v=""/>
    <s v=""/>
    <s v=""/>
    <s v="Aptiv"/>
    <s v=""/>
    <s v="Email Quote"/>
    <s v=""/>
    <s v=""/>
    <s v=""/>
    <s v=""/>
    <s v="0"/>
    <s v="Approved -  ;; Approved -  ;; Approved -  ;; Pending - "/>
    <s v="1132.13"/>
    <s v="1132.13"/>
    <s v=";0;0"/>
    <s v=";; "/>
    <s v=";; "/>
    <s v="BR"/>
    <s v="PROJETO PHELPS"/>
    <s v="BRL"/>
    <s v=""/>
    <s v=""/>
    <s v=""/>
    <s v="Motivo: Atender as montagens das maquinas do PROJETO PHELPS Conforme solicitação de Guilherme Frigo POV17215"/>
    <s v="0.20015212"/>
    <s v=""/>
    <s v=""/>
    <s v=""/>
    <s v="0"/>
    <s v=""/>
    <s v=""/>
    <s v=""/>
    <s v=""/>
    <s v=""/>
    <s v=""/>
    <s v=""/>
  </r>
  <r>
    <d v="2024-05-01T00:00:00"/>
    <x v="0"/>
    <n v="137786"/>
    <s v="Project - prototype/ samples - será absorvido em cotação"/>
    <s v="Stellantis"/>
    <d v="2024-05-20T00:00:00"/>
    <s v="Paraisopolis"/>
    <s v="Inbound Premium"/>
    <n v="280"/>
    <n v="280"/>
    <n v="3.9183210796792832E-4"/>
    <s v="E1P-Prototypes/Samples"/>
    <s v="Cost Recovery"/>
    <s v="APTIV MANUFATURA E SERVICOS DE-724381"/>
    <s v="AUTOKABEL HAUSEN GMBH &amp; CO BETRIEBS-764930"/>
    <s v="Parts for project development. Freight will be absorbed at the quotation."/>
    <s v="Expeditors International"/>
    <s v="PTA-00170153"/>
    <s v="35848983;"/>
    <s v=";"/>
    <s v=";"/>
    <s v="Aptiv"/>
    <s v="Premium - Productive"/>
    <s v="Stefany.Tressoldi@aptiv.com"/>
    <s v="2024-05-28T10:49:00.88"/>
    <s v="2024-05-28T04:18:37.00"/>
    <s v="SA"/>
    <s v="Closed Recovered"/>
    <s v="0"/>
    <s v=""/>
    <s v="280"/>
    <s v=""/>
    <s v="10012"/>
    <s v="Q11"/>
    <s v=""/>
    <s v="280"/>
    <s v="Recoverable"/>
    <s v=""/>
    <s v="280"/>
    <s v="USD"/>
    <s v="IM GRIEN 1"/>
    <s v="HAUSEN IM WIESENTAL"/>
    <s v="764930"/>
    <s v="DE"/>
    <s v="EMEA"/>
    <s v="DE"/>
    <s v="79688"/>
    <s v="AVENIDA AVELINO RIBEIRO, 900"/>
    <s v="PARAISOPOLIS"/>
    <s v="724381"/>
    <s v="BR"/>
    <s v="SA"/>
    <s v="MG"/>
    <s v="37660-000"/>
    <s v="SPS"/>
    <s v="Approved"/>
    <s v="Edilson, Geraldo"/>
    <s v="2024-05-28T04:18:37.00"/>
    <s v="0"/>
    <s v="Expeditors International"/>
    <s v="35848983"/>
    <s v=""/>
    <s v="Aptiv"/>
    <s v=""/>
    <s v="Invoice"/>
    <s v="Invoice"/>
    <s v=""/>
    <s v=""/>
    <s v="0 Days 5 Hr 29 Min "/>
    <s v="500"/>
    <s v="Approved -  ;; Approved -  ;"/>
    <s v="280"/>
    <s v="280"/>
    <s v=";"/>
    <s v=";"/>
    <s v=";"/>
    <s v="BR"/>
    <s v="KZERO PL8"/>
    <s v="USD"/>
    <s v=""/>
    <s v=""/>
    <s v=""/>
    <s v=""/>
    <s v="1"/>
    <s v="1"/>
    <s v=""/>
    <s v=""/>
    <s v="0"/>
    <s v=""/>
    <s v=""/>
    <s v=""/>
    <s v=""/>
    <s v=""/>
    <s v=""/>
    <s v=""/>
  </r>
  <r>
    <d v="2024-05-01T00:00:00"/>
    <x v="2"/>
    <n v="138161"/>
    <s v="Internal strategy - discount TAOS"/>
    <s v="VW"/>
    <d v="2024-05-31T00:00:00"/>
    <s v="Pinhal"/>
    <s v="Inbound Premium"/>
    <n v="268.79000000000002"/>
    <n v="268.79000000000002"/>
    <n v="3.7614482964535521E-4"/>
    <s v="PC-Plant PC Resp"/>
    <s v="Normal"/>
    <s v="APTIV MANUFATURA E SERVICOS DE-728338"/>
    <s v="BSB LEAR CORPORATION-734359"/>
    <s v="Estrategia Interna - Discount aplicado na programação"/>
    <s v="DHL Express SA"/>
    <s v="PTA-00170327"/>
    <s v="10725405;"/>
    <s v=";"/>
    <s v=";"/>
    <s v="Aptiv"/>
    <s v="Premium - Productive"/>
    <s v="Joliel.Willian.Reis@aptiv.com"/>
    <s v="2024-05-29T02:49:17.05"/>
    <s v="2024-05-29T04:43:15.00"/>
    <s v="SA"/>
    <s v="Closed Not Recovered"/>
    <s v="0"/>
    <s v=""/>
    <s v="0"/>
    <s v="2024-05-29T00:00:00"/>
    <s v="10010"/>
    <s v="Q18"/>
    <s v=""/>
    <s v=""/>
    <s v="Non-Recoverable"/>
    <s v=""/>
    <s v="268.79"/>
    <s v=""/>
    <s v="ANKUMERSTRASSE 28"/>
    <s v="BERSENBRUCK"/>
    <s v="734359"/>
    <s v="DE"/>
    <s v="EMEA"/>
    <s v="NS"/>
    <s v="49593"/>
    <s v="JOSE MONFARDINI N 3 845 LOTEAMENTO"/>
    <s v="ESPIRITO SANTO DO PINHAL"/>
    <s v="728338"/>
    <s v="BR"/>
    <s v="SA"/>
    <s v="SP"/>
    <s v="13990000"/>
    <s v="SPS"/>
    <s v="Approved"/>
    <s v="Edilson, Geraldo"/>
    <s v="2024-05-29T04:43:15.00"/>
    <s v="0"/>
    <s v=""/>
    <s v=""/>
    <s v=""/>
    <s v="Aptiv"/>
    <s v=""/>
    <s v="Personal Estimate"/>
    <s v=""/>
    <s v="VW"/>
    <s v=""/>
    <s v="0 Days 1 Hr 53 Min "/>
    <s v="500"/>
    <s v="Approved -  ;; Approved -  ;"/>
    <s v="268.79"/>
    <s v="268.79"/>
    <s v=";"/>
    <s v=";"/>
    <s v=";"/>
    <s v="BR"/>
    <s v="INTERIOR TAOS"/>
    <s v="USD"/>
    <s v=""/>
    <s v=""/>
    <s v=""/>
    <s v="13696375"/>
    <s v="1"/>
    <s v=""/>
    <s v=""/>
    <s v=""/>
    <s v="0"/>
    <s v=""/>
    <s v=""/>
    <s v=""/>
    <s v=""/>
    <s v=""/>
    <s v=""/>
    <s v=""/>
  </r>
  <r>
    <d v="2024-06-01T00:00:00"/>
    <x v="2"/>
    <n v="137963"/>
    <s v="Internal Strategy - realocação MO"/>
    <s v="FIAT"/>
    <d v="2024-06-03T00:00:00"/>
    <s v="Ouros"/>
    <s v="Inbound Premium"/>
    <n v="550"/>
    <n v="550"/>
    <n v="7.6967021207985918E-4"/>
    <s v="B2-Behind Schedule-Aptiv"/>
    <s v="Normal"/>
    <s v="APTIV MANUFATURA E SERVICOS DE-743893"/>
    <s v="ITW LYS FUSION SRL-7026957"/>
    <s v="Estratégia de realocação de MO de Paraisópolis para Conceição dos Ouros"/>
    <s v="JAS DO BRASIL LTD"/>
    <s v="PTA-00170180"/>
    <s v="15395807;"/>
    <s v=";"/>
    <s v=";"/>
    <s v="Aptiv"/>
    <s v="Premium - Productive"/>
    <s v="lua.barbosa.ribeiro@aptiv.com"/>
    <s v="2024-05-28T06:05:29.11"/>
    <s v="2024-05-28T07:16:41.00"/>
    <s v="SA"/>
    <s v="Closed Not Recovered"/>
    <s v="0"/>
    <s v=""/>
    <s v="0"/>
    <s v="2024-06-13T00:00:00"/>
    <s v="10023"/>
    <s v="Q11"/>
    <s v=""/>
    <s v=""/>
    <s v="Non-Recoverable"/>
    <s v=""/>
    <s v="550"/>
    <s v=""/>
    <s v="LOCALITA LE BOIS VUILLERMOZ 30"/>
    <s v="HONE"/>
    <s v="7026957"/>
    <s v="IT"/>
    <s v="EMEA"/>
    <s v="AO"/>
    <s v="11020"/>
    <s v="TV ANTONIO E FONSECA 250 BAIRRO"/>
    <s v="CONCEICAO DOS OUROS"/>
    <s v="743893"/>
    <s v="BR"/>
    <s v="SA"/>
    <s v="MG"/>
    <s v="37548-000"/>
    <s v="SPS"/>
    <s v="Approved"/>
    <s v="Carvalho, Eliane R"/>
    <s v="2024-05-28T07:16:41.00"/>
    <s v="0"/>
    <s v=""/>
    <s v=""/>
    <s v=""/>
    <s v="Aptiv"/>
    <s v=""/>
    <s v="Invoice"/>
    <s v=""/>
    <s v=""/>
    <s v=""/>
    <s v="0 Days 1 Hr 11 Min "/>
    <s v=""/>
    <s v="Approved -  ;; Approved -  ;; Approved -  ;"/>
    <s v="550"/>
    <s v="550"/>
    <s v=";"/>
    <s v=";"/>
    <s v=";"/>
    <s v="BR"/>
    <s v="POSTERIOR X6H"/>
    <s v="USD"/>
    <s v=""/>
    <s v=""/>
    <s v=""/>
    <s v=""/>
    <s v="1"/>
    <s v=""/>
    <s v=""/>
    <s v=""/>
    <s v="0"/>
    <s v=""/>
    <s v=""/>
    <s v=""/>
    <s v=""/>
    <s v="005146428"/>
    <s v=""/>
    <s v=""/>
  </r>
  <r>
    <d v="2024-06-01T00:00:00"/>
    <x v="2"/>
    <n v="138153"/>
    <s v="Internal Strategy - realocação MO - recuperado via ICC"/>
    <s v="FIAT"/>
    <d v="2024-06-03T00:00:00"/>
    <s v="Ouros"/>
    <s v="Inbound Premium"/>
    <n v="200"/>
    <n v="200"/>
    <n v="2.7988007711994881E-4"/>
    <s v="B2-Behind Schedule-Aptiv"/>
    <s v="Cost Recovery"/>
    <s v="APTIV MANUFATURA E SERVICOS DE-743893"/>
    <s v="DELFINGEN IT-VERONA SRL-1056586"/>
    <s v="Estratégia de realocação de MO de Paraisópolis para Conceição dos Ouros"/>
    <s v="DHL Express SA"/>
    <s v="PTA-00174036"/>
    <s v="33239677;"/>
    <s v=";"/>
    <s v=";"/>
    <s v="Aptiv"/>
    <s v="Premium - Productive"/>
    <s v="lua.barbosa.ribeiro@aptiv.com"/>
    <s v="2024-05-29T01:30:09.32"/>
    <s v="2024-06-24T11:39:33.33"/>
    <s v="SA"/>
    <s v="Closed Recovered"/>
    <s v="0"/>
    <s v=""/>
    <s v="0"/>
    <s v="2024-06-07T00:00:00"/>
    <s v="10023"/>
    <s v="Q11"/>
    <s v=""/>
    <s v=""/>
    <s v="Non-Recoverable"/>
    <s v=""/>
    <s v="200"/>
    <s v=""/>
    <s v="LOCALITA VANZELLE 3"/>
    <s v="RIVOLI VERONESE"/>
    <s v="1056586"/>
    <s v="IT"/>
    <s v="EMEA"/>
    <s v="VR"/>
    <s v="37010"/>
    <s v="TV ANTONIO E FONSECA 250 BAIRRO"/>
    <s v="CONCEICAO DOS OUROS"/>
    <s v="743893"/>
    <s v="BR"/>
    <s v="SA"/>
    <s v="MG"/>
    <s v=""/>
    <s v="SPS"/>
    <s v="Approved"/>
    <s v="Edilson, Geraldo"/>
    <s v="2024-06-21T04:27:28.00"/>
    <s v="0"/>
    <s v=""/>
    <s v=""/>
    <s v=""/>
    <s v="Aptiv"/>
    <s v=""/>
    <s v="Invoice"/>
    <s v=""/>
    <s v=""/>
    <s v=""/>
    <s v="23 Days 2 Hr 57 Min "/>
    <s v="500"/>
    <s v="Approved -  ;; Approved -  ;"/>
    <s v="200"/>
    <s v="200"/>
    <s v=";"/>
    <s v=";"/>
    <s v=";"/>
    <s v="BR"/>
    <s v="FIRE"/>
    <s v="USD"/>
    <s v=""/>
    <s v=""/>
    <s v=""/>
    <s v=""/>
    <s v="1"/>
    <s v=""/>
    <s v=""/>
    <s v=""/>
    <s v="0"/>
    <s v=""/>
    <s v=""/>
    <s v=""/>
    <s v=""/>
    <s v="505882451"/>
    <s v=""/>
    <s v=""/>
  </r>
  <r>
    <d v="2024-06-01T00:00:00"/>
    <x v="3"/>
    <n v="138981"/>
    <s v="Customer rescheduled - recuperado via ICC"/>
    <s v="JOHN DEERE"/>
    <d v="2024-06-03T00:00:00"/>
    <s v="Paraisopolis"/>
    <s v="Inbound Premium"/>
    <n v="233.95"/>
    <n v="211"/>
    <n v="3.2738972021106009E-4"/>
    <s v="PC-Plant PC Resp"/>
    <s v="Cost Recovery"/>
    <s v="APTIV MANUFATURA E SERVICOS DE-733223"/>
    <s v="FAIR-RITE PRODUCTS CORP.-1005471"/>
    <s v="Reprograma dentro do protocolo logistico"/>
    <s v="DHL Express SA"/>
    <s v="PTA-00170968"/>
    <s v="33160979;"/>
    <s v=";"/>
    <s v=";"/>
    <s v="Aptiv"/>
    <s v="Premium - Productive"/>
    <s v="Moraes.Arnaldo@aptiv.com"/>
    <s v="2024-06-03T12:29:06.00"/>
    <s v="2024-06-10T07:31:24.78"/>
    <s v="SA"/>
    <s v="Closed Recovered"/>
    <s v="0"/>
    <s v=""/>
    <s v="233.95"/>
    <s v=""/>
    <s v="10012"/>
    <s v="Q11"/>
    <s v=""/>
    <s v="233.95"/>
    <s v="Recoverable"/>
    <s v="Recurepado via ICC"/>
    <s v="211"/>
    <s v="USD"/>
    <s v="1 COMMERCIAL ROW"/>
    <s v="WALLKILL"/>
    <s v="1005471"/>
    <s v="US"/>
    <s v="NA"/>
    <s v="NY"/>
    <s v="12589-4438"/>
    <s v="AVENIDA AVELINO RIBEIRO, 900"/>
    <s v="PARAISOPOLIS"/>
    <s v="733223"/>
    <s v="BR"/>
    <s v="SA"/>
    <s v="MG"/>
    <s v="37660-000"/>
    <s v="SPS"/>
    <s v="Approved"/>
    <s v="Edilson, Geraldo"/>
    <s v="2024-06-03T01:41:44.00"/>
    <s v="0"/>
    <s v="DHL Express SA"/>
    <s v="3621444035"/>
    <s v=""/>
    <s v="Aptiv"/>
    <s v=""/>
    <s v="Invoice"/>
    <s v="Invoice"/>
    <s v=""/>
    <s v=""/>
    <s v="0 Days 1 Hr 12 Min "/>
    <s v="500"/>
    <s v="Approved -  ;; Approved -  ;"/>
    <s v="233.95"/>
    <s v="233.95"/>
    <s v=";"/>
    <s v=";"/>
    <s v=";"/>
    <s v="BR"/>
    <s v="ARIES"/>
    <s v="USD"/>
    <s v=""/>
    <s v=""/>
    <s v=""/>
    <s v=""/>
    <s v="1"/>
    <s v="1"/>
    <s v=""/>
    <s v=""/>
    <s v="0"/>
    <s v=""/>
    <s v=""/>
    <s v=""/>
    <s v=""/>
    <s v="002026953"/>
    <s v=""/>
    <s v=""/>
  </r>
  <r>
    <d v="2024-06-01T00:00:00"/>
    <x v="3"/>
    <n v="140474"/>
    <s v="Customer rescheduled - recuperado via ICC"/>
    <s v="JOHN DEERE"/>
    <d v="2024-06-03T00:00:00"/>
    <s v="Paraisopolis"/>
    <s v="Inbound Premium"/>
    <n v="184.73"/>
    <n v="184.73"/>
    <n v="2.5851123323184069E-4"/>
    <s v="PC-Plant PC Resp"/>
    <s v="Cost Recovery"/>
    <s v="APTIV MANUFATURA E SERVICOS DE-733223"/>
    <s v="FAIR-RITE PRODUCTS CORP.-1005471"/>
    <s v="Reprograma dentro do protocolo logistico"/>
    <s v="DHL Express SA"/>
    <s v="PTA-00172513"/>
    <s v="33160979;"/>
    <s v=";"/>
    <s v=";"/>
    <s v="Aptiv"/>
    <s v="Premium - Productive"/>
    <s v="Moraes.Arnaldo@aptiv.com"/>
    <s v="2024-06-11T01:57:01.74"/>
    <s v="2024-06-18T12:54:25.38"/>
    <s v="SA"/>
    <s v="Closed Recovered"/>
    <s v="0"/>
    <s v=""/>
    <s v="0"/>
    <s v=""/>
    <s v="10012"/>
    <s v="Q11"/>
    <s v=""/>
    <s v="184.73"/>
    <s v="Recoverable"/>
    <s v="Recuperado via ICC"/>
    <s v="184.73"/>
    <s v="USD"/>
    <s v="1 COMMERCIAL ROW"/>
    <s v="WALLKILL"/>
    <s v="1005471"/>
    <s v="US"/>
    <s v="NA"/>
    <s v="NY"/>
    <s v="12589-4438"/>
    <s v="AVENIDA AVELINO RIBEIRO, 900"/>
    <s v="PARAISOPOLIS"/>
    <s v="733223"/>
    <s v="BR"/>
    <s v="SA"/>
    <s v="MG"/>
    <s v="37660-000"/>
    <s v="SPS"/>
    <s v="Approved"/>
    <s v="Edilson, Geraldo"/>
    <s v="2024-06-11T06:57:36.00"/>
    <s v="0"/>
    <s v="DHL Express SA"/>
    <s v="5818042845"/>
    <s v=""/>
    <s v="Aptiv"/>
    <s v=""/>
    <s v="Invoice"/>
    <s v="Invoice"/>
    <s v=""/>
    <s v=""/>
    <s v="0 Days 5 Hr 0 Min "/>
    <s v="500"/>
    <s v="Approved -  ;; Approved -  ;"/>
    <s v="184.73"/>
    <s v="184.73"/>
    <s v=";"/>
    <s v=";"/>
    <s v=";"/>
    <s v="BR"/>
    <s v="ARIES"/>
    <s v="USD"/>
    <s v=""/>
    <s v=""/>
    <s v=""/>
    <s v=""/>
    <s v="1"/>
    <s v="1"/>
    <s v=""/>
    <s v=""/>
    <s v="0"/>
    <s v=""/>
    <s v=""/>
    <s v=""/>
    <s v=""/>
    <s v="002026953"/>
    <s v=""/>
    <s v=""/>
  </r>
  <r>
    <d v="2024-06-01T00:00:00"/>
    <x v="2"/>
    <n v="138985"/>
    <s v="Internal Strategy - realocação MO - recuperado POVMAN"/>
    <s v="FIAT"/>
    <d v="2024-06-04T00:00:00"/>
    <s v="Ouros"/>
    <s v="Inbound Premium"/>
    <n v="471.81"/>
    <n v="436.08"/>
    <n v="6.6025109592981524E-4"/>
    <s v="PC-Plant PC Resp"/>
    <s v="Cost Recovery"/>
    <s v="APTIV MANUFATURA E SERVICOS DE-743893"/>
    <s v="MOLEX DEUTSCHLAND GMBH-7058562"/>
    <s v="Estratégia de relocação de MO de Paraisópolis para Conceição dos Ouros."/>
    <s v="DHL Express SA"/>
    <s v="PTA-00170967"/>
    <s v="10890121 ;"/>
    <s v=";"/>
    <s v=";"/>
    <s v="Aptiv"/>
    <s v="Premium - Productive"/>
    <s v="Moraes.Arnaldo@aptiv.com"/>
    <s v="2024-06-03T12:33:29.57"/>
    <s v="2024-06-24T11:47:23.02"/>
    <s v="SA"/>
    <s v="Closed Recovered"/>
    <s v="0"/>
    <s v=""/>
    <s v="471.81"/>
    <s v=""/>
    <s v="10023"/>
    <s v="Q11"/>
    <s v=""/>
    <s v="471.81"/>
    <s v="Non-Recoverable"/>
    <s v=""/>
    <s v="436.08"/>
    <s v="USD"/>
    <s v="OTTO-HAHN-STR. 1B"/>
    <s v="WALLDORF"/>
    <s v="7058562"/>
    <s v="DE"/>
    <s v="EMEA"/>
    <s v="BW"/>
    <s v="69190"/>
    <s v="TV ANTONIO E FONSECA 250 BAIRRO"/>
    <s v="CONCEICAO DOS OUROS"/>
    <s v="743893"/>
    <s v="BR"/>
    <s v="SA"/>
    <s v="MG"/>
    <s v=""/>
    <s v="SPS"/>
    <s v="Approved"/>
    <s v="Edilson, Geraldo"/>
    <s v="2024-06-03T01:41:20.00"/>
    <s v="0"/>
    <s v="DHL Express SA"/>
    <s v="MHG47687379"/>
    <s v=""/>
    <s v="Aptiv"/>
    <s v=""/>
    <s v="Invoice"/>
    <s v="Invoice"/>
    <s v=""/>
    <s v=""/>
    <s v="0 Days 1 Hr 7 Min "/>
    <s v="500"/>
    <s v="Approved -  ;; Approved -  ;"/>
    <s v="471.81"/>
    <s v="471.81"/>
    <s v=";"/>
    <s v=";"/>
    <s v=";"/>
    <s v="BR"/>
    <s v="posterior X6H"/>
    <s v="USD"/>
    <s v=""/>
    <s v=""/>
    <s v=""/>
    <s v=""/>
    <s v="1"/>
    <s v="1"/>
    <s v=""/>
    <s v=""/>
    <s v="0"/>
    <s v=""/>
    <s v=""/>
    <s v=""/>
    <s v=""/>
    <s v="726761322"/>
    <s v=""/>
    <s v=""/>
  </r>
  <r>
    <d v="2024-06-01T00:00:00"/>
    <x v="2"/>
    <n v="138995"/>
    <s v="Internal Strategy - discount TAOS"/>
    <s v="VW"/>
    <d v="2024-06-04T00:00:00"/>
    <s v="Pinhal"/>
    <s v="Inbound Premium"/>
    <n v="607.66999999999996"/>
    <n v="607.66999999999996"/>
    <n v="8.5037363231739644E-4"/>
    <s v="PC-Plant PC Resp"/>
    <s v="Normal"/>
    <s v="APTIV MANUFATURA E SERVICOS DE-727173"/>
    <s v="DF - ELASTOMER SOLUTIONS, LDA-1014081"/>
    <s v="Estrategia Interna - Discount aplicado na programação."/>
    <s v="JAS DO BRASIL LTD"/>
    <s v="PTA-00170987"/>
    <s v="35230334;"/>
    <s v=";"/>
    <s v=";"/>
    <s v="Aptiv"/>
    <s v="Premium - Productive"/>
    <s v="rodrigo.perez@aptiv.com"/>
    <s v="2024-06-03T01:56:17.80"/>
    <s v="2024-06-21T05:28:02.27"/>
    <s v="SA"/>
    <s v="Closed Not Recovered"/>
    <s v="0"/>
    <s v=""/>
    <s v="0"/>
    <s v="2024-06-03T00:00:00"/>
    <s v="10010"/>
    <s v="Q18"/>
    <s v=""/>
    <s v="628.5"/>
    <s v="Non-Recoverable"/>
    <s v=""/>
    <s v="607.67"/>
    <s v="USD"/>
    <s v="ESTRADA NACIONAL 13 KM 16"/>
    <s v="MINDELO"/>
    <s v="1014081"/>
    <s v="PT"/>
    <s v="EMEA"/>
    <s v="13"/>
    <s v="4485-473"/>
    <s v="JOSE MONFARDINI N 3 845 LOTEAMENTO"/>
    <s v="ESPIRITO SANTO DO PINHAL"/>
    <s v="727173"/>
    <s v="BR"/>
    <s v="SA"/>
    <s v="SP"/>
    <s v="13990000"/>
    <s v="SPS"/>
    <s v="Approved"/>
    <s v="Carvalho, Eliane R"/>
    <s v="2024-06-03T04:43:08.00"/>
    <s v="0"/>
    <s v="JAS DO BRASIL LTD"/>
    <s v="OPO24267600"/>
    <s v=""/>
    <s v="Aptiv"/>
    <s v=""/>
    <s v="Personal Estimate"/>
    <s v="Personal Estimate"/>
    <s v=""/>
    <s v=""/>
    <s v="0 Days 2 Hr 46 Min "/>
    <s v="1000"/>
    <s v="Approved -  ;; Approved -  ;; Approved -  ;"/>
    <s v="607.67"/>
    <s v="607.67"/>
    <s v=";"/>
    <s v=";"/>
    <s v=";"/>
    <s v="BR"/>
    <s v="INTERIOR TAOS"/>
    <s v="USD"/>
    <s v=""/>
    <s v=""/>
    <s v=""/>
    <s v=""/>
    <s v="1"/>
    <s v="1"/>
    <s v=""/>
    <s v=""/>
    <s v="0"/>
    <s v=""/>
    <s v=""/>
    <s v=""/>
    <s v=""/>
    <s v="312781439"/>
    <s v=""/>
    <s v=""/>
  </r>
  <r>
    <d v="2024-06-01T00:00:00"/>
    <x v="0"/>
    <n v="139258"/>
    <s v="Project  samples/ prototypes - absorb by POV"/>
    <s v="JOHN DEERE"/>
    <d v="2024-06-04T00:00:00"/>
    <s v="Paraisopolis"/>
    <s v="Outbound Premium"/>
    <n v="1132.1300000000001"/>
    <n v="1132.1300000000001"/>
    <n v="1.5843031585490383E-3"/>
    <s v="E1D-Aptiv Design/Engineering changes"/>
    <s v="Cost Recovery"/>
    <s v="JOHN DEERE BRASIL CATALAO-764824"/>
    <s v="APTIV MANUFATURA E SERVICOS DE-733223"/>
    <s v="Envio de protótipos críticos do DB Phelps. Conforme Solicitado por Guilherme Frigo. POV17215"/>
    <s v="TRANSPORTADORA PITUTA"/>
    <s v="PTA-00171973"/>
    <s v="PE606171;PE606180"/>
    <s v="6;2"/>
    <s v=";0"/>
    <s v="Aptiv"/>
    <s v="Premium - Productive"/>
    <s v="aniger.f.martins@aptiv.com"/>
    <s v="2024-06-04T03:06:13.01"/>
    <s v="2024-06-07T04:00:30.00"/>
    <s v="SA"/>
    <s v="Closed Recovered"/>
    <s v="0"/>
    <s v=""/>
    <s v="1132.13"/>
    <s v=""/>
    <s v="10012"/>
    <s v="Q11"/>
    <s v=""/>
    <s v="5656.34"/>
    <s v="Recoverable"/>
    <s v=""/>
    <s v="5656.34"/>
    <s v="BRL"/>
    <s v="AVENIDA AVELINO RIBEIRO, 900"/>
    <s v="PARAISOPOLIS"/>
    <s v="733223"/>
    <s v="BR"/>
    <s v="SA"/>
    <s v="MG"/>
    <s v="37660-000"/>
    <s v="EIXO 03, QD 11, LOTE 00, S/NO"/>
    <s v="CATALAO"/>
    <s v="764824"/>
    <s v="BR"/>
    <s v="SA"/>
    <s v="GO"/>
    <s v="75709-685"/>
    <s v="SPS"/>
    <s v="Approved"/>
    <s v="Flores, Lorena"/>
    <s v="2024-06-07T04:00:30.00"/>
    <s v="0"/>
    <s v=""/>
    <s v=""/>
    <s v=""/>
    <s v="Aptiv"/>
    <s v=""/>
    <s v="Email Quote"/>
    <s v="Email Quote"/>
    <s v=""/>
    <s v=""/>
    <s v="3 Days 0 Hr 54 Min "/>
    <s v=""/>
    <s v="Approved -  ;; Approved -  ;; Approved -  ;; Approved - Approved by Teams 6/7. ;"/>
    <s v="1132.13"/>
    <s v="1132.13"/>
    <s v=";0"/>
    <s v=";"/>
    <s v=";"/>
    <s v="BR"/>
    <s v="PROJETO PHELPS"/>
    <s v="BRL"/>
    <s v=""/>
    <s v=""/>
    <s v=""/>
    <s v="Envio de protótipos críticos do DB Phelps. Conforme Solicitado por Guilherme Frigo. POV17215"/>
    <s v="0.20015212"/>
    <s v="0.20015212"/>
    <s v=""/>
    <s v=""/>
    <s v="0"/>
    <s v=""/>
    <s v=""/>
    <s v=""/>
    <s v=""/>
    <s v=""/>
    <s v=""/>
    <s v=""/>
  </r>
  <r>
    <d v="2024-06-01T00:00:00"/>
    <x v="0"/>
    <n v="139323"/>
    <s v="Project  samples/ prototypes - absorb by PIECE/PRICE"/>
    <s v="OTHER"/>
    <d v="2024-06-04T00:00:00"/>
    <s v="Paraisopolis"/>
    <s v="Inbound Premium"/>
    <n v="56"/>
    <n v="56"/>
    <n v="7.8366421593585659E-5"/>
    <s v="E1P-Prototypes/Samples"/>
    <s v="Cost Recovery"/>
    <s v="APTIV MANUFATURA E SERVICOS DE-733223"/>
    <s v="SERENDIPITY ELECTRONICS-749804"/>
    <s v="Parts for sales from prototype pieces. Freight is included in the piece price."/>
    <s v="DHL Express SA"/>
    <s v="PTA-00171357"/>
    <s v="35469805;"/>
    <s v=";"/>
    <s v=";"/>
    <s v="Aptiv"/>
    <s v="Premium - Productive"/>
    <s v="rayzza.peres@aptiv.com"/>
    <s v="2024-06-04T05:20:41.62"/>
    <s v="2024-06-04T07:08:02.00"/>
    <s v="SA"/>
    <s v="Closed Recovered"/>
    <s v="0"/>
    <s v=""/>
    <s v="56"/>
    <s v=""/>
    <s v="10012"/>
    <s v="Q11"/>
    <s v=""/>
    <s v="56"/>
    <s v="Recoverable"/>
    <s v=""/>
    <s v="56"/>
    <s v="USD"/>
    <s v="152 E MAIN ST"/>
    <s v="HUNTINGTON"/>
    <s v="749804"/>
    <s v="US"/>
    <s v="NA"/>
    <s v="NY"/>
    <s v="11743-2958"/>
    <s v="AVENIDA AVELINO RIBEIRO, 900"/>
    <s v="PARAISOPOLIS"/>
    <s v="733223"/>
    <s v="BR"/>
    <s v="SA"/>
    <s v="MG"/>
    <s v="37660-000"/>
    <s v="SPS"/>
    <s v="Approved"/>
    <s v="Edilson, Geraldo"/>
    <s v="2024-06-04T07:08:02.00"/>
    <s v="0"/>
    <s v="DHL Express SA"/>
    <s v="7508643483"/>
    <s v=""/>
    <s v="Aptiv"/>
    <s v=""/>
    <s v="Invoice"/>
    <s v="Invoice"/>
    <s v=""/>
    <s v=""/>
    <s v="0 Days 1 Hr 47 Min "/>
    <s v="500"/>
    <s v="Approved -  ;; Approved -  ;"/>
    <s v="56"/>
    <s v="56"/>
    <s v=";"/>
    <s v=";"/>
    <s v=";"/>
    <s v="BR"/>
    <s v="APL91 61 e 48R"/>
    <s v="USD"/>
    <s v=""/>
    <s v=""/>
    <s v=""/>
    <s v="DPP75074"/>
    <s v="1"/>
    <s v="1"/>
    <s v=""/>
    <s v=""/>
    <s v="0"/>
    <s v=""/>
    <s v=""/>
    <s v=""/>
    <s v=""/>
    <s v=""/>
    <s v=""/>
    <s v=""/>
  </r>
  <r>
    <d v="2024-06-01T00:00:00"/>
    <x v="2"/>
    <n v="139020"/>
    <s v="Internal Strategy - discount TAOS"/>
    <s v="VW"/>
    <d v="2024-06-05T00:00:00"/>
    <s v="Pinhal"/>
    <s v="Inbound Premium"/>
    <n v="485"/>
    <n v="485"/>
    <n v="6.7870918701587587E-4"/>
    <s v="PC-Plant PC Resp"/>
    <s v="Normal"/>
    <s v="APTIV MANUFATURA E SERVICOS DE-104991"/>
    <s v="GEBAUER &amp; GRILLER KABELWERKE GESELL-7010626"/>
    <s v="Estratégia Interna TAOS_Discount aplicado na programação "/>
    <s v="JAS DO BRASIL LTD"/>
    <s v="PTA-00170986"/>
    <s v="M1992001;"/>
    <s v=";"/>
    <s v=";"/>
    <s v="Aptiv"/>
    <s v="Premium - Productive"/>
    <s v="bruno.g.silva2@aptiv.com"/>
    <s v="2024-06-03T03:52:11.75"/>
    <s v="2024-06-25T06:36:48.24"/>
    <s v="SA"/>
    <s v="Closed Not Recovered"/>
    <s v="0"/>
    <s v=""/>
    <s v="0"/>
    <s v="2024-06-03T00:00:00"/>
    <s v="10010"/>
    <s v="Q18"/>
    <s v=""/>
    <s v="608.23"/>
    <s v="Non-Recoverable"/>
    <s v=""/>
    <s v="485"/>
    <s v="USD"/>
    <s v="MUTHGASSE 36"/>
    <s v="WIEN"/>
    <s v="7010626"/>
    <s v="AT"/>
    <s v="EMEA"/>
    <s v="3"/>
    <s v="2170"/>
    <s v="RODOVIA SP 342 KM 196"/>
    <s v="ESPIRITO SANTO DO PINHAL"/>
    <s v="104991"/>
    <s v="BR"/>
    <s v="SA"/>
    <s v="SP"/>
    <s v="13990-000"/>
    <s v="SPS"/>
    <s v="Approved"/>
    <s v="Edilson, Geraldo"/>
    <s v="2024-06-03T04:32:47.00"/>
    <s v="0"/>
    <s v="JAS DO BRASIL LTD"/>
    <s v="VIE47690972"/>
    <s v=""/>
    <s v="Aptiv"/>
    <s v=""/>
    <s v="Personal Estimate"/>
    <s v="Personal Estimate"/>
    <s v="VW"/>
    <s v=""/>
    <s v="0 Days 0 Hr 40 Min "/>
    <s v="500"/>
    <s v="Approved -  ;; Approved -  ;"/>
    <s v="485"/>
    <s v="485"/>
    <s v=";"/>
    <s v=";"/>
    <s v=";"/>
    <s v="BR"/>
    <s v="TAOS"/>
    <s v="USD"/>
    <s v=""/>
    <s v=""/>
    <s v=""/>
    <s v=""/>
    <s v="1"/>
    <s v="1"/>
    <s v=""/>
    <s v=""/>
    <s v="0"/>
    <s v=""/>
    <s v=""/>
    <s v=""/>
    <s v=""/>
    <s v="301463949"/>
    <s v=""/>
    <s v=""/>
  </r>
  <r>
    <d v="2024-06-01T00:00:00"/>
    <x v="2"/>
    <n v="139316"/>
    <s v="Internal Strategy - discount TAOS"/>
    <s v="VW"/>
    <d v="2024-06-05T00:00:00"/>
    <s v="Pinhal"/>
    <s v="Inbound Premium"/>
    <n v="3140.01"/>
    <n v="1483.51"/>
    <n v="4.3941312047870527E-3"/>
    <s v="PC-Plant PC Resp"/>
    <s v="Normal"/>
    <s v="APTIV MANUFATURA E SERVICOS DE-728338"/>
    <s v="FEP FAHRZEUGELEKTRIK PIRNA GMBH-7046317"/>
    <s v="Estratégia interna - Discount aplicado na programação"/>
    <s v="DHL Express SA"/>
    <s v="PTA-00171974"/>
    <s v="33350184;"/>
    <s v=";"/>
    <s v=";"/>
    <s v="Aptiv"/>
    <s v="Premium - Productive"/>
    <s v="Joliel.Willian.Reis@aptiv.com"/>
    <s v="2024-06-04T05:03:29.61"/>
    <s v="2024-06-25T06:56:20.05"/>
    <s v="SA"/>
    <s v="Closed Not Recovered"/>
    <s v="0"/>
    <s v=""/>
    <s v="3140.01"/>
    <s v="2024-06-04T00:00:00"/>
    <s v="10010"/>
    <s v="Q18"/>
    <s v=""/>
    <s v="3140.01"/>
    <s v="Non-Recoverable"/>
    <s v=""/>
    <s v="1369.56"/>
    <s v="USD"/>
    <s v="HUGO-KUETTNER-STR. 8"/>
    <s v="PIRNA"/>
    <s v="7046317"/>
    <s v="DE"/>
    <s v="EMEA"/>
    <s v="SN"/>
    <s v="01796"/>
    <s v="JOSE MONFARDINI N 3 845 LOTEAMENTO"/>
    <s v="ESPIRITO SANTO DO PINHAL"/>
    <s v="728338"/>
    <s v="BR"/>
    <s v="SA"/>
    <s v="SP"/>
    <s v="13990000"/>
    <s v="SPS"/>
    <s v="Approved"/>
    <s v="Flores, Lorena"/>
    <s v="2024-06-07T04:00:52.00"/>
    <s v="0"/>
    <s v="DHL Express SA"/>
    <s v="4746572666"/>
    <s v=""/>
    <s v="Aptiv"/>
    <s v=""/>
    <s v="Personal Estimate"/>
    <s v="Personal Estimate"/>
    <s v="VW"/>
    <s v=""/>
    <s v="2 Days 22 Hr 57 Min "/>
    <s v=""/>
    <s v="Approved -  ;; Approved -  ;; Approved - Approve by Teams 6/7. ;"/>
    <s v="3140.01"/>
    <s v="3140.01"/>
    <s v=";"/>
    <s v=";"/>
    <s v=";"/>
    <s v="BR"/>
    <s v="TAOS"/>
    <s v="EUR"/>
    <s v=""/>
    <s v=""/>
    <s v=""/>
    <s v="35501965, 35376912"/>
    <s v="1.0832"/>
    <s v="1"/>
    <s v=""/>
    <s v=""/>
    <s v="0"/>
    <s v=""/>
    <s v=""/>
    <s v=""/>
    <s v=""/>
    <s v="177220647"/>
    <s v=""/>
    <s v=""/>
  </r>
  <r>
    <d v="2024-06-01T00:00:00"/>
    <x v="2"/>
    <n v="139078"/>
    <s v="Internal Strategy - discount TAOS"/>
    <s v="VW"/>
    <d v="2024-06-06T00:00:00"/>
    <s v="Pinhal"/>
    <s v="Inbound Premium"/>
    <n v="647.98"/>
    <n v="973.04"/>
    <n v="9.0678346186092221E-4"/>
    <s v="PC-Plant PC Resp"/>
    <s v="Normal"/>
    <s v="APTIV MANUFATURA E SERVICOS DE-104991"/>
    <s v="WOCO INDUSTRIETECHNIK GMBH-763739"/>
    <s v="Estratégia Interna TAOS_Discount aplicado na programação"/>
    <s v="JAS DO BRASIL LTD"/>
    <s v="PTA-00171002"/>
    <s v="35640325;"/>
    <s v=";"/>
    <s v=";"/>
    <s v="Aptiv"/>
    <s v="Premium - Productive"/>
    <s v="bruno.g.silva2@aptiv.com"/>
    <s v="2024-06-03T05:29:53.76"/>
    <s v="2024-06-25T06:38:24.50"/>
    <s v="SA"/>
    <s v="Closed Not Recovered"/>
    <s v="0"/>
    <s v=""/>
    <s v="647.98"/>
    <s v="2024-06-03T00:00:00"/>
    <s v="10010"/>
    <s v="Q18"/>
    <s v=""/>
    <s v="647.98"/>
    <s v="Non-Recoverable"/>
    <s v=""/>
    <s v="898.3"/>
    <s v="USD"/>
    <s v="HANAUER LANDSTRASSE 16"/>
    <s v="BAD SODEN-SALMUENSTER"/>
    <s v="763739"/>
    <s v="DE"/>
    <s v="EMEA"/>
    <s v="HE"/>
    <s v="63628"/>
    <s v="RODOVIA SP 342 KM 196"/>
    <s v="ESPIRITO SANTO DO PINHAL"/>
    <s v="104991"/>
    <s v="BR"/>
    <s v="SA"/>
    <s v="SP"/>
    <s v="13990-000"/>
    <s v="SPS"/>
    <s v="Approved"/>
    <s v="Carvalho, Eliane R"/>
    <s v="2024-06-03T06:26:36.00"/>
    <s v="0"/>
    <s v="JAS DO BRASIL LTD"/>
    <s v="FRA47685585"/>
    <s v=""/>
    <s v="Aptiv"/>
    <s v=""/>
    <s v="Personal Estimate"/>
    <s v="Personal Estimate"/>
    <s v="VW"/>
    <s v=""/>
    <s v="0 Days 0 Hr 56 Min "/>
    <s v="1000"/>
    <s v="Approved -  ;; Approved -  ;; Approved -  ;"/>
    <s v="647.98"/>
    <s v="647.98"/>
    <s v=";"/>
    <s v=";"/>
    <s v=";"/>
    <s v="BR"/>
    <s v="MOTOR TAOS"/>
    <s v="EUR"/>
    <s v=""/>
    <s v=""/>
    <s v=""/>
    <s v="35640325 / 13603366 / 35127431"/>
    <s v="1.0832"/>
    <s v="1"/>
    <s v=""/>
    <s v=""/>
    <s v="0"/>
    <s v=""/>
    <s v=""/>
    <s v=""/>
    <s v=""/>
    <s v=""/>
    <s v=""/>
    <s v=""/>
  </r>
  <r>
    <d v="2024-06-01T00:00:00"/>
    <x v="1"/>
    <n v="139349"/>
    <s v="Quality issue"/>
    <s v="VW"/>
    <d v="2024-06-06T00:00:00"/>
    <s v="Pinhal"/>
    <s v="Inbound Premium"/>
    <n v="35"/>
    <n v="35"/>
    <n v="4.8979013495991041E-5"/>
    <s v="E1P-Prototypes/Samples"/>
    <s v="Normal"/>
    <s v="APTIV MANUFATURA E SERVICOS DE-104991"/>
    <s v="DSG CANUSA GMBH-751661"/>
    <s v="Aquisição de amostras_Problema de qualidade Splices_Atendimento de VDA"/>
    <s v="DHL Express SA"/>
    <s v="PTA-00171356"/>
    <s v="1946986;"/>
    <s v=";"/>
    <s v=";"/>
    <s v="Aptiv"/>
    <s v="Premium - Productive"/>
    <s v="bruno.g.silva2@aptiv.com"/>
    <s v="2024-06-04T06:54:12.53"/>
    <s v="2024-06-25T06:39:51.61"/>
    <s v="SA"/>
    <s v="Closed Not Recovered"/>
    <s v="0"/>
    <s v=""/>
    <s v="35"/>
    <s v="2024-06-04T00:00:00"/>
    <s v="10010"/>
    <s v="Q18"/>
    <s v=""/>
    <s v="35"/>
    <s v="Non-Recoverable"/>
    <s v=""/>
    <s v="35"/>
    <s v="USD"/>
    <s v="BOSCHSTRASSE 17"/>
    <s v="RHEINBACH"/>
    <s v="751661"/>
    <s v="DE"/>
    <s v="EMEA"/>
    <s v="05"/>
    <s v="53359"/>
    <s v="RODOVIA SP 342 KM 196"/>
    <s v="ESPIRITO SANTO DO PINHAL"/>
    <s v="104991"/>
    <s v="BR"/>
    <s v="SA"/>
    <s v="SP"/>
    <s v="13990-000"/>
    <s v="SPS"/>
    <s v="Approved"/>
    <s v="Edilson, Geraldo"/>
    <s v="2024-06-04T07:07:44.00"/>
    <s v="0"/>
    <s v="DHL Express SA"/>
    <s v="AMOSTRAS"/>
    <s v=""/>
    <s v="Aptiv"/>
    <s v=""/>
    <s v="Personal Estimate"/>
    <s v="Personal Estimate"/>
    <s v="VW"/>
    <s v=""/>
    <s v="0 Days 0 Hr 13 Min "/>
    <s v="500"/>
    <s v="Approved -  ;; Approved -  ;"/>
    <s v="35"/>
    <s v="35"/>
    <s v=";"/>
    <s v=";"/>
    <s v=";"/>
    <s v="BR"/>
    <s v="VW23X"/>
    <s v="USD"/>
    <s v=""/>
    <s v=""/>
    <s v=""/>
    <s v=""/>
    <s v="1"/>
    <s v="1"/>
    <s v=""/>
    <s v=""/>
    <s v="0"/>
    <s v=""/>
    <s v=""/>
    <s v=""/>
    <s v=""/>
    <s v=""/>
    <s v=""/>
    <s v=""/>
  </r>
  <r>
    <d v="2024-06-01T00:00:00"/>
    <x v="2"/>
    <n v="139508"/>
    <s v="Internal Strategy - discount TAOS"/>
    <s v="VW"/>
    <d v="2024-06-06T00:00:00"/>
    <s v="Pinhal"/>
    <s v="Inbound Premium"/>
    <n v="630.63"/>
    <n v="523"/>
    <n v="8.825038651707666E-4"/>
    <s v="PC-Plant PC Resp"/>
    <s v="Normal"/>
    <s v="APTIV MANUFATURA E SERVICOS DE-104991"/>
    <s v="MD ELEKTRONIK GMBH-7085893"/>
    <s v="Estratégia Interna TAOS_Discount aplicado na programação"/>
    <s v="DHL Express SA"/>
    <s v="PTA-00171651"/>
    <s v="35502086;"/>
    <s v=";"/>
    <s v=";"/>
    <s v="Aptiv"/>
    <s v="Premium - Productive"/>
    <s v="bruno.g.silva2@aptiv.com"/>
    <s v="2024-06-05T01:55:54.28"/>
    <s v="2024-06-25T06:41:22.30"/>
    <s v="SA"/>
    <s v="Closed Not Recovered"/>
    <s v="0"/>
    <s v=""/>
    <s v="630.63"/>
    <s v="2024-06-05T00:00:00"/>
    <s v="10010"/>
    <s v="Q18"/>
    <s v=""/>
    <s v="630.63"/>
    <s v="Non-Recoverable"/>
    <s v=""/>
    <s v="523"/>
    <s v="USD"/>
    <s v="OBCHODNI 1174/5"/>
    <s v="PLZEN"/>
    <s v="7085893"/>
    <s v="CZ"/>
    <s v="EMEA"/>
    <s v="323"/>
    <s v="301 00"/>
    <s v="RODOVIA SP 342 KM 196"/>
    <s v="ESPIRITO SANTO DO PINHAL"/>
    <s v="104991"/>
    <s v="BR"/>
    <s v="SA"/>
    <s v="SP"/>
    <s v="13990-000"/>
    <s v="SPS"/>
    <s v="Approved"/>
    <s v="Carvalho, Eliane R"/>
    <s v="2024-06-06T10:55:25.00"/>
    <s v="0"/>
    <s v="DHL Express SA"/>
    <s v="2392656766"/>
    <s v=""/>
    <s v="Aptiv"/>
    <s v=""/>
    <s v="Personal Estimate"/>
    <s v="Personal Estimate"/>
    <s v="VW"/>
    <s v=""/>
    <s v="0 Days 20 Hr 59 Min "/>
    <s v="1000"/>
    <s v="Approved -  ;; Approved -  ;; Approved -  ;"/>
    <s v="630.63"/>
    <s v="630.63"/>
    <s v=";"/>
    <s v=";"/>
    <s v=";"/>
    <s v="BR"/>
    <s v="TAOS"/>
    <s v="USD"/>
    <s v=""/>
    <s v=""/>
    <s v=""/>
    <s v="35502086"/>
    <s v="1"/>
    <s v="1"/>
    <s v=""/>
    <s v=""/>
    <s v="0"/>
    <s v=""/>
    <s v=""/>
    <s v=""/>
    <s v=""/>
    <s v="314268350"/>
    <s v=""/>
    <s v=""/>
  </r>
  <r>
    <d v="2024-06-01T00:00:00"/>
    <x v="7"/>
    <n v="139531"/>
    <s v="Stock divergence - recuperado POVMAN"/>
    <s v="FIAT"/>
    <d v="2024-06-06T00:00:00"/>
    <s v="Ouros"/>
    <s v="Inbound Premium"/>
    <n v="82"/>
    <n v="82"/>
    <n v="1.1475083161917901E-4"/>
    <s v="S1I-Inventory loss/adjustments"/>
    <s v="Cost Recovery"/>
    <s v="APTIV MANUFATURA E SERVICOS DE-743893"/>
    <s v="DELFINGEN IT-VERONA SRL-1056586"/>
    <s v="Divergencia de estoque e atraso liberação maritimo."/>
    <s v="DHL Express SA"/>
    <s v="PTA-00171610"/>
    <s v="13570856;"/>
    <s v=";"/>
    <s v=";"/>
    <s v="Aptiv"/>
    <s v="Premium - Productive"/>
    <s v="lua.barbosa.ribeiro@aptiv.com"/>
    <s v="2024-06-05T02:53:43.53"/>
    <s v="2024-06-19T12:17:21.90"/>
    <s v="SA"/>
    <s v="Closed Recovered"/>
    <s v="0"/>
    <s v=""/>
    <s v="0"/>
    <s v="2024-06-14T00:00:00"/>
    <s v="10023"/>
    <s v="Q11"/>
    <s v=""/>
    <s v=""/>
    <s v="Non-Recoverable"/>
    <s v=""/>
    <s v="82"/>
    <s v=""/>
    <s v="LOCALITA VANZELLE 3"/>
    <s v="RIVOLI VERONESE"/>
    <s v="1056586"/>
    <s v="IT"/>
    <s v="EMEA"/>
    <s v="VR"/>
    <s v="37010"/>
    <s v="TV ANTONIO E FONSECA 250 BAIRRO"/>
    <s v="CONCEICAO DOS OUROS"/>
    <s v="743893"/>
    <s v="BR"/>
    <s v="SA"/>
    <s v="MG"/>
    <s v="37548-000"/>
    <s v="SPS"/>
    <s v="Approved"/>
    <s v="Edilson, Geraldo"/>
    <s v="2024-06-05T10:47:56.00"/>
    <s v="0"/>
    <s v=""/>
    <s v=""/>
    <s v=""/>
    <s v="Aptiv"/>
    <s v=""/>
    <s v="Invoice"/>
    <s v=""/>
    <s v=""/>
    <s v=""/>
    <s v="0 Days 7 Hr 54 Min "/>
    <s v="500"/>
    <s v="Approved -  ;; Approved -  ;"/>
    <s v="82"/>
    <s v="82"/>
    <s v=";"/>
    <s v=";"/>
    <s v=";"/>
    <s v="BR"/>
    <s v="FIRE"/>
    <s v="USD"/>
    <s v=""/>
    <s v=""/>
    <s v=""/>
    <s v=""/>
    <s v="1"/>
    <s v=""/>
    <s v=""/>
    <s v=""/>
    <s v="0"/>
    <s v=""/>
    <s v=""/>
    <s v=""/>
    <s v=""/>
    <s v="505882451"/>
    <s v=""/>
    <s v=""/>
  </r>
  <r>
    <d v="2024-06-01T00:00:00"/>
    <x v="11"/>
    <n v="139604"/>
    <s v="Vessel delay"/>
    <s v="FIAT"/>
    <d v="2024-06-06T00:00:00"/>
    <s v="Paraisopolis"/>
    <s v="Inbound Premium"/>
    <n v="480"/>
    <n v="480"/>
    <n v="6.7171218508787719E-4"/>
    <s v="T1-Transportation"/>
    <s v="Cost Recovery"/>
    <s v="APTIV MANUFATURA E SERVICOS DE-734226"/>
    <s v="santos-Dummy"/>
    <s v="Atraso liberação maritimo, navio atracado 27/05- Não registrado DSA. "/>
    <s v="EMPRESA DE TRANSPORTES COVRE"/>
    <s v="PTA-00174033"/>
    <s v="13608547;"/>
    <s v=";"/>
    <s v=";"/>
    <s v="Aptiv"/>
    <s v="Premium - Productive"/>
    <s v="lua.barbosa.ribeiro@aptiv.com"/>
    <s v="2024-06-05T06:01:19.91"/>
    <s v="2024-06-28T02:46:47.87"/>
    <s v="SA"/>
    <s v="Closed Not Recovered"/>
    <s v="0"/>
    <s v=""/>
    <s v="0"/>
    <s v="2024-06-06T00:00:00"/>
    <s v="10012"/>
    <s v="Q11"/>
    <s v=""/>
    <s v=""/>
    <s v="Non-Recoverable"/>
    <s v=""/>
    <s v="480"/>
    <s v=""/>
    <s v="Porto Santos"/>
    <s v="Santos"/>
    <s v="Dummy"/>
    <s v="BR"/>
    <s v="SA"/>
    <s v="São Paulo"/>
    <s v="1"/>
    <s v="AVENIDA AVELINO RIBEIRO Nr.900 BAIR"/>
    <s v="BRASIL"/>
    <s v="734226"/>
    <s v="BR"/>
    <s v="SA"/>
    <s v="BR"/>
    <s v=""/>
    <s v="SPS"/>
    <s v="Approved"/>
    <s v="Edilson, Geraldo"/>
    <s v="2024-06-21T04:26:37.00"/>
    <s v="0"/>
    <s v=""/>
    <s v=""/>
    <s v=""/>
    <s v="Transportation"/>
    <s v=""/>
    <s v="Invoice"/>
    <s v=""/>
    <s v=""/>
    <s v=""/>
    <s v="15 Days 22 Hr 25 Min "/>
    <s v="500"/>
    <s v="Approved -  ;; Approved -  ;"/>
    <s v="480"/>
    <s v="480"/>
    <s v=";"/>
    <s v=";"/>
    <s v=";"/>
    <s v="BR"/>
    <s v="TURBO T3/T4"/>
    <s v="USD"/>
    <s v=""/>
    <s v=""/>
    <s v=""/>
    <s v=""/>
    <s v="1"/>
    <s v=""/>
    <s v=""/>
    <s v=""/>
    <s v="0"/>
    <s v=""/>
    <s v=""/>
    <s v=""/>
    <s v=""/>
    <s v=""/>
    <s v=""/>
    <s v=""/>
  </r>
  <r>
    <d v="2024-06-01T00:00:00"/>
    <x v="7"/>
    <n v="139698"/>
    <s v="Stock divergence - recuperado POVMAN"/>
    <s v="Mercedes-Benz"/>
    <d v="2024-06-06T00:00:00"/>
    <s v="Paraisopolis"/>
    <s v="Inbound Premium"/>
    <n v="114"/>
    <n v="195"/>
    <n v="1.5953164395837081E-4"/>
    <s v="S1I-Inventory loss/adjustments"/>
    <s v="Cost Recovery"/>
    <s v="APTIV MANUFATURA E SERVICOS DE-733223"/>
    <s v="FEP FAHRZEUGELEKTRIK PIRNA GMBH-7046317"/>
    <s v="Divergencia de estoque"/>
    <s v="DHL Express SA"/>
    <s v="PTA-00171735"/>
    <s v="35399293;"/>
    <s v=";"/>
    <s v=";"/>
    <s v="Aptiv"/>
    <s v="Premium - Productive"/>
    <s v="lua.barbosa.ribeiro@aptiv.com"/>
    <s v="2024-06-06T12:11:56.62"/>
    <s v="2024-06-21T12:31:42.83"/>
    <s v="SA"/>
    <s v="Closed Recovered"/>
    <s v="0"/>
    <s v=""/>
    <s v="114"/>
    <s v="2024-06-13T00:00:00"/>
    <s v="10012"/>
    <s v="Q11"/>
    <s v=""/>
    <s v="114"/>
    <s v="Non-Recoverable"/>
    <s v=""/>
    <s v="195"/>
    <s v="USD"/>
    <s v="HUGO-KUETTNER-STR. 8"/>
    <s v="PIRNA"/>
    <s v="7046317"/>
    <s v="DE"/>
    <s v="EMEA"/>
    <s v="SN"/>
    <s v="01796"/>
    <s v="AVENIDA AVELINO RIBEIRO, 900"/>
    <s v="PARAISOPOLIS"/>
    <s v="733223"/>
    <s v="BR"/>
    <s v="SA"/>
    <s v="MG"/>
    <s v="37660-000"/>
    <s v="SPS"/>
    <s v="Approved"/>
    <s v="Edilson, Geraldo"/>
    <s v="2024-06-06T05:13:00.00"/>
    <s v="0"/>
    <s v=""/>
    <s v="7732296014"/>
    <s v=""/>
    <s v="Aptiv"/>
    <s v=""/>
    <s v="Invoice"/>
    <s v="Invoice"/>
    <s v=""/>
    <s v=""/>
    <s v="0 Days 5 Hr 1 Min "/>
    <s v="500"/>
    <s v="Approved -  ;; Approved -  ;"/>
    <s v="114"/>
    <s v="114"/>
    <s v=";"/>
    <s v=";"/>
    <s v=";"/>
    <s v="BR"/>
    <s v="MOTOR"/>
    <s v="USD"/>
    <s v=""/>
    <s v=""/>
    <s v=""/>
    <s v=""/>
    <s v="1"/>
    <s v="1"/>
    <s v=""/>
    <s v=""/>
    <s v="0"/>
    <s v=""/>
    <s v=""/>
    <s v=""/>
    <s v=""/>
    <s v="177220647"/>
    <s v=""/>
    <s v=""/>
  </r>
  <r>
    <d v="2024-06-01T00:00:00"/>
    <x v="11"/>
    <n v="139840"/>
    <s v="Vessel delay - recuperado via ICC"/>
    <s v="FIAT"/>
    <d v="2024-06-06T00:00:00"/>
    <s v="Ouros"/>
    <s v="Inbound Premium"/>
    <n v="75"/>
    <n v="75"/>
    <n v="1.049550289199808E-4"/>
    <s v="T1-Transportation"/>
    <s v="Cost Recovery"/>
    <s v="APTIV MANUFATURA E SERVICOS DE-743893"/>
    <s v="LITTELFUSE INC C O VDC CORP-757804"/>
    <s v="Atraso de navio Monte Olivia, conforme retorno da expeditors via e-mail. (DE 05/06 PARA 16/06)."/>
    <s v="DHL Express SA"/>
    <s v="PTA-00174035"/>
    <s v="12092080;"/>
    <s v=";"/>
    <s v=";"/>
    <s v="Aptiv"/>
    <s v="Premium - Productive"/>
    <s v="lua.barbosa.ribeiro@aptiv.com"/>
    <s v="2024-06-06T06:39:20.62"/>
    <s v="2024-06-24T11:40:11.35"/>
    <s v="SA"/>
    <s v="Closed Recovered"/>
    <s v="0"/>
    <s v=""/>
    <s v="0"/>
    <s v="2024-06-13T00:00:00"/>
    <s v="10023"/>
    <s v="Q11"/>
    <s v=""/>
    <s v=""/>
    <s v="Non-Recoverable"/>
    <s v=""/>
    <s v="75"/>
    <s v=""/>
    <s v="1025 ADAMS CIRCLE"/>
    <s v="EAGLE PASS"/>
    <s v="757804"/>
    <s v="US"/>
    <s v="NA"/>
    <s v="TX"/>
    <s v="78852"/>
    <s v="TV ANTONIO E FONSECA 250 BAIRRO"/>
    <s v="CONCEICAO DOS OUROS"/>
    <s v="743893"/>
    <s v="BR"/>
    <s v="SA"/>
    <s v="MG"/>
    <s v="37548-000"/>
    <s v="SPS"/>
    <s v="Approved"/>
    <s v="Edilson, Geraldo"/>
    <s v="2024-06-21T04:27:14.00"/>
    <s v="0"/>
    <s v=""/>
    <s v=""/>
    <s v=""/>
    <s v="Transportation"/>
    <s v=""/>
    <s v="Invoice"/>
    <s v=""/>
    <s v=""/>
    <s v=""/>
    <s v="14 Days 21 Hr 47 Min "/>
    <s v="500"/>
    <s v="Approved -  ;; Approved -  ;"/>
    <s v="75"/>
    <s v="75"/>
    <s v=";"/>
    <s v=";"/>
    <s v=";"/>
    <s v="BR"/>
    <s v="Vão Motor X6H"/>
    <s v="USD"/>
    <s v=""/>
    <s v=""/>
    <s v=""/>
    <s v=""/>
    <s v="1"/>
    <s v=""/>
    <s v=""/>
    <s v=""/>
    <s v="0"/>
    <s v=""/>
    <s v=""/>
    <s v=""/>
    <s v=""/>
    <s v=""/>
    <s v=""/>
    <s v=""/>
  </r>
  <r>
    <d v="2024-06-01T00:00:00"/>
    <x v="0"/>
    <n v="139843"/>
    <s v="Project  samples/ prototypes - absorb by SC"/>
    <s v="JOHN DEERE"/>
    <d v="2024-06-06T00:00:00"/>
    <s v="Paraisopolis"/>
    <s v="Inbound Premium"/>
    <n v="180"/>
    <n v="180"/>
    <n v="2.5189206940795392E-4"/>
    <s v="E1P-Prototypes/Samples"/>
    <s v="Cost Recovery"/>
    <s v="APTIV MANUFATURA E SERVICOS DE-734226"/>
    <s v="APTIV CENTEC I (FW98)-725544"/>
    <s v="Parts for project development. Freight will be absorbed in the SC 529-23 quotation. "/>
    <s v="DHL Express SA"/>
    <s v="PTA-00171858"/>
    <s v="33315539;"/>
    <s v=";"/>
    <s v=";"/>
    <s v="Aptiv"/>
    <s v="Premium - Productive"/>
    <s v="rayzza.peres@aptiv.com"/>
    <s v="2024-06-06T07:10:49.79"/>
    <s v="2024-06-07T01:31:16.00"/>
    <s v="SA"/>
    <s v="Closed Recovered"/>
    <s v="0"/>
    <s v=""/>
    <s v="180"/>
    <s v=""/>
    <s v="10012"/>
    <s v="Q11"/>
    <s v=""/>
    <s v="180"/>
    <s v="Recoverable"/>
    <s v=""/>
    <s v="180"/>
    <s v="USD"/>
    <s v="CARRETERA SALTILLO PIEDRAS NEGRAS K"/>
    <s v="RAMOS ARIZPE"/>
    <s v="725544"/>
    <s v="MX"/>
    <s v="NA"/>
    <s v="COA"/>
    <s v="25900"/>
    <s v="AVENIDA AVELINO RIBEIRO Nr.900 BAIR"/>
    <s v="BRASIL"/>
    <s v="734226"/>
    <s v="BR"/>
    <s v="SA"/>
    <s v="BR"/>
    <s v="37660-000"/>
    <s v="SPS"/>
    <s v="Approved"/>
    <s v="Edilson, Geraldo"/>
    <s v="2024-06-07T01:31:16.00"/>
    <s v="0"/>
    <s v="DHL Express SA"/>
    <s v=""/>
    <s v=""/>
    <s v="Aptiv"/>
    <s v=""/>
    <s v="Invoice"/>
    <s v="Invoice"/>
    <s v=""/>
    <s v=""/>
    <s v="0 Days 18 Hr 20 Min "/>
    <s v="500"/>
    <s v="Approved -  ;; Approved -  ;"/>
    <s v="180"/>
    <s v="180"/>
    <s v=";"/>
    <s v=";"/>
    <s v=";"/>
    <s v="BR"/>
    <s v="MERCURY PACOTE 2 "/>
    <s v="USD"/>
    <s v=""/>
    <s v=""/>
    <s v=""/>
    <s v="33315539"/>
    <s v="1"/>
    <s v="1"/>
    <s v=""/>
    <s v=""/>
    <s v="0"/>
    <s v=""/>
    <s v=""/>
    <s v=""/>
    <s v=""/>
    <s v=""/>
    <s v=""/>
    <s v=""/>
  </r>
  <r>
    <d v="2024-06-01T00:00:00"/>
    <x v="0"/>
    <n v="139847"/>
    <s v="Project  samples/ prototypes - absorb by PIECE/PRICE"/>
    <s v="JOHN DEERE"/>
    <d v="2024-06-06T00:00:00"/>
    <s v="Paraisopolis"/>
    <s v="Inbound Premium"/>
    <n v="70"/>
    <n v="70"/>
    <n v="9.7958026991982081E-5"/>
    <s v="E1P-Prototypes/Samples"/>
    <s v="Cost Recovery"/>
    <s v="APTIV MANUFATURA E SERVICOS DE-724381"/>
    <s v="SERENDIPITY ELECTRONICS-749804"/>
    <s v="Parts for sales from prototype pieces. Freight is included in the piece price."/>
    <s v="DHL Express SA"/>
    <s v="PTA-00171859"/>
    <s v="35569545;"/>
    <s v=";"/>
    <s v=";"/>
    <s v="Aptiv"/>
    <s v="Premium - Productive"/>
    <s v="rayzza.peres@aptiv.com"/>
    <s v="2024-06-06T07:55:23.24"/>
    <s v="2024-06-07T01:31:34.00"/>
    <s v="SA"/>
    <s v="Closed Recovered"/>
    <s v="0"/>
    <s v=""/>
    <s v="70"/>
    <s v=""/>
    <s v="10012"/>
    <s v="Q11"/>
    <s v=""/>
    <s v="70"/>
    <s v="Recoverable"/>
    <s v=""/>
    <s v="70"/>
    <s v="USD"/>
    <s v="152 E MAIN ST"/>
    <s v="HUNTINGTON"/>
    <s v="749804"/>
    <s v="US"/>
    <s v="NA"/>
    <s v="NY"/>
    <s v="11743-2958"/>
    <s v="AVENIDA AVELINO RIBEIRO, 900"/>
    <s v="PARAISOPOLIS"/>
    <s v="724381"/>
    <s v="BR"/>
    <s v="SA"/>
    <s v="MG"/>
    <s v="37660-000"/>
    <s v="SPS"/>
    <s v="Approved"/>
    <s v="Edilson, Geraldo"/>
    <s v="2024-06-07T01:31:34.00"/>
    <s v="0"/>
    <s v="DHL Express SA"/>
    <s v="3798356085"/>
    <s v=""/>
    <s v="Aptiv"/>
    <s v=""/>
    <s v="Invoice"/>
    <s v="Invoice"/>
    <s v=""/>
    <s v=""/>
    <s v="0 Days 17 Hr 36 Min "/>
    <s v="500"/>
    <s v="Approved -  ;; Approved -  ;"/>
    <s v="70"/>
    <s v="70"/>
    <s v=";"/>
    <s v=";"/>
    <s v=";"/>
    <s v="BR"/>
    <s v="DEX"/>
    <s v="USD"/>
    <s v=""/>
    <s v=""/>
    <s v=""/>
    <s v="DPP75004"/>
    <s v="1"/>
    <s v="1"/>
    <s v=""/>
    <s v=""/>
    <s v="0"/>
    <s v=""/>
    <s v=""/>
    <s v=""/>
    <s v=""/>
    <s v=""/>
    <s v=""/>
    <s v=""/>
  </r>
  <r>
    <d v="2024-06-01T00:00:00"/>
    <x v="2"/>
    <n v="139759"/>
    <s v="Internal Strategy - discount TAOS"/>
    <s v="VW"/>
    <d v="2024-06-07T00:00:00"/>
    <s v="Pinhal"/>
    <s v="Inbound Premium"/>
    <n v="808.2"/>
    <n v="1450"/>
    <n v="1.1309953916417133E-3"/>
    <s v="PC-Plant PC Resp"/>
    <s v="Normal"/>
    <s v="APTIV MANUFATURA E SERVICOS DE-727173"/>
    <s v="LITTELFUSE-1072740"/>
    <s v="Internal strategy - Discount applied in production line programming."/>
    <s v="JAS DO BRASIL LTD"/>
    <s v="PTA-00171975"/>
    <s v="15545223;"/>
    <s v=";"/>
    <s v=";"/>
    <s v="Aptiv"/>
    <s v="Premium - Productive"/>
    <s v="rodrigo.perez@aptiv.com"/>
    <s v="2024-06-06T03:08:37.17"/>
    <s v="2024-06-21T05:35:48.58"/>
    <s v="SA"/>
    <s v="Closed Not Recovered"/>
    <s v="0"/>
    <s v=""/>
    <s v="808.2"/>
    <s v="2024-06-06T00:00:00"/>
    <s v="10010"/>
    <s v="Q18"/>
    <s v=""/>
    <s v="808.2"/>
    <s v="Non-Recoverable"/>
    <s v=""/>
    <s v="1450"/>
    <s v="USD"/>
    <s v="1650 S CENTRAL AVE"/>
    <s v="COMPTON"/>
    <s v="1072740"/>
    <s v="US"/>
    <s v="NA"/>
    <s v="CA"/>
    <s v=""/>
    <s v="JOSE MONFARDINI N 3 845 LOTEAMENTO"/>
    <s v="ESPIRITO SANTO DO PINHAL"/>
    <s v="727173"/>
    <s v="BR"/>
    <s v="SA"/>
    <s v="SP"/>
    <s v="13990000"/>
    <s v="SPS"/>
    <s v="Approved"/>
    <s v="Flores, Lorena"/>
    <s v="2024-06-07T04:01:26.00"/>
    <s v="0"/>
    <s v="JAS DO BRASIL LTD"/>
    <s v="HGC47709327"/>
    <s v=""/>
    <s v="Aptiv"/>
    <s v=""/>
    <s v="Personal Estimate"/>
    <s v="Personal Estimate"/>
    <s v=""/>
    <s v=""/>
    <s v="1 Days 0 Hr 52 Min "/>
    <s v=""/>
    <s v="Approved -  ;; Approved -  ;; Approved - Approved by Teams 6/7. ;"/>
    <s v="808.2"/>
    <s v="808.2"/>
    <s v=";"/>
    <s v=";"/>
    <s v=";"/>
    <s v="BR"/>
    <s v="INTERIOR TAOS"/>
    <s v="USD"/>
    <s v=""/>
    <s v=""/>
    <s v=""/>
    <s v="13943321/15545230/33257457/33257458/33362355"/>
    <s v="1"/>
    <s v="1"/>
    <s v=""/>
    <s v=""/>
    <s v="0"/>
    <s v=""/>
    <s v=""/>
    <s v=""/>
    <s v=""/>
    <s v="079084255"/>
    <s v=""/>
    <s v=""/>
  </r>
  <r>
    <d v="2024-06-01T00:00:00"/>
    <x v="2"/>
    <n v="139849"/>
    <s v="Internal Strategy - realocação MO - recuperado POVMAN"/>
    <s v="FIAT"/>
    <d v="2024-06-07T00:00:00"/>
    <s v="Ouros"/>
    <s v="Inbound Premium"/>
    <n v="480"/>
    <n v="480"/>
    <n v="6.7171218508787719E-4"/>
    <s v="S1I-Inventory loss/adjustments"/>
    <s v="Cost Recovery"/>
    <s v="APTIV MANUFATURA E SERVICOS DE-743893"/>
    <s v="santos-Dummy"/>
    <s v="Divergencia estoque/readequação MO Paraiso/Ouros."/>
    <s v="EMPRESA DE TRANSPORTES COVRE"/>
    <s v="PTA-00171860"/>
    <s v="13570856;"/>
    <s v=";"/>
    <s v=";"/>
    <s v="Aptiv"/>
    <s v="Premium - Productive"/>
    <s v="lua.barbosa.ribeiro@aptiv.com"/>
    <s v="2024-06-06T08:12:53.10"/>
    <s v="2024-06-12T11:51:19.66"/>
    <s v="SA"/>
    <s v="Closed Recovered"/>
    <s v="0"/>
    <s v=""/>
    <s v="0"/>
    <s v="2024-06-07T00:00:00"/>
    <s v="10023"/>
    <s v="Q11"/>
    <s v=""/>
    <s v=""/>
    <s v="Non-Recoverable"/>
    <s v=""/>
    <s v="480"/>
    <s v=""/>
    <s v="Porto Santos"/>
    <s v="Santos"/>
    <s v="Dummy"/>
    <s v="BR"/>
    <s v="SA"/>
    <s v="São Paulo"/>
    <s v="1"/>
    <s v="TV ANTONIO E FONSECA 250 BAIRRO"/>
    <s v="CONCEICAO DOS OUROS"/>
    <s v="743893"/>
    <s v="BR"/>
    <s v="SA"/>
    <s v="MG"/>
    <s v="37548-000"/>
    <s v="SPS"/>
    <s v="Approved"/>
    <s v="Edilson, Geraldo"/>
    <s v="2024-06-07T01:31:46.00"/>
    <s v="0"/>
    <s v=""/>
    <s v=""/>
    <s v=""/>
    <s v="Aptiv"/>
    <s v=""/>
    <s v="Invoice"/>
    <s v=""/>
    <s v=""/>
    <s v=""/>
    <s v="0 Days 17 Hr 18 Min "/>
    <s v="500"/>
    <s v="Approved -  ;; Approved -  ;"/>
    <s v="480"/>
    <s v="480"/>
    <s v=";"/>
    <s v=";"/>
    <s v=";"/>
    <s v="BR"/>
    <s v="FIRE"/>
    <s v="USD"/>
    <s v=""/>
    <s v=""/>
    <s v=""/>
    <s v=""/>
    <s v="1"/>
    <s v=""/>
    <s v=""/>
    <s v=""/>
    <s v="0"/>
    <s v=""/>
    <s v=""/>
    <s v=""/>
    <s v=""/>
    <s v=""/>
    <s v=""/>
    <s v=""/>
  </r>
  <r>
    <d v="2024-06-01T00:00:00"/>
    <x v="11"/>
    <n v="140112"/>
    <s v="Vessel delay - recovered"/>
    <s v="PSA"/>
    <d v="2024-06-10T00:00:00"/>
    <s v="Paraisopolis"/>
    <s v="Inbound Premium"/>
    <n v="340"/>
    <n v="340"/>
    <n v="4.75796131103913E-4"/>
    <s v="T1-Transportation"/>
    <s v="Cost Recovery"/>
    <s v="APTIV MANUFATURA E SERVICOS DE-724381"/>
    <s v="VM INDUSTRIES-7069153"/>
    <s v="Atraso liberação maritimo madeira condenada - Processo M0383/24."/>
    <s v="DHL Express SA"/>
    <s v="PTA-00172514"/>
    <s v="13879258;"/>
    <s v=";"/>
    <s v=";"/>
    <s v="Aptiv"/>
    <s v="Premium - Productive"/>
    <s v="lua.barbosa.ribeiro@aptiv.com"/>
    <s v="2024-06-08T11:22:42.86"/>
    <s v="2024-06-21T12:18:56.23"/>
    <s v="SA"/>
    <s v="Closed Not Recovered"/>
    <s v="0"/>
    <s v=""/>
    <s v="0"/>
    <s v="2024-06-14T00:00:00"/>
    <s v="10012"/>
    <s v="Q11"/>
    <s v=""/>
    <s v="694.38"/>
    <s v="Non-Recoverable"/>
    <s v=""/>
    <s v="340"/>
    <s v="USD"/>
    <s v="8 RUE D ALEMBERT"/>
    <s v="VILLEMUR SUR TARN"/>
    <s v="7069153"/>
    <s v="FR"/>
    <s v="EMEA"/>
    <s v="OCC"/>
    <s v="31340"/>
    <s v="AVENIDA AVELINO RIBEIRO, 900"/>
    <s v="PARAISOPOLIS"/>
    <s v="724381"/>
    <s v="BR"/>
    <s v="SA"/>
    <s v="MG"/>
    <s v="37660-000"/>
    <s v="SPS"/>
    <s v="Approved"/>
    <s v="Edilson, Geraldo"/>
    <s v="2024-06-11T06:57:48.00"/>
    <s v="0"/>
    <s v=""/>
    <s v="3175986354"/>
    <s v=""/>
    <s v="Transportation"/>
    <s v=""/>
    <s v="Invoice"/>
    <s v="Invoice"/>
    <s v=""/>
    <s v=""/>
    <s v="3 Days 7 Hr 35 Min "/>
    <s v="500"/>
    <s v="Approved -  ;; Approved -  ;"/>
    <s v="340"/>
    <s v="340"/>
    <s v=";"/>
    <s v=";"/>
    <s v=";"/>
    <s v="BR"/>
    <s v="BODY SMART"/>
    <s v="USD"/>
    <s v=""/>
    <s v=""/>
    <s v=""/>
    <s v="13879389"/>
    <s v="1"/>
    <s v="1"/>
    <s v=""/>
    <s v=""/>
    <s v="0"/>
    <s v=""/>
    <s v=""/>
    <s v=""/>
    <s v=""/>
    <s v="261486339"/>
    <s v=""/>
    <s v=""/>
  </r>
  <r>
    <d v="2024-06-01T00:00:00"/>
    <x v="2"/>
    <n v="140194"/>
    <s v="Internal Strategy - discount TAOS"/>
    <s v="VW"/>
    <d v="2024-06-10T00:00:00"/>
    <s v="Pinhal"/>
    <s v="Inbound Premium"/>
    <n v="410.71"/>
    <n v="410.71"/>
    <n v="5.7474773236967089E-4"/>
    <s v="PC-Plant PC Resp"/>
    <s v="Normal"/>
    <s v="APTIV MANUFATURA E SERVICOS DE DIST-1039282"/>
    <s v="Empresa de Transportes Covre-Dummy"/>
    <s v="Emergencial com a Covre para evitar parada de linha, estratégia interna de Discount na TAOS."/>
    <s v="EMPRESA DE TRANSPORTES COVRE"/>
    <s v="PTA-00172210"/>
    <s v="35502088;"/>
    <s v=";"/>
    <s v=";"/>
    <s v="Aptiv"/>
    <s v="Premium - Productive"/>
    <s v="rodrigo.perez@aptiv.com"/>
    <s v="2024-06-10T01:27:04.06"/>
    <s v="2024-06-21T05:38:39.37"/>
    <s v="SA"/>
    <s v="Closed Not Recovered"/>
    <s v="0"/>
    <s v=""/>
    <s v="410.71"/>
    <s v="2024-06-07T00:00:00"/>
    <s v="10010"/>
    <s v="Q18"/>
    <s v=""/>
    <s v="410.71"/>
    <s v="Non-Recoverable"/>
    <s v=""/>
    <s v="410.71"/>
    <s v="USD"/>
    <s v="R. Hercílio Camargo Barbosa, 207"/>
    <s v="Santos"/>
    <s v="Dummy"/>
    <s v="BR"/>
    <s v="SA"/>
    <s v="Sao Paulo"/>
    <s v=""/>
    <s v="RUA JOSE MONFARDINI 3845"/>
    <s v="ESPIRITO SANTO DO PINHAL"/>
    <s v="1039282"/>
    <s v="BR"/>
    <s v="SA"/>
    <s v="SP"/>
    <s v="13990-000"/>
    <s v="SPS"/>
    <s v="Approved"/>
    <s v="Edilson, Geraldo"/>
    <s v="2024-06-10T04:43:17.00"/>
    <s v="0"/>
    <s v="EMPRESA DE TRANSPORTES COVRE"/>
    <s v="FRETE EMERGENCIAL"/>
    <s v=""/>
    <s v="Aptiv"/>
    <s v=""/>
    <s v="Personal Estimate"/>
    <s v="Personal Estimate"/>
    <s v=""/>
    <s v=""/>
    <s v="0 Days 3 Hr 16 Min "/>
    <s v="500"/>
    <s v="Approved -  ;; Approved -  ;"/>
    <s v="410.71"/>
    <s v="410.71"/>
    <s v=";"/>
    <s v=";"/>
    <s v=";"/>
    <s v="BR"/>
    <s v="INTERIOR"/>
    <s v="USD"/>
    <s v=""/>
    <s v=""/>
    <s v=""/>
    <s v="35502087"/>
    <s v="1"/>
    <s v="1"/>
    <s v=""/>
    <s v=""/>
    <s v="0"/>
    <s v=""/>
    <s v=""/>
    <s v=""/>
    <s v=""/>
    <s v=""/>
    <s v="217616996"/>
    <s v=""/>
  </r>
  <r>
    <d v="2024-06-01T00:00:00"/>
    <x v="3"/>
    <n v="140180"/>
    <s v="Customer rescheduled - FCA  - recuperado POVMAN"/>
    <s v="FIAT"/>
    <d v="2024-06-11T00:00:00"/>
    <s v="Ouros"/>
    <s v="Inbound Premium"/>
    <n v="308.93"/>
    <n v="480"/>
    <n v="4.3231676112332894E-4"/>
    <s v="S2-External Customer driven schedule changes"/>
    <s v="Cost Recovery"/>
    <s v="APTIV MANUFATURA E SERVICOS DE-743893"/>
    <s v="DELFINGEN IT-VERONA SRL-1056586"/>
    <s v="Reprograma FIAT (linha FIRE)- custos serão recuperados do cliente."/>
    <s v="JAS DO BRASIL LTD"/>
    <s v="PTA-00172364"/>
    <s v="10769499;"/>
    <s v=";"/>
    <s v=";"/>
    <s v="Customer"/>
    <s v="Premium - Productive"/>
    <s v="lua.barbosa.ribeiro@aptiv.com"/>
    <s v="2024-06-10T12:34:07.83"/>
    <s v="2024-06-21T12:16:00.77"/>
    <s v="SA"/>
    <s v="Closed Recovered"/>
    <s v="0"/>
    <s v=""/>
    <s v="308.93"/>
    <s v="2024-06-13T00:00:00"/>
    <s v="10023"/>
    <s v="Q11"/>
    <s v=""/>
    <s v="308.93"/>
    <s v="Recoverable"/>
    <s v=""/>
    <s v="480"/>
    <s v="USD"/>
    <s v="LOCALITA VANZELLE 3"/>
    <s v="RIVOLI VERONESE"/>
    <s v="1056586"/>
    <s v="IT"/>
    <s v="EMEA"/>
    <s v="VR"/>
    <s v="37010"/>
    <s v="TV ANTONIO E FONSECA 250 BAIRRO"/>
    <s v="CONCEICAO DOS OUROS"/>
    <s v="743893"/>
    <s v="BR"/>
    <s v="SA"/>
    <s v="MG"/>
    <s v=""/>
    <s v="SPS"/>
    <s v="Approved"/>
    <s v="Edilson, Geraldo"/>
    <s v="2024-06-11T11:50:29.00"/>
    <s v="0"/>
    <s v=""/>
    <s v="MIL47711819"/>
    <s v=""/>
    <s v="Customer"/>
    <s v=""/>
    <s v="Invoice"/>
    <s v="Invoice"/>
    <s v="FIAT"/>
    <s v=""/>
    <s v="0 Days 23 Hr 16 Min "/>
    <s v="500"/>
    <s v="Approved -  ;; Approved -  ;"/>
    <s v="308.93"/>
    <s v="308.93"/>
    <s v=";"/>
    <s v=";"/>
    <s v=";"/>
    <s v="BR"/>
    <s v="FIRE"/>
    <s v="USD"/>
    <s v=""/>
    <s v=""/>
    <s v=""/>
    <s v=""/>
    <s v="1"/>
    <s v="1"/>
    <s v=""/>
    <s v=""/>
    <s v="0"/>
    <s v=""/>
    <s v=""/>
    <s v=""/>
    <s v=""/>
    <s v="505882451"/>
    <s v=""/>
    <s v=""/>
  </r>
  <r>
    <d v="2024-06-01T00:00:00"/>
    <x v="3"/>
    <n v="140299"/>
    <s v="Customer rescheduled - recuperado via ICC"/>
    <s v="OTHER"/>
    <d v="2024-06-11T00:00:00"/>
    <s v="Paraisopolis"/>
    <s v="Inbound Premium"/>
    <n v="371.93"/>
    <n v="132.6"/>
    <n v="5.2047898541611286E-4"/>
    <s v="PC-Plant PC Resp"/>
    <s v="Cost Recovery"/>
    <s v="APTIV MANUFATURA E SERVICOS DE-734226"/>
    <s v="APTIV CENTEC III (FW84)-725455"/>
    <s v="REPROGRAMA DENTRO DO PROTOCOLO LOGISTICO"/>
    <s v="DHL Express SA"/>
    <s v="PTA-00172365"/>
    <s v="12040837;"/>
    <s v=";"/>
    <s v=";"/>
    <s v="Aptiv"/>
    <s v="Premium - Productive"/>
    <s v="Moraes.Arnaldo@aptiv.com"/>
    <s v="2024-06-10T05:00:38.43"/>
    <s v="2024-06-18T12:43:06.07"/>
    <s v="SA"/>
    <s v="Closed Recovered"/>
    <s v="0"/>
    <s v=""/>
    <s v="371.93"/>
    <s v=""/>
    <s v="10012"/>
    <s v="Q11"/>
    <s v=""/>
    <s v="371.93"/>
    <s v="Recoverable"/>
    <s v="RECUPERADO VIA ICC"/>
    <s v="132.6"/>
    <s v="USD"/>
    <s v="BOULEVARD ALPHA #955"/>
    <s v="RAMOS ARIZPE"/>
    <s v="725455"/>
    <s v="MX"/>
    <s v="NA"/>
    <s v="COA"/>
    <s v="25903"/>
    <s v="AVENIDA AVELINO RIBEIRO Nr.900 BAIR"/>
    <s v="BRASIL"/>
    <s v="734226"/>
    <s v="BR"/>
    <s v="SA"/>
    <s v="BR"/>
    <s v="37660-000"/>
    <s v="SPS"/>
    <s v="Approved"/>
    <s v="Edilson, Geraldo"/>
    <s v="2024-06-11T11:50:36.00"/>
    <s v="0"/>
    <s v=""/>
    <s v="1955254335"/>
    <s v=""/>
    <s v="Aptiv"/>
    <s v=""/>
    <s v="Invoice"/>
    <s v="Invoice"/>
    <s v=""/>
    <s v=""/>
    <s v="0 Days 18 Hr 49 Min "/>
    <s v="500"/>
    <s v="Approved -  ;; Approved -  ;"/>
    <s v="371.93"/>
    <s v="371.93"/>
    <s v=";"/>
    <s v=";"/>
    <s v=";"/>
    <s v="BR"/>
    <s v="ARO10"/>
    <s v="USD"/>
    <s v=""/>
    <s v=""/>
    <s v=""/>
    <s v=""/>
    <s v="1"/>
    <s v="1"/>
    <s v=""/>
    <s v=""/>
    <s v="0"/>
    <s v=""/>
    <s v=""/>
    <s v=""/>
    <s v=""/>
    <s v=""/>
    <s v=""/>
    <s v=""/>
  </r>
  <r>
    <d v="2024-06-01T00:00:00"/>
    <x v="2"/>
    <n v="140452"/>
    <s v="Internal Strategy - discount TAOS"/>
    <s v="VW"/>
    <d v="2024-06-12T00:00:00"/>
    <s v="Pinhal"/>
    <s v="Inbound Premium"/>
    <n v="2546"/>
    <n v="2546"/>
    <n v="3.5628733817369483E-3"/>
    <s v="PC-Plant PC Resp"/>
    <s v="Normal"/>
    <s v="APTIV MANUFATURA E SERVICOS DE-727173"/>
    <s v="DCN DRAEXLMAIER AUTOMOTIVE COMPONEN-7099498"/>
    <s v="Internal strategy - Discount applied in production line programming."/>
    <s v="JAS DO BRASIL LTD"/>
    <s v="PTA-00173155"/>
    <s v="33337465;"/>
    <s v=";"/>
    <s v=";"/>
    <s v="Aptiv"/>
    <s v="Premium - Productive"/>
    <s v="rodrigo.perez@aptiv.com"/>
    <s v="2024-06-11T11:34:18.48"/>
    <s v="2024-06-14T04:29:39.00"/>
    <s v="SA"/>
    <s v="Closed Not Recovered"/>
    <s v="0"/>
    <s v=""/>
    <s v="0"/>
    <s v="2024-06-11T00:00:00"/>
    <s v="10010"/>
    <s v="Q18"/>
    <s v=""/>
    <s v=""/>
    <s v="Non-Recoverable"/>
    <s v=""/>
    <s v="2546"/>
    <s v=""/>
    <s v="1751 E MAIN ST"/>
    <s v="DUNCAN"/>
    <s v="7099498"/>
    <s v="US"/>
    <s v="NA"/>
    <s v="SC"/>
    <s v="29334-9216"/>
    <s v="JOSE MONFARDINI N 3 845 LOTEAMENTO"/>
    <s v="ESPIRITO SANTO DO PINHAL"/>
    <s v="727173"/>
    <s v="BR"/>
    <s v="SA"/>
    <s v="SP"/>
    <s v="13990000"/>
    <s v="SPS"/>
    <s v="Approved"/>
    <s v="Flores, Lorena"/>
    <s v="2024-06-14T04:29:39.00"/>
    <s v="0"/>
    <s v=""/>
    <s v=""/>
    <s v=""/>
    <s v="Aptiv"/>
    <s v=""/>
    <s v="Personal Estimate"/>
    <s v=""/>
    <s v=""/>
    <s v=""/>
    <s v="3 Days 4 Hr 55 Min "/>
    <s v=""/>
    <s v="Approved -  ;; Approved -  ;; Approved - Approved by Teams 6/14. ;"/>
    <s v="2546"/>
    <s v="2546"/>
    <s v=";"/>
    <s v=";"/>
    <s v=";"/>
    <s v="BR"/>
    <s v="INTERIOR"/>
    <s v="USD"/>
    <s v=""/>
    <s v=""/>
    <s v=""/>
    <s v=""/>
    <s v="1"/>
    <s v=""/>
    <s v=""/>
    <s v=""/>
    <s v="0"/>
    <s v=""/>
    <s v=""/>
    <s v=""/>
    <s v=""/>
    <s v="080357695"/>
    <s v=""/>
    <s v=""/>
  </r>
  <r>
    <d v="2024-06-01T00:00:00"/>
    <x v="7"/>
    <n v="140455"/>
    <s v="Stock divergence - recuperado POVMAN"/>
    <s v="Mercedes-Benz"/>
    <d v="2024-06-12T00:00:00"/>
    <s v="Paraisopolis"/>
    <s v="Inbound Premium"/>
    <n v="155"/>
    <n v="155"/>
    <n v="2.1690705976796032E-4"/>
    <s v="S1I-Inventory loss/adjustments"/>
    <s v="Cost Recovery"/>
    <s v="APTIV MANUFATURA E SERVICOS DE-734226"/>
    <s v="HIRSCHMANN AUTOMOTIVE GMBH-733302"/>
    <s v="Divergencia de estoque"/>
    <s v="DHL Express SA"/>
    <s v="PTA-00172369"/>
    <s v="10889815;"/>
    <s v=";"/>
    <s v=";"/>
    <s v="Aptiv"/>
    <s v="Premium - Productive"/>
    <s v="lua.barbosa.ribeiro@aptiv.com"/>
    <s v="2024-06-11T11:58:51.84"/>
    <s v="2024-06-21T12:22:30.47"/>
    <s v="SA"/>
    <s v="Closed Recovered"/>
    <s v="0"/>
    <s v=""/>
    <s v="0"/>
    <s v="2024-06-18T00:00:00"/>
    <s v="10012"/>
    <s v="Q11"/>
    <s v=""/>
    <s v="158.39"/>
    <s v="Non-Recoverable"/>
    <s v=""/>
    <s v="155"/>
    <s v="USD"/>
    <s v="OBERER PASPELSWEG 6-8"/>
    <s v="RANKWEIL"/>
    <s v="733302"/>
    <s v="AT"/>
    <s v="EMEA"/>
    <s v="V"/>
    <s v="6830"/>
    <s v="AVENIDA AVELINO RIBEIRO Nr.900 BAIR"/>
    <s v="BRASIL"/>
    <s v="734226"/>
    <s v="BR"/>
    <s v="SA"/>
    <s v="BR"/>
    <s v="37660-000"/>
    <s v="SPS"/>
    <s v="Approved"/>
    <s v="Edilson, Geraldo"/>
    <s v="2024-06-11T12:38:08.00"/>
    <s v="0"/>
    <s v=""/>
    <s v="7367573146"/>
    <s v=""/>
    <s v="Aptiv"/>
    <s v=""/>
    <s v="Invoice"/>
    <s v="Invoice"/>
    <s v=""/>
    <s v=""/>
    <s v="0 Days 0 Hr 39 Min "/>
    <s v="500"/>
    <s v="Approved -  ;; Approved -  ;"/>
    <s v="155"/>
    <s v="155"/>
    <s v=";"/>
    <s v=";"/>
    <s v=";"/>
    <s v="BR"/>
    <s v="MOTOR"/>
    <s v="USD"/>
    <s v=""/>
    <s v=""/>
    <s v=""/>
    <s v="10889814"/>
    <s v="1"/>
    <s v="1"/>
    <s v=""/>
    <s v=""/>
    <s v="0"/>
    <s v=""/>
    <s v=""/>
    <s v=""/>
    <s v=""/>
    <s v=""/>
    <s v=""/>
    <s v=""/>
  </r>
  <r>
    <d v="2024-06-01T00:00:00"/>
    <x v="9"/>
    <n v="140728"/>
    <s v="P&amp;A"/>
    <s v="GM"/>
    <d v="2024-06-12T00:00:00"/>
    <s v="Paraisopolis"/>
    <s v="Inbound Premium"/>
    <n v="1328.74"/>
    <n v="993.73"/>
    <n v="1.859439268361804E-3"/>
    <s v="OOOT-Other/Sales"/>
    <s v="Normal"/>
    <s v="APTIV MANUFATURA E SERVICOS DE-733223"/>
    <s v="PRYSMIAN KABELY, S.R.O.-7013571"/>
    <s v="Material para atender programação de peças de P&amp;A GM conforme solicitação do cliente."/>
    <s v="DHL Express SA"/>
    <s v="PTA-00172800"/>
    <s v="M3344213;"/>
    <s v="4860m;"/>
    <s v="162.97;"/>
    <s v="Aptiv"/>
    <s v="Premium - Productive"/>
    <s v="marcia.p.torres@aptiv.com"/>
    <s v="2024-06-12T02:12:19.66"/>
    <s v="2024-06-21T05:35:27.07"/>
    <s v="SA"/>
    <s v="Closed Not Recovered"/>
    <s v="0"/>
    <s v=""/>
    <s v="1328.74"/>
    <s v=""/>
    <s v="10012"/>
    <s v="Q11"/>
    <s v=""/>
    <s v="1328.74"/>
    <s v="Non-Recoverable"/>
    <s v=""/>
    <s v="993.73"/>
    <s v="USD"/>
    <s v="TREBICSKA 777/99"/>
    <s v="VELKE MEZIRICI"/>
    <s v="7013571"/>
    <s v="CZ"/>
    <s v="EMEA"/>
    <s v="63"/>
    <s v=""/>
    <s v="AVENIDA AVELINO RIBEIRO, 900"/>
    <s v="PARAISOPOLIS"/>
    <s v="733223"/>
    <s v="BR"/>
    <s v="SA"/>
    <s v="MG"/>
    <s v="37660-000"/>
    <s v="SPS"/>
    <s v="Approved"/>
    <s v="Carvalho, Eliane R"/>
    <s v="2024-06-13T01:08:07.00"/>
    <s v="0"/>
    <s v=""/>
    <s v="3686899624"/>
    <s v=""/>
    <s v="Aptiv"/>
    <s v=""/>
    <s v="Invoice"/>
    <s v="Invoice"/>
    <s v=""/>
    <s v=""/>
    <s v="0 Days 10 Hr 55 Min "/>
    <s v="1000"/>
    <s v="Approved -  ;; Approved -  ;; Approved -  ;"/>
    <s v="1328.74"/>
    <s v="1328.74"/>
    <s v=";"/>
    <s v="120x80x90;"/>
    <s v=";"/>
    <s v="BR"/>
    <s v="P&amp;A"/>
    <s v="USD"/>
    <s v=""/>
    <s v=""/>
    <s v="Kg"/>
    <s v="Material para atender programação de peças de P&amp;A GM conforme solicitação do cliente."/>
    <s v="1"/>
    <s v="1"/>
    <s v=""/>
    <s v=""/>
    <s v="0"/>
    <s v=""/>
    <s v=""/>
    <s v=""/>
    <s v=""/>
    <s v="544091510"/>
    <s v=""/>
    <s v=""/>
  </r>
  <r>
    <d v="2024-06-01T00:00:00"/>
    <x v="0"/>
    <n v="140825"/>
    <s v="Project  samples/ prototypes - absorb by SC"/>
    <s v="OTHER"/>
    <d v="2024-06-12T00:00:00"/>
    <s v="Paraisopolis"/>
    <s v="Inbound Premium"/>
    <n v="461"/>
    <n v="461"/>
    <n v="6.4512357776148205E-4"/>
    <s v="E1P-Prototypes/Samples"/>
    <s v="Cost Recovery"/>
    <s v="APTIV MANUFATURA E SERVICOS DE-733223"/>
    <s v="TTI INC-764580"/>
    <s v="Parts for project development. Freight will be absorbed in the SC 126-22 quotation. "/>
    <s v="JAS DO BRASIL LTD"/>
    <s v="PTA-00172774"/>
    <s v="13676445;"/>
    <s v=";"/>
    <s v=";"/>
    <s v="Aptiv"/>
    <s v="Premium - Productive"/>
    <s v="rayzza.peres@aptiv.com"/>
    <s v="2024-06-12T06:53:05.09"/>
    <s v="2024-06-12T08:30:03.00"/>
    <s v="SA"/>
    <s v="Closed Recovered"/>
    <s v="0"/>
    <s v=""/>
    <s v="461"/>
    <s v=""/>
    <s v="10012"/>
    <s v="Q11"/>
    <s v=""/>
    <s v="461"/>
    <s v="Recoverable"/>
    <s v=""/>
    <s v="461"/>
    <s v="USD"/>
    <s v="3737 MEACHAM BOULEVARD"/>
    <s v="FORT WORTH"/>
    <s v="764580"/>
    <s v="US"/>
    <s v="NA"/>
    <s v="TX"/>
    <s v="76137"/>
    <s v="AVENIDA AVELINO RIBEIRO, 900"/>
    <s v="PARAISOPOLIS"/>
    <s v="733223"/>
    <s v="BR"/>
    <s v="SA"/>
    <s v="MG"/>
    <s v="37660-000"/>
    <s v="SPS"/>
    <s v="Approved"/>
    <s v="Edilson, Geraldo"/>
    <s v="2024-06-12T08:30:03.00"/>
    <s v="0"/>
    <s v="JAS DO BRASIL LTD"/>
    <s v=""/>
    <s v=""/>
    <s v="Aptiv"/>
    <s v=""/>
    <s v="Invoice"/>
    <s v="Email Quote"/>
    <s v=""/>
    <s v=""/>
    <s v="0 Days 1 Hr 36 Min "/>
    <s v="500"/>
    <s v="Approved -  ;; Approved -  ;"/>
    <s v="461"/>
    <s v="461"/>
    <s v=";"/>
    <s v=";"/>
    <s v=";"/>
    <s v="BR"/>
    <s v="CNH TB15"/>
    <s v="USD"/>
    <s v=""/>
    <s v=""/>
    <s v=""/>
    <s v="13676445"/>
    <s v="1"/>
    <s v="1"/>
    <s v=""/>
    <s v=""/>
    <s v="0"/>
    <s v=""/>
    <s v=""/>
    <s v=""/>
    <s v=""/>
    <s v=""/>
    <s v=""/>
    <s v=""/>
  </r>
  <r>
    <d v="2024-06-01T00:00:00"/>
    <x v="2"/>
    <n v="140552"/>
    <s v="Internal Strategy - discount TAOS"/>
    <s v="VW"/>
    <d v="2024-06-13T00:00:00"/>
    <s v="Pinhal"/>
    <s v="Inbound Premium"/>
    <n v="3855.33"/>
    <n v="2765"/>
    <n v="5.3951502886142614E-3"/>
    <s v="PC-Plant PC Resp"/>
    <s v="Normal"/>
    <s v="APTIV MANUFATURA E SERVICOS DE-727173"/>
    <s v="WEWIRE ACAMBARO MEXICO S DE R L DE-763274"/>
    <s v="Internal strategy - Discount applied in production line programming."/>
    <s v="JAS DO BRASIL LTD"/>
    <s v="PTA-00173156"/>
    <s v="35386903;"/>
    <s v=";"/>
    <s v=";"/>
    <s v="Aptiv"/>
    <s v="Premium - Productive"/>
    <s v="rodrigo.perez@aptiv.com"/>
    <s v="2024-06-11T05:59:02.76"/>
    <s v="2024-06-28T06:47:08.17"/>
    <s v="SA"/>
    <s v="Closed Not Recovered"/>
    <s v="0"/>
    <s v=""/>
    <s v="3855.33"/>
    <s v="2024-06-11T00:00:00"/>
    <s v="10010"/>
    <s v="Q18"/>
    <s v=""/>
    <s v="3855.33"/>
    <s v="Non-Recoverable"/>
    <s v=""/>
    <s v="2765"/>
    <s v="USD"/>
    <s v="CARRETERA ACAMABARO A TARANDACUAO K"/>
    <s v="ACAMABARO"/>
    <s v="763274"/>
    <s v="MX"/>
    <s v="NA"/>
    <s v="GT"/>
    <s v="38762"/>
    <s v="JOSE MONFARDINI N 3 845 LOTEAMENTO"/>
    <s v="ESPIRITO SANTO DO PINHAL"/>
    <s v="727173"/>
    <s v="BR"/>
    <s v="SA"/>
    <s v="SP"/>
    <s v="13990000"/>
    <s v="SPS"/>
    <s v="Approved"/>
    <s v="Flores, Lorena"/>
    <s v="2024-06-14T04:30:19.00"/>
    <s v="0"/>
    <s v="JAS DO BRASIL LTD"/>
    <s v="MTY47758398"/>
    <s v=""/>
    <s v="Aptiv"/>
    <s v=""/>
    <s v="Personal Estimate"/>
    <s v="Personal Estimate"/>
    <s v=""/>
    <s v=""/>
    <s v="2 Days 22 Hr 31 Min "/>
    <s v=""/>
    <s v="Approved -  ;; Approved -  ;; Approved - Approved by Teams 6/14. ;"/>
    <s v="3855.33"/>
    <s v="3855.33"/>
    <s v=";"/>
    <s v=";"/>
    <s v=";"/>
    <s v="BR"/>
    <s v="INTERIOR"/>
    <s v="USD"/>
    <s v=""/>
    <s v=""/>
    <s v=""/>
    <s v="35374503/35126697"/>
    <s v="1"/>
    <s v="1"/>
    <s v=""/>
    <s v=""/>
    <s v="0"/>
    <s v=""/>
    <s v=""/>
    <s v=""/>
    <s v=""/>
    <s v=""/>
    <s v=""/>
    <s v=""/>
  </r>
  <r>
    <d v="2024-06-01T00:00:00"/>
    <x v="6"/>
    <n v="140943"/>
    <s v="Customer reschedule"/>
    <s v="FIAT"/>
    <d v="2024-06-13T00:00:00"/>
    <s v="Ouros"/>
    <s v="Inbound Premium"/>
    <n v="682.35"/>
    <n v="682.35"/>
    <n v="9.5488085311398534E-4"/>
    <s v="S4E-Errors or mix changes"/>
    <s v="Normal"/>
    <s v="Paraisopolis-10012"/>
    <s v="AEC -Dummy"/>
    <s v="Reprograma dentro do protocolo Logistico"/>
    <s v="DHL Express SA"/>
    <s v="PTA-00173117"/>
    <s v="13971766;"/>
    <s v=";"/>
    <s v=";"/>
    <s v="Aptiv"/>
    <s v="Premium - Productive"/>
    <s v="william.de.siqueira@aptiv.com"/>
    <s v="2024-06-13T12:06:44.64"/>
    <s v="2024-06-14T12:19:24.00"/>
    <s v="SA"/>
    <s v="Closed Not Recovered"/>
    <s v="0"/>
    <s v=""/>
    <s v="0"/>
    <s v=""/>
    <s v="10023"/>
    <s v="Q11"/>
    <s v=""/>
    <s v=""/>
    <s v="Non-Recoverable"/>
    <s v=""/>
    <s v="682.35"/>
    <s v=""/>
    <s v="Viale dell industria 38 21052 Busto arsizio"/>
    <s v="."/>
    <s v="Dummy"/>
    <s v="IT"/>
    <s v="EMEA"/>
    <s v="."/>
    <s v="."/>
    <s v="Av. Avelino Ribeiro, 900"/>
    <s v="PARAISOPOLIS"/>
    <s v="10012"/>
    <s v="BR"/>
    <s v="SA"/>
    <s v="Minas Gerais"/>
    <s v="37660-000"/>
    <s v="SPS"/>
    <s v="Approved"/>
    <s v="Carvalho, Eliane R"/>
    <s v="2024-06-14T12:19:24.00"/>
    <s v="0"/>
    <s v=""/>
    <s v=""/>
    <s v=""/>
    <s v="Aptiv"/>
    <s v=""/>
    <s v="Invoice"/>
    <s v=""/>
    <s v=""/>
    <s v=""/>
    <s v="1 Days 0 Hr 12 Min "/>
    <s v=""/>
    <s v="Approved -  ;; Approved -  ;; Approved -  ;"/>
    <s v="682.35"/>
    <s v="682.35"/>
    <s v=";"/>
    <s v=";"/>
    <s v=";"/>
    <s v="BR"/>
    <s v="Vão motor, Posterior e Painel"/>
    <s v="USD"/>
    <s v=""/>
    <s v=""/>
    <s v=""/>
    <s v="Reprograma dentro do protocolo Logistico"/>
    <s v="1"/>
    <s v=""/>
    <s v=""/>
    <s v=""/>
    <s v="0"/>
    <s v=""/>
    <s v=""/>
    <s v=""/>
    <s v=""/>
    <s v=""/>
    <s v=""/>
    <s v=""/>
  </r>
  <r>
    <d v="2024-06-01T00:00:00"/>
    <x v="1"/>
    <n v="140951"/>
    <s v="Ordering issue"/>
    <s v="FIAT"/>
    <d v="2024-06-13T00:00:00"/>
    <s v="Paraisopolis"/>
    <s v="Inbound Premium"/>
    <n v="980.7"/>
    <n v="980.7"/>
    <n v="1.372391958157669E-3"/>
    <s v="OOOT-Other/Sales"/>
    <s v="Normal"/>
    <s v="Paraisopolis-10012"/>
    <s v="EATON COMMERCIAL CONTROLS-7028197"/>
    <s v="Erro da Macro no envio de Release."/>
    <s v="JAS DO BRASIL LTD"/>
    <s v="PTA-00172873"/>
    <s v="15524574;"/>
    <s v=";"/>
    <s v=";"/>
    <s v="Aptiv"/>
    <s v="Premium - Productive"/>
    <s v="william.de.siqueira@aptiv.com"/>
    <s v="2024-06-13T01:03:53.44"/>
    <s v="2024-06-13T01:40:23.00"/>
    <s v="SA"/>
    <s v="Closed Not Recovered"/>
    <s v="0"/>
    <s v=""/>
    <s v="0"/>
    <s v=""/>
    <s v="10012"/>
    <s v="Q11"/>
    <s v=""/>
    <s v=""/>
    <s v="Non-Recoverable"/>
    <s v=""/>
    <s v="980.7"/>
    <s v=""/>
    <s v="201 W ANAYA RD"/>
    <s v="PHARR"/>
    <s v="7028197"/>
    <s v="US"/>
    <s v="NA"/>
    <s v="TX"/>
    <s v="78577-9321"/>
    <s v="Av. Avelino Ribeiro, 900"/>
    <s v="PARAISOPOLIS"/>
    <s v="10012"/>
    <s v="BR"/>
    <s v="SA"/>
    <s v="Minas Gerais"/>
    <s v="37660-000"/>
    <s v="SPS"/>
    <s v="Approved"/>
    <s v="Carvalho, Eliane R"/>
    <s v="2024-06-13T01:40:23.00"/>
    <s v="0"/>
    <s v=""/>
    <s v=""/>
    <s v=""/>
    <s v="Aptiv"/>
    <s v=""/>
    <s v="Invoice"/>
    <s v=""/>
    <s v=""/>
    <s v=""/>
    <s v="0 Days 0 Hr 36 Min "/>
    <s v="1000"/>
    <s v="Approved -  ;; Approved -  ;; Approved -  ;"/>
    <s v="980.7"/>
    <s v="980.7"/>
    <s v=";"/>
    <s v=";"/>
    <s v=";"/>
    <s v="BR"/>
    <s v="Bateria"/>
    <s v="USD"/>
    <s v=""/>
    <s v=""/>
    <s v=""/>
    <s v="Identificamos e já corrigimos o problema da Macro. PN's sendo afetados neste aéreo: 15524574 e 35699137. Linha afetada: FIAT bateria e Ford BIB"/>
    <s v="1"/>
    <s v=""/>
    <s v=""/>
    <s v=""/>
    <s v="0"/>
    <s v=""/>
    <s v=""/>
    <s v=""/>
    <s v=""/>
    <s v="198255064"/>
    <s v=""/>
    <s v=""/>
  </r>
  <r>
    <d v="2024-06-01T00:00:00"/>
    <x v="11"/>
    <n v="140956"/>
    <s v="Vessel delay - recuperado POVMAN"/>
    <s v="FIAT"/>
    <d v="2024-06-13T00:00:00"/>
    <s v="Ouros"/>
    <s v="Inbound Premium"/>
    <n v="51.04"/>
    <n v="51.04"/>
    <n v="7.1425395681010934E-5"/>
    <s v="U1-Customs\Border"/>
    <s v="Cost Recovery"/>
    <s v="Paraisopolis-10012"/>
    <s v="SEBRO PLASTICS, INC.-1032271"/>
    <s v="Atraso na chegada do Marítimo e liberação."/>
    <s v="DHL Express SA"/>
    <s v="PTA-00172870"/>
    <s v="35191575;"/>
    <s v=";"/>
    <s v=";"/>
    <s v="Aptiv"/>
    <s v="Premium - Productive"/>
    <s v="william.de.siqueira@aptiv.com"/>
    <s v="2024-06-13T01:15:24.98"/>
    <s v="2024-06-19T12:38:32.66"/>
    <s v="SA"/>
    <s v="Closed Recovered"/>
    <s v="0"/>
    <s v=""/>
    <s v="0"/>
    <s v=""/>
    <s v="10023"/>
    <s v="Q11"/>
    <s v=""/>
    <s v=""/>
    <s v="Non-Recoverable"/>
    <s v=""/>
    <s v="51.04"/>
    <s v=""/>
    <s v="29200 WALL ST"/>
    <s v="WIXOM"/>
    <s v="1032271"/>
    <s v="US"/>
    <s v="NA"/>
    <s v="MI"/>
    <s v="48393-3526"/>
    <s v="Av. Avelino Ribeiro, 900"/>
    <s v="PARAISOPOLIS"/>
    <s v="10012"/>
    <s v="BR"/>
    <s v="SA"/>
    <s v="Minas Gerais"/>
    <s v="37660-000"/>
    <s v="SPS"/>
    <s v="Approved"/>
    <s v="Edilson, Geraldo"/>
    <s v="2024-06-13T01:37:06.00"/>
    <s v="0"/>
    <s v=""/>
    <s v=""/>
    <s v=""/>
    <s v="Customs"/>
    <s v=""/>
    <s v="Invoice"/>
    <s v=""/>
    <s v=""/>
    <s v=""/>
    <s v="0 Days 0 Hr 21 Min "/>
    <s v="500"/>
    <s v="Approved -  ;; Approved -  ;"/>
    <s v="51.04"/>
    <s v="51.04"/>
    <s v=";"/>
    <s v=";"/>
    <s v=";"/>
    <s v="BR"/>
    <s v="PAINEL X6H e Planche F3"/>
    <s v="USD"/>
    <s v=""/>
    <s v=""/>
    <s v=""/>
    <s v=""/>
    <s v="1"/>
    <s v=""/>
    <s v=""/>
    <s v=""/>
    <s v="0"/>
    <s v=""/>
    <s v=""/>
    <s v=""/>
    <s v=""/>
    <s v="003354230"/>
    <s v=""/>
    <s v=""/>
  </r>
  <r>
    <d v="2024-06-01T00:00:00"/>
    <x v="11"/>
    <n v="141046"/>
    <s v="Vessel delay"/>
    <s v="FIAT"/>
    <d v="2024-06-13T00:00:00"/>
    <s v="Paraisopolis"/>
    <s v="Inbound Premium"/>
    <n v="480"/>
    <n v="480"/>
    <n v="6.7171218508787719E-4"/>
    <s v="T1-Transportation"/>
    <s v="Normal"/>
    <s v="APTIV MANUFATURA E SERVICOS DE-734226"/>
    <s v="Porto Santos-Dummy"/>
    <s v="Atraso liberação maritimo - Madeira condenada"/>
    <s v="EMPRESA DE TRANSPORTES COVRE"/>
    <s v="PTA-00173103"/>
    <s v="33120609;"/>
    <s v=";"/>
    <s v=";"/>
    <s v="Aptiv"/>
    <s v="Premium - Productive"/>
    <s v="lua.barbosa.ribeiro@aptiv.com"/>
    <s v="2024-06-13T04:33:04.80"/>
    <s v="2024-06-28T02:47:57.01"/>
    <s v="SA"/>
    <s v="Closed Not Recovered"/>
    <s v="0"/>
    <s v=""/>
    <s v="0"/>
    <s v="2024-06-14T00:00:00"/>
    <s v="10012"/>
    <s v="Q11"/>
    <s v=""/>
    <s v=""/>
    <s v="Non-Recoverable"/>
    <s v=""/>
    <s v="480"/>
    <s v=""/>
    <s v="Porto Santos"/>
    <s v="Santos"/>
    <s v="Dummy"/>
    <s v="BR"/>
    <s v="SA"/>
    <s v="São Paulo"/>
    <s v="1"/>
    <s v="AVENIDA AVELINO RIBEIRO Nr.900 BAIR"/>
    <s v="BRASIL"/>
    <s v="734226"/>
    <s v="BR"/>
    <s v="SA"/>
    <s v="BR"/>
    <s v="37660-000"/>
    <s v="SPS"/>
    <s v="Approved"/>
    <s v="Edilson, Geraldo"/>
    <s v="2024-06-14T11:32:13.00"/>
    <s v="0"/>
    <s v=""/>
    <s v=""/>
    <s v=""/>
    <s v="Transportation"/>
    <s v=""/>
    <s v="Invoice"/>
    <s v=""/>
    <s v=""/>
    <s v=""/>
    <s v="0 Days 18 Hr 59 Min "/>
    <s v="500"/>
    <s v="Approved -  ;; Approved -  ;"/>
    <s v="480"/>
    <s v="480"/>
    <s v=";"/>
    <s v=";"/>
    <s v=";"/>
    <s v="BR"/>
    <s v="LANTERNA"/>
    <s v="USD"/>
    <s v=""/>
    <s v=""/>
    <s v=""/>
    <s v=""/>
    <s v="1"/>
    <s v=""/>
    <s v=""/>
    <s v=""/>
    <s v="0"/>
    <s v=""/>
    <s v=""/>
    <s v=""/>
    <s v=""/>
    <s v=""/>
    <s v=""/>
    <s v=""/>
  </r>
  <r>
    <d v="2024-06-01T00:00:00"/>
    <x v="11"/>
    <n v="141054"/>
    <s v="Vessel delay"/>
    <s v="PSA"/>
    <d v="2024-06-13T00:00:00"/>
    <s v="Paraisopolis"/>
    <s v="Inbound Premium"/>
    <n v="480"/>
    <n v="480"/>
    <n v="6.7171218508787719E-4"/>
    <s v="T1-Transportation"/>
    <s v="Normal"/>
    <s v="APTIV MANUFATURA E SERVICOS DE-734226"/>
    <s v="PORTO SANTO-Dummy"/>
    <s v="Atraso liberação Maritimo - Madeira condenada - M0383/24"/>
    <s v="EMPRESA DE TRANSPORTES COVRE"/>
    <s v="PTA-00173101"/>
    <s v="13879001;"/>
    <s v=";"/>
    <s v=";"/>
    <s v="Aptiv"/>
    <s v="Premium - Productive"/>
    <s v="lua.barbosa.ribeiro@aptiv.com"/>
    <s v="2024-06-13T04:36:28.07"/>
    <s v="2024-06-28T02:48:30.64"/>
    <s v="SA"/>
    <s v="Closed Not Recovered"/>
    <s v="0"/>
    <s v=""/>
    <s v="0"/>
    <s v="2024-06-14T00:00:00"/>
    <s v="10012"/>
    <s v="Q11"/>
    <s v=""/>
    <s v=""/>
    <s v="Non-Recoverable"/>
    <s v=""/>
    <s v="480"/>
    <s v=""/>
    <s v="Porto Santos"/>
    <s v="Santos"/>
    <s v="Dummy"/>
    <s v="BR"/>
    <s v="SA"/>
    <s v="São Paulo"/>
    <s v="1"/>
    <s v="AVENIDA AVELINO RIBEIRO Nr.900 BAIR"/>
    <s v="BRASIL"/>
    <s v="734226"/>
    <s v="BR"/>
    <s v="SA"/>
    <s v="BR"/>
    <s v="37660-000"/>
    <s v="SPS"/>
    <s v="Approved"/>
    <s v="Edilson, Geraldo"/>
    <s v="2024-06-14T11:31:46.00"/>
    <s v="0"/>
    <s v=""/>
    <s v=""/>
    <s v=""/>
    <s v="Transportation"/>
    <s v=""/>
    <s v="Invoice"/>
    <s v=""/>
    <s v=""/>
    <s v=""/>
    <s v="0 Days 18 Hr 55 Min "/>
    <s v="500"/>
    <s v="Approved -  ;; Approved -  ;"/>
    <s v="480"/>
    <s v="480"/>
    <s v=";"/>
    <s v=";"/>
    <s v=";"/>
    <s v="BR"/>
    <s v="PRINCIPAL F3;PLANCHE K0"/>
    <s v="USD"/>
    <s v=""/>
    <s v=""/>
    <s v=""/>
    <s v=""/>
    <s v="1"/>
    <s v=""/>
    <s v=""/>
    <s v=""/>
    <s v="0"/>
    <s v=""/>
    <s v=""/>
    <s v=""/>
    <s v=""/>
    <s v=""/>
    <s v=""/>
    <s v=""/>
  </r>
  <r>
    <d v="2024-06-01T00:00:00"/>
    <x v="6"/>
    <n v="141097"/>
    <s v="Customer reschedule"/>
    <s v="FIAT"/>
    <d v="2024-06-13T00:00:00"/>
    <s v="Paraisopolis"/>
    <s v="Inbound Premium"/>
    <n v="614.41"/>
    <n v="614.41"/>
    <n v="8.598055909163387E-4"/>
    <s v="S4E-Errors or mix changes"/>
    <s v="Normal"/>
    <s v="Paraisopolis-10012"/>
    <s v="MTA ANTENNE SRL-7107642"/>
    <s v="Reprograma dentro do protocolo Logistico"/>
    <s v="DHL Express SA"/>
    <s v="PTA-00174039"/>
    <s v="15369145;"/>
    <s v=";"/>
    <s v=";"/>
    <s v="Aptiv"/>
    <s v="Premium - Productive"/>
    <s v="william.de.siqueira@aptiv.com"/>
    <s v="2024-06-13T06:04:44.70"/>
    <s v="2024-06-21T04:35:52.00"/>
    <s v="SA"/>
    <s v="Closed Not Recovered"/>
    <s v="0"/>
    <s v=""/>
    <s v="0"/>
    <s v=""/>
    <s v="10012"/>
    <s v="Q11"/>
    <s v=""/>
    <s v=""/>
    <s v="Non-Recoverable"/>
    <s v=""/>
    <s v="614.41"/>
    <s v=""/>
    <s v="VIALE DELLINDUSTRIA 12"/>
    <s v="CODOGNO"/>
    <s v="7107642"/>
    <s v="IT"/>
    <s v="EMEA"/>
    <s v="LO"/>
    <s v="26845"/>
    <s v="Av. Avelino Ribeiro, 900"/>
    <s v="PARAISOPOLIS"/>
    <s v="10012"/>
    <s v="BR"/>
    <s v="SA"/>
    <s v="Minas Gerais"/>
    <s v="37660-000"/>
    <s v="SPS"/>
    <s v="Approved"/>
    <s v="Carvalho, Eliane R"/>
    <s v="2024-06-21T04:35:52.00"/>
    <s v="0"/>
    <s v=""/>
    <s v=""/>
    <s v=""/>
    <s v="Aptiv"/>
    <s v=""/>
    <s v="Invoice"/>
    <s v=""/>
    <s v=""/>
    <s v=""/>
    <s v="7 Days 22 Hr 31 Min "/>
    <s v="1000"/>
    <s v="Approved -  ;; Approved -  ;; Approved -  ;"/>
    <s v="614.41"/>
    <s v="614.41"/>
    <s v=";"/>
    <s v=";"/>
    <s v=";"/>
    <s v="BR"/>
    <s v="FIAT Bateria"/>
    <s v="USD"/>
    <s v=""/>
    <s v=""/>
    <s v=""/>
    <s v="Reprograma de 36%"/>
    <s v="1"/>
    <s v=""/>
    <s v=""/>
    <s v=""/>
    <s v="0"/>
    <s v=""/>
    <s v=""/>
    <s v=""/>
    <s v=""/>
    <s v="428456263"/>
    <s v=""/>
    <s v=""/>
  </r>
  <r>
    <d v="2024-06-01T00:00:00"/>
    <x v="8"/>
    <n v="141123"/>
    <s v="Supplier delay - recuperado via ICC"/>
    <s v="JOHN DEERE"/>
    <d v="2024-06-13T00:00:00"/>
    <s v="Paraisopolis"/>
    <s v="Inbound Premium"/>
    <n v="54.72"/>
    <n v="54.72"/>
    <n v="7.6575189100017998E-5"/>
    <s v="PC-Plant PC Resp"/>
    <s v="Cost Recovery"/>
    <s v="APTIV MANUFATURA E SERVICOS DE-724381"/>
    <s v="SERENDIPITY ELECTRONICS-749804"/>
    <s v="ATRASO DO FORNECEDOR"/>
    <s v="DHL Express SA"/>
    <s v="PTA-00173102"/>
    <s v="08911368;"/>
    <s v=";"/>
    <s v=";"/>
    <s v="Aptiv"/>
    <s v="Premium - Productive"/>
    <s v="Moraes.Arnaldo@aptiv.com"/>
    <s v="2024-06-13T08:15:24.78"/>
    <s v="2024-06-18T12:56:33.72"/>
    <s v="SA"/>
    <s v="Closed Recovered"/>
    <s v="0"/>
    <s v=""/>
    <s v="0"/>
    <s v=""/>
    <s v="10012"/>
    <s v="Q11"/>
    <s v=""/>
    <s v="55.22"/>
    <s v="Recoverable"/>
    <s v="RECUPERADO VIA ICC"/>
    <s v="54.72"/>
    <s v="USD"/>
    <s v="152 E MAIN ST"/>
    <s v="HUNTINGTON"/>
    <s v="749804"/>
    <s v="US"/>
    <s v="NA"/>
    <s v="NY"/>
    <s v="11743-2958"/>
    <s v="AVENIDA AVELINO RIBEIRO, 900"/>
    <s v="PARAISOPOLIS"/>
    <s v="724381"/>
    <s v="BR"/>
    <s v="SA"/>
    <s v="MG"/>
    <s v="37660-000"/>
    <s v="SPS"/>
    <s v="Approved"/>
    <s v="Edilson, Geraldo"/>
    <s v="2024-06-14T11:31:54.00"/>
    <s v="0"/>
    <s v=""/>
    <s v="7481066390"/>
    <s v=""/>
    <s v="Aptiv"/>
    <s v=""/>
    <s v="Invoice"/>
    <s v="Invoice"/>
    <s v=""/>
    <s v=""/>
    <s v="0 Days 15 Hr 16 Min "/>
    <s v="500"/>
    <s v="Approved -  ;; Approved -  ;"/>
    <s v="54.72"/>
    <s v="54.72"/>
    <s v=";"/>
    <s v=";"/>
    <s v=";"/>
    <s v="BR"/>
    <s v="MRTOP"/>
    <s v="USD"/>
    <s v=""/>
    <s v=""/>
    <s v=""/>
    <s v=""/>
    <s v="1"/>
    <s v="1"/>
    <s v=""/>
    <s v=""/>
    <s v="0"/>
    <s v=""/>
    <s v=""/>
    <s v=""/>
    <s v=""/>
    <s v=""/>
    <s v=""/>
    <s v=""/>
  </r>
  <r>
    <d v="2024-06-01T00:00:00"/>
    <x v="10"/>
    <n v="140987"/>
    <s v="Carrier delay"/>
    <s v="GM"/>
    <d v="2024-06-14T00:00:00"/>
    <s v="Pinhal"/>
    <s v="Inbound Premium"/>
    <n v="2280.8000000000002"/>
    <n v="2040.83"/>
    <n v="3.1917523994758963E-3"/>
    <s v="T5-Transportation-Carrier Resp"/>
    <s v="Cost Recovery Pending"/>
    <s v="APTIV MANUFATURA E SERVICOS DE-728338"/>
    <s v="CABLENA S A-728252"/>
    <s v="Air freight needed due to ship rolling. Invoice affected EX2400561, was on the MSC ATHENS ship and rolled onto MSC VITA."/>
    <s v="Expeditors International"/>
    <s v="PTA-00173157"/>
    <s v="M3344155;"/>
    <s v=";"/>
    <s v=";"/>
    <s v="Carrier"/>
    <s v="Premium - Productive"/>
    <s v="rodrigo.perez@aptiv.com"/>
    <s v="2024-06-13T02:06:56.63"/>
    <s v="2024-06-21T05:44:46.96"/>
    <s v="SA"/>
    <s v="Open"/>
    <s v="0"/>
    <s v=""/>
    <s v="2280.8"/>
    <s v="2024-06-13T00:00:00"/>
    <s v="10010"/>
    <s v="Q18"/>
    <s v=""/>
    <s v="2280.8"/>
    <s v="Recoverable"/>
    <s v="PCC1147"/>
    <s v="2040.83"/>
    <s v="USD"/>
    <s v="CALLE E, PARCELLAS 43-44"/>
    <s v="ZARAGOZA"/>
    <s v="728252"/>
    <s v="ES"/>
    <s v="EMEA"/>
    <s v="Z"/>
    <s v="50016"/>
    <s v="JOSE MONFARDINI N 3 845 LOTEAMENTO"/>
    <s v="ESPIRITO SANTO DO PINHAL"/>
    <s v="728338"/>
    <s v="BR"/>
    <s v="SA"/>
    <s v="SP"/>
    <s v="13990000"/>
    <s v="SPS"/>
    <s v="Approved"/>
    <s v="Flores, Lorena"/>
    <s v="2024-06-14T04:30:41.00"/>
    <s v="0"/>
    <s v="Expeditors International"/>
    <s v="4460057618"/>
    <s v=""/>
    <s v="Transportation"/>
    <s v=""/>
    <s v="Personal Estimate"/>
    <s v="Personal Estimate"/>
    <s v=""/>
    <s v=""/>
    <s v="1 Days 2 Hr 23 Min "/>
    <s v=""/>
    <s v="Approved -  ;; Approved -  ;; Approved - Approved by Teams 6/14. ;"/>
    <s v="2280.8"/>
    <s v="2280.8"/>
    <s v=";"/>
    <s v=";"/>
    <s v=";"/>
    <s v="BR"/>
    <s v="BODY"/>
    <s v="USD"/>
    <s v=""/>
    <s v=""/>
    <s v=""/>
    <s v=""/>
    <s v="1"/>
    <s v="1"/>
    <s v=""/>
    <s v=""/>
    <s v="0"/>
    <s v=""/>
    <s v=""/>
    <s v=""/>
    <s v=""/>
    <s v=""/>
    <s v=""/>
    <s v=""/>
  </r>
  <r>
    <d v="2024-06-01T00:00:00"/>
    <x v="1"/>
    <n v="141292"/>
    <s v="Ordering issue - recuperado POVMAN"/>
    <s v="FIAT"/>
    <d v="2024-06-14T00:00:00"/>
    <s v="Ouros"/>
    <s v="Inbound Premium"/>
    <n v="56.22"/>
    <n v="56.22"/>
    <n v="7.8674289678417605E-5"/>
    <s v="OOOT-Other/Sales"/>
    <s v="Cost Recovery"/>
    <s v="Paraisopolis-10012"/>
    <s v="Quality Syntect rubber-Dummy"/>
    <s v="Erro de parâmetro em Ouros"/>
    <s v="DHL Express SA"/>
    <s v="PTA-00173144"/>
    <s v="13898957;"/>
    <s v=";"/>
    <s v=";"/>
    <s v="Aptiv"/>
    <s v="Premium - Productive"/>
    <s v="william.de.siqueira@aptiv.com"/>
    <s v="2024-06-14T01:38:34.47"/>
    <s v="2024-06-19T12:40:11.36"/>
    <s v="SA"/>
    <s v="Closed Recovered"/>
    <s v="0"/>
    <s v=""/>
    <s v="0"/>
    <s v=""/>
    <s v="10023"/>
    <s v="Q11"/>
    <s v=""/>
    <s v=""/>
    <s v="Non-Recoverable"/>
    <s v=""/>
    <s v="56.22"/>
    <s v=""/>
    <s v="."/>
    <s v="."/>
    <s v="Dummy"/>
    <s v="US"/>
    <s v="NA"/>
    <s v="."/>
    <s v="."/>
    <s v="Av. Avelino Ribeiro, 900"/>
    <s v="PARAISOPOLIS"/>
    <s v="10012"/>
    <s v="BR"/>
    <s v="SA"/>
    <s v="Minas Gerais"/>
    <s v="37660-000"/>
    <s v="SPS"/>
    <s v="Approved"/>
    <s v="Edilson, Geraldo"/>
    <s v="2024-06-14T03:14:33.00"/>
    <s v="0"/>
    <s v=""/>
    <s v=""/>
    <s v=""/>
    <s v="Aptiv"/>
    <s v=""/>
    <s v="Invoice"/>
    <s v=""/>
    <s v=""/>
    <s v=""/>
    <s v="0 Days 1 Hr 35 Min "/>
    <s v="500"/>
    <s v="Approved -  ;; Approved -  ;"/>
    <s v="56.22"/>
    <s v="56.22"/>
    <s v=";"/>
    <s v=";"/>
    <s v=";"/>
    <s v="BR"/>
    <s v="Posterior X6H"/>
    <s v="USD"/>
    <s v=""/>
    <s v=""/>
    <s v=""/>
    <s v=""/>
    <s v="1"/>
    <s v=""/>
    <s v=""/>
    <s v=""/>
    <s v="0"/>
    <s v=""/>
    <s v=""/>
    <s v=""/>
    <s v=""/>
    <s v=""/>
    <s v=""/>
    <s v=""/>
  </r>
  <r>
    <d v="2024-06-01T00:00:00"/>
    <x v="0"/>
    <n v="141403"/>
    <s v="Project - samples/ prototypes"/>
    <s v="VW"/>
    <d v="2024-06-14T00:00:00"/>
    <s v="Paraisopolis"/>
    <s v="Inbound Premium"/>
    <n v="8.81"/>
    <n v="8.81"/>
    <n v="1.2328717397133746E-5"/>
    <s v="E1P-Prototypes/Samples"/>
    <s v="Cost Recovery"/>
    <s v="APTIV MANUFATURA E SERVICOS DE-724381"/>
    <s v="SERENDIPITY ELECTRONICS-749804"/>
    <s v="Parts for project development. Freight approved by email by the Project Manager."/>
    <s v="DHL Express SA"/>
    <s v="PTA-00174034"/>
    <s v="10889151;"/>
    <s v=";"/>
    <s v=";"/>
    <s v="Aptiv"/>
    <s v="Premium - Productive"/>
    <s v="Stefany.Tressoldi@aptiv.com"/>
    <s v="2024-06-24T12:44:07.73"/>
    <s v="2024-06-25T11:47:12.00"/>
    <s v="SA"/>
    <s v="Closed Recovered"/>
    <s v="0"/>
    <s v=""/>
    <s v="0"/>
    <s v=""/>
    <s v="10012"/>
    <s v="Q11"/>
    <s v=""/>
    <s v="44"/>
    <s v="Recoverable"/>
    <s v=""/>
    <s v="44"/>
    <s v="USD"/>
    <s v="152 E MAIN ST"/>
    <s v="HUNTINGTON"/>
    <s v="749804"/>
    <s v="US"/>
    <s v="NA"/>
    <s v="NY"/>
    <s v="11743-2958"/>
    <s v="AVENIDA AVELINO RIBEIRO, 900"/>
    <s v="PARAISOPOLIS"/>
    <s v="724381"/>
    <s v="BR"/>
    <s v="SA"/>
    <s v="MG"/>
    <s v="37660-000"/>
    <s v="SPS"/>
    <s v="Approved"/>
    <s v="Edilson, Geraldo"/>
    <s v="2024-06-25T11:47:12.00"/>
    <s v="0"/>
    <s v="DHL Express SA"/>
    <s v="4213893714"/>
    <s v=""/>
    <s v="Aptiv"/>
    <s v=""/>
    <s v="Invoice"/>
    <s v="Invoice"/>
    <s v=""/>
    <s v=""/>
    <s v="0 Days 23 Hr 3 Min "/>
    <s v="500"/>
    <s v="Approved -  ;; Approved -  ;; Approved -  ;; Approved -  ;"/>
    <s v="8.81"/>
    <s v="8.81"/>
    <s v=";"/>
    <s v=";"/>
    <s v=";"/>
    <s v="BR"/>
    <s v="246 A0 SUV"/>
    <s v="BRL"/>
    <s v=""/>
    <s v=""/>
    <s v=""/>
    <s v="DPP75464 "/>
    <s v="0.20015212"/>
    <s v="1"/>
    <s v=""/>
    <s v=""/>
    <s v="0"/>
    <s v=""/>
    <s v=""/>
    <s v=""/>
    <s v=""/>
    <s v=""/>
    <s v=""/>
    <s v=""/>
  </r>
  <r>
    <d v="2024-06-01T00:00:00"/>
    <x v="8"/>
    <n v="141266"/>
    <s v="Supplier delay"/>
    <s v="JOHN DEERE"/>
    <d v="2024-06-17T00:00:00"/>
    <s v="Paraisopolis"/>
    <s v="Inbound Premium"/>
    <n v="49.9"/>
    <n v="49.9"/>
    <n v="6.9830079241427223E-5"/>
    <s v="PC-Plant PC Resp"/>
    <s v="Cost Recovery"/>
    <s v="APTIV MANUFATURA E SERVICOS DE-733223"/>
    <s v="ITT CANNON GMBH-762406"/>
    <s v="Atraso do fornecedor, e o mesmo enviará um credit note"/>
    <s v="DHL Express SA"/>
    <s v="PTA-00173145"/>
    <s v="15339939;"/>
    <s v=";"/>
    <s v=";"/>
    <s v="Aptiv"/>
    <s v="Premium - Productive"/>
    <s v="Moraes.Arnaldo@aptiv.com"/>
    <s v="2024-06-14T11:20:14.32"/>
    <s v="2024-06-27T07:30:47.22"/>
    <s v="SA"/>
    <s v="Closed Recovered"/>
    <s v="0"/>
    <s v=""/>
    <s v="49.9"/>
    <s v="2024-06-14T00:00:00"/>
    <s v="10012"/>
    <s v="Q11"/>
    <s v=""/>
    <s v="49.9"/>
    <s v="Recoverable"/>
    <s v="FORNECEDOR ENVIARÁ CREDIT NOTE"/>
    <s v="49.9"/>
    <s v="USD"/>
    <s v="CANNONSTR 1"/>
    <s v="WEINSTADT"/>
    <s v="762406"/>
    <s v="DE"/>
    <s v="EMEA"/>
    <s v="08"/>
    <s v="71384"/>
    <s v="AVENIDA AVELINO RIBEIRO, 900"/>
    <s v="PARAISOPOLIS"/>
    <s v="733223"/>
    <s v="BR"/>
    <s v="SA"/>
    <s v="MG"/>
    <s v="37660-000"/>
    <s v="SPS"/>
    <s v="Approved"/>
    <s v="Edilson, Geraldo"/>
    <s v="2024-06-14T03:14:43.00"/>
    <s v="0"/>
    <s v=""/>
    <s v="5037889953"/>
    <s v=""/>
    <s v="Aptiv"/>
    <s v=""/>
    <s v="Invoice"/>
    <s v="Invoice"/>
    <s v=""/>
    <s v=""/>
    <s v="0 Days 3 Hr 54 Min "/>
    <s v="500"/>
    <s v="Approved -  ;; Approved -  ;"/>
    <s v="49.9"/>
    <s v="49.9"/>
    <s v=";"/>
    <s v=";"/>
    <s v=";"/>
    <s v="BR"/>
    <s v="7M"/>
    <s v="USD"/>
    <s v=""/>
    <s v=""/>
    <s v=""/>
    <s v=""/>
    <s v="1"/>
    <s v="1"/>
    <s v=""/>
    <s v=""/>
    <s v="0"/>
    <s v=""/>
    <s v=""/>
    <s v=""/>
    <s v=""/>
    <s v=""/>
    <s v=""/>
    <s v=""/>
  </r>
  <r>
    <d v="2024-06-01T00:00:00"/>
    <x v="10"/>
    <n v="141379"/>
    <s v="Carrier delay"/>
    <s v="VW"/>
    <d v="2024-06-17T00:00:00"/>
    <s v="Pinhal"/>
    <s v="Inbound Premium"/>
    <n v="121.39"/>
    <n v="223.88"/>
    <n v="1.6987321280795292E-4"/>
    <s v="T5-Transportation-Carrier Resp"/>
    <s v="Cost Recovery Pending"/>
    <s v="APTIV MANUFATURA E SERVICOS DE-727173"/>
    <s v="APTIV HOLDINGS DEUTSCHLAND GMBH-7061196"/>
    <s v="Air freight needed due to ship rolling. Invoice affected 76749023, was on the MSC ATHENS ship and rolled onto MSC VITA."/>
    <s v="Expeditors International"/>
    <s v="PTA-00173289"/>
    <s v="10774268;"/>
    <s v=";"/>
    <s v=";"/>
    <s v="Carrier"/>
    <s v="Premium - Productive"/>
    <s v="Joliel.Willian.Reis@aptiv.com"/>
    <s v="2024-06-14T05:20:21.36"/>
    <s v="2024-06-25T06:58:30.01"/>
    <s v="SA"/>
    <s v="Open"/>
    <s v="0"/>
    <s v=""/>
    <s v="121.39"/>
    <s v="2024-06-14T00:00:00"/>
    <s v="10010"/>
    <s v="Q18"/>
    <s v=""/>
    <s v="121.39"/>
    <s v="Recoverable"/>
    <s v=""/>
    <s v="206.68"/>
    <s v="USD"/>
    <s v="AM TECHNOLOGIEPARK 1"/>
    <s v="WUPPERTAL"/>
    <s v="7061196"/>
    <s v="DE"/>
    <s v="EMEA"/>
    <s v="NW"/>
    <s v="42119"/>
    <s v="JOSE MONFARDINI N 3 845 LOTEAMENTO"/>
    <s v="ESPIRITO SANTO DO PINHAL"/>
    <s v="727173"/>
    <s v="BR"/>
    <s v="SA"/>
    <s v="SP"/>
    <s v="13990000"/>
    <s v="SPS"/>
    <s v="Approved"/>
    <s v="Edilson, Geraldo"/>
    <s v="2024-06-17T04:48:05.00"/>
    <s v="0"/>
    <s v="JAS DO BRASIL LTD"/>
    <s v="NUE47733192"/>
    <s v=""/>
    <s v="Transportation"/>
    <s v=""/>
    <s v="Personal Estimate"/>
    <s v="Personal Estimate"/>
    <s v=""/>
    <s v=""/>
    <s v="2 Days 23 Hr 27 Min "/>
    <s v="500"/>
    <s v="Approved -  ;; Approved -  ;"/>
    <s v="121.39"/>
    <s v="121.39"/>
    <s v=";"/>
    <s v=";"/>
    <s v=";"/>
    <s v="BR"/>
    <s v="MOTOR TAOS"/>
    <s v="EUR"/>
    <s v=""/>
    <s v=""/>
    <s v=""/>
    <s v=""/>
    <s v="1.0832"/>
    <s v="1"/>
    <s v=""/>
    <s v=""/>
    <s v="0"/>
    <s v=""/>
    <s v=""/>
    <s v=""/>
    <s v=""/>
    <s v="219757144"/>
    <s v=""/>
    <s v=""/>
  </r>
  <r>
    <d v="2024-06-01T00:00:00"/>
    <x v="2"/>
    <n v="141382"/>
    <s v="Internal Strategy - discount TAOS"/>
    <s v="VW"/>
    <d v="2024-06-17T00:00:00"/>
    <s v="Pinhal"/>
    <s v="Inbound Premium"/>
    <n v="92.24"/>
    <n v="234.84"/>
    <n v="1.2908069156772038E-4"/>
    <s v="PC-Plant PC Resp"/>
    <s v="Normal"/>
    <s v="APTIV MANUFATURA E SERVICOS DE-727173"/>
    <s v="FEP FAHRZEUGELEKTRIK PIRNA GMBH-7046317"/>
    <s v="Estratégia interna - Discount aplicado na programação"/>
    <s v="DHL Express SA"/>
    <s v="PTA-00173290"/>
    <s v="10846501;"/>
    <s v=";"/>
    <s v=";"/>
    <s v="Aptiv"/>
    <s v="Premium - Productive"/>
    <s v="Joliel.Willian.Reis@aptiv.com"/>
    <s v="2024-06-14T05:24:35.93"/>
    <s v="2024-06-25T06:59:54.73"/>
    <s v="SA"/>
    <s v="Closed Not Recovered"/>
    <s v="0"/>
    <s v=""/>
    <s v="92.24"/>
    <s v="2024-06-14T00:00:00"/>
    <s v="10010"/>
    <s v="Q18"/>
    <s v=""/>
    <s v="92.24"/>
    <s v="Non-Recoverable"/>
    <s v=""/>
    <s v="234.84"/>
    <s v="USD"/>
    <s v="HUGO-KUETTNER-STR. 8"/>
    <s v="PIRNA"/>
    <s v="7046317"/>
    <s v="DE"/>
    <s v="EMEA"/>
    <s v="SN"/>
    <s v="01796"/>
    <s v="JOSE MONFARDINI N 3 845 LOTEAMENTO"/>
    <s v="ESPIRITO SANTO DO PINHAL"/>
    <s v="727173"/>
    <s v="BR"/>
    <s v="SA"/>
    <s v="SP"/>
    <s v="13990000"/>
    <s v="SPS"/>
    <s v="Approved"/>
    <s v="Edilson, Geraldo"/>
    <s v="2024-06-17T04:48:18.00"/>
    <s v="0"/>
    <s v="JAS DO BRASIL LTD"/>
    <s v="MHG47733162"/>
    <s v=""/>
    <s v="Aptiv"/>
    <s v=""/>
    <s v="Personal Estimate"/>
    <s v="Personal Estimate"/>
    <s v="VW"/>
    <s v=""/>
    <s v="2 Days 23 Hr 23 Min "/>
    <s v="500"/>
    <s v="Approved -  ;; Approved -  ;"/>
    <s v="92.24"/>
    <s v="92.24"/>
    <s v=";"/>
    <s v=";"/>
    <s v=";"/>
    <s v="BR"/>
    <s v="TAOS"/>
    <s v="USD"/>
    <s v=""/>
    <s v=""/>
    <s v=""/>
    <s v=""/>
    <s v="1"/>
    <s v="1"/>
    <s v=""/>
    <s v=""/>
    <s v="0"/>
    <s v=""/>
    <s v=""/>
    <s v=""/>
    <s v=""/>
    <s v="177220647"/>
    <s v=""/>
    <s v=""/>
  </r>
  <r>
    <d v="2024-06-01T00:00:00"/>
    <x v="0"/>
    <n v="141625"/>
    <s v="Project  samples/ prototypes - absorb by SC"/>
    <s v="JOHN DEERE"/>
    <d v="2024-06-17T00:00:00"/>
    <s v="Paraisopolis"/>
    <s v="Inbound Premium"/>
    <n v="1117"/>
    <n v="1117"/>
    <n v="1.563130230714914E-3"/>
    <s v="E1P-Prototypes/Samples"/>
    <s v="Cost Recovery"/>
    <s v="APTIV MANUFATURA E SERVICOS DE-733223"/>
    <s v="MTA S P A-737725"/>
    <s v="Parts for project development. Freight will be absorbed at the SC 161-23 quotation."/>
    <s v="JAS DO BRASIL LTD"/>
    <s v="PTA-00174015"/>
    <s v="35825354;"/>
    <s v=";"/>
    <s v=";"/>
    <s v="Aptiv"/>
    <s v="Premium - Productive"/>
    <s v="Stefany.Tressoldi@aptiv.com"/>
    <s v="2024-06-17T07:38:25.59"/>
    <s v="2024-06-21T03:01:12.00"/>
    <s v="SA"/>
    <s v="Closed Recovered"/>
    <s v="0"/>
    <s v=""/>
    <s v="1117"/>
    <s v=""/>
    <s v="10012"/>
    <s v="Q11"/>
    <s v=""/>
    <s v="1117"/>
    <s v="Recoverable"/>
    <s v=""/>
    <s v="1117"/>
    <s v="USD"/>
    <s v="VIALE DELLINDUSTRIA 12"/>
    <s v="CODOGNO"/>
    <s v="737725"/>
    <s v="IT"/>
    <s v="EMEA"/>
    <s v="LO"/>
    <s v="26845"/>
    <s v="AVENIDA AVELINO RIBEIRO, 900"/>
    <s v="PARAISOPOLIS"/>
    <s v="733223"/>
    <s v="BR"/>
    <s v="SA"/>
    <s v="MG"/>
    <s v="37660-000"/>
    <s v="SPS"/>
    <s v="Approved"/>
    <s v="Flores, Lorena"/>
    <s v="2024-06-21T03:01:12.00"/>
    <s v="0"/>
    <s v="JAS DO BRASIL LTD"/>
    <s v=""/>
    <s v=""/>
    <s v="Aptiv"/>
    <s v=""/>
    <s v="Invoice"/>
    <s v="Invoice"/>
    <s v=""/>
    <s v=""/>
    <s v="3 Days 19 Hr 22 Min "/>
    <s v=""/>
    <s v="Approved -  ;; Approved -  ;; Approved -  ;; Approved - Approved by Teams 6/21. ;"/>
    <s v="1117"/>
    <s v="1117"/>
    <s v=";"/>
    <s v=";"/>
    <s v=";"/>
    <s v="BR"/>
    <s v="7M"/>
    <s v="USD"/>
    <s v=""/>
    <s v=""/>
    <s v=""/>
    <s v="DPP74615"/>
    <s v="1"/>
    <s v="1"/>
    <s v=""/>
    <s v=""/>
    <s v="0"/>
    <s v=""/>
    <s v=""/>
    <s v=""/>
    <s v=""/>
    <s v=""/>
    <s v=""/>
    <s v=""/>
  </r>
  <r>
    <d v="2024-06-01T00:00:00"/>
    <x v="2"/>
    <n v="140201"/>
    <s v="Internal Strategy - discount TAOS"/>
    <s v="VW"/>
    <d v="2024-06-18T00:00:00"/>
    <s v="Pinhal"/>
    <s v="Inbound Premium"/>
    <n v="84.79"/>
    <n v="81.96"/>
    <n v="1.1865515869500231E-4"/>
    <s v="PC-Plant PC Resp"/>
    <s v="Normal"/>
    <s v="APTIV MANUFATURA E SERVICOS DE-727173"/>
    <s v="KNIPPING KUNSTSTOFFTECHNIK GESSMANN-1060292"/>
    <s v="Estratégia interna - Discount aplicado na programação"/>
    <s v="DHL Express SA"/>
    <s v="PTA-00173462"/>
    <s v="10820614;"/>
    <s v=";"/>
    <s v=";"/>
    <s v="Aptiv"/>
    <s v="Premium - Productive"/>
    <s v="Joliel.Willian.Reis@aptiv.com"/>
    <s v="2024-06-17T02:56:51.08"/>
    <s v="2024-06-25T07:04:09.99"/>
    <s v="SA"/>
    <s v="Closed Not Recovered"/>
    <s v="0"/>
    <s v=""/>
    <s v="84.79"/>
    <s v="2024-06-17T00:00:00"/>
    <s v="10010"/>
    <s v="Q18"/>
    <s v=""/>
    <s v="84.79"/>
    <s v="Non-Recoverable"/>
    <s v=""/>
    <s v="81.96"/>
    <s v="USD"/>
    <s v="SONTHEIMER FELD 1"/>
    <s v="TALHEIM"/>
    <s v="1060292"/>
    <s v="DE"/>
    <s v="EMEA"/>
    <s v="BW"/>
    <s v="74388"/>
    <s v="JOSE MONFARDINI N 3 845 LOTEAMENTO"/>
    <s v="ESPIRITO SANTO DO PINHAL"/>
    <s v="727173"/>
    <s v="BR"/>
    <s v="SA"/>
    <s v="SP"/>
    <s v="13990000"/>
    <s v="SPS"/>
    <s v="Approved"/>
    <s v="Edilson, Geraldo"/>
    <s v="2024-06-18T04:54:30.00"/>
    <s v="0"/>
    <s v="JAS DO BRASIL LTD"/>
    <s v="3244383074"/>
    <s v=""/>
    <s v="Aptiv"/>
    <s v=""/>
    <s v="Personal Estimate"/>
    <s v="Personal Estimate"/>
    <s v="VW"/>
    <s v=""/>
    <s v="1 Days 1 Hr 57 Min "/>
    <s v="500"/>
    <s v="Approved -  ;; Approved -  ;"/>
    <s v="84.79"/>
    <s v="84.79"/>
    <s v=";"/>
    <s v=";"/>
    <s v=";"/>
    <s v="BR"/>
    <s v="TAOS"/>
    <s v="USD"/>
    <s v=""/>
    <s v=""/>
    <s v=""/>
    <s v=""/>
    <s v="1"/>
    <s v="1"/>
    <s v=""/>
    <s v=""/>
    <s v="0"/>
    <s v=""/>
    <s v=""/>
    <s v=""/>
    <s v=""/>
    <s v="315658831"/>
    <s v=""/>
    <s v=""/>
  </r>
  <r>
    <d v="2024-06-01T00:00:00"/>
    <x v="1"/>
    <n v="141716"/>
    <s v="Expedição - chicote sem preço"/>
    <s v="PSA"/>
    <d v="2024-06-18T00:00:00"/>
    <s v="Paraisopolis"/>
    <s v="Outbound Premium"/>
    <n v="180.47"/>
    <n v="180.47"/>
    <n v="2.5254978758918579E-4"/>
    <s v="OOOT-Other/Sales"/>
    <s v="Normal"/>
    <s v="dummy-Dummy"/>
    <s v="APTIV MANUFATURA E SERVICOS DE-733223"/>
    <s v="Atraso devido a falta de preço nos chicotes. Conforme solicitação de Patricia Netto."/>
    <s v="TRANSPORTADORA PITUTA"/>
    <s v="PTA-00173406"/>
    <s v="35868460;"/>
    <s v="300;"/>
    <s v=";"/>
    <s v="Aptiv"/>
    <s v="Premium - Productive"/>
    <s v="aniger.f.martins@aptiv.com"/>
    <s v="2024-06-18T12:52:57.90"/>
    <s v="2024-06-18T01:50:18.00"/>
    <s v="SA"/>
    <s v="Closed Not Recovered"/>
    <s v="0"/>
    <s v=""/>
    <s v="0"/>
    <s v=""/>
    <s v="10012"/>
    <s v="Q11"/>
    <s v=""/>
    <s v=""/>
    <s v="Non-Recoverable"/>
    <s v=""/>
    <s v="901.67"/>
    <s v=""/>
    <s v="AVENIDA AVELINO RIBEIRO, 900"/>
    <s v="PARAISOPOLIS"/>
    <s v="733223"/>
    <s v="BR"/>
    <s v="SA"/>
    <s v="MG"/>
    <s v="37660-000"/>
    <s v="dummy"/>
    <s v="dummy"/>
    <s v="Dummy"/>
    <s v="BR"/>
    <s v="SA"/>
    <s v="dummy"/>
    <s v="dummy"/>
    <s v="SPS"/>
    <s v="Approved"/>
    <s v="Edilson, Geraldo"/>
    <s v="2024-06-18T01:50:18.00"/>
    <s v="0"/>
    <s v=""/>
    <s v=""/>
    <s v=""/>
    <s v="Aptiv"/>
    <s v=""/>
    <s v="Email Quote"/>
    <s v=""/>
    <s v=""/>
    <s v=""/>
    <s v="0 Days 0 Hr 57 Min "/>
    <s v="500"/>
    <s v="Approved -  ;; Approved -  ;"/>
    <s v="180.47"/>
    <s v="180.47"/>
    <s v=";"/>
    <s v=";"/>
    <s v=";"/>
    <s v="BR"/>
    <s v="PARACHOQUE CC24"/>
    <s v="BRL"/>
    <s v=""/>
    <s v=""/>
    <s v=""/>
    <s v="Atraso devido a falta de preço nos chicotes. Conforme solicitação de Patricia Netto."/>
    <s v="0.20015212"/>
    <s v=""/>
    <s v=""/>
    <s v=""/>
    <s v="0"/>
    <s v=""/>
    <s v=""/>
    <s v=""/>
    <s v=""/>
    <s v=""/>
    <s v=""/>
    <s v=""/>
  </r>
  <r>
    <d v="2024-06-01T00:00:00"/>
    <x v="0"/>
    <n v="141738"/>
    <s v="Project  samples/ prototypes - absorb by SC"/>
    <s v="JOHN DEERE"/>
    <d v="2024-06-18T00:00:00"/>
    <s v="Paraisopolis"/>
    <s v="Inbound Premium"/>
    <n v="203"/>
    <n v="203"/>
    <n v="2.8407827827674805E-4"/>
    <s v="E1P-Prototypes/Samples"/>
    <s v="Cost Recovery"/>
    <s v="APTIV MANUFATURA E SERVICOS DE-734226"/>
    <s v="MOLEX HONG KONG/CHINA LIMITED-1015177"/>
    <s v="Parts for project development. Freight will be absorbed in the SC 529-23 quotation. "/>
    <s v="DHL Express SA"/>
    <s v="PTA-00173463"/>
    <s v="35735196;"/>
    <s v=";"/>
    <s v=";"/>
    <s v="Aptiv"/>
    <s v="Premium - Productive"/>
    <s v="rayzza.peres@aptiv.com"/>
    <s v="2024-06-18T02:01:29.97"/>
    <s v="2024-06-18T04:55:30.00"/>
    <s v="SA"/>
    <s v="Closed Recovered"/>
    <s v="0"/>
    <s v=""/>
    <s v="203"/>
    <s v=""/>
    <s v="10012"/>
    <s v="Q11"/>
    <s v=""/>
    <s v="203"/>
    <s v="Recoverable"/>
    <s v=""/>
    <s v="203"/>
    <s v="USD"/>
    <s v="RM 1102-04 11/F EMPIRE CTR"/>
    <s v="TSIM SHA TSUI"/>
    <s v="1015177"/>
    <s v="HK"/>
    <s v="AP"/>
    <s v="HK"/>
    <s v="0"/>
    <s v="AVENIDA AVELINO RIBEIRO Nr.900 BAIR"/>
    <s v="BRASIL"/>
    <s v="734226"/>
    <s v="BR"/>
    <s v="SA"/>
    <s v="BR"/>
    <s v="37660-000"/>
    <s v="SPS"/>
    <s v="Approved"/>
    <s v="Edilson, Geraldo"/>
    <s v="2024-06-18T04:55:30.00"/>
    <s v="0"/>
    <s v="DHL Express SA"/>
    <s v=""/>
    <s v=""/>
    <s v="Aptiv"/>
    <s v=""/>
    <s v="Invoice"/>
    <s v="Invoice"/>
    <s v=""/>
    <s v=""/>
    <s v="0 Days 2 Hr 54 Min "/>
    <s v="500"/>
    <s v="Approved -  ;; Approved -  ;"/>
    <s v="203"/>
    <s v="203"/>
    <s v=";"/>
    <s v=";"/>
    <s v=";"/>
    <s v="BR"/>
    <s v="MERCURY"/>
    <s v="USD"/>
    <s v=""/>
    <s v=""/>
    <s v=""/>
    <s v="35735196 e 35735267"/>
    <s v="1"/>
    <s v="1"/>
    <s v=""/>
    <s v=""/>
    <s v="0"/>
    <s v=""/>
    <s v=""/>
    <s v=""/>
    <s v=""/>
    <s v="815304180"/>
    <s v=""/>
    <s v=""/>
  </r>
  <r>
    <d v="2024-06-01T00:00:00"/>
    <x v="0"/>
    <n v="141742"/>
    <s v="Project  samples/ prototypes - absorb by SC"/>
    <s v="OTHER"/>
    <d v="2024-06-18T00:00:00"/>
    <s v="Paraisopolis"/>
    <s v="Inbound Premium"/>
    <n v="461"/>
    <n v="461"/>
    <n v="6.4512357776148205E-4"/>
    <s v="E1P-Prototypes/Samples"/>
    <s v="Cost Recovery"/>
    <s v="APTIV MANUFATURA E SERVICOS DE-734226"/>
    <s v="MOLEX HONG KONG/CHINA LIMITED-1015177"/>
    <s v="Parts for project development. Freight will be absorbed in the SC 126-22 quotation."/>
    <s v="DHL Express SA"/>
    <s v="PTA-00173464"/>
    <s v="15465523;"/>
    <s v=";"/>
    <s v=";"/>
    <s v="Aptiv"/>
    <s v="Premium - Productive"/>
    <s v="rayzza.peres@aptiv.com"/>
    <s v="2024-06-18T02:10:14.75"/>
    <s v="2024-06-18T04:55:38.00"/>
    <s v="SA"/>
    <s v="Closed Recovered"/>
    <s v="0"/>
    <s v=""/>
    <s v="0"/>
    <s v=""/>
    <s v="10012"/>
    <s v="Q11"/>
    <s v=""/>
    <s v=""/>
    <s v="Recoverable"/>
    <s v=""/>
    <s v="461"/>
    <s v=""/>
    <s v="RM 1102-04 11/F EMPIRE CTR"/>
    <s v="TSIM SHA TSUI"/>
    <s v="1015177"/>
    <s v="HK"/>
    <s v="AP"/>
    <s v="HK"/>
    <s v="0"/>
    <s v="AVENIDA AVELINO RIBEIRO Nr.900 BAIR"/>
    <s v="BRASIL"/>
    <s v="734226"/>
    <s v="BR"/>
    <s v="SA"/>
    <s v="BR"/>
    <s v="37660-000"/>
    <s v="SPS"/>
    <s v="Approved"/>
    <s v="Edilson, Geraldo"/>
    <s v="2024-06-18T04:55:38.00"/>
    <s v="0"/>
    <s v="JAS DO BRASIL LTD"/>
    <s v=""/>
    <s v=""/>
    <s v="Aptiv"/>
    <s v=""/>
    <s v="Invoice"/>
    <s v="Invoice"/>
    <s v=""/>
    <s v=""/>
    <s v="0 Days 2 Hr 45 Min "/>
    <s v="500"/>
    <s v="Approved -  ;; Approved -  ;"/>
    <s v="461"/>
    <s v="461"/>
    <s v=";"/>
    <s v=";"/>
    <s v=";"/>
    <s v="BR"/>
    <s v="CNH TB15"/>
    <s v="USD"/>
    <s v=""/>
    <s v=""/>
    <s v=""/>
    <s v="15465523"/>
    <s v="1"/>
    <s v=""/>
    <s v=""/>
    <s v=""/>
    <s v="0"/>
    <s v=""/>
    <s v=""/>
    <s v=""/>
    <s v=""/>
    <s v="815304180"/>
    <s v=""/>
    <s v=""/>
  </r>
  <r>
    <d v="2024-06-01T00:00:00"/>
    <x v="0"/>
    <n v="141963"/>
    <s v="Project  samples/ prototypes - absorb by SC"/>
    <s v="OTHER"/>
    <d v="2024-06-18T00:00:00"/>
    <s v="Paraisopolis"/>
    <s v="Inbound Premium"/>
    <n v="483"/>
    <n v="483"/>
    <n v="6.7591038624467638E-4"/>
    <s v="E1P-Prototypes/Samples"/>
    <s v="Cost Recovery"/>
    <s v="APTIV MANUFATURA E SERVICOS DE-734226"/>
    <s v="TTI INC.-734277"/>
    <s v="Parts for project development. Freight will be absorbed in the SC 126-22 quotation."/>
    <s v="DHL Express SA"/>
    <s v="PTA-00173650"/>
    <s v="13676438;"/>
    <s v=";"/>
    <s v=";"/>
    <s v="Aptiv"/>
    <s v="Premium - Productive"/>
    <s v="rayzza.peres@aptiv.com"/>
    <s v="2024-06-19T12:40:37.76"/>
    <s v="2024-06-19T08:00:16.00"/>
    <s v="SA"/>
    <s v="Closed Recovered"/>
    <s v="0"/>
    <s v=""/>
    <s v="0"/>
    <s v=""/>
    <s v="10012"/>
    <s v="Q11"/>
    <s v=""/>
    <s v=""/>
    <s v="Recoverable"/>
    <s v=""/>
    <s v="483"/>
    <s v=""/>
    <s v="3333 QUORUM DR STE 220"/>
    <s v="FORT WORTH"/>
    <s v="734277"/>
    <s v="US"/>
    <s v="NA"/>
    <s v="TX"/>
    <s v="76137-3619"/>
    <s v="AVENIDA AVELINO RIBEIRO Nr.900 BAIR"/>
    <s v="BRASIL"/>
    <s v="734226"/>
    <s v="BR"/>
    <s v="SA"/>
    <s v="BR"/>
    <s v="37660-000"/>
    <s v="SPS"/>
    <s v="Approved"/>
    <s v="Edilson, Geraldo"/>
    <s v="2024-06-19T08:00:16.00"/>
    <s v="0"/>
    <s v="JAS DO BRASIL LTD"/>
    <s v=""/>
    <s v=""/>
    <s v="Aptiv"/>
    <s v=""/>
    <s v="Invoice"/>
    <s v="Invoice"/>
    <s v=""/>
    <s v=""/>
    <s v="0 Days 7 Hr 19 Min "/>
    <s v="500"/>
    <s v="Approved -  ;; Approved -  ;"/>
    <s v="483"/>
    <s v="483"/>
    <s v=";"/>
    <s v=";"/>
    <s v=";"/>
    <s v="BR"/>
    <s v="CNH TB15"/>
    <s v="USD"/>
    <s v=""/>
    <s v=""/>
    <s v=""/>
    <s v="13676438"/>
    <s v="1"/>
    <s v=""/>
    <s v=""/>
    <s v=""/>
    <s v="0"/>
    <s v=""/>
    <s v=""/>
    <s v=""/>
    <s v=""/>
    <s v=""/>
    <s v=""/>
    <s v=""/>
  </r>
  <r>
    <d v="2024-06-01T00:00:00"/>
    <x v="10"/>
    <n v="141685"/>
    <s v="Carrier delay"/>
    <s v="VW"/>
    <d v="2024-06-19T00:00:00"/>
    <s v="Pinhal"/>
    <s v="Inbound Premium"/>
    <n v="621.96"/>
    <n v="615.71"/>
    <n v="8.703710638276169E-4"/>
    <s v="T5-Transportation-Carrier Resp"/>
    <s v="Cost Recovery Pending"/>
    <s v="APTIV MANUFATURA E SERVICOS DE-727173"/>
    <s v="APTIV SERVICES AUSTRIA GPD  GMBH &amp;-726969"/>
    <s v="Air freight needed due to ship rolling. Invoices affected 980505152 ,980505169 and 980505151, were on the MSC ATHENS ship and rolled onto MSC VITA."/>
    <s v="JAS DO BRASIL LTD"/>
    <s v="PTA-00173478"/>
    <s v="35232792;"/>
    <s v=";"/>
    <s v=";"/>
    <s v="Carrier"/>
    <s v="Premium - Productive"/>
    <s v="Joliel.Willian.Reis@aptiv.com"/>
    <s v="2024-06-18T08:39:53.36"/>
    <s v="2024-06-25T07:07:11.67"/>
    <s v="SA"/>
    <s v="Open"/>
    <s v="0"/>
    <s v=""/>
    <s v="621.96"/>
    <s v="2024-06-18T00:00:00"/>
    <s v="10010"/>
    <s v="Q18"/>
    <s v=""/>
    <s v="621.96"/>
    <s v="Recoverable"/>
    <s v=""/>
    <s v="568.42"/>
    <s v="USD"/>
    <s v="INDUSTRIESTRASSE 1"/>
    <s v="GROSSPETERSDORF"/>
    <s v="726969"/>
    <s v="AT"/>
    <s v="EMEA"/>
    <s v="B"/>
    <s v="7503"/>
    <s v="JOSE MONFARDINI N 3 845 LOTEAMENTO"/>
    <s v="ESPIRITO SANTO DO PINHAL"/>
    <s v="727173"/>
    <s v="BR"/>
    <s v="SA"/>
    <s v="SP"/>
    <s v="13990000"/>
    <s v="SPS"/>
    <s v="Approved"/>
    <s v="Carvalho, Eliane R"/>
    <s v="2024-06-18T05:16:43.00"/>
    <s v="0"/>
    <s v=""/>
    <s v="VIE47733194"/>
    <s v=""/>
    <s v="Transportation"/>
    <s v=""/>
    <s v="Personal Estimate"/>
    <s v="Personal Estimate"/>
    <s v=""/>
    <s v=""/>
    <s v="0 Days 8 Hr 36 Min "/>
    <s v="1000"/>
    <s v="Approved -  ;; Approved -  ;; Approved -  ;"/>
    <s v="621.96"/>
    <s v="621.96"/>
    <s v=";"/>
    <s v=";"/>
    <s v=";"/>
    <s v="BR"/>
    <s v="MOTOR TAOS"/>
    <s v="EUR"/>
    <s v=""/>
    <s v=""/>
    <s v=""/>
    <s v="13780950, 35232828, 35238629"/>
    <s v="1.0832"/>
    <s v="1"/>
    <s v=""/>
    <s v=""/>
    <s v="0"/>
    <s v=""/>
    <s v=""/>
    <s v=""/>
    <s v=""/>
    <s v=""/>
    <s v=""/>
    <s v=""/>
  </r>
  <r>
    <d v="2024-06-01T00:00:00"/>
    <x v="2"/>
    <n v="141713"/>
    <s v="Internal Strategy - discount TAOS"/>
    <s v="VW"/>
    <d v="2024-06-19T00:00:00"/>
    <s v="Pinhal"/>
    <s v="Inbound Premium"/>
    <n v="1990.43"/>
    <n v="982.67"/>
    <n v="2.7854085095092985E-3"/>
    <s v="PC-Plant PC Resp"/>
    <s v="Normal"/>
    <s v="APTIV MANUFATURA E SERVICOS DE-727173"/>
    <s v="DF - ELASTOMER SOLUTIONS, LDA-1014081"/>
    <s v="Estrategia Interna - Discount aplicado na programação."/>
    <s v="DHL Express SA"/>
    <s v="PTA-00173467"/>
    <s v="35230334;"/>
    <s v=";"/>
    <s v=";"/>
    <s v="Aptiv"/>
    <s v="Premium - Productive"/>
    <s v="rodrigo.perez@aptiv.com"/>
    <s v="2024-06-18T12:34:54.37"/>
    <s v="2024-06-28T06:52:17.79"/>
    <s v="SA"/>
    <s v="Closed Not Recovered"/>
    <s v="0"/>
    <s v=""/>
    <s v="1990.43"/>
    <s v="2024-06-18T00:00:00"/>
    <s v="10010"/>
    <s v="Q18"/>
    <s v=""/>
    <s v="1990.43"/>
    <s v="Non-Recoverable"/>
    <s v=""/>
    <s v="982.67"/>
    <s v="USD"/>
    <s v="ESTRADA NACIONAL 13 KM 16"/>
    <s v="MINDELO"/>
    <s v="1014081"/>
    <s v="PT"/>
    <s v="EMEA"/>
    <s v="13"/>
    <s v=""/>
    <s v="JOSE MONFARDINI N 3 845 LOTEAMENTO"/>
    <s v="ESPIRITO SANTO DO PINHAL"/>
    <s v="727173"/>
    <s v="BR"/>
    <s v="SA"/>
    <s v="SP"/>
    <s v="13990000"/>
    <s v="SPS"/>
    <s v="Approved"/>
    <s v="Carvalho, Eliane R"/>
    <s v="2024-06-18T04:59:05.00"/>
    <s v="0"/>
    <s v="DHL Express SA"/>
    <s v="9779601230"/>
    <s v=""/>
    <s v="Aptiv"/>
    <s v=""/>
    <s v="Personal Estimate"/>
    <s v="Personal Estimate"/>
    <s v=""/>
    <s v=""/>
    <s v="0 Days 4 Hr 24 Min "/>
    <s v="1000"/>
    <s v="Approved -  ;; Approved -  ;; Approved -  ;"/>
    <s v="1990.43"/>
    <s v="1990.43"/>
    <s v=";"/>
    <s v=";"/>
    <s v=";"/>
    <s v="BR"/>
    <s v="INTERIOR TAOS"/>
    <s v="USD"/>
    <s v=""/>
    <s v=""/>
    <s v=""/>
    <s v=""/>
    <s v="1"/>
    <s v="1"/>
    <s v=""/>
    <s v=""/>
    <s v="0"/>
    <s v=""/>
    <s v=""/>
    <s v=""/>
    <s v=""/>
    <s v="312781439"/>
    <s v=""/>
    <s v=""/>
  </r>
  <r>
    <d v="2024-06-01T00:00:00"/>
    <x v="10"/>
    <n v="141734"/>
    <s v="Carrier delay"/>
    <s v="VW"/>
    <d v="2024-06-19T00:00:00"/>
    <s v="Pinhal"/>
    <s v="Inbound Premium"/>
    <n v="615.71"/>
    <n v="615.71"/>
    <n v="8.616248114176185E-4"/>
    <s v="T5-Transportation-Carrier Resp"/>
    <s v="Cost Recovery Pending"/>
    <s v="APTIV MANUFATURA E SERVICOS DE-727173"/>
    <s v="APTIV SERVICES AUSTRIA GPD  GMBH &amp;-726969"/>
    <s v="Air freight needed due to ship rolling. Invoices affected 1004428, were on the MSC ATHENS ship and rolled onto MSC VITA."/>
    <s v="JAS DO BRASIL LTD"/>
    <s v="PTA-00173477"/>
    <s v="M5201009;"/>
    <s v=";"/>
    <s v=";"/>
    <s v="Carrier"/>
    <s v="Premium - Productive"/>
    <s v="Joliel.Willian.Reis@aptiv.com"/>
    <s v="2024-06-18T01:55:11.38"/>
    <s v="2024-06-18T05:16:36.00"/>
    <s v="SA"/>
    <s v="Open"/>
    <s v="0"/>
    <s v=""/>
    <s v="0"/>
    <s v="2024-06-18T00:00:00"/>
    <s v="10010"/>
    <s v="Q18"/>
    <s v=""/>
    <s v=""/>
    <s v="Recoverable"/>
    <s v=""/>
    <s v="568.42"/>
    <s v=""/>
    <s v="INDUSTRIESTRASSE 1"/>
    <s v="GROSSPETERSDORF"/>
    <s v="726969"/>
    <s v="AT"/>
    <s v="EMEA"/>
    <s v="B"/>
    <s v="7503"/>
    <s v="JOSE MONFARDINI N 3 845 LOTEAMENTO"/>
    <s v="ESPIRITO SANTO DO PINHAL"/>
    <s v="727173"/>
    <s v="BR"/>
    <s v="SA"/>
    <s v="SP"/>
    <s v="13990000"/>
    <s v="SPS"/>
    <s v="Approved"/>
    <s v="Carvalho, Eliane R"/>
    <s v="2024-06-18T05:16:36.00"/>
    <s v="0"/>
    <s v=""/>
    <s v=""/>
    <s v=""/>
    <s v="Transportation"/>
    <s v=""/>
    <s v="Personal Estimate"/>
    <s v=""/>
    <s v=""/>
    <s v=""/>
    <s v="0 Days 3 Hr 21 Min "/>
    <s v="1000"/>
    <s v="Approved -  ;; Approved -  ;; Approved - Supplier Coroplast ;"/>
    <s v="615.71"/>
    <s v="615.71"/>
    <s v=";"/>
    <s v=";"/>
    <s v=";"/>
    <s v="BR"/>
    <s v="MOTOR TAOS"/>
    <s v="EUR"/>
    <s v=""/>
    <s v=""/>
    <s v=""/>
    <s v=""/>
    <s v="1.0832"/>
    <s v=""/>
    <s v=""/>
    <s v=""/>
    <s v="0"/>
    <s v=""/>
    <s v=""/>
    <s v=""/>
    <s v=""/>
    <s v=""/>
    <s v=""/>
    <s v=""/>
  </r>
  <r>
    <d v="2024-06-01T00:00:00"/>
    <x v="10"/>
    <n v="141754"/>
    <s v="Carrier delay"/>
    <s v="GM"/>
    <d v="2024-06-19T00:00:00"/>
    <s v="Pinhal"/>
    <s v="Inbound Premium"/>
    <n v="2438.5"/>
    <n v="2349.1999999999998"/>
    <n v="3.4124378402849757E-3"/>
    <s v="T5-Transportation-Carrier Resp"/>
    <s v="Cost Recovery Pending"/>
    <s v="APTIV MANUFATURA E SERVICOS DE-728338"/>
    <s v="CABLENA S A-728252"/>
    <s v="Air freight needed due to ship rolling. Invoice affected EX2400561, was on the MSC ATHENS ship and rolled onto MSC VITA."/>
    <s v="Expeditors International"/>
    <s v="PTA-00174016"/>
    <s v="M3344155;"/>
    <s v=";"/>
    <s v=";"/>
    <s v="Carrier"/>
    <s v="Premium - Productive"/>
    <s v="rodrigo.perez@aptiv.com"/>
    <s v="2024-06-18T02:43:21.73"/>
    <s v="2024-06-21T05:46:07.39"/>
    <s v="SA"/>
    <s v="Open"/>
    <s v="0"/>
    <s v=""/>
    <s v="2438.5"/>
    <s v="2024-06-18T00:00:00"/>
    <s v="10010"/>
    <s v="Q18"/>
    <s v=""/>
    <s v="2438.5"/>
    <s v="Recoverable"/>
    <s v="PCC1147"/>
    <s v="2349.2"/>
    <s v="USD"/>
    <s v="CALLE E, PARCELLAS 43-44"/>
    <s v="ZARAGOZA"/>
    <s v="728252"/>
    <s v="ES"/>
    <s v="EMEA"/>
    <s v="Z"/>
    <s v="50016"/>
    <s v="JOSE MONFARDINI N 3 845 LOTEAMENTO"/>
    <s v="ESPIRITO SANTO DO PINHAL"/>
    <s v="728338"/>
    <s v="BR"/>
    <s v="SA"/>
    <s v="SP"/>
    <s v="13990000"/>
    <s v="SPS"/>
    <s v="Approved"/>
    <s v="Flores, Lorena"/>
    <s v="2024-06-21T03:01:40.00"/>
    <s v="0"/>
    <s v="Expeditors International"/>
    <s v="4460057655"/>
    <s v=""/>
    <s v="Transportation"/>
    <s v=""/>
    <s v="Personal Estimate"/>
    <s v="Personal Estimate"/>
    <s v=""/>
    <s v=""/>
    <s v="3 Days 0 Hr 18 Min "/>
    <s v=""/>
    <s v="Approved -  ;; Approved -  ;; Approved - Approved by Teams 6/21. ;"/>
    <s v="2438.5"/>
    <s v="2438.5"/>
    <s v=";"/>
    <s v=";"/>
    <s v=";"/>
    <s v="BR"/>
    <s v="BODY"/>
    <s v="USD"/>
    <s v=""/>
    <s v=""/>
    <s v=""/>
    <s v=""/>
    <s v="1"/>
    <s v="1"/>
    <s v=""/>
    <s v=""/>
    <s v="0"/>
    <s v=""/>
    <s v=""/>
    <s v=""/>
    <s v=""/>
    <s v=""/>
    <s v=""/>
    <s v=""/>
  </r>
  <r>
    <d v="2024-06-01T00:00:00"/>
    <x v="9"/>
    <n v="141841"/>
    <s v="P&amp;A - recuperado via ICC"/>
    <s v="JOHN DEERE"/>
    <d v="2024-06-19T00:00:00"/>
    <s v="Paraisopolis"/>
    <s v="Inbound Premium"/>
    <n v="69.31"/>
    <n v="70"/>
    <n v="9.6992440725918267E-5"/>
    <s v="PC-Plant PC Resp"/>
    <s v="Cost Recovery"/>
    <s v="APTIV MANUFATURA E SERVICOS DE-733223"/>
    <s v="ERICH JAEGER S R O-751425"/>
    <s v="ATENDER DEMANDA DE P&amp;A"/>
    <s v="DHL Express SA"/>
    <s v="PTA-00173495"/>
    <s v="35830827;"/>
    <s v=";"/>
    <s v=";"/>
    <s v="Aptiv"/>
    <s v="Premium - Productive"/>
    <s v="Moraes.Arnaldo@aptiv.com"/>
    <s v="2024-06-18T05:41:29.53"/>
    <s v="2024-06-27T07:34:28.81"/>
    <s v="SA"/>
    <s v="Closed Recovered"/>
    <s v="0"/>
    <s v=""/>
    <s v="69.31"/>
    <s v="2024-06-18T00:00:00"/>
    <s v="10012"/>
    <s v="Q11"/>
    <s v=""/>
    <s v="69.31"/>
    <s v="Recoverable"/>
    <s v="Recuperado via ICC"/>
    <s v="70"/>
    <s v="USD"/>
    <s v="PRUMYSLOVY PARK C P 304"/>
    <s v="KOPRIVNICE"/>
    <s v="751425"/>
    <s v="CZ"/>
    <s v="EMEA"/>
    <s v="61"/>
    <s v="742 21"/>
    <s v="AVENIDA AVELINO RIBEIRO, 900"/>
    <s v="PARAISOPOLIS"/>
    <s v="733223"/>
    <s v="BR"/>
    <s v="SA"/>
    <s v="MG"/>
    <s v="37660-000"/>
    <s v="SPS"/>
    <s v="Approved"/>
    <s v="Edilson, Geraldo"/>
    <s v="2024-06-18T06:55:32.00"/>
    <s v="0"/>
    <s v=""/>
    <s v="5785694235"/>
    <s v=""/>
    <s v="Aptiv"/>
    <s v=""/>
    <s v="Invoice"/>
    <s v="Invoice"/>
    <s v=""/>
    <s v=""/>
    <s v="0 Days 1 Hr 14 Min "/>
    <s v="500"/>
    <s v="Approved -  ;; Approved -  ;"/>
    <s v="69.31"/>
    <s v="69.31"/>
    <s v=";"/>
    <s v=";"/>
    <s v=";"/>
    <s v="BR"/>
    <s v="P&amp;A"/>
    <s v="USD"/>
    <s v=""/>
    <s v=""/>
    <s v=""/>
    <s v=""/>
    <s v="1"/>
    <s v="1"/>
    <s v=""/>
    <s v=""/>
    <s v="0"/>
    <s v=""/>
    <s v=""/>
    <s v=""/>
    <s v=""/>
    <s v=""/>
    <s v=""/>
    <s v=""/>
  </r>
  <r>
    <d v="2024-06-01T00:00:00"/>
    <x v="2"/>
    <n v="141846"/>
    <s v="Internal Strategy - discount TAOS"/>
    <s v="VW"/>
    <d v="2024-06-24T00:00:00"/>
    <s v="Pinhal"/>
    <s v="Inbound Premium"/>
    <n v="140.63"/>
    <n v="140.63"/>
    <n v="1.9679767622689199E-4"/>
    <s v="PC-Plant PC Resp"/>
    <s v="Normal"/>
    <s v="APTIV MANUFATURA E SERVICOS DE-728338"/>
    <s v="KNIPPING-AUTOMOTIVE, S.A. DE C.V.-1084198"/>
    <s v="Estrategia Interna - Discount aplicado na programação."/>
    <s v="DHL Express SA"/>
    <s v="PTA-00173649"/>
    <s v="35124679;"/>
    <s v=";"/>
    <s v=";"/>
    <s v="Aptiv"/>
    <s v="Premium - Productive"/>
    <s v="rodrigo.perez@aptiv.com"/>
    <s v="2024-06-18T06:17:56.86"/>
    <s v="2024-06-19T07:59:25.00"/>
    <s v="SA"/>
    <s v="Closed Not Recovered"/>
    <s v="0"/>
    <s v=""/>
    <s v="0"/>
    <s v="2024-06-18T00:00:00"/>
    <s v="10010"/>
    <s v="Q18"/>
    <s v=""/>
    <s v=""/>
    <s v="Non-Recoverable"/>
    <s v=""/>
    <s v="140.63"/>
    <s v=""/>
    <s v="CALLE 15 DE AGOSTO NO. 11, INT. A"/>
    <s v="HUAMANTLA"/>
    <s v="1084198"/>
    <s v="MX"/>
    <s v="NA"/>
    <s v="TLA"/>
    <s v="90500"/>
    <s v="JOSE MONFARDINI N 3 845 LOTEAMENTO"/>
    <s v="ESPIRITO SANTO DO PINHAL"/>
    <s v="728338"/>
    <s v="BR"/>
    <s v="SA"/>
    <s v="SP"/>
    <s v="13990000"/>
    <s v="SPS"/>
    <s v="Approved"/>
    <s v="Edilson, Geraldo"/>
    <s v="2024-06-19T07:59:25.00"/>
    <s v="0"/>
    <s v=""/>
    <s v=""/>
    <s v=""/>
    <s v="Aptiv"/>
    <s v=""/>
    <s v="Personal Estimate"/>
    <s v=""/>
    <s v=""/>
    <s v=""/>
    <s v="1 Days 1 Hr 41 Min "/>
    <s v="500"/>
    <s v="Approved -  ;; Approved -  ;"/>
    <s v="140.63"/>
    <s v="140.63"/>
    <s v=";"/>
    <s v=";"/>
    <s v=";"/>
    <s v="BR"/>
    <s v="MOTOR TAOS"/>
    <s v="USD"/>
    <s v=""/>
    <s v=""/>
    <s v=""/>
    <s v=""/>
    <s v="1"/>
    <s v=""/>
    <s v=""/>
    <s v=""/>
    <s v="0"/>
    <s v=""/>
    <s v=""/>
    <s v=""/>
    <s v=""/>
    <s v="315658831"/>
    <s v=""/>
    <s v=""/>
  </r>
  <r>
    <d v="2024-06-01T00:00:00"/>
    <x v="8"/>
    <n v="142431"/>
    <s v="Supplier delay"/>
    <s v="TOYOTA"/>
    <d v="2024-06-24T00:00:00"/>
    <s v="Paraisopolis"/>
    <s v="Inbound Premium"/>
    <n v="264.77999999999997"/>
    <n v="264.77999999999997"/>
    <n v="3.7053323409910017E-4"/>
    <s v="B3-Behind Schedule-External Supplier"/>
    <s v="Cost Recovery"/>
    <s v="APTIV MANUFATURA E SERVICOS DE-724381"/>
    <s v="TEXTAPE, INC.-1007464"/>
    <s v="Atraso do fornecedor e o mesmo aceitou enviar um credit note"/>
    <s v="DHL Express SA"/>
    <s v=""/>
    <s v="M2173004;"/>
    <s v=";"/>
    <s v=";"/>
    <s v="Supplier"/>
    <s v="Premium - Productive"/>
    <s v="Moraes.Arnaldo@aptiv.com"/>
    <s v="2024-06-21T02:45:26.47"/>
    <s v="2024-06-21T02:44:58.80"/>
    <s v="SA"/>
    <s v="Closed Recovered"/>
    <s v="0"/>
    <s v=""/>
    <s v="0"/>
    <s v=""/>
    <s v="10012"/>
    <s v="Q11"/>
    <s v=""/>
    <s v=""/>
    <s v="Recoverable"/>
    <s v=""/>
    <s v="264.78"/>
    <s v=""/>
    <s v="915 PENDALE RD"/>
    <s v="EL PASO"/>
    <s v="1007464"/>
    <s v="US"/>
    <s v="NA"/>
    <s v="TX"/>
    <s v="79907-1721"/>
    <s v="AVENIDA AVELINO RIBEIRO, 900"/>
    <s v="PARAISOPOLIS"/>
    <s v="724381"/>
    <s v="BR"/>
    <s v="SA"/>
    <s v="MG"/>
    <s v="37660-000"/>
    <s v="SPS"/>
    <s v="Pending"/>
    <s v=""/>
    <s v=""/>
    <s v="0"/>
    <s v=""/>
    <s v=""/>
    <s v=""/>
    <s v="Supplier"/>
    <s v=""/>
    <s v="Invoice"/>
    <s v=""/>
    <s v=""/>
    <s v="TEXTAPE, INC.-1007464"/>
    <s v=""/>
    <s v="0"/>
    <s v="Pending - "/>
    <s v="264.78"/>
    <s v="264.78"/>
    <s v=";"/>
    <s v=";"/>
    <s v=";"/>
    <s v="BR"/>
    <s v="corola"/>
    <s v="USD"/>
    <s v="Other"/>
    <s v=""/>
    <s v=""/>
    <s v=""/>
    <s v="1"/>
    <s v=""/>
    <s v=""/>
    <s v=""/>
    <s v="0"/>
    <s v=""/>
    <s v=""/>
    <s v=""/>
    <s v=""/>
    <s v="183194547"/>
    <s v=""/>
    <s v="183194547"/>
  </r>
  <r>
    <d v="2024-06-01T00:00:00"/>
    <x v="13"/>
    <n v="142439"/>
    <s v="Compra componente - recuperado via ICC"/>
    <s v="JOHN DEERE"/>
    <d v="2024-06-24T00:00:00"/>
    <s v="Paraisopolis"/>
    <s v="Inbound Premium"/>
    <n v="68.94"/>
    <n v="68.94"/>
    <n v="9.6474662583246351E-5"/>
    <s v="PC-Plant PC Resp"/>
    <s v="Cost Recovery"/>
    <s v="APTIV MANUFATURA E SERVICOS DE-734226"/>
    <s v="APTIV CASTELO BRANCO PT60-760862"/>
    <s v="ITEM ESTÁ SOB DESVIO PARA EVITAR COMPRA DE MOQ, PORÉM O DESVIO NÃO FOI APROVADO PARA O CHICOTE NOVO."/>
    <s v="DHL Express SA"/>
    <s v=""/>
    <s v="12048451;"/>
    <s v=";"/>
    <s v=";"/>
    <s v="Aptiv"/>
    <s v="Premium - Productive"/>
    <s v="Moraes.Arnaldo@aptiv.com"/>
    <s v="2024-06-21T03:01:31.37"/>
    <s v="2024-06-21T03:00:46.48"/>
    <s v="SA"/>
    <s v="Closed Recovered"/>
    <s v="0"/>
    <s v=""/>
    <s v="0"/>
    <s v=""/>
    <s v="10012"/>
    <s v="Q11"/>
    <s v=""/>
    <s v=""/>
    <s v="Recoverable"/>
    <s v="Recuperado via ICC"/>
    <s v="68.94"/>
    <s v=""/>
    <s v="ZONA INDUSTRIAL MONTALVAO RUA G"/>
    <s v="CASTELO BRANCO"/>
    <s v="760862"/>
    <s v="PT"/>
    <s v="EMEA"/>
    <s v="05"/>
    <s v="6000-459"/>
    <s v="AVENIDA AVELINO RIBEIRO Nr.900 BAIR"/>
    <s v="BRASIL"/>
    <s v="734226"/>
    <s v="BR"/>
    <s v="SA"/>
    <s v="BR"/>
    <s v="37660-000"/>
    <s v="SPS"/>
    <s v="Pending"/>
    <s v=""/>
    <s v=""/>
    <s v="0"/>
    <s v=""/>
    <s v=""/>
    <s v=""/>
    <s v="Aptiv"/>
    <s v=""/>
    <s v="Invoice"/>
    <s v=""/>
    <s v=""/>
    <s v=""/>
    <s v=""/>
    <s v="0"/>
    <s v="Pending - "/>
    <s v="68.94"/>
    <s v="68.94"/>
    <s v=";"/>
    <s v=";"/>
    <s v=";"/>
    <s v="BR"/>
    <s v="GAVEA"/>
    <s v="USD"/>
    <s v=""/>
    <s v=""/>
    <s v=""/>
    <s v=""/>
    <s v="1"/>
    <s v=""/>
    <s v=""/>
    <s v=""/>
    <s v="0"/>
    <s v=""/>
    <s v=""/>
    <s v=""/>
    <s v=""/>
    <s v=""/>
    <s v=""/>
    <s v=""/>
  </r>
  <r>
    <d v="2024-06-01T00:00:00"/>
    <x v="0"/>
    <n v="142786"/>
    <s v="Project  samples/ prototypes - absorb by SC"/>
    <s v="VW"/>
    <d v="2024-06-24T00:00:00"/>
    <s v="Paraisopolis"/>
    <s v="Inbound Premium"/>
    <n v="340.26"/>
    <n v="340.26"/>
    <n v="4.7615997520416892E-4"/>
    <s v="E1P-Prototypes/Samples"/>
    <s v="Cost Recovery"/>
    <s v="APTIV MANUFATURA E SERVICOS DE-724381"/>
    <s v="Elétrica UP-Dummy"/>
    <s v="Parts for project development. Freight will be absorbed at the SC 090-24 quotation."/>
    <s v="TRANSPORTADORA PITUTA"/>
    <s v="PTA-00174493"/>
    <s v="35874750;"/>
    <s v=";"/>
    <s v=";"/>
    <s v="Aptiv"/>
    <s v="Premium - Productive"/>
    <s v="Stefany.Tressoldi@aptiv.com"/>
    <s v="2024-06-24T03:05:29.27"/>
    <s v="2024-06-25T11:47:00.00"/>
    <s v="SA"/>
    <s v="Closed Recovered"/>
    <s v="0"/>
    <s v=""/>
    <s v="0"/>
    <s v=""/>
    <s v="10012"/>
    <s v="Q11"/>
    <s v=""/>
    <s v=""/>
    <s v="Recoverable"/>
    <s v=""/>
    <s v="1700"/>
    <s v=""/>
    <s v="R. Ulisses Leme, 1410 - Parque Guainco, Mogi Guaçu - SP, 13844-115"/>
    <s v="MOGI GUAÇU"/>
    <s v="Dummy"/>
    <s v="BR"/>
    <s v="SA"/>
    <s v="SP"/>
    <s v="13844115"/>
    <s v="AVENIDA AVELINO RIBEIRO, 900"/>
    <s v="PARAISOPOLIS"/>
    <s v="724381"/>
    <s v="BR"/>
    <s v="SA"/>
    <s v="MG"/>
    <s v="37660-000"/>
    <s v="SPS"/>
    <s v="Approved"/>
    <s v="Edilson, Geraldo"/>
    <s v="2024-06-25T11:47:00.00"/>
    <s v="0"/>
    <s v="TRANSPORTADORA PITUTA"/>
    <s v=""/>
    <s v=""/>
    <s v="Aptiv"/>
    <s v=""/>
    <s v="Invoice"/>
    <s v="Invoice"/>
    <s v=""/>
    <s v=""/>
    <s v="0 Days 20 Hr 41 Min "/>
    <s v="500"/>
    <s v="Approved -  ;; Approved -  ;"/>
    <s v="340.26"/>
    <s v="340.26"/>
    <s v=";"/>
    <s v=";"/>
    <s v=";"/>
    <s v="BR"/>
    <s v="246 A0 SUV"/>
    <s v="BRL"/>
    <s v=""/>
    <s v=""/>
    <s v=""/>
    <s v=""/>
    <s v="0.20015212"/>
    <s v=""/>
    <s v=""/>
    <s v=""/>
    <s v="0"/>
    <s v=""/>
    <s v=""/>
    <s v=""/>
    <s v=""/>
    <s v=""/>
    <s v=""/>
    <s v=""/>
  </r>
  <r>
    <d v="2024-06-01T00:00:00"/>
    <x v="0"/>
    <n v="142894"/>
    <s v="Project  samples/ prototypes - absorb by PIECE/PRICE"/>
    <s v="Stellantis"/>
    <d v="2024-06-24T00:00:00"/>
    <s v="Paraisopolis"/>
    <s v="Inbound Premium"/>
    <n v="51"/>
    <n v="51"/>
    <n v="7.136941966558695E-5"/>
    <s v="E1P-Prototypes/Samples"/>
    <s v="Cost Recovery"/>
    <s v="APTIV MANUFATURA E SERVICOS DE-734226"/>
    <s v="SERENDIPITY ELECTRONICS-749804"/>
    <s v="Parts for sales from prototype pieces. Freight is included in the piece price."/>
    <s v="DHL Express SA"/>
    <s v="PTA-00174383"/>
    <s v="15546817;"/>
    <s v=";"/>
    <s v=";"/>
    <s v="Aptiv"/>
    <s v="Premium - Productive"/>
    <s v="rayzza.peres@aptiv.com"/>
    <s v="2024-06-24T07:20:42.66"/>
    <s v="2024-06-24T07:30:11.00"/>
    <s v="SA"/>
    <s v="Closed Recovered"/>
    <s v="0"/>
    <s v=""/>
    <s v="51"/>
    <s v=""/>
    <s v="10012"/>
    <s v="Q11"/>
    <s v=""/>
    <s v="51"/>
    <s v="Recoverable"/>
    <s v=""/>
    <s v="51"/>
    <s v="USD"/>
    <s v="152 E MAIN ST"/>
    <s v="HUNTINGTON"/>
    <s v="749804"/>
    <s v="US"/>
    <s v="NA"/>
    <s v="NY"/>
    <s v="11743-2958"/>
    <s v="AVENIDA AVELINO RIBEIRO Nr.900 BAIR"/>
    <s v="BRASIL"/>
    <s v="734226"/>
    <s v="BR"/>
    <s v="SA"/>
    <s v="BR"/>
    <s v="37660-000"/>
    <s v="SPS"/>
    <s v="Approved"/>
    <s v="Edilson, Geraldo"/>
    <s v="2024-06-24T07:30:11.00"/>
    <s v="0"/>
    <s v="DHL Express SA"/>
    <s v="6875974486"/>
    <s v=""/>
    <s v="Aptiv"/>
    <s v=""/>
    <s v="Invoice"/>
    <s v="Invoice"/>
    <s v=""/>
    <s v=""/>
    <s v="0 Days 0 Hr 9 Min "/>
    <s v="500"/>
    <s v="Approved -  ;; Approved -  ;"/>
    <s v="51"/>
    <s v="51"/>
    <s v=";"/>
    <s v=";"/>
    <s v=";"/>
    <s v="BR"/>
    <s v="GSE MHEV"/>
    <s v="USD"/>
    <s v=""/>
    <s v=""/>
    <s v=""/>
    <s v="DPP75466 "/>
    <s v="1"/>
    <s v="1"/>
    <s v=""/>
    <s v=""/>
    <s v="0"/>
    <s v=""/>
    <s v=""/>
    <s v=""/>
    <s v=""/>
    <s v=""/>
    <s v=""/>
    <s v=""/>
  </r>
  <r>
    <d v="2024-06-01T00:00:00"/>
    <x v="0"/>
    <n v="143009"/>
    <s v="Project  samples/ prototypes - absorb by PIECE/PRICE"/>
    <s v="JOHN DEERE"/>
    <d v="2024-06-25T00:00:00"/>
    <s v="Paraisopolis"/>
    <s v="Inbound Premium"/>
    <n v="56"/>
    <n v="56"/>
    <n v="7.8366421593585659E-5"/>
    <s v="E1P-Prototypes/Samples"/>
    <s v="Cost Recovery"/>
    <s v="APTIV MANUFATURA E SERVICOS DE-734226"/>
    <s v="SERENDIPITY ELECTRONICS-749804"/>
    <s v="Parts for sales from prototype pieces. Freight is included in the piece price."/>
    <s v="DHL Express SA"/>
    <s v="PTA-00174844"/>
    <s v="15342110;"/>
    <s v=";"/>
    <s v=";"/>
    <s v="Aptiv"/>
    <s v="Premium - Productive"/>
    <s v="rayzza.peres@aptiv.com"/>
    <s v="2024-06-25T12:05:09.44"/>
    <s v="2024-06-26T11:03:08.00"/>
    <s v="SA"/>
    <s v="Closed Recovered"/>
    <s v="0"/>
    <s v=""/>
    <s v="56"/>
    <s v=""/>
    <s v="10012"/>
    <s v="Q11"/>
    <s v=""/>
    <s v="56"/>
    <s v="Recoverable"/>
    <s v=""/>
    <s v="56"/>
    <s v="USD"/>
    <s v="152 E MAIN ST"/>
    <s v="HUNTINGTON"/>
    <s v="749804"/>
    <s v="US"/>
    <s v="NA"/>
    <s v="NY"/>
    <s v="11743-2958"/>
    <s v="AVENIDA AVELINO RIBEIRO Nr.900 BAIR"/>
    <s v="BRASIL"/>
    <s v="734226"/>
    <s v="BR"/>
    <s v="SA"/>
    <s v="BR"/>
    <s v="37660-000"/>
    <s v="SPS"/>
    <s v="Approved"/>
    <s v="Edilson, Geraldo"/>
    <s v="2024-06-26T11:03:08.00"/>
    <s v="0"/>
    <s v="DHL Express SA"/>
    <s v="3241741882"/>
    <s v=""/>
    <s v="Aptiv"/>
    <s v=""/>
    <s v="Invoice"/>
    <s v="Invoice"/>
    <s v=""/>
    <s v=""/>
    <s v="0 Days 22 Hr 57 Min "/>
    <s v="500"/>
    <s v="Approved -  ;; Approved -  ;"/>
    <s v="56"/>
    <s v="56"/>
    <s v=";"/>
    <s v=";"/>
    <s v=";"/>
    <s v="BR"/>
    <s v="DOURADO"/>
    <s v="USD"/>
    <s v=""/>
    <s v=""/>
    <s v=""/>
    <s v="DPP75477 "/>
    <s v="1"/>
    <s v="1"/>
    <s v=""/>
    <s v=""/>
    <s v="0"/>
    <s v=""/>
    <s v=""/>
    <s v=""/>
    <s v=""/>
    <s v=""/>
    <s v=""/>
    <s v=""/>
  </r>
  <r>
    <d v="2024-06-01T00:00:00"/>
    <x v="0"/>
    <n v="143410"/>
    <s v="Project  samples/ prototypes - absorb by SC"/>
    <s v="JOHN DEERE"/>
    <d v="2024-06-25T00:00:00"/>
    <s v="Paraisopolis"/>
    <s v="Inbound Premium"/>
    <n v="120.09"/>
    <n v="120.09"/>
    <n v="1.6805399230667326E-4"/>
    <s v="E1P-Prototypes/Samples"/>
    <s v="Cost Recovery"/>
    <s v="APTIV MANUFATURA E SERVICOS DE-733223"/>
    <s v="MTA S P A-737725"/>
    <s v="Parts for project development. Freight will be absorbed at the SC 161-23 quotation."/>
    <s v="TRANSPORTADORA PITUTA"/>
    <s v=""/>
    <s v="35825354;"/>
    <s v=";"/>
    <s v=";"/>
    <s v="Aptiv"/>
    <s v="Premium - Productive"/>
    <s v="Stefany.Tressoldi@aptiv.com"/>
    <s v="2024-06-26T05:56:57.07"/>
    <s v="2024-06-26T05:56:50.19"/>
    <s v="SA"/>
    <s v="Closed Recovered"/>
    <s v="0"/>
    <s v=""/>
    <s v="120.09"/>
    <s v=""/>
    <s v="10012"/>
    <s v="Q11"/>
    <s v=""/>
    <s v="600"/>
    <s v="Recoverable"/>
    <s v=""/>
    <s v="600"/>
    <s v="BRL"/>
    <s v="VIALE DELLINDUSTRIA 12"/>
    <s v="CODOGNO"/>
    <s v="737725"/>
    <s v="IT"/>
    <s v="EMEA"/>
    <s v="LO"/>
    <s v="26845"/>
    <s v="AVENIDA AVELINO RIBEIRO, 900"/>
    <s v="PARAISOPOLIS"/>
    <s v="733223"/>
    <s v="BR"/>
    <s v="SA"/>
    <s v="MG"/>
    <s v="37660-000"/>
    <s v="SPS"/>
    <s v="Pending"/>
    <s v=""/>
    <s v=""/>
    <s v="0"/>
    <s v="TRANSPORTADORA PITUTA"/>
    <s v=""/>
    <s v=""/>
    <s v="Aptiv"/>
    <s v=""/>
    <s v="Invoice"/>
    <s v="Invoice"/>
    <s v=""/>
    <s v=""/>
    <s v=""/>
    <s v="0"/>
    <s v="Pending - "/>
    <s v="120.09"/>
    <s v="120.09"/>
    <s v=";"/>
    <s v=";"/>
    <s v=";"/>
    <s v="BR"/>
    <s v="7M"/>
    <s v="BRL"/>
    <s v=""/>
    <s v=""/>
    <s v=""/>
    <s v="DPP74615"/>
    <s v="0.20015212"/>
    <s v="0.20015212"/>
    <s v=""/>
    <s v=""/>
    <s v="0"/>
    <s v=""/>
    <s v=""/>
    <s v=""/>
    <s v=""/>
    <s v=""/>
    <s v=""/>
    <s v=""/>
  </r>
  <r>
    <d v="2024-06-01T00:00:00"/>
    <x v="2"/>
    <n v="143020"/>
    <s v="Internal Strategy - discount TAOS"/>
    <s v="VW"/>
    <d v="2024-06-26T00:00:00"/>
    <s v="Pinhal"/>
    <s v="Inbound Premium"/>
    <n v="655.48"/>
    <n v="655.48"/>
    <n v="9.1727896475292023E-4"/>
    <s v="PC-Plant PC Resp"/>
    <s v="Normal"/>
    <s v="APTIV MANUFATURA E SERVICOS DE-727173"/>
    <s v="MOLEX INTERCONNECT GMBH-1057310"/>
    <s v="Estratégia interna - Discount aplicado na programação"/>
    <s v="JAS DO BRASIL LTD"/>
    <s v="PTA-00174966"/>
    <s v="35332334;"/>
    <s v=";"/>
    <s v=";"/>
    <s v="Aptiv"/>
    <s v="Premium - Productive"/>
    <s v="Joliel.Willian.Reis@aptiv.com"/>
    <s v="2024-06-25T12:52:18.89"/>
    <s v="2024-06-26T07:23:18.00"/>
    <s v="SA"/>
    <s v="Closed Not Recovered"/>
    <s v="0"/>
    <s v=""/>
    <s v="0"/>
    <s v="2024-06-25T00:00:00"/>
    <s v="10010"/>
    <s v="Q18"/>
    <s v=""/>
    <s v=""/>
    <s v="Non-Recoverable"/>
    <s v=""/>
    <s v="655.48"/>
    <s v=""/>
    <s v="GRASHOFSTR 17"/>
    <s v="ETTLINGEN"/>
    <s v="1057310"/>
    <s v="DE"/>
    <s v="EMEA"/>
    <s v="BW"/>
    <s v="76275"/>
    <s v="JOSE MONFARDINI N 3 845 LOTEAMENTO"/>
    <s v="ESPIRITO SANTO DO PINHAL"/>
    <s v="727173"/>
    <s v="BR"/>
    <s v="SA"/>
    <s v="SP"/>
    <s v="13990000"/>
    <s v="SPS"/>
    <s v="Approved"/>
    <s v="Carvalho, Eliane R"/>
    <s v="2024-06-26T07:23:18.00"/>
    <s v="0"/>
    <s v=""/>
    <s v=""/>
    <s v=""/>
    <s v="Aptiv"/>
    <s v=""/>
    <s v="Personal Estimate"/>
    <s v="Personal Estimate"/>
    <s v="VW"/>
    <s v=""/>
    <s v="1 Days 6 Hr 31 Min "/>
    <s v="1000"/>
    <s v="Approved -  ;; Approved -  ;; Approved -  ;"/>
    <s v="655.48"/>
    <s v="655.48"/>
    <s v=";"/>
    <s v=";"/>
    <s v=";"/>
    <s v="BR"/>
    <s v="GM"/>
    <s v="USD"/>
    <s v=""/>
    <s v=""/>
    <s v=""/>
    <s v=""/>
    <s v="1"/>
    <s v=""/>
    <s v=""/>
    <s v=""/>
    <s v="0"/>
    <s v=""/>
    <s v=""/>
    <s v=""/>
    <s v=""/>
    <s v="490218272"/>
    <s v=""/>
    <s v=""/>
  </r>
  <r>
    <d v="2024-06-01T00:00:00"/>
    <x v="2"/>
    <n v="143072"/>
    <s v="Internal Strategy - discount TAOS"/>
    <s v="VW"/>
    <d v="2024-06-26T00:00:00"/>
    <s v="Pinhal"/>
    <s v="Inbound Premium"/>
    <n v="195.19"/>
    <n v="185"/>
    <n v="2.7314896126521404E-4"/>
    <s v="PC-Plant PC Resp"/>
    <s v="Normal"/>
    <s v="APTIV MANUFATURA E SERVICOS DE-728338"/>
    <s v="SCHULTE &amp; CO GMBH-735471"/>
    <s v="Estratégia Interna TAOS_Discount aplicado na programação"/>
    <s v="DHL Express SA"/>
    <s v="PTA-00174843"/>
    <s v="33118171;"/>
    <s v=";"/>
    <s v=";"/>
    <s v="Aptiv"/>
    <s v="Premium - Productive"/>
    <s v="bruno.g.silva2@aptiv.com"/>
    <s v="2024-06-25T03:24:51.30"/>
    <s v="2024-06-28T02:58:09.00"/>
    <s v="SA"/>
    <s v="Closed Not Recovered"/>
    <s v="0"/>
    <s v=""/>
    <s v="195.19"/>
    <s v="2024-06-25T00:00:00"/>
    <s v="10010"/>
    <s v="Q18"/>
    <s v=""/>
    <s v="195.19"/>
    <s v="Non-Recoverable"/>
    <s v=""/>
    <s v="185"/>
    <s v="USD"/>
    <s v="AN DER ISERKULE 26/31"/>
    <s v="HEMER"/>
    <s v="735471"/>
    <s v="DE"/>
    <s v="EMEA"/>
    <s v="05"/>
    <s v="58675"/>
    <s v="JOSE MONFARDINI N 3 845 LOTEAMENTO"/>
    <s v="ESPIRITO SANTO DO PINHAL"/>
    <s v="728338"/>
    <s v="BR"/>
    <s v="SA"/>
    <s v="SP"/>
    <s v="13990000"/>
    <s v="SPS"/>
    <s v="Approved"/>
    <s v="Edilson, Geraldo"/>
    <s v="2024-06-26T11:02:49.00"/>
    <s v="0"/>
    <s v=""/>
    <s v="8398013621"/>
    <s v=""/>
    <s v="Aptiv"/>
    <s v=""/>
    <s v="Personal Estimate"/>
    <s v="Personal Estimate"/>
    <s v="VW"/>
    <s v=""/>
    <s v="0 Days 19 Hr 37 Min "/>
    <s v="500"/>
    <s v="Approved -  ;; Approved -  ;"/>
    <s v="195.19"/>
    <s v="195.19"/>
    <s v=";"/>
    <s v=";"/>
    <s v=";"/>
    <s v="BR"/>
    <s v="TAOS"/>
    <s v="USD"/>
    <s v=""/>
    <s v=""/>
    <s v=""/>
    <s v="33118171, 33118172, 33118244"/>
    <s v="1"/>
    <s v="1"/>
    <s v=""/>
    <s v=""/>
    <s v="0"/>
    <s v=""/>
    <s v=""/>
    <s v=""/>
    <s v=""/>
    <s v=""/>
    <s v=""/>
    <s v=""/>
  </r>
  <r>
    <d v="2024-06-01T00:00:00"/>
    <x v="9"/>
    <n v="143394"/>
    <s v="P&amp;A"/>
    <s v="FIAT"/>
    <d v="2024-06-26T00:00:00"/>
    <s v="Paraisopolis"/>
    <s v="Inbound Premium"/>
    <n v="705"/>
    <n v="705"/>
    <n v="9.8657727184781963E-4"/>
    <s v="OOOT-Other/Sales"/>
    <s v="Normal"/>
    <s v="APTIV MANUFATURA E SERVICOS DE-724381"/>
    <s v="A E C SRL-735796"/>
    <s v="Critico para atender programação de peças de P&amp;A FIAT"/>
    <s v="DHL Express SA"/>
    <s v=""/>
    <s v="33142201;"/>
    <s v="900;"/>
    <s v="87.70;"/>
    <s v="Aptiv"/>
    <s v="Premium - Productive"/>
    <s v="marcia.p.torres@aptiv.com"/>
    <s v="2024-06-26T05:26:24.73"/>
    <s v="2024-06-26T05:23:38.77"/>
    <s v="SA"/>
    <s v="Closed Not Recovered"/>
    <s v="0"/>
    <s v=""/>
    <s v="0"/>
    <s v=""/>
    <s v="10012"/>
    <s v="Q11"/>
    <s v=""/>
    <s v=""/>
    <s v="Non-Recoverable"/>
    <s v=""/>
    <s v="705"/>
    <s v="USD"/>
    <s v="STRADA DEL FRANCESE 99"/>
    <s v="TORINO"/>
    <s v="735796"/>
    <s v="IT"/>
    <s v="EMEA"/>
    <s v="TO"/>
    <s v="10156"/>
    <s v="AVENIDA AVELINO RIBEIRO, 900"/>
    <s v="PARAISOPOLIS"/>
    <s v="724381"/>
    <s v="BR"/>
    <s v="SA"/>
    <s v="MG"/>
    <s v="37660-000"/>
    <s v="SPS"/>
    <s v="Pending"/>
    <s v=""/>
    <s v=""/>
    <s v="0"/>
    <s v=""/>
    <s v="18 3863 6973"/>
    <s v=""/>
    <s v="Aptiv"/>
    <s v=""/>
    <s v="Invoice"/>
    <s v=""/>
    <s v="FIAT"/>
    <s v=""/>
    <s v=""/>
    <s v="0"/>
    <s v="Pending - "/>
    <s v="705"/>
    <s v="705"/>
    <s v=";"/>
    <s v="120x80x70;"/>
    <s v=";"/>
    <s v="BR"/>
    <s v="P&amp;A"/>
    <s v="USD"/>
    <s v=""/>
    <s v=""/>
    <s v="Kg"/>
    <s v="Critico para atender programação de peças de P&amp;A FIAT"/>
    <s v="1"/>
    <s v="1"/>
    <s v=""/>
    <s v=""/>
    <s v="0"/>
    <s v="USD"/>
    <s v="1"/>
    <s v=""/>
    <s v=""/>
    <s v=""/>
    <s v=""/>
    <s v=""/>
  </r>
  <r>
    <d v="2024-06-01T00:00:00"/>
    <x v="2"/>
    <n v="143401"/>
    <s v="Internal Strategy - discount TAOS"/>
    <s v="VW"/>
    <d v="2024-06-27T00:00:00"/>
    <s v="Pinhal"/>
    <s v="Inbound Premium"/>
    <n v="978"/>
    <n v="978"/>
    <n v="1.3686135771165497E-3"/>
    <s v="PC-Plant PC Resp"/>
    <s v="Normal"/>
    <s v="APTIV MANUFATURA E SERVICOS DE-727173"/>
    <s v="KNIPPING KUNSTSTOFFTECHNIK GESSMANN-1060292"/>
    <s v="Estratégia interna - Discount aplicado na programação"/>
    <s v="JAS DO BRASIL LTD"/>
    <s v="PTA-00175153"/>
    <s v="15518745;"/>
    <s v=";"/>
    <s v=";"/>
    <s v="Aptiv"/>
    <s v="Premium - Productive"/>
    <s v="Joliel.Willian.Reis@aptiv.com"/>
    <s v="2024-06-26T05:31:12.26"/>
    <s v="2024-06-27T05:16:47.00"/>
    <s v="SA"/>
    <s v="Closed Not Recovered"/>
    <s v="0"/>
    <s v=""/>
    <s v="0"/>
    <s v="2024-06-26T00:00:00"/>
    <s v="10010"/>
    <s v="Q18"/>
    <s v=""/>
    <s v=""/>
    <s v="Non-Recoverable"/>
    <s v=""/>
    <s v="978"/>
    <s v=""/>
    <s v="SONTHEIMER FELD 1"/>
    <s v="TALHEIM"/>
    <s v="1060292"/>
    <s v="DE"/>
    <s v="EMEA"/>
    <s v="BW"/>
    <s v="74388"/>
    <s v="JOSE MONFARDINI N 3 845 LOTEAMENTO"/>
    <s v="ESPIRITO SANTO DO PINHAL"/>
    <s v="727173"/>
    <s v="BR"/>
    <s v="SA"/>
    <s v="SP"/>
    <s v="13990000"/>
    <s v="SPS"/>
    <s v="Approved"/>
    <s v="Carvalho, Eliane R"/>
    <s v="2024-06-27T05:16:47.00"/>
    <s v="0"/>
    <s v=""/>
    <s v=""/>
    <s v=""/>
    <s v="Aptiv"/>
    <s v=""/>
    <s v="Personal Estimate"/>
    <s v="Personal Estimate"/>
    <s v="VW"/>
    <s v=""/>
    <s v="0 Days 23 Hr 45 Min "/>
    <s v="1000"/>
    <s v="Approved -  ;; Approved -  ;; Approved -  ;"/>
    <s v="978"/>
    <s v="978"/>
    <s v=";"/>
    <s v=";"/>
    <s v=";"/>
    <s v="BR"/>
    <s v="VW TAOS"/>
    <s v="USD"/>
    <s v=""/>
    <s v=""/>
    <s v=""/>
    <s v="33169807, 15523559, 10811536"/>
    <s v="1"/>
    <s v=""/>
    <s v=""/>
    <s v=""/>
    <s v="0"/>
    <s v=""/>
    <s v=""/>
    <s v=""/>
    <s v=""/>
    <s v="315658831"/>
    <s v=""/>
    <s v=""/>
  </r>
  <r>
    <d v="2024-06-01T00:00:00"/>
    <x v="0"/>
    <n v="143582"/>
    <s v="Project  samples/ prototypes - absorb by SC"/>
    <s v="CNH COMBINE"/>
    <d v="2024-06-27T00:00:00"/>
    <s v="Paraisopolis"/>
    <s v="Outbound Premium"/>
    <n v="522.6"/>
    <n v="522.6"/>
    <n v="7.3132664151442624E-4"/>
    <s v="E1D-Aptiv Design/Engineering changes"/>
    <s v="Cost Recovery"/>
    <s v="dummy-Dummy"/>
    <s v="APTIV MANUFATURA E SERVICOS DE-734227"/>
    <s v="Tempo de implementação, custos serão absorvidos por projeto usar a cotação SC912-22 . Solicitado por Murilo Moraes "/>
    <s v="TRANSPORTADORA PITUTA"/>
    <s v="PTA-00175152"/>
    <s v="35826055;"/>
    <s v="25;"/>
    <s v=";"/>
    <s v="Aptiv"/>
    <s v="Premium - Productive"/>
    <s v="aniger.f.martins@aptiv.com"/>
    <s v="2024-06-27T01:57:38.26"/>
    <s v="2024-06-27T05:15:49.00"/>
    <s v="SA"/>
    <s v="Closed Recovered"/>
    <s v="0"/>
    <s v=""/>
    <s v="522.6"/>
    <s v=""/>
    <s v="10012"/>
    <s v="Q11"/>
    <s v=""/>
    <s v="2611.03"/>
    <s v="Recoverable"/>
    <s v=""/>
    <s v="2611.03"/>
    <s v="BRL"/>
    <s v="AVENIDA AVELINO RIBEIRO, 900"/>
    <s v="PARAISOPOLIS"/>
    <s v="734227"/>
    <s v="BR"/>
    <s v="SA"/>
    <s v="MG"/>
    <s v="37660-000"/>
    <s v="dummy"/>
    <s v="PIRACICABA"/>
    <s v="Dummy"/>
    <s v="BR"/>
    <s v="SA"/>
    <s v="SP"/>
    <s v="13400 "/>
    <s v="SPS"/>
    <s v="Approved"/>
    <s v="Carvalho, Eliane R"/>
    <s v="2024-06-27T05:15:49.00"/>
    <s v="0"/>
    <s v=""/>
    <s v=""/>
    <s v=""/>
    <s v="Aptiv"/>
    <s v=""/>
    <s v="Email Quote"/>
    <s v="Email Quote"/>
    <s v=""/>
    <s v=""/>
    <s v="0 Days 3 Hr 18 Min "/>
    <s v="1000"/>
    <s v="Approved -  ;; Approved -  ;; Approved -  ;"/>
    <s v="522.6"/>
    <s v="522.6"/>
    <s v=";"/>
    <s v=";"/>
    <s v=";"/>
    <s v="BR"/>
    <s v="Sugar Cane"/>
    <s v="BRL"/>
    <s v=""/>
    <s v=""/>
    <s v=""/>
    <s v="Tempo de implementação, custos serão absorvidos por projeto usar a cotação SC912-22 . Solicitado por Murilo Moraes"/>
    <s v="0.20015212"/>
    <s v="0.20015212"/>
    <s v=""/>
    <s v=""/>
    <s v="0"/>
    <s v=""/>
    <s v=""/>
    <s v=""/>
    <s v=""/>
    <s v=""/>
    <s v=""/>
    <s v=""/>
  </r>
  <r>
    <d v="2024-06-01T00:00:00"/>
    <x v="0"/>
    <n v="143611"/>
    <s v="Project  samples/ prototypes - absorb by SC"/>
    <s v="Stellantis"/>
    <d v="2024-06-27T00:00:00"/>
    <s v="Paraisopolis"/>
    <s v="Inbound Premium"/>
    <n v="460.36"/>
    <n v="460.36"/>
    <n v="6.4422796151469819E-4"/>
    <s v="E1P-Prototypes/Samples"/>
    <s v="Cost Recovery"/>
    <s v="APTIV MANUFATURA E SERVICOS DE-724381"/>
    <s v="A RAYMOND BAGLANTI ELEMANLARI-744706"/>
    <s v="Parts for project development. Freight will be absorbed in the SC 1020-22 quotation"/>
    <s v="DHL Express SA"/>
    <s v=""/>
    <s v="10890427 ;"/>
    <s v=";"/>
    <s v=";"/>
    <s v="Aptiv"/>
    <s v="Premium - Productive"/>
    <s v="rayzza.peres@aptiv.com"/>
    <s v="2024-06-27T03:14:34.98"/>
    <s v="2024-06-27T03:14:27.78"/>
    <s v="SA"/>
    <s v="Closed Recovered"/>
    <s v="0"/>
    <s v=""/>
    <s v="460.36"/>
    <s v=""/>
    <s v="10012"/>
    <s v="Q11"/>
    <s v=""/>
    <s v="425"/>
    <s v="Recoverable"/>
    <s v=""/>
    <s v="425"/>
    <s v="EUR"/>
    <s v="TOSB 3 CADDE 14 YOL. 59 PARSEL GEBZ"/>
    <s v="KOCAELI"/>
    <s v="744706"/>
    <s v="TR"/>
    <s v="EMEA"/>
    <s v="41"/>
    <s v="41490"/>
    <s v="AVENIDA AVELINO RIBEIRO, 900"/>
    <s v="PARAISOPOLIS"/>
    <s v="724381"/>
    <s v="BR"/>
    <s v="SA"/>
    <s v="MG"/>
    <s v="37660-000"/>
    <s v="SPS"/>
    <s v="Pending"/>
    <s v=""/>
    <s v=""/>
    <s v="0"/>
    <s v="Expeditors International"/>
    <s v=""/>
    <s v=""/>
    <s v="Aptiv"/>
    <s v=""/>
    <s v="Email Quote"/>
    <s v="Invoice"/>
    <s v=""/>
    <s v=""/>
    <s v=""/>
    <s v="0"/>
    <s v="Pending - "/>
    <s v="460.36"/>
    <s v="460.36"/>
    <s v=";"/>
    <s v=";"/>
    <s v=";"/>
    <s v="BR"/>
    <s v="SMART CAR CC22"/>
    <s v="EUR"/>
    <s v=""/>
    <s v=""/>
    <s v=""/>
    <s v="10890427 "/>
    <s v="1.0832"/>
    <s v="1.0832"/>
    <s v=""/>
    <s v=""/>
    <s v="0"/>
    <s v=""/>
    <s v=""/>
    <s v=""/>
    <s v=""/>
    <s v=""/>
    <s v=""/>
    <s v=""/>
  </r>
  <r>
    <d v="2024-06-01T00:00:00"/>
    <x v="0"/>
    <n v="143655"/>
    <s v="Project  samples/ prototypes - absorb by SC"/>
    <s v="JOHN DEERE"/>
    <d v="2024-06-27T00:00:00"/>
    <s v="Paraisopolis"/>
    <s v="Inbound Premium"/>
    <n v="56"/>
    <n v="56"/>
    <n v="7.8366421593585659E-5"/>
    <s v="E1P-Prototypes/Samples"/>
    <s v="Cost Recovery"/>
    <s v="APTIV MANUFATURA E SERVICOS DE-724381"/>
    <s v="APTIV SERVICES 2 US  INC-750014"/>
    <s v="Parts for project development. Freight will be absorbed in the SC 529-23 quotation"/>
    <s v="DHL Express SA"/>
    <s v="PTA-00175156"/>
    <s v="35826029;"/>
    <s v=";"/>
    <s v=";"/>
    <s v="Aptiv"/>
    <s v="Premium - Productive"/>
    <s v="rayzza.peres@aptiv.com"/>
    <s v="2024-06-27T05:14:38.89"/>
    <s v="2024-06-27T05:38:42.00"/>
    <s v="SA"/>
    <s v="Closed Recovered"/>
    <s v="0"/>
    <s v=""/>
    <s v="56"/>
    <s v=""/>
    <s v="10012"/>
    <s v="Q11"/>
    <s v=""/>
    <s v="56"/>
    <s v="Recoverable"/>
    <s v=""/>
    <s v="56"/>
    <s v="USD"/>
    <s v="5820 INNOVATION DR"/>
    <s v="TROY"/>
    <s v="750014"/>
    <s v="US"/>
    <s v="NA"/>
    <s v="MI"/>
    <s v="48098-2819"/>
    <s v="AVENIDA AVELINO RIBEIRO, 900"/>
    <s v="PARAISOPOLIS"/>
    <s v="724381"/>
    <s v="BR"/>
    <s v="SA"/>
    <s v="MG"/>
    <s v="37660-000"/>
    <s v="SPS"/>
    <s v="Approved"/>
    <s v="Edilson, Geraldo"/>
    <s v="2024-06-27T05:38:42.00"/>
    <s v="0"/>
    <s v="DHL Express SA"/>
    <s v=""/>
    <s v=""/>
    <s v="Aptiv"/>
    <s v=""/>
    <s v="Email Quote"/>
    <s v="Invoice"/>
    <s v=""/>
    <s v=""/>
    <s v="0 Days 0 Hr 24 Min "/>
    <s v="500"/>
    <s v="Approved -  ;; Approved -  ;"/>
    <s v="56"/>
    <s v="56"/>
    <s v=";"/>
    <s v=";"/>
    <s v=";"/>
    <s v="BR"/>
    <s v="MERCURY"/>
    <s v="USD"/>
    <s v=""/>
    <s v=""/>
    <s v=""/>
    <s v="DPP75229"/>
    <s v="1"/>
    <s v="1"/>
    <s v=""/>
    <s v=""/>
    <s v="0"/>
    <s v=""/>
    <s v=""/>
    <s v=""/>
    <s v=""/>
    <s v=""/>
    <s v=""/>
    <s v=""/>
  </r>
  <r>
    <d v="2024-06-01T00:00:00"/>
    <x v="0"/>
    <n v="143657"/>
    <s v="Project  samples/ prototypes - absorb by NQE"/>
    <s v="CNH COMBINE"/>
    <d v="2024-06-27T00:00:00"/>
    <s v="Paraisopolis"/>
    <s v="Inbound Premium"/>
    <n v="54.64"/>
    <n v="54.64"/>
    <n v="7.6463237069170016E-5"/>
    <s v="E1D-Aptiv Design/Engineering changes"/>
    <s v="Cost Recovery"/>
    <s v="APTIV MANUFATURA E SERVICOS DE-724381"/>
    <s v="ANIXTER DEUTSCHLAND GMBH-768073"/>
    <s v="Material critico para atender monagem de prototipo conforme solicitação do Murillo Moraes. custo do aereo dentro da NQE178-24"/>
    <s v="DHL Express SA"/>
    <s v="PTA-00175155"/>
    <s v="35886212;"/>
    <s v="500;"/>
    <s v="1.90;"/>
    <s v="Aptiv"/>
    <s v="Premium - Productive"/>
    <s v="marcia.p.torres@aptiv.com"/>
    <s v="2024-06-27T05:31:18.66"/>
    <s v="2024-06-27T05:38:28.00"/>
    <s v="SA"/>
    <s v="Closed Recovered"/>
    <s v="0"/>
    <s v=""/>
    <s v="54.64"/>
    <s v=""/>
    <s v="10012"/>
    <s v="Q11"/>
    <s v=""/>
    <s v="54.64"/>
    <s v="Recoverable"/>
    <s v=""/>
    <s v="54.64"/>
    <s v="USD"/>
    <s v="HEINRICH-LANZ-STR. 3"/>
    <s v="KORNTAL-MUENCHINGEN"/>
    <s v="768073"/>
    <s v="DE"/>
    <s v="EMEA"/>
    <s v="08"/>
    <s v="70825"/>
    <s v="AVENIDA AVELINO RIBEIRO, 900"/>
    <s v="PARAISOPOLIS"/>
    <s v="724381"/>
    <s v="BR"/>
    <s v="SA"/>
    <s v="MG"/>
    <s v="37660-000"/>
    <s v="SPS"/>
    <s v="Approved"/>
    <s v="Edilson, Geraldo"/>
    <s v="2024-06-27T05:38:28.00"/>
    <s v="0"/>
    <s v=""/>
    <s v="9603057155"/>
    <s v=""/>
    <s v="Aptiv"/>
    <s v=""/>
    <s v="Invoice"/>
    <s v="Invoice"/>
    <s v=""/>
    <s v=""/>
    <s v="0 Days 0 Hr 7 Min "/>
    <s v="500"/>
    <s v="Approved -  ;; Approved -  ;"/>
    <s v="54.64"/>
    <s v="54.64"/>
    <s v=";"/>
    <s v="38x38x18;"/>
    <s v=";"/>
    <s v="BR"/>
    <s v="CNH"/>
    <s v="USD"/>
    <s v=""/>
    <s v=""/>
    <s v="Kg"/>
    <s v="Material critico para atender monagem de prototipo conforme solicitação do Murillo Moraes. custo do aereo dentro da NQE178-24"/>
    <s v="1"/>
    <s v="1"/>
    <s v=""/>
    <s v=""/>
    <s v="0"/>
    <s v=""/>
    <s v=""/>
    <s v=""/>
    <s v=""/>
    <s v=""/>
    <s v=""/>
    <s v=""/>
  </r>
  <r>
    <d v="2024-06-01T00:00:00"/>
    <x v="11"/>
    <n v="143605"/>
    <s v="Vessel delay"/>
    <s v="GM"/>
    <d v="2024-06-28T00:00:00"/>
    <s v="Pinhal"/>
    <s v="Inbound Premium"/>
    <n v="410.71"/>
    <n v="410.71"/>
    <n v="5.7474773236967089E-4"/>
    <s v="PC-Plant PC Resp"/>
    <s v="Normal"/>
    <s v="APTIV MANUFATURA E SERVICOS DE DIST-1039282"/>
    <s v="Empresa de Transportes Covre-Dummy"/>
    <s v="Emergencial com a Covre para evitar parada de linha, atrasos na atracação do Navio Monte Pascoal ( M0387/24 ) devido à congestionamento do porto."/>
    <s v="EMPRESA DE TRANSPORTES COVRE"/>
    <s v="PTA-00175139"/>
    <s v="47315375;"/>
    <s v=";"/>
    <s v=";"/>
    <s v="Aptiv"/>
    <s v="Premium - Productive"/>
    <s v="rodrigo.perez@aptiv.com"/>
    <s v="2024-06-27T02:59:31.85"/>
    <s v="2024-06-27T04:06:40.00"/>
    <s v="SA"/>
    <s v="Closed Not Recovered"/>
    <s v="0"/>
    <s v=""/>
    <s v="0"/>
    <s v="2024-06-27T00:00:00"/>
    <s v="10010"/>
    <s v="Q18"/>
    <s v=""/>
    <s v=""/>
    <s v="Non-Recoverable"/>
    <s v=""/>
    <s v="410.71"/>
    <s v=""/>
    <s v="R. Hercílio Camargo Barbosa, 207"/>
    <s v="Santos"/>
    <s v="Dummy"/>
    <s v="BR"/>
    <s v="SA"/>
    <s v="Sao Paulo"/>
    <s v="11000000"/>
    <s v="RUA JOSE MONFARDINI 3845"/>
    <s v="ESPIRITO SANTO DO PINHAL"/>
    <s v="1039282"/>
    <s v="BR"/>
    <s v="SA"/>
    <s v="SP"/>
    <s v="13990-000"/>
    <s v="SPS"/>
    <s v="Approved"/>
    <s v="Edilson, Geraldo"/>
    <s v="2024-06-27T04:06:40.00"/>
    <s v="0"/>
    <s v="EMPRESA DE TRANSPORTES COVRE"/>
    <s v=""/>
    <s v=""/>
    <s v="Aptiv"/>
    <s v=""/>
    <s v="Personal Estimate"/>
    <s v="Personal Estimate"/>
    <s v=""/>
    <s v=""/>
    <s v="0 Days 1 Hr 7 Min "/>
    <s v="500"/>
    <s v="Approved -  ;; Approved -  ;"/>
    <s v="410.71"/>
    <s v="410.71"/>
    <s v=";"/>
    <s v=";"/>
    <s v=";"/>
    <s v="BR"/>
    <s v="BODY 01"/>
    <s v="USD"/>
    <s v=""/>
    <s v=""/>
    <s v=""/>
    <s v=""/>
    <s v="1"/>
    <s v=""/>
    <s v=""/>
    <s v=""/>
    <s v="0"/>
    <s v=""/>
    <s v=""/>
    <s v=""/>
    <s v=""/>
    <s v=""/>
    <s v="217616996"/>
    <s v=""/>
  </r>
  <r>
    <d v="2024-06-01T00:00:00"/>
    <x v="0"/>
    <n v="143901"/>
    <s v="Project  samples/ prototypes - absorb by PIECE/PRICE"/>
    <s v="JOHN DEERE"/>
    <d v="2024-06-28T00:00:00"/>
    <s v="Paraisopolis"/>
    <s v="Inbound Premium"/>
    <n v="56"/>
    <n v="56"/>
    <n v="7.8366421593585659E-5"/>
    <s v="E1P-Prototypes/Samples"/>
    <s v="Cost Recovery"/>
    <s v="APTIV MANUFATURA E SERVICOS DE-733223"/>
    <s v="SERENDIPITY ELECTRONICS-749804"/>
    <s v="Parts for sales from prototype pieces. Freight is included in the piece price."/>
    <s v="DHL Express SA"/>
    <s v="PTA-00175387"/>
    <s v="PE558126;"/>
    <s v=";"/>
    <s v=";"/>
    <s v="Aptiv"/>
    <s v="Premium - Productive"/>
    <s v="rayzza.peres@aptiv.com"/>
    <s v="2024-06-28T04:31:54.60"/>
    <s v="2024-06-28T05:05:13.00"/>
    <s v="SA"/>
    <s v="Closed Recovered"/>
    <s v="0"/>
    <s v=""/>
    <s v="56"/>
    <s v=""/>
    <s v="10012"/>
    <s v="Q11"/>
    <s v=""/>
    <s v="56"/>
    <s v="Recoverable"/>
    <s v=""/>
    <s v="56"/>
    <s v="USD"/>
    <s v="152 E MAIN ST"/>
    <s v="HUNTINGTON"/>
    <s v="749804"/>
    <s v="US"/>
    <s v="NA"/>
    <s v="NY"/>
    <s v="11743-2958"/>
    <s v="AVENIDA AVELINO RIBEIRO, 900"/>
    <s v="PARAISOPOLIS"/>
    <s v="733223"/>
    <s v="BR"/>
    <s v="SA"/>
    <s v="MG"/>
    <s v="37660-000"/>
    <s v="SPS"/>
    <s v="Approved"/>
    <s v="Edilson, Geraldo"/>
    <s v="2024-06-28T05:05:13.00"/>
    <s v="0"/>
    <s v=""/>
    <s v=" 8401543010"/>
    <s v=""/>
    <s v="Aptiv"/>
    <s v=""/>
    <s v="Invoice"/>
    <s v="Invoice"/>
    <s v=""/>
    <s v=""/>
    <s v="0 Days 0 Hr 33 Min "/>
    <s v="500"/>
    <s v="Approved -  ;"/>
    <s v="56"/>
    <s v="56"/>
    <s v=";"/>
    <s v=";"/>
    <s v=";"/>
    <s v="BR"/>
    <s v="DEX"/>
    <s v="USD"/>
    <s v=""/>
    <s v=""/>
    <s v=""/>
    <s v="DPP74829"/>
    <s v="1"/>
    <s v="1"/>
    <s v=""/>
    <s v=""/>
    <s v="0"/>
    <s v=""/>
    <s v=""/>
    <s v=""/>
    <s v=""/>
    <s v=""/>
    <s v=""/>
    <s v=""/>
  </r>
  <r>
    <d v="2024-02-01T00:00:00"/>
    <x v="9"/>
    <n v="101639"/>
    <s v="P&amp;A"/>
    <s v="VW"/>
    <d v="2024-02-06T00:00:00"/>
    <s v="Pinhal"/>
    <s v="Inbound Premium"/>
    <n v="1505"/>
    <n v="999"/>
    <n v="2.1060975803276149E-3"/>
    <s v="PC-Plant PC Resp"/>
    <s v="Normal"/>
    <s v="APTIV MANUFATURA E SERVICOS DE-727173"/>
    <s v="GEBAUER &amp; GRILLER-764018"/>
    <s v="Air freight needed to attend After Market"/>
    <s v="JAS DO BRASIL LTD"/>
    <s v="PTA-00151049"/>
    <s v="M4764102;"/>
    <s v=";"/>
    <s v=";"/>
    <m/>
    <s v="Premium - Productive"/>
    <s v="Joliel.Willian.Reis@aptiv.com"/>
    <n v="45327"/>
    <n v="45366"/>
    <s v="SA"/>
    <s v="Closed Not Recovered"/>
    <s v="0.0000"/>
    <m/>
    <s v="1505"/>
    <s v="2024-02-05T00:00:00"/>
    <s v="10010"/>
    <m/>
    <m/>
    <s v="1363.3000"/>
    <s v="Non-Recoverable"/>
    <m/>
    <s v="999.0000"/>
    <s v="EUR"/>
    <s v="NADRIZNI 677/E"/>
    <s v="MIKULOV"/>
    <s v="764018"/>
    <s v="CZ"/>
    <s v="EMEA"/>
    <s v="624"/>
    <s v="692 01"/>
    <s v="JOSE MONFARDINI N 3 845 LOTEAMENTO"/>
    <s v="ESPIRITO SANTO DO PINHAL"/>
    <s v="727173"/>
    <s v="BR"/>
    <s v="SA"/>
    <s v="SP"/>
    <s v="13990000"/>
    <s v="SPS"/>
    <s v="Approved"/>
    <s v="Naus, Angelica"/>
    <n v="45327"/>
    <s v="0"/>
    <m/>
    <s v="VIE47333257"/>
    <m/>
    <s v="Aptiv"/>
    <m/>
    <s v="Personal Estimate"/>
    <s v="Personal Estimate"/>
    <s v="VW"/>
    <m/>
    <s v="0 Days 2 Hr 35 Min "/>
    <s v="1000"/>
    <s v="Approved -  ;; Approved -  ;; Approved -  ;"/>
    <s v="1504.67"/>
    <s v="1504.67"/>
    <s v=";"/>
    <s v=";"/>
    <s v=";"/>
    <s v="BR"/>
    <s v="PRINCIPAL GP"/>
    <s v="USD"/>
    <m/>
    <m/>
    <m/>
    <m/>
    <s v="1.0000"/>
    <s v="1.1037"/>
    <m/>
    <m/>
    <s v="0.0000"/>
    <m/>
    <m/>
    <m/>
    <m/>
    <s v="Q18"/>
    <m/>
    <m/>
  </r>
  <r>
    <d v="2024-02-01T00:00:00"/>
    <x v="2"/>
    <n v="102704"/>
    <s v="Internal Strategy - discount TAOS"/>
    <s v="VW"/>
    <d v="2024-02-09T00:00:00"/>
    <s v="Pinhal"/>
    <s v="Inbound Premium"/>
    <n v="200"/>
    <n v="387"/>
    <n v="2.7988007711994881E-4"/>
    <s v="PC-Plant PC Resp"/>
    <s v="Cost Recovery Pending"/>
    <s v="APTIV MANUFATURA E SERVICOS DE-727173"/>
    <s v="FR. SCHULTE SPEZIAL-NIETENFABRIKATI-1053097"/>
    <s v="Air required due to TAOS rescheduling. We have the OK via email "/>
    <s v="JAS DO BRASIL LTD"/>
    <s v="PTA-00151720"/>
    <s v="33118171;"/>
    <s v=";"/>
    <s v=";"/>
    <m/>
    <s v="Premium - Productive"/>
    <s v="Joliel.Willian.Reis@aptiv.com"/>
    <n v="45330"/>
    <n v="45339"/>
    <s v="SA"/>
    <s v="Open"/>
    <s v="0.0000"/>
    <m/>
    <s v="200"/>
    <s v="2024-02-08T00:00:00"/>
    <s v="10010"/>
    <m/>
    <m/>
    <s v="199.8800"/>
    <s v="Recoverable"/>
    <m/>
    <s v="350.6300"/>
    <s v="USD"/>
    <s v="AM DROSTENSTUECK 36"/>
    <s v="LUEDENSCHEID"/>
    <s v="1053097"/>
    <s v="DE"/>
    <s v="EMEA"/>
    <s v="NW"/>
    <s v="58507"/>
    <s v="JOSE MONFARDINI N 3 845 LOTEAMENTO"/>
    <s v="ESPIRITO SANTO DO PINHAL"/>
    <s v="727173"/>
    <s v="BR"/>
    <s v="SA"/>
    <s v="SP"/>
    <s v="13990000"/>
    <s v="SPS"/>
    <s v="Approved"/>
    <s v="Edilson, Geraldo"/>
    <n v="45330"/>
    <s v="0"/>
    <s v="JAS DO BRASIL LTD"/>
    <s v="DUS47344581"/>
    <m/>
    <s v="Aptiv"/>
    <m/>
    <s v="Personal Estimate"/>
    <s v="Personal Estimate"/>
    <s v="VW"/>
    <m/>
    <s v="0 Days 0 Hr 35 Min "/>
    <s v="500"/>
    <s v="Approved -  ;"/>
    <s v="199.88"/>
    <s v="199.88"/>
    <s v=";"/>
    <s v=";"/>
    <s v=";"/>
    <s v="BR"/>
    <s v="MOTOR TAOS"/>
    <s v="EUR"/>
    <m/>
    <m/>
    <m/>
    <s v="33118172"/>
    <s v="1.1037"/>
    <s v="1.0000"/>
    <m/>
    <m/>
    <s v="0.0000"/>
    <m/>
    <m/>
    <m/>
    <m/>
    <s v="Q18"/>
    <m/>
    <m/>
  </r>
  <r>
    <d v="2024-02-01T00:00:00"/>
    <x v="2"/>
    <n v="103598"/>
    <s v="Internal Strategy - discount TAOS"/>
    <s v="VW"/>
    <d v="2024-02-09T00:00:00"/>
    <s v="Pinhal"/>
    <s v="Inbound Premium"/>
    <n v="279"/>
    <n v="584"/>
    <n v="3.9043270758232858E-4"/>
    <s v="PC-Plant PC Resp"/>
    <s v="Cost Recovery Pending"/>
    <s v="APTIV MANUFATURA E SERVICOS DE-728338"/>
    <s v="LEAR CORP - BESIGHEIM-713728"/>
    <s v="Aéreo necessário devido à reprograma da TAOS. Temos o OK via ema"/>
    <s v="JAS DO BRASIL LTD"/>
    <s v="PTA-00151629"/>
    <s v="35141426;"/>
    <s v=";"/>
    <s v=";"/>
    <m/>
    <s v="Premium - Productive"/>
    <s v="Joliel.Willian.Reis@aptiv.com"/>
    <n v="45330"/>
    <n v="45339"/>
    <s v="SA"/>
    <s v="Open"/>
    <s v="0.0000"/>
    <m/>
    <s v="279"/>
    <s v="2024-02-08T00:00:00"/>
    <s v="10010"/>
    <m/>
    <m/>
    <s v="279.0000"/>
    <s v="Recoverable"/>
    <m/>
    <s v="584.4700"/>
    <s v="USD"/>
    <s v="FERDINAND-PORSCHESTRASSE 4"/>
    <s v="BESIGHEIM"/>
    <s v="713728"/>
    <s v="DE"/>
    <s v="EMEA"/>
    <s v="BW"/>
    <s v="74354"/>
    <s v="JOSE MONFARDINI N 3 845 LOTEAMENTO"/>
    <s v="ESPIRITO SANTO DO PINHAL"/>
    <s v="728338"/>
    <s v="BR"/>
    <s v="SA"/>
    <s v="SP"/>
    <s v="13990000"/>
    <s v="SPS"/>
    <s v="Approved"/>
    <s v="Carvalho, Eliane R"/>
    <n v="45330"/>
    <s v="0"/>
    <s v="JAS DO BRASIL LTD"/>
    <s v="DUS47341862"/>
    <m/>
    <s v="Aptiv"/>
    <m/>
    <s v="Personal Estimate"/>
    <s v="Personal Estimate"/>
    <s v="VW"/>
    <m/>
    <s v="0 Days 4 Hr 1 Min "/>
    <s v="800"/>
    <s v="Approved -  ;; Approved -  ;"/>
    <s v="279"/>
    <s v="279"/>
    <s v=";"/>
    <s v=";"/>
    <s v=";"/>
    <s v="BR"/>
    <s v="MOTOR TAOS"/>
    <s v="USD"/>
    <m/>
    <m/>
    <m/>
    <s v="10888943"/>
    <s v="1.0000"/>
    <s v="1.0000"/>
    <m/>
    <m/>
    <s v="0.0000"/>
    <m/>
    <m/>
    <m/>
    <m/>
    <s v="Q18"/>
    <m/>
    <m/>
  </r>
  <r>
    <d v="2024-01-01T00:00:00"/>
    <x v="4"/>
    <n v="115476"/>
    <s v="Payment delay - embarque bloqueado"/>
    <s v="JOHN DEERE"/>
    <d v="2024-01-24T00:00:00"/>
    <s v="Paraisopolis"/>
    <s v="Inbound Premium"/>
    <n v="901"/>
    <n v="571"/>
    <n v="1.2608597474253695E-3"/>
    <s v="PC-Plant PC Resp"/>
    <s v="Normal"/>
    <s v="APTIV MANUFATURA E SERVICOS DE-724381"/>
    <s v="AMPHENOL TUCHEL INDUSTRIAL GMBH, OD-1086946"/>
    <s v="Lack of payment due missing cargo causing block of shipment"/>
    <s v="DHL Express SA"/>
    <s v="PTA-00150812"/>
    <s v="35059962;"/>
    <s v=";"/>
    <s v=";"/>
    <m/>
    <s v="Premium - Productive"/>
    <s v="Moraes.Arnaldo@aptiv.com"/>
    <n v="45324"/>
    <n v="45331"/>
    <s v="SA"/>
    <s v="Closed Not Recovered"/>
    <s v="0.0000"/>
    <m/>
    <s v="901"/>
    <m/>
    <s v="10012"/>
    <m/>
    <m/>
    <s v="900.8700"/>
    <s v="Non-Recoverable"/>
    <m/>
    <s v="571.0000"/>
    <s v="USD"/>
    <s v="DOLNI ZDAR 104"/>
    <s v="OSTROV - DOLNI ZDAR"/>
    <s v="1086946"/>
    <s v="CZ"/>
    <s v="EMEA"/>
    <s v="41"/>
    <s v="363 01"/>
    <s v="AVENIDA AVELINO RIBEIRO, 900"/>
    <s v="PARAISOPOLIS"/>
    <s v="724381"/>
    <s v="BR"/>
    <s v="SA"/>
    <s v="MG"/>
    <s v="37660-000"/>
    <s v="SPS"/>
    <s v="Approved"/>
    <s v="Carvalho, Eliane R"/>
    <n v="45324"/>
    <s v="0"/>
    <s v="DHL Express SA"/>
    <s v="2713905725"/>
    <m/>
    <s v="Aptiv"/>
    <m/>
    <s v="Invoice"/>
    <s v="Invoice"/>
    <m/>
    <m/>
    <s v="0 Days 1 Hr 51 Min "/>
    <s v="800"/>
    <s v="Approved -  ;; Approved -  ;; Approved -  ;"/>
    <s v="900.87"/>
    <s v="900.87"/>
    <s v=";"/>
    <s v=";"/>
    <s v=";"/>
    <s v="BR"/>
    <s v="MAGMA"/>
    <s v="USD"/>
    <m/>
    <m/>
    <m/>
    <s v="13950502"/>
    <s v="1.0000"/>
    <s v="1.0000"/>
    <m/>
    <m/>
    <s v="0.0000"/>
    <m/>
    <m/>
    <m/>
    <m/>
    <s v="Q11"/>
    <m/>
    <m/>
  </r>
  <r>
    <d v="2024-01-01T00:00:00"/>
    <x v="4"/>
    <n v="116402"/>
    <s v="Payment delay - embarque bloqueado"/>
    <s v="JOHN DEERE"/>
    <d v="2024-01-24T00:00:00"/>
    <s v="Paraisopolis"/>
    <s v="Inbound Premium"/>
    <n v="874"/>
    <n v="990"/>
    <n v="1.2230759370141762E-3"/>
    <s v="PC-Plant PC Resp"/>
    <s v="Normal"/>
    <s v="APTIV MANUFATURA E SERVICOS DE-724381"/>
    <s v="AMPHENOL TUCHEL INDUSTRIAL GMBH, OD-1086946"/>
    <s v="Lack of payment due missing cargo causing block of shipment"/>
    <s v="JAS DO BRASIL LTD"/>
    <s v="PTA-00151878"/>
    <s v="35059962;"/>
    <s v=";"/>
    <s v=";"/>
    <m/>
    <s v="Premium - Productive"/>
    <s v="Moraes.Arnaldo@aptiv.com"/>
    <n v="45330"/>
    <n v="45342"/>
    <s v="SA"/>
    <s v="Closed Not Recovered"/>
    <s v="0.0000"/>
    <m/>
    <s v="874"/>
    <m/>
    <s v="10012"/>
    <m/>
    <m/>
    <s v="873.9400"/>
    <s v="Non-Recoverable"/>
    <m/>
    <s v="990.0000"/>
    <s v="USD"/>
    <s v="104"/>
    <s v="OSTROV"/>
    <s v="1086946"/>
    <s v="CZ"/>
    <s v="EMEA"/>
    <s v="41"/>
    <s v="363 01"/>
    <s v="AVENIDA AVELINO RIBEIRO, 900"/>
    <s v="PARAISOPOLIS"/>
    <s v="724381"/>
    <s v="BR"/>
    <s v="SA"/>
    <s v="MG"/>
    <s v="37660-000"/>
    <s v="SPS"/>
    <s v="Approved"/>
    <s v="Naus, Angelica"/>
    <n v="45331"/>
    <s v="0"/>
    <s v="JAS DO BRASIL LTD"/>
    <s v="RG47342340"/>
    <m/>
    <s v="Aptiv"/>
    <m/>
    <s v="Invoice"/>
    <s v="Invoice"/>
    <m/>
    <m/>
    <s v="1 Days 0 Hr 18 Min "/>
    <s v="1000"/>
    <s v="Approved -  ;; Approved -  ;; Approved -  ;; Approved -  ;"/>
    <s v="873.94"/>
    <s v="873.94"/>
    <s v=";"/>
    <s v=";"/>
    <s v=";"/>
    <s v="BR"/>
    <s v="MAGMA"/>
    <s v="USD"/>
    <m/>
    <m/>
    <m/>
    <s v="13950502"/>
    <s v="1.0000"/>
    <s v="1.0000"/>
    <m/>
    <m/>
    <s v="0.0000"/>
    <m/>
    <m/>
    <m/>
    <m/>
    <s v="Q11"/>
    <m/>
    <m/>
  </r>
  <r>
    <d v="2024-02-01T00:00:00"/>
    <x v="9"/>
    <n v="123084"/>
    <s v="P&amp;A"/>
    <s v="FIAT"/>
    <d v="2024-02-27T00:00:00"/>
    <s v="Paraisopolis"/>
    <s v="Inbound Premium"/>
    <n v="38"/>
    <n v="38"/>
    <n v="5.3177214652790276E-5"/>
    <s v="OOOT-Other/Sales"/>
    <s v="Normal"/>
    <s v="APTIV MANUFATURA E SERVICOS DE-724381"/>
    <s v="SERENDIPITY ELECTRONICS-749804"/>
    <s v="Material critico para atender P&amp;A Fiat Bravo, conforme programaç"/>
    <s v="DHL Express SA"/>
    <s v="PTA-00157315"/>
    <s v="13578673;13578674"/>
    <s v="180;180"/>
    <s v="1.81;0"/>
    <m/>
    <s v="Premium - Productive"/>
    <s v="marcia.p.torres@aptiv.com"/>
    <n v="45359"/>
    <n v="45369"/>
    <s v="SA"/>
    <s v="Closed Not Recovered"/>
    <s v="0.0000"/>
    <m/>
    <s v="0"/>
    <m/>
    <s v="10012"/>
    <m/>
    <m/>
    <s v="40.3300"/>
    <s v="Non-Recoverable"/>
    <m/>
    <s v="37.5100"/>
    <s v="USD"/>
    <s v="152 E MAIN ST"/>
    <s v="HUNTINGTON"/>
    <s v="749804"/>
    <s v="US"/>
    <s v="NA"/>
    <s v="NY"/>
    <s v="11743-2958"/>
    <s v="AVENIDA AVELINO RIBEIRO, 900"/>
    <s v="PARAISOPOLIS"/>
    <s v="724381"/>
    <s v="BR"/>
    <s v="SA"/>
    <s v="MG"/>
    <s v="37660-000"/>
    <s v="SPS"/>
    <s v="Approved"/>
    <s v="Edilson, Geraldo"/>
    <n v="45359"/>
    <s v="0"/>
    <m/>
    <m/>
    <m/>
    <s v="Aptiv"/>
    <m/>
    <s v="Invoice"/>
    <s v="Invoice"/>
    <m/>
    <m/>
    <s v="0 Days 5 Hr 16 Min "/>
    <s v="500"/>
    <s v="Approved -  ;; Approved -  ;"/>
    <s v="37.51"/>
    <s v="37.51"/>
    <s v=";0"/>
    <s v="12x9x6;"/>
    <s v=";"/>
    <s v="BR"/>
    <s v="Bravo"/>
    <s v="USD"/>
    <m/>
    <m/>
    <s v="Kg"/>
    <s v="Material critico para atender P&amp;A Fiat Bravo, conforme programaç"/>
    <s v="1.0000"/>
    <s v="1.0000"/>
    <m/>
    <m/>
    <s v="0.0000"/>
    <m/>
    <m/>
    <m/>
    <m/>
    <s v="Q11"/>
    <m/>
    <m/>
  </r>
  <r>
    <d v="2024-04-01T00:00:00"/>
    <x v="6"/>
    <n v="126128"/>
    <s v="Customer reschedule"/>
    <s v="CNH COMBINE"/>
    <d v="2024-04-01T00:00:00"/>
    <s v="Paraisopolis"/>
    <s v="Inbound Premium"/>
    <n v="156"/>
    <n v="220"/>
    <n v="2.1830646015356006E-4"/>
    <s v="S2-External Customer driven schedule changes"/>
    <s v="Cost Recovery"/>
    <s v="APTIV MANUFATURA E SERVICOS DE-733223"/>
    <s v="APTIV PLANT FR47-725460"/>
    <s v="Reprograma do cliente"/>
    <s v="DHL Express SA"/>
    <s v="PTA-00159821"/>
    <s v="13783268;"/>
    <s v=";"/>
    <s v=";"/>
    <m/>
    <s v="Premium - Productive"/>
    <s v="Moraes.Arnaldo@aptiv.com"/>
    <n v="45373"/>
    <n v="45414"/>
    <s v="SA"/>
    <s v="Closed Recovered"/>
    <s v="0.0000"/>
    <m/>
    <s v="156"/>
    <m/>
    <s v="10012"/>
    <m/>
    <m/>
    <s v="156.0900"/>
    <s v="Recoverable"/>
    <s v="CONSULTA 05: Aumento volume ACS83-POV16775"/>
    <s v="220.0000"/>
    <s v="USD"/>
    <s v="3400 AERO PARK DR"/>
    <s v="VIENNA"/>
    <s v="725460"/>
    <s v="US"/>
    <s v="NA"/>
    <s v="OH"/>
    <s v="44473-8704"/>
    <s v="AVENIDA AVELINO RIBEIRO, 900"/>
    <s v="PARAISOPOLIS"/>
    <s v="733223"/>
    <s v="BR"/>
    <s v="SA"/>
    <s v="MG"/>
    <s v="37660-000"/>
    <s v="SPS"/>
    <s v="Approved"/>
    <s v="Edilson, Geraldo"/>
    <n v="45373"/>
    <s v="0"/>
    <m/>
    <s v="4586189311"/>
    <m/>
    <s v="Customer"/>
    <m/>
    <s v="Personal Estimate"/>
    <s v="Invoice"/>
    <s v="CNH COMBINE"/>
    <m/>
    <s v="0 Days 4 Hr 49 Min "/>
    <s v="500"/>
    <s v="Approved -  ;; Approved -  ;"/>
    <s v="156.09"/>
    <s v="156.09"/>
    <s v=";"/>
    <s v=";"/>
    <s v=";"/>
    <s v="BR"/>
    <s v="COMBINE"/>
    <s v="USD"/>
    <m/>
    <m/>
    <m/>
    <s v="15521515-12047936"/>
    <s v="1.0000"/>
    <s v="1.0000"/>
    <m/>
    <m/>
    <s v="0.0000"/>
    <m/>
    <m/>
    <m/>
    <m/>
    <s v="Q11"/>
    <m/>
    <m/>
  </r>
  <r>
    <d v="2024-05-01T00:00:00"/>
    <x v="2"/>
    <n v="129328"/>
    <s v="Internal Strategy - discount TAOS"/>
    <s v="VW"/>
    <d v="2024-05-27T00:00:00"/>
    <s v="Pinhal"/>
    <s v="Inbound Premium"/>
    <n v="256"/>
    <n v="190"/>
    <n v="3.582464987135345E-4"/>
    <s v="PC-Plant PC Resp"/>
    <s v="Normal"/>
    <s v="APTIV MANUFATURA E SERVICOS DE-728338"/>
    <s v="FEP FAHRZEUGELEKTRIK PIRNA GMBH-7046317"/>
    <s v="Estratégia interna - Discount aplicado na programação"/>
    <s v="DHL Express SA"/>
    <s v="PTA-00169664"/>
    <s v="33350184;"/>
    <s v=";"/>
    <s v=";"/>
    <m/>
    <s v="Premium - Productive"/>
    <s v="Joliel.Willian.Reis@aptiv.com"/>
    <n v="45436"/>
    <n v="45467"/>
    <s v="SA"/>
    <s v="Closed Not Recovered"/>
    <s v="0.0000"/>
    <m/>
    <s v="256"/>
    <s v="2024-05-24T00:00:00"/>
    <s v="10010"/>
    <m/>
    <m/>
    <s v="256.0200"/>
    <s v="Non-Recoverable"/>
    <m/>
    <s v="190.3300"/>
    <s v="USD"/>
    <s v="HUGO-KUETTNER-STR. 8"/>
    <s v="PIRNA"/>
    <s v="7046317"/>
    <s v="DE"/>
    <s v="EMEA"/>
    <s v="SN"/>
    <s v="01796"/>
    <s v="JOSE MONFARDINI N 3 845 LOTEAMENTO"/>
    <s v="ESPIRITO SANTO DO PINHAL"/>
    <s v="728338"/>
    <s v="BR"/>
    <s v="SA"/>
    <s v="SP"/>
    <s v="13990000"/>
    <s v="SPS"/>
    <s v="Approved"/>
    <s v="Edilson, Geraldo"/>
    <n v="45436"/>
    <s v="0"/>
    <s v="DHL Express SA"/>
    <s v="9033038162"/>
    <m/>
    <s v="Aptiv"/>
    <m/>
    <s v="Personal Estimate"/>
    <s v="Personal Estimate"/>
    <s v="VW"/>
    <m/>
    <s v="0 Days 0 Hr 42 Min "/>
    <s v="500"/>
    <s v="Approved -  ;; Approved -  ;"/>
    <s v="256.02"/>
    <s v="256.02"/>
    <s v=";"/>
    <s v=";"/>
    <s v=";"/>
    <s v="BR"/>
    <s v="TAOS"/>
    <s v="USD"/>
    <m/>
    <m/>
    <m/>
    <m/>
    <s v="1.0000"/>
    <s v="1.0000"/>
    <m/>
    <m/>
    <s v="0.0000"/>
    <m/>
    <m/>
    <m/>
    <m/>
    <s v="Q18"/>
    <m/>
    <m/>
  </r>
  <r>
    <d v="2024-03-01T00:00:00"/>
    <x v="0"/>
    <n v="131629"/>
    <s v="Project  samples/ prototypes - absorb by PIECE/PRICE"/>
    <s v="Stellantis"/>
    <d v="2024-03-20T00:00:00"/>
    <s v="Paraisopolis"/>
    <s v="Inbound Premium"/>
    <n v="412"/>
    <n v="412"/>
    <n v="5.7655295886709459E-4"/>
    <s v="E1P-Prototypes/Samples"/>
    <s v="Cost Recovery"/>
    <s v="APTIV MANUFATURA E SERVICOS DE-724381"/>
    <s v="BOSCH SICHERHEITSSYSTEME GMBH-1041975"/>
    <s v="Parts for project development. Freight will be absorbed at the q"/>
    <s v="DHL Express SA"/>
    <s v="PTA-00164491"/>
    <s v="35811760;"/>
    <s v=";"/>
    <s v=";"/>
    <m/>
    <s v="Premium - Productive"/>
    <s v="Stefany.Tressoldi@aptiv.com"/>
    <n v="45404"/>
    <n v="45404"/>
    <s v="SA"/>
    <s v="Closed Recovered"/>
    <s v="0.0000"/>
    <m/>
    <s v="412"/>
    <m/>
    <s v="10012"/>
    <m/>
    <m/>
    <s v="411.6900"/>
    <s v="Recoverable"/>
    <m/>
    <s v="411.6900"/>
    <s v="USD"/>
    <s v="MARIA-MERIAN-STR. 8"/>
    <s v="OTTOBRUNN"/>
    <s v="1041975"/>
    <s v="DE"/>
    <s v="EMEA"/>
    <s v="BY"/>
    <s v="85521"/>
    <s v="AVENIDA AVELINO RIBEIRO, 900"/>
    <s v="PARAISOPOLIS"/>
    <s v="724381"/>
    <s v="BR"/>
    <s v="SA"/>
    <s v="MG"/>
    <s v="37660-000"/>
    <s v="SPS"/>
    <s v="Approved"/>
    <s v="Edilson, Geraldo"/>
    <n v="45404"/>
    <s v="0"/>
    <s v="DHL Express SA"/>
    <m/>
    <m/>
    <s v="Aptiv"/>
    <m/>
    <s v="Invoice"/>
    <s v="Invoice"/>
    <m/>
    <m/>
    <s v="0 Days 0 Hr 50 Min "/>
    <s v="500"/>
    <s v="Approved -  ;"/>
    <s v="411.69"/>
    <s v="411.69"/>
    <s v=";"/>
    <s v=";"/>
    <s v=";"/>
    <s v="BR"/>
    <s v="KZERO PL8"/>
    <s v="USD"/>
    <m/>
    <m/>
    <m/>
    <s v="DPP74129 "/>
    <s v="1.0000"/>
    <s v="1.0000"/>
    <m/>
    <m/>
    <s v="0.0000"/>
    <m/>
    <m/>
    <m/>
    <m/>
    <s v="Q11"/>
    <m/>
    <m/>
  </r>
  <r>
    <d v="2024-05-01T00:00:00"/>
    <x v="6"/>
    <n v="132518"/>
    <s v="Customer reschedule"/>
    <s v="FIAT"/>
    <d v="2024-05-02T00:00:00"/>
    <s v="Ouros"/>
    <s v="Inbound Premium"/>
    <n v="3707"/>
    <n v="3707"/>
    <n v="5.1875772294182514E-3"/>
    <s v="S2-External Customer driven schedule changes"/>
    <s v="Cost Recovery Pending"/>
    <s v="Paraisopolis-10012"/>
    <s v="MTA ANTENNE SRL-7107642"/>
    <s v="Reprograma Cliente"/>
    <s v="JAS DO BRASIL LTD"/>
    <s v="PTA-00166893"/>
    <s v="13798898;"/>
    <s v=";"/>
    <s v=";"/>
    <m/>
    <s v="Premium - Productive"/>
    <s v="william.de.siqueira@aptiv.com"/>
    <n v="45411"/>
    <n v="45419"/>
    <s v="SA"/>
    <s v="Open"/>
    <s v="0.0000"/>
    <m/>
    <s v="0"/>
    <m/>
    <s v="10023"/>
    <m/>
    <m/>
    <m/>
    <s v="Recoverable"/>
    <s v="Custo será recuperado do Cliente"/>
    <s v="3706.9900"/>
    <m/>
    <s v="VIALE DELLINDUSTRIA 12"/>
    <s v="CODOGNO"/>
    <s v="7107642"/>
    <s v="IT"/>
    <s v="EMEA"/>
    <s v="LO"/>
    <s v="26845"/>
    <s v="Av. Avelino Ribeiro, 900"/>
    <s v="PARAISOPOLIS"/>
    <s v="10012"/>
    <s v="BR"/>
    <s v="SA"/>
    <s v="Minas Gerais"/>
    <s v="37660-000"/>
    <s v="SPS"/>
    <s v="Approved"/>
    <s v="Flores, Lorena"/>
    <n v="45419"/>
    <s v="0"/>
    <m/>
    <m/>
    <m/>
    <s v="Customer"/>
    <m/>
    <s v="Invoice"/>
    <m/>
    <s v="FIAT"/>
    <m/>
    <s v="8 Days 3 Hr 23 Min "/>
    <m/>
    <s v="Approved -  ;; Approved -  ;; Approved -  ;; Approved - Approved"/>
    <s v="3706.99"/>
    <s v="3706.99"/>
    <s v=";"/>
    <s v=";"/>
    <s v=";"/>
    <s v="BR"/>
    <s v="Vão motor"/>
    <s v="USD"/>
    <m/>
    <m/>
    <m/>
    <m/>
    <s v="1.0000"/>
    <m/>
    <m/>
    <m/>
    <s v="0.0000"/>
    <m/>
    <m/>
    <m/>
    <m/>
    <s v="Q11"/>
    <m/>
    <m/>
  </r>
  <r>
    <d v="2024-05-01T00:00:00"/>
    <x v="0"/>
    <n v="134863"/>
    <s v="Project  samples/ prototypes - absorb by PIECE/PRICE"/>
    <s v="OTHER"/>
    <d v="2024-05-10T00:00:00"/>
    <s v="Paraisopolis"/>
    <s v="Inbound Premium"/>
    <n v="857"/>
    <n v="857"/>
    <n v="1.1992861304589806E-3"/>
    <s v="E1P-Prototypes/Samples"/>
    <s v="Cost Recovery"/>
    <s v="APTIV MANUFATURA E SERVICOS DE-734226"/>
    <s v="KROSCHU DO BRASIL-Dummy"/>
    <s v="Parts for sales from prototype pieces. Freight is included in th"/>
    <s v="DHL Express SA"/>
    <m/>
    <s v="10722721;"/>
    <s v=";"/>
    <s v=";"/>
    <m/>
    <s v="Premium - Productive"/>
    <s v="rayzza.peres@aptiv.com"/>
    <n v="45422"/>
    <n v="45422"/>
    <s v="SA"/>
    <s v="Closed Recovered"/>
    <s v="0.0000"/>
    <m/>
    <s v="857"/>
    <m/>
    <s v="10012"/>
    <m/>
    <m/>
    <s v="4281.0000"/>
    <s v="Recoverable"/>
    <m/>
    <s v="4281.0000"/>
    <s v="BRL"/>
    <s v="Rua Kromberg &amp; Schubert, 200"/>
    <s v="ITATIBA"/>
    <s v="Dummy"/>
    <s v="BR"/>
    <s v="SA"/>
    <s v="SÃO PAULO"/>
    <s v="13255743"/>
    <s v="AVENIDA AVELINO RIBEIRO Nr.900 BAIR"/>
    <s v="BRASIL"/>
    <s v="734226"/>
    <s v="BR"/>
    <s v="SA"/>
    <s v="BR"/>
    <s v="37660-000"/>
    <s v="SPS"/>
    <s v="Pending"/>
    <m/>
    <m/>
    <s v="0"/>
    <s v="TRANSPORTADORA PITUTA"/>
    <m/>
    <m/>
    <s v="Aptiv"/>
    <m/>
    <s v="Email Quote"/>
    <s v="Email Quote"/>
    <m/>
    <m/>
    <m/>
    <s v="0"/>
    <s v="Approved -  ;; Approved -  ;; Approved -  ;; Pending - "/>
    <s v="856.85"/>
    <s v="856.85"/>
    <s v=";"/>
    <s v=";"/>
    <s v=";"/>
    <s v="BR"/>
    <s v="PROTÓTIPOS MAN"/>
    <s v="BRL"/>
    <m/>
    <m/>
    <m/>
    <s v="DPP74522 DPP74523"/>
    <s v="0.2002"/>
    <s v="0.2002"/>
    <m/>
    <s v="4281.0000"/>
    <s v="856.8500"/>
    <s v="BRL"/>
    <s v="0.2002"/>
    <m/>
    <m/>
    <s v="Q11"/>
    <m/>
    <m/>
  </r>
  <r>
    <d v="2024-05-01T00:00:00"/>
    <x v="2"/>
    <n v="139153"/>
    <s v="Internal Strategy - discount TAOS"/>
    <s v="VW"/>
    <d v="2024-05-31T00:00:00"/>
    <s v="Pinhal"/>
    <s v="Inbound Premium"/>
    <n v="531"/>
    <n v="939"/>
    <n v="7.4308160475346403E-4"/>
    <s v="PC-Plant PC Resp"/>
    <s v="Normal"/>
    <s v="APTIV MANUFATURA E SERVICOS DE-728338"/>
    <s v="APTIV SERVICES AUSTRIA GPD  GMBH &amp;-736372"/>
    <s v="Estrategia Interna - Discount aplicado na programação"/>
    <s v="JAS DO BRASIL LTD"/>
    <s v="PTA-00171275"/>
    <s v="35232792 ;"/>
    <s v=";"/>
    <s v=";"/>
    <m/>
    <s v="Premium - Productive"/>
    <s v="Joliel.Willian.Reis@aptiv.com"/>
    <n v="45447"/>
    <n v="45468"/>
    <s v="SA"/>
    <s v="Closed Not Recovered"/>
    <s v="0.0000"/>
    <m/>
    <s v="531"/>
    <s v="2024-05-29T00:00:00"/>
    <s v="10010"/>
    <m/>
    <m/>
    <s v="531.4500"/>
    <s v="Non-Recoverable"/>
    <m/>
    <s v="866.7600"/>
    <s v="USD"/>
    <s v="INDUSTRIESTRASSE 1"/>
    <s v="GROSSPETERSDORF"/>
    <s v="736372"/>
    <s v="AT"/>
    <s v="EMEA"/>
    <s v="B"/>
    <s v="7503"/>
    <s v="JOSE MONFARDINI N 3 845 LOTEAMENTO"/>
    <s v="ESPIRITO SANTO DO PINHAL"/>
    <s v="728338"/>
    <s v="BR"/>
    <s v="SA"/>
    <s v="SP"/>
    <s v="13990000"/>
    <s v="SPS"/>
    <s v="Approved"/>
    <s v="Carvalho, Eliane R"/>
    <n v="45447"/>
    <s v="0"/>
    <s v="JAS DO BRASIL LTD"/>
    <s v="VIE47717395"/>
    <m/>
    <s v="Aptiv"/>
    <m/>
    <s v="Personal Estimate"/>
    <s v="Personal Estimate"/>
    <s v="VW"/>
    <m/>
    <s v="0 Days 5 Hr 2 Min "/>
    <s v="1000"/>
    <s v="Approved -  ;; Approved -  ;; Approved -  ;"/>
    <s v="531.45"/>
    <s v="531.45"/>
    <s v=";"/>
    <s v=";"/>
    <s v=";"/>
    <s v="BR"/>
    <s v="INTERIOR TAOS"/>
    <s v="EUR"/>
    <m/>
    <m/>
    <m/>
    <s v="35238641 "/>
    <s v="1.0832"/>
    <s v="1.0000"/>
    <m/>
    <m/>
    <s v="0.0000"/>
    <m/>
    <m/>
    <m/>
    <m/>
    <s v="Q18"/>
    <m/>
    <m/>
  </r>
  <r>
    <d v="2024-06-01T00:00:00"/>
    <x v="2"/>
    <n v="137963"/>
    <s v="Internal Strategy - realocação MO"/>
    <s v="FIAT"/>
    <d v="2024-06-03T00:00:00"/>
    <s v="Ouros"/>
    <s v="Inbound Premium"/>
    <n v="550"/>
    <n v="550"/>
    <n v="7.6967021207985918E-4"/>
    <s v="B2-Behind Schedule-Aptiv"/>
    <s v="Normal"/>
    <s v="APTIV MANUFATURA E SERVICOS DE-743893"/>
    <s v="ITW LYS FUSION SRL-7026957"/>
    <s v="Estratégia de realocação de MO de Paraisópolis para Conceição dos Ouros"/>
    <s v="JAS DO BRASIL LTD"/>
    <s v="PTA-00170180"/>
    <s v="15395807;"/>
    <s v=";"/>
    <s v=";"/>
    <s v="Aptiv"/>
    <s v="Premium - Productive"/>
    <s v="lua.barbosa.ribeiro@aptiv.com"/>
    <s v="2024-05-28T06:05:29.11"/>
    <s v="2024-05-28T07:16:41.00"/>
    <s v="SA"/>
    <s v="Closed Not Recovered"/>
    <s v="0"/>
    <s v=""/>
    <s v="0"/>
    <s v="2024-06-13T00:00:00"/>
    <s v="10023"/>
    <s v="Q11"/>
    <s v=""/>
    <s v=""/>
    <s v="Non-Recoverable"/>
    <s v=""/>
    <s v="550"/>
    <s v=""/>
    <s v="LOCALITA LE BOIS VUILLERMOZ 30"/>
    <s v="HONE"/>
    <s v="7026957"/>
    <s v="IT"/>
    <s v="EMEA"/>
    <s v="AO"/>
    <s v="11020"/>
    <s v="TV ANTONIO E FONSECA 250 BAIRRO"/>
    <s v="CONCEICAO DOS OUROS"/>
    <s v="743893"/>
    <s v="BR"/>
    <s v="SA"/>
    <s v="MG"/>
    <s v="37548-000"/>
    <s v="SPS"/>
    <s v="Approved"/>
    <s v="Carvalho, Eliane R"/>
    <s v="2024-05-28T07:16:41.00"/>
    <s v="0"/>
    <s v=""/>
    <s v=""/>
    <s v=""/>
    <s v="Aptiv"/>
    <s v=""/>
    <s v="Invoice"/>
    <s v=""/>
    <s v=""/>
    <s v=""/>
    <s v="0 Days 1 Hr 11 Min "/>
    <s v=""/>
    <s v="Approved -  ;; Approved -  ;; Approved -  ;"/>
    <s v="550"/>
    <s v="550"/>
    <s v=";"/>
    <s v=";"/>
    <s v=";"/>
    <s v="BR"/>
    <s v="POSTERIOR X6H"/>
    <s v="USD"/>
    <s v=""/>
    <s v=""/>
    <s v=""/>
    <s v=""/>
    <s v="1"/>
    <s v=""/>
    <s v=""/>
    <s v=""/>
    <s v="0"/>
    <s v=""/>
    <s v=""/>
    <s v=""/>
    <s v=""/>
    <s v="005146428"/>
    <s v=""/>
    <s v=""/>
  </r>
  <r>
    <d v="2024-06-01T00:00:00"/>
    <x v="2"/>
    <n v="138153"/>
    <s v="Internal Strategy - realocação MO - recuperado via ICC"/>
    <s v="FIAT"/>
    <d v="2024-06-03T00:00:00"/>
    <s v="Ouros"/>
    <s v="Inbound Premium"/>
    <n v="200"/>
    <n v="200"/>
    <n v="2.7988007711994881E-4"/>
    <s v="B2-Behind Schedule-Aptiv"/>
    <s v="Cost Recovery"/>
    <s v="APTIV MANUFATURA E SERVICOS DE-743893"/>
    <s v="DELFINGEN IT-VERONA SRL-1056586"/>
    <s v="Estratégia de realocação de MO de Paraisópolis para Conceição dos Ouros"/>
    <s v="DHL Express SA"/>
    <s v="PTA-00174036"/>
    <s v="33239677;"/>
    <s v=";"/>
    <s v=";"/>
    <s v="Aptiv"/>
    <s v="Premium - Productive"/>
    <s v="lua.barbosa.ribeiro@aptiv.com"/>
    <s v="2024-05-29T01:30:09.32"/>
    <s v="2024-06-24T11:39:33.33"/>
    <s v="SA"/>
    <s v="Closed Recovered"/>
    <s v="0"/>
    <s v=""/>
    <s v="0"/>
    <s v="2024-06-07T00:00:00"/>
    <s v="10023"/>
    <s v="Q11"/>
    <s v=""/>
    <s v=""/>
    <s v="Non-Recoverable"/>
    <s v=""/>
    <s v="200"/>
    <s v=""/>
    <s v="LOCALITA VANZELLE 3"/>
    <s v="RIVOLI VERONESE"/>
    <s v="1056586"/>
    <s v="IT"/>
    <s v="EMEA"/>
    <s v="VR"/>
    <s v="37010"/>
    <s v="TV ANTONIO E FONSECA 250 BAIRRO"/>
    <s v="CONCEICAO DOS OUROS"/>
    <s v="743893"/>
    <s v="BR"/>
    <s v="SA"/>
    <s v="MG"/>
    <s v=""/>
    <s v="SPS"/>
    <s v="Approved"/>
    <s v="Edilson, Geraldo"/>
    <s v="2024-06-21T04:27:28.00"/>
    <s v="0"/>
    <s v=""/>
    <s v=""/>
    <s v=""/>
    <s v="Aptiv"/>
    <s v=""/>
    <s v="Invoice"/>
    <s v=""/>
    <s v=""/>
    <s v=""/>
    <s v="23 Days 2 Hr 57 Min "/>
    <s v="500"/>
    <s v="Approved -  ;; Approved -  ;"/>
    <s v="200"/>
    <s v="200"/>
    <s v=";"/>
    <s v=";"/>
    <s v=";"/>
    <s v="BR"/>
    <s v="FIRE"/>
    <s v="USD"/>
    <s v=""/>
    <s v=""/>
    <s v=""/>
    <s v=""/>
    <s v="1"/>
    <s v=""/>
    <s v=""/>
    <s v=""/>
    <s v="0"/>
    <s v=""/>
    <s v=""/>
    <s v=""/>
    <s v=""/>
    <s v="505882451"/>
    <s v=""/>
    <s v=""/>
  </r>
  <r>
    <d v="2024-06-01T00:00:00"/>
    <x v="3"/>
    <n v="138981"/>
    <s v="Customer rescheduled - recuperado via ICC"/>
    <s v="JOHN DEERE"/>
    <d v="2024-06-03T00:00:00"/>
    <s v="Paraisopolis"/>
    <s v="Inbound Premium"/>
    <n v="233.95"/>
    <n v="211"/>
    <n v="3.2738972021106009E-4"/>
    <s v="PC-Plant PC Resp"/>
    <s v="Cost Recovery"/>
    <s v="APTIV MANUFATURA E SERVICOS DE-733223"/>
    <s v="FAIR-RITE PRODUCTS CORP.-1005471"/>
    <s v="Reprograma dentro do protocolo logistico"/>
    <s v="DHL Express SA"/>
    <s v="PTA-00170968"/>
    <s v="33160979;"/>
    <s v=";"/>
    <s v=";"/>
    <s v="Aptiv"/>
    <s v="Premium - Productive"/>
    <s v="Moraes.Arnaldo@aptiv.com"/>
    <s v="2024-06-03T12:29:06.00"/>
    <s v="2024-06-10T07:31:24.78"/>
    <s v="SA"/>
    <s v="Closed Recovered"/>
    <s v="0"/>
    <s v=""/>
    <s v="233.95"/>
    <s v=""/>
    <s v="10012"/>
    <s v="Q11"/>
    <s v=""/>
    <s v="233.95"/>
    <s v="Recoverable"/>
    <s v="Recurepado via ICC"/>
    <s v="211"/>
    <s v="USD"/>
    <s v="1 COMMERCIAL ROW"/>
    <s v="WALLKILL"/>
    <s v="1005471"/>
    <s v="US"/>
    <s v="NA"/>
    <s v="NY"/>
    <s v="12589-4438"/>
    <s v="AVENIDA AVELINO RIBEIRO, 900"/>
    <s v="PARAISOPOLIS"/>
    <s v="733223"/>
    <s v="BR"/>
    <s v="SA"/>
    <s v="MG"/>
    <s v="37660-000"/>
    <s v="SPS"/>
    <s v="Approved"/>
    <s v="Edilson, Geraldo"/>
    <s v="2024-06-03T01:41:44.00"/>
    <s v="0"/>
    <s v="DHL Express SA"/>
    <s v="3621444035"/>
    <s v=""/>
    <s v="Aptiv"/>
    <s v=""/>
    <s v="Invoice"/>
    <s v="Invoice"/>
    <s v=""/>
    <s v=""/>
    <s v="0 Days 1 Hr 12 Min "/>
    <s v="500"/>
    <s v="Approved -  ;; Approved -  ;"/>
    <s v="233.95"/>
    <s v="233.95"/>
    <s v=";"/>
    <s v=";"/>
    <s v=";"/>
    <s v="BR"/>
    <s v="ARIES"/>
    <s v="USD"/>
    <s v=""/>
    <s v=""/>
    <s v=""/>
    <s v=""/>
    <s v="1"/>
    <s v="1"/>
    <s v=""/>
    <s v=""/>
    <s v="0"/>
    <s v=""/>
    <s v=""/>
    <s v=""/>
    <s v=""/>
    <s v="002026953"/>
    <s v=""/>
    <s v=""/>
  </r>
  <r>
    <d v="2024-06-01T00:00:00"/>
    <x v="3"/>
    <n v="140474"/>
    <s v="Customer rescheduled - recuperado via ICC"/>
    <s v="JOHN DEERE"/>
    <d v="2024-06-03T00:00:00"/>
    <s v="Paraisopolis"/>
    <s v="Inbound Premium"/>
    <n v="184.73"/>
    <n v="184.73"/>
    <n v="2.5851123323184069E-4"/>
    <s v="PC-Plant PC Resp"/>
    <s v="Cost Recovery"/>
    <s v="APTIV MANUFATURA E SERVICOS DE-733223"/>
    <s v="FAIR-RITE PRODUCTS CORP.-1005471"/>
    <s v="Reprograma dentro do protocolo logistico"/>
    <s v="DHL Express SA"/>
    <s v="PTA-00172513"/>
    <s v="33160979;"/>
    <s v=";"/>
    <s v=";"/>
    <s v="Aptiv"/>
    <s v="Premium - Productive"/>
    <s v="Moraes.Arnaldo@aptiv.com"/>
    <s v="2024-06-11T01:57:01.74"/>
    <s v="2024-06-18T12:54:25.38"/>
    <s v="SA"/>
    <s v="Closed Recovered"/>
    <s v="0"/>
    <s v=""/>
    <s v="0"/>
    <s v=""/>
    <s v="10012"/>
    <s v="Q11"/>
    <s v=""/>
    <s v="184.73"/>
    <s v="Recoverable"/>
    <s v="Recuperado via ICC"/>
    <s v="184.73"/>
    <s v="USD"/>
    <s v="1 COMMERCIAL ROW"/>
    <s v="WALLKILL"/>
    <s v="1005471"/>
    <s v="US"/>
    <s v="NA"/>
    <s v="NY"/>
    <s v="12589-4438"/>
    <s v="AVENIDA AVELINO RIBEIRO, 900"/>
    <s v="PARAISOPOLIS"/>
    <s v="733223"/>
    <s v="BR"/>
    <s v="SA"/>
    <s v="MG"/>
    <s v="37660-000"/>
    <s v="SPS"/>
    <s v="Approved"/>
    <s v="Edilson, Geraldo"/>
    <s v="2024-06-11T06:57:36.00"/>
    <s v="0"/>
    <s v="DHL Express SA"/>
    <s v="5818042845"/>
    <s v=""/>
    <s v="Aptiv"/>
    <s v=""/>
    <s v="Invoice"/>
    <s v="Invoice"/>
    <s v=""/>
    <s v=""/>
    <s v="0 Days 5 Hr 0 Min "/>
    <s v="500"/>
    <s v="Approved -  ;; Approved -  ;"/>
    <s v="184.73"/>
    <s v="184.73"/>
    <s v=";"/>
    <s v=";"/>
    <s v=";"/>
    <s v="BR"/>
    <s v="ARIES"/>
    <s v="USD"/>
    <s v=""/>
    <s v=""/>
    <s v=""/>
    <s v=""/>
    <s v="1"/>
    <s v="1"/>
    <s v=""/>
    <s v=""/>
    <s v="0"/>
    <s v=""/>
    <s v=""/>
    <s v=""/>
    <s v=""/>
    <s v="002026953"/>
    <s v=""/>
    <s v=""/>
  </r>
  <r>
    <d v="2024-06-01T00:00:00"/>
    <x v="2"/>
    <n v="138985"/>
    <s v="Internal Strategy - realocação MO - recuperado POVMAN"/>
    <s v="FIAT"/>
    <d v="2024-06-04T00:00:00"/>
    <s v="Ouros"/>
    <s v="Inbound Premium"/>
    <n v="471.81"/>
    <n v="436.08"/>
    <n v="6.6025109592981524E-4"/>
    <s v="PC-Plant PC Resp"/>
    <s v="Cost Recovery"/>
    <s v="APTIV MANUFATURA E SERVICOS DE-743893"/>
    <s v="MOLEX DEUTSCHLAND GMBH-7058562"/>
    <s v="Estratégia de relocação de MO de Paraisópolis para Conceição dos Ouros."/>
    <s v="DHL Express SA"/>
    <s v="PTA-00170967"/>
    <s v="10890121 ;"/>
    <s v=";"/>
    <s v=";"/>
    <s v="Aptiv"/>
    <s v="Premium - Productive"/>
    <s v="Moraes.Arnaldo@aptiv.com"/>
    <s v="2024-06-03T12:33:29.57"/>
    <s v="2024-06-24T11:47:23.02"/>
    <s v="SA"/>
    <s v="Closed Recovered"/>
    <s v="0"/>
    <s v=""/>
    <s v="471.81"/>
    <s v=""/>
    <s v="10023"/>
    <s v="Q11"/>
    <s v=""/>
    <s v="471.81"/>
    <s v="Non-Recoverable"/>
    <s v=""/>
    <s v="436.08"/>
    <s v="USD"/>
    <s v="OTTO-HAHN-STR. 1B"/>
    <s v="WALLDORF"/>
    <s v="7058562"/>
    <s v="DE"/>
    <s v="EMEA"/>
    <s v="BW"/>
    <s v="69190"/>
    <s v="TV ANTONIO E FONSECA 250 BAIRRO"/>
    <s v="CONCEICAO DOS OUROS"/>
    <s v="743893"/>
    <s v="BR"/>
    <s v="SA"/>
    <s v="MG"/>
    <s v=""/>
    <s v="SPS"/>
    <s v="Approved"/>
    <s v="Edilson, Geraldo"/>
    <s v="2024-06-03T01:41:20.00"/>
    <s v="0"/>
    <s v="DHL Express SA"/>
    <s v="MHG47687379"/>
    <s v=""/>
    <s v="Aptiv"/>
    <s v=""/>
    <s v="Invoice"/>
    <s v="Invoice"/>
    <s v=""/>
    <s v=""/>
    <s v="0 Days 1 Hr 7 Min "/>
    <s v="500"/>
    <s v="Approved -  ;; Approved -  ;"/>
    <s v="471.81"/>
    <s v="471.81"/>
    <s v=";"/>
    <s v=";"/>
    <s v=";"/>
    <s v="BR"/>
    <s v="posterior X6H"/>
    <s v="USD"/>
    <s v=""/>
    <s v=""/>
    <s v=""/>
    <s v=""/>
    <s v="1"/>
    <s v="1"/>
    <s v=""/>
    <s v=""/>
    <s v="0"/>
    <s v=""/>
    <s v=""/>
    <s v=""/>
    <s v=""/>
    <s v="726761322"/>
    <s v=""/>
    <s v=""/>
  </r>
  <r>
    <d v="2024-06-01T00:00:00"/>
    <x v="2"/>
    <n v="138995"/>
    <s v="Internal Strategy - discount TAOS"/>
    <s v="VW"/>
    <d v="2024-06-04T00:00:00"/>
    <s v="Pinhal"/>
    <s v="Inbound Premium"/>
    <n v="607.66999999999996"/>
    <n v="607.66999999999996"/>
    <n v="8.5037363231739644E-4"/>
    <s v="PC-Plant PC Resp"/>
    <s v="Cost Recovery"/>
    <s v="APTIV MANUFATURA E SERVICOS DE-727173"/>
    <s v="DF - ELASTOMER SOLUTIONS, LDA-1014081"/>
    <s v="Estrategia Interna - Discount aplicado na programação."/>
    <s v="JAS DO BRASIL LTD"/>
    <s v="PTA-00170987"/>
    <s v="35230334;"/>
    <s v=";"/>
    <s v=";"/>
    <s v="Aptiv"/>
    <s v="Premium - Productive"/>
    <s v="rodrigo.perez@aptiv.com"/>
    <s v="2024-06-03T01:56:17.80"/>
    <s v="2024-06-21T05:28:02.27"/>
    <s v="SA"/>
    <s v="Closed Not Recovered"/>
    <s v="0"/>
    <s v=""/>
    <s v="0"/>
    <s v="2024-06-03T00:00:00"/>
    <s v="10010"/>
    <s v="Q18"/>
    <s v=""/>
    <s v="628.5"/>
    <s v="Non-Recoverable"/>
    <s v=""/>
    <s v="607.67"/>
    <s v="USD"/>
    <s v="ESTRADA NACIONAL 13 KM 16"/>
    <s v="MINDELO"/>
    <s v="1014081"/>
    <s v="PT"/>
    <s v="EMEA"/>
    <s v="13"/>
    <s v="4485-473"/>
    <s v="JOSE MONFARDINI N 3 845 LOTEAMENTO"/>
    <s v="ESPIRITO SANTO DO PINHAL"/>
    <s v="727173"/>
    <s v="BR"/>
    <s v="SA"/>
    <s v="SP"/>
    <s v="13990000"/>
    <s v="SPS"/>
    <s v="Approved"/>
    <s v="Carvalho, Eliane R"/>
    <s v="2024-06-03T04:43:08.00"/>
    <s v="0"/>
    <s v="JAS DO BRASIL LTD"/>
    <s v="OPO24267600"/>
    <s v=""/>
    <s v="Aptiv"/>
    <s v=""/>
    <s v="Personal Estimate"/>
    <s v="Personal Estimate"/>
    <s v=""/>
    <s v=""/>
    <s v="0 Days 2 Hr 46 Min "/>
    <s v="1000"/>
    <s v="Approved -  ;; Approved -  ;; Approved -  ;"/>
    <s v="607.67"/>
    <s v="607.67"/>
    <s v=";"/>
    <s v=";"/>
    <s v=";"/>
    <s v="BR"/>
    <s v="INTERIOR TAOS"/>
    <s v="USD"/>
    <s v=""/>
    <s v=""/>
    <s v=""/>
    <s v=""/>
    <s v="1"/>
    <s v="1"/>
    <s v=""/>
    <s v=""/>
    <s v="0"/>
    <s v=""/>
    <s v=""/>
    <s v=""/>
    <s v=""/>
    <s v="312781439"/>
    <s v=""/>
    <s v=""/>
  </r>
  <r>
    <d v="2024-06-01T00:00:00"/>
    <x v="0"/>
    <n v="139258"/>
    <s v="Project  samples/ prototypes - absorb by POV"/>
    <s v="JOHN DEERE"/>
    <d v="2024-06-04T00:00:00"/>
    <s v="Paraisopolis"/>
    <s v="Outbound Premium"/>
    <n v="1132.1300000000001"/>
    <n v="1132.1300000000001"/>
    <n v="1.5843031585490383E-3"/>
    <s v="E1D-Aptiv Design/Engineering changes"/>
    <s v="Cost Recovery"/>
    <s v="JOHN DEERE BRASIL CATALAO-764824"/>
    <s v="APTIV MANUFATURA E SERVICOS DE-733223"/>
    <s v="Envio de protótipos críticos do DB Phelps. Conforme Solicitado por Guilherme Frigo. POV17215"/>
    <s v="TRANSPORTADORA PITUTA"/>
    <s v="PTA-00171973"/>
    <s v="PE606171;PE606180"/>
    <s v="6;2"/>
    <s v=";0"/>
    <s v="Aptiv"/>
    <s v="Premium - Productive"/>
    <s v="aniger.f.martins@aptiv.com"/>
    <s v="2024-06-04T03:06:13.01"/>
    <s v="2024-06-07T04:00:30.00"/>
    <s v="SA"/>
    <s v="Closed Recovered"/>
    <s v="0"/>
    <s v=""/>
    <s v="1132.13"/>
    <s v=""/>
    <s v="10012"/>
    <s v="Q11"/>
    <s v=""/>
    <s v="5656.34"/>
    <s v="Recoverable"/>
    <s v=""/>
    <s v="5656.34"/>
    <s v="BRL"/>
    <s v="AVENIDA AVELINO RIBEIRO, 900"/>
    <s v="PARAISOPOLIS"/>
    <s v="733223"/>
    <s v="BR"/>
    <s v="SA"/>
    <s v="MG"/>
    <s v="37660-000"/>
    <s v="EIXO 03, QD 11, LOTE 00, S/NO"/>
    <s v="CATALAO"/>
    <s v="764824"/>
    <s v="BR"/>
    <s v="SA"/>
    <s v="GO"/>
    <s v="75709-685"/>
    <s v="SPS"/>
    <s v="Approved"/>
    <s v="Flores, Lorena"/>
    <s v="2024-06-07T04:00:30.00"/>
    <s v="0"/>
    <s v=""/>
    <s v=""/>
    <s v=""/>
    <s v="Aptiv"/>
    <s v=""/>
    <s v="Email Quote"/>
    <s v="Email Quote"/>
    <s v=""/>
    <s v=""/>
    <s v="3 Days 0 Hr 54 Min "/>
    <s v=""/>
    <s v="Approved -  ;; Approved -  ;; Approved -  ;; Approved - Approved by Teams 6/7. ;"/>
    <s v="1132.13"/>
    <s v="1132.13"/>
    <s v=";0"/>
    <s v=";"/>
    <s v=";"/>
    <s v="BR"/>
    <s v="PROJETO PHELPS"/>
    <s v="BRL"/>
    <s v=""/>
    <s v=""/>
    <s v=""/>
    <s v="Envio de protótipos críticos do DB Phelps. Conforme Solicitado por Guilherme Frigo. POV17215"/>
    <s v="0.20015212"/>
    <s v="0.20015212"/>
    <s v=""/>
    <s v=""/>
    <s v="0"/>
    <s v=""/>
    <s v=""/>
    <s v=""/>
    <s v=""/>
    <s v=""/>
    <s v=""/>
    <s v=""/>
  </r>
  <r>
    <d v="2024-06-01T00:00:00"/>
    <x v="0"/>
    <n v="139323"/>
    <s v="Project  samples/ prototypes - absorb by PIECE/PRICE"/>
    <s v="OTHER"/>
    <d v="2024-06-04T00:00:00"/>
    <s v="Paraisopolis"/>
    <s v="Inbound Premium"/>
    <n v="56"/>
    <n v="56"/>
    <n v="7.8366421593585659E-5"/>
    <s v="E1P-Prototypes/Samples"/>
    <s v="Cost Recovery"/>
    <s v="APTIV MANUFATURA E SERVICOS DE-733223"/>
    <s v="SERENDIPITY ELECTRONICS-749804"/>
    <s v="Parts for sales from prototype pieces. Freight is included in the piece price."/>
    <s v="DHL Express SA"/>
    <s v="PTA-00171357"/>
    <s v="35469805;"/>
    <s v=";"/>
    <s v=";"/>
    <s v="Aptiv"/>
    <s v="Premium - Productive"/>
    <s v="rayzza.peres@aptiv.com"/>
    <s v="2024-06-04T05:20:41.62"/>
    <s v="2024-06-04T07:08:02.00"/>
    <s v="SA"/>
    <s v="Closed Recovered"/>
    <s v="0"/>
    <s v=""/>
    <s v="56"/>
    <s v=""/>
    <s v="10012"/>
    <s v="Q11"/>
    <s v=""/>
    <s v="56"/>
    <s v="Recoverable"/>
    <s v=""/>
    <s v="56"/>
    <s v="USD"/>
    <s v="152 E MAIN ST"/>
    <s v="HUNTINGTON"/>
    <s v="749804"/>
    <s v="US"/>
    <s v="NA"/>
    <s v="NY"/>
    <s v="11743-2958"/>
    <s v="AVENIDA AVELINO RIBEIRO, 900"/>
    <s v="PARAISOPOLIS"/>
    <s v="733223"/>
    <s v="BR"/>
    <s v="SA"/>
    <s v="MG"/>
    <s v="37660-000"/>
    <s v="SPS"/>
    <s v="Approved"/>
    <s v="Edilson, Geraldo"/>
    <s v="2024-06-04T07:08:02.00"/>
    <s v="0"/>
    <s v="DHL Express SA"/>
    <s v="7508643483"/>
    <s v=""/>
    <s v="Aptiv"/>
    <s v=""/>
    <s v="Invoice"/>
    <s v="Invoice"/>
    <s v=""/>
    <s v=""/>
    <s v="0 Days 1 Hr 47 Min "/>
    <s v="500"/>
    <s v="Approved -  ;; Approved -  ;"/>
    <s v="56"/>
    <s v="56"/>
    <s v=";"/>
    <s v=";"/>
    <s v=";"/>
    <s v="BR"/>
    <s v="APL91 61 e 48R"/>
    <s v="USD"/>
    <s v=""/>
    <s v=""/>
    <s v=""/>
    <s v="DPP75074"/>
    <s v="1"/>
    <s v="1"/>
    <s v=""/>
    <s v=""/>
    <s v="0"/>
    <s v=""/>
    <s v=""/>
    <s v=""/>
    <s v=""/>
    <s v=""/>
    <s v=""/>
    <s v=""/>
  </r>
  <r>
    <d v="2024-06-01T00:00:00"/>
    <x v="2"/>
    <n v="139020"/>
    <s v="Internal Strategy - discount TAOS"/>
    <s v="VW"/>
    <d v="2024-06-05T00:00:00"/>
    <s v="Pinhal"/>
    <s v="Inbound Premium"/>
    <n v="485"/>
    <n v="485"/>
    <n v="6.7870918701587587E-4"/>
    <s v="PC-Plant PC Resp"/>
    <s v="Cost Recovery"/>
    <s v="APTIV MANUFATURA E SERVICOS DE-104991"/>
    <s v="GEBAUER &amp; GRILLER KABELWERKE GESELL-7010626"/>
    <s v="Estratégia Interna TAOS_Discount aplicado na programação "/>
    <s v="JAS DO BRASIL LTD"/>
    <s v="PTA-00170986"/>
    <s v="M1992001;"/>
    <s v=";"/>
    <s v=";"/>
    <s v="Aptiv"/>
    <s v="Premium - Productive"/>
    <s v="bruno.g.silva2@aptiv.com"/>
    <s v="2024-06-03T03:52:11.75"/>
    <s v="2024-06-25T06:36:48.24"/>
    <s v="SA"/>
    <s v="Closed Not Recovered"/>
    <s v="0"/>
    <s v=""/>
    <s v="0"/>
    <s v="2024-06-03T00:00:00"/>
    <s v="10010"/>
    <s v="Q18"/>
    <s v=""/>
    <s v="608.23"/>
    <s v="Non-Recoverable"/>
    <s v=""/>
    <s v="485"/>
    <s v="USD"/>
    <s v="MUTHGASSE 36"/>
    <s v="WIEN"/>
    <s v="7010626"/>
    <s v="AT"/>
    <s v="EMEA"/>
    <s v="3"/>
    <s v="2170"/>
    <s v="RODOVIA SP 342 KM 196"/>
    <s v="ESPIRITO SANTO DO PINHAL"/>
    <s v="104991"/>
    <s v="BR"/>
    <s v="SA"/>
    <s v="SP"/>
    <s v="13990-000"/>
    <s v="SPS"/>
    <s v="Approved"/>
    <s v="Edilson, Geraldo"/>
    <s v="2024-06-03T04:32:47.00"/>
    <s v="0"/>
    <s v="JAS DO BRASIL LTD"/>
    <s v="VIE47690972"/>
    <s v=""/>
    <s v="Aptiv"/>
    <s v=""/>
    <s v="Personal Estimate"/>
    <s v="Personal Estimate"/>
    <s v="VW"/>
    <s v=""/>
    <s v="0 Days 0 Hr 40 Min "/>
    <s v="500"/>
    <s v="Approved -  ;; Approved -  ;"/>
    <s v="485"/>
    <s v="485"/>
    <s v=";"/>
    <s v=";"/>
    <s v=";"/>
    <s v="BR"/>
    <s v="TAOS"/>
    <s v="USD"/>
    <s v=""/>
    <s v=""/>
    <s v=""/>
    <s v=""/>
    <s v="1"/>
    <s v="1"/>
    <s v=""/>
    <s v=""/>
    <s v="0"/>
    <s v=""/>
    <s v=""/>
    <s v=""/>
    <s v=""/>
    <s v="301463949"/>
    <s v=""/>
    <s v=""/>
  </r>
  <r>
    <d v="2024-06-01T00:00:00"/>
    <x v="2"/>
    <n v="139316"/>
    <s v="Internal Strategy - discount TAOS"/>
    <s v="VW"/>
    <d v="2024-06-05T00:00:00"/>
    <s v="Pinhal"/>
    <s v="Inbound Premium"/>
    <n v="3140.01"/>
    <n v="1483.51"/>
    <n v="4.3941312047870527E-3"/>
    <s v="PC-Plant PC Resp"/>
    <s v="Cost Recovery"/>
    <s v="APTIV MANUFATURA E SERVICOS DE-728338"/>
    <s v="FEP FAHRZEUGELEKTRIK PIRNA GMBH-7046317"/>
    <s v="Estratégia interna - Discount aplicado na programação"/>
    <s v="DHL Express SA"/>
    <s v="PTA-00171974"/>
    <s v="33350184;"/>
    <s v=";"/>
    <s v=";"/>
    <s v="Aptiv"/>
    <s v="Premium - Productive"/>
    <s v="Joliel.Willian.Reis@aptiv.com"/>
    <s v="2024-06-04T05:03:29.61"/>
    <s v="2024-06-25T06:56:20.05"/>
    <s v="SA"/>
    <s v="Closed Not Recovered"/>
    <s v="0"/>
    <s v=""/>
    <s v="3140.01"/>
    <s v="2024-06-04T00:00:00"/>
    <s v="10010"/>
    <s v="Q18"/>
    <s v=""/>
    <s v="3140.01"/>
    <s v="Non-Recoverable"/>
    <s v=""/>
    <s v="1369.56"/>
    <s v="USD"/>
    <s v="HUGO-KUETTNER-STR. 8"/>
    <s v="PIRNA"/>
    <s v="7046317"/>
    <s v="DE"/>
    <s v="EMEA"/>
    <s v="SN"/>
    <s v="01796"/>
    <s v="JOSE MONFARDINI N 3 845 LOTEAMENTO"/>
    <s v="ESPIRITO SANTO DO PINHAL"/>
    <s v="728338"/>
    <s v="BR"/>
    <s v="SA"/>
    <s v="SP"/>
    <s v="13990000"/>
    <s v="SPS"/>
    <s v="Approved"/>
    <s v="Flores, Lorena"/>
    <s v="2024-06-07T04:00:52.00"/>
    <s v="0"/>
    <s v="DHL Express SA"/>
    <s v="4746572666"/>
    <s v=""/>
    <s v="Aptiv"/>
    <s v=""/>
    <s v="Personal Estimate"/>
    <s v="Personal Estimate"/>
    <s v="VW"/>
    <s v=""/>
    <s v="2 Days 22 Hr 57 Min "/>
    <s v=""/>
    <s v="Approved -  ;; Approved -  ;; Approved - Approve by Teams 6/7. ;"/>
    <s v="3140.01"/>
    <s v="3140.01"/>
    <s v=";"/>
    <s v=";"/>
    <s v=";"/>
    <s v="BR"/>
    <s v="TAOS"/>
    <s v="EUR"/>
    <s v=""/>
    <s v=""/>
    <s v=""/>
    <s v="35501965, 35376912"/>
    <s v="1.0832"/>
    <s v="1"/>
    <s v=""/>
    <s v=""/>
    <s v="0"/>
    <s v=""/>
    <s v=""/>
    <s v=""/>
    <s v=""/>
    <s v="177220647"/>
    <s v=""/>
    <s v=""/>
  </r>
  <r>
    <d v="2024-06-01T00:00:00"/>
    <x v="2"/>
    <n v="139078"/>
    <s v="Internal Strategy - discount TAOS"/>
    <s v="VW"/>
    <d v="2024-06-06T00:00:00"/>
    <s v="Pinhal"/>
    <s v="Inbound Premium"/>
    <n v="647.98"/>
    <n v="973.04"/>
    <n v="9.0678346186092221E-4"/>
    <s v="PC-Plant PC Resp"/>
    <s v="Cost Recovery"/>
    <s v="APTIV MANUFATURA E SERVICOS DE-104991"/>
    <s v="WOCO INDUSTRIETECHNIK GMBH-763739"/>
    <s v="Estratégia Interna TAOS_Discount aplicado na programação"/>
    <s v="JAS DO BRASIL LTD"/>
    <s v="PTA-00171002"/>
    <s v="35640325;"/>
    <s v=";"/>
    <s v=";"/>
    <s v="Aptiv"/>
    <s v="Premium - Productive"/>
    <s v="bruno.g.silva2@aptiv.com"/>
    <s v="2024-06-03T05:29:53.76"/>
    <s v="2024-06-25T06:38:24.50"/>
    <s v="SA"/>
    <s v="Closed Not Recovered"/>
    <s v="0"/>
    <s v=""/>
    <s v="647.98"/>
    <s v="2024-06-03T00:00:00"/>
    <s v="10010"/>
    <s v="Q18"/>
    <s v=""/>
    <s v="647.98"/>
    <s v="Non-Recoverable"/>
    <s v=""/>
    <s v="898.3"/>
    <s v="USD"/>
    <s v="HANAUER LANDSTRASSE 16"/>
    <s v="BAD SODEN-SALMUENSTER"/>
    <s v="763739"/>
    <s v="DE"/>
    <s v="EMEA"/>
    <s v="HE"/>
    <s v="63628"/>
    <s v="RODOVIA SP 342 KM 196"/>
    <s v="ESPIRITO SANTO DO PINHAL"/>
    <s v="104991"/>
    <s v="BR"/>
    <s v="SA"/>
    <s v="SP"/>
    <s v="13990-000"/>
    <s v="SPS"/>
    <s v="Approved"/>
    <s v="Carvalho, Eliane R"/>
    <s v="2024-06-03T06:26:36.00"/>
    <s v="0"/>
    <s v="JAS DO BRASIL LTD"/>
    <s v="FRA47685585"/>
    <s v=""/>
    <s v="Aptiv"/>
    <s v=""/>
    <s v="Personal Estimate"/>
    <s v="Personal Estimate"/>
    <s v="VW"/>
    <s v=""/>
    <s v="0 Days 0 Hr 56 Min "/>
    <s v="1000"/>
    <s v="Approved -  ;; Approved -  ;; Approved -  ;"/>
    <s v="647.98"/>
    <s v="647.98"/>
    <s v=";"/>
    <s v=";"/>
    <s v=";"/>
    <s v="BR"/>
    <s v="MOTOR TAOS"/>
    <s v="EUR"/>
    <s v=""/>
    <s v=""/>
    <s v=""/>
    <s v="35640325 / 13603366 / 35127431"/>
    <s v="1.0832"/>
    <s v="1"/>
    <s v=""/>
    <s v=""/>
    <s v="0"/>
    <s v=""/>
    <s v=""/>
    <s v=""/>
    <s v=""/>
    <s v=""/>
    <s v=""/>
    <s v=""/>
  </r>
  <r>
    <d v="2024-06-01T00:00:00"/>
    <x v="1"/>
    <n v="139349"/>
    <s v="Quality issue"/>
    <s v="VW"/>
    <d v="2024-06-06T00:00:00"/>
    <s v="Pinhal"/>
    <s v="Inbound Premium"/>
    <n v="35"/>
    <n v="35"/>
    <n v="4.8979013495991041E-5"/>
    <s v="E1P-Prototypes/Samples"/>
    <s v="Cost Recovery"/>
    <s v="APTIV MANUFATURA E SERVICOS DE-104991"/>
    <s v="DSG CANUSA GMBH-751661"/>
    <s v="Aquisição de amostras_Problema de qualidade Splices_Atendimento de VDA"/>
    <s v="DHL Express SA"/>
    <s v="PTA-00171356"/>
    <s v="1946986;"/>
    <s v=";"/>
    <s v=";"/>
    <s v="Aptiv"/>
    <s v="Premium - Productive"/>
    <s v="bruno.g.silva2@aptiv.com"/>
    <s v="2024-06-04T06:54:12.53"/>
    <s v="2024-06-25T06:39:51.61"/>
    <s v="SA"/>
    <s v="Closed Not Recovered"/>
    <s v="0"/>
    <s v=""/>
    <s v="35"/>
    <s v="2024-06-04T00:00:00"/>
    <s v="10010"/>
    <s v="Q18"/>
    <s v=""/>
    <s v="35"/>
    <s v="Non-Recoverable"/>
    <s v=""/>
    <s v="35"/>
    <s v="USD"/>
    <s v="BOSCHSTRASSE 17"/>
    <s v="RHEINBACH"/>
    <s v="751661"/>
    <s v="DE"/>
    <s v="EMEA"/>
    <s v="05"/>
    <s v="53359"/>
    <s v="RODOVIA SP 342 KM 196"/>
    <s v="ESPIRITO SANTO DO PINHAL"/>
    <s v="104991"/>
    <s v="BR"/>
    <s v="SA"/>
    <s v="SP"/>
    <s v="13990-000"/>
    <s v="SPS"/>
    <s v="Approved"/>
    <s v="Edilson, Geraldo"/>
    <s v="2024-06-04T07:07:44.00"/>
    <s v="0"/>
    <s v="DHL Express SA"/>
    <s v="AMOSTRAS"/>
    <s v=""/>
    <s v="Aptiv"/>
    <s v=""/>
    <s v="Personal Estimate"/>
    <s v="Personal Estimate"/>
    <s v="VW"/>
    <s v=""/>
    <s v="0 Days 0 Hr 13 Min "/>
    <s v="500"/>
    <s v="Approved -  ;; Approved -  ;"/>
    <s v="35"/>
    <s v="35"/>
    <s v=";"/>
    <s v=";"/>
    <s v=";"/>
    <s v="BR"/>
    <s v="VW23X"/>
    <s v="USD"/>
    <s v=""/>
    <s v=""/>
    <s v=""/>
    <s v=""/>
    <s v="1"/>
    <s v="1"/>
    <s v=""/>
    <s v=""/>
    <s v="0"/>
    <s v=""/>
    <s v=""/>
    <s v=""/>
    <s v=""/>
    <s v=""/>
    <s v=""/>
    <s v=""/>
  </r>
  <r>
    <d v="2024-06-01T00:00:00"/>
    <x v="2"/>
    <n v="139508"/>
    <s v="Internal Strategy - discount TAOS"/>
    <s v="VW"/>
    <d v="2024-06-06T00:00:00"/>
    <s v="Pinhal"/>
    <s v="Inbound Premium"/>
    <n v="630.63"/>
    <n v="523"/>
    <n v="8.825038651707666E-4"/>
    <s v="PC-Plant PC Resp"/>
    <s v="Cost Recovery"/>
    <s v="APTIV MANUFATURA E SERVICOS DE-104991"/>
    <s v="MD ELEKTRONIK GMBH-7085893"/>
    <s v="Estratégia Interna TAOS_Discount aplicado na programação"/>
    <s v="DHL Express SA"/>
    <s v="PTA-00171651"/>
    <s v="35502086;"/>
    <s v=";"/>
    <s v=";"/>
    <s v="Aptiv"/>
    <s v="Premium - Productive"/>
    <s v="bruno.g.silva2@aptiv.com"/>
    <s v="2024-06-05T01:55:54.28"/>
    <s v="2024-06-25T06:41:22.30"/>
    <s v="SA"/>
    <s v="Closed Not Recovered"/>
    <s v="0"/>
    <s v=""/>
    <s v="630.63"/>
    <s v="2024-06-05T00:00:00"/>
    <s v="10010"/>
    <s v="Q18"/>
    <s v=""/>
    <s v="630.63"/>
    <s v="Non-Recoverable"/>
    <s v=""/>
    <s v="523"/>
    <s v="USD"/>
    <s v="OBCHODNI 1174/5"/>
    <s v="PLZEN"/>
    <s v="7085893"/>
    <s v="CZ"/>
    <s v="EMEA"/>
    <s v="323"/>
    <s v="301 00"/>
    <s v="RODOVIA SP 342 KM 196"/>
    <s v="ESPIRITO SANTO DO PINHAL"/>
    <s v="104991"/>
    <s v="BR"/>
    <s v="SA"/>
    <s v="SP"/>
    <s v="13990-000"/>
    <s v="SPS"/>
    <s v="Approved"/>
    <s v="Carvalho, Eliane R"/>
    <s v="2024-06-06T10:55:25.00"/>
    <s v="0"/>
    <s v="DHL Express SA"/>
    <s v="2392656766"/>
    <s v=""/>
    <s v="Aptiv"/>
    <s v=""/>
    <s v="Personal Estimate"/>
    <s v="Personal Estimate"/>
    <s v="VW"/>
    <s v=""/>
    <s v="0 Days 20 Hr 59 Min "/>
    <s v="1000"/>
    <s v="Approved -  ;; Approved -  ;; Approved -  ;"/>
    <s v="630.63"/>
    <s v="630.63"/>
    <s v=";"/>
    <s v=";"/>
    <s v=";"/>
    <s v="BR"/>
    <s v="TAOS"/>
    <s v="USD"/>
    <s v=""/>
    <s v=""/>
    <s v=""/>
    <s v="35502086"/>
    <s v="1"/>
    <s v="1"/>
    <s v=""/>
    <s v=""/>
    <s v="0"/>
    <s v=""/>
    <s v=""/>
    <s v=""/>
    <s v=""/>
    <s v="314268350"/>
    <s v=""/>
    <s v=""/>
  </r>
  <r>
    <d v="2024-06-01T00:00:00"/>
    <x v="7"/>
    <n v="139531"/>
    <s v="Stock divergence - recuperado POVMAN"/>
    <s v="FIAT"/>
    <d v="2024-06-06T00:00:00"/>
    <s v="Ouros"/>
    <s v="Inbound Premium"/>
    <n v="82"/>
    <n v="82"/>
    <n v="1.1475083161917901E-4"/>
    <s v="S1I-Inventory loss/adjustments"/>
    <s v="Cost Recovery"/>
    <s v="APTIV MANUFATURA E SERVICOS DE-743893"/>
    <s v="DELFINGEN IT-VERONA SRL-1056586"/>
    <s v="Divergencia de estoque e atraso liberação maritimo."/>
    <s v="DHL Express SA"/>
    <s v="PTA-00171610"/>
    <s v="13570856;"/>
    <s v=";"/>
    <s v=";"/>
    <s v="Aptiv"/>
    <s v="Premium - Productive"/>
    <s v="lua.barbosa.ribeiro@aptiv.com"/>
    <s v="2024-06-05T02:53:43.53"/>
    <s v="2024-06-19T12:17:21.90"/>
    <s v="SA"/>
    <s v="Closed Recovered"/>
    <s v="0"/>
    <s v=""/>
    <s v="0"/>
    <s v="2024-06-14T00:00:00"/>
    <s v="10023"/>
    <s v="Q11"/>
    <s v=""/>
    <s v=""/>
    <s v="Non-Recoverable"/>
    <s v=""/>
    <s v="82"/>
    <s v=""/>
    <s v="LOCALITA VANZELLE 3"/>
    <s v="RIVOLI VERONESE"/>
    <s v="1056586"/>
    <s v="IT"/>
    <s v="EMEA"/>
    <s v="VR"/>
    <s v="37010"/>
    <s v="TV ANTONIO E FONSECA 250 BAIRRO"/>
    <s v="CONCEICAO DOS OUROS"/>
    <s v="743893"/>
    <s v="BR"/>
    <s v="SA"/>
    <s v="MG"/>
    <s v="37548-000"/>
    <s v="SPS"/>
    <s v="Approved"/>
    <s v="Edilson, Geraldo"/>
    <s v="2024-06-05T10:47:56.00"/>
    <s v="0"/>
    <s v=""/>
    <s v=""/>
    <s v=""/>
    <s v="Aptiv"/>
    <s v=""/>
    <s v="Invoice"/>
    <s v=""/>
    <s v=""/>
    <s v=""/>
    <s v="0 Days 7 Hr 54 Min "/>
    <s v="500"/>
    <s v="Approved -  ;; Approved -  ;"/>
    <s v="82"/>
    <s v="82"/>
    <s v=";"/>
    <s v=";"/>
    <s v=";"/>
    <s v="BR"/>
    <s v="FIRE"/>
    <s v="USD"/>
    <s v=""/>
    <s v=""/>
    <s v=""/>
    <s v=""/>
    <s v="1"/>
    <s v=""/>
    <s v=""/>
    <s v=""/>
    <s v="0"/>
    <s v=""/>
    <s v=""/>
    <s v=""/>
    <s v=""/>
    <s v="505882451"/>
    <s v=""/>
    <s v=""/>
  </r>
  <r>
    <d v="2024-06-01T00:00:00"/>
    <x v="11"/>
    <n v="139604"/>
    <s v="Vessel delay"/>
    <s v="FIAT"/>
    <d v="2024-06-06T00:00:00"/>
    <s v="Paraisopolis"/>
    <s v="Inbound Premium"/>
    <n v="480"/>
    <n v="480"/>
    <n v="6.7171218508787719E-4"/>
    <s v="T1-Transportation"/>
    <s v="Cost Recovery"/>
    <s v="APTIV MANUFATURA E SERVICOS DE-734226"/>
    <s v="santos-Dummy"/>
    <s v="Atraso liberação maritimo, navio atracado 27/05- Não registrado DSA. "/>
    <s v="EMPRESA DE TRANSPORTES COVRE"/>
    <s v="PTA-00174033"/>
    <s v="13608547;"/>
    <s v=";"/>
    <s v=";"/>
    <s v="Aptiv"/>
    <s v="Premium - Productive"/>
    <s v="lua.barbosa.ribeiro@aptiv.com"/>
    <s v="2024-06-05T06:01:19.91"/>
    <s v="2024-06-28T02:46:47.87"/>
    <s v="SA"/>
    <s v="Closed Not Recovered"/>
    <s v="0"/>
    <s v=""/>
    <s v="0"/>
    <s v="2024-06-06T00:00:00"/>
    <s v="10012"/>
    <s v="Q11"/>
    <s v=""/>
    <s v=""/>
    <s v="Non-Recoverable"/>
    <s v=""/>
    <s v="480"/>
    <s v=""/>
    <s v="Porto Santos"/>
    <s v="Santos"/>
    <s v="Dummy"/>
    <s v="BR"/>
    <s v="SA"/>
    <s v="São Paulo"/>
    <s v="1"/>
    <s v="AVENIDA AVELINO RIBEIRO Nr.900 BAIR"/>
    <s v="BRASIL"/>
    <s v="734226"/>
    <s v="BR"/>
    <s v="SA"/>
    <s v="BR"/>
    <s v=""/>
    <s v="SPS"/>
    <s v="Approved"/>
    <s v="Edilson, Geraldo"/>
    <s v="2024-06-21T04:26:37.00"/>
    <s v="0"/>
    <s v=""/>
    <s v=""/>
    <s v=""/>
    <s v="Transportation"/>
    <s v=""/>
    <s v="Invoice"/>
    <s v=""/>
    <s v=""/>
    <s v=""/>
    <s v="15 Days 22 Hr 25 Min "/>
    <s v="500"/>
    <s v="Approved -  ;; Approved -  ;"/>
    <s v="480"/>
    <s v="480"/>
    <s v=";"/>
    <s v=";"/>
    <s v=";"/>
    <s v="BR"/>
    <s v="TURBO T3/T4"/>
    <s v="USD"/>
    <s v=""/>
    <s v=""/>
    <s v=""/>
    <s v=""/>
    <s v="1"/>
    <s v=""/>
    <s v=""/>
    <s v=""/>
    <s v="0"/>
    <s v=""/>
    <s v=""/>
    <s v=""/>
    <s v=""/>
    <s v=""/>
    <s v=""/>
    <s v=""/>
  </r>
  <r>
    <d v="2024-06-01T00:00:00"/>
    <x v="7"/>
    <n v="139698"/>
    <s v="Stock divergence - recuperado POVMAN"/>
    <s v="Mercedes-Benz"/>
    <d v="2024-06-06T00:00:00"/>
    <s v="Paraisopolis"/>
    <s v="Inbound Premium"/>
    <n v="114"/>
    <n v="195"/>
    <n v="1.5953164395837081E-4"/>
    <s v="S1I-Inventory loss/adjustments"/>
    <s v="Cost Recovery"/>
    <s v="APTIV MANUFATURA E SERVICOS DE-733223"/>
    <s v="FEP FAHRZEUGELEKTRIK PIRNA GMBH-7046317"/>
    <s v="Divergencia de estoque"/>
    <s v="DHL Express SA"/>
    <s v="PTA-00171735"/>
    <s v="35399293;"/>
    <s v=";"/>
    <s v=";"/>
    <s v="Aptiv"/>
    <s v="Premium - Productive"/>
    <s v="lua.barbosa.ribeiro@aptiv.com"/>
    <s v="2024-06-06T12:11:56.62"/>
    <s v="2024-06-21T12:31:42.83"/>
    <s v="SA"/>
    <s v="Closed Recovered"/>
    <s v="0"/>
    <s v=""/>
    <s v="114"/>
    <s v="2024-06-13T00:00:00"/>
    <s v="10012"/>
    <s v="Q11"/>
    <s v=""/>
    <s v="114"/>
    <s v="Non-Recoverable"/>
    <s v=""/>
    <s v="195"/>
    <s v="USD"/>
    <s v="HUGO-KUETTNER-STR. 8"/>
    <s v="PIRNA"/>
    <s v="7046317"/>
    <s v="DE"/>
    <s v="EMEA"/>
    <s v="SN"/>
    <s v="01796"/>
    <s v="AVENIDA AVELINO RIBEIRO, 900"/>
    <s v="PARAISOPOLIS"/>
    <s v="733223"/>
    <s v="BR"/>
    <s v="SA"/>
    <s v="MG"/>
    <s v="37660-000"/>
    <s v="SPS"/>
    <s v="Approved"/>
    <s v="Edilson, Geraldo"/>
    <s v="2024-06-06T05:13:00.00"/>
    <s v="0"/>
    <s v=""/>
    <s v="7732296014"/>
    <s v=""/>
    <s v="Aptiv"/>
    <s v=""/>
    <s v="Invoice"/>
    <s v="Invoice"/>
    <s v=""/>
    <s v=""/>
    <s v="0 Days 5 Hr 1 Min "/>
    <s v="500"/>
    <s v="Approved -  ;; Approved -  ;"/>
    <s v="114"/>
    <s v="114"/>
    <s v=";"/>
    <s v=";"/>
    <s v=";"/>
    <s v="BR"/>
    <s v="MOTOR"/>
    <s v="USD"/>
    <s v=""/>
    <s v=""/>
    <s v=""/>
    <s v=""/>
    <s v="1"/>
    <s v="1"/>
    <s v=""/>
    <s v=""/>
    <s v="0"/>
    <s v=""/>
    <s v=""/>
    <s v=""/>
    <s v=""/>
    <s v="177220647"/>
    <s v=""/>
    <s v=""/>
  </r>
  <r>
    <d v="2024-06-01T00:00:00"/>
    <x v="11"/>
    <n v="139840"/>
    <s v="Vessel delay - recuperado via ICC"/>
    <s v="FIAT"/>
    <d v="2024-06-06T00:00:00"/>
    <s v="Ouros"/>
    <s v="Inbound Premium"/>
    <n v="75"/>
    <n v="75"/>
    <n v="1.049550289199808E-4"/>
    <s v="T1-Transportation"/>
    <s v="Cost Recovery"/>
    <s v="APTIV MANUFATURA E SERVICOS DE-743893"/>
    <s v="LITTELFUSE INC C O VDC CORP-757804"/>
    <s v="Atraso de navio Monte Olivia, conforme retorno da expeditors via e-mail. (DE 05/06 PARA 16/06)."/>
    <s v="DHL Express SA"/>
    <s v="PTA-00174035"/>
    <s v="12092080;"/>
    <s v=";"/>
    <s v=";"/>
    <s v="Aptiv"/>
    <s v="Premium - Productive"/>
    <s v="lua.barbosa.ribeiro@aptiv.com"/>
    <s v="2024-06-06T06:39:20.62"/>
    <s v="2024-06-24T11:40:11.35"/>
    <s v="SA"/>
    <s v="Closed Recovered"/>
    <s v="0"/>
    <s v=""/>
    <s v="0"/>
    <s v="2024-06-13T00:00:00"/>
    <s v="10023"/>
    <s v="Q11"/>
    <s v=""/>
    <s v=""/>
    <s v="Non-Recoverable"/>
    <s v=""/>
    <s v="75"/>
    <s v=""/>
    <s v="1025 ADAMS CIRCLE"/>
    <s v="EAGLE PASS"/>
    <s v="757804"/>
    <s v="US"/>
    <s v="NA"/>
    <s v="TX"/>
    <s v="78852"/>
    <s v="TV ANTONIO E FONSECA 250 BAIRRO"/>
    <s v="CONCEICAO DOS OUROS"/>
    <s v="743893"/>
    <s v="BR"/>
    <s v="SA"/>
    <s v="MG"/>
    <s v="37548-000"/>
    <s v="SPS"/>
    <s v="Approved"/>
    <s v="Edilson, Geraldo"/>
    <s v="2024-06-21T04:27:14.00"/>
    <s v="0"/>
    <s v=""/>
    <s v=""/>
    <s v=""/>
    <s v="Transportation"/>
    <s v=""/>
    <s v="Invoice"/>
    <s v=""/>
    <s v=""/>
    <s v=""/>
    <s v="14 Days 21 Hr 47 Min "/>
    <s v="500"/>
    <s v="Approved -  ;; Approved -  ;"/>
    <s v="75"/>
    <s v="75"/>
    <s v=";"/>
    <s v=";"/>
    <s v=";"/>
    <s v="BR"/>
    <s v="Vão Motor X6H"/>
    <s v="USD"/>
    <s v=""/>
    <s v=""/>
    <s v=""/>
    <s v=""/>
    <s v="1"/>
    <s v=""/>
    <s v=""/>
    <s v=""/>
    <s v="0"/>
    <s v=""/>
    <s v=""/>
    <s v=""/>
    <s v=""/>
    <s v=""/>
    <s v=""/>
    <s v=""/>
  </r>
  <r>
    <d v="2024-06-01T00:00:00"/>
    <x v="0"/>
    <n v="139843"/>
    <s v="Project  samples/ prototypes - absorb by SC"/>
    <s v="JOHN DEERE"/>
    <d v="2024-06-06T00:00:00"/>
    <s v="Paraisopolis"/>
    <s v="Inbound Premium"/>
    <n v="180"/>
    <n v="180"/>
    <n v="2.5189206940795392E-4"/>
    <s v="E1P-Prototypes/Samples"/>
    <s v="Cost Recovery"/>
    <s v="APTIV MANUFATURA E SERVICOS DE-734226"/>
    <s v="APTIV CENTEC I (FW98)-725544"/>
    <s v="Parts for project development. Freight will be absorbed in the SC 529-23 quotation. "/>
    <s v="DHL Express SA"/>
    <s v="PTA-00171858"/>
    <s v="33315539;"/>
    <s v=";"/>
    <s v=";"/>
    <s v="Aptiv"/>
    <s v="Premium - Productive"/>
    <s v="rayzza.peres@aptiv.com"/>
    <s v="2024-06-06T07:10:49.79"/>
    <s v="2024-06-07T01:31:16.00"/>
    <s v="SA"/>
    <s v="Closed Recovered"/>
    <s v="0"/>
    <s v=""/>
    <s v="180"/>
    <s v=""/>
    <s v="10012"/>
    <s v="Q11"/>
    <s v=""/>
    <s v="180"/>
    <s v="Recoverable"/>
    <s v=""/>
    <s v="180"/>
    <s v="USD"/>
    <s v="CARRETERA SALTILLO PIEDRAS NEGRAS K"/>
    <s v="RAMOS ARIZPE"/>
    <s v="725544"/>
    <s v="MX"/>
    <s v="NA"/>
    <s v="COA"/>
    <s v="25900"/>
    <s v="AVENIDA AVELINO RIBEIRO Nr.900 BAIR"/>
    <s v="BRASIL"/>
    <s v="734226"/>
    <s v="BR"/>
    <s v="SA"/>
    <s v="BR"/>
    <s v="37660-000"/>
    <s v="SPS"/>
    <s v="Approved"/>
    <s v="Edilson, Geraldo"/>
    <s v="2024-06-07T01:31:16.00"/>
    <s v="0"/>
    <s v="DHL Express SA"/>
    <s v=""/>
    <s v=""/>
    <s v="Aptiv"/>
    <s v=""/>
    <s v="Invoice"/>
    <s v="Invoice"/>
    <s v=""/>
    <s v=""/>
    <s v="0 Days 18 Hr 20 Min "/>
    <s v="500"/>
    <s v="Approved -  ;; Approved -  ;"/>
    <s v="180"/>
    <s v="180"/>
    <s v=";"/>
    <s v=";"/>
    <s v=";"/>
    <s v="BR"/>
    <s v="MERCURY PACOTE 2 "/>
    <s v="USD"/>
    <s v=""/>
    <s v=""/>
    <s v=""/>
    <s v="33315539"/>
    <s v="1"/>
    <s v="1"/>
    <s v=""/>
    <s v=""/>
    <s v="0"/>
    <s v=""/>
    <s v=""/>
    <s v=""/>
    <s v=""/>
    <s v=""/>
    <s v=""/>
    <s v=""/>
  </r>
  <r>
    <d v="2024-06-01T00:00:00"/>
    <x v="0"/>
    <n v="139847"/>
    <s v="Project  samples/ prototypes - absorb by PIECE/PRICE"/>
    <s v="JOHN DEERE"/>
    <d v="2024-06-06T00:00:00"/>
    <s v="Paraisopolis"/>
    <s v="Inbound Premium"/>
    <n v="70"/>
    <n v="70"/>
    <n v="9.7958026991982081E-5"/>
    <s v="E1P-Prototypes/Samples"/>
    <s v="Cost Recovery"/>
    <s v="APTIV MANUFATURA E SERVICOS DE-724381"/>
    <s v="SERENDIPITY ELECTRONICS-749804"/>
    <s v="Parts for sales from prototype pieces. Freight is included in the piece price."/>
    <s v="DHL Express SA"/>
    <s v="PTA-00171859"/>
    <s v="35569545;"/>
    <s v=";"/>
    <s v=";"/>
    <s v="Aptiv"/>
    <s v="Premium - Productive"/>
    <s v="rayzza.peres@aptiv.com"/>
    <s v="2024-06-06T07:55:23.24"/>
    <s v="2024-06-07T01:31:34.00"/>
    <s v="SA"/>
    <s v="Closed Recovered"/>
    <s v="0"/>
    <s v=""/>
    <s v="70"/>
    <s v=""/>
    <s v="10012"/>
    <s v="Q11"/>
    <s v=""/>
    <s v="70"/>
    <s v="Recoverable"/>
    <s v=""/>
    <s v="70"/>
    <s v="USD"/>
    <s v="152 E MAIN ST"/>
    <s v="HUNTINGTON"/>
    <s v="749804"/>
    <s v="US"/>
    <s v="NA"/>
    <s v="NY"/>
    <s v="11743-2958"/>
    <s v="AVENIDA AVELINO RIBEIRO, 900"/>
    <s v="PARAISOPOLIS"/>
    <s v="724381"/>
    <s v="BR"/>
    <s v="SA"/>
    <s v="MG"/>
    <s v="37660-000"/>
    <s v="SPS"/>
    <s v="Approved"/>
    <s v="Edilson, Geraldo"/>
    <s v="2024-06-07T01:31:34.00"/>
    <s v="0"/>
    <s v="DHL Express SA"/>
    <s v="3798356085"/>
    <s v=""/>
    <s v="Aptiv"/>
    <s v=""/>
    <s v="Invoice"/>
    <s v="Invoice"/>
    <s v=""/>
    <s v=""/>
    <s v="0 Days 17 Hr 36 Min "/>
    <s v="500"/>
    <s v="Approved -  ;; Approved -  ;"/>
    <s v="70"/>
    <s v="70"/>
    <s v=";"/>
    <s v=";"/>
    <s v=";"/>
    <s v="BR"/>
    <s v="DEX"/>
    <s v="USD"/>
    <s v=""/>
    <s v=""/>
    <s v=""/>
    <s v="DPP75004"/>
    <s v="1"/>
    <s v="1"/>
    <s v=""/>
    <s v=""/>
    <s v="0"/>
    <s v=""/>
    <s v=""/>
    <s v=""/>
    <s v=""/>
    <s v=""/>
    <s v=""/>
    <s v=""/>
  </r>
  <r>
    <d v="2024-06-01T00:00:00"/>
    <x v="2"/>
    <n v="139759"/>
    <s v="Internal Strategy - discount TAOS"/>
    <s v="VW"/>
    <d v="2024-06-07T00:00:00"/>
    <s v="Pinhal"/>
    <s v="Inbound Premium"/>
    <n v="808.2"/>
    <n v="1450"/>
    <n v="1.1309953916417133E-3"/>
    <s v="PC-Plant PC Resp"/>
    <s v="Cost Recovery"/>
    <s v="APTIV MANUFATURA E SERVICOS DE-727173"/>
    <s v="LITTELFUSE-1072740"/>
    <s v="Internal strategy - Discount applied in production line programming."/>
    <s v="JAS DO BRASIL LTD"/>
    <s v="PTA-00171975"/>
    <s v="15545223;"/>
    <s v=";"/>
    <s v=";"/>
    <s v="Aptiv"/>
    <s v="Premium - Productive"/>
    <s v="rodrigo.perez@aptiv.com"/>
    <s v="2024-06-06T03:08:37.17"/>
    <s v="2024-06-21T05:35:48.58"/>
    <s v="SA"/>
    <s v="Closed Not Recovered"/>
    <s v="0"/>
    <s v=""/>
    <s v="808.2"/>
    <s v="2024-06-06T00:00:00"/>
    <s v="10010"/>
    <s v="Q18"/>
    <s v=""/>
    <s v="808.2"/>
    <s v="Non-Recoverable"/>
    <s v=""/>
    <s v="1450"/>
    <s v="USD"/>
    <s v="1650 S CENTRAL AVE"/>
    <s v="COMPTON"/>
    <s v="1072740"/>
    <s v="US"/>
    <s v="NA"/>
    <s v="CA"/>
    <s v=""/>
    <s v="JOSE MONFARDINI N 3 845 LOTEAMENTO"/>
    <s v="ESPIRITO SANTO DO PINHAL"/>
    <s v="727173"/>
    <s v="BR"/>
    <s v="SA"/>
    <s v="SP"/>
    <s v="13990000"/>
    <s v="SPS"/>
    <s v="Approved"/>
    <s v="Flores, Lorena"/>
    <s v="2024-06-07T04:01:26.00"/>
    <s v="0"/>
    <s v="JAS DO BRASIL LTD"/>
    <s v="HGC47709327"/>
    <s v=""/>
    <s v="Aptiv"/>
    <s v=""/>
    <s v="Personal Estimate"/>
    <s v="Personal Estimate"/>
    <s v=""/>
    <s v=""/>
    <s v="1 Days 0 Hr 52 Min "/>
    <s v=""/>
    <s v="Approved -  ;; Approved -  ;; Approved - Approved by Teams 6/7. ;"/>
    <s v="808.2"/>
    <s v="808.2"/>
    <s v=";"/>
    <s v=";"/>
    <s v=";"/>
    <s v="BR"/>
    <s v="INTERIOR TAOS"/>
    <s v="USD"/>
    <s v=""/>
    <s v=""/>
    <s v=""/>
    <s v="13943321/15545230/33257457/33257458/33362355"/>
    <s v="1"/>
    <s v="1"/>
    <s v=""/>
    <s v=""/>
    <s v="0"/>
    <s v=""/>
    <s v=""/>
    <s v=""/>
    <s v=""/>
    <s v="079084255"/>
    <s v=""/>
    <s v=""/>
  </r>
  <r>
    <d v="2024-06-01T00:00:00"/>
    <x v="2"/>
    <n v="139849"/>
    <s v="Internal Strategy - realocação MO - recuperado POVMAN"/>
    <s v="FIAT"/>
    <d v="2024-06-07T00:00:00"/>
    <s v="Ouros"/>
    <s v="Inbound Premium"/>
    <n v="480"/>
    <n v="480"/>
    <n v="6.7171218508787719E-4"/>
    <s v="S1I-Inventory loss/adjustments"/>
    <s v="Cost Recovery"/>
    <s v="APTIV MANUFATURA E SERVICOS DE-743893"/>
    <s v="santos-Dummy"/>
    <s v="Divergencia estoque/readequação MO Paraiso/Ouros."/>
    <s v="EMPRESA DE TRANSPORTES COVRE"/>
    <s v="PTA-00171860"/>
    <s v="13570856;"/>
    <s v=";"/>
    <s v=";"/>
    <s v="Aptiv"/>
    <s v="Premium - Productive"/>
    <s v="lua.barbosa.ribeiro@aptiv.com"/>
    <s v="2024-06-06T08:12:53.10"/>
    <s v="2024-06-12T11:51:19.66"/>
    <s v="SA"/>
    <s v="Closed Recovered"/>
    <s v="0"/>
    <s v=""/>
    <s v="0"/>
    <s v="2024-06-07T00:00:00"/>
    <s v="10023"/>
    <s v="Q11"/>
    <s v=""/>
    <s v=""/>
    <s v="Non-Recoverable"/>
    <s v=""/>
    <s v="480"/>
    <s v=""/>
    <s v="Porto Santos"/>
    <s v="Santos"/>
    <s v="Dummy"/>
    <s v="BR"/>
    <s v="SA"/>
    <s v="São Paulo"/>
    <s v="1"/>
    <s v="TV ANTONIO E FONSECA 250 BAIRRO"/>
    <s v="CONCEICAO DOS OUROS"/>
    <s v="743893"/>
    <s v="BR"/>
    <s v="SA"/>
    <s v="MG"/>
    <s v="37548-000"/>
    <s v="SPS"/>
    <s v="Approved"/>
    <s v="Edilson, Geraldo"/>
    <s v="2024-06-07T01:31:46.00"/>
    <s v="0"/>
    <s v=""/>
    <s v=""/>
    <s v=""/>
    <s v="Aptiv"/>
    <s v=""/>
    <s v="Invoice"/>
    <s v=""/>
    <s v=""/>
    <s v=""/>
    <s v="0 Days 17 Hr 18 Min "/>
    <s v="500"/>
    <s v="Approved -  ;; Approved -  ;"/>
    <s v="480"/>
    <s v="480"/>
    <s v=";"/>
    <s v=";"/>
    <s v=";"/>
    <s v="BR"/>
    <s v="FIRE"/>
    <s v="USD"/>
    <s v=""/>
    <s v=""/>
    <s v=""/>
    <s v=""/>
    <s v="1"/>
    <s v=""/>
    <s v=""/>
    <s v=""/>
    <s v="0"/>
    <s v=""/>
    <s v=""/>
    <s v=""/>
    <s v=""/>
    <s v=""/>
    <s v=""/>
    <s v=""/>
  </r>
  <r>
    <d v="2024-06-01T00:00:00"/>
    <x v="11"/>
    <n v="140112"/>
    <s v="Vessel delay - recovered"/>
    <s v="PSA"/>
    <d v="2024-06-10T00:00:00"/>
    <s v="Paraisopolis"/>
    <s v="Inbound Premium"/>
    <n v="340"/>
    <n v="340"/>
    <n v="4.75796131103913E-4"/>
    <s v="T1-Transportation"/>
    <s v="Cost Recovery"/>
    <s v="APTIV MANUFATURA E SERVICOS DE-724381"/>
    <s v="VM INDUSTRIES-7069153"/>
    <s v="Atraso liberação maritimo madeira condenada - Processo M0383/24."/>
    <s v="DHL Express SA"/>
    <s v="PTA-00172514"/>
    <s v="13879258;"/>
    <s v=";"/>
    <s v=";"/>
    <s v="Aptiv"/>
    <s v="Premium - Productive"/>
    <s v="lua.barbosa.ribeiro@aptiv.com"/>
    <s v="2024-06-08T11:22:42.86"/>
    <s v="2024-06-21T12:18:56.23"/>
    <s v="SA"/>
    <s v="Closed Not Recovered"/>
    <s v="0"/>
    <s v=""/>
    <s v="0"/>
    <s v="2024-06-14T00:00:00"/>
    <s v="10012"/>
    <s v="Q11"/>
    <s v=""/>
    <s v="694.38"/>
    <s v="Non-Recoverable"/>
    <s v=""/>
    <s v="340"/>
    <s v="USD"/>
    <s v="8 RUE D ALEMBERT"/>
    <s v="VILLEMUR SUR TARN"/>
    <s v="7069153"/>
    <s v="FR"/>
    <s v="EMEA"/>
    <s v="OCC"/>
    <s v="31340"/>
    <s v="AVENIDA AVELINO RIBEIRO, 900"/>
    <s v="PARAISOPOLIS"/>
    <s v="724381"/>
    <s v="BR"/>
    <s v="SA"/>
    <s v="MG"/>
    <s v="37660-000"/>
    <s v="SPS"/>
    <s v="Approved"/>
    <s v="Edilson, Geraldo"/>
    <s v="2024-06-11T06:57:48.00"/>
    <s v="0"/>
    <s v=""/>
    <s v="3175986354"/>
    <s v=""/>
    <s v="Transportation"/>
    <s v=""/>
    <s v="Invoice"/>
    <s v="Invoice"/>
    <s v=""/>
    <s v=""/>
    <s v="3 Days 7 Hr 35 Min "/>
    <s v="500"/>
    <s v="Approved -  ;; Approved -  ;"/>
    <s v="340"/>
    <s v="340"/>
    <s v=";"/>
    <s v=";"/>
    <s v=";"/>
    <s v="BR"/>
    <s v="BODY SMART"/>
    <s v="USD"/>
    <s v=""/>
    <s v=""/>
    <s v=""/>
    <s v="13879389"/>
    <s v="1"/>
    <s v="1"/>
    <s v=""/>
    <s v=""/>
    <s v="0"/>
    <s v=""/>
    <s v=""/>
    <s v=""/>
    <s v=""/>
    <s v="261486339"/>
    <s v=""/>
    <s v=""/>
  </r>
  <r>
    <d v="2024-06-01T00:00:00"/>
    <x v="2"/>
    <n v="140194"/>
    <s v="Internal Strategy - discount TAOS"/>
    <s v="VW"/>
    <d v="2024-06-10T00:00:00"/>
    <s v="Pinhal"/>
    <s v="Inbound Premium"/>
    <n v="410.71"/>
    <n v="410.71"/>
    <n v="5.7474773236967089E-4"/>
    <s v="PC-Plant PC Resp"/>
    <s v="Cost Recovery"/>
    <s v="APTIV MANUFATURA E SERVICOS DE DIST-1039282"/>
    <s v="Empresa de Transportes Covre-Dummy"/>
    <s v="Emergencial com a Covre para evitar parada de linha, estratégia interna de Discount na TAOS."/>
    <s v="EMPRESA DE TRANSPORTES COVRE"/>
    <s v="PTA-00172210"/>
    <s v="35502088;"/>
    <s v=";"/>
    <s v=";"/>
    <s v="Aptiv"/>
    <s v="Premium - Productive"/>
    <s v="rodrigo.perez@aptiv.com"/>
    <s v="2024-06-10T01:27:04.06"/>
    <s v="2024-06-21T05:38:39.37"/>
    <s v="SA"/>
    <s v="Closed Not Recovered"/>
    <s v="0"/>
    <s v=""/>
    <s v="410.71"/>
    <s v="2024-06-07T00:00:00"/>
    <s v="10010"/>
    <s v="Q18"/>
    <s v=""/>
    <s v="410.71"/>
    <s v="Non-Recoverable"/>
    <s v=""/>
    <s v="410.71"/>
    <s v="USD"/>
    <s v="R. Hercílio Camargo Barbosa, 207"/>
    <s v="Santos"/>
    <s v="Dummy"/>
    <s v="BR"/>
    <s v="SA"/>
    <s v="Sao Paulo"/>
    <s v=""/>
    <s v="RUA JOSE MONFARDINI 3845"/>
    <s v="ESPIRITO SANTO DO PINHAL"/>
    <s v="1039282"/>
    <s v="BR"/>
    <s v="SA"/>
    <s v="SP"/>
    <s v="13990-000"/>
    <s v="SPS"/>
    <s v="Approved"/>
    <s v="Edilson, Geraldo"/>
    <s v="2024-06-10T04:43:17.00"/>
    <s v="0"/>
    <s v="EMPRESA DE TRANSPORTES COVRE"/>
    <s v="FRETE EMERGENCIAL"/>
    <s v=""/>
    <s v="Aptiv"/>
    <s v=""/>
    <s v="Personal Estimate"/>
    <s v="Personal Estimate"/>
    <s v=""/>
    <s v=""/>
    <s v="0 Days 3 Hr 16 Min "/>
    <s v="500"/>
    <s v="Approved -  ;; Approved -  ;"/>
    <s v="410.71"/>
    <s v="410.71"/>
    <s v=";"/>
    <s v=";"/>
    <s v=";"/>
    <s v="BR"/>
    <s v="INTERIOR"/>
    <s v="USD"/>
    <s v=""/>
    <s v=""/>
    <s v=""/>
    <s v="35502087"/>
    <s v="1"/>
    <s v="1"/>
    <s v=""/>
    <s v=""/>
    <s v="0"/>
    <s v=""/>
    <s v=""/>
    <s v=""/>
    <s v=""/>
    <s v=""/>
    <s v="217616996"/>
    <s v=""/>
  </r>
  <r>
    <d v="2024-06-01T00:00:00"/>
    <x v="3"/>
    <n v="140180"/>
    <s v="Customer rescheduled - FCA  - recuperado POVMAN"/>
    <s v="FIAT"/>
    <d v="2024-06-11T00:00:00"/>
    <s v="Ouros"/>
    <s v="Inbound Premium"/>
    <n v="308.93"/>
    <n v="480"/>
    <n v="4.3231676112332894E-4"/>
    <s v="S2-External Customer driven schedule changes"/>
    <s v="Cost Recovery"/>
    <s v="APTIV MANUFATURA E SERVICOS DE-743893"/>
    <s v="DELFINGEN IT-VERONA SRL-1056586"/>
    <s v="Reprograma FIAT (linha FIRE)- custos serão recuperados do cliente."/>
    <s v="JAS DO BRASIL LTD"/>
    <s v="PTA-00172364"/>
    <s v="10769499;"/>
    <s v=";"/>
    <s v=";"/>
    <s v="Customer"/>
    <s v="Premium - Productive"/>
    <s v="lua.barbosa.ribeiro@aptiv.com"/>
    <s v="2024-06-10T12:34:07.83"/>
    <s v="2024-06-21T12:16:00.77"/>
    <s v="SA"/>
    <s v="Closed Recovered"/>
    <s v="0"/>
    <s v=""/>
    <s v="308.93"/>
    <s v="2024-06-13T00:00:00"/>
    <s v="10023"/>
    <s v="Q11"/>
    <s v=""/>
    <s v="308.93"/>
    <s v="Recoverable"/>
    <s v=""/>
    <s v="480"/>
    <s v="USD"/>
    <s v="LOCALITA VANZELLE 3"/>
    <s v="RIVOLI VERONESE"/>
    <s v="1056586"/>
    <s v="IT"/>
    <s v="EMEA"/>
    <s v="VR"/>
    <s v="37010"/>
    <s v="TV ANTONIO E FONSECA 250 BAIRRO"/>
    <s v="CONCEICAO DOS OUROS"/>
    <s v="743893"/>
    <s v="BR"/>
    <s v="SA"/>
    <s v="MG"/>
    <s v=""/>
    <s v="SPS"/>
    <s v="Approved"/>
    <s v="Edilson, Geraldo"/>
    <s v="2024-06-11T11:50:29.00"/>
    <s v="0"/>
    <s v=""/>
    <s v="MIL47711819"/>
    <s v=""/>
    <s v="Customer"/>
    <s v=""/>
    <s v="Invoice"/>
    <s v="Invoice"/>
    <s v="FIAT"/>
    <s v=""/>
    <s v="0 Days 23 Hr 16 Min "/>
    <s v="500"/>
    <s v="Approved -  ;; Approved -  ;"/>
    <s v="308.93"/>
    <s v="308.93"/>
    <s v=";"/>
    <s v=";"/>
    <s v=";"/>
    <s v="BR"/>
    <s v="FIRE"/>
    <s v="USD"/>
    <s v=""/>
    <s v=""/>
    <s v=""/>
    <s v=""/>
    <s v="1"/>
    <s v="1"/>
    <s v=""/>
    <s v=""/>
    <s v="0"/>
    <s v=""/>
    <s v=""/>
    <s v=""/>
    <s v=""/>
    <s v="505882451"/>
    <s v=""/>
    <s v=""/>
  </r>
  <r>
    <d v="2024-06-01T00:00:00"/>
    <x v="3"/>
    <n v="140299"/>
    <s v="Customer rescheduled - recuperado via ICC"/>
    <s v="OTHER"/>
    <d v="2024-06-11T00:00:00"/>
    <s v="Paraisopolis"/>
    <s v="Inbound Premium"/>
    <n v="371.93"/>
    <n v="132.6"/>
    <n v="5.2047898541611286E-4"/>
    <s v="PC-Plant PC Resp"/>
    <s v="Cost Recovery"/>
    <s v="APTIV MANUFATURA E SERVICOS DE-734226"/>
    <s v="APTIV CENTEC III (FW84)-725455"/>
    <s v="REPROGRAMA DENTRO DO PROTOCOLO LOGISTICO"/>
    <s v="DHL Express SA"/>
    <s v="PTA-00172365"/>
    <s v="12040837;"/>
    <s v=";"/>
    <s v=";"/>
    <s v="Aptiv"/>
    <s v="Premium - Productive"/>
    <s v="Moraes.Arnaldo@aptiv.com"/>
    <s v="2024-06-10T05:00:38.43"/>
    <s v="2024-06-18T12:43:06.07"/>
    <s v="SA"/>
    <s v="Closed Recovered"/>
    <s v="0"/>
    <s v=""/>
    <s v="371.93"/>
    <s v=""/>
    <s v="10012"/>
    <s v="Q11"/>
    <s v=""/>
    <s v="371.93"/>
    <s v="Recoverable"/>
    <s v="RECUPERADO VIA ICC"/>
    <s v="132.6"/>
    <s v="USD"/>
    <s v="BOULEVARD ALPHA #955"/>
    <s v="RAMOS ARIZPE"/>
    <s v="725455"/>
    <s v="MX"/>
    <s v="NA"/>
    <s v="COA"/>
    <s v="25903"/>
    <s v="AVENIDA AVELINO RIBEIRO Nr.900 BAIR"/>
    <s v="BRASIL"/>
    <s v="734226"/>
    <s v="BR"/>
    <s v="SA"/>
    <s v="BR"/>
    <s v="37660-000"/>
    <s v="SPS"/>
    <s v="Approved"/>
    <s v="Edilson, Geraldo"/>
    <s v="2024-06-11T11:50:36.00"/>
    <s v="0"/>
    <s v=""/>
    <s v="1955254335"/>
    <s v=""/>
    <s v="Aptiv"/>
    <s v=""/>
    <s v="Invoice"/>
    <s v="Invoice"/>
    <s v=""/>
    <s v=""/>
    <s v="0 Days 18 Hr 49 Min "/>
    <s v="500"/>
    <s v="Approved -  ;; Approved -  ;"/>
    <s v="371.93"/>
    <s v="371.93"/>
    <s v=";"/>
    <s v=";"/>
    <s v=";"/>
    <s v="BR"/>
    <s v="ARO10"/>
    <s v="USD"/>
    <s v=""/>
    <s v=""/>
    <s v=""/>
    <s v=""/>
    <s v="1"/>
    <s v="1"/>
    <s v=""/>
    <s v=""/>
    <s v="0"/>
    <s v=""/>
    <s v=""/>
    <s v=""/>
    <s v=""/>
    <s v=""/>
    <s v=""/>
    <s v=""/>
  </r>
  <r>
    <d v="2024-06-01T00:00:00"/>
    <x v="2"/>
    <n v="140452"/>
    <s v="Internal Strategy - discount TAOS"/>
    <s v="VW"/>
    <d v="2024-06-12T00:00:00"/>
    <s v="Pinhal"/>
    <s v="Inbound Premium"/>
    <n v="2546"/>
    <n v="2546"/>
    <n v="3.5628733817369483E-3"/>
    <s v="PC-Plant PC Resp"/>
    <s v="Cost Recovery"/>
    <s v="APTIV MANUFATURA E SERVICOS DE-727173"/>
    <s v="DCN DRAEXLMAIER AUTOMOTIVE COMPONEN-7099498"/>
    <s v="Internal strategy - Discount applied in production line programming."/>
    <s v="JAS DO BRASIL LTD"/>
    <s v="PTA-00173155"/>
    <s v="33337465;"/>
    <s v=";"/>
    <s v=";"/>
    <s v="Aptiv"/>
    <s v="Premium - Productive"/>
    <s v="rodrigo.perez@aptiv.com"/>
    <s v="2024-06-11T11:34:18.48"/>
    <s v="2024-06-14T04:29:39.00"/>
    <s v="SA"/>
    <s v="Closed Not Recovered"/>
    <s v="0"/>
    <s v=""/>
    <s v="0"/>
    <s v="2024-06-11T00:00:00"/>
    <s v="10010"/>
    <s v="Q18"/>
    <s v=""/>
    <s v=""/>
    <s v="Non-Recoverable"/>
    <s v=""/>
    <s v="2546"/>
    <s v=""/>
    <s v="1751 E MAIN ST"/>
    <s v="DUNCAN"/>
    <s v="7099498"/>
    <s v="US"/>
    <s v="NA"/>
    <s v="SC"/>
    <s v="29334-9216"/>
    <s v="JOSE MONFARDINI N 3 845 LOTEAMENTO"/>
    <s v="ESPIRITO SANTO DO PINHAL"/>
    <s v="727173"/>
    <s v="BR"/>
    <s v="SA"/>
    <s v="SP"/>
    <s v="13990000"/>
    <s v="SPS"/>
    <s v="Approved"/>
    <s v="Flores, Lorena"/>
    <s v="2024-06-14T04:29:39.00"/>
    <s v="0"/>
    <s v=""/>
    <s v=""/>
    <s v=""/>
    <s v="Aptiv"/>
    <s v=""/>
    <s v="Personal Estimate"/>
    <s v=""/>
    <s v=""/>
    <s v=""/>
    <s v="3 Days 4 Hr 55 Min "/>
    <s v=""/>
    <s v="Approved -  ;; Approved -  ;; Approved - Approved by Teams 6/14. ;"/>
    <s v="2546"/>
    <s v="2546"/>
    <s v=";"/>
    <s v=";"/>
    <s v=";"/>
    <s v="BR"/>
    <s v="INTERIOR"/>
    <s v="USD"/>
    <s v=""/>
    <s v=""/>
    <s v=""/>
    <s v=""/>
    <s v="1"/>
    <s v=""/>
    <s v=""/>
    <s v=""/>
    <s v="0"/>
    <s v=""/>
    <s v=""/>
    <s v=""/>
    <s v=""/>
    <s v="080357695"/>
    <s v=""/>
    <s v=""/>
  </r>
  <r>
    <d v="2024-06-01T00:00:00"/>
    <x v="7"/>
    <n v="140455"/>
    <s v="Stock divergence - recuperado POVMAN"/>
    <s v="Mercedes-Benz"/>
    <d v="2024-06-12T00:00:00"/>
    <s v="Paraisopolis"/>
    <s v="Inbound Premium"/>
    <n v="155"/>
    <n v="155"/>
    <n v="2.1690705976796032E-4"/>
    <s v="S1I-Inventory loss/adjustments"/>
    <s v="Cost Recovery"/>
    <s v="APTIV MANUFATURA E SERVICOS DE-734226"/>
    <s v="HIRSCHMANN AUTOMOTIVE GMBH-733302"/>
    <s v="Divergencia de estoque"/>
    <s v="DHL Express SA"/>
    <s v="PTA-00172369"/>
    <s v="10889815;"/>
    <s v=";"/>
    <s v=";"/>
    <s v="Aptiv"/>
    <s v="Premium - Productive"/>
    <s v="lua.barbosa.ribeiro@aptiv.com"/>
    <s v="2024-06-11T11:58:51.84"/>
    <s v="2024-06-21T12:22:30.47"/>
    <s v="SA"/>
    <s v="Closed Recovered"/>
    <s v="0"/>
    <s v=""/>
    <s v="0"/>
    <s v="2024-06-18T00:00:00"/>
    <s v="10012"/>
    <s v="Q11"/>
    <s v=""/>
    <s v="158.39"/>
    <s v="Non-Recoverable"/>
    <s v=""/>
    <s v="155"/>
    <s v="USD"/>
    <s v="OBERER PASPELSWEG 6-8"/>
    <s v="RANKWEIL"/>
    <s v="733302"/>
    <s v="AT"/>
    <s v="EMEA"/>
    <s v="V"/>
    <s v="6830"/>
    <s v="AVENIDA AVELINO RIBEIRO Nr.900 BAIR"/>
    <s v="BRASIL"/>
    <s v="734226"/>
    <s v="BR"/>
    <s v="SA"/>
    <s v="BR"/>
    <s v="37660-000"/>
    <s v="SPS"/>
    <s v="Approved"/>
    <s v="Edilson, Geraldo"/>
    <s v="2024-06-11T12:38:08.00"/>
    <s v="0"/>
    <s v=""/>
    <s v="7367573146"/>
    <s v=""/>
    <s v="Aptiv"/>
    <s v=""/>
    <s v="Invoice"/>
    <s v="Invoice"/>
    <s v=""/>
    <s v=""/>
    <s v="0 Days 0 Hr 39 Min "/>
    <s v="500"/>
    <s v="Approved -  ;; Approved -  ;"/>
    <s v="155"/>
    <s v="155"/>
    <s v=";"/>
    <s v=";"/>
    <s v=";"/>
    <s v="BR"/>
    <s v="MOTOR"/>
    <s v="USD"/>
    <s v=""/>
    <s v=""/>
    <s v=""/>
    <s v="10889814"/>
    <s v="1"/>
    <s v="1"/>
    <s v=""/>
    <s v=""/>
    <s v="0"/>
    <s v=""/>
    <s v=""/>
    <s v=""/>
    <s v=""/>
    <s v=""/>
    <s v=""/>
    <s v=""/>
  </r>
  <r>
    <d v="2024-06-01T00:00:00"/>
    <x v="9"/>
    <n v="140728"/>
    <s v="P&amp;A"/>
    <s v="GM"/>
    <d v="2024-06-12T00:00:00"/>
    <s v="Paraisopolis"/>
    <s v="Inbound Premium"/>
    <n v="1328.74"/>
    <n v="993.73"/>
    <n v="1.859439268361804E-3"/>
    <s v="OOOT-Other/Sales"/>
    <s v="Normal"/>
    <s v="APTIV MANUFATURA E SERVICOS DE-733223"/>
    <s v="PRYSMIAN KABELY, S.R.O.-7013571"/>
    <s v="Material para atender programação de peças de P&amp;A GM conforme solicitação do cliente."/>
    <s v="DHL Express SA"/>
    <s v="PTA-00172800"/>
    <s v="M3344213;"/>
    <s v="4860m;"/>
    <s v="162.97;"/>
    <s v="Aptiv"/>
    <s v="Premium - Productive"/>
    <s v="marcia.p.torres@aptiv.com"/>
    <s v="2024-06-12T02:12:19.66"/>
    <s v="2024-06-21T05:35:27.07"/>
    <s v="SA"/>
    <s v="Closed Not Recovered"/>
    <s v="0"/>
    <s v=""/>
    <s v="1328.74"/>
    <s v=""/>
    <s v="10012"/>
    <s v="Q11"/>
    <s v=""/>
    <s v="1328.74"/>
    <s v="Non-Recoverable"/>
    <s v=""/>
    <s v="993.73"/>
    <s v="USD"/>
    <s v="TREBICSKA 777/99"/>
    <s v="VELKE MEZIRICI"/>
    <s v="7013571"/>
    <s v="CZ"/>
    <s v="EMEA"/>
    <s v="63"/>
    <s v=""/>
    <s v="AVENIDA AVELINO RIBEIRO, 900"/>
    <s v="PARAISOPOLIS"/>
    <s v="733223"/>
    <s v="BR"/>
    <s v="SA"/>
    <s v="MG"/>
    <s v="37660-000"/>
    <s v="SPS"/>
    <s v="Approved"/>
    <s v="Carvalho, Eliane R"/>
    <s v="2024-06-13T01:08:07.00"/>
    <s v="0"/>
    <s v=""/>
    <s v="3686899624"/>
    <s v=""/>
    <s v="Aptiv"/>
    <s v=""/>
    <s v="Invoice"/>
    <s v="Invoice"/>
    <s v=""/>
    <s v=""/>
    <s v="0 Days 10 Hr 55 Min "/>
    <s v="1000"/>
    <s v="Approved -  ;; Approved -  ;; Approved -  ;"/>
    <s v="1328.74"/>
    <s v="1328.74"/>
    <s v=";"/>
    <s v="120x80x90;"/>
    <s v=";"/>
    <s v="BR"/>
    <s v="P&amp;A"/>
    <s v="USD"/>
    <s v=""/>
    <s v=""/>
    <s v="Kg"/>
    <s v="Material para atender programação de peças de P&amp;A GM conforme solicitação do cliente."/>
    <s v="1"/>
    <s v="1"/>
    <s v=""/>
    <s v=""/>
    <s v="0"/>
    <s v=""/>
    <s v=""/>
    <s v=""/>
    <s v=""/>
    <s v="544091510"/>
    <s v=""/>
    <s v=""/>
  </r>
  <r>
    <d v="2024-06-01T00:00:00"/>
    <x v="0"/>
    <n v="140825"/>
    <s v="Project  samples/ prototypes - absorb by SC"/>
    <s v="OTHER"/>
    <d v="2024-06-12T00:00:00"/>
    <s v="Paraisopolis"/>
    <s v="Inbound Premium"/>
    <n v="461"/>
    <n v="461"/>
    <n v="6.4512357776148205E-4"/>
    <s v="E1P-Prototypes/Samples"/>
    <s v="Cost Recovery"/>
    <s v="APTIV MANUFATURA E SERVICOS DE-733223"/>
    <s v="TTI INC-764580"/>
    <s v="Parts for project development. Freight will be absorbed in the SC 126-22 quotation. "/>
    <s v="JAS DO BRASIL LTD"/>
    <s v="PTA-00172774"/>
    <s v="13676445;"/>
    <s v=";"/>
    <s v=";"/>
    <s v="Aptiv"/>
    <s v="Premium - Productive"/>
    <s v="rayzza.peres@aptiv.com"/>
    <s v="2024-06-12T06:53:05.09"/>
    <s v="2024-06-12T08:30:03.00"/>
    <s v="SA"/>
    <s v="Closed Recovered"/>
    <s v="0"/>
    <s v=""/>
    <s v="461"/>
    <s v=""/>
    <s v="10012"/>
    <s v="Q11"/>
    <s v=""/>
    <s v="461"/>
    <s v="Recoverable"/>
    <s v=""/>
    <s v="461"/>
    <s v="USD"/>
    <s v="3737 MEACHAM BOULEVARD"/>
    <s v="FORT WORTH"/>
    <s v="764580"/>
    <s v="US"/>
    <s v="NA"/>
    <s v="TX"/>
    <s v="76137"/>
    <s v="AVENIDA AVELINO RIBEIRO, 900"/>
    <s v="PARAISOPOLIS"/>
    <s v="733223"/>
    <s v="BR"/>
    <s v="SA"/>
    <s v="MG"/>
    <s v="37660-000"/>
    <s v="SPS"/>
    <s v="Approved"/>
    <s v="Edilson, Geraldo"/>
    <s v="2024-06-12T08:30:03.00"/>
    <s v="0"/>
    <s v="JAS DO BRASIL LTD"/>
    <s v=""/>
    <s v=""/>
    <s v="Aptiv"/>
    <s v=""/>
    <s v="Invoice"/>
    <s v="Email Quote"/>
    <s v=""/>
    <s v=""/>
    <s v="0 Days 1 Hr 36 Min "/>
    <s v="500"/>
    <s v="Approved -  ;; Approved -  ;"/>
    <s v="461"/>
    <s v="461"/>
    <s v=";"/>
    <s v=";"/>
    <s v=";"/>
    <s v="BR"/>
    <s v="CNH TB15"/>
    <s v="USD"/>
    <s v=""/>
    <s v=""/>
    <s v=""/>
    <s v="13676445"/>
    <s v="1"/>
    <s v="1"/>
    <s v=""/>
    <s v=""/>
    <s v="0"/>
    <s v=""/>
    <s v=""/>
    <s v=""/>
    <s v=""/>
    <s v=""/>
    <s v=""/>
    <s v=""/>
  </r>
  <r>
    <d v="2024-06-01T00:00:00"/>
    <x v="2"/>
    <n v="140552"/>
    <s v="Internal Strategy - discount TAOS"/>
    <s v="VW"/>
    <d v="2024-06-13T00:00:00"/>
    <s v="Pinhal"/>
    <s v="Inbound Premium"/>
    <n v="3855.33"/>
    <n v="2765"/>
    <n v="5.3951502886142614E-3"/>
    <s v="PC-Plant PC Resp"/>
    <s v="Cost Recovery"/>
    <s v="APTIV MANUFATURA E SERVICOS DE-727173"/>
    <s v="WEWIRE ACAMBARO MEXICO S DE R L DE-763274"/>
    <s v="Internal strategy - Discount applied in production line programming."/>
    <s v="JAS DO BRASIL LTD"/>
    <s v="PTA-00173156"/>
    <s v="35386903;"/>
    <s v=";"/>
    <s v=";"/>
    <s v="Aptiv"/>
    <s v="Premium - Productive"/>
    <s v="rodrigo.perez@aptiv.com"/>
    <s v="2024-06-11T05:59:02.76"/>
    <s v="2024-06-28T06:47:08.17"/>
    <s v="SA"/>
    <s v="Closed Not Recovered"/>
    <s v="0"/>
    <s v=""/>
    <s v="3855.33"/>
    <s v="2024-06-11T00:00:00"/>
    <s v="10010"/>
    <s v="Q18"/>
    <s v=""/>
    <s v="3855.33"/>
    <s v="Non-Recoverable"/>
    <s v=""/>
    <s v="2765"/>
    <s v="USD"/>
    <s v="CARRETERA ACAMABARO A TARANDACUAO K"/>
    <s v="ACAMABARO"/>
    <s v="763274"/>
    <s v="MX"/>
    <s v="NA"/>
    <s v="GT"/>
    <s v="38762"/>
    <s v="JOSE MONFARDINI N 3 845 LOTEAMENTO"/>
    <s v="ESPIRITO SANTO DO PINHAL"/>
    <s v="727173"/>
    <s v="BR"/>
    <s v="SA"/>
    <s v="SP"/>
    <s v="13990000"/>
    <s v="SPS"/>
    <s v="Approved"/>
    <s v="Flores, Lorena"/>
    <s v="2024-06-14T04:30:19.00"/>
    <s v="0"/>
    <s v="JAS DO BRASIL LTD"/>
    <s v="MTY47758398"/>
    <s v=""/>
    <s v="Aptiv"/>
    <s v=""/>
    <s v="Personal Estimate"/>
    <s v="Personal Estimate"/>
    <s v=""/>
    <s v=""/>
    <s v="2 Days 22 Hr 31 Min "/>
    <s v=""/>
    <s v="Approved -  ;; Approved -  ;; Approved - Approved by Teams 6/14. ;"/>
    <s v="3855.33"/>
    <s v="3855.33"/>
    <s v=";"/>
    <s v=";"/>
    <s v=";"/>
    <s v="BR"/>
    <s v="INTERIOR"/>
    <s v="USD"/>
    <s v=""/>
    <s v=""/>
    <s v=""/>
    <s v="35374503/35126697"/>
    <s v="1"/>
    <s v="1"/>
    <s v=""/>
    <s v=""/>
    <s v="0"/>
    <s v=""/>
    <s v=""/>
    <s v=""/>
    <s v=""/>
    <s v=""/>
    <s v=""/>
    <s v=""/>
  </r>
  <r>
    <d v="2024-06-01T00:00:00"/>
    <x v="3"/>
    <n v="140943"/>
    <s v="Customer reschedule"/>
    <s v="FIAT"/>
    <d v="2024-06-13T00:00:00"/>
    <s v="Ouros"/>
    <s v="Inbound Premium"/>
    <n v="682.35"/>
    <n v="682.35"/>
    <n v="9.5488085311398534E-4"/>
    <s v="S4E-Errors or mix changes"/>
    <s v="Normal"/>
    <s v="Paraisopolis-10012"/>
    <s v="AEC -Dummy"/>
    <s v="Reprograma dentro do protocolo Logistico"/>
    <s v="DHL Express SA"/>
    <s v="PTA-00173117"/>
    <s v="13971766;"/>
    <s v=";"/>
    <s v=";"/>
    <s v="Aptiv"/>
    <s v="Premium - Productive"/>
    <s v="william.de.siqueira@aptiv.com"/>
    <s v="2024-06-13T12:06:44.64"/>
    <s v="2024-06-14T12:19:24.00"/>
    <s v="SA"/>
    <s v="Closed Not Recovered"/>
    <s v="0"/>
    <s v=""/>
    <s v="0"/>
    <s v=""/>
    <s v="10023"/>
    <s v="Q11"/>
    <s v=""/>
    <s v=""/>
    <s v="Non-Recoverable"/>
    <s v=""/>
    <s v="682.35"/>
    <s v=""/>
    <s v="Viale dell industria 38 21052 Busto arsizio"/>
    <s v="."/>
    <s v="Dummy"/>
    <s v="IT"/>
    <s v="EMEA"/>
    <s v="."/>
    <s v="."/>
    <s v="Av. Avelino Ribeiro, 900"/>
    <s v="PARAISOPOLIS"/>
    <s v="10012"/>
    <s v="BR"/>
    <s v="SA"/>
    <s v="Minas Gerais"/>
    <s v="37660-000"/>
    <s v="SPS"/>
    <s v="Approved"/>
    <s v="Carvalho, Eliane R"/>
    <s v="2024-06-14T12:19:24.00"/>
    <s v="0"/>
    <s v=""/>
    <s v=""/>
    <s v=""/>
    <s v="Aptiv"/>
    <s v=""/>
    <s v="Invoice"/>
    <s v=""/>
    <s v=""/>
    <s v=""/>
    <s v="1 Days 0 Hr 12 Min "/>
    <s v=""/>
    <s v="Approved -  ;; Approved -  ;; Approved -  ;"/>
    <s v="682.35"/>
    <s v="682.35"/>
    <s v=";"/>
    <s v=";"/>
    <s v=";"/>
    <s v="BR"/>
    <s v="Vão motor, Posterior e Painel"/>
    <s v="USD"/>
    <s v=""/>
    <s v=""/>
    <s v=""/>
    <s v="Reprograma dentro do protocolo Logistico"/>
    <s v="1"/>
    <s v=""/>
    <s v=""/>
    <s v=""/>
    <s v="0"/>
    <s v=""/>
    <s v=""/>
    <s v=""/>
    <s v=""/>
    <s v=""/>
    <s v=""/>
    <s v=""/>
  </r>
  <r>
    <d v="2024-06-01T00:00:00"/>
    <x v="1"/>
    <n v="140951"/>
    <s v="Ordering issue"/>
    <s v="FIAT"/>
    <d v="2024-06-13T00:00:00"/>
    <s v="Paraisopolis"/>
    <s v="Inbound Premium"/>
    <n v="980.7"/>
    <n v="980.7"/>
    <n v="1.372391958157669E-3"/>
    <s v="OOOT-Other/Sales"/>
    <s v="Normal"/>
    <s v="Paraisopolis-10012"/>
    <s v="EATON COMMERCIAL CONTROLS-7028197"/>
    <s v="Erro da Macro no envio de Release."/>
    <s v="JAS DO BRASIL LTD"/>
    <s v="PTA-00172873"/>
    <s v="15524574;"/>
    <s v=";"/>
    <s v=";"/>
    <s v="Aptiv"/>
    <s v="Premium - Productive"/>
    <s v="william.de.siqueira@aptiv.com"/>
    <s v="2024-06-13T01:03:53.44"/>
    <s v="2024-06-13T01:40:23.00"/>
    <s v="SA"/>
    <s v="Closed Not Recovered"/>
    <s v="0"/>
    <s v=""/>
    <s v="0"/>
    <s v=""/>
    <s v="10012"/>
    <s v="Q11"/>
    <s v=""/>
    <s v=""/>
    <s v="Non-Recoverable"/>
    <s v=""/>
    <s v="980.7"/>
    <s v=""/>
    <s v="201 W ANAYA RD"/>
    <s v="PHARR"/>
    <s v="7028197"/>
    <s v="US"/>
    <s v="NA"/>
    <s v="TX"/>
    <s v="78577-9321"/>
    <s v="Av. Avelino Ribeiro, 900"/>
    <s v="PARAISOPOLIS"/>
    <s v="10012"/>
    <s v="BR"/>
    <s v="SA"/>
    <s v="Minas Gerais"/>
    <s v="37660-000"/>
    <s v="SPS"/>
    <s v="Approved"/>
    <s v="Carvalho, Eliane R"/>
    <s v="2024-06-13T01:40:23.00"/>
    <s v="0"/>
    <s v=""/>
    <s v=""/>
    <s v=""/>
    <s v="Aptiv"/>
    <s v=""/>
    <s v="Invoice"/>
    <s v=""/>
    <s v=""/>
    <s v=""/>
    <s v="0 Days 0 Hr 36 Min "/>
    <s v="1000"/>
    <s v="Approved -  ;; Approved -  ;; Approved -  ;"/>
    <s v="980.7"/>
    <s v="980.7"/>
    <s v=";"/>
    <s v=";"/>
    <s v=";"/>
    <s v="BR"/>
    <s v="Bateria"/>
    <s v="USD"/>
    <s v=""/>
    <s v=""/>
    <s v=""/>
    <s v="Identificamos e já corrigimos o problema da Macro. PN's sendo afetados neste aéreo: 15524574 e 35699137. Linha afetada: FIAT bateria e Ford BIB"/>
    <s v="1"/>
    <s v=""/>
    <s v=""/>
    <s v=""/>
    <s v="0"/>
    <s v=""/>
    <s v=""/>
    <s v=""/>
    <s v=""/>
    <s v="198255064"/>
    <s v=""/>
    <s v=""/>
  </r>
  <r>
    <d v="2024-06-01T00:00:00"/>
    <x v="11"/>
    <n v="140956"/>
    <s v="Vessel delay - recuperado POVMAN"/>
    <s v="FIAT"/>
    <d v="2024-06-13T00:00:00"/>
    <s v="Ouros"/>
    <s v="Inbound Premium"/>
    <n v="51.04"/>
    <n v="51.04"/>
    <n v="7.1425395681010934E-5"/>
    <s v="U1-Customs\Border"/>
    <s v="Cost Recovery"/>
    <s v="Paraisopolis-10012"/>
    <s v="SEBRO PLASTICS, INC.-1032271"/>
    <s v="Atraso na chegada do Marítimo e liberação."/>
    <s v="DHL Express SA"/>
    <s v="PTA-00172870"/>
    <s v="35191575;"/>
    <s v=";"/>
    <s v=";"/>
    <s v="Aptiv"/>
    <s v="Premium - Productive"/>
    <s v="william.de.siqueira@aptiv.com"/>
    <s v="2024-06-13T01:15:24.98"/>
    <s v="2024-06-19T12:38:32.66"/>
    <s v="SA"/>
    <s v="Closed Recovered"/>
    <s v="0"/>
    <s v=""/>
    <s v="0"/>
    <s v=""/>
    <s v="10023"/>
    <s v="Q11"/>
    <s v=""/>
    <s v=""/>
    <s v="Non-Recoverable"/>
    <s v=""/>
    <s v="51.04"/>
    <s v=""/>
    <s v="29200 WALL ST"/>
    <s v="WIXOM"/>
    <s v="1032271"/>
    <s v="US"/>
    <s v="NA"/>
    <s v="MI"/>
    <s v="48393-3526"/>
    <s v="Av. Avelino Ribeiro, 900"/>
    <s v="PARAISOPOLIS"/>
    <s v="10012"/>
    <s v="BR"/>
    <s v="SA"/>
    <s v="Minas Gerais"/>
    <s v="37660-000"/>
    <s v="SPS"/>
    <s v="Approved"/>
    <s v="Edilson, Geraldo"/>
    <s v="2024-06-13T01:37:06.00"/>
    <s v="0"/>
    <s v=""/>
    <s v=""/>
    <s v=""/>
    <s v="Customs"/>
    <s v=""/>
    <s v="Invoice"/>
    <s v=""/>
    <s v=""/>
    <s v=""/>
    <s v="0 Days 0 Hr 21 Min "/>
    <s v="500"/>
    <s v="Approved -  ;; Approved -  ;"/>
    <s v="51.04"/>
    <s v="51.04"/>
    <s v=";"/>
    <s v=";"/>
    <s v=";"/>
    <s v="BR"/>
    <s v="PAINEL X6H e Planche F3"/>
    <s v="USD"/>
    <s v=""/>
    <s v=""/>
    <s v=""/>
    <s v=""/>
    <s v="1"/>
    <s v=""/>
    <s v=""/>
    <s v=""/>
    <s v="0"/>
    <s v=""/>
    <s v=""/>
    <s v=""/>
    <s v=""/>
    <s v="003354230"/>
    <s v=""/>
    <s v=""/>
  </r>
  <r>
    <d v="2024-06-01T00:00:00"/>
    <x v="11"/>
    <n v="141046"/>
    <s v="Vessel delay"/>
    <s v="FIAT"/>
    <d v="2024-06-13T00:00:00"/>
    <s v="Paraisopolis"/>
    <s v="Inbound Premium"/>
    <n v="480"/>
    <n v="480"/>
    <n v="6.7171218508787719E-4"/>
    <s v="T1-Transportation"/>
    <s v="Normal"/>
    <s v="APTIV MANUFATURA E SERVICOS DE-734226"/>
    <s v="Porto Santos-Dummy"/>
    <s v="Atraso liberação maritimo - Madeira condenada"/>
    <s v="EMPRESA DE TRANSPORTES COVRE"/>
    <s v="PTA-00173103"/>
    <s v="33120609;"/>
    <s v=";"/>
    <s v=";"/>
    <s v="Aptiv"/>
    <s v="Premium - Productive"/>
    <s v="lua.barbosa.ribeiro@aptiv.com"/>
    <s v="2024-06-13T04:33:04.80"/>
    <s v="2024-06-28T02:47:57.01"/>
    <s v="SA"/>
    <s v="Closed Not Recovered"/>
    <s v="0"/>
    <s v=""/>
    <s v="0"/>
    <s v="2024-06-14T00:00:00"/>
    <s v="10012"/>
    <s v="Q11"/>
    <s v=""/>
    <s v=""/>
    <s v="Non-Recoverable"/>
    <s v=""/>
    <s v="480"/>
    <s v=""/>
    <s v="Porto Santos"/>
    <s v="Santos"/>
    <s v="Dummy"/>
    <s v="BR"/>
    <s v="SA"/>
    <s v="São Paulo"/>
    <s v="1"/>
    <s v="AVENIDA AVELINO RIBEIRO Nr.900 BAIR"/>
    <s v="BRASIL"/>
    <s v="734226"/>
    <s v="BR"/>
    <s v="SA"/>
    <s v="BR"/>
    <s v="37660-000"/>
    <s v="SPS"/>
    <s v="Approved"/>
    <s v="Edilson, Geraldo"/>
    <s v="2024-06-14T11:32:13.00"/>
    <s v="0"/>
    <s v=""/>
    <s v=""/>
    <s v=""/>
    <s v="Transportation"/>
    <s v=""/>
    <s v="Invoice"/>
    <s v=""/>
    <s v=""/>
    <s v=""/>
    <s v="0 Days 18 Hr 59 Min "/>
    <s v="500"/>
    <s v="Approved -  ;; Approved -  ;"/>
    <s v="480"/>
    <s v="480"/>
    <s v=";"/>
    <s v=";"/>
    <s v=";"/>
    <s v="BR"/>
    <s v="LANTERNA"/>
    <s v="USD"/>
    <s v=""/>
    <s v=""/>
    <s v=""/>
    <s v=""/>
    <s v="1"/>
    <s v=""/>
    <s v=""/>
    <s v=""/>
    <s v="0"/>
    <s v=""/>
    <s v=""/>
    <s v=""/>
    <s v=""/>
    <s v=""/>
    <s v=""/>
    <s v=""/>
  </r>
  <r>
    <d v="2024-06-01T00:00:00"/>
    <x v="11"/>
    <n v="141054"/>
    <s v="Vessel delay"/>
    <s v="PSA"/>
    <d v="2024-06-13T00:00:00"/>
    <s v="Paraisopolis"/>
    <s v="Inbound Premium"/>
    <n v="480"/>
    <n v="480"/>
    <n v="6.7171218508787719E-4"/>
    <s v="T1-Transportation"/>
    <s v="Normal"/>
    <s v="APTIV MANUFATURA E SERVICOS DE-734226"/>
    <s v="PORTO SANTO-Dummy"/>
    <s v="Atraso liberação Maritimo - Madeira condenada - M0383/24"/>
    <s v="EMPRESA DE TRANSPORTES COVRE"/>
    <s v="PTA-00173101"/>
    <s v="13879001;"/>
    <s v=";"/>
    <s v=";"/>
    <s v="Aptiv"/>
    <s v="Premium - Productive"/>
    <s v="lua.barbosa.ribeiro@aptiv.com"/>
    <s v="2024-06-13T04:36:28.07"/>
    <s v="2024-06-28T02:48:30.64"/>
    <s v="SA"/>
    <s v="Closed Not Recovered"/>
    <s v="0"/>
    <s v=""/>
    <s v="0"/>
    <s v="2024-06-14T00:00:00"/>
    <s v="10012"/>
    <s v="Q11"/>
    <s v=""/>
    <s v=""/>
    <s v="Non-Recoverable"/>
    <s v=""/>
    <s v="480"/>
    <s v=""/>
    <s v="Porto Santos"/>
    <s v="Santos"/>
    <s v="Dummy"/>
    <s v="BR"/>
    <s v="SA"/>
    <s v="São Paulo"/>
    <s v="1"/>
    <s v="AVENIDA AVELINO RIBEIRO Nr.900 BAIR"/>
    <s v="BRASIL"/>
    <s v="734226"/>
    <s v="BR"/>
    <s v="SA"/>
    <s v="BR"/>
    <s v="37660-000"/>
    <s v="SPS"/>
    <s v="Approved"/>
    <s v="Edilson, Geraldo"/>
    <s v="2024-06-14T11:31:46.00"/>
    <s v="0"/>
    <s v=""/>
    <s v=""/>
    <s v=""/>
    <s v="Transportation"/>
    <s v=""/>
    <s v="Invoice"/>
    <s v=""/>
    <s v=""/>
    <s v=""/>
    <s v="0 Days 18 Hr 55 Min "/>
    <s v="500"/>
    <s v="Approved -  ;; Approved -  ;"/>
    <s v="480"/>
    <s v="480"/>
    <s v=";"/>
    <s v=";"/>
    <s v=";"/>
    <s v="BR"/>
    <s v="PRINCIPAL F3;PLANCHE K0"/>
    <s v="USD"/>
    <s v=""/>
    <s v=""/>
    <s v=""/>
    <s v=""/>
    <s v="1"/>
    <s v=""/>
    <s v=""/>
    <s v=""/>
    <s v="0"/>
    <s v=""/>
    <s v=""/>
    <s v=""/>
    <s v=""/>
    <s v=""/>
    <s v=""/>
    <s v=""/>
  </r>
  <r>
    <d v="2024-06-01T00:00:00"/>
    <x v="3"/>
    <n v="141097"/>
    <s v="Customer reschedule"/>
    <s v="FIAT"/>
    <d v="2024-06-13T00:00:00"/>
    <s v="Paraisopolis"/>
    <s v="Inbound Premium"/>
    <n v="614.41"/>
    <n v="614.41"/>
    <n v="8.598055909163387E-4"/>
    <s v="S4E-Errors or mix changes"/>
    <s v="Normal"/>
    <s v="Paraisopolis-10012"/>
    <s v="MTA ANTENNE SRL-7107642"/>
    <s v="Reprograma dentro do protocolo Logistico"/>
    <s v="DHL Express SA"/>
    <s v="PTA-00174039"/>
    <s v="15369145;"/>
    <s v=";"/>
    <s v=";"/>
    <s v="Aptiv"/>
    <s v="Premium - Productive"/>
    <s v="william.de.siqueira@aptiv.com"/>
    <s v="2024-06-13T06:04:44.70"/>
    <s v="2024-06-21T04:35:52.00"/>
    <s v="SA"/>
    <s v="Closed Not Recovered"/>
    <s v="0"/>
    <s v=""/>
    <s v="0"/>
    <s v=""/>
    <s v="10012"/>
    <s v="Q11"/>
    <s v=""/>
    <s v=""/>
    <s v="Non-Recoverable"/>
    <s v=""/>
    <s v="614.41"/>
    <s v=""/>
    <s v="VIALE DELLINDUSTRIA 12"/>
    <s v="CODOGNO"/>
    <s v="7107642"/>
    <s v="IT"/>
    <s v="EMEA"/>
    <s v="LO"/>
    <s v="26845"/>
    <s v="Av. Avelino Ribeiro, 900"/>
    <s v="PARAISOPOLIS"/>
    <s v="10012"/>
    <s v="BR"/>
    <s v="SA"/>
    <s v="Minas Gerais"/>
    <s v="37660-000"/>
    <s v="SPS"/>
    <s v="Approved"/>
    <s v="Carvalho, Eliane R"/>
    <s v="2024-06-21T04:35:52.00"/>
    <s v="0"/>
    <s v=""/>
    <s v=""/>
    <s v=""/>
    <s v="Aptiv"/>
    <s v=""/>
    <s v="Invoice"/>
    <s v=""/>
    <s v=""/>
    <s v=""/>
    <s v="7 Days 22 Hr 31 Min "/>
    <s v="1000"/>
    <s v="Approved -  ;; Approved -  ;; Approved -  ;"/>
    <s v="614.41"/>
    <s v="614.41"/>
    <s v=";"/>
    <s v=";"/>
    <s v=";"/>
    <s v="BR"/>
    <s v="FIAT Bateria"/>
    <s v="USD"/>
    <s v=""/>
    <s v=""/>
    <s v=""/>
    <s v="Reprograma de 36%"/>
    <s v="1"/>
    <s v=""/>
    <s v=""/>
    <s v=""/>
    <s v="0"/>
    <s v=""/>
    <s v=""/>
    <s v=""/>
    <s v=""/>
    <s v="428456263"/>
    <s v=""/>
    <s v=""/>
  </r>
  <r>
    <d v="2024-06-01T00:00:00"/>
    <x v="8"/>
    <n v="141123"/>
    <s v="Supplier delay - recuperado via ICC"/>
    <s v="JOHN DEERE"/>
    <d v="2024-06-13T00:00:00"/>
    <s v="Paraisopolis"/>
    <s v="Inbound Premium"/>
    <n v="54.72"/>
    <n v="54.72"/>
    <n v="7.6575189100017998E-5"/>
    <s v="PC-Plant PC Resp"/>
    <s v="Cost Recovery"/>
    <s v="APTIV MANUFATURA E SERVICOS DE-724381"/>
    <s v="SERENDIPITY ELECTRONICS-749804"/>
    <s v="ATRASO DO FORNECEDOR"/>
    <s v="DHL Express SA"/>
    <s v="PTA-00173102"/>
    <s v="08911368;"/>
    <s v=";"/>
    <s v=";"/>
    <s v="Aptiv"/>
    <s v="Premium - Productive"/>
    <s v="Moraes.Arnaldo@aptiv.com"/>
    <s v="2024-06-13T08:15:24.78"/>
    <s v="2024-06-18T12:56:33.72"/>
    <s v="SA"/>
    <s v="Closed Recovered"/>
    <s v="0"/>
    <s v=""/>
    <s v="0"/>
    <s v=""/>
    <s v="10012"/>
    <s v="Q11"/>
    <s v=""/>
    <s v="55.22"/>
    <s v="Recoverable"/>
    <s v="RECUPERADO VIA ICC"/>
    <s v="54.72"/>
    <s v="USD"/>
    <s v="152 E MAIN ST"/>
    <s v="HUNTINGTON"/>
    <s v="749804"/>
    <s v="US"/>
    <s v="NA"/>
    <s v="NY"/>
    <s v="11743-2958"/>
    <s v="AVENIDA AVELINO RIBEIRO, 900"/>
    <s v="PARAISOPOLIS"/>
    <s v="724381"/>
    <s v="BR"/>
    <s v="SA"/>
    <s v="MG"/>
    <s v="37660-000"/>
    <s v="SPS"/>
    <s v="Approved"/>
    <s v="Edilson, Geraldo"/>
    <s v="2024-06-14T11:31:54.00"/>
    <s v="0"/>
    <s v=""/>
    <s v="7481066390"/>
    <s v=""/>
    <s v="Aptiv"/>
    <s v=""/>
    <s v="Invoice"/>
    <s v="Invoice"/>
    <s v=""/>
    <s v=""/>
    <s v="0 Days 15 Hr 16 Min "/>
    <s v="500"/>
    <s v="Approved -  ;; Approved -  ;"/>
    <s v="54.72"/>
    <s v="54.72"/>
    <s v=";"/>
    <s v=";"/>
    <s v=";"/>
    <s v="BR"/>
    <s v="MRTOP"/>
    <s v="USD"/>
    <s v=""/>
    <s v=""/>
    <s v=""/>
    <s v=""/>
    <s v="1"/>
    <s v="1"/>
    <s v=""/>
    <s v=""/>
    <s v="0"/>
    <s v=""/>
    <s v=""/>
    <s v=""/>
    <s v=""/>
    <s v=""/>
    <s v=""/>
    <s v=""/>
  </r>
  <r>
    <d v="2024-06-01T00:00:00"/>
    <x v="10"/>
    <n v="140987"/>
    <s v="Carrier delay"/>
    <s v="GM"/>
    <d v="2024-06-14T00:00:00"/>
    <s v="Pinhal"/>
    <s v="Inbound Premium"/>
    <n v="2280.8000000000002"/>
    <n v="2040.83"/>
    <n v="3.1917523994758963E-3"/>
    <s v="T5-Transportation-Carrier Resp"/>
    <s v="Cost Recovery Pending"/>
    <s v="APTIV MANUFATURA E SERVICOS DE-728338"/>
    <s v="CABLENA S A-728252"/>
    <s v="Air freight needed due to ship rolling. Invoice affected EX2400561, was on the MSC ATHENS ship and rolled onto MSC VITA."/>
    <s v="Expeditors International"/>
    <s v="PTA-00173157"/>
    <s v="M3344155;"/>
    <s v=";"/>
    <s v=";"/>
    <s v="Carrier"/>
    <s v="Premium - Productive"/>
    <s v="rodrigo.perez@aptiv.com"/>
    <s v="2024-06-13T02:06:56.63"/>
    <s v="2024-06-21T05:44:46.96"/>
    <s v="SA"/>
    <s v="Open"/>
    <s v="0"/>
    <s v=""/>
    <s v="2280.8"/>
    <s v="2024-06-13T00:00:00"/>
    <s v="10010"/>
    <s v="Q18"/>
    <s v=""/>
    <s v="2280.8"/>
    <s v="Recoverable"/>
    <s v="PCC1147"/>
    <s v="2040.83"/>
    <s v="USD"/>
    <s v="CALLE E, PARCELLAS 43-44"/>
    <s v="ZARAGOZA"/>
    <s v="728252"/>
    <s v="ES"/>
    <s v="EMEA"/>
    <s v="Z"/>
    <s v="50016"/>
    <s v="JOSE MONFARDINI N 3 845 LOTEAMENTO"/>
    <s v="ESPIRITO SANTO DO PINHAL"/>
    <s v="728338"/>
    <s v="BR"/>
    <s v="SA"/>
    <s v="SP"/>
    <s v="13990000"/>
    <s v="SPS"/>
    <s v="Approved"/>
    <s v="Flores, Lorena"/>
    <s v="2024-06-14T04:30:41.00"/>
    <s v="0"/>
    <s v="Expeditors International"/>
    <s v="4460057618"/>
    <s v=""/>
    <s v="Transportation"/>
    <s v=""/>
    <s v="Personal Estimate"/>
    <s v="Personal Estimate"/>
    <s v=""/>
    <s v=""/>
    <s v="1 Days 2 Hr 23 Min "/>
    <s v=""/>
    <s v="Approved -  ;; Approved -  ;; Approved - Approved by Teams 6/14. ;"/>
    <s v="2280.8"/>
    <s v="2280.8"/>
    <s v=";"/>
    <s v=";"/>
    <s v=";"/>
    <s v="BR"/>
    <s v="BODY"/>
    <s v="USD"/>
    <s v=""/>
    <s v=""/>
    <s v=""/>
    <s v=""/>
    <s v="1"/>
    <s v="1"/>
    <s v=""/>
    <s v=""/>
    <s v="0"/>
    <s v=""/>
    <s v=""/>
    <s v=""/>
    <s v=""/>
    <s v=""/>
    <s v=""/>
    <s v=""/>
  </r>
  <r>
    <d v="2024-06-01T00:00:00"/>
    <x v="1"/>
    <n v="141292"/>
    <s v="Ordering issue - recuperado POVMAN"/>
    <s v="FIAT"/>
    <d v="2024-06-14T00:00:00"/>
    <s v="Ouros"/>
    <s v="Inbound Premium"/>
    <n v="56.22"/>
    <n v="56.22"/>
    <n v="7.8674289678417605E-5"/>
    <s v="OOOT-Other/Sales"/>
    <s v="Cost Recovery"/>
    <s v="Paraisopolis-10012"/>
    <s v="Quality Syntect rubber-Dummy"/>
    <s v="Erro de parâmetro em Ouros"/>
    <s v="DHL Express SA"/>
    <s v="PTA-00173144"/>
    <s v="13898957;"/>
    <s v=";"/>
    <s v=";"/>
    <s v="Aptiv"/>
    <s v="Premium - Productive"/>
    <s v="william.de.siqueira@aptiv.com"/>
    <s v="2024-06-14T01:38:34.47"/>
    <s v="2024-06-19T12:40:11.36"/>
    <s v="SA"/>
    <s v="Closed Recovered"/>
    <s v="0"/>
    <s v=""/>
    <s v="0"/>
    <s v=""/>
    <s v="10023"/>
    <s v="Q11"/>
    <s v=""/>
    <s v=""/>
    <s v="Non-Recoverable"/>
    <s v=""/>
    <s v="56.22"/>
    <s v=""/>
    <s v="."/>
    <s v="."/>
    <s v="Dummy"/>
    <s v="US"/>
    <s v="NA"/>
    <s v="."/>
    <s v="."/>
    <s v="Av. Avelino Ribeiro, 900"/>
    <s v="PARAISOPOLIS"/>
    <s v="10012"/>
    <s v="BR"/>
    <s v="SA"/>
    <s v="Minas Gerais"/>
    <s v="37660-000"/>
    <s v="SPS"/>
    <s v="Approved"/>
    <s v="Edilson, Geraldo"/>
    <s v="2024-06-14T03:14:33.00"/>
    <s v="0"/>
    <s v=""/>
    <s v=""/>
    <s v=""/>
    <s v="Aptiv"/>
    <s v=""/>
    <s v="Invoice"/>
    <s v=""/>
    <s v=""/>
    <s v=""/>
    <s v="0 Days 1 Hr 35 Min "/>
    <s v="500"/>
    <s v="Approved -  ;; Approved -  ;"/>
    <s v="56.22"/>
    <s v="56.22"/>
    <s v=";"/>
    <s v=";"/>
    <s v=";"/>
    <s v="BR"/>
    <s v="Posterior X6H"/>
    <s v="USD"/>
    <s v=""/>
    <s v=""/>
    <s v=""/>
    <s v=""/>
    <s v="1"/>
    <s v=""/>
    <s v=""/>
    <s v=""/>
    <s v="0"/>
    <s v=""/>
    <s v=""/>
    <s v=""/>
    <s v=""/>
    <s v=""/>
    <s v=""/>
    <s v=""/>
  </r>
  <r>
    <d v="2024-06-01T00:00:00"/>
    <x v="0"/>
    <n v="141403"/>
    <s v="Project - samples/ prototypes"/>
    <s v="VW"/>
    <d v="2024-06-14T00:00:00"/>
    <s v="Paraisopolis"/>
    <s v="Inbound Premium"/>
    <n v="8.81"/>
    <n v="8.81"/>
    <n v="1.2328717397133746E-5"/>
    <s v="E1P-Prototypes/Samples"/>
    <s v="Cost Recovery"/>
    <s v="APTIV MANUFATURA E SERVICOS DE-724381"/>
    <s v="SERENDIPITY ELECTRONICS-749804"/>
    <s v="Parts for project development. Freight approved by email by the Project Manager."/>
    <s v="DHL Express SA"/>
    <s v="PTA-00174034"/>
    <s v="10889151;"/>
    <s v=";"/>
    <s v=";"/>
    <s v="Aptiv"/>
    <s v="Premium - Productive"/>
    <s v="Stefany.Tressoldi@aptiv.com"/>
    <s v="2024-06-24T12:44:07.73"/>
    <s v="2024-06-25T11:47:12.00"/>
    <s v="SA"/>
    <s v="Closed Recovered"/>
    <s v="0"/>
    <s v=""/>
    <s v="0"/>
    <s v=""/>
    <s v="10012"/>
    <s v="Q11"/>
    <s v=""/>
    <s v="44"/>
    <s v="Recoverable"/>
    <s v=""/>
    <s v="44"/>
    <s v="USD"/>
    <s v="152 E MAIN ST"/>
    <s v="HUNTINGTON"/>
    <s v="749804"/>
    <s v="US"/>
    <s v="NA"/>
    <s v="NY"/>
    <s v="11743-2958"/>
    <s v="AVENIDA AVELINO RIBEIRO, 900"/>
    <s v="PARAISOPOLIS"/>
    <s v="724381"/>
    <s v="BR"/>
    <s v="SA"/>
    <s v="MG"/>
    <s v="37660-000"/>
    <s v="SPS"/>
    <s v="Approved"/>
    <s v="Edilson, Geraldo"/>
    <s v="2024-06-25T11:47:12.00"/>
    <s v="0"/>
    <s v="DHL Express SA"/>
    <s v="4213893714"/>
    <s v=""/>
    <s v="Aptiv"/>
    <s v=""/>
    <s v="Invoice"/>
    <s v="Invoice"/>
    <s v=""/>
    <s v=""/>
    <s v="0 Days 23 Hr 3 Min "/>
    <s v="500"/>
    <s v="Approved -  ;; Approved -  ;; Approved -  ;; Approved -  ;"/>
    <s v="8.81"/>
    <s v="8.81"/>
    <s v=";"/>
    <s v=";"/>
    <s v=";"/>
    <s v="BR"/>
    <s v="246 A0 SUV"/>
    <s v="BRL"/>
    <s v=""/>
    <s v=""/>
    <s v=""/>
    <s v="DPP75464 "/>
    <s v="0.20015212"/>
    <s v="1"/>
    <s v=""/>
    <s v=""/>
    <s v="0"/>
    <s v=""/>
    <s v=""/>
    <s v=""/>
    <s v=""/>
    <s v=""/>
    <s v=""/>
    <s v=""/>
  </r>
  <r>
    <d v="2024-06-01T00:00:00"/>
    <x v="8"/>
    <n v="141266"/>
    <s v="Supplier delay"/>
    <s v="JOHN DEERE"/>
    <d v="2024-06-17T00:00:00"/>
    <s v="Paraisopolis"/>
    <s v="Inbound Premium"/>
    <n v="49.9"/>
    <n v="49.9"/>
    <n v="6.9830079241427223E-5"/>
    <s v="PC-Plant PC Resp"/>
    <s v="Cost Recovery"/>
    <s v="APTIV MANUFATURA E SERVICOS DE-733223"/>
    <s v="ITT CANNON GMBH-762406"/>
    <s v="Atraso do fornecedor, e o mesmo enviará um credit note"/>
    <s v="DHL Express SA"/>
    <s v="PTA-00173145"/>
    <s v="15339939;"/>
    <s v=";"/>
    <s v=";"/>
    <s v="Aptiv"/>
    <s v="Premium - Productive"/>
    <s v="Moraes.Arnaldo@aptiv.com"/>
    <s v="2024-06-14T11:20:14.32"/>
    <s v="2024-06-27T07:30:47.22"/>
    <s v="SA"/>
    <s v="Closed Recovered"/>
    <s v="0"/>
    <s v=""/>
    <s v="49.9"/>
    <s v="2024-06-14T00:00:00"/>
    <s v="10012"/>
    <s v="Q11"/>
    <s v=""/>
    <s v="49.9"/>
    <s v="Recoverable"/>
    <s v="FORNECEDOR ENVIARÁ CREDIT NOTE"/>
    <s v="49.9"/>
    <s v="USD"/>
    <s v="CANNONSTR 1"/>
    <s v="WEINSTADT"/>
    <s v="762406"/>
    <s v="DE"/>
    <s v="EMEA"/>
    <s v="08"/>
    <s v="71384"/>
    <s v="AVENIDA AVELINO RIBEIRO, 900"/>
    <s v="PARAISOPOLIS"/>
    <s v="733223"/>
    <s v="BR"/>
    <s v="SA"/>
    <s v="MG"/>
    <s v="37660-000"/>
    <s v="SPS"/>
    <s v="Approved"/>
    <s v="Edilson, Geraldo"/>
    <s v="2024-06-14T03:14:43.00"/>
    <s v="0"/>
    <s v=""/>
    <s v="5037889953"/>
    <s v=""/>
    <s v="Aptiv"/>
    <s v=""/>
    <s v="Invoice"/>
    <s v="Invoice"/>
    <s v=""/>
    <s v=""/>
    <s v="0 Days 3 Hr 54 Min "/>
    <s v="500"/>
    <s v="Approved -  ;; Approved -  ;"/>
    <s v="49.9"/>
    <s v="49.9"/>
    <s v=";"/>
    <s v=";"/>
    <s v=";"/>
    <s v="BR"/>
    <s v="7M"/>
    <s v="USD"/>
    <s v=""/>
    <s v=""/>
    <s v=""/>
    <s v=""/>
    <s v="1"/>
    <s v="1"/>
    <s v=""/>
    <s v=""/>
    <s v="0"/>
    <s v=""/>
    <s v=""/>
    <s v=""/>
    <s v=""/>
    <s v=""/>
    <s v=""/>
    <s v=""/>
  </r>
  <r>
    <d v="2024-06-01T00:00:00"/>
    <x v="10"/>
    <n v="141379"/>
    <s v="Carrier delay"/>
    <s v="VW"/>
    <d v="2024-06-17T00:00:00"/>
    <s v="Pinhal"/>
    <s v="Inbound Premium"/>
    <n v="121.39"/>
    <n v="223.88"/>
    <n v="1.6987321280795292E-4"/>
    <s v="T5-Transportation-Carrier Resp"/>
    <s v="Cost Recovery Pending"/>
    <s v="APTIV MANUFATURA E SERVICOS DE-727173"/>
    <s v="APTIV HOLDINGS DEUTSCHLAND GMBH-7061196"/>
    <s v="Air freight needed due to ship rolling. Invoice affected 76749023, was on the MSC ATHENS ship and rolled onto MSC VITA."/>
    <s v="Expeditors International"/>
    <s v="PTA-00173289"/>
    <s v="10774268;"/>
    <s v=";"/>
    <s v=";"/>
    <s v="Carrier"/>
    <s v="Premium - Productive"/>
    <s v="Joliel.Willian.Reis@aptiv.com"/>
    <s v="2024-06-14T05:20:21.36"/>
    <s v="2024-06-25T06:58:30.01"/>
    <s v="SA"/>
    <s v="Open"/>
    <s v="0"/>
    <s v=""/>
    <s v="121.39"/>
    <s v="2024-06-14T00:00:00"/>
    <s v="10010"/>
    <s v="Q18"/>
    <s v=""/>
    <s v="121.39"/>
    <s v="Recoverable"/>
    <s v=""/>
    <s v="206.68"/>
    <s v="USD"/>
    <s v="AM TECHNOLOGIEPARK 1"/>
    <s v="WUPPERTAL"/>
    <s v="7061196"/>
    <s v="DE"/>
    <s v="EMEA"/>
    <s v="NW"/>
    <s v="42119"/>
    <s v="JOSE MONFARDINI N 3 845 LOTEAMENTO"/>
    <s v="ESPIRITO SANTO DO PINHAL"/>
    <s v="727173"/>
    <s v="BR"/>
    <s v="SA"/>
    <s v="SP"/>
    <s v="13990000"/>
    <s v="SPS"/>
    <s v="Approved"/>
    <s v="Edilson, Geraldo"/>
    <s v="2024-06-17T04:48:05.00"/>
    <s v="0"/>
    <s v="JAS DO BRASIL LTD"/>
    <s v="NUE47733192"/>
    <s v=""/>
    <s v="Transportation"/>
    <s v=""/>
    <s v="Personal Estimate"/>
    <s v="Personal Estimate"/>
    <s v=""/>
    <s v=""/>
    <s v="2 Days 23 Hr 27 Min "/>
    <s v="500"/>
    <s v="Approved -  ;; Approved -  ;"/>
    <s v="121.39"/>
    <s v="121.39"/>
    <s v=";"/>
    <s v=";"/>
    <s v=";"/>
    <s v="BR"/>
    <s v="MOTOR TAOS"/>
    <s v="EUR"/>
    <s v=""/>
    <s v=""/>
    <s v=""/>
    <s v=""/>
    <s v="1.0832"/>
    <s v="1"/>
    <s v=""/>
    <s v=""/>
    <s v="0"/>
    <s v=""/>
    <s v=""/>
    <s v=""/>
    <s v=""/>
    <s v="219757144"/>
    <s v=""/>
    <s v=""/>
  </r>
  <r>
    <d v="2024-06-01T00:00:00"/>
    <x v="2"/>
    <n v="141382"/>
    <s v="Internal Strategy - discount TAOS"/>
    <s v="VW"/>
    <d v="2024-06-17T00:00:00"/>
    <s v="Pinhal"/>
    <s v="Inbound Premium"/>
    <n v="92.24"/>
    <n v="234.84"/>
    <n v="1.2908069156772038E-4"/>
    <s v="PC-Plant PC Resp"/>
    <s v="Cost Recovery"/>
    <s v="APTIV MANUFATURA E SERVICOS DE-727173"/>
    <s v="FEP FAHRZEUGELEKTRIK PIRNA GMBH-7046317"/>
    <s v="Estratégia interna - Discount aplicado na programação"/>
    <s v="DHL Express SA"/>
    <s v="PTA-00173290"/>
    <s v="10846501;"/>
    <s v=";"/>
    <s v=";"/>
    <s v="Aptiv"/>
    <s v="Premium - Productive"/>
    <s v="Joliel.Willian.Reis@aptiv.com"/>
    <s v="2024-06-14T05:24:35.93"/>
    <s v="2024-06-25T06:59:54.73"/>
    <s v="SA"/>
    <s v="Closed Not Recovered"/>
    <s v="0"/>
    <s v=""/>
    <s v="92.24"/>
    <s v="2024-06-14T00:00:00"/>
    <s v="10010"/>
    <s v="Q18"/>
    <s v=""/>
    <s v="92.24"/>
    <s v="Non-Recoverable"/>
    <s v=""/>
    <s v="234.84"/>
    <s v="USD"/>
    <s v="HUGO-KUETTNER-STR. 8"/>
    <s v="PIRNA"/>
    <s v="7046317"/>
    <s v="DE"/>
    <s v="EMEA"/>
    <s v="SN"/>
    <s v="01796"/>
    <s v="JOSE MONFARDINI N 3 845 LOTEAMENTO"/>
    <s v="ESPIRITO SANTO DO PINHAL"/>
    <s v="727173"/>
    <s v="BR"/>
    <s v="SA"/>
    <s v="SP"/>
    <s v="13990000"/>
    <s v="SPS"/>
    <s v="Approved"/>
    <s v="Edilson, Geraldo"/>
    <s v="2024-06-17T04:48:18.00"/>
    <s v="0"/>
    <s v="JAS DO BRASIL LTD"/>
    <s v="MHG47733162"/>
    <s v=""/>
    <s v="Aptiv"/>
    <s v=""/>
    <s v="Personal Estimate"/>
    <s v="Personal Estimate"/>
    <s v="VW"/>
    <s v=""/>
    <s v="2 Days 23 Hr 23 Min "/>
    <s v="500"/>
    <s v="Approved -  ;; Approved -  ;"/>
    <s v="92.24"/>
    <s v="92.24"/>
    <s v=";"/>
    <s v=";"/>
    <s v=";"/>
    <s v="BR"/>
    <s v="TAOS"/>
    <s v="USD"/>
    <s v=""/>
    <s v=""/>
    <s v=""/>
    <s v=""/>
    <s v="1"/>
    <s v="1"/>
    <s v=""/>
    <s v=""/>
    <s v="0"/>
    <s v=""/>
    <s v=""/>
    <s v=""/>
    <s v=""/>
    <s v="177220647"/>
    <s v=""/>
    <s v=""/>
  </r>
  <r>
    <d v="2024-06-01T00:00:00"/>
    <x v="0"/>
    <n v="141625"/>
    <s v="Project  samples/ prototypes - absorb by SC"/>
    <s v="JOHN DEERE"/>
    <d v="2024-06-17T00:00:00"/>
    <s v="Paraisopolis"/>
    <s v="Inbound Premium"/>
    <n v="1117"/>
    <n v="1117"/>
    <n v="1.563130230714914E-3"/>
    <s v="E1P-Prototypes/Samples"/>
    <s v="Cost Recovery"/>
    <s v="APTIV MANUFATURA E SERVICOS DE-733223"/>
    <s v="MTA S P A-737725"/>
    <s v="Parts for project development. Freight will be absorbed at the SC 161-23 quotation."/>
    <s v="JAS DO BRASIL LTD"/>
    <s v="PTA-00174015"/>
    <s v="35825354;"/>
    <s v=";"/>
    <s v=";"/>
    <s v="Aptiv"/>
    <s v="Premium - Productive"/>
    <s v="Stefany.Tressoldi@aptiv.com"/>
    <s v="2024-06-17T07:38:25.59"/>
    <s v="2024-06-21T03:01:12.00"/>
    <s v="SA"/>
    <s v="Closed Recovered"/>
    <s v="0"/>
    <s v=""/>
    <s v="1117"/>
    <s v=""/>
    <s v="10012"/>
    <s v="Q11"/>
    <s v=""/>
    <s v="1117"/>
    <s v="Recoverable"/>
    <s v=""/>
    <s v="1117"/>
    <s v="USD"/>
    <s v="VIALE DELLINDUSTRIA 12"/>
    <s v="CODOGNO"/>
    <s v="737725"/>
    <s v="IT"/>
    <s v="EMEA"/>
    <s v="LO"/>
    <s v="26845"/>
    <s v="AVENIDA AVELINO RIBEIRO, 900"/>
    <s v="PARAISOPOLIS"/>
    <s v="733223"/>
    <s v="BR"/>
    <s v="SA"/>
    <s v="MG"/>
    <s v="37660-000"/>
    <s v="SPS"/>
    <s v="Approved"/>
    <s v="Flores, Lorena"/>
    <s v="2024-06-21T03:01:12.00"/>
    <s v="0"/>
    <s v="JAS DO BRASIL LTD"/>
    <s v=""/>
    <s v=""/>
    <s v="Aptiv"/>
    <s v=""/>
    <s v="Invoice"/>
    <s v="Invoice"/>
    <s v=""/>
    <s v=""/>
    <s v="3 Days 19 Hr 22 Min "/>
    <s v=""/>
    <s v="Approved -  ;; Approved -  ;; Approved -  ;; Approved - Approved by Teams 6/21. ;"/>
    <s v="1117"/>
    <s v="1117"/>
    <s v=";"/>
    <s v=";"/>
    <s v=";"/>
    <s v="BR"/>
    <s v="7M"/>
    <s v="USD"/>
    <s v=""/>
    <s v=""/>
    <s v=""/>
    <s v="DPP74615"/>
    <s v="1"/>
    <s v="1"/>
    <s v=""/>
    <s v=""/>
    <s v="0"/>
    <s v=""/>
    <s v=""/>
    <s v=""/>
    <s v=""/>
    <s v=""/>
    <s v=""/>
    <s v=""/>
  </r>
  <r>
    <d v="2024-06-01T00:00:00"/>
    <x v="2"/>
    <n v="140201"/>
    <s v="Internal Strategy - discount TAOS"/>
    <s v="VW"/>
    <d v="2024-06-18T00:00:00"/>
    <s v="Pinhal"/>
    <s v="Inbound Premium"/>
    <n v="84.79"/>
    <n v="81.96"/>
    <n v="1.1865515869500231E-4"/>
    <s v="PC-Plant PC Resp"/>
    <s v="Cost Recovery"/>
    <s v="APTIV MANUFATURA E SERVICOS DE-727173"/>
    <s v="KNIPPING KUNSTSTOFFTECHNIK GESSMANN-1060292"/>
    <s v="Estratégia interna - Discount aplicado na programação"/>
    <s v="DHL Express SA"/>
    <s v="PTA-00173462"/>
    <s v="10820614;"/>
    <s v=";"/>
    <s v=";"/>
    <s v="Aptiv"/>
    <s v="Premium - Productive"/>
    <s v="Joliel.Willian.Reis@aptiv.com"/>
    <s v="2024-06-17T02:56:51.08"/>
    <s v="2024-06-25T07:04:09.99"/>
    <s v="SA"/>
    <s v="Closed Not Recovered"/>
    <s v="0"/>
    <s v=""/>
    <s v="84.79"/>
    <s v="2024-06-17T00:00:00"/>
    <s v="10010"/>
    <s v="Q18"/>
    <s v=""/>
    <s v="84.79"/>
    <s v="Non-Recoverable"/>
    <s v=""/>
    <s v="81.96"/>
    <s v="USD"/>
    <s v="SONTHEIMER FELD 1"/>
    <s v="TALHEIM"/>
    <s v="1060292"/>
    <s v="DE"/>
    <s v="EMEA"/>
    <s v="BW"/>
    <s v="74388"/>
    <s v="JOSE MONFARDINI N 3 845 LOTEAMENTO"/>
    <s v="ESPIRITO SANTO DO PINHAL"/>
    <s v="727173"/>
    <s v="BR"/>
    <s v="SA"/>
    <s v="SP"/>
    <s v="13990000"/>
    <s v="SPS"/>
    <s v="Approved"/>
    <s v="Edilson, Geraldo"/>
    <s v="2024-06-18T04:54:30.00"/>
    <s v="0"/>
    <s v="JAS DO BRASIL LTD"/>
    <s v="3244383074"/>
    <s v=""/>
    <s v="Aptiv"/>
    <s v=""/>
    <s v="Personal Estimate"/>
    <s v="Personal Estimate"/>
    <s v="VW"/>
    <s v=""/>
    <s v="1 Days 1 Hr 57 Min "/>
    <s v="500"/>
    <s v="Approved -  ;; Approved -  ;"/>
    <s v="84.79"/>
    <s v="84.79"/>
    <s v=";"/>
    <s v=";"/>
    <s v=";"/>
    <s v="BR"/>
    <s v="TAOS"/>
    <s v="USD"/>
    <s v=""/>
    <s v=""/>
    <s v=""/>
    <s v=""/>
    <s v="1"/>
    <s v="1"/>
    <s v=""/>
    <s v=""/>
    <s v="0"/>
    <s v=""/>
    <s v=""/>
    <s v=""/>
    <s v=""/>
    <s v="315658831"/>
    <s v=""/>
    <s v=""/>
  </r>
  <r>
    <d v="2024-06-01T00:00:00"/>
    <x v="1"/>
    <n v="141716"/>
    <s v="Expedição - chicote sem preço"/>
    <s v="PSA"/>
    <d v="2024-06-18T00:00:00"/>
    <s v="Paraisopolis"/>
    <s v="Outbound Premium"/>
    <n v="180.47"/>
    <n v="180.47"/>
    <n v="2.5254978758918579E-4"/>
    <s v="OOOT-Other/Sales"/>
    <s v="Normal"/>
    <s v="dummy-Dummy"/>
    <s v="APTIV MANUFATURA E SERVICOS DE-733223"/>
    <s v="Atraso devido a falta de preço nos chicotes. Conforme solicitação de Patricia Netto."/>
    <s v="TRANSPORTADORA PITUTA"/>
    <s v="PTA-00173406"/>
    <s v="35868460;"/>
    <s v="300;"/>
    <s v=";"/>
    <s v="Aptiv"/>
    <s v="Premium - Productive"/>
    <s v="aniger.f.martins@aptiv.com"/>
    <s v="2024-06-18T12:52:57.90"/>
    <s v="2024-06-18T01:50:18.00"/>
    <s v="SA"/>
    <s v="Closed Not Recovered"/>
    <s v="0"/>
    <s v=""/>
    <s v="0"/>
    <s v=""/>
    <s v="10012"/>
    <s v="Q11"/>
    <s v=""/>
    <s v=""/>
    <s v="Non-Recoverable"/>
    <s v=""/>
    <s v="901.67"/>
    <s v=""/>
    <s v="AVENIDA AVELINO RIBEIRO, 900"/>
    <s v="PARAISOPOLIS"/>
    <s v="733223"/>
    <s v="BR"/>
    <s v="SA"/>
    <s v="MG"/>
    <s v="37660-000"/>
    <s v="dummy"/>
    <s v="dummy"/>
    <s v="Dummy"/>
    <s v="BR"/>
    <s v="SA"/>
    <s v="dummy"/>
    <s v="dummy"/>
    <s v="SPS"/>
    <s v="Approved"/>
    <s v="Edilson, Geraldo"/>
    <s v="2024-06-18T01:50:18.00"/>
    <s v="0"/>
    <s v=""/>
    <s v=""/>
    <s v=""/>
    <s v="Aptiv"/>
    <s v=""/>
    <s v="Email Quote"/>
    <s v=""/>
    <s v=""/>
    <s v=""/>
    <s v="0 Days 0 Hr 57 Min "/>
    <s v="500"/>
    <s v="Approved -  ;; Approved -  ;"/>
    <s v="180.47"/>
    <s v="180.47"/>
    <s v=";"/>
    <s v=";"/>
    <s v=";"/>
    <s v="BR"/>
    <s v="PARACHOQUE CC24"/>
    <s v="BRL"/>
    <s v=""/>
    <s v=""/>
    <s v=""/>
    <s v="Atraso devido a falta de preço nos chicotes. Conforme solicitação de Patricia Netto."/>
    <s v="0.20015212"/>
    <s v=""/>
    <s v=""/>
    <s v=""/>
    <s v="0"/>
    <s v=""/>
    <s v=""/>
    <s v=""/>
    <s v=""/>
    <s v=""/>
    <s v=""/>
    <s v=""/>
  </r>
  <r>
    <d v="2024-06-01T00:00:00"/>
    <x v="0"/>
    <n v="141738"/>
    <s v="Project  samples/ prototypes - absorb by SC"/>
    <s v="JOHN DEERE"/>
    <d v="2024-06-18T00:00:00"/>
    <s v="Paraisopolis"/>
    <s v="Inbound Premium"/>
    <n v="203"/>
    <n v="203"/>
    <n v="2.8407827827674805E-4"/>
    <s v="E1P-Prototypes/Samples"/>
    <s v="Cost Recovery"/>
    <s v="APTIV MANUFATURA E SERVICOS DE-734226"/>
    <s v="MOLEX HONG KONG/CHINA LIMITED-1015177"/>
    <s v="Parts for project development. Freight will be absorbed in the SC 529-23 quotation. "/>
    <s v="DHL Express SA"/>
    <s v="PTA-00173463"/>
    <s v="35735196;"/>
    <s v=";"/>
    <s v=";"/>
    <s v="Aptiv"/>
    <s v="Premium - Productive"/>
    <s v="rayzza.peres@aptiv.com"/>
    <s v="2024-06-18T02:01:29.97"/>
    <s v="2024-06-18T04:55:30.00"/>
    <s v="SA"/>
    <s v="Closed Recovered"/>
    <s v="0"/>
    <s v=""/>
    <s v="203"/>
    <s v=""/>
    <s v="10012"/>
    <s v="Q11"/>
    <s v=""/>
    <s v="203"/>
    <s v="Recoverable"/>
    <s v=""/>
    <s v="203"/>
    <s v="USD"/>
    <s v="RM 1102-04 11/F EMPIRE CTR"/>
    <s v="TSIM SHA TSUI"/>
    <s v="1015177"/>
    <s v="HK"/>
    <s v="AP"/>
    <s v="HK"/>
    <s v="0"/>
    <s v="AVENIDA AVELINO RIBEIRO Nr.900 BAIR"/>
    <s v="BRASIL"/>
    <s v="734226"/>
    <s v="BR"/>
    <s v="SA"/>
    <s v="BR"/>
    <s v="37660-000"/>
    <s v="SPS"/>
    <s v="Approved"/>
    <s v="Edilson, Geraldo"/>
    <s v="2024-06-18T04:55:30.00"/>
    <s v="0"/>
    <s v="DHL Express SA"/>
    <s v=""/>
    <s v=""/>
    <s v="Aptiv"/>
    <s v=""/>
    <s v="Invoice"/>
    <s v="Invoice"/>
    <s v=""/>
    <s v=""/>
    <s v="0 Days 2 Hr 54 Min "/>
    <s v="500"/>
    <s v="Approved -  ;; Approved -  ;"/>
    <s v="203"/>
    <s v="203"/>
    <s v=";"/>
    <s v=";"/>
    <s v=";"/>
    <s v="BR"/>
    <s v="MERCURY"/>
    <s v="USD"/>
    <s v=""/>
    <s v=""/>
    <s v=""/>
    <s v="35735196 e 35735267"/>
    <s v="1"/>
    <s v="1"/>
    <s v=""/>
    <s v=""/>
    <s v="0"/>
    <s v=""/>
    <s v=""/>
    <s v=""/>
    <s v=""/>
    <s v="815304180"/>
    <s v=""/>
    <s v=""/>
  </r>
  <r>
    <d v="2024-06-01T00:00:00"/>
    <x v="0"/>
    <n v="141742"/>
    <s v="Project  samples/ prototypes - absorb by SC"/>
    <s v="OTHER"/>
    <d v="2024-06-18T00:00:00"/>
    <s v="Paraisopolis"/>
    <s v="Inbound Premium"/>
    <n v="461"/>
    <n v="461"/>
    <n v="6.4512357776148205E-4"/>
    <s v="E1P-Prototypes/Samples"/>
    <s v="Cost Recovery"/>
    <s v="APTIV MANUFATURA E SERVICOS DE-734226"/>
    <s v="MOLEX HONG KONG/CHINA LIMITED-1015177"/>
    <s v="Parts for project development. Freight will be absorbed in the SC 126-22 quotation."/>
    <s v="DHL Express SA"/>
    <s v="PTA-00173464"/>
    <s v="15465523;"/>
    <s v=";"/>
    <s v=";"/>
    <s v="Aptiv"/>
    <s v="Premium - Productive"/>
    <s v="rayzza.peres@aptiv.com"/>
    <s v="2024-06-18T02:10:14.75"/>
    <s v="2024-06-18T04:55:38.00"/>
    <s v="SA"/>
    <s v="Closed Recovered"/>
    <s v="0"/>
    <s v=""/>
    <s v="0"/>
    <s v=""/>
    <s v="10012"/>
    <s v="Q11"/>
    <s v=""/>
    <s v=""/>
    <s v="Recoverable"/>
    <s v=""/>
    <s v="461"/>
    <s v=""/>
    <s v="RM 1102-04 11/F EMPIRE CTR"/>
    <s v="TSIM SHA TSUI"/>
    <s v="1015177"/>
    <s v="HK"/>
    <s v="AP"/>
    <s v="HK"/>
    <s v="0"/>
    <s v="AVENIDA AVELINO RIBEIRO Nr.900 BAIR"/>
    <s v="BRASIL"/>
    <s v="734226"/>
    <s v="BR"/>
    <s v="SA"/>
    <s v="BR"/>
    <s v="37660-000"/>
    <s v="SPS"/>
    <s v="Approved"/>
    <s v="Edilson, Geraldo"/>
    <s v="2024-06-18T04:55:38.00"/>
    <s v="0"/>
    <s v="JAS DO BRASIL LTD"/>
    <s v=""/>
    <s v=""/>
    <s v="Aptiv"/>
    <s v=""/>
    <s v="Invoice"/>
    <s v="Invoice"/>
    <s v=""/>
    <s v=""/>
    <s v="0 Days 2 Hr 45 Min "/>
    <s v="500"/>
    <s v="Approved -  ;; Approved -  ;"/>
    <s v="461"/>
    <s v="461"/>
    <s v=";"/>
    <s v=";"/>
    <s v=";"/>
    <s v="BR"/>
    <s v="CNH TB15"/>
    <s v="USD"/>
    <s v=""/>
    <s v=""/>
    <s v=""/>
    <s v="15465523"/>
    <s v="1"/>
    <s v=""/>
    <s v=""/>
    <s v=""/>
    <s v="0"/>
    <s v=""/>
    <s v=""/>
    <s v=""/>
    <s v=""/>
    <s v="815304180"/>
    <s v=""/>
    <s v=""/>
  </r>
  <r>
    <d v="2024-06-01T00:00:00"/>
    <x v="0"/>
    <n v="141963"/>
    <s v="Project  samples/ prototypes - absorb by SC"/>
    <s v="OTHER"/>
    <d v="2024-06-18T00:00:00"/>
    <s v="Paraisopolis"/>
    <s v="Inbound Premium"/>
    <n v="483"/>
    <n v="483"/>
    <n v="6.7591038624467638E-4"/>
    <s v="E1P-Prototypes/Samples"/>
    <s v="Cost Recovery"/>
    <s v="APTIV MANUFATURA E SERVICOS DE-734226"/>
    <s v="TTI INC.-734277"/>
    <s v="Parts for project development. Freight will be absorbed in the SC 126-22 quotation."/>
    <s v="DHL Express SA"/>
    <s v="PTA-00173650"/>
    <s v="13676438;"/>
    <s v=";"/>
    <s v=";"/>
    <s v="Aptiv"/>
    <s v="Premium - Productive"/>
    <s v="rayzza.peres@aptiv.com"/>
    <s v="2024-06-19T12:40:37.76"/>
    <s v="2024-06-19T08:00:16.00"/>
    <s v="SA"/>
    <s v="Closed Recovered"/>
    <s v="0"/>
    <s v=""/>
    <s v="0"/>
    <s v=""/>
    <s v="10012"/>
    <s v="Q11"/>
    <s v=""/>
    <s v=""/>
    <s v="Recoverable"/>
    <s v=""/>
    <s v="483"/>
    <s v=""/>
    <s v="3333 QUORUM DR STE 220"/>
    <s v="FORT WORTH"/>
    <s v="734277"/>
    <s v="US"/>
    <s v="NA"/>
    <s v="TX"/>
    <s v="76137-3619"/>
    <s v="AVENIDA AVELINO RIBEIRO Nr.900 BAIR"/>
    <s v="BRASIL"/>
    <s v="734226"/>
    <s v="BR"/>
    <s v="SA"/>
    <s v="BR"/>
    <s v="37660-000"/>
    <s v="SPS"/>
    <s v="Approved"/>
    <s v="Edilson, Geraldo"/>
    <s v="2024-06-19T08:00:16.00"/>
    <s v="0"/>
    <s v="JAS DO BRASIL LTD"/>
    <s v=""/>
    <s v=""/>
    <s v="Aptiv"/>
    <s v=""/>
    <s v="Invoice"/>
    <s v="Invoice"/>
    <s v=""/>
    <s v=""/>
    <s v="0 Days 7 Hr 19 Min "/>
    <s v="500"/>
    <s v="Approved -  ;; Approved -  ;"/>
    <s v="483"/>
    <s v="483"/>
    <s v=";"/>
    <s v=";"/>
    <s v=";"/>
    <s v="BR"/>
    <s v="CNH TB15"/>
    <s v="USD"/>
    <s v=""/>
    <s v=""/>
    <s v=""/>
    <s v="13676438"/>
    <s v="1"/>
    <s v=""/>
    <s v=""/>
    <s v=""/>
    <s v="0"/>
    <s v=""/>
    <s v=""/>
    <s v=""/>
    <s v=""/>
    <s v=""/>
    <s v=""/>
    <s v=""/>
  </r>
  <r>
    <d v="2024-06-01T00:00:00"/>
    <x v="10"/>
    <n v="141685"/>
    <s v="Carrier delay"/>
    <s v="VW"/>
    <d v="2024-06-19T00:00:00"/>
    <s v="Pinhal"/>
    <s v="Inbound Premium"/>
    <n v="621.96"/>
    <n v="615.71"/>
    <n v="8.703710638276169E-4"/>
    <s v="T5-Transportation-Carrier Resp"/>
    <s v="Cost Recovery Pending"/>
    <s v="APTIV MANUFATURA E SERVICOS DE-727173"/>
    <s v="APTIV SERVICES AUSTRIA GPD  GMBH &amp;-726969"/>
    <s v="Air freight needed due to ship rolling. Invoices affected 980505152 ,980505169 and 980505151, were on the MSC ATHENS ship and rolled onto MSC VITA."/>
    <s v="JAS DO BRASIL LTD"/>
    <s v="PTA-00173478"/>
    <s v="35232792;"/>
    <s v=";"/>
    <s v=";"/>
    <s v="Carrier"/>
    <s v="Premium - Productive"/>
    <s v="Joliel.Willian.Reis@aptiv.com"/>
    <s v="2024-06-18T08:39:53.36"/>
    <s v="2024-06-25T07:07:11.67"/>
    <s v="SA"/>
    <s v="Open"/>
    <s v="0"/>
    <s v=""/>
    <s v="621.96"/>
    <s v="2024-06-18T00:00:00"/>
    <s v="10010"/>
    <s v="Q18"/>
    <s v=""/>
    <s v="621.96"/>
    <s v="Recoverable"/>
    <s v=""/>
    <s v="568.42"/>
    <s v="USD"/>
    <s v="INDUSTRIESTRASSE 1"/>
    <s v="GROSSPETERSDORF"/>
    <s v="726969"/>
    <s v="AT"/>
    <s v="EMEA"/>
    <s v="B"/>
    <s v="7503"/>
    <s v="JOSE MONFARDINI N 3 845 LOTEAMENTO"/>
    <s v="ESPIRITO SANTO DO PINHAL"/>
    <s v="727173"/>
    <s v="BR"/>
    <s v="SA"/>
    <s v="SP"/>
    <s v="13990000"/>
    <s v="SPS"/>
    <s v="Approved"/>
    <s v="Carvalho, Eliane R"/>
    <s v="2024-06-18T05:16:43.00"/>
    <s v="0"/>
    <s v=""/>
    <s v="VIE47733194"/>
    <s v=""/>
    <s v="Transportation"/>
    <s v=""/>
    <s v="Personal Estimate"/>
    <s v="Personal Estimate"/>
    <s v=""/>
    <s v=""/>
    <s v="0 Days 8 Hr 36 Min "/>
    <s v="1000"/>
    <s v="Approved -  ;; Approved -  ;; Approved -  ;"/>
    <s v="621.96"/>
    <s v="621.96"/>
    <s v=";"/>
    <s v=";"/>
    <s v=";"/>
    <s v="BR"/>
    <s v="MOTOR TAOS"/>
    <s v="EUR"/>
    <s v=""/>
    <s v=""/>
    <s v=""/>
    <s v="13780950, 35232828, 35238629"/>
    <s v="1.0832"/>
    <s v="1"/>
    <s v=""/>
    <s v=""/>
    <s v="0"/>
    <s v=""/>
    <s v=""/>
    <s v=""/>
    <s v=""/>
    <s v=""/>
    <s v=""/>
    <s v=""/>
  </r>
  <r>
    <d v="2024-06-01T00:00:00"/>
    <x v="2"/>
    <n v="141713"/>
    <s v="Internal Strategy - discount TAOS"/>
    <s v="VW"/>
    <d v="2024-06-19T00:00:00"/>
    <s v="Pinhal"/>
    <s v="Inbound Premium"/>
    <n v="1990.43"/>
    <n v="982.67"/>
    <n v="2.7854085095092985E-3"/>
    <s v="PC-Plant PC Resp"/>
    <s v="Cost Recovery"/>
    <s v="APTIV MANUFATURA E SERVICOS DE-727173"/>
    <s v="DF - ELASTOMER SOLUTIONS, LDA-1014081"/>
    <s v="Estrategia Interna - Discount aplicado na programação."/>
    <s v="DHL Express SA"/>
    <s v="PTA-00173467"/>
    <s v="35230334;"/>
    <s v=";"/>
    <s v=";"/>
    <s v="Aptiv"/>
    <s v="Premium - Productive"/>
    <s v="rodrigo.perez@aptiv.com"/>
    <s v="2024-06-18T12:34:54.37"/>
    <s v="2024-06-28T06:52:17.79"/>
    <s v="SA"/>
    <s v="Closed Not Recovered"/>
    <s v="0"/>
    <s v=""/>
    <s v="1990.43"/>
    <s v="2024-06-18T00:00:00"/>
    <s v="10010"/>
    <s v="Q18"/>
    <s v=""/>
    <s v="1990.43"/>
    <s v="Non-Recoverable"/>
    <s v=""/>
    <s v="982.67"/>
    <s v="USD"/>
    <s v="ESTRADA NACIONAL 13 KM 16"/>
    <s v="MINDELO"/>
    <s v="1014081"/>
    <s v="PT"/>
    <s v="EMEA"/>
    <s v="13"/>
    <s v=""/>
    <s v="JOSE MONFARDINI N 3 845 LOTEAMENTO"/>
    <s v="ESPIRITO SANTO DO PINHAL"/>
    <s v="727173"/>
    <s v="BR"/>
    <s v="SA"/>
    <s v="SP"/>
    <s v="13990000"/>
    <s v="SPS"/>
    <s v="Approved"/>
    <s v="Carvalho, Eliane R"/>
    <s v="2024-06-18T04:59:05.00"/>
    <s v="0"/>
    <s v="DHL Express SA"/>
    <s v="9779601230"/>
    <s v=""/>
    <s v="Aptiv"/>
    <s v=""/>
    <s v="Personal Estimate"/>
    <s v="Personal Estimate"/>
    <s v=""/>
    <s v=""/>
    <s v="0 Days 4 Hr 24 Min "/>
    <s v="1000"/>
    <s v="Approved -  ;; Approved -  ;; Approved -  ;"/>
    <s v="1990.43"/>
    <s v="1990.43"/>
    <s v=";"/>
    <s v=";"/>
    <s v=";"/>
    <s v="BR"/>
    <s v="INTERIOR TAOS"/>
    <s v="USD"/>
    <s v=""/>
    <s v=""/>
    <s v=""/>
    <s v=""/>
    <s v="1"/>
    <s v="1"/>
    <s v=""/>
    <s v=""/>
    <s v="0"/>
    <s v=""/>
    <s v=""/>
    <s v=""/>
    <s v=""/>
    <s v="312781439"/>
    <s v=""/>
    <s v=""/>
  </r>
  <r>
    <d v="2024-06-01T00:00:00"/>
    <x v="10"/>
    <n v="141734"/>
    <s v="Carrier delay"/>
    <s v="VW"/>
    <d v="2024-06-19T00:00:00"/>
    <s v="Pinhal"/>
    <s v="Inbound Premium"/>
    <n v="615.71"/>
    <n v="615.71"/>
    <n v="8.616248114176185E-4"/>
    <s v="T5-Transportation-Carrier Resp"/>
    <s v="Cost Recovery Pending"/>
    <s v="APTIV MANUFATURA E SERVICOS DE-727173"/>
    <s v="APTIV SERVICES AUSTRIA GPD  GMBH &amp;-726969"/>
    <s v="Air freight needed due to ship rolling. Invoices affected 1004428, were on the MSC ATHENS ship and rolled onto MSC VITA."/>
    <s v="JAS DO BRASIL LTD"/>
    <s v="PTA-00173477"/>
    <s v="M5201009;"/>
    <s v=";"/>
    <s v=";"/>
    <s v="Carrier"/>
    <s v="Premium - Productive"/>
    <s v="Joliel.Willian.Reis@aptiv.com"/>
    <s v="2024-06-18T01:55:11.38"/>
    <s v="2024-06-18T05:16:36.00"/>
    <s v="SA"/>
    <s v="Open"/>
    <s v="0"/>
    <s v=""/>
    <s v="0"/>
    <s v="2024-06-18T00:00:00"/>
    <s v="10010"/>
    <s v="Q18"/>
    <s v=""/>
    <s v=""/>
    <s v="Recoverable"/>
    <s v=""/>
    <s v="568.42"/>
    <s v=""/>
    <s v="INDUSTRIESTRASSE 1"/>
    <s v="GROSSPETERSDORF"/>
    <s v="726969"/>
    <s v="AT"/>
    <s v="EMEA"/>
    <s v="B"/>
    <s v="7503"/>
    <s v="JOSE MONFARDINI N 3 845 LOTEAMENTO"/>
    <s v="ESPIRITO SANTO DO PINHAL"/>
    <s v="727173"/>
    <s v="BR"/>
    <s v="SA"/>
    <s v="SP"/>
    <s v="13990000"/>
    <s v="SPS"/>
    <s v="Approved"/>
    <s v="Carvalho, Eliane R"/>
    <s v="2024-06-18T05:16:36.00"/>
    <s v="0"/>
    <s v=""/>
    <s v=""/>
    <s v=""/>
    <s v="Transportation"/>
    <s v=""/>
    <s v="Personal Estimate"/>
    <s v=""/>
    <s v=""/>
    <s v=""/>
    <s v="0 Days 3 Hr 21 Min "/>
    <s v="1000"/>
    <s v="Approved -  ;; Approved -  ;; Approved - Supplier Coroplast ;"/>
    <s v="615.71"/>
    <s v="615.71"/>
    <s v=";"/>
    <s v=";"/>
    <s v=";"/>
    <s v="BR"/>
    <s v="MOTOR TAOS"/>
    <s v="EUR"/>
    <s v=""/>
    <s v=""/>
    <s v=""/>
    <s v=""/>
    <s v="1.0832"/>
    <s v=""/>
    <s v=""/>
    <s v=""/>
    <s v="0"/>
    <s v=""/>
    <s v=""/>
    <s v=""/>
    <s v=""/>
    <s v=""/>
    <s v=""/>
    <s v=""/>
  </r>
  <r>
    <d v="2024-06-01T00:00:00"/>
    <x v="10"/>
    <n v="141754"/>
    <s v="Carrier delay"/>
    <s v="GM"/>
    <d v="2024-06-19T00:00:00"/>
    <s v="Pinhal"/>
    <s v="Inbound Premium"/>
    <n v="2438.5"/>
    <n v="2349.1999999999998"/>
    <n v="3.4124378402849757E-3"/>
    <s v="T5-Transportation-Carrier Resp"/>
    <s v="Cost Recovery"/>
    <s v="APTIV MANUFATURA E SERVICOS DE-728338"/>
    <s v="CABLENA S A-728252"/>
    <s v="Air freight needed due to ship rolling. Invoice affected EX2400561, was on the MSC ATHENS ship and rolled onto MSC VITA."/>
    <s v="Expeditors International"/>
    <s v="PTA-00174016"/>
    <s v="M3344155;"/>
    <s v=";"/>
    <s v=";"/>
    <s v="Carrier"/>
    <s v="Premium - Productive"/>
    <s v="rodrigo.perez@aptiv.com"/>
    <s v="2024-06-18T02:43:21.73"/>
    <s v="2024-06-21T05:46:07.39"/>
    <s v="SA"/>
    <s v="Open"/>
    <s v="0"/>
    <s v=""/>
    <s v="2438.5"/>
    <s v="2024-06-18T00:00:00"/>
    <s v="10010"/>
    <s v="Q18"/>
    <s v=""/>
    <s v="2438.5"/>
    <s v="Recoverable"/>
    <s v="PCC1147"/>
    <s v="2349.2"/>
    <s v="USD"/>
    <s v="CALLE E, PARCELLAS 43-44"/>
    <s v="ZARAGOZA"/>
    <s v="728252"/>
    <s v="ES"/>
    <s v="EMEA"/>
    <s v="Z"/>
    <s v="50016"/>
    <s v="JOSE MONFARDINI N 3 845 LOTEAMENTO"/>
    <s v="ESPIRITO SANTO DO PINHAL"/>
    <s v="728338"/>
    <s v="BR"/>
    <s v="SA"/>
    <s v="SP"/>
    <s v="13990000"/>
    <s v="SPS"/>
    <s v="Approved"/>
    <s v="Flores, Lorena"/>
    <s v="2024-06-21T03:01:40.00"/>
    <s v="0"/>
    <s v="Expeditors International"/>
    <s v="4460057655"/>
    <s v=""/>
    <s v="Transportation"/>
    <s v=""/>
    <s v="Personal Estimate"/>
    <s v="Personal Estimate"/>
    <s v=""/>
    <s v=""/>
    <s v="3 Days 0 Hr 18 Min "/>
    <s v=""/>
    <s v="Approved -  ;; Approved -  ;; Approved - Approved by Teams 6/21. ;"/>
    <s v="2438.5"/>
    <s v="2438.5"/>
    <s v=";"/>
    <s v=";"/>
    <s v=";"/>
    <s v="BR"/>
    <s v="BODY"/>
    <s v="USD"/>
    <s v=""/>
    <s v=""/>
    <s v=""/>
    <s v=""/>
    <s v="1"/>
    <s v="1"/>
    <s v=""/>
    <s v=""/>
    <s v="0"/>
    <s v=""/>
    <s v=""/>
    <s v=""/>
    <s v=""/>
    <s v=""/>
    <s v=""/>
    <s v=""/>
  </r>
  <r>
    <d v="2024-06-01T00:00:00"/>
    <x v="9"/>
    <n v="141841"/>
    <s v="P&amp;A - recuperado via ICC"/>
    <s v="JOHN DEERE"/>
    <d v="2024-06-19T00:00:00"/>
    <s v="Paraisopolis"/>
    <s v="Inbound Premium"/>
    <n v="69.31"/>
    <n v="70"/>
    <n v="9.6992440725918267E-5"/>
    <s v="PC-Plant PC Resp"/>
    <s v="Cost Recovery"/>
    <s v="APTIV MANUFATURA E SERVICOS DE-733223"/>
    <s v="ERICH JAEGER S R O-751425"/>
    <s v="ATENDER DEMANDA DE P&amp;A"/>
    <s v="DHL Express SA"/>
    <s v="PTA-00173495"/>
    <s v="35830827;"/>
    <s v=";"/>
    <s v=";"/>
    <s v="Aptiv"/>
    <s v="Premium - Productive"/>
    <s v="Moraes.Arnaldo@aptiv.com"/>
    <s v="2024-06-18T05:41:29.53"/>
    <s v="2024-06-27T07:34:28.81"/>
    <s v="SA"/>
    <s v="Closed Recovered"/>
    <s v="0"/>
    <s v=""/>
    <s v="69.31"/>
    <s v="2024-06-18T00:00:00"/>
    <s v="10012"/>
    <s v="Q11"/>
    <s v=""/>
    <s v="69.31"/>
    <s v="Recoverable"/>
    <s v="Recuperado via ICC"/>
    <s v="70"/>
    <s v="USD"/>
    <s v="PRUMYSLOVY PARK C P 304"/>
    <s v="KOPRIVNICE"/>
    <s v="751425"/>
    <s v="CZ"/>
    <s v="EMEA"/>
    <s v="61"/>
    <s v="742 21"/>
    <s v="AVENIDA AVELINO RIBEIRO, 900"/>
    <s v="PARAISOPOLIS"/>
    <s v="733223"/>
    <s v="BR"/>
    <s v="SA"/>
    <s v="MG"/>
    <s v="37660-000"/>
    <s v="SPS"/>
    <s v="Approved"/>
    <s v="Edilson, Geraldo"/>
    <s v="2024-06-18T06:55:32.00"/>
    <s v="0"/>
    <s v=""/>
    <s v="5785694235"/>
    <s v=""/>
    <s v="Aptiv"/>
    <s v=""/>
    <s v="Invoice"/>
    <s v="Invoice"/>
    <s v=""/>
    <s v=""/>
    <s v="0 Days 1 Hr 14 Min "/>
    <s v="500"/>
    <s v="Approved -  ;; Approved -  ;"/>
    <s v="69.31"/>
    <s v="69.31"/>
    <s v=";"/>
    <s v=";"/>
    <s v=";"/>
    <s v="BR"/>
    <s v="P&amp;A"/>
    <s v="USD"/>
    <s v=""/>
    <s v=""/>
    <s v=""/>
    <s v=""/>
    <s v="1"/>
    <s v="1"/>
    <s v=""/>
    <s v=""/>
    <s v="0"/>
    <s v=""/>
    <s v=""/>
    <s v=""/>
    <s v=""/>
    <s v=""/>
    <s v=""/>
    <s v=""/>
  </r>
  <r>
    <d v="2024-06-01T00:00:00"/>
    <x v="2"/>
    <n v="141846"/>
    <s v="Internal Strategy - discount TAOS"/>
    <s v="VW"/>
    <d v="2024-06-24T00:00:00"/>
    <s v="Pinhal"/>
    <s v="Inbound Premium"/>
    <n v="140.63"/>
    <n v="140.63"/>
    <n v="1.9679767622689199E-4"/>
    <s v="PC-Plant PC Resp"/>
    <s v="Cost Recovery"/>
    <s v="APTIV MANUFATURA E SERVICOS DE-728338"/>
    <s v="KNIPPING-AUTOMOTIVE, S.A. DE C.V.-1084198"/>
    <s v="Estrategia Interna - Discount aplicado na programação."/>
    <s v="DHL Express SA"/>
    <s v="PTA-00173649"/>
    <s v="35124679;"/>
    <s v=";"/>
    <s v=";"/>
    <s v="Aptiv"/>
    <s v="Premium - Productive"/>
    <s v="rodrigo.perez@aptiv.com"/>
    <s v="2024-06-18T06:17:56.86"/>
    <s v="2024-06-19T07:59:25.00"/>
    <s v="SA"/>
    <s v="Closed Not Recovered"/>
    <s v="0"/>
    <s v=""/>
    <s v="0"/>
    <s v="2024-06-18T00:00:00"/>
    <s v="10010"/>
    <s v="Q18"/>
    <s v=""/>
    <s v=""/>
    <s v="Non-Recoverable"/>
    <s v=""/>
    <s v="140.63"/>
    <s v=""/>
    <s v="CALLE 15 DE AGOSTO NO. 11, INT. A"/>
    <s v="HUAMANTLA"/>
    <s v="1084198"/>
    <s v="MX"/>
    <s v="NA"/>
    <s v="TLA"/>
    <s v="90500"/>
    <s v="JOSE MONFARDINI N 3 845 LOTEAMENTO"/>
    <s v="ESPIRITO SANTO DO PINHAL"/>
    <s v="728338"/>
    <s v="BR"/>
    <s v="SA"/>
    <s v="SP"/>
    <s v="13990000"/>
    <s v="SPS"/>
    <s v="Approved"/>
    <s v="Edilson, Geraldo"/>
    <s v="2024-06-19T07:59:25.00"/>
    <s v="0"/>
    <s v=""/>
    <s v=""/>
    <s v=""/>
    <s v="Aptiv"/>
    <s v=""/>
    <s v="Personal Estimate"/>
    <s v=""/>
    <s v=""/>
    <s v=""/>
    <s v="1 Days 1 Hr 41 Min "/>
    <s v="500"/>
    <s v="Approved -  ;; Approved -  ;"/>
    <s v="140.63"/>
    <s v="140.63"/>
    <s v=";"/>
    <s v=";"/>
    <s v=";"/>
    <s v="BR"/>
    <s v="MOTOR TAOS"/>
    <s v="USD"/>
    <s v=""/>
    <s v=""/>
    <s v=""/>
    <s v=""/>
    <s v="1"/>
    <s v=""/>
    <s v=""/>
    <s v=""/>
    <s v="0"/>
    <s v=""/>
    <s v=""/>
    <s v=""/>
    <s v=""/>
    <s v="315658831"/>
    <s v=""/>
    <s v=""/>
  </r>
  <r>
    <d v="2024-06-01T00:00:00"/>
    <x v="8"/>
    <n v="142431"/>
    <s v="Supplier delay"/>
    <s v="TOYOTA"/>
    <d v="2024-06-24T00:00:00"/>
    <s v="Paraisopolis"/>
    <s v="Inbound Premium"/>
    <n v="264.77999999999997"/>
    <n v="264.77999999999997"/>
    <n v="3.7053323409910017E-4"/>
    <s v="B3-Behind Schedule-External Supplier"/>
    <s v="Cost Recovery"/>
    <s v="APTIV MANUFATURA E SERVICOS DE-724381"/>
    <s v="TEXTAPE, INC.-1007464"/>
    <s v="Atraso do fornecedor e o mesmo aceitou enviar um credit note"/>
    <s v="DHL Express SA"/>
    <s v=""/>
    <s v="M2173004;"/>
    <s v=";"/>
    <s v=";"/>
    <s v="Supplier"/>
    <s v="Premium - Productive"/>
    <s v="Moraes.Arnaldo@aptiv.com"/>
    <s v="2024-06-21T02:45:26.47"/>
    <s v="2024-06-21T02:44:58.80"/>
    <s v="SA"/>
    <s v="Closed Recovered"/>
    <s v="0"/>
    <s v=""/>
    <s v="0"/>
    <s v=""/>
    <s v="10012"/>
    <s v="Q11"/>
    <s v=""/>
    <s v=""/>
    <s v="Recoverable"/>
    <s v=""/>
    <s v="264.78"/>
    <s v=""/>
    <s v="915 PENDALE RD"/>
    <s v="EL PASO"/>
    <s v="1007464"/>
    <s v="US"/>
    <s v="NA"/>
    <s v="TX"/>
    <s v="79907-1721"/>
    <s v="AVENIDA AVELINO RIBEIRO, 900"/>
    <s v="PARAISOPOLIS"/>
    <s v="724381"/>
    <s v="BR"/>
    <s v="SA"/>
    <s v="MG"/>
    <s v="37660-000"/>
    <s v="SPS"/>
    <s v="Pending"/>
    <s v=""/>
    <s v=""/>
    <s v="0"/>
    <s v=""/>
    <s v=""/>
    <s v=""/>
    <s v="Supplier"/>
    <s v=""/>
    <s v="Invoice"/>
    <s v=""/>
    <s v=""/>
    <s v="TEXTAPE, INC.-1007464"/>
    <s v=""/>
    <s v="0"/>
    <s v="Pending - "/>
    <s v="264.78"/>
    <s v="264.78"/>
    <s v=";"/>
    <s v=";"/>
    <s v=";"/>
    <s v="BR"/>
    <s v="corola"/>
    <s v="USD"/>
    <s v="Other"/>
    <s v=""/>
    <s v=""/>
    <s v=""/>
    <s v="1"/>
    <s v=""/>
    <s v=""/>
    <s v=""/>
    <s v="0"/>
    <s v=""/>
    <s v=""/>
    <s v=""/>
    <s v=""/>
    <s v="183194547"/>
    <s v=""/>
    <s v="183194547"/>
  </r>
  <r>
    <d v="2024-06-01T00:00:00"/>
    <x v="13"/>
    <n v="142439"/>
    <s v="Compra componente - recuperado via ICC"/>
    <s v="JOHN DEERE"/>
    <d v="2024-06-24T00:00:00"/>
    <s v="Paraisopolis"/>
    <s v="Inbound Premium"/>
    <n v="68.94"/>
    <n v="68.94"/>
    <n v="9.6474662583246351E-5"/>
    <s v="PC-Plant PC Resp"/>
    <s v="Cost Recovery"/>
    <s v="APTIV MANUFATURA E SERVICOS DE-734226"/>
    <s v="APTIV CASTELO BRANCO PT60-760862"/>
    <s v="ITEM ESTÁ SOB DESVIO PARA EVITAR COMPRA DE MOQ, PORÉM O DESVIO NÃO FOI APROVADO PARA O CHICOTE NOVO."/>
    <s v="DHL Express SA"/>
    <s v=""/>
    <s v="12048451;"/>
    <s v=";"/>
    <s v=";"/>
    <s v="Aptiv"/>
    <s v="Premium - Productive"/>
    <s v="Moraes.Arnaldo@aptiv.com"/>
    <s v="2024-06-21T03:01:31.37"/>
    <s v="2024-06-21T03:00:46.48"/>
    <s v="SA"/>
    <s v="Closed Recovered"/>
    <s v="0"/>
    <s v=""/>
    <s v="0"/>
    <s v=""/>
    <s v="10012"/>
    <s v="Q11"/>
    <s v=""/>
    <s v=""/>
    <s v="Recoverable"/>
    <s v="Recuperado via ICC"/>
    <s v="68.94"/>
    <s v=""/>
    <s v="ZONA INDUSTRIAL MONTALVAO RUA G"/>
    <s v="CASTELO BRANCO"/>
    <s v="760862"/>
    <s v="PT"/>
    <s v="EMEA"/>
    <s v="05"/>
    <s v="6000-459"/>
    <s v="AVENIDA AVELINO RIBEIRO Nr.900 BAIR"/>
    <s v="BRASIL"/>
    <s v="734226"/>
    <s v="BR"/>
    <s v="SA"/>
    <s v="BR"/>
    <s v="37660-000"/>
    <s v="SPS"/>
    <s v="Pending"/>
    <s v=""/>
    <s v=""/>
    <s v="0"/>
    <s v=""/>
    <s v=""/>
    <s v=""/>
    <s v="Aptiv"/>
    <s v=""/>
    <s v="Invoice"/>
    <s v=""/>
    <s v=""/>
    <s v=""/>
    <s v=""/>
    <s v="0"/>
    <s v="Pending - "/>
    <s v="68.94"/>
    <s v="68.94"/>
    <s v=";"/>
    <s v=";"/>
    <s v=";"/>
    <s v="BR"/>
    <s v="GAVEA"/>
    <s v="USD"/>
    <s v=""/>
    <s v=""/>
    <s v=""/>
    <s v=""/>
    <s v="1"/>
    <s v=""/>
    <s v=""/>
    <s v=""/>
    <s v="0"/>
    <s v=""/>
    <s v=""/>
    <s v=""/>
    <s v=""/>
    <s v=""/>
    <s v=""/>
    <s v=""/>
  </r>
  <r>
    <d v="2024-06-01T00:00:00"/>
    <x v="0"/>
    <n v="142786"/>
    <s v="Project  samples/ prototypes - absorb by SC"/>
    <s v="VW"/>
    <d v="2024-06-24T00:00:00"/>
    <s v="Paraisopolis"/>
    <s v="Inbound Premium"/>
    <n v="340.26"/>
    <n v="340.26"/>
    <n v="4.7615997520416892E-4"/>
    <s v="E1P-Prototypes/Samples"/>
    <s v="Cost Recovery"/>
    <s v="APTIV MANUFATURA E SERVICOS DE-724381"/>
    <s v="Elétrica UP-Dummy"/>
    <s v="Parts for project development. Freight will be absorbed at the SC 090-24 quotation."/>
    <s v="TRANSPORTADORA PITUTA"/>
    <s v="PTA-00174493"/>
    <s v="35874750;"/>
    <s v=";"/>
    <s v=";"/>
    <s v="Aptiv"/>
    <s v="Premium - Productive"/>
    <s v="Stefany.Tressoldi@aptiv.com"/>
    <s v="2024-06-24T03:05:29.27"/>
    <s v="2024-06-25T11:47:00.00"/>
    <s v="SA"/>
    <s v="Closed Recovered"/>
    <s v="0"/>
    <s v=""/>
    <s v="0"/>
    <s v=""/>
    <s v="10012"/>
    <s v="Q11"/>
    <s v=""/>
    <s v=""/>
    <s v="Recoverable"/>
    <s v=""/>
    <s v="1700"/>
    <s v=""/>
    <s v="R. Ulisses Leme, 1410 - Parque Guainco, Mogi Guaçu - SP, 13844-115"/>
    <s v="MOGI GUAÇU"/>
    <s v="Dummy"/>
    <s v="BR"/>
    <s v="SA"/>
    <s v="SP"/>
    <s v="13844115"/>
    <s v="AVENIDA AVELINO RIBEIRO, 900"/>
    <s v="PARAISOPOLIS"/>
    <s v="724381"/>
    <s v="BR"/>
    <s v="SA"/>
    <s v="MG"/>
    <s v="37660-000"/>
    <s v="SPS"/>
    <s v="Approved"/>
    <s v="Edilson, Geraldo"/>
    <s v="2024-06-25T11:47:00.00"/>
    <s v="0"/>
    <s v="TRANSPORTADORA PITUTA"/>
    <s v=""/>
    <s v=""/>
    <s v="Aptiv"/>
    <s v=""/>
    <s v="Invoice"/>
    <s v="Invoice"/>
    <s v=""/>
    <s v=""/>
    <s v="0 Days 20 Hr 41 Min "/>
    <s v="500"/>
    <s v="Approved -  ;; Approved -  ;"/>
    <s v="340.26"/>
    <s v="340.26"/>
    <s v=";"/>
    <s v=";"/>
    <s v=";"/>
    <s v="BR"/>
    <s v="246 A0 SUV"/>
    <s v="BRL"/>
    <s v=""/>
    <s v=""/>
    <s v=""/>
    <s v=""/>
    <s v="0.20015212"/>
    <s v=""/>
    <s v=""/>
    <s v=""/>
    <s v="0"/>
    <s v=""/>
    <s v=""/>
    <s v=""/>
    <s v=""/>
    <s v=""/>
    <s v=""/>
    <s v=""/>
  </r>
  <r>
    <d v="2024-06-01T00:00:00"/>
    <x v="0"/>
    <n v="142894"/>
    <s v="Project  samples/ prototypes - absorb by PIECE/PRICE"/>
    <s v="Stellantis"/>
    <d v="2024-06-24T00:00:00"/>
    <s v="Paraisopolis"/>
    <s v="Inbound Premium"/>
    <n v="51"/>
    <n v="51"/>
    <n v="7.136941966558695E-5"/>
    <s v="E1P-Prototypes/Samples"/>
    <s v="Cost Recovery"/>
    <s v="APTIV MANUFATURA E SERVICOS DE-734226"/>
    <s v="SERENDIPITY ELECTRONICS-749804"/>
    <s v="Parts for sales from prototype pieces. Freight is included in the piece price."/>
    <s v="DHL Express SA"/>
    <s v="PTA-00174383"/>
    <s v="15546817;"/>
    <s v=";"/>
    <s v=";"/>
    <s v="Aptiv"/>
    <s v="Premium - Productive"/>
    <s v="rayzza.peres@aptiv.com"/>
    <s v="2024-06-24T07:20:42.66"/>
    <s v="2024-06-24T07:30:11.00"/>
    <s v="SA"/>
    <s v="Closed Recovered"/>
    <s v="0"/>
    <s v=""/>
    <s v="51"/>
    <s v=""/>
    <s v="10012"/>
    <s v="Q11"/>
    <s v=""/>
    <s v="51"/>
    <s v="Recoverable"/>
    <s v=""/>
    <s v="51"/>
    <s v="USD"/>
    <s v="152 E MAIN ST"/>
    <s v="HUNTINGTON"/>
    <s v="749804"/>
    <s v="US"/>
    <s v="NA"/>
    <s v="NY"/>
    <s v="11743-2958"/>
    <s v="AVENIDA AVELINO RIBEIRO Nr.900 BAIR"/>
    <s v="BRASIL"/>
    <s v="734226"/>
    <s v="BR"/>
    <s v="SA"/>
    <s v="BR"/>
    <s v="37660-000"/>
    <s v="SPS"/>
    <s v="Approved"/>
    <s v="Edilson, Geraldo"/>
    <s v="2024-06-24T07:30:11.00"/>
    <s v="0"/>
    <s v="DHL Express SA"/>
    <s v="6875974486"/>
    <s v=""/>
    <s v="Aptiv"/>
    <s v=""/>
    <s v="Invoice"/>
    <s v="Invoice"/>
    <s v=""/>
    <s v=""/>
    <s v="0 Days 0 Hr 9 Min "/>
    <s v="500"/>
    <s v="Approved -  ;; Approved -  ;"/>
    <s v="51"/>
    <s v="51"/>
    <s v=";"/>
    <s v=";"/>
    <s v=";"/>
    <s v="BR"/>
    <s v="GSE MHEV"/>
    <s v="USD"/>
    <s v=""/>
    <s v=""/>
    <s v=""/>
    <s v="DPP75466 "/>
    <s v="1"/>
    <s v="1"/>
    <s v=""/>
    <s v=""/>
    <s v="0"/>
    <s v=""/>
    <s v=""/>
    <s v=""/>
    <s v=""/>
    <s v=""/>
    <s v=""/>
    <s v=""/>
  </r>
  <r>
    <d v="2024-06-01T00:00:00"/>
    <x v="0"/>
    <n v="143009"/>
    <s v="Project  samples/ prototypes - absorb by PIECE/PRICE"/>
    <s v="JOHN DEERE"/>
    <d v="2024-06-25T00:00:00"/>
    <s v="Paraisopolis"/>
    <s v="Inbound Premium"/>
    <n v="56"/>
    <n v="56"/>
    <n v="7.8366421593585659E-5"/>
    <s v="E1P-Prototypes/Samples"/>
    <s v="Cost Recovery"/>
    <s v="APTIV MANUFATURA E SERVICOS DE-734226"/>
    <s v="SERENDIPITY ELECTRONICS-749804"/>
    <s v="Parts for sales from prototype pieces. Freight is included in the piece price."/>
    <s v="DHL Express SA"/>
    <s v="PTA-00174844"/>
    <s v="15342110;"/>
    <s v=";"/>
    <s v=";"/>
    <s v="Aptiv"/>
    <s v="Premium - Productive"/>
    <s v="rayzza.peres@aptiv.com"/>
    <s v="2024-06-25T12:05:09.44"/>
    <s v="2024-06-26T11:03:08.00"/>
    <s v="SA"/>
    <s v="Closed Recovered"/>
    <s v="0"/>
    <s v=""/>
    <s v="56"/>
    <s v=""/>
    <s v="10012"/>
    <s v="Q11"/>
    <s v=""/>
    <s v="56"/>
    <s v="Recoverable"/>
    <s v=""/>
    <s v="56"/>
    <s v="USD"/>
    <s v="152 E MAIN ST"/>
    <s v="HUNTINGTON"/>
    <s v="749804"/>
    <s v="US"/>
    <s v="NA"/>
    <s v="NY"/>
    <s v="11743-2958"/>
    <s v="AVENIDA AVELINO RIBEIRO Nr.900 BAIR"/>
    <s v="BRASIL"/>
    <s v="734226"/>
    <s v="BR"/>
    <s v="SA"/>
    <s v="BR"/>
    <s v="37660-000"/>
    <s v="SPS"/>
    <s v="Approved"/>
    <s v="Edilson, Geraldo"/>
    <s v="2024-06-26T11:03:08.00"/>
    <s v="0"/>
    <s v="DHL Express SA"/>
    <s v="3241741882"/>
    <s v=""/>
    <s v="Aptiv"/>
    <s v=""/>
    <s v="Invoice"/>
    <s v="Invoice"/>
    <s v=""/>
    <s v=""/>
    <s v="0 Days 22 Hr 57 Min "/>
    <s v="500"/>
    <s v="Approved -  ;; Approved -  ;"/>
    <s v="56"/>
    <s v="56"/>
    <s v=";"/>
    <s v=";"/>
    <s v=";"/>
    <s v="BR"/>
    <s v="DOURADO"/>
    <s v="USD"/>
    <s v=""/>
    <s v=""/>
    <s v=""/>
    <s v="DPP75477 "/>
    <s v="1"/>
    <s v="1"/>
    <s v=""/>
    <s v=""/>
    <s v="0"/>
    <s v=""/>
    <s v=""/>
    <s v=""/>
    <s v=""/>
    <s v=""/>
    <s v=""/>
    <s v=""/>
  </r>
  <r>
    <d v="2024-06-01T00:00:00"/>
    <x v="0"/>
    <n v="143410"/>
    <s v="Project  samples/ prototypes - absorb by SC"/>
    <s v="JOHN DEERE"/>
    <d v="2024-06-25T00:00:00"/>
    <s v="Paraisopolis"/>
    <s v="Inbound Premium"/>
    <n v="120.09"/>
    <n v="120.09"/>
    <n v="1.6805399230667326E-4"/>
    <s v="E1P-Prototypes/Samples"/>
    <s v="Cost Recovery"/>
    <s v="APTIV MANUFATURA E SERVICOS DE-733223"/>
    <s v="MTA S P A-737725"/>
    <s v="Parts for project development. Freight will be absorbed at the SC 161-23 quotation."/>
    <s v="TRANSPORTADORA PITUTA"/>
    <s v=""/>
    <s v="35825354;"/>
    <s v=";"/>
    <s v=";"/>
    <s v="Aptiv"/>
    <s v="Premium - Productive"/>
    <s v="Stefany.Tressoldi@aptiv.com"/>
    <s v="2024-06-26T05:56:57.07"/>
    <s v="2024-06-26T05:56:50.19"/>
    <s v="SA"/>
    <s v="Closed Recovered"/>
    <s v="0"/>
    <s v=""/>
    <s v="120.09"/>
    <s v=""/>
    <s v="10012"/>
    <s v="Q11"/>
    <s v=""/>
    <s v="600"/>
    <s v="Recoverable"/>
    <s v=""/>
    <s v="600"/>
    <s v="BRL"/>
    <s v="VIALE DELLINDUSTRIA 12"/>
    <s v="CODOGNO"/>
    <s v="737725"/>
    <s v="IT"/>
    <s v="EMEA"/>
    <s v="LO"/>
    <s v="26845"/>
    <s v="AVENIDA AVELINO RIBEIRO, 900"/>
    <s v="PARAISOPOLIS"/>
    <s v="733223"/>
    <s v="BR"/>
    <s v="SA"/>
    <s v="MG"/>
    <s v="37660-000"/>
    <s v="SPS"/>
    <s v="Pending"/>
    <s v=""/>
    <s v=""/>
    <s v="0"/>
    <s v="TRANSPORTADORA PITUTA"/>
    <s v=""/>
    <s v=""/>
    <s v="Aptiv"/>
    <s v=""/>
    <s v="Invoice"/>
    <s v="Invoice"/>
    <s v=""/>
    <s v=""/>
    <s v=""/>
    <s v="0"/>
    <s v="Pending - "/>
    <s v="120.09"/>
    <s v="120.09"/>
    <s v=";"/>
    <s v=";"/>
    <s v=";"/>
    <s v="BR"/>
    <s v="7M"/>
    <s v="BRL"/>
    <s v=""/>
    <s v=""/>
    <s v=""/>
    <s v="DPP74615"/>
    <s v="0.20015212"/>
    <s v="0.20015212"/>
    <s v=""/>
    <s v=""/>
    <s v="0"/>
    <s v=""/>
    <s v=""/>
    <s v=""/>
    <s v=""/>
    <s v=""/>
    <s v=""/>
    <s v=""/>
  </r>
  <r>
    <d v="2024-06-01T00:00:00"/>
    <x v="2"/>
    <n v="143020"/>
    <s v="Internal Strategy - discount TAOS"/>
    <s v="VW"/>
    <d v="2024-06-26T00:00:00"/>
    <s v="Pinhal"/>
    <s v="Inbound Premium"/>
    <n v="655.48"/>
    <n v="655.48"/>
    <n v="9.1727896475292023E-4"/>
    <s v="PC-Plant PC Resp"/>
    <s v="Cost Recovery"/>
    <s v="APTIV MANUFATURA E SERVICOS DE-727173"/>
    <s v="MOLEX INTERCONNECT GMBH-1057310"/>
    <s v="Estratégia interna - Discount aplicado na programação"/>
    <s v="JAS DO BRASIL LTD"/>
    <s v="PTA-00174966"/>
    <s v="35332334;"/>
    <s v=";"/>
    <s v=";"/>
    <s v="Aptiv"/>
    <s v="Premium - Productive"/>
    <s v="Joliel.Willian.Reis@aptiv.com"/>
    <s v="2024-06-25T12:52:18.89"/>
    <s v="2024-06-26T07:23:18.00"/>
    <s v="SA"/>
    <s v="Closed Not Recovered"/>
    <s v="0"/>
    <s v=""/>
    <s v="0"/>
    <s v="2024-06-25T00:00:00"/>
    <s v="10010"/>
    <s v="Q18"/>
    <s v=""/>
    <s v=""/>
    <s v="Non-Recoverable"/>
    <s v=""/>
    <s v="655.48"/>
    <s v=""/>
    <s v="GRASHOFSTR 17"/>
    <s v="ETTLINGEN"/>
    <s v="1057310"/>
    <s v="DE"/>
    <s v="EMEA"/>
    <s v="BW"/>
    <s v="76275"/>
    <s v="JOSE MONFARDINI N 3 845 LOTEAMENTO"/>
    <s v="ESPIRITO SANTO DO PINHAL"/>
    <s v="727173"/>
    <s v="BR"/>
    <s v="SA"/>
    <s v="SP"/>
    <s v="13990000"/>
    <s v="SPS"/>
    <s v="Approved"/>
    <s v="Carvalho, Eliane R"/>
    <s v="2024-06-26T07:23:18.00"/>
    <s v="0"/>
    <s v=""/>
    <s v=""/>
    <s v=""/>
    <s v="Aptiv"/>
    <s v=""/>
    <s v="Personal Estimate"/>
    <s v="Personal Estimate"/>
    <s v="VW"/>
    <s v=""/>
    <s v="1 Days 6 Hr 31 Min "/>
    <s v="1000"/>
    <s v="Approved -  ;; Approved -  ;; Approved -  ;"/>
    <s v="655.48"/>
    <s v="655.48"/>
    <s v=";"/>
    <s v=";"/>
    <s v=";"/>
    <s v="BR"/>
    <s v="GM"/>
    <s v="USD"/>
    <s v=""/>
    <s v=""/>
    <s v=""/>
    <s v=""/>
    <s v="1"/>
    <s v=""/>
    <s v=""/>
    <s v=""/>
    <s v="0"/>
    <s v=""/>
    <s v=""/>
    <s v=""/>
    <s v=""/>
    <s v="490218272"/>
    <s v=""/>
    <s v=""/>
  </r>
  <r>
    <d v="2024-06-01T00:00:00"/>
    <x v="2"/>
    <n v="143072"/>
    <s v="Internal Strategy - discount TAOS"/>
    <s v="VW"/>
    <d v="2024-06-26T00:00:00"/>
    <s v="Pinhal"/>
    <s v="Inbound Premium"/>
    <n v="195.19"/>
    <n v="185"/>
    <n v="2.7314896126521404E-4"/>
    <s v="PC-Plant PC Resp"/>
    <s v="Cost Recovery"/>
    <s v="APTIV MANUFATURA E SERVICOS DE-728338"/>
    <s v="SCHULTE &amp; CO GMBH-735471"/>
    <s v="Estratégia Interna TAOS_Discount aplicado na programação"/>
    <s v="DHL Express SA"/>
    <s v="PTA-00174843"/>
    <s v="33118171;"/>
    <s v=";"/>
    <s v=";"/>
    <s v="Aptiv"/>
    <s v="Premium - Productive"/>
    <s v="bruno.g.silva2@aptiv.com"/>
    <s v="2024-06-25T03:24:51.30"/>
    <s v="2024-06-28T02:58:09.00"/>
    <s v="SA"/>
    <s v="Closed Not Recovered"/>
    <s v="0"/>
    <s v=""/>
    <s v="195.19"/>
    <s v="2024-06-25T00:00:00"/>
    <s v="10010"/>
    <s v="Q18"/>
    <s v=""/>
    <s v="195.19"/>
    <s v="Non-Recoverable"/>
    <s v=""/>
    <s v="185"/>
    <s v="USD"/>
    <s v="AN DER ISERKULE 26/31"/>
    <s v="HEMER"/>
    <s v="735471"/>
    <s v="DE"/>
    <s v="EMEA"/>
    <s v="05"/>
    <s v="58675"/>
    <s v="JOSE MONFARDINI N 3 845 LOTEAMENTO"/>
    <s v="ESPIRITO SANTO DO PINHAL"/>
    <s v="728338"/>
    <s v="BR"/>
    <s v="SA"/>
    <s v="SP"/>
    <s v="13990000"/>
    <s v="SPS"/>
    <s v="Approved"/>
    <s v="Edilson, Geraldo"/>
    <s v="2024-06-26T11:02:49.00"/>
    <s v="0"/>
    <s v=""/>
    <s v="8398013621"/>
    <s v=""/>
    <s v="Aptiv"/>
    <s v=""/>
    <s v="Personal Estimate"/>
    <s v="Personal Estimate"/>
    <s v="VW"/>
    <s v=""/>
    <s v="0 Days 19 Hr 37 Min "/>
    <s v="500"/>
    <s v="Approved -  ;; Approved -  ;"/>
    <s v="195.19"/>
    <s v="195.19"/>
    <s v=";"/>
    <s v=";"/>
    <s v=";"/>
    <s v="BR"/>
    <s v="TAOS"/>
    <s v="USD"/>
    <s v=""/>
    <s v=""/>
    <s v=""/>
    <s v="33118171, 33118172, 33118244"/>
    <s v="1"/>
    <s v="1"/>
    <s v=""/>
    <s v=""/>
    <s v="0"/>
    <s v=""/>
    <s v=""/>
    <s v=""/>
    <s v=""/>
    <s v=""/>
    <s v=""/>
    <s v=""/>
  </r>
  <r>
    <d v="2024-06-01T00:00:00"/>
    <x v="9"/>
    <n v="143394"/>
    <s v="P&amp;A"/>
    <s v="FIAT"/>
    <d v="2024-06-26T00:00:00"/>
    <s v="Paraisopolis"/>
    <s v="Inbound Premium"/>
    <n v="705"/>
    <n v="705"/>
    <n v="9.8657727184781963E-4"/>
    <s v="OOOT-Other/Sales"/>
    <s v="Normal"/>
    <s v="APTIV MANUFATURA E SERVICOS DE-724381"/>
    <s v="A E C SRL-735796"/>
    <s v="Critico para atender programação de peças de P&amp;A FIAT"/>
    <s v="DHL Express SA"/>
    <s v=""/>
    <s v="33142201;"/>
    <s v="900;"/>
    <s v="87.70;"/>
    <s v="Aptiv"/>
    <s v="Premium - Productive"/>
    <s v="marcia.p.torres@aptiv.com"/>
    <s v="2024-06-26T05:26:24.73"/>
    <s v="2024-06-26T05:23:38.77"/>
    <s v="SA"/>
    <s v="Closed Not Recovered"/>
    <s v="0"/>
    <s v=""/>
    <s v="0"/>
    <s v=""/>
    <s v="10012"/>
    <s v="Q11"/>
    <s v=""/>
    <s v=""/>
    <s v="Non-Recoverable"/>
    <s v=""/>
    <s v="705"/>
    <s v="USD"/>
    <s v="STRADA DEL FRANCESE 99"/>
    <s v="TORINO"/>
    <s v="735796"/>
    <s v="IT"/>
    <s v="EMEA"/>
    <s v="TO"/>
    <s v="10156"/>
    <s v="AVENIDA AVELINO RIBEIRO, 900"/>
    <s v="PARAISOPOLIS"/>
    <s v="724381"/>
    <s v="BR"/>
    <s v="SA"/>
    <s v="MG"/>
    <s v="37660-000"/>
    <s v="SPS"/>
    <s v="Pending"/>
    <s v=""/>
    <s v=""/>
    <s v="0"/>
    <s v=""/>
    <s v="18 3863 6973"/>
    <s v=""/>
    <s v="Aptiv"/>
    <s v=""/>
    <s v="Invoice"/>
    <s v=""/>
    <s v="FIAT"/>
    <s v=""/>
    <s v=""/>
    <s v="0"/>
    <s v="Pending - "/>
    <s v="705"/>
    <s v="705"/>
    <s v=";"/>
    <s v="120x80x70;"/>
    <s v=";"/>
    <s v="BR"/>
    <s v="P&amp;A"/>
    <s v="USD"/>
    <s v=""/>
    <s v=""/>
    <s v="Kg"/>
    <s v="Critico para atender programação de peças de P&amp;A FIAT"/>
    <s v="1"/>
    <s v="1"/>
    <s v=""/>
    <s v=""/>
    <s v="0"/>
    <s v="USD"/>
    <s v="1"/>
    <s v=""/>
    <s v=""/>
    <s v=""/>
    <s v=""/>
    <s v=""/>
  </r>
  <r>
    <d v="2024-06-01T00:00:00"/>
    <x v="2"/>
    <n v="143401"/>
    <s v="Internal Strategy - discount TAOS"/>
    <s v="VW"/>
    <d v="2024-06-27T00:00:00"/>
    <s v="Pinhal"/>
    <s v="Inbound Premium"/>
    <n v="978"/>
    <n v="978"/>
    <n v="1.3686135771165497E-3"/>
    <s v="PC-Plant PC Resp"/>
    <s v="Cost Recovery"/>
    <s v="APTIV MANUFATURA E SERVICOS DE-727173"/>
    <s v="KNIPPING KUNSTSTOFFTECHNIK GESSMANN-1060292"/>
    <s v="Estratégia interna - Discount aplicado na programação"/>
    <s v="JAS DO BRASIL LTD"/>
    <s v="PTA-00175153"/>
    <s v="15518745;"/>
    <s v=";"/>
    <s v=";"/>
    <s v="Aptiv"/>
    <s v="Premium - Productive"/>
    <s v="Joliel.Willian.Reis@aptiv.com"/>
    <s v="2024-06-26T05:31:12.26"/>
    <s v="2024-06-27T05:16:47.00"/>
    <s v="SA"/>
    <s v="Closed Not Recovered"/>
    <s v="0"/>
    <s v=""/>
    <s v="0"/>
    <s v="2024-06-26T00:00:00"/>
    <s v="10010"/>
    <s v="Q18"/>
    <s v=""/>
    <s v=""/>
    <s v="Non-Recoverable"/>
    <s v=""/>
    <s v="978"/>
    <s v=""/>
    <s v="SONTHEIMER FELD 1"/>
    <s v="TALHEIM"/>
    <s v="1060292"/>
    <s v="DE"/>
    <s v="EMEA"/>
    <s v="BW"/>
    <s v="74388"/>
    <s v="JOSE MONFARDINI N 3 845 LOTEAMENTO"/>
    <s v="ESPIRITO SANTO DO PINHAL"/>
    <s v="727173"/>
    <s v="BR"/>
    <s v="SA"/>
    <s v="SP"/>
    <s v="13990000"/>
    <s v="SPS"/>
    <s v="Approved"/>
    <s v="Carvalho, Eliane R"/>
    <s v="2024-06-27T05:16:47.00"/>
    <s v="0"/>
    <s v=""/>
    <s v=""/>
    <s v=""/>
    <s v="Aptiv"/>
    <s v=""/>
    <s v="Personal Estimate"/>
    <s v="Personal Estimate"/>
    <s v="VW"/>
    <s v=""/>
    <s v="0 Days 23 Hr 45 Min "/>
    <s v="1000"/>
    <s v="Approved -  ;; Approved -  ;; Approved -  ;"/>
    <s v="978"/>
    <s v="978"/>
    <s v=";"/>
    <s v=";"/>
    <s v=";"/>
    <s v="BR"/>
    <s v="VW TAOS"/>
    <s v="USD"/>
    <s v=""/>
    <s v=""/>
    <s v=""/>
    <s v="33169807, 15523559, 10811536"/>
    <s v="1"/>
    <s v=""/>
    <s v=""/>
    <s v=""/>
    <s v="0"/>
    <s v=""/>
    <s v=""/>
    <s v=""/>
    <s v=""/>
    <s v="315658831"/>
    <s v=""/>
    <s v=""/>
  </r>
  <r>
    <d v="2024-06-01T00:00:00"/>
    <x v="0"/>
    <n v="143582"/>
    <s v="Project  samples/ prototypes - absorb by SC"/>
    <s v="CNH COMBINE"/>
    <d v="2024-06-27T00:00:00"/>
    <s v="Paraisopolis"/>
    <s v="Outbound Premium"/>
    <n v="522.6"/>
    <n v="522.6"/>
    <n v="7.3132664151442624E-4"/>
    <s v="E1D-Aptiv Design/Engineering changes"/>
    <s v="Cost Recovery"/>
    <s v="dummy-Dummy"/>
    <s v="APTIV MANUFATURA E SERVICOS DE-734227"/>
    <s v="Tempo de implementação, custos serão absorvidos por projeto usar a cotação SC912-22 . Solicitado por Murilo Moraes "/>
    <s v="TRANSPORTADORA PITUTA"/>
    <s v="PTA-00175152"/>
    <s v="35826055;"/>
    <s v="25;"/>
    <s v=";"/>
    <s v="Aptiv"/>
    <s v="Premium - Productive"/>
    <s v="aniger.f.martins@aptiv.com"/>
    <s v="2024-06-27T01:57:38.26"/>
    <s v="2024-06-27T05:15:49.00"/>
    <s v="SA"/>
    <s v="Closed Recovered"/>
    <s v="0"/>
    <s v=""/>
    <s v="522.6"/>
    <s v=""/>
    <s v="10012"/>
    <s v="Q11"/>
    <s v=""/>
    <s v="2611.03"/>
    <s v="Recoverable"/>
    <s v=""/>
    <s v="2611.03"/>
    <s v="BRL"/>
    <s v="AVENIDA AVELINO RIBEIRO, 900"/>
    <s v="PARAISOPOLIS"/>
    <s v="734227"/>
    <s v="BR"/>
    <s v="SA"/>
    <s v="MG"/>
    <s v="37660-000"/>
    <s v="dummy"/>
    <s v="PIRACICABA"/>
    <s v="Dummy"/>
    <s v="BR"/>
    <s v="SA"/>
    <s v="SP"/>
    <s v="13400 "/>
    <s v="SPS"/>
    <s v="Approved"/>
    <s v="Carvalho, Eliane R"/>
    <s v="2024-06-27T05:15:49.00"/>
    <s v="0"/>
    <s v=""/>
    <s v=""/>
    <s v=""/>
    <s v="Aptiv"/>
    <s v=""/>
    <s v="Email Quote"/>
    <s v="Email Quote"/>
    <s v=""/>
    <s v=""/>
    <s v="0 Days 3 Hr 18 Min "/>
    <s v="1000"/>
    <s v="Approved -  ;; Approved -  ;; Approved -  ;"/>
    <s v="522.6"/>
    <s v="522.6"/>
    <s v=";"/>
    <s v=";"/>
    <s v=";"/>
    <s v="BR"/>
    <s v="Sugar Cane"/>
    <s v="BRL"/>
    <s v=""/>
    <s v=""/>
    <s v=""/>
    <s v="Tempo de implementação, custos serão absorvidos por projeto usar a cotação SC912-22 . Solicitado por Murilo Moraes"/>
    <s v="0.20015212"/>
    <s v="0.20015212"/>
    <s v=""/>
    <s v=""/>
    <s v="0"/>
    <s v=""/>
    <s v=""/>
    <s v=""/>
    <s v=""/>
    <s v=""/>
    <s v=""/>
    <s v=""/>
  </r>
  <r>
    <d v="2024-06-01T00:00:00"/>
    <x v="0"/>
    <n v="143611"/>
    <s v="Project  samples/ prototypes - absorb by SC"/>
    <s v="Stellantis"/>
    <d v="2024-06-27T00:00:00"/>
    <s v="Paraisopolis"/>
    <s v="Inbound Premium"/>
    <n v="460.36"/>
    <n v="460.36"/>
    <n v="6.4422796151469819E-4"/>
    <s v="E1P-Prototypes/Samples"/>
    <s v="Cost Recovery"/>
    <s v="APTIV MANUFATURA E SERVICOS DE-724381"/>
    <s v="A RAYMOND BAGLANTI ELEMANLARI-744706"/>
    <s v="Parts for project development. Freight will be absorbed in the SC 1020-22 quotation"/>
    <s v="DHL Express SA"/>
    <s v=""/>
    <s v="10890427 ;"/>
    <s v=";"/>
    <s v=";"/>
    <s v="Aptiv"/>
    <s v="Premium - Productive"/>
    <s v="rayzza.peres@aptiv.com"/>
    <s v="2024-06-27T03:14:34.98"/>
    <s v="2024-06-27T03:14:27.78"/>
    <s v="SA"/>
    <s v="Closed Recovered"/>
    <s v="0"/>
    <s v=""/>
    <s v="460.36"/>
    <s v=""/>
    <s v="10012"/>
    <s v="Q11"/>
    <s v=""/>
    <s v="425"/>
    <s v="Recoverable"/>
    <s v=""/>
    <s v="425"/>
    <s v="EUR"/>
    <s v="TOSB 3 CADDE 14 YOL. 59 PARSEL GEBZ"/>
    <s v="KOCAELI"/>
    <s v="744706"/>
    <s v="TR"/>
    <s v="EMEA"/>
    <s v="41"/>
    <s v="41490"/>
    <s v="AVENIDA AVELINO RIBEIRO, 900"/>
    <s v="PARAISOPOLIS"/>
    <s v="724381"/>
    <s v="BR"/>
    <s v="SA"/>
    <s v="MG"/>
    <s v="37660-000"/>
    <s v="SPS"/>
    <s v="Pending"/>
    <s v=""/>
    <s v=""/>
    <s v="0"/>
    <s v="Expeditors International"/>
    <s v=""/>
    <s v=""/>
    <s v="Aptiv"/>
    <s v=""/>
    <s v="Email Quote"/>
    <s v="Invoice"/>
    <s v=""/>
    <s v=""/>
    <s v=""/>
    <s v="0"/>
    <s v="Pending - "/>
    <s v="460.36"/>
    <s v="460.36"/>
    <s v=";"/>
    <s v=";"/>
    <s v=";"/>
    <s v="BR"/>
    <s v="SMART CAR CC22"/>
    <s v="EUR"/>
    <s v=""/>
    <s v=""/>
    <s v=""/>
    <s v="10890427 "/>
    <s v="1.0832"/>
    <s v="1.0832"/>
    <s v=""/>
    <s v=""/>
    <s v="0"/>
    <s v=""/>
    <s v=""/>
    <s v=""/>
    <s v=""/>
    <s v=""/>
    <s v=""/>
    <s v=""/>
  </r>
  <r>
    <d v="2024-06-01T00:00:00"/>
    <x v="0"/>
    <n v="143655"/>
    <s v="Project  samples/ prototypes - absorb by SC"/>
    <s v="JOHN DEERE"/>
    <d v="2024-06-27T00:00:00"/>
    <s v="Paraisopolis"/>
    <s v="Inbound Premium"/>
    <n v="56"/>
    <n v="56"/>
    <n v="7.8366421593585659E-5"/>
    <s v="E1P-Prototypes/Samples"/>
    <s v="Cost Recovery"/>
    <s v="APTIV MANUFATURA E SERVICOS DE-724381"/>
    <s v="APTIV SERVICES 2 US  INC-750014"/>
    <s v="Parts for project development. Freight will be absorbed in the SC 529-23 quotation"/>
    <s v="DHL Express SA"/>
    <s v="PTA-00175156"/>
    <s v="35826029;"/>
    <s v=";"/>
    <s v=";"/>
    <s v="Aptiv"/>
    <s v="Premium - Productive"/>
    <s v="rayzza.peres@aptiv.com"/>
    <s v="2024-06-27T05:14:38.89"/>
    <s v="2024-06-27T05:38:42.00"/>
    <s v="SA"/>
    <s v="Closed Recovered"/>
    <s v="0"/>
    <s v=""/>
    <s v="56"/>
    <s v=""/>
    <s v="10012"/>
    <s v="Q11"/>
    <s v=""/>
    <s v="56"/>
    <s v="Recoverable"/>
    <s v=""/>
    <s v="56"/>
    <s v="USD"/>
    <s v="5820 INNOVATION DR"/>
    <s v="TROY"/>
    <s v="750014"/>
    <s v="US"/>
    <s v="NA"/>
    <s v="MI"/>
    <s v="48098-2819"/>
    <s v="AVENIDA AVELINO RIBEIRO, 900"/>
    <s v="PARAISOPOLIS"/>
    <s v="724381"/>
    <s v="BR"/>
    <s v="SA"/>
    <s v="MG"/>
    <s v="37660-000"/>
    <s v="SPS"/>
    <s v="Approved"/>
    <s v="Edilson, Geraldo"/>
    <s v="2024-06-27T05:38:42.00"/>
    <s v="0"/>
    <s v="DHL Express SA"/>
    <s v=""/>
    <s v=""/>
    <s v="Aptiv"/>
    <s v=""/>
    <s v="Email Quote"/>
    <s v="Invoice"/>
    <s v=""/>
    <s v=""/>
    <s v="0 Days 0 Hr 24 Min "/>
    <s v="500"/>
    <s v="Approved -  ;; Approved -  ;"/>
    <s v="56"/>
    <s v="56"/>
    <s v=";"/>
    <s v=";"/>
    <s v=";"/>
    <s v="BR"/>
    <s v="MERCURY"/>
    <s v="USD"/>
    <s v=""/>
    <s v=""/>
    <s v=""/>
    <s v="DPP75229"/>
    <s v="1"/>
    <s v="1"/>
    <s v=""/>
    <s v=""/>
    <s v="0"/>
    <s v=""/>
    <s v=""/>
    <s v=""/>
    <s v=""/>
    <s v=""/>
    <s v=""/>
    <s v=""/>
  </r>
  <r>
    <d v="2024-06-01T00:00:00"/>
    <x v="0"/>
    <n v="143657"/>
    <s v="Project  samples/ prototypes - absorb by NQE"/>
    <s v="CNH COMBINE"/>
    <d v="2024-06-27T00:00:00"/>
    <s v="Paraisopolis"/>
    <s v="Inbound Premium"/>
    <n v="54.64"/>
    <n v="54.64"/>
    <n v="7.6463237069170016E-5"/>
    <s v="E1D-Aptiv Design/Engineering changes"/>
    <s v="Cost Recovery"/>
    <s v="APTIV MANUFATURA E SERVICOS DE-724381"/>
    <s v="ANIXTER DEUTSCHLAND GMBH-768073"/>
    <s v="Material critico para atender monagem de prototipo conforme solicitação do Murillo Moraes. custo do aereo dentro da NQE178-24"/>
    <s v="DHL Express SA"/>
    <s v="PTA-00175155"/>
    <s v="35886212;"/>
    <s v="500;"/>
    <s v="1.90;"/>
    <s v="Aptiv"/>
    <s v="Premium - Productive"/>
    <s v="marcia.p.torres@aptiv.com"/>
    <s v="2024-06-27T05:31:18.66"/>
    <s v="2024-06-27T05:38:28.00"/>
    <s v="SA"/>
    <s v="Closed Recovered"/>
    <s v="0"/>
    <s v=""/>
    <s v="54.64"/>
    <s v=""/>
    <s v="10012"/>
    <s v="Q11"/>
    <s v=""/>
    <s v="54.64"/>
    <s v="Recoverable"/>
    <s v=""/>
    <s v="54.64"/>
    <s v="USD"/>
    <s v="HEINRICH-LANZ-STR. 3"/>
    <s v="KORNTAL-MUENCHINGEN"/>
    <s v="768073"/>
    <s v="DE"/>
    <s v="EMEA"/>
    <s v="08"/>
    <s v="70825"/>
    <s v="AVENIDA AVELINO RIBEIRO, 900"/>
    <s v="PARAISOPOLIS"/>
    <s v="724381"/>
    <s v="BR"/>
    <s v="SA"/>
    <s v="MG"/>
    <s v="37660-000"/>
    <s v="SPS"/>
    <s v="Approved"/>
    <s v="Edilson, Geraldo"/>
    <s v="2024-06-27T05:38:28.00"/>
    <s v="0"/>
    <s v=""/>
    <s v="9603057155"/>
    <s v=""/>
    <s v="Aptiv"/>
    <s v=""/>
    <s v="Invoice"/>
    <s v="Invoice"/>
    <s v=""/>
    <s v=""/>
    <s v="0 Days 0 Hr 7 Min "/>
    <s v="500"/>
    <s v="Approved -  ;; Approved -  ;"/>
    <s v="54.64"/>
    <s v="54.64"/>
    <s v=";"/>
    <s v="38x38x18;"/>
    <s v=";"/>
    <s v="BR"/>
    <s v="CNH"/>
    <s v="USD"/>
    <s v=""/>
    <s v=""/>
    <s v="Kg"/>
    <s v="Material critico para atender monagem de prototipo conforme solicitação do Murillo Moraes. custo do aereo dentro da NQE178-24"/>
    <s v="1"/>
    <s v="1"/>
    <s v=""/>
    <s v=""/>
    <s v="0"/>
    <s v=""/>
    <s v=""/>
    <s v=""/>
    <s v=""/>
    <s v=""/>
    <s v=""/>
    <s v=""/>
  </r>
  <r>
    <d v="2024-06-01T00:00:00"/>
    <x v="11"/>
    <n v="143605"/>
    <s v="Vessel delay"/>
    <s v="GM"/>
    <d v="2024-06-28T00:00:00"/>
    <s v="Pinhal"/>
    <s v="Inbound Premium"/>
    <n v="410.71"/>
    <n v="410.71"/>
    <n v="5.7474773236967089E-4"/>
    <s v="PC-Plant PC Resp"/>
    <s v="Cost Recovery"/>
    <s v="APTIV MANUFATURA E SERVICOS DE DIST-1039282"/>
    <s v="Empresa de Transportes Covre-Dummy"/>
    <s v="Emergencial com a Covre para evitar parada de linha, atrasos na atracação do Navio Monte Pascoal ( M0387/24 ) devido à congestionamento do porto."/>
    <s v="EMPRESA DE TRANSPORTES COVRE"/>
    <s v="PTA-00175139"/>
    <s v="47315375;"/>
    <s v=";"/>
    <s v=";"/>
    <s v="Aptiv"/>
    <s v="Premium - Productive"/>
    <s v="rodrigo.perez@aptiv.com"/>
    <s v="2024-06-27T02:59:31.85"/>
    <s v="2024-06-27T04:06:40.00"/>
    <s v="SA"/>
    <s v="Closed Not Recovered"/>
    <s v="0"/>
    <s v=""/>
    <s v="0"/>
    <s v="2024-06-27T00:00:00"/>
    <s v="10010"/>
    <s v="Q18"/>
    <s v=""/>
    <s v=""/>
    <s v="Non-Recoverable"/>
    <s v=""/>
    <s v="410.71"/>
    <s v=""/>
    <s v="R. Hercílio Camargo Barbosa, 207"/>
    <s v="Santos"/>
    <s v="Dummy"/>
    <s v="BR"/>
    <s v="SA"/>
    <s v="Sao Paulo"/>
    <s v="11000000"/>
    <s v="RUA JOSE MONFARDINI 3845"/>
    <s v="ESPIRITO SANTO DO PINHAL"/>
    <s v="1039282"/>
    <s v="BR"/>
    <s v="SA"/>
    <s v="SP"/>
    <s v="13990-000"/>
    <s v="SPS"/>
    <s v="Approved"/>
    <s v="Edilson, Geraldo"/>
    <s v="2024-06-27T04:06:40.00"/>
    <s v="0"/>
    <s v="EMPRESA DE TRANSPORTES COVRE"/>
    <s v=""/>
    <s v=""/>
    <s v="Aptiv"/>
    <s v=""/>
    <s v="Personal Estimate"/>
    <s v="Personal Estimate"/>
    <s v=""/>
    <s v=""/>
    <s v="0 Days 1 Hr 7 Min "/>
    <s v="500"/>
    <s v="Approved -  ;; Approved -  ;"/>
    <s v="410.71"/>
    <s v="410.71"/>
    <s v=";"/>
    <s v=";"/>
    <s v=";"/>
    <s v="BR"/>
    <s v="BODY 01"/>
    <s v="USD"/>
    <s v=""/>
    <s v=""/>
    <s v=""/>
    <s v=""/>
    <s v="1"/>
    <s v=""/>
    <s v=""/>
    <s v=""/>
    <s v="0"/>
    <s v=""/>
    <s v=""/>
    <s v=""/>
    <s v=""/>
    <s v=""/>
    <s v="217616996"/>
    <s v=""/>
  </r>
  <r>
    <d v="2024-06-01T00:00:00"/>
    <x v="0"/>
    <n v="143901"/>
    <s v="Project  samples/ prototypes - absorb by PIECE/PRICE"/>
    <s v="JOHN DEERE"/>
    <d v="2024-06-28T00:00:00"/>
    <s v="Paraisopolis"/>
    <s v="Inbound Premium"/>
    <n v="56"/>
    <n v="56"/>
    <n v="7.8366421593585659E-5"/>
    <s v="E1P-Prototypes/Samples"/>
    <s v="Cost Recovery"/>
    <s v="APTIV MANUFATURA E SERVICOS DE-733223"/>
    <s v="SERENDIPITY ELECTRONICS-749804"/>
    <s v="Parts for sales from prototype pieces. Freight is included in the piece price."/>
    <s v="DHL Express SA"/>
    <s v="PTA-00175387"/>
    <s v="PE558126;"/>
    <s v=";"/>
    <s v=";"/>
    <s v="Aptiv"/>
    <s v="Premium - Productive"/>
    <s v="rayzza.peres@aptiv.com"/>
    <s v="2024-06-28T04:31:54.60"/>
    <s v="2024-06-28T05:05:13.00"/>
    <s v="SA"/>
    <s v="Closed Recovered"/>
    <s v="0"/>
    <s v=""/>
    <s v="56"/>
    <s v=""/>
    <s v="10012"/>
    <s v="Q11"/>
    <s v=""/>
    <s v="56"/>
    <s v="Recoverable"/>
    <s v=""/>
    <s v="56"/>
    <s v="USD"/>
    <s v="152 E MAIN ST"/>
    <s v="HUNTINGTON"/>
    <s v="749804"/>
    <s v="US"/>
    <s v="NA"/>
    <s v="NY"/>
    <s v="11743-2958"/>
    <s v="AVENIDA AVELINO RIBEIRO, 900"/>
    <s v="PARAISOPOLIS"/>
    <s v="733223"/>
    <s v="BR"/>
    <s v="SA"/>
    <s v="MG"/>
    <s v="37660-000"/>
    <s v="SPS"/>
    <s v="Approved"/>
    <s v="Edilson, Geraldo"/>
    <s v="2024-06-28T05:05:13.00"/>
    <s v="0"/>
    <s v=""/>
    <s v=" 8401543010"/>
    <s v=""/>
    <s v="Aptiv"/>
    <s v=""/>
    <s v="Invoice"/>
    <s v="Invoice"/>
    <s v=""/>
    <s v=""/>
    <s v="0 Days 0 Hr 33 Min "/>
    <s v="500"/>
    <s v="Approved -  ;"/>
    <s v="56"/>
    <s v="56"/>
    <s v=";"/>
    <s v=";"/>
    <s v=";"/>
    <s v="BR"/>
    <s v="DEX"/>
    <s v="USD"/>
    <s v=""/>
    <s v=""/>
    <s v=""/>
    <s v="DPP74829"/>
    <s v="1"/>
    <s v="1"/>
    <s v=""/>
    <s v=""/>
    <s v="0"/>
    <s v=""/>
    <s v=""/>
    <s v=""/>
    <s v=""/>
    <s v=""/>
    <s v=""/>
    <s v=""/>
  </r>
  <r>
    <d v="2024-07-01T00:00:00"/>
    <x v="3"/>
    <n v="143395"/>
    <s v="Customer reschedule"/>
    <s v="FIAT"/>
    <d v="2024-07-01T00:00:00"/>
    <s v="Ouros"/>
    <s v="Inbound Premium"/>
    <n v="970.6"/>
    <n v="970.6"/>
    <n v="1.3582580142631115E-3"/>
    <s v="S4E-Errors or mix changes"/>
    <s v="Normal"/>
    <s v="Paraisopolis-10012"/>
    <s v="AEC Itália-Dummy"/>
    <s v="Reprograma dentro do protocolo Logistico"/>
    <s v="JAS DO BRASIL LTD"/>
    <s v="PTA-00177899"/>
    <s v="35017235;"/>
    <s v=";"/>
    <s v=";"/>
    <s v="Aptiv"/>
    <s v="Premium - Productive"/>
    <s v="william.de.siqueira@aptiv.com"/>
    <s v="2024-06-26T05:10:32.17"/>
    <s v="2024-07-15T06:55:39.00"/>
    <s v="SA"/>
    <s v="Closed Not Recovered"/>
    <s v="0"/>
    <s v=""/>
    <s v="0"/>
    <s v=""/>
    <s v="10023"/>
    <s v="Q11"/>
    <s v=""/>
    <s v=""/>
    <s v="Non-Recoverable"/>
    <s v=""/>
    <s v="970.6"/>
    <s v=""/>
    <s v="."/>
    <s v="1"/>
    <s v="Dummy"/>
    <s v="IT"/>
    <s v="EMEA"/>
    <s v="1"/>
    <s v="1"/>
    <s v="Av. Avelino Ribeiro, 900"/>
    <s v="PARAISOPOLIS"/>
    <s v="10012"/>
    <s v="BR"/>
    <s v="SA"/>
    <s v="Minas Gerais"/>
    <s v="37660-000"/>
    <s v="SPS"/>
    <s v="Approved"/>
    <s v="Naus, Angelica"/>
    <s v="2024-07-15T06:55:39.00"/>
    <s v="0"/>
    <s v=""/>
    <s v=""/>
    <s v=""/>
    <s v="Aptiv"/>
    <s v=""/>
    <s v="Invoice"/>
    <s v=""/>
    <s v=""/>
    <s v=""/>
    <s v="19 Days 1 Hr 45 Min "/>
    <s v="1000"/>
    <s v="Approved -  ;; Approved -  ;; Approved -  ;"/>
    <s v="970.6"/>
    <s v="970.6"/>
    <s v=";"/>
    <s v=";"/>
    <s v=";"/>
    <s v="BR"/>
    <s v="Posterior X6H"/>
    <s v="USD"/>
    <s v=""/>
    <s v=""/>
    <s v=""/>
    <s v=""/>
    <s v="1"/>
    <s v=""/>
    <s v=""/>
    <s v=""/>
    <s v="0"/>
    <s v=""/>
    <s v=""/>
    <s v=""/>
    <s v=""/>
    <s v=""/>
    <s v=""/>
    <s v=""/>
  </r>
  <r>
    <d v="2024-07-01T00:00:00"/>
    <x v="2"/>
    <n v="144110"/>
    <s v="Internal strategy - EOP Fire"/>
    <s v="FIAT"/>
    <d v="2024-07-02T00:00:00"/>
    <s v="Ouros"/>
    <s v="Inbound Premium"/>
    <n v="83"/>
    <n v="83"/>
    <n v="1.1615023200477876E-4"/>
    <s v="B2-Behind Schedule-Aptiv"/>
    <s v="Normal"/>
    <s v="APTIV MANUFATURA E SERVICOS DE-743893"/>
    <s v="DELFINGEN IT-VERONA SRL-1056586"/>
    <s v="Estratégia interna EOP FIRE"/>
    <s v="DHL Express SA"/>
    <s v="PTA-00175546"/>
    <s v="13570856;"/>
    <s v=";"/>
    <s v=";"/>
    <s v="Aptiv"/>
    <s v="Premium - Productive"/>
    <s v="lua.barbosa.ribeiro@aptiv.com"/>
    <s v="2024-07-01T02:16:16.05"/>
    <s v="2024-07-08T08:16:15.99"/>
    <s v="SA"/>
    <s v="Closed Not Recovered"/>
    <s v="0"/>
    <s v=""/>
    <s v="0"/>
    <s v="2024-07-10T00:00:00"/>
    <s v="10023"/>
    <s v="Q11"/>
    <s v=""/>
    <s v="82.19"/>
    <s v="Non-Recoverable"/>
    <s v=""/>
    <s v="83"/>
    <s v="USD"/>
    <s v="LOCALITA VANZELLE 3"/>
    <s v="RIVOLI VERONESE"/>
    <s v="1056586"/>
    <s v="IT"/>
    <s v="EMEA"/>
    <s v="VR"/>
    <s v="37010"/>
    <s v="TV ANTONIO E FONSECA 250 BAIRRO"/>
    <s v="CONCEICAO DOS OUROS"/>
    <s v="743893"/>
    <s v="BR"/>
    <s v="SA"/>
    <s v="MG"/>
    <s v="37548-000"/>
    <s v="SPS"/>
    <s v="Approved"/>
    <s v="Edilson, Geraldo"/>
    <s v="2024-07-01T02:21:54.00"/>
    <s v="0"/>
    <s v=""/>
    <s v="1186937312"/>
    <s v=""/>
    <s v="Aptiv"/>
    <s v=""/>
    <s v="Invoice"/>
    <s v="Invoice"/>
    <s v=""/>
    <s v=""/>
    <s v="0 Days 0 Hr 5 Min "/>
    <s v="500"/>
    <s v="Approved -  ;"/>
    <s v="83"/>
    <s v="83"/>
    <s v=";"/>
    <s v=";"/>
    <s v=";"/>
    <s v="BR"/>
    <s v="FIRE"/>
    <s v="USD"/>
    <s v=""/>
    <s v=""/>
    <s v=""/>
    <s v=""/>
    <s v="1"/>
    <s v="1"/>
    <s v=""/>
    <s v=""/>
    <s v="0"/>
    <s v=""/>
    <s v=""/>
    <s v=""/>
    <s v=""/>
    <s v="505882451"/>
    <s v=""/>
    <s v=""/>
  </r>
  <r>
    <d v="2024-07-01T00:00:00"/>
    <x v="2"/>
    <n v="144132"/>
    <s v="Internal strategy - discount gerou atraso de entrega"/>
    <s v="GM"/>
    <d v="2024-07-01T00:00:00"/>
    <s v="Pinhal"/>
    <s v="Outbound Premium"/>
    <n v="233.58"/>
    <n v="233.58"/>
    <n v="3.2687194206838821E-4"/>
    <s v="PC-Plant PC Resp"/>
    <s v="Normal"/>
    <s v="GENERAL MOTORS DO BRASIL LTDA-701239"/>
    <s v="APTIV MANUFATURA E SERVICOS DE-727173"/>
    <s v="Discount aplicado no planejamento da GM, fazendo com que entramos em atraso de entrega."/>
    <s v="TRANSPORTADORA PITUTA"/>
    <s v="PTA-00175691"/>
    <s v="35463752;"/>
    <s v=";"/>
    <s v=";"/>
    <s v="Aptiv"/>
    <s v="Premium - Productive"/>
    <s v="bruno.g.silva2@aptiv.com"/>
    <s v="2024-07-01T03:38:15.96"/>
    <s v="2024-07-02T11:12:30.00"/>
    <s v="SA"/>
    <s v="Closed Not Recovered"/>
    <s v="0"/>
    <s v=""/>
    <s v="0"/>
    <s v="2024-07-01T00:00:00"/>
    <s v="10010"/>
    <s v="Q18"/>
    <s v=""/>
    <s v=""/>
    <s v="Non-Recoverable"/>
    <s v=""/>
    <s v="1167"/>
    <s v="BRL"/>
    <s v="JOSE MONFARDINI N 3 845 LOTEAMENTO"/>
    <s v="ESPIRITO SANTO DO PINHAL"/>
    <s v="727173"/>
    <s v="BR"/>
    <s v="SA"/>
    <s v="SP"/>
    <s v="13990000"/>
    <s v="AVENIDA GOIAS 1805"/>
    <s v="SAO CAETANO DO SUL"/>
    <s v="701239"/>
    <s v="BR"/>
    <s v="SA"/>
    <s v="SP"/>
    <s v="09550-900"/>
    <s v="SPS"/>
    <s v="Approved"/>
    <s v="Edilson, Geraldo"/>
    <s v="2024-07-02T11:12:30.00"/>
    <s v="0"/>
    <s v=""/>
    <s v=""/>
    <s v=""/>
    <s v="Aptiv"/>
    <s v=""/>
    <s v="Invoice"/>
    <s v="Invoice"/>
    <s v=""/>
    <s v=""/>
    <s v="0 Days 19 Hr 34 Min "/>
    <s v="500"/>
    <s v="Approved -  ;; Approved -  ;"/>
    <s v="233.58"/>
    <s v="233.58"/>
    <s v=";"/>
    <s v=";"/>
    <s v=";"/>
    <s v="BR"/>
    <s v="FRONT BUMPER GEM BSUV/PICKUP"/>
    <s v="BRL"/>
    <s v=""/>
    <s v=""/>
    <s v=""/>
    <s v="35463752 / 35593675"/>
    <s v="0.20015212"/>
    <s v="0.20015212"/>
    <s v=""/>
    <s v=""/>
    <s v="0"/>
    <s v=""/>
    <s v=""/>
    <s v=""/>
    <s v=""/>
    <s v=""/>
    <s v=""/>
    <s v=""/>
  </r>
  <r>
    <d v="2024-07-01T00:00:00"/>
    <x v="2"/>
    <n v="144319"/>
    <s v="Recuperado por CR VW  (Internal strategy - discount)"/>
    <s v="VW"/>
    <d v="2024-07-03T00:00:00"/>
    <s v="Pinhal"/>
    <s v="Inbound Premium"/>
    <n v="480.14"/>
    <n v="298.07"/>
    <n v="6.7190810114186109E-4"/>
    <s v="PC-Plant PC Resp"/>
    <s v="Cost Recovery"/>
    <s v="APTIV MANUFATURA E SERVICOS DE-728338"/>
    <s v="MD ELEKTRONIK EOOD-7100640"/>
    <s v="Discount da TAOS e consumo maior do que o nivelado. Tentamos estratégias de antecipação de navio, mas não foi possível."/>
    <s v="DHL Express SA"/>
    <s v="PTA-00176800"/>
    <s v="35502088;"/>
    <s v=";"/>
    <s v=";"/>
    <s v="Aptiv"/>
    <s v="Premium - Productive"/>
    <s v="rodrigo.perez@aptiv.com"/>
    <s v="2024-07-03T05:54:29.06"/>
    <s v="2024-07-26T02:45:54.48"/>
    <s v="SA"/>
    <s v="Closed Not Recovered"/>
    <s v="0"/>
    <s v=""/>
    <s v="480.14"/>
    <s v="2024-07-02T00:00:00"/>
    <s v="10010"/>
    <s v="Q18"/>
    <s v=""/>
    <s v="480.14"/>
    <s v="Non-Recoverable"/>
    <s v=""/>
    <s v="298.07"/>
    <s v="USD"/>
    <s v="74 EVROPA BLVD."/>
    <s v="VRATSA"/>
    <s v="7100640"/>
    <s v="BG"/>
    <s v="EMEA"/>
    <s v="06"/>
    <s v="3000"/>
    <s v="JOSE MONFARDINI N 3 845 LOTEAMENTO"/>
    <s v="ESPIRITO SANTO DO PINHAL"/>
    <s v="728338"/>
    <s v="BR"/>
    <s v="SA"/>
    <s v="SP"/>
    <s v="13990000"/>
    <s v="SPS"/>
    <s v="Approved"/>
    <s v="Edilson, Geraldo"/>
    <s v="2024-07-09T04:12:48.00"/>
    <s v="0"/>
    <s v="DHL Express SA"/>
    <s v="9153071841"/>
    <s v=""/>
    <s v="Aptiv"/>
    <s v=""/>
    <s v="Personal Estimate"/>
    <s v="Personal Estimate"/>
    <s v=""/>
    <s v=""/>
    <s v="5 Days 22 Hr 18 Min "/>
    <s v="500"/>
    <s v="Approved -  ;; Approved -  ;"/>
    <s v="480.14"/>
    <s v="480.14"/>
    <s v=";"/>
    <s v=";"/>
    <s v=";"/>
    <s v="BR"/>
    <s v="INTERIOR TAOS"/>
    <s v="USD"/>
    <s v=""/>
    <s v=""/>
    <s v=""/>
    <s v="35502087"/>
    <s v="1"/>
    <s v="1"/>
    <s v=""/>
    <s v=""/>
    <s v="0"/>
    <s v=""/>
    <s v=""/>
    <s v=""/>
    <s v=""/>
    <s v="314268350"/>
    <s v=""/>
    <s v=""/>
  </r>
  <r>
    <d v="2024-07-01T00:00:00"/>
    <x v="1"/>
    <n v="144325"/>
    <s v="Ordering issue - problemas na macro"/>
    <s v="FIAT"/>
    <d v="2024-07-02T00:00:00"/>
    <s v="Paraisopolis"/>
    <s v="Inbound Premium"/>
    <n v="1887.67"/>
    <n v="1887.67"/>
    <n v="2.6416061258850688E-3"/>
    <s v="OOOT-Other/Sales"/>
    <s v="Normal"/>
    <s v="Paraisopolis-10012"/>
    <s v="ROYAL POWER SOLUTIONS LLC-Dummy"/>
    <s v="Problema na MACRO nos envios de release. Problema já foi corrigido"/>
    <s v="JAS DO BRASIL LTD"/>
    <s v="PTA-00176460"/>
    <s v="15524574;"/>
    <s v=";"/>
    <s v=";"/>
    <s v="Aptiv"/>
    <s v="Premium - Productive"/>
    <s v="william.de.siqueira@aptiv.com"/>
    <s v="2024-07-02T03:02:53.46"/>
    <s v="2024-07-06T12:51:03.00"/>
    <s v="SA"/>
    <s v="Closed Not Recovered"/>
    <s v="0"/>
    <s v=""/>
    <s v="1887.67"/>
    <s v=""/>
    <s v="10012"/>
    <s v="Q11"/>
    <s v=""/>
    <s v="1887.67"/>
    <s v="Non-Recoverable"/>
    <s v=""/>
    <s v="1887.67"/>
    <s v="USD"/>
    <s v="1"/>
    <s v="1"/>
    <s v="Dummy"/>
    <s v="US"/>
    <s v="NA"/>
    <s v="1"/>
    <s v="1"/>
    <s v="Av. Avelino Ribeiro, 900"/>
    <s v="PARAISOPOLIS"/>
    <s v="10012"/>
    <s v="BR"/>
    <s v="SA"/>
    <s v="Minas Gerais"/>
    <s v="37660-000"/>
    <s v="SPS"/>
    <s v="Approved"/>
    <s v="Flores, Lorena"/>
    <s v="2024-07-06T12:51:03.00"/>
    <s v="0"/>
    <s v=""/>
    <s v=""/>
    <s v=""/>
    <s v="Aptiv"/>
    <s v=""/>
    <s v="Invoice"/>
    <s v="Invoice"/>
    <s v=""/>
    <s v=""/>
    <s v="3 Days 9 Hr 48 Min "/>
    <s v=""/>
    <s v="Approved -  ;; Approved -  ;; Approved - Approved by Teams on 7/5. ;"/>
    <s v="1887.67"/>
    <s v="1887.67"/>
    <s v=";"/>
    <s v=";"/>
    <s v=";"/>
    <s v="BR"/>
    <s v="BATERIA"/>
    <s v="USD"/>
    <s v=""/>
    <s v=""/>
    <s v=""/>
    <s v="Problema já foi identificado e corrigido. Fornecedor já voltou a receber os releases"/>
    <s v="1"/>
    <s v="1"/>
    <s v=""/>
    <s v=""/>
    <s v="0"/>
    <s v=""/>
    <s v=""/>
    <s v=""/>
    <s v=""/>
    <s v=""/>
    <s v=""/>
    <s v=""/>
  </r>
  <r>
    <d v="2024-07-01T00:00:00"/>
    <x v="11"/>
    <n v="144715"/>
    <s v="Vessel delay"/>
    <s v="FIAT"/>
    <d v="2024-07-05T00:00:00"/>
    <s v="Paraisopolis"/>
    <s v="Inbound Premium"/>
    <n v="1013.18"/>
    <n v="780"/>
    <n v="1.4178444826819486E-3"/>
    <s v="T1-Transportation"/>
    <s v="Normal"/>
    <s v="APTIV MANUFATURA E SERVICOS DE-743893"/>
    <s v="APTIV SERVICES AUSTRIA GPD. GMBH &amp;-1032551"/>
    <s v="Atraso atracação Navio VITA - Container selecionado inspeção madeira"/>
    <s v="DSV UTI Air &amp; Sea Agenciamento de Transportes"/>
    <s v="PTA-00176175"/>
    <s v="10740372;"/>
    <s v=";"/>
    <s v=";"/>
    <s v="Aptiv"/>
    <s v="Premium - Productive"/>
    <s v="lua.barbosa.ribeiro@aptiv.com"/>
    <s v="2024-07-04T11:08:18.58"/>
    <s v="2024-07-11T12:49:41.19"/>
    <s v="SA"/>
    <s v="Closed Not Recovered"/>
    <s v="0"/>
    <s v=""/>
    <s v="1013.18"/>
    <s v="2024-07-09T00:00:00"/>
    <s v="10012"/>
    <s v="Q11"/>
    <s v=""/>
    <s v="935.36"/>
    <s v="Non-Recoverable"/>
    <s v=""/>
    <s v="780"/>
    <s v="EUR"/>
    <s v="INDUSTRIESTRASSE 1"/>
    <s v="GROSSPETERSDORF"/>
    <s v="1032551"/>
    <s v="AT"/>
    <s v="EMEA"/>
    <s v="1"/>
    <s v="7503"/>
    <s v="TV ANTONIO E FONSECA 250 BAIRRO"/>
    <s v="CONCEICAO DOS OUROS"/>
    <s v="743893"/>
    <s v="BR"/>
    <s v="SA"/>
    <s v="MG"/>
    <s v="37548-000"/>
    <s v="SPS"/>
    <s v="Approved"/>
    <s v="Carvalho, Eliane R"/>
    <s v="2024-07-04T11:53:33.00"/>
    <s v="0"/>
    <s v=""/>
    <s v="VIE47784400"/>
    <s v=""/>
    <s v="Transportation"/>
    <s v=""/>
    <s v="Invoice"/>
    <s v="Invoice"/>
    <s v=""/>
    <s v=""/>
    <s v="0 Days 0 Hr 45 Min "/>
    <s v="1000"/>
    <s v="Approved -  ;; Approved -  ;"/>
    <s v="1013.18"/>
    <s v="1013.18"/>
    <s v=";"/>
    <s v=";"/>
    <s v=";"/>
    <s v="BR"/>
    <s v="GSE"/>
    <s v="USD"/>
    <s v=""/>
    <s v=""/>
    <s v=""/>
    <s v=""/>
    <s v="1"/>
    <s v="1.0832"/>
    <s v=""/>
    <s v=""/>
    <s v="0"/>
    <s v=""/>
    <s v=""/>
    <s v=""/>
    <s v=""/>
    <s v="219757144"/>
    <s v=""/>
    <s v=""/>
  </r>
  <r>
    <d v="2024-07-01T00:00:00"/>
    <x v="11"/>
    <n v="144826"/>
    <s v="Vessel delay"/>
    <s v="FIAT"/>
    <d v="2024-07-05T00:00:00"/>
    <s v="Paraisopolis"/>
    <s v="Inbound Premium"/>
    <n v="290"/>
    <n v="290"/>
    <n v="4.058261118239258E-4"/>
    <s v="T1-Transportation"/>
    <s v="Normal"/>
    <s v="APTIV MANUFATURA E SERVICOS DE-743893"/>
    <s v="ITW LYS FUSION SRL-7086011"/>
    <s v="Atraso atracação maritimo Navio VITTA/container selecionado inspeção de madeira."/>
    <s v="DHL Express SA"/>
    <s v="PTA-00176268"/>
    <s v="15395807;"/>
    <s v=";"/>
    <s v=";"/>
    <s v="Aptiv"/>
    <s v="Premium - Productive"/>
    <s v="lua.barbosa.ribeiro@aptiv.com"/>
    <s v="2024-07-04T05:03:05.16"/>
    <s v="2024-07-08T08:25:32.70"/>
    <s v="SA"/>
    <s v="Closed Not Recovered"/>
    <s v="0"/>
    <s v=""/>
    <s v="0"/>
    <s v="2024-07-10T00:00:00"/>
    <s v="10012"/>
    <s v="Q11"/>
    <s v=""/>
    <s v="241.26"/>
    <s v="Non-Recoverable"/>
    <s v=""/>
    <s v="290"/>
    <s v="USD"/>
    <s v="VIA POIRINO 28"/>
    <s v="PRALORMO"/>
    <s v="7086011"/>
    <s v="IT"/>
    <s v="EMEA"/>
    <s v="TO"/>
    <s v="10040"/>
    <s v="TV ANTONIO E FONSECA 250 BAIRRO"/>
    <s v="CONCEICAO DOS OUROS"/>
    <s v="743893"/>
    <s v="BR"/>
    <s v="SA"/>
    <s v="MG"/>
    <s v="37548-000"/>
    <s v="SPS"/>
    <s v="Approved"/>
    <s v="Edilson, Geraldo"/>
    <s v="2024-07-04T07:13:08.00"/>
    <s v="0"/>
    <s v=""/>
    <s v="9898709612"/>
    <s v=""/>
    <s v="Transportation"/>
    <s v=""/>
    <s v="Invoice"/>
    <s v="Invoice"/>
    <s v=""/>
    <s v=""/>
    <s v="0 Days 2 Hr 10 Min "/>
    <s v="500"/>
    <s v="Approved -  ;"/>
    <s v="290"/>
    <s v="290"/>
    <s v=";"/>
    <s v=";"/>
    <s v=";"/>
    <s v="BR"/>
    <s v="POSTERIOR X6H"/>
    <s v="USD"/>
    <s v=""/>
    <s v=""/>
    <s v=""/>
    <s v=""/>
    <s v="1"/>
    <s v="1"/>
    <s v=""/>
    <s v=""/>
    <s v="0"/>
    <s v=""/>
    <s v=""/>
    <s v=""/>
    <s v=""/>
    <s v="437227039"/>
    <s v=""/>
    <s v=""/>
  </r>
  <r>
    <d v="2024-07-01T00:00:00"/>
    <x v="1"/>
    <n v="145096"/>
    <s v="Recuperado por CR VW  (Entrega emergencial devido ao feriado)"/>
    <s v="VW"/>
    <d v="2024-07-09T00:00:00"/>
    <s v="Pinhal"/>
    <s v="Inbound Premium"/>
    <n v="410.71"/>
    <n v="410.71"/>
    <n v="5.7474773236967089E-4"/>
    <s v="PC-Plant PC Resp"/>
    <s v="Cost Recovery"/>
    <s v="APTIV MANUFATURA E SERVICOS DE-728338"/>
    <s v="Empresa de Transportes Covre-Dummy"/>
    <s v="Entrega emergencial por conta dos processos M0456/24 e M0463/24 que tiveram atraso de ETA e pela troca do feriado do dia 09/07.."/>
    <s v="EMPRESA DE TRANSPORTES COVRE"/>
    <s v="PTA-00176737"/>
    <s v="13539677;"/>
    <s v=";"/>
    <s v=";"/>
    <s v="Aptiv"/>
    <s v="Premium - Productive"/>
    <s v="Joliel.Willian.Reis@aptiv.com"/>
    <s v="2024-07-09T10:22:11.12"/>
    <s v="2024-07-26T03:36:51.53"/>
    <s v="SA"/>
    <s v="Closed Not Recovered"/>
    <s v="0"/>
    <s v=""/>
    <s v="410.71"/>
    <s v="2024-07-05T00:00:00"/>
    <s v="10010"/>
    <s v="Q18"/>
    <s v=""/>
    <s v="410.71"/>
    <s v="Non-Recoverable"/>
    <s v=""/>
    <s v="410.71"/>
    <s v="USD"/>
    <s v="R. Hercílio Camargo Barbosa, 207"/>
    <s v="Santos"/>
    <s v="Dummy"/>
    <s v="BR"/>
    <s v="SA"/>
    <s v="São Paulo"/>
    <s v="11095590"/>
    <s v="JOSE MONFARDINI N 3 845 LOTEAMENTO"/>
    <s v="ESPIRITO SANTO DO PINHAL"/>
    <s v="728338"/>
    <s v="BR"/>
    <s v="SA"/>
    <s v="SP"/>
    <s v="13990000"/>
    <s v="SPS"/>
    <s v="Approved"/>
    <s v="Edilson, Geraldo"/>
    <s v="2024-07-09T11:52:01.00"/>
    <s v="0"/>
    <s v=""/>
    <s v="NA"/>
    <s v=""/>
    <s v="Aptiv"/>
    <s v=""/>
    <s v="Personal Estimate"/>
    <s v="Personal Estimate"/>
    <s v=""/>
    <s v=""/>
    <s v="0 Days 1 Hr 29 Min "/>
    <s v="500"/>
    <s v="Approved -  ;; Approved -  ;"/>
    <s v="410.71"/>
    <s v="410.71"/>
    <s v=";"/>
    <s v=";"/>
    <s v=";"/>
    <s v="BR"/>
    <s v="INTERIOR TAOS"/>
    <s v="USD"/>
    <s v=""/>
    <s v=""/>
    <s v=""/>
    <s v="35232828, 33136798"/>
    <s v="1"/>
    <s v="1"/>
    <s v=""/>
    <s v=""/>
    <s v="0"/>
    <s v=""/>
    <s v=""/>
    <s v=""/>
    <s v=""/>
    <s v=""/>
    <s v=""/>
    <s v=""/>
  </r>
  <r>
    <d v="2024-07-01T00:00:00"/>
    <x v="3"/>
    <n v="145231"/>
    <s v="Customer reschedule"/>
    <s v="FIAT"/>
    <d v="2024-07-08T00:00:00"/>
    <s v="Ouros"/>
    <s v="Inbound Premium"/>
    <n v="79.349999999999994"/>
    <n v="79.349999999999994"/>
    <n v="1.1104242059733968E-4"/>
    <s v="S4E-Errors or mix changes"/>
    <s v="Normal"/>
    <s v="Paraisopolis-10012"/>
    <s v="MTA ANTENNE SRL-7107642"/>
    <s v="Reprograma dentro do protocolo Logistico"/>
    <s v="DHL Express SA"/>
    <s v="PTA-00176578"/>
    <s v="15368627;"/>
    <s v=";"/>
    <s v=";"/>
    <s v="Aptiv"/>
    <s v="Premium - Productive"/>
    <s v="william.de.siqueira@aptiv.com"/>
    <s v="2024-07-08T12:30:52.14"/>
    <s v="2024-07-08T12:33:05.00"/>
    <s v="SA"/>
    <s v="Closed Not Recovered"/>
    <s v="0"/>
    <s v=""/>
    <s v="0"/>
    <s v=""/>
    <s v="10023"/>
    <s v="Q11"/>
    <s v=""/>
    <s v=""/>
    <s v="Non-Recoverable"/>
    <s v=""/>
    <s v="79.35"/>
    <s v=""/>
    <s v="VIALE DELLINDUSTRIA 12"/>
    <s v="CODOGNO"/>
    <s v="7107642"/>
    <s v="IT"/>
    <s v="EMEA"/>
    <s v="LO"/>
    <s v="26845"/>
    <s v="Av. Avelino Ribeiro, 900"/>
    <s v="PARAISOPOLIS"/>
    <s v="10012"/>
    <s v="BR"/>
    <s v="SA"/>
    <s v="Minas Gerais"/>
    <s v="37660-000"/>
    <s v="SPS"/>
    <s v="Approved"/>
    <s v="Edilson, Geraldo"/>
    <s v="2024-07-08T12:33:05.00"/>
    <s v="0"/>
    <s v=""/>
    <s v=""/>
    <s v=""/>
    <s v="Aptiv"/>
    <s v=""/>
    <s v="Invoice"/>
    <s v=""/>
    <s v=""/>
    <s v=""/>
    <s v="0 Days 0 Hr 2 Min "/>
    <s v="500"/>
    <s v="Approved -  ;"/>
    <s v="79.35"/>
    <s v="79.35"/>
    <s v=";"/>
    <s v=";"/>
    <s v=";"/>
    <s v="BR"/>
    <s v="FIRE"/>
    <s v="USD"/>
    <s v=""/>
    <s v=""/>
    <s v=""/>
    <s v=""/>
    <s v="1"/>
    <s v=""/>
    <s v=""/>
    <s v=""/>
    <s v="0"/>
    <s v=""/>
    <s v=""/>
    <s v=""/>
    <s v=""/>
    <s v="428456263"/>
    <s v=""/>
    <s v=""/>
  </r>
  <r>
    <d v="2024-07-01T00:00:00"/>
    <x v="11"/>
    <n v="145416"/>
    <s v="Recovered by CR VW (Vessel delay)"/>
    <s v="VW"/>
    <d v="2024-07-10T00:00:00"/>
    <s v="Pinhal"/>
    <s v="Inbound Premium"/>
    <n v="69.41"/>
    <n v="69.17"/>
    <n v="9.7132380764478233E-5"/>
    <s v="PC-Plant PC Resp"/>
    <s v="Cost Recovery"/>
    <s v="APTIV MANUFATURA E SERVICOS DE-728338"/>
    <s v="C&amp;U GROUP CO., LTD.-1047602"/>
    <s v="Aéreo necessário devido ao atraso de 11 dias do Navio CAPE SOUNIO, Invoice afetada WZFD24FD451."/>
    <s v="DHL Express SA"/>
    <s v="PTA-00177248"/>
    <s v="13857158;"/>
    <s v=";"/>
    <s v=";"/>
    <s v="Carrier"/>
    <s v="Premium - Productive"/>
    <s v="rodrigo.perez@aptiv.com"/>
    <s v="2024-07-10T07:21:49.69"/>
    <s v="2024-07-26T06:00:33.62"/>
    <s v="SA"/>
    <s v="Open"/>
    <s v="0"/>
    <s v=""/>
    <s v="69.41"/>
    <s v="2024-07-09T00:00:00"/>
    <s v="10010"/>
    <s v="Q18"/>
    <s v=""/>
    <s v="69.41"/>
    <s v="Recoverable"/>
    <s v=""/>
    <s v="69.17"/>
    <s v="USD"/>
    <s v="KUOCANG E RD"/>
    <s v="WENZHOU"/>
    <s v="1047602"/>
    <s v="CN"/>
    <s v="AP"/>
    <s v="33"/>
    <s v="325011"/>
    <s v="JOSE MONFARDINI N 3 845 LOTEAMENTO"/>
    <s v="ESPIRITO SANTO DO PINHAL"/>
    <s v="728338"/>
    <s v="BR"/>
    <s v="SA"/>
    <s v="SP"/>
    <s v="13990000"/>
    <s v="SPS"/>
    <s v="Approved"/>
    <s v="Edilson, Geraldo"/>
    <s v="2024-07-11T02:58:16.00"/>
    <s v="0"/>
    <s v="DHL Express SA"/>
    <s v="3645108364"/>
    <s v=""/>
    <s v="Aptiv"/>
    <s v=""/>
    <s v="Personal Estimate"/>
    <s v="Personal Estimate"/>
    <s v=""/>
    <s v=""/>
    <s v="0 Days 19 Hr 36 Min "/>
    <s v="500"/>
    <s v="Approved -  ;; Approved -  ;"/>
    <s v="69.41"/>
    <s v="69.41"/>
    <s v=";"/>
    <s v=";"/>
    <s v=";"/>
    <s v="BR"/>
    <s v="MOTOR TAOS"/>
    <s v="USD"/>
    <s v=""/>
    <s v=""/>
    <s v=""/>
    <s v=""/>
    <s v="1"/>
    <s v="1"/>
    <s v=""/>
    <s v=""/>
    <s v="0"/>
    <s v=""/>
    <s v=""/>
    <s v=""/>
    <s v=""/>
    <s v="544811003"/>
    <s v=""/>
    <s v=""/>
  </r>
  <r>
    <d v="2024-07-01T00:00:00"/>
    <x v="2"/>
    <n v="145460"/>
    <s v="Recuperado por CR VW  (Internal Strategy - discount TAOS)"/>
    <s v="VW"/>
    <d v="2024-07-10T00:00:00"/>
    <s v="Pinhal"/>
    <s v="Inbound Premium"/>
    <n v="1204.8"/>
    <n v="864.64"/>
    <n v="1.6859975845705715E-3"/>
    <s v="PC-Plant PC Resp"/>
    <s v="Cost Recovery"/>
    <s v="APTIV MANUFATURA E SERVICOS DE-727173"/>
    <s v="DCN DRAEXLMAIER AUTOMOTIVE COMPONEN-1082365"/>
    <s v="Internal strategy - Discount applied in production line programming."/>
    <s v="DHL Express SA"/>
    <s v="PTA-00176805"/>
    <s v="33337465;"/>
    <s v=";"/>
    <s v=";"/>
    <s v="Aptiv"/>
    <s v="Premium - Productive"/>
    <s v="rodrigo.perez@aptiv.com"/>
    <s v="2024-07-09T02:16:26.84"/>
    <s v="2024-07-26T06:04:17.81"/>
    <s v="SA"/>
    <s v="Closed Not Recovered"/>
    <s v="0"/>
    <s v=""/>
    <s v="1204.8"/>
    <s v="2024-07-09T00:00:00"/>
    <s v="10010"/>
    <s v="Q18"/>
    <s v=""/>
    <s v="1204.8"/>
    <s v="Non-Recoverable"/>
    <s v=""/>
    <s v="864.64"/>
    <s v="USD"/>
    <s v="1751 E MAIN ST"/>
    <s v="DUNCAN"/>
    <s v="1082365"/>
    <s v="US"/>
    <s v="NA"/>
    <s v="SC"/>
    <s v=""/>
    <s v="JOSE MONFARDINI N 3 845 LOTEAMENTO"/>
    <s v="ESPIRITO SANTO DO PINHAL"/>
    <s v="727173"/>
    <s v="BR"/>
    <s v="SA"/>
    <s v="SP"/>
    <s v="13990000"/>
    <s v="SPS"/>
    <s v="Approved"/>
    <s v="Carvalho, Eliane R"/>
    <s v="2024-07-09T04:31:56.00"/>
    <s v="0"/>
    <s v="DHL Express SA"/>
    <s v="2394826980"/>
    <s v=""/>
    <s v="Aptiv"/>
    <s v=""/>
    <s v="Personal Estimate"/>
    <s v="Personal Estimate"/>
    <s v=""/>
    <s v=""/>
    <s v="0 Days 2 Hr 15 Min "/>
    <s v="1000"/>
    <s v="Approved -  ;; Approved -  ;; Approved -  ;"/>
    <s v="1204.8"/>
    <s v="1204.8"/>
    <s v=";"/>
    <s v=";"/>
    <s v=";"/>
    <s v="BR"/>
    <s v="INTERIOR"/>
    <s v="USD"/>
    <s v=""/>
    <s v=""/>
    <s v=""/>
    <s v=""/>
    <s v="1"/>
    <s v="1"/>
    <s v=""/>
    <s v=""/>
    <s v="0"/>
    <s v=""/>
    <s v=""/>
    <s v=""/>
    <s v=""/>
    <s v="080357695"/>
    <s v=""/>
    <s v=""/>
  </r>
  <r>
    <d v="2024-07-01T00:00:00"/>
    <x v="9"/>
    <n v="145532"/>
    <s v="P&amp;A"/>
    <s v="JOHN DEERE"/>
    <d v="2024-07-09T00:00:00"/>
    <s v="Paraisopolis"/>
    <s v="Inbound Premium"/>
    <n v="55.86"/>
    <n v="55.86"/>
    <n v="7.8170505539601695E-5"/>
    <s v="OOOT-Other/Sales"/>
    <s v="Normal"/>
    <s v="APTIV MANUFATURA E SERVICOS DE-734227"/>
    <s v="APTIV TROY BUILDING &quot;&quot;&quot;&quot;D&quot;&quot;&quot;&quot;&quot;&quot;-733991"/>
    <s v="MATERIAL PARA ATENDER   P&amp;A CONFORME PROGRAMAÇÃO RECEBIDA DO CLIENTE JOHN DEERE"/>
    <s v="DHL Express SA"/>
    <s v="PTA-00176811"/>
    <s v="12059252;"/>
    <s v="3800;"/>
    <s v="6.08;"/>
    <s v="Aptiv"/>
    <s v="Premium - Productive"/>
    <s v="Alex.O.Lima@aptiv.com"/>
    <s v="2024-07-09T05:08:28.20"/>
    <s v="2024-07-09T06:03:00.00"/>
    <s v="SA"/>
    <s v="Closed Not Recovered"/>
    <s v="0"/>
    <s v=""/>
    <s v="55.86"/>
    <s v=""/>
    <s v="10012"/>
    <s v="Q11"/>
    <s v=""/>
    <s v="55.86"/>
    <s v="Non-Recoverable"/>
    <s v=""/>
    <s v="55.86"/>
    <s v="USD"/>
    <s v="5820 INNOVATION DR"/>
    <s v="TROY"/>
    <s v="733991"/>
    <s v="US"/>
    <s v="NA"/>
    <s v="MI"/>
    <s v="48098-2819"/>
    <s v="AVENIDA AVELINO RIBEIRO, 900"/>
    <s v="PARAISOPOLIS"/>
    <s v="734227"/>
    <s v="BR"/>
    <s v="SA"/>
    <s v="MG"/>
    <s v="37660-000"/>
    <s v="SPS"/>
    <s v="Approved"/>
    <s v="Edilson, Geraldo"/>
    <s v="2024-07-09T06:03:00.00"/>
    <s v="0"/>
    <s v=""/>
    <s v=" 23 9486 5432"/>
    <s v=""/>
    <s v="Aptiv"/>
    <s v=""/>
    <s v="Email Quote"/>
    <s v="Email Quote"/>
    <s v=""/>
    <s v=""/>
    <s v="0 Days 0 Hr 54 Min "/>
    <s v="500"/>
    <s v="Approved -  ;"/>
    <s v="55.86"/>
    <s v="55.86"/>
    <s v=";"/>
    <s v="14x7x24;"/>
    <s v=";"/>
    <s v="BR"/>
    <s v="P&amp;A"/>
    <s v="USD"/>
    <s v=""/>
    <s v=""/>
    <s v="Kg"/>
    <s v="MATERIAL PARA ATENDER   P&amp;A CONFORME PROGRAMAÇÃO RECEBIDA DO CLIENTE JOHN DEERE"/>
    <s v="1"/>
    <s v="1"/>
    <s v=""/>
    <s v=""/>
    <s v="0"/>
    <s v=""/>
    <s v=""/>
    <s v=""/>
    <s v=""/>
    <s v=""/>
    <s v=""/>
    <s v=""/>
  </r>
  <r>
    <d v="2024-07-01T00:00:00"/>
    <x v="2"/>
    <n v="145534"/>
    <s v="Internal strategy - discount gerou atraso de entrega"/>
    <s v="GM"/>
    <d v="2024-07-09T00:00:00"/>
    <s v="Pinhal"/>
    <s v="Outbound Premium"/>
    <n v="233.58"/>
    <n v="233.58"/>
    <n v="3.2687194206838821E-4"/>
    <s v="PC-Plant PC Resp"/>
    <s v="Normal"/>
    <s v="GENERAL MOTORS DO BRASIL LTDA-701239"/>
    <s v="APTIV MANUFATURA E SERVICOS DE-727173"/>
    <s v="Discount aplicado no planejamento da GM, fazendo com que entramos em atraso de entrega."/>
    <s v="TRANSPORTADORA PITUTA"/>
    <s v="PTA-00176827"/>
    <s v="35725657;"/>
    <s v=";"/>
    <s v=";"/>
    <s v="Aptiv"/>
    <s v="Premium - Productive"/>
    <s v="bruno.g.silva2@aptiv.com"/>
    <s v="2024-07-09T05:07:11.11"/>
    <s v="2024-07-09T07:34:20.00"/>
    <s v="SA"/>
    <s v="Closed Not Recovered"/>
    <s v="0"/>
    <s v=""/>
    <s v="0"/>
    <s v="2024-07-09T00:00:00"/>
    <s v="10010"/>
    <s v="Q18"/>
    <s v=""/>
    <s v=""/>
    <s v="Non-Recoverable"/>
    <s v=""/>
    <s v="1167"/>
    <s v=""/>
    <s v="JOSE MONFARDINI N 3 845 LOTEAMENTO"/>
    <s v="ESPIRITO SANTO DO PINHAL"/>
    <s v="727173"/>
    <s v="BR"/>
    <s v="SA"/>
    <s v="SP"/>
    <s v="13990000"/>
    <s v="AVENIDA GOIAS 1805"/>
    <s v="SAO CAETANO DO SUL"/>
    <s v="701239"/>
    <s v="BR"/>
    <s v="SA"/>
    <s v="SP"/>
    <s v="09550-900"/>
    <s v="SPS"/>
    <s v="Approved"/>
    <s v="Edilson, Geraldo"/>
    <s v="2024-07-09T07:34:20.00"/>
    <s v="0"/>
    <s v=""/>
    <s v=""/>
    <s v=""/>
    <s v="Aptiv"/>
    <s v=""/>
    <s v="Invoice"/>
    <s v="Invoice"/>
    <s v=""/>
    <s v=""/>
    <s v="0 Days 2 Hr 27 Min "/>
    <s v="500"/>
    <s v="Approved -  ;; Approved -  ;"/>
    <s v="233.58"/>
    <s v="233.58"/>
    <s v=";"/>
    <s v=";"/>
    <s v=";"/>
    <s v="BR"/>
    <s v="BODY SBUV"/>
    <s v="BRL"/>
    <s v=""/>
    <s v=""/>
    <s v=""/>
    <s v="35725657"/>
    <s v="0.20015212"/>
    <s v=""/>
    <s v=""/>
    <s v=""/>
    <s v="0"/>
    <s v=""/>
    <s v=""/>
    <s v=""/>
    <s v=""/>
    <s v=""/>
    <s v=""/>
    <s v=""/>
  </r>
  <r>
    <d v="2024-07-01T00:00:00"/>
    <x v="1"/>
    <n v="145545"/>
    <s v="Recuperado por CR VW  (Entrega emergencial devido ao feriado)"/>
    <s v="VW"/>
    <d v="2024-07-09T00:00:00"/>
    <s v="Pinhal"/>
    <s v="Inbound Premium"/>
    <n v="410.71"/>
    <n v="410.71"/>
    <n v="5.7474773236967089E-4"/>
    <s v="PC-Plant PC Resp"/>
    <s v="Cost Recovery"/>
    <s v="APTIV MANUFATURA E SERVICOS DE-728338"/>
    <s v="Empresa de Transportes Covre-Dummy"/>
    <s v="Entrega emergencial por conta do processo M0463/24 que tiveram atraso de ETA e pela troca do feriado do dia 09/07."/>
    <s v="EMPRESA DE TRANSPORTES COVRE"/>
    <s v="PTA-00176828"/>
    <s v="13539677;"/>
    <s v=";"/>
    <s v=";"/>
    <s v="Aptiv"/>
    <s v="Premium - Productive"/>
    <s v="Joliel.Willian.Reis@aptiv.com"/>
    <s v="2024-07-09T05:59:25.84"/>
    <s v="2024-07-26T03:38:30.03"/>
    <s v="SA"/>
    <s v="Closed Not Recovered"/>
    <s v="0"/>
    <s v=""/>
    <s v="410.71"/>
    <s v="2024-07-05T00:00:00"/>
    <s v="10010"/>
    <s v="Q18"/>
    <s v=""/>
    <s v="410.71"/>
    <s v="Non-Recoverable"/>
    <s v=""/>
    <s v="410.71"/>
    <s v="USD"/>
    <s v="R. Hercílio Camargo Barbosa, 207"/>
    <s v="Santos"/>
    <s v="Dummy"/>
    <s v="BR"/>
    <s v="SA"/>
    <s v="São Paulo"/>
    <s v="11095590"/>
    <s v="JOSE MONFARDINI N 3 845 LOTEAMENTO"/>
    <s v="ESPIRITO SANTO DO PINHAL"/>
    <s v="728338"/>
    <s v="BR"/>
    <s v="SA"/>
    <s v="SP"/>
    <s v="13990000"/>
    <s v="SPS"/>
    <s v="Approved"/>
    <s v="Edilson, Geraldo"/>
    <s v="2024-07-09T07:34:33.00"/>
    <s v="0"/>
    <s v=""/>
    <s v="NA"/>
    <s v=""/>
    <s v="Aptiv"/>
    <s v=""/>
    <s v="Personal Estimate"/>
    <s v="Personal Estimate"/>
    <s v=""/>
    <s v=""/>
    <s v="0 Days 1 Hr 35 Min "/>
    <s v="500"/>
    <s v="Approved -  ;; Approved -  ;"/>
    <s v="410.71"/>
    <s v="410.71"/>
    <s v=";"/>
    <s v=";"/>
    <s v=";"/>
    <s v="BR"/>
    <s v="INTERIOR TAOS"/>
    <s v="USD"/>
    <s v=""/>
    <s v=""/>
    <s v=""/>
    <s v="35232828, 33136798"/>
    <s v="1"/>
    <s v="1"/>
    <s v=""/>
    <s v=""/>
    <s v="0"/>
    <s v=""/>
    <s v=""/>
    <s v=""/>
    <s v=""/>
    <s v=""/>
    <s v=""/>
    <s v=""/>
  </r>
  <r>
    <d v="2024-07-01T00:00:00"/>
    <x v="0"/>
    <n v="145556"/>
    <s v="Project - samples/ prototypes - absorvido em cotação"/>
    <s v="JOHN DEERE"/>
    <d v="2024-07-09T00:00:00"/>
    <s v="Paraisopolis"/>
    <s v="Inbound Premium"/>
    <n v="53.85"/>
    <n v="53.85"/>
    <n v="7.5357710764546222E-5"/>
    <s v="E1D-Aptiv Design/Engineering changes"/>
    <s v="Cost Recovery"/>
    <s v="APTIV MANUFATURA E SERVICOS DE-733223"/>
    <s v="SERENDIPITY ELECTRONICS-749804"/>
    <s v="Material critico para atender desenvolvimento interno e produção, custo absorvido na cotação 987-23"/>
    <s v="DHL Express SA"/>
    <s v="PTA-00176829"/>
    <s v="13638292;"/>
    <s v="80;"/>
    <s v="4.58;"/>
    <s v="Aptiv"/>
    <s v="Premium - Productive"/>
    <s v="marcia.p.torres@aptiv.com"/>
    <s v="2024-07-09T06:40:39.85"/>
    <s v="2024-07-09T07:34:45.00"/>
    <s v="SA"/>
    <s v="Closed Recovered"/>
    <s v="0"/>
    <s v=""/>
    <s v="53.85"/>
    <s v=""/>
    <s v="10012"/>
    <s v="Q11"/>
    <s v=""/>
    <s v="53.85"/>
    <s v="Recoverable"/>
    <s v=""/>
    <s v="53.85"/>
    <s v="USD"/>
    <s v="152 E MAIN ST"/>
    <s v="HUNTINGTON"/>
    <s v="749804"/>
    <s v="US"/>
    <s v="NA"/>
    <s v="NY"/>
    <s v="11743-2958"/>
    <s v="AVENIDA AVELINO RIBEIRO, 900"/>
    <s v="PARAISOPOLIS"/>
    <s v="733223"/>
    <s v="BR"/>
    <s v="SA"/>
    <s v="MG"/>
    <s v="37660-000"/>
    <s v="SPS"/>
    <s v="Approved"/>
    <s v="Edilson, Geraldo"/>
    <s v="2024-07-09T07:34:45.00"/>
    <s v="0"/>
    <s v="DHL Express SA"/>
    <s v="94 8478 7675"/>
    <s v=""/>
    <s v="Aptiv"/>
    <s v=""/>
    <s v="Invoice"/>
    <s v="Invoice"/>
    <s v=""/>
    <s v=""/>
    <s v="0 Days 0 Hr 54 Min "/>
    <s v="500"/>
    <s v="Approved -  ;"/>
    <s v="53.85"/>
    <s v="53.85"/>
    <s v=";"/>
    <s v="10x10x10;"/>
    <s v=";"/>
    <s v="BR"/>
    <s v="JOHN DEERE MAZOTTI"/>
    <s v="USD"/>
    <s v=""/>
    <s v=""/>
    <s v="Kg"/>
    <s v="Material critico para atender desenvolvimento interno e produção, custo absorvido na cotação 987-23"/>
    <s v="1"/>
    <s v="1"/>
    <s v=""/>
    <s v=""/>
    <s v="0"/>
    <s v="USD"/>
    <s v="1"/>
    <s v=""/>
    <s v=""/>
    <s v=""/>
    <s v=""/>
    <s v=""/>
  </r>
  <r>
    <d v="2024-07-01T00:00:00"/>
    <x v="11"/>
    <n v="145665"/>
    <s v="Recuperado por CR VW  (ETA delay)"/>
    <s v="VW"/>
    <d v="2024-07-18T00:00:00"/>
    <s v="Pinhal"/>
    <s v="Inbound Premium"/>
    <n v="410.71"/>
    <n v="410.71"/>
    <n v="5.7474773236967089E-4"/>
    <s v="PC-Plant PC Resp"/>
    <s v="Cost Recovery"/>
    <s v="APTIV MANUFATURA E SERVICOS DE-728338"/>
    <s v="Empresa de Transportes Covre-Dummy"/>
    <s v="Entrega emergencial por conta do processo M0497/24 que teve atraso de ETA"/>
    <s v="EMPRESA DE TRANSPORTES COVRE"/>
    <s v="PTA-00178360"/>
    <s v="10820660;"/>
    <s v=";"/>
    <s v=";"/>
    <s v="Aptiv"/>
    <s v="Premium - Productive"/>
    <s v="Joliel.Willian.Reis@aptiv.com"/>
    <s v="2024-07-17T05:35:26.62"/>
    <s v="2024-07-26T03:39:21.37"/>
    <s v="SA"/>
    <s v="Closed Not Recovered"/>
    <s v="0"/>
    <s v=""/>
    <s v="410.71"/>
    <s v="2024-07-17T00:00:00"/>
    <s v="10010"/>
    <s v="Q18"/>
    <s v=""/>
    <s v="410.71"/>
    <s v="Non-Recoverable"/>
    <s v=""/>
    <s v="410.71"/>
    <s v="USD"/>
    <s v="R. Hercílio Camargo Barbosa, 207"/>
    <s v="Santos"/>
    <s v="Dummy"/>
    <s v="BR"/>
    <s v="SA"/>
    <s v="São Paulo"/>
    <s v="11095590"/>
    <s v="JOSE MONFARDINI N 3 845 LOTEAMENTO"/>
    <s v="ESPIRITO SANTO DO PINHAL"/>
    <s v="728338"/>
    <s v="BR"/>
    <s v="SA"/>
    <s v="SP"/>
    <s v="13990000"/>
    <s v="SPS"/>
    <s v="Approved"/>
    <s v="Edilson, Geraldo"/>
    <s v="2024-07-17T10:50:57.00"/>
    <s v="0"/>
    <s v=""/>
    <s v="NA"/>
    <s v=""/>
    <s v="Aptiv"/>
    <s v=""/>
    <s v="Personal Estimate"/>
    <s v="Personal Estimate"/>
    <s v=""/>
    <s v=""/>
    <s v="0 Days 5 Hr 15 Min "/>
    <s v="500"/>
    <s v="Approved -  ;"/>
    <s v="410.71"/>
    <s v="410.71"/>
    <s v=";"/>
    <s v=";"/>
    <s v=";"/>
    <s v="BR"/>
    <s v="INTERIOR TAOS"/>
    <s v="USD"/>
    <s v=""/>
    <s v=""/>
    <s v=""/>
    <s v="10820660"/>
    <s v="1"/>
    <s v="1"/>
    <s v=""/>
    <s v=""/>
    <s v="0"/>
    <s v=""/>
    <s v=""/>
    <s v=""/>
    <s v=""/>
    <s v=""/>
    <s v=""/>
    <s v=""/>
  </r>
  <r>
    <d v="2024-07-01T00:00:00"/>
    <x v="9"/>
    <n v="145770"/>
    <s v="P&amp;A"/>
    <s v="FIAT"/>
    <d v="2024-07-10T00:00:00"/>
    <s v="Paraisopolis"/>
    <s v="Inbound Premium"/>
    <n v="65.5"/>
    <n v="65.5"/>
    <n v="9.1660725256783232E-5"/>
    <s v="OOOT-Other/Sales"/>
    <s v="Normal"/>
    <s v="APTIV MANUFATURA E SERVICOS DE-733223"/>
    <s v="A E C SRL-735796"/>
    <s v="MATERIAL PARA ATENDER P&amp;A CONFORME PROGRAMAÇÃO RECEBIDA DO CLIENTE FIAT"/>
    <s v="DHL Express SA"/>
    <s v="PTA-00177114"/>
    <s v="33142201;"/>
    <s v="100;"/>
    <s v="7.88;"/>
    <s v="Aptiv"/>
    <s v="Premium - Productive"/>
    <s v="Alex.O.Lima@aptiv.com"/>
    <s v="2024-07-10T04:56:03.90"/>
    <s v="2024-07-10T10:00:07.00"/>
    <s v="SA"/>
    <s v="Closed Not Recovered"/>
    <s v="0"/>
    <s v=""/>
    <s v="65.5"/>
    <s v=""/>
    <s v="10012"/>
    <s v="Q11"/>
    <s v=""/>
    <s v="65.5"/>
    <s v="Non-Recoverable"/>
    <s v=""/>
    <s v="65.5"/>
    <s v="USD"/>
    <s v="STRADA DEL FRANCESE 99"/>
    <s v="TORINO"/>
    <s v="735796"/>
    <s v="IT"/>
    <s v="EMEA"/>
    <s v="TO"/>
    <s v="10156"/>
    <s v="AVENIDA AVELINO RIBEIRO, 900"/>
    <s v="PARAISOPOLIS"/>
    <s v="733223"/>
    <s v="BR"/>
    <s v="SA"/>
    <s v="MG"/>
    <s v="37660-000"/>
    <s v="SPS"/>
    <s v="Approved"/>
    <s v="Edilson, Geraldo"/>
    <s v="2024-07-10T10:00:07.00"/>
    <s v="0"/>
    <s v=""/>
    <s v="7972288634"/>
    <s v=""/>
    <s v="Aptiv"/>
    <s v=""/>
    <s v="Invoice"/>
    <s v="Invoice"/>
    <s v="FIAT"/>
    <s v=""/>
    <s v="0 Days 5 Hr 4 Min "/>
    <s v="500"/>
    <s v="Approved -  ;"/>
    <s v="65.5"/>
    <s v="65.5"/>
    <s v=";"/>
    <s v="36x30x30;"/>
    <s v=";"/>
    <s v="BR"/>
    <s v="P&amp;A"/>
    <s v="USD"/>
    <s v=""/>
    <s v=""/>
    <s v="Kg"/>
    <s v="MATERIAL PARA ATENDER P&amp;A CONFORME PROGRAMAÇÃO RECEBIDA DO CLIENTE FIAT"/>
    <s v="1"/>
    <s v="1"/>
    <s v=""/>
    <s v=""/>
    <s v="0"/>
    <s v=""/>
    <s v=""/>
    <s v=""/>
    <s v=""/>
    <s v=""/>
    <s v=""/>
    <s v=""/>
  </r>
  <r>
    <d v="2024-07-01T00:00:00"/>
    <x v="0"/>
    <n v="145787"/>
    <s v="Project - samples/ prototypes - absorvido em cotação"/>
    <s v="Stellantis"/>
    <d v="2024-07-11T00:00:00"/>
    <s v="Paraisopolis"/>
    <s v="Inbound Premium"/>
    <n v="51.17"/>
    <n v="52"/>
    <n v="7.1607317731138905E-5"/>
    <s v="B2-Behind Schedule-Aptiv"/>
    <s v="Cost Recovery"/>
    <s v="APTIV MANUFATURA E SERVICOS DE-724381"/>
    <s v="SERENDIPITY ELECTRONICS-749804"/>
    <s v="Parts for project development. Freight will be absorbed in the SC 1020-22 quotation"/>
    <s v="DHL Express SA"/>
    <s v="PTA-00177113"/>
    <s v="33293312;"/>
    <s v=";"/>
    <s v=";"/>
    <s v="Aptiv"/>
    <s v="Premium - Productive"/>
    <s v="lua.barbosa.ribeiro@aptiv.com"/>
    <s v="2024-07-10T06:10:14.18"/>
    <s v="2024-07-26T05:06:45.78"/>
    <s v="SA"/>
    <s v="Closed Recovered"/>
    <s v="51.17"/>
    <s v=""/>
    <s v="51.17"/>
    <s v="2024-07-17T00:00:00"/>
    <s v="10012"/>
    <s v="Q11"/>
    <s v="51.17"/>
    <s v="51.17"/>
    <s v="Recoverable"/>
    <s v=""/>
    <s v="52"/>
    <s v="USD"/>
    <s v="152 E MAIN ST"/>
    <s v="HUNTINGTON"/>
    <s v="749804"/>
    <s v="US"/>
    <s v="NA"/>
    <s v="NY"/>
    <s v="11743-2958"/>
    <s v="AVENIDA AVELINO RIBEIRO, 900"/>
    <s v="PARAISOPOLIS"/>
    <s v="724381"/>
    <s v="BR"/>
    <s v="SA"/>
    <s v="MG"/>
    <s v="37660-000"/>
    <s v="SPS"/>
    <s v="Approved"/>
    <s v="Edilson, Geraldo"/>
    <s v="2024-07-10T09:59:51.00"/>
    <s v="0"/>
    <s v=""/>
    <s v="7972393144"/>
    <s v=""/>
    <s v="Aptiv"/>
    <s v=""/>
    <s v="Invoice"/>
    <s v="Invoice"/>
    <s v=""/>
    <s v=""/>
    <s v="0 Days 3 Hr 49 Min "/>
    <s v="500"/>
    <s v="Approved -  ;"/>
    <s v="51.17"/>
    <s v="0"/>
    <s v=";"/>
    <s v=";"/>
    <s v=";"/>
    <s v="BR"/>
    <s v="bougie"/>
    <s v="USD"/>
    <s v=""/>
    <s v="USD"/>
    <s v=""/>
    <s v=""/>
    <s v="1"/>
    <s v="1"/>
    <s v="1"/>
    <s v=""/>
    <s v="0"/>
    <s v=""/>
    <s v=""/>
    <s v=""/>
    <s v=""/>
    <s v=""/>
    <s v=""/>
    <s v=""/>
  </r>
  <r>
    <d v="2024-07-01T00:00:00"/>
    <x v="11"/>
    <n v="145933"/>
    <s v="Recuperado por CR VW (Vessel delay)"/>
    <s v="VW"/>
    <d v="2024-07-11T00:00:00"/>
    <s v="Pinhal"/>
    <s v="Inbound Premium"/>
    <n v="121.96"/>
    <n v="241.26"/>
    <n v="1.7067087102774477E-4"/>
    <s v="PC-Plant PC Resp"/>
    <s v="Cost Recovery"/>
    <s v="APTIV MANUFATURA E SERVICOS DE-728338"/>
    <s v="APTIV SERVICES (IRELAND) LIMITED-1086783"/>
    <s v="Aéreo necessário devido ao atraso de ETA em Santos do Navio MSC ANCHORAGE."/>
    <s v="DHL Express SA"/>
    <s v="PTA-00177249"/>
    <s v="47316925;"/>
    <s v=";"/>
    <s v=";"/>
    <s v="Aptiv"/>
    <s v="Premium - Productive"/>
    <s v="rodrigo.perez@aptiv.com"/>
    <s v="2024-07-11T10:30:45.01"/>
    <s v="2024-07-26T06:08:51.26"/>
    <s v="SA"/>
    <s v="Closed Not Recovered"/>
    <s v="0"/>
    <s v=""/>
    <s v="1299.34"/>
    <s v="2024-07-11T00:00:00"/>
    <s v="10010"/>
    <s v="Q18"/>
    <s v=""/>
    <s v="1199.54"/>
    <s v="Non-Recoverable"/>
    <s v=""/>
    <s v="241.26"/>
    <s v="EUR"/>
    <s v="5 HANOVER QUAY"/>
    <s v="DUBLIN"/>
    <s v="1086783"/>
    <s v="IE"/>
    <s v="EMEA"/>
    <s v="CO"/>
    <s v="0"/>
    <s v="JOSE MONFARDINI N 3 845 LOTEAMENTO"/>
    <s v="ESPIRITO SANTO DO PINHAL"/>
    <s v="728338"/>
    <s v="BR"/>
    <s v="SA"/>
    <s v="SP"/>
    <s v="13990000"/>
    <s v="SPS"/>
    <s v="Approved"/>
    <s v="Edilson, Geraldo"/>
    <s v="2024-07-11T02:58:43.00"/>
    <s v="0"/>
    <s v="DSV UTI Air &amp; Sea Agenciamento de Transportes"/>
    <s v="BUD0081807"/>
    <s v=""/>
    <s v="Aptiv"/>
    <s v=""/>
    <s v="Personal Estimate"/>
    <s v="Personal Estimate"/>
    <s v=""/>
    <s v=""/>
    <s v="0 Days 4 Hr 27 Min "/>
    <s v="500"/>
    <s v="Approved -  ;; Approved -  ;"/>
    <s v="1299.34"/>
    <s v="1299.34"/>
    <s v=";"/>
    <s v=";"/>
    <s v=";"/>
    <s v="BR"/>
    <s v="INTERIOR TAOS"/>
    <s v="USD"/>
    <s v=""/>
    <s v=""/>
    <s v=""/>
    <s v=""/>
    <s v="1"/>
    <s v="1.0832"/>
    <s v=""/>
    <s v=""/>
    <s v="0"/>
    <s v=""/>
    <s v=""/>
    <s v=""/>
    <s v=""/>
    <s v="217616996"/>
    <s v=""/>
    <s v=""/>
  </r>
  <r>
    <d v="2024-07-01T00:00:00"/>
    <x v="7"/>
    <n v="145950"/>
    <s v="Stock divergency"/>
    <s v="JOHN DEERE"/>
    <d v="2024-07-11T00:00:00"/>
    <s v="Paraisopolis"/>
    <s v="Inbound Premium"/>
    <n v="39"/>
    <n v="39"/>
    <n v="5.4576615038390016E-5"/>
    <s v="S1I-Inventory loss/adjustments"/>
    <s v="Cost Recovery"/>
    <s v="APTIV MANUFATURA E SERVICOS DE-733223"/>
    <s v="TFC LIMITED-1060529"/>
    <s v="Divergencia de estoque"/>
    <s v="DHL Express SA"/>
    <s v="PTA-00177251"/>
    <s v="13779681;"/>
    <s v=";"/>
    <s v=";"/>
    <s v="Aptiv"/>
    <s v="Premium - Productive"/>
    <s v="lua.barbosa.ribeiro@aptiv.com"/>
    <s v="2024-07-11T11:33:34.63"/>
    <s v="2024-07-23T12:10:54.07"/>
    <s v="SA"/>
    <s v="Closed Recovered"/>
    <s v="0"/>
    <s v=""/>
    <s v="0"/>
    <s v="2024-07-18T00:00:00"/>
    <s v="10012"/>
    <s v="Q11"/>
    <s v=""/>
    <s v="38.46"/>
    <s v="Non-Recoverable"/>
    <s v=""/>
    <s v="39"/>
    <s v="USD"/>
    <s v="UNIT 10 WESTSIDE CENTRE, LONDON ROAD"/>
    <s v="COLCHESTER"/>
    <s v="1060529"/>
    <s v="GB"/>
    <s v="EMEA"/>
    <s v="ESS"/>
    <s v="CO3 8PH"/>
    <s v="AVENIDA AVELINO RIBEIRO, 900"/>
    <s v="PARAISOPOLIS"/>
    <s v="733223"/>
    <s v="BR"/>
    <s v="SA"/>
    <s v="MG"/>
    <s v="37660-000"/>
    <s v="SPS"/>
    <s v="Approved"/>
    <s v="Edilson, Geraldo"/>
    <s v="2024-07-11T02:58:55.00"/>
    <s v="0"/>
    <s v=""/>
    <s v="6280545235"/>
    <s v=""/>
    <s v="Aptiv"/>
    <s v=""/>
    <s v="Invoice"/>
    <s v="Invoice"/>
    <s v=""/>
    <s v=""/>
    <s v="0 Days 3 Hr 25 Min "/>
    <s v="500"/>
    <s v="Approved -  ;"/>
    <s v="39"/>
    <s v="39"/>
    <s v=";"/>
    <s v=";"/>
    <s v=";"/>
    <s v="BR"/>
    <s v="EINSTEIN"/>
    <s v="USD"/>
    <s v=""/>
    <s v=""/>
    <s v=""/>
    <s v=""/>
    <s v="1"/>
    <s v="1"/>
    <s v=""/>
    <s v=""/>
    <s v="0"/>
    <s v=""/>
    <s v=""/>
    <s v=""/>
    <s v=""/>
    <s v="671394682"/>
    <s v=""/>
    <s v=""/>
  </r>
  <r>
    <d v="2024-07-01T00:00:00"/>
    <x v="7"/>
    <n v="145951"/>
    <s v="Stock divergency"/>
    <s v="CNH COMBINE"/>
    <d v="2024-07-11T00:00:00"/>
    <s v="Paraisopolis"/>
    <s v="Inbound Premium"/>
    <n v="104.92"/>
    <n v="105"/>
    <n v="1.4682508845712515E-4"/>
    <s v="S1I-Inventory loss/adjustments"/>
    <s v="Cost Recovery"/>
    <s v="APTIV MANUFATURA E SERVICOS DE-724381"/>
    <s v="COROPLAST FRITZ MUELLER GMBH &amp; CO.-1083138"/>
    <s v="Divergencia estoque"/>
    <s v="DHL Express SA"/>
    <s v="PTA-00177250"/>
    <s v="M4827001;"/>
    <s v=";"/>
    <s v=";"/>
    <s v="Aptiv"/>
    <s v="Premium - Productive"/>
    <s v="lua.barbosa.ribeiro@aptiv.com"/>
    <s v="2024-07-11T11:37:22.21"/>
    <s v="2024-07-18T11:56:07.21"/>
    <s v="SA"/>
    <s v="Closed Recovered"/>
    <s v="0"/>
    <s v=""/>
    <s v="104.92"/>
    <s v="2024-07-18T00:00:00"/>
    <s v="10012"/>
    <s v="Q11"/>
    <s v=""/>
    <s v="104.92"/>
    <s v="Non-Recoverable"/>
    <s v=""/>
    <s v="105"/>
    <s v="USD"/>
    <s v="48 HOELKER FELD"/>
    <s v="WUPPERTAL"/>
    <s v="1083138"/>
    <s v="DE"/>
    <s v="EMEA"/>
    <s v="NW"/>
    <s v="42279"/>
    <s v="AVENIDA AVELINO RIBEIRO, 900"/>
    <s v="PARAISOPOLIS"/>
    <s v="724381"/>
    <s v="BR"/>
    <s v="SA"/>
    <s v="MG"/>
    <s v=""/>
    <s v="SPS"/>
    <s v="Approved"/>
    <s v="Edilson, Geraldo"/>
    <s v="2024-07-11T02:58:43.00"/>
    <s v="0"/>
    <s v=""/>
    <s v="6280556866"/>
    <s v=""/>
    <s v="Aptiv"/>
    <s v=""/>
    <s v="Invoice"/>
    <s v="Invoice"/>
    <s v=""/>
    <s v=""/>
    <s v="0 Days 3 Hr 21 Min "/>
    <s v="500"/>
    <s v="Approved -  ;"/>
    <s v="104.92"/>
    <s v="104.92"/>
    <s v=";"/>
    <s v=";"/>
    <s v=";"/>
    <s v="BR"/>
    <s v="CNH ARO 10"/>
    <s v="USD"/>
    <s v=""/>
    <s v=""/>
    <s v=""/>
    <s v=""/>
    <s v="1"/>
    <s v="1"/>
    <s v=""/>
    <s v=""/>
    <s v="0"/>
    <s v=""/>
    <s v=""/>
    <s v=""/>
    <s v=""/>
    <s v="366769575"/>
    <s v=""/>
    <s v=""/>
  </r>
  <r>
    <d v="2024-07-01T00:00:00"/>
    <x v="9"/>
    <n v="146268"/>
    <s v="P&amp;A"/>
    <s v="JOHN DEERE"/>
    <d v="2024-07-12T00:00:00"/>
    <s v="Paraisopolis"/>
    <s v="Inbound Premium"/>
    <n v="184.82"/>
    <n v="184.82"/>
    <n v="2.5863717926654468E-4"/>
    <s v="OOOT-Other/Sales"/>
    <s v="Normal"/>
    <s v="APTIV MANUFATURA E SERVICOS DE-724381"/>
    <s v="SERENDIPITY ELECTRONICS-749804"/>
    <s v="MATERIAL PARA ATENDER MONTAGEM DE PEÇAS DO P&amp;A CONFORME PROGRAMAÇÃO RECEBIDA DO CLIENTE JOHN DEERE"/>
    <s v="DHL Express SA"/>
    <s v="PTA-00177459"/>
    <s v="M4088001;"/>
    <s v="194;"/>
    <s v="18.14;"/>
    <s v="Aptiv"/>
    <s v="Premium - Productive"/>
    <s v="Alex.O.Lima@aptiv.com"/>
    <s v="2024-07-12T12:01:04.21"/>
    <s v="2024-07-12T12:41:22.00"/>
    <s v="SA"/>
    <s v="Closed Not Recovered"/>
    <s v="0"/>
    <s v=""/>
    <s v="184.82"/>
    <s v=""/>
    <s v="10012"/>
    <s v="Q11"/>
    <s v=""/>
    <s v="184.82"/>
    <s v="Non-Recoverable"/>
    <s v=""/>
    <s v="184.82"/>
    <s v="USD"/>
    <s v="152 E MAIN ST"/>
    <s v="HUNTINGTON"/>
    <s v="749804"/>
    <s v="US"/>
    <s v="NA"/>
    <s v="NY"/>
    <s v="11743-2958"/>
    <s v="AVENIDA AVELINO RIBEIRO, 900"/>
    <s v="PARAISOPOLIS"/>
    <s v="724381"/>
    <s v="BR"/>
    <s v="SA"/>
    <s v="MG"/>
    <s v="37660-000"/>
    <s v="SPS"/>
    <s v="Approved"/>
    <s v="Edilson, Geraldo"/>
    <s v="2024-07-12T12:41:22.00"/>
    <s v="0"/>
    <s v="DHL Express SA"/>
    <s v="800701254"/>
    <s v=""/>
    <s v="Aptiv"/>
    <s v=""/>
    <s v="Invoice"/>
    <s v="Invoice"/>
    <s v="JOHN DEERE"/>
    <s v=""/>
    <s v="0 Days 0 Hr 40 Min "/>
    <s v="500"/>
    <s v="Approved -  ;"/>
    <s v="184.82"/>
    <s v="184.82"/>
    <s v=";"/>
    <s v=";"/>
    <s v=";"/>
    <s v="BR"/>
    <s v="P&amp;A"/>
    <s v="USD"/>
    <s v=""/>
    <s v=""/>
    <s v="Kg"/>
    <s v="MATERIAL PARA ATENDER MONTAGEM DE PEÇAS DO P&amp;A CONFORME PROGRAMAÇÃO RECEBIDA DO CLIENTE JOHN DEERE"/>
    <s v="1"/>
    <s v="1"/>
    <s v=""/>
    <s v=""/>
    <s v="0"/>
    <s v="USD"/>
    <s v="1"/>
    <s v=""/>
    <s v=""/>
    <s v=""/>
    <s v=""/>
    <s v=""/>
  </r>
  <r>
    <d v="2024-07-01T00:00:00"/>
    <x v="9"/>
    <n v="146288"/>
    <s v="P&amp;A"/>
    <s v="JOHN DEERE"/>
    <d v="2024-07-12T00:00:00"/>
    <s v="Paraisopolis"/>
    <s v="Inbound Premium"/>
    <n v="119.64"/>
    <n v="119.64"/>
    <n v="1.6742426213315337E-4"/>
    <s v="OOOT-Other/Sales"/>
    <s v="Normal"/>
    <s v="APTIV MANUFATURA E SERVICOS DE-724381"/>
    <s v="SERENDIPITY ELECTRONICS-749804"/>
    <s v="MATERIAL PARA ATENDER MONTAGEM DE PEÇAS DO P&amp;A CONFORME PROGRAMAÇÃO RECEBIDA DO CLIENTE JOHN DEERE"/>
    <s v="DHL Express SA"/>
    <s v="PTA-00177460"/>
    <s v="M4088001;"/>
    <s v="106;"/>
    <s v="22.68;"/>
    <s v="Aptiv"/>
    <s v="Premium - Productive"/>
    <s v="Alex.O.Lima@aptiv.com"/>
    <s v="2024-07-12T01:02:41.62"/>
    <s v="2024-07-12T01:22:52.00"/>
    <s v="SA"/>
    <s v="Closed Not Recovered"/>
    <s v="0"/>
    <s v=""/>
    <s v="0"/>
    <s v=""/>
    <s v="10012"/>
    <s v="Q11"/>
    <s v=""/>
    <s v=""/>
    <s v="Non-Recoverable"/>
    <s v=""/>
    <s v="119.64"/>
    <s v=""/>
    <s v="152 E MAIN ST"/>
    <s v="HUNTINGTON"/>
    <s v="749804"/>
    <s v="US"/>
    <s v="NA"/>
    <s v="NY"/>
    <s v="11743-2958"/>
    <s v="AVENIDA AVELINO RIBEIRO, 900"/>
    <s v="PARAISOPOLIS"/>
    <s v="724381"/>
    <s v="BR"/>
    <s v="SA"/>
    <s v="MG"/>
    <s v="37660-000"/>
    <s v="SPS"/>
    <s v="Approved"/>
    <s v="Edilson, Geraldo"/>
    <s v="2024-07-12T01:22:52.00"/>
    <s v="0"/>
    <s v="DHL Express SA"/>
    <s v="5772277512"/>
    <s v=""/>
    <s v="Aptiv"/>
    <s v=""/>
    <s v="Invoice"/>
    <s v="Invoice"/>
    <s v="JOHN DEERE"/>
    <s v=""/>
    <s v="0 Days 0 Hr 20 Min "/>
    <s v="500"/>
    <s v="Approved -  ;"/>
    <s v="119.64"/>
    <s v="119.64"/>
    <s v=";"/>
    <s v=";"/>
    <s v=";"/>
    <s v="BR"/>
    <s v="P&amp;A"/>
    <s v="USD"/>
    <s v=""/>
    <s v=""/>
    <s v="Kg"/>
    <s v="MATERIAL PARA ATENDER MONTAGEM DE PEÇAS DO P&amp;A CONFORME PROGRAMAÇÃO RECEBIDA DO CLIENTE JOHN DEERE"/>
    <s v="1"/>
    <s v=""/>
    <s v=""/>
    <s v=""/>
    <s v="0"/>
    <s v="USD"/>
    <s v="1"/>
    <s v=""/>
    <s v=""/>
    <s v=""/>
    <s v=""/>
    <s v=""/>
  </r>
  <r>
    <d v="2024-07-01T00:00:00"/>
    <x v="11"/>
    <n v="146384"/>
    <s v="Recuperado por CR VW (Vessel delay)"/>
    <s v="VW"/>
    <d v="2024-07-15T00:00:00"/>
    <s v="Pinhal"/>
    <s v="Inbound Premium"/>
    <n v="1299.3399999999999"/>
    <n v="1294.42"/>
    <n v="1.8182968970251712E-3"/>
    <s v="PC-Plant PC Resp"/>
    <s v="Cost Recovery"/>
    <s v="APTIV MANUFATURA E SERVICOS DE-728338"/>
    <s v="APTIV SERVICES (IRELAND) LIMITED-1086783"/>
    <s v="Air Freight needed due Vessel Delay, MSC ANCHORAGE fist ETA was 07/08 and now it's 07/16."/>
    <s v="DSV UTI Air &amp; Sea Agenciamento de Transportes"/>
    <s v="PTA-00178593"/>
    <s v="47316925;"/>
    <s v=";"/>
    <s v=";"/>
    <s v="Aptiv"/>
    <s v="Premium - Productive"/>
    <s v="rodrigo.perez@aptiv.com"/>
    <s v="2024-07-12T03:52:44.68"/>
    <s v="2024-07-26T06:13:01.88"/>
    <s v="SA"/>
    <s v="Closed Not Recovered"/>
    <s v="0"/>
    <s v=""/>
    <s v="1299.34"/>
    <s v="2024-07-12T00:00:00"/>
    <s v="10010"/>
    <s v="Q18"/>
    <s v=""/>
    <s v="1199.54"/>
    <s v="Non-Recoverable"/>
    <s v=""/>
    <s v="1195"/>
    <s v="EUR"/>
    <s v="5 HANOVER QUAY"/>
    <s v="DUBLIN"/>
    <s v="1086783"/>
    <s v="IE"/>
    <s v="EMEA"/>
    <s v="CO"/>
    <s v="0"/>
    <s v="JOSE MONFARDINI N 3 845 LOTEAMENTO"/>
    <s v="ESPIRITO SANTO DO PINHAL"/>
    <s v="728338"/>
    <s v="BR"/>
    <s v="SA"/>
    <s v="SP"/>
    <s v="13990000"/>
    <s v="SPS"/>
    <s v="Approved"/>
    <s v="Flores, Lorena"/>
    <s v="2024-07-18T08:14:19.00"/>
    <s v="0"/>
    <s v="DSV UTI Air &amp; Sea Agenciamento de Transportes"/>
    <s v="BUD0081807"/>
    <s v=""/>
    <s v="Aptiv"/>
    <s v=""/>
    <s v="Personal Estimate"/>
    <s v="Personal Estimate"/>
    <s v=""/>
    <s v=""/>
    <s v="6 Days 4 Hr 21 Min "/>
    <s v=""/>
    <s v="Approved -  ;; Approved -  ;; Approved - Approved by Teams 7/18. ;"/>
    <s v="1299.34"/>
    <s v="1299.34"/>
    <s v=";"/>
    <s v=";"/>
    <s v=";"/>
    <s v="BR"/>
    <s v="INTERIOR TAOS"/>
    <s v="EUR"/>
    <s v=""/>
    <s v=""/>
    <s v=""/>
    <s v=""/>
    <s v="1.0832"/>
    <s v="1.0832"/>
    <s v=""/>
    <s v=""/>
    <s v="0"/>
    <s v=""/>
    <s v=""/>
    <s v=""/>
    <s v=""/>
    <s v="217616996"/>
    <s v=""/>
    <s v=""/>
  </r>
  <r>
    <d v="2024-07-01T00:00:00"/>
    <x v="1"/>
    <n v="146409"/>
    <s v="Erro BOM"/>
    <s v="JOHN DEERE"/>
    <d v="2024-07-12T00:00:00"/>
    <s v="Paraisopolis"/>
    <s v="Inbound Premium"/>
    <n v="147"/>
    <n v="148.9"/>
    <n v="2.0571185668316237E-4"/>
    <s v="S4E-Errors or mix changes"/>
    <s v="Cost Recovery"/>
    <s v="Paraisopolis-10012"/>
    <s v="CAPLUGS, INC.-7028685"/>
    <s v="Desvio permit mas sem implementar na estrutura"/>
    <s v="DHL Express SA"/>
    <s v="PTA-00177552"/>
    <s v="33233291;"/>
    <s v=";"/>
    <s v=";"/>
    <s v="Aptiv"/>
    <s v="Premium - Productive"/>
    <s v="william.de.siqueira@aptiv.com"/>
    <s v="2024-07-12T05:03:45.25"/>
    <s v="2024-07-16T01:08:33.06"/>
    <s v="SA"/>
    <s v="Closed Recovered"/>
    <s v="0"/>
    <s v=""/>
    <s v="147"/>
    <s v=""/>
    <s v="10012"/>
    <s v="Q11"/>
    <s v=""/>
    <s v="147"/>
    <s v="Recoverable"/>
    <s v=""/>
    <s v="148.9"/>
    <s v="USD"/>
    <s v="2150 ELMWOOD AVE"/>
    <s v="BUFFALO"/>
    <s v="7028685"/>
    <s v="US"/>
    <s v="NA"/>
    <s v="NY"/>
    <s v=""/>
    <s v="Av. Avelino Ribeiro, 900"/>
    <s v="PARAISOPOLIS"/>
    <s v="10012"/>
    <s v="BR"/>
    <s v="SA"/>
    <s v="Minas Gerais"/>
    <s v=""/>
    <s v="SPS"/>
    <s v="Approved"/>
    <s v="Edilson, Geraldo"/>
    <s v="2024-07-12T05:15:59.00"/>
    <s v="0"/>
    <s v=""/>
    <s v=""/>
    <s v=""/>
    <s v="Aptiv"/>
    <s v=""/>
    <s v="Invoice"/>
    <s v="Invoice"/>
    <s v=""/>
    <s v=""/>
    <s v="0 Days 0 Hr 12 Min "/>
    <s v="500"/>
    <s v="Approved -  ;"/>
    <s v="147"/>
    <s v="147"/>
    <s v=";"/>
    <s v=";"/>
    <s v=";"/>
    <s v="BR"/>
    <s v="John Deere e CNH diversos"/>
    <s v="USD"/>
    <s v=""/>
    <s v=""/>
    <s v=""/>
    <s v=""/>
    <s v="1"/>
    <s v="1"/>
    <s v=""/>
    <s v=""/>
    <s v="0"/>
    <s v=""/>
    <s v=""/>
    <s v=""/>
    <s v=""/>
    <s v="007913213"/>
    <s v=""/>
    <s v=""/>
  </r>
  <r>
    <d v="2024-07-01T00:00:00"/>
    <x v="11"/>
    <n v="146424"/>
    <s v="Recuperado por CR VW (Vessel delay)"/>
    <s v="VW"/>
    <d v="2024-07-15T00:00:00"/>
    <s v="Pinhal"/>
    <s v="Inbound Premium"/>
    <n v="981.13"/>
    <n v="2307"/>
    <n v="1.3729937003234768E-3"/>
    <s v="PC-Plant PC Resp"/>
    <s v="Cost Recovery"/>
    <s v="APTIV MANUFATURA E SERVICOS DE-728338"/>
    <s v="MD ELEKTRONIK EOOD-7100640"/>
    <s v="Air Freight needed due Vessel Delay, MSC ANCHORAGE fist ETA was 07/08 and now it's 07/16. We also have this production in a Internal Strategy that consume more material than expected."/>
    <s v="DSV UTI Air &amp; Sea Agenciamento de Transportes"/>
    <s v="PTA-00178592"/>
    <s v="35502087;"/>
    <s v=";"/>
    <s v=";"/>
    <s v="Aptiv"/>
    <s v="Premium - Productive"/>
    <s v="rodrigo.perez@aptiv.com"/>
    <s v="2024-07-12T05:25:28.03"/>
    <s v="2024-07-26T06:20:04.29"/>
    <s v="SA"/>
    <s v="Closed Not Recovered"/>
    <s v="0"/>
    <s v=""/>
    <s v="981.13"/>
    <s v="2024-07-12T00:00:00"/>
    <s v="10010"/>
    <s v="Q18"/>
    <s v=""/>
    <s v="981.13"/>
    <s v="Non-Recoverable"/>
    <s v=""/>
    <s v="2129.8"/>
    <s v="USD"/>
    <s v="74 EVROPA BLVD."/>
    <s v="VRATSA"/>
    <s v="7100640"/>
    <s v="BG"/>
    <s v="EMEA"/>
    <s v="06"/>
    <s v="3000"/>
    <s v="JOSE MONFARDINI N 3 845 LOTEAMENTO"/>
    <s v="ESPIRITO SANTO DO PINHAL"/>
    <s v="728338"/>
    <s v="BR"/>
    <s v="SA"/>
    <s v="SP"/>
    <s v="13990000"/>
    <s v="SPS"/>
    <s v="Approved"/>
    <s v="Flores, Lorena"/>
    <s v="2024-07-18T08:14:06.00"/>
    <s v="0"/>
    <s v="DHL Express SA"/>
    <s v="9766130625"/>
    <s v=""/>
    <s v="Aptiv"/>
    <s v=""/>
    <s v="Personal Estimate"/>
    <s v="Personal Estimate"/>
    <s v=""/>
    <s v=""/>
    <s v="6 Days 2 Hr 48 Min "/>
    <s v=""/>
    <s v="Approved -  ;; Approved -  ;; Approved - Approved by Teams 7/18. ;"/>
    <s v="981.13"/>
    <s v="981.13"/>
    <s v=";"/>
    <s v=";"/>
    <s v=";"/>
    <s v="BR"/>
    <s v="INTERIOR TAOS"/>
    <s v="EUR"/>
    <s v=""/>
    <s v=""/>
    <s v=""/>
    <s v="35502088"/>
    <s v="1.0832"/>
    <s v="1"/>
    <s v=""/>
    <s v=""/>
    <s v="0"/>
    <s v=""/>
    <s v=""/>
    <s v=""/>
    <s v=""/>
    <s v="314268350"/>
    <s v=""/>
    <s v=""/>
  </r>
  <r>
    <d v="2024-07-01T00:00:00"/>
    <x v="0"/>
    <n v="146451"/>
    <s v="Project - samples/ prototypes - absorvido em cotação"/>
    <s v="JOHN DEERE"/>
    <d v="2024-07-12T00:00:00"/>
    <s v="Paraisopolis"/>
    <s v="Inbound Premium"/>
    <n v="160"/>
    <n v="160"/>
    <n v="2.2390406169595905E-4"/>
    <s v="E1P-Prototypes/Samples"/>
    <s v="Cost Recovery"/>
    <s v="APTIV MANUFATURA E SERVICOS DE-724381"/>
    <s v="APTIV MEXICO TECHNICAL CENTER-758889"/>
    <s v="Parts for project development. Freight will be absorbed in the SC 587-24 quotation. "/>
    <s v="DHL Express SA"/>
    <s v="PTA-00177581"/>
    <s v="12110842;"/>
    <s v=";"/>
    <s v=";"/>
    <s v="Aptiv"/>
    <s v="Premium - Productive"/>
    <s v="rayzza.peres@aptiv.com"/>
    <s v="2024-07-12T07:38:05.72"/>
    <s v="2024-07-12T07:48:46.00"/>
    <s v="SA"/>
    <s v="Closed Recovered"/>
    <s v="0"/>
    <s v=""/>
    <s v="160"/>
    <s v=""/>
    <s v="10012"/>
    <s v="Q11"/>
    <s v=""/>
    <s v="160"/>
    <s v="Recoverable"/>
    <s v=""/>
    <s v="160"/>
    <s v="USD"/>
    <s v="48 WALTER JONES"/>
    <s v="EL PASO"/>
    <s v="758889"/>
    <s v="US"/>
    <s v="NA"/>
    <s v="TX"/>
    <s v="79906"/>
    <s v="AVENIDA AVELINO RIBEIRO, 900"/>
    <s v="PARAISOPOLIS"/>
    <s v="724381"/>
    <s v="BR"/>
    <s v="SA"/>
    <s v="MG"/>
    <s v="37660-000"/>
    <s v="SPS"/>
    <s v="Approved"/>
    <s v="Edilson, Geraldo"/>
    <s v="2024-07-12T07:48:46.00"/>
    <s v="0"/>
    <s v=""/>
    <s v=""/>
    <s v=""/>
    <s v="Aptiv"/>
    <s v=""/>
    <s v="Invoice"/>
    <s v="Invoice"/>
    <s v=""/>
    <s v=""/>
    <s v="0 Days 0 Hr 10 Min "/>
    <s v="500"/>
    <s v="Approved -  ;"/>
    <s v="160"/>
    <s v="160"/>
    <s v=";"/>
    <s v=";"/>
    <s v=";"/>
    <s v="BR"/>
    <s v="CARDEAL E SABIA"/>
    <s v="USD"/>
    <s v=""/>
    <s v=""/>
    <s v=""/>
    <s v="12110842"/>
    <s v="1"/>
    <s v="1"/>
    <s v=""/>
    <s v=""/>
    <s v="0"/>
    <s v=""/>
    <s v=""/>
    <s v=""/>
    <s v=""/>
    <s v=""/>
    <s v=""/>
    <s v=""/>
  </r>
  <r>
    <d v="2024-07-01T00:00:00"/>
    <x v="11"/>
    <n v="146712"/>
    <s v="Recuperado por CR VW  (ETA delay)"/>
    <s v="VW"/>
    <d v="2024-07-16T00:00:00"/>
    <s v="Pinhal"/>
    <s v="Inbound Premium"/>
    <n v="410.71"/>
    <n v="410.71"/>
    <n v="5.7474773236967089E-4"/>
    <s v="PC-Plant PC Resp"/>
    <s v="Cost Recovery"/>
    <s v="APTIV MANUFATURA E SERVICOS DE-727173"/>
    <s v="Empresa de Transportes Covre-Dummy"/>
    <s v="Emergencial com a Covre, parada de linha devido à atraso de ETA do Navio MSC ANCHORAGE ( M0483/24 )."/>
    <s v="EMPRESA DE TRANSPORTES COVRE"/>
    <s v="PTA-00178361"/>
    <s v="35502087;"/>
    <s v=";"/>
    <s v=";"/>
    <s v="Aptiv"/>
    <s v="Premium - Productive"/>
    <s v="rodrigo.perez@aptiv.com"/>
    <s v="2024-07-17T05:30:04.24"/>
    <s v="2024-07-26T06:30:32.62"/>
    <s v="SA"/>
    <s v="Closed Not Recovered"/>
    <s v="0"/>
    <s v=""/>
    <s v="410.71"/>
    <s v="2024-07-15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07-17T10:51:13.00"/>
    <s v="0"/>
    <s v="EMPRESA DE TRANSPORTES COVRE"/>
    <s v="Entrega emergencial"/>
    <s v=""/>
    <s v="Aptiv"/>
    <s v=""/>
    <s v="Personal Estimate"/>
    <s v="Personal Estimate"/>
    <s v=""/>
    <s v=""/>
    <s v="0 Days 5 Hr 21 Min "/>
    <s v="500"/>
    <s v="Approved -  ;"/>
    <s v="410.71"/>
    <s v="410.71"/>
    <s v=";"/>
    <s v=";"/>
    <s v=";"/>
    <s v="BR"/>
    <s v="INTERIOR TAOS"/>
    <s v="USD"/>
    <s v=""/>
    <s v=""/>
    <s v=""/>
    <s v=""/>
    <s v="1"/>
    <s v="1"/>
    <s v=""/>
    <s v=""/>
    <s v="0"/>
    <s v=""/>
    <s v=""/>
    <s v=""/>
    <s v=""/>
    <s v=""/>
    <s v=""/>
    <s v=""/>
  </r>
  <r>
    <d v="2024-07-01T00:00:00"/>
    <x v="0"/>
    <n v="146845"/>
    <s v="Project - samples/ prototypes - absorvido em cotação"/>
    <s v="JOHN DEERE"/>
    <d v="2024-07-16T00:00:00"/>
    <s v="Paraisopolis"/>
    <s v="Inbound Premium"/>
    <n v="160"/>
    <n v="160"/>
    <n v="2.2390406169595905E-4"/>
    <s v="E1P-Prototypes/Samples"/>
    <s v="Cost Recovery"/>
    <s v="APTIV MANUFATURA E SERVICOS DE-724381"/>
    <s v="APTIV CENTEC III (FW84)-725455"/>
    <s v="Parts for project development. Freight will be absorbed in the SC 587-23 quotation."/>
    <s v="DHL Express SA"/>
    <s v="PTA-00177979"/>
    <s v="12191475;"/>
    <s v=";"/>
    <s v=";"/>
    <s v="Aptiv"/>
    <s v="Premium - Productive"/>
    <s v="Stefany.Tressoldi@aptiv.com"/>
    <s v="2024-07-16T11:28:28.96"/>
    <s v="2024-07-16T11:44:11.00"/>
    <s v="SA"/>
    <s v="Closed Recovered"/>
    <s v="0"/>
    <s v=""/>
    <s v="160"/>
    <s v=""/>
    <s v="10012"/>
    <s v="Q11"/>
    <s v=""/>
    <s v="160"/>
    <s v="Recoverable"/>
    <s v=""/>
    <s v="160"/>
    <s v="USD"/>
    <s v="BOULEVARD ALPHA #955"/>
    <s v="RAMOS ARIZPE"/>
    <s v="725455"/>
    <s v="MX"/>
    <s v="NA"/>
    <s v="COA"/>
    <s v="25903"/>
    <s v="AVENIDA AVELINO RIBEIRO, 900"/>
    <s v="PARAISOPOLIS"/>
    <s v="724381"/>
    <s v="BR"/>
    <s v="SA"/>
    <s v="MG"/>
    <s v="37660-000"/>
    <s v="SPS"/>
    <s v="Approved"/>
    <s v="Edilson, Geraldo"/>
    <s v="2024-07-16T11:44:11.00"/>
    <s v="0"/>
    <s v="DHL Express SA"/>
    <s v=""/>
    <s v=""/>
    <s v="Aptiv"/>
    <s v=""/>
    <s v="Email Quote"/>
    <s v="Invoice"/>
    <s v=""/>
    <s v=""/>
    <s v="0 Days 0 Hr 15 Min "/>
    <s v="500"/>
    <s v="Approved -  ;"/>
    <s v="160"/>
    <s v="160"/>
    <s v=";"/>
    <s v=";"/>
    <s v=";"/>
    <s v="BR"/>
    <s v="CARDEAL"/>
    <s v="USD"/>
    <s v=""/>
    <s v=""/>
    <s v=""/>
    <s v=""/>
    <s v="1"/>
    <s v="1"/>
    <s v=""/>
    <s v=""/>
    <s v="0"/>
    <s v=""/>
    <s v=""/>
    <s v=""/>
    <s v=""/>
    <s v=""/>
    <s v=""/>
    <s v=""/>
  </r>
  <r>
    <d v="2024-07-01T00:00:00"/>
    <x v="0"/>
    <n v="146848"/>
    <s v="Project - samples/ prototypes - absorvido em cotação"/>
    <s v="JOHN DEERE"/>
    <d v="2024-07-16T00:00:00"/>
    <s v="Paraisopolis"/>
    <s v="Inbound Premium"/>
    <n v="220"/>
    <n v="220"/>
    <n v="3.078680848319437E-4"/>
    <s v="E1P-Prototypes/Samples"/>
    <s v="Cost Recovery"/>
    <s v="APTIV MANUFATURA E SERVICOS DE-724381"/>
    <s v="APTIV PLANT FR47-725460"/>
    <s v="Parts for project development. Freight will be absorbed in the SC 587-23 quotation."/>
    <s v="DHL Express SA"/>
    <s v="PTA-00177978"/>
    <s v="12160374;"/>
    <s v=";"/>
    <s v=";"/>
    <s v="Aptiv"/>
    <s v="Premium - Productive"/>
    <s v="Stefany.Tressoldi@aptiv.com"/>
    <s v="2024-07-16T11:31:33.00"/>
    <s v="2024-07-16T11:44:00.00"/>
    <s v="SA"/>
    <s v="Closed Recovered"/>
    <s v="0"/>
    <s v=""/>
    <s v="220"/>
    <s v=""/>
    <s v="10012"/>
    <s v="Q11"/>
    <s v=""/>
    <s v="220"/>
    <s v="Recoverable"/>
    <s v=""/>
    <s v="220"/>
    <s v="USD"/>
    <s v="3400 AERO PARK DR"/>
    <s v="VIENNA"/>
    <s v="725460"/>
    <s v="US"/>
    <s v="NA"/>
    <s v="OH"/>
    <s v="44473-8704"/>
    <s v="AVENIDA AVELINO RIBEIRO, 900"/>
    <s v="PARAISOPOLIS"/>
    <s v="724381"/>
    <s v="BR"/>
    <s v="SA"/>
    <s v="MG"/>
    <s v="37660-000"/>
    <s v="SPS"/>
    <s v="Approved"/>
    <s v="Edilson, Geraldo"/>
    <s v="2024-07-16T11:44:00.00"/>
    <s v="0"/>
    <s v="DHL Express SA"/>
    <s v=""/>
    <s v=""/>
    <s v="Aptiv"/>
    <s v=""/>
    <s v="Invoice"/>
    <s v="Invoice"/>
    <s v=""/>
    <s v=""/>
    <s v="0 Days 0 Hr 12 Min "/>
    <s v="500"/>
    <s v="Approved -  ;"/>
    <s v="220"/>
    <s v="220"/>
    <s v=";"/>
    <s v=";"/>
    <s v=";"/>
    <s v="BR"/>
    <s v="SABIA"/>
    <s v="USD"/>
    <s v=""/>
    <s v=""/>
    <s v=""/>
    <s v=""/>
    <s v="1"/>
    <s v="1"/>
    <s v=""/>
    <s v=""/>
    <s v="0"/>
    <s v=""/>
    <s v=""/>
    <s v=""/>
    <s v=""/>
    <s v=""/>
    <s v=""/>
    <s v=""/>
  </r>
  <r>
    <d v="2024-07-01T00:00:00"/>
    <x v="0"/>
    <n v="146850"/>
    <s v="Project - samples/ prototypes - absorvido em cotação"/>
    <s v="JOHN DEERE"/>
    <d v="2024-07-16T00:00:00"/>
    <s v="Paraisopolis"/>
    <s v="Inbound Premium"/>
    <n v="464.28"/>
    <n v="469.28"/>
    <n v="6.4971361102624913E-4"/>
    <s v="E1P-Prototypes/Samples"/>
    <s v="Cost Recovery"/>
    <s v="APTIV MANUFATURA E SERVICOS DE-733223"/>
    <s v="MTA S P A-737725"/>
    <s v="Parts for project development. Freight will be absorbed at the SC 161-23 quotation."/>
    <s v="JAS DO BRASIL LTD"/>
    <s v="PTA-00177977"/>
    <s v="35825354;"/>
    <s v=";"/>
    <s v=";"/>
    <s v="Aptiv"/>
    <s v="Premium - Productive"/>
    <s v="Stefany.Tressoldi@aptiv.com"/>
    <s v="2024-07-16T11:35:14.02"/>
    <s v="2024-07-16T11:43:51.00"/>
    <s v="SA"/>
    <s v="Closed Recovered"/>
    <s v="0"/>
    <s v=""/>
    <s v="464.28"/>
    <s v=""/>
    <s v="10012"/>
    <s v="Q11"/>
    <s v=""/>
    <s v="464.28"/>
    <s v="Recoverable"/>
    <s v=""/>
    <s v="469.28"/>
    <s v="USD"/>
    <s v="VIALE DELLINDUSTRIA 12"/>
    <s v="CODOGNO"/>
    <s v="737725"/>
    <s v="IT"/>
    <s v="EMEA"/>
    <s v="LO"/>
    <s v="26845"/>
    <s v="AVENIDA AVELINO RIBEIRO, 900"/>
    <s v="PARAISOPOLIS"/>
    <s v="733223"/>
    <s v="BR"/>
    <s v="SA"/>
    <s v="MG"/>
    <s v="37660-000"/>
    <s v="SPS"/>
    <s v="Approved"/>
    <s v="Edilson, Geraldo"/>
    <s v="2024-07-16T11:43:51.00"/>
    <s v="0"/>
    <s v="JAS DO BRASIL LTD"/>
    <s v=""/>
    <s v=""/>
    <s v="Aptiv"/>
    <s v=""/>
    <s v="Invoice"/>
    <s v="Invoice"/>
    <s v=""/>
    <s v=""/>
    <s v="0 Days 0 Hr 8 Min "/>
    <s v="500"/>
    <s v="Approved -  ;"/>
    <s v="464.28"/>
    <s v="464.28"/>
    <s v=";"/>
    <s v=";"/>
    <s v=";"/>
    <s v="BR"/>
    <s v="7M"/>
    <s v="USD"/>
    <s v=""/>
    <s v=""/>
    <s v=""/>
    <s v=""/>
    <s v="1"/>
    <s v="1"/>
    <s v=""/>
    <s v=""/>
    <s v="0"/>
    <s v=""/>
    <s v=""/>
    <s v=""/>
    <s v=""/>
    <s v=""/>
    <s v=""/>
    <s v=""/>
  </r>
  <r>
    <d v="2024-07-01T00:00:00"/>
    <x v="7"/>
    <n v="146869"/>
    <s v="Stock divergency"/>
    <s v="TOYOTA"/>
    <d v="2024-07-16T00:00:00"/>
    <s v="Paraisopolis"/>
    <s v="Inbound Premium"/>
    <n v="480"/>
    <n v="480"/>
    <n v="6.7171218508787719E-4"/>
    <s v="OOOT-Other/Sales"/>
    <s v="Normal"/>
    <s v="Paraisopolis-10012"/>
    <s v="PORTO DE SANTOS-Dummy"/>
    <s v="Divergência de estoque de mais de 7 mil metros"/>
    <s v="EMPRESA DE TRANSPORTES COVRE"/>
    <s v="PTA-00178037"/>
    <s v="M3089641;"/>
    <s v=";"/>
    <s v=";"/>
    <s v="Aptiv"/>
    <s v="Premium - Productive"/>
    <s v="william.de.siqueira@aptiv.com"/>
    <s v="2024-07-16T01:23:45.54"/>
    <s v="2024-07-16T04:01:03.00"/>
    <s v="SA"/>
    <s v="Closed Not Recovered"/>
    <s v="0"/>
    <s v=""/>
    <s v="0"/>
    <s v=""/>
    <s v="10012"/>
    <s v="Q11"/>
    <s v=""/>
    <s v=""/>
    <s v="Non-Recoverable"/>
    <s v=""/>
    <s v="480"/>
    <s v=""/>
    <s v="PORTO DE SANTOS"/>
    <s v="Santos"/>
    <s v="Dummy"/>
    <s v="BR"/>
    <s v="SA"/>
    <s v="SP"/>
    <s v="1"/>
    <s v="Av. Avelino Ribeiro, 900"/>
    <s v="PARAISOPOLIS"/>
    <s v="10012"/>
    <s v="BR"/>
    <s v="SA"/>
    <s v="Minas Gerais"/>
    <s v="37660-000"/>
    <s v="SPS"/>
    <s v="Approved"/>
    <s v="Edilson, Geraldo"/>
    <s v="2024-07-16T04:01:03.00"/>
    <s v="0"/>
    <s v=""/>
    <s v=""/>
    <s v=""/>
    <s v="Aptiv"/>
    <s v=""/>
    <s v="Invoice"/>
    <s v=""/>
    <s v=""/>
    <s v=""/>
    <s v="0 Days 2 Hr 37 Min "/>
    <s v="500"/>
    <s v="Approved -  ;"/>
    <s v="480"/>
    <s v="480"/>
    <s v=";"/>
    <s v=";"/>
    <s v=";"/>
    <s v="BR"/>
    <s v="Floor 360, Floor 740 e ROOF"/>
    <s v="USD"/>
    <s v=""/>
    <s v=""/>
    <s v=""/>
    <s v=""/>
    <s v="1"/>
    <s v=""/>
    <s v=""/>
    <s v=""/>
    <s v="0"/>
    <s v=""/>
    <s v=""/>
    <s v=""/>
    <s v=""/>
    <s v=""/>
    <s v=""/>
    <s v=""/>
  </r>
  <r>
    <d v="2024-07-01T00:00:00"/>
    <x v="0"/>
    <n v="146991"/>
    <s v="Project - samples/ prototypes - absorvido em cotação"/>
    <s v="VW"/>
    <d v="2024-07-16T00:00:00"/>
    <s v="Paraisopolis"/>
    <s v="Inbound Premium"/>
    <n v="500"/>
    <n v="500"/>
    <n v="6.9970019279987203E-4"/>
    <s v="E1P-Prototypes/Samples"/>
    <s v="Cost Recovery"/>
    <s v="APTIV MANUFATURA E SERVICOS DE-724381"/>
    <s v="NINGBO SCHLEMMER AUTOMOTIVE PARTS-715472"/>
    <s v="Parts for project development. Freight will be absorbed in the 090-24 quotation."/>
    <s v="JAS DO BRASIL LTD"/>
    <s v="PTA-00178362"/>
    <s v="35863834;"/>
    <s v=";"/>
    <s v=";"/>
    <s v="Aptiv"/>
    <s v="Premium - Productive"/>
    <s v="Stefany.Tressoldi@aptiv.com"/>
    <s v="2024-07-16T06:54:05.54"/>
    <s v="2024-07-17T10:51:26.00"/>
    <s v="SA"/>
    <s v="Closed Recovered"/>
    <s v="0"/>
    <s v=""/>
    <s v="500"/>
    <s v=""/>
    <s v="10012"/>
    <s v="Q11"/>
    <s v=""/>
    <s v="500"/>
    <s v="Recoverable"/>
    <s v=""/>
    <s v="500"/>
    <s v="USD"/>
    <s v="XIANGSHAN XIZHOU ECONOMIC ZONE"/>
    <s v="NING BO"/>
    <s v="715472"/>
    <s v="CN"/>
    <s v="AP"/>
    <s v="130"/>
    <s v="315722"/>
    <s v="AVENIDA AVELINO RIBEIRO, 900"/>
    <s v="PARAISOPOLIS"/>
    <s v="724381"/>
    <s v="BR"/>
    <s v="SA"/>
    <s v="MG"/>
    <s v="37660-000"/>
    <s v="SPS"/>
    <s v="Approved"/>
    <s v="Edilson, Geraldo"/>
    <s v="2024-07-17T10:51:26.00"/>
    <s v="0"/>
    <s v="JAS DO BRASIL LTD"/>
    <s v=""/>
    <s v=""/>
    <s v="Aptiv"/>
    <s v=""/>
    <s v="Email Quote"/>
    <s v="Invoice"/>
    <s v=""/>
    <s v=""/>
    <s v="1 Days 3 Hr 57 Min "/>
    <s v="500"/>
    <s v="Approved -  ;; Approved -  ;"/>
    <s v="500"/>
    <s v="500"/>
    <s v=";"/>
    <s v=";"/>
    <s v=";"/>
    <s v="BR"/>
    <s v="246 A0 SUV"/>
    <s v="USD"/>
    <s v=""/>
    <s v=""/>
    <s v=""/>
    <s v=""/>
    <s v="1"/>
    <s v="1"/>
    <s v=""/>
    <s v=""/>
    <s v="0"/>
    <s v=""/>
    <s v=""/>
    <s v=""/>
    <s v=""/>
    <s v=""/>
    <s v=""/>
    <s v=""/>
  </r>
  <r>
    <d v="2024-07-01T00:00:00"/>
    <x v="11"/>
    <n v="146992"/>
    <s v="Vessel delay"/>
    <s v="FIAT"/>
    <d v="2024-07-16T00:00:00"/>
    <s v="Paraisopolis"/>
    <s v="Inbound Premium"/>
    <n v="480"/>
    <n v="480"/>
    <n v="6.7171218508787719E-4"/>
    <s v="B2-Behind Schedule-Aptiv"/>
    <s v="Normal"/>
    <s v="APTIV MANUFATURA E SERVICOS DE-733223"/>
    <s v="Santos-Dummy"/>
    <s v="Atraso na liberação do navio atracado em 05/07."/>
    <s v="EMPRESA DE TRANSPORTES COVRE"/>
    <s v="PTA-00178363"/>
    <s v="12186637;"/>
    <s v=";"/>
    <s v=";"/>
    <s v="Aptiv"/>
    <s v="Premium - Productive"/>
    <s v="lua.barbosa.ribeiro@aptiv.com"/>
    <s v="2024-07-16T07:08:18.69"/>
    <s v="2024-07-26T05:10:38.37"/>
    <s v="SA"/>
    <s v="Closed Not Recovered"/>
    <s v="0"/>
    <s v=""/>
    <s v="480"/>
    <s v="2024-07-17T00:00:00"/>
    <s v="10012"/>
    <s v="Q11"/>
    <s v=""/>
    <s v="480"/>
    <s v="Non-Recoverable"/>
    <s v=""/>
    <s v="480"/>
    <s v="USD"/>
    <s v="Porto Santos"/>
    <s v="Santos"/>
    <s v="Dummy"/>
    <s v="BR"/>
    <s v="SA"/>
    <s v="São Paulo"/>
    <s v="1"/>
    <s v="AVENIDA AVELINO RIBEIRO, 900"/>
    <s v="PARAISOPOLIS"/>
    <s v="733223"/>
    <s v="BR"/>
    <s v="SA"/>
    <s v="MG"/>
    <s v="37660-000"/>
    <s v="SPS"/>
    <s v="Approved"/>
    <s v="Edilson, Geraldo"/>
    <s v="2024-07-17T10:51:33.00"/>
    <s v="0"/>
    <s v=""/>
    <s v="N/A"/>
    <s v=""/>
    <s v="Aptiv"/>
    <s v=""/>
    <s v="Invoice"/>
    <s v="Invoice"/>
    <s v=""/>
    <s v=""/>
    <s v="1 Days 3 Hr 43 Min "/>
    <s v="500"/>
    <s v="Approved -  ;; Approved -  ;"/>
    <s v="480"/>
    <s v="480"/>
    <s v=";"/>
    <s v=";"/>
    <s v=";"/>
    <s v="BR"/>
    <s v="GSE"/>
    <s v="USD"/>
    <s v=""/>
    <s v=""/>
    <s v=""/>
    <s v=""/>
    <s v="1"/>
    <s v="1"/>
    <s v=""/>
    <s v=""/>
    <s v="0"/>
    <s v=""/>
    <s v=""/>
    <s v=""/>
    <s v=""/>
    <s v=""/>
    <s v=""/>
    <s v=""/>
  </r>
  <r>
    <d v="2024-07-01T00:00:00"/>
    <x v="10"/>
    <n v="147201"/>
    <s v="ETA delay"/>
    <s v="VW"/>
    <d v="2024-07-18T00:00:00"/>
    <s v="Pinhal"/>
    <s v="Inbound Premium"/>
    <n v="1923.25"/>
    <n v="2144"/>
    <n v="2.6913967916047075E-3"/>
    <s v="PC-Plant PC Resp"/>
    <s v="Cost Recovery Pending"/>
    <s v="APTIV MANUFATURA E SERVICOS DE-727173"/>
    <s v="DCN DRAEXLMAIER AUTOMOTIVE COMPONEN-7099498"/>
    <s v="Air Freight required due to delay in ETA of Process M0507/24 (JAZAN Ship) and condemnation of wood from Air Process A1705/24 (Invoice 103159)."/>
    <s v="JAS DO BRASIL LTD"/>
    <s v="PTA-00178591"/>
    <s v="33337465;"/>
    <s v=";"/>
    <s v=";"/>
    <s v="Supplier"/>
    <s v="Premium - Productive"/>
    <s v="rodrigo.perez@aptiv.com"/>
    <s v="2024-07-17T05:36:35.03"/>
    <s v="2024-07-26T06:32:54.77"/>
    <s v="SA"/>
    <s v="Open"/>
    <s v="0"/>
    <s v=""/>
    <s v="1923.25"/>
    <s v="2024-07-17T00:00:00"/>
    <s v="10010"/>
    <s v="Q18"/>
    <s v=""/>
    <s v="1923.25"/>
    <s v="Recoverable"/>
    <s v=""/>
    <s v="2144"/>
    <s v="USD"/>
    <s v="1751 E MAIN ST"/>
    <s v="DUNCAN"/>
    <s v="7099498"/>
    <s v="US"/>
    <s v="NA"/>
    <s v="SC"/>
    <s v=""/>
    <s v="JOSE MONFARDINI N 3 845 LOTEAMENTO"/>
    <s v="ESPIRITO SANTO DO PINHAL"/>
    <s v="727173"/>
    <s v="BR"/>
    <s v="SA"/>
    <s v="SP"/>
    <s v="13990000"/>
    <s v="SPS"/>
    <s v="Approved"/>
    <s v="Flores, Lorena"/>
    <s v="2024-07-18T08:13:52.00"/>
    <s v="0"/>
    <s v="JAS DO BRASIL LTD"/>
    <s v="MTY47826144"/>
    <s v=""/>
    <s v="Aptiv"/>
    <s v=""/>
    <s v="Personal Estimate"/>
    <s v="Personal Estimate"/>
    <s v=""/>
    <s v="DCN DRAEXLMAIER AUTOMOTIVE COMPONEN-1082365"/>
    <s v="1 Days 2 Hr 37 Min "/>
    <s v=""/>
    <s v="Approved -  ;; Approved - Approved by Teams 7/18. ;"/>
    <s v="1923.25"/>
    <s v="1923.25"/>
    <s v=";"/>
    <s v=";"/>
    <s v=";"/>
    <s v="BR"/>
    <s v="INTERIOR"/>
    <s v="USD"/>
    <s v="Ship From Supplier"/>
    <s v=""/>
    <s v=""/>
    <s v=""/>
    <s v="1"/>
    <s v="1"/>
    <s v=""/>
    <s v=""/>
    <s v="0"/>
    <s v=""/>
    <s v=""/>
    <s v=""/>
    <s v=""/>
    <s v="080357695"/>
    <s v=""/>
    <s v="080357695"/>
  </r>
  <r>
    <d v="2024-07-01T00:00:00"/>
    <x v="0"/>
    <n v="147203"/>
    <s v="Project - samples/ prototypes - absorvido em cotação"/>
    <s v="JOHN DEERE"/>
    <d v="2024-07-17T00:00:00"/>
    <s v="Paraisopolis"/>
    <s v="Inbound Premium"/>
    <n v="140.11000000000001"/>
    <n v="140.11000000000001"/>
    <n v="1.9606998802638016E-4"/>
    <s v="E1P-Prototypes/Samples"/>
    <s v="Cost Recovery"/>
    <s v="APTIV MANUFATURA E SERVICOS DE-724381"/>
    <s v="BRIX TRANSPORTES-Dummy"/>
    <s v="Parts for project development. Freight will be absorbed in the SC 587-23 quotation."/>
    <s v="TRANSPORTADORA PITUTA"/>
    <s v="PTA-00178460"/>
    <s v="PE612548 ;"/>
    <s v=";"/>
    <s v=";"/>
    <s v="Aptiv"/>
    <s v="Premium - Productive"/>
    <s v="Stefany.Tressoldi@aptiv.com"/>
    <s v="2024-07-17T05:40:28.13"/>
    <s v="2024-07-18T11:51:05.00"/>
    <s v="SA"/>
    <s v="Closed Recovered"/>
    <s v="0"/>
    <s v=""/>
    <s v="140.11"/>
    <s v=""/>
    <s v="10012"/>
    <s v="Q11"/>
    <s v=""/>
    <s v="700"/>
    <s v="Recoverable"/>
    <s v=""/>
    <s v="700"/>
    <s v="BRL"/>
    <s v=" Av. Professor Magalhães Penido, 617"/>
    <s v="BELO HORIZONTE"/>
    <s v="Dummy"/>
    <s v="BR"/>
    <s v="SA"/>
    <s v="BH"/>
    <s v="31270873"/>
    <s v="AVENIDA AVELINO RIBEIRO, 900"/>
    <s v="PARAISOPOLIS"/>
    <s v="724381"/>
    <s v="BR"/>
    <s v="SA"/>
    <s v="MG"/>
    <s v="37660-000"/>
    <s v="SPS"/>
    <s v="Approved"/>
    <s v="Edilson, Geraldo"/>
    <s v="2024-07-18T11:51:05.00"/>
    <s v="0"/>
    <s v="TRANSPORTADORA PITUTA"/>
    <s v=""/>
    <s v=""/>
    <s v="Aptiv"/>
    <s v=""/>
    <s v="Invoice"/>
    <s v="Invoice"/>
    <s v=""/>
    <s v=""/>
    <s v="0 Days 18 Hr 10 Min "/>
    <s v="500"/>
    <s v="Approved -  ;; Approved -  ;"/>
    <s v="140.11"/>
    <s v="140.11"/>
    <s v=";"/>
    <s v=";"/>
    <s v=";"/>
    <s v="BR"/>
    <s v="ARO 17"/>
    <s v="BRL"/>
    <s v=""/>
    <s v=""/>
    <s v=""/>
    <s v=""/>
    <s v="0.20015212"/>
    <s v="0.20015212"/>
    <s v=""/>
    <s v=""/>
    <s v="0"/>
    <s v=""/>
    <s v=""/>
    <s v=""/>
    <s v=""/>
    <s v=""/>
    <s v=""/>
    <s v=""/>
  </r>
  <r>
    <d v="2024-07-01T00:00:00"/>
    <x v="11"/>
    <n v="147222"/>
    <s v="Recuperado por CR VW  (ETA delay)"/>
    <s v="VW"/>
    <d v="2024-07-18T00:00:00"/>
    <s v="Pinhal"/>
    <s v="Inbound Premium"/>
    <n v="1212.5999999999999"/>
    <n v="980"/>
    <n v="1.6969129075782494E-3"/>
    <s v="PC-Plant PC Resp"/>
    <s v="Cost Recovery"/>
    <s v="APTIV MANUFATURA E SERVICOS DE-727173"/>
    <s v="KNIPPING-AUTOMOTIVE, S.A. DE C.V.-1084198"/>
    <s v="Air Freight required due to delay in ETA of Process M0504/24 (JAZAN Ship)."/>
    <s v="JAS DO BRASIL LTD"/>
    <s v="PTA-00178453"/>
    <s v="35124679;"/>
    <s v=";"/>
    <s v=";"/>
    <s v="Aptiv"/>
    <s v="Premium - Productive"/>
    <s v="rodrigo.perez@aptiv.com"/>
    <s v="2024-07-17T06:53:36.48"/>
    <s v="2024-07-26T06:38:47.19"/>
    <s v="SA"/>
    <s v="Closed Not Recovered"/>
    <s v="0"/>
    <s v=""/>
    <s v="1212.6"/>
    <s v="2024-07-17T00:00:00"/>
    <s v="10010"/>
    <s v="Q18"/>
    <s v=""/>
    <s v="1212.6"/>
    <s v="Non-Recoverable"/>
    <s v=""/>
    <s v="980"/>
    <s v="USD"/>
    <s v="CALLE 15 DE AGOSTO NO. 11, INT. A"/>
    <s v="HUAMANTLA"/>
    <s v="1084198"/>
    <s v="MX"/>
    <s v="NA"/>
    <s v="TLA"/>
    <s v="90500"/>
    <s v="JOSE MONFARDINI N 3 845 LOTEAMENTO"/>
    <s v="ESPIRITO SANTO DO PINHAL"/>
    <s v="727173"/>
    <s v="BR"/>
    <s v="SA"/>
    <s v="SP"/>
    <s v="13990000"/>
    <s v="SPS"/>
    <s v="Approved"/>
    <s v="Carvalho, Eliane R"/>
    <s v="2024-07-18T11:13:44.00"/>
    <s v="0"/>
    <s v="JAS DO BRASIL LTD"/>
    <s v="MTY47826205"/>
    <s v=""/>
    <s v="Aptiv"/>
    <s v=""/>
    <s v="Personal Estimate"/>
    <s v="Personal Estimate"/>
    <s v=""/>
    <s v=""/>
    <s v="0 Days 16 Hr 20 Min "/>
    <s v="1000"/>
    <s v="Approved -  ;; Approved -  ;"/>
    <s v="1212.6"/>
    <s v="1212.6"/>
    <s v=";"/>
    <s v=";"/>
    <s v=";"/>
    <s v="BR"/>
    <s v="INTERIOR"/>
    <s v="USD"/>
    <s v="Ship From Supplier"/>
    <s v=""/>
    <s v=""/>
    <s v=""/>
    <s v="1"/>
    <s v="1"/>
    <s v=""/>
    <s v=""/>
    <s v="0"/>
    <s v=""/>
    <s v=""/>
    <s v=""/>
    <s v=""/>
    <s v="315658831"/>
    <s v=""/>
    <s v=""/>
  </r>
  <r>
    <d v="2024-07-01T00:00:00"/>
    <x v="11"/>
    <n v="147339"/>
    <s v="Recuperado por CR VW  (ETA delay)"/>
    <s v="VW"/>
    <d v="2024-07-19T00:00:00"/>
    <s v="Pinhal"/>
    <s v="Inbound Premium"/>
    <n v="4874.3999999999996"/>
    <n v="1300"/>
    <n v="6.8212372395673919E-3"/>
    <s v="PC-Plant PC Resp"/>
    <s v="Cost Recovery"/>
    <s v="APTIV MANUFATURA E SERVICOS DE-728338"/>
    <s v="MD ELEKTRONIK EOOD-7100640"/>
    <s v="Air Freight needed due Vessel Delay, MSC CHANNE fist ETA was 07/17 and now it's 07/21. We also have this production in a Internal Strategy that consume more material than expected."/>
    <s v="DSV UTI Air &amp; Sea Agenciamento de Transportes"/>
    <s v="PTA-00178590"/>
    <s v="35404836;"/>
    <s v=";"/>
    <s v=";"/>
    <s v="Aptiv"/>
    <s v="Premium - Productive"/>
    <s v="rodrigo.perez@aptiv.com"/>
    <s v="2024-07-18T01:31:41.56"/>
    <s v="2024-07-26T06:49:18.54"/>
    <s v="SA"/>
    <s v="Closed Not Recovered"/>
    <s v="0"/>
    <s v=""/>
    <s v="4874.4"/>
    <s v="2024-07-18T00:00:00"/>
    <s v="10010"/>
    <s v="Q18"/>
    <s v=""/>
    <s v="4500"/>
    <s v="Non-Recoverable"/>
    <s v=""/>
    <s v="1300"/>
    <s v="EUR"/>
    <s v="74 EVROPA BLVD."/>
    <s v="VRATSA"/>
    <s v="7100640"/>
    <s v="BG"/>
    <s v="EMEA"/>
    <s v="06"/>
    <s v="3000"/>
    <s v="JOSE MONFARDINI N 3 845 LOTEAMENTO"/>
    <s v="ESPIRITO SANTO DO PINHAL"/>
    <s v="728338"/>
    <s v="BR"/>
    <s v="SA"/>
    <s v="SP"/>
    <s v="13990000"/>
    <s v="SPS"/>
    <s v="Approved"/>
    <s v="Flores, Lorena"/>
    <s v="2024-07-18T08:13:34.00"/>
    <s v="0"/>
    <s v="JAS DO BRASIL LTD"/>
    <s v="S590029"/>
    <s v=""/>
    <s v="Aptiv"/>
    <s v=""/>
    <s v="Personal Estimate"/>
    <s v="Personal Estimate"/>
    <s v=""/>
    <s v=""/>
    <s v="0 Days 6 Hr 41 Min "/>
    <s v=""/>
    <s v="Approved -  ;; Approved - Approved by Teams 7/18. ;"/>
    <s v="4874.4"/>
    <s v="4874.4"/>
    <s v=";"/>
    <s v=";"/>
    <s v=";"/>
    <s v="BR"/>
    <s v="INTERIOR TAOS"/>
    <s v="USD"/>
    <s v=""/>
    <s v=""/>
    <s v=""/>
    <s v=""/>
    <s v="1"/>
    <s v="1.0832"/>
    <s v=""/>
    <s v=""/>
    <s v="0"/>
    <s v=""/>
    <s v=""/>
    <s v=""/>
    <s v=""/>
    <s v="314268350"/>
    <s v=""/>
    <s v=""/>
  </r>
  <r>
    <d v="2024-07-01T00:00:00"/>
    <x v="11"/>
    <n v="147348"/>
    <s v="Recuperado por CR VW (Vessel delay)"/>
    <s v="VW"/>
    <d v="2024-07-22T00:00:00"/>
    <s v="Pinhal"/>
    <s v="Inbound Premium"/>
    <n v="900.06"/>
    <n v="950"/>
    <n v="1.2595443110629055E-3"/>
    <s v="PC-Plant PC Resp"/>
    <s v="Cost Recovery"/>
    <s v="APTIV MANUFATURA E SERVICOS DE-727173"/>
    <s v="SCAPA ITALIA SPA-7030618"/>
    <s v="Aéreo necessário devido à atraso de ETD do navio e consequentemente atrasou o ETA ( Navio MSC SOFIA CELESTE ). Também temos esse item na estratégia interna da TAOS."/>
    <s v="JAS DO BRASIL LTD"/>
    <s v="PTA-00178539"/>
    <s v="M4684A31;"/>
    <s v=";"/>
    <s v=";"/>
    <s v="Aptiv"/>
    <s v="Premium - Productive"/>
    <s v="rodrigo.perez@aptiv.com"/>
    <s v="2024-07-18T02:04:17.07"/>
    <s v="2024-07-26T07:10:11.41"/>
    <s v="SA"/>
    <s v="Closed Not Recovered"/>
    <s v="0"/>
    <s v=""/>
    <s v="900.06"/>
    <s v="2024-07-18T00:00:00"/>
    <s v="10010"/>
    <s v="Q18"/>
    <s v=""/>
    <s v="900.06"/>
    <s v="Non-Recoverable"/>
    <s v=""/>
    <s v="950"/>
    <s v="USD"/>
    <s v="VIA VITTORIO EMANUELE II 27"/>
    <s v="GHISLARENGO"/>
    <s v="7030618"/>
    <s v="IT"/>
    <s v="EMEA"/>
    <s v="VC"/>
    <s v="13030"/>
    <s v="JOSE MONFARDINI N 3 845 LOTEAMENTO"/>
    <s v="ESPIRITO SANTO DO PINHAL"/>
    <s v="727173"/>
    <s v="BR"/>
    <s v="SA"/>
    <s v="SP"/>
    <s v="13990000"/>
    <s v="SPS"/>
    <s v="Approved"/>
    <s v="Carvalho, Eliane R"/>
    <s v="2024-07-18T04:27:10.00"/>
    <s v="0"/>
    <s v="DHL Express SA"/>
    <s v="MIL47828803"/>
    <s v=""/>
    <s v="Aptiv"/>
    <s v=""/>
    <s v="Personal Estimate"/>
    <s v="Personal Estimate"/>
    <s v=""/>
    <s v=""/>
    <s v="0 Days 2 Hr 22 Min "/>
    <s v="1000"/>
    <s v="Approved -  ;; Approved -  ;"/>
    <s v="900.06"/>
    <s v="900.06"/>
    <s v=";"/>
    <s v=";"/>
    <s v=";"/>
    <s v="BR"/>
    <s v="MOTOR TAOS"/>
    <s v="USD"/>
    <s v=""/>
    <s v=""/>
    <s v=""/>
    <s v="M4684A11"/>
    <s v="1"/>
    <s v="1"/>
    <s v=""/>
    <s v=""/>
    <s v="0"/>
    <s v=""/>
    <s v=""/>
    <s v=""/>
    <s v=""/>
    <s v="929785616"/>
    <s v=""/>
    <s v=""/>
  </r>
  <r>
    <d v="2024-07-01T00:00:00"/>
    <x v="4"/>
    <n v="147362"/>
    <s v="Cargo documentation lost"/>
    <s v="GM"/>
    <d v="2024-07-19T00:00:00"/>
    <s v="Pinhal"/>
    <s v="Inbound Premium"/>
    <n v="366"/>
    <n v="250"/>
    <n v="5.1218054112950632E-4"/>
    <s v="PC-Plant PC Resp"/>
    <s v="Normal"/>
    <s v="APTIV MANUFATURA E SERVICOS DE-727173"/>
    <s v="KOSTAL KONTAKT SYSTEME, INC.-7067224"/>
    <s v="Aéreo necessário pela perda de documentação durante o transporte da carga até a chegada na Penske, Invoice 537756. A mesma ficou parada por duas semanas no armazém deles antes de ser embarcada."/>
    <s v="DHL Express SA"/>
    <s v="PTA-00178519"/>
    <s v="13763990;"/>
    <s v=";"/>
    <s v=";"/>
    <s v="Aptiv"/>
    <s v="Premium - Productive"/>
    <s v="rodrigo.perez@aptiv.com"/>
    <s v="2024-07-18T03:00:50.22"/>
    <s v="2024-07-26T07:05:12.97"/>
    <s v="SA"/>
    <s v="Closed Not Recovered"/>
    <s v="0"/>
    <s v=""/>
    <s v="366"/>
    <s v="2024-07-18T00:00:00"/>
    <s v="10010"/>
    <s v="Q18"/>
    <s v=""/>
    <s v="366"/>
    <s v="Non-Recoverable"/>
    <s v=""/>
    <s v="250"/>
    <s v="USD"/>
    <s v="1350 W HAMLIN RD"/>
    <s v="ROCHESTER HILLS"/>
    <s v="7067224"/>
    <s v="US"/>
    <s v="NA"/>
    <s v="MI"/>
    <s v=""/>
    <s v="JOSE MONFARDINI N 3 845 LOTEAMENTO"/>
    <s v="ESPIRITO SANTO DO PINHAL"/>
    <s v="727173"/>
    <s v="BR"/>
    <s v="SA"/>
    <s v="SP"/>
    <s v="13990000"/>
    <s v="SPS"/>
    <s v="Approved"/>
    <s v="Edilson, Geraldo"/>
    <s v="2024-07-18T03:24:10.00"/>
    <s v="0"/>
    <s v="JAS DO BRASIL LTD"/>
    <s v="DET47826207"/>
    <s v=""/>
    <s v="Aptiv"/>
    <s v=""/>
    <s v="Personal Estimate"/>
    <s v="Personal Estimate"/>
    <s v=""/>
    <s v=""/>
    <s v="0 Days 0 Hr 23 Min "/>
    <s v="500"/>
    <s v="Approved -  ;"/>
    <s v="366"/>
    <s v="366"/>
    <s v=";"/>
    <s v=";"/>
    <s v=";"/>
    <s v="BR"/>
    <s v="BODY 01"/>
    <s v="USD"/>
    <s v=""/>
    <s v=""/>
    <s v=""/>
    <s v=""/>
    <s v="1"/>
    <s v="1"/>
    <s v=""/>
    <s v=""/>
    <s v="0"/>
    <s v=""/>
    <s v=""/>
    <s v=""/>
    <s v=""/>
    <s v="343015854"/>
    <s v=""/>
    <s v=""/>
  </r>
  <r>
    <d v="2024-07-01T00:00:00"/>
    <x v="6"/>
    <n v="147471"/>
    <s v="Recuperado por CR VW (Aereo devido ao SUPPLIER LT)"/>
    <s v="VW"/>
    <d v="2024-07-19T00:00:00"/>
    <s v="Pinhal"/>
    <s v="Inbound Premium"/>
    <n v="1575.72"/>
    <n v="889.2"/>
    <n v="2.2050631755972288E-3"/>
    <s v="PC-Plant PC Resp"/>
    <s v="Cost Recovery"/>
    <s v="APTIV MANUFATURA E SERVICOS DE-727173"/>
    <s v="APTIV CONNECTION SYSTEMS (SHANGHAI)-7073266"/>
    <s v="Aéreo necessário devido à programação fora do Lead Time do fornecedor. Temos o OK do cliente para recuperação dos custos."/>
    <s v="JAS DO BRASIL LTD"/>
    <s v="PTA-00178626"/>
    <s v="35802857;"/>
    <s v=";"/>
    <s v=";"/>
    <s v="Customer"/>
    <s v="Premium - Productive"/>
    <s v="rodrigo.perez@aptiv.com"/>
    <s v="2024-07-18T07:46:06.62"/>
    <s v="2024-07-26T07:07:48.56"/>
    <s v="SA"/>
    <s v="Open"/>
    <s v="0"/>
    <s v=""/>
    <s v="1575.72"/>
    <s v="2024-07-18T00:00:00"/>
    <s v="10010"/>
    <s v="Q18"/>
    <s v=""/>
    <s v="1575.72"/>
    <s v="Recoverable"/>
    <s v=""/>
    <s v="889.2"/>
    <s v="USD"/>
    <s v="PART 4K, 1/F, BUILDING 3, NO. 499"/>
    <s v="SHANGHAI"/>
    <s v="7073266"/>
    <s v="CN"/>
    <s v="AP"/>
    <s v="31"/>
    <s v="200131"/>
    <s v="JOSE MONFARDINI N 3 845 LOTEAMENTO"/>
    <s v="ESPIRITO SANTO DO PINHAL"/>
    <s v="727173"/>
    <s v="BR"/>
    <s v="SA"/>
    <s v="SP"/>
    <s v="13990000"/>
    <s v="SPS"/>
    <s v="Approved"/>
    <s v="Carvalho, Eliane R"/>
    <s v="2024-07-19T01:14:58.00"/>
    <s v="0"/>
    <s v="JAS DO BRASIL LTD"/>
    <s v="SHA47830424"/>
    <s v=""/>
    <s v="Aptiv"/>
    <s v=""/>
    <s v="Personal Estimate"/>
    <s v="Personal Estimate"/>
    <s v="VW"/>
    <s v=""/>
    <s v="0 Days 5 Hr 28 Min "/>
    <s v="1000"/>
    <s v="Approved -  ;; Approved -  ;"/>
    <s v="1575.72"/>
    <s v="1575.72"/>
    <s v=";"/>
    <s v=";"/>
    <s v=";"/>
    <s v="BR"/>
    <s v="INTERIOR"/>
    <s v="USD"/>
    <s v=""/>
    <s v=""/>
    <s v=""/>
    <s v=""/>
    <s v="1"/>
    <s v="1"/>
    <s v=""/>
    <s v=""/>
    <s v="0"/>
    <s v=""/>
    <s v=""/>
    <s v=""/>
    <s v=""/>
    <s v="219757144"/>
    <s v=""/>
    <s v=""/>
  </r>
  <r>
    <d v="2024-07-01T00:00:00"/>
    <x v="0"/>
    <n v="147555"/>
    <s v="Project - samples/ prototypes - absorvido em cotação"/>
    <s v="VW"/>
    <d v="2024-07-19T00:00:00"/>
    <s v="Paraisopolis"/>
    <s v="Inbound Premium"/>
    <n v="60"/>
    <n v="60.17"/>
    <n v="8.3964023135984649E-5"/>
    <s v="E1P-Prototypes/Samples"/>
    <s v="Cost Recovery"/>
    <s v="APTIV MANUFATURA E SERVICOS DE-733223"/>
    <s v="GUSTAV KLAUKE GMBH-1034533"/>
    <s v="Parts for project development. Freight will be absorbed at the nqe 074-24 quotation."/>
    <s v="JAS DO BRASIL LTD"/>
    <s v="PTA-00178872"/>
    <s v="33247515 ;"/>
    <s v=";"/>
    <s v=";"/>
    <s v="Aptiv"/>
    <s v="Premium - Productive"/>
    <s v="Stefany.Tressoldi@aptiv.com"/>
    <s v="2024-07-19T11:32:09.75"/>
    <s v="2024-07-22T11:54:47.00"/>
    <s v="SA"/>
    <s v="Closed Recovered"/>
    <s v="0"/>
    <s v=""/>
    <s v="60"/>
    <s v=""/>
    <s v="10012"/>
    <s v="Q11"/>
    <s v=""/>
    <s v="60"/>
    <s v="Recoverable"/>
    <s v=""/>
    <s v="60.17"/>
    <s v="USD"/>
    <s v="AUF DEM KNAPP 46"/>
    <s v="REMSCHEID"/>
    <s v="1034533"/>
    <s v="DE"/>
    <s v="EMEA"/>
    <s v="NW"/>
    <s v="42855"/>
    <s v="AVENIDA AVELINO RIBEIRO, 900"/>
    <s v="PARAISOPOLIS"/>
    <s v="733223"/>
    <s v="BR"/>
    <s v="SA"/>
    <s v="MG"/>
    <s v="37660-000"/>
    <s v="SPS"/>
    <s v="Approved"/>
    <s v="Edilson, Geraldo"/>
    <s v="2024-07-22T11:54:47.00"/>
    <s v="0"/>
    <s v="DHL Express SA"/>
    <s v=""/>
    <s v=""/>
    <s v="Aptiv"/>
    <s v=""/>
    <s v="Invoice"/>
    <s v="Invoice"/>
    <s v=""/>
    <s v=""/>
    <s v="3 Days 0 Hr 22 Min "/>
    <s v="500"/>
    <s v="Approved -  ;; Approved -  ;"/>
    <s v="60"/>
    <s v="60"/>
    <s v=";"/>
    <s v=";"/>
    <s v=";"/>
    <s v="BR"/>
    <s v="246 A0 SUV"/>
    <s v="USD"/>
    <s v=""/>
    <s v=""/>
    <s v=""/>
    <s v=""/>
    <s v="1"/>
    <s v="1"/>
    <s v=""/>
    <s v=""/>
    <s v="0"/>
    <s v=""/>
    <s v=""/>
    <s v=""/>
    <s v=""/>
    <s v="006269633"/>
    <s v=""/>
    <s v=""/>
  </r>
  <r>
    <d v="2024-07-01T00:00:00"/>
    <x v="7"/>
    <n v="147556"/>
    <s v="Stock divergency"/>
    <s v="JOHN DEERE"/>
    <d v="2024-07-19T00:00:00"/>
    <s v="Paraisopolis"/>
    <s v="Inbound Premium"/>
    <n v="119.12"/>
    <n v="117"/>
    <n v="1.6669657393264152E-4"/>
    <s v="S1I-Inventory loss/adjustments"/>
    <s v="Normal"/>
    <s v="APTIV MANUFATURA E SERVICOS DE-724381"/>
    <s v="ANIXTER DEUTSCHLAND GMBH-768073"/>
    <s v="Divergencia de estoque"/>
    <s v="DHL Express SA"/>
    <s v="PTA-00178873"/>
    <s v="13831331;"/>
    <s v=";"/>
    <s v=";"/>
    <s v="Aptiv"/>
    <s v="Premium - Productive"/>
    <s v="lua.barbosa.ribeiro@aptiv.com"/>
    <s v="2024-07-19T11:35:19.49"/>
    <s v="2024-07-29T08:13:12.64"/>
    <s v="SA"/>
    <s v="Closed Not Recovered"/>
    <s v="0"/>
    <s v=""/>
    <s v="119.12"/>
    <s v="2024-07-26T00:00:00"/>
    <s v="10012"/>
    <s v="Q11"/>
    <s v=""/>
    <s v="119.12"/>
    <s v="Non-Recoverable"/>
    <s v=""/>
    <s v="117"/>
    <s v="USD"/>
    <s v="HEINRICH-LANZ-STR. 3"/>
    <s v="KORNTAL-MUENCHINGEN"/>
    <s v="768073"/>
    <s v="DE"/>
    <s v="EMEA"/>
    <s v="08"/>
    <s v="70825"/>
    <s v="AVENIDA AVELINO RIBEIRO, 900"/>
    <s v="PARAISOPOLIS"/>
    <s v="724381"/>
    <s v="BR"/>
    <s v="SA"/>
    <s v="MG"/>
    <s v="37660-000"/>
    <s v="SPS"/>
    <s v="Approved"/>
    <s v="Edilson, Geraldo"/>
    <s v="2024-07-22T11:55:05.00"/>
    <s v="0"/>
    <s v=""/>
    <s v="1496692072"/>
    <s v=""/>
    <s v="Aptiv"/>
    <s v=""/>
    <s v="Invoice"/>
    <s v="Invoice"/>
    <s v=""/>
    <s v=""/>
    <s v="3 Days 0 Hr 19 Min "/>
    <s v="500"/>
    <s v="Approved -  ;; Approved -  ;"/>
    <s v="119.12"/>
    <s v="119.12"/>
    <s v=";"/>
    <s v=";"/>
    <s v=";"/>
    <s v="BR"/>
    <s v="EDISON"/>
    <s v="USD"/>
    <s v=""/>
    <s v=""/>
    <s v=""/>
    <s v=""/>
    <s v="1"/>
    <s v="1"/>
    <s v=""/>
    <s v=""/>
    <s v="0"/>
    <s v=""/>
    <s v=""/>
    <s v=""/>
    <s v=""/>
    <s v=""/>
    <s v=""/>
    <s v=""/>
  </r>
  <r>
    <d v="2024-07-01T00:00:00"/>
    <x v="11"/>
    <n v="147689"/>
    <s v="Recuperado por CR VW  (ETA delay)"/>
    <s v="VW"/>
    <d v="2024-07-22T00:00:00"/>
    <s v="Pinhal"/>
    <s v="Inbound Premium"/>
    <n v="410.71"/>
    <n v="410.71"/>
    <n v="5.7474773236967089E-4"/>
    <s v="PC-Plant PC Resp"/>
    <s v="Cost Recovery"/>
    <s v="APTIV MANUFATURA E SERVICOS DE-727173"/>
    <s v="Empresa de Transportes Covre-Dummy"/>
    <s v="Emergencial com a Covre, parada de linha devido à atraso de ETA do Navio MSC CHANNE ( M0527/24 )."/>
    <s v="EMPRESA DE TRANSPORTES COVRE"/>
    <s v="PTA-00178767"/>
    <s v="35404836;"/>
    <s v=";"/>
    <s v=";"/>
    <s v="Aptiv"/>
    <s v="Premium - Productive"/>
    <s v="rodrigo.perez@aptiv.com"/>
    <s v="2024-07-19T06:40:18.78"/>
    <s v="2024-07-19T07:18:47.00"/>
    <s v="SA"/>
    <s v="Closed Not Recovered"/>
    <s v="0"/>
    <s v=""/>
    <s v="410.71"/>
    <s v="2024-07-19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07-19T07:18:47.00"/>
    <s v="0"/>
    <s v="EMPRESA DE TRANSPORTES COVRE"/>
    <s v="EMERGENCIAL"/>
    <s v=""/>
    <s v="Aptiv"/>
    <s v=""/>
    <s v="Personal Estimate"/>
    <s v="Personal Estimate"/>
    <s v=""/>
    <s v=""/>
    <s v="0 Days 0 Hr 38 Min "/>
    <s v="500"/>
    <s v="Approved -  ;"/>
    <s v="410.71"/>
    <s v="410.71"/>
    <s v=";"/>
    <s v=";"/>
    <s v=";"/>
    <s v="BR"/>
    <s v="INTERIOR TAOS"/>
    <s v="USD"/>
    <s v=""/>
    <s v=""/>
    <s v=""/>
    <s v=""/>
    <s v="1"/>
    <s v="1"/>
    <s v=""/>
    <s v=""/>
    <s v="0"/>
    <s v=""/>
    <s v=""/>
    <s v=""/>
    <s v=""/>
    <s v=""/>
    <s v=""/>
    <s v=""/>
  </r>
  <r>
    <d v="2024-07-01T00:00:00"/>
    <x v="10"/>
    <n v="147700"/>
    <s v="Vessel delay"/>
    <s v="GM"/>
    <d v="2024-07-22T00:00:00"/>
    <s v="Pinhal"/>
    <s v="Inbound Premium"/>
    <n v="3337.67"/>
    <n v="3337.67"/>
    <n v="4.6707366850046979E-3"/>
    <s v="PC-Plant PC Resp"/>
    <s v="Cost Recovery Pending"/>
    <s v="APTIV MANUFATURA E SERVICOS DE-727173"/>
    <s v="APTIV ELECTRICAL CENTERS  SHANGHAI-728364"/>
    <s v="Air Freight needed due Vessel Delay, CAPE SOUNIO was supposed to arrive on 07/14 and it's arrive only on 07/24."/>
    <s v="DHL Express SA"/>
    <s v="PTA-00179794"/>
    <s v="35043292;"/>
    <s v=";"/>
    <s v=";"/>
    <s v="Carrier"/>
    <s v="Premium - Productive"/>
    <s v="rodrigo.perez@aptiv.com"/>
    <s v="2024-07-19T07:41:17.60"/>
    <s v="2024-07-26T03:11:32.00"/>
    <s v="SA"/>
    <s v="Open"/>
    <s v="0"/>
    <s v=""/>
    <s v="0"/>
    <s v="2024-07-19T00:00:00"/>
    <s v="10010"/>
    <s v="Q18"/>
    <s v=""/>
    <s v=""/>
    <s v="Recoverable"/>
    <s v=""/>
    <s v="3337.67"/>
    <s v=""/>
    <s v="200 YUANGUO ROAD ANTING JIADING"/>
    <s v="SHANGHAI"/>
    <s v="728364"/>
    <s v="CN"/>
    <s v="AP"/>
    <s v="020"/>
    <s v="201814"/>
    <s v="JOSE MONFARDINI N 3 845 LOTEAMENTO"/>
    <s v="ESPIRITO SANTO DO PINHAL"/>
    <s v="727173"/>
    <s v="BR"/>
    <s v="SA"/>
    <s v="SP"/>
    <s v="13990000"/>
    <s v="SPS"/>
    <s v="Approved"/>
    <s v="Flores, Lorena"/>
    <s v="2024-07-26T03:11:32.00"/>
    <s v="0"/>
    <s v=""/>
    <s v=""/>
    <s v=""/>
    <s v="Aptiv"/>
    <s v=""/>
    <s v="Personal Estimate"/>
    <s v=""/>
    <s v=""/>
    <s v=""/>
    <s v="6 Days 19 Hr 30 Min "/>
    <s v=""/>
    <s v="Approved -  ;; Approved - Approved by Teams on 7/26. ;"/>
    <s v="3337.67"/>
    <s v="3337.67"/>
    <s v=";"/>
    <s v=";"/>
    <s v=";"/>
    <s v="BR"/>
    <s v="ENGINE"/>
    <s v="USD"/>
    <s v=""/>
    <s v=""/>
    <s v=""/>
    <s v=""/>
    <s v="1"/>
    <s v=""/>
    <s v=""/>
    <s v=""/>
    <s v="0"/>
    <s v=""/>
    <s v=""/>
    <s v=""/>
    <s v=""/>
    <s v=""/>
    <s v=""/>
    <s v=""/>
  </r>
  <r>
    <d v="2024-07-01T00:00:00"/>
    <x v="11"/>
    <n v="147904"/>
    <s v="Recuperado por CR VW  (ETA delay)"/>
    <s v="VW"/>
    <d v="2024-07-23T00:00:00"/>
    <s v="Pinhal"/>
    <s v="Inbound Premium"/>
    <n v="410.71"/>
    <n v="410.71"/>
    <n v="5.7474773236967089E-4"/>
    <s v="PC-Plant PC Resp"/>
    <s v="Cost Recovery"/>
    <s v="APTIV MANUFATURA E SERVICOS DE-727173"/>
    <s v="Empresa de Transportes Covre-Dummy"/>
    <s v="Emergencial com a Covre, parada de linha devido à atraso de ETA do Navio SEASPAN OSPREY ( M0470/24 )."/>
    <s v="EMPRESA DE TRANSPORTES COVRE"/>
    <s v="PTA-00179078"/>
    <s v="13969663;"/>
    <s v=";"/>
    <s v=";"/>
    <s v="Aptiv"/>
    <s v="Premium - Productive"/>
    <s v="Joliel.Willian.Reis@aptiv.com"/>
    <s v="2024-07-22T06:00:31.25"/>
    <s v="2024-07-26T03:41:13.32"/>
    <s v="SA"/>
    <s v="Closed Not Recovered"/>
    <s v="0"/>
    <s v=""/>
    <s v="410.71"/>
    <s v="2024-07-22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07-23T10:39:58.00"/>
    <s v="0"/>
    <s v="EMPRESA DE TRANSPORTES COVRE"/>
    <s v="NA"/>
    <s v=""/>
    <s v="Aptiv"/>
    <s v=""/>
    <s v="Personal Estimate"/>
    <s v="Personal Estimate"/>
    <s v=""/>
    <s v=""/>
    <s v="0 Days 16 Hr 39 Min "/>
    <s v="500"/>
    <s v="Approved -  ;"/>
    <s v="410.71"/>
    <s v="410.71"/>
    <s v=";"/>
    <s v=";"/>
    <s v=";"/>
    <s v="BR"/>
    <s v="INTERIOR TAOS"/>
    <s v="USD"/>
    <s v=""/>
    <s v=""/>
    <s v=""/>
    <s v=""/>
    <s v="1"/>
    <s v="1"/>
    <s v=""/>
    <s v=""/>
    <s v="0"/>
    <s v=""/>
    <s v=""/>
    <s v=""/>
    <s v=""/>
    <s v=""/>
    <s v=""/>
    <s v=""/>
  </r>
  <r>
    <d v="2024-07-01T00:00:00"/>
    <x v="11"/>
    <n v="147917"/>
    <s v="Recuperado por CR VW  (ETA delay)"/>
    <s v="VW"/>
    <d v="2024-07-24T00:00:00"/>
    <s v="Pinhal"/>
    <s v="Inbound Premium"/>
    <n v="668.87"/>
    <n v="668.87"/>
    <n v="9.3601693591610082E-4"/>
    <s v="PC-Plant PC Resp"/>
    <s v="Cost Recovery"/>
    <s v="APTIV MANUFATURA E SERVICOS DE-727173"/>
    <s v="WEWIRE ACAMBARO MEXICO S DE R L DE-763274"/>
    <s v="Aéreo necessário devido ao congestionamento dos Portos no México, Consolidada não atendeu ao ETA e mover a carga FCL seria o mesmo ETA no Brasil. Esse item também faz parte da estratégia interna da TAOS."/>
    <s v="JAS DO BRASIL LTD"/>
    <s v="PTA-00179085"/>
    <s v="35374502;"/>
    <s v=";"/>
    <s v=";"/>
    <s v="Aptiv"/>
    <s v="Premium - Productive"/>
    <s v="rodrigo.perez@aptiv.com"/>
    <s v="2024-07-22T07:34:49.84"/>
    <s v="2024-07-23T11:31:43.00"/>
    <s v="SA"/>
    <s v="Closed Not Recovered"/>
    <s v="0"/>
    <s v=""/>
    <s v="0"/>
    <s v="2024-07-22T00:00:00"/>
    <s v="10010"/>
    <s v="Q18"/>
    <s v=""/>
    <s v=""/>
    <s v="Non-Recoverable"/>
    <s v=""/>
    <s v="668.87"/>
    <s v=""/>
    <s v="CARRETERA ACAMABARO A TARANDACUAO K"/>
    <s v="ACAMABARO"/>
    <s v="763274"/>
    <s v="MX"/>
    <s v="NA"/>
    <s v="GT"/>
    <s v="38762"/>
    <s v="JOSE MONFARDINI N 3 845 LOTEAMENTO"/>
    <s v="ESPIRITO SANTO DO PINHAL"/>
    <s v="727173"/>
    <s v="BR"/>
    <s v="SA"/>
    <s v="SP"/>
    <s v="13990000"/>
    <s v="SPS"/>
    <s v="Approved"/>
    <s v="Carvalho, Eliane R"/>
    <s v="2024-07-23T11:31:43.00"/>
    <s v="0"/>
    <s v=""/>
    <s v=""/>
    <s v=""/>
    <s v="Aptiv"/>
    <s v=""/>
    <s v="Personal Estimate"/>
    <s v=""/>
    <s v=""/>
    <s v=""/>
    <s v="0 Days 15 Hr 56 Min "/>
    <s v="1000"/>
    <s v="Approved -  ;; Approved -  ;"/>
    <s v="668.87"/>
    <s v="668.87"/>
    <s v=";"/>
    <s v=";"/>
    <s v=";"/>
    <s v="BR"/>
    <s v="INTERIOR"/>
    <s v="USD"/>
    <s v=""/>
    <s v=""/>
    <s v=""/>
    <s v=""/>
    <s v="1"/>
    <s v=""/>
    <s v=""/>
    <s v=""/>
    <s v="0"/>
    <s v=""/>
    <s v=""/>
    <s v=""/>
    <s v=""/>
    <s v=""/>
    <s v=""/>
    <s v=""/>
  </r>
  <r>
    <d v="2024-07-01T00:00:00"/>
    <x v="0"/>
    <n v="148054"/>
    <s v="Project - samples/ prototypes - absorvido em cotação"/>
    <s v="GM"/>
    <d v="2024-07-23T00:00:00"/>
    <s v="Pinhal"/>
    <s v="Inbound Premium"/>
    <n v="92.9"/>
    <n v="92.9"/>
    <n v="1.3000429582221622E-4"/>
    <s v="E1P-Prototypes/Samples"/>
    <s v="Cost Recovery"/>
    <s v="APTIV MANUFATURA E SERVICOS DE DIST-1039282"/>
    <s v="SERENDIPITY ELECTRONICS-749804"/>
    <s v="Parts for project development. Freight will be absorbed in the SC quotation."/>
    <s v="DHL Express SA"/>
    <s v="PTA-00179117"/>
    <s v="35059049;"/>
    <s v=";"/>
    <s v=";"/>
    <s v="Aptiv"/>
    <s v="Premium - Productive"/>
    <s v="Stefany.Tressoldi@aptiv.com"/>
    <s v="2024-07-23T01:51:27.96"/>
    <s v="2024-07-23T02:50:19.00"/>
    <s v="SA"/>
    <s v="Closed Recovered"/>
    <s v="0"/>
    <s v=""/>
    <s v="92.9"/>
    <s v=""/>
    <s v="10010"/>
    <s v="Q18"/>
    <s v=""/>
    <s v="92.9"/>
    <s v="Recoverable"/>
    <s v=""/>
    <s v="92.9"/>
    <s v="USD"/>
    <s v="152 E MAIN ST"/>
    <s v="HUNTINGTON"/>
    <s v="749804"/>
    <s v="US"/>
    <s v="NA"/>
    <s v="NY"/>
    <s v="11743-2958"/>
    <s v="RUA JOSE MONFARDINI 3845"/>
    <s v="ESPIRITO SANTO DO PINHAL"/>
    <s v="1039282"/>
    <s v="BR"/>
    <s v="SA"/>
    <s v="SP"/>
    <s v="13990-000"/>
    <s v="SPS"/>
    <s v="Approved"/>
    <s v="Edilson, Geraldo"/>
    <s v="2024-07-23T02:50:19.00"/>
    <s v="0"/>
    <s v=""/>
    <s v=""/>
    <s v=""/>
    <s v="Aptiv"/>
    <s v=""/>
    <s v="Invoice"/>
    <s v="Invoice"/>
    <s v=""/>
    <s v=""/>
    <s v="0 Days 0 Hr 58 Min "/>
    <s v="500"/>
    <s v="Approved -  ;"/>
    <s v="92.9"/>
    <s v="92.9"/>
    <s v=";"/>
    <s v=";"/>
    <s v=";"/>
    <s v="BR"/>
    <s v="BSUV MY26"/>
    <s v="USD"/>
    <s v=""/>
    <s v=""/>
    <s v=""/>
    <s v="DPE47839 "/>
    <s v="1"/>
    <s v="1"/>
    <s v=""/>
    <s v=""/>
    <s v="0"/>
    <s v=""/>
    <s v=""/>
    <s v=""/>
    <s v=""/>
    <s v=""/>
    <s v="217616996"/>
    <s v=""/>
  </r>
  <r>
    <d v="2024-07-01T00:00:00"/>
    <x v="11"/>
    <n v="148072"/>
    <s v="Recuperado por CR VW  (ETA delay)"/>
    <s v="VW"/>
    <d v="2024-07-24T00:00:00"/>
    <s v="Pinhal"/>
    <s v="Inbound Premium"/>
    <n v="410.71"/>
    <n v="410.71"/>
    <n v="5.7474773236967089E-4"/>
    <s v="PC-Plant PC Resp"/>
    <s v="Cost Recovery"/>
    <s v="APTIV MANUFATURA E SERVICOS DE-727173"/>
    <s v="Empresa de Transportes Covre-Dummy"/>
    <s v="Emergencial com a Covre, parada de linha devido à atraso de ETA do Navio CARTAGENA EXPRESS ( M0496/24 )."/>
    <s v="EMPRESA DE TRANSPORTES COVRE"/>
    <s v="PTA-00179116"/>
    <s v="15525192;"/>
    <s v=";"/>
    <s v=";"/>
    <s v="Aptiv"/>
    <s v="Premium - Productive"/>
    <s v="Joliel.Willian.Reis@aptiv.com"/>
    <s v="2024-07-23T02:28:45.79"/>
    <s v="2024-07-26T03:42:18.14"/>
    <s v="SA"/>
    <s v="Closed Not Recovered"/>
    <s v="0"/>
    <s v=""/>
    <s v="410.71"/>
    <s v="2024-07-23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07-23T02:48:34.00"/>
    <s v="0"/>
    <s v="EMPRESA DE TRANSPORTES COVRE"/>
    <s v="NA"/>
    <s v=""/>
    <s v="Aptiv"/>
    <s v=""/>
    <s v="Personal Estimate"/>
    <s v="Personal Estimate"/>
    <s v=""/>
    <s v=""/>
    <s v="0 Days 0 Hr 19 Min "/>
    <s v="500"/>
    <s v="Approved -  ;"/>
    <s v="410.71"/>
    <s v="410.71"/>
    <s v=";"/>
    <s v=";"/>
    <s v=";"/>
    <s v="BR"/>
    <s v="MOTOR TAOS"/>
    <s v="USD"/>
    <s v=""/>
    <s v=""/>
    <s v=""/>
    <s v=""/>
    <s v="1"/>
    <s v="1"/>
    <s v=""/>
    <s v=""/>
    <s v="0"/>
    <s v=""/>
    <s v=""/>
    <s v=""/>
    <s v=""/>
    <s v=""/>
    <s v=""/>
    <s v=""/>
  </r>
  <r>
    <d v="2024-07-01T00:00:00"/>
    <x v="0"/>
    <n v="148140"/>
    <s v="Project - samples/ prototypes - será absorvido em SC"/>
    <s v="GM"/>
    <d v="2024-07-23T00:00:00"/>
    <s v="Pinhal"/>
    <s v="Inbound Premium"/>
    <n v="250"/>
    <n v="250"/>
    <n v="3.4985009639993601E-4"/>
    <s v="E1P-Prototypes/Samples"/>
    <s v="Cost Recovery"/>
    <s v="APTIV MANUFATURA E SERVICOS DE DIST-1039282"/>
    <s v="APTIV CONNECTION SYSTEMS (NANTONG)-761233"/>
    <s v="Parts for project development. Freight will be absorbed in the SC quotation."/>
    <s v="DHL Express SA"/>
    <s v="PTA-00179157"/>
    <s v="PE595668;"/>
    <s v=";"/>
    <s v=";"/>
    <s v="Aptiv"/>
    <s v="Premium - Productive"/>
    <s v="Stefany.Tressoldi@aptiv.com"/>
    <s v="2024-07-23T05:09:53.99"/>
    <s v="2024-07-23T05:13:13.00"/>
    <s v="SA"/>
    <s v="Closed Not Recovered"/>
    <s v="0"/>
    <s v=""/>
    <s v="250"/>
    <s v=""/>
    <s v="10010"/>
    <s v="Q18"/>
    <s v=""/>
    <s v="250"/>
    <s v="Recoverable"/>
    <s v=""/>
    <s v="250"/>
    <s v="USD"/>
    <s v="NO 9 HEBIN ROAD TONGZHOU ECONOMIC"/>
    <s v="TONGZHOU"/>
    <s v="761233"/>
    <s v="CN"/>
    <s v="AP"/>
    <s v="100"/>
    <s v="226300"/>
    <s v="RUA JOSE MONFARDINI 3845"/>
    <s v="ESPIRITO SANTO DO PINHAL"/>
    <s v="1039282"/>
    <s v="BR"/>
    <s v="SA"/>
    <s v="SP"/>
    <s v="13990-000"/>
    <s v="SPS"/>
    <s v="Approved"/>
    <s v="Edilson, Geraldo"/>
    <s v="2024-07-23T05:13:13.00"/>
    <s v="0"/>
    <s v=""/>
    <s v=""/>
    <s v=""/>
    <s v="Aptiv"/>
    <s v=""/>
    <s v="Invoice"/>
    <s v="Invoice"/>
    <s v=""/>
    <s v=""/>
    <s v="0 Days 0 Hr 3 Min "/>
    <s v="500"/>
    <s v="Approved -  ;"/>
    <s v="250"/>
    <s v="250"/>
    <s v=";"/>
    <s v=";"/>
    <s v=";"/>
    <s v="BR"/>
    <s v="BSUV MY26"/>
    <s v="USD"/>
    <s v=""/>
    <s v=""/>
    <s v=""/>
    <s v="DPE47605 "/>
    <s v="1"/>
    <s v="1"/>
    <s v=""/>
    <s v=""/>
    <s v="0"/>
    <s v=""/>
    <s v=""/>
    <s v=""/>
    <s v=""/>
    <s v=""/>
    <s v="217616996"/>
    <s v=""/>
  </r>
  <r>
    <d v="2024-07-01T00:00:00"/>
    <x v="0"/>
    <n v="148156"/>
    <s v="Project - samples/ prototypes - absorvido em cotação"/>
    <s v="GM"/>
    <d v="2024-07-23T00:00:00"/>
    <s v="Pinhal"/>
    <s v="Inbound Premium"/>
    <n v="80"/>
    <n v="80"/>
    <n v="1.1195203084797953E-4"/>
    <s v="E1P-Prototypes/Samples"/>
    <s v="Cost Recovery"/>
    <s v="APTIV MANUFATURA E SERVICOS DE DIST-1039282"/>
    <s v="MOLEX INTERCONNECT GMBH-7043194"/>
    <s v="Parts for project development. Freight will be absorbed in the SC quotation."/>
    <s v="DHL Express SA"/>
    <s v="PTA-00179164"/>
    <s v="PE592277;"/>
    <s v=";"/>
    <s v=";"/>
    <s v="Aptiv"/>
    <s v="Premium - Productive"/>
    <s v="Stefany.Tressoldi@aptiv.com"/>
    <s v="2024-07-23T05:41:05.27"/>
    <s v="2024-07-23T05:50:06.00"/>
    <s v="SA"/>
    <s v="Closed Recovered"/>
    <s v="0"/>
    <s v=""/>
    <s v="80"/>
    <s v=""/>
    <s v="10010"/>
    <s v="Q18"/>
    <s v=""/>
    <s v="80"/>
    <s v="Recoverable"/>
    <s v=""/>
    <s v="80"/>
    <s v="USD"/>
    <s v="PARMENTIERWEG 2"/>
    <s v="EINDHOVEN"/>
    <s v="7043194"/>
    <s v="NL"/>
    <s v="EMEA"/>
    <s v="NB"/>
    <s v="5657 EH"/>
    <s v="RUA JOSE MONFARDINI 3845"/>
    <s v="ESPIRITO SANTO DO PINHAL"/>
    <s v="1039282"/>
    <s v="BR"/>
    <s v="SA"/>
    <s v="SP"/>
    <s v="13990-000"/>
    <s v="SPS"/>
    <s v="Approved"/>
    <s v="Edilson, Geraldo"/>
    <s v="2024-07-23T05:50:06.00"/>
    <s v="0"/>
    <s v=""/>
    <s v=""/>
    <s v=""/>
    <s v="Aptiv"/>
    <s v=""/>
    <s v="Invoice"/>
    <s v="Invoice"/>
    <s v=""/>
    <s v=""/>
    <s v="0 Days 0 Hr 9 Min "/>
    <s v="500"/>
    <s v="Approved -  ;"/>
    <s v="80"/>
    <s v="80"/>
    <s v=";"/>
    <s v=";"/>
    <s v=";"/>
    <s v="BR"/>
    <s v="BSUV MY26"/>
    <s v="USD"/>
    <s v=""/>
    <s v=""/>
    <s v=""/>
    <s v="DPE47357 "/>
    <s v="1"/>
    <s v="1"/>
    <s v=""/>
    <s v=""/>
    <s v="0"/>
    <s v=""/>
    <s v=""/>
    <s v=""/>
    <s v=""/>
    <s v="006944334"/>
    <s v="217616996"/>
    <s v=""/>
  </r>
  <r>
    <d v="2024-07-01T00:00:00"/>
    <x v="0"/>
    <n v="148627"/>
    <s v="Project - samples/ prototypes - freight aprovado pelo PM"/>
    <s v="GM"/>
    <d v="2024-07-25T00:00:00"/>
    <s v="Pinhal"/>
    <s v="Inbound Premium"/>
    <n v="120.09"/>
    <n v="120.09"/>
    <n v="1.6805399230667326E-4"/>
    <s v="E1P-Prototypes/Samples"/>
    <s v="Cost Recovery Pending"/>
    <s v="APTIV MANUFATURA E SERVICOS DE DIST-1039282"/>
    <s v="SERENDIPITY ELECTRONICS-749804"/>
    <s v="Parts for project development. Freight approved by email by the Project Manager."/>
    <s v="TRANSPORTADORA PITUTA"/>
    <s v="PTA-00179808"/>
    <s v="35811498;"/>
    <s v=";"/>
    <s v=";"/>
    <s v="Aptiv"/>
    <s v="Premium - Productive"/>
    <s v="Stefany.Tressoldi@aptiv.com"/>
    <s v="2024-07-25T07:31:07.96"/>
    <s v="2024-07-26T04:08:20.00"/>
    <s v="SA"/>
    <s v="Open"/>
    <s v="0"/>
    <s v=""/>
    <s v="120.09"/>
    <s v=""/>
    <s v="10010"/>
    <s v="Q18"/>
    <s v=""/>
    <s v="600"/>
    <s v="Recoverable"/>
    <s v=""/>
    <s v="600"/>
    <s v="BRL"/>
    <s v="152 E MAIN ST"/>
    <s v="HUNTINGTON"/>
    <s v="749804"/>
    <s v="US"/>
    <s v="NA"/>
    <s v="NY"/>
    <s v="11743-2958"/>
    <s v="RUA JOSE MONFARDINI 3845"/>
    <s v="ESPIRITO SANTO DO PINHAL"/>
    <s v="1039282"/>
    <s v="BR"/>
    <s v="SA"/>
    <s v="SP"/>
    <s v="13990-000"/>
    <s v="SPS"/>
    <s v="Approved"/>
    <s v="Edilson, Geraldo"/>
    <s v="2024-07-26T04:08:20.00"/>
    <s v="0"/>
    <s v=""/>
    <s v=""/>
    <s v=""/>
    <s v="Aptiv"/>
    <s v=""/>
    <s v="Invoice"/>
    <s v="Invoice"/>
    <s v=""/>
    <s v=""/>
    <s v="0 Days 20 Hr 37 Min "/>
    <s v="500"/>
    <s v="Approved -  ;"/>
    <s v="120.09"/>
    <s v="120.09"/>
    <s v=";"/>
    <s v=";"/>
    <s v=";"/>
    <s v="BR"/>
    <s v="BSUV MY26"/>
    <s v="BRL"/>
    <s v=""/>
    <s v=""/>
    <s v=""/>
    <s v="DPE47636    "/>
    <s v="0.20015212"/>
    <s v="0.20015212"/>
    <s v=""/>
    <s v=""/>
    <s v="0"/>
    <s v=""/>
    <s v=""/>
    <s v=""/>
    <s v=""/>
    <s v=""/>
    <s v="217616996"/>
    <s v=""/>
  </r>
  <r>
    <d v="2024-07-01T00:00:00"/>
    <x v="11"/>
    <n v="148799"/>
    <s v="Recuperado por CR VW (Vessel delay)"/>
    <s v="VW"/>
    <d v="2024-07-26T00:00:00"/>
    <s v="Pinhal"/>
    <s v="Inbound Premium"/>
    <n v="410.71"/>
    <n v="410.71"/>
    <n v="5.7474773236967089E-4"/>
    <s v="PC-Plant PC Resp"/>
    <s v="Cost Recovery"/>
    <s v="APTIV MANUFATURA E SERVICOS DE-727173"/>
    <s v="Empresa de Transportes Covre-Dummy"/>
    <s v="Emergencial com a Covre, parada de linha devido à atraso de liberação do Processo M0507/24."/>
    <s v="EMPRESA DE TRANSPORTES COVRE"/>
    <s v="PTA-00179809"/>
    <s v="33337465;"/>
    <s v=";"/>
    <s v=";"/>
    <s v="Aptiv"/>
    <s v="Premium - Productive"/>
    <s v="rodrigo.perez@aptiv.com"/>
    <s v="2024-07-26T02:43:22.69"/>
    <s v="2024-07-26T04:08:30.00"/>
    <s v="SA"/>
    <s v="Closed Not Recovered"/>
    <s v="0"/>
    <s v=""/>
    <s v="410.71"/>
    <s v="2024-07-26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07-26T04:08:30.00"/>
    <s v="0"/>
    <s v="EMPRESA DE TRANSPORTES COVRE"/>
    <s v=""/>
    <s v=""/>
    <s v="Aptiv"/>
    <s v=""/>
    <s v="Personal Estimate"/>
    <s v="Personal Estimate"/>
    <s v=""/>
    <s v=""/>
    <s v="0 Days 1 Hr 25 Min "/>
    <s v="500"/>
    <s v="Approved -  ;"/>
    <s v="410.71"/>
    <s v="410.71"/>
    <s v=";"/>
    <s v=";"/>
    <s v=";"/>
    <s v="BR"/>
    <s v="INTERIOR TAOS"/>
    <s v="USD"/>
    <s v=""/>
    <s v=""/>
    <s v=""/>
    <s v=""/>
    <s v="1"/>
    <s v="1"/>
    <s v=""/>
    <s v=""/>
    <s v="0"/>
    <s v=""/>
    <s v=""/>
    <s v=""/>
    <s v=""/>
    <s v=""/>
    <s v=""/>
    <s v=""/>
  </r>
  <r>
    <d v="2024-07-01T00:00:00"/>
    <x v="7"/>
    <n v="148981"/>
    <s v="Stock divergency"/>
    <s v="JOHN DEERE"/>
    <d v="2024-07-29T00:00:00"/>
    <s v="Ouros"/>
    <s v="Inbound Premium"/>
    <n v="198.29"/>
    <n v="198.29"/>
    <n v="2.7748710246057321E-4"/>
    <s v="OOOT-Other/Sales"/>
    <s v="Normal"/>
    <s v="Paraisopolis-10012"/>
    <s v="SERENDIPITY ELECTRONICS INC-1063584"/>
    <s v="Divergência de importado, Z-import"/>
    <s v="DHL Express SA"/>
    <s v="PTA-00180109"/>
    <s v="15422718;"/>
    <s v=";"/>
    <s v=";"/>
    <s v="Aptiv"/>
    <s v="Premium - Productive"/>
    <s v="william.de.siqueira@aptiv.com"/>
    <s v="2024-07-29T12:01:10.57"/>
    <s v="2024-07-29T05:50:30.00"/>
    <s v="SA"/>
    <s v="Closed Not Recovered"/>
    <s v="0"/>
    <s v=""/>
    <s v="0"/>
    <s v=""/>
    <s v="10023"/>
    <s v="Q11"/>
    <s v=""/>
    <s v=""/>
    <s v="Non-Recoverable"/>
    <s v=""/>
    <s v="198.29"/>
    <s v=""/>
    <s v="1390 DON HASKINS, STE. B"/>
    <s v="EL PASO"/>
    <s v="1063584"/>
    <s v="US"/>
    <s v="NA"/>
    <s v="TX"/>
    <s v="79936-6832"/>
    <s v="Av. Avelino Ribeiro, 900"/>
    <s v="PARAISOPOLIS"/>
    <s v="10012"/>
    <s v="BR"/>
    <s v="SA"/>
    <s v="Minas Gerais"/>
    <s v="37660-000"/>
    <s v="SPS"/>
    <s v="Approved"/>
    <s v="Edilson, Geraldo"/>
    <s v="2024-07-29T05:50:30.00"/>
    <s v="0"/>
    <s v=""/>
    <s v="6175311715"/>
    <s v=""/>
    <s v="Aptiv"/>
    <s v=""/>
    <s v="Invoice"/>
    <s v=""/>
    <s v=""/>
    <s v=""/>
    <s v="0 Days 5 Hr 49 Min "/>
    <s v="500"/>
    <s v="Approved -  ;; Approved -  ;"/>
    <s v="198.29"/>
    <s v="198.29"/>
    <s v=";"/>
    <s v=";"/>
    <s v=";"/>
    <s v="BR"/>
    <s v="John Deere e CNH "/>
    <s v="USD"/>
    <s v=""/>
    <s v=""/>
    <s v=""/>
    <s v=""/>
    <s v="1"/>
    <s v=""/>
    <s v=""/>
    <s v=""/>
    <s v="0"/>
    <s v=""/>
    <s v=""/>
    <s v=""/>
    <s v=""/>
    <s v="800114696"/>
    <s v=""/>
    <s v=""/>
  </r>
  <r>
    <d v="2024-07-01T00:00:00"/>
    <x v="7"/>
    <n v="148982"/>
    <s v="Stock divergency"/>
    <s v="JOHN DEERE"/>
    <d v="2024-07-26T00:00:00"/>
    <s v="Ouros"/>
    <s v="Inbound Premium"/>
    <n v="72.38"/>
    <n v="72.38"/>
    <n v="1.0128859990970947E-4"/>
    <s v="OOOT-Other/Sales"/>
    <s v="Normal"/>
    <s v="Paraisopolis-10012"/>
    <s v="KMC HOLDINGS, LLC-7092442"/>
    <s v="Divergência de importado, Z-import"/>
    <s v="DHL Express SA"/>
    <s v="PTA-00180104"/>
    <s v="13596686;"/>
    <s v=";"/>
    <s v=";"/>
    <s v="Aptiv"/>
    <s v="Premium - Productive"/>
    <s v="william.de.siqueira@aptiv.com"/>
    <s v="2024-07-29T12:05:00.00"/>
    <s v="2024-07-29T05:36:32.00"/>
    <s v="SA"/>
    <s v="Closed Not Recovered"/>
    <s v="0"/>
    <s v=""/>
    <s v="0"/>
    <s v=""/>
    <s v="10023"/>
    <s v="Q11"/>
    <s v=""/>
    <s v=""/>
    <s v="Non-Recoverable"/>
    <s v=""/>
    <s v="72.38"/>
    <s v=""/>
    <s v="620 S 1ST ST"/>
    <s v="MILWAUKEE"/>
    <s v="7092442"/>
    <s v="US"/>
    <s v="NA"/>
    <s v="WI"/>
    <s v="53204-1607"/>
    <s v="Av. Avelino Ribeiro, 900"/>
    <s v="PARAISOPOLIS"/>
    <s v="10012"/>
    <s v="BR"/>
    <s v="SA"/>
    <s v="Minas Gerais"/>
    <s v="37660-000"/>
    <s v="SPS"/>
    <s v="Approved"/>
    <s v="Edilson, Geraldo"/>
    <s v="2024-07-29T05:36:32.00"/>
    <s v="0"/>
    <s v=""/>
    <s v="2452770294"/>
    <s v=""/>
    <s v="Aptiv"/>
    <s v=""/>
    <s v="Invoice"/>
    <s v=""/>
    <s v=""/>
    <s v=""/>
    <s v="0 Days 5 Hr 31 Min "/>
    <s v="500"/>
    <s v="Approved -  ;; Approved -  ;"/>
    <s v="72.38"/>
    <s v="72.38"/>
    <s v=";"/>
    <s v=";"/>
    <s v=";"/>
    <s v="BR"/>
    <s v="EINSTEIN, EDISON"/>
    <s v="USD"/>
    <s v=""/>
    <s v=""/>
    <s v=""/>
    <s v=""/>
    <s v="1"/>
    <s v=""/>
    <s v=""/>
    <s v=""/>
    <s v="0"/>
    <s v=""/>
    <s v=""/>
    <s v=""/>
    <s v=""/>
    <s v="006090724"/>
    <s v=""/>
    <s v=""/>
  </r>
  <r>
    <d v="2024-07-01T00:00:00"/>
    <x v="8"/>
    <n v="149234"/>
    <s v="Supplier delay - Recovered by CN"/>
    <s v="FIAT"/>
    <d v="2024-07-30T00:00:00"/>
    <s v="Ouros"/>
    <s v="Inbound Premium"/>
    <n v="292.57"/>
    <n v="292.57"/>
    <n v="4.0942257081491709E-4"/>
    <s v="PC-Plant PC Resp"/>
    <s v="Cost Recovery"/>
    <s v="APTIV MANUFATURA E SERVICOS DE-743893"/>
    <s v="MURAT TICARET KABLO SANAYI ANONIM S-1068506"/>
    <s v="Delay from supplier, recuperado via credit note"/>
    <s v="DHL Express SA"/>
    <s v="PTA-00180208"/>
    <s v="35699068;"/>
    <s v=";"/>
    <s v=";"/>
    <s v="Aptiv"/>
    <s v="Premium - Productive"/>
    <s v="gislene.de.fatima.clemente@aptiv.com"/>
    <s v="2024-07-30T11:17:45.77"/>
    <s v="2024-07-30T12:02:01.00"/>
    <s v="SA"/>
    <s v="Closed Recovered"/>
    <s v="0"/>
    <s v=""/>
    <s v="0"/>
    <s v=""/>
    <s v="10023"/>
    <s v="Q11"/>
    <s v=""/>
    <s v=""/>
    <s v="Recoverable"/>
    <s v="We have cost recovery of half the value"/>
    <s v="292.57"/>
    <s v=""/>
    <s v="BELEDIYE SANAYI SITESI A BLOK"/>
    <s v="ISTANBUL (EUROPE)"/>
    <s v="1068506"/>
    <s v="TR"/>
    <s v="EMEA"/>
    <s v="34"/>
    <s v="34197"/>
    <s v="TV ANTONIO E FONSECA 250 BAIRRO"/>
    <s v="CONCEICAO DOS OUROS"/>
    <s v="743893"/>
    <s v="BR"/>
    <s v="SA"/>
    <s v="MG"/>
    <s v="37548-000"/>
    <s v="SPS"/>
    <s v="Approved"/>
    <s v="Edilson, Geraldo"/>
    <s v="2024-07-30T12:02:01.00"/>
    <s v="0"/>
    <s v=""/>
    <s v="2706278864"/>
    <s v=""/>
    <s v="Aptiv"/>
    <s v=""/>
    <s v="Invoice"/>
    <s v=""/>
    <s v=""/>
    <s v="MURAT TICARET KABLO SANAYI ANONIM S-7081838"/>
    <s v="0 Days 0 Hr 44 Min "/>
    <s v="500"/>
    <s v="Approved -  ;; Approved -  ;"/>
    <s v="292.57"/>
    <s v="292.57"/>
    <s v=";"/>
    <s v=";"/>
    <s v=";"/>
    <s v="BR"/>
    <s v="Vão Motor X6H"/>
    <s v="USD"/>
    <s v=""/>
    <s v=""/>
    <s v=""/>
    <s v=""/>
    <s v="1"/>
    <s v=""/>
    <s v=""/>
    <s v=""/>
    <s v="0"/>
    <s v=""/>
    <s v=""/>
    <s v=""/>
    <s v=""/>
    <s v="212301535"/>
    <s v=""/>
    <s v="212301535"/>
  </r>
  <r>
    <d v="2024-07-01T00:00:00"/>
    <x v="0"/>
    <n v="149324"/>
    <s v="Project - samples/ prototypes - absorvido em cotação"/>
    <s v="Stellantis"/>
    <d v="2024-07-30T00:00:00"/>
    <s v="Paraisopolis"/>
    <s v="Inbound Premium"/>
    <n v="290"/>
    <n v="290"/>
    <n v="4.058261118239258E-4"/>
    <s v="E1P-Prototypes/Samples"/>
    <s v="Cost Recovery"/>
    <s v="APTIV MANUFATURA E SERVICOS DE-724381"/>
    <s v="APTIV CENTEC II FW97-764037"/>
    <s v="Parts for project development. Freight will be absorbed at the quotation."/>
    <s v="DHL Express SA"/>
    <s v="PTA-00180281"/>
    <s v="33153107;"/>
    <s v=";"/>
    <s v=";"/>
    <s v="Aptiv"/>
    <s v="Premium - Productive"/>
    <s v="Stefany.Tressoldi@aptiv.com"/>
    <s v="2024-07-30T07:24:27.54"/>
    <s v="2024-07-30T07:41:38.00"/>
    <s v="SA"/>
    <s v="Closed Recovered"/>
    <s v="0"/>
    <s v=""/>
    <s v="290"/>
    <s v=""/>
    <s v="10012"/>
    <s v="Q11"/>
    <s v=""/>
    <s v="290"/>
    <s v="Recoverable"/>
    <s v=""/>
    <s v="290"/>
    <s v="USD"/>
    <s v="13701 MINES ROAD"/>
    <s v="LAREDO"/>
    <s v="764037"/>
    <s v="US"/>
    <s v="NA"/>
    <s v="TX"/>
    <s v="78045"/>
    <s v="AVENIDA AVELINO RIBEIRO, 900"/>
    <s v="PARAISOPOLIS"/>
    <s v="724381"/>
    <s v="BR"/>
    <s v="SA"/>
    <s v="MG"/>
    <s v="37660-000"/>
    <s v="SPS"/>
    <s v="Approved"/>
    <s v="Edilson, Geraldo"/>
    <s v="2024-07-30T07:41:38.00"/>
    <s v="0"/>
    <s v="Expeditors International"/>
    <s v=""/>
    <s v=""/>
    <s v="Aptiv"/>
    <s v=""/>
    <s v="Invoice"/>
    <s v="Invoice"/>
    <s v=""/>
    <s v=""/>
    <s v="0 Days 0 Hr 17 Min "/>
    <s v="500"/>
    <s v="Approved -  ;; Approved -  ;"/>
    <s v="290"/>
    <s v="290"/>
    <s v=";"/>
    <s v=";"/>
    <s v=";"/>
    <s v="BR"/>
    <s v="KZERO PL8"/>
    <s v="USD"/>
    <s v=""/>
    <s v=""/>
    <s v=""/>
    <s v=""/>
    <s v="1"/>
    <s v="1"/>
    <s v=""/>
    <s v=""/>
    <s v="0"/>
    <s v=""/>
    <s v=""/>
    <s v=""/>
    <s v=""/>
    <s v=""/>
    <s v=""/>
    <s v=""/>
  </r>
  <r>
    <d v="2024-07-01T00:00:00"/>
    <x v="5"/>
    <n v="149416"/>
    <s v="APTIV Shipment delay"/>
    <s v="CNH COMBINE"/>
    <d v="2024-07-31T00:00:00"/>
    <s v="Paraisopolis"/>
    <s v="Outbound Premium"/>
    <n v="534.67999999999995"/>
    <n v="534.67999999999995"/>
    <n v="7.4823139817247104E-4"/>
    <s v="OOOT-Other/Sales"/>
    <s v="Normal"/>
    <s v="CNH INDUSTRIAL BRASIL LTDA-764039"/>
    <s v="APTIV MANUFATURA E SERVICOS DE-734227"/>
    <s v="Motivo: Atraso no corte dos circuitos do OPS 31. Solicitado por Brian Lima"/>
    <s v="TRANSPORTADORA PITUTA"/>
    <s v=""/>
    <s v="35570545;"/>
    <s v="30;"/>
    <s v=";"/>
    <s v="Aptiv"/>
    <s v="Premium - Productive"/>
    <s v="aniger.f.martins@aptiv.com"/>
    <s v="2024-07-31T12:04:34.23"/>
    <s v="2024-07-31T12:04:12.00"/>
    <s v="SA"/>
    <s v="Closed Not Recovered"/>
    <s v="0"/>
    <s v=""/>
    <s v="0"/>
    <s v=""/>
    <s v="10012"/>
    <s v="Q11"/>
    <s v=""/>
    <s v=""/>
    <s v="Non-Recoverable"/>
    <s v=""/>
    <s v="2671.35"/>
    <s v=""/>
    <s v="AVENIDA AVELINO RIBEIRO, 900"/>
    <s v="PARAISOPOLIS"/>
    <s v="734227"/>
    <s v="BR"/>
    <s v="SA"/>
    <s v="MG"/>
    <s v="37660-000"/>
    <s v="AV JEROME CASE 1801"/>
    <s v="SOROCABA"/>
    <s v="764039"/>
    <s v="BR"/>
    <s v="SA"/>
    <s v="SP"/>
    <s v="18087-220"/>
    <s v="SPS"/>
    <s v="Pending"/>
    <s v=""/>
    <s v=""/>
    <s v="0"/>
    <s v=""/>
    <s v=""/>
    <s v=""/>
    <s v="Aptiv"/>
    <s v=""/>
    <s v="Email Quote"/>
    <s v=""/>
    <s v=""/>
    <s v=""/>
    <s v=""/>
    <s v="0"/>
    <s v="Pending - "/>
    <s v="534.68"/>
    <s v="534.68"/>
    <s v=";"/>
    <s v=";"/>
    <s v=";"/>
    <s v="BR"/>
    <s v="CNH-ARO 10 "/>
    <s v="BRL"/>
    <s v=""/>
    <s v=""/>
    <s v=""/>
    <s v="Motivo: Atraso no corte dos circuitos do OPS 31. Solicitado por Brian Lima"/>
    <s v="0.20015212"/>
    <s v=""/>
    <s v=""/>
    <s v=""/>
    <s v="0"/>
    <s v=""/>
    <s v=""/>
    <s v=""/>
    <s v=""/>
    <s v=""/>
    <s v=""/>
    <s v=""/>
  </r>
  <r>
    <d v="2024-08-01T00:00:00"/>
    <x v="6"/>
    <n v="149417"/>
    <s v="Lead time discrepancy between supplier/ customer"/>
    <s v="VW"/>
    <d v="2024-08-02T00:00:00"/>
    <s v="Pinhal"/>
    <s v="Inbound Premium"/>
    <n v="748.2"/>
    <n v="950"/>
    <n v="1.0470313685057285E-3"/>
    <s v="-"/>
    <s v="Cost Recovery"/>
    <s v="APTIV MANUFATURA E SERVICOS DE-727173"/>
    <s v="APTIV CONNECTION SYSTEMS (SHANGHAI)-7073266"/>
    <s v="Aéreo necessário devido à programação fora do Lead Time do fornecedor. Temos o OK do cliente para recuperação dos custos."/>
    <s v="JAS DO BRASIL LTD"/>
    <s v="PTA-00180443"/>
    <s v="35802857;"/>
    <s v=";"/>
    <s v=";"/>
    <s v="Customer"/>
    <s v="Premium - Productive"/>
    <s v="rodrigo.perez@aptiv.com"/>
    <s v="2024-07-31T12:05:52.98"/>
    <s v="2024-08-21T05:32:35.41"/>
    <s v="SA"/>
    <s v="Closed Recovered"/>
    <s v="0"/>
    <s v=""/>
    <s v="748.2"/>
    <s v="2024-08-01T00:00:00"/>
    <s v="10010"/>
    <s v="Q18"/>
    <s v=""/>
    <s v="748.2"/>
    <s v="Recoverable"/>
    <s v=""/>
    <s v="950"/>
    <s v="USD"/>
    <s v="PART 4K, 1/F, BUILDING 3, NO. 499"/>
    <s v="SHANGHAI"/>
    <s v="7073266"/>
    <s v="CN"/>
    <s v="AP"/>
    <s v="31"/>
    <s v="200131"/>
    <s v="JOSE MONFARDINI N 3 845 LOTEAMENTO"/>
    <s v="ESPIRITO SANTO DO PINHAL"/>
    <s v="727173"/>
    <s v="BR"/>
    <s v="SA"/>
    <s v="SP"/>
    <s v="13990000"/>
    <s v="SPS"/>
    <s v="Approved"/>
    <s v="Carvalho, Eliane R"/>
    <s v="2024-07-31T01:53:17.00"/>
    <s v="0"/>
    <s v="JAS DO BRASIL LTD"/>
    <s v="SHA47873424"/>
    <s v=""/>
    <s v="Aptiv"/>
    <s v=""/>
    <s v="Personal Estimate"/>
    <s v="Personal Estimate"/>
    <s v="VW"/>
    <s v=""/>
    <s v="0 Days 1 Hr 47 Min "/>
    <s v="1000"/>
    <s v="Approved -  ;; Approved -  ;"/>
    <s v="748.2"/>
    <s v="748.2"/>
    <s v=";"/>
    <s v=";"/>
    <s v=";"/>
    <s v="BR"/>
    <s v="INTERIOR"/>
    <s v="USD"/>
    <s v=""/>
    <s v=""/>
    <s v=""/>
    <s v=""/>
    <s v="1"/>
    <s v="1"/>
    <s v=""/>
    <s v=""/>
    <s v="0"/>
    <s v=""/>
    <s v=""/>
    <s v=""/>
    <s v=""/>
    <s v="219757144"/>
    <s v=""/>
    <s v=""/>
  </r>
  <r>
    <d v="2024-08-01T00:00:00"/>
    <x v="0"/>
    <n v="149625"/>
    <s v="Project  - samples/ prototype - recuperado preço/ peça"/>
    <s v="FIAT"/>
    <d v="2024-08-01T00:00:00"/>
    <s v="Paraisopolis"/>
    <s v="Inbound Premium"/>
    <n v="35"/>
    <n v="35"/>
    <n v="4.8979013495991041E-5"/>
    <s v="-"/>
    <s v="Cost Recovery"/>
    <s v="APTIV MANUFATURA E SERVICOS DE-724381"/>
    <s v="SERENDIPITY ELECTRONICS-749804"/>
    <s v="Parts for sales from protoypes pieces. Freigth included in the piece price."/>
    <s v="DHL Express SA"/>
    <s v="PTA-00180796"/>
    <s v="13820813;"/>
    <s v=";"/>
    <s v=";"/>
    <s v="Customer"/>
    <s v="Premium - Productive"/>
    <s v="Stefany.Tressoldi@aptiv.com"/>
    <s v="2024-08-01T01:43:49.79"/>
    <s v="2024-08-02T10:20:29.00"/>
    <s v="SA"/>
    <s v="Closed Recovered"/>
    <s v="0"/>
    <s v=""/>
    <s v="35"/>
    <s v=""/>
    <s v="10012"/>
    <s v="Q11"/>
    <s v=""/>
    <s v="35"/>
    <s v="Recoverable"/>
    <s v=""/>
    <s v="35"/>
    <s v="USD"/>
    <s v="152 E MAIN ST"/>
    <s v="HUNTINGTON"/>
    <s v="749804"/>
    <s v="US"/>
    <s v="NA"/>
    <s v="NY"/>
    <s v="11743-2958"/>
    <s v="AVENIDA AVELINO RIBEIRO, 900"/>
    <s v="PARAISOPOLIS"/>
    <s v="724381"/>
    <s v="BR"/>
    <s v="SA"/>
    <s v="MG"/>
    <s v="37660-000"/>
    <s v="SPS"/>
    <s v="Approved"/>
    <s v="Edilson, Geraldo"/>
    <s v="2024-08-02T10:20:29.00"/>
    <s v="0"/>
    <s v=""/>
    <s v=""/>
    <s v=""/>
    <s v="Aptiv"/>
    <s v=""/>
    <s v="Invoice"/>
    <s v="Invoice"/>
    <s v="FIAT"/>
    <s v=""/>
    <s v="0 Days 20 Hr 36 Min "/>
    <s v="500"/>
    <s v="Approved -  ;; Approved -  ;"/>
    <s v="35"/>
    <s v="35"/>
    <s v=";"/>
    <s v=";"/>
    <s v=";"/>
    <s v="BR"/>
    <s v="F2U"/>
    <s v="USD"/>
    <s v=""/>
    <s v=""/>
    <s v=""/>
    <s v="DPP76113"/>
    <s v="1"/>
    <s v="1"/>
    <s v=""/>
    <s v=""/>
    <s v="0"/>
    <s v=""/>
    <s v=""/>
    <s v=""/>
    <s v=""/>
    <s v=""/>
    <s v=""/>
    <s v=""/>
  </r>
  <r>
    <d v="2024-08-01T00:00:00"/>
    <x v="0"/>
    <n v="149636"/>
    <s v="Project  - samples/ prototype - frete aprovado pelo PM responsável"/>
    <s v="CNH COMBINE"/>
    <d v="2024-08-01T00:00:00"/>
    <s v="Paraisopolis"/>
    <s v="Inbound Premium"/>
    <n v="65"/>
    <n v="65"/>
    <n v="9.0961025063983358E-5"/>
    <s v="-"/>
    <s v="Cost Recovery"/>
    <s v="APTIV MANUFATURA E SERVICOS DE-724381"/>
    <s v="ANIXTER DEUTSCHLAND GMBH-1069426"/>
    <s v="Parts for project development. Freight approved by email by the Project Manager."/>
    <s v="DHL Express SA"/>
    <s v="PTA-00180797"/>
    <s v="33137625;"/>
    <s v=";"/>
    <s v=";"/>
    <s v="Customer"/>
    <s v="Premium - Productive"/>
    <s v="Stefany.Tressoldi@aptiv.com"/>
    <s v="2024-08-01T02:09:38.78"/>
    <s v="2024-08-02T10:20:43.00"/>
    <s v="SA"/>
    <s v="Closed Recovered"/>
    <s v="0"/>
    <s v=""/>
    <s v="65"/>
    <s v=""/>
    <s v="10012"/>
    <s v="Q11"/>
    <s v=""/>
    <s v="65"/>
    <s v="Recoverable"/>
    <s v=""/>
    <s v="65"/>
    <s v="USD"/>
    <s v="HEINRICH-LANZ-STR. 3"/>
    <s v="KORNTAL-MUENCHINGEN"/>
    <s v="1069426"/>
    <s v="DE"/>
    <s v="EMEA"/>
    <s v="BW"/>
    <s v="70825"/>
    <s v="AVENIDA AVELINO RIBEIRO, 900"/>
    <s v="PARAISOPOLIS"/>
    <s v="724381"/>
    <s v="BR"/>
    <s v="SA"/>
    <s v="MG"/>
    <s v="37660-000"/>
    <s v="SPS"/>
    <s v="Approved"/>
    <s v="Edilson, Geraldo"/>
    <s v="2024-08-02T10:20:43.00"/>
    <s v="0"/>
    <s v=""/>
    <s v=""/>
    <s v=""/>
    <s v="Aptiv"/>
    <s v=""/>
    <s v="Invoice"/>
    <s v="Invoice"/>
    <s v="CNH COMBINE"/>
    <s v=""/>
    <s v="0 Days 20 Hr 11 Min "/>
    <s v="500"/>
    <s v="Approved -  ;; Approved -  ;"/>
    <s v="65"/>
    <s v="65"/>
    <s v=";"/>
    <s v=";"/>
    <s v=";"/>
    <s v="BR"/>
    <s v="APL91 48 e 61R"/>
    <s v="USD"/>
    <s v=""/>
    <s v=""/>
    <s v=""/>
    <s v="DPP76201"/>
    <s v="1"/>
    <s v="1"/>
    <s v=""/>
    <s v=""/>
    <s v="0"/>
    <s v=""/>
    <s v=""/>
    <s v=""/>
    <s v=""/>
    <s v="408660822"/>
    <s v=""/>
    <s v=""/>
  </r>
  <r>
    <d v="2024-08-01T00:00:00"/>
    <x v="0"/>
    <n v="149650"/>
    <s v="Project  - samples/ prototype - recuperado NQE"/>
    <s v="VW"/>
    <d v="2024-08-05T00:00:00"/>
    <s v="Pinhal"/>
    <s v="Inbound Premium"/>
    <n v="33.090000000000003"/>
    <n v="50"/>
    <n v="4.6306158759495534E-5"/>
    <s v="-"/>
    <s v="Cost Recovery"/>
    <s v="APTIV MANUFATURA E SERVICOS DE-104991"/>
    <s v="FEP FAHRZEUGELEKTRIK PIRNA GMBH-7046317"/>
    <s v="Parts for project development. Freight will be absorbed in the NQE 266-24"/>
    <s v="DHL Express SA"/>
    <s v="PTA-00180637"/>
    <s v="15527131;"/>
    <s v=";"/>
    <s v=";"/>
    <s v="Aptiv"/>
    <s v="Premium - Productive"/>
    <s v="bruno.g.silva2@aptiv.com"/>
    <s v="2024-08-01T02:59:55.41"/>
    <s v="2024-08-23T02:20:19.51"/>
    <s v="SA"/>
    <s v="Closed Recovered"/>
    <s v="0"/>
    <s v=""/>
    <s v="33.09"/>
    <s v="2024-08-01T00:00:00"/>
    <s v="10010"/>
    <s v="Q18"/>
    <s v=""/>
    <s v="33.09"/>
    <s v="Recoverable"/>
    <s v=""/>
    <s v="50"/>
    <s v="USD"/>
    <s v="HUGO-KUETTNER-STR. 8"/>
    <s v="PIRNA"/>
    <s v="7046317"/>
    <s v="DE"/>
    <s v="EMEA"/>
    <s v="SN"/>
    <s v="01796"/>
    <s v="RODOVIA SP 342 KM 196"/>
    <s v="ESPIRITO SANTO DO PINHAL"/>
    <s v="104991"/>
    <s v="BR"/>
    <s v="SA"/>
    <s v="SP"/>
    <s v="13990-000"/>
    <s v="SPS"/>
    <s v="Approved"/>
    <s v="Edilson, Geraldo"/>
    <s v="2024-08-01T03:08:42.00"/>
    <s v="0"/>
    <s v="DHL Express SA"/>
    <s v="9880011105"/>
    <s v=""/>
    <s v="Aptiv"/>
    <s v=""/>
    <s v="Personal Estimate"/>
    <s v="Personal Estimate"/>
    <s v=""/>
    <s v=""/>
    <s v="0 Days 0 Hr 8 Min "/>
    <s v="500"/>
    <s v="Approved -  ;"/>
    <s v="33.09"/>
    <s v="33.09"/>
    <s v=";"/>
    <s v=";"/>
    <s v=";"/>
    <s v="BR"/>
    <s v="MOTOR TAOS"/>
    <s v="USD"/>
    <s v=""/>
    <s v=""/>
    <s v=""/>
    <s v=""/>
    <s v="1"/>
    <s v="1"/>
    <s v=""/>
    <s v=""/>
    <s v="0"/>
    <s v=""/>
    <s v=""/>
    <s v=""/>
    <s v=""/>
    <s v="177220647"/>
    <s v=""/>
    <s v=""/>
  </r>
  <r>
    <d v="2024-08-01T00:00:00"/>
    <x v="3"/>
    <n v="150032"/>
    <s v="Customer reschedule - Consulta 22"/>
    <s v="FIAT"/>
    <d v="2024-08-06T00:00:00"/>
    <s v="Ouros"/>
    <s v="Inbound Premium"/>
    <n v="82.43"/>
    <n v="82.43"/>
    <n v="1.1535257378498691E-4"/>
    <s v="-"/>
    <s v="Cost Recovery Pending"/>
    <s v="APTIV MANUFATURA E SERVICOS DE-743893"/>
    <s v="DELFINGEN IT-VERONA SRL-1056586"/>
    <s v="aumento FIRE -  Consulta 22 - Aumento FIRE"/>
    <s v="DHL Express SA"/>
    <s v="PTA-00180992"/>
    <s v="13570856;"/>
    <s v=";"/>
    <s v=";"/>
    <s v="Customer"/>
    <s v="Premium - Productive"/>
    <s v="lua.barbosa.ribeiro@aptiv.com"/>
    <s v="2024-08-05T12:31:41.39"/>
    <s v="2024-08-14T12:42:21.14"/>
    <s v="SA"/>
    <s v="Open"/>
    <s v="0"/>
    <s v=""/>
    <s v="0"/>
    <s v="2024-08-13T00:00:00"/>
    <s v="10023"/>
    <s v="Q11"/>
    <s v=""/>
    <s v="82.43"/>
    <s v="Recoverable"/>
    <s v=""/>
    <s v="82.43"/>
    <s v="USD"/>
    <s v="LOCALITA VANZELLE 3"/>
    <s v="RIVOLI VERONESE"/>
    <s v="1056586"/>
    <s v="IT"/>
    <s v="EMEA"/>
    <s v="VR"/>
    <s v="37010"/>
    <s v="TV ANTONIO E FONSECA 250 BAIRRO"/>
    <s v="CONCEICAO DOS OUROS"/>
    <s v="743893"/>
    <s v="BR"/>
    <s v="SA"/>
    <s v="MG"/>
    <s v="37548-000"/>
    <s v="SPS"/>
    <s v="Approved"/>
    <s v="Edilson, Geraldo"/>
    <s v="2024-08-05T01:25:48.00"/>
    <s v="0"/>
    <s v=""/>
    <s v="6291411906"/>
    <s v=""/>
    <s v="Customer"/>
    <s v=""/>
    <s v="Invoice"/>
    <s v="Invoice"/>
    <s v="FIAT"/>
    <s v=""/>
    <s v="0 Days 0 Hr 54 Min "/>
    <s v="500"/>
    <s v="Approved -  ;; Approved -  ;"/>
    <s v="82.43"/>
    <s v="82.43"/>
    <s v=";"/>
    <s v=";"/>
    <s v=";"/>
    <s v="BR"/>
    <s v="FIRE"/>
    <s v="USD"/>
    <s v=""/>
    <s v=""/>
    <s v=""/>
    <s v=""/>
    <s v="1"/>
    <s v="1"/>
    <s v=""/>
    <s v=""/>
    <s v="0"/>
    <s v=""/>
    <s v=""/>
    <s v=""/>
    <s v=""/>
    <s v="505882451"/>
    <s v=""/>
    <s v=""/>
  </r>
  <r>
    <d v="2024-08-01T00:00:00"/>
    <x v="11"/>
    <n v="150111"/>
    <s v="ETA delay"/>
    <s v="VW"/>
    <d v="2024-08-06T00:00:00"/>
    <s v="Pinhal"/>
    <s v="Inbound Premium"/>
    <n v="1918.4"/>
    <n v="1918.4"/>
    <n v="2.6846096997345491E-3"/>
    <s v="-"/>
    <s v="Normal"/>
    <s v="APTIV MANUFATURA E SERVICOS DE-727173"/>
    <s v="WEWIRE ACAMBARO MEXICO S DE R L DE-763274"/>
    <s v="Air required due to the congestion of the Ports in Mexico, Consolidated did not meet the ETA and moving the cargo by FCL would be the same ETA in Brazil."/>
    <s v="DHL Express SA"/>
    <s v="PTA-00181240"/>
    <s v="35386903;"/>
    <s v=";"/>
    <s v=";"/>
    <s v="Aptiv"/>
    <s v="Premium - Productive"/>
    <s v="rodrigo.perez@aptiv.com"/>
    <s v="2024-08-06T02:28:35.17"/>
    <s v="2024-08-06T09:31:57.00"/>
    <s v="SA"/>
    <s v="Closed Not Recovered"/>
    <s v="0"/>
    <s v=""/>
    <s v="0"/>
    <s v="2024-08-05T00:00:00"/>
    <s v="10010"/>
    <s v="Q18"/>
    <s v=""/>
    <s v=""/>
    <s v="Non-Recoverable"/>
    <s v=""/>
    <s v="1918.4"/>
    <s v=""/>
    <s v="CARRETERA ACAMABARO A TARANDACUAO K"/>
    <s v="ACAMABARO"/>
    <s v="763274"/>
    <s v="MX"/>
    <s v="NA"/>
    <s v="GT"/>
    <s v="38762"/>
    <s v="JOSE MONFARDINI N 3 845 LOTEAMENTO"/>
    <s v="ESPIRITO SANTO DO PINHAL"/>
    <s v="727173"/>
    <s v="BR"/>
    <s v="SA"/>
    <s v="SP"/>
    <s v="13990000"/>
    <s v="SPS"/>
    <s v="Approved"/>
    <s v="Flores, Lorena"/>
    <s v="2024-08-06T09:31:57.00"/>
    <s v="0"/>
    <s v=""/>
    <s v=""/>
    <s v=""/>
    <s v="Aptiv"/>
    <s v=""/>
    <s v="Personal Estimate"/>
    <s v=""/>
    <s v=""/>
    <s v=""/>
    <s v="0 Days 7 Hr 3 Min "/>
    <s v=""/>
    <s v="Approved -  ;; Approved -  ;; Approved - Approved by Teams on 8/6. ;"/>
    <s v="1918.4"/>
    <s v="1918.4"/>
    <s v=";"/>
    <s v=";"/>
    <s v=";"/>
    <s v="BR"/>
    <s v="INTERIOR"/>
    <s v="USD"/>
    <s v=""/>
    <s v=""/>
    <s v=""/>
    <s v="35374503"/>
    <s v="1"/>
    <s v=""/>
    <s v=""/>
    <s v=""/>
    <s v="0"/>
    <s v=""/>
    <s v=""/>
    <s v=""/>
    <s v=""/>
    <s v=""/>
    <s v=""/>
    <s v=""/>
  </r>
  <r>
    <d v="2024-08-01T00:00:00"/>
    <x v="0"/>
    <n v="150113"/>
    <s v="Project  - samples/ prototype - recuperado SC"/>
    <s v="JOHN DEERE"/>
    <d v="2024-08-05T00:00:00"/>
    <s v="Paraisopolis"/>
    <s v="Inbound Premium"/>
    <n v="102"/>
    <n v="102"/>
    <n v="1.427388393311739E-4"/>
    <s v="-"/>
    <s v="Cost Recovery"/>
    <s v="APTIV MANUFATURA E SERVICOS DE-724381"/>
    <s v="FEDERAL MOGUL-761229"/>
    <s v="Parts for project development. Freight will be absorbed in the SC 587-23 quotation."/>
    <s v="DHL Express SA"/>
    <s v="PTA-00181059"/>
    <s v="M3569008;"/>
    <s v=";"/>
    <s v=";"/>
    <s v="Aptiv"/>
    <s v="Premium - Productive"/>
    <s v="rayzza.peres@aptiv.com"/>
    <s v="2024-08-05T06:19:08.58"/>
    <s v="2024-08-05T07:39:06.00"/>
    <s v="SA"/>
    <s v="Closed Recovered"/>
    <s v="0"/>
    <s v=""/>
    <s v="102"/>
    <s v=""/>
    <s v="10012"/>
    <s v="Q11"/>
    <s v=""/>
    <s v="102"/>
    <s v="Recoverable"/>
    <s v=""/>
    <s v="102"/>
    <s v="USD"/>
    <s v="1280 DON HASKINS DRIVE"/>
    <s v="EL PASO"/>
    <s v="761229"/>
    <s v="US"/>
    <s v="NA"/>
    <s v="TX"/>
    <s v="79936"/>
    <s v="AVENIDA AVELINO RIBEIRO, 900"/>
    <s v="PARAISOPOLIS"/>
    <s v="724381"/>
    <s v="BR"/>
    <s v="SA"/>
    <s v="MG"/>
    <s v="37660-000"/>
    <s v="SPS"/>
    <s v="Approved"/>
    <s v="Edilson, Geraldo"/>
    <s v="2024-08-05T07:39:06.00"/>
    <s v="0"/>
    <s v="DHL Express SA"/>
    <s v=""/>
    <s v=""/>
    <s v="Aptiv"/>
    <s v=""/>
    <s v="Invoice"/>
    <s v="Invoice"/>
    <s v=""/>
    <s v=""/>
    <s v="0 Days 1 Hr 19 Min "/>
    <s v="500"/>
    <s v="Approved -  ;; Approved -  ;"/>
    <s v="102"/>
    <s v="102"/>
    <s v=";"/>
    <s v=";"/>
    <s v=";"/>
    <s v="BR"/>
    <s v="SABIA"/>
    <s v="USD"/>
    <s v=""/>
    <s v=""/>
    <s v=""/>
    <s v="M3569008"/>
    <s v="1"/>
    <s v="1"/>
    <s v=""/>
    <s v=""/>
    <s v="0"/>
    <s v=""/>
    <s v=""/>
    <s v=""/>
    <s v=""/>
    <s v=""/>
    <s v=""/>
    <s v=""/>
  </r>
  <r>
    <d v="2024-08-01T00:00:00"/>
    <x v="2"/>
    <n v="150249"/>
    <s v="Internal strategy - discount"/>
    <s v="GM"/>
    <d v="2024-08-06T00:00:00"/>
    <s v="Pinhal"/>
    <s v="Outbound Premium"/>
    <n v="258.58999999999997"/>
    <n v="477.96"/>
    <n v="3.6187094571223777E-4"/>
    <s v="-"/>
    <s v="Normal"/>
    <s v="GENERAL MOTORS DO BRASIL LTDA-701239"/>
    <s v="APTIV MANUFATURA E SERVICOS DE-727173"/>
    <s v="Discount aplicado no planejamento da GM, fazendo com que entramos em atraso de entrega."/>
    <s v="TRANSPORTADORA PITUTA"/>
    <s v="PTA-00181192"/>
    <s v="35725657;"/>
    <s v=";"/>
    <s v=";"/>
    <s v="Aptiv"/>
    <s v="Premium - Productive"/>
    <s v="maria.luiza.ferreira@aptiv.com"/>
    <s v="2024-08-06T03:06:25.57"/>
    <s v="2024-08-26T12:07:24.44"/>
    <s v="SA"/>
    <s v="Closed Not Recovered"/>
    <s v="0"/>
    <s v=""/>
    <s v="258.59"/>
    <s v="2024-08-06T00:00:00"/>
    <s v="10010"/>
    <s v="Q18"/>
    <s v=""/>
    <s v="1291.95"/>
    <s v="Non-Recoverable"/>
    <s v=""/>
    <s v="2388"/>
    <s v="BRL"/>
    <s v="JOSE MONFARDINI N 3 845 LOTEAMENTO"/>
    <s v="ESPIRITO SANTO DO PINHAL"/>
    <s v="727173"/>
    <s v="BR"/>
    <s v="SA"/>
    <s v="SP"/>
    <s v="13990000"/>
    <s v="AVENIDA GOIAS 1805"/>
    <s v="SAO CAETANO DO SUL"/>
    <s v="701239"/>
    <s v="BR"/>
    <s v="SA"/>
    <s v="SP"/>
    <s v="09550-900"/>
    <s v="SPS"/>
    <s v="Approved"/>
    <s v="Edilson, Geraldo"/>
    <s v="2024-08-06T06:12:02.00"/>
    <s v="0"/>
    <s v="TRANSPORTADORA PITUTA"/>
    <s v="ESP-001036158/24"/>
    <s v=""/>
    <s v="Aptiv"/>
    <s v=""/>
    <s v="Personal Estimate"/>
    <s v="Invoice"/>
    <s v=""/>
    <s v=""/>
    <s v="0 Days 3 Hr 5 Min "/>
    <s v="500"/>
    <s v="Approved -  ;; Approved -  ;"/>
    <s v="258.59"/>
    <s v="258.59"/>
    <s v=";"/>
    <s v=";"/>
    <s v=";"/>
    <s v="BR"/>
    <s v="BODY SBUV"/>
    <s v="BRL"/>
    <s v=""/>
    <s v=""/>
    <s v=""/>
    <s v="35725657"/>
    <s v="0.20015212"/>
    <s v="0.20015212"/>
    <s v=""/>
    <s v=""/>
    <s v="0"/>
    <s v=""/>
    <s v=""/>
    <s v=""/>
    <s v=""/>
    <s v=""/>
    <s v=""/>
    <s v=""/>
  </r>
  <r>
    <d v="2024-08-01T00:00:00"/>
    <x v="6"/>
    <n v="150254"/>
    <s v="Leadtime discrepancy between supplier / customer"/>
    <s v="VW"/>
    <d v="2024-08-07T00:00:00"/>
    <s v="Pinhal"/>
    <s v="Inbound Premium"/>
    <n v="71.03"/>
    <n v="71.03"/>
    <n v="9.939940938914982E-5"/>
    <s v="-"/>
    <s v="Normal"/>
    <s v="APTIV MANUFATURA E SERVICOS DE-727173"/>
    <s v="MOLEX INTERCONNECT GMBH-1057310"/>
    <s v="Diferença de lead time"/>
    <s v="DHL Express SA"/>
    <s v="PTA-00181197"/>
    <s v="15499466;"/>
    <s v=";"/>
    <s v=";"/>
    <s v="Aptiv"/>
    <s v="Premium - Productive"/>
    <s v="Joliel.Willian.Reis@aptiv.com"/>
    <s v="2024-08-06T06:15:59.11"/>
    <s v="2024-08-26T11:32:41.99"/>
    <s v="SA"/>
    <s v="Closed Not Recovered"/>
    <s v="0"/>
    <s v=""/>
    <s v="71.03"/>
    <s v="2024-08-06T00:00:00"/>
    <s v="10010"/>
    <s v="Q18"/>
    <s v=""/>
    <s v="71.03"/>
    <s v="Non-Recoverable"/>
    <s v=""/>
    <s v="71.03"/>
    <s v="USD"/>
    <s v="GRASHOFSTR 17"/>
    <s v="ETTLINGEN"/>
    <s v="1057310"/>
    <s v="DE"/>
    <s v="EMEA"/>
    <s v="BW"/>
    <s v="76275"/>
    <s v="JOSE MONFARDINI N 3 845 LOTEAMENTO"/>
    <s v="ESPIRITO SANTO DO PINHAL"/>
    <s v="727173"/>
    <s v="BR"/>
    <s v="SA"/>
    <s v="SP"/>
    <s v="13990000"/>
    <s v="SPS"/>
    <s v="Approved"/>
    <s v="Edilson, Geraldo"/>
    <s v="2024-08-06T06:35:07.00"/>
    <s v="0"/>
    <s v="DHL Express SA"/>
    <s v="7633649914"/>
    <s v=""/>
    <s v="Aptiv"/>
    <s v=""/>
    <s v="Personal Estimate"/>
    <s v="Personal Estimate"/>
    <s v="VW"/>
    <s v=""/>
    <s v="0 Days 0 Hr 19 Min "/>
    <s v="500"/>
    <s v="Approved -  ;; Approved -  ;"/>
    <s v="71.03"/>
    <s v="71.03"/>
    <s v=";"/>
    <s v=";"/>
    <s v=";"/>
    <s v="BR"/>
    <s v="GM"/>
    <s v="USD"/>
    <s v=""/>
    <s v=""/>
    <s v=""/>
    <s v=""/>
    <s v="1"/>
    <s v="1"/>
    <s v=""/>
    <s v=""/>
    <s v="0"/>
    <s v=""/>
    <s v=""/>
    <s v=""/>
    <s v=""/>
    <s v="490218272"/>
    <s v=""/>
    <s v=""/>
  </r>
  <r>
    <d v="2024-08-01T00:00:00"/>
    <x v="0"/>
    <n v="150578"/>
    <s v="Project  - samples/ prototype - recuperado SC"/>
    <s v="JOHN DEERE"/>
    <d v="2024-08-08T00:00:00"/>
    <s v="Paraisopolis"/>
    <s v="Inbound Premium"/>
    <n v="204"/>
    <n v="204"/>
    <n v="2.854776786623478E-4"/>
    <s v="-"/>
    <s v="Cost Recovery"/>
    <s v="APTIV MANUFATURA E SERVICOS DE-724381"/>
    <s v="AMPHENOL-766585"/>
    <s v="Parts for project development. Freight will be absorbed in the SC 587-23 quotation."/>
    <s v="DHL Express SA"/>
    <s v="PTA-00181600"/>
    <s v="35511804;"/>
    <s v=";"/>
    <s v=";"/>
    <s v="Aptiv"/>
    <s v="Premium - Productive"/>
    <s v="rayzza.peres@aptiv.com"/>
    <s v="2024-08-08T12:30:37.46"/>
    <s v="2024-08-08T02:57:16.00"/>
    <s v="SA"/>
    <s v="Closed Recovered"/>
    <s v="0"/>
    <s v=""/>
    <s v="0"/>
    <s v=""/>
    <s v="10012"/>
    <s v="Q11"/>
    <s v=""/>
    <s v="204"/>
    <s v="Recoverable"/>
    <s v=""/>
    <s v="204"/>
    <s v=""/>
    <s v="301 CROSSROAD AVE"/>
    <s v="LAREDO"/>
    <s v="766585"/>
    <s v="US"/>
    <s v="NA"/>
    <s v="TX"/>
    <s v="78045"/>
    <s v="AVENIDA AVELINO RIBEIRO, 900"/>
    <s v="PARAISOPOLIS"/>
    <s v="724381"/>
    <s v="BR"/>
    <s v="SA"/>
    <s v="MG"/>
    <s v="37660-000"/>
    <s v="SPS"/>
    <s v="Approved"/>
    <s v="Edilson, Geraldo"/>
    <s v="2024-08-08T02:57:16.00"/>
    <s v="0"/>
    <s v="DHL Express SA"/>
    <s v=""/>
    <s v=""/>
    <s v="Aptiv"/>
    <s v=""/>
    <s v="Invoice"/>
    <s v="Invoice"/>
    <s v=""/>
    <s v=""/>
    <s v="0 Days 2 Hr 26 Min "/>
    <s v="500"/>
    <s v="Approved -  ;; Approved -  ;"/>
    <s v="204"/>
    <s v="204"/>
    <s v=";"/>
    <s v=";"/>
    <s v=";"/>
    <s v="BR"/>
    <s v="CARDEAL"/>
    <s v="USD"/>
    <s v=""/>
    <s v=""/>
    <s v=""/>
    <s v="35511804"/>
    <s v="1"/>
    <s v=""/>
    <s v=""/>
    <s v=""/>
    <s v="0"/>
    <s v=""/>
    <s v=""/>
    <s v=""/>
    <s v=""/>
    <s v=""/>
    <s v=""/>
    <s v=""/>
  </r>
  <r>
    <d v="2024-08-01T00:00:00"/>
    <x v="0"/>
    <n v="150762"/>
    <s v="Project  - samples/ prototype - recuperado pelo time de vendas"/>
    <s v="GM"/>
    <d v="2024-08-09T00:00:00"/>
    <s v="Pinhal"/>
    <s v="Inbound Premium"/>
    <n v="1140.8699999999999"/>
    <n v="1140.8699999999999"/>
    <n v="1.5965339179191799E-3"/>
    <s v="-"/>
    <s v="Cost Recovery"/>
    <s v="APTIV MANUFATURA E SERVICOS DE-728338"/>
    <s v="LEAR BRASIL IND COM I AUT LTDA-Dummy"/>
    <s v="Parts for project development. Freight will be absorbed at the sale team"/>
    <s v="TRANSPORTADORA PITUTA"/>
    <s v="PTA-00182800"/>
    <s v="35258943;"/>
    <s v=";"/>
    <s v=";"/>
    <s v="Aptiv"/>
    <s v="Premium - Productive"/>
    <s v="Stefany.Tressoldi@aptiv.com"/>
    <s v="2024-08-09T12:22:18.43"/>
    <s v="2024-08-22T01:06:22.57"/>
    <s v="SA"/>
    <s v="Closed Recovered"/>
    <s v="0"/>
    <s v=""/>
    <s v="0"/>
    <s v=""/>
    <s v="10010"/>
    <s v="Q18"/>
    <s v=""/>
    <s v="1140.87"/>
    <s v="Recoverable"/>
    <s v=""/>
    <s v="5700"/>
    <s v="USD"/>
    <s v="R ONORIO BORTOLATO 1465"/>
    <s v="NAVEGANTES"/>
    <s v="Dummy"/>
    <s v="BR"/>
    <s v="SA"/>
    <s v="SANTA CATARINA"/>
    <s v="88375-000"/>
    <s v="JOSE MONFARDINI N 3 845 LOTEAMENTO"/>
    <s v="ESPIRITO SANTO DO PINHAL"/>
    <s v="728338"/>
    <s v="BR"/>
    <s v="SA"/>
    <s v="SP"/>
    <s v="13990000"/>
    <s v="SPS"/>
    <s v="Approved"/>
    <s v="Flores, Lorena"/>
    <s v="2024-08-19T07:49:11.00"/>
    <s v="0"/>
    <s v=""/>
    <s v=""/>
    <s v=""/>
    <s v="Aptiv"/>
    <s v=""/>
    <s v="Invoice"/>
    <s v="Invoice"/>
    <s v=""/>
    <s v=""/>
    <s v="10 Days 7 Hr 26 Min "/>
    <s v=""/>
    <s v="Approved -  ;; Approved -  ;; Approved - Approved by Teams on 8/19. ;"/>
    <s v="1140.87"/>
    <s v="1140.87"/>
    <s v=";"/>
    <s v=";"/>
    <s v=";"/>
    <s v="BR"/>
    <s v="BSUV/PICKUP"/>
    <s v="BRL"/>
    <s v=""/>
    <s v=""/>
    <s v=""/>
    <s v="Frete será repassado ao cliente conforme alinhado com o time de vendas "/>
    <s v="0.20015212"/>
    <s v="1"/>
    <s v=""/>
    <s v=""/>
    <s v="0"/>
    <s v=""/>
    <s v=""/>
    <s v=""/>
    <s v=""/>
    <s v=""/>
    <s v=""/>
    <s v=""/>
  </r>
  <r>
    <d v="2024-08-01T00:00:00"/>
    <x v="0"/>
    <n v="150918"/>
    <s v="Project  - samples/ prototype - recuperado SC"/>
    <s v="JOHN DEERE"/>
    <d v="2024-08-12T00:00:00"/>
    <s v="Paraisopolis"/>
    <s v="Inbound Premium"/>
    <n v="477"/>
    <n v="477"/>
    <n v="6.6751398393107789E-4"/>
    <s v="-"/>
    <s v="Cost Recovery"/>
    <s v="APTIV MANUFATURA E SERVICOS DE-724381"/>
    <s v="MOLEX ELEKTRONIK GMBH-7005671"/>
    <s v="Parts for project development. Freight will be absorbed in the SC 587-23 quotation."/>
    <s v="DHL Express SA"/>
    <s v="PTA-00182047"/>
    <s v="33372790;"/>
    <s v=";"/>
    <s v=";"/>
    <s v="Aptiv"/>
    <s v="Premium - Productive"/>
    <s v="rayzza.peres@aptiv.com"/>
    <s v="2024-08-12T11:56:06.66"/>
    <s v="2024-08-13T11:01:39.00"/>
    <s v="SA"/>
    <s v="Closed Recovered"/>
    <s v="0"/>
    <s v=""/>
    <s v="477"/>
    <s v=""/>
    <s v="10012"/>
    <s v="Q11"/>
    <s v=""/>
    <s v="477"/>
    <s v="Recoverable"/>
    <s v=""/>
    <s v="477"/>
    <s v="USD"/>
    <s v="GRASHOFSTR. 17"/>
    <s v="ETTLINGEN"/>
    <s v="7005671"/>
    <s v="DE"/>
    <s v="EMEA"/>
    <s v="BW"/>
    <s v="76275"/>
    <s v="AVENIDA AVELINO RIBEIRO, 900"/>
    <s v="PARAISOPOLIS"/>
    <s v="724381"/>
    <s v="BR"/>
    <s v="SA"/>
    <s v="MG"/>
    <s v="37660-000"/>
    <s v="SPS"/>
    <s v="Approved"/>
    <s v="Edilson, Geraldo"/>
    <s v="2024-08-13T11:01:39.00"/>
    <s v="0"/>
    <s v="DHL Express SA"/>
    <s v=""/>
    <s v=""/>
    <s v="Aptiv"/>
    <s v=""/>
    <s v="Invoice"/>
    <s v="Invoice"/>
    <s v=""/>
    <s v=""/>
    <s v="0 Days 23 Hr 5 Min "/>
    <s v="500"/>
    <s v="Approved -  ;; Approved -  ;"/>
    <s v="477"/>
    <s v="477"/>
    <s v=";"/>
    <s v=";"/>
    <s v=";"/>
    <s v="BR"/>
    <s v="CARDEAL"/>
    <s v="USD"/>
    <s v=""/>
    <s v=""/>
    <s v=""/>
    <s v="33372790"/>
    <s v="1"/>
    <s v="1"/>
    <s v=""/>
    <s v=""/>
    <s v="0"/>
    <s v=""/>
    <s v=""/>
    <s v=""/>
    <s v=""/>
    <s v="006944334"/>
    <s v=""/>
    <s v=""/>
  </r>
  <r>
    <d v="2024-08-01T00:00:00"/>
    <x v="11"/>
    <n v="150946"/>
    <s v="Vessel delay/ Leadtime discrepancy between supplier / customer"/>
    <s v="VW"/>
    <d v="2024-08-13T00:00:00"/>
    <s v="Pinhal"/>
    <s v="Inbound Premium"/>
    <n v="282.5"/>
    <n v="7500"/>
    <n v="3.9533060893192767E-4"/>
    <s v="-"/>
    <s v="Normal"/>
    <s v="APTIV MANUFATURA E SERVICOS DE-727173"/>
    <s v="WEWIRE ACAMBARO MEXICO S DE R L DE-763274"/>
    <s v="Air required due to the congestion of the Ports in Mexico. We also have a lead time mismatch between supplier and customer. No carrier pays for extra freight caused by port congestion."/>
    <s v="DHL Express SA"/>
    <s v="PTA-00183088"/>
    <s v="35374503;"/>
    <s v=";"/>
    <s v=";"/>
    <s v="Aptiv"/>
    <s v="Premium - Productive"/>
    <s v="rodrigo.perez@aptiv.com"/>
    <s v="2024-08-20T05:34:45.91"/>
    <s v="2024-08-26T12:08:29.08"/>
    <s v="SA"/>
    <s v="Closed Not Recovered"/>
    <s v="0"/>
    <s v=""/>
    <s v="282.5"/>
    <s v="2024-08-12T00:00:00"/>
    <s v="10010"/>
    <s v="Q18"/>
    <s v=""/>
    <s v="282.5"/>
    <s v="Non-Recoverable"/>
    <s v=""/>
    <s v="7500"/>
    <s v="USD"/>
    <s v="CARRETERA ACAMABARO A TARANDACUAO K"/>
    <s v="ACAMABARO"/>
    <s v="763274"/>
    <s v="MX"/>
    <s v="NA"/>
    <s v="GT"/>
    <s v="38762"/>
    <s v="JOSE MONFARDINI N 3 845 LOTEAMENTO"/>
    <s v="ESPIRITO SANTO DO PINHAL"/>
    <s v="727173"/>
    <s v="BR"/>
    <s v="SA"/>
    <s v="SP"/>
    <s v="13990000"/>
    <s v="SPS"/>
    <s v="Approved"/>
    <s v="Casas, Carlos"/>
    <s v="2024-08-21T06:55:30.00"/>
    <s v="0"/>
    <s v=""/>
    <s v=""/>
    <s v=""/>
    <s v="Aptiv"/>
    <s v=""/>
    <s v="Personal Estimate"/>
    <s v="Personal Estimate"/>
    <s v=""/>
    <s v=""/>
    <s v="1 Days 1 Hr 20 Min "/>
    <s v="10000"/>
    <s v="Approved -  ;; Approved -  ;; Approved - Approved by Teams on 8/19. ;; Approved -  ;; Approved -  ;; Approved -  ;; Approved - Approved by Teams 8/21. ;; Challenged - Why are we not charging these costs to the forwarder? ;; Approved -  ;"/>
    <s v="282.5"/>
    <s v="282.5"/>
    <s v=";"/>
    <s v=";"/>
    <s v=";"/>
    <s v="BR"/>
    <s v="INTERIOR"/>
    <s v="USD"/>
    <s v=""/>
    <s v=""/>
    <s v=""/>
    <s v="35374499/35386903/35126697/35374502"/>
    <s v="1"/>
    <s v="1"/>
    <s v=""/>
    <s v=""/>
    <s v="0"/>
    <s v=""/>
    <s v=""/>
    <s v=""/>
    <s v=""/>
    <s v=""/>
    <s v=""/>
    <s v=""/>
  </r>
  <r>
    <d v="2024-08-01T00:00:00"/>
    <x v="0"/>
    <n v="151024"/>
    <s v="Project  - samples/ prototype - recuperado pelo time de vendas"/>
    <s v="GM"/>
    <d v="2024-08-12T00:00:00"/>
    <s v="Pinhal"/>
    <s v="Inbound Premium"/>
    <n v="120.09"/>
    <n v="120.09"/>
    <n v="1.6805399230667326E-4"/>
    <s v="-"/>
    <s v="Cost Recovery"/>
    <s v="APTIV MANUFATURA E SERVICOS DE-728338"/>
    <s v="SUMIDENSO DO BRASIL INDÚSTRIAS ELÉTRICAS LTDA-Dummy"/>
    <s v="Parts for project development. Freight will be absorbed at the sale team"/>
    <s v="TRANSPORTADORA PITUTA"/>
    <s v="PTA-00182048"/>
    <s v="35258943;"/>
    <s v=";"/>
    <s v=";"/>
    <s v="Aptiv"/>
    <s v="Premium - Productive"/>
    <s v="Stefany.Tressoldi@aptiv.com"/>
    <s v="2024-08-12T06:41:31.76"/>
    <s v="2024-08-22T01:19:05.49"/>
    <s v="SA"/>
    <s v="Closed Recovered"/>
    <s v="0"/>
    <s v=""/>
    <s v="120.09"/>
    <s v=""/>
    <s v="10010"/>
    <s v="Q18"/>
    <s v=""/>
    <s v="120.09"/>
    <s v="Recoverable"/>
    <s v=""/>
    <s v="600"/>
    <s v="USD"/>
    <s v="BR-262 - Pará de Minas, MG"/>
    <s v="PARA DE MINAS"/>
    <s v="Dummy"/>
    <s v="BR"/>
    <s v="SA"/>
    <s v="INAS GERAIS"/>
    <s v="35058-350"/>
    <s v="JOSE MONFARDINI N 3 845 LOTEAMENTO"/>
    <s v="ESPIRITO SANTO DO PINHAL"/>
    <s v="728338"/>
    <s v="BR"/>
    <s v="SA"/>
    <s v="SP"/>
    <s v="13990000"/>
    <s v="SPS"/>
    <s v="Approved"/>
    <s v="Edilson, Geraldo"/>
    <s v="2024-08-13T11:02:03.00"/>
    <s v="0"/>
    <s v=""/>
    <s v=""/>
    <s v=""/>
    <s v="Aptiv"/>
    <s v=""/>
    <s v="Invoice"/>
    <s v="Invoice"/>
    <s v=""/>
    <s v=""/>
    <s v="0 Days 16 Hr 20 Min "/>
    <s v="500"/>
    <s v="Approved -  ;; Approved -  ;"/>
    <s v="120.09"/>
    <s v="120.09"/>
    <s v=";"/>
    <s v=";"/>
    <s v=";"/>
    <s v="BR"/>
    <s v="BSUV/PICKUP"/>
    <s v="BRL"/>
    <s v=""/>
    <s v=""/>
    <s v=""/>
    <s v="Frete será repassado ao cliente conforme alinhado com o time de vendas"/>
    <s v="0.20015212"/>
    <s v="1"/>
    <s v=""/>
    <s v=""/>
    <s v="0"/>
    <s v=""/>
    <s v=""/>
    <s v=""/>
    <s v=""/>
    <s v=""/>
    <s v=""/>
    <s v=""/>
  </r>
  <r>
    <d v="2024-08-01T00:00:00"/>
    <x v="0"/>
    <n v="151128"/>
    <s v="Project  - samples/ prototype - recuperado SC"/>
    <s v="JOHN DEERE"/>
    <d v="2024-08-13T00:00:00"/>
    <s v="Paraisopolis"/>
    <s v="Inbound Premium"/>
    <n v="327"/>
    <n v="327"/>
    <n v="4.5760392609111629E-4"/>
    <s v="-"/>
    <s v="Cost Recovery"/>
    <s v="APTIV MANUFATURA E SERVICOS DE-724381"/>
    <s v="APTIV CENTEC III (FW84)-725455"/>
    <s v="Parts for project development. Freight will be absorbed in the SC 587-23 quotation."/>
    <s v="DHL Express SA"/>
    <s v="PTA-00182185"/>
    <s v="12015865;"/>
    <s v=";"/>
    <s v=";"/>
    <s v="Aptiv"/>
    <s v="Premium - Productive"/>
    <s v="rayzza.peres@aptiv.com"/>
    <s v="2024-08-13T02:47:22.17"/>
    <s v="2024-08-14T12:42:07.00"/>
    <s v="SA"/>
    <s v="Closed Recovered"/>
    <s v="0"/>
    <s v=""/>
    <s v="0"/>
    <s v=""/>
    <s v="10012"/>
    <s v="Q11"/>
    <s v=""/>
    <s v=""/>
    <s v="Recoverable"/>
    <s v=""/>
    <s v="327"/>
    <s v=""/>
    <s v="BOULEVARD ALPHA #955"/>
    <s v="RAMOS ARIZPE"/>
    <s v="725455"/>
    <s v="MX"/>
    <s v="NA"/>
    <s v="COA"/>
    <s v="25903"/>
    <s v="AVENIDA AVELINO RIBEIRO, 900"/>
    <s v="PARAISOPOLIS"/>
    <s v="724381"/>
    <s v="BR"/>
    <s v="SA"/>
    <s v="MG"/>
    <s v="37660-000"/>
    <s v="SPS"/>
    <s v="Approved"/>
    <s v="Edilson, Geraldo"/>
    <s v="2024-08-14T12:42:07.00"/>
    <s v="0"/>
    <s v="DHL Express SA"/>
    <s v=""/>
    <s v=""/>
    <s v="Aptiv"/>
    <s v=""/>
    <s v="Invoice"/>
    <s v="Invoice"/>
    <s v=""/>
    <s v=""/>
    <s v="0 Days 21 Hr 54 Min "/>
    <s v="500"/>
    <s v="Approved -  ;; Approved -  ;"/>
    <s v="327"/>
    <s v="327"/>
    <s v=";"/>
    <s v=";"/>
    <s v=";"/>
    <s v="BR"/>
    <s v="CARDEAL E SABIÁ"/>
    <s v="USD"/>
    <s v=""/>
    <s v=""/>
    <s v=""/>
    <s v="12015865 e 12110842"/>
    <s v="1"/>
    <s v=""/>
    <s v=""/>
    <s v=""/>
    <s v="0"/>
    <s v=""/>
    <s v=""/>
    <s v=""/>
    <s v=""/>
    <s v=""/>
    <s v=""/>
    <s v=""/>
  </r>
  <r>
    <d v="2024-08-01T00:00:00"/>
    <x v="7"/>
    <n v="151200"/>
    <s v="Stock divergency"/>
    <s v="JOHN DEERE"/>
    <d v="2024-08-13T00:00:00"/>
    <s v="Paraisopolis"/>
    <s v="Inbound Premium"/>
    <n v="259.33"/>
    <n v="198.93"/>
    <n v="3.629065019975816E-4"/>
    <s v="-"/>
    <s v="Normal"/>
    <s v="Paraisopolis-10012"/>
    <s v="SERENDIPITY ELECTRONICS-755571"/>
    <s v="Divergência de importado (Z-import)"/>
    <s v="DHL Express SA"/>
    <s v="PTA-00182184"/>
    <s v="15422718;"/>
    <s v=";"/>
    <s v=";"/>
    <s v="Aptiv"/>
    <s v="Premium - Productive"/>
    <s v="rodrigo.fernandes@aptiv.com"/>
    <s v="2024-08-13T07:36:27.73"/>
    <s v="2024-08-22T06:27:38.30"/>
    <s v="SA"/>
    <s v="Closed Not Recovered"/>
    <s v="0"/>
    <s v=""/>
    <s v="259.33"/>
    <s v=""/>
    <s v="10012"/>
    <s v="Q11"/>
    <s v=""/>
    <s v="259.33"/>
    <s v="Non-Recoverable"/>
    <s v=""/>
    <s v="198.93"/>
    <s v="USD"/>
    <s v="3100 PERSHING DR"/>
    <s v="EL PASO"/>
    <s v="755571"/>
    <s v="US"/>
    <s v="NA"/>
    <s v="TX"/>
    <s v="79903-2520"/>
    <s v="Av. Avelino Ribeiro, 900"/>
    <s v="PARAISOPOLIS"/>
    <s v="10012"/>
    <s v="BR"/>
    <s v="SA"/>
    <s v="Minas Gerais"/>
    <s v="37660-000"/>
    <s v="SPS"/>
    <s v="Approved"/>
    <s v="Edilson, Geraldo"/>
    <s v="2024-08-14T12:41:59.00"/>
    <s v="0"/>
    <s v=""/>
    <s v="5848112701"/>
    <s v=""/>
    <s v="Aptiv"/>
    <s v=""/>
    <s v="Invoice"/>
    <s v="Invoice"/>
    <s v=""/>
    <s v=""/>
    <s v="0 Days 17 Hr 5 Min "/>
    <s v="500"/>
    <s v="Approved -  ;; Approved -  ;"/>
    <s v="259.33"/>
    <s v="259.33"/>
    <s v=";"/>
    <s v=";"/>
    <s v=";"/>
    <s v="BR"/>
    <s v="SUGARCANE - MAGMA - CNHARO10 - EINSTEIN - TB15"/>
    <s v="USD"/>
    <s v=""/>
    <s v=""/>
    <s v=""/>
    <s v="Material perdido entre FedEx e Penske"/>
    <s v="1"/>
    <s v="1"/>
    <s v=""/>
    <s v=""/>
    <s v="0"/>
    <s v=""/>
    <s v=""/>
    <s v=""/>
    <s v=""/>
    <s v=""/>
    <s v=""/>
    <s v=""/>
  </r>
  <r>
    <d v="2024-08-01T00:00:00"/>
    <x v="8"/>
    <n v="151279"/>
    <s v="Supplier delay - será emitido um CN"/>
    <s v="Mercedes-Benz"/>
    <d v="2024-08-15T00:00:00"/>
    <s v="Paraisopolis"/>
    <s v="Inbound Premium"/>
    <n v="185"/>
    <n v="185"/>
    <n v="2.5888907133595266E-4"/>
    <s v="-"/>
    <s v="Cost Recovery Pending"/>
    <s v="APTIV MANUFATURA E SERVICOS DE-733223"/>
    <s v="KOSTAL KONTAKT SYSTEME GMBH-756319"/>
    <s v="Atraso do fornecedor - custo será recuperado do fornecedor via carta de crédito - já recebido confirmação via email"/>
    <s v="DHL Express SA"/>
    <s v="PTA-00182183"/>
    <s v="35056660 ;"/>
    <s v=";"/>
    <s v=";"/>
    <s v="Supplier"/>
    <s v="Premium - Productive"/>
    <s v="lua.barbosa.ribeiro@aptiv.com"/>
    <s v="2024-08-14T12:07:35.24"/>
    <s v="2024-08-23T04:51:09.60"/>
    <s v="SA"/>
    <s v="Open"/>
    <s v="0"/>
    <s v=""/>
    <s v="0"/>
    <s v="2024-08-22T00:00:00"/>
    <s v="10012"/>
    <s v="Q11"/>
    <s v=""/>
    <s v="196.44"/>
    <s v="Recoverable"/>
    <s v=""/>
    <s v="185"/>
    <s v="USD"/>
    <s v="ZUM TIMBERG 2"/>
    <s v="LUDENSCHEID"/>
    <s v="756319"/>
    <s v="DE"/>
    <s v="EMEA"/>
    <s v="05"/>
    <s v="58513"/>
    <s v="AVENIDA AVELINO RIBEIRO, 900"/>
    <s v="PARAISOPOLIS"/>
    <s v="733223"/>
    <s v="BR"/>
    <s v="SA"/>
    <s v="MG"/>
    <s v="37660-000"/>
    <s v="SPS"/>
    <s v="Approved"/>
    <s v="Edilson, Geraldo"/>
    <s v="2024-08-14T12:41:45.00"/>
    <s v="0"/>
    <s v=""/>
    <s v="2673978974"/>
    <s v=""/>
    <s v="Supplier"/>
    <s v=""/>
    <s v="Invoice"/>
    <s v="Invoice"/>
    <s v=""/>
    <s v="KOSTAL AUTOMOBIL ELEKTRIK GMBH &amp; CO-735273"/>
    <s v="0 Days 0 Hr 34 Min "/>
    <s v="500"/>
    <s v="Approved -  ;; Approved -  ;"/>
    <s v="185"/>
    <s v="185"/>
    <s v=";"/>
    <s v=";"/>
    <s v=";"/>
    <s v="BR"/>
    <s v="MOTOR"/>
    <s v="USD"/>
    <s v=" 762735"/>
    <s v=""/>
    <s v=""/>
    <s v=""/>
    <s v="1"/>
    <s v="1"/>
    <s v=""/>
    <s v=""/>
    <s v="0"/>
    <s v=""/>
    <s v=""/>
    <s v=""/>
    <s v=""/>
    <s v=""/>
    <s v=""/>
    <s v=""/>
  </r>
  <r>
    <d v="2024-08-01T00:00:00"/>
    <x v="0"/>
    <n v="151282"/>
    <s v="BP antecipation - recuperado NQE"/>
    <s v="PSA"/>
    <d v="2024-08-15T00:00:00"/>
    <s v="Paraisopolis"/>
    <s v="Inbound Premium"/>
    <n v="930"/>
    <n v="930"/>
    <n v="1.3014423586077619E-3"/>
    <s v="-"/>
    <s v="Cost Recovery"/>
    <s v="APTIV MANUFATURA E SERVICOS DE-733223"/>
    <s v="DELFINGEN RO - TRANSILVANIA SRL-1053259"/>
    <s v="Anticipation of BP from customer"/>
    <s v="JAS DO BRASIL LTD"/>
    <s v="PTA-00182230"/>
    <s v="M4984107;"/>
    <s v="2000;"/>
    <s v=";"/>
    <s v="Customer"/>
    <s v="Premium - Productive"/>
    <s v="gislene.de.fatima.clemente@aptiv.com"/>
    <s v="2024-08-14T12:19:41.08"/>
    <s v="2024-08-14T03:11:17.00"/>
    <s v="SA"/>
    <s v="Closed Recovered"/>
    <s v="0"/>
    <s v=""/>
    <s v="0"/>
    <s v=""/>
    <s v="10012"/>
    <s v="Q11"/>
    <s v=""/>
    <s v=""/>
    <s v="Recoverable"/>
    <s v="Will be recovered under NQE719-24, NQE720-24"/>
    <s v="930"/>
    <s v=""/>
    <s v="1 NR5 ZONA INDUSTRIALA N-V"/>
    <s v="ARAD"/>
    <s v="1053259"/>
    <s v="RO"/>
    <s v="EMEA"/>
    <s v="AR"/>
    <s v="310502"/>
    <s v="AVENIDA AVELINO RIBEIRO, 900"/>
    <s v="PARAISOPOLIS"/>
    <s v="733223"/>
    <s v="BR"/>
    <s v="SA"/>
    <s v="MG"/>
    <s v="37660-000"/>
    <s v="SPS"/>
    <s v="Approved"/>
    <s v="Carvalho, Eliane R"/>
    <s v="2024-08-14T03:11:17.00"/>
    <s v="0"/>
    <s v=""/>
    <s v=""/>
    <s v=""/>
    <s v="Aptiv"/>
    <s v=""/>
    <s v="Invoice"/>
    <s v=""/>
    <s v="PSA"/>
    <s v=""/>
    <s v="0 Days 2 Hr 51 Min "/>
    <s v="1000"/>
    <s v="Approved -  ;; Approved -  ;; Approved -  ;"/>
    <s v="930"/>
    <s v="930"/>
    <s v=";"/>
    <s v=";"/>
    <s v=";"/>
    <s v="BR"/>
    <s v="K0"/>
    <s v="USD"/>
    <s v=""/>
    <s v=""/>
    <s v=""/>
    <s v=""/>
    <s v="1"/>
    <s v=""/>
    <s v=""/>
    <s v=""/>
    <s v="0"/>
    <s v=""/>
    <s v=""/>
    <s v=""/>
    <s v=""/>
    <s v="681173071"/>
    <s v=""/>
    <s v=""/>
  </r>
  <r>
    <d v="2024-08-01T00:00:00"/>
    <x v="9"/>
    <n v="151304"/>
    <s v="P&amp;A"/>
    <s v="VW"/>
    <d v="2024-08-15T00:00:00"/>
    <s v="Pinhal"/>
    <s v="Inbound Premium"/>
    <n v="33.090000000000003"/>
    <n v="35"/>
    <n v="4.6306158759495534E-5"/>
    <s v="-"/>
    <s v="Cost Recovery"/>
    <s v="APTIV MANUFATURA E SERVICOS DE-727173"/>
    <s v="HARNESS CODE LTD-761589"/>
    <s v=" NECESSÁRIO COMPRA DO MATERIAL PARA ATENDIMENTO DE AFTERMARKET DO CLIENTE VW QUE ESTA DENTRO DA OBRIGATORIEDADE"/>
    <s v="DHL Express SA"/>
    <s v="PTA-00182343"/>
    <s v="15368642;"/>
    <s v=";"/>
    <s v=";"/>
    <s v="Customer"/>
    <s v="Premium - Productive"/>
    <s v="bruno.g.silva2@aptiv.com"/>
    <s v="2024-08-14T02:15:22.44"/>
    <s v="2024-08-23T12:31:44.05"/>
    <s v="SA"/>
    <s v="Closed Recovered"/>
    <s v="0"/>
    <s v=""/>
    <s v="33.09"/>
    <s v="2024-08-14T00:00:00"/>
    <s v="10010"/>
    <s v="Q18"/>
    <s v=""/>
    <s v="33.09"/>
    <s v="Recoverable"/>
    <s v=""/>
    <s v="35"/>
    <s v="USD"/>
    <s v="MLADOST 4  STR   PROF  ALEKSANDAR"/>
    <s v="SOFIA"/>
    <s v="761589"/>
    <s v="BG"/>
    <s v="EMEA"/>
    <s v="23"/>
    <s v="1715"/>
    <s v="JOSE MONFARDINI N 3 845 LOTEAMENTO"/>
    <s v="ESPIRITO SANTO DO PINHAL"/>
    <s v="727173"/>
    <s v="BR"/>
    <s v="SA"/>
    <s v="SP"/>
    <s v="13990000"/>
    <s v="SPS"/>
    <s v="Approved"/>
    <s v="Edilson, Geraldo"/>
    <s v="2024-08-15T11:18:44.00"/>
    <s v="0"/>
    <s v="DHL Express SA"/>
    <s v="9880011105"/>
    <s v=""/>
    <s v="Aptiv"/>
    <s v=""/>
    <s v="Personal Estimate"/>
    <s v="Personal Estimate"/>
    <s v="VW"/>
    <s v=""/>
    <s v="0 Days 21 Hr 3 Min "/>
    <s v="500"/>
    <s v="Approved -  ;; Approved -  ;"/>
    <s v="33.09"/>
    <s v="33.09"/>
    <s v=";"/>
    <s v=";"/>
    <s v=";"/>
    <s v="BR"/>
    <s v="A4 - GOLF"/>
    <s v="USD"/>
    <s v=""/>
    <s v=""/>
    <s v=""/>
    <s v=""/>
    <s v="1"/>
    <s v="1"/>
    <s v=""/>
    <s v=""/>
    <s v="0"/>
    <s v=""/>
    <s v=""/>
    <s v=""/>
    <s v=""/>
    <s v=""/>
    <s v=""/>
    <s v=""/>
  </r>
  <r>
    <d v="2024-08-01T00:00:00"/>
    <x v="9"/>
    <n v="151334"/>
    <s v="P&amp;A"/>
    <s v="JOHN DEERE"/>
    <d v="2024-08-16T00:00:00"/>
    <s v="Paraisopolis"/>
    <s v="Inbound Premium"/>
    <n v="248.98"/>
    <n v="194.42"/>
    <n v="3.4842270800662428E-4"/>
    <s v="-"/>
    <s v="Normal"/>
    <s v="APTIV MANUFATURA E SERVICOS DE-733223"/>
    <s v="SUQIAN FAIRRITE ELECTRONIC PRODUCTS-1077767"/>
    <s v="Atender demanda de P&amp;A"/>
    <s v="DHL Express SA"/>
    <s v="PTA-00182342"/>
    <s v="33160979;"/>
    <s v=";"/>
    <s v=";"/>
    <s v="Aptiv"/>
    <s v="Premium - Productive"/>
    <s v="Moraes.Arnaldo@aptiv.com"/>
    <s v="2024-08-14T04:44:24.72"/>
    <s v="2024-08-23T01:05:33.42"/>
    <s v="SA"/>
    <s v="Closed Not Recovered"/>
    <s v="0"/>
    <s v=""/>
    <s v="248.98"/>
    <s v=""/>
    <s v="10012"/>
    <s v="Q11"/>
    <s v=""/>
    <s v="248.98"/>
    <s v="Non-Recoverable"/>
    <s v=""/>
    <s v="194.42"/>
    <s v="USD"/>
    <s v="GENGLONG RD."/>
    <s v="SUQIAN"/>
    <s v="1077767"/>
    <s v="CN"/>
    <s v="AP"/>
    <s v="32"/>
    <s v="223800"/>
    <s v="AVENIDA AVELINO RIBEIRO, 900"/>
    <s v="PARAISOPOLIS"/>
    <s v="733223"/>
    <s v="BR"/>
    <s v="SA"/>
    <s v="MG"/>
    <s v="37660-000"/>
    <s v="SPS"/>
    <s v="Approved"/>
    <s v="Edilson, Geraldo"/>
    <s v="2024-08-15T11:18:09.00"/>
    <s v="0"/>
    <s v="DHL Express SA"/>
    <s v="9940303870"/>
    <s v=""/>
    <s v="Aptiv"/>
    <s v=""/>
    <s v="Invoice"/>
    <s v="Invoice"/>
    <s v=""/>
    <s v=""/>
    <s v="0 Days 18 Hr 33 Min "/>
    <s v="500"/>
    <s v="Approved -  ;; Approved -  ;"/>
    <s v="248.98"/>
    <s v="248.98"/>
    <s v=";"/>
    <s v=";"/>
    <s v=";"/>
    <s v="BR"/>
    <s v="libra"/>
    <s v="USD"/>
    <s v=""/>
    <s v=""/>
    <s v=""/>
    <s v=""/>
    <s v="1"/>
    <s v="1"/>
    <s v=""/>
    <s v=""/>
    <s v="0"/>
    <s v=""/>
    <s v=""/>
    <s v=""/>
    <s v=""/>
    <s v="002026953"/>
    <s v=""/>
    <s v=""/>
  </r>
  <r>
    <d v="2024-08-01T00:00:00"/>
    <x v="2"/>
    <n v="151439"/>
    <s v="Internal strategy - discount"/>
    <s v="GM"/>
    <d v="2024-08-15T00:00:00"/>
    <s v="Pinhal"/>
    <s v="Outbound Premium"/>
    <n v="437.05"/>
    <n v="258.2"/>
    <n v="6.1160793852636818E-4"/>
    <s v="-"/>
    <s v="Normal"/>
    <s v="GENERAL MOTORS DO BRASIL LTDA-701239"/>
    <s v="APTIV MANUFATURA E SERVICOS DE-727173"/>
    <s v="Discount aplicado no planejamento da GM, fazendo com que entramos em atraso de entrega."/>
    <s v="TRANSPORTADORA PITUTA"/>
    <s v="PTA-00182341"/>
    <s v="35595813;"/>
    <s v=";"/>
    <s v=";"/>
    <s v="Aptiv"/>
    <s v="Premium - Productive"/>
    <s v="maria.luiza.ferreira@aptiv.com"/>
    <s v="2024-08-15T10:53:27.46"/>
    <s v="2024-08-23T12:47:57.38"/>
    <s v="SA"/>
    <s v="Closed Not Recovered"/>
    <s v="0"/>
    <s v=""/>
    <s v="437.05"/>
    <s v="2024-08-15T00:00:00"/>
    <s v="10010"/>
    <s v="Q18"/>
    <s v=""/>
    <s v="2183.61"/>
    <s v="Non-Recoverable"/>
    <s v=""/>
    <s v="1290"/>
    <s v="BRL"/>
    <s v="JOSE MONFARDINI N 3 845 LOTEAMENTO"/>
    <s v="ESPIRITO SANTO DO PINHAL"/>
    <s v="727173"/>
    <s v="BR"/>
    <s v="SA"/>
    <s v="SP"/>
    <s v="13990000"/>
    <s v="AVENIDA GOIAS 1805"/>
    <s v="SAO CAETANO DO SUL"/>
    <s v="701239"/>
    <s v="BR"/>
    <s v="SA"/>
    <s v="SP"/>
    <s v="09550-900"/>
    <s v="SPS"/>
    <s v="Approved"/>
    <s v="Edilson, Geraldo"/>
    <s v="2024-08-15T11:17:59.00"/>
    <s v="0"/>
    <s v="TRANSPORTADORA PITUTA"/>
    <s v="ESP-001038333/24"/>
    <s v=""/>
    <s v="Aptiv"/>
    <s v=""/>
    <s v="Personal Estimate"/>
    <s v="Invoice"/>
    <s v=""/>
    <s v=""/>
    <s v="0 Days 0 Hr 24 Min "/>
    <s v="500"/>
    <s v="Approved -  ;; Approved -  ;"/>
    <s v="437.05"/>
    <s v="437.05"/>
    <s v=";"/>
    <s v=";"/>
    <s v=";"/>
    <s v="BR"/>
    <s v="IP BSUV"/>
    <s v="BRL"/>
    <s v=""/>
    <s v=""/>
    <s v=""/>
    <s v="35595813"/>
    <s v="0.20015212"/>
    <s v="0.20015212"/>
    <s v=""/>
    <s v=""/>
    <s v="0"/>
    <s v=""/>
    <s v=""/>
    <s v=""/>
    <s v=""/>
    <s v=""/>
    <s v=""/>
    <s v=""/>
  </r>
  <r>
    <d v="2024-08-01T00:00:00"/>
    <x v="9"/>
    <n v="151471"/>
    <s v="P&amp;A"/>
    <s v="JOHN DEERE"/>
    <d v="2024-08-16T00:00:00"/>
    <s v="Paraisopolis"/>
    <s v="Inbound Premium"/>
    <n v="46.73"/>
    <n v="46.73"/>
    <n v="6.5393980019076039E-5"/>
    <s v="-"/>
    <s v="Normal"/>
    <s v="Paraisopolis-10012"/>
    <s v="ITT CANNON GESELLSCHAFT MIT BESCHRA-7030239"/>
    <s v="Alta demanda de P&amp;A"/>
    <s v="DHL Express SA"/>
    <s v="PTA-00182373"/>
    <s v="15365713;"/>
    <s v=";"/>
    <s v=";"/>
    <s v="Aptiv"/>
    <s v="Premium - Productive"/>
    <s v="rodrigo.fernandes@aptiv.com"/>
    <s v="2024-08-15T02:17:05.92"/>
    <s v="2024-08-15T04:17:45.00"/>
    <s v="SA"/>
    <s v="Closed Not Recovered"/>
    <s v="0"/>
    <s v=""/>
    <s v="0"/>
    <s v=""/>
    <s v="10012"/>
    <s v="Q11"/>
    <s v=""/>
    <s v=""/>
    <s v="Non-Recoverable"/>
    <s v=""/>
    <s v="46.73"/>
    <s v=""/>
    <s v="CANNONSTR. 1"/>
    <s v="WEINSTADT"/>
    <s v="7030239"/>
    <s v="DE"/>
    <s v="EMEA"/>
    <s v="BW"/>
    <s v="71384"/>
    <s v="Av. Avelino Ribeiro, 900"/>
    <s v="PARAISOPOLIS"/>
    <s v="10012"/>
    <s v="BR"/>
    <s v="SA"/>
    <s v="Minas Gerais"/>
    <s v="37660-000"/>
    <s v="SPS"/>
    <s v="Approved"/>
    <s v="Edilson, Geraldo"/>
    <s v="2024-08-15T04:17:45.00"/>
    <s v="0"/>
    <s v=""/>
    <s v="9880050331"/>
    <s v=""/>
    <s v="Aptiv"/>
    <s v=""/>
    <s v="Invoice"/>
    <s v=""/>
    <s v=""/>
    <s v=""/>
    <s v="0 Days 2 Hr 0 Min "/>
    <s v="500"/>
    <s v="Approved -  ;; Approved -  ;"/>
    <s v="46.73"/>
    <s v="46.73"/>
    <s v=";"/>
    <s v=";"/>
    <s v=";"/>
    <s v="BR"/>
    <s v="P&amp;A"/>
    <s v="USD"/>
    <s v=""/>
    <s v=""/>
    <s v=""/>
    <s v=""/>
    <s v="1"/>
    <s v=""/>
    <s v=""/>
    <s v=""/>
    <s v="0"/>
    <s v=""/>
    <s v=""/>
    <s v=""/>
    <s v=""/>
    <s v="493378544"/>
    <s v=""/>
    <s v=""/>
  </r>
  <r>
    <d v="2024-08-01T00:00:00"/>
    <x v="4"/>
    <n v="151536"/>
    <s v="Documentation lost"/>
    <s v="TOYOTA"/>
    <d v="2024-08-16T00:00:00"/>
    <s v="Paraisopolis"/>
    <s v="Inbound Premium"/>
    <n v="77.099999999999994"/>
    <n v="77.099999999999994"/>
    <n v="1.0789376972974025E-4"/>
    <s v="-"/>
    <s v="Normal"/>
    <s v="Paraisopolis-10012"/>
    <s v="FLEXCRAFT, LLC-1066373"/>
    <s v="Material sem documentação travado na Penske"/>
    <s v="DHL Express SA"/>
    <s v="PTA-00183116"/>
    <s v="M2173004;"/>
    <s v=";"/>
    <s v=";"/>
    <s v="Aptiv"/>
    <s v="Premium - Productive"/>
    <s v="rodrigo.fernandes@aptiv.com"/>
    <s v="2024-08-15T07:43:17.47"/>
    <s v="2024-08-21T11:13:58.00"/>
    <s v="SA"/>
    <s v="Closed Not Recovered"/>
    <s v="0"/>
    <s v=""/>
    <s v="0"/>
    <s v=""/>
    <s v="10012"/>
    <s v="Q11"/>
    <s v=""/>
    <s v=""/>
    <s v="Non-Recoverable"/>
    <s v=""/>
    <s v="77.1"/>
    <s v=""/>
    <s v="915 PENDALE RD"/>
    <s v="EL PASO"/>
    <s v="1066373"/>
    <s v="US"/>
    <s v="NA"/>
    <s v="TX"/>
    <s v="79907-1721"/>
    <s v="Av. Avelino Ribeiro, 900"/>
    <s v="PARAISOPOLIS"/>
    <s v="10012"/>
    <s v="BR"/>
    <s v="SA"/>
    <s v="Minas Gerais"/>
    <s v="37660-000"/>
    <s v="SPS"/>
    <s v="Approved"/>
    <s v="Edilson, Geraldo"/>
    <s v="2024-08-21T11:13:58.00"/>
    <s v="0"/>
    <s v=""/>
    <s v="9940301755"/>
    <s v=""/>
    <s v="Aptiv"/>
    <s v=""/>
    <s v="Invoice"/>
    <s v=""/>
    <s v=""/>
    <s v=""/>
    <s v="6 Days 3 Hr 30 Min "/>
    <s v="500"/>
    <s v="Approved -  ;; Approved -  ;"/>
    <s v="77.1"/>
    <s v="77.1"/>
    <s v=";"/>
    <s v=";"/>
    <s v=";"/>
    <s v="BR"/>
    <s v="ROOF - FLOOR"/>
    <s v="USD"/>
    <s v=""/>
    <s v=""/>
    <s v=""/>
    <s v=""/>
    <s v="1"/>
    <s v=""/>
    <s v=""/>
    <s v=""/>
    <s v="0"/>
    <s v=""/>
    <s v=""/>
    <s v=""/>
    <s v=""/>
    <s v="079336325"/>
    <s v=""/>
    <s v=""/>
  </r>
  <r>
    <d v="2024-08-01T00:00:00"/>
    <x v="0"/>
    <n v="151833"/>
    <s v="Project  - samples/ prototype - recuperado SC"/>
    <s v="GM"/>
    <d v="2024-08-20T00:00:00"/>
    <s v="Pinhal"/>
    <s v="Inbound Premium"/>
    <n v="200"/>
    <n v="200"/>
    <n v="2.7988007711994881E-4"/>
    <s v="-"/>
    <s v="Cost Recovery"/>
    <s v="APTIV MANUFATURA E SERVICOS DE DIST-1039282"/>
    <s v="APTIV CONNECTION SYSTEMS (NANTONG)-761233"/>
    <s v="Parts for project development. Freight will be absorbed in the SC quotation."/>
    <s v="DHL Express SA"/>
    <s v="PTA-00182742"/>
    <s v="PE595665;"/>
    <s v=";"/>
    <s v=";"/>
    <s v="Aptiv"/>
    <s v="Premium - Productive"/>
    <s v="rayzza.peres@aptiv.com"/>
    <s v="2024-08-19T12:59:20.50"/>
    <s v="2024-08-19T04:46:28.00"/>
    <s v="SA"/>
    <s v="Closed Recovered"/>
    <s v="0"/>
    <s v=""/>
    <s v="200"/>
    <s v=""/>
    <s v="10010"/>
    <s v="Q18"/>
    <s v=""/>
    <s v="200"/>
    <s v="Recoverable"/>
    <s v=""/>
    <s v="200"/>
    <s v="USD"/>
    <s v="NO 9 HEBIN ROAD TONGZHOU ECONOMIC"/>
    <s v="TONGZHOU"/>
    <s v="761233"/>
    <s v="CN"/>
    <s v="AP"/>
    <s v="100"/>
    <s v="226300"/>
    <s v="RUA JOSE MONFARDINI 3845"/>
    <s v="ESPIRITO SANTO DO PINHAL"/>
    <s v="1039282"/>
    <s v="BR"/>
    <s v="SA"/>
    <s v="SP"/>
    <s v="13990-000"/>
    <s v="SPS"/>
    <s v="Approved"/>
    <s v="Edilson, Geraldo"/>
    <s v="2024-08-19T04:46:28.00"/>
    <s v="0"/>
    <s v=""/>
    <s v=""/>
    <s v=""/>
    <s v="Aptiv"/>
    <s v=""/>
    <s v="Invoice"/>
    <s v="Invoice"/>
    <s v=""/>
    <s v=""/>
    <s v="0 Days 3 Hr 47 Min "/>
    <s v="500"/>
    <s v="Approved -  ;; Approved -  ;"/>
    <s v="200"/>
    <s v="200"/>
    <s v=";"/>
    <s v=";"/>
    <s v=";"/>
    <s v="BR"/>
    <s v="BSUV E PICKUP MY26"/>
    <s v="USD"/>
    <s v=""/>
    <s v=""/>
    <s v=""/>
    <s v="DPE47598"/>
    <s v="1"/>
    <s v="1"/>
    <s v=""/>
    <s v=""/>
    <s v="0"/>
    <s v=""/>
    <s v=""/>
    <s v=""/>
    <s v=""/>
    <s v=""/>
    <s v="217616996"/>
    <s v=""/>
  </r>
  <r>
    <d v="2024-08-01T00:00:00"/>
    <x v="0"/>
    <n v="151911"/>
    <s v="Project  - samples/ prototype - recuperado SC"/>
    <s v="CNH COMBINE"/>
    <d v="2024-08-19T00:00:00"/>
    <s v="Paraisopolis"/>
    <s v="Inbound Premium"/>
    <n v="507.44"/>
    <n v="477.45"/>
    <n v="7.101117316687341E-4"/>
    <s v="-"/>
    <s v="Cost Recovery"/>
    <s v="APTIV MANUFATURA E SERVICOS DE-734227"/>
    <s v="XIAMEN HONGFA ELECTROACOUSTIC CO.,-1053338"/>
    <s v="MATERIAL PARA ATENDER AS FASES DE DESENVOLVIMENTO/FERRAMENTAL E ENTREGA DE CHICOTES AO CLIENTE CNH COTAÇÃO:NQE 646-24"/>
    <s v="DHL Express SA"/>
    <s v="PTA-00182769"/>
    <s v="35908045;"/>
    <s v="1500;"/>
    <s v="50.00;"/>
    <s v="Aptiv"/>
    <s v="Premium - Productive"/>
    <s v="Alex.O.Lima@aptiv.com"/>
    <s v="2024-08-19T05:11:18.86"/>
    <s v="2024-08-29T01:19:42.81"/>
    <s v="SA"/>
    <s v="Closed Recovered"/>
    <s v="0"/>
    <s v=""/>
    <s v="507.44"/>
    <s v=""/>
    <s v="10012"/>
    <s v="Q11"/>
    <s v=""/>
    <s v="507.44"/>
    <s v="Recoverable"/>
    <s v="NQE 646-24"/>
    <s v="477.45"/>
    <s v="USD"/>
    <s v="NO.91-101, SUNBAN SOUTH ROAD, BEIBU INDUSTRIAL ZONE, JIMEI"/>
    <s v="XIAMEN"/>
    <s v="1053338"/>
    <s v="CN"/>
    <s v="AP"/>
    <s v="35"/>
    <s v="361000"/>
    <s v="AVENIDA AVELINO RIBEIRO, 900"/>
    <s v="PARAISOPOLIS"/>
    <s v="734227"/>
    <s v="BR"/>
    <s v="SA"/>
    <s v="MG"/>
    <s v="37660-000"/>
    <s v="SPS"/>
    <s v="Approved"/>
    <s v="Edilson, Geraldo"/>
    <s v="2024-08-19T05:54:58.00"/>
    <s v="0"/>
    <s v="DHL Express SA"/>
    <s v="62 2763 8314"/>
    <s v="E1D-Aptiv Design/Engineering changes"/>
    <s v="Aptiv"/>
    <s v="Aptiv"/>
    <s v="Invoice"/>
    <s v="Invoice"/>
    <s v="CNH COMBINE"/>
    <s v=""/>
    <s v="0 Days 0 Hr 43 Min "/>
    <s v="500"/>
    <s v="Approved -  ;; Approved -  ;"/>
    <s v="507.44"/>
    <s v="507.44"/>
    <s v=";"/>
    <s v="35x22x22;"/>
    <s v=";"/>
    <s v="BR"/>
    <s v="COMBINE"/>
    <s v="USD"/>
    <s v=""/>
    <s v="USD"/>
    <s v="Kg"/>
    <s v="MATERIAL PARA ATENDER AS FASES DE DESENVOLVIMENTO/FERRAMENTAL E ENTREGA DE CHICOTES AO CLIENTE CNH COTAÇÃO:NQE 646-24"/>
    <s v="1"/>
    <s v="1"/>
    <s v="1"/>
    <s v=""/>
    <s v="0"/>
    <s v=""/>
    <s v=""/>
    <s v="E1D-Aptiv Design/Engineering changes"/>
    <s v=""/>
    <s v="545268450"/>
    <s v=""/>
    <s v=""/>
  </r>
  <r>
    <d v="2024-08-01T00:00:00"/>
    <x v="0"/>
    <n v="152002"/>
    <s v="BP antecipation - recuperado NQE"/>
    <s v="FIAT"/>
    <d v="2024-08-20T00:00:00"/>
    <s v="Paraisopolis"/>
    <s v="Inbound Premium"/>
    <n v="102.03"/>
    <n v="57.02"/>
    <n v="1.4278082134274188E-4"/>
    <s v="-"/>
    <s v="Cost Recovery"/>
    <s v="APTIV MANUFATURA E SERVICOS DE-734227"/>
    <s v="SERENDIPITY ELECTRONICS-749804"/>
    <s v="MODIFICAÇÃO TARDIA DO PROJETO X6H, COM NECESSIDADE DE PEÇAS EM ANTECIAPDO PARA VALIDAÇÃO E DESENVOLVIMENTO DO TOOLING PARA ATENDER BP-CUSTO RECUPERADO NA COTAÇÃO: NQE 691-24"/>
    <s v="DHL Express SA"/>
    <s v="PTA-00183118"/>
    <s v="10819549;10864856;13608780"/>
    <s v="9000;3000;3000"/>
    <s v="7.70;0;0"/>
    <s v="Aptiv"/>
    <s v="Premium - Productive"/>
    <s v="marcia.p.torres@aptiv.com"/>
    <s v="2024-08-20T10:42:49.95"/>
    <s v="2024-08-29T05:24:18.16"/>
    <s v="SA"/>
    <s v="Closed Recovered"/>
    <s v="0"/>
    <s v=""/>
    <s v="102.03"/>
    <s v=""/>
    <s v="10012"/>
    <s v="Q11"/>
    <s v=""/>
    <s v="102.03"/>
    <s v="Recoverable"/>
    <s v="CUSTO RECUPERADO NA COTAÇÃO: NQE 691-24"/>
    <s v="57.02"/>
    <s v="USD"/>
    <s v="152 E MAIN ST"/>
    <s v="HUNTINGTON"/>
    <s v="749804"/>
    <s v="US"/>
    <s v="NA"/>
    <s v="NY"/>
    <s v="11743-2958"/>
    <s v="AVENIDA AVELINO RIBEIRO, 900"/>
    <s v="PARAISOPOLIS"/>
    <s v="734227"/>
    <s v="BR"/>
    <s v="SA"/>
    <s v="MG"/>
    <s v="37660-000"/>
    <s v="SPS"/>
    <s v="Approved"/>
    <s v="Edilson, Geraldo"/>
    <s v="2024-08-21T11:14:23.00"/>
    <s v="0"/>
    <s v=""/>
    <s v=" 24 8907 9390"/>
    <s v=""/>
    <s v="Aptiv"/>
    <s v=""/>
    <s v="Invoice"/>
    <s v="Invoice"/>
    <s v=""/>
    <s v=""/>
    <s v="1 Days 12 Hr 31 Min "/>
    <s v="500"/>
    <s v="Approved -  ;; Approved -  ;"/>
    <s v="102.03"/>
    <s v="102.03"/>
    <s v=";0;0"/>
    <s v="25x24x5;; "/>
    <s v=";; "/>
    <s v="BR"/>
    <s v="PL8 X6H"/>
    <s v="USD"/>
    <s v=""/>
    <s v=""/>
    <s v="Kg"/>
    <s v="MODIFICAÇÃO TARDIA DO PROJETO X6H, COM NECESSIDADE DE PEÇAS EM ANTECIAPDO PARA VALIDAÇÃO E DESENVOLVIMENTO DO TOOLING PARA ATENDER BP-CUSTO RECUPERADO NA COTAÇÃO: NQE 691-24"/>
    <s v="1"/>
    <s v="1"/>
    <s v=""/>
    <s v="134786"/>
    <s v="0"/>
    <s v=""/>
    <s v=""/>
    <s v=""/>
    <s v=""/>
    <s v=""/>
    <s v=""/>
    <s v=""/>
  </r>
  <r>
    <d v="2024-08-01T00:00:00"/>
    <x v="0"/>
    <n v="152232"/>
    <s v="Project  - samples/ prototype - recuperado SC"/>
    <s v="JOHN DEERE"/>
    <d v="2024-08-21T00:00:00"/>
    <s v="Paraisopolis"/>
    <s v="Inbound Premium"/>
    <n v="313"/>
    <n v="313"/>
    <n v="4.3801232069271988E-4"/>
    <s v="-"/>
    <s v="Cost Recovery"/>
    <s v="APTIV MANUFATURA E SERVICOS DE-724381"/>
    <s v="APTIV CENTEC III (FW84)-725455"/>
    <s v="Parts for project development. Freight will be absorbed in the SC 587-23 quotation."/>
    <s v="DHL Express SA"/>
    <s v="PTA-00183117"/>
    <s v="12110844;"/>
    <s v=";"/>
    <s v=";"/>
    <s v="Aptiv"/>
    <s v="Premium - Productive"/>
    <s v="rayzza.peres@aptiv.com"/>
    <s v="2024-08-21T01:09:05.79"/>
    <s v="2024-08-21T11:14:08.00"/>
    <s v="SA"/>
    <s v="Closed Recovered"/>
    <s v="0"/>
    <s v=""/>
    <s v="313"/>
    <s v=""/>
    <s v="10012"/>
    <s v="Q11"/>
    <s v=""/>
    <s v="313"/>
    <s v="Recoverable"/>
    <s v=""/>
    <s v="313"/>
    <s v="USD"/>
    <s v="BOULEVARD ALPHA #955"/>
    <s v="RAMOS ARIZPE"/>
    <s v="725455"/>
    <s v="MX"/>
    <s v="NA"/>
    <s v="COA"/>
    <s v="25903"/>
    <s v="AVENIDA AVELINO RIBEIRO, 900"/>
    <s v="PARAISOPOLIS"/>
    <s v="724381"/>
    <s v="BR"/>
    <s v="SA"/>
    <s v="MG"/>
    <s v="37660-000"/>
    <s v="SPS"/>
    <s v="Approved"/>
    <s v="Edilson, Geraldo"/>
    <s v="2024-08-21T11:14:08.00"/>
    <s v="0"/>
    <s v="DHL Express SA"/>
    <s v=""/>
    <s v=""/>
    <s v="Aptiv"/>
    <s v=""/>
    <s v="Invoice"/>
    <s v="Invoice"/>
    <s v=""/>
    <s v=""/>
    <s v="0 Days 10 Hr 5 Min "/>
    <s v="500"/>
    <s v="Approved -  ;; Approved -  ;"/>
    <s v="313"/>
    <s v="313"/>
    <s v=";"/>
    <s v=";"/>
    <s v=";"/>
    <s v="BR"/>
    <s v="CARDEAL E SABIÁ"/>
    <s v="USD"/>
    <s v=""/>
    <s v=""/>
    <s v=""/>
    <s v="12110844 e 15326666"/>
    <s v="1"/>
    <s v="1"/>
    <s v=""/>
    <s v=""/>
    <s v="0"/>
    <s v=""/>
    <s v=""/>
    <s v=""/>
    <s v=""/>
    <s v=""/>
    <s v=""/>
    <s v=""/>
  </r>
  <r>
    <d v="2024-08-01T00:00:00"/>
    <x v="0"/>
    <n v="152254"/>
    <s v="Project  - samples/ prototype - recuperado SC"/>
    <s v="JOHN DEERE"/>
    <d v="2024-08-22T00:00:00"/>
    <s v="Paraisopolis"/>
    <s v="Inbound Premium"/>
    <n v="259"/>
    <n v="259"/>
    <n v="3.6244469987033369E-4"/>
    <s v="-"/>
    <s v="Cost Recovery"/>
    <s v="APTIV MANUFATURA E SERVICOS DE-724381"/>
    <s v="MÁQUINAS SAZI LTDA-Dummy"/>
    <s v="Parts for project development. Freight will be absorbed in the SC 587-23 quotation."/>
    <s v="DHL Express SA"/>
    <s v="PTA-00183115"/>
    <s v="35882108;"/>
    <s v=";"/>
    <s v=";"/>
    <s v="Aptiv"/>
    <s v="Premium - Productive"/>
    <s v="rayzza.peres@aptiv.com"/>
    <s v="2024-08-21T02:20:21.47"/>
    <s v="2024-08-21T11:13:46.00"/>
    <s v="SA"/>
    <s v="Closed Recovered"/>
    <s v="0"/>
    <s v=""/>
    <s v="259"/>
    <s v=""/>
    <s v="10012"/>
    <s v="Q11"/>
    <s v=""/>
    <s v="1294"/>
    <s v="Recoverable"/>
    <s v=""/>
    <s v="1294"/>
    <s v="BRL"/>
    <s v="EST RSC 453, KM 117,8"/>
    <s v="Farroupilha"/>
    <s v="Dummy"/>
    <s v="BR"/>
    <s v="SA"/>
    <s v="Rio Grande do Sul"/>
    <s v="95180-000"/>
    <s v="AVENIDA AVELINO RIBEIRO, 900"/>
    <s v="PARAISOPOLIS"/>
    <s v="724381"/>
    <s v="BR"/>
    <s v="SA"/>
    <s v="MG"/>
    <s v="37660-000"/>
    <s v="SPS"/>
    <s v="Approved"/>
    <s v="Edilson, Geraldo"/>
    <s v="2024-08-21T11:13:46.00"/>
    <s v="0"/>
    <s v="Brix"/>
    <s v=""/>
    <s v=""/>
    <s v="Aptiv"/>
    <s v=""/>
    <s v="Email Quote"/>
    <s v="Invoice"/>
    <s v=""/>
    <s v=""/>
    <s v="0 Days 8 Hr 53 Min "/>
    <s v="500"/>
    <s v="Approved -  ;; Approved -  ;"/>
    <s v="259"/>
    <s v="259"/>
    <s v=";"/>
    <s v=";"/>
    <s v=";"/>
    <s v="BR"/>
    <s v="CARDEAL E SABIÁ"/>
    <s v="BRL"/>
    <s v=""/>
    <s v=""/>
    <s v=""/>
    <s v="DPP76390"/>
    <s v="0.20015212"/>
    <s v="0.20015212"/>
    <s v=""/>
    <s v=""/>
    <s v="0"/>
    <s v=""/>
    <s v=""/>
    <s v=""/>
    <s v=""/>
    <s v=""/>
    <s v=""/>
    <s v=""/>
  </r>
  <r>
    <d v="2024-08-01T00:00:00"/>
    <x v="0"/>
    <n v="152301"/>
    <s v="Project  - samples/ prototype - recuperado SC"/>
    <s v="JOHN DEERE"/>
    <d v="2024-08-21T00:00:00"/>
    <s v="Paraisopolis"/>
    <s v="Inbound Premium"/>
    <n v="105"/>
    <n v="105"/>
    <n v="1.4693704048797311E-4"/>
    <s v="-"/>
    <s v="Cost Recovery"/>
    <s v="APTIV MANUFATURA E SERVICOS DE-724381"/>
    <s v="APTIV WARREN (FR09)-702235"/>
    <s v="Parts for project development. Freight will be absorbed in the SC 587-23 quotation."/>
    <s v="DHL Express SA"/>
    <s v="PTA-00183113"/>
    <s v="12045808;"/>
    <s v=";"/>
    <s v=";"/>
    <s v="Aptiv"/>
    <s v="Premium - Productive"/>
    <s v="rayzza.peres@aptiv.com"/>
    <s v="2024-08-21T04:44:32.69"/>
    <s v="2024-08-21T11:13:29.00"/>
    <s v="SA"/>
    <s v="Closed Recovered"/>
    <s v="0"/>
    <s v=""/>
    <s v="105"/>
    <s v=""/>
    <s v="10012"/>
    <s v="Q11"/>
    <s v=""/>
    <s v="105"/>
    <s v="Recoverable"/>
    <s v=""/>
    <s v="105"/>
    <s v="USD"/>
    <s v="1265 N RIVER RD NE"/>
    <s v="WARREN"/>
    <s v="702235"/>
    <s v="US"/>
    <s v="NA"/>
    <s v="OH"/>
    <s v="44483"/>
    <s v="AVENIDA AVELINO RIBEIRO, 900"/>
    <s v="PARAISOPOLIS"/>
    <s v="724381"/>
    <s v="BR"/>
    <s v="SA"/>
    <s v="MG"/>
    <s v="37660-000"/>
    <s v="SPS"/>
    <s v="Approved"/>
    <s v="Edilson, Geraldo"/>
    <s v="2024-08-21T11:13:29.00"/>
    <s v="0"/>
    <s v="DHL Express SA"/>
    <s v=""/>
    <s v=""/>
    <s v="Aptiv"/>
    <s v=""/>
    <s v="Invoice"/>
    <s v="Invoice"/>
    <s v=""/>
    <s v=""/>
    <s v="0 Days 6 Hr 28 Min "/>
    <s v="500"/>
    <s v="Approved -  ;; Approved -  ;"/>
    <s v="105"/>
    <s v="105"/>
    <s v=";"/>
    <s v=";"/>
    <s v=";"/>
    <s v="BR"/>
    <s v="CARDEAL E SABIÁ"/>
    <s v="USD"/>
    <s v=""/>
    <s v=""/>
    <s v=""/>
    <s v="12045808 e 13543947"/>
    <s v="1"/>
    <s v="1"/>
    <s v=""/>
    <s v=""/>
    <s v="0"/>
    <s v=""/>
    <s v=""/>
    <s v=""/>
    <s v=""/>
    <s v=""/>
    <s v=""/>
    <s v=""/>
  </r>
  <r>
    <d v="2024-08-01T00:00:00"/>
    <x v="3"/>
    <n v="152341"/>
    <s v="MOQ alto - evitar excesso E&amp;O"/>
    <s v="CNH COMBINE"/>
    <d v="2024-08-22T00:00:00"/>
    <s v="Paraisopolis"/>
    <s v="Inbound Premium"/>
    <n v="31.99"/>
    <n v="31.99"/>
    <n v="4.4766818335335813E-5"/>
    <s v="-"/>
    <s v="Normal"/>
    <s v="APTIV MANUFATURA E SERVICOS DE-733223"/>
    <s v="SERENDIPITY ELECTRONICS, INC.-7074024"/>
    <s v="Alto MOQ do fornecedor corrente, evitar compra de E&amp;O."/>
    <s v="DHL Express SA"/>
    <s v="PTA-00183114"/>
    <s v="12047783;"/>
    <s v=";"/>
    <s v=";"/>
    <s v="Aptiv"/>
    <s v="Premium - Productive"/>
    <s v="lua.barbosa.ribeiro@aptiv.com"/>
    <s v="2024-08-21T08:05:07.12"/>
    <s v="2024-08-29T01:54:51.47"/>
    <s v="SA"/>
    <s v="Closed Not Recovered"/>
    <s v="0"/>
    <s v=""/>
    <s v="0"/>
    <s v="2024-08-29T00:00:00"/>
    <s v="10012"/>
    <s v="Q11"/>
    <s v=""/>
    <s v="34.83"/>
    <s v="Non-Recoverable"/>
    <s v=""/>
    <s v="31.99"/>
    <s v="USD"/>
    <s v="152 E MAIN ST STE D"/>
    <s v="HUNTINGTON"/>
    <s v="7074024"/>
    <s v="US"/>
    <s v="NA"/>
    <s v="NY"/>
    <s v="11743-2958"/>
    <s v="AVENIDA AVELINO RIBEIRO, 900"/>
    <s v="PARAISOPOLIS"/>
    <s v="733223"/>
    <s v="BR"/>
    <s v="SA"/>
    <s v="MG"/>
    <s v="37660-000"/>
    <s v="SPS"/>
    <s v="Approved"/>
    <s v="Edilson, Geraldo"/>
    <s v="2024-08-21T11:13:39.00"/>
    <s v="0"/>
    <s v=""/>
    <s v="1329896713"/>
    <s v=""/>
    <s v="Aptiv"/>
    <s v=""/>
    <s v="Invoice"/>
    <s v="Invoice"/>
    <s v=""/>
    <s v=""/>
    <s v="0 Days 3 Hr 8 Min "/>
    <s v="500"/>
    <s v="Approved -  ;; Approved -  ;"/>
    <s v="31.99"/>
    <s v="31.99"/>
    <s v=";"/>
    <s v=";"/>
    <s v=";"/>
    <s v="BR"/>
    <s v="TB15"/>
    <s v="USD"/>
    <s v=""/>
    <s v=""/>
    <s v=""/>
    <s v=""/>
    <s v="1"/>
    <s v="1"/>
    <s v=""/>
    <s v=""/>
    <s v="0"/>
    <s v=""/>
    <s v=""/>
    <s v=""/>
    <s v=""/>
    <s v="800114696"/>
    <s v=""/>
    <s v=""/>
  </r>
  <r>
    <d v="2024-08-01T00:00:00"/>
    <x v="7"/>
    <n v="152504"/>
    <s v="Stock divergency"/>
    <s v="JOHN DEERE"/>
    <d v="2024-08-23T00:00:00"/>
    <s v="Paraisopolis"/>
    <s v="Inbound Premium"/>
    <n v="116.62"/>
    <n v="116.62"/>
    <n v="1.6319807296864215E-4"/>
    <s v="-"/>
    <s v="Normal"/>
    <s v="APTIV MANUFATURA E SERVICOS DE-734226"/>
    <s v="APTIV HONDURAS HN11-765569"/>
    <s v="Divergencia de estoque e invoice que estava em transito de 2023 foi cancelada pelo fornecedor."/>
    <s v="DHL Express SA"/>
    <s v="PTA-00183418"/>
    <s v="13676322;"/>
    <s v=";"/>
    <s v=";"/>
    <s v="Aptiv"/>
    <s v="Premium - Productive"/>
    <s v="lua.barbosa.ribeiro@aptiv.com"/>
    <s v="2024-08-22T04:22:05.21"/>
    <s v="2024-08-29T01:29:06.29"/>
    <s v="SA"/>
    <s v="Closed Not Recovered"/>
    <s v="0"/>
    <s v=""/>
    <s v="0"/>
    <s v="2024-08-30T00:00:00"/>
    <s v="10012"/>
    <s v="Q11"/>
    <s v=""/>
    <s v="119.44"/>
    <s v="Non-Recoverable"/>
    <s v=""/>
    <s v="116.62"/>
    <s v="USD"/>
    <s v="KM 23/24 CARRETERA A OCCIDENTE ZOLI"/>
    <s v="QUIMISTAN"/>
    <s v="765569"/>
    <s v="HN"/>
    <s v="NA"/>
    <s v="SB"/>
    <s v="22101"/>
    <s v="AVENIDA AVELINO RIBEIRO Nr.900 BAIR"/>
    <s v="BRASIL"/>
    <s v="734226"/>
    <s v="BR"/>
    <s v="SA"/>
    <s v="BR"/>
    <s v="37660-000"/>
    <s v="SPS"/>
    <s v="Approved"/>
    <s v="Edilson, Geraldo"/>
    <s v="2024-08-23T03:23:04.00"/>
    <s v="0"/>
    <s v=""/>
    <s v="1329896713"/>
    <s v=""/>
    <s v="Aptiv"/>
    <s v=""/>
    <s v="Invoice"/>
    <s v="Invoice"/>
    <s v=""/>
    <s v=""/>
    <s v="0 Days 23 Hr 0 Min "/>
    <s v="500"/>
    <s v="Approved -  ;; Approved -  ;"/>
    <s v="116.62"/>
    <s v="116.62"/>
    <s v=";"/>
    <s v=";"/>
    <s v=";"/>
    <s v="BR"/>
    <s v="GAVEA"/>
    <s v="USD"/>
    <s v=""/>
    <s v=""/>
    <s v=""/>
    <s v=""/>
    <s v="1"/>
    <s v="1"/>
    <s v=""/>
    <s v=""/>
    <s v="0"/>
    <s v=""/>
    <s v=""/>
    <s v=""/>
    <s v=""/>
    <s v=""/>
    <s v=""/>
    <s v=""/>
  </r>
  <r>
    <d v="2024-08-01T00:00:00"/>
    <x v="1"/>
    <n v="152660"/>
    <s v="Material crítico - Recuperado em POV"/>
    <s v="JOHN DEERE"/>
    <d v="2024-08-23T00:00:00"/>
    <s v="Paraisopolis"/>
    <s v="Inbound Premium"/>
    <n v="1163.51"/>
    <n v="1163.51"/>
    <n v="1.6282163426491582E-3"/>
    <s v="-"/>
    <s v="Cost Recovery"/>
    <s v="APTIV MANUFATURA E SERVICOS DE-724381"/>
    <s v="COMERCIALIZADORA CORDAFLEX, S.A. DE-7082699"/>
    <s v="Material critico para atender solicitação urgente do cliente John Deere- custo aereo absorvido na POV17374 "/>
    <s v="JAS DO BRASIL LTD"/>
    <s v=""/>
    <s v="M3075201;M3075312"/>
    <s v="6000;4500"/>
    <s v="147.00;0"/>
    <s v="Aptiv"/>
    <s v="Premium - Productive"/>
    <s v="marcia.p.torres@aptiv.com"/>
    <s v="2024-08-23T12:35:30.31"/>
    <s v="2024-08-23T12:35:04.89"/>
    <s v="SA"/>
    <s v="Closed Recovered"/>
    <s v="0"/>
    <s v=""/>
    <s v="1163.51"/>
    <s v=""/>
    <s v="10012"/>
    <s v="Q11"/>
    <s v=""/>
    <s v="1163.51"/>
    <s v="Recoverable"/>
    <s v="POV17374 "/>
    <s v="1163.51"/>
    <s v="USD"/>
    <s v="CARRETERA PANAMERICANA KM. 230.6"/>
    <s v="CORREGIDORA"/>
    <s v="7082699"/>
    <s v="MX"/>
    <s v="NA"/>
    <s v="BCN"/>
    <s v="76900"/>
    <s v="AVENIDA AVELINO RIBEIRO, 900"/>
    <s v="PARAISOPOLIS"/>
    <s v="724381"/>
    <s v="BR"/>
    <s v="SA"/>
    <s v="MG"/>
    <s v="37660-000"/>
    <s v="SPS"/>
    <s v="Pending"/>
    <s v=""/>
    <s v=""/>
    <s v="0"/>
    <s v=""/>
    <s v=""/>
    <s v=""/>
    <s v="Aptiv"/>
    <s v=""/>
    <s v="Invoice"/>
    <s v="Invoice"/>
    <s v=""/>
    <s v=""/>
    <s v=""/>
    <s v="0"/>
    <s v="Approved -  ;; Approved -  ;; Approved -  ;; Pending - "/>
    <s v="1163.51"/>
    <s v="1163.51"/>
    <s v=";0"/>
    <s v=";"/>
    <s v=";"/>
    <s v="BR"/>
    <s v="Puma"/>
    <s v="USD"/>
    <s v=""/>
    <s v=""/>
    <s v="Kg"/>
    <s v="Material critico para atender solicitação urgente do cliente John Deere- custo aereo absorvido na POV17374 "/>
    <s v="1"/>
    <s v="1"/>
    <s v=""/>
    <s v=""/>
    <s v="0"/>
    <s v="USD"/>
    <s v="1"/>
    <s v=""/>
    <s v=""/>
    <s v="812798196"/>
    <s v=""/>
    <s v=""/>
  </r>
  <r>
    <d v="2024-08-01T00:00:00"/>
    <x v="0"/>
    <n v="152767"/>
    <s v="Project  - samples/ prototype - recuperado SC"/>
    <s v="CNH COMBINE"/>
    <d v="2024-08-23T00:00:00"/>
    <s v="Paraisopolis"/>
    <s v="Inbound Premium"/>
    <n v="200.15"/>
    <n v="200.15"/>
    <n v="2.8008998717778875E-4"/>
    <s v="-"/>
    <s v="Cost Recovery"/>
    <s v="APTIV MANUFATURA E SERVICOS DE-724381"/>
    <s v="Prosoma Comércio de Peças Ltda-Dummy"/>
    <s v="Parts for project development. Freight will be absorbed at the SC 288-24 quotation."/>
    <s v="Brix"/>
    <s v="PTA-00183468"/>
    <s v="PE612548;"/>
    <s v=";"/>
    <s v=";"/>
    <s v="Aptiv"/>
    <s v="Premium - Productive"/>
    <s v="Stefany.Tressoldi@aptiv.com"/>
    <s v="2024-08-23T06:18:42.99"/>
    <s v="2024-08-23T06:55:20.00"/>
    <s v="SA"/>
    <s v="Closed Recovered"/>
    <s v="0"/>
    <s v=""/>
    <s v="200.15"/>
    <s v=""/>
    <s v="10012"/>
    <s v="Q11"/>
    <s v=""/>
    <s v="1000"/>
    <s v="Recoverable"/>
    <s v=""/>
    <s v="1000"/>
    <s v="BRL"/>
    <s v="Av. Amazonas, 974 "/>
    <s v="PORTO ALEGRE"/>
    <s v="Dummy"/>
    <s v="BR"/>
    <s v="SA"/>
    <s v="RS"/>
    <s v="90240-542"/>
    <s v="AVENIDA AVELINO RIBEIRO, 900"/>
    <s v="PARAISOPOLIS"/>
    <s v="724381"/>
    <s v="BR"/>
    <s v="SA"/>
    <s v="MG"/>
    <s v="37660-000"/>
    <s v="SPS"/>
    <s v="Approved"/>
    <s v="Edilson, Geraldo"/>
    <s v="2024-08-23T06:55:20.00"/>
    <s v="0"/>
    <s v=""/>
    <s v=""/>
    <s v=""/>
    <s v="Aptiv"/>
    <s v=""/>
    <s v="Invoice"/>
    <s v="Invoice"/>
    <s v=""/>
    <s v=""/>
    <s v="0 Days 0 Hr 36 Min "/>
    <s v=""/>
    <s v="Approved -  ;; Approved -  ;"/>
    <s v="200.15"/>
    <s v="200.15"/>
    <s v=";"/>
    <s v=";"/>
    <s v=";"/>
    <s v="BR"/>
    <s v="ARO17"/>
    <s v="BRL"/>
    <s v=""/>
    <s v=""/>
    <s v=""/>
    <s v=""/>
    <s v="0.20015212"/>
    <s v="0.20015212"/>
    <s v=""/>
    <s v=""/>
    <s v="0"/>
    <s v=""/>
    <s v=""/>
    <s v=""/>
    <s v=""/>
    <s v=""/>
    <s v=""/>
    <s v=""/>
  </r>
  <r>
    <d v="2024-08-01T00:00:00"/>
    <x v="9"/>
    <n v="152773"/>
    <s v="P&amp;A"/>
    <s v="FORD"/>
    <d v="2024-08-23T00:00:00"/>
    <s v="Paraisopolis"/>
    <s v="Inbound Premium"/>
    <n v="53.59"/>
    <n v="53.59"/>
    <n v="7.4993866664290292E-5"/>
    <s v="-"/>
    <s v="Normal"/>
    <s v="APTIV MANUFATURA E SERVICOS DE-724381"/>
    <s v="SERENDIPITY ELECTRONICS-749804"/>
    <s v="material para atender montagem de peças criticas conforme programação do P&amp;A FIAT/MAN/FORD/MBB"/>
    <s v="DHL Express SA"/>
    <s v="PTA-00183467"/>
    <s v="12197110;13893234;15364590;15441350;33165653"/>
    <s v="10;300;500;100;300"/>
    <s v="4.54;0;0;0;0"/>
    <s v="Aptiv"/>
    <s v="Premium - Productive"/>
    <s v="marcia.p.torres@aptiv.com"/>
    <s v="2024-08-23T06:44:18.77"/>
    <s v="2024-08-23T06:55:11.00"/>
    <s v="SA"/>
    <s v="Closed Not Recovered"/>
    <s v="0"/>
    <s v=""/>
    <s v="53.59"/>
    <s v=""/>
    <s v="10012"/>
    <s v="Q11"/>
    <s v=""/>
    <s v="53.59"/>
    <s v="Non-Recoverable"/>
    <s v=""/>
    <s v="53.59"/>
    <s v="USD"/>
    <s v="152 E MAIN ST"/>
    <s v="HUNTINGTON"/>
    <s v="749804"/>
    <s v="US"/>
    <s v="NA"/>
    <s v="NY"/>
    <s v="11743-2958"/>
    <s v="AVENIDA AVELINO RIBEIRO, 900"/>
    <s v="PARAISOPOLIS"/>
    <s v="724381"/>
    <s v="BR"/>
    <s v="SA"/>
    <s v="MG"/>
    <s v="37660-000"/>
    <s v="SPS"/>
    <s v="Approved"/>
    <s v="Edilson, Geraldo"/>
    <s v="2024-08-23T06:55:11.00"/>
    <s v="0"/>
    <s v=""/>
    <s v="4491179210"/>
    <s v=""/>
    <s v="Aptiv"/>
    <s v=""/>
    <s v="Invoice"/>
    <s v="Invoice"/>
    <s v=""/>
    <s v=""/>
    <s v="0 Days 0 Hr 10 Min "/>
    <s v=""/>
    <s v="Approved -  ;; Approved -  ;"/>
    <s v="53.59"/>
    <s v="53.59"/>
    <s v=";0;0;0;0"/>
    <s v=";; ; ; "/>
    <s v=";; ; ; "/>
    <s v="BR"/>
    <s v="P&amp;A"/>
    <s v="USD"/>
    <s v=""/>
    <s v=""/>
    <s v="Kg"/>
    <s v="material para atender montagem de peças criticas conforme programação do P&amp;A FIAT/MAN/FORD/MBB"/>
    <s v="1"/>
    <s v="1"/>
    <s v=""/>
    <s v="53.59"/>
    <s v="53.59"/>
    <s v="USD"/>
    <s v="1"/>
    <s v=""/>
    <s v=""/>
    <s v=""/>
    <s v=""/>
    <s v=""/>
  </r>
  <r>
    <d v="2024-08-01T00:00:00"/>
    <x v="0"/>
    <n v="152892"/>
    <s v="Project  - samples/ prototype - frete aprovado pelo PM responsável"/>
    <s v="VW"/>
    <d v="2024-08-26T00:00:00"/>
    <s v="Paraisopolis"/>
    <s v="Inbound Premium"/>
    <n v="399"/>
    <n v="399"/>
    <n v="5.5836075385429782E-4"/>
    <s v="-"/>
    <s v="Cost Recovery"/>
    <s v="APTIV MANUFATURA E SERVICOS DE-724381"/>
    <s v="NINGBO SCHLEMMER AUTOMOTIVE PARTS C-Dummy"/>
    <s v="Parts for project development. Freight approved by email by the Project Manager."/>
    <s v="JAS DO BRASIL LTD"/>
    <s v="PTA-00183938"/>
    <s v="35906539;"/>
    <s v=";"/>
    <s v=";"/>
    <s v="Aptiv"/>
    <s v="Premium - Productive"/>
    <s v="rayzza.peres@aptiv.com"/>
    <s v="2024-08-26T11:50:11.54"/>
    <s v="2024-08-27T10:02:23.00"/>
    <s v="SA"/>
    <s v="Closed Recovered"/>
    <s v="0"/>
    <s v=""/>
    <s v="399"/>
    <s v=""/>
    <s v="10012"/>
    <s v="Q11"/>
    <s v=""/>
    <s v="399"/>
    <s v="Recoverable"/>
    <s v=""/>
    <s v="399"/>
    <s v="USD"/>
    <s v="Xizhou Economic and Developm"/>
    <s v="Zhejiang"/>
    <s v="Dummy"/>
    <s v="CH"/>
    <s v="AP"/>
    <s v="EX"/>
    <s v="315722"/>
    <s v="AVENIDA AVELINO RIBEIRO, 900"/>
    <s v="PARAISOPOLIS"/>
    <s v="724381"/>
    <s v="BR"/>
    <s v="SA"/>
    <s v="MG"/>
    <s v="37660-000"/>
    <s v="SPS"/>
    <s v="Approved"/>
    <s v="Edilson, Geraldo"/>
    <s v="2024-08-27T10:02:23.00"/>
    <s v="0"/>
    <s v="JAS DO BRASIL LTD"/>
    <s v=""/>
    <s v=""/>
    <s v="Aptiv"/>
    <s v=""/>
    <s v="Email Quote"/>
    <s v="Invoice"/>
    <s v=""/>
    <s v=""/>
    <s v="1 Days 10 Hr 12 Min "/>
    <s v="500"/>
    <s v="Approved -  ;; Approved -  ;; Approved -  ;"/>
    <s v="399"/>
    <s v="399"/>
    <s v=";"/>
    <s v=";"/>
    <s v=";"/>
    <s v="BR"/>
    <s v="246 A0 SUV"/>
    <s v="USD"/>
    <s v=""/>
    <s v=""/>
    <s v=""/>
    <s v="35906539 "/>
    <s v="1"/>
    <s v="1"/>
    <s v=""/>
    <s v=""/>
    <s v="0"/>
    <s v=""/>
    <s v=""/>
    <s v=""/>
    <s v=""/>
    <s v="544770563"/>
    <s v=""/>
    <s v=""/>
  </r>
  <r>
    <d v="2024-08-01T00:00:00"/>
    <x v="3"/>
    <n v="152898"/>
    <s v="Customer reschedule - Consulta 22"/>
    <s v="FIAT"/>
    <d v="2024-08-26T00:00:00"/>
    <s v="Ouros"/>
    <s v="Inbound Premium"/>
    <n v="511.67"/>
    <n v="511.67"/>
    <n v="7.1603119529982102E-4"/>
    <s v="-"/>
    <s v="Cost Recovery Pending"/>
    <s v="Paraisopolis-10012"/>
    <s v="MTA ANTENNE SRL-1090929"/>
    <s v="CONSULTA 22: AUMENTO FIRE"/>
    <s v="JAS DO BRASIL LTD"/>
    <s v="PTA-00184219"/>
    <s v="15368627;"/>
    <s v=";"/>
    <s v=";"/>
    <s v="Customer"/>
    <s v="Premium - Productive"/>
    <s v="rodrigo.fernandes@aptiv.com"/>
    <s v="2024-08-26T01:00:30.88"/>
    <s v="2024-08-29T12:03:49.00"/>
    <s v="SA"/>
    <s v="Open"/>
    <s v="0"/>
    <s v=""/>
    <s v="0"/>
    <s v=""/>
    <s v="10023"/>
    <s v="Q11"/>
    <s v=""/>
    <s v=""/>
    <s v="Recoverable"/>
    <s v=""/>
    <s v="511.67"/>
    <s v=""/>
    <s v="VIALE DELLINDUSTRIA 12"/>
    <s v="CODOGNO"/>
    <s v="1090929"/>
    <s v="IT"/>
    <s v="EMEA"/>
    <s v="LO"/>
    <s v="26845"/>
    <s v="Av. Avelino Ribeiro, 900"/>
    <s v="PARAISOPOLIS"/>
    <s v="10012"/>
    <s v="BR"/>
    <s v="SA"/>
    <s v="Minas Gerais"/>
    <s v="37660-000"/>
    <s v="SPS"/>
    <s v="Approved"/>
    <s v="Naus, Angelica"/>
    <s v="2024-08-29T12:03:49.00"/>
    <s v="0"/>
    <s v=""/>
    <s v=""/>
    <s v=""/>
    <s v="Aptiv"/>
    <s v=""/>
    <s v="Invoice"/>
    <s v=""/>
    <s v="FIAT"/>
    <s v=""/>
    <s v="2 Days 23 Hr 3 Min "/>
    <s v="800"/>
    <s v="Approved -  ;; Approved -  ;; Approved -  ;; Approved -  ;"/>
    <s v="511.67"/>
    <s v="511.67"/>
    <s v=";"/>
    <s v=";"/>
    <s v=";"/>
    <s v="BR"/>
    <s v="FIRE"/>
    <s v="USD"/>
    <s v=""/>
    <s v=""/>
    <s v=""/>
    <s v=""/>
    <s v="1"/>
    <s v=""/>
    <s v=""/>
    <s v=""/>
    <s v="0"/>
    <s v=""/>
    <s v=""/>
    <s v=""/>
    <s v=""/>
    <s v="428456263"/>
    <s v=""/>
    <s v=""/>
  </r>
  <r>
    <d v="2024-08-01T00:00:00"/>
    <x v="11"/>
    <n v="152926"/>
    <s v="Vessel delay - Entrega emergencial"/>
    <s v="GM"/>
    <d v="2024-08-27T00:00:00"/>
    <s v="Pinhal"/>
    <s v="Inbound Premium"/>
    <n v="410.71"/>
    <n v="410.71"/>
    <n v="5.7474773236967089E-4"/>
    <s v="-"/>
    <s v="Normal"/>
    <s v="APTIV MANUFATURA E SERVICOS DE-727173"/>
    <s v="Empresa de Transportes Covre-Dummy"/>
    <s v="Emergencial com a Covre, parada de linha devido à atraso de liberação do Processo M0569/24, que era DSA mas caiu em Inspeção de Madeira."/>
    <s v="EMPRESA DE TRANSPORTES COVRE"/>
    <s v="PTA-00183695"/>
    <s v="35595662;"/>
    <s v=";"/>
    <s v=";"/>
    <s v="Aptiv"/>
    <s v="Premium - Productive"/>
    <s v="rodrigo.perez@aptiv.com"/>
    <s v="2024-08-26T02:13:02.10"/>
    <s v="2024-08-26T05:34:07.00"/>
    <s v="SA"/>
    <s v="Closed Not Recovered"/>
    <s v="0"/>
    <s v=""/>
    <s v="410.71"/>
    <s v="2024-08-26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08-26T05:34:07.00"/>
    <s v="0"/>
    <s v="EMPRESA DE TRANSPORTES COVRE"/>
    <s v="FRETE EMERGENCIAL"/>
    <s v=""/>
    <s v="Aptiv"/>
    <s v=""/>
    <s v="Personal Estimate"/>
    <s v="Personal Estimate"/>
    <s v=""/>
    <s v=""/>
    <s v="0 Days 3 Hr 21 Min "/>
    <s v="500"/>
    <s v="Approved -  ;; Approved -  ;; Approved -  ;"/>
    <s v="410.71"/>
    <s v="410.71"/>
    <s v=";"/>
    <s v=";"/>
    <s v=";"/>
    <s v="BR"/>
    <s v="BODY 03"/>
    <s v="USD"/>
    <s v=""/>
    <s v=""/>
    <s v=""/>
    <s v=""/>
    <s v="1"/>
    <s v="1"/>
    <s v=""/>
    <s v=""/>
    <s v="0"/>
    <s v=""/>
    <s v=""/>
    <s v=""/>
    <s v=""/>
    <s v=""/>
    <s v=""/>
    <s v=""/>
  </r>
  <r>
    <d v="2024-08-01T00:00:00"/>
    <x v="3"/>
    <n v="153091"/>
    <s v="Customer reschedule - Consulta 22"/>
    <s v="FIAT"/>
    <d v="2024-08-28T00:00:00"/>
    <s v="Ouros"/>
    <s v="Inbound Premium"/>
    <n v="750"/>
    <n v="750"/>
    <n v="1.049550289199808E-3"/>
    <s v="-"/>
    <s v="Cost Recovery Pending"/>
    <s v="APTIV MANUFATURA E SERVICOS DE-743893"/>
    <s v="DELFINGEN IT-VERONA SRL-7068019"/>
    <s v="CONSULTA 22: AUMENTO FIRE - Será recuperado do cliente"/>
    <s v="DHL Express SA"/>
    <s v="PTA-00184220"/>
    <s v="10778873;"/>
    <s v=";"/>
    <s v=";"/>
    <s v="Aptiv"/>
    <s v="Premium - Productive"/>
    <s v="lua.barbosa.ribeiro@aptiv.com"/>
    <s v="2024-08-27T10:15:31.92"/>
    <s v="2024-08-29T12:03:54.00"/>
    <s v="SA"/>
    <s v="Open"/>
    <s v="0"/>
    <s v=""/>
    <s v="0"/>
    <s v="2024-09-04T00:00:00"/>
    <s v="10023"/>
    <s v="Q11"/>
    <s v=""/>
    <s v=""/>
    <s v="Recoverable"/>
    <s v=""/>
    <s v="750"/>
    <s v=""/>
    <s v="LOCALITA VANZELLE 3"/>
    <s v="RIVOLI VERONESE"/>
    <s v="7068019"/>
    <s v="IT"/>
    <s v="EMEA"/>
    <s v="VR"/>
    <s v="37010"/>
    <s v="TV ANTONIO E FONSECA 250 BAIRRO"/>
    <s v="CONCEICAO DOS OUROS"/>
    <s v="743893"/>
    <s v="BR"/>
    <s v="SA"/>
    <s v="MG"/>
    <s v="37548-000"/>
    <s v="SPS"/>
    <s v="Approved"/>
    <s v="Naus, Angelica"/>
    <s v="2024-08-29T12:03:54.00"/>
    <s v="0"/>
    <s v=""/>
    <s v=""/>
    <s v=""/>
    <s v="Customer"/>
    <s v=""/>
    <s v="Invoice"/>
    <s v=""/>
    <s v=""/>
    <s v=""/>
    <s v="2 Days 1 Hr 48 Min "/>
    <s v="800"/>
    <s v="Approved -  ;; Approved -  ;; Approved -  ;; Approved -  ;"/>
    <s v="750"/>
    <s v="750"/>
    <s v=";"/>
    <s v=";"/>
    <s v=";"/>
    <s v="BR"/>
    <s v="FIRE"/>
    <s v="USD"/>
    <s v=""/>
    <s v=""/>
    <s v=""/>
    <s v="13722164; 33239677"/>
    <s v="1"/>
    <s v=""/>
    <s v=""/>
    <s v=""/>
    <s v="0"/>
    <s v=""/>
    <s v=""/>
    <s v=""/>
    <s v=""/>
    <s v="505882451"/>
    <s v=""/>
    <s v=""/>
  </r>
  <r>
    <d v="2024-08-01T00:00:00"/>
    <x v="9"/>
    <n v="153243"/>
    <s v="P&amp;A"/>
    <s v="JOHN DEERE"/>
    <d v="2024-08-28T00:00:00"/>
    <s v="Paraisopolis"/>
    <s v="Inbound Premium"/>
    <n v="287.7"/>
    <n v="287.7"/>
    <n v="4.0260749093704636E-4"/>
    <s v="-"/>
    <s v="Normal"/>
    <s v="APTIV MANUFATURA E SERVICOS DE-724381"/>
    <s v="APTIV CENTEC I (FW98)-725544"/>
    <s v="ATENDER DEMANDA DE PA."/>
    <s v="DHL Express SA"/>
    <s v="PTA-00183937"/>
    <s v="12129598;"/>
    <s v=";"/>
    <s v=";"/>
    <s v="Aptiv"/>
    <s v="Premium - Productive"/>
    <s v="Moraes.Arnaldo@aptiv.com"/>
    <s v="2024-08-27T06:53:37.20"/>
    <s v="2024-08-28T01:09:05.68"/>
    <s v="SA"/>
    <s v="Closed Not Recovered"/>
    <s v="0"/>
    <s v=""/>
    <s v="0"/>
    <s v=""/>
    <s v="10012"/>
    <s v="Q11"/>
    <s v=""/>
    <s v=""/>
    <s v="Non-Recoverable"/>
    <s v=""/>
    <s v="287.7"/>
    <s v=""/>
    <s v="CARRETERA SALTILLO PIEDRAS NEGRAS K"/>
    <s v="RAMOS ARIZPE"/>
    <s v="725544"/>
    <s v="MX"/>
    <s v="NA"/>
    <s v="COA"/>
    <s v="25900"/>
    <s v="AVENIDA AVELINO RIBEIRO, 900"/>
    <s v="PARAISOPOLIS"/>
    <s v="724381"/>
    <s v="BR"/>
    <s v="SA"/>
    <s v="MG"/>
    <s v="37660-000"/>
    <s v="SPS"/>
    <s v="Approved"/>
    <s v="Edilson, Geraldo"/>
    <s v="2024-08-27T10:01:56.00"/>
    <s v="0"/>
    <s v=""/>
    <s v=""/>
    <s v=""/>
    <s v="Aptiv"/>
    <s v=""/>
    <s v="Invoice"/>
    <s v=""/>
    <s v=""/>
    <s v=""/>
    <s v="0 Days 3 Hr 8 Min "/>
    <s v="500"/>
    <s v="Approved -  ;; Approved -  ;; Approved -  ;"/>
    <s v="287.7"/>
    <s v="287.7"/>
    <s v=";"/>
    <s v=";"/>
    <s v=";"/>
    <s v="BR"/>
    <s v="8R"/>
    <s v="USD"/>
    <s v=""/>
    <s v=""/>
    <s v=""/>
    <s v="12004983"/>
    <s v="1"/>
    <s v=""/>
    <s v=""/>
    <s v=""/>
    <s v="0"/>
    <s v=""/>
    <s v=""/>
    <s v=""/>
    <s v=""/>
    <s v=""/>
    <s v=""/>
    <s v=""/>
  </r>
  <r>
    <d v="2024-08-01T00:00:00"/>
    <x v="11"/>
    <n v="153409"/>
    <s v="Vessel delay"/>
    <s v="VW"/>
    <d v="2024-08-30T00:00:00"/>
    <s v="Pinhal"/>
    <s v="Inbound Premium"/>
    <n v="950"/>
    <n v="950"/>
    <n v="1.3294303663197568E-3"/>
    <s v="-"/>
    <s v="Normal"/>
    <s v="APTIV MANUFATURA E SERVICOS DE-727173"/>
    <s v="KLAUKE SLOVAKIA S.R.O.-7101000"/>
    <s v="Atraso de ETA do navio CAUQUENES devido à congestionamento dos portos, ETA original 20/08 e novo ETA 31/08."/>
    <s v="DSV UTI Air &amp; Sea Agenciamento de Transportes"/>
    <s v=""/>
    <s v="33284145;"/>
    <s v=";"/>
    <s v=";"/>
    <s v="Aptiv"/>
    <s v="Premium - Productive"/>
    <s v="rodrigo.perez@aptiv.com"/>
    <s v="2024-08-28T02:04:15.45"/>
    <s v="2024-08-28T01:57:43.02"/>
    <s v="SA"/>
    <s v="Closed Not Recovered"/>
    <s v="0"/>
    <s v=""/>
    <s v="0"/>
    <s v="2024-08-28T00:00:00"/>
    <s v="10010"/>
    <s v="Q18"/>
    <s v=""/>
    <s v=""/>
    <s v="Non-Recoverable"/>
    <s v=""/>
    <s v="950"/>
    <s v=""/>
    <s v="NABREZIE ORAVY 2711"/>
    <s v="DOLNY KUBIN"/>
    <s v="7101000"/>
    <s v="SK"/>
    <s v="EMEA"/>
    <s v="ZI"/>
    <s v="026 01"/>
    <s v="JOSE MONFARDINI N 3 845 LOTEAMENTO"/>
    <s v="ESPIRITO SANTO DO PINHAL"/>
    <s v="727173"/>
    <s v="BR"/>
    <s v="SA"/>
    <s v="SP"/>
    <s v="13990000"/>
    <s v="SPS"/>
    <s v="Pending"/>
    <s v=""/>
    <s v=""/>
    <s v="0"/>
    <s v=""/>
    <s v=""/>
    <s v=""/>
    <s v="Transportation"/>
    <s v=""/>
    <s v="Personal Estimate"/>
    <s v=""/>
    <s v=""/>
    <s v=""/>
    <s v=""/>
    <s v="0"/>
    <s v="Approved -  ;; Approved -  ;; Approved -  ;; Approved -  ;; Pending - "/>
    <s v="950"/>
    <s v="950"/>
    <s v=";"/>
    <s v=";"/>
    <s v=";"/>
    <s v="BR"/>
    <s v="PRINCIPAL GP"/>
    <s v="USD"/>
    <s v=""/>
    <s v=""/>
    <s v=""/>
    <s v=""/>
    <s v="1"/>
    <s v=""/>
    <s v=""/>
    <s v=""/>
    <s v="0"/>
    <s v=""/>
    <s v=""/>
    <s v=""/>
    <s v=""/>
    <s v="006269633"/>
    <s v=""/>
    <s v=""/>
  </r>
  <r>
    <d v="2024-08-01T00:00:00"/>
    <x v="9"/>
    <n v="153772"/>
    <s v="P&amp;A- recuperado com ICC"/>
    <s v="JOHN DEERE"/>
    <d v="2024-08-29T00:00:00"/>
    <s v="Paraisopolis"/>
    <s v="Inbound Premium"/>
    <n v="56.38"/>
    <n v="56.38"/>
    <n v="7.8898193740113568E-5"/>
    <s v="-"/>
    <s v="Cost Recovery"/>
    <s v="APTIV MANUFATURA E SERVICOS DE-724381"/>
    <s v="APTIV CENTEC I (FW98)-725544"/>
    <s v="ATENDER DEMANDA DE PA."/>
    <s v="DHL Express SA"/>
    <s v="PTA-00184338"/>
    <s v="12004983;"/>
    <s v=";"/>
    <s v=";"/>
    <s v="Aptiv"/>
    <s v="Premium - Productive"/>
    <s v="Moraes.Arnaldo@aptiv.com"/>
    <s v="2024-08-29T07:10:25.76"/>
    <s v="2024-08-29T07:51:17.00"/>
    <s v="SA"/>
    <s v="Closed Recovered"/>
    <s v="0"/>
    <s v=""/>
    <s v="0"/>
    <s v=""/>
    <s v="10012"/>
    <s v="Q11"/>
    <s v=""/>
    <s v=""/>
    <s v="Recoverable"/>
    <s v="Recuperado via ICC-Nº DN240676"/>
    <s v="56.38"/>
    <s v=""/>
    <s v="CARRETERA SALTILLO PIEDRAS NEGRAS K"/>
    <s v="RAMOS ARIZPE"/>
    <s v="725544"/>
    <s v="MX"/>
    <s v="NA"/>
    <s v="COA"/>
    <s v="25900"/>
    <s v="AVENIDA AVELINO RIBEIRO, 900"/>
    <s v="PARAISOPOLIS"/>
    <s v="724381"/>
    <s v="BR"/>
    <s v="SA"/>
    <s v="MG"/>
    <s v="37660-000"/>
    <s v="SPS"/>
    <s v="Approved"/>
    <s v="Carvalho, Eliane R"/>
    <s v="2024-08-29T07:51:17.00"/>
    <s v="0"/>
    <s v=""/>
    <s v=""/>
    <s v=""/>
    <s v="Aptiv"/>
    <s v=""/>
    <s v="Invoice"/>
    <s v=""/>
    <s v=""/>
    <s v=""/>
    <s v="0 Days 0 Hr 40 Min "/>
    <s v="250"/>
    <s v="Approved -  ;; Approved -  ;"/>
    <s v="56.38"/>
    <s v="56.38"/>
    <s v=";"/>
    <s v=";"/>
    <s v=";"/>
    <s v="BR"/>
    <s v="8R"/>
    <s v="USD"/>
    <s v=""/>
    <s v=""/>
    <s v=""/>
    <s v="12004983"/>
    <s v="1"/>
    <s v=""/>
    <s v=""/>
    <s v=""/>
    <s v="0"/>
    <s v=""/>
    <s v=""/>
    <s v=""/>
    <s v=""/>
    <s v=""/>
    <s v=""/>
    <s v=""/>
  </r>
  <r>
    <d v="2024-08-01T00:00:00"/>
    <x v="5"/>
    <n v="153894"/>
    <s v="APTIV Shipment delay"/>
    <s v="GM"/>
    <d v="2024-08-30T00:00:00"/>
    <s v="Paraisopolis"/>
    <s v="Outbound Premium"/>
    <n v="85.56"/>
    <n v="85.56"/>
    <n v="1.1973269699191411E-4"/>
    <s v="-"/>
    <s v="Normal"/>
    <s v="General Motors -Dummy"/>
    <s v="APTIV MANUFATURA E SERVICOS DE-724381"/>
    <s v="VEICULO SOLICITADO POR CICERO FERREIRA. MOTIVO:Falta de material 35088420. "/>
    <s v="TRANSPORTADORA PITUTA"/>
    <s v="PTA-00184495"/>
    <s v="35119265-3;"/>
    <s v="2;"/>
    <s v=";"/>
    <s v="Aptiv"/>
    <s v="Premium - Productive"/>
    <s v="aniger.f.martins@aptiv.com"/>
    <s v="2024-08-30T12:55:07.33"/>
    <s v="2024-08-30T03:27:28.00"/>
    <s v="SA"/>
    <s v="Closed Not Recovered"/>
    <s v="0"/>
    <s v=""/>
    <s v="0"/>
    <s v=""/>
    <s v="10012"/>
    <s v="Q11"/>
    <s v=""/>
    <s v=""/>
    <s v="Non-Recoverable"/>
    <s v=""/>
    <s v="427.49"/>
    <s v="BRL"/>
    <s v="AVENIDA AVELINO RIBEIRO, 900"/>
    <s v="PARAISOPOLIS"/>
    <s v="724381"/>
    <s v="BR"/>
    <s v="SA"/>
    <s v="MG"/>
    <s v="37660-000"/>
    <s v="Av General Motors 129"/>
    <s v="SOROCABA"/>
    <s v="Dummy"/>
    <s v="BR"/>
    <s v="Not Applicable"/>
    <s v="SÃO PAULO"/>
    <s v="18087-165"/>
    <s v="SPS"/>
    <s v="Approved"/>
    <s v="Carvalho, Eliane R"/>
    <s v="2024-08-30T03:27:28.00"/>
    <s v="0"/>
    <s v=""/>
    <s v=""/>
    <s v=""/>
    <s v="Aptiv"/>
    <s v=""/>
    <s v="Email Quote"/>
    <s v=""/>
    <s v=""/>
    <s v=""/>
    <s v="0 Days 2 Hr 32 Min "/>
    <s v="250"/>
    <s v="Approved -  ;; Approved -  ;"/>
    <s v="85.56"/>
    <s v="85.56"/>
    <s v=";"/>
    <s v=";"/>
    <s v=";"/>
    <s v="BR"/>
    <s v="P&amp;A"/>
    <s v="BRL"/>
    <s v=""/>
    <s v=""/>
    <s v=""/>
    <s v="VEICULO SOLICITADO POR CICERO FERREIRA. MOTIVO:Falta de material 35088420. "/>
    <s v="0.20015212"/>
    <s v="0.20015212"/>
    <s v=""/>
    <s v=""/>
    <s v="0"/>
    <s v=""/>
    <s v=""/>
    <s v=""/>
    <s v=""/>
    <s v=""/>
    <s v=""/>
    <s v=""/>
  </r>
  <r>
    <d v="2024-09-01T00:00:00"/>
    <x v="11"/>
    <n v="153922"/>
    <s v="ETA Delay"/>
    <s v="VW"/>
    <d v="2024-09-02T00:00:00"/>
    <s v="Pinhal"/>
    <s v="Inbound Premium"/>
    <n v="370"/>
    <n v="370"/>
    <n v="5.1777814267190531E-4"/>
    <s v="-"/>
    <s v="Cost Recovery"/>
    <s v="APTIV MANUFATURA E SERVICOS DE-727173"/>
    <s v="Empresa de Transportes Covre-Dummy"/>
    <s v="Emergencial com a Covre, parada de linha devido à atraso de ETA NAVIO CAUQUENES"/>
    <s v="EMPRESA DE TRANSPORTES COVRE"/>
    <s v="PTA-00184738"/>
    <s v="33284145;"/>
    <s v=";"/>
    <s v=";"/>
    <s v="Aptiv"/>
    <s v="Premium - Productive"/>
    <s v="Guilherme.Lucio@aptiv.com"/>
    <s v="2024-08-30T05:03:33.61"/>
    <s v="2024-09-30T07:08:32.41"/>
    <s v="SA"/>
    <s v="Closed Recovered"/>
    <s v="0"/>
    <s v=""/>
    <s v="0"/>
    <s v="2024-08-30T00:00:00"/>
    <s v="10010"/>
    <s v="Q18"/>
    <s v=""/>
    <s v=""/>
    <s v="Non-Recoverable"/>
    <s v=""/>
    <s v="370"/>
    <s v=""/>
    <s v="R. Hercílio Camargo Barbosa, 207"/>
    <s v="Santos"/>
    <s v="Dummy"/>
    <s v="BR"/>
    <s v="SA"/>
    <s v="Sao Paulo"/>
    <s v="11000000"/>
    <s v="JOSE MONFARDINI N 3 845 LOTEAMENTO"/>
    <s v="ESPIRITO SANTO DO PINHAL"/>
    <s v="727173"/>
    <s v="BR"/>
    <s v="SA"/>
    <s v="SP"/>
    <s v="13990000"/>
    <s v="SPS"/>
    <s v="Approved"/>
    <s v="Edilson, Geraldo"/>
    <s v="2024-09-02T12:14:45.00"/>
    <s v="0"/>
    <s v="EMPRESA DE TRANSPORTES COVRE"/>
    <s v=""/>
    <s v=""/>
    <s v="Aptiv"/>
    <s v=""/>
    <s v="Personal Estimate"/>
    <s v="Personal Estimate"/>
    <s v=""/>
    <s v=""/>
    <s v="2 Days 19 Hr 11 Min "/>
    <s v="500"/>
    <s v="Approved -  ;; Approved -  ;; Approved -  ;"/>
    <s v="370"/>
    <s v="370"/>
    <s v=";"/>
    <s v=";"/>
    <s v=";"/>
    <s v="BR"/>
    <s v="PRINCIPAL GP"/>
    <s v="USD"/>
    <s v=""/>
    <s v=""/>
    <s v=""/>
    <s v=""/>
    <s v="1"/>
    <s v=""/>
    <s v=""/>
    <s v=""/>
    <s v="0"/>
    <s v=""/>
    <s v=""/>
    <s v=""/>
    <s v=""/>
    <s v=""/>
    <s v=""/>
    <s v=""/>
  </r>
  <r>
    <d v="2024-09-01T00:00:00"/>
    <x v="0"/>
    <n v="154144"/>
    <s v="Project - Recovered"/>
    <s v="OTHER"/>
    <d v="2024-09-02T00:00:00"/>
    <s v="Paraisopolis"/>
    <s v="Inbound Premium"/>
    <n v="35"/>
    <n v="35"/>
    <n v="4.8979013495991041E-5"/>
    <s v="-"/>
    <s v="Cost Recovery"/>
    <s v="APTIV MANUFATURA E SERVICOS DE-734227"/>
    <s v="SERENDIPITY ELECTRONICS-749804"/>
    <s v="Parts for project development. Freight approved by email by the Project Manager."/>
    <s v="DHL Express SA"/>
    <s v="PTA-00184783"/>
    <s v="13954183;"/>
    <s v=";"/>
    <s v=";"/>
    <s v="Aptiv"/>
    <s v="Premium - Productive"/>
    <s v="rayzza.peres@aptiv.com"/>
    <s v="2024-09-02T12:00:38.03"/>
    <s v="2024-09-02T05:47:37.00"/>
    <s v="SA"/>
    <s v="Closed Recovered"/>
    <s v="0"/>
    <s v=""/>
    <s v="35"/>
    <s v=""/>
    <s v="10012"/>
    <s v="Q11"/>
    <s v=""/>
    <s v="35"/>
    <s v="Recoverable"/>
    <s v=""/>
    <s v="35"/>
    <s v="USD"/>
    <s v="152 E MAIN ST"/>
    <s v="HUNTINGTON"/>
    <s v="749804"/>
    <s v="US"/>
    <s v="NA"/>
    <s v="NY"/>
    <s v="11743-2958"/>
    <s v="AVENIDA AVELINO RIBEIRO, 900"/>
    <s v="PARAISOPOLIS"/>
    <s v="734227"/>
    <s v="BR"/>
    <s v="SA"/>
    <s v="MG"/>
    <s v="37660-000"/>
    <s v="SPS"/>
    <s v="Approved"/>
    <s v="Carvalho, Eliane R"/>
    <s v="2024-09-02T05:47:37.00"/>
    <s v="0"/>
    <s v=""/>
    <s v=""/>
    <s v=""/>
    <s v="Aptiv"/>
    <s v=""/>
    <s v="Invoice"/>
    <s v="Invoice"/>
    <s v=""/>
    <s v=""/>
    <s v="0 Days 5 Hr 46 Min "/>
    <s v="250"/>
    <s v="Approved -  ;; Approved -  ;"/>
    <s v="35"/>
    <s v="35"/>
    <s v=";"/>
    <s v=";"/>
    <s v=";"/>
    <s v="BR"/>
    <s v="ARO 24 - CNH"/>
    <s v="USD"/>
    <s v=""/>
    <s v=""/>
    <s v=""/>
    <s v="DPP76525 "/>
    <s v="1"/>
    <s v="1"/>
    <s v=""/>
    <s v=""/>
    <s v="0"/>
    <s v=""/>
    <s v=""/>
    <s v=""/>
    <s v=""/>
    <s v=""/>
    <s v=""/>
    <s v=""/>
  </r>
  <r>
    <d v="2024-09-01T00:00:00"/>
    <x v="3"/>
    <n v="154151"/>
    <s v="To meet customer schedule"/>
    <s v="OTHER"/>
    <d v="2024-09-02T00:00:00"/>
    <s v="Paraisopolis"/>
    <s v="Inbound Premium"/>
    <n v="135.88"/>
    <n v="135.88"/>
    <n v="1.9015052439529321E-4"/>
    <s v="-"/>
    <s v="Cost Recovery"/>
    <s v="Paraisopolis-10012"/>
    <s v="HS UNITED EUROPEAN CONNECTORS GMBH-1040162"/>
    <s v="Aéreo planejado juntamente com o Cliente para atender a demanda"/>
    <s v="DHL Express SA"/>
    <s v="PTA-00184753"/>
    <s v="13799596;"/>
    <s v=";"/>
    <s v=";"/>
    <s v="Customer"/>
    <s v="Premium - Productive"/>
    <s v="rodrigo.fernandes@aptiv.com"/>
    <s v="2024-09-02T12:59:32.36"/>
    <s v="2024-09-02T02:18:06.00"/>
    <s v="SA"/>
    <s v="Closed Recovered"/>
    <s v="0"/>
    <s v=""/>
    <s v="0"/>
    <s v=""/>
    <s v="10012"/>
    <s v="Q11"/>
    <s v=""/>
    <s v=""/>
    <s v="Recoverable"/>
    <s v=""/>
    <s v="135.88"/>
    <s v=""/>
    <s v="HOHE BIRKE 6"/>
    <s v="LAUTERHOFEN"/>
    <s v="1040162"/>
    <s v="DE"/>
    <s v="EMEA"/>
    <s v="BY"/>
    <s v="92283"/>
    <s v="Av. Avelino Ribeiro, 900"/>
    <s v="PARAISOPOLIS"/>
    <s v="10012"/>
    <s v="BR"/>
    <s v="SA"/>
    <s v="Minas Gerais"/>
    <s v="37660-000"/>
    <s v="SPS"/>
    <s v="Approved"/>
    <s v="Carvalho, Eliane R"/>
    <s v="2024-09-02T02:18:06.00"/>
    <s v="0"/>
    <s v=""/>
    <s v="5349668004"/>
    <s v=""/>
    <s v="Customer"/>
    <s v=""/>
    <s v="Invoice"/>
    <s v=""/>
    <s v="OTHER"/>
    <s v=""/>
    <s v="0 Days 1 Hr 18 Min "/>
    <s v="250"/>
    <s v="Approved -  ;; Approved -  ;"/>
    <s v="135.88"/>
    <s v="135.88"/>
    <s v=";"/>
    <s v=";"/>
    <s v=";"/>
    <s v="BR"/>
    <s v="Sensor de Oxigênio"/>
    <s v="USD"/>
    <s v=""/>
    <s v=""/>
    <s v=""/>
    <s v=""/>
    <s v="1"/>
    <s v=""/>
    <s v=""/>
    <s v=""/>
    <s v="0"/>
    <s v=""/>
    <s v=""/>
    <s v=""/>
    <s v=""/>
    <s v="506719553"/>
    <s v=""/>
    <s v=""/>
  </r>
  <r>
    <d v="2024-09-01T00:00:00"/>
    <x v="8"/>
    <n v="154016"/>
    <s v="Supplier delay"/>
    <s v="JOHN DEERE"/>
    <d v="2024-09-03T00:00:00"/>
    <s v="Paraisopolis"/>
    <s v="Inbound Premium"/>
    <n v="340.08"/>
    <n v="340.08"/>
    <n v="4.7590808313476094E-4"/>
    <s v="-"/>
    <s v="Normal"/>
    <s v="Paraisopolis-10012"/>
    <s v="CVG - MONONA WIRE CORPORATION-743278"/>
    <s v="Fornecedor CVG com falta de matéria prima"/>
    <s v="DHL Express SA"/>
    <s v="PTA-00184739"/>
    <s v="13978351;"/>
    <s v=";"/>
    <s v=";"/>
    <s v="Aptiv"/>
    <s v="Premium - Productive"/>
    <s v="rodrigo.fernandes@aptiv.com"/>
    <s v="2024-08-30T07:20:19.10"/>
    <s v="2024-09-02T12:14:59.00"/>
    <s v="SA"/>
    <s v="Closed Not Recovered"/>
    <s v="0"/>
    <s v=""/>
    <s v="0"/>
    <s v=""/>
    <s v="10012"/>
    <s v="Q11"/>
    <s v=""/>
    <s v=""/>
    <s v="Non-Recoverable"/>
    <s v=""/>
    <s v="340.08"/>
    <s v=""/>
    <s v="7800 WALTON PKWY"/>
    <s v="NEW ALBANY"/>
    <s v="743278"/>
    <s v="US"/>
    <s v="NA"/>
    <s v="OH"/>
    <s v="43054-8233"/>
    <s v="Av. Avelino Ribeiro, 900"/>
    <s v="PARAISOPOLIS"/>
    <s v="10012"/>
    <s v="BR"/>
    <s v="SA"/>
    <s v="Minas Gerais"/>
    <s v="37660-000"/>
    <s v="SPS"/>
    <s v="Approved"/>
    <s v="Edilson, Geraldo"/>
    <s v="2024-09-02T12:14:59.00"/>
    <s v="0"/>
    <s v=""/>
    <s v="5572115990"/>
    <s v=""/>
    <s v="Aptiv"/>
    <s v=""/>
    <s v="Invoice"/>
    <s v=""/>
    <s v=""/>
    <s v=""/>
    <s v="2 Days 16 Hr 54 Min "/>
    <s v="500"/>
    <s v="Approved -  ;; Approved -  ;; Approved -  ;"/>
    <s v="340.08"/>
    <s v="340.08"/>
    <s v=";"/>
    <s v=";"/>
    <s v=";"/>
    <s v="BR"/>
    <s v="PUMA"/>
    <s v="USD"/>
    <s v=""/>
    <s v=""/>
    <s v=""/>
    <s v="Há mesês tentando ajudar com o fornecedor a conseguir a matéria prima com reuniões e emails. Time de compras envolvido no caso"/>
    <s v="1"/>
    <s v=""/>
    <s v=""/>
    <s v=""/>
    <s v="0"/>
    <s v=""/>
    <s v=""/>
    <s v=""/>
    <s v=""/>
    <s v=""/>
    <s v=""/>
    <s v=""/>
  </r>
  <r>
    <d v="2024-09-01T00:00:00"/>
    <x v="3"/>
    <n v="154176"/>
    <s v="To meet customer schedule"/>
    <s v="VW"/>
    <d v="2024-09-03T00:00:00"/>
    <s v="Pinhal"/>
    <s v="Inbound Premium"/>
    <n v="2244.91"/>
    <n v="2244.91"/>
    <n v="3.1415279196367212E-3"/>
    <s v="-"/>
    <s v="Cost Recovery"/>
    <s v="APTIV MANUFATURA E SERVICOS DE-727173"/>
    <s v="APTIV CONNECTION SYSTEMS (SHANGHAI)-7073266"/>
    <s v="Air freight neededdue to scheduling outside the supplier's leadtime. We are authorized by the customer to recover costs."/>
    <s v="DHL Express SA"/>
    <s v="PTA-00185580"/>
    <s v="35802857;"/>
    <s v=";"/>
    <s v=";"/>
    <s v="Customer"/>
    <s v="Premium - Productive"/>
    <s v="rodrigo.perez@aptiv.com"/>
    <s v="2024-09-02T02:01:03.21"/>
    <s v="2024-09-06T01:57:22.00"/>
    <s v="SA"/>
    <s v="Closed Recovered"/>
    <s v="0"/>
    <s v=""/>
    <s v="0"/>
    <s v="2024-09-02T00:00:00"/>
    <s v="10010"/>
    <s v="Q18"/>
    <s v=""/>
    <s v=""/>
    <s v="Recoverable"/>
    <s v=""/>
    <s v="2244.91"/>
    <s v=""/>
    <s v="PART 4K, 1/F, BUILDING 3, NO. 499"/>
    <s v="SHANGHAI"/>
    <s v="7073266"/>
    <s v="CN"/>
    <s v="AP"/>
    <s v="31"/>
    <s v="200131"/>
    <s v="JOSE MONFARDINI N 3 845 LOTEAMENTO"/>
    <s v="ESPIRITO SANTO DO PINHAL"/>
    <s v="727173"/>
    <s v="BR"/>
    <s v="SA"/>
    <s v="SP"/>
    <s v="13990000"/>
    <s v="SPS"/>
    <s v="Approved"/>
    <s v="Laporte, Greg"/>
    <s v="2024-09-06T01:57:22.00"/>
    <s v="0"/>
    <s v=""/>
    <s v=""/>
    <s v=""/>
    <s v="Aptiv"/>
    <s v=""/>
    <s v="Personal Estimate"/>
    <s v="Personal Estimate"/>
    <s v="VW"/>
    <s v=""/>
    <s v="3 Days 23 Hr 56 Min "/>
    <s v="5000"/>
    <s v="Approved -  ;; Approved -  ;; Approved -  ;; Approved -  ;; Approved -  ;"/>
    <s v="2244.91"/>
    <s v="2244.91"/>
    <s v=";"/>
    <s v=";"/>
    <s v=";"/>
    <s v="BR"/>
    <s v="INTERIOR"/>
    <s v="USD"/>
    <s v=""/>
    <s v=""/>
    <s v=""/>
    <s v=""/>
    <s v="1"/>
    <s v=""/>
    <s v=""/>
    <s v=""/>
    <s v="0"/>
    <s v=""/>
    <s v=""/>
    <s v=""/>
    <s v=""/>
    <s v="219757144"/>
    <s v=""/>
    <s v=""/>
  </r>
  <r>
    <d v="2024-09-01T00:00:00"/>
    <x v="11"/>
    <n v="154237"/>
    <s v="Vessel delay - recovered by POV"/>
    <s v="TOYOTA"/>
    <d v="2024-09-03T00:00:00"/>
    <s v="Paraisopolis"/>
    <s v="Inbound Premium"/>
    <n v="480"/>
    <n v="480"/>
    <n v="6.7171218508787719E-4"/>
    <s v="-"/>
    <s v="Cost Recovery"/>
    <s v="APTIV MANUFATURA E SERVICOS DE-733223"/>
    <s v="Santos-Dummy"/>
    <s v="Atraso atracação navio Cauquenes Processo M0625/24 - 12 dias de atraso."/>
    <s v="EMPRESA DE TRANSPORTES COVRE"/>
    <s v="PTA-00184798"/>
    <s v="M4206004;"/>
    <s v=";"/>
    <s v=";"/>
    <s v="Aptiv"/>
    <s v="Premium - Productive"/>
    <s v="lua.barbosa.ribeiro@aptiv.com"/>
    <s v="2024-09-02T05:35:52.10"/>
    <s v="2024-09-02T07:23:53.00"/>
    <s v="SA"/>
    <s v="Closed Recovered"/>
    <s v="0"/>
    <s v=""/>
    <s v="0"/>
    <s v="2024-09-03T00:00:00"/>
    <s v="10012"/>
    <s v="Q11"/>
    <s v=""/>
    <s v=""/>
    <s v="Recoverable"/>
    <s v="Ja recuperado na POV17508"/>
    <s v="480"/>
    <s v=""/>
    <s v="Porto Santos"/>
    <s v="Santos"/>
    <s v="Dummy"/>
    <s v="BR"/>
    <s v="SA"/>
    <s v="São Paulo"/>
    <s v="1"/>
    <s v="AVENIDA AVELINO RIBEIRO, 900"/>
    <s v="PARAISOPOLIS"/>
    <s v="733223"/>
    <s v="BR"/>
    <s v="SA"/>
    <s v="MG"/>
    <s v="37660-000"/>
    <s v="SPS"/>
    <s v="Approved"/>
    <s v="Edilson, Geraldo"/>
    <s v="2024-09-02T07:23:53.00"/>
    <s v="0"/>
    <s v=""/>
    <s v="N/A"/>
    <s v=""/>
    <s v="Transportation"/>
    <s v=""/>
    <s v="Invoice"/>
    <s v=""/>
    <s v=""/>
    <s v=""/>
    <s v="0 Days 1 Hr 48 Min "/>
    <s v="500"/>
    <s v="Approved -  ;; Approved -  ;; Approved -  ;"/>
    <s v="480"/>
    <s v="480"/>
    <s v=";"/>
    <s v=";"/>
    <s v=";"/>
    <s v="BR"/>
    <s v="Corolla 740B"/>
    <s v="USD"/>
    <s v=""/>
    <s v=""/>
    <s v=""/>
    <s v=""/>
    <s v="1"/>
    <s v=""/>
    <s v=""/>
    <s v=""/>
    <s v="0"/>
    <s v=""/>
    <s v=""/>
    <s v=""/>
    <s v=""/>
    <s v=""/>
    <s v=""/>
    <s v=""/>
  </r>
  <r>
    <d v="2024-09-01T00:00:00"/>
    <x v="3"/>
    <n v="154250"/>
    <s v="To meet BP demand - will be recevory by POV"/>
    <s v="JOHN DEERE"/>
    <d v="2024-09-04T00:00:00"/>
    <s v="Paraisopolis"/>
    <s v="Inbound Premium"/>
    <n v="995.6"/>
    <n v="995.6"/>
    <n v="1.3932430239031051E-3"/>
    <s v="-"/>
    <s v="Cost Recovery Pending"/>
    <s v="Paraisopolis-10012"/>
    <s v="COMERCIALIZADORA CORDAFLEX, S.A. DE-1069092"/>
    <s v="Virada de BP para atender a demanda da John Deere"/>
    <s v="JAS DO BRASIL LTD"/>
    <s v="PTA-00185581"/>
    <s v="M3075301;"/>
    <s v=";"/>
    <s v=";"/>
    <s v="Aptiv"/>
    <s v="Premium - Productive"/>
    <s v="rodrigo.fernandes@aptiv.com"/>
    <s v="2024-09-03T02:42:17.29"/>
    <s v="2024-09-06T01:58:18.00"/>
    <s v="SA"/>
    <s v="Open"/>
    <s v="0"/>
    <s v=""/>
    <s v="0"/>
    <s v=""/>
    <s v="10012"/>
    <s v="Q11"/>
    <s v=""/>
    <s v=""/>
    <s v="Recoverable"/>
    <s v="POV,que será enviada pelo Filipe Veloso (Projetos)"/>
    <s v="995.6"/>
    <s v=""/>
    <s v="CARRETERA PANAMERICANA KM. 230.6"/>
    <s v="CORREGIDORA"/>
    <s v="1069092"/>
    <s v="MX"/>
    <s v="NA"/>
    <s v="BCN"/>
    <s v="76900"/>
    <s v="Av. Avelino Ribeiro, 900"/>
    <s v="PARAISOPOLIS"/>
    <s v="10012"/>
    <s v="BR"/>
    <s v="SA"/>
    <s v="Minas Gerais"/>
    <s v="37660-000"/>
    <s v="SPS"/>
    <s v="Approved"/>
    <s v="Laporte, Greg"/>
    <s v="2024-09-06T01:58:18.00"/>
    <s v="0"/>
    <s v=""/>
    <s v=""/>
    <s v=""/>
    <s v="Aptiv"/>
    <s v=""/>
    <s v="Invoice"/>
    <s v=""/>
    <s v=""/>
    <s v=""/>
    <s v="2 Days 23 Hr 16 Min "/>
    <s v="5000"/>
    <s v="Approved -  ;; Approved -  ;; Approved -  ;; Approved -  ;; Approved -  ;"/>
    <s v="995.6"/>
    <s v="995.6"/>
    <s v=";"/>
    <s v=";"/>
    <s v=";"/>
    <s v="BR"/>
    <s v="Diversos"/>
    <s v="USD"/>
    <s v=""/>
    <s v=""/>
    <s v=""/>
    <s v="PN's afetados: M3075301, M3075214, M3075206, M3070401, M3070301, "/>
    <s v="1"/>
    <s v=""/>
    <s v=""/>
    <s v=""/>
    <s v="0"/>
    <s v=""/>
    <s v=""/>
    <s v=""/>
    <s v=""/>
    <s v="812798196"/>
    <s v=""/>
    <s v=""/>
  </r>
  <r>
    <d v="2024-09-01T00:00:00"/>
    <x v="3"/>
    <n v="154381"/>
    <s v="Customer rescheduled - Consulta 22"/>
    <s v="FIAT"/>
    <d v="2024-09-04T00:00:00"/>
    <s v="Paraisopolis"/>
    <s v="Inbound Premium"/>
    <n v="797.8"/>
    <n v="797.8"/>
    <n v="1.1164416276314758E-3"/>
    <s v="-"/>
    <s v="Cost Recovery Pending"/>
    <s v="Paraisopolis-10012"/>
    <s v="MTA ANTENNE SRL-1090929"/>
    <s v="CONSULTA 22: AUMENTO FIRE"/>
    <s v="JAS DO BRASIL LTD"/>
    <s v="PTA-00184949"/>
    <s v="15363919;"/>
    <s v=";"/>
    <s v=";"/>
    <s v="Customer"/>
    <s v="Premium - Productive"/>
    <s v="rodrigo.fernandes@aptiv.com"/>
    <s v="2024-09-03T01:39:59.85"/>
    <s v="2024-09-03T02:52:31.00"/>
    <s v="SA"/>
    <s v="Open"/>
    <s v="0"/>
    <s v=""/>
    <s v="0"/>
    <s v=""/>
    <s v="10012"/>
    <s v="Q11"/>
    <s v=""/>
    <s v=""/>
    <s v="Recoverable"/>
    <s v=""/>
    <s v="797.8"/>
    <s v=""/>
    <s v="VIALE DELLINDUSTRIA 12"/>
    <s v="CODOGNO"/>
    <s v="1090929"/>
    <s v="IT"/>
    <s v="EMEA"/>
    <s v="LO"/>
    <s v="26845"/>
    <s v="Av. Avelino Ribeiro, 900"/>
    <s v="PARAISOPOLIS"/>
    <s v="10012"/>
    <s v="BR"/>
    <s v="SA"/>
    <s v="Minas Gerais"/>
    <s v="37660-000"/>
    <s v="SPS"/>
    <s v="Approved"/>
    <s v="Naus, Angelica"/>
    <s v="2024-09-03T02:52:31.00"/>
    <s v="0"/>
    <s v=""/>
    <s v=""/>
    <s v=""/>
    <s v="Customer"/>
    <s v=""/>
    <s v="Invoice"/>
    <s v=""/>
    <s v="FIAT"/>
    <s v=""/>
    <s v="0 Days 1 Hr 12 Min "/>
    <s v="800"/>
    <s v="Approved -  ;; Approved -  ;; Approved -  ;; Approved -  ;"/>
    <s v="797.8"/>
    <s v="797.8"/>
    <s v=";"/>
    <s v=";"/>
    <s v=";"/>
    <s v="BR"/>
    <s v="FIRE"/>
    <s v="USD"/>
    <s v=""/>
    <s v=""/>
    <s v=""/>
    <s v=""/>
    <s v="1"/>
    <s v=""/>
    <s v=""/>
    <s v=""/>
    <s v="0"/>
    <s v=""/>
    <s v=""/>
    <s v=""/>
    <s v=""/>
    <s v="428456263"/>
    <s v=""/>
    <s v=""/>
  </r>
  <r>
    <d v="2024-09-01T00:00:00"/>
    <x v="11"/>
    <n v="154400"/>
    <s v="Vessel delay - Mexico port congestion"/>
    <s v="VW"/>
    <d v="2024-09-04T00:00:00"/>
    <s v="Pinhal"/>
    <s v="Inbound Premium"/>
    <n v="215.01"/>
    <n v="215.01"/>
    <n v="3.0088507690780096E-4"/>
    <s v="-"/>
    <s v="Cost Recovery"/>
    <s v="APTIV MANUFATURA E SERVICOS DE-728338"/>
    <s v="MD ELEKTRONIK DE MEXICO, S. DE R.L.-1073982"/>
    <s v="Atraso de ETA devido a congestionamento de porto, Navio CMA CGM MERCANTOUR. Primeiro ETA 12/09, Novo ETA 23/09"/>
    <s v="DHL Express SA"/>
    <s v="PTA-00184966"/>
    <s v="35764295;"/>
    <s v=";"/>
    <s v=";"/>
    <s v="Aptiv"/>
    <s v="Premium - Productive"/>
    <s v="Guilherme.Lucio@aptiv.com"/>
    <s v="2024-09-03T02:32:54.00"/>
    <s v="2024-09-30T07:09:37.07"/>
    <s v="SA"/>
    <s v="Closed Recovered"/>
    <s v="0"/>
    <s v=""/>
    <s v="0"/>
    <s v="2024-09-03T00:00:00"/>
    <s v="10010"/>
    <s v="Q18"/>
    <s v=""/>
    <s v=""/>
    <s v="Non-Recoverable"/>
    <s v=""/>
    <s v="215.01"/>
    <s v=""/>
    <s v="VIRGEN DE SAN JUAN NO. 117"/>
    <s v="LEN"/>
    <s v="1073982"/>
    <s v="MX"/>
    <s v="NA"/>
    <s v="GUA"/>
    <s v="37668"/>
    <s v="JOSE MONFARDINI N 3 845 LOTEAMENTO"/>
    <s v="ESPIRITO SANTO DO PINHAL"/>
    <s v="728338"/>
    <s v="BR"/>
    <s v="SA"/>
    <s v="SP"/>
    <s v="13990000"/>
    <s v="SPS"/>
    <s v="Approved"/>
    <s v="Carvalho, Eliane R"/>
    <s v="2024-09-03T04:22:08.00"/>
    <s v="0"/>
    <s v=""/>
    <s v=""/>
    <s v=""/>
    <s v="Transportation"/>
    <s v=""/>
    <s v="Personal Estimate"/>
    <s v=""/>
    <s v=""/>
    <s v=""/>
    <s v="0 Days 1 Hr 49 Min "/>
    <s v="250"/>
    <s v="Approved -  ;; Approved -  ;"/>
    <s v="215.01"/>
    <s v="215.01"/>
    <s v=";"/>
    <s v=";"/>
    <s v=";"/>
    <s v="BR"/>
    <s v="CENTRAL"/>
    <s v="USD"/>
    <s v=""/>
    <s v=""/>
    <s v=""/>
    <s v=""/>
    <s v="1"/>
    <s v=""/>
    <s v=""/>
    <s v=""/>
    <s v="0"/>
    <s v=""/>
    <s v=""/>
    <s v=""/>
    <s v=""/>
    <s v="314268350"/>
    <s v=""/>
    <s v=""/>
  </r>
  <r>
    <d v="2024-09-01T00:00:00"/>
    <x v="11"/>
    <n v="154428"/>
    <s v="Vessel delay - Mexico port congestion"/>
    <s v="VW"/>
    <d v="2024-09-04T00:00:00"/>
    <s v="Pinhal"/>
    <s v="Inbound Premium"/>
    <n v="6844.06"/>
    <n v="6844.06"/>
    <n v="9.5775802030677853E-3"/>
    <s v="-"/>
    <s v="Cost Recovery"/>
    <s v="APTIV MANUFATURA E SERVICOS DE-727173"/>
    <s v="WEWIRE ACAMBARO MEXICO S DE R L DE-763274"/>
    <s v="Air required due to the congestion of the Ports in Mexico. We also have a lead time mismatch between supplier and customer. No carrier pays for extra freight caused by port congestion."/>
    <s v="DSV UTI Air &amp; Sea Agenciamento de Transportes"/>
    <s v="PTA-00185583"/>
    <s v="35374503;"/>
    <s v=";"/>
    <s v=";"/>
    <s v="Aptiv"/>
    <s v="Premium - Productive"/>
    <s v="rodrigo.perez@aptiv.com"/>
    <s v="2024-09-03T03:38:34.69"/>
    <s v="2024-09-30T07:10:14.69"/>
    <s v="SA"/>
    <s v="Closed Recovered"/>
    <s v="0"/>
    <s v=""/>
    <s v="0"/>
    <s v="2024-09-03T00:00:00"/>
    <s v="10010"/>
    <s v="Q18"/>
    <s v=""/>
    <s v=""/>
    <s v="Non-Recoverable"/>
    <s v=""/>
    <s v="6844.06"/>
    <s v=""/>
    <s v="CARRETERA ACAMABARO A TARANDACUAO K"/>
    <s v="ACAMABARO"/>
    <s v="763274"/>
    <s v="MX"/>
    <s v="NA"/>
    <s v="GT"/>
    <s v="38762"/>
    <s v="JOSE MONFARDINI N 3 845 LOTEAMENTO"/>
    <s v="ESPIRITO SANTO DO PINHAL"/>
    <s v="727173"/>
    <s v="BR"/>
    <s v="SA"/>
    <s v="SP"/>
    <s v="13990000"/>
    <s v="SPS"/>
    <s v="Approved"/>
    <s v="Casas, Carlos"/>
    <s v="2024-09-06T02:01:03.00"/>
    <s v="0"/>
    <s v=""/>
    <s v=""/>
    <s v=""/>
    <s v="Aptiv"/>
    <s v=""/>
    <s v="Personal Estimate"/>
    <s v="Personal Estimate"/>
    <s v=""/>
    <s v=""/>
    <s v="2 Days 22 Hr 22 Min "/>
    <s v="10000"/>
    <s v="Approved -  ;; Approved -  ;; Approved -  ;; Approved -  ;; Approved -  ;; Approved -  ;"/>
    <s v="6844.06"/>
    <s v="6844.06"/>
    <s v=";"/>
    <s v=";"/>
    <s v=";"/>
    <s v="BR"/>
    <s v="INTERIOR"/>
    <s v="USD"/>
    <s v=""/>
    <s v=""/>
    <s v=""/>
    <s v="35374499/35386903/35126697/35374502"/>
    <s v="1"/>
    <s v=""/>
    <s v=""/>
    <s v=""/>
    <s v="0"/>
    <s v=""/>
    <s v=""/>
    <s v=""/>
    <s v=""/>
    <s v=""/>
    <s v=""/>
    <s v=""/>
  </r>
  <r>
    <d v="2024-09-01T00:00:00"/>
    <x v="3"/>
    <n v="154490"/>
    <s v="Custormer reschedule - recovered by POV"/>
    <s v="FIAT"/>
    <d v="2024-09-04T00:00:00"/>
    <s v="Paraisopolis"/>
    <s v="Inbound Premium"/>
    <n v="480"/>
    <n v="480"/>
    <n v="6.7171218508787719E-4"/>
    <s v="-"/>
    <s v="Cost Recovery"/>
    <s v="APTIV MANUFATURA E SERVICOS DE-733223"/>
    <s v="Santos-Dummy"/>
    <s v="Aumento do fire + atraso na iberação"/>
    <s v="EMPRESA DE TRANSPORTES COVRE"/>
    <s v="PTA-00185357"/>
    <s v="10718050;"/>
    <s v=";"/>
    <s v=";"/>
    <s v="Aptiv"/>
    <s v="Premium - Productive"/>
    <s v="gislene.de.fatima.clemente@aptiv.com"/>
    <s v="2024-09-03T06:25:51.09"/>
    <s v="2024-09-05T11:05:04.00"/>
    <s v="SA"/>
    <s v="Closed Recovered"/>
    <s v="0"/>
    <s v=""/>
    <s v="0"/>
    <s v=""/>
    <s v="10012"/>
    <s v="Q11"/>
    <s v=""/>
    <s v=""/>
    <s v="Recoverable"/>
    <s v="Recuperado na pov POV1750"/>
    <s v="480"/>
    <s v=""/>
    <s v="Porto Santos"/>
    <s v="Santos"/>
    <s v="Dummy"/>
    <s v="BR"/>
    <s v="SA"/>
    <s v="São Paulo"/>
    <s v="1"/>
    <s v="AVENIDA AVELINO RIBEIRO, 900"/>
    <s v="PARAISOPOLIS"/>
    <s v="733223"/>
    <s v="BR"/>
    <s v="SA"/>
    <s v="MG"/>
    <s v="37660-000"/>
    <s v="SPS"/>
    <s v="Approved"/>
    <s v="Edilson, Geraldo"/>
    <s v="2024-09-05T11:05:04.00"/>
    <s v="0"/>
    <s v=""/>
    <s v=""/>
    <s v=""/>
    <s v="Transportation"/>
    <s v=""/>
    <s v="Invoice"/>
    <s v=""/>
    <s v=""/>
    <s v=""/>
    <s v="1 Days 16 Hr 39 Min "/>
    <s v="500"/>
    <s v="Approved -  ;; Approved -  ;; Approved -  ;"/>
    <s v="480"/>
    <s v="480"/>
    <s v=";"/>
    <s v=";"/>
    <s v=";"/>
    <s v="BR"/>
    <s v="Fire"/>
    <s v="USD"/>
    <s v=""/>
    <s v=""/>
    <s v=""/>
    <s v=""/>
    <s v="1"/>
    <s v=""/>
    <s v=""/>
    <s v=""/>
    <s v="0"/>
    <s v=""/>
    <s v=""/>
    <s v=""/>
    <s v=""/>
    <s v=""/>
    <s v=""/>
    <s v=""/>
  </r>
  <r>
    <d v="2024-09-01T00:00:00"/>
    <x v="3"/>
    <n v="154619"/>
    <s v="Custormer reschedule - recovered by POV"/>
    <s v="FIAT"/>
    <d v="2024-09-04T00:00:00"/>
    <s v="Paraisopolis"/>
    <s v="Inbound Premium"/>
    <n v="81.23"/>
    <n v="81.23"/>
    <n v="1.1367329332226721E-4"/>
    <s v="-"/>
    <s v="Cost Recovery"/>
    <s v="APTIV MANUFATURA E SERVICOS DE-724381"/>
    <s v="SERENDIPITY ELECTRONICS-749804"/>
    <s v="Componentes para atender montagem de chicotes criticos, conforme programação recebida do cliente FIAT, na POV17508"/>
    <s v="DHL Express SA"/>
    <s v="PTA-00185150"/>
    <s v="13669789;35151230"/>
    <s v="200;100"/>
    <s v="14.41;0"/>
    <s v="Aptiv"/>
    <s v="Premium - Productive"/>
    <s v="marcia.p.torres@aptiv.com"/>
    <s v="2024-09-04T11:51:34.66"/>
    <s v="2024-09-04T01:01:08.00"/>
    <s v="SA"/>
    <s v="Closed Recovered"/>
    <s v="0"/>
    <s v=""/>
    <s v="81.23"/>
    <s v="2024-09-04T00:00:00"/>
    <s v="10012"/>
    <s v="Q11"/>
    <s v=""/>
    <s v="81.23"/>
    <s v="Recoverable"/>
    <s v="POV17508"/>
    <s v="81.23"/>
    <s v="USD"/>
    <s v="152 E MAIN ST"/>
    <s v="HUNTINGTON"/>
    <s v="749804"/>
    <s v="US"/>
    <s v="NA"/>
    <s v="NY"/>
    <s v="11743-2958"/>
    <s v="AVENIDA AVELINO RIBEIRO, 900"/>
    <s v="PARAISOPOLIS"/>
    <s v="724381"/>
    <s v="BR"/>
    <s v="SA"/>
    <s v="MG"/>
    <s v="37660-000"/>
    <s v="SPS"/>
    <s v="Approved"/>
    <s v="Carvalho, Eliane R"/>
    <s v="2024-09-04T01:01:08.00"/>
    <s v="0"/>
    <s v="DHL Express SA"/>
    <s v="3405369715"/>
    <s v=""/>
    <s v="Aptiv"/>
    <s v=""/>
    <s v="Invoice"/>
    <s v="Invoice"/>
    <s v="FIAT"/>
    <s v=""/>
    <s v="0 Days 1 Hr 9 Min "/>
    <s v="250"/>
    <s v="Approved -  ;; Approved -  ;"/>
    <s v="81.23"/>
    <s v="81.23"/>
    <s v=";0"/>
    <s v=";"/>
    <s v=";"/>
    <s v="BR"/>
    <s v="P&amp;A"/>
    <s v="USD"/>
    <s v=""/>
    <s v=""/>
    <s v="Kg"/>
    <s v="Componentes para atender montagem de chicotes criticos, conforme programação recebida do cliente FIAT POV17508"/>
    <s v="1"/>
    <s v="1"/>
    <s v=""/>
    <s v=""/>
    <s v="0"/>
    <s v="USD"/>
    <s v="1"/>
    <s v=""/>
    <s v=""/>
    <s v=""/>
    <s v=""/>
    <s v=""/>
  </r>
  <r>
    <d v="2024-09-01T00:00:00"/>
    <x v="3"/>
    <n v="154637"/>
    <s v="Customer rescheduled - Consulta 22"/>
    <s v="FIAT"/>
    <d v="2024-09-05T00:00:00"/>
    <s v="Ouros"/>
    <s v="Inbound Premium"/>
    <n v="155"/>
    <n v="155"/>
    <n v="2.1690705976796032E-4"/>
    <s v="-"/>
    <s v="Cost Recovery Pending"/>
    <s v="APTIV MANUFATURA E SERVICOS DE-743893"/>
    <s v="DELFINGEN IT-VERONA SRL-1056586"/>
    <s v="Reprograma FIRE - Será recuperado do cliente"/>
    <s v="DHL Express SA"/>
    <s v="PTA-00185166"/>
    <s v="10781073;"/>
    <s v=";"/>
    <s v=";"/>
    <s v="Customer"/>
    <s v="Premium - Productive"/>
    <s v="lua.barbosa.ribeiro@aptiv.com"/>
    <s v="2024-09-04T01:33:56.07"/>
    <s v="2024-09-17T03:01:26.68"/>
    <s v="SA"/>
    <s v="Open"/>
    <s v="0"/>
    <s v=""/>
    <s v="0"/>
    <s v="2024-09-11T00:00:00"/>
    <s v="10023"/>
    <s v="Q11"/>
    <s v=""/>
    <s v="325.93"/>
    <s v="Recoverable"/>
    <s v=""/>
    <s v="155"/>
    <s v="USD"/>
    <s v="LOCALITA VANZELLE 3"/>
    <s v="RIVOLI VERONESE"/>
    <s v="1056586"/>
    <s v="IT"/>
    <s v="EMEA"/>
    <s v="VR"/>
    <s v="37010"/>
    <s v="TV ANTONIO E FONSECA 250 BAIRRO"/>
    <s v="CONCEICAO DOS OUROS"/>
    <s v="743893"/>
    <s v="BR"/>
    <s v="SA"/>
    <s v="MG"/>
    <s v="37548-000"/>
    <s v="SPS"/>
    <s v="Approved"/>
    <s v="Carvalho, Eliane R"/>
    <s v="2024-09-04T02:03:23.00"/>
    <s v="0"/>
    <s v=""/>
    <s v="8929740982"/>
    <s v=""/>
    <s v="Customer"/>
    <s v=""/>
    <s v="Invoice"/>
    <s v="Invoice"/>
    <s v="FIAT"/>
    <s v=""/>
    <s v="0 Days 0 Hr 29 Min "/>
    <s v="250"/>
    <s v="Approved -  ;; Approved -  ;"/>
    <s v="155"/>
    <s v="155"/>
    <s v=";"/>
    <s v=";"/>
    <s v=";"/>
    <s v="BR"/>
    <s v="FIRE"/>
    <s v="USD"/>
    <s v=""/>
    <s v=""/>
    <s v=""/>
    <s v=""/>
    <s v="1"/>
    <s v="1"/>
    <s v=""/>
    <s v=""/>
    <s v="0"/>
    <s v=""/>
    <s v=""/>
    <s v=""/>
    <s v=""/>
    <s v="505882451"/>
    <s v=""/>
    <s v=""/>
  </r>
  <r>
    <d v="2024-09-01T00:00:00"/>
    <x v="3"/>
    <n v="154865"/>
    <s v="Custormer reschedule - recovered by POV"/>
    <s v="FIAT"/>
    <d v="2024-09-06T00:00:00"/>
    <s v="Ouros"/>
    <s v="Inbound Premium"/>
    <n v="73.540000000000006"/>
    <n v="73.98"/>
    <n v="1.0291190435700518E-4"/>
    <s v="-"/>
    <s v="Cost Recovery"/>
    <s v="APTIV MANUFATURA E SERVICOS DE-743893"/>
    <s v="STARLIM SPRITZGUSS GMBH-1057615"/>
    <s v="VARIAÇÃO DE PROGRAMA"/>
    <s v="DHL Express SA"/>
    <s v="PTA-00185392"/>
    <s v="10763278;"/>
    <s v=";"/>
    <s v=";"/>
    <s v="Aptiv"/>
    <s v="Premium - Productive"/>
    <s v="Moraes.Arnaldo@aptiv.com"/>
    <s v="2024-09-05T12:16:11.42"/>
    <s v="2024-09-10T07:13:05.18"/>
    <s v="SA"/>
    <s v="Closed Recovered"/>
    <s v="0"/>
    <s v=""/>
    <s v="73.54"/>
    <s v=""/>
    <s v="10023"/>
    <s v="Q11"/>
    <s v=""/>
    <s v="73.54"/>
    <s v="Recoverable"/>
    <s v="Recuperado na POV 17508"/>
    <s v="73.98"/>
    <s v="USD"/>
    <s v="MUEHLSTRASSE 21"/>
    <s v="MARCHTRENK"/>
    <s v="1057615"/>
    <s v="AT"/>
    <s v="EMEA"/>
    <s v="4"/>
    <s v="4614"/>
    <s v="TV ANTONIO E FONSECA 250 BAIRRO"/>
    <s v="CONCEICAO DOS OUROS"/>
    <s v="743893"/>
    <s v="BR"/>
    <s v="SA"/>
    <s v="MG"/>
    <s v="37548-000"/>
    <s v="SPS"/>
    <s v="Approved"/>
    <s v="Carvalho, Eliane R"/>
    <s v="2024-09-05T02:27:02.00"/>
    <s v="0"/>
    <s v=""/>
    <s v="6666249144"/>
    <s v=""/>
    <s v="Aptiv"/>
    <s v=""/>
    <s v="Invoice"/>
    <s v="Invoice"/>
    <s v=""/>
    <s v=""/>
    <s v="0 Days 2 Hr 10 Min "/>
    <s v="250"/>
    <s v="Approved -  ;; Approved -  ;"/>
    <s v="73.54"/>
    <s v="73.54"/>
    <s v=";"/>
    <s v=";"/>
    <s v=";"/>
    <s v="BR"/>
    <s v="VÃO MOTOR X6H"/>
    <s v="USD"/>
    <s v=""/>
    <s v=""/>
    <s v=""/>
    <s v=""/>
    <s v="1"/>
    <s v="1"/>
    <s v=""/>
    <s v=""/>
    <s v="0"/>
    <s v=""/>
    <s v=""/>
    <s v=""/>
    <s v=""/>
    <s v="300310835"/>
    <s v=""/>
    <s v=""/>
  </r>
  <r>
    <d v="2024-09-01T00:00:00"/>
    <x v="3"/>
    <n v="154866"/>
    <s v="Recovered from customer"/>
    <s v="Stellantis"/>
    <d v="2024-09-06T00:00:00"/>
    <s v="Paraisopolis"/>
    <s v="Inbound Premium"/>
    <n v="2201.8200000000002"/>
    <n v="1800"/>
    <n v="3.0812277570212284E-3"/>
    <s v="-"/>
    <s v="Cost Recovery"/>
    <s v="APTIV MANUFATURA E SERVICOS DE-724381"/>
    <s v="CABLENA S A-728252"/>
    <s v="Increase in our production of Stellantis replacement parts."/>
    <s v="DHL Express SA"/>
    <s v="PTA-00185582"/>
    <s v="M4754297;"/>
    <s v=";"/>
    <s v=";"/>
    <s v="Customer"/>
    <s v="Premium - Productive"/>
    <s v="lua.barbosa.ribeiro@aptiv.com"/>
    <s v="2024-09-05T12:22:26.02"/>
    <s v="2024-09-17T02:59:32.28"/>
    <s v="SA"/>
    <s v="Closed Recovered"/>
    <s v="0"/>
    <s v=""/>
    <s v="2201.82"/>
    <s v="2024-09-13T00:00:00"/>
    <s v="10012"/>
    <s v="Q11"/>
    <s v=""/>
    <s v="2201.82"/>
    <s v="Recoverable"/>
    <s v=""/>
    <s v="1800"/>
    <s v="USD"/>
    <s v="CALLE E, PARCELLAS 43-44"/>
    <s v="ZARAGOZA"/>
    <s v="728252"/>
    <s v="ES"/>
    <s v="EMEA"/>
    <s v="Z"/>
    <s v="50016"/>
    <s v="AVENIDA AVELINO RIBEIRO, 900"/>
    <s v="PARAISOPOLIS"/>
    <s v="724381"/>
    <s v="BR"/>
    <s v="SA"/>
    <s v="MG"/>
    <s v="37660-000"/>
    <s v="SPS"/>
    <s v="Approved"/>
    <s v="Laporte, Greg"/>
    <s v="2024-09-06T01:58:35.00"/>
    <s v="0"/>
    <s v=""/>
    <s v="MAD47980389"/>
    <s v=""/>
    <s v="Customer"/>
    <s v=""/>
    <s v="Invoice"/>
    <s v="Invoice"/>
    <s v="PSA"/>
    <s v=""/>
    <s v="1 Days 1 Hr 36 Min "/>
    <s v="5000"/>
    <s v="Approved -  ;; Approved -  ;; Approved -  ;; Approved -  ;; Approved -  ;"/>
    <s v="2201.82"/>
    <s v="2201.82"/>
    <s v=";"/>
    <s v=";"/>
    <s v=";"/>
    <s v="BR"/>
    <s v="P&amp;A Stellantis"/>
    <s v="USD"/>
    <s v=""/>
    <s v=""/>
    <s v=""/>
    <s v=""/>
    <s v="1"/>
    <s v="1"/>
    <s v=""/>
    <s v=""/>
    <s v="0"/>
    <s v=""/>
    <s v=""/>
    <s v=""/>
    <s v=""/>
    <s v=""/>
    <s v=""/>
    <s v=""/>
  </r>
  <r>
    <d v="2024-09-01T00:00:00"/>
    <x v="10"/>
    <n v="154923"/>
    <s v="Carrier shipment error - will be opened a Claim to recovery icc"/>
    <s v="GM"/>
    <d v="2024-09-06T00:00:00"/>
    <s v="Pinhal"/>
    <s v="Inbound Premium"/>
    <n v="107.5"/>
    <n v="107.5"/>
    <n v="1.5043554145197248E-4"/>
    <s v="-"/>
    <s v="Cost Recovery"/>
    <s v="APTIV MANUFATURA E SERVICOS DE-728338"/>
    <s v="DELFINGEN RO-SATU MARE S.A.-7049776"/>
    <s v="Expeditors enviou a carga para o México por engano. INV 29003481 afetada "/>
    <s v="DHL Express SA"/>
    <s v="PTA-00186080"/>
    <s v="33199941;"/>
    <s v=";"/>
    <s v=";"/>
    <s v="Carrier"/>
    <s v="Premium - Productive"/>
    <s v="Guilherme.Lucio@aptiv.com"/>
    <s v="2024-09-05T03:41:11.87"/>
    <s v="2024-09-10T03:55:54.00"/>
    <s v="SA"/>
    <s v="Open"/>
    <s v="0"/>
    <s v=""/>
    <s v="0"/>
    <s v="2024-09-05T00:00:00"/>
    <s v="10010"/>
    <s v="Q18"/>
    <s v=""/>
    <s v=""/>
    <s v="Recoverable"/>
    <s v=""/>
    <s v="107.5"/>
    <s v=""/>
    <s v="CAREIULUI STREET, NO. 8/A"/>
    <s v="VETIS"/>
    <s v="7049776"/>
    <s v="RO"/>
    <s v="EMEA"/>
    <s v="SM"/>
    <s v="447355"/>
    <s v="JOSE MONFARDINI N 3 845 LOTEAMENTO"/>
    <s v="ESPIRITO SANTO DO PINHAL"/>
    <s v="728338"/>
    <s v="BR"/>
    <s v="SA"/>
    <s v="SP"/>
    <s v="13990000"/>
    <s v="SPS"/>
    <s v="Approved"/>
    <s v="Carvalho, Eliane R"/>
    <s v="2024-09-10T03:55:54.00"/>
    <s v="0"/>
    <s v=""/>
    <s v=""/>
    <s v=""/>
    <s v="Transportation"/>
    <s v=""/>
    <s v="Personal Estimate"/>
    <s v=""/>
    <s v=""/>
    <s v=""/>
    <s v="5 Days 0 Hr 14 Min "/>
    <s v="250"/>
    <s v="Approved -  ;; Approved -  ;"/>
    <s v="107.5"/>
    <s v="107.5"/>
    <s v=";"/>
    <s v=";"/>
    <s v=";"/>
    <s v="BR"/>
    <s v="BODY RR"/>
    <s v="USD"/>
    <s v=""/>
    <s v=""/>
    <s v=""/>
    <s v=""/>
    <s v="1"/>
    <s v=""/>
    <s v=""/>
    <s v=""/>
    <s v="0"/>
    <s v=""/>
    <s v=""/>
    <s v=""/>
    <s v=""/>
    <s v="565470403"/>
    <s v=""/>
    <s v=""/>
  </r>
  <r>
    <d v="2024-09-01T00:00:00"/>
    <x v="3"/>
    <n v="154976"/>
    <s v="Recovered from customer"/>
    <s v="PSA"/>
    <d v="2024-09-06T00:00:00"/>
    <s v="Paraisopolis"/>
    <s v="Inbound Premium"/>
    <n v="211.31"/>
    <n v="211.31"/>
    <n v="2.9570729548108191E-4"/>
    <s v="-"/>
    <s v="Cost Recovery"/>
    <s v="Paraisopolis-10012"/>
    <s v="SERENDIPITY ELECTRONICS-755571"/>
    <s v="Atraso"/>
    <s v="DHL Express SA"/>
    <s v="PTA-00185479"/>
    <s v="15422718;"/>
    <s v=";"/>
    <s v=";"/>
    <s v="Customer"/>
    <s v="Premium - Productive"/>
    <s v="rodrigo.fernandes@aptiv.com"/>
    <s v="2024-09-05T05:33:35.16"/>
    <s v="2024-09-05T06:49:07.00"/>
    <s v="SA"/>
    <s v="Closed Recovered"/>
    <s v="0"/>
    <s v=""/>
    <s v="0"/>
    <s v=""/>
    <s v="10012"/>
    <s v="Q11"/>
    <s v=""/>
    <s v=""/>
    <s v="Recoverable"/>
    <s v=""/>
    <s v="211.31"/>
    <s v=""/>
    <s v="3100 PERSHING DR"/>
    <s v="EL PASO"/>
    <s v="755571"/>
    <s v="US"/>
    <s v="NA"/>
    <s v="TX"/>
    <s v="79903-2520"/>
    <s v="Av. Avelino Ribeiro, 900"/>
    <s v="PARAISOPOLIS"/>
    <s v="10012"/>
    <s v="BR"/>
    <s v="SA"/>
    <s v="Minas Gerais"/>
    <s v="37660-000"/>
    <s v="SPS"/>
    <s v="Approved"/>
    <s v="Carvalho, Eliane R"/>
    <s v="2024-09-05T06:49:07.00"/>
    <s v="0"/>
    <s v=""/>
    <s v=""/>
    <s v=""/>
    <s v="Customer"/>
    <s v=""/>
    <s v="Invoice"/>
    <s v=""/>
    <s v="PSA"/>
    <s v=""/>
    <s v="0 Days 1 Hr 15 Min "/>
    <s v="250"/>
    <s v="Approved -  ;; Approved -  ;"/>
    <s v="211.31"/>
    <s v="211.31"/>
    <s v=";"/>
    <s v=";"/>
    <s v=";"/>
    <s v="BR"/>
    <s v="Diversos"/>
    <s v="USD"/>
    <s v=""/>
    <s v=""/>
    <s v=""/>
    <s v="STLA"/>
    <s v="1"/>
    <s v=""/>
    <s v=""/>
    <s v=""/>
    <s v="0"/>
    <s v=""/>
    <s v=""/>
    <s v=""/>
    <s v=""/>
    <s v=""/>
    <s v=""/>
    <s v=""/>
  </r>
  <r>
    <d v="2024-09-01T00:00:00"/>
    <x v="3"/>
    <n v="155110"/>
    <s v="Customer rescheduled"/>
    <s v="CNH COMBINE"/>
    <d v="2024-09-06T00:00:00"/>
    <s v="Paraisopolis"/>
    <s v="Outbound Premium"/>
    <n v="560.39"/>
    <n v="560.39"/>
    <n v="7.8420998208624058E-4"/>
    <s v="-"/>
    <s v="Cost Recovery"/>
    <s v="CNH-Dummy"/>
    <s v="APTIV MANUFATURA E SERVICOS DE-733223"/>
    <s v="Solicitado por Brian Lima. Motivo: MOTIVO: REPROGRAMA DO CLIENTE COM CUSTO RECUPERADO. CONTA: P012 8390 1022 1PAR 5150"/>
    <s v="TRANSPORTADORA PITUTA"/>
    <s v="PTA-00186912"/>
    <s v="35702572;35570542;35794263"/>
    <s v="10;4;3"/>
    <s v=";0;0"/>
    <s v="Aptiv"/>
    <s v="Premium - Productive"/>
    <s v="aniger.f.martins@aptiv.com"/>
    <s v="2024-09-06T11:59:47.52"/>
    <s v="2024-09-16T09:30:24.00"/>
    <s v="SA"/>
    <s v="Closed Recovered"/>
    <s v="0"/>
    <s v=""/>
    <s v="0"/>
    <s v=""/>
    <s v="10012"/>
    <s v="Q11"/>
    <s v=""/>
    <s v=""/>
    <s v="Recoverable"/>
    <s v=""/>
    <s v="2799.82"/>
    <s v=""/>
    <s v="AVENIDA AVELINO RIBEIRO, 900"/>
    <s v="PARAISOPOLIS"/>
    <s v="733223"/>
    <s v="BR"/>
    <s v="SA"/>
    <s v="MG"/>
    <s v="37660-000"/>
    <s v="dummy"/>
    <s v="SOROCABA"/>
    <s v="Dummy"/>
    <s v="BR"/>
    <s v="SA"/>
    <s v="SP"/>
    <s v="13106508"/>
    <s v="SPS"/>
    <s v="Approved"/>
    <s v="Naus, Angelica"/>
    <s v="2024-09-16T09:30:24.00"/>
    <s v="0"/>
    <s v=""/>
    <s v=""/>
    <s v=""/>
    <s v="Aptiv"/>
    <s v=""/>
    <s v="Email Quote"/>
    <s v=""/>
    <s v=""/>
    <s v=""/>
    <s v="10 Days 9 Hr 30 Min "/>
    <s v="800"/>
    <s v="Approved -  ;; Approved -  ;; Approved -  ;; Approved -  ;"/>
    <s v="560.39"/>
    <s v="560.39"/>
    <s v=";0;0"/>
    <s v=";; "/>
    <s v=";; "/>
    <s v="BR"/>
    <s v="PROJEÇÃO"/>
    <s v="BRL"/>
    <s v=""/>
    <s v=""/>
    <s v=""/>
    <s v="Solicitado por Brian Lima. Motivo: MOTIVO: REPROGRAMA DO CLIENTE COM CUSTO RECUPERADO. CONTA: P012 8390 1022 1PAR 5150"/>
    <s v="0.20015212"/>
    <s v=""/>
    <s v=""/>
    <s v=""/>
    <s v="0"/>
    <s v=""/>
    <s v=""/>
    <s v=""/>
    <s v=""/>
    <s v=""/>
    <s v=""/>
    <s v=""/>
  </r>
  <r>
    <d v="2024-09-01T00:00:00"/>
    <x v="0"/>
    <n v="155225"/>
    <s v="Project - Recovered by NQE"/>
    <s v="FIAT"/>
    <d v="2024-09-09T00:00:00"/>
    <s v="Ouros"/>
    <s v="Inbound Premium"/>
    <n v="158.56"/>
    <n v="158.56"/>
    <n v="2.2188892514069542E-4"/>
    <s v="-"/>
    <s v="Cost Recovery"/>
    <s v="APTIV MANUFATURA E SERVICOS DE-724381"/>
    <s v="MOLEX ELEKTRONIK GMBH-7005671"/>
    <s v="Atender peças piloto"/>
    <s v="DHL Express SA"/>
    <s v="PTA-00186258"/>
    <s v="35037830;"/>
    <s v="1620;"/>
    <s v="24.63;"/>
    <s v="Customer"/>
    <s v="Premium - Productive"/>
    <s v="gislene.de.fatima.clemente@aptiv.com"/>
    <s v="2024-09-06T06:05:33.64"/>
    <s v="2024-09-23T12:26:15.17"/>
    <s v="SA"/>
    <s v="Closed Recovered"/>
    <s v="0"/>
    <s v=""/>
    <s v="0"/>
    <s v=""/>
    <s v="10023"/>
    <s v="Q11"/>
    <s v=""/>
    <s v="150.05"/>
    <s v="Recoverable"/>
    <s v="Será recuperado na NQE539-23."/>
    <s v="158.56"/>
    <s v="USD"/>
    <s v="GRASHOFSTR. 17"/>
    <s v="ETTLINGEN"/>
    <s v="7005671"/>
    <s v="DE"/>
    <s v="EMEA"/>
    <s v="BW"/>
    <s v="76275"/>
    <s v="AVENIDA AVELINO RIBEIRO, 900"/>
    <s v="PARAISOPOLIS"/>
    <s v="724381"/>
    <s v="BR"/>
    <s v="SA"/>
    <s v="MG"/>
    <s v="37660-000"/>
    <s v="SPS"/>
    <s v="Approved"/>
    <s v="Carvalho, Eliane R"/>
    <s v="2024-09-11T02:42:02.00"/>
    <s v="0"/>
    <s v=""/>
    <s v="6398573845"/>
    <s v=""/>
    <s v="Aptiv"/>
    <s v=""/>
    <s v="Invoice"/>
    <s v="Invoice"/>
    <s v="FIAT"/>
    <s v=""/>
    <s v="4 Days 20 Hr 36 Min "/>
    <s v="250"/>
    <s v="Approved -  ;; Approved -  ;"/>
    <s v="158.56"/>
    <s v="158.56"/>
    <s v=";"/>
    <s v=";"/>
    <s v=";"/>
    <s v="BR"/>
    <s v="Projeto P"/>
    <s v="USD"/>
    <s v=""/>
    <s v=""/>
    <s v=""/>
    <s v=""/>
    <s v="1"/>
    <s v="1"/>
    <s v=""/>
    <s v=""/>
    <s v="0"/>
    <s v=""/>
    <s v=""/>
    <s v=""/>
    <s v=""/>
    <s v="006944334"/>
    <s v=""/>
    <s v=""/>
  </r>
  <r>
    <d v="2024-09-01T00:00:00"/>
    <x v="8"/>
    <n v="155602"/>
    <s v="Supplier LEADTIME"/>
    <s v="JOHN DEERE"/>
    <d v="2024-09-10T00:00:00"/>
    <s v="Paraisopolis"/>
    <s v="Inbound Premium"/>
    <n v="31.89"/>
    <n v="31.89"/>
    <n v="4.4626878296775839E-5"/>
    <s v="-"/>
    <s v="Cost Recovery"/>
    <s v="APTIV MANUFATURA E SERVICOS DE-724381"/>
    <s v="SERENDIPITY ELECTRONICS-749804"/>
    <s v="COMPRA PARA ATENDER VIDA SERIE DEVIDO AO ALTO LEAD TIME CUSTOS EXTRAS RECUPERAVEl na C 987-23"/>
    <s v="DHL Express SA"/>
    <s v="PTA-00186079"/>
    <s v="35882354;"/>
    <s v="100;"/>
    <s v="0.91;"/>
    <s v="Aptiv"/>
    <s v="Premium - Productive"/>
    <s v="marcia.p.torres@aptiv.com"/>
    <s v="2024-09-10T01:26:59.10"/>
    <s v="2024-09-10T03:55:36.00"/>
    <s v="SA"/>
    <s v="Closed Recovered"/>
    <s v="0"/>
    <s v=""/>
    <s v="31.89"/>
    <s v=""/>
    <s v="10012"/>
    <s v="Q11"/>
    <s v=""/>
    <s v="31.89"/>
    <s v="Recoverable"/>
    <s v="SC987-23"/>
    <s v="31.89"/>
    <s v="USD"/>
    <s v="152 E MAIN ST"/>
    <s v="HUNTINGTON"/>
    <s v="749804"/>
    <s v="US"/>
    <s v="NA"/>
    <s v="NY"/>
    <s v="11743-2958"/>
    <s v="AVENIDA AVELINO RIBEIRO, 900"/>
    <s v="PARAISOPOLIS"/>
    <s v="724381"/>
    <s v="BR"/>
    <s v="SA"/>
    <s v="MG"/>
    <s v="37660-000"/>
    <s v="SPS"/>
    <s v="Approved"/>
    <s v="Carvalho, Eliane R"/>
    <s v="2024-09-10T03:55:36.00"/>
    <s v="0"/>
    <s v="DHL Express SA"/>
    <s v="5398195084"/>
    <s v=""/>
    <s v="Aptiv"/>
    <s v=""/>
    <s v="Invoice"/>
    <s v="Invoice"/>
    <s v=""/>
    <s v=""/>
    <s v="0 Days 2 Hr 28 Min "/>
    <s v="250"/>
    <s v="Approved -  ;; Approved -  ;"/>
    <s v="31.89"/>
    <s v="31.89"/>
    <s v=";"/>
    <s v="18x8x6;"/>
    <s v=";"/>
    <s v="BR"/>
    <s v="Mazotti"/>
    <s v="USD"/>
    <s v=""/>
    <s v=""/>
    <s v="Kg"/>
    <s v="COMPRA PARA ATENDER VIDA SERIE DEVIDO AO ALTO LEAD TIME CUSTOS EXTRAS RECUPERAVEl na C 987-23"/>
    <s v="1"/>
    <s v="1"/>
    <s v=""/>
    <s v=""/>
    <s v="0"/>
    <s v="USD"/>
    <s v="1"/>
    <s v=""/>
    <s v=""/>
    <s v=""/>
    <s v=""/>
    <s v=""/>
  </r>
  <r>
    <d v="2024-09-01T00:00:00"/>
    <x v="10"/>
    <n v="155597"/>
    <s v="Carrier shipment error - will be opened a Claim to recovery icc"/>
    <s v="VW"/>
    <d v="2024-09-11T00:00:00"/>
    <s v="Pinhal"/>
    <s v="Inbound Premium"/>
    <n v="207.61"/>
    <n v="207.61"/>
    <n v="2.9052951405436286E-4"/>
    <s v="-"/>
    <s v="Cost Recovery"/>
    <s v="APTIV MANUFATURA E SERVICOS DE-727173"/>
    <s v="APTIV CONNECTION SYSTEMS (NANTONG)-761233"/>
    <s v="Aéreo necessário devido ao atraso de ETA da Invoice 77028064, Expeditors alterou o armador e atrasou nosso embarque. Iremos tentar cobrar os custos do aéreo."/>
    <s v="DHL Express SA"/>
    <s v="PTA-00186102"/>
    <s v="33511914;"/>
    <s v=";"/>
    <s v=";"/>
    <s v="Carrier"/>
    <s v="Premium - Productive"/>
    <s v="rodrigo.perez@aptiv.com"/>
    <s v="2024-09-10T01:15:40.34"/>
    <s v="2024-09-10T05:22:21.00"/>
    <s v="SA"/>
    <s v="Open"/>
    <s v="0"/>
    <s v=""/>
    <s v="0"/>
    <s v="2024-09-10T00:00:00"/>
    <s v="10010"/>
    <s v="Q18"/>
    <s v=""/>
    <s v=""/>
    <s v="Recoverable"/>
    <s v=""/>
    <s v="207.61"/>
    <s v=""/>
    <s v="NO 9 HEBIN ROAD TONGZHOU ECONOMIC"/>
    <s v="TONGZHOU"/>
    <s v="761233"/>
    <s v="CN"/>
    <s v="AP"/>
    <s v="100"/>
    <s v="226300"/>
    <s v="JOSE MONFARDINI N 3 845 LOTEAMENTO"/>
    <s v="ESPIRITO SANTO DO PINHAL"/>
    <s v="727173"/>
    <s v="BR"/>
    <s v="SA"/>
    <s v="SP"/>
    <s v="13990000"/>
    <s v="SPS"/>
    <s v="Approved"/>
    <s v="Carvalho, Eliane R"/>
    <s v="2024-09-10T05:22:21.00"/>
    <s v="0"/>
    <s v=""/>
    <s v=""/>
    <s v=""/>
    <s v="Transportation"/>
    <s v=""/>
    <s v="Personal Estimate"/>
    <s v=""/>
    <s v=""/>
    <s v=""/>
    <s v="0 Days 4 Hr 6 Min "/>
    <s v="250"/>
    <s v="Approved -  ;; Approved -  ;"/>
    <s v="207.61"/>
    <s v="207.61"/>
    <s v=";"/>
    <s v=";"/>
    <s v=";"/>
    <s v="BR"/>
    <s v="PRINCIPAL GP"/>
    <s v="USD"/>
    <s v=""/>
    <s v=""/>
    <s v=""/>
    <s v=""/>
    <s v="1"/>
    <s v=""/>
    <s v=""/>
    <s v=""/>
    <s v="0"/>
    <s v=""/>
    <s v=""/>
    <s v=""/>
    <s v=""/>
    <s v=""/>
    <s v=""/>
    <s v=""/>
  </r>
  <r>
    <d v="2024-09-01T00:00:00"/>
    <x v="9"/>
    <n v="155879"/>
    <s v="P&amp;A"/>
    <s v="JOHN DEERE"/>
    <d v="2024-09-12T00:00:00"/>
    <s v="Paraisopolis"/>
    <s v="Inbound Premium"/>
    <n v="194.89"/>
    <n v="250"/>
    <n v="2.727291411495341E-4"/>
    <s v="-"/>
    <s v="Cost Recovery"/>
    <s v="APTIV MANUFATURA E SERVICOS DE-724381"/>
    <s v="FAIR-RITE PRODUCTS CORP.-7030105"/>
    <s v="Atender P&amp;A."/>
    <s v="DHL Express SA"/>
    <s v="PTA-00186257"/>
    <s v="33160979 ;"/>
    <s v=";"/>
    <s v=";"/>
    <s v="Aptiv"/>
    <s v="Premium - Productive"/>
    <s v="Moraes.Arnaldo@aptiv.com"/>
    <s v="2024-09-11T12:36:12.53"/>
    <s v="2024-09-24T01:14:57.71"/>
    <s v="SA"/>
    <s v="Closed Recovered"/>
    <s v="0"/>
    <s v=""/>
    <s v="194.89"/>
    <s v=""/>
    <s v="10012"/>
    <s v="Q11"/>
    <s v=""/>
    <s v="194.89"/>
    <s v="Recoverable"/>
    <s v="Recuperado do cliente."/>
    <s v="250"/>
    <s v="USD"/>
    <s v="2531 N 1000TH ST"/>
    <s v="FLAT ROCK"/>
    <s v="7030105"/>
    <s v="US"/>
    <s v="NA"/>
    <s v="IL"/>
    <s v="62427-3212"/>
    <s v="AVENIDA AVELINO RIBEIRO, 900"/>
    <s v="PARAISOPOLIS"/>
    <s v="724381"/>
    <s v="BR"/>
    <s v="SA"/>
    <s v="MG"/>
    <s v="37660-000"/>
    <s v="SPS"/>
    <s v="Approved"/>
    <s v="Carvalho, Eliane R"/>
    <s v="2024-09-11T02:41:24.00"/>
    <s v="0"/>
    <s v=""/>
    <s v="2750333331"/>
    <s v=""/>
    <s v="Aptiv"/>
    <s v=""/>
    <s v="Invoice"/>
    <s v="Invoice"/>
    <s v=""/>
    <s v=""/>
    <s v="0 Days 2 Hr 5 Min "/>
    <s v="250"/>
    <s v="Approved -  ;; Approved -  ;"/>
    <s v="194.89"/>
    <s v="194.89"/>
    <s v=";"/>
    <s v=";"/>
    <s v=";"/>
    <s v="BR"/>
    <s v="8R"/>
    <s v="USD"/>
    <s v=""/>
    <s v=""/>
    <s v=""/>
    <s v=""/>
    <s v="1"/>
    <s v="1"/>
    <s v=""/>
    <s v=""/>
    <s v="0"/>
    <s v=""/>
    <s v=""/>
    <s v=""/>
    <s v=""/>
    <s v="002026953"/>
    <s v=""/>
    <s v=""/>
  </r>
  <r>
    <d v="2024-09-01T00:00:00"/>
    <x v="11"/>
    <n v="156009"/>
    <s v="Vessel delay - Mexico port congestion"/>
    <s v="VW"/>
    <d v="2024-09-12T00:00:00"/>
    <s v="Pinhal"/>
    <s v="Inbound Premium"/>
    <n v="224.9"/>
    <n v="224.9"/>
    <n v="3.1472514672138246E-4"/>
    <s v="-"/>
    <s v="Cost Recovery"/>
    <s v="APTIV MANUFATURA E SERVICOS DE-728338"/>
    <s v="MD ELEKTRONIK DE MEXICO, S. DE R.L.-1073982"/>
    <s v="Atraso de ETA devido a congestionamento de porto, Navio CMA CGM MERCANTOUR. Primeiro ETA 12/09, Novo ETA 23/09"/>
    <s v="DHL Express SA"/>
    <s v="PTA-00186438"/>
    <s v="35764295;"/>
    <s v=";"/>
    <s v=";"/>
    <s v="Aptiv"/>
    <s v="Premium - Productive"/>
    <s v="Guilherme.Lucio@aptiv.com"/>
    <s v="2024-09-11T06:00:22.78"/>
    <s v="2024-09-30T07:11:46.19"/>
    <s v="SA"/>
    <s v="Closed Recovered"/>
    <s v="0"/>
    <s v=""/>
    <s v="0"/>
    <s v="2024-09-11T00:00:00"/>
    <s v="10010"/>
    <s v="Q18"/>
    <s v=""/>
    <s v=""/>
    <s v="Non-Recoverable"/>
    <s v=""/>
    <s v="224.9"/>
    <s v=""/>
    <s v="VIRGEN DE SAN JUAN NO. 117"/>
    <s v="LEN"/>
    <s v="1073982"/>
    <s v="MX"/>
    <s v="NA"/>
    <s v="GUA"/>
    <s v="37668"/>
    <s v="JOSE MONFARDINI N 3 845 LOTEAMENTO"/>
    <s v="ESPIRITO SANTO DO PINHAL"/>
    <s v="728338"/>
    <s v="BR"/>
    <s v="SA"/>
    <s v="SP"/>
    <s v="13990000"/>
    <s v="SPS"/>
    <s v="Approved"/>
    <s v="Carvalho, Eliane R"/>
    <s v="2024-09-12T02:54:07.00"/>
    <s v="0"/>
    <s v=""/>
    <s v=""/>
    <s v=""/>
    <s v="Transportation"/>
    <s v=""/>
    <s v="Personal Estimate"/>
    <s v=""/>
    <s v=""/>
    <s v=""/>
    <s v="0 Days 20 Hr 53 Min "/>
    <s v="250"/>
    <s v="Approved -  ;; Approved -  ;"/>
    <s v="224.9"/>
    <s v="224.9"/>
    <s v=";"/>
    <s v=";"/>
    <s v=";"/>
    <s v="BR"/>
    <s v="CENTRAL"/>
    <s v="USD"/>
    <s v=""/>
    <s v=""/>
    <s v=""/>
    <s v=""/>
    <s v="1"/>
    <s v=""/>
    <s v=""/>
    <s v=""/>
    <s v="0"/>
    <s v=""/>
    <s v=""/>
    <s v=""/>
    <s v=""/>
    <s v="314268350"/>
    <s v=""/>
    <s v=""/>
  </r>
  <r>
    <d v="2024-09-01T00:00:00"/>
    <x v="8"/>
    <n v="156104"/>
    <s v="Supplier delay"/>
    <s v="CNH COMBINE"/>
    <d v="2024-09-12T00:00:00"/>
    <s v="Paraisopolis"/>
    <s v="Inbound Premium"/>
    <n v="48.11"/>
    <n v="48.11"/>
    <n v="6.7325152551203681E-5"/>
    <s v="-"/>
    <s v="Cost Recovery"/>
    <s v="Paraisopolis-10012"/>
    <s v="SERENDIPITY ELECTRONICS-755571"/>
    <s v="Atraso do Fornecedor"/>
    <s v="DHL Express SA"/>
    <s v="PTA-00186416"/>
    <s v="15547891;"/>
    <s v=";"/>
    <s v=";"/>
    <s v="Supplier"/>
    <s v="Premium - Productive"/>
    <s v="rodrigo.fernandes@aptiv.com"/>
    <s v="2024-09-12T11:09:52.39"/>
    <s v="2024-09-12T01:18:02.00"/>
    <s v="SA"/>
    <s v="Closed Recovered"/>
    <s v="0"/>
    <s v=""/>
    <s v="0"/>
    <s v=""/>
    <s v="10012"/>
    <s v="Q11"/>
    <s v=""/>
    <s v=""/>
    <s v="Recoverable"/>
    <s v="Recuperado via credit note."/>
    <s v="48.11"/>
    <s v=""/>
    <s v="3100 PERSHING DR"/>
    <s v="EL PASO"/>
    <s v="755571"/>
    <s v="US"/>
    <s v="NA"/>
    <s v="TX"/>
    <s v="79903-2520"/>
    <s v="Av. Avelino Ribeiro, 900"/>
    <s v="PARAISOPOLIS"/>
    <s v="10012"/>
    <s v="BR"/>
    <s v="SA"/>
    <s v="Minas Gerais"/>
    <s v="37660-000"/>
    <s v="SPS"/>
    <s v="Approved"/>
    <s v="Carvalho, Eliane R"/>
    <s v="2024-09-12T01:18:02.00"/>
    <s v="0"/>
    <s v=""/>
    <s v="6931254422"/>
    <s v=""/>
    <s v="Supplier"/>
    <s v=""/>
    <s v="Invoice"/>
    <s v=""/>
    <s v=""/>
    <s v="SERENDIPITY ELECTRONICS-755571"/>
    <s v="0 Days 2 Hr 8 Min "/>
    <s v="250"/>
    <s v="Approved -  ;; Approved -  ;"/>
    <s v="48.11"/>
    <s v="48.11"/>
    <s v=";"/>
    <s v=";"/>
    <s v=";"/>
    <s v="BR"/>
    <s v="TB15, SugarCane"/>
    <s v="USD"/>
    <s v="Other"/>
    <s v=""/>
    <s v=""/>
    <s v=""/>
    <s v="1"/>
    <s v=""/>
    <s v=""/>
    <s v=""/>
    <s v="0"/>
    <s v=""/>
    <s v=""/>
    <s v=""/>
    <s v=""/>
    <s v=""/>
    <s v=""/>
    <s v=""/>
  </r>
  <r>
    <d v="2024-09-01T00:00:00"/>
    <x v="8"/>
    <n v="156106"/>
    <s v="Supplier delay"/>
    <s v="JOHN DEERE"/>
    <d v="2024-09-12T00:00:00"/>
    <s v="Paraisopolis"/>
    <s v="Inbound Premium"/>
    <n v="162.5"/>
    <n v="162.5"/>
    <n v="2.274025626599584E-4"/>
    <s v="-"/>
    <s v="Cost Recovery"/>
    <s v="Paraisopolis-10012"/>
    <s v="CVG MONONA WIRE LLC-767440"/>
    <s v="Fornecedor CVG com falta de matéria prima"/>
    <s v="DHL Express SA"/>
    <s v="PTA-00186415"/>
    <s v="13978351;"/>
    <s v=";"/>
    <s v=";"/>
    <s v="Supplier"/>
    <s v="Premium - Productive"/>
    <s v="rodrigo.fernandes@aptiv.com"/>
    <s v="2024-09-12T11:29:21.50"/>
    <s v="2024-09-12T01:17:38.00"/>
    <s v="SA"/>
    <s v="Closed Recovered"/>
    <s v="0"/>
    <s v=""/>
    <s v="0"/>
    <s v=""/>
    <s v="10012"/>
    <s v="Q11"/>
    <s v=""/>
    <s v=""/>
    <s v="Recoverable"/>
    <s v=""/>
    <s v="162.5"/>
    <s v=""/>
    <s v="4721 EUGENE AVENUE"/>
    <s v="DOUGLAS"/>
    <s v="767440"/>
    <s v="US"/>
    <s v="NA"/>
    <s v="AZ"/>
    <s v="85607"/>
    <s v="Av. Avelino Ribeiro, 900"/>
    <s v="PARAISOPOLIS"/>
    <s v="10012"/>
    <s v="BR"/>
    <s v="SA"/>
    <s v="Minas Gerais"/>
    <s v="37660-000"/>
    <s v="SPS"/>
    <s v="Approved"/>
    <s v="Carvalho, Eliane R"/>
    <s v="2024-09-12T01:17:38.00"/>
    <s v="0"/>
    <s v=""/>
    <s v=""/>
    <s v=""/>
    <s v="Aptiv"/>
    <s v=""/>
    <s v="Invoice"/>
    <s v=""/>
    <s v=""/>
    <s v="CVG MONONA WIRE LLC-767440"/>
    <s v="0 Days 1 Hr 48 Min "/>
    <s v="250"/>
    <s v="Approved -  ;; Approved -  ;"/>
    <s v="162.5"/>
    <s v="162.5"/>
    <s v=";"/>
    <s v=";"/>
    <s v=";"/>
    <s v="BR"/>
    <s v="PUMA"/>
    <s v="USD"/>
    <s v="Other"/>
    <s v=""/>
    <s v=""/>
    <s v=""/>
    <s v="1"/>
    <s v=""/>
    <s v=""/>
    <s v=""/>
    <s v="0"/>
    <s v=""/>
    <s v=""/>
    <s v=""/>
    <s v=""/>
    <s v=""/>
    <s v=""/>
    <s v=""/>
  </r>
  <r>
    <d v="2024-09-01T00:00:00"/>
    <x v="0"/>
    <n v="157460"/>
    <s v="Project - prototypes/ samples"/>
    <s v="VW"/>
    <d v="2024-09-12T00:00:00"/>
    <s v="Paraisopolis"/>
    <s v="Inbound Premium"/>
    <n v="550"/>
    <n v="550"/>
    <n v="7.6967021207985918E-4"/>
    <s v="-"/>
    <s v="Normal"/>
    <s v="APTIV MANUFATURA E SERVICOS DE DIST-1063176"/>
    <s v="NINGBO SCHLEMMER AUTOMOTIVE PARTS-715472"/>
    <s v="Parts for project development. Freight approved by email by the Project Manager."/>
    <s v="JAS DO BRASIL LTD"/>
    <s v="PTA-00187699"/>
    <s v="35906539;"/>
    <s v=";"/>
    <s v=";"/>
    <s v="Aptiv"/>
    <s v="Premium - Productive"/>
    <s v="Stefany.Tressoldi@aptiv.com"/>
    <s v="2024-09-19T07:03:33.20"/>
    <s v="2024-09-20T11:57:20.00"/>
    <s v="SA"/>
    <s v="Closed Not Recovered"/>
    <s v="0"/>
    <s v=""/>
    <s v="0"/>
    <s v=""/>
    <s v="10012"/>
    <s v="Q11"/>
    <s v=""/>
    <s v=""/>
    <s v="Non-Recoverable"/>
    <s v=""/>
    <s v="550"/>
    <s v=""/>
    <s v="XIANGSHAN XIZHOU ECONOMIC ZONE"/>
    <s v="NING BO"/>
    <s v="715472"/>
    <s v="CN"/>
    <s v="AP"/>
    <s v="130"/>
    <s v="315722"/>
    <s v="AV. AVELINO RIBEIRO 900"/>
    <s v="PARAISOPOLIS"/>
    <s v="1063176"/>
    <s v="BR"/>
    <s v="SA"/>
    <s v="MG"/>
    <s v="37660-000"/>
    <s v="SPS"/>
    <s v="Approved"/>
    <s v="Naus, Angelica"/>
    <s v="2024-09-20T11:57:20.00"/>
    <s v="0"/>
    <s v=""/>
    <s v=""/>
    <s v=""/>
    <s v="Aptiv"/>
    <s v=""/>
    <s v="Invoice"/>
    <s v=""/>
    <s v=""/>
    <s v=""/>
    <s v="0 Days 16 Hr 53 Min "/>
    <s v="800"/>
    <s v="Approved -  ;; Approved -  ;; Approved -  ;; Approved -  ;"/>
    <s v="550"/>
    <s v="550"/>
    <s v=";"/>
    <s v=";"/>
    <s v=";"/>
    <s v="BR"/>
    <s v="246 A0 SUV"/>
    <s v="USD"/>
    <s v=""/>
    <s v=""/>
    <s v=""/>
    <s v=""/>
    <s v="1"/>
    <s v=""/>
    <s v=""/>
    <s v=""/>
    <s v="0"/>
    <s v=""/>
    <s v=""/>
    <s v=""/>
    <s v=""/>
    <s v=""/>
    <s v="217616996"/>
    <s v=""/>
  </r>
  <r>
    <d v="2024-09-01T00:00:00"/>
    <x v="3"/>
    <n v="155100"/>
    <s v="Customer rescheduled"/>
    <s v="FIAT"/>
    <d v="2024-09-13T00:00:00"/>
    <s v="Ouros"/>
    <s v="Inbound Premium"/>
    <n v="1955.46"/>
    <n v="1200"/>
    <n v="2.7364714780248756E-3"/>
    <s v="-"/>
    <s v="Cost Recovery"/>
    <s v="APTIV MANUFATURA E SERVICOS DE-743893"/>
    <s v="HONGFA TECHNOLOGY CO., LTD.-1089328"/>
    <s v="VARIATION FROM CUSTOMER"/>
    <s v="JAS DO BRASIL LTD"/>
    <s v="PTA-00186972"/>
    <s v="13959101;"/>
    <s v=";"/>
    <s v=";"/>
    <s v="Customer"/>
    <s v="Premium - Productive"/>
    <s v="Moraes.Arnaldo@aptiv.com"/>
    <s v="2024-09-06T10:57:12.58"/>
    <s v="2024-09-20T12:01:22.05"/>
    <s v="SA"/>
    <s v="Closed Recovered"/>
    <s v="0"/>
    <s v=""/>
    <s v="1955.46"/>
    <s v=""/>
    <s v="10023"/>
    <s v="Q11"/>
    <s v=""/>
    <s v="1955.46"/>
    <s v="Recoverable"/>
    <s v="STELLANTIS"/>
    <s v="1200"/>
    <s v="USD"/>
    <s v="NO.564, DONGLIN ROAD, JIMEI DISTRICT"/>
    <s v="XIAMEN"/>
    <s v="1089328"/>
    <s v="CN"/>
    <s v="AP"/>
    <s v="35"/>
    <s v="361021"/>
    <s v="TV ANTONIO E FONSECA 250 BAIRRO"/>
    <s v="CONCEICAO DOS OUROS"/>
    <s v="743893"/>
    <s v="BR"/>
    <s v="SA"/>
    <s v="MG"/>
    <s v="37548-000"/>
    <s v="SPS"/>
    <s v="Approved"/>
    <s v="Flores, Lorena"/>
    <s v="2024-09-17T03:00:37.00"/>
    <s v="0"/>
    <s v="JAS DO BRASIL LTD"/>
    <s v="XMN47999556"/>
    <s v=""/>
    <s v="Customer"/>
    <s v=""/>
    <s v="Invoice"/>
    <s v="Invoice"/>
    <s v="FIAT"/>
    <s v=""/>
    <s v="11 Days 4 Hr 3 Min "/>
    <s v=""/>
    <s v="Approved -  ;; Approved -  ;; Approved -  ;; Approved -  ;; Approved - Approved by Teams on 9/17. ;"/>
    <s v="1955.46"/>
    <s v="1955.46"/>
    <s v=";"/>
    <s v=";"/>
    <s v=";"/>
    <s v="BR"/>
    <s v="VÃO MOTOR X6H"/>
    <s v="USD"/>
    <s v=""/>
    <s v=""/>
    <s v=""/>
    <s v="STELLANTIS"/>
    <s v="1"/>
    <s v="1"/>
    <s v=""/>
    <s v=""/>
    <s v="0"/>
    <s v=""/>
    <s v=""/>
    <s v=""/>
    <s v=""/>
    <s v="545268450"/>
    <s v=""/>
    <s v=""/>
  </r>
  <r>
    <d v="2024-09-01T00:00:00"/>
    <x v="11"/>
    <n v="156172"/>
    <s v="Vessel delay - Mexico port congestion"/>
    <s v="VW"/>
    <d v="2024-09-13T00:00:00"/>
    <s v="Pinhal"/>
    <s v="Inbound Premium"/>
    <n v="911.46"/>
    <n v="6257"/>
    <n v="1.2754974754587427E-3"/>
    <s v="-"/>
    <s v="Cost Recovery"/>
    <s v="APTIV MANUFATURA E SERVICOS DE-727173"/>
    <s v="WEWIRE ACAMBARO MEXICO S DE R L DE-763274"/>
    <s v="Air required due to the congestion of the Ports in Mexico. We also have a lead time mismatch between supplier and customer. No carrier pays for extra freight caused by port congestion."/>
    <s v="JAS DO BRASIL LTD"/>
    <s v="PTA-00187105"/>
    <s v="35374903;"/>
    <s v=";"/>
    <s v=";"/>
    <s v="Aptiv"/>
    <s v="Premium - Productive"/>
    <s v="rodrigo.perez@aptiv.com"/>
    <s v="2024-09-12T02:56:57.46"/>
    <s v="2024-09-30T07:21:20.03"/>
    <s v="SA"/>
    <s v="Closed Recovered"/>
    <s v="0"/>
    <s v=""/>
    <s v="911.46"/>
    <s v="2024-09-12T00:00:00"/>
    <s v="10010"/>
    <s v="Q18"/>
    <s v=""/>
    <s v="911.46"/>
    <s v="Non-Recoverable"/>
    <s v=""/>
    <s v="6257"/>
    <s v="USD"/>
    <s v="CARRETERA ACAMABARO A TARANDACUAO K"/>
    <s v="ACAMABARO"/>
    <s v="763274"/>
    <s v="MX"/>
    <s v="NA"/>
    <s v="GT"/>
    <s v="38762"/>
    <s v="JOSE MONFARDINI N 3 845 LOTEAMENTO"/>
    <s v="ESPIRITO SANTO DO PINHAL"/>
    <s v="727173"/>
    <s v="BR"/>
    <s v="SA"/>
    <s v="SP"/>
    <s v="13990000"/>
    <s v="SPS"/>
    <s v="Approved"/>
    <s v="Casas, Carlos"/>
    <s v="2024-09-18T05:38:05.00"/>
    <s v="0"/>
    <s v="JAS DO BRASIL LTD"/>
    <s v="QRO47987467"/>
    <s v=""/>
    <s v="Aptiv"/>
    <s v=""/>
    <s v="Personal Estimate"/>
    <s v="Personal Estimate"/>
    <s v=""/>
    <s v=""/>
    <s v="5 Days 14 Hr 41 Min "/>
    <s v="10000"/>
    <s v="Approved -  ;; Approved -  ;; Approved -  ;; Approved -  ;; Approved - Approved by Teams on 9/17. ;; Approved -  ;"/>
    <s v="911.46"/>
    <s v="911.46"/>
    <s v=";"/>
    <s v=";"/>
    <s v=";"/>
    <s v="BR"/>
    <s v="MOTOR TAOS"/>
    <s v="USD"/>
    <s v=""/>
    <s v=""/>
    <s v=""/>
    <s v="35374499/35386503/35126697/35374502"/>
    <s v="1"/>
    <s v="1"/>
    <s v=""/>
    <s v=""/>
    <s v="0"/>
    <s v=""/>
    <s v=""/>
    <s v=""/>
    <s v=""/>
    <s v=""/>
    <s v=""/>
    <s v=""/>
  </r>
  <r>
    <d v="2024-09-01T00:00:00"/>
    <x v="3"/>
    <n v="156246"/>
    <s v="Customer - changes"/>
    <s v="JOHN DEERE"/>
    <d v="2024-09-13T00:00:00"/>
    <s v="Paraisopolis"/>
    <s v="Inbound Premium"/>
    <n v="406.52"/>
    <n v="340"/>
    <n v="5.6888424475400794E-4"/>
    <s v="-"/>
    <s v="Cost Recovery"/>
    <s v="APTIV MANUFATURA E SERVICOS DE-724381"/>
    <s v="LEONI CABLE, S.A. DE C.V.-7012320"/>
    <s v="Implementation of changes"/>
    <s v="JAS DO BRASIL LTD"/>
    <s v="PTA-00186516"/>
    <s v="M7600101;"/>
    <s v="3300 meters;"/>
    <s v="84.00;"/>
    <s v="Aptiv"/>
    <s v="Premium - Productive"/>
    <s v="gislene.de.fatima.clemente@aptiv.com"/>
    <s v="2024-09-12T04:53:46.38"/>
    <s v="2024-09-23T12:22:42.67"/>
    <s v="SA"/>
    <s v="Closed Recovered"/>
    <s v="0"/>
    <s v=""/>
    <s v="406.52"/>
    <s v=""/>
    <s v="10012"/>
    <s v="Q11"/>
    <s v=""/>
    <s v="406.52"/>
    <s v="Recoverable"/>
    <s v="will be covered under POV17374"/>
    <s v="340"/>
    <s v="USD"/>
    <s v="AV. RO CONCHOS NO. 9700"/>
    <s v="CUAUHTMOC"/>
    <s v="7012320"/>
    <s v="MX"/>
    <s v="NA"/>
    <s v="CHH"/>
    <s v="31530"/>
    <s v="AVENIDA AVELINO RIBEIRO, 900"/>
    <s v="PARAISOPOLIS"/>
    <s v="724381"/>
    <s v="BR"/>
    <s v="SA"/>
    <s v="MG"/>
    <s v="37660-000"/>
    <s v="SPS"/>
    <s v="Approved"/>
    <s v="Edilson, Geraldo"/>
    <s v="2024-09-12T07:58:02.00"/>
    <s v="0"/>
    <s v=""/>
    <s v="HGC47997917"/>
    <s v=""/>
    <s v="Aptiv"/>
    <s v=""/>
    <s v="Invoice"/>
    <s v="Invoice"/>
    <s v=""/>
    <s v=""/>
    <s v="0 Days 3 Hr 4 Min "/>
    <s v="500"/>
    <s v="Approved -  ;; Approved -  ;; Approved -  ;"/>
    <s v="406.52"/>
    <s v="406.52"/>
    <s v=";"/>
    <s v=";"/>
    <s v=";"/>
    <s v="BR"/>
    <s v="Colibri"/>
    <s v="USD"/>
    <s v=""/>
    <s v="USD"/>
    <s v=""/>
    <s v=""/>
    <s v="1"/>
    <s v="1"/>
    <s v="1"/>
    <s v=""/>
    <s v="0"/>
    <s v=""/>
    <s v=""/>
    <s v=""/>
    <s v=""/>
    <s v="300881192"/>
    <s v=""/>
    <s v=""/>
  </r>
  <r>
    <d v="2024-09-01T00:00:00"/>
    <x v="3"/>
    <n v="156247"/>
    <s v="Customer rescheduled"/>
    <s v="FIAT"/>
    <d v="2024-09-13T00:00:00"/>
    <s v="Ouros"/>
    <s v="Inbound Premium"/>
    <n v="385.11"/>
    <n v="220"/>
    <n v="5.3892308249831749E-4"/>
    <s v="-"/>
    <s v="Cost Recovery"/>
    <s v="APTIV MANUFATURA E SERVICOS DE-743893"/>
    <s v="APTIV CENTEC I (FW98)-725544"/>
    <s v="Variação do cliente"/>
    <s v="DHL Express SA"/>
    <s v="PTA-00186503"/>
    <s v="33257488;"/>
    <s v=";"/>
    <s v=";"/>
    <s v="Customer"/>
    <s v="Premium - Productive"/>
    <s v="Moraes.Arnaldo@aptiv.com"/>
    <s v="2024-09-12T04:57:41.49"/>
    <s v="2024-09-24T01:26:11.00"/>
    <s v="SA"/>
    <s v="Closed Recovered"/>
    <s v="0"/>
    <s v=""/>
    <s v="385.11"/>
    <s v=""/>
    <s v="10023"/>
    <s v="Q11"/>
    <s v=""/>
    <s v="385.11"/>
    <s v="Recoverable"/>
    <s v="STELLANTIS"/>
    <s v="220"/>
    <s v="USD"/>
    <s v="CARRETERA SALTILLO PIEDRAS NEGRAS K"/>
    <s v="RAMOS ARIZPE"/>
    <s v="725544"/>
    <s v="MX"/>
    <s v="NA"/>
    <s v="COA"/>
    <s v="25900"/>
    <s v="TV ANTONIO E FONSECA 250 BAIRRO"/>
    <s v="CONCEICAO DOS OUROS"/>
    <s v="743893"/>
    <s v="BR"/>
    <s v="SA"/>
    <s v="MG"/>
    <s v="37548-000"/>
    <s v="SPS"/>
    <s v="Approved"/>
    <s v="Carvalho, Eliane R"/>
    <s v="2024-09-12T07:15:43.00"/>
    <s v="0"/>
    <s v="DHL Express SA"/>
    <s v="1336673310"/>
    <s v=""/>
    <s v="Customer"/>
    <s v=""/>
    <s v="Invoice"/>
    <s v="Invoice"/>
    <s v="FIAT"/>
    <s v=""/>
    <s v="0 Days 2 Hr 18 Min "/>
    <s v="250"/>
    <s v="Approved -  ;; Approved -  ;"/>
    <s v="385.11"/>
    <s v="385.11"/>
    <s v=";"/>
    <s v=";"/>
    <s v=";"/>
    <s v="BR"/>
    <s v="VÃO MOTOR X6H"/>
    <s v="USD"/>
    <s v=""/>
    <s v=""/>
    <s v=""/>
    <s v="STELLANTIS"/>
    <s v="1"/>
    <s v="1"/>
    <s v=""/>
    <s v=""/>
    <s v="0"/>
    <s v=""/>
    <s v=""/>
    <s v=""/>
    <s v=""/>
    <s v=""/>
    <s v=""/>
    <s v=""/>
  </r>
  <r>
    <d v="2024-09-01T00:00:00"/>
    <x v="7"/>
    <n v="156277"/>
    <s v="Stock divergence"/>
    <s v="JOHN DEERE"/>
    <d v="2024-09-13T00:00:00"/>
    <s v="Paraisopolis"/>
    <s v="Inbound Premium"/>
    <n v="81.36"/>
    <n v="108.66"/>
    <n v="1.1385521537239517E-4"/>
    <s v="-"/>
    <s v="Cost Recovery"/>
    <s v="APTIV MANUFATURA E SERVICOS DE-733223"/>
    <s v="APTIV LAREDO (FW80)-734188"/>
    <s v="Material não recebido fisicamente (Zimport)"/>
    <s v="DHL Express SA"/>
    <s v="PTA-00186502"/>
    <s v="15305557;"/>
    <s v=";"/>
    <s v=";"/>
    <s v="Supplier"/>
    <s v="Premium - Productive"/>
    <s v="Moraes.Arnaldo@aptiv.com"/>
    <s v="2024-09-12T05:43:53.33"/>
    <s v="2024-09-24T01:21:28.16"/>
    <s v="SA"/>
    <s v="Closed Recovered"/>
    <s v="0"/>
    <s v=""/>
    <s v="81.36"/>
    <s v=""/>
    <s v="10012"/>
    <s v="Q11"/>
    <s v=""/>
    <s v="81.36"/>
    <s v="Recoverable"/>
    <s v="Recuperado na POV17508 e no credit note 63493065"/>
    <s v="108.66"/>
    <s v="USD"/>
    <s v="301 VALLECILLO ROAD"/>
    <s v="LAREDO"/>
    <s v="734188"/>
    <s v="US"/>
    <s v="NA"/>
    <s v="TX"/>
    <s v="78045-7847"/>
    <s v="AVENIDA AVELINO RIBEIRO, 900"/>
    <s v="PARAISOPOLIS"/>
    <s v="733223"/>
    <s v="BR"/>
    <s v="SA"/>
    <s v="MG"/>
    <s v="37660-000"/>
    <s v="SPS"/>
    <s v="Approved"/>
    <s v="Carvalho, Eliane R"/>
    <s v="2024-09-12T07:14:39.00"/>
    <s v="0"/>
    <s v=""/>
    <s v="6160132484"/>
    <s v=""/>
    <s v="Supplier"/>
    <s v=""/>
    <s v="Invoice"/>
    <s v="Invoice"/>
    <s v=""/>
    <s v="APTIV LAREDO (FW80)-734188"/>
    <s v="0 Days 1 Hr 30 Min "/>
    <s v="250"/>
    <s v="Approved -  ;; Approved -  ;"/>
    <s v="81.36"/>
    <s v="81.36"/>
    <s v=";"/>
    <s v=";"/>
    <s v=";"/>
    <s v="BR"/>
    <s v="8R"/>
    <s v="USD"/>
    <s v="Other"/>
    <s v=""/>
    <s v=""/>
    <s v="13533399"/>
    <s v="1"/>
    <s v="1"/>
    <s v=""/>
    <s v=""/>
    <s v="0"/>
    <s v=""/>
    <s v=""/>
    <s v=""/>
    <s v=""/>
    <s v=""/>
    <s v=""/>
    <s v=""/>
  </r>
  <r>
    <d v="2024-09-01T00:00:00"/>
    <x v="11"/>
    <n v="156290"/>
    <s v="Vessel delay"/>
    <s v="PSA"/>
    <d v="2024-09-13T00:00:00"/>
    <s v="Paraisopolis"/>
    <s v="Inbound Premium"/>
    <n v="480"/>
    <n v="480"/>
    <n v="6.7171218508787719E-4"/>
    <s v="-"/>
    <s v="Normal"/>
    <s v="APTIV MANUFATURA E SERVICOS DE-733223"/>
    <s v="Santos Brasil-Dummy"/>
    <s v="Atraso na liberação do processo maritimo"/>
    <s v="EMPRESA DE TRANSPORTES COVRE"/>
    <s v="PTA-00186631"/>
    <s v="33377997;"/>
    <s v=";"/>
    <s v=";"/>
    <s v="Aptiv"/>
    <s v="Premium - Productive"/>
    <s v="Moraes.Arnaldo@aptiv.com"/>
    <s v="2024-09-12T07:33:50.74"/>
    <s v="2024-09-13T12:41:03.36"/>
    <s v="SA"/>
    <s v="Closed Not Recovered"/>
    <s v="0"/>
    <s v=""/>
    <s v="0"/>
    <s v=""/>
    <s v="10012"/>
    <s v="Q11"/>
    <s v=""/>
    <s v=""/>
    <s v="Non-Recoverable"/>
    <s v=""/>
    <s v="480"/>
    <s v=""/>
    <s v="Santos Brasil"/>
    <s v="SANTOS"/>
    <s v="Dummy"/>
    <s v="BR"/>
    <s v="SA"/>
    <s v="SP"/>
    <s v="11013-190 ·"/>
    <s v="AVENIDA AVELINO RIBEIRO, 900"/>
    <s v="PARAISOPOLIS"/>
    <s v="733223"/>
    <s v="BR"/>
    <s v="SA"/>
    <s v="MG"/>
    <s v="37660-000"/>
    <s v="SPS"/>
    <s v="Approved"/>
    <s v="Edilson, Geraldo"/>
    <s v="2024-09-13T12:28:09.00"/>
    <s v="0"/>
    <s v=""/>
    <s v="NA"/>
    <s v=""/>
    <s v="Aptiv"/>
    <s v=""/>
    <s v="Invoice"/>
    <s v=""/>
    <s v=""/>
    <s v=""/>
    <s v="0 Days 16 Hr 54 Min "/>
    <s v="500"/>
    <s v="Approved -  ;; Approved -  ;; Approved -  ;"/>
    <s v="480"/>
    <s v="480"/>
    <s v=";"/>
    <s v=";"/>
    <s v=";"/>
    <s v="BR"/>
    <s v="M69"/>
    <s v="USD"/>
    <s v=""/>
    <s v=""/>
    <s v=""/>
    <s v=""/>
    <s v="1"/>
    <s v=""/>
    <s v=""/>
    <s v=""/>
    <s v="0"/>
    <s v=""/>
    <s v=""/>
    <s v=""/>
    <s v=""/>
    <s v=""/>
    <s v=""/>
    <s v=""/>
  </r>
  <r>
    <d v="2024-09-01T00:00:00"/>
    <x v="0"/>
    <n v="156521"/>
    <s v="Project - prototypes/ samples - will be recovery from sales team"/>
    <s v="GM"/>
    <d v="2024-09-13T00:00:00"/>
    <s v="Pinhal"/>
    <s v="Inbound Premium"/>
    <n v="700"/>
    <n v="700"/>
    <n v="9.7958026991982073E-4"/>
    <s v="-"/>
    <s v="Cost Recovery"/>
    <s v="APTIV MANUFATURA E SERVICOS DE-728338"/>
    <s v="APTIV-759924"/>
    <s v="Custo será absorvido pela iniciativa do time de compras com previsão de abertura em Outubro"/>
    <s v="DHL Express SA"/>
    <s v=""/>
    <s v="35811498;"/>
    <s v=";"/>
    <s v=";"/>
    <s v="Aptiv"/>
    <s v="Premium - Productive"/>
    <s v="Stefany.Tressoldi@aptiv.com"/>
    <s v="2024-09-13T05:45:49.10"/>
    <s v="2024-09-13T05:45:45.00"/>
    <s v="SA"/>
    <s v="Closed Recovered"/>
    <s v="0"/>
    <s v=""/>
    <s v="700"/>
    <s v=""/>
    <s v="10010"/>
    <s v="Q18"/>
    <s v=""/>
    <s v="700"/>
    <s v="Recoverable"/>
    <s v=""/>
    <s v="700"/>
    <s v="USD"/>
    <s v="48 WALTER JONES BLVD"/>
    <s v="EL PASO"/>
    <s v="759924"/>
    <s v="US"/>
    <s v="NA"/>
    <s v="TX"/>
    <s v="79906"/>
    <s v="JOSE MONFARDINI N 3 845 LOTEAMENTO"/>
    <s v="ESPIRITO SANTO DO PINHAL"/>
    <s v="728338"/>
    <s v="BR"/>
    <s v="SA"/>
    <s v="SP"/>
    <s v="13990000"/>
    <s v="SPS"/>
    <s v="Pending"/>
    <s v=""/>
    <s v=""/>
    <s v="0"/>
    <s v=""/>
    <s v=""/>
    <s v=""/>
    <s v="Aptiv"/>
    <s v=""/>
    <s v="Invoice"/>
    <s v="Invoice"/>
    <s v=""/>
    <s v=""/>
    <s v=""/>
    <s v="0"/>
    <s v="Pending - "/>
    <s v="700"/>
    <s v="700"/>
    <s v=";"/>
    <s v=";"/>
    <s v=";"/>
    <s v="BR"/>
    <s v="BSUV/PICKUP"/>
    <s v="USD"/>
    <s v=""/>
    <s v=""/>
    <s v=""/>
    <s v=""/>
    <s v="1"/>
    <s v="1"/>
    <s v=""/>
    <s v=""/>
    <s v="0"/>
    <s v=""/>
    <s v=""/>
    <s v=""/>
    <s v=""/>
    <s v=""/>
    <s v=""/>
    <s v=""/>
  </r>
  <r>
    <d v="2024-09-01T00:00:00"/>
    <x v="3"/>
    <n v="156524"/>
    <s v="Customer rescheduled"/>
    <s v="OTHER"/>
    <d v="2024-09-13T00:00:00"/>
    <s v="Paraisopolis"/>
    <s v="Inbound Premium"/>
    <n v="583.14"/>
    <n v="583.14"/>
    <n v="8.1604634085863468E-4"/>
    <s v="-"/>
    <s v="Cost Recovery"/>
    <s v="Paraisopolis-10012"/>
    <s v="ADVANCE AUTO PARTS STORE 1256-730346"/>
    <s v="Phinia - Recuperado"/>
    <s v="DHL Express SA"/>
    <s v="PTA-00186875"/>
    <s v="M3235108;"/>
    <s v=";"/>
    <s v=";"/>
    <s v="Customer"/>
    <s v="Premium - Productive"/>
    <s v="rodrigo.fernandes@aptiv.com"/>
    <s v="2024-09-13T05:09:08.43"/>
    <s v="2024-09-16T12:23:56.00"/>
    <s v="SA"/>
    <s v="Closed Recovered"/>
    <s v="0"/>
    <s v=""/>
    <s v="0"/>
    <s v=""/>
    <s v="10012"/>
    <s v="Q11"/>
    <s v=""/>
    <s v=""/>
    <s v="Recoverable"/>
    <s v="POV 17516"/>
    <s v="583.14"/>
    <s v=""/>
    <s v="707 N HANOVER ST"/>
    <s v="CARLISLE"/>
    <s v="730346"/>
    <s v="US"/>
    <s v="NA"/>
    <s v="PA"/>
    <s v="17013-1535"/>
    <s v="Av. Avelino Ribeiro, 900"/>
    <s v="PARAISOPOLIS"/>
    <s v="10012"/>
    <s v="BR"/>
    <s v="SA"/>
    <s v="Minas Gerais"/>
    <s v="37660-000"/>
    <s v="SPS"/>
    <s v="Approved"/>
    <s v="Naus, Angelica"/>
    <s v="2024-09-16T12:23:56.00"/>
    <s v="0"/>
    <s v=""/>
    <s v=""/>
    <s v=""/>
    <s v="Aptiv"/>
    <s v=""/>
    <s v="Invoice"/>
    <s v=""/>
    <s v="OTHER"/>
    <s v=""/>
    <s v="2 Days 19 Hr 14 Min "/>
    <s v="800"/>
    <s v="Approved -  ;; Approved -  ;; Approved -  ;; Approved -  ;"/>
    <s v="583.14"/>
    <s v="583.14"/>
    <s v=";"/>
    <s v=";"/>
    <s v=";"/>
    <s v="BR"/>
    <s v="Sensor de Oxigênio"/>
    <s v="USD"/>
    <s v=""/>
    <s v=""/>
    <s v=""/>
    <s v=""/>
    <s v="1"/>
    <s v=""/>
    <s v=""/>
    <s v=""/>
    <s v="0"/>
    <s v=""/>
    <s v=""/>
    <s v=""/>
    <s v=""/>
    <s v=""/>
    <s v=""/>
    <s v=""/>
  </r>
  <r>
    <d v="2024-09-01T00:00:00"/>
    <x v="11"/>
    <n v="156689"/>
    <s v="Vessel delay - Mexico port congestion"/>
    <s v="VW"/>
    <d v="2024-09-15T00:00:00"/>
    <s v="Pinhal"/>
    <s v="Inbound Premium"/>
    <n v="14078.61"/>
    <n v="14078.61"/>
    <n v="1.9701612262708414E-2"/>
    <s v="-"/>
    <s v="Cost Recovery"/>
    <s v="APTIV MANUFATURA E SERVICOS DE-727173"/>
    <s v="WEWIRE ACAMBARO MEXICO S DE R L DE-763274"/>
    <s v="Congestion of ports in Mexico. Force majeure letter sent by the supplier due to the explosion that occurred in the port. Pinhal Plant does not have a finished goods stock for this references. Risk to shutdown VW Argentina."/>
    <s v="JAS DO BRASIL LTD"/>
    <s v="PTA-00186995"/>
    <s v="35374903;"/>
    <s v=";"/>
    <s v=";"/>
    <s v="Aptiv"/>
    <s v="Premium - Productive"/>
    <s v="rodrigo.perez@aptiv.com"/>
    <s v="2024-09-16T02:04:35.24"/>
    <s v="2024-09-30T07:14:06.16"/>
    <s v="SA"/>
    <s v="Closed Recovered"/>
    <s v="0"/>
    <s v=""/>
    <s v="0"/>
    <s v="2024-09-13T00:00:00"/>
    <s v="10010"/>
    <s v="Q18"/>
    <s v=""/>
    <s v=""/>
    <s v="Non-Recoverable"/>
    <s v=""/>
    <s v="14078.61"/>
    <s v=""/>
    <s v="CARRETERA ACAMABARO A TARANDACUAO K"/>
    <s v="ACAMABARO"/>
    <s v="763274"/>
    <s v="MX"/>
    <s v="NA"/>
    <s v="GT"/>
    <s v="38762"/>
    <s v="JOSE MONFARDINI N 3 845 LOTEAMENTO"/>
    <s v="ESPIRITO SANTO DO PINHAL"/>
    <s v="727173"/>
    <s v="BR"/>
    <s v="SA"/>
    <s v="SP"/>
    <s v="13990000"/>
    <s v="SPS"/>
    <s v="Approved"/>
    <s v="Liotine, Joe"/>
    <s v="2024-09-17T04:47:52.00"/>
    <s v="0"/>
    <s v=""/>
    <s v=""/>
    <s v=""/>
    <s v="Aptiv"/>
    <s v=""/>
    <s v="Personal Estimate"/>
    <s v="Personal Estimate"/>
    <s v=""/>
    <s v=""/>
    <s v="1 Days 2 Hr 43 Min "/>
    <s v="50000"/>
    <s v="Approved -  ;; Approved -  ;; Approved -  ;; Approved -  ;; Approved - Approved by Teams on 9/17. ;; Approved -  ;; Approved -  ;"/>
    <s v="14078.61"/>
    <s v="14078.61"/>
    <s v=";"/>
    <s v=";"/>
    <s v=";"/>
    <s v="BR"/>
    <s v="MOTOR TAOS"/>
    <s v="USD"/>
    <s v=""/>
    <s v=""/>
    <s v=""/>
    <s v="35374499/35386503/35126697/35374502"/>
    <s v="1"/>
    <s v=""/>
    <s v=""/>
    <s v=""/>
    <s v="0"/>
    <s v=""/>
    <s v=""/>
    <s v=""/>
    <s v=""/>
    <s v=""/>
    <s v=""/>
    <s v=""/>
  </r>
  <r>
    <d v="2024-09-01T00:00:00"/>
    <x v="3"/>
    <n v="156427"/>
    <s v="Customer rescheduled - Consulta 22"/>
    <s v="FIAT"/>
    <d v="2024-09-16T00:00:00"/>
    <s v="Ouros"/>
    <s v="Inbound Premium"/>
    <n v="281.33999999999997"/>
    <n v="263.41000000000003"/>
    <n v="3.9370730448463193E-4"/>
    <s v="-"/>
    <s v="Cost Recovery Pending"/>
    <s v="APTIV MANUFATURA E SERVICOS DE-733223"/>
    <s v="SEWS COMPONENTS AND ELECTRONICS EUR-1066296"/>
    <s v=""/>
    <s v="DHL Express SA"/>
    <s v="PTA-00187062"/>
    <s v="10763005;"/>
    <s v=";"/>
    <s v=";"/>
    <s v="Aptiv"/>
    <s v="Premium - Productive"/>
    <s v="gislene.de.fatima.clemente@aptiv.com"/>
    <s v="2024-09-13T01:34:14.69"/>
    <s v="2024-09-27T12:14:04.74"/>
    <s v="SA"/>
    <s v="Open"/>
    <s v="0"/>
    <s v=""/>
    <s v="281.34"/>
    <s v=""/>
    <s v="10023"/>
    <s v="Q11"/>
    <s v=""/>
    <s v="281.34"/>
    <s v="Recoverable"/>
    <s v="Será recuperado sob a consulta 22"/>
    <s v="263.41"/>
    <s v="USD"/>
    <s v="EUROPA U. 12"/>
    <s v="BUDAPEST"/>
    <s v="1066296"/>
    <s v="HU"/>
    <s v="EMEA"/>
    <s v="BU"/>
    <s v="1239"/>
    <s v="AVENIDA AVELINO RIBEIRO, 900"/>
    <s v="PARAISOPOLIS"/>
    <s v="733223"/>
    <s v="BR"/>
    <s v="SA"/>
    <s v="MG"/>
    <s v="37660-000"/>
    <s v="SPS"/>
    <s v="Approved"/>
    <s v="Edilson, Geraldo"/>
    <s v="2024-09-17T07:06:47.00"/>
    <s v="0"/>
    <s v=""/>
    <s v="7365659140"/>
    <s v=""/>
    <s v="Aptiv"/>
    <s v=""/>
    <s v="Invoice"/>
    <s v="Invoice"/>
    <s v="FIAT"/>
    <s v=""/>
    <s v="4 Days 5 Hr 32 Min "/>
    <s v="500"/>
    <s v="Approved -  ;; Approved -  ;; Approved -  ;"/>
    <s v="281.34"/>
    <s v="281.34"/>
    <s v=";"/>
    <s v=";"/>
    <s v=";"/>
    <s v="BR"/>
    <s v="Fire"/>
    <s v="USD"/>
    <s v=""/>
    <s v=""/>
    <s v=""/>
    <s v=""/>
    <s v="1"/>
    <s v="1"/>
    <s v=""/>
    <s v=""/>
    <s v="0"/>
    <s v=""/>
    <s v=""/>
    <s v=""/>
    <s v=""/>
    <s v="690556345"/>
    <s v=""/>
    <s v=""/>
  </r>
  <r>
    <d v="2024-09-01T00:00:00"/>
    <x v="8"/>
    <n v="156544"/>
    <s v="Supplier delay"/>
    <s v="FIAT"/>
    <d v="2024-09-16T00:00:00"/>
    <s v="Paraisopolis"/>
    <s v="Inbound Premium"/>
    <n v="503.91"/>
    <n v="503.91"/>
    <n v="7.0517184830756708E-4"/>
    <s v="-"/>
    <s v="Cost Recovery Pending"/>
    <s v="APTIV MANUFATURA E SERVICOS DE-734226"/>
    <s v="ROYAL PRECISION PRODUCTS LLC-7106168"/>
    <s v="DELAY FROM SUPPLIER"/>
    <s v="DHL Express SA"/>
    <s v="PTA-00186911"/>
    <s v="15524574;"/>
    <s v=";"/>
    <s v=";"/>
    <s v="Supplier"/>
    <s v="Premium - Productive"/>
    <s v="Moraes.Arnaldo@aptiv.com"/>
    <s v="2024-09-13T05:33:28.88"/>
    <s v="2024-09-16T09:28:58.00"/>
    <s v="SA"/>
    <s v="Open"/>
    <s v="0"/>
    <s v=""/>
    <s v="0"/>
    <s v=""/>
    <s v="10012"/>
    <s v="Q11"/>
    <s v=""/>
    <s v=""/>
    <s v="Recoverable"/>
    <s v="SUPPLIER WILL SENT CREDIT NOTE"/>
    <s v="503.91"/>
    <s v=""/>
    <s v="125 MERCEDES DR"/>
    <s v="CAROL STREAM"/>
    <s v="7106168"/>
    <s v="US"/>
    <s v="NA"/>
    <s v="IL"/>
    <s v="60188-9409"/>
    <s v="AVENIDA AVELINO RIBEIRO Nr.900 BAIR"/>
    <s v="BRASIL"/>
    <s v="734226"/>
    <s v="BR"/>
    <s v="SA"/>
    <s v="BR"/>
    <s v="37660-000"/>
    <s v="SPS"/>
    <s v="Approved"/>
    <s v="Naus, Angelica"/>
    <s v="2024-09-16T09:28:58.00"/>
    <s v="0"/>
    <s v=""/>
    <s v=""/>
    <s v=""/>
    <s v="Supplier"/>
    <s v=""/>
    <s v="Invoice"/>
    <s v=""/>
    <s v=""/>
    <s v="ROYAL PRECISION PRODUCTS LLC-1089694"/>
    <s v="3 Days 3 Hr 55 Min "/>
    <s v="800"/>
    <s v="Approved -  ;; Approved -  ;; Approved -  ;; Approved -  ;"/>
    <s v="503.91"/>
    <s v="503.91"/>
    <s v=";"/>
    <s v=";"/>
    <s v=";"/>
    <s v="BR"/>
    <s v="FIAT BATERIA"/>
    <s v="USD"/>
    <s v="Other"/>
    <s v=""/>
    <s v=""/>
    <s v=""/>
    <s v="1"/>
    <s v=""/>
    <s v=""/>
    <s v=""/>
    <s v="0"/>
    <s v=""/>
    <s v=""/>
    <s v=""/>
    <s v=""/>
    <s v="118532649"/>
    <s v=""/>
    <s v="118532649"/>
  </r>
  <r>
    <d v="2024-09-01T00:00:00"/>
    <x v="7"/>
    <n v="156711"/>
    <s v="Stock divergence"/>
    <s v="CNH COMBINE"/>
    <d v="2024-09-16T00:00:00"/>
    <s v="Paraisopolis"/>
    <s v="Inbound Premium"/>
    <n v="160.13999999999999"/>
    <n v="160.13999999999999"/>
    <n v="2.24099977749943E-4"/>
    <s v="-"/>
    <s v="Cost Recovery"/>
    <s v="CNH-Dummy"/>
    <s v="APTIV MANUFATURA E SERVICOS DE-733223"/>
    <s v="Motivo: Divergência de estoque de material. Solicitado por Brian Lima"/>
    <s v="TRANSPORTADORA PITUTA"/>
    <s v="PTA-00186905"/>
    <s v="35826056;35857264;35857265"/>
    <s v="21;22;18"/>
    <s v=";0;0"/>
    <s v="Aptiv"/>
    <s v="Premium - Productive"/>
    <s v="aniger.f.martins@aptiv.com"/>
    <s v="2024-09-16T06:43:37.25"/>
    <s v="2024-09-16T08:13:38.00"/>
    <s v="SA"/>
    <s v="Closed Recovered"/>
    <s v="0"/>
    <s v=""/>
    <s v="0"/>
    <s v=""/>
    <s v="10012"/>
    <s v="Q11"/>
    <s v=""/>
    <s v=""/>
    <s v="Recoverable"/>
    <s v=""/>
    <s v="800.07"/>
    <s v=""/>
    <s v="AVENIDA AVELINO RIBEIRO, 900"/>
    <s v="PARAISOPOLIS"/>
    <s v="733223"/>
    <s v="BR"/>
    <s v="SA"/>
    <s v="MG"/>
    <s v="37660-000"/>
    <s v="dummy"/>
    <s v="PIRACICABA"/>
    <s v="Dummy"/>
    <s v="BR"/>
    <s v="SA"/>
    <s v="SP"/>
    <s v="13400 "/>
    <s v="SPS"/>
    <s v="Approved"/>
    <s v="Carvalho, Eliane R"/>
    <s v="2024-09-16T08:13:38.00"/>
    <s v="0"/>
    <s v=""/>
    <s v=""/>
    <s v=""/>
    <s v="Aptiv"/>
    <s v=""/>
    <s v="Email Quote"/>
    <s v=""/>
    <s v=""/>
    <s v=""/>
    <s v="0 Days 1 Hr 30 Min "/>
    <s v="250"/>
    <s v="Approved -  ;; Approved -  ;"/>
    <s v="160.14"/>
    <s v="160.14"/>
    <s v=";0;0"/>
    <s v=";; "/>
    <s v=";; "/>
    <s v="BR"/>
    <s v="SUGAR CANE"/>
    <s v="BRL"/>
    <s v=""/>
    <s v=""/>
    <s v=""/>
    <s v="Motivo: Divergência de estoque de material. Solicitado por Brian Lima"/>
    <s v="0.20015212"/>
    <s v=""/>
    <s v=""/>
    <s v=""/>
    <s v="0"/>
    <s v=""/>
    <s v=""/>
    <s v=""/>
    <s v=""/>
    <s v=""/>
    <s v=""/>
    <s v=""/>
  </r>
  <r>
    <d v="2024-09-01T00:00:00"/>
    <x v="8"/>
    <n v="157921"/>
    <s v="Supplier delay"/>
    <s v="GM"/>
    <d v="2024-09-16T00:00:00"/>
    <s v="Pinhal"/>
    <s v="Inbound Premium"/>
    <n v="330.81"/>
    <n v="330.81"/>
    <n v="4.6293564156025131E-4"/>
    <s v="-"/>
    <s v="Cost Recovery"/>
    <s v="APTIV MANUFATURA E SERVICOS DE-728338"/>
    <s v="LEAR CAMANDUCAIA-761601"/>
    <s v="Frete especial com a Pituta devido à atraso de processo do Navio."/>
    <s v="TRANSPORTADORA PITUTA"/>
    <s v="PTA-00188133"/>
    <s v="13595207;"/>
    <s v=";"/>
    <s v=";"/>
    <s v="Supplier"/>
    <s v="Premium - Productive"/>
    <s v="maria.luiza.ferreira@aptiv.com"/>
    <s v="2024-09-23T02:20:26.27"/>
    <s v="2024-09-23T08:58:51.00"/>
    <s v="SA"/>
    <s v="Closed Recovered"/>
    <s v="0"/>
    <s v="2024-10-16T00:00:00"/>
    <s v="330.81"/>
    <s v="2024-09-16T00:00:00"/>
    <s v="10010"/>
    <s v="Q18"/>
    <s v=""/>
    <s v="1652.78"/>
    <s v="Recoverable"/>
    <s v=""/>
    <s v="1652.78"/>
    <s v="BRL"/>
    <s v="RODOVIA FERNAO DIAS KM 909 S/N"/>
    <s v="CAMANDUCAIA"/>
    <s v="761601"/>
    <s v="BR"/>
    <s v="SA"/>
    <s v="MG"/>
    <s v="37650-000"/>
    <s v="JOSE MONFARDINI N 3 845 LOTEAMENTO"/>
    <s v="ESPIRITO SANTO DO PINHAL"/>
    <s v="728338"/>
    <s v="BR"/>
    <s v="SA"/>
    <s v="SP"/>
    <s v="13990000"/>
    <s v="SPS"/>
    <s v="Approved"/>
    <s v="Edilson, Geraldo"/>
    <s v="2024-09-23T08:58:51.00"/>
    <s v="0"/>
    <s v="TRANSPORTADORA PITUTA"/>
    <s v=""/>
    <s v=""/>
    <s v="Aptiv"/>
    <s v="Aptiv"/>
    <s v="Personal Estimate"/>
    <s v="Invoice"/>
    <s v=""/>
    <s v="SUMIDENSO MEDIATECH MEXICO-736480"/>
    <s v="0 Days 6 Hr 38 Min "/>
    <s v="500"/>
    <s v="Approved -  ;; Approved -  ;; Approved -  ;"/>
    <s v="330.81"/>
    <s v="330.81"/>
    <s v=";"/>
    <s v=";"/>
    <s v=";"/>
    <s v="BR"/>
    <s v="BODY/IP"/>
    <s v="BRL"/>
    <s v="SUMITOMO ELECTRIC INDUSTRIES, LTD  ULT DUNS   690556345"/>
    <s v=""/>
    <s v=""/>
    <s v="A coleta foi realizada na Lear Camanducaia, será cobrada da Sumidenso Brasil."/>
    <s v="0.20015212"/>
    <s v="0.20015212"/>
    <s v=""/>
    <s v=""/>
    <s v="0"/>
    <s v="BRL"/>
    <s v="0.20015212"/>
    <s v=""/>
    <s v=""/>
    <s v=""/>
    <s v=""/>
    <s v=""/>
  </r>
  <r>
    <d v="2024-09-01T00:00:00"/>
    <x v="3"/>
    <n v="156690"/>
    <s v="Customer rescheduled"/>
    <s v="FIAT"/>
    <d v="2024-09-17T00:00:00"/>
    <s v="Paraisopolis"/>
    <s v="Inbound Premium"/>
    <n v="133.16999999999999"/>
    <n v="106.76"/>
    <n v="1.8635814935031789E-4"/>
    <s v="-"/>
    <s v="Cost Recovery"/>
    <s v="APTIV MANUFATURA E SERVICOS DE-724381"/>
    <s v="APTIV SERVICES DEUTSCHLAND GMBH-1083462"/>
    <s v="Reprograma do cliente"/>
    <s v="DHL Express SA"/>
    <s v="PTA-00187018"/>
    <s v="13580588;"/>
    <s v=";"/>
    <s v=";"/>
    <s v="Customer"/>
    <s v="Premium - Productive"/>
    <s v="Moraes.Arnaldo@aptiv.com"/>
    <s v="2024-09-16T03:01:36.93"/>
    <s v="2024-09-30T06:47:40.92"/>
    <s v="SA"/>
    <s v="Closed Recovered"/>
    <s v="0"/>
    <s v=""/>
    <s v="133.17"/>
    <s v=""/>
    <s v="10012"/>
    <s v="Q11"/>
    <s v=""/>
    <s v="133.17"/>
    <s v="Recoverable"/>
    <s v="STELLANTIS"/>
    <s v="106.76"/>
    <s v="USD"/>
    <s v="AM TECHNOLOGIEPARK 1"/>
    <s v="WUPPERTAL"/>
    <s v="1083462"/>
    <s v="DE"/>
    <s v="EMEA"/>
    <s v="NW"/>
    <s v="42119"/>
    <s v="AVENIDA AVELINO RIBEIRO, 900"/>
    <s v="PARAISOPOLIS"/>
    <s v="724381"/>
    <s v="BR"/>
    <s v="SA"/>
    <s v="MG"/>
    <s v="37660-000"/>
    <s v="SPS"/>
    <s v="Approved"/>
    <s v="Carvalho, Eliane R"/>
    <s v="2024-09-17T05:27:37.00"/>
    <s v="0"/>
    <s v=""/>
    <s v="2062232970"/>
    <s v=""/>
    <s v="Customer"/>
    <s v=""/>
    <s v="Invoice"/>
    <s v="Invoice"/>
    <s v="FIAT"/>
    <s v=""/>
    <s v="1 Days 2 Hr 26 Min "/>
    <s v="250"/>
    <s v="Approved -  ;; Approved -  ;"/>
    <s v="133.17"/>
    <s v="133.17"/>
    <s v=";"/>
    <s v=";"/>
    <s v=";"/>
    <s v="BR"/>
    <s v="Lanterna"/>
    <s v="USD"/>
    <s v=""/>
    <s v=""/>
    <s v=""/>
    <s v="STELLANTIS"/>
    <s v="1"/>
    <s v="1"/>
    <s v=""/>
    <s v=""/>
    <s v="0"/>
    <s v=""/>
    <s v=""/>
    <s v=""/>
    <s v=""/>
    <s v="219757144"/>
    <s v=""/>
    <s v=""/>
  </r>
  <r>
    <d v="2024-09-01T00:00:00"/>
    <x v="7"/>
    <n v="156802"/>
    <s v="Stock divergence"/>
    <s v="TOYOTA"/>
    <d v="2024-09-17T00:00:00"/>
    <s v="Paraisopolis"/>
    <s v="Inbound Premium"/>
    <n v="1300"/>
    <n v="1300"/>
    <n v="1.8192205012796672E-3"/>
    <s v="-"/>
    <s v="Normal"/>
    <s v="APTIV MANUFATURA E SERVICOS DE-733223"/>
    <s v="APTIV PLANT FR47-725460"/>
    <s v="STOCK DIVERGENCE "/>
    <s v="JAS DO BRASIL LTD"/>
    <s v="PTA-00189027"/>
    <s v="15317587;"/>
    <s v=";"/>
    <s v=";"/>
    <s v="Aptiv"/>
    <s v="Premium - Productive"/>
    <s v="Moraes.Arnaldo@aptiv.com"/>
    <s v="2024-09-17T02:21:49.55"/>
    <s v="2024-09-27T07:38:27.00"/>
    <s v="SA"/>
    <s v="Closed Not Recovered"/>
    <s v="0"/>
    <s v=""/>
    <s v="0"/>
    <s v=""/>
    <s v="10012"/>
    <s v="Q11"/>
    <s v=""/>
    <s v=""/>
    <s v="Non-Recoverable"/>
    <s v=""/>
    <s v="1300"/>
    <s v=""/>
    <s v="3400 AERO PARK DR"/>
    <s v="VIENNA"/>
    <s v="725460"/>
    <s v="US"/>
    <s v="NA"/>
    <s v="OH"/>
    <s v="44473-8704"/>
    <s v="AVENIDA AVELINO RIBEIRO, 900"/>
    <s v="PARAISOPOLIS"/>
    <s v="733223"/>
    <s v="BR"/>
    <s v="SA"/>
    <s v="MG"/>
    <s v="37660-000"/>
    <s v="SPS"/>
    <s v="Approved"/>
    <s v="Flores, Lorena"/>
    <s v="2024-09-27T07:38:27.00"/>
    <s v="0"/>
    <s v=""/>
    <s v=""/>
    <s v=""/>
    <s v="Aptiv"/>
    <s v=""/>
    <s v="Personal Estimate"/>
    <s v=""/>
    <s v=""/>
    <s v=""/>
    <s v="10 Days 5 Hr 16 Min "/>
    <s v=""/>
    <s v="Approved -  ;; Approved -  ;; Approved -  ;; Approved -  ;; Approved -  ;"/>
    <s v="1300"/>
    <s v="1300"/>
    <s v=";"/>
    <s v=";"/>
    <s v=";"/>
    <s v="BR"/>
    <s v="COROLA"/>
    <s v="USD"/>
    <s v=""/>
    <s v=""/>
    <s v=""/>
    <s v=""/>
    <s v="1"/>
    <s v=""/>
    <s v=""/>
    <s v=""/>
    <s v="0"/>
    <s v=""/>
    <s v=""/>
    <s v=""/>
    <s v=""/>
    <s v=""/>
    <s v=""/>
    <s v=""/>
  </r>
  <r>
    <d v="2024-09-01T00:00:00"/>
    <x v="3"/>
    <n v="156758"/>
    <s v="Customer rescheduled - Consulta 22"/>
    <s v="FIAT"/>
    <d v="2024-09-18T00:00:00"/>
    <s v="Ouros"/>
    <s v="Inbound Premium"/>
    <n v="79.37"/>
    <n v="80"/>
    <n v="1.110704086050517E-4"/>
    <s v="-"/>
    <s v="Cost Recovery Pending"/>
    <s v="APTIV MANUFATURA E SERVICOS DE-743893"/>
    <s v="MTA SPA-1014076"/>
    <s v="Reprograma cliente-consulta Fire"/>
    <s v="DHL Express SA"/>
    <s v="PTA-00186959"/>
    <s v="15368627;"/>
    <s v=";"/>
    <s v=";"/>
    <s v="Customer"/>
    <s v="Premium - Productive"/>
    <s v="Moraes.Arnaldo@aptiv.com"/>
    <s v="2024-09-17T11:51:43.40"/>
    <s v="2024-09-30T06:45:34.93"/>
    <s v="SA"/>
    <s v="Open"/>
    <s v="0"/>
    <s v=""/>
    <s v="79.37"/>
    <s v=""/>
    <s v="10023"/>
    <s v="Q11"/>
    <s v=""/>
    <s v="79.37"/>
    <s v="Recoverable"/>
    <s v="Consulta Fire"/>
    <s v="80"/>
    <s v="USD"/>
    <s v="VIALE DELLINDUSTRIA 12"/>
    <s v="CODOGNO"/>
    <s v="1014076"/>
    <s v="IT"/>
    <s v="EMEA"/>
    <s v="LO"/>
    <s v="26845"/>
    <s v="TV ANTONIO E FONSECA 250 BAIRRO"/>
    <s v="CONCEICAO DOS OUROS"/>
    <s v="743893"/>
    <s v="BR"/>
    <s v="SA"/>
    <s v="MG"/>
    <s v="37548-000"/>
    <s v="SPS"/>
    <s v="Approved"/>
    <s v="Carvalho, Eliane R"/>
    <s v="2024-09-17T02:34:08.00"/>
    <s v="0"/>
    <s v=""/>
    <s v="6319603684"/>
    <s v=""/>
    <s v="Customer"/>
    <s v=""/>
    <s v="Invoice"/>
    <s v="Invoice"/>
    <s v="FIAT"/>
    <s v=""/>
    <s v="0 Days 2 Hr 42 Min "/>
    <s v="250"/>
    <s v="Approved -  ;; Approved -  ;"/>
    <s v="79.37"/>
    <s v="79.37"/>
    <s v=";"/>
    <s v=";"/>
    <s v=";"/>
    <s v="BR"/>
    <s v="FIRE"/>
    <s v="USD"/>
    <s v=""/>
    <s v=""/>
    <s v=""/>
    <s v=""/>
    <s v="1"/>
    <s v="1"/>
    <s v=""/>
    <s v=""/>
    <s v="0"/>
    <s v=""/>
    <s v=""/>
    <s v=""/>
    <s v=""/>
    <s v="428456263"/>
    <s v=""/>
    <s v=""/>
  </r>
  <r>
    <d v="2024-09-01T00:00:00"/>
    <x v="0"/>
    <n v="156763"/>
    <s v="Project - Recovered by SC"/>
    <s v="JOHN DEERE"/>
    <d v="2024-09-18T00:00:00"/>
    <s v="Paraisopolis"/>
    <s v="Inbound Premium"/>
    <n v="237"/>
    <n v="237"/>
    <n v="3.3165789138713935E-4"/>
    <s v="-"/>
    <s v="Cost Recovery"/>
    <s v="APTIV MANUFATURA E SERVICOS DE-724381"/>
    <s v="APTIV CENTEC III (FW84)-725455"/>
    <s v="Parts for project development. Freight will be absorbed in the SC 587-23 quotation."/>
    <s v="DHL Express SA"/>
    <s v="PTA-00187019"/>
    <s v="12045808;"/>
    <s v=";"/>
    <s v=";"/>
    <s v="Aptiv"/>
    <s v="Premium - Productive"/>
    <s v="rayzza.peres@aptiv.com"/>
    <s v="2024-09-17T12:47:55.67"/>
    <s v="2024-09-17T05:28:23.00"/>
    <s v="SA"/>
    <s v="Closed Recovered"/>
    <s v="0"/>
    <s v=""/>
    <s v="0"/>
    <s v=""/>
    <s v="10012"/>
    <s v="Q11"/>
    <s v=""/>
    <s v=""/>
    <s v="Recoverable"/>
    <s v=""/>
    <s v="237"/>
    <s v=""/>
    <s v="BOULEVARD ALPHA #955"/>
    <s v="RAMOS ARIZPE"/>
    <s v="725455"/>
    <s v="MX"/>
    <s v="NA"/>
    <s v="COA"/>
    <s v="25903"/>
    <s v="AVENIDA AVELINO RIBEIRO, 900"/>
    <s v="PARAISOPOLIS"/>
    <s v="724381"/>
    <s v="BR"/>
    <s v="SA"/>
    <s v="MG"/>
    <s v="37660-000"/>
    <s v="SPS"/>
    <s v="Approved"/>
    <s v="Carvalho, Eliane R"/>
    <s v="2024-09-17T05:28:23.00"/>
    <s v="0"/>
    <s v="DHL Express SA"/>
    <s v=""/>
    <s v=""/>
    <s v="Aptiv"/>
    <s v=""/>
    <s v="Invoice"/>
    <s v="Invoice"/>
    <s v=""/>
    <s v=""/>
    <s v="0 Days 4 Hr 40 Min "/>
    <s v="250"/>
    <s v="Approved -  ;; Approved -  ;"/>
    <s v="237"/>
    <s v="237"/>
    <s v=";"/>
    <s v=";"/>
    <s v=";"/>
    <s v="BR"/>
    <s v="CARDEAL E SABIÁ"/>
    <s v="USD"/>
    <s v=""/>
    <s v=""/>
    <s v=""/>
    <s v="12191475 e 12015865"/>
    <s v="1"/>
    <s v=""/>
    <s v=""/>
    <s v=""/>
    <s v="0"/>
    <s v=""/>
    <s v=""/>
    <s v=""/>
    <s v=""/>
    <s v=""/>
    <s v=""/>
    <s v=""/>
  </r>
  <r>
    <d v="2024-09-01T00:00:00"/>
    <x v="8"/>
    <n v="157345"/>
    <s v="Supplier delay"/>
    <s v="PSA"/>
    <d v="2024-09-20T00:00:00"/>
    <s v="Paraisopolis"/>
    <s v="Inbound Premium"/>
    <n v="204.12"/>
    <n v="204.12"/>
    <n v="2.8564560670861977E-4"/>
    <s v="-"/>
    <s v="Cost Recovery Pending"/>
    <s v="APTIV MANUFATURA E SERVICOS DE-733223"/>
    <s v="VOESTALPINE AUTOMOTIVE COMPONENTS F-7049272"/>
    <s v="Increase of demand+Conditions of payment to supplier+delay from customer waiting the payment"/>
    <s v="DHL Express SA"/>
    <s v="PTA-00187587"/>
    <s v="15503631;"/>
    <s v=";"/>
    <s v=";"/>
    <s v="Aptiv"/>
    <s v="Premium - Productive"/>
    <s v="gislene.de.fatima.clemente@aptiv.com"/>
    <s v="2024-09-19T02:55:38.27"/>
    <s v="2024-09-19T07:28:12.00"/>
    <s v="SA"/>
    <s v="Open"/>
    <s v="0"/>
    <s v=""/>
    <s v="0"/>
    <s v=""/>
    <s v="10012"/>
    <s v="Q11"/>
    <s v=""/>
    <s v=""/>
    <s v="Recoverable"/>
    <s v="We will try to recover from supplier Voestalpine"/>
    <s v="204.12"/>
    <s v=""/>
    <s v="AMSTUTZ LEVIN ZA AEROPARC"/>
    <s v="FONTAINE"/>
    <s v="7049272"/>
    <s v="FR"/>
    <s v="EMEA"/>
    <s v="90"/>
    <s v="90150"/>
    <s v="AVENIDA AVELINO RIBEIRO, 900"/>
    <s v="PARAISOPOLIS"/>
    <s v="733223"/>
    <s v="BR"/>
    <s v="SA"/>
    <s v="MG"/>
    <s v="37660-000"/>
    <s v="SPS"/>
    <s v="Approved"/>
    <s v="Carvalho, Eliane R"/>
    <s v="2024-09-19T07:28:12.00"/>
    <s v="0"/>
    <s v=""/>
    <s v=""/>
    <s v=""/>
    <s v="Aptiv"/>
    <s v=""/>
    <s v="Invoice"/>
    <s v=""/>
    <s v=""/>
    <s v=""/>
    <s v="0 Days 4 Hr 32 Min "/>
    <s v="250"/>
    <s v="Approved -  ;; Approved -  ;"/>
    <s v="204.12"/>
    <s v="204.12"/>
    <s v=";"/>
    <s v=";"/>
    <s v=";"/>
    <s v="BR"/>
    <s v="BATERIA POSITIVO M69"/>
    <s v="USD"/>
    <s v=""/>
    <s v="USD"/>
    <s v=""/>
    <s v=""/>
    <s v="1"/>
    <s v=""/>
    <s v="1"/>
    <s v=""/>
    <s v="0"/>
    <s v=""/>
    <s v=""/>
    <s v=""/>
    <s v=""/>
    <s v="302186812"/>
    <s v=""/>
    <s v=""/>
  </r>
  <r>
    <d v="2024-09-01T00:00:00"/>
    <x v="3"/>
    <n v="157180"/>
    <s v="Customer rescheduled"/>
    <s v="FIAT"/>
    <d v="2024-09-23T00:00:00"/>
    <s v="Ouros"/>
    <s v="Inbound Premium"/>
    <n v="698.91"/>
    <n v="280"/>
    <n v="9.78054923499517E-4"/>
    <s v="-"/>
    <s v="Cost Recovery"/>
    <s v="APTIV MANUFATURA E SERVICOS DE-743893"/>
    <s v="APTIV CENTEC I (FW98)-725544"/>
    <s v="Variação do cliente"/>
    <s v="DHL Express SA"/>
    <s v="PTA-00187625"/>
    <s v="33257488;"/>
    <s v=";"/>
    <s v=";"/>
    <s v="Customer"/>
    <s v="Premium - Productive"/>
    <s v="Moraes.Arnaldo@aptiv.com"/>
    <s v="2024-09-18T06:50:15.65"/>
    <s v="2024-09-30T06:53:43.38"/>
    <s v="SA"/>
    <s v="Closed Recovered"/>
    <s v="0"/>
    <s v=""/>
    <s v="698.91"/>
    <s v=""/>
    <s v="10023"/>
    <s v="Q11"/>
    <s v=""/>
    <s v="698.91"/>
    <s v="Recoverable"/>
    <s v="STELLANTIS"/>
    <s v="280"/>
    <s v="USD"/>
    <s v="CARRETERA SALTILLO PIEDRAS NEGRAS K"/>
    <s v="RAMOS ARIZPE"/>
    <s v="725544"/>
    <s v="MX"/>
    <s v="NA"/>
    <s v="COA"/>
    <s v="25900"/>
    <s v="TV ANTONIO E FONSECA 250 BAIRRO"/>
    <s v="CONCEICAO DOS OUROS"/>
    <s v="743893"/>
    <s v="BR"/>
    <s v="SA"/>
    <s v="MG"/>
    <s v="37548-000"/>
    <s v="SPS"/>
    <s v="Approved"/>
    <s v="Edilson, Geraldo"/>
    <s v="2024-09-20T02:36:15.00"/>
    <s v="0"/>
    <s v=""/>
    <s v="6181050326"/>
    <s v=""/>
    <s v="Customer"/>
    <s v=""/>
    <s v="Invoice"/>
    <s v="Invoice"/>
    <s v="FIAT"/>
    <s v=""/>
    <s v="1 Days 7 Hr 46 Min "/>
    <s v="500"/>
    <s v="Approved -  ;; Approved -  ;; Approved -  ;"/>
    <s v="698.91"/>
    <s v="698.91"/>
    <s v=";"/>
    <s v=";"/>
    <s v=";"/>
    <s v="BR"/>
    <s v="VÃO MOTOR X6H"/>
    <s v="USD"/>
    <s v=""/>
    <s v=""/>
    <s v=""/>
    <s v="STELLANTIS"/>
    <s v="1"/>
    <s v="1"/>
    <s v=""/>
    <s v=""/>
    <s v="0"/>
    <s v=""/>
    <s v=""/>
    <s v=""/>
    <s v=""/>
    <s v=""/>
    <s v=""/>
    <s v=""/>
  </r>
  <r>
    <d v="2024-09-01T00:00:00"/>
    <x v="11"/>
    <n v="157740"/>
    <s v="Vessel delay"/>
    <s v="FIAT"/>
    <d v="2024-09-23T00:00:00"/>
    <s v="Paraisopolis"/>
    <s v="Inbound Premium"/>
    <n v="480"/>
    <n v="480"/>
    <n v="6.7171218508787719E-4"/>
    <s v="-"/>
    <s v="Normal"/>
    <s v="APTIV MANUFATURA E SERVICOS DE-724381"/>
    <s v="Santos-Dummy"/>
    <s v="Rolagen do Navio de 5 dias + atraso na liberação"/>
    <s v="EMPRESA DE TRANSPORTES COVRE"/>
    <s v="PTA-00188971"/>
    <s v="35836655;"/>
    <s v=";"/>
    <s v=";"/>
    <s v="Aptiv"/>
    <s v="Premium - Productive"/>
    <s v="gislene.de.fatima.clemente@aptiv.com"/>
    <s v="2024-09-20T06:51:46.10"/>
    <s v="2024-09-27T04:25:46.00"/>
    <s v="SA"/>
    <s v="Closed Not Recovered"/>
    <s v="0"/>
    <s v=""/>
    <s v="0"/>
    <s v=""/>
    <s v="10012"/>
    <s v="Q11"/>
    <s v=""/>
    <s v=""/>
    <s v="Non-Recoverable"/>
    <s v=""/>
    <s v="480"/>
    <s v=""/>
    <s v="Porto de Santos"/>
    <s v="Santos"/>
    <s v="Dummy"/>
    <s v="BR"/>
    <s v="SA"/>
    <s v="São Paulo"/>
    <s v="1"/>
    <s v="AVENIDA AVELINO RIBEIRO, 900"/>
    <s v="PARAISOPOLIS"/>
    <s v="724381"/>
    <s v="BR"/>
    <s v="SA"/>
    <s v="MG"/>
    <s v="37660-000"/>
    <s v="SPS"/>
    <s v="Approved"/>
    <s v="Edilson, Geraldo"/>
    <s v="2024-09-27T04:25:46.00"/>
    <s v="0"/>
    <s v=""/>
    <s v=""/>
    <s v=""/>
    <s v="Transportation"/>
    <s v=""/>
    <s v="Invoice"/>
    <s v=""/>
    <s v=""/>
    <s v=""/>
    <s v="6 Days 21 Hr 34 Min "/>
    <s v="500"/>
    <s v="Approved -  ;; Approved -  ;; Approved -  ;"/>
    <s v="480"/>
    <s v="480"/>
    <s v=";"/>
    <s v=";"/>
    <s v=";"/>
    <s v="BR"/>
    <s v="Farol X6H"/>
    <s v="USD"/>
    <s v=""/>
    <s v=""/>
    <s v=""/>
    <s v=""/>
    <s v="1"/>
    <s v=""/>
    <s v=""/>
    <s v=""/>
    <s v="0"/>
    <s v=""/>
    <s v=""/>
    <s v=""/>
    <s v=""/>
    <s v=""/>
    <s v=""/>
    <s v=""/>
  </r>
  <r>
    <d v="2024-09-01T00:00:00"/>
    <x v="3"/>
    <n v="158168"/>
    <s v="Customer rescheduled"/>
    <s v="FIAT"/>
    <d v="2024-09-25T00:00:00"/>
    <s v="Ouros"/>
    <s v="Inbound Premium"/>
    <n v="205"/>
    <n v="205"/>
    <n v="2.8687707904794755E-4"/>
    <s v="-"/>
    <s v="Cost Recovery"/>
    <s v="APTIV MANUFATURA E SERVICOS DE-743893"/>
    <s v="DELFINGEN IT-VERONA SRL-1056586"/>
    <s v="Reprograma Stellantis - Recuperado Stellantis"/>
    <s v="DHL Express SA"/>
    <s v="PTA-00188312"/>
    <s v="13570856;"/>
    <s v=";"/>
    <s v=";"/>
    <s v="Customer"/>
    <s v="Premium - Productive"/>
    <s v="lua.barbosa.ribeiro@aptiv.com"/>
    <s v="2024-09-24T06:05:12.35"/>
    <s v="2024-09-24T07:30:09.00"/>
    <s v="SA"/>
    <s v="Closed Recovered"/>
    <s v="0"/>
    <s v=""/>
    <s v="0"/>
    <s v="2024-10-02T00:00:00"/>
    <s v="10023"/>
    <s v="Q11"/>
    <s v=""/>
    <s v=""/>
    <s v="Recoverable"/>
    <s v=""/>
    <s v="205"/>
    <s v=""/>
    <s v="LOCALITA VANZELLE 3"/>
    <s v="RIVOLI VERONESE"/>
    <s v="1056586"/>
    <s v="IT"/>
    <s v="EMEA"/>
    <s v="VR"/>
    <s v="37010"/>
    <s v="TV ANTONIO E FONSECA 250 BAIRRO"/>
    <s v="CONCEICAO DOS OUROS"/>
    <s v="743893"/>
    <s v="BR"/>
    <s v="SA"/>
    <s v="MG"/>
    <s v="37548-000"/>
    <s v="SPS"/>
    <s v="Approved"/>
    <s v="Carvalho, Eliane R"/>
    <s v="2024-09-24T07:30:09.00"/>
    <s v="0"/>
    <s v=""/>
    <s v=""/>
    <s v=""/>
    <s v="Customer"/>
    <s v=""/>
    <s v="Invoice"/>
    <s v=""/>
    <s v="FIAT"/>
    <s v=""/>
    <s v="0 Days 1 Hr 24 Min "/>
    <s v="250"/>
    <s v="Approved -  ;; Approved -  ;"/>
    <s v="205"/>
    <s v="205"/>
    <s v=";"/>
    <s v=";"/>
    <s v=";"/>
    <s v="BR"/>
    <s v="FIRE"/>
    <s v="USD"/>
    <s v=""/>
    <s v=""/>
    <s v=""/>
    <s v=""/>
    <s v="1"/>
    <s v=""/>
    <s v=""/>
    <s v=""/>
    <s v="0"/>
    <s v=""/>
    <s v=""/>
    <s v=""/>
    <s v=""/>
    <s v="505882451"/>
    <s v=""/>
    <s v=""/>
  </r>
  <r>
    <d v="2024-09-01T00:00:00"/>
    <x v="11"/>
    <n v="158320"/>
    <s v="Vessel delay - Mexico port congestion"/>
    <s v="VW"/>
    <d v="2024-09-25T00:00:00"/>
    <s v="Pinhal"/>
    <s v="Inbound Premium"/>
    <n v="21502.841083032494"/>
    <n v="23079.439999999999"/>
    <n v="3.009108410308569E-2"/>
    <s v="-"/>
    <s v="Normal"/>
    <s v="APTIV MANUFATURA E SERVICOS DE-727173"/>
    <s v="WEWIRE ACAMBARO MEXICO S DE R L DE-763274"/>
    <s v="Congestion of ports in Mexico. Force majeure letter sent by the supplier due to the explosion that occurred in the port. Pinhal Plant does not have a finished goods stock for this references. Risk to shutdown VW Argentina."/>
    <s v="JAS DO BRASIL LTD"/>
    <s v="PTA-00189298"/>
    <s v="35374903;"/>
    <s v=";"/>
    <s v=";"/>
    <s v="Aptiv"/>
    <s v="Premium - Productive"/>
    <s v="rodrigo.perez@aptiv.com"/>
    <s v="2024-09-24T05:59:28.67"/>
    <s v="2024-09-30T07:27:26.17"/>
    <s v="SA"/>
    <s v="Closed Not Recovered"/>
    <s v="0"/>
    <s v=""/>
    <s v="21994.63"/>
    <s v="2024-09-24T00:00:00"/>
    <s v="10010"/>
    <s v="Q18"/>
    <s v=""/>
    <s v="21994.63"/>
    <s v="Non-Recoverable"/>
    <s v=""/>
    <s v="23079.44"/>
    <s v="USD"/>
    <s v="CARRETERA ACAMABARO A TARANDACUAO K"/>
    <s v="ACAMABARO"/>
    <s v="763274"/>
    <s v="MX"/>
    <s v="NA"/>
    <s v="GT"/>
    <s v="38762"/>
    <s v="JOSE MONFARDINI N 3 845 LOTEAMENTO"/>
    <s v="ESPIRITO SANTO DO PINHAL"/>
    <s v="727173"/>
    <s v="BR"/>
    <s v="SA"/>
    <s v="SP"/>
    <s v="13990000"/>
    <s v="SPS"/>
    <s v="Approved"/>
    <s v="Liotine, Joe"/>
    <s v="2024-09-30T06:29:45.00"/>
    <s v="0"/>
    <s v=""/>
    <s v="QRO(48015552)"/>
    <s v=""/>
    <s v="Aptiv"/>
    <s v=""/>
    <s v="Personal Estimate"/>
    <s v="Personal Estimate"/>
    <s v=""/>
    <s v=""/>
    <s v="6 Days 0 Hr 30 Min "/>
    <s v="50000"/>
    <s v="Approved -  ;; Approved -  ;; Approved -  ;; Approved -  ;; Approved -  ;; Approved -  ;; Approved -  ;"/>
    <s v="21994.63"/>
    <s v="21994.63"/>
    <s v=";"/>
    <s v=";"/>
    <s v=";"/>
    <s v="BR"/>
    <s v="MOTOR TAOS"/>
    <s v="USD"/>
    <s v=""/>
    <s v=""/>
    <s v=""/>
    <s v="35374499/35386503/35126697/35374502"/>
    <s v="1"/>
    <s v="1"/>
    <s v=""/>
    <s v=""/>
    <s v="0"/>
    <s v=""/>
    <s v=""/>
    <s v=""/>
    <s v=""/>
    <s v=""/>
    <s v=""/>
    <s v=""/>
  </r>
  <r>
    <d v="2024-09-01T00:00:00"/>
    <x v="0"/>
    <n v="158632"/>
    <s v="Project - prototypes/ samples - will be recovery from sales team"/>
    <s v="GM"/>
    <d v="2024-09-25T00:00:00"/>
    <s v="Pinhal"/>
    <s v="Inbound Premium"/>
    <n v="478"/>
    <n v="478"/>
    <n v="6.689133843166777E-4"/>
    <s v="-"/>
    <s v="Cost Recovery"/>
    <s v="APTIV MANUFATURA E SERVICOS DE-728338"/>
    <s v="APTIV-759924"/>
    <s v="Custo será absorvido pela iniciativa do time de compras com previsão de abertura em Outubro"/>
    <s v="DHL Express SA"/>
    <s v="PTA-00189041"/>
    <s v="35811498;"/>
    <s v=";"/>
    <s v=";"/>
    <s v="Aptiv"/>
    <s v="Premium - Productive"/>
    <s v="Stefany.Tressoldi@aptiv.com"/>
    <s v="2024-09-25T06:22:26.46"/>
    <s v="2024-09-27T09:19:57.00"/>
    <s v="SA"/>
    <s v="Closed Recovered"/>
    <s v="0"/>
    <s v=""/>
    <s v="478"/>
    <s v=""/>
    <s v="10010"/>
    <s v="Q18"/>
    <s v=""/>
    <s v="478"/>
    <s v="Recoverable"/>
    <s v=""/>
    <s v="478"/>
    <s v="USD"/>
    <s v="48 WALTER JONES BLVD"/>
    <s v="EL PASO"/>
    <s v="759924"/>
    <s v="US"/>
    <s v="NA"/>
    <s v="TX"/>
    <s v="79906"/>
    <s v="JOSE MONFARDINI N 3 845 LOTEAMENTO"/>
    <s v="ESPIRITO SANTO DO PINHAL"/>
    <s v="728338"/>
    <s v="BR"/>
    <s v="SA"/>
    <s v="SP"/>
    <s v="13990000"/>
    <s v="SPS"/>
    <s v="Approved"/>
    <s v="Edilson, Geraldo"/>
    <s v="2024-09-27T09:19:57.00"/>
    <s v="0"/>
    <s v=""/>
    <s v=""/>
    <s v=""/>
    <s v="Aptiv"/>
    <s v=""/>
    <s v="Invoice"/>
    <s v="Invoice"/>
    <s v=""/>
    <s v=""/>
    <s v="2 Days 2 Hr 57 Min "/>
    <s v="500"/>
    <s v="Approved -  ;; Approved -  ;; Approved -  ;"/>
    <s v="478"/>
    <s v="478"/>
    <s v=";"/>
    <s v=";"/>
    <s v=";"/>
    <s v="BR"/>
    <s v="BSUV/PICKUP"/>
    <s v="USD"/>
    <s v=""/>
    <s v=""/>
    <s v=""/>
    <s v=""/>
    <s v="1"/>
    <s v="1"/>
    <s v=""/>
    <s v=""/>
    <s v="0"/>
    <s v=""/>
    <s v=""/>
    <s v=""/>
    <s v=""/>
    <s v=""/>
    <s v=""/>
    <s v=""/>
  </r>
  <r>
    <d v="2024-09-01T00:00:00"/>
    <x v="6"/>
    <n v="158642"/>
    <s v="Supplier leadtime - Recovery from customer"/>
    <s v="VW"/>
    <d v="2024-09-26T00:00:00"/>
    <s v="Pinhal"/>
    <s v="Inbound Premium"/>
    <n v="2355"/>
    <n v="2355"/>
    <n v="3.2955879080873974E-3"/>
    <s v="-"/>
    <s v="Cost Recovery Pending"/>
    <s v="APTIV MANUFATURA E SERVICOS DE-727173"/>
    <s v="APTIV CONNECTION SYSTEMS (SHANGHAI)-7073266"/>
    <s v="Air freight neededdue to scheduling outside the supplier's leadtime. We are authorized by the customer to recover costs."/>
    <s v="DHL Express SA"/>
    <s v=""/>
    <s v="35802857;"/>
    <s v=";"/>
    <s v=";"/>
    <s v="Customer"/>
    <s v="Premium - Productive"/>
    <s v="rodrigo.perez@aptiv.com"/>
    <s v="2024-09-25T07:16:22.94"/>
    <s v="2024-09-25T07:15:31.42"/>
    <s v="SA"/>
    <s v="Open"/>
    <s v="0"/>
    <s v=""/>
    <s v="0"/>
    <s v="2024-09-25T00:00:00"/>
    <s v="10010"/>
    <s v="Q18"/>
    <s v=""/>
    <s v=""/>
    <s v="Recoverable"/>
    <s v=""/>
    <s v="2355"/>
    <s v=""/>
    <s v="PART 4K, 1/F, BUILDING 3, NO. 499"/>
    <s v="SHANGHAI"/>
    <s v="7073266"/>
    <s v="CN"/>
    <s v="AP"/>
    <s v="31"/>
    <s v="200131"/>
    <s v="JOSE MONFARDINI N 3 845 LOTEAMENTO"/>
    <s v="ESPIRITO SANTO DO PINHAL"/>
    <s v="727173"/>
    <s v="BR"/>
    <s v="SA"/>
    <s v="SP"/>
    <s v="13990000"/>
    <s v="SPS"/>
    <s v="Pending"/>
    <s v=""/>
    <s v=""/>
    <s v="0"/>
    <s v=""/>
    <s v=""/>
    <s v=""/>
    <s v="Aptiv"/>
    <s v=""/>
    <s v="Personal Estimate"/>
    <s v="Personal Estimate"/>
    <s v="VW"/>
    <s v=""/>
    <s v=""/>
    <s v="0"/>
    <s v="Pending - "/>
    <s v="2355"/>
    <s v="2355"/>
    <s v=";"/>
    <s v=";"/>
    <s v=";"/>
    <s v="BR"/>
    <s v="INTERIOR"/>
    <s v="USD"/>
    <s v=""/>
    <s v=""/>
    <s v=""/>
    <s v=""/>
    <s v="1"/>
    <s v=""/>
    <s v=""/>
    <s v=""/>
    <s v="0"/>
    <s v=""/>
    <s v=""/>
    <s v=""/>
    <s v=""/>
    <s v="219757144"/>
    <s v=""/>
    <s v=""/>
  </r>
  <r>
    <d v="2024-09-01T00:00:00"/>
    <x v="5"/>
    <n v="158892"/>
    <s v="APTIV Shipment delay"/>
    <s v="FIAT"/>
    <d v="2024-09-26T00:00:00"/>
    <s v="Paraisopolis"/>
    <s v="Outbound Premium"/>
    <n v="439.64"/>
    <n v="439.64"/>
    <n v="6.1523238552507146E-4"/>
    <s v="-"/>
    <s v="Normal"/>
    <s v="FIAT AUTOMOVEIS SA-752735"/>
    <s v="APTIV MANUFATURA E SERVICOS DE-734227"/>
    <s v="Solicitado por Cicero Ferreira. Atendimento ao cliente risco de ruptura ."/>
    <s v="TRANSPORTADORA PITUTA"/>
    <s v="PTA-00188970"/>
    <s v="35536144  ;35660008  "/>
    <s v="60;240"/>
    <s v=";0"/>
    <s v="Aptiv"/>
    <s v="Premium - Productive"/>
    <s v="aniger.f.martins@aptiv.com"/>
    <s v="2024-09-26T07:14:06.31"/>
    <s v="2024-09-27T04:25:36.00"/>
    <s v="SA"/>
    <s v="Closed Not Recovered"/>
    <s v="0"/>
    <s v=""/>
    <s v="0"/>
    <s v=""/>
    <s v="10012"/>
    <s v="Q11"/>
    <s v=""/>
    <s v=""/>
    <s v="Non-Recoverable"/>
    <s v=""/>
    <s v="2196.55"/>
    <s v=""/>
    <s v="AVENIDA AVELINO RIBEIRO, 900"/>
    <s v="PARAISOPOLIS"/>
    <s v="734227"/>
    <s v="BR"/>
    <s v="SA"/>
    <s v="MG"/>
    <s v="37660-000"/>
    <s v="AV MIRAFIORI NO 233 DISTR INDL PAUL"/>
    <s v="BETIM"/>
    <s v="752735"/>
    <s v="BR"/>
    <s v="SA"/>
    <s v="MG"/>
    <s v="32530-510"/>
    <s v="SPS"/>
    <s v="Approved"/>
    <s v="Edilson, Geraldo"/>
    <s v="2024-09-27T04:25:36.00"/>
    <s v="0"/>
    <s v=""/>
    <s v=""/>
    <s v=""/>
    <s v="Aptiv"/>
    <s v=""/>
    <s v="Email Quote"/>
    <s v="Email Quote"/>
    <s v=""/>
    <s v=""/>
    <s v="0 Days 21 Hr 11 Min "/>
    <s v="500"/>
    <s v="Approved -  ;; Approved -  ;; Approved -  ;"/>
    <s v="439.64"/>
    <s v="439.64"/>
    <s v=";0"/>
    <s v=";"/>
    <s v=";"/>
    <s v="BR"/>
    <s v="Power Train"/>
    <s v="BRL"/>
    <s v=""/>
    <s v=""/>
    <s v=""/>
    <s v="Solicitado por Cicero Ferreira. Atendimento ao cliente risco de ruptura ."/>
    <s v="0.20015212"/>
    <s v=""/>
    <s v=""/>
    <s v=""/>
    <s v="0"/>
    <s v=""/>
    <s v=""/>
    <s v=""/>
    <s v=""/>
    <s v=""/>
    <s v=""/>
    <s v=""/>
  </r>
  <r>
    <d v="2024-09-01T00:00:00"/>
    <x v="9"/>
    <n v="159156"/>
    <s v="P&amp;A"/>
    <s v="VW"/>
    <d v="2024-09-27T00:00:00"/>
    <s v="Paraisopolis"/>
    <s v="Inbound Premium"/>
    <n v="76.400000000000006"/>
    <n v="76.400000000000006"/>
    <n v="1.0691418945982046E-4"/>
    <s v="-"/>
    <s v="Cost Recovery"/>
    <s v="APTIV MANUFATURA E SERVICOS DE-724381"/>
    <s v="FAHRZEUGELEKTRIK PIRNA GMBH &amp; CO.KG-7013999"/>
    <s v="Material critico para atender P&amp;A MAN. custo recuperado na POV17492"/>
    <s v="DHL Express SA"/>
    <s v="PTA-00188976"/>
    <s v="13718439;"/>
    <s v="1200;"/>
    <s v="10.10;"/>
    <s v="Aptiv"/>
    <s v="Premium - Productive"/>
    <s v="marcia.p.torres@aptiv.com"/>
    <s v="2024-09-27T04:52:57.51"/>
    <s v="2024-09-27T05:05:05.00"/>
    <s v="SA"/>
    <s v="Closed Recovered"/>
    <s v="0"/>
    <s v=""/>
    <s v="76.4"/>
    <s v=""/>
    <s v="10012"/>
    <s v="Q11"/>
    <s v=""/>
    <s v="76.4"/>
    <s v="Recoverable"/>
    <s v="POV17492"/>
    <s v="76.4"/>
    <s v="USD"/>
    <s v="HUGO-KUETTNER-STR. 8"/>
    <s v="PIRNA"/>
    <s v="7013999"/>
    <s v="DE"/>
    <s v="EMEA"/>
    <s v="SN"/>
    <s v="01796"/>
    <s v="AVENIDA AVELINO RIBEIRO, 900"/>
    <s v="PARAISOPOLIS"/>
    <s v="724381"/>
    <s v="BR"/>
    <s v="SA"/>
    <s v="MG"/>
    <s v="37660-000"/>
    <s v="SPS"/>
    <s v="Approved"/>
    <s v="Carvalho, Eliane R"/>
    <s v="2024-09-27T05:05:05.00"/>
    <s v="0"/>
    <s v="DHL Express SA"/>
    <s v="1872155342"/>
    <s v=""/>
    <s v="Aptiv"/>
    <s v=""/>
    <s v="Invoice"/>
    <s v="Invoice"/>
    <s v=""/>
    <s v=""/>
    <s v="0 Days 0 Hr 12 Min "/>
    <s v="250"/>
    <s v="Approved -  ;; Approved -  ;"/>
    <s v="76.4"/>
    <s v="76.4"/>
    <s v=";"/>
    <s v="40x30x25;"/>
    <s v=";"/>
    <s v="BR"/>
    <s v="P&amp;A MAN"/>
    <s v="USD"/>
    <s v=""/>
    <s v=""/>
    <s v="Kg"/>
    <s v="Material critico para atender P&amp;A MAN. custo recuperado na POV17492"/>
    <s v="1"/>
    <s v="1"/>
    <s v=""/>
    <s v="76.4"/>
    <s v="0"/>
    <s v=""/>
    <s v=""/>
    <s v=""/>
    <s v=""/>
    <s v="332820971"/>
    <s v=""/>
    <s v=""/>
  </r>
  <r>
    <d v="2024-09-01T00:00:00"/>
    <x v="11"/>
    <n v="159171"/>
    <s v="ETA Delay"/>
    <s v="GM"/>
    <d v="2024-09-27T00:00:00"/>
    <s v="Pinhal"/>
    <s v="Inbound Premium"/>
    <n v="278.55"/>
    <n v="278.55"/>
    <n v="3.8980297740880869E-4"/>
    <s v="-"/>
    <s v="Cost Recovery"/>
    <s v="APTIV MANUFATURA E SERVICOS DE-727173"/>
    <s v="SWS CHINA LTD.-7086264"/>
    <s v="Aéreo necessário devido ao atraso de atracação do Navio MSC AGAMEMNON. ETA Original 21/09 e foi atrasando para o ETA atual 05/10."/>
    <s v="DHL Express SA"/>
    <s v="PTA-00189042"/>
    <s v="33103170;"/>
    <s v=";"/>
    <s v=";"/>
    <s v="Aptiv"/>
    <s v="Premium - Productive"/>
    <s v="rodrigo.perez@aptiv.com"/>
    <s v="2024-09-27T05:13:51.67"/>
    <s v="2024-09-30T07:14:43.43"/>
    <s v="SA"/>
    <s v="Closed Recovered"/>
    <s v="0"/>
    <s v=""/>
    <s v="0"/>
    <s v="2024-09-27T00:00:00"/>
    <s v="10010"/>
    <s v="Q18"/>
    <s v=""/>
    <s v=""/>
    <s v="Non-Recoverable"/>
    <s v=""/>
    <s v="278.55"/>
    <s v=""/>
    <s v="ROOM 350, FLOOR 3, NO.211, FUTE N. ROAD, CHINA PILOT FREE TR"/>
    <s v="SHANGHAI"/>
    <s v="7086264"/>
    <s v="CN"/>
    <s v="AP"/>
    <s v="31"/>
    <s v="200051"/>
    <s v="JOSE MONFARDINI N 3 845 LOTEAMENTO"/>
    <s v="ESPIRITO SANTO DO PINHAL"/>
    <s v="727173"/>
    <s v="BR"/>
    <s v="SA"/>
    <s v="SP"/>
    <s v="13990000"/>
    <s v="SPS"/>
    <s v="Approved"/>
    <s v="Edilson, Geraldo"/>
    <s v="2024-09-27T09:20:03.00"/>
    <s v="0"/>
    <s v=""/>
    <s v=""/>
    <s v=""/>
    <s v="Aptiv"/>
    <s v=""/>
    <s v="Personal Estimate"/>
    <s v=""/>
    <s v=""/>
    <s v=""/>
    <s v="0 Days 4 Hr 6 Min "/>
    <s v="500"/>
    <s v="Approved -  ;; Approved -  ;; Approved -  ;"/>
    <s v="278.55"/>
    <s v="278.55"/>
    <s v=";"/>
    <s v=";"/>
    <s v=";"/>
    <s v="BR"/>
    <s v="IP 02"/>
    <s v="USD"/>
    <s v=""/>
    <s v=""/>
    <s v=""/>
    <s v=""/>
    <s v="1"/>
    <s v=""/>
    <s v=""/>
    <s v=""/>
    <s v="0"/>
    <s v=""/>
    <s v=""/>
    <s v=""/>
    <s v=""/>
    <s v="690556345"/>
    <s v=""/>
    <s v=""/>
  </r>
  <r>
    <d v="2024-09-01T00:00:00"/>
    <x v="11"/>
    <n v="159177"/>
    <s v="ETA Delay"/>
    <s v="VW"/>
    <d v="2024-09-27T00:00:00"/>
    <s v="Pinhal"/>
    <s v="Inbound Premium"/>
    <n v="267.97000000000003"/>
    <n v="267.97000000000003"/>
    <n v="3.7499732132916343E-4"/>
    <s v="-"/>
    <s v="Cost Recovery"/>
    <s v="APTIV MANUFATURA E SERVICOS DE-728338"/>
    <s v="CHANGCHUN SHIFA AUTO TECHNOLOGY CO.-1071682"/>
    <s v="Aéreo necessário devido ao atraso de atracação do Navio MSC AGAMEMNON. ETA Original 21/09 e foi atrasando para o ETA atual 05/10."/>
    <s v="DHL Express SA"/>
    <s v="PTA-00189040"/>
    <s v="13880428;"/>
    <s v=";"/>
    <s v=";"/>
    <s v="Aptiv"/>
    <s v="Premium - Productive"/>
    <s v="rodrigo.perez@aptiv.com"/>
    <s v="2024-09-27T05:18:53.08"/>
    <s v="2024-09-30T07:15:09.48"/>
    <s v="SA"/>
    <s v="Closed Recovered"/>
    <s v="0"/>
    <s v=""/>
    <s v="0"/>
    <s v="2024-09-27T00:00:00"/>
    <s v="10010"/>
    <s v="Q18"/>
    <s v=""/>
    <s v=""/>
    <s v="Non-Recoverable"/>
    <s v=""/>
    <s v="267.97"/>
    <s v=""/>
    <s v="XIAOZHENG JIATUN"/>
    <s v="CHANGCHUN"/>
    <s v="1071682"/>
    <s v="CN"/>
    <s v="AP"/>
    <s v="22"/>
    <s v="130000"/>
    <s v="JOSE MONFARDINI N 3 845 LOTEAMENTO"/>
    <s v="ESPIRITO SANTO DO PINHAL"/>
    <s v="728338"/>
    <s v="BR"/>
    <s v="SA"/>
    <s v="SP"/>
    <s v="13990000"/>
    <s v="SPS"/>
    <s v="Approved"/>
    <s v="Edilson, Geraldo"/>
    <s v="2024-09-27T09:19:55.00"/>
    <s v="0"/>
    <s v=""/>
    <s v=""/>
    <s v=""/>
    <s v="Aptiv"/>
    <s v=""/>
    <s v="Personal Estimate"/>
    <s v=""/>
    <s v=""/>
    <s v=""/>
    <s v="0 Days 4 Hr 1 Min "/>
    <s v="500"/>
    <s v="Approved -  ;; Approved -  ;; Approved -  ;"/>
    <s v="267.97"/>
    <s v="267.97"/>
    <s v=";"/>
    <s v=";"/>
    <s v=";"/>
    <s v="BR"/>
    <s v="PRINCIPAL GP"/>
    <s v="USD"/>
    <s v=""/>
    <s v=""/>
    <s v=""/>
    <s v=""/>
    <s v="1"/>
    <s v=""/>
    <s v=""/>
    <s v=""/>
    <s v="0"/>
    <s v=""/>
    <s v=""/>
    <s v=""/>
    <s v=""/>
    <s v="421296809"/>
    <s v=""/>
    <s v=""/>
  </r>
  <r>
    <d v="2024-09-01T00:00:00"/>
    <x v="11"/>
    <n v="159185"/>
    <s v="ETA Delay"/>
    <s v="GM"/>
    <d v="2024-09-27T00:00:00"/>
    <s v="Pinhal"/>
    <s v="Inbound Premium"/>
    <n v="510.54"/>
    <n v="510.54"/>
    <n v="7.1444987286409332E-4"/>
    <s v="-"/>
    <s v="Cost Recovery"/>
    <s v="APTIV MANUFATURA E SERVICOS DE-728338"/>
    <s v="ROBIN INDUSTRIES (XIAMEN) CO LTD-743028"/>
    <s v="Aéreo necessário devido ao atraso de atracação do Navio MSC AGAMEMNON. ETA Original 21/09 e foi atrasando para o ETA atual 05/10."/>
    <s v="DHL Express SA"/>
    <s v="PTA-00189155"/>
    <s v="35595662;"/>
    <s v=";"/>
    <s v=";"/>
    <s v="Aptiv"/>
    <s v="Premium - Productive"/>
    <s v="rodrigo.perez@aptiv.com"/>
    <s v="2024-09-27T05:24:07.86"/>
    <s v="2024-09-30T07:15:35.81"/>
    <s v="SA"/>
    <s v="Closed Recovered"/>
    <s v="0"/>
    <s v=""/>
    <s v="0"/>
    <s v="2024-09-27T00:00:00"/>
    <s v="10010"/>
    <s v="Q18"/>
    <s v=""/>
    <s v=""/>
    <s v="Non-Recoverable"/>
    <s v=""/>
    <s v="510.54"/>
    <s v=""/>
    <s v="LOT H7-1 JICHENG ROAD TONGJI PARK"/>
    <s v="XIAMEN"/>
    <s v="743028"/>
    <s v="CN"/>
    <s v="AP"/>
    <s v="150"/>
    <s v="361100"/>
    <s v="JOSE MONFARDINI N 3 845 LOTEAMENTO"/>
    <s v="ESPIRITO SANTO DO PINHAL"/>
    <s v="728338"/>
    <s v="BR"/>
    <s v="SA"/>
    <s v="SP"/>
    <s v="13990000"/>
    <s v="SPS"/>
    <s v="Approved"/>
    <s v="Naus, Angelica"/>
    <s v="2024-09-29T03:20:02.00"/>
    <s v="0"/>
    <s v=""/>
    <s v=""/>
    <s v=""/>
    <s v="Aptiv"/>
    <s v=""/>
    <s v="Personal Estimate"/>
    <s v=""/>
    <s v=""/>
    <s v=""/>
    <s v="1 Days 21 Hr 55 Min "/>
    <s v="800"/>
    <s v="Approved -  ;; Approved -  ;; Approved -  ;; Approved -  ;"/>
    <s v="510.54"/>
    <s v="510.54"/>
    <s v=";"/>
    <s v=";"/>
    <s v=";"/>
    <s v="BR"/>
    <s v="BODY 03"/>
    <s v="USD"/>
    <s v=""/>
    <s v=""/>
    <s v=""/>
    <s v=""/>
    <s v="1"/>
    <s v=""/>
    <s v=""/>
    <s v=""/>
    <s v="0"/>
    <s v=""/>
    <s v=""/>
    <s v=""/>
    <s v=""/>
    <s v=""/>
    <s v=""/>
    <s v=""/>
  </r>
  <r>
    <d v="2024-09-01T00:00:00"/>
    <x v="11"/>
    <n v="159190"/>
    <s v="ETA Delay"/>
    <s v="VW"/>
    <d v="2024-09-27T00:00:00"/>
    <s v="Pinhal"/>
    <s v="Inbound Premium"/>
    <n v="267.97000000000003"/>
    <n v="267.97000000000003"/>
    <n v="3.7499732132916343E-4"/>
    <s v="-"/>
    <s v="Cost Recovery"/>
    <s v="APTIV MANUFATURA E SERVICOS DE-728338"/>
    <s v="APTIV CONNECTION SYSTEMS (NANTONG)-761233"/>
    <s v="Aéreo necessário devido ao atraso de atracação do Navio MSC AGAMEMNON. ETA Original 21/09 e foi atrasando para o ETA atual 05/10."/>
    <s v="DHL Express SA"/>
    <s v="PTA-00189221"/>
    <s v="33511914;"/>
    <s v=";"/>
    <s v=";"/>
    <s v="Aptiv"/>
    <s v="Premium - Productive"/>
    <s v="rodrigo.perez@aptiv.com"/>
    <s v="2024-09-27T05:29:31.86"/>
    <s v="2024-09-30T07:16:20.35"/>
    <s v="SA"/>
    <s v="Closed Recovered"/>
    <s v="0"/>
    <s v=""/>
    <s v="0"/>
    <s v="2024-09-27T00:00:00"/>
    <s v="10010"/>
    <s v="Q18"/>
    <s v=""/>
    <s v=""/>
    <s v="Non-Recoverable"/>
    <s v=""/>
    <s v="267.97"/>
    <s v=""/>
    <s v="NO 9 HEBIN ROAD TONGZHOU ECONOMIC"/>
    <s v="TONGZHOU"/>
    <s v="761233"/>
    <s v="CN"/>
    <s v="AP"/>
    <s v="100"/>
    <s v="226300"/>
    <s v="JOSE MONFARDINI N 3 845 LOTEAMENTO"/>
    <s v="ESPIRITO SANTO DO PINHAL"/>
    <s v="728338"/>
    <s v="BR"/>
    <s v="SA"/>
    <s v="SP"/>
    <s v="13990000"/>
    <s v="SPS"/>
    <s v="Approved"/>
    <s v="Edilson, Geraldo"/>
    <s v="2024-09-30T01:29:46.00"/>
    <s v="0"/>
    <s v=""/>
    <s v=""/>
    <s v=""/>
    <s v="Aptiv"/>
    <s v=""/>
    <s v="Invoice"/>
    <s v=""/>
    <s v=""/>
    <s v=""/>
    <s v="2 Days 20 Hr 0 Min "/>
    <s v="500"/>
    <s v="Approved -  ;; Approved -  ;; Approved -  ;"/>
    <s v="267.97"/>
    <s v="267.97"/>
    <s v=";"/>
    <s v=";"/>
    <s v=";"/>
    <s v="BR"/>
    <s v="PRINCIPAL GP"/>
    <s v="USD"/>
    <s v=""/>
    <s v=""/>
    <s v=""/>
    <s v=""/>
    <s v="1"/>
    <s v=""/>
    <s v=""/>
    <s v=""/>
    <s v="0"/>
    <s v=""/>
    <s v=""/>
    <s v=""/>
    <s v=""/>
    <s v=""/>
    <s v=""/>
    <s v=""/>
  </r>
  <r>
    <d v="2024-09-01T00:00:00"/>
    <x v="5"/>
    <n v="159215"/>
    <s v="APTIV Shipment delay"/>
    <s v="FIAT"/>
    <d v="2024-09-27T00:00:00"/>
    <s v="Paraisopolis"/>
    <s v="Outbound Premium"/>
    <n v="293.10000000000002"/>
    <n v="293.10000000000002"/>
    <n v="4.1016425301928502E-4"/>
    <s v="-"/>
    <s v="Normal"/>
    <s v="FCA FIAT CHRYSLER AUTOMOVEIS BRASIL-7049121"/>
    <s v="APTIV MANUFATURA E SERVICOS DE-724381"/>
    <s v="Solicitado por Cicero Ferreira.Motivo: Atendimento ao cliente risco de ruptura "/>
    <s v="TRANSPORTADORA PITUTA"/>
    <s v="PTA-00189039"/>
    <s v="35536144  ;35660008  "/>
    <s v="180;120"/>
    <s v=";0"/>
    <s v="Aptiv"/>
    <s v="Premium - Productive"/>
    <s v="aniger.f.martins@aptiv.com"/>
    <s v="2024-09-27T06:10:53.78"/>
    <s v="2024-09-27T09:19:30.00"/>
    <s v="SA"/>
    <s v="Closed Not Recovered"/>
    <s v="0"/>
    <s v=""/>
    <s v="0"/>
    <s v=""/>
    <s v="10012"/>
    <s v="Q11"/>
    <s v=""/>
    <s v=""/>
    <s v="Non-Recoverable"/>
    <s v=""/>
    <s v="1464.37"/>
    <s v=""/>
    <s v="AVENIDA AVELINO RIBEIRO, 900"/>
    <s v="PARAISOPOLIS"/>
    <s v="724381"/>
    <s v="BR"/>
    <s v="SA"/>
    <s v="MG"/>
    <s v="37660-000"/>
    <s v="AV. CONTORNO 3455"/>
    <s v="BETIM"/>
    <s v="7049121"/>
    <s v="BR"/>
    <s v="SA"/>
    <s v="MG"/>
    <s v="32669-900"/>
    <s v="SPS"/>
    <s v="Approved"/>
    <s v="Edilson, Geraldo"/>
    <s v="2024-09-27T09:19:30.00"/>
    <s v="0"/>
    <s v=""/>
    <s v=""/>
    <s v=""/>
    <s v="Aptiv"/>
    <s v=""/>
    <s v="Email Quote"/>
    <s v=""/>
    <s v=""/>
    <s v=""/>
    <s v="0 Days 3 Hr 8 Min "/>
    <s v="500"/>
    <s v="Approved -  ;; Approved -  ;; Approved -  ;"/>
    <s v="293.1"/>
    <s v="293.1"/>
    <s v=";0"/>
    <s v=";"/>
    <s v=";"/>
    <s v="BR"/>
    <s v="Power Train"/>
    <s v="BRL"/>
    <s v=""/>
    <s v=""/>
    <s v=""/>
    <s v="Solicitado por Cicero Ferreira.Motivo: Atendimento ao cliente risco de ruptura"/>
    <s v="0.20015212"/>
    <s v=""/>
    <s v=""/>
    <s v=""/>
    <s v="0"/>
    <s v=""/>
    <s v=""/>
    <s v=""/>
    <s v=""/>
    <s v=""/>
    <s v="491321882"/>
    <s v=""/>
  </r>
  <r>
    <d v="2024-10-01T00:00:00"/>
    <x v="12"/>
    <n v="159421"/>
    <s v="Port Strike + Vessel delay"/>
    <s v="FIAT"/>
    <d v="2024-10-08T00:00:00"/>
    <s v="Ouros"/>
    <s v="Inbound Premium"/>
    <n v="3663.41"/>
    <n v="2800"/>
    <n v="5.1265773666099579E-3"/>
    <s v="T1-Transportation"/>
    <s v="Normal"/>
    <s v="APTIV MANUFATURA E SERVICOS DE-743893"/>
    <s v="HONGFA TECHNOLOGY CO., LTD.-1089328"/>
    <s v="DELAY OF VESSEL DUE PORTS CONGESTIONED"/>
    <s v="JAS DO BRASIL LTD"/>
    <s v="PTA-00191106"/>
    <s v="13959101;"/>
    <s v=";"/>
    <s v=";"/>
    <s v="Customer"/>
    <s v="Premium - Productive"/>
    <s v="Moraes.Arnaldo@aptiv.com"/>
    <s v="2024-09-30T03:08:15.49"/>
    <s v="2024-11-04T08:07:33.80"/>
    <s v="SA"/>
    <s v="Closed Not Recovered"/>
    <s v="0"/>
    <s v=""/>
    <s v="3663.41"/>
    <s v=""/>
    <s v="10023"/>
    <s v="Q11"/>
    <s v=""/>
    <s v="3663.41"/>
    <s v="Non-Recoverable"/>
    <s v=""/>
    <s v="2800"/>
    <s v="USD"/>
    <s v="NO.564, DONGLIN ROAD, JIMEI DISTRICT"/>
    <s v="XIAMEN"/>
    <s v="1089328"/>
    <s v="CN"/>
    <s v="AP"/>
    <s v="35"/>
    <s v="361021"/>
    <s v="TV ANTONIO E FONSECA 250 BAIRRO"/>
    <s v="CONCEICAO DOS OUROS"/>
    <s v="743893"/>
    <s v="BR"/>
    <s v="SA"/>
    <s v="MG"/>
    <s v="37548-000"/>
    <s v="SPS"/>
    <s v="Approved"/>
    <s v="Flores, Lorena"/>
    <s v="2024-10-10T11:46:56.00"/>
    <s v="0"/>
    <s v="JAS DO BRASIL LTD"/>
    <s v="XMN48059348"/>
    <s v=""/>
    <s v="Transportation"/>
    <s v=""/>
    <s v="Invoice"/>
    <s v="Invoice"/>
    <s v="FIAT"/>
    <s v=""/>
    <s v="10 Days 8 Hr 38 Min "/>
    <s v=""/>
    <s v="Approved -  ;; Approved -  ;; Approved -  ;; Approved -  ;; Approved - Approved by Teams on 10/10. ;"/>
    <s v="3663.41"/>
    <s v="3663.41"/>
    <s v=";"/>
    <s v=";"/>
    <s v=";"/>
    <s v="BR"/>
    <s v="VÃO MOTOR X6H"/>
    <s v="USD"/>
    <s v=""/>
    <s v=""/>
    <s v=""/>
    <s v=""/>
    <s v="1"/>
    <s v="1"/>
    <s v=""/>
    <s v=""/>
    <s v="0"/>
    <s v=""/>
    <s v=""/>
    <s v=""/>
    <s v=""/>
    <s v="545268450"/>
    <s v=""/>
    <s v=""/>
  </r>
  <r>
    <d v="2024-10-01T00:00:00"/>
    <x v="3"/>
    <n v="159494"/>
    <s v="Customer Rescheduled - Consulta 31 F3"/>
    <s v="PSA"/>
    <d v="2024-10-01T00:00:00"/>
    <s v="Paraisopolis"/>
    <s v="Inbound Premium"/>
    <n v="81.87"/>
    <n v="81.87"/>
    <n v="1.1456890956905105E-4"/>
    <s v="PC-Plant PC Resp"/>
    <s v="Cost Recovery"/>
    <s v="APTIV MANUFATURA E SERVICOS DE-733223"/>
    <s v="LEAR CORPORATION GMBH-768237"/>
    <s v="AUMENTO DE DEMANDA ANTES DO EOP"/>
    <s v="DHL Express SA"/>
    <s v="PTA-00189435"/>
    <s v="10748130;"/>
    <s v=";"/>
    <s v=";"/>
    <s v="Aptiv"/>
    <s v="Premium - Productive"/>
    <s v="gislene.de.fatima.clemente@aptiv.com"/>
    <s v="2024-09-30T05:22:41.50"/>
    <s v="2024-10-01T03:41:48.00"/>
    <s v="SA"/>
    <s v="Open"/>
    <s v="0"/>
    <s v=""/>
    <s v="0"/>
    <s v=""/>
    <s v="10012"/>
    <s v="Q11"/>
    <s v=""/>
    <s v=""/>
    <s v="Recoverable"/>
    <s v="Será recuperado mediante consulta 31"/>
    <s v="81.87"/>
    <s v=""/>
    <s v="KOPENHAGENER STRASSE 3"/>
    <s v="BAD BENTHEIM"/>
    <s v="768237"/>
    <s v="DE"/>
    <s v="EMEA"/>
    <s v="NI"/>
    <s v="48455"/>
    <s v="AVENIDA AVELINO RIBEIRO, 900"/>
    <s v="PARAISOPOLIS"/>
    <s v="733223"/>
    <s v="BR"/>
    <s v="SA"/>
    <s v="MG"/>
    <s v="37660-000"/>
    <s v="SPS"/>
    <s v="Approved"/>
    <s v="Carvalho, Eliane R"/>
    <s v="2024-10-01T03:41:48.00"/>
    <s v="0"/>
    <s v=""/>
    <s v=""/>
    <s v=""/>
    <s v="Aptiv"/>
    <s v=""/>
    <s v="Invoice"/>
    <s v=""/>
    <s v=""/>
    <s v=""/>
    <s v="0 Days 22 Hr 19 Min "/>
    <s v="250"/>
    <s v="Approved -  ;; Approved -  ;"/>
    <s v="81.87"/>
    <s v="81.87"/>
    <s v=";"/>
    <s v=";"/>
    <s v=";"/>
    <s v="BR"/>
    <s v="PF3 HABITACULO"/>
    <s v="USD"/>
    <s v=""/>
    <s v=""/>
    <s v=""/>
    <s v=""/>
    <s v="1"/>
    <s v=""/>
    <s v=""/>
    <s v=""/>
    <s v="0"/>
    <s v=""/>
    <s v=""/>
    <s v=""/>
    <s v=""/>
    <s v=""/>
    <s v=""/>
    <s v=""/>
  </r>
  <r>
    <d v="2024-10-01T00:00:00"/>
    <x v="0"/>
    <n v="159570"/>
    <s v="Project - prototypes/ samples - recovered"/>
    <s v="JOHN DEERE"/>
    <d v="2024-10-01T00:00:00"/>
    <s v="Paraisopolis"/>
    <s v="Inbound Premium"/>
    <n v="219"/>
    <n v="219"/>
    <n v="3.0646868444634396E-4"/>
    <s v="E1P-Prototypes/Samples"/>
    <s v="Cost Recovery"/>
    <s v="APTIV MANUFATURA E SERVICOS DE-724381"/>
    <s v="APTIV CENTEC I (FW98)-733972"/>
    <s v="Parts for project development. Freight will be absorbed in the SC 587-23 quotation."/>
    <s v="DHL Express SA"/>
    <s v="PTA-00189442"/>
    <s v="12191475;"/>
    <s v=";"/>
    <s v=";"/>
    <s v="Aptiv"/>
    <s v="Premium - Productive"/>
    <s v="rayzza.peres@aptiv.com"/>
    <s v="2024-10-01T11:02:20.51"/>
    <s v="2024-10-01T03:54:45.00"/>
    <s v="SA"/>
    <s v="Closed Recovered"/>
    <s v="0"/>
    <s v=""/>
    <s v="219"/>
    <s v=""/>
    <s v="10012"/>
    <s v="Q11"/>
    <s v=""/>
    <s v="219"/>
    <s v="Recoverable"/>
    <s v=""/>
    <s v="219"/>
    <s v="USD"/>
    <s v="CARRETERA SALTILLO PIEDRAS NEGRAS K"/>
    <s v="RAMOS ARIZPE"/>
    <s v="733972"/>
    <s v="MX"/>
    <s v="NA"/>
    <s v="COA"/>
    <s v="25900"/>
    <s v="AVENIDA AVELINO RIBEIRO, 900"/>
    <s v="PARAISOPOLIS"/>
    <s v="724381"/>
    <s v="BR"/>
    <s v="SA"/>
    <s v="MG"/>
    <s v="37660-000"/>
    <s v="SPS"/>
    <s v="Approved"/>
    <s v="Carvalho, Eliane R"/>
    <s v="2024-10-01T03:54:45.00"/>
    <s v="0"/>
    <s v="DHL Express SA"/>
    <s v=""/>
    <s v=""/>
    <s v="Aptiv"/>
    <s v=""/>
    <s v="Invoice"/>
    <s v="Invoice"/>
    <s v=""/>
    <s v=""/>
    <s v="0 Days 4 Hr 52 Min "/>
    <s v="250"/>
    <s v="Approved -  ;; Approved -  ;"/>
    <s v="219"/>
    <s v="219"/>
    <s v=";"/>
    <s v=";"/>
    <s v=";"/>
    <s v="BR"/>
    <s v="CARDEAL E SABIÁ"/>
    <s v="USD"/>
    <s v=""/>
    <s v=""/>
    <s v=""/>
    <s v="12191475"/>
    <s v="1"/>
    <s v="1"/>
    <s v=""/>
    <s v=""/>
    <s v="0"/>
    <s v=""/>
    <s v=""/>
    <s v=""/>
    <s v=""/>
    <s v=""/>
    <s v=""/>
    <s v=""/>
  </r>
  <r>
    <d v="2024-10-01T00:00:00"/>
    <x v="0"/>
    <n v="159573"/>
    <s v="Project - prototypes/ samples - recovered"/>
    <s v="JOHN DEERE"/>
    <d v="2024-10-01T00:00:00"/>
    <s v="Paraisopolis"/>
    <s v="Inbound Premium"/>
    <n v="177"/>
    <n v="177"/>
    <n v="2.4769386825115468E-4"/>
    <s v="E1P-Prototypes/Samples"/>
    <s v="Cost Recovery"/>
    <s v="APTIV MANUFATURA E SERVICOS DE-724381"/>
    <s v="APTIV WARREN (FR09)-702235"/>
    <s v="Parts for project development. Freight will be absorbed in the SC 587-23 quotation."/>
    <s v="DHL Express SA"/>
    <s v="PTA-00189441"/>
    <s v="15495887;"/>
    <s v=";"/>
    <s v=";"/>
    <s v="Aptiv"/>
    <s v="Premium - Productive"/>
    <s v="rayzza.peres@aptiv.com"/>
    <s v="2024-10-01T11:09:28.97"/>
    <s v="2024-10-01T03:54:19.00"/>
    <s v="SA"/>
    <s v="Closed Recovered"/>
    <s v="0"/>
    <s v=""/>
    <s v="0"/>
    <s v=""/>
    <s v="10012"/>
    <s v="Q11"/>
    <s v=""/>
    <s v="177"/>
    <s v="Recoverable"/>
    <s v=""/>
    <s v="177"/>
    <s v=""/>
    <s v="1265 N RIVER RD NE"/>
    <s v="WARREN"/>
    <s v="702235"/>
    <s v="US"/>
    <s v="NA"/>
    <s v="OH"/>
    <s v="44483"/>
    <s v="AVENIDA AVELINO RIBEIRO, 900"/>
    <s v="PARAISOPOLIS"/>
    <s v="724381"/>
    <s v="BR"/>
    <s v="SA"/>
    <s v="MG"/>
    <s v="37660-000"/>
    <s v="SPS"/>
    <s v="Approved"/>
    <s v="Carvalho, Eliane R"/>
    <s v="2024-10-01T03:54:19.00"/>
    <s v="0"/>
    <s v="DHL Express SA"/>
    <s v=""/>
    <s v=""/>
    <s v="Aptiv"/>
    <s v=""/>
    <s v="Invoice"/>
    <s v="Invoice"/>
    <s v=""/>
    <s v=""/>
    <s v="0 Days 4 Hr 44 Min "/>
    <s v="250"/>
    <s v="Approved -  ;; Approved -  ;"/>
    <s v="177"/>
    <s v="177"/>
    <s v=";"/>
    <s v=";"/>
    <s v=";"/>
    <s v="BR"/>
    <s v="CARDEAL E SABIÁ"/>
    <s v="USD"/>
    <s v=""/>
    <s v=""/>
    <s v=""/>
    <s v="15495887"/>
    <s v="1"/>
    <s v=""/>
    <s v=""/>
    <s v=""/>
    <s v="0"/>
    <s v=""/>
    <s v=""/>
    <s v=""/>
    <s v=""/>
    <s v=""/>
    <s v=""/>
    <s v=""/>
  </r>
  <r>
    <d v="2024-10-01T00:00:00"/>
    <x v="3"/>
    <n v="159610"/>
    <s v="Customer rescheduled"/>
    <s v="PSA"/>
    <d v="2024-10-02T00:00:00"/>
    <s v="Paraisopolis"/>
    <s v="Inbound Premium"/>
    <n v="495"/>
    <n v="495"/>
    <n v="6.9270319087187335E-4"/>
    <s v="B2-Behind Schedule-Aptiv"/>
    <s v="Normal"/>
    <s v="APTIV MANUFATURA E SERVICOS DE-724381"/>
    <s v="ACOME-1082756"/>
    <s v="Reprograma dentro do acordo logistico"/>
    <s v="JAS DO BRASIL LTD"/>
    <s v="PTA-00189475"/>
    <s v="M3448601;"/>
    <s v=";"/>
    <s v=";"/>
    <s v="Aptiv"/>
    <s v="Premium - Productive"/>
    <s v="lua.barbosa.ribeiro@aptiv.com"/>
    <s v="2024-10-01T01:42:43.28"/>
    <s v="2024-10-01T08:58:23.00"/>
    <s v="SA"/>
    <s v="Closed Not Recovered"/>
    <s v="0"/>
    <s v=""/>
    <s v="0"/>
    <s v="2024-10-10T00:00:00"/>
    <s v="10012"/>
    <s v="Q11"/>
    <s v=""/>
    <s v=""/>
    <s v="Non-Recoverable"/>
    <s v=""/>
    <s v="495"/>
    <s v=""/>
    <s v="SITE INDUSTRIEL MORTAIN   ROMAGNY"/>
    <s v="ROMAGNY FONTENAY"/>
    <s v="1082756"/>
    <s v="FR"/>
    <s v="EMEA"/>
    <s v="50"/>
    <s v="50140"/>
    <s v="AVENIDA AVELINO RIBEIRO, 900"/>
    <s v="PARAISOPOLIS"/>
    <s v="724381"/>
    <s v="BR"/>
    <s v="SA"/>
    <s v="MG"/>
    <s v="37660-000"/>
    <s v="SPS"/>
    <s v="Approved"/>
    <s v="Edilson, Geraldo"/>
    <s v="2024-10-01T08:58:23.00"/>
    <s v="0"/>
    <s v=""/>
    <s v=""/>
    <s v=""/>
    <s v="Aptiv"/>
    <s v=""/>
    <s v="Invoice"/>
    <s v=""/>
    <s v=""/>
    <s v=""/>
    <s v="0 Days 7 Hr 15 Min "/>
    <s v="500"/>
    <s v="Approved -  ;; Approved -  ;; Approved -  ;"/>
    <s v="495"/>
    <s v="495"/>
    <s v=";"/>
    <s v=";"/>
    <s v=";"/>
    <s v="BR"/>
    <s v="Bateria Positiva M69"/>
    <s v="USD"/>
    <s v=""/>
    <s v=""/>
    <s v=""/>
    <s v=""/>
    <s v="1"/>
    <s v=""/>
    <s v=""/>
    <s v=""/>
    <s v="0"/>
    <s v=""/>
    <s v=""/>
    <s v=""/>
    <s v=""/>
    <s v="275386217"/>
    <s v=""/>
    <s v=""/>
  </r>
  <r>
    <d v="2024-10-01T00:00:00"/>
    <x v="8"/>
    <n v="159615"/>
    <s v="Supplier FM letter - cargo explosion"/>
    <s v="VW"/>
    <d v="2024-10-01T00:00:00"/>
    <s v="Pinhal"/>
    <s v="Inbound Premium"/>
    <n v="2081.13"/>
    <n v="1660"/>
    <n v="2.9123341244831954E-3"/>
    <s v="PC-Plant PC Resp"/>
    <s v="Normal"/>
    <s v="APTIV MANUFATURA E SERVICOS DE-727173"/>
    <s v="WEWIRE ACAMBARO MEXICO S DE R L DE-763274"/>
    <s v="Congestion of ports in Mexico. Force majeure letter sent by the supplier due to the explosion that occurred in the port. Pinhal Plant does not have a finished goods stock for this references. Risk to shutdown VW Argentina."/>
    <s v="JAS DO BRASIL LTD"/>
    <s v="PTA-00191105"/>
    <s v="35374903;"/>
    <s v=";"/>
    <s v=";"/>
    <s v="Aptiv"/>
    <s v="Premium - Productive"/>
    <s v="rodrigo.perez@aptiv.com"/>
    <s v="2024-10-01T02:00:09.38"/>
    <s v="2024-11-06T12:03:52.23"/>
    <s v="SA"/>
    <s v="Closed Not Recovered"/>
    <s v="0"/>
    <s v=""/>
    <s v="2081.13"/>
    <s v="2024-10-01T00:00:00"/>
    <s v="10010"/>
    <s v="Q18"/>
    <s v=""/>
    <s v="2081.13"/>
    <s v="Non-Recoverable"/>
    <s v=""/>
    <s v="1660"/>
    <s v="USD"/>
    <s v="CARRETERA ACAMABARO A TARANDACUAO K"/>
    <s v="ACAMABARO"/>
    <s v="763274"/>
    <s v="MX"/>
    <s v="NA"/>
    <s v="GT"/>
    <s v="38762"/>
    <s v="JOSE MONFARDINI N 3 845 LOTEAMENTO"/>
    <s v="ESPIRITO SANTO DO PINHAL"/>
    <s v="727173"/>
    <s v="BR"/>
    <s v="SA"/>
    <s v="SP"/>
    <s v="13990000"/>
    <s v="SPS"/>
    <s v="Approved"/>
    <s v="Flores, Lorena"/>
    <s v="2024-10-10T11:46:43.00"/>
    <s v="0"/>
    <s v="JAS DO BRASIL LTD"/>
    <s v="QRO48038081"/>
    <s v=""/>
    <s v="Aptiv"/>
    <s v=""/>
    <s v="Personal Estimate"/>
    <s v="Personal Estimate"/>
    <s v=""/>
    <s v=""/>
    <s v="9 Days 9 Hr 46 Min "/>
    <s v=""/>
    <s v="Approved -  ;; Approved -  ;; Approved -  ;; Approved -  ;; Approved - Approved by Teams on 10/10. ;"/>
    <s v="2081.13"/>
    <s v="2081.13"/>
    <s v=";"/>
    <s v=";"/>
    <s v=";"/>
    <s v="BR"/>
    <s v="MOTOR TAOS"/>
    <s v="USD"/>
    <s v=""/>
    <s v=""/>
    <s v=""/>
    <s v=""/>
    <s v="1"/>
    <s v="1"/>
    <s v=""/>
    <s v=""/>
    <s v="0"/>
    <s v=""/>
    <s v=""/>
    <s v=""/>
    <s v=""/>
    <s v=""/>
    <s v=""/>
    <s v=""/>
  </r>
  <r>
    <d v="2024-10-01T00:00:00"/>
    <x v="3"/>
    <n v="159619"/>
    <s v="Customer Rescheduled - Consulta 31 F3"/>
    <s v="PSA"/>
    <d v="2024-10-02T00:00:00"/>
    <s v="Paraisopolis"/>
    <s v="Inbound Premium"/>
    <n v="222.24"/>
    <n v="790"/>
    <n v="3.1100274169568713E-4"/>
    <s v="S2-External Customer driven schedule changes"/>
    <s v="Cost Recovery"/>
    <s v="APTIV MANUFATURA E SERVICOS DE-733223"/>
    <s v="ITW EF&amp;C FRANCE SAS-1013983"/>
    <s v="Increase F3 - Consultation 31 F3 - It will be recovered from customer Stellantis"/>
    <s v="JAS DO BRASIL LTD"/>
    <s v="PTA-00190415"/>
    <s v="13641016;"/>
    <s v=";"/>
    <s v=";"/>
    <s v="Aptiv"/>
    <s v="Premium - Productive"/>
    <s v="lua.barbosa.ribeiro@aptiv.com"/>
    <s v="2024-10-01T02:10:35.15"/>
    <s v="2024-11-05T02:41:28.14"/>
    <s v="SA"/>
    <s v="Closed Recovered"/>
    <s v="0"/>
    <s v=""/>
    <s v="0"/>
    <s v="2024-10-10T00:00:00"/>
    <s v="10012"/>
    <s v="Q11"/>
    <s v=""/>
    <s v="222.24"/>
    <s v="Recoverable"/>
    <s v=""/>
    <s v="790"/>
    <s v="USD"/>
    <s v="ZONE INDUSTRIELLE"/>
    <s v="INGWILLER"/>
    <s v="1013983"/>
    <s v="FR"/>
    <s v="EMEA"/>
    <s v="GES"/>
    <s v="67340"/>
    <s v="AVENIDA AVELINO RIBEIRO, 900"/>
    <s v="PARAISOPOLIS"/>
    <s v="733223"/>
    <s v="BR"/>
    <s v="SA"/>
    <s v="MG"/>
    <s v="37660-000"/>
    <s v="SPS"/>
    <s v="Approved"/>
    <s v="Naus, Angelica"/>
    <s v="2024-10-08T02:47:59.00"/>
    <s v="0"/>
    <s v=""/>
    <s v="PAR48042497"/>
    <s v=""/>
    <s v="Customer"/>
    <s v=""/>
    <s v="Invoice"/>
    <s v="Invoice"/>
    <s v=""/>
    <s v=""/>
    <s v="7 Days 0 Hr 37 Min "/>
    <s v="800"/>
    <s v="Approved -  ;; Approved -  ;; Approved -  ;; Approved -  ;"/>
    <s v="790"/>
    <s v="790"/>
    <s v=";"/>
    <s v=";"/>
    <s v=";"/>
    <s v="BR"/>
    <s v="VOLETF3"/>
    <s v="USD"/>
    <s v=""/>
    <s v=""/>
    <s v=""/>
    <s v="10738887"/>
    <s v="1"/>
    <s v="1"/>
    <s v=""/>
    <s v=""/>
    <s v="0"/>
    <s v=""/>
    <s v=""/>
    <s v=""/>
    <s v=""/>
    <s v="005146428"/>
    <s v=""/>
    <s v=""/>
  </r>
  <r>
    <d v="2024-10-01T00:00:00"/>
    <x v="3"/>
    <n v="159663"/>
    <s v="Customer rescheduled - recovered by POV"/>
    <s v="JOHN DEERE"/>
    <d v="2024-10-02T00:00:00"/>
    <s v="Paraisopolis"/>
    <s v="Inbound Premium"/>
    <n v="694.28"/>
    <n v="495.6"/>
    <n v="9.7157569971419026E-4"/>
    <s v="S2-External Customer driven schedule changes"/>
    <s v="Cost Recovery"/>
    <s v="APTIV MANUFATURA E SERVICOS DE-724381"/>
    <s v="APTIV CENTEC I (FW98)-725544"/>
    <s v="REPROGRAMA DO FORNECEDOR"/>
    <s v="DHL Express SA"/>
    <s v="PTA-00189512"/>
    <s v="12186271;"/>
    <s v=";"/>
    <s v=";"/>
    <s v="Customer"/>
    <s v="Premium - Productive"/>
    <s v="Moraes.Arnaldo@aptiv.com"/>
    <s v="2024-10-01T07:52:32.12"/>
    <s v="2024-10-10T06:25:29.74"/>
    <s v="SA"/>
    <s v="Closed Recovered"/>
    <s v="0"/>
    <s v=""/>
    <s v="694.28"/>
    <s v=""/>
    <s v="10012"/>
    <s v="Q11"/>
    <s v=""/>
    <s v="694.28"/>
    <s v="Recoverable"/>
    <s v="RECUPERADO NA POV 1003/1004/1005"/>
    <s v="495.6"/>
    <s v="USD"/>
    <s v="CARRETERA SALTILLO PIEDRAS NEGRAS K"/>
    <s v="RAMOS ARIZPE"/>
    <s v="725544"/>
    <s v="MX"/>
    <s v="NA"/>
    <s v="COA"/>
    <s v="25900"/>
    <s v="AVENIDA AVELINO RIBEIRO, 900"/>
    <s v="PARAISOPOLIS"/>
    <s v="724381"/>
    <s v="BR"/>
    <s v="SA"/>
    <s v="MG"/>
    <s v="37660-000"/>
    <s v="SPS"/>
    <s v="Approved"/>
    <s v="Edilson, Geraldo"/>
    <s v="2024-10-02T12:51:34.00"/>
    <s v="0"/>
    <s v=""/>
    <s v="2813930534"/>
    <s v=""/>
    <s v="Customer"/>
    <s v=""/>
    <s v="Invoice"/>
    <s v="Invoice"/>
    <s v="JOHN DEERE"/>
    <s v="APTIV CENTEC I (FW98)-733972"/>
    <s v="0 Days 16 Hr 59 Min "/>
    <s v="500"/>
    <s v="Approved -  ;; Approved -  ;; Approved -  ;"/>
    <s v="694.28"/>
    <s v="694.28"/>
    <s v=";"/>
    <s v=";"/>
    <s v=";"/>
    <s v="BR"/>
    <s v="6M"/>
    <s v="USD"/>
    <s v=""/>
    <s v=""/>
    <s v=""/>
    <s v=""/>
    <s v="1"/>
    <s v="1"/>
    <s v=""/>
    <s v=""/>
    <s v="0"/>
    <s v=""/>
    <s v=""/>
    <s v=""/>
    <s v=""/>
    <s v=""/>
    <s v=""/>
    <s v=""/>
  </r>
  <r>
    <d v="2024-10-01T00:00:00"/>
    <x v="3"/>
    <n v="159695"/>
    <s v="Customer Rescheduled"/>
    <s v="PSA"/>
    <d v="2024-10-03T00:00:00"/>
    <s v="Paraisopolis"/>
    <s v="Inbound Premium"/>
    <n v="222.06"/>
    <n v="222.06"/>
    <n v="3.1075084962627915E-4"/>
    <s v="PC-Plant PC Resp"/>
    <s v="Normal"/>
    <s v="APTIV MANUFATURA E SERVICOS DE-733223"/>
    <s v="GRUPO ANTOLIN BESANCON-1008076"/>
    <s v="Reprograma do cliente dentro do acordo logístico"/>
    <s v="JAS DO BRASIL LTD"/>
    <s v="PTA-00189649"/>
    <s v="15518343;"/>
    <s v=";"/>
    <s v=";"/>
    <s v="Aptiv"/>
    <s v="Premium - Productive"/>
    <s v="gislene.de.fatima.clemente@aptiv.com"/>
    <s v="2024-10-02T12:19:58.00"/>
    <s v="2024-10-03T11:09:54.00"/>
    <s v="SA"/>
    <s v="Open"/>
    <s v="0"/>
    <s v=""/>
    <s v="0"/>
    <s v=""/>
    <s v="10012"/>
    <s v="Q11"/>
    <s v=""/>
    <s v=""/>
    <s v="Recoverable"/>
    <s v=""/>
    <s v="205"/>
    <s v=""/>
    <s v="8 RUE GERARD MANTION"/>
    <s v="BESANCON"/>
    <s v="1008076"/>
    <s v="FR"/>
    <s v="EMEA"/>
    <s v="25"/>
    <s v="25000"/>
    <s v="AVENIDA AVELINO RIBEIRO, 900"/>
    <s v="PARAISOPOLIS"/>
    <s v="733223"/>
    <s v="BR"/>
    <s v="SA"/>
    <s v="MG"/>
    <s v="37660-000"/>
    <s v="SPS"/>
    <s v="Approved"/>
    <s v="Carvalho, Eliane R"/>
    <s v="2024-10-03T11:09:54.00"/>
    <s v="0"/>
    <s v=""/>
    <s v=""/>
    <s v=""/>
    <s v="Aptiv"/>
    <s v=""/>
    <s v="Invoice"/>
    <s v=""/>
    <s v=""/>
    <s v=""/>
    <s v="0 Days 22 Hr 49 Min "/>
    <s v="250"/>
    <s v="Approved -  ;; Approved -  ;"/>
    <s v="222.06"/>
    <s v="222.06"/>
    <s v=";"/>
    <s v=";"/>
    <s v=";"/>
    <s v="BR"/>
    <s v="Bateria positivo Smart"/>
    <s v="EUR"/>
    <s v=""/>
    <s v=""/>
    <s v=""/>
    <s v=""/>
    <s v="1.0832"/>
    <s v=""/>
    <s v=""/>
    <s v=""/>
    <s v="0"/>
    <s v=""/>
    <s v=""/>
    <s v=""/>
    <s v=""/>
    <s v="465324900"/>
    <s v=""/>
    <s v=""/>
  </r>
  <r>
    <d v="2024-10-01T00:00:00"/>
    <x v="3"/>
    <n v="159696"/>
    <s v="Customer Rescheduled - Consulta 31 F3"/>
    <s v="PSA"/>
    <d v="2024-10-04T00:00:00"/>
    <s v="Paraisopolis"/>
    <s v="Inbound Premium"/>
    <n v="456"/>
    <n v="456"/>
    <n v="6.3812657583348325E-4"/>
    <s v="S2-External Customer driven schedule changes"/>
    <s v="Cost Recovery"/>
    <s v="APTIV MANUFATURA E SERVICOS DE-724381"/>
    <s v="APTIV SERVICES DEUTSCHLAND-764010"/>
    <s v="CONSULTA 31 - REPROGRAMA DO CLIENTE PSA - PROJETO F3"/>
    <s v="DHL Express SA"/>
    <s v="PTA-00189513"/>
    <s v="13580635;"/>
    <s v=";"/>
    <s v=";"/>
    <s v="Customer"/>
    <s v="Premium - Productive"/>
    <s v="Moraes.Arnaldo@aptiv.com"/>
    <s v="2024-10-02T11:23:25.13"/>
    <s v="2024-10-02T12:52:21.00"/>
    <s v="SA"/>
    <s v="Open"/>
    <s v="0"/>
    <s v=""/>
    <s v="0"/>
    <s v=""/>
    <s v="10012"/>
    <s v="Q11"/>
    <s v=""/>
    <s v=""/>
    <s v="Recoverable"/>
    <s v="CONSULTA 31"/>
    <s v="456"/>
    <s v=""/>
    <s v="MUNCHENER RING 1"/>
    <s v="NEUMARKT"/>
    <s v="764010"/>
    <s v="DE"/>
    <s v="EMEA"/>
    <s v="DE"/>
    <s v="92318"/>
    <s v="AVENIDA AVELINO RIBEIRO, 900"/>
    <s v="PARAISOPOLIS"/>
    <s v="724381"/>
    <s v="BR"/>
    <s v="SA"/>
    <s v="MG"/>
    <s v="37660-000"/>
    <s v="SPS"/>
    <s v="Approved"/>
    <s v="Edilson, Geraldo"/>
    <s v="2024-10-02T12:52:21.00"/>
    <s v="0"/>
    <s v=""/>
    <s v=""/>
    <s v=""/>
    <s v="Customer"/>
    <s v=""/>
    <s v="Invoice"/>
    <s v=""/>
    <s v="PSA"/>
    <s v=""/>
    <s v="0 Days 1 Hr 28 Min "/>
    <s v="500"/>
    <s v="Approved -  ;; Approved -  ;; Approved -  ;"/>
    <s v="456"/>
    <s v="456"/>
    <s v=";"/>
    <s v=";"/>
    <s v=";"/>
    <s v="BR"/>
    <s v="PROJETO F3"/>
    <s v="USD"/>
    <s v=""/>
    <s v=""/>
    <s v=""/>
    <s v=""/>
    <s v="1"/>
    <s v=""/>
    <s v=""/>
    <s v=""/>
    <s v="0"/>
    <s v=""/>
    <s v=""/>
    <s v=""/>
    <s v=""/>
    <s v=""/>
    <s v=""/>
    <s v=""/>
  </r>
  <r>
    <d v="2024-10-01T00:00:00"/>
    <x v="12"/>
    <n v="159709"/>
    <s v="Port Strike + Vessel delay"/>
    <s v="PSA"/>
    <d v="2024-10-03T00:00:00"/>
    <s v="Paraisopolis"/>
    <s v="Inbound Premium"/>
    <n v="222.06"/>
    <n v="222.06"/>
    <n v="3.1075084962627915E-4"/>
    <s v="PC-Plant PC Resp"/>
    <s v="Normal"/>
    <s v="APTIV MANUFATURA E SERVICOS DE-724381"/>
    <s v="LEAR CORP GMBH-1060998"/>
    <s v="Atraso de navio"/>
    <s v="JAS DO BRASIL LTD"/>
    <s v="PTA-00190959"/>
    <s v="10748131;"/>
    <s v="9900;"/>
    <s v=";"/>
    <s v="Aptiv"/>
    <s v="Premium - Productive"/>
    <s v="gislene.de.fatima.clemente@aptiv.com"/>
    <s v="2024-10-02T05:15:06.51"/>
    <s v="2024-10-10T12:35:23.00"/>
    <s v="SA"/>
    <s v="Closed Not Recovered"/>
    <s v="0"/>
    <s v=""/>
    <s v="0"/>
    <s v=""/>
    <s v="10012"/>
    <s v="Q11"/>
    <s v=""/>
    <s v=""/>
    <s v="Non-Recoverable"/>
    <s v=""/>
    <s v="205"/>
    <s v=""/>
    <s v="KOPENHAGENER STR. 3"/>
    <s v="BAD BENTHEIM"/>
    <s v="1060998"/>
    <s v="DE"/>
    <s v="EMEA"/>
    <s v="NI"/>
    <s v="48455"/>
    <s v="AVENIDA AVELINO RIBEIRO, 900"/>
    <s v="PARAISOPOLIS"/>
    <s v="724381"/>
    <s v="BR"/>
    <s v="SA"/>
    <s v="MG"/>
    <s v="37660-000"/>
    <s v="SPS"/>
    <s v="Approved"/>
    <s v="Carvalho, Eliane R"/>
    <s v="2024-10-10T12:35:23.00"/>
    <s v="0"/>
    <s v=""/>
    <s v=""/>
    <s v=""/>
    <s v="Aptiv"/>
    <s v=""/>
    <s v="Invoice"/>
    <s v=""/>
    <s v=""/>
    <s v=""/>
    <s v="7 Days 19 Hr 20 Min "/>
    <s v="250"/>
    <s v="Approved -  ;; Approved -  ;"/>
    <s v="222.06"/>
    <s v="222.06"/>
    <s v=";"/>
    <s v=";"/>
    <s v=";"/>
    <s v="BR"/>
    <s v="Principal K0"/>
    <s v="EUR"/>
    <s v=""/>
    <s v=""/>
    <s v=""/>
    <s v=""/>
    <s v="1.0832"/>
    <s v=""/>
    <s v=""/>
    <s v=""/>
    <s v="0"/>
    <s v=""/>
    <s v=""/>
    <s v=""/>
    <s v=""/>
    <s v="175592476"/>
    <s v=""/>
    <s v=""/>
  </r>
  <r>
    <d v="2024-10-01T00:00:00"/>
    <x v="9"/>
    <n v="159753"/>
    <s v="P&amp;A"/>
    <s v="FIAT"/>
    <d v="2024-10-02T00:00:00"/>
    <s v="Paraisopolis"/>
    <s v="Inbound Premium"/>
    <n v="62.41"/>
    <n v="62.41"/>
    <n v="8.7336578065280016E-5"/>
    <s v="OOOT-Other/Sales"/>
    <s v="Normal"/>
    <s v="APTIV MANUFATURA E SERVICOS DE-733223"/>
    <s v="SERENDIPITY ELECTRONICS-749804"/>
    <s v="MATERIAL CRÍTICO PARA MONTAGEM DE PEÇAS DE P&amp;A CONFORME PROGRAMAÇÃO RECEBIDA DO CLIENTE."/>
    <s v="DHL Express SA"/>
    <s v="PTA-00189648"/>
    <s v="13669789;"/>
    <s v="195;"/>
    <s v="10.43;"/>
    <s v="Aptiv"/>
    <s v="Premium - Productive"/>
    <s v="Alex.O.Lima@aptiv.com"/>
    <s v="2024-10-02T02:26:01.64"/>
    <s v="2024-10-03T11:09:21.00"/>
    <s v="SA"/>
    <s v="Closed Not Recovered"/>
    <s v="0"/>
    <s v=""/>
    <s v="62.41"/>
    <s v=""/>
    <s v="10012"/>
    <s v="Q11"/>
    <s v=""/>
    <s v="62.41"/>
    <s v="Non-Recoverable"/>
    <s v=""/>
    <s v="62.41"/>
    <s v="USD"/>
    <s v="152 E MAIN ST"/>
    <s v="HUNTINGTON"/>
    <s v="749804"/>
    <s v="US"/>
    <s v="NA"/>
    <s v="NY"/>
    <s v="11743-2958"/>
    <s v="AVENIDA AVELINO RIBEIRO, 900"/>
    <s v="PARAISOPOLIS"/>
    <s v="733223"/>
    <s v="BR"/>
    <s v="SA"/>
    <s v="MG"/>
    <s v="37660-000"/>
    <s v="SPS"/>
    <s v="Approved"/>
    <s v="Carvalho, Eliane R"/>
    <s v="2024-10-03T11:09:21.00"/>
    <s v="0"/>
    <s v="DHL Express SA"/>
    <s v="2131442655"/>
    <s v=""/>
    <s v="Aptiv"/>
    <s v=""/>
    <s v="Invoice"/>
    <s v="Invoice"/>
    <s v="FIAT"/>
    <s v=""/>
    <s v="0 Days 20 Hr 43 Min "/>
    <s v="250"/>
    <s v="Approved -  ;; Approved -  ;"/>
    <s v="62.41"/>
    <s v="62.41"/>
    <s v=";"/>
    <s v="13x13x7;"/>
    <s v=";"/>
    <s v="BR"/>
    <s v="AFTERMARKET"/>
    <s v="USD"/>
    <s v=""/>
    <s v=""/>
    <s v="Kg"/>
    <s v="MATERIAL CRÍTICO PARA MONTAGEM DE PEÇAS DE P&amp;A CONFORME PROGRAMAÇÃO RECEBIDA DO CLIENTE."/>
    <s v="1"/>
    <s v="1"/>
    <s v=""/>
    <s v="62.41"/>
    <s v="62.41"/>
    <s v="USD"/>
    <s v="1"/>
    <s v=""/>
    <s v=""/>
    <s v=""/>
    <s v=""/>
    <s v=""/>
  </r>
  <r>
    <d v="2024-10-01T00:00:00"/>
    <x v="3"/>
    <n v="159855"/>
    <s v="Customer Rescheduled - Consulta 34"/>
    <s v="PSA"/>
    <d v="2024-10-03T00:00:00"/>
    <s v="Paraisopolis"/>
    <s v="Inbound Premium"/>
    <n v="132.01"/>
    <n v="140"/>
    <n v="1.847348449030222E-4"/>
    <s v="S2-External Customer driven schedule changes"/>
    <s v="Cost Recovery"/>
    <s v="APTIV MANUFATURA E SERVICOS DE-724381"/>
    <s v="MECATRACTION-7009627"/>
    <s v="Reprograma Stellantis projeto CC21/CC24 - Consulta 34 "/>
    <s v="DHL Express SA"/>
    <s v="PTA-00189835"/>
    <s v="33130556;"/>
    <s v=";"/>
    <s v=";"/>
    <s v="Customer"/>
    <s v="Premium - Productive"/>
    <s v="lua.barbosa.ribeiro@aptiv.com"/>
    <s v="2024-10-02T05:41:31.82"/>
    <s v="2024-11-05T02:42:11.21"/>
    <s v="SA"/>
    <s v="Closed Recovered"/>
    <s v="0"/>
    <s v=""/>
    <s v="132.01"/>
    <s v="2024-10-08T00:00:00"/>
    <s v="10012"/>
    <s v="Q11"/>
    <s v=""/>
    <s v="132.01"/>
    <s v="Recoverable"/>
    <s v=""/>
    <s v="140"/>
    <s v="USD"/>
    <s v="ZA DE CHIG ZONE INDUSTRIELLE LES"/>
    <s v="ARNAC POMPADOUR"/>
    <s v="7009627"/>
    <s v="FR"/>
    <s v="EMEA"/>
    <s v="19"/>
    <s v="19230"/>
    <s v="AVENIDA AVELINO RIBEIRO, 900"/>
    <s v="PARAISOPOLIS"/>
    <s v="724381"/>
    <s v="BR"/>
    <s v="SA"/>
    <s v="MG"/>
    <s v="37660-000"/>
    <s v="SPS"/>
    <s v="Approved"/>
    <s v="Carvalho, Eliane R"/>
    <s v="2024-10-04T12:37:23.00"/>
    <s v="0"/>
    <s v=""/>
    <s v="5039687236"/>
    <s v=""/>
    <s v="Customer"/>
    <s v=""/>
    <s v="Invoice"/>
    <s v="Invoice"/>
    <s v="PSA"/>
    <s v=""/>
    <s v="1 Days 18 Hr 55 Min "/>
    <s v="250"/>
    <s v="Approved -  ;; Approved -  ;"/>
    <s v="132.01"/>
    <s v="132.01"/>
    <s v=";"/>
    <s v=";"/>
    <s v=";"/>
    <s v="BR"/>
    <s v="Bateria positivo Smart"/>
    <s v="USD"/>
    <s v=""/>
    <s v=""/>
    <s v=""/>
    <s v=""/>
    <s v="1"/>
    <s v="1"/>
    <s v=""/>
    <s v=""/>
    <s v="0"/>
    <s v=""/>
    <s v=""/>
    <s v=""/>
    <s v=""/>
    <s v="217018821"/>
    <s v=""/>
    <s v=""/>
  </r>
  <r>
    <d v="2024-10-01T00:00:00"/>
    <x v="12"/>
    <n v="159859"/>
    <s v="Port Strike + Vessel delay"/>
    <s v="VW"/>
    <d v="2024-10-02T00:00:00"/>
    <s v="Pinhal"/>
    <s v="Inbound Premium"/>
    <n v="2268.83"/>
    <n v="2300"/>
    <n v="3.1750015768602672E-3"/>
    <s v="T1-Transportation"/>
    <s v="Cost Recovery"/>
    <s v="APTIV MANUFATURA E SERVICOS DE-728338"/>
    <s v="DRAEXLMAIER COMPONENTS AUTOMOTIVE D-759372"/>
    <s v="Due to the delay and change of ETA of the MSC PHOENIX vessel, the material has become critical and may result in line shutdown."/>
    <s v="JAS DO BRASIL LTD"/>
    <s v="PTA-00191104"/>
    <s v="33337465;"/>
    <s v=";"/>
    <s v=";"/>
    <s v="Aptiv"/>
    <s v="Premium - Productive"/>
    <s v="Guilherme.Lucio@aptiv.com"/>
    <s v="2024-10-02T06:29:01.61"/>
    <s v="2024-11-01T02:52:26.83"/>
    <s v="SA"/>
    <s v="Closed Recovered"/>
    <s v="0"/>
    <s v=""/>
    <s v="0"/>
    <s v="2024-10-02T00:00:00"/>
    <s v="10010"/>
    <s v="Q18"/>
    <s v=""/>
    <s v="2268.83"/>
    <s v="Non-Recoverable"/>
    <s v=""/>
    <s v="2300"/>
    <s v="USD"/>
    <s v="AVE CENTRAL #180 MANZANA 3, LOTE 3"/>
    <s v="SAN LUIS POTOSI"/>
    <s v="759372"/>
    <s v="MX"/>
    <s v="NA"/>
    <s v="SLP"/>
    <s v="78395"/>
    <s v="JOSE MONFARDINI N 3 845 LOTEAMENTO"/>
    <s v="ESPIRITO SANTO DO PINHAL"/>
    <s v="728338"/>
    <s v="BR"/>
    <s v="SA"/>
    <s v="SP"/>
    <s v="13990000"/>
    <s v="SPS"/>
    <s v="Approved"/>
    <s v="Flores, Lorena"/>
    <s v="2024-10-10T11:46:31.00"/>
    <s v="0"/>
    <s v="JAS DO BRASIL LTD"/>
    <s v="QRO48044325"/>
    <s v=""/>
    <s v="Transportation"/>
    <s v=""/>
    <s v="Personal Estimate"/>
    <s v="Invoice"/>
    <s v=""/>
    <s v=""/>
    <s v="8 Days 5 Hr 17 Min "/>
    <s v=""/>
    <s v="Approved -  ;; Approved -  ;; Approved -  ;; Approved -  ;; Approved - Approved by Teams on 10/10. ;"/>
    <s v="2300"/>
    <s v="2300"/>
    <s v=";"/>
    <s v=";"/>
    <s v=";"/>
    <s v="BR"/>
    <s v="INTERIOR TAOS VW"/>
    <s v="USD"/>
    <s v=""/>
    <s v=""/>
    <s v=""/>
    <s v=""/>
    <s v="1"/>
    <s v="1"/>
    <s v=""/>
    <s v=""/>
    <s v="0"/>
    <s v=""/>
    <s v=""/>
    <s v=""/>
    <s v=""/>
    <s v=""/>
    <s v=""/>
    <s v=""/>
  </r>
  <r>
    <d v="2024-10-01T00:00:00"/>
    <x v="8"/>
    <n v="159934"/>
    <s v="Supplier quality issue"/>
    <s v="Mercedes-Benz"/>
    <d v="2024-10-04T00:00:00"/>
    <s v="Paraisopolis"/>
    <s v="Inbound Premium"/>
    <n v="1420.8"/>
    <n v="1420.8"/>
    <n v="1.9882680678601165E-3"/>
    <s v="PC-Plant PC Resp"/>
    <s v="Normal"/>
    <s v="APTIV MANUFATURA E SERVICOS DE-733223"/>
    <s v="FRAENKISCHE CZ S.R.O.-1028745"/>
    <s v="Quality Issues (from supplier)"/>
    <s v="JAS DO BRASIL LTD"/>
    <s v="PTA-00191103"/>
    <s v="10763300;"/>
    <s v="7000;"/>
    <s v=";"/>
    <s v="Aptiv"/>
    <s v="Premium - Productive"/>
    <s v="gislene.de.fatima.clemente@aptiv.com"/>
    <s v="2024-10-03T09:20:35.08"/>
    <s v="2024-10-10T11:43:36.00"/>
    <s v="SA"/>
    <s v="Open"/>
    <s v="0"/>
    <s v=""/>
    <s v="0"/>
    <s v=""/>
    <s v="10012"/>
    <s v="Q11"/>
    <s v=""/>
    <s v=""/>
    <s v="Recoverable"/>
    <s v="Will be recovery from supplier under cost recovery"/>
    <s v="1311.67"/>
    <s v=""/>
    <s v="U KAPLIKY 591"/>
    <s v="OKKY"/>
    <s v="1028745"/>
    <s v="CZ"/>
    <s v="EMEA"/>
    <s v="634"/>
    <s v="675 21"/>
    <s v="AVENIDA AVELINO RIBEIRO, 900"/>
    <s v="PARAISOPOLIS"/>
    <s v="733223"/>
    <s v="BR"/>
    <s v="SA"/>
    <s v="MG"/>
    <s v="37660-000"/>
    <s v="SPS"/>
    <s v="Approved"/>
    <s v="Flores, Lorena"/>
    <s v="2024-10-10T11:43:36.00"/>
    <s v="0"/>
    <s v=""/>
    <s v=""/>
    <s v=""/>
    <s v="Aptiv"/>
    <s v=""/>
    <s v="Invoice"/>
    <s v=""/>
    <s v=""/>
    <s v=""/>
    <s v="7 Days 14 Hr 23 Min "/>
    <s v=""/>
    <s v="Approved -  ;; Approved -  ;; Approved -  ;; Approved -  ;; Approved - Approved by Teams on 10/10. ;"/>
    <s v="1420.8"/>
    <s v="1420.8"/>
    <s v=";"/>
    <s v=";"/>
    <s v=";"/>
    <s v="BR"/>
    <s v="DTMOE39M"/>
    <s v="EUR"/>
    <s v=""/>
    <s v=""/>
    <s v=""/>
    <s v=""/>
    <s v="1.0832"/>
    <s v=""/>
    <s v=""/>
    <s v=""/>
    <s v="0"/>
    <s v=""/>
    <s v=""/>
    <s v=""/>
    <s v=""/>
    <s v="329846877"/>
    <s v=""/>
    <s v=""/>
  </r>
  <r>
    <d v="2024-10-01T00:00:00"/>
    <x v="0"/>
    <n v="159991"/>
    <s v="Engineering changes - Samples"/>
    <s v="JOHN DEERE"/>
    <d v="2024-10-03T00:00:00"/>
    <s v="Paraisopolis"/>
    <s v="Outbound Premium"/>
    <n v="228.9"/>
    <n v="228.9"/>
    <n v="3.2032274826378139E-4"/>
    <s v="E1D-Aptiv Design/Engineering changes"/>
    <s v="Cost Recovery"/>
    <s v="JOHN DEERE BRASIL LTDA-759909"/>
    <s v="APTIV MANUFATURA E SERVICOS DE-733223"/>
    <s v=" ENVIO DE AMOSTRAS PARA TESTE COM RETORNO PARA JOHN DEERE MONTENEGRO"/>
    <s v="Brix"/>
    <s v="PTA-00189837"/>
    <s v="13800788;15545224 ;M4827304 "/>
    <s v="488;450;500"/>
    <s v=";0;0"/>
    <s v="Aptiv"/>
    <s v="Premium - Productive"/>
    <s v="marcia.p.torres@aptiv.com"/>
    <s v="2024-10-03T01:50:55.45"/>
    <s v="2024-10-04T12:39:05.00"/>
    <s v="SA"/>
    <s v="Closed Recovered"/>
    <s v="0"/>
    <s v=""/>
    <s v="228.9"/>
    <s v=""/>
    <s v="10012"/>
    <s v="Q11"/>
    <s v=""/>
    <s v="1143.61"/>
    <s v="Recoverable"/>
    <s v="conta  8610 09976 7004"/>
    <s v="1143.61"/>
    <s v="BRL"/>
    <s v="AVENIDA AVELINO RIBEIRO, 900"/>
    <s v="PARAISOPOLIS"/>
    <s v="733223"/>
    <s v="BR"/>
    <s v="SA"/>
    <s v="MG"/>
    <s v="37660-000"/>
    <s v="VIA OESTE ESQUINA VIA II S N"/>
    <s v="MONTENEGRO"/>
    <s v="759909"/>
    <s v="BR"/>
    <s v="SA"/>
    <s v="RS"/>
    <s v="95780-000"/>
    <s v="SPS"/>
    <s v="Approved"/>
    <s v="Carvalho, Eliane R"/>
    <s v="2024-10-04T12:39:05.00"/>
    <s v="0"/>
    <s v="Brix"/>
    <s v=""/>
    <s v=""/>
    <s v="Aptiv"/>
    <s v=""/>
    <s v="Email Quote"/>
    <s v="Email Quote"/>
    <s v=""/>
    <s v=""/>
    <s v="0 Days 22 Hr 48 Min "/>
    <s v="250"/>
    <s v="Approved -  ;; Approved -  ;"/>
    <s v="228.9"/>
    <s v="228.9"/>
    <s v=";0;0"/>
    <s v=";; "/>
    <s v=";; "/>
    <s v="BR"/>
    <s v="John Deere"/>
    <s v="BRL"/>
    <s v=""/>
    <s v=""/>
    <s v=""/>
    <s v=" ENVIO DE AMOSTRAS PARA TESTE COM RETORNO PARA JOHN DEERE MONTENEGRO, CUSTO RECUPERADO NA 8610 09976 7004"/>
    <s v="0.20015212"/>
    <s v="0.20015212"/>
    <s v=""/>
    <s v=""/>
    <s v="0"/>
    <s v=""/>
    <s v=""/>
    <s v=""/>
    <s v=""/>
    <s v=""/>
    <s v=""/>
    <s v=""/>
  </r>
  <r>
    <d v="2024-10-01T00:00:00"/>
    <x v="3"/>
    <n v="159994"/>
    <s v="Customer Rescheduled - Consulta 31 F3"/>
    <s v="PSA"/>
    <d v="2024-10-01T00:00:00"/>
    <s v="Paraisopolis"/>
    <s v="Inbound Premium"/>
    <n v="298.20999999999998"/>
    <n v="196"/>
    <n v="4.1731518898969962E-4"/>
    <s v="S2-External Customer driven schedule changes"/>
    <s v="Cost Recovery"/>
    <s v="APTIV MANUFATURA E SERVICOS DE-733223"/>
    <s v="SACRED GROUP-Dummy"/>
    <s v="AUMENTO DO CLIENTE-CONSULTA 31"/>
    <s v="DHL Express SA"/>
    <s v="PTA-00189836"/>
    <s v="35020071;"/>
    <s v=";"/>
    <s v=";"/>
    <s v="Customer"/>
    <s v="Premium - Productive"/>
    <s v="Moraes.Arnaldo@aptiv.com"/>
    <s v="2024-10-03T01:59:42.92"/>
    <s v="2024-11-04T07:29:11.79"/>
    <s v="SA"/>
    <s v="Open"/>
    <s v="0"/>
    <s v=""/>
    <s v="298.21"/>
    <s v=""/>
    <s v="10012"/>
    <s v="Q11"/>
    <s v=""/>
    <s v="298.21"/>
    <s v="Recoverable"/>
    <s v="CONSULTA 31"/>
    <s v="196"/>
    <s v="USD"/>
    <s v="FRANCE"/>
    <s v="Saint Lubin des Joncherets "/>
    <s v="Dummy"/>
    <s v="FR"/>
    <s v="EMEA"/>
    <s v="020"/>
    <s v="28350"/>
    <s v="AVENIDA AVELINO RIBEIRO, 900"/>
    <s v="PARAISOPOLIS"/>
    <s v="733223"/>
    <s v="BR"/>
    <s v="SA"/>
    <s v="MG"/>
    <s v="37660-000"/>
    <s v="SPS"/>
    <s v="Approved"/>
    <s v="Carvalho, Eliane R"/>
    <s v="2024-10-04T12:38:10.00"/>
    <s v="0"/>
    <s v=""/>
    <s v="2247444894"/>
    <s v=""/>
    <s v="Customer"/>
    <s v=""/>
    <s v="Invoice"/>
    <s v="Invoice"/>
    <s v="PSA"/>
    <s v=""/>
    <s v="0 Days 22 Hr 38 Min "/>
    <s v="250"/>
    <s v="Approved -  ;; Approved -  ;"/>
    <s v="298.21"/>
    <s v="298.21"/>
    <s v=";"/>
    <s v=";"/>
    <s v=";"/>
    <s v="BR"/>
    <s v="F3"/>
    <s v="USD"/>
    <s v=""/>
    <s v=""/>
    <s v=""/>
    <s v=""/>
    <s v="1"/>
    <s v="1"/>
    <s v=""/>
    <s v=""/>
    <s v="0"/>
    <s v=""/>
    <s v=""/>
    <s v=""/>
    <s v=""/>
    <s v=""/>
    <s v=""/>
    <s v=""/>
  </r>
  <r>
    <d v="2024-10-01T00:00:00"/>
    <x v="0"/>
    <n v="160030"/>
    <s v="Project - prototypes/ samples - recovered"/>
    <s v="GM"/>
    <d v="2024-10-03T00:00:00"/>
    <s v="Pinhal"/>
    <s v="Inbound Premium"/>
    <n v="800"/>
    <n v="800"/>
    <n v="1.1195203084797952E-3"/>
    <s v="E1P-Prototypes/Samples"/>
    <s v="Cost Recovery"/>
    <s v="APTIV MANUFATURA E SERVICOS DE-728338"/>
    <s v="APTIV-759924"/>
    <s v="Custo será absorvido pela iniciativa do time de redução de custo com previsão de abertura em Outubro"/>
    <s v="DHL Express SA"/>
    <s v="PTA-00190416"/>
    <s v="35811498;"/>
    <s v=";"/>
    <s v=";"/>
    <s v="Aptiv"/>
    <s v="Premium - Productive"/>
    <s v="Stefany.Tressoldi@aptiv.com"/>
    <s v="2024-10-03T04:28:51.81"/>
    <s v="2024-10-08T02:48:25.00"/>
    <s v="SA"/>
    <s v="Closed Recovered"/>
    <s v="0"/>
    <s v=""/>
    <s v="800"/>
    <s v=""/>
    <s v="10010"/>
    <s v="Q18"/>
    <s v=""/>
    <s v="800"/>
    <s v="Recoverable"/>
    <s v=""/>
    <s v="800"/>
    <s v="USD"/>
    <s v="48 WALTER JONES BLVD"/>
    <s v="EL PASO"/>
    <s v="759924"/>
    <s v="US"/>
    <s v="NA"/>
    <s v="TX"/>
    <s v="79906"/>
    <s v="JOSE MONFARDINI N 3 845 LOTEAMENTO"/>
    <s v="ESPIRITO SANTO DO PINHAL"/>
    <s v="728338"/>
    <s v="BR"/>
    <s v="SA"/>
    <s v="SP"/>
    <s v="13990000"/>
    <s v="SPS"/>
    <s v="Approved"/>
    <s v="Naus, Angelica"/>
    <s v="2024-10-08T02:48:25.00"/>
    <s v="0"/>
    <s v=""/>
    <s v=""/>
    <s v=""/>
    <s v="Aptiv"/>
    <s v=""/>
    <s v="Invoice"/>
    <s v="Invoice"/>
    <s v=""/>
    <s v=""/>
    <s v="4 Days 22 Hr 19 Min "/>
    <s v="800"/>
    <s v="Approved -  ;; Approved -  ;; Approved -  ;; Approved -  ;"/>
    <s v="800"/>
    <s v="800"/>
    <s v=";"/>
    <s v=";"/>
    <s v=";"/>
    <s v="BR"/>
    <s v="BSUV/PICKUP"/>
    <s v="USD"/>
    <s v=""/>
    <s v=""/>
    <s v=""/>
    <s v=""/>
    <s v="1"/>
    <s v="1"/>
    <s v=""/>
    <s v=""/>
    <s v="0"/>
    <s v=""/>
    <s v=""/>
    <s v=""/>
    <s v=""/>
    <s v=""/>
    <s v=""/>
    <s v=""/>
  </r>
  <r>
    <d v="2024-10-01T00:00:00"/>
    <x v="3"/>
    <n v="160072"/>
    <s v="Customer rescheduled"/>
    <s v="FIAT"/>
    <d v="2024-10-04T00:00:00"/>
    <s v="Ouros"/>
    <s v="Inbound Premium"/>
    <n v="189.11"/>
    <n v="99"/>
    <n v="2.6464060692076762E-4"/>
    <s v="PC-Plant PC Resp"/>
    <s v="Normal"/>
    <s v="APTIV MANUFATURA E SERVICOS DE-743893"/>
    <s v="APTIV WARREN (FR11)-725476"/>
    <s v="AUMENTO DENTRO DO PROTOCOLO LOGISTICO"/>
    <s v="DHL Express SA"/>
    <s v="PTA-00189838"/>
    <s v="15521513;"/>
    <s v=";"/>
    <s v=";"/>
    <s v="Aptiv"/>
    <s v="Premium - Productive"/>
    <s v="Moraes.Arnaldo@aptiv.com"/>
    <s v="2024-10-03T05:25:45.24"/>
    <s v="2024-10-10T06:36:07.87"/>
    <s v="SA"/>
    <s v="Closed Not Recovered"/>
    <s v="0"/>
    <s v=""/>
    <s v="189.11"/>
    <s v=""/>
    <s v="10023"/>
    <s v="Q11"/>
    <s v=""/>
    <s v="189.11"/>
    <s v="Non-Recoverable"/>
    <s v=""/>
    <s v="99"/>
    <s v="USD"/>
    <s v="1265 N RIVER RD"/>
    <s v="WARREN"/>
    <s v="725476"/>
    <s v="US"/>
    <s v="NA"/>
    <s v="OH"/>
    <s v="44483"/>
    <s v="TV ANTONIO E FONSECA 250 BAIRRO"/>
    <s v="CONCEICAO DOS OUROS"/>
    <s v="743893"/>
    <s v="BR"/>
    <s v="SA"/>
    <s v="MG"/>
    <s v="37548-000"/>
    <s v="SPS"/>
    <s v="Approved"/>
    <s v="Carvalho, Eliane R"/>
    <s v="2024-10-04T12:39:48.00"/>
    <s v="0"/>
    <s v=""/>
    <s v="5414686336"/>
    <s v=""/>
    <s v="Aptiv"/>
    <s v=""/>
    <s v="Invoice"/>
    <s v="Invoice"/>
    <s v=""/>
    <s v=""/>
    <s v="0 Days 19 Hr 14 Min "/>
    <s v="250"/>
    <s v="Approved -  ;; Approved -  ;"/>
    <s v="189.11"/>
    <s v="189.11"/>
    <s v=";"/>
    <s v=";"/>
    <s v=";"/>
    <s v="BR"/>
    <s v="VÃO MOTOR X6H"/>
    <s v="USD"/>
    <s v=""/>
    <s v=""/>
    <s v=""/>
    <s v=""/>
    <s v="1"/>
    <s v="1"/>
    <s v=""/>
    <s v=""/>
    <s v="0"/>
    <s v=""/>
    <s v=""/>
    <s v=""/>
    <s v=""/>
    <s v=""/>
    <s v=""/>
    <s v=""/>
  </r>
  <r>
    <d v="2024-10-01T00:00:00"/>
    <x v="12"/>
    <n v="160077"/>
    <s v="Port Strike + Vessel delay"/>
    <s v="TOYOTA"/>
    <d v="2024-10-04T00:00:00"/>
    <s v="Paraisopolis"/>
    <s v="Inbound Premium"/>
    <n v="76.28"/>
    <n v="92.46"/>
    <n v="1.0674626141354848E-4"/>
    <s v="PORT-PORT DELAYS / STRIKE"/>
    <s v="Normal"/>
    <s v="APTIV MANUFATURA E SERVICOS DE-724381"/>
    <s v="APTIV LAREDO (FW80)-734188"/>
    <s v="PORT STRIKE AT USA"/>
    <s v="DHL Express SA"/>
    <s v="PTA-00189839"/>
    <s v="15305104;"/>
    <s v=";"/>
    <s v=";"/>
    <s v="Aptiv"/>
    <s v="Premium - Productive"/>
    <s v="Moraes.Arnaldo@aptiv.com"/>
    <s v="2024-10-03T05:44:09.49"/>
    <s v="2024-10-10T06:39:34.14"/>
    <s v="SA"/>
    <s v="Closed Not Recovered"/>
    <s v="0"/>
    <s v=""/>
    <s v="76.28"/>
    <s v=""/>
    <s v="10012"/>
    <s v="Q11"/>
    <s v=""/>
    <s v="76.28"/>
    <s v="Non-Recoverable"/>
    <s v=""/>
    <s v="92.46"/>
    <s v="USD"/>
    <s v="301 VALLECILLO ROAD"/>
    <s v="LAREDO"/>
    <s v="734188"/>
    <s v="US"/>
    <s v="NA"/>
    <s v="TX"/>
    <s v="78045-7847"/>
    <s v="AVENIDA AVELINO RIBEIRO, 900"/>
    <s v="PARAISOPOLIS"/>
    <s v="724381"/>
    <s v="BR"/>
    <s v="SA"/>
    <s v="MG"/>
    <s v="37660-000"/>
    <s v="SPS"/>
    <s v="Approved"/>
    <s v="Carvalho, Eliane R"/>
    <s v="2024-10-04T12:40:10.00"/>
    <s v="0"/>
    <s v=""/>
    <s v="5731254115"/>
    <s v=""/>
    <s v="Significant_event"/>
    <s v=""/>
    <s v="Invoice"/>
    <s v="Invoice"/>
    <s v=""/>
    <s v=""/>
    <s v="0 Days 18 Hr 56 Min "/>
    <s v="250"/>
    <s v="Approved -  ;; Approved -  ;"/>
    <s v="76.28"/>
    <s v="76.28"/>
    <s v=";"/>
    <s v=";"/>
    <s v=";"/>
    <s v="BR"/>
    <s v="COROLA"/>
    <s v="USD"/>
    <s v=""/>
    <s v=""/>
    <s v=""/>
    <s v="15305111"/>
    <s v="1"/>
    <s v="1"/>
    <s v=""/>
    <s v=""/>
    <s v="0"/>
    <s v=""/>
    <s v=""/>
    <s v=""/>
    <s v=""/>
    <s v=""/>
    <s v=""/>
    <s v=""/>
  </r>
  <r>
    <d v="2024-10-01T00:00:00"/>
    <x v="7"/>
    <n v="160203"/>
    <s v="Stock divergence"/>
    <s v="JOHN DEERE"/>
    <d v="2024-10-04T00:00:00"/>
    <s v="Paraisopolis"/>
    <s v="Inbound Premium"/>
    <n v="145"/>
    <n v="145"/>
    <n v="2.029130559119629E-4"/>
    <s v="S1I-Inventory loss/adjustments"/>
    <s v="Normal"/>
    <s v="APTIV MANUFATURA E SERVICOS DE-724381"/>
    <s v="KOSTAL KONTAKT SYSTEME GMBH &amp; CO. K-1063010"/>
    <s v="Divergencia de estoque."/>
    <s v="DHL Express SA"/>
    <s v="PTA-00189870"/>
    <s v="15327280;"/>
    <s v=";"/>
    <s v=";"/>
    <s v="Aptiv"/>
    <s v="Premium - Productive"/>
    <s v="lua.barbosa.ribeiro@aptiv.com"/>
    <s v="2024-10-04T12:42:06.17"/>
    <s v="2024-10-19T01:46:32.74"/>
    <s v="SA"/>
    <s v="Closed Not Recovered"/>
    <s v="0"/>
    <s v=""/>
    <s v="0"/>
    <s v="2024-10-08T00:00:00"/>
    <s v="10012"/>
    <s v="Q11"/>
    <s v=""/>
    <s v="149.71"/>
    <s v="Non-Recoverable"/>
    <s v=""/>
    <s v="145"/>
    <s v="USD"/>
    <s v="ZUM TIMBERG 2"/>
    <s v="LUEDENSCHEID"/>
    <s v="1063010"/>
    <s v="DE"/>
    <s v="EMEA"/>
    <s v="NW"/>
    <s v="58513"/>
    <s v="AVENIDA AVELINO RIBEIRO, 900"/>
    <s v="PARAISOPOLIS"/>
    <s v="724381"/>
    <s v="BR"/>
    <s v="SA"/>
    <s v="MG"/>
    <s v="37660-000"/>
    <s v="SPS"/>
    <s v="Approved"/>
    <s v="Carvalho, Eliane R"/>
    <s v="2024-10-04T03:35:09.00"/>
    <s v="0"/>
    <s v=""/>
    <s v="2247447241"/>
    <s v=""/>
    <s v="Aptiv"/>
    <s v=""/>
    <s v="Invoice"/>
    <s v="Invoice"/>
    <s v=""/>
    <s v=""/>
    <s v="0 Days 2 Hr 53 Min "/>
    <s v="250"/>
    <s v="Approved -  ;; Approved -  ;"/>
    <s v="145"/>
    <s v="145"/>
    <s v=";"/>
    <s v=";"/>
    <s v=";"/>
    <s v="BR"/>
    <s v="COLIBRI"/>
    <s v="USD"/>
    <s v=""/>
    <s v=""/>
    <s v=""/>
    <s v="15340498"/>
    <s v="1"/>
    <s v="1"/>
    <s v=""/>
    <s v=""/>
    <s v="0"/>
    <s v=""/>
    <s v=""/>
    <s v=""/>
    <s v=""/>
    <s v="340852585"/>
    <s v=""/>
    <s v=""/>
  </r>
  <r>
    <d v="2024-10-01T00:00:00"/>
    <x v="12"/>
    <n v="160205"/>
    <s v="Port Strike + Vessel delay"/>
    <s v="FIAT"/>
    <d v="2024-10-07T00:00:00"/>
    <s v="Paraisopolis"/>
    <s v="Inbound Premium"/>
    <n v="416.67"/>
    <n v="416.67"/>
    <n v="5.8308815866784541E-4"/>
    <s v="PORT-PORT DELAYS / STRIKE"/>
    <s v="Normal"/>
    <s v="APTIV MANUFATURA E SERVICOS DE-724381"/>
    <s v="AL-KOR MAKINA KALIP SANAYI VE TICAR-7096299"/>
    <s v="Shiping delay"/>
    <s v="DHL Express SA"/>
    <s v="PTA-00190185"/>
    <s v="35836655;"/>
    <s v="8000;"/>
    <s v=";"/>
    <s v="Aptiv"/>
    <s v="Premium - Productive"/>
    <s v="gislene.de.fatima.clemente@aptiv.com"/>
    <s v="2024-10-04T02:02:33.40"/>
    <s v="2024-10-07T12:14:15.00"/>
    <s v="SA"/>
    <s v="Closed Not Recovered"/>
    <s v="0"/>
    <s v=""/>
    <s v="0"/>
    <s v=""/>
    <s v="10012"/>
    <s v="Q11"/>
    <s v=""/>
    <s v=""/>
    <s v="Non-Recoverable"/>
    <s v=""/>
    <s v="416.67"/>
    <s v=""/>
    <s v="NO4 HASANAGA OSB MAHALLESI"/>
    <s v="BURSA"/>
    <s v="7096299"/>
    <s v="TR"/>
    <s v="EMEA"/>
    <s v="16"/>
    <s v="0"/>
    <s v="AVENIDA AVELINO RIBEIRO, 900"/>
    <s v="PARAISOPOLIS"/>
    <s v="724381"/>
    <s v="BR"/>
    <s v="SA"/>
    <s v="MG"/>
    <s v="37660-000"/>
    <s v="SPS"/>
    <s v="Approved"/>
    <s v="Edilson, Geraldo"/>
    <s v="2024-10-07T12:14:15.00"/>
    <s v="0"/>
    <s v=""/>
    <s v="2247462884"/>
    <s v=""/>
    <s v="Significant_event"/>
    <s v=""/>
    <s v="Invoice"/>
    <s v=""/>
    <s v=""/>
    <s v=""/>
    <s v="2 Days 22 Hr 11 Min "/>
    <s v="500"/>
    <s v="Approved -  ;; Approved -  ;; Approved -  ;"/>
    <s v="416.67"/>
    <s v="416.67"/>
    <s v=";"/>
    <s v=";"/>
    <s v=";"/>
    <s v="BR"/>
    <s v="FAROL X6H"/>
    <s v="USD"/>
    <s v=""/>
    <s v=""/>
    <s v=""/>
    <s v=""/>
    <s v="1"/>
    <s v=""/>
    <s v=""/>
    <s v=""/>
    <s v="0"/>
    <s v=""/>
    <s v=""/>
    <s v=""/>
    <s v=""/>
    <s v="565479164"/>
    <s v=""/>
    <s v=""/>
  </r>
  <r>
    <d v="2024-10-01T00:00:00"/>
    <x v="12"/>
    <n v="160207"/>
    <s v="Port Strike + Vessel delay"/>
    <s v="PSA"/>
    <d v="2024-10-07T00:00:00"/>
    <s v="Paraisopolis"/>
    <s v="Inbound Premium"/>
    <n v="480"/>
    <n v="480"/>
    <n v="6.7171218508787719E-4"/>
    <s v="PORT-PORT DELAYS / STRIKE"/>
    <s v="Normal"/>
    <s v="APTIV MANUFATURA E SERVICOS DE-724381"/>
    <s v="COVRE TRANSPORTES-Dummy"/>
    <s v="ATRASO NA ATRACAÇÃO DEVIDO CONSGESTIONAMENTO DOS PORTOS"/>
    <s v="EMPRESA DE TRANSPORTES COVRE"/>
    <s v="PTA-00190181"/>
    <s v="10781041;"/>
    <s v=";"/>
    <s v=";"/>
    <s v="Aptiv"/>
    <s v="Premium - Productive"/>
    <s v="Moraes.Arnaldo@aptiv.com"/>
    <s v="2024-10-04T01:33:13.09"/>
    <s v="2024-10-07T12:13:34.00"/>
    <s v="SA"/>
    <s v="Closed Not Recovered"/>
    <s v="0"/>
    <s v=""/>
    <s v="480"/>
    <s v=""/>
    <s v="10012"/>
    <s v="Q11"/>
    <s v=""/>
    <s v="480"/>
    <s v="Non-Recoverable"/>
    <s v=""/>
    <s v="480"/>
    <s v="USD"/>
    <s v="SANTOS BRASIL"/>
    <s v="SANTOS"/>
    <s v="Dummy"/>
    <s v="BR"/>
    <s v="SA"/>
    <s v="SÃO PAULO"/>
    <s v=" 11013-010"/>
    <s v="AVENIDA AVELINO RIBEIRO, 900"/>
    <s v="PARAISOPOLIS"/>
    <s v="724381"/>
    <s v="BR"/>
    <s v="SA"/>
    <s v="MG"/>
    <s v="37660-000"/>
    <s v="SPS"/>
    <s v="Approved"/>
    <s v="Edilson, Geraldo"/>
    <s v="2024-10-07T12:13:34.00"/>
    <s v="0"/>
    <s v=""/>
    <s v="NA"/>
    <s v=""/>
    <s v="Significant_event"/>
    <s v=""/>
    <s v="Invoice"/>
    <s v="Invoice"/>
    <s v=""/>
    <s v=""/>
    <s v="2 Days 22 Hr 40 Min "/>
    <s v="500"/>
    <s v="Approved -  ;; Approved -  ;; Approved -  ;"/>
    <s v="480"/>
    <s v="480"/>
    <s v=";"/>
    <s v=";"/>
    <s v=";"/>
    <s v="BR"/>
    <s v="F3"/>
    <s v="USD"/>
    <s v=""/>
    <s v=""/>
    <s v=""/>
    <s v=""/>
    <s v="1"/>
    <s v="1"/>
    <s v=""/>
    <s v=""/>
    <s v="0"/>
    <s v=""/>
    <s v=""/>
    <s v=""/>
    <s v=""/>
    <s v=""/>
    <s v=""/>
    <s v=""/>
  </r>
  <r>
    <d v="2024-10-01T00:00:00"/>
    <x v="12"/>
    <n v="160208"/>
    <s v="Port Strike + Vessel delay"/>
    <s v="PSA"/>
    <d v="2024-10-07T00:00:00"/>
    <s v="Paraisopolis"/>
    <s v="Inbound Premium"/>
    <n v="480"/>
    <n v="480"/>
    <n v="6.7171218508787719E-4"/>
    <s v="PORT-PORT DELAYS / STRIKE"/>
    <s v="Normal"/>
    <s v="APTIV MANUFATURA E SERVICOS DE-724381"/>
    <s v="COVRE TRANSPORTES-Dummy"/>
    <s v="ATRASO NA ATRACAÇÃO DEVIDO CONSGESTIONAMENTO DOS PORTOS"/>
    <s v="EMPRESA DE TRANSPORTES COVRE"/>
    <s v="PTA-00190182"/>
    <s v="33522699;"/>
    <s v=";"/>
    <s v=";"/>
    <s v="Aptiv"/>
    <s v="Premium - Productive"/>
    <s v="Moraes.Arnaldo@aptiv.com"/>
    <s v="2024-10-04T01:34:50.74"/>
    <s v="2024-10-07T12:13:49.00"/>
    <s v="SA"/>
    <s v="Closed Not Recovered"/>
    <s v="0"/>
    <s v=""/>
    <s v="480"/>
    <s v=""/>
    <s v="10012"/>
    <s v="Q11"/>
    <s v=""/>
    <s v="480"/>
    <s v="Non-Recoverable"/>
    <s v=""/>
    <s v="480"/>
    <s v="USD"/>
    <s v="SANTOS BRASIL"/>
    <s v="SANTOS"/>
    <s v="Dummy"/>
    <s v="BR"/>
    <s v="SA"/>
    <s v="SÃO PAULO"/>
    <s v=" 11013-010"/>
    <s v="AVENIDA AVELINO RIBEIRO, 900"/>
    <s v="PARAISOPOLIS"/>
    <s v="724381"/>
    <s v="BR"/>
    <s v="SA"/>
    <s v="MG"/>
    <s v="37660-000"/>
    <s v="SPS"/>
    <s v="Approved"/>
    <s v="Edilson, Geraldo"/>
    <s v="2024-10-07T12:13:49.00"/>
    <s v="0"/>
    <s v=""/>
    <s v="NA"/>
    <s v=""/>
    <s v="Significant_event"/>
    <s v=""/>
    <s v="Invoice"/>
    <s v="Invoice"/>
    <s v=""/>
    <s v=""/>
    <s v="2 Days 22 Hr 38 Min "/>
    <s v="500"/>
    <s v="Approved -  ;; Approved -  ;; Approved -  ;"/>
    <s v="480"/>
    <s v="480"/>
    <s v=";"/>
    <s v=";"/>
    <s v=";"/>
    <s v="BR"/>
    <s v="F3"/>
    <s v="USD"/>
    <s v=""/>
    <s v=""/>
    <s v=""/>
    <s v="M0717/24"/>
    <s v="1"/>
    <s v="1"/>
    <s v=""/>
    <s v=""/>
    <s v="0"/>
    <s v=""/>
    <s v=""/>
    <s v=""/>
    <s v=""/>
    <s v=""/>
    <s v=""/>
    <s v=""/>
  </r>
  <r>
    <d v="2024-10-01T00:00:00"/>
    <x v="5"/>
    <n v="160209"/>
    <s v="APTIV Shipment delay"/>
    <s v="FIAT"/>
    <d v="2024-10-04T00:00:00"/>
    <s v="Paraisopolis"/>
    <s v="Outbound Premium"/>
    <n v="311.70999999999998"/>
    <n v="311.70999999999998"/>
    <n v="4.3620709419529618E-4"/>
    <s v="OOOT-Other/Sales"/>
    <s v="Normal"/>
    <s v="FCA FIAT CHRYSLER AUTOMOVEIS BRASIL-7049121"/>
    <s v="APTIV MANUFATURA E SERVICOS DE-724381"/>
    <s v="Solicitado por Cicero Ferreira. Atendimento ao cliente risco de ruptura "/>
    <s v="TRANSPORTADORA PITUTA"/>
    <s v="PTA-00190184"/>
    <s v="35294080  ;"/>
    <s v="1000;"/>
    <s v=";"/>
    <s v="Aptiv"/>
    <s v="Premium - Productive"/>
    <s v="aniger.f.martins@aptiv.com"/>
    <s v="2024-10-04T01:39:07.84"/>
    <s v="2024-10-07T12:14:14.00"/>
    <s v="SA"/>
    <s v="Closed Not Recovered"/>
    <s v="0"/>
    <s v=""/>
    <s v="0"/>
    <s v=""/>
    <s v="10012"/>
    <s v="Q11"/>
    <s v=""/>
    <s v=""/>
    <s v="Non-Recoverable"/>
    <s v=""/>
    <s v="1557.35"/>
    <s v=""/>
    <s v="AVENIDA AVELINO RIBEIRO, 900"/>
    <s v="PARAISOPOLIS"/>
    <s v="724381"/>
    <s v="BR"/>
    <s v="SA"/>
    <s v="MG"/>
    <s v="37660-000"/>
    <s v="AV. CONTORNO 3455"/>
    <s v="BETIM"/>
    <s v="7049121"/>
    <s v="BR"/>
    <s v="SA"/>
    <s v="MG"/>
    <s v="32669-900"/>
    <s v="SPS"/>
    <s v="Approved"/>
    <s v="Edilson, Geraldo"/>
    <s v="2024-10-07T12:14:14.00"/>
    <s v="0"/>
    <s v=""/>
    <s v=""/>
    <s v=""/>
    <s v="Aptiv"/>
    <s v=""/>
    <s v="Email Quote"/>
    <s v=""/>
    <s v=""/>
    <s v=""/>
    <s v="2 Days 22 Hr 35 Min "/>
    <s v="500"/>
    <s v="Approved -  ;; Approved -  ;; Approved -  ;"/>
    <s v="311.71"/>
    <s v="311.71"/>
    <s v=";"/>
    <s v=";"/>
    <s v=";"/>
    <s v="BR"/>
    <s v="FXPCHOQ"/>
    <s v="BRL"/>
    <s v=""/>
    <s v=""/>
    <s v=""/>
    <s v="Solicitado por Cicero Ferreira. Atendimento ao cliente risco de ruptura "/>
    <s v="0.20015212"/>
    <s v=""/>
    <s v=""/>
    <s v=""/>
    <s v="0"/>
    <s v=""/>
    <s v=""/>
    <s v=""/>
    <s v=""/>
    <s v=""/>
    <s v="491321882"/>
    <s v=""/>
  </r>
  <r>
    <d v="2024-10-01T00:00:00"/>
    <x v="3"/>
    <n v="160210"/>
    <s v="Customer Rescheduled - Consulta 31 F3"/>
    <s v="PSA"/>
    <d v="2024-10-04T00:00:00"/>
    <s v="Paraisopolis"/>
    <s v="Inbound Premium"/>
    <n v="296.52999999999997"/>
    <n v="280"/>
    <n v="4.1496419634189205E-4"/>
    <s v="S2-External Customer driven schedule changes"/>
    <s v="Cost Recovery"/>
    <s v="APTIV MANUFATURA E SERVICOS DE-724381"/>
    <s v="LITTELFUSE INC-725670"/>
    <s v="Increase F3 - Consultation 31 - F3 - It will be recovered from Stellantis"/>
    <s v="DHL Express SA"/>
    <s v="PTA-00190183"/>
    <s v="15365667;"/>
    <s v=";"/>
    <s v=";"/>
    <s v="Customer"/>
    <s v="Premium - Productive"/>
    <s v="lua.barbosa.ribeiro@aptiv.com"/>
    <s v="2024-10-04T01:41:48.24"/>
    <s v="2024-11-05T02:47:13.17"/>
    <s v="SA"/>
    <s v="Closed Recovered"/>
    <s v="0"/>
    <s v=""/>
    <s v="296.53"/>
    <s v="2024-10-10T00:00:00"/>
    <s v="10012"/>
    <s v="Q11"/>
    <s v=""/>
    <s v="296.53"/>
    <s v="Recoverable"/>
    <s v=""/>
    <s v="280"/>
    <s v="USD"/>
    <s v="1793 BROWN ST STE B"/>
    <s v="EAGLE PASS"/>
    <s v="725670"/>
    <s v="US"/>
    <s v="NA"/>
    <s v="TX"/>
    <s v="78852-5417"/>
    <s v="AVENIDA AVELINO RIBEIRO, 900"/>
    <s v="PARAISOPOLIS"/>
    <s v="724381"/>
    <s v="BR"/>
    <s v="SA"/>
    <s v="MG"/>
    <s v="37660-000"/>
    <s v="SPS"/>
    <s v="Approved"/>
    <s v="Edilson, Geraldo"/>
    <s v="2024-10-07T12:13:58.00"/>
    <s v="0"/>
    <s v=""/>
    <s v="5731281172"/>
    <s v=""/>
    <s v="Customer"/>
    <s v=""/>
    <s v="Invoice"/>
    <s v="Invoice"/>
    <s v="PSA"/>
    <s v=""/>
    <s v="2 Days 22 Hr 32 Min "/>
    <s v="500"/>
    <s v="Approved -  ;; Approved -  ;; Approved -  ;"/>
    <s v="296.53"/>
    <s v="296.53"/>
    <s v=";"/>
    <s v=";"/>
    <s v=";"/>
    <s v="BR"/>
    <s v="Principal F3"/>
    <s v="USD"/>
    <s v=""/>
    <s v=""/>
    <s v=""/>
    <s v="12065935; 13745763; 15324657"/>
    <s v="1"/>
    <s v="1"/>
    <s v=""/>
    <s v=""/>
    <s v="0"/>
    <s v=""/>
    <s v=""/>
    <s v=""/>
    <s v=""/>
    <s v=""/>
    <s v=""/>
    <s v=""/>
  </r>
  <r>
    <d v="2024-10-01T00:00:00"/>
    <x v="3"/>
    <n v="160222"/>
    <s v="Customer Rescheduled - Consulta 33"/>
    <s v="PSA"/>
    <d v="2024-10-07T00:00:00"/>
    <s v="Paraisopolis"/>
    <s v="Inbound Premium"/>
    <n v="775.95"/>
    <n v="415"/>
    <n v="1.0858647292061215E-3"/>
    <s v="S2-External Customer driven schedule changes"/>
    <s v="Normal"/>
    <s v="APTIV MANUFATURA E SERVICOS DE-724381"/>
    <s v="MTA SPA-1014076"/>
    <s v="AUMENTO DO CLIENTE"/>
    <s v="DHL Express SA"/>
    <s v="PTA-00190186"/>
    <s v="15340901;"/>
    <s v=";"/>
    <s v=";"/>
    <s v="Customer"/>
    <s v="Premium - Productive"/>
    <s v="Moraes.Arnaldo@aptiv.com"/>
    <s v="2024-10-04T02:17:28.03"/>
    <s v="2024-11-05T02:49:51.02"/>
    <s v="SA"/>
    <s v="Closed Not Recovered"/>
    <s v="0"/>
    <s v=""/>
    <s v="775.95"/>
    <s v=""/>
    <s v="10012"/>
    <s v="Q11"/>
    <s v=""/>
    <s v="775.95"/>
    <s v="Recoverable"/>
    <s v=""/>
    <s v="415"/>
    <s v="USD"/>
    <s v="VIALE DELLINDUSTRIA 12"/>
    <s v="CODOGNO"/>
    <s v="1014076"/>
    <s v="IT"/>
    <s v="EMEA"/>
    <s v="LO"/>
    <s v="26845"/>
    <s v="AVENIDA AVELINO RIBEIRO, 900"/>
    <s v="PARAISOPOLIS"/>
    <s v="724381"/>
    <s v="BR"/>
    <s v="SA"/>
    <s v="MG"/>
    <s v="37660-000"/>
    <s v="SPS"/>
    <s v="Approved"/>
    <s v="Edilson, Geraldo"/>
    <s v="2024-10-07T12:14:31.00"/>
    <s v="0"/>
    <s v=""/>
    <s v="2338691611"/>
    <s v=""/>
    <s v="Customer"/>
    <s v=""/>
    <s v="Invoice"/>
    <s v="Invoice"/>
    <s v="PSA"/>
    <s v=""/>
    <s v="2 Days 21 Hr 57 Min "/>
    <s v="500"/>
    <s v="Approved -  ;; Approved -  ;; Approved -  ;"/>
    <s v="775.95"/>
    <s v="775.95"/>
    <s v=";"/>
    <s v=";"/>
    <s v=";"/>
    <s v="BR"/>
    <s v="CC22/24/SMART"/>
    <s v="USD"/>
    <s v=""/>
    <s v=""/>
    <s v=""/>
    <s v="CONSULTA 33: Aumento de volume CC21 e CC24"/>
    <s v="1"/>
    <s v="1"/>
    <s v=""/>
    <s v=""/>
    <s v="0"/>
    <s v=""/>
    <s v=""/>
    <s v=""/>
    <s v=""/>
    <s v="428456263"/>
    <s v=""/>
    <s v=""/>
  </r>
  <r>
    <d v="2024-10-01T00:00:00"/>
    <x v="3"/>
    <n v="160230"/>
    <s v="Customer Rescheduled - Consulta 22"/>
    <s v="FIAT"/>
    <d v="2024-10-07T00:00:00"/>
    <s v="Ouros"/>
    <s v="Inbound Premium"/>
    <n v="202.68"/>
    <n v="205"/>
    <n v="2.8363047015335613E-4"/>
    <s v="S2-External Customer driven schedule changes"/>
    <s v="Cost Recovery"/>
    <s v="APTIV MANUFATURA E SERVICOS DE-743893"/>
    <s v="DELFINGEN IT-VERONA SRL-7068019"/>
    <s v="Increase of customer"/>
    <s v="DHL Express SA"/>
    <s v="PTA-00189864"/>
    <s v="10777236;"/>
    <s v=";"/>
    <s v=";"/>
    <s v="Customer"/>
    <s v="Premium - Productive"/>
    <s v="lua.barbosa.ribeiro@aptiv.com"/>
    <s v="2024-10-04T02:56:43.89"/>
    <s v="2024-11-05T02:43:06.07"/>
    <s v="SA"/>
    <s v="Closed Recovered"/>
    <s v="0"/>
    <s v=""/>
    <s v="202.68"/>
    <s v="2024-10-17T00:00:00"/>
    <s v="10023"/>
    <s v="Q11"/>
    <s v=""/>
    <s v="202.68"/>
    <s v="Recoverable"/>
    <s v=""/>
    <s v="205"/>
    <s v="USD"/>
    <s v="LOCALITA VANZELLE 3"/>
    <s v="RIVOLI VERONESE"/>
    <s v="7068019"/>
    <s v="IT"/>
    <s v="EMEA"/>
    <s v="VR"/>
    <s v="37010"/>
    <s v="TV ANTONIO E FONSECA 250 BAIRRO"/>
    <s v="CONCEICAO DOS OUROS"/>
    <s v="743893"/>
    <s v="BR"/>
    <s v="SA"/>
    <s v="MG"/>
    <s v="37548-000"/>
    <s v="SPS"/>
    <s v="Approved"/>
    <s v="Carvalho, Eliane R"/>
    <s v="2024-10-04T03:09:51.00"/>
    <s v="0"/>
    <s v=""/>
    <s v="5731258853"/>
    <s v=""/>
    <s v="Customer"/>
    <s v=""/>
    <s v="Invoice"/>
    <s v="Invoice"/>
    <s v="FIAT"/>
    <s v=""/>
    <s v="0 Days 0 Hr 13 Min "/>
    <s v="250"/>
    <s v="Approved -  ;; Approved -  ;"/>
    <s v="202.68"/>
    <s v="202.68"/>
    <s v=";"/>
    <s v=";"/>
    <s v=";"/>
    <s v="BR"/>
    <s v="FIRE"/>
    <s v="USD"/>
    <s v=""/>
    <s v=""/>
    <s v=""/>
    <s v="CONSULTA 22: AUMENTO FIRE"/>
    <s v="1"/>
    <s v="1"/>
    <s v=""/>
    <s v=""/>
    <s v="0"/>
    <s v=""/>
    <s v=""/>
    <s v=""/>
    <s v=""/>
    <s v="505882451"/>
    <s v=""/>
    <s v=""/>
  </r>
  <r>
    <d v="2024-10-01T00:00:00"/>
    <x v="3"/>
    <n v="160261"/>
    <s v="Customer Rescheduled - Consulta 31 F3"/>
    <s v="PSA"/>
    <d v="2024-10-07T00:00:00"/>
    <s v="Paraisopolis"/>
    <s v="Inbound Premium"/>
    <n v="2742.73"/>
    <n v="860"/>
    <n v="3.8381774195959859E-3"/>
    <s v="S2-External Customer driven schedule changes"/>
    <s v="Cost Recovery"/>
    <s v="APTIV MANUFATURA E SERVICOS DE-724381"/>
    <s v="APTIV HOLDINGS FRANCE SAS-1082150"/>
    <s v="Increase of Customer"/>
    <s v="JAS DO BRASIL LTD"/>
    <s v="PTA-00191102"/>
    <s v="10738201;"/>
    <s v=";"/>
    <s v=";"/>
    <s v="Customer"/>
    <s v="Premium - Productive"/>
    <s v="lua.barbosa.ribeiro@aptiv.com"/>
    <s v="2024-10-04T04:41:00.86"/>
    <s v="2024-11-05T02:43:27.49"/>
    <s v="SA"/>
    <s v="Closed Recovered"/>
    <s v="0"/>
    <s v=""/>
    <s v="2742.73"/>
    <s v="2024-10-10T00:00:00"/>
    <s v="10012"/>
    <s v="Q11"/>
    <s v=""/>
    <s v="2742.73"/>
    <s v="Recoverable"/>
    <s v=""/>
    <s v="860"/>
    <s v="USD"/>
    <s v="ZONE INDUSTRIELLE"/>
    <s v="EPERNON"/>
    <s v="1082150"/>
    <s v="FR"/>
    <s v="EMEA"/>
    <s v="28"/>
    <s v="28230"/>
    <s v="AVENIDA AVELINO RIBEIRO, 900"/>
    <s v="PARAISOPOLIS"/>
    <s v="724381"/>
    <s v="BR"/>
    <s v="SA"/>
    <s v="MG"/>
    <s v="37660-000"/>
    <s v="SPS"/>
    <s v="Approved"/>
    <s v="Flores, Lorena"/>
    <s v="2024-10-10T11:43:20.00"/>
    <s v="0"/>
    <s v=""/>
    <s v="PAR48053038"/>
    <s v=""/>
    <s v="Customer"/>
    <s v=""/>
    <s v="Invoice"/>
    <s v="Invoice"/>
    <s v="PSA"/>
    <s v=""/>
    <s v="6 Days 7 Hr 2 Min "/>
    <s v=""/>
    <s v="Approved -  ;; Approved -  ;; Approved -  ;; Approved -  ;; Approved - Approved by Teams on 10/10. ;"/>
    <s v="2742.73"/>
    <s v="2742.73"/>
    <s v=";"/>
    <s v=";"/>
    <s v=";"/>
    <s v="BR"/>
    <s v="VOLETF3"/>
    <s v="USD"/>
    <s v=""/>
    <s v=""/>
    <s v=""/>
    <s v="CONSULTA 31: AUMENTO F3"/>
    <s v="1"/>
    <s v="1"/>
    <s v=""/>
    <s v=""/>
    <s v="0"/>
    <s v=""/>
    <s v=""/>
    <s v=""/>
    <s v=""/>
    <s v="219757144"/>
    <s v=""/>
    <s v=""/>
  </r>
  <r>
    <d v="2024-10-01T00:00:00"/>
    <x v="8"/>
    <n v="160313"/>
    <s v="Supplier delay"/>
    <s v="GM"/>
    <d v="2024-10-04T00:00:00"/>
    <s v="Pinhal"/>
    <s v="Inbound Premium"/>
    <n v="307.25"/>
    <n v="330.81"/>
    <n v="4.2996576847552137E-4"/>
    <s v="PC-Plant PC Resp"/>
    <s v="Cost Recovery"/>
    <s v="APTIV MANUFATURA E SERVICOS DE-728338"/>
    <s v="LEAR CAMANDUCAIA-761601"/>
    <s v="Frete especial com a Pituta devido à atraso de processo do Navio."/>
    <s v="TRANSPORTADORA PITUTA"/>
    <s v="PTA-00190180"/>
    <s v="35264699;"/>
    <s v=";"/>
    <s v=";"/>
    <s v="Supplier"/>
    <s v="Premium - Productive"/>
    <s v="maria.luiza.ferreira@aptiv.com"/>
    <s v="2024-10-04T06:16:14.96"/>
    <s v="2024-11-06T11:23:07.01"/>
    <s v="SA"/>
    <s v="Closed Recovered"/>
    <s v="0"/>
    <s v="2024-11-01T00:00:00"/>
    <s v="307.25"/>
    <s v="2024-10-04T00:00:00"/>
    <s v="10010"/>
    <s v="Q18"/>
    <s v=""/>
    <s v="1535.09"/>
    <s v="Recoverable"/>
    <s v=""/>
    <s v="1652.78"/>
    <s v="BRL"/>
    <s v="RODOVIA FERNAO DIAS KM 909 S/N"/>
    <s v="CAMANDUCAIA"/>
    <s v="761601"/>
    <s v="BR"/>
    <s v="SA"/>
    <s v="MG"/>
    <s v="37650-000"/>
    <s v="JOSE MONFARDINI N 3 845 LOTEAMENTO"/>
    <s v="ESPIRITO SANTO DO PINHAL"/>
    <s v="728338"/>
    <s v="BR"/>
    <s v="SA"/>
    <s v="SP"/>
    <s v="13990000"/>
    <s v="SPS"/>
    <s v="Approved"/>
    <s v="Edilson, Geraldo"/>
    <s v="2024-10-07T12:13:27.00"/>
    <s v="0"/>
    <s v="TRANSPORTADORA PITUTA"/>
    <s v=""/>
    <s v=""/>
    <s v="Aptiv"/>
    <s v="Aptiv"/>
    <s v="Personal Estimate"/>
    <s v="Invoice"/>
    <s v=""/>
    <s v="SUMIDENSO MEDIATECH MEXICO-736480"/>
    <s v="2 Days 17 Hr 57 Min "/>
    <s v="500"/>
    <s v="Approved -  ;; Approved -  ;; Approved -  ;"/>
    <s v="307.25"/>
    <s v="307.25"/>
    <s v=";"/>
    <s v=";"/>
    <s v=";"/>
    <s v="BR"/>
    <s v="LIFT GATE"/>
    <s v="BRL"/>
    <s v="SUMITOMO ELECTRIC INDUSTRIES, LTD  ULT DUNS   690556345"/>
    <s v=""/>
    <s v=""/>
    <s v="A coleta foi realizada na Lear Camanducaia, será cobrada da Sumidenso Brasil."/>
    <s v="0.20015212"/>
    <s v="0.20015212"/>
    <s v=""/>
    <s v=""/>
    <s v="0"/>
    <s v="BRL"/>
    <s v="0.20015212"/>
    <s v=""/>
    <s v=""/>
    <s v=""/>
    <s v=""/>
    <s v=""/>
  </r>
  <r>
    <d v="2024-10-01T00:00:00"/>
    <x v="5"/>
    <n v="160314"/>
    <s v="APTIV Shipment delay"/>
    <s v="FIAT"/>
    <d v="2024-10-04T00:00:00"/>
    <s v="Paraisopolis"/>
    <s v="Outbound Premium"/>
    <n v="467.56"/>
    <n v="467.56"/>
    <n v="6.5430364429101633E-4"/>
    <s v="OOOT-Other/Sales"/>
    <s v="Normal"/>
    <s v="FCA FIAT CHRYSLER AUTOMOVEIS BRASIL-7049121"/>
    <s v="APTIV MANUFATURA E SERVICOS DE-733223"/>
    <s v="Solicitado por Cicero Ferreira. Atendimento ao cliente risco de ruptura na linha "/>
    <s v="TRANSPORTADORA PITUTA"/>
    <s v="PTA-00190179"/>
    <s v="35536144  ;"/>
    <s v="180;"/>
    <s v=";"/>
    <s v="Aptiv"/>
    <s v="Premium - Productive"/>
    <s v="aniger.f.martins@aptiv.com"/>
    <s v="2024-10-04T06:18:40.77"/>
    <s v="2024-10-07T12:13:06.00"/>
    <s v="SA"/>
    <s v="Closed Not Recovered"/>
    <s v="0"/>
    <s v=""/>
    <s v="0"/>
    <s v=""/>
    <s v="10012"/>
    <s v="Q11"/>
    <s v=""/>
    <s v=""/>
    <s v="Non-Recoverable"/>
    <s v=""/>
    <s v="2336.03"/>
    <s v=""/>
    <s v="AVENIDA AVELINO RIBEIRO, 900"/>
    <s v="PARAISOPOLIS"/>
    <s v="733223"/>
    <s v="BR"/>
    <s v="SA"/>
    <s v="MG"/>
    <s v="37660-000"/>
    <s v="AV. CONTORNO 3455"/>
    <s v="BETIM"/>
    <s v="7049121"/>
    <s v="BR"/>
    <s v="SA"/>
    <s v="MG"/>
    <s v="32669-900"/>
    <s v="SPS"/>
    <s v="Approved"/>
    <s v="Edilson, Geraldo"/>
    <s v="2024-10-07T12:13:06.00"/>
    <s v="0"/>
    <s v=""/>
    <s v=""/>
    <s v=""/>
    <s v="Aptiv"/>
    <s v=""/>
    <s v="Email Quote"/>
    <s v=""/>
    <s v=""/>
    <s v=""/>
    <s v="2 Days 17 Hr 54 Min "/>
    <s v="500"/>
    <s v="Approved -  ;; Approved -  ;; Approved -  ;"/>
    <s v="467.56"/>
    <s v="467.56"/>
    <s v=";"/>
    <s v=";"/>
    <s v=";"/>
    <s v="BR"/>
    <s v="FGPILLOT "/>
    <s v="BRL"/>
    <s v=""/>
    <s v=""/>
    <s v=""/>
    <s v="Solicitado por Cicero Ferreira. Atendimento ao cliente risco de ruptura na linha "/>
    <s v="0.20015212"/>
    <s v=""/>
    <s v=""/>
    <s v=""/>
    <s v="0"/>
    <s v=""/>
    <s v=""/>
    <s v=""/>
    <s v=""/>
    <s v=""/>
    <s v="491321882"/>
    <s v=""/>
  </r>
  <r>
    <d v="2024-10-01T00:00:00"/>
    <x v="3"/>
    <n v="160446"/>
    <s v="Customer Rescheduled - Consulta 31 F3"/>
    <s v="PSA"/>
    <d v="2024-10-14T00:00:00"/>
    <s v="Paraisopolis"/>
    <s v="Inbound Premium"/>
    <n v="624.66"/>
    <n v="309"/>
    <n v="8.741494448687361E-4"/>
    <s v="S2-External Customer driven schedule changes"/>
    <s v="Cost Recovery"/>
    <s v="APTIV MANUFATURA E SERVICOS DE-733223"/>
    <s v="G CARTIER TECHNOLOGIES-1019520"/>
    <s v="AUMENTO DO CLIENTE"/>
    <s v="DHL Express SA"/>
    <s v="PTA-00190258"/>
    <s v="10768906;"/>
    <s v=";"/>
    <s v=";"/>
    <s v="Customer"/>
    <s v="Premium - Productive"/>
    <s v="Moraes.Arnaldo@aptiv.com"/>
    <s v="2024-10-07T01:08:02.50"/>
    <s v="2024-11-05T02:48:43.66"/>
    <s v="SA"/>
    <s v="Closed Recovered"/>
    <s v="0"/>
    <s v=""/>
    <s v="624.66"/>
    <s v=""/>
    <s v="10012"/>
    <s v="Q11"/>
    <s v=""/>
    <s v="624.66"/>
    <s v="Recoverable"/>
    <s v=""/>
    <s v="309"/>
    <s v="USD"/>
    <s v="ZAC LES GRANDS PRES"/>
    <s v="CLUSES"/>
    <s v="1019520"/>
    <s v="FR"/>
    <s v="EMEA"/>
    <s v="41"/>
    <s v="74300"/>
    <s v="AVENIDA AVELINO RIBEIRO, 900"/>
    <s v="PARAISOPOLIS"/>
    <s v="733223"/>
    <s v="BR"/>
    <s v="SA"/>
    <s v="MG"/>
    <s v="37660-000"/>
    <s v="SPS"/>
    <s v="Approved"/>
    <s v="Edilson, Geraldo"/>
    <s v="2024-10-07T08:04:47.00"/>
    <s v="0"/>
    <s v=""/>
    <s v="1462293840"/>
    <s v=""/>
    <s v="Customer"/>
    <s v=""/>
    <s v="Invoice"/>
    <s v="Invoice"/>
    <s v="PSA"/>
    <s v=""/>
    <s v="0 Days 6 Hr 56 Min "/>
    <s v="500"/>
    <s v="Approved -  ;; Approved -  ;; Approved -  ;"/>
    <s v="624.66"/>
    <s v="624.66"/>
    <s v=";"/>
    <s v=";"/>
    <s v=";"/>
    <s v="BR"/>
    <s v="F3"/>
    <s v="USD"/>
    <s v=""/>
    <s v=""/>
    <s v=""/>
    <s v="CONSULTA 31: AUMENTO F3"/>
    <s v="1"/>
    <s v="1"/>
    <s v=""/>
    <s v=""/>
    <s v="0"/>
    <s v=""/>
    <s v=""/>
    <s v=""/>
    <s v=""/>
    <s v="383414612"/>
    <s v=""/>
    <s v=""/>
  </r>
  <r>
    <d v="2024-10-01T00:00:00"/>
    <x v="2"/>
    <n v="160454"/>
    <s v="Internal strategy "/>
    <s v="VW"/>
    <d v="2024-10-08T00:00:00"/>
    <s v="Pinhal"/>
    <s v="Inbound Premium"/>
    <n v="320.67"/>
    <n v="320"/>
    <n v="4.4874572165026994E-4"/>
    <s v="PC-Plant PC Resp"/>
    <s v="Cost Recovery"/>
    <s v="APTIV MANUFATURA E SERVICOS DE-728338"/>
    <s v="FEP FAHRZEUGELEKTRIK PIRNA GMBH-7046317"/>
    <s v="Aéreo necessário devido à Discount aplicado no EDI."/>
    <s v="DHL Express SA"/>
    <s v="PTA-00190206"/>
    <s v="15368578;"/>
    <s v=";"/>
    <s v=";"/>
    <s v="Aptiv"/>
    <s v="Premium - Productive"/>
    <s v="Guilherme.Lucio@aptiv.com"/>
    <s v="2024-10-07T01:37:14.35"/>
    <s v="2024-11-01T02:55:43.52"/>
    <s v="SA"/>
    <s v="Closed Recovered"/>
    <s v="0"/>
    <s v=""/>
    <s v="320.67"/>
    <s v="2024-10-07T00:00:00"/>
    <s v="10010"/>
    <s v="Q18"/>
    <s v=""/>
    <s v="320.67"/>
    <s v="Non-Recoverable"/>
    <s v=""/>
    <s v="320"/>
    <s v="USD"/>
    <s v="HUGO-KUETTNER-STR. 8"/>
    <s v="PIRNA"/>
    <s v="7046317"/>
    <s v="DE"/>
    <s v="EMEA"/>
    <s v="SN"/>
    <s v="01796"/>
    <s v="JOSE MONFARDINI N 3 845 LOTEAMENTO"/>
    <s v="ESPIRITO SANTO DO PINHAL"/>
    <s v="728338"/>
    <s v="BR"/>
    <s v="SA"/>
    <s v="SP"/>
    <s v="13990000"/>
    <s v="SPS"/>
    <s v="Approved"/>
    <s v="Edilson, Geraldo"/>
    <s v="2024-10-07T03:21:12.00"/>
    <s v="0"/>
    <s v=""/>
    <s v="3612482554"/>
    <s v=""/>
    <s v="Aptiv"/>
    <s v=""/>
    <s v="Personal Estimate"/>
    <s v="Invoice"/>
    <s v=""/>
    <s v=""/>
    <s v="0 Days 1 Hr 43 Min "/>
    <s v="500"/>
    <s v="Approved -  ;; Approved -  ;; Approved -  ;"/>
    <s v="320.67"/>
    <s v="320.67"/>
    <s v=";"/>
    <s v=";"/>
    <s v=";"/>
    <s v="BR"/>
    <s v="MOTOR TAOS"/>
    <s v="USD"/>
    <s v=""/>
    <s v=""/>
    <s v=""/>
    <s v=""/>
    <s v="1"/>
    <s v="1"/>
    <s v=""/>
    <s v=""/>
    <s v="0"/>
    <s v=""/>
    <s v=""/>
    <s v=""/>
    <s v=""/>
    <s v="177220647"/>
    <s v=""/>
    <s v=""/>
  </r>
  <r>
    <d v="2024-10-01T00:00:00"/>
    <x v="7"/>
    <n v="160458"/>
    <s v="Stock divergence"/>
    <s v="GM"/>
    <d v="2024-10-08T00:00:00"/>
    <s v="Pinhal"/>
    <s v="Inbound Premium"/>
    <n v="144.82"/>
    <n v="85"/>
    <n v="2.0266116384255492E-4"/>
    <s v="T1-Transportation"/>
    <s v="Cost Recovery"/>
    <s v="APTIV MANUFATURA E SERVICOS DE-728338"/>
    <s v="MOLEX ELEKTRONIK GMBH-7005671"/>
    <s v="Material sendo consumido a mais do que o nivelado, realizando analise juntamente ao time de PCP para validação."/>
    <s v="DHL Express SA"/>
    <s v="PTA-00190202"/>
    <s v="13846758;"/>
    <s v=";"/>
    <s v=";"/>
    <s v="Aptiv"/>
    <s v="Premium - Productive"/>
    <s v="Guilherme.Lucio@aptiv.com"/>
    <s v="2024-10-07T01:58:39.07"/>
    <s v="2024-11-01T03:16:41.18"/>
    <s v="SA"/>
    <s v="Closed Recovered"/>
    <s v="0"/>
    <s v=""/>
    <s v="144.82"/>
    <s v="2024-10-07T00:00:00"/>
    <s v="10010"/>
    <s v="Q18"/>
    <s v=""/>
    <s v="144.82"/>
    <s v="Non-Recoverable"/>
    <s v=""/>
    <s v="85"/>
    <s v="USD"/>
    <s v="GRASHOFSTR. 17"/>
    <s v="ETTLINGEN"/>
    <s v="7005671"/>
    <s v="DE"/>
    <s v="EMEA"/>
    <s v="BW"/>
    <s v="76275"/>
    <s v="JOSE MONFARDINI N 3 845 LOTEAMENTO"/>
    <s v="ESPIRITO SANTO DO PINHAL"/>
    <s v="728338"/>
    <s v="BR"/>
    <s v="SA"/>
    <s v="SP"/>
    <s v="13990000"/>
    <s v="SPS"/>
    <s v="Approved"/>
    <s v="Carvalho, Eliane R"/>
    <s v="2024-10-07T02:27:08.00"/>
    <s v="0"/>
    <s v=""/>
    <s v="9026872190"/>
    <s v=""/>
    <s v="Transportation"/>
    <s v=""/>
    <s v="Personal Estimate"/>
    <s v="Invoice"/>
    <s v=""/>
    <s v=""/>
    <s v="0 Days 0 Hr 28 Min "/>
    <s v="250"/>
    <s v="Approved -  ;; Approved -  ;"/>
    <s v="144.82"/>
    <s v="144.82"/>
    <s v=";"/>
    <s v=";"/>
    <s v=";"/>
    <s v="BR"/>
    <s v="ENGINE"/>
    <s v="USD"/>
    <s v=""/>
    <s v=""/>
    <s v=""/>
    <s v=""/>
    <s v="1"/>
    <s v="1"/>
    <s v=""/>
    <s v=""/>
    <s v="0"/>
    <s v=""/>
    <s v=""/>
    <s v=""/>
    <s v=""/>
    <s v="006944334"/>
    <s v=""/>
    <s v=""/>
  </r>
  <r>
    <d v="2024-10-01T00:00:00"/>
    <x v="12"/>
    <n v="160460"/>
    <s v="Port Strike + Vessel delay"/>
    <s v="GM"/>
    <d v="2024-10-08T00:00:00"/>
    <s v="Pinhal"/>
    <s v="Inbound Premium"/>
    <n v="1361.3"/>
    <n v="1549"/>
    <n v="1.9050037449169315E-3"/>
    <s v="PORT-PORT DELAYS / STRIKE"/>
    <s v="Normal"/>
    <s v="APTIV MANUFATURA E SERVICOS DE-727173"/>
    <s v="LITTELFUSE-1072740"/>
    <s v="Air required due to strike at US ports and also ETA delays due to port congestion."/>
    <s v="JAS DO BRASIL LTD"/>
    <s v="PTA-00191101"/>
    <s v="15485097;"/>
    <s v=";"/>
    <s v=";"/>
    <s v="Aptiv"/>
    <s v="Premium - Productive"/>
    <s v="rodrigo.perez@aptiv.com"/>
    <s v="2024-10-07T02:01:39.90"/>
    <s v="2024-11-04T06:44:46.27"/>
    <s v="SA"/>
    <s v="Closed Not Recovered"/>
    <s v="0"/>
    <s v=""/>
    <s v="1361.3"/>
    <s v="2024-10-07T00:00:00"/>
    <s v="10010"/>
    <s v="Q18"/>
    <s v=""/>
    <s v="1361.3"/>
    <s v="Non-Recoverable"/>
    <s v=""/>
    <s v="1549"/>
    <s v="USD"/>
    <s v="1650 S CENTRAL AVE"/>
    <s v="COMPTON"/>
    <s v="1072740"/>
    <s v="US"/>
    <s v="NA"/>
    <s v="CA"/>
    <s v="90220-5317"/>
    <s v="JOSE MONFARDINI N 3 845 LOTEAMENTO"/>
    <s v="ESPIRITO SANTO DO PINHAL"/>
    <s v="727173"/>
    <s v="BR"/>
    <s v="SA"/>
    <s v="SP"/>
    <s v="13990000"/>
    <s v="SPS"/>
    <s v="Approved"/>
    <s v="Flores, Lorena"/>
    <s v="2024-10-10T11:43:07.00"/>
    <s v="0"/>
    <s v=""/>
    <s v="HGC48070570"/>
    <s v=""/>
    <s v="Significant_event"/>
    <s v=""/>
    <s v="Personal Estimate"/>
    <s v="Invoice"/>
    <s v=""/>
    <s v=""/>
    <s v="3 Days 9 Hr 41 Min "/>
    <s v=""/>
    <s v="Approved -  ;; Approved -  ;; Approved -  ;; Approved -  ;; Approved - Approved by Teams on 10/10. ;"/>
    <s v="1361.3"/>
    <s v="1361.3"/>
    <s v=";"/>
    <s v=";"/>
    <s v=";"/>
    <s v="BR"/>
    <s v="BODY"/>
    <s v="USD"/>
    <s v=""/>
    <s v=""/>
    <s v=""/>
    <s v="12092078/12092079/12092081/12191645/13815970/13815972/13815974/13943321/15545221/15545223/15545224/15545225/15545226/15545227/15545228/15545230/33239316/33257459/33312667/33362355"/>
    <s v="1"/>
    <s v="1"/>
    <s v=""/>
    <s v=""/>
    <s v="0"/>
    <s v=""/>
    <s v=""/>
    <s v=""/>
    <s v=""/>
    <s v="079084255"/>
    <s v=""/>
    <s v=""/>
  </r>
  <r>
    <d v="2024-10-01T00:00:00"/>
    <x v="0"/>
    <n v="160467"/>
    <s v="Project - prototypes/ samples - recovered"/>
    <s v="GM"/>
    <d v="2024-10-07T00:00:00"/>
    <s v="Pinhal"/>
    <s v="Inbound Premium"/>
    <n v="1791.62"/>
    <n v="1791.62"/>
    <n v="2.5071937188482132E-3"/>
    <s v="E1P-Prototypes/Samples"/>
    <s v="Cost Recovery"/>
    <s v="APTIV MANUFATURA E SERVICOS DE-734252"/>
    <s v="APTIV C/O PENSKE EL PASO - FV31-764964"/>
    <s v="Ultimo frete referente a inicitaiva da troca de Sumidenso para Aptiv NA, custo do frete será incluso na iniciativa "/>
    <s v="JAS DO BRASIL LTD"/>
    <s v="PTA-00191100"/>
    <s v="35811498;"/>
    <s v=";"/>
    <s v=";"/>
    <s v="Aptiv"/>
    <s v="Premium - Productive"/>
    <s v="Stefany.Tressoldi@aptiv.com"/>
    <s v="2024-10-07T02:28:41.26"/>
    <s v="2024-10-10T11:42:54.00"/>
    <s v="SA"/>
    <s v="Closed Recovered"/>
    <s v="0"/>
    <s v=""/>
    <s v="1791.62"/>
    <s v=""/>
    <s v="10010"/>
    <s v="Q18"/>
    <s v=""/>
    <s v="1791.62"/>
    <s v="Recoverable"/>
    <s v=""/>
    <s v="1791.62"/>
    <s v="USD"/>
    <s v="48 WALTER JONES BLVD, BUILDING B"/>
    <s v="EL PASO"/>
    <s v="764964"/>
    <s v="US"/>
    <s v="NA"/>
    <s v="TX"/>
    <s v="79906"/>
    <s v="JOSE MONFARDINI N 3 845 LOTEAMENTO"/>
    <s v="CITY  ESPIRITO SANTO DO PINHAL"/>
    <s v="734252"/>
    <s v="BR"/>
    <s v="SA"/>
    <s v="SP"/>
    <s v="13990000"/>
    <s v="SPS"/>
    <s v="Approved"/>
    <s v="Flores, Lorena"/>
    <s v="2024-10-10T11:42:54.00"/>
    <s v="0"/>
    <s v=""/>
    <s v=""/>
    <s v=""/>
    <s v="Aptiv"/>
    <s v=""/>
    <s v="Invoice"/>
    <s v="Invoice"/>
    <s v="GM"/>
    <s v=""/>
    <s v="3 Days 9 Hr 14 Min "/>
    <s v=""/>
    <s v="Approved -  ;; Approved -  ;; Approved -  ;; Approved -  ;; Approved - Approved by Teams on 10/10. ;"/>
    <s v="1791.62"/>
    <s v="1791.62"/>
    <s v=";"/>
    <s v=";"/>
    <s v=";"/>
    <s v="BR"/>
    <s v="BSUV/PUP"/>
    <s v="USD"/>
    <s v=""/>
    <s v=""/>
    <s v=""/>
    <s v=""/>
    <s v="1"/>
    <s v="1"/>
    <s v=""/>
    <s v=""/>
    <s v="0"/>
    <s v=""/>
    <s v=""/>
    <s v=""/>
    <s v=""/>
    <s v=""/>
    <s v=""/>
    <s v=""/>
  </r>
  <r>
    <d v="2024-10-01T00:00:00"/>
    <x v="7"/>
    <n v="160475"/>
    <s v="Stock divergence"/>
    <s v="PSA"/>
    <d v="2024-10-08T00:00:00"/>
    <s v="Paraisopolis"/>
    <s v="Inbound Premium"/>
    <n v="1002.43"/>
    <n v="350"/>
    <n v="1.4028009285367514E-3"/>
    <s v="S1I-Inventory loss/adjustments"/>
    <s v="Normal"/>
    <s v="APTIV MANUFATURA E SERVICOS DE-724381"/>
    <s v="VM INDUSTRIES-7069153"/>
    <s v="Divergencia de estoque"/>
    <s v="JAS DO BRASIL LTD"/>
    <s v="PTA-00190259"/>
    <s v="33136402;"/>
    <s v=";"/>
    <s v=";"/>
    <s v="Aptiv"/>
    <s v="Premium - Productive"/>
    <s v="lua.barbosa.ribeiro@aptiv.com"/>
    <s v="2024-10-07T02:52:04.80"/>
    <s v="2024-10-14T07:52:34.16"/>
    <s v="SA"/>
    <s v="Closed Not Recovered"/>
    <s v="0"/>
    <s v=""/>
    <s v="1002.43"/>
    <s v="2024-10-14T00:00:00"/>
    <s v="10012"/>
    <s v="Q11"/>
    <s v=""/>
    <s v="925.43"/>
    <s v="Non-Recoverable"/>
    <s v=""/>
    <s v="350"/>
    <s v="EUR"/>
    <s v="8 RUE D ALEMBERT"/>
    <s v="VILLEMUR SUR TARN"/>
    <s v="7069153"/>
    <s v="FR"/>
    <s v="EMEA"/>
    <s v="OCC"/>
    <s v="31340"/>
    <s v="AVENIDA AVELINO RIBEIRO, 900"/>
    <s v="PARAISOPOLIS"/>
    <s v="724381"/>
    <s v="BR"/>
    <s v="SA"/>
    <s v="MG"/>
    <s v="37660-000"/>
    <s v="SPS"/>
    <s v="Approved"/>
    <s v="Edilson, Geraldo"/>
    <s v="2024-10-07T08:05:07.00"/>
    <s v="0"/>
    <s v=""/>
    <s v="TLS48057592"/>
    <s v=""/>
    <s v="Aptiv"/>
    <s v=""/>
    <s v="Invoice"/>
    <s v="Invoice"/>
    <s v=""/>
    <s v=""/>
    <s v="0 Days 5 Hr 13 Min "/>
    <s v="500"/>
    <s v="Approved -  ;; Approved -  ;; Approved -  ;"/>
    <s v="1002.43"/>
    <s v="1002.43"/>
    <s v=";"/>
    <s v=";"/>
    <s v=";"/>
    <s v="BR"/>
    <s v="PLANCHE M69"/>
    <s v="USD"/>
    <s v=""/>
    <s v=""/>
    <s v=""/>
    <s v="13879001"/>
    <s v="1"/>
    <s v="1.0832"/>
    <s v=""/>
    <s v=""/>
    <s v="0"/>
    <s v=""/>
    <s v=""/>
    <s v=""/>
    <s v=""/>
    <s v="261486339"/>
    <s v=""/>
    <s v=""/>
  </r>
  <r>
    <d v="2024-10-01T00:00:00"/>
    <x v="12"/>
    <n v="160485"/>
    <s v="Port Strike + Vessel delay"/>
    <s v="VW"/>
    <d v="2024-10-08T00:00:00"/>
    <s v="Pinhal"/>
    <s v="Inbound Premium"/>
    <n v="410.71"/>
    <n v="410.71"/>
    <n v="5.7474773236967089E-4"/>
    <s v="PC-Plant PC Resp"/>
    <s v="Normal"/>
    <s v="APTIV MANUFATURA E SERVICOS DE-727173"/>
    <s v="Empresa de Transportes Covre-Dummy"/>
    <s v="Emergencial com a Covre, parada de linha devido ao atraso de atracação do navio MSC PHOENIX, processos M0725/24 e M0788/24."/>
    <s v="EMPRESA DE TRANSPORTES COVRE"/>
    <s v="PTA-00190257"/>
    <s v="15363701;"/>
    <s v=";"/>
    <s v=";"/>
    <s v="Aptiv"/>
    <s v="Premium - Productive"/>
    <s v="Guilherme.Lucio@aptiv.com"/>
    <s v="2024-10-07T06:00:31.37"/>
    <s v="2024-11-05T02:37:15.71"/>
    <s v="SA"/>
    <s v="Closed Not Recovered"/>
    <s v="0"/>
    <s v=""/>
    <s v="0"/>
    <s v="2024-10-07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10-07T08:04:22.00"/>
    <s v="0"/>
    <s v="EMPRESA DE TRANSPORTES COVRE"/>
    <s v="EMERGENCIAL"/>
    <s v=""/>
    <s v="Aptiv"/>
    <s v=""/>
    <s v="Personal Estimate"/>
    <s v="Personal Estimate"/>
    <s v=""/>
    <s v=""/>
    <s v="0 Days 2 Hr 3 Min "/>
    <s v="500"/>
    <s v="Approved -  ;; Approved -  ;; Approved -  ;"/>
    <s v="410.71"/>
    <s v="410.71"/>
    <s v=";"/>
    <s v=";"/>
    <s v=";"/>
    <s v="BR"/>
    <s v="PRINCIPAL GP"/>
    <s v="USD"/>
    <s v=""/>
    <s v=""/>
    <s v=""/>
    <s v=""/>
    <s v="1"/>
    <s v="1"/>
    <s v=""/>
    <s v=""/>
    <s v="0"/>
    <s v=""/>
    <s v=""/>
    <s v=""/>
    <s v=""/>
    <s v=""/>
    <s v=""/>
    <s v=""/>
  </r>
  <r>
    <d v="2024-10-01T00:00:00"/>
    <x v="12"/>
    <n v="160488"/>
    <s v="Port Strike + Vessel delay"/>
    <s v="GM"/>
    <d v="2024-10-08T00:00:00"/>
    <s v="Pinhal"/>
    <s v="Inbound Premium"/>
    <n v="410.71"/>
    <n v="410.71"/>
    <n v="5.7474773236967089E-4"/>
    <s v="PC-Plant PC Resp"/>
    <s v="Normal"/>
    <s v="APTIV MANUFATURA E SERVICOS DE-727173"/>
    <s v="Empresa de Transportes Covre-Dummy"/>
    <s v="Emergencial com a Covre, parada de linha devido ao atraso de atracação do navio MSC ROMANE, processos M0681/24 e M0720/24."/>
    <s v="EMPRESA DE TRANSPORTES COVRE"/>
    <s v="PTA-00190262"/>
    <s v="33103182;"/>
    <s v=";"/>
    <s v=";"/>
    <s v="Aptiv"/>
    <s v="Premium - Productive"/>
    <s v="Guilherme.Lucio@aptiv.com"/>
    <s v="2024-10-07T06:01:16.09"/>
    <s v="2024-11-05T02:39:04.77"/>
    <s v="SA"/>
    <s v="Closed Not Recovered"/>
    <s v="0"/>
    <s v=""/>
    <s v="0"/>
    <s v="2024-10-07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10-07T08:41:52.00"/>
    <s v="0"/>
    <s v="EMPRESA DE TRANSPORTES COVRE"/>
    <s v="EMERGENCIAL"/>
    <s v=""/>
    <s v="Aptiv"/>
    <s v=""/>
    <s v="Personal Estimate"/>
    <s v="Personal Estimate"/>
    <s v=""/>
    <s v=""/>
    <s v="0 Days 2 Hr 40 Min "/>
    <s v="500"/>
    <s v="Approved -  ;; Approved -  ;; Approved -  ;"/>
    <s v="410.71"/>
    <s v="410.71"/>
    <s v=";"/>
    <s v=";"/>
    <s v=";"/>
    <s v="BR"/>
    <s v="IP"/>
    <s v="USD"/>
    <s v=""/>
    <s v=""/>
    <s v=""/>
    <s v=""/>
    <s v="1"/>
    <s v="1"/>
    <s v=""/>
    <s v=""/>
    <s v="0"/>
    <s v=""/>
    <s v=""/>
    <s v=""/>
    <s v=""/>
    <s v=""/>
    <s v=""/>
    <s v=""/>
  </r>
  <r>
    <d v="2024-10-01T00:00:00"/>
    <x v="0"/>
    <n v="160546"/>
    <s v="Project - prototypes/ samples - recovered"/>
    <s v="CNH COMBINE"/>
    <d v="2024-10-07T00:00:00"/>
    <s v="Paraisopolis"/>
    <s v="Inbound Premium"/>
    <n v="45.68"/>
    <n v="51.56"/>
    <n v="6.3924609614196301E-5"/>
    <s v="OOOT-Other/Sales"/>
    <s v="Cost Recovery"/>
    <s v="APTIV MANUFATURA E SERVICOS DE-733223"/>
    <s v="SERENDIPITY ELECTRONICS-749804"/>
    <s v="PEÇAS PARA DESENVOLVIMENTO DE FERRAMENTAL E PRODUÇÃO DE MASTER HARNESS CUSTO RECUPERADO NQE 581-24"/>
    <s v="DHL Express SA"/>
    <s v="PTA-00190255"/>
    <s v="35918075;"/>
    <s v="200;"/>
    <s v="4.08;"/>
    <s v="Aptiv"/>
    <s v="Premium - Productive"/>
    <s v="Alex.O.Lima@aptiv.com"/>
    <s v="2024-10-07T06:41:31.67"/>
    <s v="2024-10-17T12:29:23.25"/>
    <s v="SA"/>
    <s v="Closed Recovered"/>
    <s v="0"/>
    <s v=""/>
    <s v="45.68"/>
    <s v=""/>
    <s v="10012"/>
    <s v="Q11"/>
    <s v=""/>
    <s v="45.68"/>
    <s v="Recoverable"/>
    <s v="NQE 581-24"/>
    <s v="51.56"/>
    <s v="USD"/>
    <s v="152 E MAIN ST"/>
    <s v="HUNTINGTON"/>
    <s v="749804"/>
    <s v="US"/>
    <s v="NA"/>
    <s v="NY"/>
    <s v="11743-2958"/>
    <s v="AVENIDA AVELINO RIBEIRO, 900"/>
    <s v="PARAISOPOLIS"/>
    <s v="733223"/>
    <s v="BR"/>
    <s v="SA"/>
    <s v="MG"/>
    <s v="37660-000"/>
    <s v="SPS"/>
    <s v="Approved"/>
    <s v="Carvalho, Eliane R"/>
    <s v="2024-10-07T07:38:45.00"/>
    <s v="0"/>
    <s v="DHL Express SA"/>
    <s v="5411719902"/>
    <s v=""/>
    <s v="Aptiv"/>
    <s v=""/>
    <s v="Invoice"/>
    <s v="Invoice"/>
    <s v="CNH COMBINE"/>
    <s v=""/>
    <s v="0 Days 0 Hr 57 Min "/>
    <s v="250"/>
    <s v="Approved -  ;; Approved -  ;"/>
    <s v="45.68"/>
    <s v="45.68"/>
    <s v=";"/>
    <s v="10x10x8;"/>
    <s v=";"/>
    <s v="BR"/>
    <s v="CNH SUGARCANE"/>
    <s v="USD"/>
    <s v=""/>
    <s v=""/>
    <s v="Kg"/>
    <s v="PEÇAS PARA DESENVOLVIMENTO DE FERRAMENTAL E PRODUÇÃO DE MASTER HARNESS CUSTO RECUPERADO NA COTAÇÃO NQE 581-24"/>
    <s v="1"/>
    <s v="1"/>
    <s v=""/>
    <s v="51.56"/>
    <s v="51.56"/>
    <s v="USD"/>
    <s v="1"/>
    <s v=""/>
    <s v=""/>
    <s v=""/>
    <s v=""/>
    <s v=""/>
  </r>
  <r>
    <d v="2024-10-01T00:00:00"/>
    <x v="3"/>
    <n v="160688"/>
    <s v="Customer Rescheduled - Consulta 31 F3"/>
    <s v="PSA"/>
    <d v="2024-10-08T00:00:00"/>
    <s v="Paraisopolis"/>
    <s v="Inbound Premium"/>
    <n v="914.07"/>
    <n v="914.07"/>
    <n v="1.2791499104651582E-3"/>
    <s v="C4-Capacity-External Customer Resp"/>
    <s v="Cost Recovery"/>
    <s v="Paraisopolis-10012"/>
    <s v="Hutchinson-Dummy"/>
    <s v="CONSULTA 31: AUMENTO F3"/>
    <s v="DHL Express SA"/>
    <s v="PTA-00192557"/>
    <s v="13607038;"/>
    <s v=";"/>
    <s v=";"/>
    <s v="Customer"/>
    <s v="Premium - Productive"/>
    <s v="rodrigo.fernandes@aptiv.com"/>
    <s v="2024-10-08T11:38:25.28"/>
    <s v="2024-10-18T06:41:34.00"/>
    <s v="SA"/>
    <s v="Open"/>
    <s v="0"/>
    <s v=""/>
    <s v="0"/>
    <s v=""/>
    <s v="10012"/>
    <s v="Q11"/>
    <s v=""/>
    <s v=""/>
    <s v="Recoverable"/>
    <s v=""/>
    <s v="914.07"/>
    <s v=""/>
    <s v="PI Las Capellanías, C/ Molineros, 2"/>
    <s v="."/>
    <s v="Dummy"/>
    <s v="ES"/>
    <s v="EMEA"/>
    <s v="."/>
    <s v="."/>
    <s v="Av. Avelino Ribeiro, 900"/>
    <s v="PARAISOPOLIS"/>
    <s v="10012"/>
    <s v="BR"/>
    <s v="SA"/>
    <s v="Minas Gerais"/>
    <s v="37660-000"/>
    <s v="SPS"/>
    <s v="Approved"/>
    <s v="Flores, Lorena"/>
    <s v="2024-10-18T06:41:34.00"/>
    <s v="0"/>
    <s v=""/>
    <s v=""/>
    <s v=""/>
    <s v="Customer"/>
    <s v=""/>
    <s v="Invoice"/>
    <s v=""/>
    <s v="PSA"/>
    <s v=""/>
    <s v="10 Days 7 Hr 3 Min "/>
    <s v=""/>
    <s v="Approved -  ;; Approved -  ;; Approved -  ;; Approved -  ;; Approved - Approved by Teams 10/18. ;"/>
    <s v="914.07"/>
    <s v="914.07"/>
    <s v=";"/>
    <s v=";"/>
    <s v=";"/>
    <s v="BR"/>
    <s v="F3"/>
    <s v="USD"/>
    <s v=""/>
    <s v=""/>
    <s v=""/>
    <s v="CONSULTA 31: AUMENTO F3"/>
    <s v="1"/>
    <s v=""/>
    <s v=""/>
    <s v=""/>
    <s v="0"/>
    <s v=""/>
    <s v=""/>
    <s v=""/>
    <s v=""/>
    <s v=""/>
    <s v=""/>
    <s v=""/>
  </r>
  <r>
    <d v="2024-10-01T00:00:00"/>
    <x v="12"/>
    <n v="160697"/>
    <s v="Port Strike + Vessel delay"/>
    <s v="FIAT"/>
    <d v="2024-10-08T00:00:00"/>
    <s v="Paraisopolis"/>
    <s v="Inbound Premium"/>
    <n v="480"/>
    <n v="480"/>
    <n v="6.7171218508787719E-4"/>
    <s v="PORT-PORT DELAYS / STRIKE"/>
    <s v="Normal"/>
    <s v="APTIV MANUFATURA E SERVICOS DE-724381"/>
    <s v="COVRE TRANSPORTES-Dummy"/>
    <s v="ATRASO NA ATRACAÇÃO DEVIDO CONSGESTIONAMENTO DOS PORTOS"/>
    <s v="EMPRESA DE TRANSPORTES COVRE"/>
    <s v="PTA-00190530"/>
    <s v="13959101;"/>
    <s v=";"/>
    <s v=";"/>
    <s v="Aptiv"/>
    <s v="Premium - Productive"/>
    <s v="Moraes.Arnaldo@aptiv.com"/>
    <s v="2024-10-08T12:25:26.52"/>
    <s v="2024-10-11T12:24:37.06"/>
    <s v="SA"/>
    <s v="Closed Not Recovered"/>
    <s v="0"/>
    <s v=""/>
    <s v="480"/>
    <s v=""/>
    <s v="10012"/>
    <s v="Q11"/>
    <s v=""/>
    <s v="480"/>
    <s v="Non-Recoverable"/>
    <s v=""/>
    <s v="480"/>
    <s v="USD"/>
    <s v="SANTOS BRASIL"/>
    <s v="SANTOS"/>
    <s v="Dummy"/>
    <s v="BR"/>
    <s v="SA"/>
    <s v="SÃO PAULO"/>
    <s v=" 11013-010"/>
    <s v="AVENIDA AVELINO RIBEIRO, 900"/>
    <s v="PARAISOPOLIS"/>
    <s v="724381"/>
    <s v="BR"/>
    <s v="SA"/>
    <s v="MG"/>
    <s v="37660-000"/>
    <s v="SPS"/>
    <s v="Approved"/>
    <s v="Edilson, Geraldo"/>
    <s v="2024-10-08T05:36:19.00"/>
    <s v="0"/>
    <s v=""/>
    <s v="NA"/>
    <s v=""/>
    <s v="Significant_event"/>
    <s v=""/>
    <s v="Invoice"/>
    <s v="Invoice"/>
    <s v=""/>
    <s v=""/>
    <s v="0 Days 5 Hr 10 Min "/>
    <s v="500"/>
    <s v="Approved -  ;; Approved -  ;; Approved -  ;"/>
    <s v="480"/>
    <s v="480"/>
    <s v=";"/>
    <s v=";"/>
    <s v=";"/>
    <s v="BR"/>
    <s v="VÃO MOTOR X6H"/>
    <s v="USD"/>
    <s v=""/>
    <s v=""/>
    <s v=""/>
    <s v="EMERGENCIAL M0673/24"/>
    <s v="1"/>
    <s v="1"/>
    <s v=""/>
    <s v=""/>
    <s v="0"/>
    <s v=""/>
    <s v=""/>
    <s v=""/>
    <s v=""/>
    <s v=""/>
    <s v=""/>
    <s v=""/>
  </r>
  <r>
    <d v="2024-10-01T00:00:00"/>
    <x v="3"/>
    <n v="160704"/>
    <s v="Customer Rescheduled - Consulta 31 F3"/>
    <s v="PSA"/>
    <d v="2024-10-09T00:00:00"/>
    <s v="Paraisopolis"/>
    <s v="Inbound Premium"/>
    <n v="252.64"/>
    <n v="193"/>
    <n v="3.5354451341791931E-4"/>
    <s v="S2-External Customer driven schedule changes"/>
    <s v="Cost Recovery"/>
    <s v="APTIV MANUFATURA E SERVICOS DE-733223"/>
    <s v="APTIV SHANGHAI 2207 ECG STAMPING CS-767097"/>
    <s v="AUMENTO DO CLIENTE"/>
    <s v="DHL Express SA"/>
    <s v="PTA-00190413"/>
    <s v="13974587;"/>
    <s v=";"/>
    <s v=";"/>
    <s v="Customer"/>
    <s v="Premium - Productive"/>
    <s v="Moraes.Arnaldo@aptiv.com"/>
    <s v="2024-10-08T12:54:03.43"/>
    <s v="2024-11-05T02:50:39.44"/>
    <s v="SA"/>
    <s v="Closed Recovered"/>
    <s v="0"/>
    <s v=""/>
    <s v="252.64"/>
    <s v=""/>
    <s v="10012"/>
    <s v="Q11"/>
    <s v=""/>
    <s v="252.64"/>
    <s v="Recoverable"/>
    <s v=""/>
    <s v="193"/>
    <s v="USD"/>
    <s v="NO.200, YUANGUO ROAD"/>
    <s v="JIADING"/>
    <s v="767097"/>
    <s v="CN"/>
    <s v="AP"/>
    <s v="31"/>
    <s v="210814"/>
    <s v="AVENIDA AVELINO RIBEIRO, 900"/>
    <s v="PARAISOPOLIS"/>
    <s v="733223"/>
    <s v="BR"/>
    <s v="SA"/>
    <s v="MG"/>
    <s v="37660-000"/>
    <s v="SPS"/>
    <s v="Approved"/>
    <s v="Carvalho, Eliane R"/>
    <s v="2024-10-08T02:37:31.00"/>
    <s v="0"/>
    <s v=""/>
    <s v="2338621552"/>
    <s v=""/>
    <s v="Customer"/>
    <s v=""/>
    <s v="Invoice"/>
    <s v="Invoice"/>
    <s v="PSA"/>
    <s v=""/>
    <s v="0 Days 1 Hr 43 Min "/>
    <s v="250"/>
    <s v="Approved -  ;; Approved -  ;"/>
    <s v="252.64"/>
    <s v="252.64"/>
    <s v=";"/>
    <s v=";"/>
    <s v=";"/>
    <s v="BR"/>
    <s v="F3"/>
    <s v="USD"/>
    <s v=""/>
    <s v=""/>
    <s v=""/>
    <s v="CONSULTA 31: AUMENTO F3- SERÁ RECUPERADO DO CLIENTE"/>
    <s v="1"/>
    <s v="1"/>
    <s v=""/>
    <s v=""/>
    <s v="0"/>
    <s v=""/>
    <s v=""/>
    <s v=""/>
    <s v=""/>
    <s v=""/>
    <s v=""/>
    <s v=""/>
  </r>
  <r>
    <d v="2024-10-01T00:00:00"/>
    <x v="0"/>
    <n v="160709"/>
    <s v="Project - prototypes/ samples - recovered"/>
    <s v="Stellantis"/>
    <d v="2024-10-08T00:00:00"/>
    <s v="Paraisopolis"/>
    <s v="Inbound Premium"/>
    <n v="1350"/>
    <n v="1350"/>
    <n v="1.8891905205596544E-3"/>
    <s v="E1P-Prototypes/Samples"/>
    <s v="Cost Recovery"/>
    <s v="APTIV MANUFATURA E SERVICOS DE-734227"/>
    <s v="BOSCH AUTOMOTIVE SERVICE SOLUTIONS-7077194"/>
    <s v="Parts for project development. Freight will be absorbed at the 618-23 quotation."/>
    <s v="DHL Express SA"/>
    <s v="PTA-00192556"/>
    <s v="3 330 ESO ;"/>
    <s v=";"/>
    <s v=";"/>
    <s v="Customer"/>
    <s v="Premium - Productive"/>
    <s v="Stefany.Tressoldi@aptiv.com"/>
    <s v="2024-10-08T01:12:21.08"/>
    <s v="2024-10-18T06:41:19.00"/>
    <s v="SA"/>
    <s v="Closed Recovered"/>
    <s v="0"/>
    <s v=""/>
    <s v="1350"/>
    <s v=""/>
    <s v="10012"/>
    <s v="Q11"/>
    <s v=""/>
    <s v="1350"/>
    <s v="Recoverable"/>
    <s v=""/>
    <s v="1350"/>
    <s v="USD"/>
    <s v="PORSCHESTR. 4"/>
    <s v="HAINBURG"/>
    <s v="7077194"/>
    <s v="DE"/>
    <s v="EMEA"/>
    <s v="HE"/>
    <s v="63512"/>
    <s v="AVENIDA AVELINO RIBEIRO, 900"/>
    <s v="PARAISOPOLIS"/>
    <s v="734227"/>
    <s v="BR"/>
    <s v="SA"/>
    <s v="MG"/>
    <s v="37660-000"/>
    <s v="SPS"/>
    <s v="Approved"/>
    <s v="Flores, Lorena"/>
    <s v="2024-10-18T06:41:19.00"/>
    <s v="0"/>
    <s v=""/>
    <s v=""/>
    <s v=""/>
    <s v="Aptiv"/>
    <s v=""/>
    <s v="Invoice"/>
    <s v="Invoice"/>
    <s v="Stellantis"/>
    <s v=""/>
    <s v="10 Days 5 Hr 28 Min "/>
    <s v=""/>
    <s v="Approved -  ;; Approved -  ;; Approved -  ;; Approved -  ;; Approved - Approved by Teams 10/18. ;"/>
    <s v="1350"/>
    <s v="1350"/>
    <s v=";"/>
    <s v=";"/>
    <s v=";"/>
    <s v="BR"/>
    <s v="KZERO PL8"/>
    <s v="USD"/>
    <s v=""/>
    <s v=""/>
    <s v=""/>
    <s v=""/>
    <s v="1"/>
    <s v="1"/>
    <s v=""/>
    <s v=""/>
    <s v="0"/>
    <s v=""/>
    <s v=""/>
    <s v=""/>
    <s v=""/>
    <s v="318280815"/>
    <s v=""/>
    <s v=""/>
  </r>
  <r>
    <d v="2024-10-01T00:00:00"/>
    <x v="3"/>
    <n v="160763"/>
    <s v="Customer Rescheduled - Consulta 31 F3"/>
    <s v="PSA"/>
    <d v="2024-10-09T00:00:00"/>
    <s v="Paraisopolis"/>
    <s v="Inbound Premium"/>
    <n v="864.13"/>
    <n v="240"/>
    <n v="1.2092638552083069E-3"/>
    <s v="S2-External Customer driven schedule changes"/>
    <s v="Cost Recovery"/>
    <s v="APTIV MANUFATURA E SERVICOS DE-724381"/>
    <s v="APTIV HOLDINGS FRANCE SAS-763968"/>
    <s v="Increase of customer"/>
    <s v="JAS DO BRASIL LTD"/>
    <s v="PTA-00190421"/>
    <s v="13796913;"/>
    <s v=";"/>
    <s v=";"/>
    <s v="Customer"/>
    <s v="Premium - Productive"/>
    <s v="lua.barbosa.ribeiro@aptiv.com"/>
    <s v="2024-10-08T02:44:31.18"/>
    <s v="2024-11-05T02:43:54.37"/>
    <s v="SA"/>
    <s v="Closed Recovered"/>
    <s v="0"/>
    <s v=""/>
    <s v="864.13"/>
    <s v="2024-10-14T00:00:00"/>
    <s v="10012"/>
    <s v="Q11"/>
    <s v=""/>
    <s v="864.13"/>
    <s v="Recoverable"/>
    <s v=""/>
    <s v="240"/>
    <s v="USD"/>
    <s v="ZI DES LONGS REAGES"/>
    <s v="EPERNON"/>
    <s v="763968"/>
    <s v="FR"/>
    <s v="EMEA"/>
    <s v="CVL"/>
    <s v="28230"/>
    <s v="AVENIDA AVELINO RIBEIRO, 900"/>
    <s v="PARAISOPOLIS"/>
    <s v="724381"/>
    <s v="BR"/>
    <s v="SA"/>
    <s v="MG"/>
    <s v="37660-000"/>
    <s v="SPS"/>
    <s v="Approved"/>
    <s v="Carvalho, Eliane R"/>
    <s v="2024-10-08T03:03:18.00"/>
    <s v="0"/>
    <s v=""/>
    <s v="PAR48057712"/>
    <s v=""/>
    <s v="Customer"/>
    <s v=""/>
    <s v="Invoice"/>
    <s v="Invoice"/>
    <s v="PSA"/>
    <s v=""/>
    <s v="0 Days 0 Hr 18 Min "/>
    <s v="250"/>
    <s v="Approved -  ;; Approved -  ;"/>
    <s v="864.13"/>
    <s v="864.13"/>
    <s v=";"/>
    <s v=";"/>
    <s v=";"/>
    <s v="BR"/>
    <s v="PLANCHE F3"/>
    <s v="USD"/>
    <s v=""/>
    <s v=""/>
    <s v=""/>
    <s v="CONSULTA 31: AUMENTO F3"/>
    <s v="1"/>
    <s v="1"/>
    <s v=""/>
    <s v=""/>
    <s v="0"/>
    <s v=""/>
    <s v=""/>
    <s v=""/>
    <s v=""/>
    <s v=""/>
    <s v=""/>
    <s v=""/>
  </r>
  <r>
    <d v="2024-10-01T00:00:00"/>
    <x v="0"/>
    <n v="160815"/>
    <s v="Project - prototypes/ samples - recovered"/>
    <s v="CNH COMBINE"/>
    <d v="2024-10-08T00:00:00"/>
    <s v="Paraisopolis"/>
    <s v="Inbound Premium"/>
    <n v="572.32000000000005"/>
    <n v="529.39"/>
    <n v="8.009048286864456E-4"/>
    <s v="E1D-Aptiv Design/Engineering changes"/>
    <s v="Cost Recovery"/>
    <s v="APTIV MANUFATURA E SERVICOS DE-724381"/>
    <s v="XIAMEN HONGFA TRANSPORTATION ELECTR-1035278"/>
    <s v="PARA ATENDER AS FASES DE DESENVOLVIMENTO/FERRAMENTAL E         ENTREGA DE CHICOTES AO CLIENTE CNH CUSTO RECUPERADO NA NQE  646-24"/>
    <s v="DHL Express SA"/>
    <s v="PTA-00192263"/>
    <s v="35908045;"/>
    <s v="1500;"/>
    <s v="50.00;"/>
    <s v="Aptiv"/>
    <s v="Premium - Productive"/>
    <s v="Alex.O.Lima@aptiv.com"/>
    <s v="2024-10-08T04:49:47.32"/>
    <s v="2024-10-17T04:56:44.93"/>
    <s v="SA"/>
    <s v="Closed Recovered"/>
    <s v="0"/>
    <s v=""/>
    <s v="572.32"/>
    <s v=""/>
    <s v="10012"/>
    <s v="Q11"/>
    <s v=""/>
    <s v="572.32"/>
    <s v="Recoverable"/>
    <s v="646-24"/>
    <s v="529.39"/>
    <s v="USD"/>
    <s v="NO.36, SECOND EAST HAIJING ROAD"/>
    <s v="XIAMEN"/>
    <s v="1035278"/>
    <s v="CN"/>
    <s v="AP"/>
    <s v="35"/>
    <s v="361026"/>
    <s v="AVENIDA AVELINO RIBEIRO, 900"/>
    <s v="PARAISOPOLIS"/>
    <s v="724381"/>
    <s v="BR"/>
    <s v="SA"/>
    <s v="MG"/>
    <s v="37660-000"/>
    <s v="SPS"/>
    <s v="Approved"/>
    <s v="Naus, Angelica"/>
    <s v="2024-10-17T03:51:13.00"/>
    <s v="0"/>
    <s v="DHL Express SA"/>
    <s v="6758479136"/>
    <s v=""/>
    <s v="Aptiv"/>
    <s v=""/>
    <s v="Invoice"/>
    <s v="Invoice"/>
    <s v="CNH COMBINE"/>
    <s v=""/>
    <s v="8 Days 23 Hr 1 Min "/>
    <s v="800"/>
    <s v="Approved -  ;; Approved -  ;; Approved -  ;; Approved -  ;"/>
    <s v="572.32"/>
    <s v="572.32"/>
    <s v=";"/>
    <s v="35x22x22;"/>
    <s v=";"/>
    <s v="BR"/>
    <s v="CNH TB15"/>
    <s v="USD"/>
    <s v=""/>
    <s v=""/>
    <s v="Kg"/>
    <s v="PARA ATENDER AS FASES DE DESENVOLVIMENTO/FERRAMENTAL E         ENTREGA DE CHICOTES AO CLIENTE CNH CUSTO RECUPERADO NA NQE 646-24"/>
    <s v="1"/>
    <s v="1"/>
    <s v=""/>
    <s v="539.29"/>
    <s v="539.29"/>
    <s v="USD"/>
    <s v="1"/>
    <s v=""/>
    <s v=""/>
    <s v="545268450"/>
    <s v=""/>
    <s v=""/>
  </r>
  <r>
    <d v="2024-10-01T00:00:00"/>
    <x v="9"/>
    <n v="160820"/>
    <s v="P&amp;A"/>
    <s v="GM"/>
    <d v="2024-10-08T00:00:00"/>
    <s v="Paraisopolis"/>
    <s v="Inbound Premium"/>
    <n v="119.07"/>
    <n v="57.67"/>
    <n v="1.6662660391336153E-4"/>
    <s v="OOOT-Other/Sales"/>
    <s v="Normal"/>
    <s v="APTIV MANUFATURA E SERVICOS DE-724381"/>
    <s v="APTIV CONNECTION SYSTEMS NANTONG-1065000"/>
    <s v="MATERIAL CRÍTICO PARA MONTAGEM DE PEÇAS DE P&amp;A CONFORME PROGRAMAÇÃO RECEBIDA DO CLIENTE"/>
    <s v="DHL Express SA"/>
    <s v="PTA-00190557"/>
    <s v="35088420;"/>
    <s v="40;"/>
    <s v="2.00;"/>
    <s v="Aptiv"/>
    <s v="Premium - Productive"/>
    <s v="marcia.p.torres@aptiv.com"/>
    <s v="2024-10-08T04:57:30.40"/>
    <s v="2024-10-16T02:32:34.54"/>
    <s v="SA"/>
    <s v="Closed Not Recovered"/>
    <s v="0"/>
    <s v=""/>
    <s v="119.07"/>
    <s v=""/>
    <s v="10012"/>
    <s v="Q11"/>
    <s v=""/>
    <s v="119.07"/>
    <s v="Non-Recoverable"/>
    <s v=""/>
    <s v="57.67"/>
    <s v="USD"/>
    <s v="9 NO.9, HEBIN ROAD, TONGZHOU DIST."/>
    <s v="NANTONG"/>
    <s v="1065000"/>
    <s v="CN"/>
    <s v="AP"/>
    <s v="32"/>
    <s v="226300"/>
    <s v="AVENIDA AVELINO RIBEIRO, 900"/>
    <s v="PARAISOPOLIS"/>
    <s v="724381"/>
    <s v="BR"/>
    <s v="SA"/>
    <s v="MG"/>
    <s v="37660-000"/>
    <s v="SPS"/>
    <s v="Approved"/>
    <s v="Carvalho, Eliane R"/>
    <s v="2024-10-08T06:27:10.00"/>
    <s v="0"/>
    <s v="DHL Express SA"/>
    <s v="2966149443"/>
    <s v=""/>
    <s v="Aptiv"/>
    <s v=""/>
    <s v="Invoice"/>
    <s v="Invoice"/>
    <s v=""/>
    <s v=""/>
    <s v="0 Days 1 Hr 29 Min "/>
    <s v="250"/>
    <s v="Approved -  ;; Approved -  ;"/>
    <s v="119.07"/>
    <s v="119.07"/>
    <s v=";"/>
    <s v="40x30x20;"/>
    <s v=";"/>
    <s v="BR"/>
    <s v="AFTERMARKET"/>
    <s v="USD"/>
    <s v=""/>
    <s v=""/>
    <s v="Kg"/>
    <s v="MATERIAL CRÍTICO PARA MONTAGEM DE PEÇAS DE P&amp;A CONFORME PROGRAMAÇÃO RECEBIDA DO CLIENTE"/>
    <s v="1"/>
    <s v="1"/>
    <s v=""/>
    <s v="57.67"/>
    <s v="57.67"/>
    <s v="USD"/>
    <s v="1"/>
    <s v=""/>
    <s v=""/>
    <s v="663552091"/>
    <s v=""/>
    <s v=""/>
  </r>
  <r>
    <d v="2024-10-01T00:00:00"/>
    <x v="3"/>
    <n v="160855"/>
    <s v="Customer Rescheduled - Consulta 33"/>
    <s v="PSA"/>
    <d v="2024-10-11T00:00:00"/>
    <s v="Paraisopolis"/>
    <s v="Inbound Premium"/>
    <n v="754.28"/>
    <n v="247"/>
    <n v="1.055539722850175E-3"/>
    <s v="S2-External Customer driven schedule changes"/>
    <s v="Normal"/>
    <s v="APTIV MANUFATURA E SERVICOS DE-724381"/>
    <s v="APTIV CENTEC I (FW98)-725544"/>
    <s v="AUMENTO DO CLIENTE-CONSULTA 33"/>
    <s v="DHL Express SA"/>
    <s v="PTA-00190580"/>
    <s v="33257537;"/>
    <s v=";"/>
    <s v=";"/>
    <s v="Customer"/>
    <s v="Premium - Productive"/>
    <s v="Moraes.Arnaldo@aptiv.com"/>
    <s v="2024-10-08T06:44:34.00"/>
    <s v="2024-11-05T03:15:48.17"/>
    <s v="SA"/>
    <s v="Closed Not Recovered"/>
    <s v="0"/>
    <s v=""/>
    <s v="754.28"/>
    <s v=""/>
    <s v="10012"/>
    <s v="Q11"/>
    <s v=""/>
    <s v="754.28"/>
    <s v="Recoverable"/>
    <s v=""/>
    <s v="247"/>
    <s v="USD"/>
    <s v="CARRETERA SALTILLO PIEDRAS NEGRAS K"/>
    <s v="RAMOS ARIZPE"/>
    <s v="725544"/>
    <s v="MX"/>
    <s v="NA"/>
    <s v="COA"/>
    <s v="25900"/>
    <s v="AVENIDA AVELINO RIBEIRO, 900"/>
    <s v="PARAISOPOLIS"/>
    <s v="724381"/>
    <s v="BR"/>
    <s v="SA"/>
    <s v="MG"/>
    <s v="37660-000"/>
    <s v="SPS"/>
    <s v="Approved"/>
    <s v="Carvalho, Eliane R"/>
    <s v="2024-10-08T09:30:54.00"/>
    <s v="0"/>
    <s v=""/>
    <s v=""/>
    <s v=""/>
    <s v="Customer"/>
    <s v=""/>
    <s v="Invoice"/>
    <s v="Invoice"/>
    <s v="PSA"/>
    <s v=""/>
    <s v="0 Days 2 Hr 46 Min "/>
    <s v="250"/>
    <s v="Approved -  ;; Approved -  ;"/>
    <s v="754.28"/>
    <s v="754.28"/>
    <s v=";"/>
    <s v=";"/>
    <s v=";"/>
    <s v="BR"/>
    <s v="CC24"/>
    <s v="USD"/>
    <s v=""/>
    <s v=""/>
    <s v=""/>
    <s v="CONSULTA 33: Aumento de volume CC21 e CC24"/>
    <s v="1"/>
    <s v="1"/>
    <s v=""/>
    <s v=""/>
    <s v="0"/>
    <s v=""/>
    <s v=""/>
    <s v=""/>
    <s v=""/>
    <s v=""/>
    <s v=""/>
    <s v=""/>
  </r>
  <r>
    <d v="2024-10-01T00:00:00"/>
    <x v="3"/>
    <n v="161018"/>
    <s v="Customer rescheduled"/>
    <s v="JOHN DEERE"/>
    <d v="2024-10-09T00:00:00"/>
    <s v="Paraisopolis"/>
    <s v="Inbound Premium"/>
    <n v="132.01"/>
    <n v="132.01"/>
    <n v="1.847348449030222E-4"/>
    <s v="S4E-Errors or mix changes"/>
    <s v="Normal"/>
    <s v="Paraisopolis-10012"/>
    <s v="ITT CANNON GESELLSCHAFT MIT BESCHRA-7030239"/>
    <s v="Reprograma dentro do protocolo Logistico"/>
    <s v="DHL Express SA"/>
    <s v="PTA-00191083"/>
    <s v="13641241;"/>
    <s v=";"/>
    <s v=";"/>
    <s v="Aptiv"/>
    <s v="Premium - Productive"/>
    <s v="rodrigo.fernandes@aptiv.com"/>
    <s v="2024-10-09T12:31:35.83"/>
    <s v="2024-10-10T10:30:28.00"/>
    <s v="SA"/>
    <s v="Closed Not Recovered"/>
    <s v="0"/>
    <s v=""/>
    <s v="0"/>
    <s v=""/>
    <s v="10012"/>
    <s v="Q11"/>
    <s v=""/>
    <s v=""/>
    <s v="Non-Recoverable"/>
    <s v=""/>
    <s v="132.01"/>
    <s v=""/>
    <s v="CANNONSTR. 1"/>
    <s v="WEINSTADT"/>
    <s v="7030239"/>
    <s v="DE"/>
    <s v="EMEA"/>
    <s v="BW"/>
    <s v="71384"/>
    <s v="Av. Avelino Ribeiro, 900"/>
    <s v="PARAISOPOLIS"/>
    <s v="10012"/>
    <s v="BR"/>
    <s v="SA"/>
    <s v="Minas Gerais"/>
    <s v="37660-000"/>
    <s v="SPS"/>
    <s v="Approved"/>
    <s v="Carvalho, Eliane R"/>
    <s v="2024-10-10T10:30:28.00"/>
    <s v="0"/>
    <s v=""/>
    <s v=""/>
    <s v=""/>
    <s v="Aptiv"/>
    <s v=""/>
    <s v="Invoice"/>
    <s v=""/>
    <s v=""/>
    <s v=""/>
    <s v="1 Days 9 Hr 58 Min "/>
    <s v="250"/>
    <s v="Approved -  ;; Approved -  ;"/>
    <s v="132.01"/>
    <s v="132.01"/>
    <s v=";"/>
    <s v=";"/>
    <s v=";"/>
    <s v="BR"/>
    <s v="6M"/>
    <s v="USD"/>
    <s v=""/>
    <s v=""/>
    <s v=""/>
    <s v=""/>
    <s v="1"/>
    <s v=""/>
    <s v=""/>
    <s v=""/>
    <s v="0"/>
    <s v=""/>
    <s v=""/>
    <s v=""/>
    <s v=""/>
    <s v="493378544"/>
    <s v=""/>
    <s v=""/>
  </r>
  <r>
    <d v="2024-10-01T00:00:00"/>
    <x v="2"/>
    <n v="161073"/>
    <s v="Internal strategy "/>
    <s v="VW"/>
    <d v="2024-10-10T00:00:00"/>
    <s v="Pinhal"/>
    <s v="Inbound Premium"/>
    <n v="137.91"/>
    <n v="146.77000000000001"/>
    <n v="1.9299130717806071E-4"/>
    <s v="PC-Plant PC Resp"/>
    <s v="Cost Recovery"/>
    <s v="APTIV MANUFATURA E SERVICOS DE-728338"/>
    <s v="LEAR CORPORATION GMBH-1040186"/>
    <s v="Aéreo necessário devido ao discout aplicado no EDI. Chegada dos processos maritimos não irão atender a demanda."/>
    <s v="DHL Express SA"/>
    <s v="PTA-00190815"/>
    <s v="35141426;"/>
    <s v=";"/>
    <s v=";"/>
    <s v="Aptiv"/>
    <s v="Premium - Productive"/>
    <s v="Guilherme.Lucio@aptiv.com"/>
    <s v="2024-10-09T03:24:11.29"/>
    <s v="2024-11-01T03:20:45.44"/>
    <s v="SA"/>
    <s v="Closed Recovered"/>
    <s v="0"/>
    <s v=""/>
    <s v="137.91"/>
    <s v="2024-10-09T00:00:00"/>
    <s v="10010"/>
    <s v="Q18"/>
    <s v=""/>
    <s v="137.91"/>
    <s v="Non-Recoverable"/>
    <s v=""/>
    <s v="146.77"/>
    <s v="USD"/>
    <s v="SCHLOSSERSTR. 4"/>
    <s v="REMSCHEID"/>
    <s v="1040186"/>
    <s v="DE"/>
    <s v="EMEA"/>
    <s v="NW"/>
    <s v="42899"/>
    <s v="JOSE MONFARDINI N 3 845 LOTEAMENTO"/>
    <s v="ESPIRITO SANTO DO PINHAL"/>
    <s v="728338"/>
    <s v="BR"/>
    <s v="SA"/>
    <s v="SP"/>
    <s v="13990000"/>
    <s v="SPS"/>
    <s v="Approved"/>
    <s v="Carvalho, Eliane R"/>
    <s v="2024-10-09T06:37:33.00"/>
    <s v="0"/>
    <s v=""/>
    <s v="9026843136"/>
    <s v=""/>
    <s v="Aptiv"/>
    <s v=""/>
    <s v="Personal Estimate"/>
    <s v="Invoice"/>
    <s v=""/>
    <s v=""/>
    <s v="0 Days 3 Hr 13 Min "/>
    <s v="250"/>
    <s v="Approved -  ;; Approved -  ;"/>
    <s v="137.91"/>
    <s v="137.91"/>
    <s v=";"/>
    <s v=";"/>
    <s v=";"/>
    <s v="BR"/>
    <s v="MOTOR TAOS"/>
    <s v="USD"/>
    <s v=""/>
    <s v=""/>
    <s v=""/>
    <s v=""/>
    <s v="1"/>
    <s v="1"/>
    <s v=""/>
    <s v=""/>
    <s v="0"/>
    <s v=""/>
    <s v=""/>
    <s v=""/>
    <s v=""/>
    <s v="175592476"/>
    <s v=""/>
    <s v=""/>
  </r>
  <r>
    <d v="2024-10-01T00:00:00"/>
    <x v="3"/>
    <n v="161312"/>
    <s v="Customer rescheduled"/>
    <s v="PSA"/>
    <d v="2024-10-14T00:00:00"/>
    <s v="Paraisopolis"/>
    <s v="Inbound Premium"/>
    <n v="230"/>
    <n v="230"/>
    <n v="3.2186208868794112E-4"/>
    <s v="PC-Plant PC Resp"/>
    <s v="Normal"/>
    <s v="APTIV MANUFATURA E SERVICOS DE-724381"/>
    <s v="WENZHOU AOHAI ELECTRIC CO., LTD.-7102544"/>
    <s v="REPROGRAMA DENTRO DO PROTOCOLO LOGISTICO"/>
    <s v="DHL Express SA"/>
    <s v="PTA-00191084"/>
    <s v="35210143;"/>
    <s v=";"/>
    <s v=";"/>
    <s v="Aptiv"/>
    <s v="Premium - Productive"/>
    <s v="Moraes.Arnaldo@aptiv.com"/>
    <s v="2024-10-10T11:33:51.38"/>
    <s v="2024-10-10T10:30:55.00"/>
    <s v="SA"/>
    <s v="Closed Not Recovered"/>
    <s v="0"/>
    <s v=""/>
    <s v="0"/>
    <s v=""/>
    <s v="10012"/>
    <s v="Q11"/>
    <s v=""/>
    <s v=""/>
    <s v="Non-Recoverable"/>
    <s v=""/>
    <s v="230"/>
    <s v=""/>
    <s v="CHARACTERISTIC INDUSTRIAL PARK"/>
    <s v="WENZHOU"/>
    <s v="7102544"/>
    <s v="CN"/>
    <s v="AP"/>
    <s v="33"/>
    <s v="325609"/>
    <s v="AVENIDA AVELINO RIBEIRO, 900"/>
    <s v="PARAISOPOLIS"/>
    <s v="724381"/>
    <s v="BR"/>
    <s v="SA"/>
    <s v="MG"/>
    <s v="37660-000"/>
    <s v="SPS"/>
    <s v="Approved"/>
    <s v="Carvalho, Eliane R"/>
    <s v="2024-10-10T10:30:55.00"/>
    <s v="0"/>
    <s v=""/>
    <s v=""/>
    <s v=""/>
    <s v="Aptiv"/>
    <s v=""/>
    <s v="Invoice"/>
    <s v=""/>
    <s v=""/>
    <s v=""/>
    <s v="0 Days 10 Hr 57 Min "/>
    <s v="250"/>
    <s v="Approved -  ;; Approved -  ;"/>
    <s v="230"/>
    <s v="230"/>
    <s v=";"/>
    <s v=";"/>
    <s v=";"/>
    <s v="BR"/>
    <s v="PM69PLAN"/>
    <s v="USD"/>
    <s v=""/>
    <s v=""/>
    <s v=""/>
    <s v=""/>
    <s v="1"/>
    <s v=""/>
    <s v=""/>
    <s v=""/>
    <s v="0"/>
    <s v=""/>
    <s v=""/>
    <s v=""/>
    <s v=""/>
    <s v="540481648"/>
    <s v=""/>
    <s v=""/>
  </r>
  <r>
    <d v="2024-10-01T00:00:00"/>
    <x v="3"/>
    <n v="161313"/>
    <s v="Customer rescheduled"/>
    <s v="FIAT"/>
    <d v="2024-10-21T00:00:00"/>
    <s v="Paraisopolis"/>
    <s v="Inbound Premium"/>
    <n v="1294"/>
    <n v="1294"/>
    <n v="1.8108240989660688E-3"/>
    <s v="PC-Plant PC Resp"/>
    <s v="Normal"/>
    <s v="APTIV MANUFATURA E SERVICOS DE-733223"/>
    <s v="COFAT-728208"/>
    <s v="DEMAND VARIATION WITHIN LOGISTIC PROTOCOL"/>
    <s v="JAS DO BRASIL LTD"/>
    <s v="PTA-00192554"/>
    <s v="35447988;"/>
    <s v=";"/>
    <s v=";"/>
    <s v="Aptiv"/>
    <s v="Premium - Productive"/>
    <s v="Moraes.Arnaldo@aptiv.com"/>
    <s v="2024-10-10T11:37:58.96"/>
    <s v="2024-10-18T06:40:49.00"/>
    <s v="SA"/>
    <s v="Closed Not Recovered"/>
    <s v="0"/>
    <s v=""/>
    <s v="0"/>
    <s v=""/>
    <s v="10012"/>
    <s v="Q11"/>
    <s v=""/>
    <s v=""/>
    <s v="Non-Recoverable"/>
    <s v=""/>
    <s v="1294"/>
    <s v=""/>
    <s v="40 RUE DU 18 JANVIER 1952"/>
    <s v="TUNIS"/>
    <s v="728208"/>
    <s v="TN"/>
    <s v="EMEA"/>
    <s v="11"/>
    <s v="1001"/>
    <s v="AVENIDA AVELINO RIBEIRO, 900"/>
    <s v="PARAISOPOLIS"/>
    <s v="733223"/>
    <s v="BR"/>
    <s v="SA"/>
    <s v="MG"/>
    <s v="37660-000"/>
    <s v="SPS"/>
    <s v="Approved"/>
    <s v="Flores, Lorena"/>
    <s v="2024-10-18T06:40:49.00"/>
    <s v="0"/>
    <s v=""/>
    <s v=""/>
    <s v=""/>
    <s v="Aptiv"/>
    <s v=""/>
    <s v="Invoice"/>
    <s v=""/>
    <s v=""/>
    <s v=""/>
    <s v="8 Days 7 Hr 2 Min "/>
    <s v=""/>
    <s v="Approved -  ;; Approved -  ;; Approved -  ;; Approved -  ;; Approved - Approved by Teams 10/18. ;"/>
    <s v="1294"/>
    <s v="1294"/>
    <s v=";"/>
    <s v=";"/>
    <s v=";"/>
    <s v="BR"/>
    <s v="PROJETO P"/>
    <s v="USD"/>
    <s v=""/>
    <s v=""/>
    <s v=""/>
    <s v=""/>
    <s v="1"/>
    <s v=""/>
    <s v=""/>
    <s v=""/>
    <s v="0"/>
    <s v=""/>
    <s v=""/>
    <s v=""/>
    <s v=""/>
    <s v=""/>
    <s v=""/>
    <s v=""/>
  </r>
  <r>
    <d v="2024-10-01T00:00:00"/>
    <x v="3"/>
    <n v="161314"/>
    <s v="Customer Rescheduled - Consulta 31 F3"/>
    <s v="PSA"/>
    <d v="2024-10-14T00:00:00"/>
    <s v="Paraisopolis"/>
    <s v="Inbound Premium"/>
    <n v="346.77"/>
    <n v="250"/>
    <n v="4.8527007171442324E-4"/>
    <s v="S2-External Customer driven schedule changes"/>
    <s v="Cost Recovery"/>
    <s v="APTIV MANUFATURA E SERVICOS DE-733223"/>
    <s v="SOMA GEFFICA-Dummy"/>
    <s v="AUMENTO DO CLIENTE-CONSULTA 31"/>
    <s v="DHL Express SA"/>
    <s v="PTA-00191082"/>
    <s v="13788423;"/>
    <s v=";"/>
    <s v=";"/>
    <s v="Customer"/>
    <s v="Premium - Productive"/>
    <s v="Moraes.Arnaldo@aptiv.com"/>
    <s v="2024-10-10T11:44:30.76"/>
    <s v="2024-11-05T02:54:08.39"/>
    <s v="SA"/>
    <s v="Closed Recovered"/>
    <s v="0"/>
    <s v=""/>
    <s v="346.77"/>
    <s v=""/>
    <s v="10012"/>
    <s v="Q11"/>
    <s v=""/>
    <s v="346.77"/>
    <s v="Recoverable"/>
    <s v="CONSULTA 31"/>
    <s v="250"/>
    <s v="USD"/>
    <s v="TUNISIA"/>
    <s v="SAHLINE"/>
    <s v="Dummy"/>
    <s v="CN"/>
    <s v="AP"/>
    <s v="020"/>
    <s v="5012"/>
    <s v="AVENIDA AVELINO RIBEIRO, 900"/>
    <s v="PARAISOPOLIS"/>
    <s v="733223"/>
    <s v="BR"/>
    <s v="SA"/>
    <s v="MG"/>
    <s v="37660-000"/>
    <s v="SPS"/>
    <s v="Approved"/>
    <s v="Carvalho, Eliane R"/>
    <s v="2024-10-10T10:29:06.00"/>
    <s v="0"/>
    <s v=""/>
    <s v="4982897511"/>
    <s v=""/>
    <s v="Customer"/>
    <s v=""/>
    <s v="Invoice"/>
    <s v="Invoice"/>
    <s v="PSA"/>
    <s v=""/>
    <s v="0 Days 10 Hr 44 Min "/>
    <s v="250"/>
    <s v="Approved -  ;; Approved -  ;"/>
    <s v="346.77"/>
    <s v="346.77"/>
    <s v=";"/>
    <s v=";"/>
    <s v=";"/>
    <s v="BR"/>
    <s v="F3"/>
    <s v="USD"/>
    <s v=""/>
    <s v=""/>
    <s v=""/>
    <s v="CONSULTA 31: AUMENTO F3-SERÁ RECUPERADO DO CLIENTE"/>
    <s v="1"/>
    <s v="1"/>
    <s v=""/>
    <s v=""/>
    <s v="0"/>
    <s v=""/>
    <s v=""/>
    <s v=""/>
    <s v=""/>
    <s v=""/>
    <s v=""/>
    <s v=""/>
  </r>
  <r>
    <d v="2024-10-01T00:00:00"/>
    <x v="9"/>
    <n v="161315"/>
    <s v="P&amp;A"/>
    <s v="JOHN DEERE"/>
    <d v="2024-10-28T00:00:00"/>
    <s v="Paraisopolis"/>
    <s v="Inbound Premium"/>
    <n v="853.84"/>
    <n v="337"/>
    <n v="1.1948640252404854E-3"/>
    <s v="PC-Plant PC Resp"/>
    <s v="Normal"/>
    <s v="APTIV MANUFATURA E SERVICOS DE-724381"/>
    <s v="FAIR-RITE PRODUCTS CORP.-7005546"/>
    <s v="ATENDER P&amp;A"/>
    <s v="DHL Express SA"/>
    <s v="PTA-00191207"/>
    <s v="33160979;"/>
    <s v=";"/>
    <s v=";"/>
    <s v="Aptiv"/>
    <s v="Premium - Productive"/>
    <s v="Moraes.Arnaldo@aptiv.com"/>
    <s v="2024-10-10T11:54:11.69"/>
    <s v="2024-11-04T08:10:53.36"/>
    <s v="SA"/>
    <s v="Closed Not Recovered"/>
    <s v="0"/>
    <s v=""/>
    <s v="853.84"/>
    <s v=""/>
    <s v="10012"/>
    <s v="Q11"/>
    <s v=""/>
    <s v="853.84"/>
    <s v="Non-Recoverable"/>
    <s v=""/>
    <s v="337"/>
    <s v="USD"/>
    <s v="1 COMMERCIAL ROW"/>
    <s v="WALLKILL"/>
    <s v="7005546"/>
    <s v="US"/>
    <s v="NA"/>
    <s v="NY"/>
    <s v="12589-4438"/>
    <s v="AVENIDA AVELINO RIBEIRO, 900"/>
    <s v="PARAISOPOLIS"/>
    <s v="724381"/>
    <s v="BR"/>
    <s v="SA"/>
    <s v="MG"/>
    <s v="37660-000"/>
    <s v="SPS"/>
    <s v="Approved"/>
    <s v="Edilson, Geraldo"/>
    <s v="2024-10-11T12:15:29.00"/>
    <s v="0"/>
    <s v=""/>
    <s v="4604760963"/>
    <s v=""/>
    <s v="Aptiv"/>
    <s v=""/>
    <s v="Invoice"/>
    <s v="Invoice"/>
    <s v=""/>
    <s v=""/>
    <s v="1 Days 0 Hr 21 Min "/>
    <s v="500"/>
    <s v="Approved -  ;; Approved -  ;; Approved -  ;"/>
    <s v="853.84"/>
    <s v="853.84"/>
    <s v=";"/>
    <s v=";"/>
    <s v=";"/>
    <s v="BR"/>
    <s v="LIBRA - ARIES"/>
    <s v="USD"/>
    <s v=""/>
    <s v=""/>
    <s v=""/>
    <s v="ATENDER P&amp;A"/>
    <s v="1"/>
    <s v="1"/>
    <s v=""/>
    <s v=""/>
    <s v="0"/>
    <s v=""/>
    <s v=""/>
    <s v=""/>
    <s v=""/>
    <s v="002026953"/>
    <s v=""/>
    <s v=""/>
  </r>
  <r>
    <d v="2024-10-01T00:00:00"/>
    <x v="7"/>
    <n v="161447"/>
    <s v="Stock divergence"/>
    <s v="TOYOTA"/>
    <d v="2024-10-04T00:00:00"/>
    <s v="Paraisopolis"/>
    <s v="Inbound Premium"/>
    <n v="129.58000000000001"/>
    <n v="197"/>
    <n v="1.8133430196601484E-4"/>
    <s v="S1I-Inventory loss/adjustments"/>
    <s v="Normal"/>
    <s v="APTIV MANUFATURA E SERVICOS DE-724381"/>
    <s v="CHANGCHUN SHIFA AUTO TECHNOLOGY CO.-1071682"/>
    <s v="Divergencia de estoque"/>
    <s v="DHL Express SA"/>
    <s v="PTA-00191081"/>
    <s v="35533907;"/>
    <s v=";"/>
    <s v=";"/>
    <s v="Aptiv"/>
    <s v="Premium - Productive"/>
    <s v="Moraes.Arnaldo@aptiv.com"/>
    <s v="2024-10-10T06:11:16.97"/>
    <s v="2024-11-04T07:48:01.02"/>
    <s v="SA"/>
    <s v="Closed Not Recovered"/>
    <s v="0"/>
    <s v=""/>
    <s v="129.58"/>
    <s v=""/>
    <s v="10012"/>
    <s v="Q11"/>
    <s v=""/>
    <s v="129.58"/>
    <s v="Non-Recoverable"/>
    <s v=""/>
    <s v="197"/>
    <s v="USD"/>
    <s v="XIAOZHENG JIATUN"/>
    <s v="CHANGCHUN"/>
    <s v="1071682"/>
    <s v="CN"/>
    <s v="AP"/>
    <s v="22"/>
    <s v="130000"/>
    <s v="AVENIDA AVELINO RIBEIRO, 900"/>
    <s v="PARAISOPOLIS"/>
    <s v="724381"/>
    <s v="BR"/>
    <s v="SA"/>
    <s v="MG"/>
    <s v="37660-000"/>
    <s v="SPS"/>
    <s v="Approved"/>
    <s v="Carvalho, Eliane R"/>
    <s v="2024-10-10T10:27:30.00"/>
    <s v="0"/>
    <s v=""/>
    <s v="9017707296"/>
    <s v=""/>
    <s v="Aptiv"/>
    <s v=""/>
    <s v="Invoice"/>
    <s v="Invoice"/>
    <s v=""/>
    <s v=""/>
    <s v="0 Days 4 Hr 16 Min "/>
    <s v="250"/>
    <s v="Approved -  ;; Approved -  ;"/>
    <s v="129.58"/>
    <s v="129.58"/>
    <s v=";"/>
    <s v=";"/>
    <s v=";"/>
    <s v="BR"/>
    <s v="COROLLA"/>
    <s v="USD"/>
    <s v=""/>
    <s v=""/>
    <s v=""/>
    <s v=""/>
    <s v="1"/>
    <s v="1"/>
    <s v=""/>
    <s v=""/>
    <s v="0"/>
    <s v=""/>
    <s v=""/>
    <s v=""/>
    <s v=""/>
    <s v="421296809"/>
    <s v=""/>
    <s v=""/>
  </r>
  <r>
    <d v="2024-10-01T00:00:00"/>
    <x v="12"/>
    <n v="161448"/>
    <s v="Port Strike + Vessel delay"/>
    <s v="GM"/>
    <d v="2024-10-15T00:00:00"/>
    <s v="Pinhal"/>
    <s v="Inbound Premium"/>
    <n v="4950"/>
    <n v="4950"/>
    <n v="6.9270319087187332E-3"/>
    <s v="PORT-PORT DELAYS / STRIKE"/>
    <s v="Normal"/>
    <s v="APTIV MANUFATURA E SERVICOS DE-727173"/>
    <s v="APTIV FW93 C/O PENSKE LRD-765431"/>
    <s v="Air Freight needed due Port Strike in USA, we need to fly some cargo that was stuck at Penske warehouse during this period."/>
    <s v="DSV UTI Air &amp; Sea Agenciamento de Transportes"/>
    <s v="PTA-00192553"/>
    <s v="15332132;"/>
    <s v=";"/>
    <s v=";"/>
    <s v="Aptiv"/>
    <s v="Premium - Productive"/>
    <s v="rodrigo.perez@aptiv.com"/>
    <s v="2024-10-10T06:13:49.79"/>
    <s v="2024-10-18T06:40:34.00"/>
    <s v="SA"/>
    <s v="Closed Not Recovered"/>
    <s v="0"/>
    <s v=""/>
    <s v="0"/>
    <s v="2024-10-10T00:00:00"/>
    <s v="10010"/>
    <s v="Q18"/>
    <s v=""/>
    <s v=""/>
    <s v="Non-Recoverable"/>
    <s v=""/>
    <s v="4950"/>
    <s v=""/>
    <s v="LAREDO WAREHOUSE (PENSKE) 301 VALLE"/>
    <s v="LAREDO"/>
    <s v="765431"/>
    <s v="US"/>
    <s v="NA"/>
    <s v="TX"/>
    <s v="78045"/>
    <s v="JOSE MONFARDINI N 3 845 LOTEAMENTO"/>
    <s v="ESPIRITO SANTO DO PINHAL"/>
    <s v="727173"/>
    <s v="BR"/>
    <s v="SA"/>
    <s v="SP"/>
    <s v="13990000"/>
    <s v="SPS"/>
    <s v="Approved"/>
    <s v="Flores, Lorena"/>
    <s v="2024-10-18T06:40:34.00"/>
    <s v="0"/>
    <s v=""/>
    <s v=""/>
    <s v=""/>
    <s v="Significant_event"/>
    <s v=""/>
    <s v="Personal Estimate"/>
    <s v=""/>
    <s v=""/>
    <s v=""/>
    <s v="8 Days 0 Hr 26 Min "/>
    <s v=""/>
    <s v="Approved -  ;; Approved -  ;; Approved -  ;; Approved -  ;; Approved - Approved by Teams 10/18. ;"/>
    <s v="4950"/>
    <s v="4950"/>
    <s v=";"/>
    <s v=";"/>
    <s v=";"/>
    <s v="BR"/>
    <s v="VW/GM"/>
    <s v="USD"/>
    <s v=""/>
    <s v=""/>
    <s v=""/>
    <s v="13943321/15485097/15545224/15545225/15545227/33362355/13945640/15545221/15545228/15545230/12092077/12092079/12092081/13815970/13815972/13815974/15545223/15545226/33239316/33312667/35091062/33257458/12191645/33257459/15511752"/>
    <s v="1"/>
    <s v=""/>
    <s v=""/>
    <s v=""/>
    <s v="0"/>
    <s v=""/>
    <s v=""/>
    <s v=""/>
    <s v=""/>
    <s v=""/>
    <s v=""/>
    <s v=""/>
  </r>
  <r>
    <d v="2024-10-01T00:00:00"/>
    <x v="12"/>
    <n v="161449"/>
    <s v="Port Strike + Vessel delay"/>
    <s v="GM"/>
    <d v="2024-10-15T00:00:00"/>
    <s v="Pinhal"/>
    <s v="Inbound Premium"/>
    <n v="4800"/>
    <n v="4800"/>
    <n v="6.7171218508787715E-3"/>
    <s v="PORT-PORT DELAYS / STRIKE"/>
    <s v="Normal"/>
    <s v="APTIV MANUFATURA E SERVICOS DE-727173"/>
    <s v="APTIV FW93 C/O PENSKE LRD-765431"/>
    <s v="Air Freight needed due Port Strike in USA, we need to fly some cargo that was stuck at Penske warehouse during this period."/>
    <s v="DSV UTI Air &amp; Sea Agenciamento de Transportes"/>
    <s v="PTA-00192552"/>
    <s v="15332132;"/>
    <s v=";"/>
    <s v=";"/>
    <s v="Aptiv"/>
    <s v="Premium - Productive"/>
    <s v="rodrigo.perez@aptiv.com"/>
    <s v="2024-10-11T03:59:39.28"/>
    <s v="2024-10-18T06:39:58.00"/>
    <s v="SA"/>
    <s v="Closed Not Recovered"/>
    <s v="0"/>
    <s v=""/>
    <s v="0"/>
    <s v="2024-10-10T00:00:00"/>
    <s v="10010"/>
    <s v="Q18"/>
    <s v=""/>
    <s v=""/>
    <s v="Non-Recoverable"/>
    <s v=""/>
    <s v="4800"/>
    <s v=""/>
    <s v="LAREDO WAREHOUSE (PENSKE) 301 VALLE"/>
    <s v="LAREDO"/>
    <s v="765431"/>
    <s v="US"/>
    <s v="NA"/>
    <s v="TX"/>
    <s v="78045"/>
    <s v="JOSE MONFARDINI N 3 845 LOTEAMENTO"/>
    <s v="ESPIRITO SANTO DO PINHAL"/>
    <s v="727173"/>
    <s v="BR"/>
    <s v="SA"/>
    <s v="SP"/>
    <s v="13990000"/>
    <s v="SPS"/>
    <s v="Approved"/>
    <s v="Flores, Lorena"/>
    <s v="2024-10-18T06:39:58.00"/>
    <s v="0"/>
    <s v=""/>
    <s v=""/>
    <s v=""/>
    <s v="Significant_event"/>
    <s v=""/>
    <s v="Personal Estimate"/>
    <s v=""/>
    <s v=""/>
    <s v=""/>
    <s v="7 Days 2 Hr 40 Min "/>
    <s v=""/>
    <s v="Approved -  ;; Approved -  ;; Approved -  ;; Approved -  ;; Approved -  ;; Approved -  ;; Approved -  ;; Approved -  ;; Pending - ; Approved - Approved by Teams 10/18. ;"/>
    <s v="4800"/>
    <s v="4800"/>
    <s v=";"/>
    <s v=";"/>
    <s v=";"/>
    <s v="BR"/>
    <s v="VW/GM"/>
    <s v="USD"/>
    <s v=""/>
    <s v=""/>
    <s v=""/>
    <s v="13943321/15485097/15545224/15545225/15545227/33362355/13945640/15545221/15545228/15545230/12092077/12092079/12092081/13815970/13815972/13815974/15545223/15545226/33239316/33312667/35091062/33257458/12191645/33257459/15511752"/>
    <s v="1"/>
    <s v=""/>
    <s v=""/>
    <s v=""/>
    <s v="0"/>
    <s v=""/>
    <s v=""/>
    <s v=""/>
    <s v=""/>
    <s v=""/>
    <s v=""/>
    <s v=""/>
  </r>
  <r>
    <d v="2024-10-01T00:00:00"/>
    <x v="5"/>
    <n v="161456"/>
    <s v="APTIV Shipment delay"/>
    <s v="FIAT"/>
    <d v="2024-10-10T00:00:00"/>
    <s v="Ouros"/>
    <s v="Outbound Premium"/>
    <n v="452.7"/>
    <n v="452.7"/>
    <n v="6.3350855456100407E-4"/>
    <s v="OOOT-Other/Sales"/>
    <s v="Normal"/>
    <s v="FCA FIAT CHRYSLER AUTOMOVEIS BRASIL-7049121"/>
    <s v="APTIV MANUFATURA E SERVICOS DE-743893"/>
    <s v="Solicitado por Cicero Ferreira .Motivo: Atendimento ao cliente risco de ruptura "/>
    <s v="TRANSPORTADORA PITUTA"/>
    <s v="PTA-00191206"/>
    <s v="35382956 ;"/>
    <s v="180;"/>
    <s v=";"/>
    <s v="Aptiv"/>
    <s v="Premium - Productive"/>
    <s v="aniger.f.martins@aptiv.com"/>
    <s v="2024-10-10T06:45:40.89"/>
    <s v="2024-10-11T12:15:14.00"/>
    <s v="SA"/>
    <s v="Closed Not Recovered"/>
    <s v="0"/>
    <s v=""/>
    <s v="0"/>
    <s v=""/>
    <s v="10023"/>
    <s v="Q11"/>
    <s v=""/>
    <s v=""/>
    <s v="Non-Recoverable"/>
    <s v=""/>
    <s v="2261.78"/>
    <s v=""/>
    <s v="TV ANTONIO E FONSECA 250 BAIRRO"/>
    <s v="CONCEICAO DOS OUROS"/>
    <s v="743893"/>
    <s v="BR"/>
    <s v="SA"/>
    <s v="MG"/>
    <s v="37548-000"/>
    <s v="AV. CONTORNO 3455"/>
    <s v="BETIM"/>
    <s v="7049121"/>
    <s v="BR"/>
    <s v="SA"/>
    <s v="MG"/>
    <s v="32669-900"/>
    <s v="SPS"/>
    <s v="Approved"/>
    <s v="Edilson, Geraldo"/>
    <s v="2024-10-11T12:15:14.00"/>
    <s v="0"/>
    <s v=""/>
    <s v=""/>
    <s v=""/>
    <s v="Aptiv"/>
    <s v=""/>
    <s v="Email Quote"/>
    <s v=""/>
    <s v=""/>
    <s v=""/>
    <s v="0 Days 17 Hr 29 Min "/>
    <s v="500"/>
    <s v="Approved -  ;; Approved -  ;; Approved -  ;"/>
    <s v="452.7"/>
    <s v="452.7"/>
    <s v=";"/>
    <s v=";"/>
    <s v=";"/>
    <s v="BR"/>
    <s v="FGTURBT3"/>
    <s v="BRL"/>
    <s v=""/>
    <s v=""/>
    <s v=""/>
    <s v="Solicitado por Cicero Ferreira .Motivo: Atendimento ao cliente risco de ruptura"/>
    <s v="0.20015212"/>
    <s v=""/>
    <s v=""/>
    <s v=""/>
    <s v="0"/>
    <s v=""/>
    <s v=""/>
    <s v=""/>
    <s v=""/>
    <s v=""/>
    <s v="491321882"/>
    <s v=""/>
  </r>
  <r>
    <d v="2024-10-01T00:00:00"/>
    <x v="8"/>
    <n v="161462"/>
    <s v="Supplier rescheduled"/>
    <s v="JOHN DEERE"/>
    <d v="2024-10-11T00:00:00"/>
    <s v="Paraisopolis"/>
    <s v="Inbound Premium"/>
    <n v="500.35"/>
    <n v="343"/>
    <n v="7.0018998293483199E-4"/>
    <s v="S2-External Customer driven schedule changes"/>
    <s v="Cost Recovery"/>
    <s v="APTIV MANUFATURA E SERVICOS DE-724381"/>
    <s v="APTIV CENTEC I (FW98)-725544"/>
    <s v="REPROGRAMA DO FORNECEDOR"/>
    <s v="DHL Express SA"/>
    <s v="PTA-00191205"/>
    <s v="12186271;"/>
    <s v=";"/>
    <s v=";"/>
    <s v="Customer"/>
    <s v="Premium - Productive"/>
    <s v="Moraes.Arnaldo@aptiv.com"/>
    <s v="2024-10-10T07:28:40.77"/>
    <s v="2024-11-04T05:35:43.13"/>
    <s v="SA"/>
    <s v="Closed Recovered"/>
    <s v="0"/>
    <s v=""/>
    <s v="500.35"/>
    <s v=""/>
    <s v="10012"/>
    <s v="Q11"/>
    <s v=""/>
    <s v="500.35"/>
    <s v="Recoverable"/>
    <s v=""/>
    <s v="343"/>
    <s v="USD"/>
    <s v="CARRETERA SALTILLO PIEDRAS NEGRAS K"/>
    <s v="RAMOS ARIZPE"/>
    <s v="725544"/>
    <s v="MX"/>
    <s v="NA"/>
    <s v="COA"/>
    <s v="25900"/>
    <s v="AVENIDA AVELINO RIBEIRO, 900"/>
    <s v="PARAISOPOLIS"/>
    <s v="724381"/>
    <s v="BR"/>
    <s v="SA"/>
    <s v="MG"/>
    <s v="37660-000"/>
    <s v="SPS"/>
    <s v="Approved"/>
    <s v="Edilson, Geraldo"/>
    <s v="2024-10-11T12:15:06.00"/>
    <s v="0"/>
    <s v=""/>
    <s v="7131019755"/>
    <s v=""/>
    <s v="Customer"/>
    <s v=""/>
    <s v="Invoice"/>
    <s v="Invoice"/>
    <s v="JOHN DEERE"/>
    <s v="APTIV CENTEC I (FW98)-733972"/>
    <s v="0 Days 16 Hr 46 Min "/>
    <s v="500"/>
    <s v="Approved -  ;; Approved -  ;; Approved -  ;"/>
    <s v="500.35"/>
    <s v="500.35"/>
    <s v=";"/>
    <s v=";"/>
    <s v=";"/>
    <s v="BR"/>
    <s v="6M"/>
    <s v="USD"/>
    <s v=""/>
    <s v=""/>
    <s v=""/>
    <s v="RECUPERADO NA POV 1003/1004/1005"/>
    <s v="1"/>
    <s v="1"/>
    <s v=""/>
    <s v=""/>
    <s v="0"/>
    <s v=""/>
    <s v=""/>
    <s v=""/>
    <s v=""/>
    <s v=""/>
    <s v=""/>
    <s v=""/>
  </r>
  <r>
    <d v="2024-10-01T00:00:00"/>
    <x v="12"/>
    <n v="161611"/>
    <s v="Port Strike + Vessel delay"/>
    <s v="VW"/>
    <d v="2024-10-14T00:00:00"/>
    <s v="Pinhal"/>
    <s v="Inbound Premium"/>
    <n v="2402.29"/>
    <n v="2086.89"/>
    <n v="3.3617655523224092E-3"/>
    <s v="PORT-PORT DELAYS / STRIKE"/>
    <s v="Cost Recovery"/>
    <s v="APTIV MANUFATURA E SERVICOS DE-728338"/>
    <s v="HONGFA TECHNOLOGY CO., LTD.-7105746"/>
    <s v="Air required due to ETA delay of the MSC DOMITILLE Ship. First ETA 10/27 and currently it is 11/08, delay of 12 days because the vessel suffered a delay dock at the origin."/>
    <s v="DHL Express SA"/>
    <s v="PTA-00192539"/>
    <s v="15504141;"/>
    <s v=";"/>
    <s v=";"/>
    <s v="Aptiv"/>
    <s v="Premium - Productive"/>
    <s v="rodrigo.perez@aptiv.com"/>
    <s v="2024-10-11T10:31:13.51"/>
    <s v="2024-11-01T03:09:34.76"/>
    <s v="SA"/>
    <s v="Closed Recovered"/>
    <s v="0"/>
    <s v=""/>
    <s v="2402.29"/>
    <s v="2024-10-11T00:00:00"/>
    <s v="10010"/>
    <s v="Q18"/>
    <s v=""/>
    <s v="2402.29"/>
    <s v="Non-Recoverable"/>
    <s v=""/>
    <s v="2086.89"/>
    <s v="USD"/>
    <s v="NO.564, DONGLIN ROAD, JIMEI DISTRICT"/>
    <s v="XIAMEN"/>
    <s v="7105746"/>
    <s v="CN"/>
    <s v="AP"/>
    <s v="35"/>
    <s v="361021"/>
    <s v="JOSE MONFARDINI N 3 845 LOTEAMENTO"/>
    <s v="ESPIRITO SANTO DO PINHAL"/>
    <s v="728338"/>
    <s v="BR"/>
    <s v="SA"/>
    <s v="SP"/>
    <s v="13990000"/>
    <s v="SPS"/>
    <s v="Approved"/>
    <s v="Flores, Lorena"/>
    <s v="2024-10-18T06:32:41.00"/>
    <s v="0"/>
    <s v=""/>
    <s v="XMN48102973"/>
    <s v=""/>
    <s v="Significant_event"/>
    <s v=""/>
    <s v="Personal Estimate"/>
    <s v="Invoice"/>
    <s v=""/>
    <s v=""/>
    <s v="7 Days 8 Hr 1 Min "/>
    <s v=""/>
    <s v="Approved -  ;; Approved -  ;; Approved -  ;; Approved -  ;; Approved - Approved by Teams 10/18. ;"/>
    <s v="2402.29"/>
    <s v="2402.29"/>
    <s v=";"/>
    <s v=";"/>
    <s v=";"/>
    <s v="BR"/>
    <s v="PRINCIPAL GP"/>
    <s v="USD"/>
    <s v=""/>
    <s v=""/>
    <s v=""/>
    <s v="15504142"/>
    <s v="1"/>
    <s v="1"/>
    <s v=""/>
    <s v=""/>
    <s v="0"/>
    <s v=""/>
    <s v=""/>
    <s v=""/>
    <s v=""/>
    <s v="545268450"/>
    <s v=""/>
    <s v=""/>
  </r>
  <r>
    <d v="2024-10-01T00:00:00"/>
    <x v="3"/>
    <n v="161644"/>
    <s v="Customer Rescheduled - Consulta 31 F3"/>
    <s v="PSA"/>
    <d v="2024-10-14T00:00:00"/>
    <s v="Paraisopolis"/>
    <s v="Inbound Premium"/>
    <n v="765"/>
    <n v="400"/>
    <n v="1.0705412949838043E-3"/>
    <s v="S2-External Customer driven schedule changes"/>
    <s v="Cost Recovery"/>
    <s v="APTIV MANUFATURA E SERVICOS DE-724381"/>
    <s v="APTIV SERVICES MEKNES-1073153"/>
    <s v="Increase of customer."/>
    <s v="JAS DO BRASIL LTD"/>
    <s v="PTA-00191223"/>
    <s v="13796913;"/>
    <s v=";"/>
    <s v=";"/>
    <s v="Customer"/>
    <s v="Premium - Productive"/>
    <s v="lua.barbosa.ribeiro@aptiv.com"/>
    <s v="2024-10-11T11:26:39.52"/>
    <s v="2024-11-05T02:44:22.29"/>
    <s v="SA"/>
    <s v="Closed Recovered"/>
    <s v="0"/>
    <s v=""/>
    <s v="765"/>
    <s v="2024-10-17T00:00:00"/>
    <s v="10012"/>
    <s v="Q11"/>
    <s v=""/>
    <s v="765"/>
    <s v="Recoverable"/>
    <s v=""/>
    <s v="400"/>
    <s v="USD"/>
    <s v="LOT UL 1 AXE 1 AXE A"/>
    <s v="MEKNES"/>
    <s v="1073153"/>
    <s v="MA"/>
    <s v="EMEA"/>
    <s v="MEK"/>
    <s v="50000"/>
    <s v="AVENIDA AVELINO RIBEIRO, 900"/>
    <s v="PARAISOPOLIS"/>
    <s v="724381"/>
    <s v="BR"/>
    <s v="SA"/>
    <s v="MG"/>
    <s v="37660-000"/>
    <s v="SPS"/>
    <s v="Approved"/>
    <s v="Edilson, Geraldo"/>
    <s v="2024-10-11T02:31:07.00"/>
    <s v="0"/>
    <s v=""/>
    <s v="CMAC576116"/>
    <s v=""/>
    <s v="Customer"/>
    <s v=""/>
    <s v="Invoice"/>
    <s v="Invoice"/>
    <s v="PSA"/>
    <s v=""/>
    <s v="0 Days 3 Hr 4 Min "/>
    <s v="500"/>
    <s v="Approved -  ;; Approved -  ;; Approved -  ;"/>
    <s v="765"/>
    <s v="765"/>
    <s v=";"/>
    <s v=";"/>
    <s v=";"/>
    <s v="BR"/>
    <s v="PLANCHE F3"/>
    <s v="USD"/>
    <s v=""/>
    <s v=""/>
    <s v=""/>
    <s v="CONSULTA 31: AUMENTO F3"/>
    <s v="1"/>
    <s v="1"/>
    <s v=""/>
    <s v=""/>
    <s v="0"/>
    <s v=""/>
    <s v=""/>
    <s v=""/>
    <s v=""/>
    <s v="217616996"/>
    <s v=""/>
    <s v=""/>
  </r>
  <r>
    <d v="2024-10-01T00:00:00"/>
    <x v="12"/>
    <n v="161657"/>
    <s v="Port Strike + Vessel delay"/>
    <s v="VW"/>
    <d v="2024-10-14T00:00:00"/>
    <s v="Pinhal"/>
    <s v="Inbound Premium"/>
    <n v="2081.13"/>
    <n v="410.71"/>
    <n v="2.9123341244831954E-3"/>
    <s v="PC-Plant PC Resp"/>
    <s v="Cost Recovery"/>
    <s v="APTIV MANUFATURA E SERVICOS DE-727173"/>
    <s v="Empresa de Transportes Covre-Dummy"/>
    <s v="Emergencial com a Covre, parada de linha devido ao atraso de ETA do navio JAZAN, processos M0640/24"/>
    <s v="EMPRESA DE TRANSPORTES COVRE"/>
    <s v="PTA-00191715"/>
    <s v="35386903;"/>
    <s v=";"/>
    <s v=";"/>
    <s v="Aptiv"/>
    <s v="Premium - Productive"/>
    <s v="bruno.g.silva2@aptiv.com"/>
    <s v="2024-10-11T12:25:32.31"/>
    <s v="2024-11-01T03:21:28.49"/>
    <s v="SA"/>
    <s v="Closed Recovered"/>
    <s v="0"/>
    <s v=""/>
    <s v="2081.13"/>
    <s v="2024-10-11T00:00:00"/>
    <s v="10010"/>
    <s v="Q18"/>
    <s v=""/>
    <s v="2081.13"/>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10-15T01:32:02.00"/>
    <s v="0"/>
    <s v="EMPRESA DE TRANSPORTES COVRE"/>
    <s v="QRO48038081"/>
    <s v=""/>
    <s v="Aptiv"/>
    <s v=""/>
    <s v="Personal Estimate"/>
    <s v="Invoice"/>
    <s v=""/>
    <s v=""/>
    <s v="4 Days 1 Hr 6 Min "/>
    <s v="500"/>
    <s v="Approved -  ;; Approved -  ;; Approved -  ;"/>
    <s v="2081.13"/>
    <s v="2081.13"/>
    <s v=";"/>
    <s v=";"/>
    <s v=";"/>
    <s v="BR"/>
    <s v="MOTOR TAOS"/>
    <s v="USD"/>
    <s v=""/>
    <s v=""/>
    <s v=""/>
    <s v="35386903 / 35374502 / 35374503 / 35126697"/>
    <s v="1"/>
    <s v="1"/>
    <s v=""/>
    <s v=""/>
    <s v="0"/>
    <s v=""/>
    <s v=""/>
    <s v=""/>
    <s v=""/>
    <s v=""/>
    <s v=""/>
    <s v=""/>
  </r>
  <r>
    <d v="2024-10-01T00:00:00"/>
    <x v="3"/>
    <n v="161661"/>
    <s v="Customer Rescheduled - K0 PL7"/>
    <s v="PSA"/>
    <d v="2024-10-11T00:00:00"/>
    <s v="Paraisopolis"/>
    <s v="Inbound Premium"/>
    <n v="1494.55"/>
    <n v="1494.55"/>
    <n v="2.0914738462980975E-3"/>
    <s v="S2-External Customer driven schedule changes"/>
    <s v="Normal"/>
    <s v="Paraisopolis-10012"/>
    <s v="ACOME-1013989"/>
    <s v="Será recuperado na consulta do PL7, William Siqueira"/>
    <s v="JAS DO BRASIL LTD"/>
    <s v="PTA-00192537"/>
    <s v="M3448601;"/>
    <s v=";"/>
    <s v=";"/>
    <s v="Customer"/>
    <s v="Premium - Productive"/>
    <s v="rodrigo.fernandes@aptiv.com"/>
    <s v="2024-10-11T01:22:27.12"/>
    <s v="2024-10-18T06:32:18.00"/>
    <s v="SA"/>
    <s v="Open"/>
    <s v="0"/>
    <s v=""/>
    <s v="0"/>
    <s v=""/>
    <s v="10012"/>
    <s v="Q11"/>
    <s v=""/>
    <s v=""/>
    <s v="Recoverable"/>
    <s v=""/>
    <s v="1379.75"/>
    <s v=""/>
    <s v="52 RUE DU MONTPARNASSE"/>
    <s v="PARIS"/>
    <s v="1013989"/>
    <s v="FR"/>
    <s v="EMEA"/>
    <s v="75"/>
    <s v="75014"/>
    <s v="Av. Avelino Ribeiro, 900"/>
    <s v="PARAISOPOLIS"/>
    <s v="10012"/>
    <s v="BR"/>
    <s v="SA"/>
    <s v="Minas Gerais"/>
    <s v="37660-000"/>
    <s v="SPS"/>
    <s v="Approved"/>
    <s v="Flores, Lorena"/>
    <s v="2024-10-18T06:32:18.00"/>
    <s v="0"/>
    <s v=""/>
    <s v=""/>
    <s v=""/>
    <s v="Customer"/>
    <s v=""/>
    <s v="Invoice"/>
    <s v=""/>
    <s v="PSA"/>
    <s v=""/>
    <s v="7 Days 5 Hr 9 Min "/>
    <s v=""/>
    <s v="Approved -  ;; Approved -  ;; Approved -  ;; Approved -  ;; Approved - Approved by Teams 10/18. ;"/>
    <s v="1494.55"/>
    <s v="1494.55"/>
    <s v=";"/>
    <s v=";"/>
    <s v=";"/>
    <s v="BR"/>
    <s v="PL7"/>
    <s v="EUR"/>
    <s v=""/>
    <s v=""/>
    <s v=""/>
    <s v="M3448601, M6077401"/>
    <s v="1.0832"/>
    <s v=""/>
    <s v=""/>
    <s v=""/>
    <s v="0"/>
    <s v=""/>
    <s v=""/>
    <s v=""/>
    <s v=""/>
    <s v="275386217"/>
    <s v=""/>
    <s v=""/>
  </r>
  <r>
    <d v="2024-10-01T00:00:00"/>
    <x v="0"/>
    <n v="161679"/>
    <s v="Project - prototypes/ samples"/>
    <s v="VW"/>
    <d v="2024-10-11T00:00:00"/>
    <s v="Paraisopolis"/>
    <s v="Inbound Premium"/>
    <n v="120.09"/>
    <n v="120.09"/>
    <n v="1.6805399230667326E-4"/>
    <s v="E1P-Prototypes/Samples"/>
    <s v="Normal"/>
    <s v="TE CONNECTIVITY BRASIL INDUSTRIA DE-1045307"/>
    <s v="APTIV MANUFATURA E SERVICOS DE-724381"/>
    <s v="Parts for project development. Freight approved by email by the Project Manager."/>
    <s v="TRANSPORTADORA PITUTA"/>
    <s v="PTA-00191268"/>
    <s v="35860607;"/>
    <s v=";"/>
    <s v=";"/>
    <s v="Aptiv"/>
    <s v="Premium - Productive"/>
    <s v="Stefany.Tressoldi@aptiv.com"/>
    <s v="2024-10-11T01:46:50.10"/>
    <s v="2024-10-11T03:20:07.00"/>
    <s v="SA"/>
    <s v="Closed Not Recovered"/>
    <s v="0"/>
    <s v=""/>
    <s v="0"/>
    <s v=""/>
    <s v="10012"/>
    <s v="Q11"/>
    <s v=""/>
    <s v=""/>
    <s v="Non-Recoverable"/>
    <s v=""/>
    <s v="600"/>
    <s v=""/>
    <s v="AVENIDA AVELINO RIBEIRO, 900"/>
    <s v="PARAISOPOLIS"/>
    <s v="724381"/>
    <s v="BR"/>
    <s v="SA"/>
    <s v="MG"/>
    <s v="37660-000"/>
    <s v="RUA SAMARITA 1117"/>
    <s v="SAO PAULO"/>
    <s v="1045307"/>
    <s v="BR"/>
    <s v="SA"/>
    <s v="SP"/>
    <s v="02518-080"/>
    <s v="SPS"/>
    <s v="Approved"/>
    <s v="Carvalho, Eliane R"/>
    <s v="2024-10-11T03:20:07.00"/>
    <s v="0"/>
    <s v=""/>
    <s v=""/>
    <s v=""/>
    <s v="Aptiv"/>
    <s v=""/>
    <s v="Invoice"/>
    <s v=""/>
    <s v=""/>
    <s v=""/>
    <s v="0 Days 1 Hr 33 Min "/>
    <s v="250"/>
    <s v="Approved -  ;; Approved -  ;"/>
    <s v="120.09"/>
    <s v="120.09"/>
    <s v=";"/>
    <s v=";"/>
    <s v=";"/>
    <s v="BR"/>
    <s v="246 A0 SUV"/>
    <s v="BRL"/>
    <s v=""/>
    <s v=""/>
    <s v=""/>
    <s v=""/>
    <s v="0.20015212"/>
    <s v=""/>
    <s v=""/>
    <s v=""/>
    <s v="0"/>
    <s v=""/>
    <s v=""/>
    <s v=""/>
    <s v=""/>
    <s v=""/>
    <s v="485203835"/>
    <s v=""/>
  </r>
  <r>
    <d v="2024-10-01T00:00:00"/>
    <x v="12"/>
    <n v="161696"/>
    <s v="Port Strike + Vessel delay"/>
    <s v="TOYOTA"/>
    <d v="2024-10-18T00:00:00"/>
    <s v="Paraisopolis"/>
    <s v="Inbound Premium"/>
    <n v="5000"/>
    <n v="5000"/>
    <n v="6.9970019279987205E-3"/>
    <s v="PORT-PORT DELAYS / STRIKE"/>
    <s v="Normal"/>
    <s v="APTIV MANUFATURA E SERVICOS DE-724381"/>
    <s v="Pesnke Logistic-Dummy"/>
    <s v="PORT STRIKE AT USA"/>
    <s v="JAS DO BRASIL LTD"/>
    <s v="PTA-00192536"/>
    <s v="35153843;"/>
    <s v=";"/>
    <s v=";"/>
    <s v="Aptiv"/>
    <s v="Premium - Productive"/>
    <s v="Moraes.Arnaldo@aptiv.com"/>
    <s v="2024-10-11T02:37:01.89"/>
    <s v="2024-10-18T06:32:10.00"/>
    <s v="SA"/>
    <s v="Closed Not Recovered"/>
    <s v="0"/>
    <s v=""/>
    <s v="0"/>
    <s v=""/>
    <s v="10012"/>
    <s v="Q11"/>
    <s v=""/>
    <s v=""/>
    <s v="Non-Recoverable"/>
    <s v=""/>
    <s v="5000"/>
    <s v=""/>
    <s v="1351 Blauser Drive"/>
    <s v="TIPP CITY"/>
    <s v="Dummy"/>
    <s v="US"/>
    <s v="NA"/>
    <s v="OH"/>
    <s v="45371"/>
    <s v="AVENIDA AVELINO RIBEIRO, 900"/>
    <s v="PARAISOPOLIS"/>
    <s v="724381"/>
    <s v="BR"/>
    <s v="SA"/>
    <s v="MG"/>
    <s v="37660-000"/>
    <s v="SPS"/>
    <s v="Approved"/>
    <s v="Flores, Lorena"/>
    <s v="2024-10-18T06:32:10.00"/>
    <s v="0"/>
    <s v=""/>
    <s v=""/>
    <s v=""/>
    <s v="Significant_event"/>
    <s v=""/>
    <s v="Invoice"/>
    <s v="Invoice"/>
    <s v=""/>
    <s v=""/>
    <s v="7 Days 3 Hr 55 Min "/>
    <s v=""/>
    <s v="Approved -  ;; Approved -  ;; Approved -  ;; Approved -  ;; Approved - Approved by Teams 10/18. ;"/>
    <s v="5000"/>
    <s v="5000"/>
    <s v=";"/>
    <s v=";"/>
    <s v=";"/>
    <s v="BR"/>
    <s v="COROLA"/>
    <s v="USD"/>
    <s v=""/>
    <s v=""/>
    <s v=""/>
    <s v="PORT STRIKE AT USA"/>
    <s v="1"/>
    <s v=""/>
    <s v=""/>
    <s v=""/>
    <s v="0"/>
    <s v=""/>
    <s v=""/>
    <s v=""/>
    <s v=""/>
    <s v=""/>
    <s v=""/>
    <s v=""/>
  </r>
  <r>
    <d v="2024-10-01T00:00:00"/>
    <x v="12"/>
    <n v="161697"/>
    <s v="Port Strike + Vessel delay"/>
    <s v="TOYOTA"/>
    <d v="2024-10-18T00:00:00"/>
    <s v="Paraisopolis"/>
    <s v="Inbound Premium"/>
    <n v="4000"/>
    <n v="4000"/>
    <n v="5.5976015423989762E-3"/>
    <s v="PORT-PORT DELAYS / STRIKE"/>
    <s v="Normal"/>
    <s v="APTIV MANUFATURA E SERVICOS DE-724381"/>
    <s v="Pesnke Logistic-Dummy"/>
    <s v="PORT STRIKE AT USA"/>
    <s v="JAS DO BRASIL LTD"/>
    <s v="PTA-00192535"/>
    <s v="35153841;"/>
    <s v=";"/>
    <s v=";"/>
    <s v="Aptiv"/>
    <s v="Premium - Productive"/>
    <s v="Moraes.Arnaldo@aptiv.com"/>
    <s v="2024-10-11T02:38:44.95"/>
    <s v="2024-10-18T06:31:51.00"/>
    <s v="SA"/>
    <s v="Closed Not Recovered"/>
    <s v="0"/>
    <s v=""/>
    <s v="0"/>
    <s v=""/>
    <s v="10012"/>
    <s v="Q11"/>
    <s v=""/>
    <s v=""/>
    <s v="Non-Recoverable"/>
    <s v=""/>
    <s v="4000"/>
    <s v=""/>
    <s v="1351 Blauser Drive"/>
    <s v="TIPP CITY"/>
    <s v="Dummy"/>
    <s v="US"/>
    <s v="NA"/>
    <s v="OH"/>
    <s v="45371"/>
    <s v="AVENIDA AVELINO RIBEIRO, 900"/>
    <s v="PARAISOPOLIS"/>
    <s v="724381"/>
    <s v="BR"/>
    <s v="SA"/>
    <s v="MG"/>
    <s v="37660-000"/>
    <s v="SPS"/>
    <s v="Approved"/>
    <s v="Flores, Lorena"/>
    <s v="2024-10-18T06:31:51.00"/>
    <s v="0"/>
    <s v=""/>
    <s v=""/>
    <s v=""/>
    <s v="Significant_event"/>
    <s v=""/>
    <s v="Invoice"/>
    <s v="Invoice"/>
    <s v=""/>
    <s v=""/>
    <s v="7 Days 3 Hr 53 Min "/>
    <s v=""/>
    <s v="Approved -  ;; Approved -  ;; Approved -  ;; Approved -  ;; Approved - Approved by Teams 10/18. ;"/>
    <s v="4000"/>
    <s v="4000"/>
    <s v=";"/>
    <s v=";"/>
    <s v=";"/>
    <s v="BR"/>
    <s v="COROLA"/>
    <s v="USD"/>
    <s v=""/>
    <s v=""/>
    <s v=""/>
    <s v="PORT STRIKE AT USA"/>
    <s v="1"/>
    <s v=""/>
    <s v=""/>
    <s v=""/>
    <s v="0"/>
    <s v=""/>
    <s v=""/>
    <s v=""/>
    <s v=""/>
    <s v=""/>
    <s v=""/>
    <s v=""/>
  </r>
  <r>
    <d v="2024-10-01T00:00:00"/>
    <x v="12"/>
    <n v="161716"/>
    <s v="Port Strike + Vessel delay"/>
    <s v="JOHN DEERE"/>
    <d v="2024-10-11T00:00:00"/>
    <s v="Paraisopolis"/>
    <s v="Inbound Premium"/>
    <n v="406"/>
    <n v="406"/>
    <n v="5.6815655655349611E-4"/>
    <s v="PORT-PORT DELAYS / STRIKE"/>
    <s v="Normal"/>
    <s v="APTIV MANUFATURA E SERVICOS DE-724381"/>
    <s v="Pesnke Logistic-Dummy"/>
    <s v="PORT STRIKE AT USA"/>
    <s v="DHL Express SA"/>
    <s v="PTA-00191301"/>
    <s v="13739652;"/>
    <s v=";"/>
    <s v=";"/>
    <s v="Aptiv"/>
    <s v="Premium - Productive"/>
    <s v="rodrigo.fernandes@aptiv.com"/>
    <s v="2024-10-11T03:19:03.34"/>
    <s v="2024-10-11T05:49:50.00"/>
    <s v="SA"/>
    <s v="Closed Not Recovered"/>
    <s v="0"/>
    <s v=""/>
    <s v="0"/>
    <s v=""/>
    <s v="10012"/>
    <s v="Q11"/>
    <s v=""/>
    <s v=""/>
    <s v="Non-Recoverable"/>
    <s v=""/>
    <s v="406"/>
    <s v=""/>
    <s v="1351 Blauser Drive"/>
    <s v="TIPP CITY"/>
    <s v="Dummy"/>
    <s v="US"/>
    <s v="NA"/>
    <s v="OH"/>
    <s v="45371"/>
    <s v="AVENIDA AVELINO RIBEIRO, 900"/>
    <s v="PARAISOPOLIS"/>
    <s v="724381"/>
    <s v="BR"/>
    <s v="SA"/>
    <s v="MG"/>
    <s v="37660-000"/>
    <s v="SPS"/>
    <s v="Approved"/>
    <s v="Edilson, Geraldo"/>
    <s v="2024-10-11T05:49:50.00"/>
    <s v="0"/>
    <s v=""/>
    <s v=""/>
    <s v=""/>
    <s v="Significant_event"/>
    <s v=""/>
    <s v="Invoice"/>
    <s v="Invoice"/>
    <s v=""/>
    <s v=""/>
    <s v="0 Days 2 Hr 30 Min "/>
    <s v="500"/>
    <s v="Approved -  ;; Approved -  ;; Approved -  ;"/>
    <s v="406"/>
    <s v="406"/>
    <s v=";"/>
    <s v=";"/>
    <s v=";"/>
    <s v="BR"/>
    <s v="EINSTEIN"/>
    <s v="USD"/>
    <s v=""/>
    <s v=""/>
    <s v=""/>
    <s v="PORT STRIKE AT USA"/>
    <s v="1"/>
    <s v=""/>
    <s v=""/>
    <s v=""/>
    <s v="0"/>
    <s v=""/>
    <s v=""/>
    <s v=""/>
    <s v=""/>
    <s v=""/>
    <s v=""/>
    <s v=""/>
  </r>
  <r>
    <d v="2024-10-01T00:00:00"/>
    <x v="3"/>
    <n v="161730"/>
    <s v="Customer Rescheduled - Consulta 31 F3"/>
    <s v="PSA"/>
    <d v="2024-10-14T00:00:00"/>
    <s v="Paraisopolis"/>
    <s v="Inbound Premium"/>
    <n v="527.46"/>
    <n v="400"/>
    <n v="7.3812772738844103E-4"/>
    <s v="S2-External Customer driven schedule changes"/>
    <s v="Cost Recovery"/>
    <s v="APTIV MANUFATURA E SERVICOS DE-724381"/>
    <s v="ARAYMOND FRANCE-1016231"/>
    <s v="Increase of customer"/>
    <s v="Expeditors International"/>
    <s v="PTA-00191302"/>
    <s v="10864603;"/>
    <s v=";"/>
    <s v=";"/>
    <s v="Aptiv"/>
    <s v="Premium - Productive"/>
    <s v="lua.barbosa.ribeiro@aptiv.com"/>
    <s v="2024-10-11T04:27:14.89"/>
    <s v="2024-11-05T02:56:07.30"/>
    <s v="SA"/>
    <s v="Closed Recovered"/>
    <s v="0"/>
    <s v=""/>
    <s v="527.46"/>
    <s v="2024-10-17T00:00:00"/>
    <s v="10012"/>
    <s v="Q11"/>
    <s v=""/>
    <s v="527.46"/>
    <s v="Recoverable"/>
    <s v=""/>
    <s v="400"/>
    <s v="USD"/>
    <s v="FIXATION FR AGRAFE FR 113 ET 115"/>
    <s v="GRENOBLE"/>
    <s v="1016231"/>
    <s v="FR"/>
    <s v="EMEA"/>
    <s v="38"/>
    <s v="38000"/>
    <s v="AVENIDA AVELINO RIBEIRO, 900"/>
    <s v="PARAISOPOLIS"/>
    <s v="724381"/>
    <s v="BR"/>
    <s v="SA"/>
    <s v="MG"/>
    <s v="37660-000"/>
    <s v="SPS"/>
    <s v="Approved"/>
    <s v="Edilson, Geraldo"/>
    <s v="2024-10-11T05:49:52.00"/>
    <s v="0"/>
    <s v=""/>
    <s v="41B0044386"/>
    <s v=""/>
    <s v="Customer"/>
    <s v=""/>
    <s v="Invoice"/>
    <s v="Invoice"/>
    <s v=""/>
    <s v=""/>
    <s v="0 Days 1 Hr 22 Min "/>
    <s v="500"/>
    <s v="Approved -  ;; Approved -  ;; Approved -  ;"/>
    <s v="527.46"/>
    <s v="527.46"/>
    <s v=";"/>
    <s v=";"/>
    <s v=";"/>
    <s v="BR"/>
    <s v="HABITACULO F3"/>
    <s v="USD"/>
    <s v=""/>
    <s v=""/>
    <s v=""/>
    <s v="CONSULTA 31: AUMENTO F3"/>
    <s v="1"/>
    <s v="1"/>
    <s v=""/>
    <s v=""/>
    <s v="0"/>
    <s v=""/>
    <s v=""/>
    <s v=""/>
    <s v=""/>
    <s v="260193297"/>
    <s v=""/>
    <s v=""/>
  </r>
  <r>
    <d v="2024-10-01T00:00:00"/>
    <x v="9"/>
    <n v="161789"/>
    <s v="P&amp;A - recupered in  POV17492"/>
    <s v="VW"/>
    <d v="2024-10-11T00:00:00"/>
    <s v="Paraisopolis"/>
    <s v="Inbound Premium"/>
    <n v="51"/>
    <n v="29.04"/>
    <n v="7.136941966558695E-5"/>
    <s v="OOOT-Other/Sales"/>
    <s v="Cost Recovery"/>
    <s v="APTIV MANUFATURA E SERVICOS DE-724381"/>
    <s v="SERENDIPITY ELECTRONICS-749804"/>
    <s v="MATERIAL CRÍTICO PARA MONTAGEM DE PEÇAS DE P&amp;A CONFORME PROGRAMAÇÃO RECEBIDA DO CLIENTE MAN CUSTO RECUPERADO NA POV17492"/>
    <s v="DHL Express SA"/>
    <s v="PTA-00191507"/>
    <s v="15327035;"/>
    <s v="200;"/>
    <s v="0.45;"/>
    <s v="Aptiv"/>
    <s v="Premium - Productive"/>
    <s v="marcia.p.torres@aptiv.com"/>
    <s v="2024-10-11T06:34:46.25"/>
    <s v="2024-10-16T02:52:20.97"/>
    <s v="SA"/>
    <s v="Closed Recovered"/>
    <s v="0"/>
    <s v=""/>
    <s v="51"/>
    <s v=""/>
    <s v="10012"/>
    <s v="Q11"/>
    <s v="29.04"/>
    <s v="51"/>
    <s v="Recoverable"/>
    <s v="POV17492"/>
    <s v="29.04"/>
    <s v="USD"/>
    <s v="152 E MAIN ST"/>
    <s v="HUNTINGTON"/>
    <s v="749804"/>
    <s v="US"/>
    <s v="NA"/>
    <s v="NY"/>
    <s v="11743-2958"/>
    <s v="AVENIDA AVELINO RIBEIRO, 900"/>
    <s v="PARAISOPOLIS"/>
    <s v="724381"/>
    <s v="BR"/>
    <s v="SA"/>
    <s v="MG"/>
    <s v="37660-000"/>
    <s v="SPS"/>
    <s v="Approved"/>
    <s v="Carvalho, Eliane R"/>
    <s v="2024-10-14T11:49:32.00"/>
    <s v="0"/>
    <s v=""/>
    <s v=" 78 7454 7306"/>
    <s v=""/>
    <s v="Aptiv"/>
    <s v=""/>
    <s v="Invoice"/>
    <s v="Invoice"/>
    <s v="VW"/>
    <s v=""/>
    <s v="2 Days 17 Hr 14 Min "/>
    <s v="250"/>
    <s v="Approved -  ;; Approved -  ;"/>
    <s v="51"/>
    <s v="51"/>
    <s v=";"/>
    <s v="12x9x4;"/>
    <s v=";"/>
    <s v="BR"/>
    <s v="P&amp;A"/>
    <s v="USD"/>
    <s v=""/>
    <s v=""/>
    <s v=""/>
    <s v="MATERIAL CRÍTICO PARA MONTAGEM DE PEÇAS DE P&amp;A CONFORME PROGRAMAÇÃO RECEBIDA DO CLIENTE MAN CUSTO RECUPERADO NA POV17492"/>
    <s v="1"/>
    <s v="1"/>
    <s v=""/>
    <s v="29.04"/>
    <s v="29.04"/>
    <s v="USD"/>
    <s v="1"/>
    <s v=""/>
    <s v=""/>
    <s v=""/>
    <s v=""/>
    <s v=""/>
  </r>
  <r>
    <d v="2024-10-01T00:00:00"/>
    <x v="3"/>
    <n v="161800"/>
    <s v="Customer rescheduled"/>
    <s v="FIAT"/>
    <d v="2024-10-14T00:00:00"/>
    <s v="Paraisopolis"/>
    <s v="Inbound Premium"/>
    <n v="240"/>
    <n v="240"/>
    <n v="3.3585609254393859E-4"/>
    <s v="B2-Behind Schedule-Aptiv"/>
    <s v="Normal"/>
    <s v="APTIV MANUFATURA E SERVICOS DE-724381"/>
    <s v="DELFINGEN IT-VERONA SRL-7068019"/>
    <s v="Reprograma dentro do protocolo logistico"/>
    <s v="JAS DO BRASIL LTD"/>
    <s v="PTA-00191506"/>
    <s v="13696066;"/>
    <s v=";"/>
    <s v=";"/>
    <s v="Aptiv"/>
    <s v="Premium - Productive"/>
    <s v="lua.barbosa.ribeiro@aptiv.com"/>
    <s v="2024-10-11T08:17:30.16"/>
    <s v="2024-10-31T01:25:50.31"/>
    <s v="SA"/>
    <s v="Closed Not Recovered"/>
    <s v="0"/>
    <s v=""/>
    <s v="0"/>
    <s v="2024-10-21T00:00:00"/>
    <s v="10012"/>
    <s v="Q11"/>
    <s v=""/>
    <s v="275.88"/>
    <s v="Non-Recoverable"/>
    <s v=""/>
    <s v="240"/>
    <s v="USD"/>
    <s v="LOCALITA VANZELLE 3"/>
    <s v="RIVOLI VERONESE"/>
    <s v="7068019"/>
    <s v="IT"/>
    <s v="EMEA"/>
    <s v="VR"/>
    <s v="37010"/>
    <s v="AVENIDA AVELINO RIBEIRO, 900"/>
    <s v="PARAISOPOLIS"/>
    <s v="724381"/>
    <s v="BR"/>
    <s v="SA"/>
    <s v="MG"/>
    <s v="37660-000"/>
    <s v="SPS"/>
    <s v="Approved"/>
    <s v="Carvalho, Eliane R"/>
    <s v="2024-10-14T11:49:13.00"/>
    <s v="0"/>
    <s v=""/>
    <s v="MIL48088458"/>
    <s v=""/>
    <s v="Aptiv"/>
    <s v=""/>
    <s v="Invoice"/>
    <s v="Invoice"/>
    <s v=""/>
    <s v=""/>
    <s v="2 Days 15 Hr 31 Min "/>
    <s v="250"/>
    <s v="Approved -  ;; Approved -  ;"/>
    <s v="240"/>
    <s v="240"/>
    <s v=";"/>
    <s v=";"/>
    <s v=";"/>
    <s v="BR"/>
    <s v="Projeto P"/>
    <s v="USD"/>
    <s v=""/>
    <s v=""/>
    <s v=""/>
    <s v=""/>
    <s v="1"/>
    <s v="1"/>
    <s v=""/>
    <s v=""/>
    <s v="0"/>
    <s v=""/>
    <s v=""/>
    <s v=""/>
    <s v=""/>
    <s v="505882451"/>
    <s v=""/>
    <s v=""/>
  </r>
  <r>
    <d v="2024-10-01T00:00:00"/>
    <x v="3"/>
    <n v="161920"/>
    <s v="Customer Rescheduled - Consulta 31 F3"/>
    <s v="PSA"/>
    <d v="2024-10-15T00:00:00"/>
    <s v="Paraisopolis"/>
    <s v="Inbound Premium"/>
    <n v="816.54"/>
    <n v="580"/>
    <n v="1.142666390857615E-3"/>
    <s v="S2-External Customer driven schedule changes"/>
    <s v="Cost Recovery"/>
    <s v="APTIV MANUFATURA E SERVICOS DE-733223"/>
    <s v="APTIV HOLDINGS FRANCE SAS-763968"/>
    <s v="Increase of customer"/>
    <s v="JAS DO BRASIL LTD"/>
    <s v="PTA-00192265"/>
    <s v="10738582;"/>
    <s v=";"/>
    <s v=";"/>
    <s v="Customer"/>
    <s v="Premium - Productive"/>
    <s v="lua.barbosa.ribeiro@aptiv.com"/>
    <s v="2024-10-14T11:23:18.45"/>
    <s v="2024-11-05T02:44:44.50"/>
    <s v="SA"/>
    <s v="Closed Recovered"/>
    <s v="0"/>
    <s v=""/>
    <s v="816.54"/>
    <s v="2024-10-23T00:00:00"/>
    <s v="10012"/>
    <s v="Q11"/>
    <s v=""/>
    <s v="816.54"/>
    <s v="Recoverable"/>
    <s v=""/>
    <s v="580"/>
    <s v="USD"/>
    <s v="ZI DES LONGS REAGES"/>
    <s v="EPERNON"/>
    <s v="763968"/>
    <s v="FR"/>
    <s v="EMEA"/>
    <s v="CVL"/>
    <s v="28230"/>
    <s v="AVENIDA AVELINO RIBEIRO, 900"/>
    <s v="PARAISOPOLIS"/>
    <s v="733223"/>
    <s v="BR"/>
    <s v="SA"/>
    <s v="MG"/>
    <s v="37660-000"/>
    <s v="SPS"/>
    <s v="Approved"/>
    <s v="Naus, Angelica"/>
    <s v="2024-10-17T03:52:28.00"/>
    <s v="0"/>
    <s v=""/>
    <s v="PAR48078949"/>
    <s v=""/>
    <s v="Customer"/>
    <s v=""/>
    <s v="Invoice"/>
    <s v="Invoice"/>
    <s v="PSA"/>
    <s v=""/>
    <s v="3 Days 4 Hr 29 Min "/>
    <s v="800"/>
    <s v="Approved -  ;; Approved -  ;; Approved -  ;; Approved -  ;"/>
    <s v="816.54"/>
    <s v="816.54"/>
    <s v=";"/>
    <s v=";"/>
    <s v=";"/>
    <s v="BR"/>
    <s v="VOLET F3"/>
    <s v="USD"/>
    <s v=""/>
    <s v=""/>
    <s v=""/>
    <s v="CONSULTA 31: AUMENTO F3"/>
    <s v="1"/>
    <s v="1"/>
    <s v=""/>
    <s v=""/>
    <s v="0"/>
    <s v=""/>
    <s v=""/>
    <s v=""/>
    <s v=""/>
    <s v=""/>
    <s v=""/>
    <s v=""/>
  </r>
  <r>
    <d v="2024-10-01T00:00:00"/>
    <x v="3"/>
    <n v="161941"/>
    <s v="Customer Rescheduled - Consulta 33"/>
    <s v="PSA"/>
    <d v="2024-10-16T00:00:00"/>
    <s v="Paraisopolis"/>
    <s v="Inbound Premium"/>
    <n v="3391.23"/>
    <n v="780"/>
    <n v="4.7456885696574198E-3"/>
    <s v="S2-External Customer driven schedule changes"/>
    <s v="Cost Recovery"/>
    <s v="APTIV MANUFATURA E SERVICOS DE-733223"/>
    <s v="ITW EF&amp;C FRANCE SAS-1085512"/>
    <s v="Increase of customer."/>
    <s v="DHL Express SA"/>
    <s v="PTA-00192262"/>
    <s v="10738887;"/>
    <s v=";"/>
    <s v=";"/>
    <s v="Customer"/>
    <s v="Premium - Productive"/>
    <s v="lua.barbosa.ribeiro@aptiv.com"/>
    <s v="2024-10-14T12:13:58.75"/>
    <s v="2024-11-05T03:17:17.85"/>
    <s v="SA"/>
    <s v="Closed Recovered"/>
    <s v="0"/>
    <s v=""/>
    <s v="3391.23"/>
    <s v="2024-10-21T00:00:00"/>
    <s v="10012"/>
    <s v="Q11"/>
    <s v=""/>
    <s v="3391.23"/>
    <s v="Recoverable"/>
    <s v=""/>
    <s v="780"/>
    <s v="USD"/>
    <s v="220, RUE PIERRE MARTI"/>
    <s v="ETUPES"/>
    <s v="1085512"/>
    <s v="FR"/>
    <s v="EMEA"/>
    <s v="25"/>
    <s v="25460"/>
    <s v="AVENIDA AVELINO RIBEIRO, 900"/>
    <s v="PARAISOPOLIS"/>
    <s v="733223"/>
    <s v="BR"/>
    <s v="SA"/>
    <s v="MG"/>
    <s v="37660-000"/>
    <s v="SPS"/>
    <s v="Approved"/>
    <s v="Naus, Angelica"/>
    <s v="2024-10-17T03:50:16.00"/>
    <s v="0"/>
    <s v=""/>
    <s v="PAR48088073"/>
    <s v=""/>
    <s v="Customer"/>
    <s v=""/>
    <s v="Invoice"/>
    <s v="Invoice"/>
    <s v="PSA"/>
    <s v=""/>
    <s v="3 Days 3 Hr 36 Min "/>
    <s v="800"/>
    <s v="Approved -  ;; Approved -  ;; Approved -  ;; Approved -  ;"/>
    <s v="3391.23"/>
    <s v="3391.23"/>
    <s v=";"/>
    <s v=";"/>
    <s v=";"/>
    <s v="BR"/>
    <s v="BODY CC24"/>
    <s v="USD"/>
    <s v=""/>
    <s v=""/>
    <s v=""/>
    <s v="CONSULTA 33: Aumento de volume CC21 e CC24"/>
    <s v="1"/>
    <s v="1"/>
    <s v=""/>
    <s v=""/>
    <s v="0"/>
    <s v=""/>
    <s v=""/>
    <s v=""/>
    <s v=""/>
    <s v="005146428"/>
    <s v=""/>
    <s v=""/>
  </r>
  <r>
    <d v="2024-10-01T00:00:00"/>
    <x v="0"/>
    <n v="161951"/>
    <s v="Project - prototypes/ samples"/>
    <s v="VW"/>
    <d v="2024-10-14T00:00:00"/>
    <s v="Paraisopolis"/>
    <s v="Inbound Premium"/>
    <n v="120.09"/>
    <n v="120.09"/>
    <n v="1.6805399230667326E-4"/>
    <s v="E1P-Prototypes/Samples"/>
    <s v="Normal"/>
    <s v="APTIV MANUFATURA E SERVICOS DE-724381"/>
    <s v="TE CONNECTIVITY BRASIL INDUSTRIA DE-7065022"/>
    <s v="Parts for project development. Freight approved by email by the Project Manager."/>
    <s v="TRANSPORTADORA PITUTA"/>
    <s v="PTA-00191539"/>
    <s v="35860607;"/>
    <s v=";"/>
    <s v=";"/>
    <s v="Aptiv"/>
    <s v="Premium - Productive"/>
    <s v="Stefany.Tressoldi@aptiv.com"/>
    <s v="2024-10-14T12:51:57.53"/>
    <s v="2024-10-14T02:34:31.00"/>
    <s v="SA"/>
    <s v="Closed Not Recovered"/>
    <s v="0"/>
    <s v=""/>
    <s v="0"/>
    <s v=""/>
    <s v="10012"/>
    <s v="Q11"/>
    <s v=""/>
    <s v=""/>
    <s v="Non-Recoverable"/>
    <s v=""/>
    <s v="600"/>
    <s v=""/>
    <s v="RUA SAMARITA 1117"/>
    <s v="SAO PAULO"/>
    <s v="7065022"/>
    <s v="BR"/>
    <s v="SA"/>
    <s v="SP"/>
    <s v="02518-080"/>
    <s v="AVENIDA AVELINO RIBEIRO, 900"/>
    <s v="PARAISOPOLIS"/>
    <s v="724381"/>
    <s v="BR"/>
    <s v="SA"/>
    <s v="MG"/>
    <s v="37660-000"/>
    <s v="SPS"/>
    <s v="Approved"/>
    <s v="Carvalho, Eliane R"/>
    <s v="2024-10-14T02:34:31.00"/>
    <s v="0"/>
    <s v=""/>
    <s v=""/>
    <s v=""/>
    <s v="Aptiv"/>
    <s v=""/>
    <s v="Invoice"/>
    <s v=""/>
    <s v=""/>
    <s v=""/>
    <s v="0 Days 1 Hr 42 Min "/>
    <s v="250"/>
    <s v="Approved -  ;; Approved -  ;"/>
    <s v="120.09"/>
    <s v="120.09"/>
    <s v=";"/>
    <s v=";"/>
    <s v=";"/>
    <s v="BR"/>
    <s v="246 A0 SUV"/>
    <s v="BRL"/>
    <s v=""/>
    <s v=""/>
    <s v=""/>
    <s v=""/>
    <s v="0.20015212"/>
    <s v=""/>
    <s v=""/>
    <s v=""/>
    <s v="0"/>
    <s v=""/>
    <s v=""/>
    <s v=""/>
    <s v=""/>
    <s v="485203835"/>
    <s v=""/>
    <s v=""/>
  </r>
  <r>
    <d v="2024-10-01T00:00:00"/>
    <x v="3"/>
    <n v="161971"/>
    <s v="Customer Rescheduled - Consulta 31 F3"/>
    <s v="PSA"/>
    <d v="2024-10-15T00:00:00"/>
    <s v="Paraisopolis"/>
    <s v="Inbound Premium"/>
    <n v="1465.8"/>
    <n v="1465.8"/>
    <n v="2.0512410852121048E-3"/>
    <s v="S2-External Customer driven schedule changes"/>
    <s v="Cost Recovery"/>
    <s v="Paraisopolis-10012"/>
    <s v="CATELSA CACERES SA-1014086"/>
    <s v="CONSULTA 31: AUMENTO F3"/>
    <s v="JAS DO BRASIL LTD"/>
    <s v="PTA-00192534"/>
    <s v="13607038;"/>
    <s v=";"/>
    <s v=";"/>
    <s v="Customer"/>
    <s v="Premium - Productive"/>
    <s v="rodrigo.fernandes@aptiv.com"/>
    <s v="2024-10-14T01:50:18.88"/>
    <s v="2024-10-18T06:31:35.00"/>
    <s v="SA"/>
    <s v="Open"/>
    <s v="0"/>
    <s v=""/>
    <s v="0"/>
    <s v=""/>
    <s v="10012"/>
    <s v="Q11"/>
    <s v=""/>
    <s v=""/>
    <s v="Recoverable"/>
    <s v=""/>
    <s v="1465.8"/>
    <s v=""/>
    <s v="CALLE MOLINEROS"/>
    <s v="CACERES"/>
    <s v="1014086"/>
    <s v="ES"/>
    <s v="EMEA"/>
    <s v="CC"/>
    <s v="10005"/>
    <s v="Av. Avelino Ribeiro, 900"/>
    <s v="PARAISOPOLIS"/>
    <s v="10012"/>
    <s v="BR"/>
    <s v="SA"/>
    <s v="Minas Gerais"/>
    <s v="37660-000"/>
    <s v="SPS"/>
    <s v="Approved"/>
    <s v="Flores, Lorena"/>
    <s v="2024-10-18T06:31:35.00"/>
    <s v="0"/>
    <s v=""/>
    <s v=""/>
    <s v=""/>
    <s v="Customer"/>
    <s v=""/>
    <s v="Invoice"/>
    <s v=""/>
    <s v="PSA"/>
    <s v=""/>
    <s v="4 Days 4 Hr 41 Min "/>
    <s v=""/>
    <s v="Approved -  ;; Approved -  ;; Approved -  ;; Approved -  ;; Approved - Approved by Teams 10/18. ;"/>
    <s v="1465.8"/>
    <s v="1465.8"/>
    <s v=";"/>
    <s v=";"/>
    <s v=";"/>
    <s v="BR"/>
    <s v="F3"/>
    <s v="USD"/>
    <s v=""/>
    <s v=""/>
    <s v=""/>
    <s v="CONSULTA 31: AUMENTO F3"/>
    <s v="1"/>
    <s v=""/>
    <s v=""/>
    <s v=""/>
    <s v="0"/>
    <s v=""/>
    <s v=""/>
    <s v=""/>
    <s v=""/>
    <s v="275137164"/>
    <s v=""/>
    <s v=""/>
  </r>
  <r>
    <d v="2024-10-01T00:00:00"/>
    <x v="12"/>
    <n v="161981"/>
    <s v="Port Strike + Vessel delay"/>
    <s v="FIAT"/>
    <d v="2024-10-15T00:00:00"/>
    <s v="Paraisopolis"/>
    <s v="Inbound Premium"/>
    <n v="480"/>
    <n v="480"/>
    <n v="6.7171218508787719E-4"/>
    <s v="T1-Transportation"/>
    <s v="Normal"/>
    <s v="APTIV MANUFATURA E SERVICOS DE-733223"/>
    <s v="santos-Dummy"/>
    <s v="Congestionamento dos Portos em Santos."/>
    <s v="EMPRESA DE TRANSPORTES COVRE"/>
    <s v="PTA-00191568"/>
    <s v="13954177;"/>
    <s v=";"/>
    <s v=";"/>
    <s v="Aptiv"/>
    <s v="Premium - Productive"/>
    <s v="lua.barbosa.ribeiro@aptiv.com"/>
    <s v="2024-10-14T02:21:17.63"/>
    <s v="2024-10-14T04:45:00.00"/>
    <s v="SA"/>
    <s v="Closed Not Recovered"/>
    <s v="0"/>
    <s v=""/>
    <s v="0"/>
    <s v="2024-10-15T00:00:00"/>
    <s v="10012"/>
    <s v="Q11"/>
    <s v=""/>
    <s v=""/>
    <s v="Non-Recoverable"/>
    <s v=""/>
    <s v="480"/>
    <s v=""/>
    <s v="porto santos"/>
    <s v="Santos"/>
    <s v="Dummy"/>
    <s v="BR"/>
    <s v="SA"/>
    <s v="São Paulo"/>
    <s v="1"/>
    <s v="AVENIDA AVELINO RIBEIRO, 900"/>
    <s v="PARAISOPOLIS"/>
    <s v="733223"/>
    <s v="BR"/>
    <s v="SA"/>
    <s v="MG"/>
    <s v="37660-000"/>
    <s v="SPS"/>
    <s v="Approved"/>
    <s v="Edilson, Geraldo"/>
    <s v="2024-10-14T04:45:00.00"/>
    <s v="0"/>
    <s v=""/>
    <s v="n/a"/>
    <s v=""/>
    <s v="Transportation"/>
    <s v=""/>
    <s v="Invoice"/>
    <s v=""/>
    <s v=""/>
    <s v=""/>
    <s v="0 Days 2 Hr 23 Min "/>
    <s v="500"/>
    <s v="Approved -  ;; Approved -  ;; Approved -  ;"/>
    <s v="480"/>
    <s v="480"/>
    <s v=";"/>
    <s v=";"/>
    <s v=";"/>
    <s v="BR"/>
    <s v="VÃO MOTOR FIAT"/>
    <s v="USD"/>
    <s v=""/>
    <s v=""/>
    <s v=""/>
    <s v=""/>
    <s v="1"/>
    <s v=""/>
    <s v=""/>
    <s v=""/>
    <s v="0"/>
    <s v=""/>
    <s v=""/>
    <s v=""/>
    <s v=""/>
    <s v=""/>
    <s v=""/>
    <s v=""/>
  </r>
  <r>
    <d v="2024-10-01T00:00:00"/>
    <x v="3"/>
    <n v="161984"/>
    <s v="Customer Rescheduled - Consulta 31 F3"/>
    <s v="PSA"/>
    <d v="2024-10-15T00:00:00"/>
    <s v="Paraisopolis"/>
    <s v="Inbound Premium"/>
    <n v="518.29"/>
    <n v="518.29"/>
    <n v="7.2529522585249126E-4"/>
    <s v="S2-External Customer driven schedule changes"/>
    <s v="Cost Recovery"/>
    <s v="Paraisopolis-10012"/>
    <s v="BEIJING JINYU JIDIAN SHEBEI CO.LTD.-7091768"/>
    <s v="CONSULTA 31: AUMENTO F3"/>
    <s v="DHL Express SA"/>
    <s v="PTA-00192264"/>
    <s v="M2147001;"/>
    <s v=";"/>
    <s v=";"/>
    <s v="Customer"/>
    <s v="Premium - Productive"/>
    <s v="rodrigo.fernandes@aptiv.com"/>
    <s v="2024-10-14T02:30:36.84"/>
    <s v="2024-10-17T03:51:45.00"/>
    <s v="SA"/>
    <s v="Open"/>
    <s v="0"/>
    <s v=""/>
    <s v="0"/>
    <s v=""/>
    <s v="10012"/>
    <s v="Q11"/>
    <s v=""/>
    <s v=""/>
    <s v="Recoverable"/>
    <s v=""/>
    <s v="518.29"/>
    <s v=""/>
    <s v="VILLAGE WEST BUNGALOW"/>
    <s v="BEIJING"/>
    <s v="7091768"/>
    <s v="CN"/>
    <s v="AP"/>
    <s v="11"/>
    <s v="100095"/>
    <s v="Av. Avelino Ribeiro, 900"/>
    <s v="PARAISOPOLIS"/>
    <s v="10012"/>
    <s v="BR"/>
    <s v="SA"/>
    <s v="Minas Gerais"/>
    <s v="37660-000"/>
    <s v="SPS"/>
    <s v="Approved"/>
    <s v="Naus, Angelica"/>
    <s v="2024-10-17T03:51:45.00"/>
    <s v="0"/>
    <s v=""/>
    <s v=""/>
    <s v=""/>
    <s v="Customer"/>
    <s v=""/>
    <s v="Invoice"/>
    <s v=""/>
    <s v="PSA"/>
    <s v=""/>
    <s v="3 Days 1 Hr 21 Min "/>
    <s v="800"/>
    <s v="Approved -  ;; Approved -  ;; Approved -  ;; Approved -  ;"/>
    <s v="518.29"/>
    <s v="518.29"/>
    <s v=";"/>
    <s v=";"/>
    <s v=";"/>
    <s v="BR"/>
    <s v="F3"/>
    <s v="USD"/>
    <s v=""/>
    <s v=""/>
    <s v=""/>
    <s v="CONSULTA 31: AUMENTO F3"/>
    <s v="1"/>
    <s v=""/>
    <s v=""/>
    <s v=""/>
    <s v="0"/>
    <s v=""/>
    <s v=""/>
    <s v=""/>
    <s v=""/>
    <s v="544566012"/>
    <s v=""/>
    <s v=""/>
  </r>
  <r>
    <d v="2024-10-01T00:00:00"/>
    <x v="3"/>
    <n v="162058"/>
    <s v="Customer Rescheduled - Consulta 31 F3"/>
    <s v="PSA"/>
    <d v="2024-10-15T00:00:00"/>
    <s v="Paraisopolis"/>
    <s v="Inbound Premium"/>
    <n v="5026.05"/>
    <n v="5026.05"/>
    <n v="7.0334563080435937E-3"/>
    <s v="PC-Plant PC Resp"/>
    <s v="Cost Recovery"/>
    <s v="APTIV MANUFATURA E SERVICOS DE-733223"/>
    <s v="EUROSTYLE SYSTEMS TANGER-7102121"/>
    <s v="Consulta 31: Aumento F3"/>
    <s v="JAS DO BRASIL LTD"/>
    <s v="PTA-00192550"/>
    <s v="13885532;"/>
    <s v=";"/>
    <s v=";"/>
    <s v="Customer"/>
    <s v="Premium - Productive"/>
    <s v="gislene.de.fatima.clemente@aptiv.com"/>
    <s v="2024-10-14T05:30:51.78"/>
    <s v="2024-10-18T06:36:16.00"/>
    <s v="SA"/>
    <s v="Open"/>
    <s v="0"/>
    <s v=""/>
    <s v="0"/>
    <s v=""/>
    <s v="10012"/>
    <s v="Q11"/>
    <s v=""/>
    <s v=""/>
    <s v="Recoverable"/>
    <s v="Will be recovered from Customer under Consulta 31"/>
    <s v="4640"/>
    <s v=""/>
    <s v="ILOT 108"/>
    <s v="TANGER"/>
    <s v="7102121"/>
    <s v="MA"/>
    <s v="EMEA"/>
    <s v="01"/>
    <s v="90090"/>
    <s v="AVENIDA AVELINO RIBEIRO, 900"/>
    <s v="PARAISOPOLIS"/>
    <s v="733223"/>
    <s v="BR"/>
    <s v="SA"/>
    <s v="MG"/>
    <s v="37660-000"/>
    <s v="SPS"/>
    <s v="Approved"/>
    <s v="Casas, Carlos"/>
    <s v="2024-10-18T06:36:16.00"/>
    <s v="0"/>
    <s v=""/>
    <s v=""/>
    <s v=""/>
    <s v="Aptiv"/>
    <s v=""/>
    <s v="Invoice"/>
    <s v=""/>
    <s v="PSA"/>
    <s v=""/>
    <s v="4 Days 1 Hr 5 Min "/>
    <s v="10000"/>
    <s v="Approved -  ;; Approved -  ;; Approved -  ;; Approved -  ;; Approved - Approved by Teams 10/18. ;; Approved -  ;"/>
    <s v="5026.05"/>
    <s v="5026.05"/>
    <s v=";"/>
    <s v=";"/>
    <s v=";"/>
    <s v="BR"/>
    <s v="Principal F3"/>
    <s v="EUR"/>
    <s v=""/>
    <s v=""/>
    <s v=""/>
    <s v="Consulta 31: Aumento F3"/>
    <s v="1.0832"/>
    <s v=""/>
    <s v=""/>
    <s v=""/>
    <s v="0"/>
    <s v=""/>
    <s v=""/>
    <s v=""/>
    <s v=""/>
    <s v="763109915"/>
    <s v=""/>
    <s v=""/>
  </r>
  <r>
    <d v="2024-10-01T00:00:00"/>
    <x v="9"/>
    <n v="162060"/>
    <s v="P&amp;A - recupered in  POV17492"/>
    <s v="VW"/>
    <d v="2024-10-04T00:00:00"/>
    <s v="Paraisopolis"/>
    <s v="Inbound Premium"/>
    <n v="286.37"/>
    <n v="198.65"/>
    <n v="4.007462884241987E-4"/>
    <s v="OOOT-Other/Sales"/>
    <s v="Cost Recovery"/>
    <s v="APTIV MANUFATURA E SERVICOS DE-724381"/>
    <s v="SERENDIPITY ELECTRONICS-755571"/>
    <s v="MATERIAL CRÍTICO PARA MONTAGEM DE PEÇAS DE P&amp;A CONFORME PROGRAMAÇÃO RECEBIDA DO CLIENTE MAN CUSTO RECUPERADO NA POV17492"/>
    <s v="DHL Express SA"/>
    <s v="PTA-00191609"/>
    <s v="12198184;10788966;10788972;12104220;12185775;13606818;13606819;13607270;15327207;15396643;15340679;15327868;15363606;15364202;15327952"/>
    <s v="2500;2500;7;72;310;30;185;312;958;222;4000;142;165;165;165"/>
    <s v="35.55;0;0;0;0;0;0;0;0;0;0;0;0;0;0"/>
    <s v="Aptiv"/>
    <s v="Premium - Productive"/>
    <s v="marcia.p.torres@aptiv.com"/>
    <s v="2024-10-14T05:37:56.15"/>
    <s v="2024-10-14T07:04:19.00"/>
    <s v="SA"/>
    <s v="Closed Recovered"/>
    <s v="0"/>
    <s v=""/>
    <s v="286.37"/>
    <s v=""/>
    <s v="10012"/>
    <s v="Q11"/>
    <s v=""/>
    <s v="286.37"/>
    <s v="Recoverable"/>
    <s v="POV17492"/>
    <s v="198.65"/>
    <s v="USD"/>
    <s v="3100 PERSHING DR"/>
    <s v="EL PASO"/>
    <s v="755571"/>
    <s v="US"/>
    <s v="NA"/>
    <s v="TX"/>
    <s v="79903-2520"/>
    <s v="AVENIDA AVELINO RIBEIRO, 900"/>
    <s v="PARAISOPOLIS"/>
    <s v="724381"/>
    <s v="BR"/>
    <s v="SA"/>
    <s v="MG"/>
    <s v="37660-000"/>
    <s v="SPS"/>
    <s v="Approved"/>
    <s v="Carvalho, Eliane R"/>
    <s v="2024-10-14T07:04:19.00"/>
    <s v="0"/>
    <s v=""/>
    <s v="5414830024"/>
    <s v=""/>
    <s v="Aptiv"/>
    <s v=""/>
    <s v="Invoice"/>
    <s v="Invoice"/>
    <s v=""/>
    <s v=""/>
    <s v="0 Days 1 Hr 26 Min "/>
    <s v="250"/>
    <s v="Approved -  ;; Approved -  ;"/>
    <s v="286.37"/>
    <s v="286.37"/>
    <s v=";0;0;0;0;0;0;0;0;0;0;0;0;0;0"/>
    <s v=";; ; ; ; ; ; ; ; ; ; ; ; ; "/>
    <s v=";; ; ; ; ; ; ; ; ; ; ; ; ; "/>
    <s v="BR"/>
    <s v="P&amp;A MAN"/>
    <s v="USD"/>
    <s v=""/>
    <s v=""/>
    <s v="Kg"/>
    <s v="MATERIAL CRÍTICO PARA MONTAGEM DE PEÇAS DE P&amp;A CONFORME PROGRAMAÇÃO RECEBIDA DO CLIENTE MAN CUSTO RECUPERADO NA POV17492"/>
    <s v="1"/>
    <s v="1"/>
    <s v=""/>
    <s v=""/>
    <s v="0"/>
    <s v=""/>
    <s v=""/>
    <s v=""/>
    <s v=""/>
    <s v=""/>
    <s v=""/>
    <s v=""/>
  </r>
  <r>
    <d v="2024-10-01T00:00:00"/>
    <x v="3"/>
    <n v="162201"/>
    <s v="Customer rescheduled"/>
    <s v="GM"/>
    <d v="2024-10-15T00:00:00"/>
    <s v="Pinhal"/>
    <s v="Inbound Premium"/>
    <n v="210"/>
    <n v="210"/>
    <n v="2.9387408097594623E-4"/>
    <s v="E1P-Prototypes/Samples"/>
    <s v="Normal"/>
    <s v="APTIV MANUFATURA E SERVICOS DE DIST-1039282"/>
    <s v="APTIV HONDURAS HN11-765569"/>
    <s v="Material para atender lote de chicotes solicitados pela GM. "/>
    <s v="DHL Express SA"/>
    <s v="PTA-00191762"/>
    <s v="13930730;"/>
    <s v=";"/>
    <s v=";"/>
    <s v="Aptiv"/>
    <s v="Premium - Productive"/>
    <s v="rayzza.peres@aptiv.com"/>
    <s v="2024-10-15T11:05:26.92"/>
    <s v="2024-11-01T03:26:34.37"/>
    <s v="SA"/>
    <s v="Closed Not Recovered"/>
    <s v="0"/>
    <s v=""/>
    <s v="210"/>
    <s v=""/>
    <s v="10010"/>
    <s v="Q18"/>
    <s v=""/>
    <s v="210"/>
    <s v="Non-Recoverable"/>
    <s v=""/>
    <s v="210"/>
    <s v="USD"/>
    <s v="KM 23/24 CARRETERA A OCCIDENTE ZOLI"/>
    <s v="QUIMISTAN"/>
    <s v="765569"/>
    <s v="HN"/>
    <s v="NA"/>
    <s v="SB"/>
    <s v="22101"/>
    <s v="RUA JOSE MONFARDINI 3845"/>
    <s v="ESPIRITO SANTO DO PINHAL"/>
    <s v="1039282"/>
    <s v="BR"/>
    <s v="SA"/>
    <s v="SP"/>
    <s v="13990-000"/>
    <s v="SPS"/>
    <s v="Approved"/>
    <s v="Carvalho, Eliane R"/>
    <s v="2024-10-15T05:47:12.00"/>
    <s v="0"/>
    <s v="DHL Express SA"/>
    <s v="6518076880"/>
    <s v=""/>
    <s v="Aptiv"/>
    <s v=""/>
    <s v="Invoice"/>
    <s v="Invoice"/>
    <s v=""/>
    <s v=""/>
    <s v="0 Days 6 Hr 41 Min "/>
    <s v="250"/>
    <s v="Approved -  ;; Approved -  ;"/>
    <s v="210"/>
    <s v="210"/>
    <s v=";"/>
    <s v=";"/>
    <s v=";"/>
    <s v="BR"/>
    <s v="GEM "/>
    <s v="USD"/>
    <s v=""/>
    <s v=""/>
    <s v=""/>
    <s v="13930730"/>
    <s v="1"/>
    <s v="1"/>
    <s v=""/>
    <s v=""/>
    <s v="0"/>
    <s v=""/>
    <s v=""/>
    <s v=""/>
    <s v=""/>
    <s v=""/>
    <s v="217616996"/>
    <s v=""/>
  </r>
  <r>
    <d v="2024-10-01T00:00:00"/>
    <x v="4"/>
    <n v="162339"/>
    <s v="Cargo lost"/>
    <s v="FIAT"/>
    <d v="2024-10-15T00:00:00"/>
    <s v="Paraisopolis"/>
    <s v="Inbound Premium"/>
    <n v="495.01"/>
    <n v="495.01"/>
    <n v="6.9271718487572934E-4"/>
    <s v="OOOT-Other/Sales"/>
    <s v="Normal"/>
    <s v="Paraisopolis-10012"/>
    <s v="ROYAL POWER SOLUTIONS-755885"/>
    <s v="Material perdido na Penske"/>
    <s v="DHL Express SA"/>
    <s v="PTA-00191787"/>
    <s v="35699137;"/>
    <s v=";"/>
    <s v=";"/>
    <s v="Aptiv"/>
    <s v="Premium - Productive"/>
    <s v="rodrigo.fernandes@aptiv.com"/>
    <s v="2024-10-15T05:33:21.58"/>
    <s v="2024-10-15T07:56:53.00"/>
    <s v="SA"/>
    <s v="Closed Not Recovered"/>
    <s v="0"/>
    <s v=""/>
    <s v="0"/>
    <s v=""/>
    <s v="10012"/>
    <s v="Q11"/>
    <s v=""/>
    <s v=""/>
    <s v="Non-Recoverable"/>
    <s v=""/>
    <s v="495.01"/>
    <s v=""/>
    <s v="125 MERCEDES DR"/>
    <s v="CAROL STREAM"/>
    <s v="755885"/>
    <s v="US"/>
    <s v="NA"/>
    <s v="IL"/>
    <s v="60188-9409"/>
    <s v="Av. Avelino Ribeiro, 900"/>
    <s v="PARAISOPOLIS"/>
    <s v="10012"/>
    <s v="BR"/>
    <s v="SA"/>
    <s v="Minas Gerais"/>
    <s v="37660-000"/>
    <s v="SPS"/>
    <s v="Approved"/>
    <s v="Edilson, Geraldo"/>
    <s v="2024-10-15T07:56:53.00"/>
    <s v="0"/>
    <s v=""/>
    <s v=""/>
    <s v=""/>
    <s v="Aptiv"/>
    <s v=""/>
    <s v="Invoice"/>
    <s v=""/>
    <s v=""/>
    <s v=""/>
    <s v="0 Days 2 Hr 23 Min "/>
    <s v="500"/>
    <s v="Approved -  ;; Approved -  ;; Approved -  ;"/>
    <s v="495.01"/>
    <s v="495.01"/>
    <s v=";"/>
    <s v=";"/>
    <s v=";"/>
    <s v="BR"/>
    <s v="Bateria"/>
    <s v="USD"/>
    <s v=""/>
    <s v=""/>
    <s v=""/>
    <s v="Material perdido na Penske / Encontrado e sendo feito aéreo para evitar parada de linha"/>
    <s v="1"/>
    <s v=""/>
    <s v=""/>
    <s v=""/>
    <s v="0"/>
    <s v=""/>
    <s v=""/>
    <s v=""/>
    <s v=""/>
    <s v=""/>
    <s v=""/>
    <s v=""/>
  </r>
  <r>
    <d v="2024-10-01T00:00:00"/>
    <x v="12"/>
    <n v="162357"/>
    <s v="Port Strike + Vessel delay"/>
    <s v="PSA"/>
    <d v="2024-10-15T00:00:00"/>
    <s v="Paraisopolis"/>
    <s v="Inbound Premium"/>
    <n v="480"/>
    <n v="480"/>
    <n v="6.7171218508787719E-4"/>
    <s v="PORT-PORT DELAYS / STRIKE"/>
    <s v="Normal"/>
    <s v="APTIV MANUFATURA E SERVICOS DE-724381"/>
    <s v="santos-Dummy"/>
    <s v="Atraso atracação maritimo"/>
    <s v="EMPRESA DE TRANSPORTES COVRE"/>
    <s v="PTA-00191986"/>
    <s v="10768570;"/>
    <s v=";"/>
    <s v=";"/>
    <s v="Aptiv"/>
    <s v="Premium - Productive"/>
    <s v="lua.barbosa.ribeiro@aptiv.com"/>
    <s v="2024-10-15T08:57:51.97"/>
    <s v="2024-10-16T05:12:06.00"/>
    <s v="SA"/>
    <s v="Closed Not Recovered"/>
    <s v="0"/>
    <s v=""/>
    <s v="0"/>
    <s v="2024-10-15T00:00:00"/>
    <s v="10012"/>
    <s v="Q11"/>
    <s v=""/>
    <s v=""/>
    <s v="Non-Recoverable"/>
    <s v=""/>
    <s v="480"/>
    <s v=""/>
    <s v="Porto Santos"/>
    <s v="Santos"/>
    <s v="Dummy"/>
    <s v="BR"/>
    <s v="SA"/>
    <s v="São Paulo"/>
    <s v="1"/>
    <s v="AVENIDA AVELINO RIBEIRO, 900"/>
    <s v="PARAISOPOLIS"/>
    <s v="724381"/>
    <s v="BR"/>
    <s v="SA"/>
    <s v="MG"/>
    <s v="37660-000"/>
    <s v="SPS"/>
    <s v="Approved"/>
    <s v="Edilson, Geraldo"/>
    <s v="2024-10-16T05:12:06.00"/>
    <s v="0"/>
    <s v=""/>
    <s v="N/A"/>
    <s v=""/>
    <s v="Significant_event"/>
    <s v=""/>
    <s v="Invoice"/>
    <s v=""/>
    <s v=""/>
    <s v=""/>
    <s v="0 Days 20 Hr 14 Min "/>
    <s v="500"/>
    <s v="Approved -  ;; Approved -  ;; Approved -  ;; Approved -  ;; Challenged - deve ser usado o motivo que enviei no e-mail quando se trata de atraso de navio por congestionamento - favor refazer o PTA corretamente ;"/>
    <s v="480"/>
    <s v="480"/>
    <s v=";"/>
    <s v=";"/>
    <s v=";"/>
    <s v="BR"/>
    <s v="INJETOR TU4"/>
    <s v="USD"/>
    <s v=""/>
    <s v=""/>
    <s v=""/>
    <s v=""/>
    <s v="1"/>
    <s v=""/>
    <s v=""/>
    <s v=""/>
    <s v="0"/>
    <s v=""/>
    <s v=""/>
    <s v=""/>
    <s v=""/>
    <s v=""/>
    <s v=""/>
    <s v=""/>
  </r>
  <r>
    <d v="2024-10-01T00:00:00"/>
    <x v="12"/>
    <n v="162536"/>
    <s v="Port Strike + Vessel delay"/>
    <s v="CNH COMBINE"/>
    <d v="2024-10-17T00:00:00"/>
    <s v="Paraisopolis"/>
    <s v="Inbound Premium"/>
    <n v="157.07"/>
    <n v="157.07"/>
    <n v="2.1980381856615179E-4"/>
    <s v="PORT-PORT DELAYS / STRIKE"/>
    <s v="Normal"/>
    <s v="Paraisopolis-10012"/>
    <s v="SERENDIPITY ELECTRONICS-755571"/>
    <s v="Atraso de maritimo"/>
    <s v="DHL Express SA"/>
    <s v="PTA-00192138"/>
    <s v="15422718;"/>
    <s v=";"/>
    <s v=";"/>
    <s v="Aptiv"/>
    <s v="Premium - Productive"/>
    <s v="rodrigo.fernandes@aptiv.com"/>
    <s v="2024-10-17T12:42:05.95"/>
    <s v="2024-10-17T01:16:30.00"/>
    <s v="SA"/>
    <s v="Closed Not Recovered"/>
    <s v="0"/>
    <s v=""/>
    <s v="0"/>
    <s v=""/>
    <s v="10012"/>
    <s v="Q11"/>
    <s v=""/>
    <s v=""/>
    <s v="Non-Recoverable"/>
    <s v=""/>
    <s v="157.07"/>
    <s v=""/>
    <s v="3100 PERSHING DR"/>
    <s v="EL PASO"/>
    <s v="755571"/>
    <s v="US"/>
    <s v="NA"/>
    <s v="TX"/>
    <s v="79903-2520"/>
    <s v="Av. Avelino Ribeiro, 900"/>
    <s v="PARAISOPOLIS"/>
    <s v="10012"/>
    <s v="BR"/>
    <s v="SA"/>
    <s v="Minas Gerais"/>
    <s v="37660-000"/>
    <s v="SPS"/>
    <s v="Approved"/>
    <s v="Carvalho, Eliane R"/>
    <s v="2024-10-17T01:16:30.00"/>
    <s v="0"/>
    <s v=""/>
    <s v=""/>
    <s v=""/>
    <s v="Significant_event"/>
    <s v=""/>
    <s v="Invoice"/>
    <s v=""/>
    <s v=""/>
    <s v=""/>
    <s v="0 Days 0 Hr 34 Min "/>
    <s v="250"/>
    <s v="Approved -  ;; Approved -  ;; Approved -  ;; Challenged - para atrasos de navio devemos usar a justificativa que enviei no e-mail - favor reenviar o PTA Para aprovação com a informação correta ;"/>
    <s v="157.07"/>
    <s v="157.07"/>
    <s v=";"/>
    <s v=";"/>
    <s v=";"/>
    <s v="BR"/>
    <s v="Sugar Cane"/>
    <s v="USD"/>
    <s v=""/>
    <s v=""/>
    <s v=""/>
    <s v="Atraso de maritimo"/>
    <s v="1"/>
    <s v=""/>
    <s v=""/>
    <s v=""/>
    <s v="0"/>
    <s v=""/>
    <s v=""/>
    <s v=""/>
    <s v=""/>
    <s v=""/>
    <s v=""/>
    <s v=""/>
  </r>
  <r>
    <d v="2024-10-01T00:00:00"/>
    <x v="2"/>
    <n v="162583"/>
    <s v="Internal strategy "/>
    <s v="GM"/>
    <d v="2024-10-17T00:00:00"/>
    <s v="Pinhal"/>
    <s v="Inbound Premium"/>
    <n v="2700.13"/>
    <n v="1702.34"/>
    <n v="3.7785629631694371E-3"/>
    <s v="PC-Plant PC Resp"/>
    <s v="Cost Recovery"/>
    <s v="APTIV MANUFATURA E SERVICOS DE-728338"/>
    <s v="MOLEX ELEKTRONIK GMBH-7081868"/>
    <s v="Air Freight due to the internal strategy of bringing forward production. PL8 turnaround in the Engine line"/>
    <s v="DHL Express SA"/>
    <s v="PTA-00192533"/>
    <s v="13946568;"/>
    <s v=";"/>
    <s v=";"/>
    <s v="Aptiv"/>
    <s v="Premium - Productive"/>
    <s v="Guilherme.Lucio@aptiv.com"/>
    <s v="2024-10-16T03:21:18.11"/>
    <s v="2024-11-01T03:13:14.06"/>
    <s v="SA"/>
    <s v="Closed Recovered"/>
    <s v="0"/>
    <s v=""/>
    <s v="2700.13"/>
    <s v="2024-10-16T00:00:00"/>
    <s v="10010"/>
    <s v="Q18"/>
    <s v=""/>
    <s v="2700.13"/>
    <s v="Non-Recoverable"/>
    <s v=""/>
    <s v="1702.34"/>
    <s v="USD"/>
    <s v="GRASHOFSTR. 17"/>
    <s v="ETTLINGEN"/>
    <s v="7081868"/>
    <s v="DE"/>
    <s v="EMEA"/>
    <s v="BW"/>
    <s v="76275"/>
    <s v="JOSE MONFARDINI N 3 845 LOTEAMENTO"/>
    <s v="ESPIRITO SANTO DO PINHAL"/>
    <s v="728338"/>
    <s v="BR"/>
    <s v="SA"/>
    <s v="SP"/>
    <s v="13990000"/>
    <s v="SPS"/>
    <s v="Approved"/>
    <s v="Flores, Lorena"/>
    <s v="2024-10-18T06:31:10.00"/>
    <s v="0"/>
    <s v=""/>
    <s v="1016545375"/>
    <s v=""/>
    <s v="Aptiv"/>
    <s v=""/>
    <s v="Personal Estimate"/>
    <s v="Invoice"/>
    <s v=""/>
    <s v=""/>
    <s v="2 Days 3 Hr 9 Min "/>
    <s v=""/>
    <s v="Approved -  ;; Approved -  ;; Approved -  ;; Approved -  ;; Approved - Approved by Teams 10/18. ;"/>
    <s v="2700.13"/>
    <s v="2700.13"/>
    <s v=";"/>
    <s v=";"/>
    <s v=";"/>
    <s v="BR"/>
    <s v="ENGINE"/>
    <s v="USD"/>
    <s v=""/>
    <s v=""/>
    <s v=""/>
    <s v=""/>
    <s v="1"/>
    <s v="1"/>
    <s v=""/>
    <s v=""/>
    <s v="0"/>
    <s v=""/>
    <s v=""/>
    <s v=""/>
    <s v=""/>
    <s v="726761322"/>
    <s v=""/>
    <s v=""/>
  </r>
  <r>
    <d v="2024-10-01T00:00:00"/>
    <x v="2"/>
    <n v="162601"/>
    <s v="Internal strategy "/>
    <s v="FIAT"/>
    <d v="2024-10-17T00:00:00"/>
    <s v="Paraisopolis"/>
    <s v="Inbound Premium"/>
    <n v="3571.45"/>
    <n v="3571.45"/>
    <n v="4.9978885071502053E-3"/>
    <s v="S4E-Errors or mix changes"/>
    <s v="Normal"/>
    <s v="Paraisopolis-10012"/>
    <s v="COFICAB COMPANHIA DE FIOS E CABOS L-752087"/>
    <s v="Reprograma interno"/>
    <s v="JAS DO BRASIL LTD"/>
    <s v="PTA-00192532"/>
    <s v="M4754105;"/>
    <s v=";"/>
    <s v=";"/>
    <s v="Aptiv"/>
    <s v="Premium - Productive"/>
    <s v="rodrigo.fernandes@aptiv.com"/>
    <s v="2024-10-16T04:26:50.03"/>
    <s v="2024-10-18T06:30:57.00"/>
    <s v="SA"/>
    <s v="Closed Not Recovered"/>
    <s v="0"/>
    <s v=""/>
    <s v="0"/>
    <s v=""/>
    <s v="10012"/>
    <s v="Q11"/>
    <s v=""/>
    <s v=""/>
    <s v="Non-Recoverable"/>
    <s v=""/>
    <s v="3571.45"/>
    <s v=""/>
    <s v="LOTE 46 INDUSTRIAL VALE DE ESTRELA"/>
    <s v="GUARDA"/>
    <s v="752087"/>
    <s v="PT"/>
    <s v="EMEA"/>
    <s v="09"/>
    <s v="6300-230"/>
    <s v="Av. Avelino Ribeiro, 900"/>
    <s v="PARAISOPOLIS"/>
    <s v="10012"/>
    <s v="BR"/>
    <s v="SA"/>
    <s v="Minas Gerais"/>
    <s v="37660-000"/>
    <s v="SPS"/>
    <s v="Approved"/>
    <s v="Flores, Lorena"/>
    <s v="2024-10-18T06:30:57.00"/>
    <s v="0"/>
    <s v=""/>
    <s v=""/>
    <s v=""/>
    <s v="Aptiv"/>
    <s v=""/>
    <s v="Invoice"/>
    <s v=""/>
    <s v=""/>
    <s v=""/>
    <s v="2 Days 2 Hr 4 Min "/>
    <s v=""/>
    <s v="Approved -  ;; Approved - all alternatives were checked to avoid this air, but the air is the only alternative to avoid a shutdown of our customer ;; Approved -  ;; Approved -  ;; Approved - Approved by Teams 10/18. ;"/>
    <s v="3571.45"/>
    <s v="3571.45"/>
    <s v=";"/>
    <s v=";"/>
    <s v=";"/>
    <s v="BR"/>
    <s v="Projeto P"/>
    <s v="USD"/>
    <s v=""/>
    <s v=""/>
    <s v=""/>
    <s v="Reprograma interno"/>
    <s v="1"/>
    <s v=""/>
    <s v=""/>
    <s v=""/>
    <s v="0"/>
    <s v=""/>
    <s v=""/>
    <s v=""/>
    <s v=""/>
    <s v=""/>
    <s v=""/>
    <s v=""/>
  </r>
  <r>
    <d v="2024-10-01T00:00:00"/>
    <x v="12"/>
    <n v="162608"/>
    <s v="Port Strike + Vessel delay"/>
    <s v="PSA"/>
    <d v="2024-10-16T00:00:00"/>
    <s v="Paraisopolis"/>
    <s v="Inbound Premium"/>
    <n v="78.16"/>
    <n v="60"/>
    <n v="1.09377134138476E-4"/>
    <s v="PORT-PORT DELAYS / STRIKE"/>
    <s v="Normal"/>
    <s v="APTIV MANUFATURA E SERVICOS DE-724381"/>
    <s v="LITTELFUSE INC C O VDC CORP-744415"/>
    <s v="Atraso Portos nos Estados Unidos"/>
    <s v="DHL Express SA"/>
    <s v="PTA-00192125"/>
    <s v="12135037;"/>
    <s v=";"/>
    <s v=";"/>
    <s v="Aptiv"/>
    <s v="Premium - Productive"/>
    <s v="lua.barbosa.ribeiro@aptiv.com"/>
    <s v="2024-10-16T04:43:56.17"/>
    <s v="2024-10-22T07:40:42.03"/>
    <s v="SA"/>
    <s v="Closed Not Recovered"/>
    <s v="0"/>
    <s v=""/>
    <s v="78.16"/>
    <s v="2024-10-24T00:00:00"/>
    <s v="10012"/>
    <s v="Q11"/>
    <s v=""/>
    <s v="78.16"/>
    <s v="Non-Recoverable"/>
    <s v=""/>
    <s v="60"/>
    <s v="USD"/>
    <s v="1025 ADAMS CIRCLE"/>
    <s v="EAGLE PASS"/>
    <s v="744415"/>
    <s v="US"/>
    <s v="NA"/>
    <s v="TX"/>
    <s v="78852-5417"/>
    <s v="AVENIDA AVELINO RIBEIRO, 900"/>
    <s v="PARAISOPOLIS"/>
    <s v="724381"/>
    <s v="BR"/>
    <s v="SA"/>
    <s v="MG"/>
    <s v="37660-000"/>
    <s v="SPS"/>
    <s v="Approved"/>
    <s v="Carvalho, Eliane R"/>
    <s v="2024-10-17T12:13:03.00"/>
    <s v="0"/>
    <s v=""/>
    <s v="1016513164"/>
    <s v=""/>
    <s v="Significant_event"/>
    <s v=""/>
    <s v="Invoice"/>
    <s v="Invoice"/>
    <s v=""/>
    <s v=""/>
    <s v="0 Days 19 Hr 29 Min "/>
    <s v="250"/>
    <s v="Approved -  ;; Approved -  ;"/>
    <s v="78.16"/>
    <s v="78.16"/>
    <s v=";"/>
    <s v=";"/>
    <s v=";"/>
    <s v="BR"/>
    <s v="PRINCIPAL F3"/>
    <s v="USD"/>
    <s v=""/>
    <s v=""/>
    <s v=""/>
    <s v=""/>
    <s v="1"/>
    <s v="1"/>
    <s v=""/>
    <s v=""/>
    <s v="0"/>
    <s v=""/>
    <s v=""/>
    <s v=""/>
    <s v=""/>
    <s v=""/>
    <s v=""/>
    <s v=""/>
  </r>
  <r>
    <d v="2024-10-01T00:00:00"/>
    <x v="12"/>
    <n v="162764"/>
    <s v="Port Strike + Vessel delay"/>
    <s v="FIAT"/>
    <d v="2024-10-17T00:00:00"/>
    <s v="Ouros"/>
    <s v="Inbound Premium"/>
    <n v="2338.75"/>
    <n v="2338.75"/>
    <n v="3.2728476518214013E-3"/>
    <s v="PORT-PORT DELAYS / STRIKE"/>
    <s v="Normal"/>
    <s v="Paraisopolis-10012"/>
    <s v="MTA ANTENNE SRL-1090929"/>
    <s v="Atraso de maritimo M0810/24"/>
    <s v="JAS DO BRASIL LTD"/>
    <s v="PTA-00192531"/>
    <s v="35513465;"/>
    <s v=";"/>
    <s v=";"/>
    <s v="Aptiv"/>
    <s v="Premium - Productive"/>
    <s v="rodrigo.fernandes@aptiv.com"/>
    <s v="2024-10-17T12:39:59.69"/>
    <s v="2024-10-18T06:30:42.00"/>
    <s v="SA"/>
    <s v="Closed Not Recovered"/>
    <s v="0"/>
    <s v=""/>
    <s v="0"/>
    <s v=""/>
    <s v="10023"/>
    <s v="Q11"/>
    <s v=""/>
    <s v=""/>
    <s v="Non-Recoverable"/>
    <s v=""/>
    <s v="2338.75"/>
    <s v=""/>
    <s v="VIALE DELLINDUSTRIA 12"/>
    <s v="CODOGNO"/>
    <s v="1090929"/>
    <s v="IT"/>
    <s v="EMEA"/>
    <s v="LO"/>
    <s v="26845"/>
    <s v="Av. Avelino Ribeiro, 900"/>
    <s v="PARAISOPOLIS"/>
    <s v="10012"/>
    <s v="BR"/>
    <s v="SA"/>
    <s v="Minas Gerais"/>
    <s v="37660-000"/>
    <s v="SPS"/>
    <s v="Approved"/>
    <s v="Flores, Lorena"/>
    <s v="2024-10-18T06:30:42.00"/>
    <s v="0"/>
    <s v=""/>
    <s v=""/>
    <s v=""/>
    <s v="Significant_event"/>
    <s v=""/>
    <s v="Invoice"/>
    <s v=""/>
    <s v=""/>
    <s v=""/>
    <s v="1 Days 5 Hr 50 Min "/>
    <s v=""/>
    <s v="Approved -  ;; Approved -  ;; Approved -  ;; Approved -  ;; Approved -  ;; Approved -  ;; Approved - Approved by Teams 10/18. ;; Challenged - atrasos de navios tem que usar a causa correta favor submeter novamente ;; Challenged -  ;"/>
    <s v="2338.75"/>
    <s v="2338.75"/>
    <s v=";"/>
    <s v=";"/>
    <s v=";"/>
    <s v="BR"/>
    <s v="X6H diversos"/>
    <s v="USD"/>
    <s v=""/>
    <s v=""/>
    <s v=""/>
    <s v="Atraso de maritimo M0810/24. PNs afetados: 15340901,10769253,35513465,35513457,13915002,13798896,15363920,35381256,35619348,13882976,13804412,10864719,35465410,33353281,13881229,10867050."/>
    <s v="1"/>
    <s v=""/>
    <s v=""/>
    <s v=""/>
    <s v="0"/>
    <s v=""/>
    <s v=""/>
    <s v=""/>
    <s v=""/>
    <s v="428456263"/>
    <s v=""/>
    <s v=""/>
  </r>
  <r>
    <d v="2024-10-01T00:00:00"/>
    <x v="12"/>
    <n v="162794"/>
    <s v="Port Strike + Vessel delay"/>
    <s v="FIAT"/>
    <d v="2024-10-17T00:00:00"/>
    <s v="Ouros"/>
    <s v="Inbound Premium"/>
    <n v="785"/>
    <n v="785"/>
    <n v="1.098529302695799E-3"/>
    <s v="PORT-PORT DELAYS / STRIKE"/>
    <s v="Normal"/>
    <s v="Paraisopolis-10012"/>
    <s v="A.E.C. SRL-1077152"/>
    <s v="Atraso de maritimo"/>
    <s v="JAS DO BRASIL LTD"/>
    <s v="PTA-00192261"/>
    <s v="13971766;"/>
    <s v=";"/>
    <s v=";"/>
    <s v="Aptiv"/>
    <s v="Premium - Productive"/>
    <s v="rodrigo.fernandes@aptiv.com"/>
    <s v="2024-10-17T12:39:12.88"/>
    <s v="2024-10-17T03:48:50.00"/>
    <s v="SA"/>
    <s v="Closed Not Recovered"/>
    <s v="0"/>
    <s v=""/>
    <s v="0"/>
    <s v=""/>
    <s v="10023"/>
    <s v="Q11"/>
    <s v=""/>
    <s v=""/>
    <s v="Non-Recoverable"/>
    <s v=""/>
    <s v="785"/>
    <s v=""/>
    <s v="VIALE DELL INDUSTRIA 38"/>
    <s v="BUSTO ARSIZIO"/>
    <s v="1077152"/>
    <s v="IT"/>
    <s v="EMEA"/>
    <s v="VA"/>
    <s v="21052"/>
    <s v="Av. Avelino Ribeiro, 900"/>
    <s v="PARAISOPOLIS"/>
    <s v="10012"/>
    <s v="BR"/>
    <s v="SA"/>
    <s v="Minas Gerais"/>
    <s v="37660-000"/>
    <s v="SPS"/>
    <s v="Approved"/>
    <s v="Naus, Angelica"/>
    <s v="2024-10-17T03:48:50.00"/>
    <s v="0"/>
    <s v=""/>
    <s v=""/>
    <s v=""/>
    <s v="Significant_event"/>
    <s v=""/>
    <s v="Invoice"/>
    <s v=""/>
    <s v=""/>
    <s v=""/>
    <s v="0 Days 3 Hr 9 Min "/>
    <s v="800"/>
    <s v="Approved -  ;; Approved -  ;; Approved -  ;; Approved -  ;; Approved -  ;; Challenged -  ;"/>
    <s v="785"/>
    <s v="785"/>
    <s v=";"/>
    <s v=";"/>
    <s v=";"/>
    <s v="BR"/>
    <s v="PAINEL,VÃO MOTOR,POSTERIOR"/>
    <s v="USD"/>
    <s v=""/>
    <s v=""/>
    <s v=""/>
    <s v="Atraso do navio M0804/24"/>
    <s v="1"/>
    <s v=""/>
    <s v=""/>
    <s v=""/>
    <s v="0"/>
    <s v=""/>
    <s v=""/>
    <s v=""/>
    <s v=""/>
    <s v="447580440"/>
    <s v=""/>
    <s v=""/>
  </r>
  <r>
    <d v="2024-10-01T00:00:00"/>
    <x v="3"/>
    <n v="162799"/>
    <s v="Customer Rescheduled - Consulta 31 F3"/>
    <s v="PSA"/>
    <d v="2024-10-18T00:00:00"/>
    <s v="Paraisopolis"/>
    <s v="Inbound Premium"/>
    <n v="206"/>
    <n v="270"/>
    <n v="2.8827647943354729E-4"/>
    <s v="S2-External Customer driven schedule changes"/>
    <s v="Cost Recovery"/>
    <s v="APTIV MANUFATURA E SERVICOS DE-733223"/>
    <s v="APTIV HOLDINGS FRANCE SAS-1082150"/>
    <s v="Increase of customer."/>
    <s v="JAS DO BRASIL LTD"/>
    <s v="PTA-00192196"/>
    <s v="13854846;"/>
    <s v=";"/>
    <s v=";"/>
    <s v="Customer"/>
    <s v="Premium - Productive"/>
    <s v="lua.barbosa.ribeiro@aptiv.com"/>
    <s v="2024-10-17T12:51:04.86"/>
    <s v="2024-11-05T02:45:10.38"/>
    <s v="SA"/>
    <s v="Closed Recovered"/>
    <s v="0"/>
    <s v=""/>
    <s v="206"/>
    <s v="2024-10-22T00:00:00"/>
    <s v="10012"/>
    <s v="Q11"/>
    <s v=""/>
    <s v="206"/>
    <s v="Recoverable"/>
    <s v=""/>
    <s v="270"/>
    <s v="USD"/>
    <s v="ZONE INDUSTRIELLE"/>
    <s v="EPERNON"/>
    <s v="1082150"/>
    <s v="FR"/>
    <s v="EMEA"/>
    <s v="28"/>
    <s v="28230"/>
    <s v="AVENIDA AVELINO RIBEIRO, 900"/>
    <s v="PARAISOPOLIS"/>
    <s v="733223"/>
    <s v="BR"/>
    <s v="SA"/>
    <s v="MG"/>
    <s v="37660-000"/>
    <s v="SPS"/>
    <s v="Approved"/>
    <s v="Edilson, Geraldo"/>
    <s v="2024-10-17T03:14:45.00"/>
    <s v="0"/>
    <s v=""/>
    <s v="PAR48104795"/>
    <s v=""/>
    <s v="Customer"/>
    <s v=""/>
    <s v="Invoice"/>
    <s v="Invoice"/>
    <s v="PSA"/>
    <s v=""/>
    <s v="0 Days 2 Hr 23 Min "/>
    <s v="500"/>
    <s v="Approved -  ;; Approved -  ;; Approved -  ;"/>
    <s v="206"/>
    <s v="206"/>
    <s v=";"/>
    <s v=";"/>
    <s v=";"/>
    <s v="BR"/>
    <s v="PRINCIPAL F3"/>
    <s v="USD"/>
    <s v=""/>
    <s v=""/>
    <s v=""/>
    <s v="CONSULTA 31: AUMENTO F3; 15342610; 10865112; 10768570"/>
    <s v="1"/>
    <s v="1"/>
    <s v=""/>
    <s v=""/>
    <s v="0"/>
    <s v=""/>
    <s v=""/>
    <s v=""/>
    <s v=""/>
    <s v="219757144"/>
    <s v=""/>
    <s v=""/>
  </r>
  <r>
    <d v="2024-10-01T00:00:00"/>
    <x v="12"/>
    <n v="162891"/>
    <s v="Port Strike + Vessel delay"/>
    <s v="FIAT"/>
    <d v="2024-10-17T00:00:00"/>
    <s v="Paraisopolis"/>
    <s v="Inbound Premium"/>
    <n v="480"/>
    <n v="480"/>
    <n v="6.7171218508787719E-4"/>
    <s v="PORT-PORT DELAYS / STRIKE"/>
    <s v="Normal"/>
    <s v="APTIV MANUFATURA E SERVICOS DE-724381"/>
    <s v="santos-Dummy"/>
    <s v="Postergação atracação Navio Cisnes - Processo M0778/24 - Atraso 17 dias."/>
    <s v="EMPRESA DE TRANSPORTES COVRE"/>
    <s v="PTA-00192379"/>
    <s v="13696066;"/>
    <s v=";"/>
    <s v=";"/>
    <s v="Aptiv"/>
    <s v="Premium - Productive"/>
    <s v="lua.barbosa.ribeiro@aptiv.com"/>
    <s v="2024-10-17T06:14:57.50"/>
    <s v="2024-10-18T10:43:32.00"/>
    <s v="SA"/>
    <s v="Closed Not Recovered"/>
    <s v="0"/>
    <s v=""/>
    <s v="0"/>
    <s v="2024-10-18T00:00:00"/>
    <s v="10012"/>
    <s v="Q11"/>
    <s v=""/>
    <s v=""/>
    <s v="Non-Recoverable"/>
    <s v=""/>
    <s v="480"/>
    <s v=""/>
    <s v="Porto Santos"/>
    <s v="Santos"/>
    <s v="Dummy"/>
    <s v="BR"/>
    <s v="SA"/>
    <s v="São Paulo"/>
    <s v="1"/>
    <s v="AVENIDA AVELINO RIBEIRO, 900"/>
    <s v="PARAISOPOLIS"/>
    <s v="724381"/>
    <s v="BR"/>
    <s v="SA"/>
    <s v="MG"/>
    <s v="37660-000"/>
    <s v="SPS"/>
    <s v="Approved"/>
    <s v="Edilson, Geraldo"/>
    <s v="2024-10-18T10:43:32.00"/>
    <s v="0"/>
    <s v=""/>
    <s v=""/>
    <s v=""/>
    <s v="Significant_event"/>
    <s v=""/>
    <s v="Invoice"/>
    <s v=""/>
    <s v=""/>
    <s v=""/>
    <s v="0 Days 16 Hr 28 Min "/>
    <s v="500"/>
    <s v="Approved -  ;; Approved -  ;; Approved -  ;"/>
    <s v="480"/>
    <s v="480"/>
    <s v=";"/>
    <s v=";"/>
    <s v=";"/>
    <s v="BR"/>
    <s v="VÃO MOTOR X6H"/>
    <s v="USD"/>
    <s v=""/>
    <s v=""/>
    <s v=""/>
    <s v=""/>
    <s v="1"/>
    <s v=""/>
    <s v=""/>
    <s v=""/>
    <s v="0"/>
    <s v=""/>
    <s v=""/>
    <s v=""/>
    <s v=""/>
    <s v=""/>
    <s v=""/>
    <s v=""/>
  </r>
  <r>
    <d v="2024-10-01T00:00:00"/>
    <x v="12"/>
    <n v="162899"/>
    <s v="Port Strike + Vessel delay"/>
    <s v="JOHN DEERE"/>
    <d v="2024-10-18T00:00:00"/>
    <s v="Paraisopolis"/>
    <s v="Inbound Premium"/>
    <n v="374.43"/>
    <n v="374.43"/>
    <n v="5.239774863801122E-4"/>
    <s v="PORT-PORT DELAYS / STRIKE"/>
    <s v="Normal"/>
    <s v="APTIV MANUFATURA E SERVICOS DE-733223"/>
    <s v="APTIV CENTEC III (FW84)-725455"/>
    <s v="USA'S PORT STRIKE"/>
    <s v="DHL Express SA"/>
    <s v="PTA-00192526"/>
    <s v="12124582;"/>
    <s v=";"/>
    <s v=";"/>
    <s v="Aptiv"/>
    <s v="Premium - Productive"/>
    <s v="gislene.de.fatima.clemente@aptiv.com"/>
    <s v="2024-10-18T01:12:26.39"/>
    <s v="2024-10-18T05:57:06.00"/>
    <s v="SA"/>
    <s v="Closed Not Recovered"/>
    <s v="0"/>
    <s v=""/>
    <s v="0"/>
    <s v=""/>
    <s v="10012"/>
    <s v="Q11"/>
    <s v=""/>
    <s v=""/>
    <s v="Non-Recoverable"/>
    <s v=""/>
    <s v="374.43"/>
    <s v=""/>
    <s v="BOULEVARD ALPHA #955"/>
    <s v="RAMOS ARIZPE"/>
    <s v="725455"/>
    <s v="MX"/>
    <s v="NA"/>
    <s v="COA"/>
    <s v="25903"/>
    <s v="AVENIDA AVELINO RIBEIRO, 900"/>
    <s v="PARAISOPOLIS"/>
    <s v="733223"/>
    <s v="BR"/>
    <s v="SA"/>
    <s v="MG"/>
    <s v="37660-000"/>
    <s v="SPS"/>
    <s v="Approved"/>
    <s v="Edilson, Geraldo"/>
    <s v="2024-10-18T05:57:06.00"/>
    <s v="0"/>
    <s v=""/>
    <s v="2713452755"/>
    <s v=""/>
    <s v="Significant_event"/>
    <s v=""/>
    <s v="Invoice"/>
    <s v=""/>
    <s v=""/>
    <s v=""/>
    <s v="0 Days 4 Hr 44 Min "/>
    <s v="500"/>
    <s v="Approved -  ;; Approved -  ;; Approved -  ;"/>
    <s v="374.43"/>
    <s v="374.43"/>
    <s v=";"/>
    <s v=";"/>
    <s v=";"/>
    <s v="BR"/>
    <s v="JOHN DEERE"/>
    <s v="USD"/>
    <s v=""/>
    <s v=""/>
    <s v=""/>
    <s v="USA'S PORT STRIKE"/>
    <s v="1"/>
    <s v=""/>
    <s v=""/>
    <s v=""/>
    <s v="0"/>
    <s v=""/>
    <s v=""/>
    <s v=""/>
    <s v=""/>
    <s v=""/>
    <s v=""/>
    <s v=""/>
  </r>
  <r>
    <d v="2024-10-01T00:00:00"/>
    <x v="0"/>
    <n v="163001"/>
    <s v="Project - prototypes/ samples - recovered"/>
    <s v="CNH COMBINE"/>
    <d v="2024-10-18T00:00:00"/>
    <s v="Paraisopolis"/>
    <s v="Inbound Premium"/>
    <n v="37.9"/>
    <n v="31.93"/>
    <n v="5.3037274614230296E-5"/>
    <s v="E1D-Aptiv Design/Engineering changes"/>
    <s v="Cost Recovery"/>
    <s v="APTIV MANUFATURA E SERVICOS DE-724381"/>
    <s v="SERENDIPITY ELECTRONICS-749804"/>
    <s v="DESENVOLVIMENTO DE ENGENHARIA E PRODUÇÃO DE PEÇAS PPAP CUSTO RECUPERADO NA COTAÇÃO SC384-24"/>
    <s v="DHL Express SA"/>
    <s v="PTA-00192400"/>
    <s v="13955844;"/>
    <s v="100;"/>
    <s v="0.91;"/>
    <s v="Aptiv"/>
    <s v="Premium - Productive"/>
    <s v="Alex.O.Lima@aptiv.com"/>
    <s v="2024-10-18T11:42:03.54"/>
    <s v="2024-10-28T05:27:54.40"/>
    <s v="SA"/>
    <s v="Closed Recovered"/>
    <s v="0"/>
    <s v=""/>
    <s v="37.9"/>
    <s v=""/>
    <s v="10012"/>
    <s v="Q11"/>
    <s v=""/>
    <s v="37.9"/>
    <s v="Recoverable"/>
    <s v="SC384-24"/>
    <s v="31.93"/>
    <s v="USD"/>
    <s v="152 E MAIN ST"/>
    <s v="HUNTINGTON"/>
    <s v="749804"/>
    <s v="US"/>
    <s v="NA"/>
    <s v="NY"/>
    <s v="11743-2958"/>
    <s v="AVENIDA AVELINO RIBEIRO, 900"/>
    <s v="PARAISOPOLIS"/>
    <s v="724381"/>
    <s v="BR"/>
    <s v="SA"/>
    <s v="MG"/>
    <s v="37660-000"/>
    <s v="SPS"/>
    <s v="Approved"/>
    <s v="Carvalho, Eliane R"/>
    <s v="2024-10-18T01:19:38.00"/>
    <s v="0"/>
    <s v="DHL Express SA"/>
    <s v="4536665674"/>
    <s v=""/>
    <s v="Aptiv"/>
    <s v=""/>
    <s v="Invoice"/>
    <s v="Invoice"/>
    <s v="CNH COMBINE"/>
    <s v=""/>
    <s v="0 Days 1 Hr 37 Min "/>
    <s v="250"/>
    <s v="Approved -  ;; Approved -  ;"/>
    <s v="37.9"/>
    <s v="37.9"/>
    <s v=";"/>
    <s v="12x9x4;"/>
    <s v=";"/>
    <s v="BR"/>
    <s v="CNH SUGARCANE"/>
    <s v="USD"/>
    <s v=""/>
    <s v=""/>
    <s v="Kg"/>
    <s v="DESENVOLVIMENTO DE ENGENHARIA E PRODUÇÃO DE PEÇAS PPAP CUSTO RECUPERADO NA COTAÇÃO SC384-24"/>
    <s v="1"/>
    <s v="1"/>
    <s v=""/>
    <s v="31.93"/>
    <s v="31.93"/>
    <s v="USD"/>
    <s v="1"/>
    <s v=""/>
    <s v=""/>
    <s v=""/>
    <s v=""/>
    <s v=""/>
  </r>
  <r>
    <d v="2024-10-01T00:00:00"/>
    <x v="12"/>
    <n v="163083"/>
    <s v="Port Strike + Vessel delay"/>
    <s v="JOHN DEERE"/>
    <d v="2024-10-18T00:00:00"/>
    <s v="Paraisopolis"/>
    <s v="Inbound Premium"/>
    <n v="480"/>
    <n v="480"/>
    <n v="6.7171218508787719E-4"/>
    <s v="PORT-PORT DELAYS / STRIKE"/>
    <s v="Normal"/>
    <s v="APTIV MANUFATURA E SERVICOS DE-733223"/>
    <s v="santos-Dummy"/>
    <s v="Congestionamento dos Portos em Santos."/>
    <s v="EMPRESA DE TRANSPORTES COVRE"/>
    <s v="PTA-00192527"/>
    <s v="12110647;"/>
    <s v=";"/>
    <s v=";"/>
    <s v="Aptiv"/>
    <s v="Premium - Productive"/>
    <s v="gislene.de.fatima.clemente@aptiv.com"/>
    <s v="2024-10-18T04:29:43.07"/>
    <s v="2024-10-18T05:57:30.00"/>
    <s v="SA"/>
    <s v="Open"/>
    <s v="0"/>
    <s v=""/>
    <s v="0"/>
    <s v="2024-10-18T00:00:00"/>
    <s v="10012"/>
    <s v="Q11"/>
    <s v=""/>
    <s v=""/>
    <s v="Non-Recoverable"/>
    <s v=""/>
    <s v="480"/>
    <s v=""/>
    <s v="porto santos"/>
    <s v="Santos"/>
    <s v="Dummy"/>
    <s v="BR"/>
    <s v="SA"/>
    <s v="São Paulo"/>
    <s v="1"/>
    <s v="AVENIDA AVELINO RIBEIRO, 900"/>
    <s v="PARAISOPOLIS"/>
    <s v="733223"/>
    <s v="BR"/>
    <s v="SA"/>
    <s v="MG"/>
    <s v="37660-000"/>
    <s v="SPS"/>
    <s v="Approved"/>
    <s v="Edilson, Geraldo"/>
    <s v="2024-10-18T05:57:30.00"/>
    <s v="0"/>
    <s v=""/>
    <s v=""/>
    <s v=""/>
    <s v="Significant_event"/>
    <s v=""/>
    <s v="Invoice"/>
    <s v=""/>
    <s v=""/>
    <s v=""/>
    <s v="0 Days 1 Hr 27 Min "/>
    <s v="500"/>
    <s v="Approved -  ;; Approved -  ;; Approved -  ;"/>
    <s v="480"/>
    <s v="480"/>
    <s v=";"/>
    <s v=";"/>
    <s v=";"/>
    <s v="BR"/>
    <s v="CARDEAL"/>
    <s v="USD"/>
    <s v=""/>
    <s v=""/>
    <s v=""/>
    <s v=""/>
    <s v="1"/>
    <s v=""/>
    <s v=""/>
    <s v=""/>
    <s v="0"/>
    <s v=""/>
    <s v=""/>
    <s v=""/>
    <s v=""/>
    <s v=""/>
    <s v=""/>
    <s v=""/>
  </r>
  <r>
    <d v="2024-10-01T00:00:00"/>
    <x v="2"/>
    <n v="163198"/>
    <s v="Internal strategy "/>
    <s v="GM"/>
    <d v="2024-10-19T00:00:00"/>
    <s v="Pinhal"/>
    <s v="Outbound Premium"/>
    <n v="464.72"/>
    <n v="258.2"/>
    <n v="6.5032934719591313E-4"/>
    <s v="PC-Plant PC Resp"/>
    <s v="Cost Recovery"/>
    <s v="GENERAL MOTORS DO BRASIL LTDA-701239"/>
    <s v="APTIV MANUFATURA E SERVICOS DE-727173"/>
    <s v="Discount aplicado no planejamento da GM, fazendo com que entramos em atraso de entrega."/>
    <s v="TRANSPORTADORA PITUTA"/>
    <s v="PTA-00192697"/>
    <s v="35595813;"/>
    <s v=";"/>
    <s v=";"/>
    <s v="Aptiv"/>
    <s v="Premium - Productive"/>
    <s v="maria.luiza.ferreira@aptiv.com"/>
    <s v="2024-10-18T06:37:26.90"/>
    <s v="2024-11-04T02:20:25.53"/>
    <s v="SA"/>
    <s v="Closed Recovered"/>
    <s v="0"/>
    <s v=""/>
    <s v="464.72"/>
    <s v="2024-10-19T00:00:00"/>
    <s v="10010"/>
    <s v="Q18"/>
    <s v=""/>
    <s v="2321.81"/>
    <s v="Non-Recoverable"/>
    <s v=""/>
    <s v="1290"/>
    <s v="BRL"/>
    <s v="JOSE MONFARDINI N 3 845 LOTEAMENTO"/>
    <s v="ESPIRITO SANTO DO PINHAL"/>
    <s v="727173"/>
    <s v="BR"/>
    <s v="SA"/>
    <s v="SP"/>
    <s v="13990000"/>
    <s v="AVENIDA GOIAS 1805"/>
    <s v="SAO CAETANO DO SUL"/>
    <s v="701239"/>
    <s v="BR"/>
    <s v="SA"/>
    <s v="SP"/>
    <s v="09550-900"/>
    <s v="SPS"/>
    <s v="Approved"/>
    <s v="Edilson, Geraldo"/>
    <s v="2024-10-21T01:16:33.00"/>
    <s v="0"/>
    <s v="TRANSPORTADORA PITUTA"/>
    <s v=""/>
    <s v=""/>
    <s v="Aptiv"/>
    <s v=""/>
    <s v="Personal Estimate"/>
    <s v="Invoice"/>
    <s v=""/>
    <s v=""/>
    <s v="2 Days 18 Hr 39 Min "/>
    <s v="500"/>
    <s v="Approved -  ;; Approved -  ;; Approved -  ;"/>
    <s v="464.72"/>
    <s v="464.72"/>
    <s v=";"/>
    <s v=";"/>
    <s v=";"/>
    <s v="BR"/>
    <s v="GERAL GM TODAS FAMILIAS."/>
    <s v="BRL"/>
    <s v=""/>
    <s v=""/>
    <s v=""/>
    <s v="35595813"/>
    <s v="0.20015212"/>
    <s v="0.20015212"/>
    <s v=""/>
    <s v=""/>
    <s v="0"/>
    <s v=""/>
    <s v=""/>
    <s v=""/>
    <s v=""/>
    <s v=""/>
    <s v=""/>
    <s v=""/>
  </r>
  <r>
    <d v="2024-10-01T00:00:00"/>
    <x v="12"/>
    <n v="163320"/>
    <s v="Port Strike + Vessel delay"/>
    <s v="FIAT"/>
    <d v="2024-10-21T00:00:00"/>
    <s v="Paraisopolis"/>
    <s v="Inbound Premium"/>
    <n v="385.7"/>
    <n v="385.7"/>
    <n v="5.3974872872582127E-4"/>
    <s v="PORT-PORT DELAYS / STRIKE"/>
    <s v="Normal"/>
    <s v="APTIV MANUFATURA E SERVICOS DE-733223"/>
    <s v="MOLEX INTERCONNECT GMBH-7043194"/>
    <s v="PORT DELAY"/>
    <s v="DHL Express SA"/>
    <s v="PTA-00192791"/>
    <s v="10781022;"/>
    <s v=";"/>
    <s v=";"/>
    <s v="Aptiv"/>
    <s v="Premium - Productive"/>
    <s v="gislene.de.fatima.clemente@aptiv.com"/>
    <s v="2024-10-21T10:12:04.26"/>
    <s v="2024-10-21T09:07:59.00"/>
    <s v="SA"/>
    <s v="Closed Not Recovered"/>
    <s v="0"/>
    <s v=""/>
    <s v="0"/>
    <s v=""/>
    <s v="10012"/>
    <s v="Q11"/>
    <s v=""/>
    <s v=""/>
    <s v="Non-Recoverable"/>
    <s v=""/>
    <s v="385.7"/>
    <s v=""/>
    <s v="PARMENTIERWEG 2"/>
    <s v="EINDHOVEN"/>
    <s v="7043194"/>
    <s v="NL"/>
    <s v="EMEA"/>
    <s v="NB"/>
    <s v="5657 EH"/>
    <s v="AVENIDA AVELINO RIBEIRO, 900"/>
    <s v="PARAISOPOLIS"/>
    <s v="733223"/>
    <s v="BR"/>
    <s v="SA"/>
    <s v="MG"/>
    <s v="37660-000"/>
    <s v="SPS"/>
    <s v="Approved"/>
    <s v="Edilson, Geraldo"/>
    <s v="2024-10-21T09:07:59.00"/>
    <s v="0"/>
    <s v=""/>
    <s v="2329172742"/>
    <s v=""/>
    <s v="Significant_event"/>
    <s v=""/>
    <s v="Invoice"/>
    <s v=""/>
    <s v=""/>
    <s v=""/>
    <s v="0 Days 10 Hr 55 Min "/>
    <s v="500"/>
    <s v="Approved -  ;; Approved -  ;; Approved -  ;"/>
    <s v="385.7"/>
    <s v="385.7"/>
    <s v=";"/>
    <s v=";"/>
    <s v=";"/>
    <s v="BR"/>
    <s v="FXVMOTOR"/>
    <s v="USD"/>
    <s v=""/>
    <s v=""/>
    <s v=""/>
    <s v="13862216"/>
    <s v="1"/>
    <s v=""/>
    <s v=""/>
    <s v=""/>
    <s v="0"/>
    <s v=""/>
    <s v=""/>
    <s v=""/>
    <s v=""/>
    <s v="006944334"/>
    <s v=""/>
    <s v=""/>
  </r>
  <r>
    <d v="2024-10-01T00:00:00"/>
    <x v="3"/>
    <n v="163362"/>
    <s v="Customer rescheduled"/>
    <s v="FIAT"/>
    <d v="2024-10-21T00:00:00"/>
    <s v="Paraisopolis"/>
    <s v="Inbound Premium"/>
    <n v="2861.5"/>
    <n v="2861.5"/>
    <n v="4.0043842033936679E-3"/>
    <s v="PC-Plant PC Resp"/>
    <s v="Normal"/>
    <s v="Paraisopolis-10012"/>
    <s v="COFICAB COMPANHIA DE FIOS E CABOS L-752087"/>
    <s v="Reprogram within the Logistics protocol"/>
    <s v="JAS DO BRASIL LTD"/>
    <s v="PTA-00193218"/>
    <s v="M4754148;"/>
    <s v=";"/>
    <s v=";"/>
    <s v="Aptiv"/>
    <s v="Premium - Productive"/>
    <s v="rodrigo.fernandes@aptiv.com"/>
    <s v="2024-10-21T01:06:10.55"/>
    <s v="2024-10-23T05:47:20.00"/>
    <s v="SA"/>
    <s v="Closed Not Recovered"/>
    <s v="0"/>
    <s v=""/>
    <s v="0"/>
    <s v=""/>
    <s v="10012"/>
    <s v="Q11"/>
    <s v=""/>
    <s v=""/>
    <s v="Non-Recoverable"/>
    <s v=""/>
    <s v="2641.71"/>
    <s v=""/>
    <s v="LOTE 46 INDUSTRIAL VALE DE ESTRELA"/>
    <s v="GUARDA"/>
    <s v="752087"/>
    <s v="PT"/>
    <s v="EMEA"/>
    <s v="09"/>
    <s v="6300-230"/>
    <s v="Av. Avelino Ribeiro, 900"/>
    <s v="PARAISOPOLIS"/>
    <s v="10012"/>
    <s v="BR"/>
    <s v="SA"/>
    <s v="Minas Gerais"/>
    <s v="37660-000"/>
    <s v="SPS"/>
    <s v="Approved"/>
    <s v="Flores, Lorena"/>
    <s v="2024-10-23T05:47:20.00"/>
    <s v="0"/>
    <s v=""/>
    <s v=""/>
    <s v=""/>
    <s v="Aptiv"/>
    <s v=""/>
    <s v="Invoice"/>
    <s v=""/>
    <s v=""/>
    <s v=""/>
    <s v="2 Days 4 Hr 41 Min "/>
    <s v=""/>
    <s v="Approved -  ;; Approved -  ;; Approved -  ;; Approved -  ;; Approved - Approved by Teams 10/23. ;"/>
    <s v="2861.5"/>
    <s v="2861.5"/>
    <s v=";"/>
    <s v=";"/>
    <s v=";"/>
    <s v="BR"/>
    <s v="Projeto P"/>
    <s v="EUR"/>
    <s v=""/>
    <s v=""/>
    <s v=""/>
    <s v="Reprograma dentro do protocolo Logistico: M4754104,M4754112,M4754148,M4754163,M4754242,M4754B06"/>
    <s v="1.0832"/>
    <s v=""/>
    <s v=""/>
    <s v=""/>
    <s v="0"/>
    <s v=""/>
    <s v=""/>
    <s v=""/>
    <s v=""/>
    <s v=""/>
    <s v=""/>
    <s v=""/>
  </r>
  <r>
    <d v="2024-10-01T00:00:00"/>
    <x v="3"/>
    <n v="163373"/>
    <s v="Customer Rescheduled - K0 PL7"/>
    <s v="PSA"/>
    <d v="2024-10-22T00:00:00"/>
    <s v="Paraisopolis"/>
    <s v="Inbound Premium"/>
    <n v="536.52"/>
    <n v="536.52"/>
    <n v="7.5080629488197465E-4"/>
    <s v="PC-Plant PC Resp"/>
    <s v="Normal"/>
    <s v="APTIV MANUFATURA E SERVICOS DE-724381"/>
    <s v="MOLEX INTERCONNECT GMBH-7075844"/>
    <s v="Aumento do PL07"/>
    <s v="DHL Express SA"/>
    <s v="PTA-00192792"/>
    <s v="13949270;"/>
    <s v=";"/>
    <s v=";"/>
    <s v="Aptiv"/>
    <s v="Premium - Productive"/>
    <s v="gislene.de.fatima.clemente@aptiv.com"/>
    <s v="2024-10-21T01:33:05.12"/>
    <s v="2024-10-21T09:11:45.00"/>
    <s v="SA"/>
    <s v="Open"/>
    <s v="0"/>
    <s v=""/>
    <s v="0"/>
    <s v=""/>
    <s v="10012"/>
    <s v="Q11"/>
    <s v=""/>
    <s v=""/>
    <s v="Recoverable"/>
    <s v="Aumento do PL07"/>
    <s v="536.52"/>
    <s v=""/>
    <s v="GRASHOFSTR 17"/>
    <s v="ETTLINGEN"/>
    <s v="7075844"/>
    <s v="DE"/>
    <s v="EMEA"/>
    <s v="BW"/>
    <s v="76275"/>
    <s v="AVENIDA AVELINO RIBEIRO, 900"/>
    <s v="PARAISOPOLIS"/>
    <s v="724381"/>
    <s v="BR"/>
    <s v="SA"/>
    <s v="MG"/>
    <s v="37660-000"/>
    <s v="SPS"/>
    <s v="Approved"/>
    <s v="Naus, Angelica"/>
    <s v="2024-10-21T09:11:45.00"/>
    <s v="0"/>
    <s v=""/>
    <s v="2201705730"/>
    <s v=""/>
    <s v="Aptiv"/>
    <s v=""/>
    <s v="Invoice"/>
    <s v=""/>
    <s v=""/>
    <s v=""/>
    <s v="0 Days 7 Hr 38 Min "/>
    <s v="800"/>
    <s v="Approved -  ;; Approved -  ;; Approved -  ;; Approved -  ;"/>
    <s v="536.52"/>
    <s v="536.52"/>
    <s v=";"/>
    <s v=";"/>
    <s v=";"/>
    <s v="BR"/>
    <s v="PK0PRINC"/>
    <s v="USD"/>
    <s v=""/>
    <s v=""/>
    <s v=""/>
    <s v="Aumento do PL07"/>
    <s v="1"/>
    <s v=""/>
    <s v=""/>
    <s v=""/>
    <s v="0"/>
    <s v=""/>
    <s v=""/>
    <s v=""/>
    <s v=""/>
    <s v="490218272"/>
    <s v=""/>
    <s v=""/>
  </r>
  <r>
    <d v="2024-10-01T00:00:00"/>
    <x v="3"/>
    <n v="163389"/>
    <s v="Customer rescheduled"/>
    <s v="FIAT"/>
    <d v="2024-10-22T00:00:00"/>
    <s v="Ouros"/>
    <s v="Inbound Premium"/>
    <n v="1100"/>
    <n v="1100"/>
    <n v="1.5393404241597184E-3"/>
    <s v="B2-Behind Schedule-Aptiv"/>
    <s v="Normal"/>
    <s v="APTIV MANUFATURA E SERVICOS DE-743893"/>
    <s v="APTIV HOLDINGS AUSTRIA-748111"/>
    <s v="Increase of customer within a logistical protocol."/>
    <s v="JAS DO BRASIL LTD"/>
    <s v="PTA-00193217"/>
    <s v="13596473;"/>
    <s v=";"/>
    <s v=";"/>
    <s v="Aptiv"/>
    <s v="Premium - Productive"/>
    <s v="lua.barbosa.ribeiro@aptiv.com"/>
    <s v="2024-10-21T02:22:00.94"/>
    <s v="2024-10-23T05:47:08.00"/>
    <s v="SA"/>
    <s v="Closed Not Recovered"/>
    <s v="0"/>
    <s v=""/>
    <s v="0"/>
    <s v="2024-10-29T00:00:00"/>
    <s v="10023"/>
    <s v="Q11"/>
    <s v=""/>
    <s v=""/>
    <s v="Non-Recoverable"/>
    <s v=""/>
    <s v="1100"/>
    <s v=""/>
    <s v="INDUSTRIESTRASSE 1"/>
    <s v="GROSSPETERSDORF"/>
    <s v="748111"/>
    <s v="AT"/>
    <s v="EMEA"/>
    <s v="1"/>
    <s v="7503"/>
    <s v="TV ANTONIO E FONSECA 250 BAIRRO"/>
    <s v="CONCEICAO DOS OUROS"/>
    <s v="743893"/>
    <s v="BR"/>
    <s v="SA"/>
    <s v="MG"/>
    <s v="37548-000"/>
    <s v="SPS"/>
    <s v="Approved"/>
    <s v="Flores, Lorena"/>
    <s v="2024-10-23T05:47:08.00"/>
    <s v="0"/>
    <s v=""/>
    <s v=""/>
    <s v=""/>
    <s v="Aptiv"/>
    <s v=""/>
    <s v="Invoice"/>
    <s v=""/>
    <s v=""/>
    <s v=""/>
    <s v="2 Days 3 Hr 25 Min "/>
    <s v=""/>
    <s v="Approved -  ;; Approved -  ;; Approved -  ;; Approved -  ;; Approved - Approved by Teams 10/23. ;"/>
    <s v="1100"/>
    <s v="1100"/>
    <s v=";"/>
    <s v=";"/>
    <s v=";"/>
    <s v="BR"/>
    <s v="VÃO MOTOR X6H"/>
    <s v="USD"/>
    <s v=""/>
    <s v=""/>
    <s v=""/>
    <s v="13589780; 15482404; 33120608; 33120609; 35068994"/>
    <s v="1"/>
    <s v=""/>
    <s v=""/>
    <s v=""/>
    <s v="0"/>
    <s v=""/>
    <s v=""/>
    <s v=""/>
    <s v=""/>
    <s v=""/>
    <s v=""/>
    <s v=""/>
  </r>
  <r>
    <d v="2024-10-01T00:00:00"/>
    <x v="3"/>
    <n v="163396"/>
    <s v="Customer Rescheduled - Consulta 33"/>
    <s v="PSA"/>
    <d v="2024-10-21T00:00:00"/>
    <s v="Paraisopolis"/>
    <s v="Inbound Premium"/>
    <n v="849.2"/>
    <n v="849.2"/>
    <n v="1.1883708074513027E-3"/>
    <s v="PC-Plant PC Resp"/>
    <s v="Normal"/>
    <s v="APTIV MANUFATURA E SERVICOS DE-724381"/>
    <s v="MOLEX INTERCONNECT GMBH-7075844"/>
    <s v="Increase from customer"/>
    <s v="DHL Express SA"/>
    <s v="PTA-00193216"/>
    <s v="10757191;"/>
    <s v=";"/>
    <s v=";"/>
    <s v="Aptiv"/>
    <s v="Premium - Productive"/>
    <s v="gislene.de.fatima.clemente@aptiv.com"/>
    <s v="2024-10-21T02:45:57.00"/>
    <s v="2024-10-23T05:46:53.00"/>
    <s v="SA"/>
    <s v="Open"/>
    <s v="0"/>
    <s v=""/>
    <s v="0"/>
    <s v=""/>
    <s v="10012"/>
    <s v="Q11"/>
    <s v=""/>
    <s v=""/>
    <s v="Recoverable"/>
    <s v="Will be recovered under Consilta 33"/>
    <s v="849.2"/>
    <s v=""/>
    <s v="GRASHOFSTR 17"/>
    <s v="ETTLINGEN"/>
    <s v="7075844"/>
    <s v="DE"/>
    <s v="EMEA"/>
    <s v="BW"/>
    <s v="76275"/>
    <s v="AVENIDA AVELINO RIBEIRO, 900"/>
    <s v="PARAISOPOLIS"/>
    <s v="724381"/>
    <s v="BR"/>
    <s v="SA"/>
    <s v="MG"/>
    <s v="37660-000"/>
    <s v="SPS"/>
    <s v="Approved"/>
    <s v="Flores, Lorena"/>
    <s v="2024-10-23T05:46:53.00"/>
    <s v="0"/>
    <s v=""/>
    <s v=""/>
    <s v=""/>
    <s v="Aptiv"/>
    <s v=""/>
    <s v="Invoice"/>
    <s v=""/>
    <s v=""/>
    <s v=""/>
    <s v="2 Days 3 Hr 0 Min "/>
    <s v=""/>
    <s v="Approved -  ;; Approved -  ;; Approved -  ;; Approved -  ;; Approved - Approved by Teams 10/23. ;"/>
    <s v="849.2"/>
    <s v="849.2"/>
    <s v=";"/>
    <s v=";"/>
    <s v=";"/>
    <s v="BR"/>
    <s v="BODY CC24"/>
    <s v="USD"/>
    <s v=""/>
    <s v=""/>
    <s v=""/>
    <s v="Será recuperada sob Consulta 33. Itens 13773009 e 13979655 também."/>
    <s v="1"/>
    <s v=""/>
    <s v=""/>
    <s v=""/>
    <s v="0"/>
    <s v=""/>
    <s v=""/>
    <s v=""/>
    <s v=""/>
    <s v="490218272"/>
    <s v=""/>
    <s v=""/>
  </r>
  <r>
    <d v="2024-10-01T00:00:00"/>
    <x v="12"/>
    <n v="163445"/>
    <s v="Port Strike + Vessel delay"/>
    <s v="PSA"/>
    <d v="2024-10-22T00:00:00"/>
    <s v="Paraisopolis"/>
    <s v="Inbound Premium"/>
    <n v="2155"/>
    <n v="2155"/>
    <n v="3.0157078309674483E-3"/>
    <s v="PORT-PORT DELAYS / STRIKE"/>
    <s v="Normal"/>
    <s v="APTIV MANUFATURA E SERVICOS DE-724381"/>
    <s v="STEEP PLASTIQUE MAROC-7095239"/>
    <s v="Congestionamento dos portos no exterior"/>
    <s v="JAS DO BRASIL LTD"/>
    <s v="PTA-00193215"/>
    <s v="35812135;"/>
    <s v=";"/>
    <s v=";"/>
    <s v="Aptiv"/>
    <s v="Premium - Productive"/>
    <s v="gislene.de.fatima.clemente@aptiv.com"/>
    <s v="2024-10-21T06:03:45.46"/>
    <s v="2024-10-23T05:46:40.00"/>
    <s v="SA"/>
    <s v="Closed Not Recovered"/>
    <s v="0"/>
    <s v=""/>
    <s v="0"/>
    <s v=""/>
    <s v="10012"/>
    <s v="Q11"/>
    <s v=""/>
    <s v=""/>
    <s v="Non-Recoverable"/>
    <s v=""/>
    <s v="2155"/>
    <s v=""/>
    <s v="28 LOTISSEMENT I 1"/>
    <s v="KENITRA"/>
    <s v="7095239"/>
    <s v="MA"/>
    <s v="EMEA"/>
    <s v="KEN"/>
    <s v="14000"/>
    <s v="AVENIDA AVELINO RIBEIRO, 900"/>
    <s v="PARAISOPOLIS"/>
    <s v="724381"/>
    <s v="BR"/>
    <s v="SA"/>
    <s v="MG"/>
    <s v="37660-000"/>
    <s v="SPS"/>
    <s v="Approved"/>
    <s v="Flores, Lorena"/>
    <s v="2024-10-23T05:46:40.00"/>
    <s v="0"/>
    <s v=""/>
    <s v=""/>
    <s v=""/>
    <s v="Significant_event"/>
    <s v=""/>
    <s v="Invoice"/>
    <s v=""/>
    <s v=""/>
    <s v=""/>
    <s v="1 Days 23 Hr 42 Min "/>
    <s v=""/>
    <s v="Approved -  ;; Approved -  ;; Approved -  ;; Approved -  ;; Approved - Approved by Teams 10/23. ;"/>
    <s v="2155"/>
    <s v="2155"/>
    <s v=";"/>
    <s v=";"/>
    <s v=";"/>
    <s v="BR"/>
    <s v="PK0PRINC"/>
    <s v="USD"/>
    <s v=""/>
    <s v=""/>
    <s v=""/>
    <s v="Congestionamento dos portos no exterior"/>
    <s v="1"/>
    <s v=""/>
    <s v=""/>
    <s v=""/>
    <s v="0"/>
    <s v=""/>
    <s v=""/>
    <s v=""/>
    <s v=""/>
    <s v="571691786"/>
    <s v=""/>
    <s v=""/>
  </r>
  <r>
    <d v="2024-10-01T00:00:00"/>
    <x v="3"/>
    <n v="163456"/>
    <s v="Customer Rescheduled - Consulta 31 F3"/>
    <s v="PSA"/>
    <d v="2024-10-21T00:00:00"/>
    <s v="Paraisopolis"/>
    <s v="Inbound Premium"/>
    <n v="645"/>
    <n v="645"/>
    <n v="9.026132487118349E-4"/>
    <s v="S4S-External Customer driven systems issues"/>
    <s v="Cost Recovery"/>
    <s v="Paraisopolis-10012"/>
    <s v="BETRIEBSRAT APTIV WUPPERTAL-1073917"/>
    <s v="CONSULTA 31: AUMENTO F3"/>
    <s v="JAS DO BRASIL LTD"/>
    <s v="PTA-00192787"/>
    <s v="13580635;"/>
    <s v=";"/>
    <s v=";"/>
    <s v="Customer"/>
    <s v="Premium - Productive"/>
    <s v="rodrigo.fernandes@aptiv.com"/>
    <s v="2024-10-21T04:47:17.74"/>
    <s v="2024-10-21T07:41:23.00"/>
    <s v="SA"/>
    <s v="Open"/>
    <s v="0"/>
    <s v=""/>
    <s v="0"/>
    <s v=""/>
    <s v="10012"/>
    <s v="Q11"/>
    <s v=""/>
    <s v=""/>
    <s v="Recoverable"/>
    <s v=""/>
    <s v="645"/>
    <s v=""/>
    <s v="AM TECHNOLOGIEPARK 1"/>
    <s v="WUPPERTAL"/>
    <s v="1073917"/>
    <s v="DE"/>
    <s v="EMEA"/>
    <s v="NW"/>
    <s v="42119"/>
    <s v="Av. Avelino Ribeiro, 900"/>
    <s v="PARAISOPOLIS"/>
    <s v="10012"/>
    <s v="BR"/>
    <s v="SA"/>
    <s v="Minas Gerais"/>
    <s v="37660-000"/>
    <s v="SPS"/>
    <s v="Approved"/>
    <s v="Naus, Angelica"/>
    <s v="2024-10-21T07:41:23.00"/>
    <s v="0"/>
    <s v=""/>
    <s v=""/>
    <s v=""/>
    <s v="Customer"/>
    <s v=""/>
    <s v="Invoice"/>
    <s v=""/>
    <s v="PSA"/>
    <s v=""/>
    <s v="0 Days 2 Hr 54 Min "/>
    <s v="800"/>
    <s v="Approved -  ;; Approved -  ;; Approved -  ;; Approved -  ;"/>
    <s v="645"/>
    <s v="645"/>
    <s v=";"/>
    <s v=";"/>
    <s v=";"/>
    <s v="BR"/>
    <s v="F3"/>
    <s v="USD"/>
    <s v=""/>
    <s v=""/>
    <s v=""/>
    <s v="CONSULTA 31: AUMENTO F3 - 13580635,13668473,15414435,33523143,"/>
    <s v="1"/>
    <s v=""/>
    <s v=""/>
    <s v=""/>
    <s v="0"/>
    <s v=""/>
    <s v=""/>
    <s v=""/>
    <s v=""/>
    <s v="999104794"/>
    <s v=""/>
    <s v=""/>
  </r>
  <r>
    <d v="2024-10-01T00:00:00"/>
    <x v="12"/>
    <n v="163499"/>
    <s v="Port Strike + Vessel delay"/>
    <s v="FIAT"/>
    <d v="2024-10-21T00:00:00"/>
    <s v="Paraisopolis"/>
    <s v="Inbound Premium"/>
    <n v="480"/>
    <n v="480"/>
    <n v="6.7171218508787719E-4"/>
    <s v="PORT-PORT DELAYS / STRIKE"/>
    <s v="Normal"/>
    <s v="APTIV MANUFATURA E SERVICOS DE-724381"/>
    <s v="SANTOS-Dummy"/>
    <s v="Congestionamento Porto de Santos/Atraso atracação processo M0785/24."/>
    <s v="EMPRESA DE TRANSPORTES COVRE"/>
    <s v="PTA-00192790"/>
    <s v="10763018;"/>
    <s v=";"/>
    <s v=";"/>
    <s v="Aptiv"/>
    <s v="Premium - Productive"/>
    <s v="lua.barbosa.ribeiro@aptiv.com"/>
    <s v="2024-10-21T06:24:52.07"/>
    <s v="2024-10-21T09:05:25.00"/>
    <s v="SA"/>
    <s v="Closed Not Recovered"/>
    <s v="0"/>
    <s v=""/>
    <s v="0"/>
    <s v="2024-10-22T00:00:00"/>
    <s v="10012"/>
    <s v="Q11"/>
    <s v=""/>
    <s v=""/>
    <s v="Non-Recoverable"/>
    <s v=""/>
    <s v="480"/>
    <s v=""/>
    <s v="Porto Santos"/>
    <s v="Santos"/>
    <s v="Dummy"/>
    <s v="BR"/>
    <s v="SA"/>
    <s v="São Paulo"/>
    <s v="1"/>
    <s v="AVENIDA AVELINO RIBEIRO, 900"/>
    <s v="PARAISOPOLIS"/>
    <s v="724381"/>
    <s v="BR"/>
    <s v="SA"/>
    <s v="MG"/>
    <s v="37660-000"/>
    <s v="SPS"/>
    <s v="Approved"/>
    <s v="Edilson, Geraldo"/>
    <s v="2024-10-21T09:05:25.00"/>
    <s v="0"/>
    <s v=""/>
    <s v=""/>
    <s v=""/>
    <s v="Significant_event"/>
    <s v=""/>
    <s v="Invoice"/>
    <s v=""/>
    <s v=""/>
    <s v=""/>
    <s v="0 Days 2 Hr 40 Min "/>
    <s v="500"/>
    <s v="Approved -  ;; Approved -  ;; Approved -  ;"/>
    <s v="480"/>
    <s v="480"/>
    <s v=";"/>
    <s v=";"/>
    <s v=";"/>
    <s v="BR"/>
    <s v="POSTERIOR X6H"/>
    <s v="USD"/>
    <s v=""/>
    <s v=""/>
    <s v=""/>
    <s v=""/>
    <s v="1"/>
    <s v=""/>
    <s v=""/>
    <s v=""/>
    <s v="0"/>
    <s v=""/>
    <s v=""/>
    <s v=""/>
    <s v=""/>
    <s v=""/>
    <s v=""/>
    <s v=""/>
  </r>
  <r>
    <d v="2024-10-01T00:00:00"/>
    <x v="3"/>
    <n v="163501"/>
    <s v="Customer rescheduled"/>
    <s v="PSA"/>
    <d v="2024-10-21T00:00:00"/>
    <s v="Paraisopolis"/>
    <s v="Inbound Premium"/>
    <n v="581"/>
    <n v="581"/>
    <n v="8.1305162403345129E-4"/>
    <s v="PC-Plant PC Resp"/>
    <s v="Normal"/>
    <s v="Paraisopolis-10012"/>
    <s v="MECATRACTION-1016350"/>
    <s v="Reprograma dentro do protocolo Logistico"/>
    <s v="JAS DO BRASIL LTD"/>
    <s v="PTA-00192795"/>
    <s v="15470349;"/>
    <s v=";"/>
    <s v=";"/>
    <s v="Aptiv"/>
    <s v="Premium - Productive"/>
    <s v="rodrigo.fernandes@aptiv.com"/>
    <s v="2024-10-21T06:30:25.46"/>
    <s v="2024-10-21T10:19:33.00"/>
    <s v="SA"/>
    <s v="Closed Not Recovered"/>
    <s v="0"/>
    <s v=""/>
    <s v="0"/>
    <s v=""/>
    <s v="10012"/>
    <s v="Q11"/>
    <s v=""/>
    <s v=""/>
    <s v="Non-Recoverable"/>
    <s v=""/>
    <s v="581"/>
    <s v=""/>
    <s v="ZA DE CHIG ZONE INDUSTRIELLE LES"/>
    <s v="ARNAC POMPADOUR"/>
    <s v="1016350"/>
    <s v="FR"/>
    <s v="EMEA"/>
    <s v="19"/>
    <s v="19230"/>
    <s v="Av. Avelino Ribeiro, 900"/>
    <s v="PARAISOPOLIS"/>
    <s v="10012"/>
    <s v="BR"/>
    <s v="SA"/>
    <s v="Minas Gerais"/>
    <s v="37660-000"/>
    <s v="SPS"/>
    <s v="Approved"/>
    <s v="Naus, Angelica"/>
    <s v="2024-10-21T10:19:33.00"/>
    <s v="0"/>
    <s v=""/>
    <s v=""/>
    <s v=""/>
    <s v="Aptiv"/>
    <s v=""/>
    <s v="Invoice"/>
    <s v=""/>
    <s v=""/>
    <s v=""/>
    <s v="0 Days 3 Hr 49 Min "/>
    <s v="800"/>
    <s v="Approved -  ;; Approved -  ;; Approved -  ;; Approved -  ;"/>
    <s v="581"/>
    <s v="581"/>
    <s v=";"/>
    <s v=";"/>
    <s v=";"/>
    <s v="BR"/>
    <s v="CC24"/>
    <s v="USD"/>
    <s v=""/>
    <s v=""/>
    <s v=""/>
    <s v="Reprograma dentro do protocolo Logistico: 15470349,13578095,13648925"/>
    <s v="1"/>
    <s v=""/>
    <s v=""/>
    <s v=""/>
    <s v="0"/>
    <s v=""/>
    <s v=""/>
    <s v=""/>
    <s v=""/>
    <s v="217018821"/>
    <s v=""/>
    <s v=""/>
  </r>
  <r>
    <d v="2024-10-01T00:00:00"/>
    <x v="12"/>
    <n v="163658"/>
    <s v="Port Strike + Vessel delay"/>
    <s v="FIAT"/>
    <d v="2024-10-23T00:00:00"/>
    <s v="Ouros"/>
    <s v="Inbound Premium"/>
    <n v="2800"/>
    <n v="2800"/>
    <n v="3.9183210796792829E-3"/>
    <s v="PORT-PORT DELAYS / STRIKE"/>
    <s v="Normal"/>
    <s v="APTIV MANUFATURA E SERVICOS DE-743893"/>
    <s v="HONGFA EUROPE GMBH-7078914"/>
    <s v="VESSEL DELAYED DUE PORTS CONGESTIONED"/>
    <s v="JAS DO BRASIL LTD"/>
    <s v="PTA-00195052"/>
    <s v="13959101;"/>
    <s v=";"/>
    <s v=";"/>
    <s v="Aptiv"/>
    <s v="Premium - Productive"/>
    <s v="lua.barbosa.ribeiro@aptiv.com"/>
    <s v="2024-10-22T11:57:40.43"/>
    <s v="2024-11-05T07:42:14.95"/>
    <s v="SA"/>
    <s v="Closed Not Recovered"/>
    <s v="0"/>
    <s v=""/>
    <s v="0"/>
    <s v="2024-10-29T00:00:00"/>
    <s v="10023"/>
    <s v="Q11"/>
    <s v=""/>
    <s v="3309.36"/>
    <s v="Non-Recoverable"/>
    <s v=""/>
    <s v="2800"/>
    <s v="USD"/>
    <s v="MARIE-CURIE-RING 26"/>
    <s v="MAINTAL"/>
    <s v="7078914"/>
    <s v="DE"/>
    <s v="EMEA"/>
    <s v="HE"/>
    <s v="63477"/>
    <s v="TV ANTONIO E FONSECA 250 BAIRRO"/>
    <s v="CONCEICAO DOS OUROS"/>
    <s v="743893"/>
    <s v="BR"/>
    <s v="SA"/>
    <s v="MG"/>
    <s v="37548-000"/>
    <s v="SPS"/>
    <s v="Approved"/>
    <s v="Flores, Lorena"/>
    <s v="2024-11-01T07:24:30.00"/>
    <s v="0"/>
    <s v=""/>
    <s v="XMN48103004"/>
    <s v=""/>
    <s v="Significant_event"/>
    <s v=""/>
    <s v="Invoice"/>
    <s v="Invoice"/>
    <s v=""/>
    <s v=""/>
    <s v="10 Days 7 Hr 26 Min "/>
    <s v=""/>
    <s v="Approved -  ;; Approved -  ;; Approved -  ;; Approved -  ;; Approved - Approved by Teams 11/1. ;"/>
    <s v="2800"/>
    <s v="2800"/>
    <s v=";"/>
    <s v=";"/>
    <s v=";"/>
    <s v="BR"/>
    <s v="VÃO MOTOR X6H"/>
    <s v="USD"/>
    <s v=""/>
    <s v=""/>
    <s v=""/>
    <s v="13954177"/>
    <s v="1"/>
    <s v="1"/>
    <s v=""/>
    <s v=""/>
    <s v="0"/>
    <s v=""/>
    <s v=""/>
    <s v=""/>
    <s v=""/>
    <s v="545268450"/>
    <s v=""/>
    <s v=""/>
  </r>
  <r>
    <d v="2024-10-01T00:00:00"/>
    <x v="2"/>
    <n v="163704"/>
    <s v="Internal strategy "/>
    <s v="TOYOTA"/>
    <d v="2024-10-23T00:00:00"/>
    <s v="Paraisopolis"/>
    <s v="Inbound Premium"/>
    <n v="200"/>
    <n v="200"/>
    <n v="2.7988007711994881E-4"/>
    <s v="L1-Lead Time Mismatch-Aptiv Resp"/>
    <s v="Normal"/>
    <s v="APTIV MANUFATURA E SERVICOS DE-724381"/>
    <s v="CHANGCHUN SHIFA AUTO TECHNOLOGY CO.-1071682"/>
    <s v="Corrida final Toyota."/>
    <s v="JAS DO BRASIL LTD"/>
    <s v="PTA-00193031"/>
    <s v="35533907;"/>
    <s v=";"/>
    <s v=";"/>
    <s v="Aptiv"/>
    <s v="Premium - Productive"/>
    <s v="lua.barbosa.ribeiro@aptiv.com"/>
    <s v="2024-10-22T02:17:51.90"/>
    <s v="2024-10-22T09:13:12.00"/>
    <s v="SA"/>
    <s v="Closed Not Recovered"/>
    <s v="0"/>
    <s v=""/>
    <s v="0"/>
    <s v="2024-10-31T00:00:00"/>
    <s v="10012"/>
    <s v="Q11"/>
    <s v=""/>
    <s v=""/>
    <s v="Non-Recoverable"/>
    <s v=""/>
    <s v="200"/>
    <s v=""/>
    <s v="XIAOZHENG JIATUN"/>
    <s v="CHANGCHUN"/>
    <s v="1071682"/>
    <s v="CN"/>
    <s v="AP"/>
    <s v="22"/>
    <s v="130000"/>
    <s v="AVENIDA AVELINO RIBEIRO, 900"/>
    <s v="PARAISOPOLIS"/>
    <s v="724381"/>
    <s v="BR"/>
    <s v="SA"/>
    <s v="MG"/>
    <s v="37660-000"/>
    <s v="SPS"/>
    <s v="Approved"/>
    <s v="Carvalho, Eliane R"/>
    <s v="2024-10-22T09:13:12.00"/>
    <s v="0"/>
    <s v=""/>
    <s v=""/>
    <s v=""/>
    <s v="Aptiv"/>
    <s v=""/>
    <s v="Invoice"/>
    <s v=""/>
    <s v=""/>
    <s v=""/>
    <s v="0 Days 6 Hr 55 Min "/>
    <s v="250"/>
    <s v="Approved -  ;; Approved -  ;"/>
    <s v="200"/>
    <s v="200"/>
    <s v=";"/>
    <s v=";"/>
    <s v=";"/>
    <s v="BR"/>
    <s v="COROLLA 740B - SUV"/>
    <s v="USD"/>
    <s v=""/>
    <s v=""/>
    <s v=""/>
    <s v=""/>
    <s v="1"/>
    <s v=""/>
    <s v=""/>
    <s v=""/>
    <s v="0"/>
    <s v=""/>
    <s v=""/>
    <s v=""/>
    <s v=""/>
    <s v="421296809"/>
    <s v=""/>
    <s v=""/>
  </r>
  <r>
    <d v="2024-10-01T00:00:00"/>
    <x v="12"/>
    <n v="163807"/>
    <s v="Port Strike + Vessel delay"/>
    <s v="VW"/>
    <d v="2024-10-23T00:00:00"/>
    <s v="Pinhal"/>
    <s v="Inbound Premium"/>
    <n v="675"/>
    <n v="675"/>
    <n v="9.4459526027982721E-4"/>
    <s v="PORT-PORT DELAYS / STRIKE"/>
    <s v="Normal"/>
    <s v="APTIV MANUFATURA E SERVICOS DE-728338"/>
    <s v="Aptiv Shanghai 2208-2208"/>
    <s v="Air shipping required due to delay of the ship MSC NAIROBI X from 17/10/24 to 29/10/24 due to port congestion"/>
    <s v="DHL Express SA"/>
    <s v="PTA-00193135"/>
    <s v="15432308;"/>
    <s v=";"/>
    <s v=";"/>
    <s v="Aptiv"/>
    <s v="Premium - Productive"/>
    <s v="Joliel.Willian.Reis@aptiv.com"/>
    <s v="2024-10-22T06:06:22.52"/>
    <s v="2024-10-24T01:44:29.22"/>
    <s v="SA"/>
    <s v="Closed Not Recovered"/>
    <s v="0"/>
    <s v=""/>
    <s v="0"/>
    <s v="2024-10-22T00:00:00"/>
    <s v="10010"/>
    <s v="Q18"/>
    <s v=""/>
    <s v=""/>
    <s v="Non-Recoverable"/>
    <s v=""/>
    <s v="675"/>
    <s v=""/>
    <s v="No. 200 Yuanguo Rd."/>
    <s v="Shanghai"/>
    <s v="2208"/>
    <s v="CN"/>
    <s v="AP"/>
    <s v="Shanghai"/>
    <s v="201814"/>
    <s v="JOSE MONFARDINI N 3 845 LOTEAMENTO"/>
    <s v="ESPIRITO SANTO DO PINHAL"/>
    <s v="728338"/>
    <s v="BR"/>
    <s v="SA"/>
    <s v="SP"/>
    <s v="13990000"/>
    <s v="SPS"/>
    <s v="Approved"/>
    <s v="Naus, Angelica"/>
    <s v="2024-10-23T11:19:27.00"/>
    <s v="0"/>
    <s v=""/>
    <s v=""/>
    <s v=""/>
    <s v="Significant_event"/>
    <s v=""/>
    <s v="Personal Estimate"/>
    <s v=""/>
    <s v=""/>
    <s v=""/>
    <s v="0 Days 17 Hr 13 Min "/>
    <s v="800"/>
    <s v="Approved -  ;; Approved -  ;; Approved -  ;; Approved -  ;"/>
    <s v="675"/>
    <s v="675"/>
    <s v=";"/>
    <s v=";"/>
    <s v=";"/>
    <s v="BR"/>
    <s v="VW 23X"/>
    <s v="USD"/>
    <s v=""/>
    <s v=""/>
    <s v=""/>
    <s v=""/>
    <s v="1"/>
    <s v=""/>
    <s v=""/>
    <s v=""/>
    <s v="0"/>
    <s v=""/>
    <s v=""/>
    <s v=""/>
    <s v=""/>
    <s v=""/>
    <s v=""/>
    <s v=""/>
  </r>
  <r>
    <d v="2024-10-01T00:00:00"/>
    <x v="3"/>
    <n v="163812"/>
    <s v="Customer rescheduled"/>
    <s v="FIAT"/>
    <d v="2024-10-23T00:00:00"/>
    <s v="Paraisopolis"/>
    <s v="Inbound Premium"/>
    <n v="1286.8399999999999"/>
    <n v="1600"/>
    <n v="1.8008043922051744E-3"/>
    <s v="B2-Behind Schedule-Aptiv"/>
    <s v="Normal"/>
    <s v="APTIV MANUFATURA E SERVICOS DE-724381"/>
    <s v="DELFINGEN IT-VERONA SRL-1056586"/>
    <s v="Increase of customer within logistical protocal."/>
    <s v="JAS DO BRASIL LTD"/>
    <s v="PTA-00193219"/>
    <s v="13731873;"/>
    <s v=";"/>
    <s v=";"/>
    <s v="Aptiv"/>
    <s v="Premium - Productive"/>
    <s v="lua.barbosa.ribeiro@aptiv.com"/>
    <s v="2024-10-22T06:28:49.65"/>
    <s v="2024-11-05T07:44:40.28"/>
    <s v="SA"/>
    <s v="Closed Not Recovered"/>
    <s v="0"/>
    <s v=""/>
    <s v="1286.84"/>
    <s v="2024-10-30T00:00:00"/>
    <s v="10012"/>
    <s v="Q11"/>
    <s v=""/>
    <s v="1286.84"/>
    <s v="Non-Recoverable"/>
    <s v=""/>
    <s v="1600"/>
    <s v="USD"/>
    <s v="LOCALITA VANZELLE 3"/>
    <s v="RIVOLI VERONESE"/>
    <s v="1056586"/>
    <s v="IT"/>
    <s v="EMEA"/>
    <s v="VR"/>
    <s v="37010"/>
    <s v="AVENIDA AVELINO RIBEIRO, 900"/>
    <s v="PARAISOPOLIS"/>
    <s v="724381"/>
    <s v="BR"/>
    <s v="SA"/>
    <s v="MG"/>
    <s v="37660-000"/>
    <s v="SPS"/>
    <s v="Approved"/>
    <s v="Flores, Lorena"/>
    <s v="2024-10-23T05:48:20.00"/>
    <s v="0"/>
    <s v=""/>
    <s v="MIL48111772"/>
    <s v=""/>
    <s v="Aptiv"/>
    <s v=""/>
    <s v="Invoice"/>
    <s v="Invoice"/>
    <s v=""/>
    <s v=""/>
    <s v="0 Days 23 Hr 19 Min "/>
    <s v=""/>
    <s v="Approved -  ;; Approved -  ;; Approved -  ;; Approved -  ;; Approved - Approved by Teams 10/23. ;"/>
    <s v="1286.84"/>
    <s v="1286.84"/>
    <s v=";"/>
    <s v=";"/>
    <s v=";"/>
    <s v="BR"/>
    <s v="PROJETO P"/>
    <s v="USD"/>
    <s v=""/>
    <s v=""/>
    <s v=""/>
    <s v="10769499; 13570635; 13804823; 15327039; 33239677; 33280521"/>
    <s v="1"/>
    <s v="1"/>
    <s v=""/>
    <s v=""/>
    <s v="0"/>
    <s v=""/>
    <s v=""/>
    <s v=""/>
    <s v=""/>
    <s v="505882451"/>
    <s v=""/>
    <s v=""/>
  </r>
  <r>
    <d v="2024-10-01T00:00:00"/>
    <x v="0"/>
    <n v="163813"/>
    <s v="Project - prototypes/ samples - recovered"/>
    <s v="JOHN DEERE"/>
    <d v="2024-10-22T00:00:00"/>
    <s v="Paraisopolis"/>
    <s v="Inbound Premium"/>
    <n v="60"/>
    <n v="60"/>
    <n v="8.3964023135984649E-5"/>
    <s v="E1P-Prototypes/Samples"/>
    <s v="Cost Recovery"/>
    <s v="APTIV MANUFATURA E SERVICOS DE-724381"/>
    <s v="SERENDIPITY ELECTRONICS-749804"/>
    <s v="Parts for sales from prototype pieces. Freight is included in the piece price."/>
    <s v="DHL Express SA"/>
    <s v="PTA-00193032"/>
    <s v="35054385;"/>
    <s v=";"/>
    <s v=";"/>
    <s v="Aptiv"/>
    <s v="Premium - Productive"/>
    <s v="rayzza.peres@aptiv.com"/>
    <s v="2024-10-22T06:42:20.45"/>
    <s v="2024-10-22T09:14:33.00"/>
    <s v="SA"/>
    <s v="Closed Recovered"/>
    <s v="0"/>
    <s v=""/>
    <s v="60"/>
    <s v=""/>
    <s v="10012"/>
    <s v="Q11"/>
    <s v=""/>
    <s v="60"/>
    <s v="Recoverable"/>
    <s v=""/>
    <s v="60"/>
    <s v="USD"/>
    <s v="152 E MAIN ST"/>
    <s v="HUNTINGTON"/>
    <s v="749804"/>
    <s v="US"/>
    <s v="NA"/>
    <s v="NY"/>
    <s v="11743-2958"/>
    <s v="AVENIDA AVELINO RIBEIRO, 900"/>
    <s v="PARAISOPOLIS"/>
    <s v="724381"/>
    <s v="BR"/>
    <s v="SA"/>
    <s v="MG"/>
    <s v="37660-000"/>
    <s v="SPS"/>
    <s v="Approved"/>
    <s v="Carvalho, Eliane R"/>
    <s v="2024-10-22T09:14:33.00"/>
    <s v="0"/>
    <s v=""/>
    <s v="7629311336"/>
    <s v=""/>
    <s v="Aptiv"/>
    <s v=""/>
    <s v="Invoice"/>
    <s v="Invoice"/>
    <s v=""/>
    <s v=""/>
    <s v="0 Days 2 Hr 32 Min "/>
    <s v="250"/>
    <s v="Approved -  ;; Approved -  ;"/>
    <s v="60"/>
    <s v="60"/>
    <s v=";"/>
    <s v=";"/>
    <s v=";"/>
    <s v="BR"/>
    <s v="GSE MHEV "/>
    <s v="USD"/>
    <s v=""/>
    <s v=""/>
    <s v=""/>
    <s v="DPP77378"/>
    <s v="1"/>
    <s v="1"/>
    <s v=""/>
    <s v=""/>
    <s v="0"/>
    <s v=""/>
    <s v=""/>
    <s v=""/>
    <s v=""/>
    <s v=""/>
    <s v=""/>
    <s v=""/>
  </r>
  <r>
    <d v="2024-10-01T00:00:00"/>
    <x v="3"/>
    <n v="163940"/>
    <s v="Customer rescheduled"/>
    <s v="PSA"/>
    <d v="2024-10-23T00:00:00"/>
    <s v="Paraisopolis"/>
    <s v="Inbound Premium"/>
    <n v="607.66999999999996"/>
    <n v="607.66999999999996"/>
    <n v="8.5037363231739644E-4"/>
    <s v="PC-Plant PC Resp"/>
    <s v="Normal"/>
    <s v="Paraisopolis-10012"/>
    <s v="BETRIEBSRAT APTIV WUPPERTAL-1073917"/>
    <s v="Reprograma dentro do protologo Logistico"/>
    <s v="DHL Express SA"/>
    <s v="PTA-00193144"/>
    <s v="12147319;"/>
    <s v=";"/>
    <s v=";"/>
    <s v="Aptiv"/>
    <s v="Premium - Productive"/>
    <s v="rodrigo.fernandes@aptiv.com"/>
    <s v="2024-10-23T10:34:30.12"/>
    <s v="2024-10-23T12:14:59.00"/>
    <s v="SA"/>
    <s v="Closed Not Recovered"/>
    <s v="0"/>
    <s v=""/>
    <s v="0"/>
    <s v=""/>
    <s v="10012"/>
    <s v="Q11"/>
    <s v=""/>
    <s v=""/>
    <s v="Non-Recoverable"/>
    <s v=""/>
    <s v="607.67"/>
    <s v=""/>
    <s v="AM TECHNOLOGIEPARK 1"/>
    <s v="WUPPERTAL"/>
    <s v="1073917"/>
    <s v="DE"/>
    <s v="EMEA"/>
    <s v="NW"/>
    <s v="42119"/>
    <s v="Av. Avelino Ribeiro, 900"/>
    <s v="PARAISOPOLIS"/>
    <s v="10012"/>
    <s v="BR"/>
    <s v="SA"/>
    <s v="Minas Gerais"/>
    <s v="37660-000"/>
    <s v="SPS"/>
    <s v="Approved"/>
    <s v="Naus, Angelica"/>
    <s v="2024-10-23T12:14:59.00"/>
    <s v="0"/>
    <s v=""/>
    <s v=""/>
    <s v=""/>
    <s v="Aptiv"/>
    <s v=""/>
    <s v="Invoice"/>
    <s v=""/>
    <s v=""/>
    <s v=""/>
    <s v="0 Days 1 Hr 40 Min "/>
    <s v="800"/>
    <s v="Approved -  ;; Approved -  ;; Approved -  ;; Approved -  ;"/>
    <s v="607.67"/>
    <s v="607.67"/>
    <s v=";"/>
    <s v=";"/>
    <s v=";"/>
    <s v="BR"/>
    <s v="CC24 e CC22"/>
    <s v="USD"/>
    <s v=""/>
    <s v=""/>
    <s v=""/>
    <s v="Reprograma dentro do protocolo Logistico:12147319,15327720,13668473,15492981,13668473"/>
    <s v="1"/>
    <s v=""/>
    <s v=""/>
    <s v=""/>
    <s v="0"/>
    <s v=""/>
    <s v=""/>
    <s v=""/>
    <s v=""/>
    <s v="999104794"/>
    <s v=""/>
    <s v=""/>
  </r>
  <r>
    <d v="2024-10-01T00:00:00"/>
    <x v="12"/>
    <n v="164062"/>
    <s v="Port Strike + Vessel delay"/>
    <s v="PSA"/>
    <d v="2024-10-23T00:00:00"/>
    <s v="Paraisopolis"/>
    <s v="Inbound Premium"/>
    <n v="480"/>
    <n v="480"/>
    <n v="6.7171218508787719E-4"/>
    <s v="PORT-PORT DELAYS / STRIKE"/>
    <s v="Normal"/>
    <s v="APTIV MANUFATURA E SERVICOS DE-724381"/>
    <s v="SANTOS-Dummy"/>
    <s v="Congestionamento portos em Santos - Atraso atracação processo M0802/24"/>
    <s v="EMPRESA DE TRANSPORTES COVRE"/>
    <s v="PTA-00193720"/>
    <s v="35437941;"/>
    <s v=";"/>
    <s v=";"/>
    <s v="Aptiv"/>
    <s v="Premium - Productive"/>
    <s v="lua.barbosa.ribeiro@aptiv.com"/>
    <s v="2024-10-23T05:11:09.42"/>
    <s v="2024-10-25T10:21:21.00"/>
    <s v="SA"/>
    <s v="Closed Not Recovered"/>
    <s v="0"/>
    <s v=""/>
    <s v="0"/>
    <s v="2024-10-24T00:00:00"/>
    <s v="10012"/>
    <s v="Q11"/>
    <s v=""/>
    <s v=""/>
    <s v="Non-Recoverable"/>
    <s v=""/>
    <s v="480"/>
    <s v=""/>
    <s v="Porto Santos"/>
    <s v="Santos"/>
    <s v="Dummy"/>
    <s v="BR"/>
    <s v="SA"/>
    <s v="São Paulo"/>
    <s v="1"/>
    <s v="AVENIDA AVELINO RIBEIRO, 900"/>
    <s v="PARAISOPOLIS"/>
    <s v="724381"/>
    <s v="BR"/>
    <s v="SA"/>
    <s v="MG"/>
    <s v="37660-000"/>
    <s v="SPS"/>
    <s v="Approved"/>
    <s v="Edilson, Geraldo"/>
    <s v="2024-10-25T10:21:21.00"/>
    <s v="0"/>
    <s v=""/>
    <s v=""/>
    <s v=""/>
    <s v="Significant_event"/>
    <s v=""/>
    <s v="Invoice"/>
    <s v=""/>
    <s v=""/>
    <s v=""/>
    <s v="1 Days 17 Hr 10 Min "/>
    <s v="500"/>
    <s v="Approved -  ;; Approved -  ;; Approved -  ;"/>
    <s v="480"/>
    <s v="480"/>
    <s v=";"/>
    <s v=";"/>
    <s v=";"/>
    <s v="BR"/>
    <s v="PORTAS AV SMART"/>
    <s v="USD"/>
    <s v=""/>
    <s v=""/>
    <s v=""/>
    <s v=""/>
    <s v="1"/>
    <s v=""/>
    <s v=""/>
    <s v=""/>
    <s v="0"/>
    <s v=""/>
    <s v=""/>
    <s v=""/>
    <s v=""/>
    <s v=""/>
    <s v=""/>
    <s v=""/>
  </r>
  <r>
    <d v="2024-10-01T00:00:00"/>
    <x v="12"/>
    <n v="164078"/>
    <s v="Port Strike + Vessel delay"/>
    <s v="JOHN DEERE"/>
    <d v="2024-10-24T00:00:00"/>
    <s v="Paraisopolis"/>
    <s v="Inbound Premium"/>
    <n v="140.88999999999999"/>
    <n v="140.88999999999999"/>
    <n v="1.9716152032714791E-4"/>
    <s v="PORT-PORT DELAYS / STRIKE"/>
    <s v="Normal"/>
    <s v="APTIV MANUFATURA E SERVICOS DE-733223"/>
    <s v="APTIV CENTEC III (FW84)-725455"/>
    <s v="USA'S PORT STRIKE"/>
    <s v="DHL Express SA"/>
    <s v="PTA-00193267"/>
    <s v="12124515;"/>
    <s v=";"/>
    <s v=";"/>
    <s v="Aptiv"/>
    <s v="Premium - Productive"/>
    <s v="gislene.de.fatima.clemente@aptiv.com"/>
    <s v="2024-10-23T05:24:34.98"/>
    <s v="2024-10-23T07:25:57.00"/>
    <s v="SA"/>
    <s v="Closed Not Recovered"/>
    <s v="0"/>
    <s v=""/>
    <s v="0"/>
    <s v=""/>
    <s v="10012"/>
    <s v="Q11"/>
    <s v=""/>
    <s v=""/>
    <s v="Non-Recoverable"/>
    <s v=""/>
    <s v="140.89"/>
    <s v=""/>
    <s v="BOULEVARD ALPHA #955"/>
    <s v="RAMOS ARIZPE"/>
    <s v="725455"/>
    <s v="MX"/>
    <s v="NA"/>
    <s v="COA"/>
    <s v="25903"/>
    <s v="AVENIDA AVELINO RIBEIRO, 900"/>
    <s v="PARAISOPOLIS"/>
    <s v="733223"/>
    <s v="BR"/>
    <s v="SA"/>
    <s v="MG"/>
    <s v="37660-000"/>
    <s v="SPS"/>
    <s v="Approved"/>
    <s v="Carvalho, Eliane R"/>
    <s v="2024-10-23T07:25:57.00"/>
    <s v="0"/>
    <s v=""/>
    <s v="2482809630"/>
    <s v=""/>
    <s v="Significant_event"/>
    <s v=""/>
    <s v="Invoice"/>
    <s v=""/>
    <s v=""/>
    <s v=""/>
    <s v="0 Days 2 Hr 1 Min "/>
    <s v="250"/>
    <s v="Approved -  ;; Approved -  ;"/>
    <s v="140.89"/>
    <s v="140.89"/>
    <s v=";"/>
    <s v=";"/>
    <s v=";"/>
    <s v="BR"/>
    <s v="JOHN DEERE"/>
    <s v="USD"/>
    <s v=""/>
    <s v=""/>
    <s v=""/>
    <s v="USA'S PORT STRIKE"/>
    <s v="1"/>
    <s v=""/>
    <s v=""/>
    <s v=""/>
    <s v="0"/>
    <s v=""/>
    <s v=""/>
    <s v=""/>
    <s v=""/>
    <s v=""/>
    <s v=""/>
    <s v=""/>
  </r>
  <r>
    <d v="2024-10-01T00:00:00"/>
    <x v="3"/>
    <n v="164101"/>
    <s v="Customer rescheduled"/>
    <s v="PSA"/>
    <d v="2024-10-24T00:00:00"/>
    <s v="Paraisopolis"/>
    <s v="Inbound Premium"/>
    <n v="54.3"/>
    <n v="54.3"/>
    <n v="7.5987440938066092E-5"/>
    <s v="PC-Plant PC Resp"/>
    <s v="Normal"/>
    <s v="APTIV MANUFATURA E SERVICOS DE-733223"/>
    <s v="APTIV PLANT FR01-755288"/>
    <s v="INCREASE FROM CUSTOMER"/>
    <s v="DHL Express SA"/>
    <s v="PTA-00193266"/>
    <s v="15490437;"/>
    <s v=";"/>
    <s v=";"/>
    <s v="Aptiv"/>
    <s v="Premium - Productive"/>
    <s v="gislene.de.fatima.clemente@aptiv.com"/>
    <s v="2024-10-23T06:52:12.40"/>
    <s v="2024-10-23T07:25:22.00"/>
    <s v="SA"/>
    <s v="Closed Not Recovered"/>
    <s v="0"/>
    <s v=""/>
    <s v="0"/>
    <s v=""/>
    <s v="10012"/>
    <s v="Q11"/>
    <s v=""/>
    <s v=""/>
    <s v="Non-Recoverable"/>
    <s v=""/>
    <s v="54.3"/>
    <s v=""/>
    <s v="1265 N RIVER RD"/>
    <s v="WARREN"/>
    <s v="755288"/>
    <s v="US"/>
    <s v="NA"/>
    <s v="OH"/>
    <s v="44483"/>
    <s v="AVENIDA AVELINO RIBEIRO, 900"/>
    <s v="PARAISOPOLIS"/>
    <s v="733223"/>
    <s v="BR"/>
    <s v="SA"/>
    <s v="MG"/>
    <s v="37660-000"/>
    <s v="SPS"/>
    <s v="Approved"/>
    <s v="Carvalho, Eliane R"/>
    <s v="2024-10-23T07:25:22.00"/>
    <s v="0"/>
    <s v=""/>
    <s v=""/>
    <s v=""/>
    <s v="Aptiv"/>
    <s v=""/>
    <s v="Invoice"/>
    <s v=""/>
    <s v=""/>
    <s v=""/>
    <s v="0 Days 0 Hr 33 Min "/>
    <s v="250"/>
    <s v="Approved -  ;; Approved -  ;"/>
    <s v="54.3"/>
    <s v="54.3"/>
    <s v=";"/>
    <s v=";"/>
    <s v=";"/>
    <s v="BR"/>
    <s v="CCB CC22"/>
    <s v="USD"/>
    <s v=""/>
    <s v=""/>
    <s v=""/>
    <s v="INCREASE FROM CUSTOMER"/>
    <s v="1"/>
    <s v=""/>
    <s v=""/>
    <s v=""/>
    <s v="0"/>
    <s v=""/>
    <s v=""/>
    <s v=""/>
    <s v=""/>
    <s v=""/>
    <s v=""/>
    <s v=""/>
  </r>
  <r>
    <d v="2024-10-01T00:00:00"/>
    <x v="7"/>
    <n v="164102"/>
    <s v="Stock divergence"/>
    <s v="TOYOTA"/>
    <d v="2024-10-24T00:00:00"/>
    <s v="Paraisopolis"/>
    <s v="Inbound Premium"/>
    <n v="57.78"/>
    <n v="57.78"/>
    <n v="8.0857354279953209E-5"/>
    <s v="PC-Plant PC Resp"/>
    <s v="Normal"/>
    <s v="APTIV MANUFATURA E SERVICOS DE-733223"/>
    <s v="APTIV ELECTRIC (FW82)-734165"/>
    <s v="Inventory discrepancy"/>
    <s v="DHL Express SA"/>
    <s v="PTA-00193466"/>
    <s v="15305104;"/>
    <s v=";"/>
    <s v=";"/>
    <s v="Aptiv"/>
    <s v="Premium - Productive"/>
    <s v="gislene.de.fatima.clemente@aptiv.com"/>
    <s v="2024-10-23T06:51:22.51"/>
    <s v="2024-10-24T08:06:38.00"/>
    <s v="SA"/>
    <s v="Closed Not Recovered"/>
    <s v="0"/>
    <s v=""/>
    <s v="0"/>
    <s v=""/>
    <s v="10012"/>
    <s v="Q11"/>
    <s v=""/>
    <s v=""/>
    <s v="Non-Recoverable"/>
    <s v=""/>
    <s v="57.78"/>
    <s v=""/>
    <s v="13701 MINES RD"/>
    <s v="LAREDO"/>
    <s v="734165"/>
    <s v="US"/>
    <s v="NA"/>
    <s v="TX"/>
    <s v="78045-7847"/>
    <s v="AVENIDA AVELINO RIBEIRO, 900"/>
    <s v="PARAISOPOLIS"/>
    <s v="733223"/>
    <s v="BR"/>
    <s v="SA"/>
    <s v="MG"/>
    <s v="37660-000"/>
    <s v="SPS"/>
    <s v="Approved"/>
    <s v="Carvalho, Eliane R"/>
    <s v="2024-10-24T08:06:38.00"/>
    <s v="0"/>
    <s v=""/>
    <s v="7758226464"/>
    <s v=""/>
    <s v="Aptiv"/>
    <s v=""/>
    <s v="Invoice"/>
    <s v=""/>
    <s v=""/>
    <s v=""/>
    <s v="1 Days 1 Hr 15 Min "/>
    <s v="250"/>
    <s v="Approved -  ;; Approved -  ;"/>
    <s v="57.78"/>
    <s v="57.78"/>
    <s v=";"/>
    <s v=";"/>
    <s v=";"/>
    <s v="BR"/>
    <s v="Floor 360 an 740"/>
    <s v="USD"/>
    <s v=""/>
    <s v=""/>
    <s v=""/>
    <s v="Inventory discrepancy"/>
    <s v="1"/>
    <s v=""/>
    <s v=""/>
    <s v=""/>
    <s v="0"/>
    <s v=""/>
    <s v=""/>
    <s v=""/>
    <s v=""/>
    <s v=""/>
    <s v=""/>
    <s v=""/>
  </r>
  <r>
    <d v="2024-10-01T00:00:00"/>
    <x v="3"/>
    <n v="164105"/>
    <s v="Customer rescheduled"/>
    <s v="FIAT"/>
    <d v="2024-10-24T00:00:00"/>
    <s v="Ouros"/>
    <s v="Inbound Premium"/>
    <n v="350"/>
    <n v="350"/>
    <n v="4.8979013495991037E-4"/>
    <s v="B2-Behind Schedule-Aptiv"/>
    <s v="Normal"/>
    <s v="APTIV MANUFATURA E SERVICOS DE-743893"/>
    <s v="ITW LYS FUSION SRL-7086011"/>
    <s v="Reprograma FIAT dentro do protocolo logistico"/>
    <s v="JAS DO BRASIL LTD"/>
    <s v="PTA-00193718"/>
    <s v="15395807;"/>
    <s v=";"/>
    <s v=";"/>
    <s v="Aptiv"/>
    <s v="Premium - Productive"/>
    <s v="lua.barbosa.ribeiro@aptiv.com"/>
    <s v="2024-10-23T08:33:54.31"/>
    <s v="2024-10-25T10:20:44.00"/>
    <s v="SA"/>
    <s v="Closed Not Recovered"/>
    <s v="0"/>
    <s v=""/>
    <s v="0"/>
    <s v="2024-10-30T00:00:00"/>
    <s v="10023"/>
    <s v="Q11"/>
    <s v=""/>
    <s v=""/>
    <s v="Non-Recoverable"/>
    <s v=""/>
    <s v="350"/>
    <s v=""/>
    <s v="VIA POIRINO 28"/>
    <s v="PRALORMO"/>
    <s v="7086011"/>
    <s v="IT"/>
    <s v="EMEA"/>
    <s v="TO"/>
    <s v="10040"/>
    <s v="TV ANTONIO E FONSECA 250 BAIRRO"/>
    <s v="CONCEICAO DOS OUROS"/>
    <s v="743893"/>
    <s v="BR"/>
    <s v="SA"/>
    <s v="MG"/>
    <s v="37548-000"/>
    <s v="SPS"/>
    <s v="Approved"/>
    <s v="Edilson, Geraldo"/>
    <s v="2024-10-25T10:20:44.00"/>
    <s v="0"/>
    <s v=""/>
    <s v=""/>
    <s v=""/>
    <s v="Aptiv"/>
    <s v=""/>
    <s v="Invoice"/>
    <s v=""/>
    <s v=""/>
    <s v=""/>
    <s v="1 Days 13 Hr 46 Min "/>
    <s v="500"/>
    <s v="Approved -  ;; Approved -  ;; Approved -  ;"/>
    <s v="350"/>
    <s v="350"/>
    <s v=";"/>
    <s v=";"/>
    <s v=";"/>
    <s v="BR"/>
    <s v="VÃO MOTOR X6H"/>
    <s v="USD"/>
    <s v=""/>
    <s v=""/>
    <s v=""/>
    <s v=""/>
    <s v="1"/>
    <s v=""/>
    <s v=""/>
    <s v=""/>
    <s v="0"/>
    <s v=""/>
    <s v=""/>
    <s v=""/>
    <s v=""/>
    <s v="437227039"/>
    <s v=""/>
    <s v=""/>
  </r>
  <r>
    <d v="2024-10-01T00:00:00"/>
    <x v="3"/>
    <n v="164107"/>
    <s v="Customer rescheduled"/>
    <s v="FIAT"/>
    <d v="2024-10-24T00:00:00"/>
    <s v="Ouros"/>
    <s v="Inbound Premium"/>
    <n v="250"/>
    <n v="250"/>
    <n v="3.4985009639993601E-4"/>
    <s v="B2-Behind Schedule-Aptiv"/>
    <s v="Normal"/>
    <s v="APTIV MANUFATURA E SERVICOS DE-743893"/>
    <s v="ITW LYS FUSION SRL-1030252"/>
    <s v="Reprograma FIAT dentro do protocolo logistico."/>
    <s v="JAS DO BRASIL LTD"/>
    <s v="PTA-00193467"/>
    <s v="10820393;"/>
    <s v=";"/>
    <s v=";"/>
    <s v="Aptiv"/>
    <s v="Premium - Productive"/>
    <s v="lua.barbosa.ribeiro@aptiv.com"/>
    <s v="2024-10-23T08:40:25.73"/>
    <s v="2024-10-24T08:07:20.00"/>
    <s v="SA"/>
    <s v="Closed Not Recovered"/>
    <s v="0"/>
    <s v=""/>
    <s v="0"/>
    <s v="2024-10-30T00:00:00"/>
    <s v="10023"/>
    <s v="Q11"/>
    <s v=""/>
    <s v=""/>
    <s v="Non-Recoverable"/>
    <s v=""/>
    <s v="250"/>
    <s v=""/>
    <s v="LOCALITA LE BOIS VUILLERMOZ 30"/>
    <s v="HONE"/>
    <s v="1030252"/>
    <s v="IT"/>
    <s v="EMEA"/>
    <s v="AO"/>
    <s v="11020"/>
    <s v="TV ANTONIO E FONSECA 250 BAIRRO"/>
    <s v="CONCEICAO DOS OUROS"/>
    <s v="743893"/>
    <s v="BR"/>
    <s v="SA"/>
    <s v="MG"/>
    <s v="37548-000"/>
    <s v="SPS"/>
    <s v="Approved"/>
    <s v="Carvalho, Eliane R"/>
    <s v="2024-10-24T08:07:20.00"/>
    <s v="0"/>
    <s v=""/>
    <s v=""/>
    <s v=""/>
    <s v="Aptiv"/>
    <s v=""/>
    <s v="Invoice"/>
    <s v=""/>
    <s v=""/>
    <s v=""/>
    <s v="0 Days 23 Hr 26 Min "/>
    <s v="250"/>
    <s v="Approved -  ;; Approved -  ;"/>
    <s v="250"/>
    <s v="250"/>
    <s v=";"/>
    <s v=";"/>
    <s v=";"/>
    <s v="BR"/>
    <s v="POSTERIOR X6H"/>
    <s v="USD"/>
    <s v=""/>
    <s v=""/>
    <s v=""/>
    <s v=""/>
    <s v="1"/>
    <s v=""/>
    <s v=""/>
    <s v=""/>
    <s v="0"/>
    <s v=""/>
    <s v=""/>
    <s v=""/>
    <s v=""/>
    <s v="005146428"/>
    <s v=""/>
    <s v=""/>
  </r>
  <r>
    <d v="2024-10-01T00:00:00"/>
    <x v="3"/>
    <n v="164295"/>
    <s v="Customer rescheduled"/>
    <s v="FIAT"/>
    <d v="2024-10-25T00:00:00"/>
    <s v="Paraisopolis"/>
    <s v="Inbound Premium"/>
    <n v="55.46"/>
    <n v="55.46"/>
    <n v="7.7610745385361802E-5"/>
    <s v="PC-Plant PC Resp"/>
    <s v="Normal"/>
    <s v="APTIV MANUFATURA E SERVICOS DE-724381"/>
    <s v="SERENDIPITY ELECTRONICS-749804"/>
    <s v="Reprograma dentro do acordo logístico"/>
    <s v="DHL Express SA"/>
    <s v="PTA-00193743"/>
    <s v="13884297;"/>
    <s v="1590;"/>
    <s v=";"/>
    <s v="Aptiv"/>
    <s v="Premium - Productive"/>
    <s v="gislene.de.fatima.clemente@aptiv.com"/>
    <s v="2024-10-25T09:13:51.91"/>
    <s v="2024-10-25T12:54:06.00"/>
    <s v="SA"/>
    <s v="Closed Not Recovered"/>
    <s v="0"/>
    <s v=""/>
    <s v="0"/>
    <s v=""/>
    <s v="10012"/>
    <s v="Q11"/>
    <s v=""/>
    <s v=""/>
    <s v="Non-Recoverable"/>
    <s v=""/>
    <s v="55.46"/>
    <s v=""/>
    <s v="152 E MAIN ST"/>
    <s v="HUNTINGTON"/>
    <s v="749804"/>
    <s v="US"/>
    <s v="NA"/>
    <s v="NY"/>
    <s v="11743-2958"/>
    <s v="AVENIDA AVELINO RIBEIRO, 900"/>
    <s v="PARAISOPOLIS"/>
    <s v="724381"/>
    <s v="BR"/>
    <s v="SA"/>
    <s v="MG"/>
    <s v="37660-000"/>
    <s v="SPS"/>
    <s v="Approved"/>
    <s v="Edilson, Geraldo"/>
    <s v="2024-10-25T12:54:06.00"/>
    <s v="0"/>
    <s v=""/>
    <s v="7897512921"/>
    <s v=""/>
    <s v="Aptiv"/>
    <s v=""/>
    <s v="Invoice"/>
    <s v=""/>
    <s v=""/>
    <s v=""/>
    <s v="0 Days 3 Hr 40 Min "/>
    <s v="500"/>
    <s v="Approved -  ;; Approved -  ;"/>
    <s v="55.46"/>
    <s v="55.46"/>
    <s v=";"/>
    <s v=";"/>
    <s v=";"/>
    <s v="BR"/>
    <s v="Projeto P"/>
    <s v="USD"/>
    <s v=""/>
    <s v=""/>
    <s v=""/>
    <s v="Reprograma dentro do acordo logístico"/>
    <s v="1"/>
    <s v=""/>
    <s v=""/>
    <s v=""/>
    <s v="0"/>
    <s v=""/>
    <s v=""/>
    <s v=""/>
    <s v=""/>
    <s v=""/>
    <s v=""/>
    <s v=""/>
  </r>
  <r>
    <d v="2024-10-01T00:00:00"/>
    <x v="12"/>
    <n v="164400"/>
    <s v="Port Strike + Vessel delay"/>
    <s v="FIAT"/>
    <d v="2024-10-25T00:00:00"/>
    <s v="Ouros"/>
    <s v="Inbound Premium"/>
    <n v="480"/>
    <n v="480"/>
    <n v="6.7171218508787719E-4"/>
    <s v="PORT-PORT DELAYS / STRIKE"/>
    <s v="Normal"/>
    <s v="APTIV MANUFATURA E SERVICOS DE-743893"/>
    <s v="SANTOS-Dummy"/>
    <s v="Congestionamento Porto Santos - Processo M0804/24"/>
    <s v="EMPRESA DE TRANSPORTES COVRE"/>
    <s v="PTA-00193719"/>
    <s v="15395807;"/>
    <s v=";"/>
    <s v=";"/>
    <s v="Aptiv"/>
    <s v="Premium - Productive"/>
    <s v="lua.barbosa.ribeiro@aptiv.com"/>
    <s v="2024-10-24T07:52:02.89"/>
    <s v="2024-10-25T10:20:52.00"/>
    <s v="SA"/>
    <s v="Closed Not Recovered"/>
    <s v="0"/>
    <s v=""/>
    <s v="0"/>
    <s v="2024-10-25T00:00:00"/>
    <s v="10023"/>
    <s v="Q11"/>
    <s v=""/>
    <s v=""/>
    <s v="Non-Recoverable"/>
    <s v=""/>
    <s v="480"/>
    <s v=""/>
    <s v="Porto Santos"/>
    <s v="Santos"/>
    <s v="Dummy"/>
    <s v="BR"/>
    <s v="SA"/>
    <s v="São Paulo"/>
    <s v="1"/>
    <s v="TV ANTONIO E FONSECA 250 BAIRRO"/>
    <s v="CONCEICAO DOS OUROS"/>
    <s v="743893"/>
    <s v="BR"/>
    <s v="SA"/>
    <s v="MG"/>
    <s v="37548-000"/>
    <s v="SPS"/>
    <s v="Approved"/>
    <s v="Edilson, Geraldo"/>
    <s v="2024-10-25T10:20:52.00"/>
    <s v="0"/>
    <s v=""/>
    <s v="N/A"/>
    <s v=""/>
    <s v="Significant_event"/>
    <s v=""/>
    <s v="Invoice"/>
    <s v=""/>
    <s v=""/>
    <s v=""/>
    <s v="0 Days 14 Hr 28 Min "/>
    <s v="500"/>
    <s v="Approved -  ;; Approved -  ;; Approved -  ;"/>
    <s v="480"/>
    <s v="480"/>
    <s v=";"/>
    <s v=";"/>
    <s v=";"/>
    <s v="BR"/>
    <s v="POSTERIOR X6H"/>
    <s v="USD"/>
    <s v=""/>
    <s v=""/>
    <s v=""/>
    <s v=""/>
    <s v="1"/>
    <s v=""/>
    <s v=""/>
    <s v=""/>
    <s v="0"/>
    <s v=""/>
    <s v=""/>
    <s v=""/>
    <s v=""/>
    <s v=""/>
    <s v=""/>
    <s v=""/>
  </r>
  <r>
    <d v="2024-10-01T00:00:00"/>
    <x v="12"/>
    <n v="164401"/>
    <s v="Port Strike + Vessel delay"/>
    <s v="PSA"/>
    <d v="2024-10-25T00:00:00"/>
    <s v="Paraisopolis"/>
    <s v="Inbound Premium"/>
    <n v="480"/>
    <n v="480"/>
    <n v="6.7171218508787719E-4"/>
    <s v="PORT-PORT DELAYS / STRIKE"/>
    <s v="Normal"/>
    <s v="APTIV MANUFATURA E SERVICOS DE-724381"/>
    <s v="SANTOS-Dummy"/>
    <s v="Congestionamento Porto em Santos - Processo M0810/24"/>
    <s v="EMPRESA DE TRANSPORTES COVRE"/>
    <s v="PTA-00193742"/>
    <s v="13879009;"/>
    <s v=";"/>
    <s v=";"/>
    <s v="Aptiv"/>
    <s v="Premium - Productive"/>
    <s v="lua.barbosa.ribeiro@aptiv.com"/>
    <s v="2024-10-24T07:58:11.28"/>
    <s v="2024-10-25T12:53:56.00"/>
    <s v="SA"/>
    <s v="Closed Not Recovered"/>
    <s v="0"/>
    <s v=""/>
    <s v="0"/>
    <s v="2024-10-25T00:00:00"/>
    <s v="10012"/>
    <s v="Q11"/>
    <s v=""/>
    <s v=""/>
    <s v="Non-Recoverable"/>
    <s v=""/>
    <s v="480"/>
    <s v=""/>
    <s v="Porto Santos"/>
    <s v="Santos"/>
    <s v="Dummy"/>
    <s v="BR"/>
    <s v="SA"/>
    <s v="São Paulo"/>
    <s v="1"/>
    <s v="AVENIDA AVELINO RIBEIRO, 900"/>
    <s v="PARAISOPOLIS"/>
    <s v="724381"/>
    <s v="BR"/>
    <s v="SA"/>
    <s v="MG"/>
    <s v="37660-000"/>
    <s v="SPS"/>
    <s v="Approved"/>
    <s v="Edilson, Geraldo"/>
    <s v="2024-10-25T12:53:56.00"/>
    <s v="0"/>
    <s v=""/>
    <s v="N/A"/>
    <s v=""/>
    <s v="Significant_event"/>
    <s v=""/>
    <s v="Invoice"/>
    <s v=""/>
    <s v=""/>
    <s v=""/>
    <s v="0 Days 16 Hr 55 Min "/>
    <s v="500"/>
    <s v="Approved -  ;; Approved -  ;"/>
    <s v="480"/>
    <s v="480"/>
    <s v=";"/>
    <s v=";"/>
    <s v=";"/>
    <s v="BR"/>
    <s v="BODY SMART"/>
    <s v="USD"/>
    <s v=""/>
    <s v=""/>
    <s v=""/>
    <s v=""/>
    <s v="1"/>
    <s v=""/>
    <s v=""/>
    <s v=""/>
    <s v="0"/>
    <s v=""/>
    <s v=""/>
    <s v=""/>
    <s v=""/>
    <s v=""/>
    <s v=""/>
    <s v=""/>
  </r>
  <r>
    <d v="2024-10-01T00:00:00"/>
    <x v="12"/>
    <n v="164595"/>
    <s v="Port Strike + Vessel delay"/>
    <s v="VW"/>
    <d v="2024-10-26T00:00:00"/>
    <s v="Pinhal"/>
    <s v="Inbound Premium"/>
    <n v="2776"/>
    <n v="2776"/>
    <n v="3.8847354704248894E-3"/>
    <s v="PORT-PORT DELAYS / STRIKE"/>
    <s v="Normal"/>
    <s v="APTIV MANUFATURA E SERVICOS DE-728338"/>
    <s v="WEWIRE ACAMBARO MEXICO S DE R L DE-763274"/>
    <s v="Air Freight needed due to Ship rolled (Tempanos to Tokyo Bay / Tokyo Bay to Dalian Express) Process M0755/24"/>
    <s v="JAS DO BRASIL LTD"/>
    <s v="PTA-00195054"/>
    <s v="35126697;"/>
    <s v=";"/>
    <s v=";"/>
    <s v="Aptiv"/>
    <s v="Premium - Productive"/>
    <s v="bruno.g.silva2@aptiv.com"/>
    <s v="2024-10-25T12:43:34.34"/>
    <s v="2024-11-01T07:25:02.00"/>
    <s v="SA"/>
    <s v="Closed Not Recovered"/>
    <s v="0"/>
    <s v=""/>
    <s v="0"/>
    <s v="2024-10-25T00:00:00"/>
    <s v="10010"/>
    <s v="Q18"/>
    <s v=""/>
    <s v=""/>
    <s v="Non-Recoverable"/>
    <s v=""/>
    <s v="2776"/>
    <s v=""/>
    <s v="CARRETERA ACAMABARO A TARANDACUAO K"/>
    <s v="ACAMABARO"/>
    <s v="763274"/>
    <s v="MX"/>
    <s v="NA"/>
    <s v="GT"/>
    <s v="38762"/>
    <s v="JOSE MONFARDINI N 3 845 LOTEAMENTO"/>
    <s v="ESPIRITO SANTO DO PINHAL"/>
    <s v="728338"/>
    <s v="BR"/>
    <s v="SA"/>
    <s v="SP"/>
    <s v="13990000"/>
    <s v="SPS"/>
    <s v="Approved"/>
    <s v="Flores, Lorena"/>
    <s v="2024-11-01T07:25:02.00"/>
    <s v="0"/>
    <s v="JAS DO BRASIL LTD"/>
    <s v=""/>
    <s v=""/>
    <s v="Significant_event"/>
    <s v=""/>
    <s v="Personal Estimate"/>
    <s v="Personal Estimate"/>
    <s v=""/>
    <s v=""/>
    <s v="7 Days 6 Hr 41 Min "/>
    <s v=""/>
    <s v="Approved -  ;; Approved -  ;; Approved -  ;; Approved - Approved by Teams 11/1. ;"/>
    <s v="2776"/>
    <s v="2776"/>
    <s v=";"/>
    <s v=";"/>
    <s v=";"/>
    <s v="BR"/>
    <s v="INTERIOR / MOTOR TAOS"/>
    <s v="USD"/>
    <s v=""/>
    <s v=""/>
    <s v=""/>
    <s v="35126697 / 35374502"/>
    <s v="1"/>
    <s v=""/>
    <s v=""/>
    <s v=""/>
    <s v="0"/>
    <s v=""/>
    <s v=""/>
    <s v=""/>
    <s v=""/>
    <s v=""/>
    <s v=""/>
    <s v=""/>
  </r>
  <r>
    <d v="2024-10-01T00:00:00"/>
    <x v="2"/>
    <n v="164596"/>
    <s v="Internal strategy "/>
    <s v="VW"/>
    <d v="2024-10-28T00:00:00"/>
    <s v="Pinhal"/>
    <s v="Inbound Premium"/>
    <n v="2334.3000000000002"/>
    <n v="2334.3000000000002"/>
    <n v="3.2666203201054829E-3"/>
    <s v="PC-Plant PC Resp"/>
    <s v="Normal"/>
    <s v="APTIV MANUFATURA E SERVICOS DE-728338"/>
    <s v="FEP FAHRZEUGELEKTRIK PIRNA GMBH &amp; C-727969"/>
    <s v="Air freight required due to discount applied in EDI. Arrival of maritime processes will not meet the demand."/>
    <s v="JAS DO BRASIL LTD"/>
    <s v="PTA-00195053"/>
    <s v="33283286;"/>
    <s v=";"/>
    <s v=";"/>
    <s v="Aptiv"/>
    <s v="Premium - Productive"/>
    <s v="Guilherme.Lucio@aptiv.com"/>
    <s v="2024-10-25T12:47:47.41"/>
    <s v="2024-11-05T02:47:34.33"/>
    <s v="SA"/>
    <s v="Closed Not Recovered"/>
    <s v="0"/>
    <s v=""/>
    <s v="0"/>
    <s v="2024-10-25T00:00:00"/>
    <s v="10010"/>
    <s v="Q18"/>
    <s v=""/>
    <s v="3375.5"/>
    <s v="Non-Recoverable"/>
    <s v=""/>
    <s v="2155"/>
    <s v="USD"/>
    <s v="HUGO-KUTTNER-STRASSE 8"/>
    <s v="PIRNA"/>
    <s v="727969"/>
    <s v="DE"/>
    <s v="EMEA"/>
    <s v="DE"/>
    <s v="01796"/>
    <s v="JOSE MONFARDINI N 3 845 LOTEAMENTO"/>
    <s v="ESPIRITO SANTO DO PINHAL"/>
    <s v="728338"/>
    <s v="BR"/>
    <s v="SA"/>
    <s v="SP"/>
    <s v="13990000"/>
    <s v="SPS"/>
    <s v="Approved"/>
    <s v="Flores, Lorena"/>
    <s v="2024-11-01T07:24:37.00"/>
    <s v="0"/>
    <s v="DSV UTI Air &amp; Sea Agenciamento de Transportes"/>
    <s v="DRS0022967"/>
    <s v=""/>
    <s v="Aptiv"/>
    <s v=""/>
    <s v="Personal Estimate"/>
    <s v="Personal Estimate"/>
    <s v=""/>
    <s v=""/>
    <s v="7 Days 6 Hr 36 Min "/>
    <s v=""/>
    <s v="Approved -  ;; Approved -  ;; Approved -  ;; Approved - Approved by Teams 11/1. ;"/>
    <s v="2334.3"/>
    <s v="2334.3"/>
    <s v=";"/>
    <s v=";"/>
    <s v=";"/>
    <s v="BR"/>
    <s v="MOTOR TAOS"/>
    <s v="EUR"/>
    <s v=""/>
    <s v=""/>
    <s v=""/>
    <s v=""/>
    <s v="1.0832"/>
    <s v="1"/>
    <s v=""/>
    <s v=""/>
    <s v="0"/>
    <s v=""/>
    <s v=""/>
    <s v=""/>
    <s v=""/>
    <s v=""/>
    <s v=""/>
    <s v=""/>
  </r>
  <r>
    <d v="2024-10-01T00:00:00"/>
    <x v="3"/>
    <n v="164601"/>
    <s v="Customer Rescheduled - Consulta 33"/>
    <s v="PSA"/>
    <d v="2024-10-28T00:00:00"/>
    <s v="Paraisopolis"/>
    <s v="Inbound Premium"/>
    <n v="1400.43"/>
    <n v="750"/>
    <n v="1.9597622820054497E-3"/>
    <s v="S2-External Customer driven schedule changes"/>
    <s v="Normal"/>
    <s v="APTIV MANUFATURA E SERVICOS DE-724381"/>
    <s v="APTIV HOLDINGS FRANCE SAS-7079149"/>
    <s v="Increase of customer."/>
    <s v="JAS DO BRASIL LTD"/>
    <s v="PTA-00193846"/>
    <s v="33501792;"/>
    <s v=";"/>
    <s v=";"/>
    <s v="Customer"/>
    <s v="Premium - Productive"/>
    <s v="lua.barbosa.ribeiro@aptiv.com"/>
    <s v="2024-10-25T12:57:06.31"/>
    <s v="2024-11-05T07:51:21.40"/>
    <s v="SA"/>
    <s v="Open"/>
    <s v="0"/>
    <s v=""/>
    <s v="1400.43"/>
    <s v="2024-10-30T00:00:00"/>
    <s v="10012"/>
    <s v="Q11"/>
    <s v=""/>
    <s v="1400.43"/>
    <s v="Recoverable"/>
    <s v=""/>
    <s v="750"/>
    <s v="EUR"/>
    <s v="ZONE INDUSTRIELLE"/>
    <s v="EPERNON"/>
    <s v="7079149"/>
    <s v="FR"/>
    <s v="EMEA"/>
    <s v="28"/>
    <s v="28230"/>
    <s v="AVENIDA AVELINO RIBEIRO, 900"/>
    <s v="PARAISOPOLIS"/>
    <s v="724381"/>
    <s v="BR"/>
    <s v="SA"/>
    <s v="MG"/>
    <s v="37660-000"/>
    <s v="SPS"/>
    <s v="Approved"/>
    <s v="Naus, Angelica"/>
    <s v="2024-10-25T05:47:15.00"/>
    <s v="0"/>
    <s v=""/>
    <s v="PAR48122452"/>
    <s v=""/>
    <s v="Customer"/>
    <s v=""/>
    <s v="Invoice"/>
    <s v="Invoice"/>
    <s v="PSA"/>
    <s v=""/>
    <s v="0 Days 4 Hr 50 Min "/>
    <s v="800"/>
    <s v="Approved -  ;; Approved -  ;; Approved -  ;"/>
    <s v="1400.43"/>
    <s v="1400.43"/>
    <s v=";"/>
    <s v=";"/>
    <s v=";"/>
    <s v="BR"/>
    <s v="BODY CC24"/>
    <s v="USD"/>
    <s v=""/>
    <s v=""/>
    <s v=""/>
    <s v="CONSULTA 33: Aumento de volume CC21 e CC24"/>
    <s v="1"/>
    <s v="1.0832"/>
    <s v=""/>
    <s v=""/>
    <s v="0"/>
    <s v=""/>
    <s v=""/>
    <s v=""/>
    <s v=""/>
    <s v="219757144"/>
    <s v=""/>
    <s v=""/>
  </r>
  <r>
    <d v="2024-10-01T00:00:00"/>
    <x v="2"/>
    <n v="164641"/>
    <s v="Internal strategy "/>
    <s v="TOYOTA"/>
    <d v="2024-10-28T00:00:00"/>
    <s v="Paraisopolis"/>
    <s v="Inbound Premium"/>
    <n v="58"/>
    <n v="58"/>
    <n v="8.1165222364785154E-5"/>
    <s v="B2-Behind Schedule-Aptiv"/>
    <s v="Normal"/>
    <s v="APTIV MANUFATURA E SERVICOS DE-724381"/>
    <s v="APTIV OHIO PENSKE CROSSDOCK-1076159"/>
    <s v="Estrategia interna devido a EOP TOYOTA"/>
    <s v="DHL Express SA"/>
    <s v="PTA-00193804"/>
    <s v="15448475;"/>
    <s v=";"/>
    <s v=";"/>
    <s v="Aptiv"/>
    <s v="Premium - Productive"/>
    <s v="lua.barbosa.ribeiro@aptiv.com"/>
    <s v="2024-10-25T02:35:02.17"/>
    <s v="2024-11-01T05:04:48.59"/>
    <s v="SA"/>
    <s v="Closed Not Recovered"/>
    <s v="0"/>
    <s v=""/>
    <s v="0"/>
    <s v="2024-11-01T00:00:00"/>
    <s v="10012"/>
    <s v="Q11"/>
    <s v=""/>
    <s v="56.62"/>
    <s v="Non-Recoverable"/>
    <s v=""/>
    <s v="58"/>
    <s v="USD"/>
    <s v="1351 BLAUSER DR"/>
    <s v="TIPP CITY"/>
    <s v="1076159"/>
    <s v="US"/>
    <s v="NA"/>
    <s v="OH"/>
    <s v="45371-2474"/>
    <s v="AVENIDA AVELINO RIBEIRO, 900"/>
    <s v="PARAISOPOLIS"/>
    <s v="724381"/>
    <s v="BR"/>
    <s v="SA"/>
    <s v="MG"/>
    <s v="37660-000"/>
    <s v="SPS"/>
    <s v="Approved"/>
    <s v="Edilson, Geraldo"/>
    <s v="2024-10-25T04:14:29.00"/>
    <s v="0"/>
    <s v=""/>
    <s v="1693807861"/>
    <s v=""/>
    <s v="Aptiv"/>
    <s v=""/>
    <s v="Invoice"/>
    <s v="Invoice"/>
    <s v=""/>
    <s v=""/>
    <s v="0 Days 1 Hr 39 Min "/>
    <s v="500"/>
    <s v="Approved -  ;; Approved -  ;"/>
    <s v="58"/>
    <s v="58"/>
    <s v=";"/>
    <s v=";"/>
    <s v=";"/>
    <s v="BR"/>
    <s v="COROLLA FLOOR"/>
    <s v="USD"/>
    <s v=""/>
    <s v=""/>
    <s v=""/>
    <s v=""/>
    <s v="1"/>
    <s v="1"/>
    <s v=""/>
    <s v=""/>
    <s v="0"/>
    <s v=""/>
    <s v=""/>
    <s v=""/>
    <s v=""/>
    <s v="043898092"/>
    <s v=""/>
    <s v=""/>
  </r>
  <r>
    <d v="2024-10-01T00:00:00"/>
    <x v="7"/>
    <n v="164870"/>
    <s v="Stock divergence"/>
    <s v="JOHN DEERE"/>
    <d v="2024-10-29T00:00:00"/>
    <s v="Paraisopolis"/>
    <s v="Inbound Premium"/>
    <n v="737"/>
    <n v="737"/>
    <n v="1.0313580841870113E-3"/>
    <s v="S1I-Inventory loss/adjustments"/>
    <s v="Normal"/>
    <s v="Paraisopolis-10012"/>
    <s v="COMERCIALIZADORA CORDAFLEX, S.A. DE-7082699"/>
    <s v="Inventory Loss / Divergence"/>
    <s v="JAS DO BRASIL LTD"/>
    <s v="PTA-00194057"/>
    <s v="M3075311;"/>
    <s v=";"/>
    <s v=";"/>
    <s v="Aptiv"/>
    <s v="Premium - Productive"/>
    <s v="rodrigo.fernandes@aptiv.com"/>
    <s v="2024-10-28T11:54:53.91"/>
    <s v="2024-10-28T12:49:33.00"/>
    <s v="SA"/>
    <s v="Closed Not Recovered"/>
    <s v="0"/>
    <s v=""/>
    <s v="0"/>
    <s v=""/>
    <s v="10012"/>
    <s v="Q11"/>
    <s v=""/>
    <s v=""/>
    <s v="Non-Recoverable"/>
    <s v=""/>
    <s v="737"/>
    <s v=""/>
    <s v="CARRETERA PANAMERICANA KM. 230.6"/>
    <s v="CORREGIDORA"/>
    <s v="7082699"/>
    <s v="MX"/>
    <s v="NA"/>
    <s v="BCN"/>
    <s v="76900"/>
    <s v="Av. Avelino Ribeiro, 900"/>
    <s v="PARAISOPOLIS"/>
    <s v="10012"/>
    <s v="BR"/>
    <s v="SA"/>
    <s v="Minas Gerais"/>
    <s v="37660-000"/>
    <s v="SPS"/>
    <s v="Approved"/>
    <s v="Naus, Angelica"/>
    <s v="2024-10-28T12:49:33.00"/>
    <s v="0"/>
    <s v=""/>
    <s v=""/>
    <s v=""/>
    <s v="Aptiv"/>
    <s v=""/>
    <s v="Invoice"/>
    <s v=""/>
    <s v=""/>
    <s v=""/>
    <s v="0 Days 0 Hr 54 Min "/>
    <s v="800"/>
    <s v="Approved -  ;; Approved -  ;; Approved -  ;"/>
    <s v="737"/>
    <s v="737"/>
    <s v=";"/>
    <s v=";"/>
    <s v=";"/>
    <s v="BR"/>
    <s v="Diversos"/>
    <s v="USD"/>
    <s v=""/>
    <s v=""/>
    <s v=""/>
    <s v="Divergência de estoque - M3075311"/>
    <s v="1"/>
    <s v=""/>
    <s v=""/>
    <s v=""/>
    <s v="0"/>
    <s v=""/>
    <s v=""/>
    <s v=""/>
    <s v=""/>
    <s v="812798196"/>
    <s v=""/>
    <s v=""/>
  </r>
  <r>
    <d v="2024-10-01T00:00:00"/>
    <x v="12"/>
    <n v="164876"/>
    <s v="Port Strike + Vessel delay"/>
    <s v="PSA"/>
    <d v="2024-10-29T00:00:00"/>
    <s v="Paraisopolis"/>
    <s v="Inbound Premium"/>
    <n v="1090"/>
    <n v="1090"/>
    <n v="1.525346420303721E-3"/>
    <s v="PORT-PORT DELAYS / STRIKE"/>
    <s v="Normal"/>
    <s v="APTIV MANUFATURA E SERVICOS DE-724381"/>
    <s v="ARAYMOND MAROC-1057175"/>
    <s v="Port delays"/>
    <s v="JAS DO BRASIL LTD"/>
    <s v="PTA-00195056"/>
    <s v="13954163;"/>
    <s v=";"/>
    <s v=";"/>
    <s v="Aptiv"/>
    <s v="Premium - Productive"/>
    <s v="gislene.de.fatima.clemente@aptiv.com"/>
    <s v="2024-10-28T12:58:17.95"/>
    <s v="2024-11-01T07:25:41.00"/>
    <s v="SA"/>
    <s v="Closed Not Recovered"/>
    <s v="0"/>
    <s v=""/>
    <s v="0"/>
    <s v=""/>
    <s v="10012"/>
    <s v="Q11"/>
    <s v=""/>
    <s v=""/>
    <s v="Non-Recoverable"/>
    <s v=""/>
    <s v="1090"/>
    <s v=""/>
    <s v="INDUSPARC 1015 CHEMIN TERTIAIRE"/>
    <s v="CASABLANCA"/>
    <s v="1057175"/>
    <s v="MA"/>
    <s v="EMEA"/>
    <s v="08"/>
    <s v="20400"/>
    <s v="AVENIDA AVELINO RIBEIRO, 900"/>
    <s v="PARAISOPOLIS"/>
    <s v="724381"/>
    <s v="BR"/>
    <s v="SA"/>
    <s v="MG"/>
    <s v="37660-000"/>
    <s v="SPS"/>
    <s v="Approved"/>
    <s v="Flores, Lorena"/>
    <s v="2024-11-01T07:25:41.00"/>
    <s v="0"/>
    <s v=""/>
    <s v=""/>
    <s v=""/>
    <s v="Significant_event"/>
    <s v=""/>
    <s v="Invoice"/>
    <s v=""/>
    <s v=""/>
    <s v=""/>
    <s v="4 Days 6 Hr 27 Min "/>
    <s v=""/>
    <s v="Approved -  ;; Approved -  ;; Approved -  ;; Approved - Approved by Teams 11/1. ;"/>
    <s v="1090"/>
    <s v="1090"/>
    <s v=";"/>
    <s v=";"/>
    <s v=";"/>
    <s v="BR"/>
    <s v="K0 PRINCIPAL"/>
    <s v="USD"/>
    <s v=""/>
    <s v=""/>
    <s v=""/>
    <s v="And part 13954162. Port Delays"/>
    <s v="1"/>
    <s v=""/>
    <s v=""/>
    <s v=""/>
    <s v="0"/>
    <s v=""/>
    <s v=""/>
    <s v=""/>
    <s v=""/>
    <s v="260193297"/>
    <s v=""/>
    <s v=""/>
  </r>
  <r>
    <d v="2024-10-01T00:00:00"/>
    <x v="12"/>
    <n v="164964"/>
    <s v="Port Strike + Vessel delay"/>
    <s v="JOHN DEERE"/>
    <d v="2024-10-29T00:00:00"/>
    <s v="Paraisopolis"/>
    <s v="Inbound Premium"/>
    <n v="506"/>
    <n v="506"/>
    <n v="7.0809659511347051E-4"/>
    <s v="PORT-PORT DELAYS / STRIKE"/>
    <s v="Normal"/>
    <s v="APTIV MANUFATURA E SERVICOS DE-733223"/>
    <s v="LEONI CABLE S A DE C V-763980"/>
    <s v="PORT DELAY"/>
    <s v="JAS DO BRASIL LTD"/>
    <s v="PTA-00194574"/>
    <s v="M7600101;"/>
    <s v=";"/>
    <s v=";"/>
    <s v="Aptiv"/>
    <s v="Premium - Productive"/>
    <s v="gislene.de.fatima.clemente@aptiv.com"/>
    <s v="2024-10-28T05:57:28.36"/>
    <s v="2024-10-30T04:30:09.00"/>
    <s v="SA"/>
    <s v="Closed Not Recovered"/>
    <s v="0"/>
    <s v=""/>
    <s v="0"/>
    <s v=""/>
    <s v="10012"/>
    <s v="Q11"/>
    <s v=""/>
    <s v=""/>
    <s v="Non-Recoverable"/>
    <s v=""/>
    <s v="506"/>
    <s v=""/>
    <s v="AVENIDA RIO CONCHOS NO 9700"/>
    <s v="CD CUAUHTEMOC"/>
    <s v="763980"/>
    <s v="MX"/>
    <s v="NA"/>
    <s v="CHI"/>
    <s v="31543"/>
    <s v="AVENIDA AVELINO RIBEIRO, 900"/>
    <s v="PARAISOPOLIS"/>
    <s v="733223"/>
    <s v="BR"/>
    <s v="SA"/>
    <s v="MG"/>
    <s v="37660-000"/>
    <s v="SPS"/>
    <s v="Approved"/>
    <s v="Naus, Angelica"/>
    <s v="2024-10-30T04:30:09.00"/>
    <s v="0"/>
    <s v=""/>
    <s v=""/>
    <s v=""/>
    <s v="Significant_event"/>
    <s v=""/>
    <s v="Invoice"/>
    <s v=""/>
    <s v=""/>
    <s v=""/>
    <s v="1 Days 22 Hr 32 Min "/>
    <s v="800"/>
    <s v="Approved -  ;; Approved -  ;; Approved -  ;"/>
    <s v="506"/>
    <s v="506"/>
    <s v=";"/>
    <s v=";"/>
    <s v=";"/>
    <s v="BR"/>
    <s v="Aries/Colibri"/>
    <s v="USD"/>
    <s v=""/>
    <s v=""/>
    <s v=""/>
    <s v="PORT DELAYS"/>
    <s v="1"/>
    <s v=""/>
    <s v=""/>
    <s v=""/>
    <s v="0"/>
    <s v=""/>
    <s v=""/>
    <s v=""/>
    <s v=""/>
    <s v=""/>
    <s v=""/>
    <s v=""/>
  </r>
  <r>
    <d v="2024-10-01T00:00:00"/>
    <x v="2"/>
    <n v="165179"/>
    <s v="Internal strategy "/>
    <s v="GM"/>
    <d v="2024-10-29T00:00:00"/>
    <s v="Pinhal"/>
    <s v="Outbound Premium"/>
    <n v="164.52"/>
    <n v="464.72"/>
    <n v="2.302293514388699E-4"/>
    <s v="PC-Plant PC Resp"/>
    <s v="Cost Recovery"/>
    <s v="GENERAL MOTORS DO BRASIL LTDA-701239"/>
    <s v="APTIV MANUFATURA E SERVICOS DE-727173"/>
    <s v="Discount aplicado no planejamento da GM, fazendo com que entramos em atraso de entrega."/>
    <s v="TRANSPORTADORA PITUTA"/>
    <s v="PTA-00194764"/>
    <s v="35811731;"/>
    <s v=";"/>
    <s v=";"/>
    <s v="Aptiv"/>
    <s v="Premium - Productive"/>
    <s v="maria.luiza.ferreira@aptiv.com"/>
    <s v="2024-10-29T01:42:57.97"/>
    <s v="2024-11-01T03:29:31.32"/>
    <s v="SA"/>
    <s v="Closed Recovered"/>
    <s v="0"/>
    <s v=""/>
    <s v="164.52"/>
    <s v="2024-10-29T00:00:00"/>
    <s v="10010"/>
    <s v="Q18"/>
    <s v=""/>
    <s v="821.96"/>
    <s v="Non-Recoverable"/>
    <s v=""/>
    <s v="2321.81"/>
    <s v="BRL"/>
    <s v="JOSE MONFARDINI N 3 845 LOTEAMENTO"/>
    <s v="ESPIRITO SANTO DO PINHAL"/>
    <s v="727173"/>
    <s v="BR"/>
    <s v="SA"/>
    <s v="SP"/>
    <s v="13990000"/>
    <s v="AVENIDA GOIAS 1805"/>
    <s v="SAO CAETANO DO SUL"/>
    <s v="701239"/>
    <s v="BR"/>
    <s v="SA"/>
    <s v="SP"/>
    <s v="09550-900"/>
    <s v="SPS"/>
    <s v="Approved"/>
    <s v="Edilson, Geraldo"/>
    <s v="2024-10-31T12:59:22.00"/>
    <s v="0"/>
    <s v="TRANSPORTADORA PITUTA"/>
    <s v="ESP-001060613/24"/>
    <s v=""/>
    <s v="Aptiv"/>
    <s v=""/>
    <s v="Personal Estimate"/>
    <s v="Invoice"/>
    <s v=""/>
    <s v=""/>
    <s v="1 Days 23 Hr 16 Min "/>
    <s v="500"/>
    <s v="Approved -  ;; Approved -  ;"/>
    <s v="164.52"/>
    <s v="164.52"/>
    <s v=";"/>
    <s v=";"/>
    <s v=";"/>
    <s v="BR"/>
    <s v="GERAL GM TODAS FAMILIAS."/>
    <s v="BRL"/>
    <s v=""/>
    <s v=""/>
    <s v=""/>
    <s v="35811731"/>
    <s v="0.20015212"/>
    <s v="0.20015212"/>
    <s v=""/>
    <s v=""/>
    <s v="0"/>
    <s v=""/>
    <s v=""/>
    <s v=""/>
    <s v=""/>
    <s v=""/>
    <s v=""/>
    <s v=""/>
  </r>
  <r>
    <d v="2024-10-01T00:00:00"/>
    <x v="7"/>
    <n v="165213"/>
    <s v="Stock divergence"/>
    <s v="JOHN DEERE"/>
    <d v="2024-10-29T00:00:00"/>
    <s v="Paraisopolis"/>
    <s v="Inbound Premium"/>
    <n v="120.21"/>
    <n v="130"/>
    <n v="1.6822192035294522E-4"/>
    <s v="S1I-Inventory loss/adjustments"/>
    <s v="Normal"/>
    <s v="APTIV MANUFATURA E SERVICOS DE-724381"/>
    <s v="ANIXTER DEUTSCHLAND GMBH-768073"/>
    <s v="Divergencia estoque"/>
    <s v="DHL Express SA"/>
    <s v="PTA-00194393"/>
    <s v="35158454;"/>
    <s v=";"/>
    <s v=";"/>
    <s v="Aptiv"/>
    <s v="Premium - Productive"/>
    <s v="lua.barbosa.ribeiro@aptiv.com"/>
    <s v="2024-10-29T03:02:58.94"/>
    <s v="2024-11-05T07:46:54.59"/>
    <s v="SA"/>
    <s v="Closed Not Recovered"/>
    <s v="0"/>
    <s v=""/>
    <s v="120.21"/>
    <s v="2024-11-06T00:00:00"/>
    <s v="10012"/>
    <s v="Q11"/>
    <s v=""/>
    <s v="120.21"/>
    <s v="Non-Recoverable"/>
    <s v=""/>
    <s v="130"/>
    <s v="USD"/>
    <s v="HEINRICH-LANZ-STR. 3"/>
    <s v="KORNTAL-MUENCHINGEN"/>
    <s v="768073"/>
    <s v="DE"/>
    <s v="EMEA"/>
    <s v="08"/>
    <s v="70825"/>
    <s v="AVENIDA AVELINO RIBEIRO, 900"/>
    <s v="PARAISOPOLIS"/>
    <s v="724381"/>
    <s v="BR"/>
    <s v="SA"/>
    <s v="MG"/>
    <s v="37660-000"/>
    <s v="SPS"/>
    <s v="Approved"/>
    <s v="Edilson, Geraldo"/>
    <s v="2024-10-29T10:42:56.00"/>
    <s v="0"/>
    <s v=""/>
    <s v="1448104862"/>
    <s v=""/>
    <s v="Aptiv"/>
    <s v=""/>
    <s v="Invoice"/>
    <s v="Invoice"/>
    <s v=""/>
    <s v=""/>
    <s v="0 Days 7 Hr 39 Min "/>
    <s v="500"/>
    <s v="Approved -  ;; Approved -  ;"/>
    <s v="120.21"/>
    <s v="120.21"/>
    <s v=";"/>
    <s v=";"/>
    <s v=";"/>
    <s v="BR"/>
    <s v="EDISON"/>
    <s v="USD"/>
    <s v=""/>
    <s v=""/>
    <s v=""/>
    <s v=""/>
    <s v="1"/>
    <s v="1"/>
    <s v=""/>
    <s v=""/>
    <s v="0"/>
    <s v=""/>
    <s v=""/>
    <s v=""/>
    <s v=""/>
    <s v=""/>
    <s v=""/>
    <s v=""/>
  </r>
  <r>
    <d v="2024-10-01T00:00:00"/>
    <x v="12"/>
    <n v="165296"/>
    <s v="Port Strike + Vessel delay"/>
    <s v="VW"/>
    <d v="2024-10-30T00:00:00"/>
    <s v="Pinhal"/>
    <s v="Inbound Premium"/>
    <n v="517.37"/>
    <n v="517.37"/>
    <n v="7.2400777749773962E-4"/>
    <s v="PORT-PORT DELAYS / STRIKE"/>
    <s v="Normal"/>
    <s v="APTIV MANUFATURA E SERVICOS DE-728338"/>
    <s v="SCAPA ITALIA SPA-7030618"/>
    <s v="Processo atrasado devido a situação dos portos e consumo do item em excesso"/>
    <s v="JAS DO BRASIL LTD"/>
    <s v="PTA-00194573"/>
    <s v="M4684A31;"/>
    <s v=";"/>
    <s v=";"/>
    <s v="Aptiv"/>
    <s v="Premium - Productive"/>
    <s v="Joliel.Willian.Reis@aptiv.com"/>
    <s v="2024-10-29T06:29:11.04"/>
    <s v="2024-10-30T04:29:31.00"/>
    <s v="SA"/>
    <s v="Closed Not Recovered"/>
    <s v="0"/>
    <s v=""/>
    <s v="0"/>
    <s v=""/>
    <s v="10010"/>
    <s v="Q18"/>
    <s v=""/>
    <s v=""/>
    <s v="Non-Recoverable"/>
    <s v=""/>
    <s v="517.37"/>
    <s v=""/>
    <s v="VIA VITTORIO EMANUELE II 27"/>
    <s v="GHISLARENGO"/>
    <s v="7030618"/>
    <s v="IT"/>
    <s v="EMEA"/>
    <s v="VC"/>
    <s v="13030"/>
    <s v="JOSE MONFARDINI N 3 845 LOTEAMENTO"/>
    <s v="ESPIRITO SANTO DO PINHAL"/>
    <s v="728338"/>
    <s v="BR"/>
    <s v="SA"/>
    <s v="SP"/>
    <s v="13990000"/>
    <s v="SPS"/>
    <s v="Approved"/>
    <s v="Naus, Angelica"/>
    <s v="2024-10-30T04:29:31.00"/>
    <s v="0"/>
    <s v=""/>
    <s v=""/>
    <s v=""/>
    <s v="Significant_event"/>
    <s v=""/>
    <s v="Personal Estimate"/>
    <s v=""/>
    <s v=""/>
    <s v=""/>
    <s v="0 Days 22 Hr 0 Min "/>
    <s v="800"/>
    <s v="Approved -  ;; Approved -  ;; Approved -  ;"/>
    <s v="517.37"/>
    <s v="517.37"/>
    <s v=";"/>
    <s v=";"/>
    <s v=";"/>
    <s v="BR"/>
    <s v="MOTOR "/>
    <s v="USD"/>
    <s v=""/>
    <s v=""/>
    <s v=""/>
    <s v=""/>
    <s v="1"/>
    <s v=""/>
    <s v=""/>
    <s v=""/>
    <s v="0"/>
    <s v=""/>
    <s v=""/>
    <s v=""/>
    <s v=""/>
    <s v="929785616"/>
    <s v=""/>
    <s v=""/>
  </r>
  <r>
    <d v="2024-10-01T00:00:00"/>
    <x v="12"/>
    <n v="165298"/>
    <s v="Port Strike + Vessel delay"/>
    <s v="VW"/>
    <d v="2024-10-30T00:00:00"/>
    <s v="Pinhal"/>
    <s v="Inbound Premium"/>
    <n v="490"/>
    <n v="490"/>
    <n v="6.8570618894387455E-4"/>
    <s v="PORT-PORT DELAYS / STRIKE"/>
    <s v="Normal"/>
    <s v="APTIV MANUFATURA E SERVICOS DE-728338"/>
    <s v="APTIV EL PASO-733275"/>
    <s v="Air shipping required due to delay of the ship due to port congestion in USA"/>
    <s v="JAS DO BRASIL LTD"/>
    <s v="PTA-00194392"/>
    <s v="13943321;"/>
    <s v=";"/>
    <s v=";"/>
    <s v="Aptiv"/>
    <s v="Premium - Productive"/>
    <s v="bruno.g.silva2@aptiv.com"/>
    <s v="2024-10-29T08:18:29.48"/>
    <s v="2024-10-29T10:42:34.00"/>
    <s v="SA"/>
    <s v="Closed Not Recovered"/>
    <s v="0"/>
    <s v=""/>
    <s v="0"/>
    <s v="2024-10-29T00:00:00"/>
    <s v="10010"/>
    <s v="Q18"/>
    <s v=""/>
    <s v=""/>
    <s v="Non-Recoverable"/>
    <s v=""/>
    <s v="490"/>
    <s v=""/>
    <s v="48 WALTER JONES BLVD"/>
    <s v="EL PASO"/>
    <s v="733275"/>
    <s v="US"/>
    <s v="NA"/>
    <s v="TX"/>
    <s v="79906-5301"/>
    <s v="JOSE MONFARDINI N 3 845 LOTEAMENTO"/>
    <s v="ESPIRITO SANTO DO PINHAL"/>
    <s v="728338"/>
    <s v="BR"/>
    <s v="SA"/>
    <s v="SP"/>
    <s v="13990000"/>
    <s v="SPS"/>
    <s v="Approved"/>
    <s v="Edilson, Geraldo"/>
    <s v="2024-10-29T10:42:34.00"/>
    <s v="0"/>
    <s v=""/>
    <s v=""/>
    <s v=""/>
    <s v="Significant_event"/>
    <s v=""/>
    <s v="Personal Estimate"/>
    <s v=""/>
    <s v=""/>
    <s v=""/>
    <s v="0 Days 2 Hr 24 Min "/>
    <s v="500"/>
    <s v="Approved -  ;; Approved -  ;"/>
    <s v="490"/>
    <s v="490"/>
    <s v=";"/>
    <s v=";"/>
    <s v=";"/>
    <s v="BR"/>
    <s v="TAOS"/>
    <s v="USD"/>
    <s v=""/>
    <s v=""/>
    <s v=""/>
    <s v=""/>
    <s v="1"/>
    <s v=""/>
    <s v=""/>
    <s v=""/>
    <s v="0"/>
    <s v=""/>
    <s v=""/>
    <s v=""/>
    <s v=""/>
    <s v=""/>
    <s v=""/>
    <s v=""/>
  </r>
  <r>
    <d v="2024-10-01T00:00:00"/>
    <x v="12"/>
    <n v="165423"/>
    <s v="Port Strike + Vessel delay"/>
    <s v="VW"/>
    <d v="2024-10-31T00:00:00"/>
    <s v="Pinhal"/>
    <s v="Inbound Premium"/>
    <n v="1820"/>
    <n v="1820"/>
    <n v="2.5469087017915342E-3"/>
    <s v="T1-Transportation"/>
    <s v="Normal"/>
    <s v="APTIV MANUFATURA E SERVICOS DE-728338"/>
    <s v="DRAEXLMAIER COMPONENTS AUTOMOTIVE D-759372"/>
    <s v="Due to the delay of tranship and change of ETA of the DALIAN EXPRESS vessel, the material has become critical and may result in line shutdown."/>
    <s v="JAS DO BRASIL LTD"/>
    <s v=""/>
    <s v="33337465;"/>
    <s v=";"/>
    <s v=";"/>
    <s v="Aptiv"/>
    <s v="Premium - Productive"/>
    <s v="Guilherme.Lucio@aptiv.com"/>
    <s v="2024-10-30T10:36:57.10"/>
    <s v="2024-10-30T10:22:20.34"/>
    <s v="SA"/>
    <s v="Closed Not Recovered"/>
    <s v="0"/>
    <s v=""/>
    <s v="0"/>
    <s v="2024-10-30T00:00:00"/>
    <s v="10010"/>
    <s v="Q18"/>
    <s v=""/>
    <s v=""/>
    <s v="Non-Recoverable"/>
    <s v=""/>
    <s v="1820"/>
    <s v=""/>
    <s v="AVE CENTRAL #180 MANZANA 3, LOTE 3"/>
    <s v="SAN LUIS POTOSI"/>
    <s v="759372"/>
    <s v="MX"/>
    <s v="NA"/>
    <s v="SLP"/>
    <s v="78395"/>
    <s v="JOSE MONFARDINI N 3 845 LOTEAMENTO"/>
    <s v="ESPIRITO SANTO DO PINHAL"/>
    <s v="728338"/>
    <s v="BR"/>
    <s v="SA"/>
    <s v="SP"/>
    <s v="13990000"/>
    <s v="SPS"/>
    <s v="Pending"/>
    <s v=""/>
    <s v=""/>
    <s v="0"/>
    <s v="JAS DO BRASIL LTD"/>
    <s v=""/>
    <s v=""/>
    <s v="Transportation"/>
    <s v=""/>
    <s v="Personal Estimate"/>
    <s v="Invoice"/>
    <s v=""/>
    <s v=""/>
    <s v=""/>
    <s v="0"/>
    <s v="Approved -  ;; Approved -  ;; Pending - "/>
    <s v="1820"/>
    <s v="1820"/>
    <s v=";"/>
    <s v=";"/>
    <s v=";"/>
    <s v="BR"/>
    <s v="INTERIOR TAOS VW"/>
    <s v="USD"/>
    <s v=""/>
    <s v=""/>
    <s v=""/>
    <s v=""/>
    <s v="1"/>
    <s v=""/>
    <s v=""/>
    <s v=""/>
    <s v="0"/>
    <s v=""/>
    <s v=""/>
    <s v=""/>
    <s v=""/>
    <s v=""/>
    <s v=""/>
    <s v=""/>
  </r>
  <r>
    <d v="2024-10-01T00:00:00"/>
    <x v="8"/>
    <n v="165555"/>
    <s v="Supplier delay"/>
    <s v="CNH COMBINE"/>
    <d v="2024-10-30T00:00:00"/>
    <s v="Paraisopolis"/>
    <s v="Inbound Premium"/>
    <n v="480"/>
    <n v="480"/>
    <n v="6.7171218508787719E-4"/>
    <s v="B3-Behind Schedule-External Supplier"/>
    <s v="Normal"/>
    <s v="APTIV MANUFATURA E SERVICOS DE-724381"/>
    <s v="SIERRA CIRCUITS, INC.-7006615"/>
    <s v="Atraso de entrega do fornecedor SEMICON - Compra de Distribuidor para atendimento de criticos CNH;."/>
    <s v="JAS DO BRASIL LTD"/>
    <s v="PTA-00194626"/>
    <s v="15545256;"/>
    <s v=";"/>
    <s v=";"/>
    <s v="Supplier"/>
    <s v="Premium - Productive"/>
    <s v="lua.barbosa.ribeiro@aptiv.com"/>
    <s v="2024-10-30T05:17:13.80"/>
    <s v="2024-10-30T07:01:20.00"/>
    <s v="SA"/>
    <s v="Open"/>
    <s v="0"/>
    <s v=""/>
    <s v="0"/>
    <s v="2024-11-04T00:00:00"/>
    <s v="10012"/>
    <s v="Q11"/>
    <s v=""/>
    <s v=""/>
    <s v="Recoverable"/>
    <s v=""/>
    <s v="480"/>
    <s v=""/>
    <s v="1108 W EVELYN AVE"/>
    <s v="SUNNYVALE"/>
    <s v="7006615"/>
    <s v="US"/>
    <s v="NA"/>
    <s v="CA"/>
    <s v="94086-5745"/>
    <s v="AVENIDA AVELINO RIBEIRO, 900"/>
    <s v="PARAISOPOLIS"/>
    <s v="724381"/>
    <s v="BR"/>
    <s v="SA"/>
    <s v="MG"/>
    <s v="37660-000"/>
    <s v="SPS"/>
    <s v="Approved"/>
    <s v="Edilson, Geraldo"/>
    <s v="2024-10-30T07:01:20.00"/>
    <s v="0"/>
    <s v=""/>
    <s v=""/>
    <s v=""/>
    <s v="Supplier"/>
    <s v=""/>
    <s v="Invoice"/>
    <s v=""/>
    <s v=""/>
    <s v="SEMICON SP Z O O-1052723"/>
    <s v="0 Days 1 Hr 44 Min "/>
    <s v="500"/>
    <s v="Approved -  ;; Approved -  ;"/>
    <s v="480"/>
    <s v="480"/>
    <s v=";"/>
    <s v=";"/>
    <s v=";"/>
    <s v="BR"/>
    <s v="CNH PROJEÇÃO"/>
    <s v="USD"/>
    <s v=" 762735"/>
    <s v=""/>
    <s v=""/>
    <s v=""/>
    <s v="1"/>
    <s v=""/>
    <s v=""/>
    <s v=""/>
    <s v="0"/>
    <s v=""/>
    <s v=""/>
    <s v=""/>
    <s v=""/>
    <s v="092616184"/>
    <s v=""/>
    <s v="422320739"/>
  </r>
  <r>
    <d v="2024-10-01T00:00:00"/>
    <x v="12"/>
    <n v="165586"/>
    <s v="Port Strike + Vessel delay"/>
    <s v="PSA"/>
    <d v="2024-10-18T00:00:00"/>
    <s v="Paraisopolis"/>
    <s v="Inbound Premium"/>
    <n v="480"/>
    <n v="480"/>
    <n v="6.7171218508787719E-4"/>
    <s v="PORT-PORT DELAYS / STRIKE"/>
    <s v="Normal"/>
    <s v="APTIV MANUFATURA E SERVICOS DE-733223"/>
    <s v="santos-Dummy"/>
    <s v="Congestionamento dos Portos em Santos."/>
    <s v="EMPRESA DE TRANSPORTES COVRE"/>
    <s v="PTA-00194733"/>
    <s v="10778868;"/>
    <s v=";"/>
    <s v=";"/>
    <s v="Aptiv"/>
    <s v="Premium - Productive"/>
    <s v="gislene.de.fatima.clemente@aptiv.com"/>
    <s v="2024-10-30T07:02:45.80"/>
    <s v="2024-11-05T10:33:06.13"/>
    <s v="SA"/>
    <s v="Closed Not Recovered"/>
    <s v="0"/>
    <s v=""/>
    <s v="0"/>
    <s v="2024-10-18T00:00:00"/>
    <s v="10012"/>
    <s v="Q11"/>
    <s v=""/>
    <s v=""/>
    <s v="Non-Recoverable"/>
    <s v=""/>
    <s v="480"/>
    <s v=""/>
    <s v="porto santos"/>
    <s v="Santos"/>
    <s v="Dummy"/>
    <s v="BR"/>
    <s v="SA"/>
    <s v="São Paulo"/>
    <s v="1"/>
    <s v="AVENIDA AVELINO RIBEIRO, 900"/>
    <s v="PARAISOPOLIS"/>
    <s v="733223"/>
    <s v="BR"/>
    <s v="SA"/>
    <s v="MG"/>
    <s v="37660-000"/>
    <s v="SPS"/>
    <s v="Approved"/>
    <s v="Edilson, Geraldo"/>
    <s v="2024-10-31T10:35:56.00"/>
    <s v="0"/>
    <s v=""/>
    <s v=""/>
    <s v=""/>
    <s v="Significant_event"/>
    <s v=""/>
    <s v="Invoice"/>
    <s v=""/>
    <s v=""/>
    <s v=""/>
    <s v="0 Days 15 Hr 33 Min "/>
    <s v="500"/>
    <s v="Approved -  ;; Approved -  ;"/>
    <s v="480"/>
    <s v="480"/>
    <s v=";"/>
    <s v=";"/>
    <s v=";"/>
    <s v="BR"/>
    <s v="Body Smart"/>
    <s v="USD"/>
    <s v=""/>
    <s v=""/>
    <s v=""/>
    <s v="Congestionamento dos Portos em Santos."/>
    <s v="1"/>
    <s v=""/>
    <s v=""/>
    <s v=""/>
    <s v="0"/>
    <s v=""/>
    <s v=""/>
    <s v=""/>
    <s v=""/>
    <s v=""/>
    <s v=""/>
    <s v=""/>
  </r>
  <r>
    <d v="2024-10-01T00:00:00"/>
    <x v="3"/>
    <n v="165587"/>
    <s v="Customer rescheduled"/>
    <s v="FIAT"/>
    <d v="2024-10-18T00:00:00"/>
    <s v="Paraisopolis"/>
    <s v="Inbound Premium"/>
    <n v="480"/>
    <n v="480"/>
    <n v="6.7171218508787719E-4"/>
    <s v="PC-Plant PC Resp"/>
    <s v="Normal"/>
    <s v="APTIV MANUFATURA E SERVICOS DE-733223"/>
    <s v="santos-Dummy"/>
    <s v="Reprograma interno dentro do protocolo logístico."/>
    <s v="EMPRESA DE TRANSPORTES COVRE"/>
    <s v="PTA-00194765"/>
    <s v="35151814;"/>
    <s v=";"/>
    <s v=";"/>
    <s v="Aptiv"/>
    <s v="Premium - Productive"/>
    <s v="gislene.de.fatima.clemente@aptiv.com"/>
    <s v="2024-10-31T11:16:54.74"/>
    <s v="2024-10-31T12:59:32.00"/>
    <s v="SA"/>
    <s v="Closed Not Recovered"/>
    <s v="0"/>
    <s v=""/>
    <s v="0"/>
    <s v="2024-10-18T00:00:00"/>
    <s v="10012"/>
    <s v="Q11"/>
    <s v=""/>
    <s v=""/>
    <s v="Non-Recoverable"/>
    <s v=""/>
    <s v="480"/>
    <s v=""/>
    <s v="porto santos"/>
    <s v="Santos"/>
    <s v="Dummy"/>
    <s v="BR"/>
    <s v="SA"/>
    <s v="São Paulo"/>
    <s v="1"/>
    <s v="AVENIDA AVELINO RIBEIRO, 900"/>
    <s v="PARAISOPOLIS"/>
    <s v="733223"/>
    <s v="BR"/>
    <s v="SA"/>
    <s v="MG"/>
    <s v="37660-000"/>
    <s v="SPS"/>
    <s v="Approved"/>
    <s v="Edilson, Geraldo"/>
    <s v="2024-10-31T12:59:32.00"/>
    <s v="0"/>
    <s v=""/>
    <s v=""/>
    <s v=""/>
    <s v="Aptiv"/>
    <s v=""/>
    <s v="Invoice"/>
    <s v=""/>
    <s v=""/>
    <s v=""/>
    <s v="0 Days 1 Hr 42 Min "/>
    <s v="500"/>
    <s v="Approved -  ;; Approved -  ;"/>
    <s v="480"/>
    <s v="480"/>
    <s v=";"/>
    <s v=";"/>
    <s v=";"/>
    <s v="BR"/>
    <s v="Projeto P"/>
    <s v="USD"/>
    <s v=""/>
    <s v=""/>
    <s v=""/>
    <s v="Reprograma interno dentro do protocolo logístico."/>
    <s v="1"/>
    <s v=""/>
    <s v=""/>
    <s v=""/>
    <s v="0"/>
    <s v=""/>
    <s v=""/>
    <s v=""/>
    <s v=""/>
    <s v=""/>
    <s v=""/>
    <s v=""/>
  </r>
  <r>
    <d v="2024-10-01T00:00:00"/>
    <x v="2"/>
    <n v="165755"/>
    <s v="Internal strategy "/>
    <s v="TOYOTA"/>
    <d v="2024-10-31T00:00:00"/>
    <s v="Paraisopolis"/>
    <s v="Inbound Premium"/>
    <n v="56.04"/>
    <n v="56.04"/>
    <n v="7.8422397609009657E-5"/>
    <s v="PC-Plant PC Resp"/>
    <s v="Normal"/>
    <s v="Paraisopolis-10012"/>
    <s v="TEXTAPE, INC.-1007464"/>
    <s v="Corrida Final Toyota"/>
    <s v="DHL Express SA"/>
    <s v="PTA-00194793"/>
    <s v="M2173004;"/>
    <s v=";"/>
    <s v=";"/>
    <s v="Aptiv"/>
    <s v="Premium - Productive"/>
    <s v="rodrigo.fernandes@aptiv.com"/>
    <s v="2024-10-31T02:28:41.41"/>
    <s v="2024-10-31T02:56:07.00"/>
    <s v="SA"/>
    <s v="Closed Not Recovered"/>
    <s v="0"/>
    <s v=""/>
    <s v="0"/>
    <s v=""/>
    <s v="10012"/>
    <s v="Q11"/>
    <s v=""/>
    <s v=""/>
    <s v="Non-Recoverable"/>
    <s v=""/>
    <s v="56.04"/>
    <s v=""/>
    <s v="915 PENDALE RD"/>
    <s v="EL PASO"/>
    <s v="1007464"/>
    <s v="US"/>
    <s v="NA"/>
    <s v="TX"/>
    <s v="79907-1721"/>
    <s v="Av. Avelino Ribeiro, 900"/>
    <s v="PARAISOPOLIS"/>
    <s v="10012"/>
    <s v="BR"/>
    <s v="SA"/>
    <s v="Minas Gerais"/>
    <s v="37660-000"/>
    <s v="SPS"/>
    <s v="Approved"/>
    <s v="Edilson, Geraldo"/>
    <s v="2024-10-31T02:56:07.00"/>
    <s v="0"/>
    <s v=""/>
    <s v=""/>
    <s v=""/>
    <s v="Aptiv"/>
    <s v=""/>
    <s v="Invoice"/>
    <s v=""/>
    <s v=""/>
    <s v=""/>
    <s v="0 Days 0 Hr 27 Min "/>
    <s v="500"/>
    <s v="Approved -  ;; Approved -  ;"/>
    <s v="56.04"/>
    <s v="56.04"/>
    <s v=";"/>
    <s v=";"/>
    <s v=";"/>
    <s v="BR"/>
    <s v="Toyota Floor e Roof"/>
    <s v="USD"/>
    <s v=""/>
    <s v=""/>
    <s v=""/>
    <s v="Reprograma no EOP Toyota, com isso será necessário aéreo"/>
    <s v="1"/>
    <s v=""/>
    <s v=""/>
    <s v=""/>
    <s v="0"/>
    <s v=""/>
    <s v=""/>
    <s v=""/>
    <s v=""/>
    <s v="183194547"/>
    <s v=""/>
    <s v=""/>
  </r>
  <r>
    <d v="2024-10-01T00:00:00"/>
    <x v="3"/>
    <n v="165839"/>
    <s v="Customer rescheduled"/>
    <s v="PSA"/>
    <d v="2024-10-31T00:00:00"/>
    <s v="Paraisopolis"/>
    <s v="Inbound Premium"/>
    <n v="518.29"/>
    <n v="518.29"/>
    <n v="7.2529522585249126E-4"/>
    <s v="PC-Plant PC Resp"/>
    <s v="Normal"/>
    <s v="Paraisopolis-10012"/>
    <s v="HEBEI YONGLE TAPE CO LTD-768214"/>
    <s v="Reprograma dentro do protocolo Logistico"/>
    <s v="DHL Express SA"/>
    <s v=""/>
    <s v="M2147001;"/>
    <s v=";"/>
    <s v=";"/>
    <s v="Aptiv"/>
    <s v="Premium - Productive"/>
    <s v="rodrigo.fernandes@aptiv.com"/>
    <s v="2024-10-31T05:43:00.78"/>
    <s v="2024-10-31T05:35:38.75"/>
    <s v="SA"/>
    <s v="Closed Not Recovered"/>
    <s v="0"/>
    <s v=""/>
    <s v="0"/>
    <s v=""/>
    <s v="10012"/>
    <s v="Q11"/>
    <s v=""/>
    <s v=""/>
    <s v="Non-Recoverable"/>
    <s v=""/>
    <s v="518.29"/>
    <s v=""/>
    <s v="NO.9 EAST YANYI ROAD, INDUSTRIAL PA"/>
    <s v="ZHUOZHOU"/>
    <s v="768214"/>
    <s v="CN"/>
    <s v="AP"/>
    <s v="060"/>
    <s v="072750"/>
    <s v="Av. Avelino Ribeiro, 900"/>
    <s v="PARAISOPOLIS"/>
    <s v="10012"/>
    <s v="BR"/>
    <s v="SA"/>
    <s v="Minas Gerais"/>
    <s v="37660-000"/>
    <s v="SPS"/>
    <s v="Pending"/>
    <s v=""/>
    <s v=""/>
    <s v="0"/>
    <s v=""/>
    <s v=""/>
    <s v=""/>
    <s v="Aptiv"/>
    <s v=""/>
    <s v="Invoice"/>
    <s v=""/>
    <s v=""/>
    <s v=""/>
    <s v=""/>
    <s v="0"/>
    <s v="Approved -  ;; Approved -  ;; Pending - "/>
    <s v="518.29"/>
    <s v="518.29"/>
    <s v=";"/>
    <s v=";"/>
    <s v=";"/>
    <s v="BR"/>
    <s v="Smart PSA"/>
    <s v="USD"/>
    <s v=""/>
    <s v=""/>
    <s v=""/>
    <s v="Reprograma dentro do protocolo Logistico"/>
    <s v="1"/>
    <s v=""/>
    <s v=""/>
    <s v=""/>
    <s v="0"/>
    <s v=""/>
    <s v=""/>
    <s v=""/>
    <s v=""/>
    <s v=""/>
    <s v=""/>
    <s v=""/>
  </r>
  <r>
    <d v="2024-10-01T00:00:00"/>
    <x v="3"/>
    <n v="165847"/>
    <s v="Customer rescheduled"/>
    <s v="PSA"/>
    <d v="2024-10-31T00:00:00"/>
    <s v="Paraisopolis"/>
    <s v="Inbound Premium"/>
    <n v="778.54"/>
    <n v="778.54"/>
    <n v="1.0894891762048247E-3"/>
    <s v="PC-Plant PC Resp"/>
    <s v="Normal"/>
    <s v="Paraisopolis-10012"/>
    <s v="CATELSA CACERES SA-1014086"/>
    <s v="Reprograma dentro do protocolo Logistico"/>
    <s v="DHL Express SA"/>
    <s v=""/>
    <s v="15469841;"/>
    <s v=";"/>
    <s v=";"/>
    <s v="Aptiv"/>
    <s v="Premium - Productive"/>
    <s v="rodrigo.fernandes@aptiv.com"/>
    <s v="2024-10-31T05:49:17.05"/>
    <s v="2024-10-31T05:44:31.73"/>
    <s v="SA"/>
    <s v="Closed Not Recovered"/>
    <s v="0"/>
    <s v=""/>
    <s v="0"/>
    <s v=""/>
    <s v="10012"/>
    <s v="Q11"/>
    <s v=""/>
    <s v=""/>
    <s v="Non-Recoverable"/>
    <s v=""/>
    <s v="778.54"/>
    <s v=""/>
    <s v="CALLE MOLINEROS"/>
    <s v="CACERES"/>
    <s v="1014086"/>
    <s v="ES"/>
    <s v="EMEA"/>
    <s v="CC"/>
    <s v="10005"/>
    <s v="Av. Avelino Ribeiro, 900"/>
    <s v="PARAISOPOLIS"/>
    <s v="10012"/>
    <s v="BR"/>
    <s v="SA"/>
    <s v="Minas Gerais"/>
    <s v="37660-000"/>
    <s v="SPS"/>
    <s v="Pending"/>
    <s v=""/>
    <s v=""/>
    <s v="0"/>
    <s v=""/>
    <s v=""/>
    <s v=""/>
    <s v="Aptiv"/>
    <s v=""/>
    <s v="Invoice"/>
    <s v=""/>
    <s v=""/>
    <s v=""/>
    <s v=""/>
    <s v="0"/>
    <s v="Approved -  ;; Approved -  ;; Pending - "/>
    <s v="778.54"/>
    <s v="778.54"/>
    <s v=";"/>
    <s v=";"/>
    <s v=";"/>
    <s v="BR"/>
    <s v="Habitáculo Smart, Body Smart"/>
    <s v="USD"/>
    <s v=""/>
    <s v=""/>
    <s v=""/>
    <s v="PN's afetados: 15469841, 35420962"/>
    <s v="1"/>
    <s v=""/>
    <s v=""/>
    <s v=""/>
    <s v="0"/>
    <s v=""/>
    <s v=""/>
    <s v=""/>
    <s v=""/>
    <s v="275137164"/>
    <s v=""/>
    <s v=""/>
  </r>
  <r>
    <d v="2024-10-01T00:00:00"/>
    <x v="7"/>
    <n v="165863"/>
    <s v="Stock divergence"/>
    <s v="FIAT"/>
    <d v="2024-10-31T00:00:00"/>
    <s v="Paraisopolis"/>
    <s v="Inbound Premium"/>
    <n v="67.19"/>
    <n v="67.19"/>
    <n v="9.4025711908446793E-5"/>
    <s v="S1I-Inventory loss/adjustments"/>
    <s v="Normal"/>
    <s v="Paraisopolis-10012"/>
    <s v="MPE Plastic Technical Products-Dummy"/>
    <s v="Divergência de estoque"/>
    <s v="DHL Express SA"/>
    <s v="PTA-00194846"/>
    <s v="35094670;"/>
    <s v=";"/>
    <s v=";"/>
    <s v="Aptiv"/>
    <s v="Premium - Productive"/>
    <s v="rodrigo.fernandes@aptiv.com"/>
    <s v="2024-10-31T06:15:52.98"/>
    <s v="2024-10-31T06:40:22.00"/>
    <s v="SA"/>
    <s v="Closed Not Recovered"/>
    <s v="0"/>
    <s v=""/>
    <s v="0"/>
    <s v=""/>
    <s v="10012"/>
    <s v="Q11"/>
    <s v=""/>
    <s v=""/>
    <s v="Non-Recoverable"/>
    <s v=""/>
    <s v="67.19"/>
    <s v=""/>
    <s v="VIA DELL INDUSTRIA,15"/>
    <s v="1"/>
    <s v="Dummy"/>
    <s v="IT"/>
    <s v="EMEA"/>
    <s v="1"/>
    <s v="1"/>
    <s v="Av. Avelino Ribeiro, 900"/>
    <s v="PARAISOPOLIS"/>
    <s v="10012"/>
    <s v="BR"/>
    <s v="SA"/>
    <s v="Minas Gerais"/>
    <s v="37660-000"/>
    <s v="SPS"/>
    <s v="Approved"/>
    <s v="Edilson, Geraldo"/>
    <s v="2024-10-31T06:40:22.00"/>
    <s v="0"/>
    <s v=""/>
    <s v=""/>
    <s v=""/>
    <s v="Aptiv"/>
    <s v=""/>
    <s v="Invoice"/>
    <s v=""/>
    <s v=""/>
    <s v=""/>
    <s v="0 Days 0 Hr 24 Min "/>
    <s v="500"/>
    <s v="Approved -  ;; Approved -  ;"/>
    <s v="67.19"/>
    <s v="67.19"/>
    <s v=";"/>
    <s v=";"/>
    <s v=";"/>
    <s v="BR"/>
    <s v="FAROL FIAT"/>
    <s v="USD"/>
    <s v=""/>
    <s v=""/>
    <s v=""/>
    <s v="Divergência de estoque"/>
    <s v="1"/>
    <s v=""/>
    <s v=""/>
    <s v=""/>
    <s v="0"/>
    <s v=""/>
    <s v=""/>
    <s v=""/>
    <s v=""/>
    <s v=""/>
    <s v=""/>
    <s v=""/>
  </r>
  <r>
    <d v="2024-10-01T00:00:00"/>
    <x v="7"/>
    <n v="165866"/>
    <s v="Stock divergence"/>
    <s v="JOHN DEERE"/>
    <d v="2024-10-31T00:00:00"/>
    <s v="Paraisopolis"/>
    <s v="Inbound Premium"/>
    <n v="71.650000000000006"/>
    <n v="71.650000000000006"/>
    <n v="1.0026703762822167E-4"/>
    <s v="S1I-Inventory loss/adjustments"/>
    <s v="Normal"/>
    <s v="Paraisopolis-10012"/>
    <s v="FOURSLIDE SPRING AND STAMPING, INC.-1008810"/>
    <s v="Divergência de estoque"/>
    <s v="DHL Express SA"/>
    <s v="PTA-00194847"/>
    <s v="35240121;"/>
    <s v=";"/>
    <s v=";"/>
    <s v="Aptiv"/>
    <s v="Premium - Productive"/>
    <s v="rodrigo.fernandes@aptiv.com"/>
    <s v="2024-10-31T06:21:12.26"/>
    <s v="2024-10-31T06:40:35.00"/>
    <s v="SA"/>
    <s v="Closed Not Recovered"/>
    <s v="0"/>
    <s v=""/>
    <s v="0"/>
    <s v=""/>
    <s v="10012"/>
    <s v="Q11"/>
    <s v=""/>
    <s v=""/>
    <s v="Non-Recoverable"/>
    <s v=""/>
    <s v="71.65"/>
    <s v=""/>
    <s v="87 CROSS ST"/>
    <s v="BRISTOL"/>
    <s v="1008810"/>
    <s v="US"/>
    <s v="NA"/>
    <s v="CT"/>
    <s v="06010-7434"/>
    <s v="Av. Avelino Ribeiro, 900"/>
    <s v="PARAISOPOLIS"/>
    <s v="10012"/>
    <s v="BR"/>
    <s v="SA"/>
    <s v="Minas Gerais"/>
    <s v="37660-000"/>
    <s v="SPS"/>
    <s v="Approved"/>
    <s v="Edilson, Geraldo"/>
    <s v="2024-10-31T06:40:35.00"/>
    <s v="0"/>
    <s v=""/>
    <s v=""/>
    <s v=""/>
    <s v="Aptiv"/>
    <s v=""/>
    <s v="Invoice"/>
    <s v=""/>
    <s v=""/>
    <s v=""/>
    <s v="0 Days 0 Hr 19 Min "/>
    <s v="500"/>
    <s v="Approved -  ;; Approved -  ;"/>
    <s v="71.65"/>
    <s v="71.65"/>
    <s v=";"/>
    <s v=";"/>
    <s v=";"/>
    <s v="BR"/>
    <s v="Cardeal 3"/>
    <s v="USD"/>
    <s v=""/>
    <s v=""/>
    <s v=""/>
    <s v="Divergência de estoque"/>
    <s v="1"/>
    <s v=""/>
    <s v=""/>
    <s v=""/>
    <s v="0"/>
    <s v=""/>
    <s v=""/>
    <s v=""/>
    <s v=""/>
    <s v="001443118"/>
    <s v=""/>
    <s v=""/>
  </r>
  <r>
    <d v="2024-10-01T00:00:00"/>
    <x v="2"/>
    <n v="165993"/>
    <s v="Internal strategy "/>
    <s v="TOYOTA"/>
    <d v="2024-10-31T00:00:00"/>
    <s v="Paraisopolis"/>
    <s v="Inbound Premium"/>
    <n v="56.04"/>
    <n v="56.04"/>
    <n v="7.8422397609009657E-5"/>
    <s v="PC-Plant PC Resp"/>
    <s v="Normal"/>
    <s v="Paraisopolis-10012"/>
    <s v="TEXTAPE, INC.-1007464"/>
    <s v="Corrida Final Toyota"/>
    <s v="DHL Express SA"/>
    <s v="PTA-00194979"/>
    <s v="M2173004;"/>
    <s v=";"/>
    <s v=";"/>
    <s v="Aptiv"/>
    <s v="Premium - Productive"/>
    <s v="rodrigo.fernandes@aptiv.com"/>
    <s v="2024-11-01T10:51:32.45"/>
    <s v="2024-11-01T12:36:30.00"/>
    <s v="SA"/>
    <s v="Closed Not Recovered"/>
    <s v="0"/>
    <s v=""/>
    <s v="0"/>
    <s v=""/>
    <s v="10012"/>
    <s v="Q11"/>
    <s v=""/>
    <s v=""/>
    <s v="Non-Recoverable"/>
    <s v=""/>
    <s v="56.04"/>
    <s v=""/>
    <s v="915 PENDALE RD"/>
    <s v="EL PASO"/>
    <s v="1007464"/>
    <s v="US"/>
    <s v="NA"/>
    <s v="TX"/>
    <s v="79907-1721"/>
    <s v="Av. Avelino Ribeiro, 900"/>
    <s v="PARAISOPOLIS"/>
    <s v="10012"/>
    <s v="BR"/>
    <s v="SA"/>
    <s v="Minas Gerais"/>
    <s v="37660-000"/>
    <s v="SPS"/>
    <s v="Approved"/>
    <s v="Edilson, Geraldo"/>
    <s v="2024-11-01T12:36:30.00"/>
    <s v="0"/>
    <s v=""/>
    <s v=""/>
    <s v=""/>
    <s v="Aptiv"/>
    <s v=""/>
    <s v="Invoice"/>
    <s v=""/>
    <s v=""/>
    <s v=""/>
    <s v="0 Days 1 Hr 44 Min "/>
    <s v="500"/>
    <s v="Approved -  ;; Approved -  ;"/>
    <s v="56.04"/>
    <s v="56.04"/>
    <s v=";"/>
    <s v=";"/>
    <s v=";"/>
    <s v="BR"/>
    <s v="Toyota Floor e Roof"/>
    <s v="USD"/>
    <s v=""/>
    <s v=""/>
    <s v=""/>
    <s v="Reprograma no EOP Toyota, com isso será necessário aéreo"/>
    <s v="1"/>
    <s v=""/>
    <s v=""/>
    <s v=""/>
    <s v="0"/>
    <s v=""/>
    <s v=""/>
    <s v=""/>
    <s v=""/>
    <s v="183194547"/>
    <s v=""/>
    <s v=""/>
  </r>
  <r>
    <d v="2024-11-01T00:00:00"/>
    <x v="12"/>
    <n v="165430"/>
    <s v="Port Strike + Vessel delay"/>
    <s v="PSA"/>
    <d v="2024-11-01T00:00:00"/>
    <s v="Paraisopolis"/>
    <s v="Inbound Premium"/>
    <n v="5273.6"/>
    <n v="5273.6"/>
    <n v="7.3798778734988106E-3"/>
    <s v="PORT-PORT DELAYS / STRIKE"/>
    <s v="Normal"/>
    <s v="APTIV MANUFATURA E SERVICOS DE-724381"/>
    <s v="SEWS-COMPONENTS EUROPE B.V. MAGYARO-7043248"/>
    <s v="Ports delay"/>
    <s v="JAS DO BRASIL LTD"/>
    <s v="PTA-00196008"/>
    <s v="13853878;"/>
    <s v=";"/>
    <s v=";"/>
    <s v="Aptiv"/>
    <s v="Premium - Productive"/>
    <s v="gislene.de.fatima.clemente@aptiv.com"/>
    <s v="2024-10-30T12:01:25.55"/>
    <s v="2024-11-20T12:03:21.76"/>
    <s v="SA"/>
    <s v="Closed Recovered"/>
    <s v="0"/>
    <s v=""/>
    <s v="0"/>
    <s v=""/>
    <s v="10012"/>
    <s v="Q11"/>
    <s v=""/>
    <s v=""/>
    <s v="Non-Recoverable"/>
    <s v=""/>
    <s v="5273.6"/>
    <s v=""/>
    <s v="EUROPA UTCA 12."/>
    <s v="BUDAPEST"/>
    <s v="7043248"/>
    <s v="HU"/>
    <s v="EMEA"/>
    <s v="BU"/>
    <s v="1239"/>
    <s v="AVENIDA AVELINO RIBEIRO, 900"/>
    <s v="PARAISOPOLIS"/>
    <s v="724381"/>
    <s v="BR"/>
    <s v="SA"/>
    <s v="MG"/>
    <s v="37660-000"/>
    <s v="SPS"/>
    <s v="Approved"/>
    <s v="Casas, Carlos"/>
    <s v="2024-11-07T05:56:04.00"/>
    <s v="0"/>
    <s v=""/>
    <s v=""/>
    <s v=""/>
    <s v="Significant_event"/>
    <s v=""/>
    <s v="Invoice"/>
    <s v=""/>
    <s v=""/>
    <s v=""/>
    <s v="8 Days 5 Hr 54 Min "/>
    <s v="500000"/>
    <s v="Approved -  ;; Approved -  ;; Approved -  ;; Approved -  ;; Approved -  ;"/>
    <s v="5273.6"/>
    <s v="5273.6"/>
    <s v=";"/>
    <s v=";"/>
    <s v=";"/>
    <s v="BR"/>
    <s v="BODY CC22"/>
    <s v="USD"/>
    <s v=""/>
    <s v=""/>
    <s v=""/>
    <s v="Ports delay"/>
    <s v="1"/>
    <s v=""/>
    <s v=""/>
    <s v=""/>
    <s v="0"/>
    <s v=""/>
    <s v=""/>
    <s v=""/>
    <s v=""/>
    <s v="525672148"/>
    <s v=""/>
    <s v=""/>
  </r>
  <r>
    <d v="2024-11-01T00:00:00"/>
    <x v="3"/>
    <n v="165509"/>
    <s v="Customer Rescheduled"/>
    <s v="FIAT"/>
    <d v="2024-11-01T00:00:00"/>
    <s v="Paraisopolis"/>
    <s v="Inbound Premium"/>
    <n v="289.89999999999998"/>
    <n v="289.89999999999998"/>
    <n v="4.0568617178536576E-4"/>
    <s v="PC-Plant PC Resp"/>
    <s v="Normal"/>
    <s v="APTIV MANUFATURA E SERVICOS DE-733223"/>
    <s v="DELFINGEN PT PORTO SA-762904"/>
    <s v="Reprograma dentro do acordo logistico"/>
    <s v="JAS DO BRASIL LTD"/>
    <s v="PTA-00194627"/>
    <s v="15368366;"/>
    <s v=";"/>
    <s v=";"/>
    <s v="Aptiv"/>
    <s v="Premium - Productive"/>
    <s v="gislene.de.fatima.clemente@aptiv.com"/>
    <s v="2024-10-30T02:34:41.35"/>
    <s v="2024-10-30T07:01:48.00"/>
    <s v="SA"/>
    <s v="Closed Not Recovered"/>
    <s v="0"/>
    <s v=""/>
    <s v="0"/>
    <s v=""/>
    <s v="10012"/>
    <s v="Q11"/>
    <s v=""/>
    <s v=""/>
    <s v="Non-Recoverable"/>
    <s v=""/>
    <s v="289.9"/>
    <s v=""/>
    <s v="ALAMEDA DA BELAVISTA N 99"/>
    <s v="SEIXEZELO"/>
    <s v="762904"/>
    <s v="PT"/>
    <s v="EMEA"/>
    <s v="13"/>
    <s v="4415-939"/>
    <s v="AVENIDA AVELINO RIBEIRO, 900"/>
    <s v="PARAISOPOLIS"/>
    <s v="733223"/>
    <s v="BR"/>
    <s v="SA"/>
    <s v="MG"/>
    <s v="37660-000"/>
    <s v="SPS"/>
    <s v="Approved"/>
    <s v="Edilson, Geraldo"/>
    <s v="2024-10-30T07:01:48.00"/>
    <s v="0"/>
    <s v=""/>
    <s v=""/>
    <s v=""/>
    <s v="Aptiv"/>
    <s v=""/>
    <s v="Invoice"/>
    <s v=""/>
    <s v=""/>
    <s v=""/>
    <s v="0 Days 4 Hr 27 Min "/>
    <s v="500"/>
    <s v="Approved -  ;; Approved -  ;"/>
    <s v="289.9"/>
    <s v="289.9"/>
    <s v=";"/>
    <s v=";"/>
    <s v=";"/>
    <s v="BR"/>
    <s v="15368366"/>
    <s v="USD"/>
    <s v=""/>
    <s v=""/>
    <s v=""/>
    <s v="Reprograma dentro do acordo logístico"/>
    <s v="1"/>
    <s v=""/>
    <s v=""/>
    <s v=""/>
    <s v="0"/>
    <s v=""/>
    <s v=""/>
    <s v=""/>
    <s v=""/>
    <s v=""/>
    <s v=""/>
    <s v=""/>
  </r>
  <r>
    <d v="2024-11-01T00:00:00"/>
    <x v="3"/>
    <n v="165748"/>
    <s v="Customer Rescheduled"/>
    <s v="FIAT"/>
    <d v="2024-11-01T00:00:00"/>
    <s v="Ouros"/>
    <s v="Inbound Premium"/>
    <n v="216.7"/>
    <n v="215"/>
    <n v="3.0325006355946452E-4"/>
    <s v="B2-Behind Schedule-Aptiv"/>
    <s v="Normal"/>
    <s v="APTIV MANUFATURA E SERVICOS DE-743893"/>
    <s v="LITTELFUSE INC C O VDC CORP-744415"/>
    <s v="Reprograma FIAT dentro do acordo logistico."/>
    <s v="DHL Express SA"/>
    <s v="PTA-00194794"/>
    <s v="12092078;"/>
    <s v=";"/>
    <s v=";"/>
    <s v="Aptiv"/>
    <s v="Premium - Productive"/>
    <s v="lua.barbosa.ribeiro@aptiv.com"/>
    <s v="2024-10-31T02:06:44.98"/>
    <s v="2024-11-13T06:48:21.62"/>
    <s v="SA"/>
    <s v="Closed Not Recovered"/>
    <s v="0"/>
    <s v=""/>
    <s v="216.7"/>
    <s v="2024-11-12T00:00:00"/>
    <s v="10023"/>
    <s v="Q11"/>
    <s v=""/>
    <s v="216.7"/>
    <s v="Non-Recoverable"/>
    <s v=""/>
    <s v="215"/>
    <s v="USD"/>
    <s v="1025 ADAMS CIRCLE"/>
    <s v="EAGLE PASS"/>
    <s v="744415"/>
    <s v="US"/>
    <s v="NA"/>
    <s v="TX"/>
    <s v="78852-5417"/>
    <s v="TV ANTONIO E FONSECA 250 BAIRRO"/>
    <s v="CONCEICAO DOS OUROS"/>
    <s v="743893"/>
    <s v="BR"/>
    <s v="SA"/>
    <s v="MG"/>
    <s v="37548-000"/>
    <s v="SPS"/>
    <s v="Approved"/>
    <s v="Edilson, Geraldo"/>
    <s v="2024-10-31T02:56:18.00"/>
    <s v="0"/>
    <s v=""/>
    <s v="1000085435"/>
    <s v=""/>
    <s v="Aptiv"/>
    <s v=""/>
    <s v="Invoice"/>
    <s v="Invoice"/>
    <s v=""/>
    <s v=""/>
    <s v="0 Days 0 Hr 49 Min "/>
    <s v="500"/>
    <s v="Approved -  ;; Approved -  ;"/>
    <s v="216.7"/>
    <s v="216.7"/>
    <s v=";"/>
    <s v=";"/>
    <s v=";"/>
    <s v="BR"/>
    <s v="VÃO MOTOR X6H"/>
    <s v="USD"/>
    <s v=""/>
    <s v=""/>
    <s v=""/>
    <s v="12092077; 12092079"/>
    <s v="1"/>
    <s v="1"/>
    <s v=""/>
    <s v=""/>
    <s v="0"/>
    <s v=""/>
    <s v=""/>
    <s v=""/>
    <s v=""/>
    <s v=""/>
    <s v=""/>
    <s v=""/>
  </r>
  <r>
    <d v="2024-11-01T00:00:00"/>
    <x v="3"/>
    <n v="165763"/>
    <s v="Customer Rescheduled"/>
    <s v="PSA"/>
    <n v="45597"/>
    <s v="Paraisopolis"/>
    <s v="Inbound Premium"/>
    <n v="344.4"/>
    <n v="344.4"/>
    <n v="4.819534928005518E-4"/>
    <s v="PC-Plant PC Resp"/>
    <s v="Normal"/>
    <s v="APTIV MANUFATURA E SERVICOS DE-724381"/>
    <s v="DELFINGEN RO - TRANSILVANIA SRL-1053259"/>
    <s v="Reschedule within the logistical agreement"/>
    <s v="DSV UTI Air &amp; Sea Agenciamento de Transportes"/>
    <s v="PTA-00195987"/>
    <s v="M4984101;"/>
    <s v=";"/>
    <s v=";"/>
    <s v="Aptiv"/>
    <s v="Premium - Productive"/>
    <s v="gislene.de.fatima.clemente@aptiv.com"/>
    <s v="2024-10-31T02:55:59.42"/>
    <s v="2024-11-07T05:39:39.00"/>
    <s v="SA"/>
    <s v="Closed Not Recovered"/>
    <s v="0"/>
    <s v=""/>
    <s v="0"/>
    <s v=""/>
    <s v="10012"/>
    <s v="Q11"/>
    <s v=""/>
    <s v=""/>
    <s v="Non-Recoverable"/>
    <s v=""/>
    <s v="1040"/>
    <s v=""/>
    <s v="1 NR5 ZONA INDUSTRIALA N-V"/>
    <s v="ARAD"/>
    <s v="1053259"/>
    <s v="RO"/>
    <s v="EMEA"/>
    <s v="AR"/>
    <s v="310502"/>
    <s v="AVENIDA AVELINO RIBEIRO, 900"/>
    <s v="PARAISOPOLIS"/>
    <s v="724381"/>
    <s v="BR"/>
    <s v="SA"/>
    <s v="MG"/>
    <s v="37660-000"/>
    <s v="SPS"/>
    <s v="Approved"/>
    <s v="Flores, Lorena"/>
    <s v="2024-11-07T05:39:39.00"/>
    <s v="0"/>
    <s v=""/>
    <s v=""/>
    <s v=""/>
    <s v="Aptiv"/>
    <s v=""/>
    <s v="Invoice"/>
    <s v=""/>
    <s v=""/>
    <s v=""/>
    <s v="7 Days 2 Hr 43 Min "/>
    <s v=""/>
    <s v="Approved -  ;; Approved -  ;; Approved -  ;; Approved -  ;"/>
    <s v="1126.53"/>
    <s v="1126.53"/>
    <s v=";"/>
    <s v=";"/>
    <s v=";"/>
    <s v="BR"/>
    <s v="BODY SMART"/>
    <s v="EUR"/>
    <s v=""/>
    <s v=""/>
    <s v=""/>
    <s v="M4984102,M4984103,M4984104,M4984105.Reschedule within the logistical agreement"/>
    <s v="1.0832"/>
    <s v=""/>
    <s v=""/>
    <s v=""/>
    <s v="0"/>
    <s v=""/>
    <s v=""/>
    <s v=""/>
    <s v=""/>
    <s v="681173071"/>
    <s v=""/>
    <s v=""/>
  </r>
  <r>
    <d v="2024-11-01T00:00:00"/>
    <x v="3"/>
    <n v="165805"/>
    <s v="Customer Rescheduled"/>
    <s v="PSA"/>
    <n v="45597"/>
    <s v="Paraisopolis"/>
    <s v="Inbound Premium"/>
    <n v="344.4"/>
    <n v="344.4"/>
    <n v="4.819534928005518E-4"/>
    <s v="PC-Plant PC Resp"/>
    <s v="Normal"/>
    <s v="APTIV MANUFATURA E SERVICOS DE-724381"/>
    <s v="VOESTALPINE AUTOMOTIVE COMPONENTS D-1091800"/>
    <s v="Reschedule within the logistical agreement."/>
    <s v="DHL Express SA"/>
    <s v="PTA-00194848"/>
    <s v="15503631;"/>
    <s v=";"/>
    <s v=";"/>
    <s v="Aptiv"/>
    <s v="Premium - Productive"/>
    <s v="gislene.de.fatima.clemente@aptiv.com"/>
    <s v="2024-10-31T04:56:49.10"/>
    <s v="2024-10-31T06:41:31.00"/>
    <s v="SA"/>
    <s v="Closed Not Recovered"/>
    <s v="0"/>
    <s v=""/>
    <s v="0"/>
    <s v=""/>
    <s v="10012"/>
    <s v="Q11"/>
    <s v=""/>
    <s v=""/>
    <s v="Non-Recoverable"/>
    <s v=""/>
    <s v="344.4"/>
    <s v=""/>
    <s v="ZUM WASSERTURM 79/2"/>
    <s v="SCHMOELLN"/>
    <s v="1091800"/>
    <s v="DE"/>
    <s v="EMEA"/>
    <s v="TH"/>
    <s v="04626"/>
    <s v="AVENIDA AVELINO RIBEIRO, 900"/>
    <s v="PARAISOPOLIS"/>
    <s v="724381"/>
    <s v="BR"/>
    <s v="SA"/>
    <s v="MG"/>
    <s v="37660-000"/>
    <s v="SPS"/>
    <s v="Approved"/>
    <s v="Edilson, Geraldo"/>
    <s v="2024-10-31T06:41:31.00"/>
    <s v="0"/>
    <s v=""/>
    <s v=""/>
    <s v=""/>
    <s v="Aptiv"/>
    <s v=""/>
    <s v="Invoice"/>
    <s v=""/>
    <s v=""/>
    <s v=""/>
    <s v="0 Days 1 Hr 44 Min "/>
    <s v="500"/>
    <s v="Approved -  ;; Approved -  ;"/>
    <s v="344.4"/>
    <s v="344.4"/>
    <s v=";"/>
    <s v=";"/>
    <s v=";"/>
    <s v="BR"/>
    <s v="BATERIA POSITIVO M69"/>
    <s v="USD"/>
    <s v=""/>
    <s v=""/>
    <s v=""/>
    <s v="Reschedule within the logistical agreement"/>
    <s v="1"/>
    <s v=""/>
    <s v=""/>
    <s v=""/>
    <s v="0"/>
    <s v=""/>
    <s v=""/>
    <s v=""/>
    <s v=""/>
    <s v="302186812"/>
    <s v=""/>
    <s v=""/>
  </r>
  <r>
    <d v="2024-11-01T00:00:00"/>
    <x v="3"/>
    <n v="165823"/>
    <s v="Customer Rescheduled"/>
    <s v="PSA"/>
    <d v="2024-11-01T00:00:00"/>
    <s v="Paraisopolis"/>
    <s v="Inbound Premium"/>
    <n v="244.11"/>
    <n v="244.11"/>
    <n v="3.4160762812875356E-4"/>
    <s v="PC-Plant PC Resp"/>
    <s v="Normal"/>
    <s v="APTIV MANUFATURA E SERVICOS DE-724381"/>
    <s v="MOLEX ELEKTRONIK GMBH-7005671"/>
    <s v="Reschedule within the logistical agreement."/>
    <s v="DHL Express SA"/>
    <s v="PTA-00194849"/>
    <s v="13790340;"/>
    <s v=";"/>
    <s v=";"/>
    <s v="Aptiv"/>
    <s v="Premium - Productive"/>
    <s v="gislene.de.fatima.clemente@aptiv.com"/>
    <s v="2024-10-31T05:31:01.85"/>
    <s v="2024-10-31T06:41:49.00"/>
    <s v="SA"/>
    <s v="Closed Not Recovered"/>
    <s v="0"/>
    <s v=""/>
    <s v="0"/>
    <s v=""/>
    <s v="10012"/>
    <s v="Q11"/>
    <s v=""/>
    <s v=""/>
    <s v="Non-Recoverable"/>
    <s v=""/>
    <s v="244.11"/>
    <s v=""/>
    <s v="GRASHOFSTR. 17"/>
    <s v="ETTLINGEN"/>
    <s v="7005671"/>
    <s v="DE"/>
    <s v="EMEA"/>
    <s v="BW"/>
    <s v="76275"/>
    <s v="AVENIDA AVELINO RIBEIRO, 900"/>
    <s v="PARAISOPOLIS"/>
    <s v="724381"/>
    <s v="BR"/>
    <s v="SA"/>
    <s v="MG"/>
    <s v="37660-000"/>
    <s v="SPS"/>
    <s v="Approved"/>
    <s v="Edilson, Geraldo"/>
    <s v="2024-10-31T06:41:49.00"/>
    <s v="0"/>
    <s v=""/>
    <s v="7348238881"/>
    <s v=""/>
    <s v="Aptiv"/>
    <s v=""/>
    <s v="Invoice"/>
    <s v=""/>
    <s v=""/>
    <s v=""/>
    <s v="0 Days 1 Hr 10 Min "/>
    <s v="500"/>
    <s v="Approved -  ;; Approved -  ;"/>
    <s v="244.11"/>
    <s v="244.11"/>
    <s v=";"/>
    <s v=";"/>
    <s v=";"/>
    <s v="BR"/>
    <s v="CCB SMART"/>
    <s v="USD"/>
    <s v=""/>
    <s v=""/>
    <s v=""/>
    <s v="Reschedule within the logistical agreement"/>
    <s v="1"/>
    <s v=""/>
    <s v=""/>
    <s v=""/>
    <s v="0"/>
    <s v=""/>
    <s v=""/>
    <s v=""/>
    <s v=""/>
    <s v="006944334"/>
    <s v=""/>
    <s v=""/>
  </r>
  <r>
    <d v="2024-11-01T00:00:00"/>
    <x v="12"/>
    <n v="165889"/>
    <s v="Port Strike + Vessel delay"/>
    <s v="VW"/>
    <d v="2024-11-01T00:00:00"/>
    <s v="Pinhal"/>
    <s v="Inbound Premium"/>
    <n v="410.71"/>
    <n v="410.71"/>
    <n v="5.7474773236967089E-4"/>
    <s v="PORT-PORT DELAYS / STRIKE"/>
    <s v="Normal"/>
    <s v="APTIV MANUFATURA E SERVICOS DE-727173"/>
    <s v="Empresa de Transportes Covre-Dummy"/>
    <s v="Emergencial com a Covre, parada de linha devido ao atraso de ETA do navio CATHERINE C, processos M0748/24"/>
    <s v="EMPRESA DE TRANSPORTES COVRE"/>
    <s v="PTA-00194886"/>
    <s v="35386903;"/>
    <s v=";"/>
    <s v=";"/>
    <s v="Aptiv"/>
    <s v="Premium - Productive"/>
    <s v="bruno.g.silva2@aptiv.com"/>
    <s v="2024-10-31T07:12:27.39"/>
    <s v="2024-10-31T10:00:26.00"/>
    <s v="SA"/>
    <s v="Closed Not Recovered"/>
    <s v="0"/>
    <s v=""/>
    <s v="0"/>
    <s v="2024-10-31T00:00:00"/>
    <s v="10010"/>
    <s v="Q18"/>
    <s v=""/>
    <s v=""/>
    <s v="Non-Recoverable"/>
    <s v=""/>
    <s v="410.71"/>
    <s v=""/>
    <s v="R. Hercílio Camargo Barbosa, 207"/>
    <s v="Santos"/>
    <s v="Dummy"/>
    <s v="BR"/>
    <s v="SA"/>
    <s v="Sao Paulo"/>
    <s v="11000000"/>
    <s v="JOSE MONFARDINI N 3 845 LOTEAMENTO"/>
    <s v="ESPIRITO SANTO DO PINHAL"/>
    <s v="727173"/>
    <s v="BR"/>
    <s v="SA"/>
    <s v="SP"/>
    <s v="13990000"/>
    <s v="SPS"/>
    <s v="Approved"/>
    <s v="Edilson, Geraldo"/>
    <s v="2024-10-31T10:00:26.00"/>
    <s v="0"/>
    <s v="EMPRESA DE TRANSPORTES COVRE"/>
    <s v=""/>
    <s v=""/>
    <s v="Significant_event"/>
    <s v=""/>
    <s v="Personal Estimate"/>
    <s v="Personal Estimate"/>
    <s v=""/>
    <s v=""/>
    <s v="0 Days 2 Hr 47 Min "/>
    <s v="500"/>
    <s v="Approved -  ;"/>
    <s v="410.71"/>
    <s v="410.71"/>
    <s v=";"/>
    <s v=";"/>
    <s v=";"/>
    <s v="BR"/>
    <s v="VW GP 23X"/>
    <s v="USD"/>
    <s v=""/>
    <s v=""/>
    <s v=""/>
    <s v="15504142"/>
    <s v="1"/>
    <s v=""/>
    <s v=""/>
    <s v=""/>
    <s v="0"/>
    <s v=""/>
    <s v=""/>
    <s v=""/>
    <s v=""/>
    <s v=""/>
    <s v=""/>
    <s v=""/>
  </r>
  <r>
    <d v="2024-11-01T00:00:00"/>
    <x v="12"/>
    <n v="166019"/>
    <s v="Port Strike + Vessel delay"/>
    <s v="PSA"/>
    <d v="2024-11-04T00:00:00"/>
    <s v="Paraisopolis"/>
    <s v="Inbound Premium"/>
    <n v="1160"/>
    <n v="1160"/>
    <n v="1.6233044472957032E-3"/>
    <s v="PORT-PORT DELAYS / STRIKE"/>
    <s v="Normal"/>
    <s v="APTIV MANUFATURA E SERVICOS DE-724381"/>
    <s v="EUROSTYLE SYSTEMS TANGER-7102121"/>
    <s v="PORT DELAYS"/>
    <s v="DSV UTI Air &amp; Sea Agenciamento de Transportes"/>
    <s v="PTA-00195986"/>
    <s v="13979398;"/>
    <s v=";"/>
    <s v=";"/>
    <s v="Aptiv"/>
    <s v="Premium - Productive"/>
    <s v="gislene.de.fatima.clemente@aptiv.com"/>
    <s v="2024-11-01T01:55:32.06"/>
    <s v="2024-11-07T05:39:20.00"/>
    <s v="SA"/>
    <s v="Closed Not Recovered"/>
    <s v="0"/>
    <s v=""/>
    <s v="0"/>
    <s v=""/>
    <s v="10012"/>
    <s v="Q11"/>
    <s v=""/>
    <s v=""/>
    <s v="Non-Recoverable"/>
    <s v=""/>
    <s v="1160"/>
    <s v=""/>
    <s v="ILOT 108"/>
    <s v="TANGER"/>
    <s v="7102121"/>
    <s v="MA"/>
    <s v="EMEA"/>
    <s v="01"/>
    <s v="90090"/>
    <s v="AVENIDA AVELINO RIBEIRO, 900"/>
    <s v="PARAISOPOLIS"/>
    <s v="724381"/>
    <s v="BR"/>
    <s v="SA"/>
    <s v="MG"/>
    <s v="37660-000"/>
    <s v="SPS"/>
    <s v="Approved"/>
    <s v="Flores, Lorena"/>
    <s v="2024-11-07T05:39:20.00"/>
    <s v="0"/>
    <s v=""/>
    <s v=""/>
    <s v=""/>
    <s v="Significant_event"/>
    <s v=""/>
    <s v="Invoice"/>
    <s v=""/>
    <s v=""/>
    <s v=""/>
    <s v="6 Days 3 Hr 43 Min "/>
    <s v=""/>
    <s v="Approved -  ;; Approved -  ;; Approved -  ;; Approved - Approved by Teams 11/7. ;"/>
    <s v="1160"/>
    <s v="1160"/>
    <s v=";"/>
    <s v=";"/>
    <s v=";"/>
    <s v="BR"/>
    <s v="PRINCIPAL K0"/>
    <s v="USD"/>
    <s v=""/>
    <s v=""/>
    <s v=""/>
    <s v="PORT DELAYS"/>
    <s v="1"/>
    <s v=""/>
    <s v=""/>
    <s v=""/>
    <s v="0"/>
    <s v=""/>
    <s v=""/>
    <s v=""/>
    <s v=""/>
    <s v="763109915"/>
    <s v=""/>
    <s v=""/>
  </r>
  <r>
    <d v="2024-11-01T00:00:00"/>
    <x v="0"/>
    <n v="166154"/>
    <s v="Project - prototypes/ samples - recovered"/>
    <s v="CNH COMBINE"/>
    <d v="2024-11-01T00:00:00"/>
    <s v="Paraisopolis"/>
    <s v="Inbound Premium"/>
    <n v="100"/>
    <n v="100"/>
    <n v="1.3994003855997441E-4"/>
    <s v="E1P-Prototypes/Samples"/>
    <s v="Cost Recovery"/>
    <s v="APTIV MANUFATURA E SERVICOS DE-724381"/>
    <s v="CHIEF ENTERPRISES INC-767169"/>
    <s v="Parts for project development. Freight will be absorbed at the SC 944-24 quotation."/>
    <s v="DHL Express SA"/>
    <s v="PTA-00196897"/>
    <s v="PE630502;"/>
    <s v=";"/>
    <s v=";"/>
    <s v="Aptiv"/>
    <s v="Premium - Productive"/>
    <s v="Stefany.Tressoldi@aptiv.com"/>
    <s v="2024-11-01T07:13:48.59"/>
    <s v="2024-11-12T05:30:54.00"/>
    <s v="SA"/>
    <s v="Closed Recovered"/>
    <s v="0"/>
    <s v=""/>
    <s v="100"/>
    <s v="2024-11-01T00:00:00"/>
    <s v="10012"/>
    <s v="Q11"/>
    <s v=""/>
    <s v="100"/>
    <s v="Recoverable"/>
    <s v=""/>
    <s v="100"/>
    <s v="USD"/>
    <s v="545 WEST LAKE STREET"/>
    <s v="ELMHURST"/>
    <s v="767169"/>
    <s v="US"/>
    <s v="NA"/>
    <s v="IL"/>
    <s v="60126"/>
    <s v="AVENIDA AVELINO RIBEIRO, 900"/>
    <s v="PARAISOPOLIS"/>
    <s v="724381"/>
    <s v="BR"/>
    <s v="SA"/>
    <s v="MG"/>
    <s v="37660-000"/>
    <s v="SPS"/>
    <s v="Approved"/>
    <s v="Edilson, Geraldo"/>
    <s v="2024-11-12T05:30:54.00"/>
    <s v="0"/>
    <s v=""/>
    <s v=""/>
    <s v=""/>
    <s v="Aptiv"/>
    <s v=""/>
    <s v="Invoice"/>
    <s v="Invoice"/>
    <s v=""/>
    <s v=""/>
    <s v="10 Days 22 Hr 17 Min "/>
    <s v="500"/>
    <s v="Approved -  ;; Approved -  ;"/>
    <s v="100"/>
    <s v="100"/>
    <s v=";"/>
    <s v=";"/>
    <s v=";"/>
    <s v="BR"/>
    <s v="ARO24"/>
    <s v="USD"/>
    <s v=""/>
    <s v=""/>
    <s v=""/>
    <s v="DPP7759 "/>
    <s v="1"/>
    <s v="1"/>
    <s v=""/>
    <s v=""/>
    <s v="0"/>
    <s v=""/>
    <s v=""/>
    <s v=""/>
    <s v=""/>
    <s v=""/>
    <s v=""/>
    <s v=""/>
  </r>
  <r>
    <d v="2024-11-01T00:00:00"/>
    <x v="3"/>
    <n v="166278"/>
    <s v="Customer Rescheduled"/>
    <s v="VW"/>
    <d v="2024-11-22T00:00:00"/>
    <s v="Pinhal"/>
    <s v="Inbound Premium"/>
    <n v="2338.9"/>
    <n v="2338.9"/>
    <n v="3.2730575618792413E-3"/>
    <s v="S2-External Customer driven schedule changes"/>
    <s v="Cost Recovery Pending"/>
    <s v="APTIV MANUFATURA E SERVICOS DE-728338"/>
    <s v="HONGFA TECHNOLOGY CO., LTD.-1089328"/>
    <s v="Air required due to the customer's EDI error, we have their OK for cost recovery."/>
    <s v="DSV UTI Air &amp; Sea Agenciamento de Transportes"/>
    <s v="PTA-00199763"/>
    <s v="15504141;"/>
    <s v=";"/>
    <s v=";"/>
    <s v="Customer"/>
    <s v="Premium - Productive"/>
    <s v="rodrigo.perez@aptiv.com"/>
    <s v="2024-11-21T03:41:21.79"/>
    <s v="2024-11-28T05:55:43.51"/>
    <s v="SA"/>
    <s v="Open"/>
    <s v="0"/>
    <s v=""/>
    <s v="0"/>
    <s v="2024-11-21T00:00:00"/>
    <s v="10010"/>
    <s v="Q18"/>
    <s v=""/>
    <s v="2382.39"/>
    <s v="Recoverable"/>
    <s v=""/>
    <s v="2338.9"/>
    <s v="USD"/>
    <s v="NO.564, DONGLIN ROAD, JIMEI DISTRICT"/>
    <s v="XIAMEN"/>
    <s v="1089328"/>
    <s v="CN"/>
    <s v="AP"/>
    <s v="35"/>
    <s v="361021"/>
    <s v="JOSE MONFARDINI N 3 845 LOTEAMENTO"/>
    <s v="ESPIRITO SANTO DO PINHAL"/>
    <s v="728338"/>
    <s v="BR"/>
    <s v="SA"/>
    <s v="SP"/>
    <s v="13990000"/>
    <s v="SPS"/>
    <s v="Approved"/>
    <s v="Flores, Lorena"/>
    <s v="2024-11-27T07:01:33.00"/>
    <s v="0"/>
    <s v="DHL Express SA"/>
    <s v="9902000894"/>
    <s v=""/>
    <s v="Customer"/>
    <s v=""/>
    <s v="Personal Estimate"/>
    <s v="Personal Estimate"/>
    <s v="VW"/>
    <s v=""/>
    <s v="6 Days 3 Hr 20 Min "/>
    <s v=""/>
    <s v="Approved -  ;; Approved -  ;; Approved -  ;; Approved -  ;; Approved - Approved by Teams 11/27. ;"/>
    <s v="2338.9"/>
    <s v="2338.9"/>
    <s v=";"/>
    <s v=";"/>
    <s v=";"/>
    <s v="BR"/>
    <s v="MOTOR TAOS"/>
    <s v="USD"/>
    <s v=""/>
    <s v=""/>
    <s v=""/>
    <s v="15504143"/>
    <s v="1"/>
    <s v="1"/>
    <s v=""/>
    <s v=""/>
    <s v="0"/>
    <s v=""/>
    <s v=""/>
    <s v=""/>
    <s v=""/>
    <s v="545268450"/>
    <s v=""/>
    <s v=""/>
  </r>
  <r>
    <d v="2024-11-01T00:00:00"/>
    <x v="12"/>
    <n v="166359"/>
    <s v="Port Strike + Vessel delay"/>
    <s v="PSA"/>
    <d v="2024-11-05T00:00:00"/>
    <s v="Paraisopolis"/>
    <s v="Inbound Premium"/>
    <n v="398.38"/>
    <n v="395"/>
    <n v="5.5749312561522606E-4"/>
    <s v="PORT-PORT DELAYS / STRIKE"/>
    <s v="Normal"/>
    <s v="APTIV MANUFATURA E SERVICOS DE-724381"/>
    <s v="VM INDUSTRIES-1056996"/>
    <s v="Atraso processo M0888/24 - Navio CAPEAKRITAS"/>
    <s v="DHL Express SA"/>
    <s v="PTA-00196896"/>
    <s v="13879008;"/>
    <s v=";"/>
    <s v=";"/>
    <s v="Aptiv"/>
    <s v="Premium - Productive"/>
    <s v="lua.barbosa.ribeiro@aptiv.com"/>
    <s v="2024-11-04T04:47:49.25"/>
    <s v="2024-11-13T05:52:48.04"/>
    <s v="SA"/>
    <s v="Closed Not Recovered"/>
    <s v="0"/>
    <s v=""/>
    <s v="398.38"/>
    <s v="2024-11-12T00:00:00"/>
    <s v="10012"/>
    <s v="Q11"/>
    <s v=""/>
    <s v="398.38"/>
    <s v="Non-Recoverable"/>
    <s v=""/>
    <s v="395"/>
    <s v="USD"/>
    <s v="8 RUE D ALEMBERT"/>
    <s v="VILLEMUR SUR TARN"/>
    <s v="1056996"/>
    <s v="FR"/>
    <s v="EMEA"/>
    <s v="OCC"/>
    <s v="31340"/>
    <s v="AVENIDA AVELINO RIBEIRO, 900"/>
    <s v="PARAISOPOLIS"/>
    <s v="724381"/>
    <s v="BR"/>
    <s v="SA"/>
    <s v="MG"/>
    <s v="37660-000"/>
    <s v="SPS"/>
    <s v="Approved"/>
    <s v="Edilson, Geraldo"/>
    <s v="2024-11-12T05:30:28.00"/>
    <s v="0"/>
    <s v=""/>
    <s v="4064770091"/>
    <s v=""/>
    <s v="Significant_event"/>
    <s v=""/>
    <s v="Invoice"/>
    <s v="Invoice"/>
    <s v=""/>
    <s v=""/>
    <s v="8 Days 0 Hr 42 Min "/>
    <s v="500"/>
    <s v="Approved -  ;; Approved -  ;"/>
    <s v="398.38"/>
    <s v="398.38"/>
    <s v=";"/>
    <s v=";"/>
    <s v=";"/>
    <s v="BR"/>
    <s v="BODY SMART"/>
    <s v="USD"/>
    <s v=""/>
    <s v=""/>
    <s v=""/>
    <s v="13879009"/>
    <s v="1"/>
    <s v="1"/>
    <s v=""/>
    <s v=""/>
    <s v="0"/>
    <s v=""/>
    <s v=""/>
    <s v=""/>
    <s v=""/>
    <s v="261486339"/>
    <s v=""/>
    <s v=""/>
  </r>
  <r>
    <d v="2024-11-01T00:00:00"/>
    <x v="3"/>
    <n v="166419"/>
    <s v="Customer Rescheduled"/>
    <s v="PSA"/>
    <d v="2024-11-05T00:00:00"/>
    <s v="Paraisopolis"/>
    <s v="Inbound Premium"/>
    <n v="506.35"/>
    <n v="475.57"/>
    <n v="7.0858638524843047E-4"/>
    <s v="PC-Plant PC Resp"/>
    <s v="Cost Recovery"/>
    <s v="APTIV MANUFATURA E SERVICOS DE-724381"/>
    <s v="APTIV CENTEC I (FW98)-733972"/>
    <s v="REPROGRAMA DENTRO DO PROTOCOLO LOGISTICO"/>
    <s v="DHL Express SA"/>
    <s v="PTA-00196895"/>
    <s v="33257519;"/>
    <s v=";"/>
    <s v=";"/>
    <s v="Aptiv"/>
    <s v="Premium - Productive"/>
    <s v="Moraes.Arnaldo@aptiv.com"/>
    <s v="2024-11-04T06:21:11.69"/>
    <s v="2024-11-21T04:43:05.33"/>
    <s v="SA"/>
    <s v="Closed Not Recovered"/>
    <s v="0"/>
    <s v=""/>
    <s v="506.35"/>
    <s v=""/>
    <s v="10012"/>
    <s v="Q11"/>
    <s v=""/>
    <s v="506.35"/>
    <s v="Non-Recoverable"/>
    <s v=""/>
    <s v="475.57"/>
    <s v="USD"/>
    <s v="CARRETERA SALTILLO PIEDRAS NEGRAS K"/>
    <s v="RAMOS ARIZPE"/>
    <s v="733972"/>
    <s v="MX"/>
    <s v="NA"/>
    <s v="COA"/>
    <s v="25900"/>
    <s v="AVENIDA AVELINO RIBEIRO, 900"/>
    <s v="PARAISOPOLIS"/>
    <s v="724381"/>
    <s v="BR"/>
    <s v="SA"/>
    <s v="MG"/>
    <s v="37660-000"/>
    <s v="SPS"/>
    <s v="Approved"/>
    <s v="Edilson, Geraldo"/>
    <s v="2024-11-12T05:30:26.00"/>
    <s v="0"/>
    <s v=""/>
    <s v="1252402141"/>
    <s v=""/>
    <s v="Aptiv"/>
    <s v=""/>
    <s v="Invoice"/>
    <s v="Invoice"/>
    <s v=""/>
    <s v=""/>
    <s v="7 Days 23 Hr 9 Min "/>
    <s v="500"/>
    <s v="Approved -  ;; Approved -  ;"/>
    <s v="506.35"/>
    <s v="506.35"/>
    <s v=";"/>
    <s v=";"/>
    <s v=";"/>
    <s v="BR"/>
    <s v="CC22,CC24, SMART"/>
    <s v="USD"/>
    <s v=""/>
    <s v=""/>
    <s v=""/>
    <s v="33257537, 15419715, 33257488"/>
    <s v="1"/>
    <s v="1"/>
    <s v=""/>
    <s v=""/>
    <s v="0"/>
    <s v=""/>
    <s v=""/>
    <s v=""/>
    <s v=""/>
    <s v=""/>
    <s v=""/>
    <s v=""/>
  </r>
  <r>
    <d v="2024-11-01T00:00:00"/>
    <x v="3"/>
    <n v="166434"/>
    <s v="Customer Rescheduled"/>
    <s v="PSA"/>
    <d v="2024-11-05T00:00:00"/>
    <s v="Paraisopolis"/>
    <s v="Inbound Premium"/>
    <n v="480"/>
    <n v="480"/>
    <n v="6.7171218508787719E-4"/>
    <s v="PC-Plant PC Resp"/>
    <s v="Normal"/>
    <s v="APTIV MANUFATURA E SERVICOS DE-733223"/>
    <s v="santos-Dummy"/>
    <s v="Reprograma interno dentro do protocolo logístico."/>
    <s v="EMPRESA DE TRANSPORTES COVRE"/>
    <s v="PTA-00196894"/>
    <s v="10846938;"/>
    <s v=";"/>
    <s v=";"/>
    <s v="Aptiv"/>
    <s v="Premium - Productive"/>
    <s v="gislene.de.fatima.clemente@aptiv.com"/>
    <s v="2024-11-04T07:30:09.00"/>
    <s v="2024-11-12T05:29:57.00"/>
    <s v="SA"/>
    <s v="Closed Recovered"/>
    <s v="0"/>
    <s v=""/>
    <s v="0"/>
    <s v="2024-11-05T00:00:00"/>
    <s v="10012"/>
    <s v="Q11"/>
    <s v=""/>
    <s v=""/>
    <s v="Non-Recoverable"/>
    <s v=""/>
    <s v="480"/>
    <s v=""/>
    <s v="porto santos"/>
    <s v="Santos"/>
    <s v="Dummy"/>
    <s v="BR"/>
    <s v="SA"/>
    <s v="São Paulo"/>
    <s v="1"/>
    <s v="AVENIDA AVELINO RIBEIRO, 900"/>
    <s v="PARAISOPOLIS"/>
    <s v="733223"/>
    <s v="BR"/>
    <s v="SA"/>
    <s v="MG"/>
    <s v="37660-000"/>
    <s v="SPS"/>
    <s v="Approved"/>
    <s v="Edilson, Geraldo"/>
    <s v="2024-11-12T05:29:57.00"/>
    <s v="0"/>
    <s v=""/>
    <s v=""/>
    <s v=""/>
    <s v="Aptiv"/>
    <s v=""/>
    <s v="Invoice"/>
    <s v=""/>
    <s v=""/>
    <s v=""/>
    <s v="7 Days 21 Hr 59 Min "/>
    <s v="500"/>
    <s v="Approved -  ;; Approved -  ;"/>
    <s v="480"/>
    <s v="480"/>
    <s v=";"/>
    <s v=";"/>
    <s v=";"/>
    <s v="BR"/>
    <s v="BODY CC24"/>
    <s v="USD"/>
    <s v=""/>
    <s v=""/>
    <s v=""/>
    <s v="Reprograma interno dentro do protocolo logístico."/>
    <s v="1"/>
    <s v=""/>
    <s v=""/>
    <s v=""/>
    <s v="0"/>
    <s v=""/>
    <s v=""/>
    <s v=""/>
    <s v=""/>
    <s v=""/>
    <s v=""/>
    <s v=""/>
  </r>
  <r>
    <d v="2024-11-01T00:00:00"/>
    <x v="3"/>
    <n v="166532"/>
    <s v="Customer Rescheduled"/>
    <s v="FIAT"/>
    <d v="2024-11-06T00:00:00"/>
    <s v="Ouros"/>
    <s v="Inbound Premium"/>
    <n v="640"/>
    <n v="640"/>
    <n v="8.9561624678383622E-4"/>
    <s v="B2-Behind Schedule-Aptiv"/>
    <s v="Normal"/>
    <s v="APTIV MANUFATURA E SERVICOS DE-743893"/>
    <s v="A RAYMOND ITALIANA S R L-765496"/>
    <s v="Increase of customer - Within the logistics protocol."/>
    <s v="DHL Express SA"/>
    <s v="PTA-00196899"/>
    <s v="10847611;"/>
    <s v=";"/>
    <s v=";"/>
    <s v="Aptiv"/>
    <s v="Premium - Productive"/>
    <s v="lua.barbosa.ribeiro@aptiv.com"/>
    <s v="2024-11-05T11:30:54.05"/>
    <s v="2024-11-13T05:09:51.01"/>
    <s v="SA"/>
    <s v="Closed Not Recovered"/>
    <s v="0"/>
    <s v=""/>
    <s v="0"/>
    <s v="2024-11-13T00:00:00"/>
    <s v="10023"/>
    <s v="Q11"/>
    <s v=""/>
    <s v="368"/>
    <s v="Non-Recoverable"/>
    <s v=""/>
    <s v="640"/>
    <s v="USD"/>
    <s v="STRADA COMPLANARE 26"/>
    <s v="CARISIO"/>
    <s v="765496"/>
    <s v="IT"/>
    <s v="EMEA"/>
    <s v="VC"/>
    <s v="13040"/>
    <s v="TV ANTONIO E FONSECA 250 BAIRRO"/>
    <s v="CONCEICAO DOS OUROS"/>
    <s v="743893"/>
    <s v="BR"/>
    <s v="SA"/>
    <s v="MG"/>
    <s v="37548-000"/>
    <s v="SPS"/>
    <s v="Approved"/>
    <s v="Naus, Angelica"/>
    <s v="2024-11-12T05:42:21.00"/>
    <s v="0"/>
    <s v=""/>
    <s v="3096970251"/>
    <s v=""/>
    <s v="Aptiv"/>
    <s v=""/>
    <s v="Invoice"/>
    <s v="Invoice"/>
    <s v=""/>
    <s v=""/>
    <s v="7 Days 6 Hr 11 Min "/>
    <s v="800"/>
    <s v="Approved -  ;; Approved -  ;; Approved -  ;; Approved -  ;"/>
    <s v="640"/>
    <s v="640"/>
    <s v=";"/>
    <s v=";"/>
    <s v=";"/>
    <s v="BR"/>
    <s v="POSTERIOR X6H"/>
    <s v="USD"/>
    <s v=""/>
    <s v=""/>
    <s v=""/>
    <s v="15341049; 35703726"/>
    <s v="1"/>
    <s v="1"/>
    <s v=""/>
    <s v=""/>
    <s v="0"/>
    <s v=""/>
    <s v=""/>
    <s v=""/>
    <s v=""/>
    <s v=""/>
    <s v=""/>
    <s v=""/>
  </r>
  <r>
    <d v="2024-11-01T00:00:00"/>
    <x v="3"/>
    <n v="166533"/>
    <s v="Customer Rescheduled"/>
    <s v="FIAT"/>
    <d v="2024-11-05T00:00:00"/>
    <s v="Ouros"/>
    <s v="Inbound Premium"/>
    <n v="1540.55"/>
    <n v="1540.55"/>
    <n v="2.1558462640356856E-3"/>
    <s v="PC-Plant PC Resp"/>
    <s v="Normal"/>
    <s v="Paraisopolis-10012"/>
    <s v="A.E.C. SRL-7028240"/>
    <s v="Reprogramming within the Logistics protocol"/>
    <s v="Expeditors International"/>
    <s v="PTA-00197148"/>
    <s v="33297922;"/>
    <s v=";"/>
    <s v=";"/>
    <s v="Aptiv"/>
    <s v="Premium - Productive"/>
    <s v="rodrigo.fernandes@aptiv.com"/>
    <s v="2024-11-05T11:31:05.91"/>
    <s v="2024-11-13T03:46:14.00"/>
    <s v="SA"/>
    <s v="Closed Not Recovered"/>
    <s v="0"/>
    <s v=""/>
    <s v="0"/>
    <s v=""/>
    <s v="10023"/>
    <s v="Q11"/>
    <s v=""/>
    <s v=""/>
    <s v="Non-Recoverable"/>
    <s v=""/>
    <s v="1422.22"/>
    <s v=""/>
    <s v="STRADA DEL FRANCESE 99"/>
    <s v="TORINO"/>
    <s v="7028240"/>
    <s v="IT"/>
    <s v="EMEA"/>
    <s v="TO"/>
    <s v="10156"/>
    <s v="Av. Avelino Ribeiro, 900"/>
    <s v="PARAISOPOLIS"/>
    <s v="10012"/>
    <s v="BR"/>
    <s v="SA"/>
    <s v="Minas Gerais"/>
    <s v="37660-000"/>
    <s v="SPS"/>
    <s v="Approved"/>
    <s v="Flores, Lorena"/>
    <s v="2024-11-13T03:46:14.00"/>
    <s v="0"/>
    <s v=""/>
    <s v=""/>
    <s v=""/>
    <s v="Aptiv"/>
    <s v=""/>
    <s v="Invoice"/>
    <s v=""/>
    <s v=""/>
    <s v=""/>
    <s v="8 Days 4 Hr 15 Min "/>
    <s v=""/>
    <s v="Approved -  ;; Approved -  ;; Approved -  ;; Approved -  ;; Approved - Approved by Teams 11/13. ;"/>
    <s v="1540.55"/>
    <s v="1540.55"/>
    <s v=";"/>
    <s v=";"/>
    <s v=";"/>
    <s v="BR"/>
    <s v="PAINEL E VÃO MOTOR"/>
    <s v="EUR"/>
    <s v=""/>
    <s v=""/>
    <s v=""/>
    <s v="Reprograma dentro do protocolo Logistico. PN's: 33297922, 33390617"/>
    <s v="1.0832"/>
    <s v=""/>
    <s v=""/>
    <s v=""/>
    <s v="0"/>
    <s v=""/>
    <s v=""/>
    <s v=""/>
    <s v=""/>
    <s v="447580440"/>
    <s v=""/>
    <s v=""/>
  </r>
  <r>
    <d v="2024-11-01T00:00:00"/>
    <x v="3"/>
    <n v="166535"/>
    <s v="Customer Rescheduled"/>
    <s v="JOHN DEERE"/>
    <d v="2024-11-05T00:00:00"/>
    <s v="Paraisopolis"/>
    <s v="Inbound Premium"/>
    <n v="49.97"/>
    <n v="49.97"/>
    <n v="6.9928037268419211E-5"/>
    <s v="PC-Plant PC Resp"/>
    <s v="Normal"/>
    <s v="Paraisopolis-10012"/>
    <s v="ITT CANNON GESELLSCHAFT MIT BESCHRA-1032423"/>
    <s v="Reprograma dentro do protocolo Logistico"/>
    <s v="DHL Express SA"/>
    <s v="PTA-00195554"/>
    <s v="15365713;"/>
    <s v=";"/>
    <s v=";"/>
    <s v="Aptiv"/>
    <s v="Premium - Productive"/>
    <s v="rodrigo.fernandes@aptiv.com"/>
    <s v="2024-11-05T11:45:30.07"/>
    <s v="2024-11-05T04:03:43.00"/>
    <s v="SA"/>
    <s v="Closed Not Recovered"/>
    <s v="0"/>
    <s v=""/>
    <s v="0"/>
    <s v=""/>
    <s v="10012"/>
    <s v="Q11"/>
    <s v=""/>
    <s v=""/>
    <s v="Non-Recoverable"/>
    <s v=""/>
    <s v="49.97"/>
    <s v=""/>
    <s v="CANNONSTR. 1"/>
    <s v="WEINSTADT"/>
    <s v="1032423"/>
    <s v="DE"/>
    <s v="EMEA"/>
    <s v="BW"/>
    <s v="71384"/>
    <s v="Av. Avelino Ribeiro, 900"/>
    <s v="PARAISOPOLIS"/>
    <s v="10012"/>
    <s v="BR"/>
    <s v="SA"/>
    <s v="Minas Gerais"/>
    <s v="37660-000"/>
    <s v="SPS"/>
    <s v="Approved"/>
    <s v="Carvalho, Eliane R"/>
    <s v="2024-11-05T04:03:43.00"/>
    <s v="0"/>
    <s v=""/>
    <s v=""/>
    <s v=""/>
    <s v="Aptiv"/>
    <s v=""/>
    <s v="Invoice"/>
    <s v=""/>
    <s v=""/>
    <s v=""/>
    <s v="0 Days 4 Hr 18 Min "/>
    <s v="250"/>
    <s v="Approved -  ;; Approved -  ;"/>
    <s v="49.97"/>
    <s v="49.97"/>
    <s v=";"/>
    <s v=";"/>
    <s v=";"/>
    <s v="BR"/>
    <s v="6M"/>
    <s v="USD"/>
    <s v=""/>
    <s v=""/>
    <s v=""/>
    <s v="Reprograma dentro do protocolo Logistico"/>
    <s v="1"/>
    <s v=""/>
    <s v=""/>
    <s v=""/>
    <s v="0"/>
    <s v=""/>
    <s v=""/>
    <s v=""/>
    <s v=""/>
    <s v="493378544"/>
    <s v=""/>
    <s v=""/>
  </r>
  <r>
    <d v="2024-11-01T00:00:00"/>
    <x v="0"/>
    <n v="166537"/>
    <s v="Project - prototypes/ samples - recovered"/>
    <s v="CNH COMBINE"/>
    <d v="2024-11-05T00:00:00"/>
    <s v="Paraisopolis"/>
    <s v="Inbound Premium"/>
    <n v="120"/>
    <n v="120"/>
    <n v="1.679280462719693E-4"/>
    <s v="E1P-Prototypes/Samples"/>
    <s v="Cost Recovery"/>
    <s v="APTIV MANUFATURA E SERVICOS DE-724381"/>
    <s v="SERENDIPITY ELECTRONICS-749804"/>
    <s v="Parts for project development. Freight will be absorbed at the Sc 944-24 quotation."/>
    <s v="DHL Express SA"/>
    <s v="PTA-00195555"/>
    <s v="PE630254;"/>
    <s v=";"/>
    <s v=";"/>
    <s v="Customer"/>
    <s v="Premium - Productive"/>
    <s v="Stefany.Tressoldi@aptiv.com"/>
    <s v="2024-11-05T11:55:44.42"/>
    <s v="2024-11-05T04:04:16.00"/>
    <s v="SA"/>
    <s v="Closed Recovered"/>
    <s v="0"/>
    <s v=""/>
    <s v="120"/>
    <s v=""/>
    <s v="10012"/>
    <s v="Q11"/>
    <s v=""/>
    <s v="120"/>
    <s v="Recoverable"/>
    <s v=""/>
    <s v="120"/>
    <s v="USD"/>
    <s v="152 E MAIN ST"/>
    <s v="HUNTINGTON"/>
    <s v="749804"/>
    <s v="US"/>
    <s v="NA"/>
    <s v="NY"/>
    <s v="11743-2958"/>
    <s v="AVENIDA AVELINO RIBEIRO, 900"/>
    <s v="PARAISOPOLIS"/>
    <s v="724381"/>
    <s v="BR"/>
    <s v="SA"/>
    <s v="MG"/>
    <s v="37660-000"/>
    <s v="SPS"/>
    <s v="Approved"/>
    <s v="Carvalho, Eliane R"/>
    <s v="2024-11-05T04:04:16.00"/>
    <s v="0"/>
    <s v=""/>
    <s v=""/>
    <s v=""/>
    <s v="Aptiv"/>
    <s v=""/>
    <s v="Invoice"/>
    <s v="Invoice"/>
    <s v="CNH COMBINE"/>
    <s v=""/>
    <s v="0 Days 4 Hr 8 Min "/>
    <s v="250"/>
    <s v="Approved -  ;; Approved -  ;"/>
    <s v="120"/>
    <s v="120"/>
    <s v=";"/>
    <s v=";"/>
    <s v=";"/>
    <s v="BR"/>
    <s v="ARO24"/>
    <s v="USD"/>
    <s v=""/>
    <s v=""/>
    <s v=""/>
    <s v="DPP77505 "/>
    <s v="1"/>
    <s v="1"/>
    <s v=""/>
    <s v=""/>
    <s v="0"/>
    <s v=""/>
    <s v=""/>
    <s v=""/>
    <s v=""/>
    <s v=""/>
    <s v=""/>
    <s v=""/>
  </r>
  <r>
    <d v="2024-11-01T00:00:00"/>
    <x v="9"/>
    <n v="166567"/>
    <s v="P&amp;A"/>
    <s v="PSA"/>
    <d v="2024-11-05T00:00:00"/>
    <s v="Paraisopolis"/>
    <s v="Inbound Premium"/>
    <n v="44.31"/>
    <n v="41.47"/>
    <n v="6.2007431085924666E-5"/>
    <s v="OOOT-Other/Sales"/>
    <s v="Normal"/>
    <s v="APTIV MANUFATURA E SERVICOS DE-724381"/>
    <s v="APTIV CONNECTION SYSTEMS HUNGARY-723529"/>
    <s v="Material critico para montagem de peças de P&amp;A CONFORME PROGRAMAÇÃO RECEBIDA DO CLIENTE"/>
    <s v="DHL Express SA"/>
    <s v="PTA-00195551"/>
    <s v="13958494;"/>
    <s v="20;"/>
    <s v="2.00;"/>
    <s v="Aptiv"/>
    <s v="Premium - Productive"/>
    <s v="Alex.O.Lima@aptiv.com"/>
    <s v="2024-11-05T01:47:18.28"/>
    <s v="2024-11-19T07:29:31.63"/>
    <s v="SA"/>
    <s v="Closed Not Recovered"/>
    <s v="0"/>
    <s v=""/>
    <s v="44.31"/>
    <s v=""/>
    <s v="10012"/>
    <s v="Q11"/>
    <s v=""/>
    <s v="44.31"/>
    <s v="Non-Recoverable"/>
    <s v=""/>
    <s v="41.47"/>
    <s v="USD"/>
    <s v="BUZAVIRAG UT 13"/>
    <s v="TATABANYA"/>
    <s v="723529"/>
    <s v="HU"/>
    <s v="EMEA"/>
    <s v="11"/>
    <s v="2800"/>
    <s v="AVENIDA AVELINO RIBEIRO, 900"/>
    <s v="PARAISOPOLIS"/>
    <s v="724381"/>
    <s v="BR"/>
    <s v="SA"/>
    <s v="MG"/>
    <s v="37660-000"/>
    <s v="SPS"/>
    <s v="Approved"/>
    <s v="Carvalho, Eliane R"/>
    <s v="2024-11-05T04:02:14.00"/>
    <s v="0"/>
    <s v="DHL Express SA"/>
    <s v="3836005552"/>
    <s v=""/>
    <s v="Aptiv"/>
    <s v=""/>
    <s v="Invoice"/>
    <s v="Invoice"/>
    <s v="PSA"/>
    <s v=""/>
    <s v="0 Days 2 Hr 14 Min "/>
    <s v="250"/>
    <s v="Approved -  ;; Approved -  ;"/>
    <s v="44.31"/>
    <s v="44.31"/>
    <s v=";"/>
    <s v="30x20x20;"/>
    <s v=";"/>
    <s v="BR"/>
    <s v="AFTERMARKET"/>
    <s v="USD"/>
    <s v=""/>
    <s v=""/>
    <s v="Kg"/>
    <s v="Material critico para montagem de peças de P&amp;A conforme programa recebido do cliente"/>
    <s v="1"/>
    <s v="1"/>
    <s v=""/>
    <s v="41.47"/>
    <s v="41.47"/>
    <s v="USD"/>
    <s v="1"/>
    <s v=""/>
    <s v=""/>
    <s v=""/>
    <s v=""/>
    <s v=""/>
  </r>
  <r>
    <d v="2024-11-01T00:00:00"/>
    <x v="12"/>
    <n v="166692"/>
    <s v="Port Strike + Vessel delay"/>
    <s v="FIAT"/>
    <d v="2024-11-05T00:00:00"/>
    <s v="Ouros"/>
    <s v="Inbound Premium"/>
    <n v="480"/>
    <n v="480"/>
    <n v="6.7171218508787719E-4"/>
    <s v="PORT-PORT DELAYS / STRIKE"/>
    <s v="Cost Recovery"/>
    <s v="APTIV MANUFATURA E SERVICOS DE-724381"/>
    <s v="SANTOS-Dummy"/>
    <s v="Congestionamento Porto Santos - Processo M0834/24."/>
    <s v="EMPRESA DE TRANSPORTES COVRE"/>
    <s v="PTA-00196892"/>
    <s v="10820393;"/>
    <s v=";"/>
    <s v=";"/>
    <s v="Aptiv"/>
    <s v="Premium - Productive"/>
    <s v="lua.barbosa.ribeiro@aptiv.com"/>
    <s v="2024-11-05T06:28:51.73"/>
    <s v="2024-11-19T06:39:39.97"/>
    <s v="SA"/>
    <s v="Closed Not Recovered"/>
    <s v="0"/>
    <s v=""/>
    <s v="480"/>
    <s v="2024-11-06T00:00:00"/>
    <s v="10023"/>
    <s v="Q11"/>
    <s v=""/>
    <s v="480"/>
    <s v="Non-Recoverable"/>
    <s v=""/>
    <s v="480"/>
    <s v="USD"/>
    <s v="Porto Santos"/>
    <s v="Santos"/>
    <s v="Dummy"/>
    <s v="BR"/>
    <s v="SA"/>
    <s v="São Paulo"/>
    <s v="1"/>
    <s v="AVENIDA AVELINO RIBEIRO, 900"/>
    <s v="PARAISOPOLIS"/>
    <s v="724381"/>
    <s v="BR"/>
    <s v="SA"/>
    <s v="MG"/>
    <s v="37660-000"/>
    <s v="SPS"/>
    <s v="Approved"/>
    <s v="Edilson, Geraldo"/>
    <s v="2024-11-12T05:27:59.00"/>
    <s v="0"/>
    <s v=""/>
    <s v="N/A"/>
    <s v=""/>
    <s v="Significant_event"/>
    <s v=""/>
    <s v="Invoice"/>
    <s v="Invoice"/>
    <s v=""/>
    <s v=""/>
    <s v="6 Days 22 Hr 59 Min "/>
    <s v="500"/>
    <s v="Approved -  ;; Approved -  ;; Approved -  ;"/>
    <s v="480"/>
    <s v="480"/>
    <s v=";"/>
    <s v=";"/>
    <s v=";"/>
    <s v="BR"/>
    <s v="VÃO MOTOR X6H"/>
    <s v="USD"/>
    <s v=""/>
    <s v=""/>
    <s v=""/>
    <s v=""/>
    <s v="1"/>
    <s v="1"/>
    <s v=""/>
    <s v=""/>
    <s v="0"/>
    <s v=""/>
    <s v=""/>
    <s v=""/>
    <s v=""/>
    <s v=""/>
    <s v=""/>
    <s v=""/>
  </r>
  <r>
    <d v="2024-11-01T00:00:00"/>
    <x v="12"/>
    <n v="166792"/>
    <s v="Port Strike + Vessel delay (Wewire)"/>
    <s v="VW"/>
    <d v="2024-11-07T00:00:00"/>
    <s v="Pinhal"/>
    <s v="Inbound Premium"/>
    <n v="11230.93"/>
    <n v="9973.6299999999992"/>
    <n v="1.5716567772643734E-2"/>
    <s v="PORT-PORT DELAYS / STRIKE"/>
    <s v="Cost Recovery Pending"/>
    <s v="APTIV MANUFATURA E SERVICOS DE-728338"/>
    <s v="WEWIRE ACAMBARO MEXICO S DE R L DE-763274"/>
    <s v="Air required due to ETA delays at the Ports, caused by the global situation. Vessel affected Dalian Express"/>
    <s v="DHL Express SA"/>
    <s v="PTA-00197157"/>
    <s v="35374502;"/>
    <s v=";"/>
    <s v=";"/>
    <s v="Aptiv"/>
    <s v="Premium - Productive"/>
    <s v="rodrigo.perez@aptiv.com"/>
    <s v="2024-11-06T10:31:05.01"/>
    <s v="2024-11-14T05:05:53.06"/>
    <s v="SA"/>
    <s v="Open"/>
    <s v="0"/>
    <s v=""/>
    <s v="11230.93"/>
    <s v="2024-11-06T00:00:00"/>
    <s v="10010"/>
    <s v="Q18"/>
    <s v=""/>
    <s v="11230.93"/>
    <s v="Non-Recoverable"/>
    <s v=""/>
    <s v="9973.63"/>
    <s v="USD"/>
    <s v="CARRETERA ACAMABARO A TARANDACUAO K"/>
    <s v="ACAMABARO"/>
    <s v="763274"/>
    <s v="MX"/>
    <s v="NA"/>
    <s v="GT"/>
    <s v="38762"/>
    <s v="JOSE MONFARDINI N 3 845 LOTEAMENTO"/>
    <s v="ESPIRITO SANTO DO PINHAL"/>
    <s v="728338"/>
    <s v="BR"/>
    <s v="SA"/>
    <s v="SP"/>
    <s v="13990000"/>
    <s v="SPS"/>
    <s v="Approved"/>
    <s v="Casas, Carlos"/>
    <s v="2024-11-13T04:12:14.00"/>
    <s v="0"/>
    <s v="DHL Express SA"/>
    <s v="7380470064"/>
    <s v=""/>
    <s v="Significant_event"/>
    <s v=""/>
    <s v="Personal Estimate"/>
    <s v="Personal Estimate"/>
    <s v=""/>
    <s v=""/>
    <s v="7 Days 5 Hr 41 Min "/>
    <s v="500000"/>
    <s v="Approved -  ;; Approved -  ;; Approved -  ;; Approved - Approved by Teams 11/13. ;; Approved -  ;"/>
    <s v="11230.93"/>
    <s v="11230.93"/>
    <s v=";"/>
    <s v=";"/>
    <s v=";"/>
    <s v="BR"/>
    <s v="INTERIOR TAOS"/>
    <s v="USD"/>
    <s v=""/>
    <s v=""/>
    <s v=""/>
    <s v="35126697/35374499/35374503/35386903"/>
    <s v="1"/>
    <s v="1"/>
    <s v=""/>
    <s v=""/>
    <s v="0"/>
    <s v=""/>
    <s v=""/>
    <s v=""/>
    <s v=""/>
    <s v=""/>
    <s v=""/>
    <s v=""/>
  </r>
  <r>
    <d v="2024-11-01T00:00:00"/>
    <x v="5"/>
    <n v="166799"/>
    <s v="APTIV Shipment delay"/>
    <s v="FIAT"/>
    <d v="2024-11-06T00:00:00"/>
    <s v="Ouros"/>
    <s v="Outbound Premium"/>
    <n v="481.64"/>
    <n v="481.64"/>
    <n v="6.7400720172026073E-4"/>
    <s v="OOOT-Other/Sales"/>
    <s v="Normal"/>
    <s v="FCA FIAT CHRYSLER AUTOMOVEIS BRASIL-749856"/>
    <s v="APTIV MANUFATURA E SERVICOS DE-733223"/>
    <s v="Solicitado por Cicero Ferreira .Motivo: Risco de atendimento ao cliente devido baixa cobertura."/>
    <s v="TRANSPORTADORA PITUTA"/>
    <s v="PTA-00196893"/>
    <s v="35382956;"/>
    <s v="420;"/>
    <s v=";"/>
    <s v="Aptiv"/>
    <s v="Premium - Productive"/>
    <s v="aniger.f.martins@aptiv.com"/>
    <s v="2024-11-06T11:11:13.86"/>
    <s v="2024-11-12T05:28:22.00"/>
    <s v="SA"/>
    <s v="Closed Not Recovered"/>
    <s v="0"/>
    <s v=""/>
    <s v="0"/>
    <s v=""/>
    <s v="10023"/>
    <s v="Q11"/>
    <s v=""/>
    <s v=""/>
    <s v="Non-Recoverable"/>
    <s v=""/>
    <s v="2406.39"/>
    <s v=""/>
    <s v="AVENIDA AVELINO RIBEIRO, 900"/>
    <s v="PARAISOPOLIS"/>
    <s v="733223"/>
    <s v="BR"/>
    <s v="SA"/>
    <s v="MG"/>
    <s v="37660-000"/>
    <s v="AVENIDA CONTORNO 3455"/>
    <s v="BETIM"/>
    <s v="749856"/>
    <s v="BR"/>
    <s v="SA"/>
    <s v="MG"/>
    <s v="32669-900"/>
    <s v="SPS"/>
    <s v="Approved"/>
    <s v="Edilson, Geraldo"/>
    <s v="2024-11-12T05:28:22.00"/>
    <s v="0"/>
    <s v=""/>
    <s v=""/>
    <s v=""/>
    <s v="Aptiv"/>
    <s v=""/>
    <s v="Email Quote"/>
    <s v=""/>
    <s v=""/>
    <s v=""/>
    <s v="6 Days 6 Hr 17 Min "/>
    <s v="500"/>
    <s v="Approved -  ;; Approved -  ;; Approved -  ;"/>
    <s v="481.64"/>
    <s v="481.64"/>
    <s v=";"/>
    <s v=";"/>
    <s v=";"/>
    <s v="BR"/>
    <s v="FGTURBT3"/>
    <s v="BRL"/>
    <s v=""/>
    <s v=""/>
    <s v=""/>
    <s v="Solicitado por Cicero Ferreira .Motivo: Risco de atendimento ao cliente devido baixa cobertura."/>
    <s v="0.20015212"/>
    <s v=""/>
    <s v=""/>
    <s v=""/>
    <s v="0"/>
    <s v=""/>
    <s v=""/>
    <s v=""/>
    <s v=""/>
    <s v=""/>
    <s v=""/>
    <s v=""/>
  </r>
  <r>
    <d v="2024-11-01T00:00:00"/>
    <x v="3"/>
    <n v="166806"/>
    <s v="Customer Rescheduled"/>
    <s v="FIAT"/>
    <d v="2024-11-07T00:00:00"/>
    <s v="Ouros"/>
    <s v="Inbound Premium"/>
    <n v="522.6"/>
    <n v="522.6"/>
    <n v="7.3132664151442624E-4"/>
    <s v="PC-Plant PC Resp"/>
    <s v="Normal"/>
    <s v="APTIV MANUFATURA E SERVICOS DE-733223"/>
    <s v="ARAYMOND INDUSTRIAL NORTH AMERICA,-7003977"/>
    <s v="Reschedule within the logistical agreement"/>
    <s v="DHL Express SA"/>
    <s v="PTA-00195967"/>
    <s v="35049323;"/>
    <s v=";"/>
    <s v=";"/>
    <s v="Aptiv"/>
    <s v="Premium - Productive"/>
    <s v="gislene.de.fatima.clemente@aptiv.com"/>
    <s v="2024-11-07T01:00:11.56"/>
    <s v="2024-11-07T04:42:52.00"/>
    <s v="SA"/>
    <s v="Closed Not Recovered"/>
    <s v="0"/>
    <s v=""/>
    <s v="0"/>
    <s v=""/>
    <s v="10023"/>
    <s v="Q11"/>
    <s v=""/>
    <s v=""/>
    <s v="Non-Recoverable"/>
    <s v=""/>
    <s v="522.6"/>
    <s v=""/>
    <s v="2474 DEVONDALE RD"/>
    <s v="ROCHESTER HILLS"/>
    <s v="7003977"/>
    <s v="US"/>
    <s v="NA"/>
    <s v="MI"/>
    <s v="48309-3645"/>
    <s v="AVENIDA AVELINO RIBEIRO, 900"/>
    <s v="PARAISOPOLIS"/>
    <s v="733223"/>
    <s v="BR"/>
    <s v="SA"/>
    <s v="MG"/>
    <s v="37660-000"/>
    <s v="SPS"/>
    <s v="Approved"/>
    <s v="Naus, Angelica"/>
    <s v="2024-11-07T04:42:52.00"/>
    <s v="0"/>
    <s v=""/>
    <s v="3096946101"/>
    <s v=""/>
    <s v="Aptiv"/>
    <s v=""/>
    <s v="Invoice"/>
    <s v=""/>
    <s v=""/>
    <s v=""/>
    <s v="0 Days 3 Hr 42 Min "/>
    <s v="800"/>
    <s v="Approved -  ;; Approved -  ;; Approved -  ;"/>
    <s v="522.6"/>
    <s v="522.6"/>
    <s v=";"/>
    <s v=";"/>
    <s v=";"/>
    <s v="BR"/>
    <s v="PORTAS X6H"/>
    <s v="USD"/>
    <s v=""/>
    <s v=""/>
    <s v=""/>
    <s v="Reschedule within the logistical agreement"/>
    <s v="1"/>
    <s v=""/>
    <s v=""/>
    <s v=""/>
    <s v="0"/>
    <s v=""/>
    <s v=""/>
    <s v=""/>
    <s v=""/>
    <s v="260193297"/>
    <s v=""/>
    <s v=""/>
  </r>
  <r>
    <d v="2024-11-01T00:00:00"/>
    <x v="9"/>
    <n v="166900"/>
    <s v="P&amp;A - recovered by POV"/>
    <s v="JOHN DEERE"/>
    <d v="2024-11-07T00:00:00"/>
    <s v="Paraisopolis"/>
    <s v="Inbound Premium"/>
    <n v="106.75"/>
    <n v="106.75"/>
    <n v="1.4938599116277269E-4"/>
    <s v="S2-External Customer driven schedule changes"/>
    <s v="Cost Recovery"/>
    <s v="APTIV MANUFATURA E SERVICOS DE-724381"/>
    <s v="OPPERMANN WEBBING-Dummy"/>
    <s v="Reprograma-Recuperado nas POVs 1003/1004/1005"/>
    <s v="DHL Express SA"/>
    <s v="PTA-00195761"/>
    <s v="M1973002;"/>
    <s v=";"/>
    <s v=";"/>
    <s v="Customer"/>
    <s v="Premium - Productive"/>
    <s v="Moraes.Arnaldo@aptiv.com"/>
    <s v="2024-11-06T04:30:21.31"/>
    <s v="2024-11-14T06:08:17.43"/>
    <s v="SA"/>
    <s v="Closed Recovered"/>
    <s v="0"/>
    <s v=""/>
    <s v="0"/>
    <s v=""/>
    <s v="10012"/>
    <s v="Q11"/>
    <s v=""/>
    <s v="99.39"/>
    <s v="Recoverable"/>
    <s v="Recuperado na POVs 1003/1004/1005"/>
    <s v="106.75"/>
    <s v="USD"/>
    <s v="129 HOLLOW DRIVE PIEDMONT, SC 29673 PIEDMONT"/>
    <s v="PIEDMONT"/>
    <s v="Dummy"/>
    <s v="US"/>
    <s v="NA"/>
    <s v="US"/>
    <s v="29673"/>
    <s v="AVENIDA AVELINO RIBEIRO, 900"/>
    <s v="PARAISOPOLIS"/>
    <s v="724381"/>
    <s v="BR"/>
    <s v="SA"/>
    <s v="MG"/>
    <s v="37660-000"/>
    <s v="SPS"/>
    <s v="Approved"/>
    <s v="Carvalho, Eliane R"/>
    <s v="2024-11-06T05:59:01.00"/>
    <s v="0"/>
    <s v=""/>
    <s v="3639002603"/>
    <s v=""/>
    <s v="Customer"/>
    <s v=""/>
    <s v="Invoice"/>
    <s v="Invoice"/>
    <s v="JOHN DEERE"/>
    <s v=""/>
    <s v="0 Days 1 Hr 28 Min "/>
    <s v="250"/>
    <s v="Approved -  ;; Approved -  ;"/>
    <s v="106.75"/>
    <s v="106.75"/>
    <s v=";"/>
    <s v=";"/>
    <s v=";"/>
    <s v="BR"/>
    <s v="EINSTEIN"/>
    <s v="USD"/>
    <s v=""/>
    <s v=""/>
    <s v=""/>
    <s v=""/>
    <s v="1"/>
    <s v="1"/>
    <s v=""/>
    <s v=""/>
    <s v="0"/>
    <s v=""/>
    <s v=""/>
    <s v=""/>
    <s v=""/>
    <s v=""/>
    <s v=""/>
    <s v=""/>
  </r>
  <r>
    <d v="2024-11-01T00:00:00"/>
    <x v="3"/>
    <n v="166960"/>
    <s v="Customer Rescheduled"/>
    <s v="FIAT"/>
    <d v="2024-11-07T00:00:00"/>
    <s v="Paraisopolis"/>
    <s v="Inbound Premium"/>
    <n v="89"/>
    <n v="89"/>
    <n v="1.2454663431837721E-4"/>
    <s v="PC-Plant PC Resp"/>
    <s v="Normal"/>
    <s v="APTIV MANUFATURA E SERVICOS DE-733223"/>
    <s v="AVERY DENNISON CORPORATION-1053536"/>
    <s v="AUMENTO DENTRO DO PROTOCOLO LOGISITICO"/>
    <s v="DHL Express SA"/>
    <s v="PTA-00195948"/>
    <s v="35682026;"/>
    <s v=";"/>
    <s v=";"/>
    <s v="Aptiv"/>
    <s v="Premium - Productive"/>
    <s v="Moraes.Arnaldo@aptiv.com"/>
    <s v="2024-11-06T06:00:12.84"/>
    <s v="2024-11-07T03:27:45.00"/>
    <s v="SA"/>
    <s v="Closed Not Recovered"/>
    <s v="0"/>
    <s v=""/>
    <s v="0"/>
    <s v=""/>
    <s v="10012"/>
    <s v="Q11"/>
    <s v=""/>
    <s v=""/>
    <s v="Non-Recoverable"/>
    <s v=""/>
    <s v="89"/>
    <s v=""/>
    <s v="8080 8080 NORTON PKWY"/>
    <s v="MENTOR"/>
    <s v="1053536"/>
    <s v="US"/>
    <s v="NA"/>
    <s v="OH"/>
    <s v="44060-5990"/>
    <s v="AVENIDA AVELINO RIBEIRO, 900"/>
    <s v="PARAISOPOLIS"/>
    <s v="733223"/>
    <s v="BR"/>
    <s v="SA"/>
    <s v="MG"/>
    <s v="37660-000"/>
    <s v="SPS"/>
    <s v="Approved"/>
    <s v="Carvalho, Eliane R"/>
    <s v="2024-11-07T03:27:45.00"/>
    <s v="0"/>
    <s v=""/>
    <s v=""/>
    <s v=""/>
    <s v="Aptiv"/>
    <s v=""/>
    <s v="Personal Estimate"/>
    <s v=""/>
    <s v=""/>
    <s v=""/>
    <s v="0 Days 21 Hr 27 Min "/>
    <s v="250"/>
    <s v="Approved -  ;; Approved -  ;"/>
    <s v="89"/>
    <s v="89"/>
    <s v=";"/>
    <s v=";"/>
    <s v=";"/>
    <s v="BR"/>
    <s v="PROJETO P"/>
    <s v="USD"/>
    <s v=""/>
    <s v=""/>
    <s v=""/>
    <s v=""/>
    <s v="1"/>
    <s v=""/>
    <s v=""/>
    <s v=""/>
    <s v="0"/>
    <s v=""/>
    <s v=""/>
    <s v=""/>
    <s v=""/>
    <s v="008256364"/>
    <s v=""/>
    <s v=""/>
  </r>
  <r>
    <d v="2024-11-01T00:00:00"/>
    <x v="12"/>
    <n v="166977"/>
    <s v="Port Strike + Vessel delay"/>
    <s v="VW"/>
    <d v="2024-11-07T00:00:00"/>
    <s v="Pinhal"/>
    <s v="Inbound Premium"/>
    <n v="892.82"/>
    <n v="857.45"/>
    <n v="1.2494126522711636E-3"/>
    <s v="PORT-PORT DELAYS / STRIKE"/>
    <s v="Normal"/>
    <s v="APTIV MANUFATURA E SERVICOS DE-728338"/>
    <s v="DRAEXLMAIER COMPONENTS AUTOMOTIVE D-759372"/>
    <s v="Due to the delay of tranship and change of ETA of the DALIAN EXPRESS vessel, the material has become critical and may result in line shutdown."/>
    <s v="DHL Express SA"/>
    <s v="PTA-00197149"/>
    <s v="33337465;"/>
    <s v=";"/>
    <s v=";"/>
    <s v="Aptiv"/>
    <s v="Premium - Productive"/>
    <s v="Guilherme.Lucio@aptiv.com"/>
    <s v="2024-11-07T11:40:54.15"/>
    <s v="2024-11-19T05:10:15.81"/>
    <s v="SA"/>
    <s v="Closed Not Recovered"/>
    <s v="0"/>
    <s v=""/>
    <s v="892.82"/>
    <s v="2024-11-06T00:00:00"/>
    <s v="10010"/>
    <s v="Q18"/>
    <s v=""/>
    <s v="892.82"/>
    <s v="Non-Recoverable"/>
    <s v=""/>
    <s v="857.45"/>
    <s v="USD"/>
    <s v="AVE CENTRAL #180 MANZANA 3, LOTE 3"/>
    <s v="SAN LUIS POTOSI"/>
    <s v="759372"/>
    <s v="MX"/>
    <s v="NA"/>
    <s v="SLP"/>
    <s v="78395"/>
    <s v="JOSE MONFARDINI N 3 845 LOTEAMENTO"/>
    <s v="ESPIRITO SANTO DO PINHAL"/>
    <s v="728338"/>
    <s v="BR"/>
    <s v="SA"/>
    <s v="SP"/>
    <s v="13990000"/>
    <s v="SPS"/>
    <s v="Approved"/>
    <s v="Flores, Lorena"/>
    <s v="2024-11-13T03:46:46.00"/>
    <s v="0"/>
    <s v="DHL Express SA"/>
    <s v="1000027733"/>
    <s v=""/>
    <s v="Significant_event"/>
    <s v=""/>
    <s v="Personal Estimate"/>
    <s v="Invoice"/>
    <s v=""/>
    <s v=""/>
    <s v="6 Days 4 Hr 5 Min "/>
    <s v=""/>
    <s v="Approved -  ;; Approved -  ;; Approved -  ;; Approved - Approved by Teams 11/13. ;; Challenged - não está usando o código correto referente a congestionamento/strike favor refazer o PTA com os codigos de acordo com o meu e-mail ;"/>
    <s v="892.82"/>
    <s v="892.82"/>
    <s v=";"/>
    <s v=";"/>
    <s v=";"/>
    <s v="BR"/>
    <s v="INTERIOR TAOS VW"/>
    <s v="USD"/>
    <s v=""/>
    <s v=""/>
    <s v=""/>
    <s v=""/>
    <s v="1"/>
    <s v="1"/>
    <s v=""/>
    <s v=""/>
    <s v="0"/>
    <s v=""/>
    <s v=""/>
    <s v=""/>
    <s v=""/>
    <s v=""/>
    <s v=""/>
    <s v=""/>
  </r>
  <r>
    <d v="2024-11-01T00:00:00"/>
    <x v="12"/>
    <n v="167094"/>
    <s v="Port Strike + Vessel delay"/>
    <s v="VW"/>
    <d v="2024-11-08T00:00:00"/>
    <s v="Pinhal"/>
    <s v="Inbound Premium"/>
    <n v="145.35"/>
    <n v="145.35"/>
    <n v="2.0340284604692278E-4"/>
    <s v="PORT-PORT DELAYS / STRIKE"/>
    <s v="Normal"/>
    <s v="APTIV MANUFATURA E SERVICOS DE-728338"/>
    <s v="WENZHOU FENGDI CONNECTOR CO LTD-768499"/>
    <s v="Aéreo necessário devido ao congestionamentos dos portos e atrasos de liberação. Nesse caso, temos dois Navios Afetados, com dois riscos : Navio MSC DOUALA VIII e Navio MSC MADHU B."/>
    <s v="DHL Express SA"/>
    <s v="PTA-00195911"/>
    <s v="35188993;"/>
    <s v=";"/>
    <s v=";"/>
    <s v="Aptiv"/>
    <s v="Premium - Productive"/>
    <s v="rodrigo.perez@aptiv.com"/>
    <s v="2024-11-07T11:35:52.30"/>
    <s v="2024-11-14T11:34:01.66"/>
    <s v="SA"/>
    <s v="Closed Not Recovered"/>
    <s v="0"/>
    <s v=""/>
    <s v="145.35"/>
    <s v="2024-11-07T00:00:00"/>
    <s v="10010"/>
    <s v="Q18"/>
    <s v=""/>
    <s v="145.35"/>
    <s v="Non-Recoverable"/>
    <s v=""/>
    <s v="145.35"/>
    <s v="USD"/>
    <s v="NO.359 BINHAI 20 RD.,WENZHOU ECON&amp;T"/>
    <s v="WENZHOU CITY"/>
    <s v="768499"/>
    <s v="CN"/>
    <s v="AP"/>
    <s v="130"/>
    <s v="325025"/>
    <s v="JOSE MONFARDINI N 3 845 LOTEAMENTO"/>
    <s v="ESPIRITO SANTO DO PINHAL"/>
    <s v="728338"/>
    <s v="BR"/>
    <s v="SA"/>
    <s v="SP"/>
    <s v="13990000"/>
    <s v="SPS"/>
    <s v="Approved"/>
    <s v="Carvalho, Eliane R"/>
    <s v="2024-11-07T11:40:25.00"/>
    <s v="0"/>
    <s v="DHL Express SA"/>
    <s v="6384588545"/>
    <s v=""/>
    <s v="Significant_event"/>
    <s v=""/>
    <s v="Personal Estimate"/>
    <s v="Personal Estimate"/>
    <s v=""/>
    <s v=""/>
    <s v="0 Days 0 Hr 4 Min "/>
    <s v="250"/>
    <s v="Approved -  ;"/>
    <s v="145.35"/>
    <s v="145.35"/>
    <s v=";"/>
    <s v=";"/>
    <s v=";"/>
    <s v="BR"/>
    <s v="MOTOR TAOS"/>
    <s v="USD"/>
    <s v=""/>
    <s v=""/>
    <s v=""/>
    <s v=""/>
    <s v="1"/>
    <s v="1"/>
    <s v=""/>
    <s v=""/>
    <s v="0"/>
    <s v=""/>
    <s v=""/>
    <s v=""/>
    <s v=""/>
    <s v=""/>
    <s v=""/>
    <s v=""/>
  </r>
  <r>
    <d v="2024-11-01T00:00:00"/>
    <x v="3"/>
    <n v="167102"/>
    <s v="Customer Rescheduled"/>
    <s v="FIAT"/>
    <d v="2024-11-08T00:00:00"/>
    <s v="Ouros"/>
    <s v="Inbound Premium"/>
    <n v="1027.1300000000001"/>
    <n v="690"/>
    <n v="1.4373661180610653E-3"/>
    <s v="B2-Behind Schedule-Aptiv"/>
    <s v="Cost Recovery"/>
    <s v="APTIV MANUFATURA E SERVICOS DE-743893"/>
    <s v="APTIV CONNECTION SYSTEMS HOLDING-755484"/>
    <s v="Increase of customer - Within logistical protocol."/>
    <s v="DSV UTI Air &amp; Sea Agenciamento de Transportes"/>
    <s v="PTA-00195963"/>
    <s v="13781248;"/>
    <s v=";"/>
    <s v=";"/>
    <s v="Aptiv"/>
    <s v="Premium - Productive"/>
    <s v="lua.barbosa.ribeiro@aptiv.com"/>
    <s v="2024-11-07T12:47:55.58"/>
    <s v="2024-11-19T06:19:55.78"/>
    <s v="SA"/>
    <s v="Closed Not Recovered"/>
    <s v="0"/>
    <s v=""/>
    <s v="1027.13"/>
    <s v="2024-11-20T00:00:00"/>
    <s v="10023"/>
    <s v="Q11"/>
    <s v=""/>
    <s v="1027.13"/>
    <s v="Non-Recoverable"/>
    <s v=""/>
    <s v="690"/>
    <s v="USD"/>
    <s v="AM TECHNOLOGIEPARK 1"/>
    <s v="WUPPERTAL"/>
    <s v="755484"/>
    <s v="DE"/>
    <s v="EMEA"/>
    <s v="05"/>
    <s v="42119"/>
    <s v="TV ANTONIO E FONSECA 250 BAIRRO"/>
    <s v="CONCEICAO DOS OUROS"/>
    <s v="743893"/>
    <s v="BR"/>
    <s v="SA"/>
    <s v="MG"/>
    <s v="37548-000"/>
    <s v="SPS"/>
    <s v="Approved"/>
    <s v="Naus, Angelica"/>
    <s v="2024-11-07T04:41:13.00"/>
    <s v="0"/>
    <s v=""/>
    <s v="7719391013"/>
    <s v=""/>
    <s v="Aptiv"/>
    <s v=""/>
    <s v="Invoice"/>
    <s v="Invoice"/>
    <s v=""/>
    <s v=""/>
    <s v="0 Days 3 Hr 53 Min "/>
    <s v="800"/>
    <s v="Approved -  ;; Approved -  ;; Approved -  ;"/>
    <s v="1027.13"/>
    <s v="1027.13"/>
    <s v=";"/>
    <s v=";"/>
    <s v=";"/>
    <s v="BR"/>
    <s v="POSTERIOR X6H"/>
    <s v="USD"/>
    <s v=""/>
    <s v=""/>
    <s v=""/>
    <s v="13659659; 13669361; 13669363; 13759585; 15492836; "/>
    <s v="1"/>
    <s v="1"/>
    <s v=""/>
    <s v=""/>
    <s v="0"/>
    <s v=""/>
    <s v=""/>
    <s v=""/>
    <s v=""/>
    <s v=""/>
    <s v=""/>
    <s v=""/>
  </r>
  <r>
    <d v="2024-11-01T00:00:00"/>
    <x v="3"/>
    <n v="167107"/>
    <s v="Customer Rescheduled"/>
    <s v="PSA"/>
    <d v="2024-11-08T00:00:00"/>
    <s v="Paraisopolis"/>
    <s v="Inbound Premium"/>
    <n v="940"/>
    <n v="940"/>
    <n v="1.3154363624637594E-3"/>
    <s v="B2-Behind Schedule-Aptiv"/>
    <s v="Normal"/>
    <s v="APTIV MANUFATURA E SERVICOS DE-724381"/>
    <s v="APTIV S&amp;P MOBILITY SERVCES SPAIN S-755901"/>
    <s v="Increase of customer. Within Logistical protocol Argo."/>
    <s v="DSV UTI Air &amp; Sea Agenciamento de Transportes"/>
    <s v="PTA-00196996"/>
    <s v="15471028;"/>
    <s v=";"/>
    <s v=";"/>
    <s v="Aptiv"/>
    <s v="Premium - Productive"/>
    <s v="lua.barbosa.ribeiro@aptiv.com"/>
    <s v="2024-11-07T01:06:08.78"/>
    <s v="2024-11-19T06:11:39.58"/>
    <s v="SA"/>
    <s v="Closed Not Recovered"/>
    <s v="0"/>
    <s v=""/>
    <s v="0"/>
    <s v="2024-11-18T00:00:00"/>
    <s v="10012"/>
    <s v="Q11"/>
    <s v=""/>
    <s v="1987.21"/>
    <s v="Non-Recoverable"/>
    <s v=""/>
    <s v="940"/>
    <s v="USD"/>
    <s v="POLIGONO INDUSTRIAL DE LANDABEN C A"/>
    <s v="PAMPLONA"/>
    <s v="755901"/>
    <s v="ES"/>
    <s v="EMEA"/>
    <s v="31"/>
    <s v="31012"/>
    <s v="AVENIDA AVELINO RIBEIRO, 900"/>
    <s v="PARAISOPOLIS"/>
    <s v="724381"/>
    <s v="BR"/>
    <s v="SA"/>
    <s v="MG"/>
    <s v="37660-000"/>
    <s v="SPS"/>
    <s v="Approved"/>
    <s v="Flores, Lorena"/>
    <s v="2024-11-12T09:14:28.00"/>
    <s v="0"/>
    <s v=""/>
    <s v="1004527381"/>
    <s v=""/>
    <s v="Aptiv"/>
    <s v=""/>
    <s v="Invoice"/>
    <s v="Invoice"/>
    <s v=""/>
    <s v=""/>
    <s v="5 Days 8 Hr 8 Min "/>
    <s v=""/>
    <s v="Approved -  ;; Approved -  ;; Approved -  ;; Approved - Approved by Teams on 11/12. ;"/>
    <s v="940"/>
    <s v="940"/>
    <s v=";"/>
    <s v=";"/>
    <s v=";"/>
    <s v="BR"/>
    <s v="Posterior X6H"/>
    <s v="USD"/>
    <s v=""/>
    <s v=""/>
    <s v=""/>
    <s v="13962774; 13589779; 35068964; 13893671"/>
    <s v="1"/>
    <s v="1"/>
    <s v=""/>
    <s v=""/>
    <s v="0"/>
    <s v=""/>
    <s v=""/>
    <s v=""/>
    <s v=""/>
    <s v=""/>
    <s v=""/>
    <s v=""/>
  </r>
  <r>
    <d v="2024-11-01T00:00:00"/>
    <x v="3"/>
    <n v="167122"/>
    <s v="Customer Rescheduled"/>
    <s v="FIAT"/>
    <d v="2024-11-07T00:00:00"/>
    <s v="Ouros"/>
    <s v="Inbound Premium"/>
    <n v="778.54"/>
    <n v="778.54"/>
    <n v="1.0894891762048247E-3"/>
    <s v="PC-Plant PC Resp"/>
    <s v="Normal"/>
    <s v="Paraisopolis-10012"/>
    <s v="MTA ANTENNE SRL-1090929"/>
    <s v="Reprograma dentro do protocolo Logistico"/>
    <s v="DHL Express SA"/>
    <s v="PTA-00196259"/>
    <s v="15368628;"/>
    <s v=";"/>
    <s v=";"/>
    <s v="Aptiv"/>
    <s v="Premium - Productive"/>
    <s v="rodrigo.fernandes@aptiv.com"/>
    <s v="2024-11-07T02:00:27.53"/>
    <s v="2024-11-08T02:54:57.00"/>
    <s v="SA"/>
    <s v="Closed Not Recovered"/>
    <s v="0"/>
    <s v=""/>
    <s v="0"/>
    <s v=""/>
    <s v="10023"/>
    <s v="Q11"/>
    <s v=""/>
    <s v=""/>
    <s v="Non-Recoverable"/>
    <s v=""/>
    <s v="778.54"/>
    <s v=""/>
    <s v="VIALE DELLINDUSTRIA 12"/>
    <s v="CODOGNO"/>
    <s v="1090929"/>
    <s v="IT"/>
    <s v="EMEA"/>
    <s v="LO"/>
    <s v="26845"/>
    <s v="Av. Avelino Ribeiro, 900"/>
    <s v="PARAISOPOLIS"/>
    <s v="10012"/>
    <s v="BR"/>
    <s v="SA"/>
    <s v="Minas Gerais"/>
    <s v="37660-000"/>
    <s v="SPS"/>
    <s v="Approved"/>
    <s v="Naus, Angelica"/>
    <s v="2024-11-08T02:54:57.00"/>
    <s v="0"/>
    <s v=""/>
    <s v=""/>
    <s v=""/>
    <s v="Aptiv"/>
    <s v=""/>
    <s v="Invoice"/>
    <s v=""/>
    <s v=""/>
    <s v=""/>
    <s v="1 Days 0 Hr 54 Min "/>
    <s v="800"/>
    <s v="Approved -  ;; Approved -  ;; Approved -  ;"/>
    <s v="778.54"/>
    <s v="778.54"/>
    <s v=";"/>
    <s v=";"/>
    <s v=";"/>
    <s v="BR"/>
    <s v="Posterior"/>
    <s v="USD"/>
    <s v=""/>
    <s v=""/>
    <s v=""/>
    <s v="Reprograma dentro do protocolo Logistico. PN's afetados:15368628, 15369145"/>
    <s v="1"/>
    <s v=""/>
    <s v=""/>
    <s v=""/>
    <s v="0"/>
    <s v=""/>
    <s v=""/>
    <s v=""/>
    <s v=""/>
    <s v="428456263"/>
    <s v=""/>
    <s v=""/>
  </r>
  <r>
    <d v="2024-11-01T00:00:00"/>
    <x v="12"/>
    <n v="167140"/>
    <s v="Port Strike + Vessel delay"/>
    <s v="Mercedes-Benz"/>
    <d v="2024-11-08T00:00:00"/>
    <s v="Paraisopolis"/>
    <s v="Inbound Premium"/>
    <n v="391.6"/>
    <n v="391.6"/>
    <n v="5.4800519100085983E-4"/>
    <s v="PORT-PORT DELAYS / STRIKE"/>
    <s v="Normal"/>
    <s v="APTIV MANUFATURA E SERVICOS DE-724381"/>
    <s v="UNIWELL ROHRSYSTEME GMBH &amp; CO. KG-1057880"/>
    <s v="Port delays"/>
    <s v="DHL Express SA"/>
    <s v="PTA-00196258"/>
    <s v="M4118212;"/>
    <s v=";"/>
    <s v=";"/>
    <s v="Aptiv"/>
    <s v="Premium - Productive"/>
    <s v="gislene.de.fatima.clemente@aptiv.com"/>
    <s v="2024-11-07T02:34:46.48"/>
    <s v="2024-11-08T02:54:50.00"/>
    <s v="SA"/>
    <s v="Closed Not Recovered"/>
    <s v="0"/>
    <s v=""/>
    <s v="0"/>
    <s v=""/>
    <s v="10012"/>
    <s v="Q11"/>
    <s v=""/>
    <s v=""/>
    <s v="Non-Recoverable"/>
    <s v=""/>
    <s v="391.6"/>
    <s v=""/>
    <s v="SIEGELFELDER STR. 1"/>
    <s v="EBERN"/>
    <s v="1057880"/>
    <s v="DE"/>
    <s v="EMEA"/>
    <s v="BY"/>
    <s v="96106"/>
    <s v="AVENIDA AVELINO RIBEIRO, 900"/>
    <s v="PARAISOPOLIS"/>
    <s v="724381"/>
    <s v="BR"/>
    <s v="SA"/>
    <s v="MG"/>
    <s v="37660-000"/>
    <s v="SPS"/>
    <s v="Approved"/>
    <s v="Naus, Angelica"/>
    <s v="2024-11-08T02:54:50.00"/>
    <s v="0"/>
    <s v=""/>
    <s v="7719395154"/>
    <s v=""/>
    <s v="Significant_event"/>
    <s v=""/>
    <s v="Invoice"/>
    <s v=""/>
    <s v=""/>
    <s v=""/>
    <s v="1 Days 0 Hr 20 Min "/>
    <s v="800"/>
    <s v="Approved -  ;; Approved -  ;; Approved -  ;"/>
    <s v="391.6"/>
    <s v="391.6"/>
    <s v=";"/>
    <s v=";"/>
    <s v=";"/>
    <s v="BR"/>
    <s v="DTMOE31E"/>
    <s v="USD"/>
    <s v=""/>
    <s v=""/>
    <s v=""/>
    <s v="Port delays"/>
    <s v="1"/>
    <s v=""/>
    <s v=""/>
    <s v=""/>
    <s v="0"/>
    <s v=""/>
    <s v=""/>
    <s v=""/>
    <s v=""/>
    <s v="314703831"/>
    <s v=""/>
    <s v=""/>
  </r>
  <r>
    <d v="2024-11-01T00:00:00"/>
    <x v="3"/>
    <n v="167167"/>
    <s v="Customer Rescheduled"/>
    <s v="VW"/>
    <d v="2024-11-08T00:00:00"/>
    <s v="Pinhal"/>
    <s v="Inbound Premium"/>
    <n v="395.65"/>
    <n v="395.65"/>
    <n v="5.5367276256253868E-4"/>
    <s v="S2-External Customer driven schedule changes"/>
    <s v="Cost Recovery Pending"/>
    <s v="APTIV MANUFATURA E SERVICOS DE-734252"/>
    <s v="KNIPPING-AUTOMOTIVE, S.A. DE C.V.-7100491"/>
    <s v="Aéreo necessário devido ao puxe de produção do PL8. Temos o ok do cliente para recuperação dos custos."/>
    <s v="DHL Express SA"/>
    <s v="PTA-00195965"/>
    <s v="35829604;"/>
    <s v=";"/>
    <s v=";"/>
    <s v="Customer"/>
    <s v="Premium - Productive"/>
    <s v="Guilherme.Lucio@aptiv.com"/>
    <s v="2024-11-07T03:36:47.77"/>
    <s v="2024-11-19T05:12:06.86"/>
    <s v="SA"/>
    <s v="Open"/>
    <s v="0"/>
    <s v=""/>
    <s v="0"/>
    <s v="2024-11-07T00:00:00"/>
    <s v="10010"/>
    <s v="Q18"/>
    <s v=""/>
    <s v="367.99"/>
    <s v="Recoverable"/>
    <s v=""/>
    <s v="395.65"/>
    <s v="USD"/>
    <s v="CALLE 15 DE AGOSTO NO. 11, INT. A"/>
    <s v="HUAMANTLA"/>
    <s v="7100491"/>
    <s v="MX"/>
    <s v="NA"/>
    <s v="TLA"/>
    <s v="90500"/>
    <s v="JOSE MONFARDINI N 3 845 LOTEAMENTO"/>
    <s v="CITY  ESPIRITO SANTO DO PINHAL"/>
    <s v="734252"/>
    <s v="BR"/>
    <s v="SA"/>
    <s v="SP"/>
    <s v="13990000"/>
    <s v="SPS"/>
    <s v="Approved"/>
    <s v="Naus, Angelica"/>
    <s v="2024-11-07T04:41:52.00"/>
    <s v="0"/>
    <s v="DHL Express SA"/>
    <s v="8733969576"/>
    <s v=""/>
    <s v="Customer"/>
    <s v="Customer"/>
    <s v="Personal Estimate"/>
    <s v="Invoice"/>
    <s v="VW"/>
    <s v=""/>
    <s v="0 Days 1 Hr 5 Min "/>
    <s v="800"/>
    <s v="Approved -  ;; Approved -  ;"/>
    <s v="395.65"/>
    <s v="395.65"/>
    <s v=";"/>
    <s v=";"/>
    <s v=";"/>
    <s v="BR"/>
    <s v="PL8"/>
    <s v="USD"/>
    <s v=""/>
    <s v=""/>
    <s v=""/>
    <s v=""/>
    <s v="1"/>
    <s v="1"/>
    <s v=""/>
    <s v=""/>
    <s v="0"/>
    <s v=""/>
    <s v=""/>
    <s v=""/>
    <s v=""/>
    <s v="315658831"/>
    <s v=""/>
    <s v=""/>
  </r>
  <r>
    <d v="2024-11-01T00:00:00"/>
    <x v="12"/>
    <n v="167299"/>
    <s v="Port Strike + Vessel delay"/>
    <s v="VW"/>
    <d v="2024-11-08T00:00:00"/>
    <s v="Pinhal"/>
    <s v="Inbound Premium"/>
    <n v="166.03"/>
    <n v="124.43"/>
    <n v="2.3234244602112552E-4"/>
    <s v="PORT-PORT DELAYS / STRIKE"/>
    <s v="Normal"/>
    <s v="APTIV MANUFATURA E SERVICOS DE-728338"/>
    <s v="LITTELFUSE-1072740"/>
    <s v="Aéreo necessário pois a carga não conseguiu embarcar no Navio que estava programado. Processo M0851/24 estava previsto para 11/11 mas irá chegar apenas em 23/11."/>
    <s v="DHL Express SA"/>
    <s v="PTA-00196075"/>
    <s v="12092077;"/>
    <s v=";"/>
    <s v=";"/>
    <s v="Aptiv"/>
    <s v="Premium - Productive"/>
    <s v="rodrigo.perez@aptiv.com"/>
    <s v="2024-11-07T06:57:51.95"/>
    <s v="2024-11-12T02:17:20.65"/>
    <s v="SA"/>
    <s v="Closed Not Recovered"/>
    <s v="0"/>
    <s v=""/>
    <s v="166.03"/>
    <s v="2024-11-07T00:00:00"/>
    <s v="10010"/>
    <s v="Q18"/>
    <s v=""/>
    <s v="166.03"/>
    <s v="Non-Recoverable"/>
    <s v=""/>
    <s v="124.43"/>
    <s v="USD"/>
    <s v="1650 S CENTRAL AVE"/>
    <s v="COMPTON"/>
    <s v="1072740"/>
    <s v="US"/>
    <s v="NA"/>
    <s v="CA"/>
    <s v="90220-5317"/>
    <s v="JOSE MONFARDINI N 3 845 LOTEAMENTO"/>
    <s v="ESPIRITO SANTO DO PINHAL"/>
    <s v="728338"/>
    <s v="BR"/>
    <s v="SA"/>
    <s v="SP"/>
    <s v="13990000"/>
    <s v="SPS"/>
    <s v="Approved"/>
    <s v="Carvalho, Eliane R"/>
    <s v="2024-11-07T11:34:27.00"/>
    <s v="0"/>
    <s v="DHL Express SA"/>
    <s v="8734016443"/>
    <s v=""/>
    <s v="Significant_event"/>
    <s v=""/>
    <s v="Personal Estimate"/>
    <s v="Personal Estimate"/>
    <s v=""/>
    <s v=""/>
    <s v="0 Days 4 Hr 36 Min "/>
    <s v="250"/>
    <s v="Approved -  ;"/>
    <s v="166.03"/>
    <s v="166.03"/>
    <s v=";"/>
    <s v=";"/>
    <s v=";"/>
    <s v="BR"/>
    <s v="MOTOR TAOS"/>
    <s v="USD"/>
    <s v=""/>
    <s v=""/>
    <s v=""/>
    <s v="33239316/13815974"/>
    <s v="1"/>
    <s v="1"/>
    <s v=""/>
    <s v=""/>
    <s v="0"/>
    <s v=""/>
    <s v=""/>
    <s v=""/>
    <s v=""/>
    <s v="079084255"/>
    <s v=""/>
    <s v=""/>
  </r>
  <r>
    <d v="2024-11-01T00:00:00"/>
    <x v="3"/>
    <n v="167533"/>
    <s v="Customer Rescheduled"/>
    <s v="FIAT"/>
    <d v="2024-11-08T00:00:00"/>
    <s v="Ouros"/>
    <s v="Inbound Premium"/>
    <n v="940.22"/>
    <n v="610"/>
    <n v="1.3157442305485915E-3"/>
    <s v="B2-Behind Schedule-Aptiv"/>
    <s v="Cost Recovery"/>
    <s v="APTIV MANUFATURA E SERVICOS DE-743893"/>
    <s v="APTIV HOLDINGS DEUTSCHLAND GMBH-752767"/>
    <s v="Increase of customer. Increase within the logistical protocol."/>
    <s v="DHL Express SA"/>
    <s v="PTA-00196260"/>
    <s v="15324974;"/>
    <s v=";"/>
    <s v=";"/>
    <s v="Aptiv"/>
    <s v="Premium - Productive"/>
    <s v="lua.barbosa.ribeiro@aptiv.com"/>
    <s v="2024-11-08T12:21:47.61"/>
    <s v="2024-11-19T06:07:55.92"/>
    <s v="SA"/>
    <s v="Closed Not Recovered"/>
    <s v="0"/>
    <s v=""/>
    <s v="940.22"/>
    <s v="2024-11-19T00:00:00"/>
    <s v="10023"/>
    <s v="Q11"/>
    <s v=""/>
    <s v="940.22"/>
    <s v="Non-Recoverable"/>
    <s v=""/>
    <s v="610"/>
    <s v="USD"/>
    <s v="AM TECHNOLOGIEPARK 1"/>
    <s v="WUPPERTAL"/>
    <s v="752767"/>
    <s v="DE"/>
    <s v="EMEA"/>
    <s v="05"/>
    <s v="42119"/>
    <s v="TV ANTONIO E FONSECA 250 BAIRRO"/>
    <s v="CONCEICAO DOS OUROS"/>
    <s v="743893"/>
    <s v="BR"/>
    <s v="SA"/>
    <s v="MG"/>
    <s v="37548-000"/>
    <s v="SPS"/>
    <s v="Approved"/>
    <s v="Naus, Angelica"/>
    <s v="2024-11-08T02:55:06.00"/>
    <s v="0"/>
    <s v=""/>
    <s v="1927749154"/>
    <s v=""/>
    <s v="Aptiv"/>
    <s v=""/>
    <s v="Invoice"/>
    <s v="Invoice"/>
    <s v=""/>
    <s v=""/>
    <s v="0 Days 2 Hr 33 Min "/>
    <s v="800"/>
    <s v="Approved -  ;; Approved -  ;; Approved -  ;"/>
    <s v="940.22"/>
    <s v="940.22"/>
    <s v=";"/>
    <s v=";"/>
    <s v=";"/>
    <s v="BR"/>
    <s v="VÃO MOTOR X6H"/>
    <s v="USD"/>
    <s v=""/>
    <s v=""/>
    <s v=""/>
    <s v="13615448; 10720811"/>
    <s v="1"/>
    <s v="1"/>
    <s v=""/>
    <s v=""/>
    <s v="0"/>
    <s v=""/>
    <s v=""/>
    <s v=""/>
    <s v=""/>
    <s v=""/>
    <s v=""/>
    <s v=""/>
  </r>
  <r>
    <d v="2024-11-01T00:00:00"/>
    <x v="5"/>
    <n v="167563"/>
    <s v="APTIV Shipment delay"/>
    <s v="VW"/>
    <d v="2024-11-08T00:00:00"/>
    <s v="Pinhal"/>
    <s v="Outbound Premium"/>
    <n v="616.92999999999995"/>
    <n v="456.73"/>
    <n v="8.6333207988805003E-4"/>
    <s v="PC-Plant PC Resp"/>
    <s v="Normal"/>
    <s v="VOLKSWAGEN DO BRASILLTDA-729183"/>
    <s v="APTIV MANUFATURA E SERVICOS DE-728338"/>
    <s v=" The customer is critical"/>
    <s v="TRANSPORTADORA PITUTA"/>
    <s v="PTA-00196263"/>
    <s v="5U1.970106;"/>
    <s v=";"/>
    <s v=";"/>
    <s v="Aptiv"/>
    <s v="Premium - Productive"/>
    <s v="maria.luiza.ferreira@aptiv.com"/>
    <s v="2024-11-08T01:50:13.67"/>
    <s v="2024-11-14T11:00:26.07"/>
    <s v="SA"/>
    <s v="Closed Not Recovered"/>
    <s v="0"/>
    <s v=""/>
    <s v="616.93"/>
    <s v="2024-11-08T00:00:00"/>
    <s v="10010"/>
    <s v="Q18"/>
    <s v=""/>
    <s v="3082.32"/>
    <s v="Non-Recoverable"/>
    <s v=""/>
    <s v="2281.91"/>
    <s v="BRL"/>
    <s v="JOSE MONFARDINI N 3 845 LOTEAMENTO"/>
    <s v="ESPIRITO SANTO DO PINHAL"/>
    <s v="728338"/>
    <s v="BR"/>
    <s v="SA"/>
    <s v="SP"/>
    <s v="13990000"/>
    <s v="ANCHIETA KM23 5"/>
    <s v="SAO BERNARDO DO CAMPO"/>
    <s v="729183"/>
    <s v="BR"/>
    <s v="SA"/>
    <s v="SP"/>
    <s v="09823-990"/>
    <s v="SPS"/>
    <s v="Approved"/>
    <s v="Naus, Angelica"/>
    <s v="2024-11-08T03:26:48.00"/>
    <s v="0"/>
    <s v=""/>
    <s v="ESP-000039535"/>
    <s v=""/>
    <s v="Aptiv"/>
    <s v=""/>
    <s v="Invoice"/>
    <s v="Invoice"/>
    <s v=""/>
    <s v=""/>
    <s v="0 Days 1 Hr 36 Min "/>
    <s v="800"/>
    <s v="Approved -  ;; Approved -  ;; Approved -  ;"/>
    <s v="616.93"/>
    <s v="616.93"/>
    <s v=";"/>
    <s v=";"/>
    <s v=";"/>
    <s v="BR"/>
    <s v="VW"/>
    <s v="BRL"/>
    <s v=""/>
    <s v=""/>
    <s v=""/>
    <s v=""/>
    <s v="0.20015212"/>
    <s v="0.20015212"/>
    <s v=""/>
    <s v=""/>
    <s v="0"/>
    <s v=""/>
    <s v=""/>
    <s v=""/>
    <s v=""/>
    <s v=""/>
    <s v=""/>
    <s v=""/>
  </r>
  <r>
    <d v="2024-11-01T00:00:00"/>
    <x v="8"/>
    <n v="167566"/>
    <s v="Supplier delay"/>
    <s v="FIAT"/>
    <d v="2024-11-08T00:00:00"/>
    <s v="Paraisopolis"/>
    <s v="Outbound Premium"/>
    <n v="496.5"/>
    <n v="496.5"/>
    <n v="6.9480229145027288E-4"/>
    <s v="OOOT-Other/Sales"/>
    <s v="Cost Recovery"/>
    <s v="FCA FIAT CHRYSLER AUTOMOVEIS BRASIL-749856"/>
    <s v="APTIV MANUFATURA E SERVICOS DE DIST-1063176"/>
    <s v="Solicitado por Cicero Ferreira.Falta de material TYCO  35537171, risco de ruptura na linha do cliente.  Recuperado via cost recovery TE "/>
    <s v="TRANSPORTADORA PITUTA"/>
    <s v="PTA-00196264"/>
    <s v="35660008 ;"/>
    <s v="240;"/>
    <s v=";"/>
    <s v="Aptiv"/>
    <s v="Premium - Productive"/>
    <s v="aniger.f.martins@aptiv.com"/>
    <s v="2024-11-08T02:12:14.72"/>
    <s v="2024-11-08T03:26:58.00"/>
    <s v="SA"/>
    <s v="Closed Recovered"/>
    <s v="0"/>
    <s v=""/>
    <s v="496.5"/>
    <s v=""/>
    <s v="10012"/>
    <s v="Q11"/>
    <s v=""/>
    <s v="2480.63"/>
    <s v="Recoverable"/>
    <s v=""/>
    <s v="2480.63"/>
    <s v="BRL"/>
    <s v="AV. AVELINO RIBEIRO 900"/>
    <s v="PARAISOPOLIS"/>
    <s v="1063176"/>
    <s v="BR"/>
    <s v="SA"/>
    <s v="MG"/>
    <s v="37660-000"/>
    <s v="AVENIDA CONTORNO 3455"/>
    <s v="BETIM"/>
    <s v="749856"/>
    <s v="BR"/>
    <s v="SA"/>
    <s v="MG"/>
    <s v="32669-900"/>
    <s v="SPS"/>
    <s v="Approved"/>
    <s v="Naus, Angelica"/>
    <s v="2024-11-08T03:26:58.00"/>
    <s v="0"/>
    <s v=""/>
    <s v=""/>
    <s v=""/>
    <s v="Aptiv"/>
    <s v=""/>
    <s v="Email Quote"/>
    <s v="Email Quote"/>
    <s v=""/>
    <s v=""/>
    <s v="0 Days 1 Hr 14 Min "/>
    <s v="800"/>
    <s v="Approved -  ;; Approved -  ;; Approved -  ;"/>
    <s v="496.5"/>
    <s v="496.5"/>
    <s v=";"/>
    <s v=";"/>
    <s v=";"/>
    <s v="BR"/>
    <s v="Motores"/>
    <s v="BRL"/>
    <s v=""/>
    <s v=""/>
    <s v=""/>
    <s v="Solicitado por Cicero Ferreira.Falta de material TYCO  35537171, risco de ruptura na linha do cliente.  Recuperado via cost recovery TE "/>
    <s v="0.20015212"/>
    <s v="0.20015212"/>
    <s v=""/>
    <s v=""/>
    <s v="0"/>
    <s v=""/>
    <s v=""/>
    <s v=""/>
    <s v=""/>
    <s v="217616996"/>
    <s v=""/>
    <s v=""/>
  </r>
  <r>
    <d v="2024-11-01T00:00:00"/>
    <x v="8"/>
    <n v="167642"/>
    <s v="Supplier delay"/>
    <s v="FIAT"/>
    <d v="2024-11-08T00:00:00"/>
    <s v="Paraisopolis"/>
    <s v="Outbound Premium"/>
    <n v="496.5"/>
    <n v="496.5"/>
    <n v="6.9480229145027288E-4"/>
    <s v="OOOT-Other/Sales"/>
    <s v="Cost Recovery"/>
    <s v="FCA FIAT CHRYSLER AUTOMOVEIS BRASIL-7049121"/>
    <s v="APTIV MANUFATURA E SERVICOS DE-733223"/>
    <s v="Solicitado por Cicero Ferreira. Falta de material TYCO  35537171, risco de ruptura na linha do cliente. Recuperado via cost recovery TE"/>
    <s v="TRANSPORTADORA PITUTA"/>
    <s v="PTA-00196517"/>
    <s v="35660008;"/>
    <s v="240;"/>
    <s v=";"/>
    <s v="Aptiv"/>
    <s v="Premium - Productive"/>
    <s v="aniger.f.martins@aptiv.com"/>
    <s v="2024-11-08T05:06:51.24"/>
    <s v="2024-11-11T11:29:13.00"/>
    <s v="SA"/>
    <s v="Closed Recovered"/>
    <s v="0"/>
    <s v=""/>
    <s v="496.5"/>
    <s v=""/>
    <s v="10012"/>
    <s v="Q11"/>
    <s v=""/>
    <s v="2480.63"/>
    <s v="Recoverable"/>
    <s v=""/>
    <s v="2480.63"/>
    <s v="BRL"/>
    <s v="AVENIDA AVELINO RIBEIRO, 900"/>
    <s v="PARAISOPOLIS"/>
    <s v="733223"/>
    <s v="BR"/>
    <s v="SA"/>
    <s v="MG"/>
    <s v="37660-000"/>
    <s v="AV. CONTORNO 3455"/>
    <s v="BETIM"/>
    <s v="7049121"/>
    <s v="BR"/>
    <s v="SA"/>
    <s v="MG"/>
    <s v="32669-900"/>
    <s v="SPS"/>
    <s v="Approved"/>
    <s v="Naus, Angelica"/>
    <s v="2024-11-11T11:29:13.00"/>
    <s v="0"/>
    <s v=""/>
    <s v=""/>
    <s v=""/>
    <s v="Aptiv"/>
    <s v=""/>
    <s v="Email Quote"/>
    <s v="Email Quote"/>
    <s v=""/>
    <s v=""/>
    <s v="2 Days 18 Hr 22 Min "/>
    <s v="800"/>
    <s v="Approved -  ;; Approved -  ;; Approved -  ;"/>
    <s v="496.5"/>
    <s v="496.5"/>
    <s v=";"/>
    <s v=";"/>
    <s v=";"/>
    <s v="BR"/>
    <s v="Motores"/>
    <s v="BRL"/>
    <s v=""/>
    <s v=""/>
    <s v=""/>
    <s v="Solicitado por Cicero Ferreira. Falta de material TYCO  35537171, risco de ruptura na linha do cliente. Recuperado via cost recovery TE"/>
    <s v="0.20015212"/>
    <s v="0.20015212"/>
    <s v=""/>
    <s v=""/>
    <s v="0"/>
    <s v=""/>
    <s v=""/>
    <s v=""/>
    <s v=""/>
    <s v=""/>
    <s v="491321882"/>
    <s v=""/>
  </r>
  <r>
    <d v="2024-11-01T00:00:00"/>
    <x v="3"/>
    <n v="167705"/>
    <s v="Customer Rescheduled"/>
    <s v="FIAT"/>
    <d v="2024-11-11T00:00:00"/>
    <s v="Ouros"/>
    <s v="Inbound Premium"/>
    <n v="2300"/>
    <n v="2300"/>
    <n v="3.2186208868794112E-3"/>
    <s v="B2-Behind Schedule-Aptiv"/>
    <s v="Normal"/>
    <s v="APTIV MANUFATURA E SERVICOS DE-743893"/>
    <s v="APTIV SERVICES DEUTSCHLAND GMBH-722844"/>
    <s v="Increase of customer. Increase within logistical protocol."/>
    <s v="DHL Express SA"/>
    <s v="PTA-00196999"/>
    <s v="15492867;"/>
    <s v=";"/>
    <s v=";"/>
    <s v="Aptiv"/>
    <s v="Premium - Productive"/>
    <s v="lua.barbosa.ribeiro@aptiv.com"/>
    <s v="2024-11-08T06:54:43.20"/>
    <s v="2024-11-19T06:21:12.86"/>
    <s v="SA"/>
    <s v="Closed Not Recovered"/>
    <s v="0"/>
    <s v=""/>
    <s v="0"/>
    <s v="2024-11-20T00:00:00"/>
    <s v="10023"/>
    <s v="Q11"/>
    <s v=""/>
    <s v="2017.46"/>
    <s v="Non-Recoverable"/>
    <s v=""/>
    <s v="2300"/>
    <s v="USD"/>
    <s v="KOPERSTRASSE 10"/>
    <s v="NUERNBERG"/>
    <s v="722844"/>
    <s v="DE"/>
    <s v="EMEA"/>
    <s v="BY"/>
    <s v="90451"/>
    <s v="TV ANTONIO E FONSECA 250 BAIRRO"/>
    <s v="CONCEICAO DOS OUROS"/>
    <s v="743893"/>
    <s v="BR"/>
    <s v="SA"/>
    <s v="MG"/>
    <s v="37548-000"/>
    <s v="SPS"/>
    <s v="Approved"/>
    <s v="Flores, Lorena"/>
    <s v="2024-11-12T09:15:16.00"/>
    <s v="0"/>
    <s v=""/>
    <s v="2793760373"/>
    <s v=""/>
    <s v="Aptiv"/>
    <s v=""/>
    <s v="Invoice"/>
    <s v="Invoice"/>
    <s v=""/>
    <s v=""/>
    <s v="4 Days 2 Hr 20 Min "/>
    <s v=""/>
    <s v="Approved -  ;; Approved -  ;; Approved -  ;; Approved - Approved by Teams on 11/12. ;"/>
    <s v="2300"/>
    <s v="2300"/>
    <s v=";"/>
    <s v=";"/>
    <s v=";"/>
    <s v="BR"/>
    <s v="POSTERIOR X6H"/>
    <s v="USD"/>
    <s v=""/>
    <s v=""/>
    <s v=""/>
    <s v="13781248; 15492836; 15492844"/>
    <s v="1"/>
    <s v="1"/>
    <s v=""/>
    <s v=""/>
    <s v="0"/>
    <s v=""/>
    <s v=""/>
    <s v=""/>
    <s v=""/>
    <s v=""/>
    <s v=""/>
    <s v=""/>
  </r>
  <r>
    <d v="2024-11-01T00:00:00"/>
    <x v="0"/>
    <n v="167865"/>
    <s v="Project - prototypes/ samples - recovered"/>
    <s v="VW"/>
    <d v="2024-11-11T00:00:00"/>
    <s v="Paraisopolis"/>
    <s v="Inbound Premium"/>
    <n v="100"/>
    <n v="100"/>
    <n v="1.3994003855997441E-4"/>
    <s v="E1P-Prototypes/Samples"/>
    <s v="Cost Recovery"/>
    <s v="APTIV MANUFATURA E SERVICOS DE-724381"/>
    <s v="SERENDIPITY ELECTRONICS-749804"/>
    <s v="Parts for sales from protoypes pieces. Freigth included in the piece price."/>
    <s v="DHL Express SA"/>
    <s v="PTA-00196585"/>
    <s v="13721605;"/>
    <s v=";"/>
    <s v=";"/>
    <s v="Aptiv"/>
    <s v="Premium - Productive"/>
    <s v="Stefany.Tressoldi@aptiv.com"/>
    <s v="2024-11-11T11:19:48.99"/>
    <s v="2024-11-11T01:08:59.00"/>
    <s v="SA"/>
    <s v="Closed Recovered"/>
    <s v="0"/>
    <s v=""/>
    <s v="100"/>
    <s v=""/>
    <s v="10012"/>
    <s v="Q11"/>
    <s v=""/>
    <s v="100"/>
    <s v="Recoverable"/>
    <s v=""/>
    <s v="100"/>
    <s v="USD"/>
    <s v="152 E MAIN ST"/>
    <s v="HUNTINGTON"/>
    <s v="749804"/>
    <s v="US"/>
    <s v="NA"/>
    <s v="NY"/>
    <s v="11743-2958"/>
    <s v="AVENIDA AVELINO RIBEIRO, 900"/>
    <s v="PARAISOPOLIS"/>
    <s v="724381"/>
    <s v="BR"/>
    <s v="SA"/>
    <s v="MG"/>
    <s v="37660-000"/>
    <s v="SPS"/>
    <s v="Approved"/>
    <s v="Carvalho, Eliane R"/>
    <s v="2024-11-11T01:08:59.00"/>
    <s v="0"/>
    <s v=""/>
    <s v=""/>
    <s v=""/>
    <s v="Aptiv"/>
    <s v=""/>
    <s v="Invoice"/>
    <s v="Invoice"/>
    <s v=""/>
    <s v=""/>
    <s v="0 Days 1 Hr 49 Min "/>
    <s v="250"/>
    <s v="Approved -  ;; Approved -  ;"/>
    <s v="100"/>
    <s v="100"/>
    <s v=";"/>
    <s v=";"/>
    <s v=";"/>
    <s v="BR"/>
    <s v="246 - AFRICA"/>
    <s v="USD"/>
    <s v=""/>
    <s v=""/>
    <s v=""/>
    <s v="DPP77705 "/>
    <s v="1"/>
    <s v="1"/>
    <s v=""/>
    <s v=""/>
    <s v="0"/>
    <s v=""/>
    <s v=""/>
    <s v=""/>
    <s v=""/>
    <s v=""/>
    <s v=""/>
    <s v=""/>
  </r>
  <r>
    <d v="2024-11-01T00:00:00"/>
    <x v="12"/>
    <n v="167872"/>
    <s v="Port Strike + Vessel delay"/>
    <s v="VW"/>
    <d v="2024-11-12T00:00:00"/>
    <s v="Pinhal"/>
    <s v="Inbound Premium"/>
    <n v="1751.7"/>
    <n v="1751.7"/>
    <n v="2.4513296554550717E-3"/>
    <s v="PORT-PORT DELAYS / STRIKE"/>
    <s v="Normal"/>
    <s v="APTIV MANUFATURA E SERVICOS DE-728338"/>
    <s v="DRAEXLMAIER COMPONENTS AUTOMOTIVE D-759372"/>
    <s v="Due to the delay of tranship and change of ETA of the DALIAN EXPRESS vessel, the material has become critical and may result in line shutdown."/>
    <s v="DHL Express SA"/>
    <s v="PTA-00196998"/>
    <s v="33337465;"/>
    <s v=";"/>
    <s v=";"/>
    <s v="Aptiv"/>
    <s v="Premium - Productive"/>
    <s v="Guilherme.Lucio@aptiv.com"/>
    <s v="2024-11-11T11:50:04.35"/>
    <s v="2024-11-19T05:15:58.11"/>
    <s v="SA"/>
    <s v="Closed Not Recovered"/>
    <s v="0"/>
    <s v=""/>
    <s v="0"/>
    <s v="2024-11-11T00:00:00"/>
    <s v="10010"/>
    <s v="Q18"/>
    <s v=""/>
    <s v="1785.68"/>
    <s v="Non-Recoverable"/>
    <s v=""/>
    <s v="1751.7"/>
    <s v="USD"/>
    <s v="AVE CENTRAL #180 MANZANA 3, LOTE 3"/>
    <s v="SAN LUIS POTOSI"/>
    <s v="759372"/>
    <s v="MX"/>
    <s v="NA"/>
    <s v="SLP"/>
    <s v="78395"/>
    <s v="JOSE MONFARDINI N 3 845 LOTEAMENTO"/>
    <s v="ESPIRITO SANTO DO PINHAL"/>
    <s v="728338"/>
    <s v="BR"/>
    <s v="SA"/>
    <s v="SP"/>
    <s v="13990000"/>
    <s v="SPS"/>
    <s v="Approved"/>
    <s v="Flores, Lorena"/>
    <s v="2024-11-12T09:14:56.00"/>
    <s v="0"/>
    <s v="DHL Express SA"/>
    <s v="3084485714"/>
    <s v=""/>
    <s v="Significant_event"/>
    <s v=""/>
    <s v="Personal Estimate"/>
    <s v="Invoice"/>
    <s v=""/>
    <s v=""/>
    <s v="1 Days 9 Hr 24 Min "/>
    <s v=""/>
    <s v="Approved - PTA ja havia sido aprovado anteriormente, mas devido falha no sistema nao seguiu para os próximos aprovadores. PTA anterior será cancelado.  ;; Approved -  ;; Approved -  ;; Approved - Approved by Teams on 11/12. ;"/>
    <s v="1751.7"/>
    <s v="1751.7"/>
    <s v=";"/>
    <s v=";"/>
    <s v=";"/>
    <s v="BR"/>
    <s v="INTERIOR TAOS VW"/>
    <s v="USD"/>
    <s v=""/>
    <s v=""/>
    <s v=""/>
    <s v=""/>
    <s v="1"/>
    <s v="1"/>
    <s v=""/>
    <s v=""/>
    <s v="0"/>
    <s v=""/>
    <s v=""/>
    <s v=""/>
    <s v=""/>
    <s v=""/>
    <s v=""/>
    <s v=""/>
  </r>
  <r>
    <d v="2024-11-01T00:00:00"/>
    <x v="3"/>
    <n v="167897"/>
    <s v="Customer Rescheduled"/>
    <s v="FIAT"/>
    <d v="2024-11-12T00:00:00"/>
    <s v="Ouros"/>
    <s v="Inbound Premium"/>
    <n v="730"/>
    <n v="730"/>
    <n v="1.021562281487813E-3"/>
    <s v="B2-Behind Schedule-Aptiv"/>
    <s v="Normal"/>
    <s v="APTIV MANUFATURA E SERVICOS DE-743893"/>
    <s v="ANIXTER DEUTSCHLAND GMBH-1069426"/>
    <s v="Reprograma FIAT. Aumento Argo dentro do protocolo logistico."/>
    <s v="DHL Express SA"/>
    <s v="PTA-00196675"/>
    <s v="33328974;"/>
    <s v=";"/>
    <s v=";"/>
    <s v="Aptiv"/>
    <s v="Premium - Productive"/>
    <s v="lua.barbosa.ribeiro@aptiv.com"/>
    <s v="2024-11-11T02:23:53.69"/>
    <s v="2024-11-11T10:38:13.00"/>
    <s v="SA"/>
    <s v="Closed Not Recovered"/>
    <s v="0"/>
    <s v=""/>
    <s v="0"/>
    <s v="2024-11-19T00:00:00"/>
    <s v="10023"/>
    <s v="Q11"/>
    <s v=""/>
    <s v=""/>
    <s v="Non-Recoverable"/>
    <s v=""/>
    <s v="730"/>
    <s v=""/>
    <s v="HEINRICH-LANZ-STR. 3"/>
    <s v="KORNTAL-MUENCHINGEN"/>
    <s v="1069426"/>
    <s v="DE"/>
    <s v="EMEA"/>
    <s v="BW"/>
    <s v="70825"/>
    <s v="TV ANTONIO E FONSECA 250 BAIRRO"/>
    <s v="CONCEICAO DOS OUROS"/>
    <s v="743893"/>
    <s v="BR"/>
    <s v="SA"/>
    <s v="MG"/>
    <s v="37548-000"/>
    <s v="SPS"/>
    <s v="Approved"/>
    <s v="Naus, Angelica"/>
    <s v="2024-11-11T10:38:13.00"/>
    <s v="0"/>
    <s v=""/>
    <s v=""/>
    <s v=""/>
    <s v="Aptiv"/>
    <s v=""/>
    <s v="Invoice"/>
    <s v=""/>
    <s v=""/>
    <s v=""/>
    <s v="0 Days 8 Hr 14 Min "/>
    <s v="800"/>
    <s v="Approved -  ;; Approved -  ;; Approved -  ;"/>
    <s v="730"/>
    <s v="730"/>
    <s v=";"/>
    <s v=";"/>
    <s v=";"/>
    <s v="BR"/>
    <s v="POSTERIOR X6H"/>
    <s v="USD"/>
    <s v=""/>
    <s v=""/>
    <s v=""/>
    <s v="33155687; 13814770; 10787911."/>
    <s v="1"/>
    <s v=""/>
    <s v=""/>
    <s v=""/>
    <s v="0"/>
    <s v=""/>
    <s v=""/>
    <s v=""/>
    <s v=""/>
    <s v="408660822"/>
    <s v=""/>
    <s v=""/>
  </r>
  <r>
    <d v="2024-11-01T00:00:00"/>
    <x v="5"/>
    <n v="167986"/>
    <s v="APTIV Shipment delay"/>
    <s v="FIAT"/>
    <d v="2024-11-11T00:00:00"/>
    <s v="Ouros"/>
    <s v="Outbound Premium"/>
    <n v="496.5"/>
    <n v="496.5"/>
    <n v="6.9480229145027288E-4"/>
    <s v="OOOT-Other/Sales"/>
    <s v="Normal"/>
    <s v="FCA FIAT CHRYSLER AUTOMOVEIS BRASIL-7049121"/>
    <s v="APTIV MANUFATURA E SERVICOS DE-733223"/>
    <s v="Solicitado por Cicero Ferreira . Motivo:Baixa cobertura no cliente."/>
    <s v="TRANSPORTADORA PITUTA"/>
    <s v="PTA-00196849"/>
    <s v="35793331;35785405"/>
    <s v="360;360"/>
    <s v=";0"/>
    <s v="Aptiv"/>
    <s v="Premium - Productive"/>
    <s v="aniger.f.martins@aptiv.com"/>
    <s v="2024-11-11T06:30:47.84"/>
    <s v="2024-11-12T04:49:58.00"/>
    <s v="SA"/>
    <s v="Closed Not Recovered"/>
    <s v="0"/>
    <s v=""/>
    <s v="0"/>
    <s v=""/>
    <s v="10023"/>
    <s v="Q11"/>
    <s v=""/>
    <s v=""/>
    <s v="Non-Recoverable"/>
    <s v=""/>
    <s v="2480.63"/>
    <s v=""/>
    <s v="AVENIDA AVELINO RIBEIRO, 900"/>
    <s v="PARAISOPOLIS"/>
    <s v="733223"/>
    <s v="BR"/>
    <s v="SA"/>
    <s v="MG"/>
    <s v="37660-000"/>
    <s v="AV. CONTORNO 3455"/>
    <s v="BETIM"/>
    <s v="7049121"/>
    <s v="BR"/>
    <s v="SA"/>
    <s v="MG"/>
    <s v="32669-900"/>
    <s v="SPS"/>
    <s v="Approved"/>
    <s v="Naus, Angelica"/>
    <s v="2024-11-12T04:49:58.00"/>
    <s v="0"/>
    <s v=""/>
    <s v=""/>
    <s v=""/>
    <s v="Aptiv"/>
    <s v=""/>
    <s v="Email Quote"/>
    <s v=""/>
    <s v=""/>
    <s v=""/>
    <s v="0 Days 22 Hr 19 Min "/>
    <s v="800"/>
    <s v="Approved -  ;; Approved -  ;; Approved -  ;"/>
    <s v="496.5"/>
    <s v="496.5"/>
    <s v=";0"/>
    <s v=";"/>
    <s v=";"/>
    <s v="BR"/>
    <s v="Motores"/>
    <s v="BRL"/>
    <s v=""/>
    <s v=""/>
    <s v=""/>
    <s v="Solicitado por Cicero Ferreira . Motivo:Baixa cobertura no cliente."/>
    <s v="0.20015212"/>
    <s v=""/>
    <s v=""/>
    <s v=""/>
    <s v="0"/>
    <s v=""/>
    <s v=""/>
    <s v=""/>
    <s v=""/>
    <s v=""/>
    <s v="491321882"/>
    <s v=""/>
  </r>
  <r>
    <d v="2024-11-01T00:00:00"/>
    <x v="5"/>
    <n v="167987"/>
    <s v="APTIV Shipment delay"/>
    <s v="VW"/>
    <d v="2024-11-11T00:00:00"/>
    <s v="Pinhal"/>
    <s v="Outbound Premium"/>
    <n v="579.98"/>
    <n v="456.73"/>
    <n v="8.1162423564013961E-4"/>
    <s v="PC-Plant PC Resp"/>
    <s v="Normal"/>
    <s v="VOLKSWAGEN DO BRASILLTDA-729183"/>
    <s v="APTIV MANUFATURA E SERVICOS DE-728338"/>
    <s v=" The customer is critical"/>
    <s v="TRANSPORTADORA PITUTA"/>
    <s v="PTA-00196851"/>
    <s v="5U1.970106;"/>
    <s v=";"/>
    <s v=";"/>
    <s v="Aptiv"/>
    <s v="Premium - Productive"/>
    <s v="maria.luiza.ferreira@aptiv.com"/>
    <s v="2024-11-11T06:31:58.53"/>
    <s v="2024-11-28T05:16:10.53"/>
    <s v="SA"/>
    <s v="Closed Not Recovered"/>
    <s v="0"/>
    <s v=""/>
    <s v="579.98"/>
    <s v="2024-11-11T00:00:00"/>
    <s v="10010"/>
    <s v="Q18"/>
    <s v=""/>
    <s v="2897.68"/>
    <s v="Non-Recoverable"/>
    <s v=""/>
    <s v="2281.91"/>
    <s v="BRL"/>
    <s v="JOSE MONFARDINI N 3 845 LOTEAMENTO"/>
    <s v="ESPIRITO SANTO DO PINHAL"/>
    <s v="728338"/>
    <s v="BR"/>
    <s v="SA"/>
    <s v="SP"/>
    <s v="13990000"/>
    <s v="ANCHIETA KM23 5"/>
    <s v="SAO BERNARDO DO CAMPO"/>
    <s v="729183"/>
    <s v="BR"/>
    <s v="SA"/>
    <s v="SP"/>
    <s v="09823-990"/>
    <s v="SPS"/>
    <s v="Approved"/>
    <s v="Naus, Angelica"/>
    <s v="2024-11-12T04:50:43.00"/>
    <s v="0"/>
    <s v=""/>
    <s v="ESP-000039539"/>
    <s v=""/>
    <s v="Aptiv"/>
    <s v=""/>
    <s v="Invoice"/>
    <s v="Invoice"/>
    <s v=""/>
    <s v=""/>
    <s v="0 Days 22 Hr 18 Min "/>
    <s v="800"/>
    <s v="Approved -  ;; Approved -  ;; Approved -  ;"/>
    <s v="579.98"/>
    <s v="579.98"/>
    <s v=";"/>
    <s v=";"/>
    <s v=";"/>
    <s v="BR"/>
    <s v="VW"/>
    <s v="BRL"/>
    <s v=""/>
    <s v=""/>
    <s v=""/>
    <s v=""/>
    <s v="0.20015212"/>
    <s v="0.20015212"/>
    <s v=""/>
    <s v=""/>
    <s v="0"/>
    <s v=""/>
    <s v=""/>
    <s v=""/>
    <s v=""/>
    <s v=""/>
    <s v=""/>
    <s v=""/>
  </r>
  <r>
    <d v="2024-11-01T00:00:00"/>
    <x v="5"/>
    <n v="167990"/>
    <s v="APTIV Shipment delay"/>
    <s v="VW"/>
    <d v="2024-11-11T00:00:00"/>
    <s v="Pinhal"/>
    <s v="Outbound Premium"/>
    <n v="583.88"/>
    <n v="456.73"/>
    <n v="8.1708189714397856E-4"/>
    <s v="PC-Plant PC Resp"/>
    <s v="Normal"/>
    <s v="VOLKSWAGEN DO BRASILLTDA-729183"/>
    <s v="APTIV MANUFATURA E SERVICOS DE-728338"/>
    <s v=" The customer is critical"/>
    <s v="TRANSPORTADORA PITUTA"/>
    <s v="PTA-00197146"/>
    <s v="5U1.970106;"/>
    <s v=";"/>
    <s v=";"/>
    <s v="Aptiv"/>
    <s v="Premium - Productive"/>
    <s v="maria.luiza.ferreira@aptiv.com"/>
    <s v="2024-11-11T06:52:35.95"/>
    <s v="2024-11-14T11:02:52.00"/>
    <s v="SA"/>
    <s v="Closed Not Recovered"/>
    <s v="0"/>
    <s v=""/>
    <s v="583.88"/>
    <s v="2024-11-11T00:00:00"/>
    <s v="10010"/>
    <s v="Q18"/>
    <s v=""/>
    <s v="2917.19"/>
    <s v="Non-Recoverable"/>
    <s v=""/>
    <s v="2281.91"/>
    <s v="BRL"/>
    <s v="JOSE MONFARDINI N 3 845 LOTEAMENTO"/>
    <s v="ESPIRITO SANTO DO PINHAL"/>
    <s v="728338"/>
    <s v="BR"/>
    <s v="SA"/>
    <s v="SP"/>
    <s v="13990000"/>
    <s v="ANCHIETA KM23 5"/>
    <s v="SAO BERNARDO DO CAMPO"/>
    <s v="729183"/>
    <s v="BR"/>
    <s v="SA"/>
    <s v="SP"/>
    <s v="09823-990"/>
    <s v="SPS"/>
    <s v="Approved"/>
    <s v="Edilson, Geraldo"/>
    <s v="2024-11-13T03:26:38.00"/>
    <s v="0"/>
    <s v=""/>
    <s v="ESP-000039542"/>
    <s v=""/>
    <s v="Aptiv"/>
    <s v=""/>
    <s v="Invoice"/>
    <s v="Invoice"/>
    <s v=""/>
    <s v=""/>
    <s v="1 Days 20 Hr 34 Min "/>
    <s v="500"/>
    <s v="Approved -  ;; Approved -  ;; Approved -  ;"/>
    <s v="583.88"/>
    <s v="583.88"/>
    <s v=";"/>
    <s v=";"/>
    <s v=";"/>
    <s v="BR"/>
    <s v="VW"/>
    <s v="BRL"/>
    <s v=""/>
    <s v=""/>
    <s v=""/>
    <s v=""/>
    <s v="0.20015212"/>
    <s v="0.20015212"/>
    <s v=""/>
    <s v=""/>
    <s v="0"/>
    <s v=""/>
    <s v=""/>
    <s v=""/>
    <s v=""/>
    <s v=""/>
    <s v=""/>
    <s v=""/>
  </r>
  <r>
    <d v="2024-11-01T00:00:00"/>
    <x v="12"/>
    <n v="167991"/>
    <s v="Port Strike + Vessel delay"/>
    <s v="JOHN DEERE"/>
    <d v="2024-11-12T00:00:00"/>
    <s v="Paraisopolis"/>
    <s v="Inbound Premium"/>
    <n v="660.41"/>
    <n v="660.41"/>
    <n v="9.2417800865392697E-4"/>
    <s v="PC-Plant PC Resp"/>
    <s v="Normal"/>
    <s v="APTIV MANUFATURA E SERVICOS DE-733223"/>
    <s v="Mitschke GmbH &amp; Co. Kunststoffwerk KG-Dummy"/>
    <s v="Port delays"/>
    <s v="DHL Express SA"/>
    <s v="PTA-00196850"/>
    <s v="35374035;"/>
    <s v="304;"/>
    <s v="99.50;"/>
    <s v="Aptiv"/>
    <s v="Premium - Productive"/>
    <s v="gislene.de.fatima.clemente@aptiv.com"/>
    <s v="2024-11-11T06:53:59.07"/>
    <s v="2024-11-12T04:50:35.00"/>
    <s v="SA"/>
    <s v="Closed Not Recovered"/>
    <s v="0"/>
    <s v=""/>
    <s v="0"/>
    <s v=""/>
    <s v="10012"/>
    <s v="Q11"/>
    <s v=""/>
    <s v=""/>
    <s v="Non-Recoverable"/>
    <s v=""/>
    <s v="660.41"/>
    <s v=""/>
    <s v="Birkenstraße 3, D-87653 Eggenthal, GERMANY"/>
    <s v="Eggenthal"/>
    <s v="Dummy"/>
    <s v="GH"/>
    <s v="EMEA"/>
    <s v="Eggenthal"/>
    <s v="87653"/>
    <s v="AVENIDA AVELINO RIBEIRO, 900"/>
    <s v="PARAISOPOLIS"/>
    <s v="733223"/>
    <s v="BR"/>
    <s v="SA"/>
    <s v="MG"/>
    <s v="37660-000"/>
    <s v="SPS"/>
    <s v="Approved"/>
    <s v="Naus, Angelica"/>
    <s v="2024-11-12T04:50:35.00"/>
    <s v="0"/>
    <s v=""/>
    <s v="2799344052"/>
    <s v=""/>
    <s v="Aptiv"/>
    <s v=""/>
    <s v="Invoice"/>
    <s v=""/>
    <s v=""/>
    <s v=""/>
    <s v="0 Days 21 Hr 56 Min "/>
    <s v="800"/>
    <s v="Approved -  ;; Approved -  ;; Approved -  ;"/>
    <s v="660.41"/>
    <s v="660.41"/>
    <s v=";"/>
    <s v=";"/>
    <s v=";"/>
    <s v="BR"/>
    <s v="JD6MTOM1"/>
    <s v="USD"/>
    <s v=""/>
    <s v=""/>
    <s v=""/>
    <s v="Port delays"/>
    <s v="1"/>
    <s v=""/>
    <s v=""/>
    <s v=""/>
    <s v="0"/>
    <s v=""/>
    <s v=""/>
    <s v=""/>
    <s v=""/>
    <s v=""/>
    <s v=""/>
    <s v=""/>
  </r>
  <r>
    <d v="2024-11-01T00:00:00"/>
    <x v="5"/>
    <n v="167993"/>
    <s v="APTIV Shipment delay"/>
    <s v="FIAT"/>
    <d v="2024-11-12T00:00:00"/>
    <s v="Ouros"/>
    <s v="Outbound Premium"/>
    <n v="311.45"/>
    <n v="311.45"/>
    <n v="4.3584325009504027E-4"/>
    <s v="OOOT-Other/Sales"/>
    <s v="Normal"/>
    <s v="FCA FIAT CHRYSLER AUTOMOVEIS BRASIL-749856"/>
    <s v="APTIV MANUFATURA E SERVICOS DE-724381"/>
    <s v="Solicitado por Cicero Ferreira.Motivo: Baixa cobertura no cliente ."/>
    <s v="TRANSPORTADORA PITUTA"/>
    <s v="PTA-00196853"/>
    <s v="35488395 ;"/>
    <s v="60;"/>
    <s v=";"/>
    <s v="Aptiv"/>
    <s v="Premium - Productive"/>
    <s v="aniger.f.martins@aptiv.com"/>
    <s v="2024-11-11T07:24:32.99"/>
    <s v="2024-11-12T04:50:47.00"/>
    <s v="SA"/>
    <s v="Closed Not Recovered"/>
    <s v="0"/>
    <s v=""/>
    <s v="0"/>
    <s v=""/>
    <s v="10023"/>
    <s v="Q11"/>
    <s v=""/>
    <s v=""/>
    <s v="Non-Recoverable"/>
    <s v=""/>
    <s v="1556.05"/>
    <s v=""/>
    <s v="AVENIDA AVELINO RIBEIRO, 900"/>
    <s v="PARAISOPOLIS"/>
    <s v="724381"/>
    <s v="BR"/>
    <s v="SA"/>
    <s v="MG"/>
    <s v="37660-000"/>
    <s v="AVENIDA CONTORNO 3455"/>
    <s v="BETIM"/>
    <s v="749856"/>
    <s v="BR"/>
    <s v="SA"/>
    <s v="MG"/>
    <s v="32669-900"/>
    <s v="SPS"/>
    <s v="Approved"/>
    <s v="Naus, Angelica"/>
    <s v="2024-11-12T04:50:47.00"/>
    <s v="0"/>
    <s v=""/>
    <s v=""/>
    <s v=""/>
    <s v="Aptiv"/>
    <s v=""/>
    <s v="Email Quote"/>
    <s v=""/>
    <s v=""/>
    <s v=""/>
    <s v="0 Days 21 Hr 26 Min "/>
    <s v="800"/>
    <s v="Approved -  ;; Approved -  ;; Approved -  ;"/>
    <s v="311.45"/>
    <s v="311.45"/>
    <s v=";"/>
    <s v=";"/>
    <s v=";"/>
    <s v="BR"/>
    <s v="MOTORES"/>
    <s v="BRL"/>
    <s v=""/>
    <s v=""/>
    <s v=""/>
    <s v="Solicitado por Cicero Ferreira.Motivo: Baixa cobertura no cliente ."/>
    <s v="0.20015212"/>
    <s v=""/>
    <s v=""/>
    <s v=""/>
    <s v="0"/>
    <s v=""/>
    <s v=""/>
    <s v=""/>
    <s v=""/>
    <s v=""/>
    <s v=""/>
    <s v=""/>
  </r>
  <r>
    <d v="2024-11-01T00:00:00"/>
    <x v="3"/>
    <n v="167995"/>
    <s v="Customer Rescheduled"/>
    <s v="PSA"/>
    <d v="2024-11-05T00:00:00"/>
    <s v="Paraisopolis"/>
    <s v="Inbound Premium"/>
    <n v="299.63"/>
    <n v="166.03"/>
    <n v="4.1930233753725127E-4"/>
    <s v="PC-Plant PC Resp"/>
    <s v="Normal"/>
    <s v="APTIV MANUFATURA E SERVICOS DE-724381"/>
    <s v="APTIV WARREN (FR11)-725476"/>
    <s v="REPROGRAMA DENTRO DO PROTOCOLO LOGISTICO"/>
    <s v="DHL Express SA"/>
    <s v="PTA-00196808"/>
    <s v="10890230;"/>
    <s v=";"/>
    <s v=";"/>
    <s v="Aptiv"/>
    <s v="Premium - Productive"/>
    <s v="Moraes.Arnaldo@aptiv.com"/>
    <s v="2024-11-11T07:39:34.89"/>
    <s v="2024-11-21T04:37:24.01"/>
    <s v="SA"/>
    <s v="Closed Not Recovered"/>
    <s v="0"/>
    <s v=""/>
    <s v="299.63"/>
    <s v=""/>
    <s v="10012"/>
    <s v="Q11"/>
    <s v=""/>
    <s v="299.63"/>
    <s v="Non-Recoverable"/>
    <s v=""/>
    <s v="166.03"/>
    <s v="USD"/>
    <s v="1265 N RIVER RD"/>
    <s v="WARREN"/>
    <s v="725476"/>
    <s v="US"/>
    <s v="NA"/>
    <s v="OH"/>
    <s v="44483"/>
    <s v="AVENIDA AVELINO RIBEIRO, 900"/>
    <s v="PARAISOPOLIS"/>
    <s v="724381"/>
    <s v="BR"/>
    <s v="SA"/>
    <s v="MG"/>
    <s v="37660-000"/>
    <s v="SPS"/>
    <s v="Approved"/>
    <s v="Carvalho, Eliane R"/>
    <s v="2024-11-12T03:22:57.00"/>
    <s v="0"/>
    <s v=""/>
    <s v="8610426834"/>
    <s v=""/>
    <s v="Aptiv"/>
    <s v=""/>
    <s v="Invoice"/>
    <s v="Invoice"/>
    <s v=""/>
    <s v=""/>
    <s v="0 Days 19 Hr 43 Min "/>
    <s v="250"/>
    <s v="Approved -  ;; Approved -  ;"/>
    <s v="299.63"/>
    <s v="299.63"/>
    <s v=";"/>
    <s v=";"/>
    <s v=";"/>
    <s v="BR"/>
    <s v="CC22,CC24, SMART"/>
    <s v="USD"/>
    <s v=""/>
    <s v=""/>
    <s v=""/>
    <s v="15521513, 15551515"/>
    <s v="1"/>
    <s v="1"/>
    <s v=""/>
    <s v=""/>
    <s v="0"/>
    <s v=""/>
    <s v=""/>
    <s v=""/>
    <s v=""/>
    <s v=""/>
    <s v=""/>
    <s v=""/>
  </r>
  <r>
    <d v="2024-11-01T00:00:00"/>
    <x v="0"/>
    <n v="167997"/>
    <s v="Project - prototypes/ samples - recovered"/>
    <s v="JOHN DEERE"/>
    <d v="2024-11-12T00:00:00"/>
    <s v="Paraisopolis"/>
    <s v="Inbound Premium"/>
    <n v="547.04"/>
    <n v="384.58"/>
    <n v="7.6552798693848396E-4"/>
    <s v="S2-External Customer driven schedule changes"/>
    <s v="Cost Recovery"/>
    <s v="APTIV MANUFATURA E SERVICOS DE-724381"/>
    <s v="APTIV CENTEC I (FW98)-733972"/>
    <s v="REPROGRAMA DO CLIENTE-PROTOTIPO"/>
    <s v="DHL Express SA"/>
    <s v="PTA-00196852"/>
    <s v="12186271;"/>
    <s v=";"/>
    <s v=";"/>
    <s v="Customer"/>
    <s v="Premium - Productive"/>
    <s v="Moraes.Arnaldo@aptiv.com"/>
    <s v="2024-11-11T08:06:22.12"/>
    <s v="2024-11-21T04:40:19.15"/>
    <s v="SA"/>
    <s v="Closed Recovered"/>
    <s v="0"/>
    <s v=""/>
    <s v="547.04"/>
    <s v=""/>
    <s v="10012"/>
    <s v="Q11"/>
    <s v=""/>
    <s v="547.04"/>
    <s v="Recoverable"/>
    <s v=""/>
    <s v="384.58"/>
    <s v="USD"/>
    <s v="CARRETERA SALTILLO PIEDRAS NEGRAS K"/>
    <s v="RAMOS ARIZPE"/>
    <s v="733972"/>
    <s v="MX"/>
    <s v="NA"/>
    <s v="COA"/>
    <s v="25900"/>
    <s v="AVENIDA AVELINO RIBEIRO, 900"/>
    <s v="PARAISOPOLIS"/>
    <s v="724381"/>
    <s v="BR"/>
    <s v="SA"/>
    <s v="MG"/>
    <s v="37660-000"/>
    <s v="SPS"/>
    <s v="Approved"/>
    <s v="Naus, Angelica"/>
    <s v="2024-11-12T04:50:48.00"/>
    <s v="0"/>
    <s v=""/>
    <s v="2540769781"/>
    <s v=""/>
    <s v="Customer"/>
    <s v=""/>
    <s v="Invoice"/>
    <s v="Invoice"/>
    <s v="JOHN DEERE"/>
    <s v=""/>
    <s v="0 Days 20 Hr 44 Min "/>
    <s v="800"/>
    <s v="Approved -  ;; Approved -  ;; Approved -  ;"/>
    <s v="547.04"/>
    <s v="547.04"/>
    <s v=";"/>
    <s v=";"/>
    <s v=";"/>
    <s v="BR"/>
    <s v="EINSTEN"/>
    <s v="USD"/>
    <s v=""/>
    <s v=""/>
    <s v=""/>
    <s v="RECUPERADO NAS POVs POV17834, POV17835 e POV17836"/>
    <s v="1"/>
    <s v="1"/>
    <s v=""/>
    <s v=""/>
    <s v="0"/>
    <s v=""/>
    <s v=""/>
    <s v=""/>
    <s v=""/>
    <s v=""/>
    <s v=""/>
    <s v=""/>
  </r>
  <r>
    <d v="2024-11-01T00:00:00"/>
    <x v="3"/>
    <n v="168127"/>
    <s v="Customer Rescheduled"/>
    <s v="FIAT"/>
    <d v="2024-11-12T00:00:00"/>
    <s v="Ouros"/>
    <s v="Inbound Premium"/>
    <n v="3260"/>
    <n v="3260"/>
    <n v="4.5620452570551652E-3"/>
    <s v="PC-Plant PC Resp"/>
    <s v="Normal"/>
    <s v="Paraisopolis-10012"/>
    <s v="MTA ANTENNE SRL-7107642"/>
    <s v="Reprograma dentro do protocolo Logistico"/>
    <s v="DHL Express SA"/>
    <s v="PTA-00197150"/>
    <s v="35105680;"/>
    <s v=";"/>
    <s v=";"/>
    <s v="Aptiv"/>
    <s v="Premium - Productive"/>
    <s v="rodrigo.fernandes@aptiv.com"/>
    <s v="2024-11-12T01:00:38.97"/>
    <s v="2024-11-13T03:47:34.00"/>
    <s v="SA"/>
    <s v="Closed Not Recovered"/>
    <s v="0"/>
    <s v=""/>
    <s v="0"/>
    <s v=""/>
    <s v="10023"/>
    <s v="Q11"/>
    <s v=""/>
    <s v=""/>
    <s v="Non-Recoverable"/>
    <s v=""/>
    <s v="3260"/>
    <s v=""/>
    <s v="VIALE DELLINDUSTRIA 12"/>
    <s v="CODOGNO"/>
    <s v="7107642"/>
    <s v="IT"/>
    <s v="EMEA"/>
    <s v="LO"/>
    <s v="26845"/>
    <s v="Av. Avelino Ribeiro, 900"/>
    <s v="PARAISOPOLIS"/>
    <s v="10012"/>
    <s v="BR"/>
    <s v="SA"/>
    <s v="Minas Gerais"/>
    <s v="37660-000"/>
    <s v="SPS"/>
    <s v="Approved"/>
    <s v="Flores, Lorena"/>
    <s v="2024-11-13T03:47:34.00"/>
    <s v="0"/>
    <s v=""/>
    <s v=""/>
    <s v=""/>
    <s v="Aptiv"/>
    <s v=""/>
    <s v="Invoice"/>
    <s v=""/>
    <s v=""/>
    <s v=""/>
    <s v="1 Days 2 Hr 46 Min "/>
    <s v=""/>
    <s v="Approved -  ;; Approved -  ;; Approved -  ;; Approved - Approved by Teams 11/13. ;"/>
    <s v="3260"/>
    <s v="3260"/>
    <s v=";"/>
    <s v=";"/>
    <s v=";"/>
    <s v="BR"/>
    <s v="Vão motor X6H"/>
    <s v="USD"/>
    <s v=""/>
    <s v=""/>
    <s v=""/>
    <s v="Reprograma dentro do protocolo Logistico: 35105680,35607317,15363919,15364285,10867052,13798898,10864847,10866373,33288960"/>
    <s v="1"/>
    <s v=""/>
    <s v=""/>
    <s v=""/>
    <s v="0"/>
    <s v=""/>
    <s v=""/>
    <s v=""/>
    <s v=""/>
    <s v="428456263"/>
    <s v=""/>
    <s v=""/>
  </r>
  <r>
    <d v="2024-11-01T00:00:00"/>
    <x v="12"/>
    <n v="168216"/>
    <s v="Port Strike + Vessel delay (Wewire)"/>
    <s v="VW"/>
    <d v="2024-11-13T00:00:00"/>
    <s v="Pinhal"/>
    <s v="Inbound Premium"/>
    <n v="6280.39"/>
    <n v="6280.39"/>
    <n v="8.7887801877167774E-3"/>
    <s v="PORT-PORT DELAYS / STRIKE"/>
    <s v="Cost Recovery Pending"/>
    <s v="APTIV MANUFATURA E SERVICOS DE-728338"/>
    <s v="WEWIRE ACAMBARO MEXICO S DE R L DE-763274"/>
    <s v="Air required due to ETA delays at the Ports, caused by the global situation. Vessel affected Dalian Express."/>
    <s v="DHL Express SA"/>
    <s v="PTA-00198579"/>
    <s v="35374502;"/>
    <s v=";"/>
    <s v=";"/>
    <s v="Customer"/>
    <s v="Premium - Productive"/>
    <s v="rodrigo.perez@aptiv.com"/>
    <s v="2024-11-12T05:12:22.21"/>
    <s v="2024-11-21T10:34:35.00"/>
    <s v="SA"/>
    <s v="Open"/>
    <s v="0"/>
    <s v=""/>
    <s v="0"/>
    <s v="2024-11-12T00:00:00"/>
    <s v="10010"/>
    <s v="Q18"/>
    <s v=""/>
    <s v=""/>
    <s v="Recoverable"/>
    <s v=""/>
    <s v="6280.39"/>
    <s v=""/>
    <s v="CARRETERA ACAMABARO A TARANDACUAO K"/>
    <s v="ACAMABARO"/>
    <s v="763274"/>
    <s v="MX"/>
    <s v="NA"/>
    <s v="GT"/>
    <s v="38762"/>
    <s v="JOSE MONFARDINI N 3 845 LOTEAMENTO"/>
    <s v="ESPIRITO SANTO DO PINHAL"/>
    <s v="728338"/>
    <s v="BR"/>
    <s v="SA"/>
    <s v="SP"/>
    <s v="13990000"/>
    <s v="SPS"/>
    <s v="Approved"/>
    <s v="Casas, Carlos"/>
    <s v="2024-11-21T10:34:35.00"/>
    <s v="0"/>
    <s v=""/>
    <s v=""/>
    <s v=""/>
    <s v="Significant_event"/>
    <s v=""/>
    <s v="Personal Estimate"/>
    <s v=""/>
    <s v="VW"/>
    <s v=""/>
    <s v="9 Days 5 Hr 22 Min "/>
    <s v="500000"/>
    <s v="Approved -  ;; Approved -  ;; Approved -  ;; Approved -  ;; Approved - Approved by teams 11/21. ;; Approved -  ;"/>
    <s v="6280.39"/>
    <s v="6280.39"/>
    <s v=";"/>
    <s v=";"/>
    <s v=";"/>
    <s v="BR"/>
    <s v="INTERIOR TAOS"/>
    <s v="USD"/>
    <s v=""/>
    <s v=""/>
    <s v=""/>
    <s v="35126697/35374499/35374503/35386903"/>
    <s v="1"/>
    <s v=""/>
    <s v=""/>
    <s v=""/>
    <s v="0"/>
    <s v=""/>
    <s v=""/>
    <s v=""/>
    <s v=""/>
    <s v=""/>
    <s v=""/>
    <s v=""/>
  </r>
  <r>
    <d v="2024-11-01T00:00:00"/>
    <x v="3"/>
    <n v="168454"/>
    <s v="Customer Rescheduled"/>
    <s v="FIAT"/>
    <d v="2024-11-14T00:00:00"/>
    <s v="Ouros"/>
    <s v="Inbound Premium"/>
    <n v="2057.6"/>
    <n v="2020"/>
    <n v="2.8794062334100332E-3"/>
    <s v="B2-Behind Schedule-Aptiv"/>
    <s v="Cost Recovery"/>
    <s v="APTIV MANUFATURA E SERVICOS DE-743893"/>
    <s v="DELFINGEN IT-VERONA SRL-7068019"/>
    <s v="Increase of customer within logistical protocol."/>
    <s v="DHL Express SA"/>
    <s v="PTA-00198058"/>
    <s v="13570635;"/>
    <s v=";"/>
    <s v=";"/>
    <s v="Aptiv"/>
    <s v="Premium - Productive"/>
    <s v="lua.barbosa.ribeiro@aptiv.com"/>
    <s v="2024-11-13T01:22:02.48"/>
    <s v="2024-11-27T08:08:11.19"/>
    <s v="SA"/>
    <s v="Closed Not Recovered"/>
    <s v="0"/>
    <s v=""/>
    <s v="2057.6"/>
    <s v="2024-11-20T00:00:00"/>
    <s v="10023"/>
    <s v="Q11"/>
    <s v=""/>
    <s v="2057.6"/>
    <s v="Non-Recoverable"/>
    <s v=""/>
    <s v="2020"/>
    <s v="USD"/>
    <s v="LOCALITA VANZELLE 3"/>
    <s v="RIVOLI VERONESE"/>
    <s v="7068019"/>
    <s v="IT"/>
    <s v="EMEA"/>
    <s v="VR"/>
    <s v="37010"/>
    <s v="TV ANTONIO E FONSECA 250 BAIRRO"/>
    <s v="CONCEICAO DOS OUROS"/>
    <s v="743893"/>
    <s v="BR"/>
    <s v="SA"/>
    <s v="MG"/>
    <s v="37548-000"/>
    <s v="SPS"/>
    <s v="Approved"/>
    <s v="Flores, Lorena"/>
    <s v="2024-11-19T11:21:42.00"/>
    <s v="0"/>
    <s v=""/>
    <s v="6560974965"/>
    <s v=""/>
    <s v="Aptiv"/>
    <s v=""/>
    <s v="Invoice"/>
    <s v="Invoice"/>
    <s v=""/>
    <s v=""/>
    <s v="6 Days 9 Hr 59 Min "/>
    <s v=""/>
    <s v="Approved -  ;; Approved -  ;; Approved -  ;; Approved -  ;; Approved - Approved by teams 11/19. ;"/>
    <s v="2057.6"/>
    <s v="2057.6"/>
    <s v=";"/>
    <s v=";"/>
    <s v=";"/>
    <s v="BR"/>
    <s v="VAO MOTOR X6H"/>
    <s v="USD"/>
    <s v=""/>
    <s v=""/>
    <s v=""/>
    <s v="13568468; 13608547; 10769499; 10777234; 10777236; 10848205; 13570856"/>
    <s v="1"/>
    <s v="1"/>
    <s v=""/>
    <s v=""/>
    <s v="0"/>
    <s v=""/>
    <s v=""/>
    <s v=""/>
    <s v=""/>
    <s v="505882451"/>
    <s v=""/>
    <s v=""/>
  </r>
  <r>
    <d v="2024-11-01T00:00:00"/>
    <x v="5"/>
    <n v="168475"/>
    <s v="APTIV Shipment delay"/>
    <s v="VW"/>
    <d v="2024-11-13T00:00:00"/>
    <s v="Pinhal"/>
    <s v="Outbound Premium"/>
    <n v="407.39"/>
    <n v="456.73"/>
    <n v="5.7010172308947973E-4"/>
    <s v="PC-Plant PC Resp"/>
    <s v="Normal"/>
    <s v="VOLKSWAGEN DO BRASILLTDA-729183"/>
    <s v="APTIV MANUFATURA E SERVICOS DE-728338"/>
    <s v=" The customer is critical"/>
    <s v="TRANSPORTADORA PITUTA"/>
    <s v="PTA-00197265"/>
    <s v="5U1.970106;"/>
    <s v=";"/>
    <s v=";"/>
    <s v="Aptiv"/>
    <s v="Premium - Productive"/>
    <s v="maria.luiza.ferreira@aptiv.com"/>
    <s v="2024-11-13T02:23:55.32"/>
    <s v="2024-11-28T05:16:40.27"/>
    <s v="SA"/>
    <s v="Closed Not Recovered"/>
    <s v="0"/>
    <s v=""/>
    <s v="407.39"/>
    <s v="2024-11-13T00:00:00"/>
    <s v="10010"/>
    <s v="Q18"/>
    <s v=""/>
    <s v="2035.39"/>
    <s v="Non-Recoverable"/>
    <s v=""/>
    <s v="2281.91"/>
    <s v="BRL"/>
    <s v="JOSE MONFARDINI N 3 845 LOTEAMENTO"/>
    <s v="ESPIRITO SANTO DO PINHAL"/>
    <s v="728338"/>
    <s v="BR"/>
    <s v="SA"/>
    <s v="SP"/>
    <s v="13990000"/>
    <s v="ANCHIETA KM23 5"/>
    <s v="SAO BERNARDO DO CAMPO"/>
    <s v="729183"/>
    <s v="BR"/>
    <s v="SA"/>
    <s v="SP"/>
    <s v="09823-990"/>
    <s v="SPS"/>
    <s v="Approved"/>
    <s v="Edilson, Geraldo"/>
    <s v="2024-11-14T12:43:33.00"/>
    <s v="0"/>
    <s v=""/>
    <s v="ESP-001067503/24"/>
    <s v=""/>
    <s v="Aptiv"/>
    <s v=""/>
    <s v="Invoice"/>
    <s v="Invoice"/>
    <s v=""/>
    <s v=""/>
    <s v="0 Days 10 Hr 19 Min "/>
    <s v="500"/>
    <s v="Approved -  ;; Approved -  ;; Approved -  ;"/>
    <s v="407.39"/>
    <s v="407.39"/>
    <s v=";"/>
    <s v=";"/>
    <s v=";"/>
    <s v="BR"/>
    <s v="VW"/>
    <s v="BRL"/>
    <s v=""/>
    <s v=""/>
    <s v=""/>
    <s v=""/>
    <s v="0.20015212"/>
    <s v="0.20015212"/>
    <s v=""/>
    <s v=""/>
    <s v="0"/>
    <s v=""/>
    <s v=""/>
    <s v=""/>
    <s v=""/>
    <s v=""/>
    <s v=""/>
    <s v=""/>
  </r>
  <r>
    <d v="2024-11-01T00:00:00"/>
    <x v="3"/>
    <n v="168478"/>
    <s v="Customer Rescheduled"/>
    <s v="FIAT"/>
    <d v="2024-11-14T00:00:00"/>
    <s v="Paraisopolis"/>
    <s v="Inbound Premium"/>
    <n v="2070"/>
    <n v="2070"/>
    <n v="2.8967587981914701E-3"/>
    <s v="B2-Behind Schedule-Aptiv"/>
    <s v="Normal"/>
    <s v="APTIV MANUFATURA E SERVICOS DE-733223"/>
    <s v="DELFINGEN FR-ANTEUIL-1089742"/>
    <s v="Increase of customer within logistical protocol."/>
    <s v="DHL Express SA"/>
    <s v="PTA-00198057"/>
    <s v="M5057051;"/>
    <s v=";"/>
    <s v=";"/>
    <s v="Aptiv"/>
    <s v="Premium - Productive"/>
    <s v="lua.barbosa.ribeiro@aptiv.com"/>
    <s v="2024-11-13T02:30:31.80"/>
    <s v="2024-11-29T01:28:15.70"/>
    <s v="SA"/>
    <s v="Closed Not Recovered"/>
    <s v="0"/>
    <s v=""/>
    <s v="0"/>
    <s v="2024-11-20T00:00:00"/>
    <s v="10012"/>
    <s v="Q11"/>
    <s v=""/>
    <s v="2181.13"/>
    <s v="Non-Recoverable"/>
    <s v=""/>
    <s v="2070"/>
    <s v="USD"/>
    <s v="RUE EMILE STREIT"/>
    <s v="ANTEUIL"/>
    <s v="1089742"/>
    <s v="FR"/>
    <s v="EMEA"/>
    <s v="25"/>
    <s v="25340"/>
    <s v="AVENIDA AVELINO RIBEIRO, 900"/>
    <s v="PARAISOPOLIS"/>
    <s v="733223"/>
    <s v="BR"/>
    <s v="SA"/>
    <s v="MG"/>
    <s v="37660-000"/>
    <s v="SPS"/>
    <s v="Approved"/>
    <s v="Flores, Lorena"/>
    <s v="2024-11-19T11:21:13.00"/>
    <s v="0"/>
    <s v=""/>
    <s v="6288502625"/>
    <s v=""/>
    <s v="Aptiv"/>
    <s v=""/>
    <s v="Invoice"/>
    <s v="Invoice"/>
    <s v=""/>
    <s v=""/>
    <s v="6 Days 8 Hr 50 Min "/>
    <s v=""/>
    <s v="Approved -  ;; Approved -  ;; Approved -  ;; Approved -  ;; Approved - Approved by teams 11/19. ;"/>
    <s v="2070"/>
    <s v="2070"/>
    <s v=";"/>
    <s v=";"/>
    <s v=";"/>
    <s v="BR"/>
    <s v="PROJETO P"/>
    <s v="USD"/>
    <s v=""/>
    <s v=""/>
    <s v=""/>
    <s v=""/>
    <s v="1"/>
    <s v="1"/>
    <s v=""/>
    <s v=""/>
    <s v="0"/>
    <s v=""/>
    <s v=""/>
    <s v=""/>
    <s v=""/>
    <s v="505882451"/>
    <s v=""/>
    <s v=""/>
  </r>
  <r>
    <d v="2024-11-01T00:00:00"/>
    <x v="3"/>
    <n v="168600"/>
    <s v="Customer Rescheduled"/>
    <s v="JOHN DEERE"/>
    <d v="2024-11-13T00:00:00"/>
    <s v="Paraisopolis"/>
    <s v="Inbound Premium"/>
    <n v="261.5"/>
    <n v="261.5"/>
    <n v="3.6594320083433308E-4"/>
    <s v="PC-Plant PC Resp"/>
    <s v="Normal"/>
    <s v="Paraisopolis-10012"/>
    <s v="COOPER BUSSMANN FINANCE, INC.-7090293"/>
    <s v="Reprograma dentro do protocolo Logistico"/>
    <s v="DHL Express SA"/>
    <s v="PTA-00197951"/>
    <s v="13739652;"/>
    <s v=";"/>
    <s v=";"/>
    <s v="Aptiv"/>
    <s v="Premium - Productive"/>
    <s v="rodrigo.fernandes@aptiv.com"/>
    <s v="2024-11-13T06:33:34.59"/>
    <s v="2024-11-19T11:46:38.00"/>
    <s v="SA"/>
    <s v="Closed Not Recovered"/>
    <s v="0"/>
    <s v=""/>
    <s v="0"/>
    <s v=""/>
    <s v="10012"/>
    <s v="Q11"/>
    <s v=""/>
    <s v=""/>
    <s v="Non-Recoverable"/>
    <s v=""/>
    <s v="261.5"/>
    <s v=""/>
    <s v="600 TRAVIS ST STE 5600"/>
    <s v="HOUSTON"/>
    <s v="7090293"/>
    <s v="US"/>
    <s v="NA"/>
    <s v="TX"/>
    <s v="77002-2909"/>
    <s v="Av. Avelino Ribeiro, 900"/>
    <s v="PARAISOPOLIS"/>
    <s v="10012"/>
    <s v="BR"/>
    <s v="SA"/>
    <s v="Minas Gerais"/>
    <s v="37660-000"/>
    <s v="SPS"/>
    <s v="Approved"/>
    <s v="Edilson, Geraldo"/>
    <s v="2024-11-19T11:46:38.00"/>
    <s v="0"/>
    <s v=""/>
    <s v=""/>
    <s v=""/>
    <s v="Aptiv"/>
    <s v=""/>
    <s v="Invoice"/>
    <s v=""/>
    <s v=""/>
    <s v=""/>
    <s v="5 Days 17 Hr 13 Min "/>
    <s v="500"/>
    <s v="Approved -  ;; Approved -  ;; Approved -  ;"/>
    <s v="261.5"/>
    <s v="261.5"/>
    <s v=";"/>
    <s v=";"/>
    <s v=";"/>
    <s v="BR"/>
    <s v="EINSTEIN"/>
    <s v="USD"/>
    <s v=""/>
    <s v=""/>
    <s v=""/>
    <s v="Reprograma dentro do protocolo Logistico"/>
    <s v="1"/>
    <s v=""/>
    <s v=""/>
    <s v=""/>
    <s v="0"/>
    <s v=""/>
    <s v=""/>
    <s v=""/>
    <s v=""/>
    <s v="985419987"/>
    <s v=""/>
    <s v=""/>
  </r>
  <r>
    <d v="2024-11-01T00:00:00"/>
    <x v="3"/>
    <n v="168701"/>
    <s v="Customer Rescheduled"/>
    <s v="VW"/>
    <d v="2024-11-21T00:00:00"/>
    <s v="Pinhal"/>
    <s v="Inbound Premium"/>
    <n v="430"/>
    <n v="430"/>
    <n v="6.0174216580788993E-4"/>
    <s v="PC-Plant PC Resp"/>
    <s v="Normal"/>
    <s v="APTIV MANUFATURA E SERVICOS DE-727173"/>
    <s v="FUSION TRADE PTE LTD-767656"/>
    <s v="Aéreo necessário devido aumento de consumo atrelado ao planejamento da produção. Material de familia 100%."/>
    <s v="DHL Express SA"/>
    <s v="PTA-00198399"/>
    <s v="10788411;"/>
    <s v=";"/>
    <s v=";"/>
    <s v="Aptiv"/>
    <s v="Premium - Productive"/>
    <s v="Guilherme.Lucio@aptiv.com"/>
    <s v="2024-11-20T06:00:10.35"/>
    <s v="2024-11-21T01:44:22.00"/>
    <s v="SA"/>
    <s v="Closed Not Recovered"/>
    <s v="0"/>
    <s v=""/>
    <s v="0"/>
    <s v="2024-11-20T00:00:00"/>
    <s v="10010"/>
    <s v="Q18"/>
    <s v=""/>
    <s v=""/>
    <s v="Non-Recoverable"/>
    <s v=""/>
    <s v="430"/>
    <s v=""/>
    <s v="3 TAI SENG DRIVE #05-01"/>
    <s v="SINGAPORE"/>
    <s v="767656"/>
    <s v="SG"/>
    <s v="AP"/>
    <s v="SG"/>
    <s v="535216"/>
    <s v="JOSE MONFARDINI N 3 845 LOTEAMENTO"/>
    <s v="ESPIRITO SANTO DO PINHAL"/>
    <s v="727173"/>
    <s v="BR"/>
    <s v="SA"/>
    <s v="SP"/>
    <s v="13990000"/>
    <s v="SPS"/>
    <s v="Approved"/>
    <s v="Edilson, Geraldo"/>
    <s v="2024-11-21T01:44:22.00"/>
    <s v="0"/>
    <s v=""/>
    <s v=""/>
    <s v=""/>
    <s v="Aptiv"/>
    <s v=""/>
    <s v="Personal Estimate"/>
    <s v=""/>
    <s v=""/>
    <s v=""/>
    <s v="0 Days 19 Hr 44 Min "/>
    <s v="500"/>
    <s v="Approved -  ;; Approved -  ;; Approved -  ;"/>
    <s v="430"/>
    <s v="430"/>
    <s v=";"/>
    <s v=";"/>
    <s v=";"/>
    <s v="BR"/>
    <s v="PRINCIPAL GP"/>
    <s v="USD"/>
    <s v=""/>
    <s v=""/>
    <s v=""/>
    <s v=""/>
    <s v="1"/>
    <s v=""/>
    <s v=""/>
    <s v=""/>
    <s v="0"/>
    <s v=""/>
    <s v=""/>
    <s v=""/>
    <s v=""/>
    <s v=""/>
    <s v=""/>
    <s v=""/>
  </r>
  <r>
    <d v="2024-11-01T00:00:00"/>
    <x v="12"/>
    <n v="168711"/>
    <s v="Port Strike + Vessel delay"/>
    <s v="VW"/>
    <d v="2024-11-15T00:00:00"/>
    <s v="Pinhal"/>
    <s v="Inbound Premium"/>
    <n v="3571.39"/>
    <n v="3489.44"/>
    <n v="4.99780454312707E-3"/>
    <s v="PORT-PORT DELAYS / STRIKE"/>
    <s v="Normal"/>
    <s v="APTIV MANUFATURA E SERVICOS DE-728338"/>
    <s v="DRAEXLMAIER COMPONENTS AUTOMOTIVE D-759372"/>
    <s v="Due to the delay of tranship and change of ETA of the DALIAN EXPRESS vessel, the material has become critical and may result in line shutdown."/>
    <s v="DHL Express SA"/>
    <s v="PTA-00198550"/>
    <s v="33337465;"/>
    <s v=";"/>
    <s v=";"/>
    <s v="Aptiv"/>
    <s v="Premium - Productive"/>
    <s v="Guilherme.Lucio@aptiv.com"/>
    <s v="2024-11-14T11:02:33.33"/>
    <s v="2024-11-28T05:10:06.71"/>
    <s v="SA"/>
    <s v="Closed Not Recovered"/>
    <s v="0"/>
    <s v=""/>
    <s v="3571.39"/>
    <s v="2024-11-14T00:00:00"/>
    <s v="10010"/>
    <s v="Q18"/>
    <s v=""/>
    <s v="3571.39"/>
    <s v="Non-Recoverable"/>
    <s v=""/>
    <s v="3489.44"/>
    <s v="USD"/>
    <s v="AVE CENTRAL #180 MANZANA 3, LOTE 3"/>
    <s v="SAN LUIS POTOSI"/>
    <s v="759372"/>
    <s v="MX"/>
    <s v="NA"/>
    <s v="SLP"/>
    <s v="78395"/>
    <s v="JOSE MONFARDINI N 3 845 LOTEAMENTO"/>
    <s v="ESPIRITO SANTO DO PINHAL"/>
    <s v="728338"/>
    <s v="BR"/>
    <s v="SA"/>
    <s v="SP"/>
    <s v="13990000"/>
    <s v="SPS"/>
    <s v="Approved"/>
    <s v="Flores, Lorena"/>
    <s v="2024-11-21T07:01:58.00"/>
    <s v="0"/>
    <s v="DHL Express SA"/>
    <s v="2981248211"/>
    <s v=""/>
    <s v="Significant_event"/>
    <s v=""/>
    <s v="Personal Estimate"/>
    <s v="Invoice"/>
    <s v=""/>
    <s v=""/>
    <s v="7 Days 7 Hr 59 Min "/>
    <s v=""/>
    <s v="Approved -  ;; Approved -  ;; Approved -  ;; Approved -  ;; Approved - Approved by teams 11/21. ;"/>
    <s v="3571.39"/>
    <s v="3571.39"/>
    <s v=";"/>
    <s v=";"/>
    <s v=";"/>
    <s v="BR"/>
    <s v="INTERIOR TAOS VW"/>
    <s v="USD"/>
    <s v=""/>
    <s v=""/>
    <s v=""/>
    <s v=""/>
    <s v="1"/>
    <s v="1"/>
    <s v=""/>
    <s v=""/>
    <s v="0"/>
    <s v=""/>
    <s v=""/>
    <s v=""/>
    <s v=""/>
    <s v=""/>
    <s v=""/>
    <s v=""/>
  </r>
  <r>
    <d v="2024-11-01T00:00:00"/>
    <x v="12"/>
    <n v="168712"/>
    <s v="Port Strike + Vessel delay"/>
    <s v="GM"/>
    <d v="2024-11-15T00:00:00"/>
    <s v="Pinhal"/>
    <s v="Inbound Premium"/>
    <n v="1610.32"/>
    <n v="1862.33"/>
    <n v="2.2534824289389796E-3"/>
    <s v="PORT-PORT DELAYS / STRIKE"/>
    <s v="Normal"/>
    <s v="APTIV MANUFATURA E SERVICOS DE-727173"/>
    <s v="APTIV ELECTRICAL CENTERS  SHANGHAI-727010"/>
    <s v="Air Freight needed due vessel delay caused by the Port Strikes. Vessel affected MSC DOUALA VIII, first ETA 16/11 new ETA 01/12."/>
    <s v="DHL Express SA"/>
    <s v="PTA-00198557"/>
    <s v="35043291;"/>
    <s v=";"/>
    <s v=";"/>
    <s v="Aptiv"/>
    <s v="Premium - Productive"/>
    <s v="rodrigo.perez@aptiv.com"/>
    <s v="2024-11-14T11:51:05.14"/>
    <s v="2024-11-26T03:19:58.39"/>
    <s v="SA"/>
    <s v="Closed Not Recovered"/>
    <s v="0"/>
    <s v=""/>
    <s v="1610.32"/>
    <s v="2024-11-14T00:00:00"/>
    <s v="10010"/>
    <s v="Q18"/>
    <s v=""/>
    <s v="1610.32"/>
    <s v="Non-Recoverable"/>
    <s v=""/>
    <s v="1862.33"/>
    <s v="USD"/>
    <s v="200 YUAN GUO ROAD, ANTING, JIADING"/>
    <s v="SHANGHAI"/>
    <s v="727010"/>
    <s v="CN"/>
    <s v="AP"/>
    <s v="020"/>
    <s v="201805"/>
    <s v="JOSE MONFARDINI N 3 845 LOTEAMENTO"/>
    <s v="ESPIRITO SANTO DO PINHAL"/>
    <s v="727173"/>
    <s v="BR"/>
    <s v="SA"/>
    <s v="SP"/>
    <s v="13990000"/>
    <s v="SPS"/>
    <s v="Approved"/>
    <s v="Flores, Lorena"/>
    <s v="2024-11-21T07:03:42.00"/>
    <s v="0"/>
    <s v="DHL Express SA"/>
    <s v="2981220524"/>
    <s v=""/>
    <s v="Significant_event"/>
    <s v=""/>
    <s v="Personal Estimate"/>
    <s v="Personal Estimate"/>
    <s v=""/>
    <s v=""/>
    <s v="7 Days 7 Hr 12 Min "/>
    <s v=""/>
    <s v="Approved -  ;; Approved -  ;; Approved -  ;; Approved -  ;; Approved - Approved by teams 11/21. ;"/>
    <s v="1610.32"/>
    <s v="1610.32"/>
    <s v=";"/>
    <s v=";"/>
    <s v=";"/>
    <s v="BR"/>
    <s v="BODY"/>
    <s v="USD"/>
    <s v=""/>
    <s v=""/>
    <s v=""/>
    <s v=""/>
    <s v="1"/>
    <s v="1"/>
    <s v=""/>
    <s v=""/>
    <s v="0"/>
    <s v=""/>
    <s v=""/>
    <s v=""/>
    <s v=""/>
    <s v=""/>
    <s v=""/>
    <s v=""/>
  </r>
  <r>
    <d v="2024-11-01T00:00:00"/>
    <x v="3"/>
    <n v="168742"/>
    <s v="Customer Rescheduled"/>
    <s v="FIAT"/>
    <d v="2024-11-14T00:00:00"/>
    <s v="Ouros"/>
    <s v="Inbound Premium"/>
    <n v="2109.42"/>
    <n v="2109.42"/>
    <n v="2.9519231613918122E-3"/>
    <s v="PC-Plant PC Resp"/>
    <s v="Normal"/>
    <s v="Paraisopolis-10012"/>
    <s v="MTA ANTENNE SRL-1090929"/>
    <s v="Reprogram within the Logistics protocol"/>
    <s v="DHL Express SA"/>
    <s v="PTA-00198056"/>
    <s v="35512792;"/>
    <s v=";"/>
    <s v=";"/>
    <s v="Aptiv"/>
    <s v="Premium - Productive"/>
    <s v="rodrigo.fernandes@aptiv.com"/>
    <s v="2024-11-14T11:40:02.86"/>
    <s v="2024-11-19T11:20:45.00"/>
    <s v="SA"/>
    <s v="Closed Not Recovered"/>
    <s v="0"/>
    <s v=""/>
    <s v="0"/>
    <s v=""/>
    <s v="10023"/>
    <s v="Q11"/>
    <s v=""/>
    <s v=""/>
    <s v="Non-Recoverable"/>
    <s v=""/>
    <s v="2109.42"/>
    <s v=""/>
    <s v="VIALE DELLINDUSTRIA 12"/>
    <s v="CODOGNO"/>
    <s v="1090929"/>
    <s v="IT"/>
    <s v="EMEA"/>
    <s v="LO"/>
    <s v="26845"/>
    <s v="Av. Avelino Ribeiro, 900"/>
    <s v="PARAISOPOLIS"/>
    <s v="10012"/>
    <s v="BR"/>
    <s v="SA"/>
    <s v="Minas Gerais"/>
    <s v="37660-000"/>
    <s v="SPS"/>
    <s v="Approved"/>
    <s v="Flores, Lorena"/>
    <s v="2024-11-19T11:20:45.00"/>
    <s v="0"/>
    <s v=""/>
    <s v=""/>
    <s v=""/>
    <s v="Aptiv"/>
    <s v=""/>
    <s v="Invoice"/>
    <s v=""/>
    <s v=""/>
    <s v=""/>
    <s v="5 Days 11 Hr 40 Min "/>
    <s v=""/>
    <s v="Approved -  ;; Approved -  ;; Approved -  ;; Approved -  ;; Approved - Approved by teams 11/19. ;"/>
    <s v="2109.42"/>
    <s v="2109.42"/>
    <s v=";"/>
    <s v=";"/>
    <s v=";"/>
    <s v="BR"/>
    <s v="X6H diversos"/>
    <s v="USD"/>
    <s v=""/>
    <s v=""/>
    <s v=""/>
    <s v="Reprograma dentro do protocolo Logistico: 35512792,35513457,35513465,15363920,33119052,10820257,13759636,13835942,13798897,13882976,35381256"/>
    <s v="1"/>
    <s v=""/>
    <s v=""/>
    <s v=""/>
    <s v="0"/>
    <s v=""/>
    <s v=""/>
    <s v=""/>
    <s v=""/>
    <s v="428456263"/>
    <s v=""/>
    <s v=""/>
  </r>
  <r>
    <d v="2024-11-01T00:00:00"/>
    <x v="4"/>
    <n v="168904"/>
    <s v="Cargo Lost"/>
    <s v="FIAT"/>
    <d v="2024-11-15T00:00:00"/>
    <s v="Ouros"/>
    <s v="Inbound Premium"/>
    <n v="300"/>
    <n v="300"/>
    <n v="4.1982011567992322E-4"/>
    <s v="T3-Transportation Accident/Lost/Theft"/>
    <s v="Normal"/>
    <s v="APTIV MANUFATURA E SERVICOS DE-743893"/>
    <s v="DELFINGEN IT-VERONA SRL-7068019"/>
    <s v="Carga perdida no aeroporto Guarulhos - Processo A2708/24"/>
    <s v="DHL Express SA"/>
    <s v="PTA-00197950"/>
    <s v="13731873;"/>
    <s v=";"/>
    <s v=";"/>
    <s v="Aptiv"/>
    <s v="Premium - Productive"/>
    <s v="lua.barbosa.ribeiro@aptiv.com"/>
    <s v="2024-11-14T08:20:38.91"/>
    <s v="2024-11-27T08:00:48.27"/>
    <s v="SA"/>
    <s v="Closed Not Recovered"/>
    <s v="0"/>
    <s v=""/>
    <s v="0"/>
    <s v="2024-11-22T00:00:00"/>
    <s v="10023"/>
    <s v="Q11"/>
    <s v=""/>
    <s v="361.97"/>
    <s v="Non-Recoverable"/>
    <s v=""/>
    <s v="300"/>
    <s v="USD"/>
    <s v="LOCALITA VANZELLE 3"/>
    <s v="RIVOLI VERONESE"/>
    <s v="7068019"/>
    <s v="IT"/>
    <s v="EMEA"/>
    <s v="VR"/>
    <s v="37010"/>
    <s v="TV ANTONIO E FONSECA 250 BAIRRO"/>
    <s v="CONCEICAO DOS OUROS"/>
    <s v="743893"/>
    <s v="BR"/>
    <s v="SA"/>
    <s v="MG"/>
    <s v="37548-000"/>
    <s v="SPS"/>
    <s v="Approved"/>
    <s v="Edilson, Geraldo"/>
    <s v="2024-11-19T11:46:27.00"/>
    <s v="0"/>
    <s v=""/>
    <s v="8552408244"/>
    <s v=""/>
    <s v="Transportation"/>
    <s v=""/>
    <s v="Invoice"/>
    <s v="Invoice"/>
    <s v=""/>
    <s v=""/>
    <s v="4 Days 15 Hr 25 Min "/>
    <s v="500"/>
    <s v="Approved -  ;; Approved -  ;; Approved -  ;"/>
    <s v="300"/>
    <s v="300"/>
    <s v=";"/>
    <s v=";"/>
    <s v=";"/>
    <s v="BR"/>
    <s v="GSE"/>
    <s v="USD"/>
    <s v=""/>
    <s v=""/>
    <s v=""/>
    <s v=""/>
    <s v="1"/>
    <s v="1"/>
    <s v=""/>
    <s v=""/>
    <s v="0"/>
    <s v=""/>
    <s v=""/>
    <s v=""/>
    <s v=""/>
    <s v="505882451"/>
    <s v=""/>
    <s v=""/>
  </r>
  <r>
    <d v="2024-11-01T00:00:00"/>
    <x v="3"/>
    <n v="169325"/>
    <s v="Customer Rescheduled"/>
    <s v="JOHN DEERE"/>
    <d v="2024-11-18T00:00:00"/>
    <s v="Paraisopolis"/>
    <s v="Inbound Premium"/>
    <n v="299.8"/>
    <n v="299.8"/>
    <n v="4.1954023560280326E-4"/>
    <s v="PC-Plant PC Resp"/>
    <s v="Normal"/>
    <s v="Paraisopolis-10012"/>
    <s v="TYZ ALL PLASTICS, INC-7003611"/>
    <s v="Reprograma dentro do protocolo Logistico"/>
    <s v="DHL Express SA"/>
    <s v="PTA-00197963"/>
    <s v="13600893;"/>
    <s v=";"/>
    <s v=";"/>
    <s v="Aptiv"/>
    <s v="Premium - Productive"/>
    <s v="rodrigo.fernandes@aptiv.com"/>
    <s v="2024-11-18T10:24:23.84"/>
    <s v="2024-11-19T12:47:34.00"/>
    <s v="SA"/>
    <s v="Closed Not Recovered"/>
    <s v="0"/>
    <s v=""/>
    <s v="0"/>
    <s v=""/>
    <s v="10012"/>
    <s v="Q11"/>
    <s v=""/>
    <s v=""/>
    <s v="Non-Recoverable"/>
    <s v=""/>
    <s v="299.8"/>
    <s v=""/>
    <s v="120 EXPRESS ST STE 1"/>
    <s v="PLAINVIEW"/>
    <s v="7003611"/>
    <s v="US"/>
    <s v="NA"/>
    <s v="NY"/>
    <s v="11803"/>
    <s v="Av. Avelino Ribeiro, 900"/>
    <s v="PARAISOPOLIS"/>
    <s v="10012"/>
    <s v="BR"/>
    <s v="SA"/>
    <s v="Minas Gerais"/>
    <s v="37660-000"/>
    <s v="SPS"/>
    <s v="Approved"/>
    <s v="Edilson, Geraldo"/>
    <s v="2024-11-19T12:47:34.00"/>
    <s v="0"/>
    <s v=""/>
    <s v=""/>
    <s v=""/>
    <s v="Aptiv"/>
    <s v=""/>
    <s v="Invoice"/>
    <s v=""/>
    <s v=""/>
    <s v=""/>
    <s v="1 Days 2 Hr 23 Min "/>
    <s v="500"/>
    <s v="Approved -  ;; Approved -  ;; Approved -  ;"/>
    <s v="299.8"/>
    <s v="299.8"/>
    <s v=";"/>
    <s v=";"/>
    <s v=";"/>
    <s v="BR"/>
    <s v="EINSTEIN,8000S,5E,GAVEA,COLIBRI,AGUILA"/>
    <s v="USD"/>
    <s v=""/>
    <s v=""/>
    <s v=""/>
    <s v="Reprograma dentro do protocolo Logistico"/>
    <s v="1"/>
    <s v=""/>
    <s v=""/>
    <s v=""/>
    <s v="0"/>
    <s v=""/>
    <s v=""/>
    <s v=""/>
    <s v=""/>
    <s v="030270854"/>
    <s v=""/>
    <s v=""/>
  </r>
  <r>
    <d v="2024-11-01T00:00:00"/>
    <x v="3"/>
    <n v="169330"/>
    <s v="Customer Rescheduled"/>
    <s v="FIAT"/>
    <d v="2024-11-18T00:00:00"/>
    <s v="Ouros"/>
    <s v="Inbound Premium"/>
    <n v="238.21"/>
    <n v="238.21"/>
    <n v="3.3335116585371505E-4"/>
    <s v="PC-Plant PC Resp"/>
    <s v="Normal"/>
    <s v="Paraisopolis-10012"/>
    <s v="BETRIEBSRAT APTIV WUPPERTAL-7088933"/>
    <s v="Reprograma dentro do protocolo Logistico"/>
    <s v="DHL Express SA"/>
    <s v="PTA-00197962"/>
    <s v="10763182;"/>
    <s v=";"/>
    <s v=";"/>
    <s v="Aptiv"/>
    <s v="Premium - Productive"/>
    <s v="rodrigo.fernandes@aptiv.com"/>
    <s v="2024-11-18T11:18:33.73"/>
    <s v="2024-11-19T12:47:21.00"/>
    <s v="SA"/>
    <s v="Closed Not Recovered"/>
    <s v="0"/>
    <s v=""/>
    <s v="0"/>
    <s v=""/>
    <s v="10023"/>
    <s v="Q11"/>
    <s v=""/>
    <s v=""/>
    <s v="Non-Recoverable"/>
    <s v=""/>
    <s v="238.21"/>
    <s v=""/>
    <s v="AM TECHNOLOGIEPARK 1"/>
    <s v="WUPPERTAL"/>
    <s v="7088933"/>
    <s v="DE"/>
    <s v="EMEA"/>
    <s v="NW"/>
    <s v="42119"/>
    <s v="Av. Avelino Ribeiro, 900"/>
    <s v="PARAISOPOLIS"/>
    <s v="10012"/>
    <s v="BR"/>
    <s v="SA"/>
    <s v="Minas Gerais"/>
    <s v="37660-000"/>
    <s v="SPS"/>
    <s v="Approved"/>
    <s v="Gomes, Carlos E"/>
    <s v="2024-11-19T12:47:21.00"/>
    <s v="0"/>
    <s v=""/>
    <s v=""/>
    <s v=""/>
    <s v="Aptiv"/>
    <s v=""/>
    <s v="Invoice"/>
    <s v=""/>
    <s v=""/>
    <s v=""/>
    <s v="1 Days 1 Hr 28 Min "/>
    <s v="250"/>
    <s v="Approved -  ;; Approved -  ;"/>
    <s v="238.21"/>
    <s v="238.21"/>
    <s v=";"/>
    <s v=";"/>
    <s v=";"/>
    <s v="BR"/>
    <s v="X6H"/>
    <s v="USD"/>
    <s v=""/>
    <s v=""/>
    <s v=""/>
    <s v="Reprograma dentro do protocolo Logistico: 10763182, 13846663"/>
    <s v="1"/>
    <s v=""/>
    <s v=""/>
    <s v=""/>
    <s v="0"/>
    <s v=""/>
    <s v=""/>
    <s v=""/>
    <s v=""/>
    <s v="999104794"/>
    <s v=""/>
    <s v=""/>
  </r>
  <r>
    <d v="2024-11-01T00:00:00"/>
    <x v="3"/>
    <n v="169339"/>
    <s v="Customer Rescheduled"/>
    <s v="PSA"/>
    <d v="2024-11-19T00:00:00"/>
    <s v="Paraisopolis"/>
    <s v="Inbound Premium"/>
    <n v="1849.58"/>
    <n v="2020"/>
    <n v="2.5883029651975744E-3"/>
    <s v="S2-External Customer driven schedule changes"/>
    <s v="Cost Recovery Pending"/>
    <s v="APTIV MANUFATURA E SERVICOS DE-733223"/>
    <s v="APTIV HOLDINGS FRANCE SAS-768624"/>
    <s v="Increase of customer PSA - The costs will be recovered."/>
    <s v="DHL Express SA"/>
    <s v="PTA-00198556"/>
    <s v="13876521;"/>
    <s v=";"/>
    <s v=";"/>
    <s v="Customer"/>
    <s v="Premium - Productive"/>
    <s v="lua.barbosa.ribeiro@aptiv.com"/>
    <s v="2024-11-18T12:20:32.62"/>
    <s v="2024-11-27T08:03:47.49"/>
    <s v="SA"/>
    <s v="Open"/>
    <s v="0"/>
    <s v=""/>
    <s v="1849.58"/>
    <s v="2024-11-27T00:00:00"/>
    <s v="10012"/>
    <s v="Q11"/>
    <s v=""/>
    <s v="1849.58"/>
    <s v="Recoverable"/>
    <s v=""/>
    <s v="2020"/>
    <s v="USD"/>
    <s v="ZI DES LONGS REAGES"/>
    <s v="EPERNON"/>
    <s v="768624"/>
    <s v="FR"/>
    <s v="EMEA"/>
    <s v="28"/>
    <s v="28230"/>
    <s v="AVENIDA AVELINO RIBEIRO, 900"/>
    <s v="PARAISOPOLIS"/>
    <s v="733223"/>
    <s v="BR"/>
    <s v="SA"/>
    <s v="MG"/>
    <s v="37660-000"/>
    <s v="SPS"/>
    <s v="Approved"/>
    <s v="Flores, Lorena"/>
    <s v="2024-11-21T07:03:21.00"/>
    <s v="0"/>
    <s v=""/>
    <s v="5238924493"/>
    <s v=""/>
    <s v="Customer"/>
    <s v=""/>
    <s v="Invoice"/>
    <s v="Invoice"/>
    <s v="PSA"/>
    <s v=""/>
    <s v="3 Days 6 Hr 42 Min "/>
    <s v=""/>
    <s v="Approved -  ;; Approved -  ;; Approved -  ;; Approved -  ;; Approved - Approved by teams 11/21. ;"/>
    <s v="1849.58"/>
    <s v="1849.58"/>
    <s v=";"/>
    <s v=";"/>
    <s v=";"/>
    <s v="BR"/>
    <s v="BODY SMART"/>
    <s v="USD"/>
    <s v=""/>
    <s v=""/>
    <s v=""/>
    <s v="10863984; 33501792; 13608782; 10738192; 10738202; 10810649; 33522699; 13737770; "/>
    <s v="1"/>
    <s v="1"/>
    <s v=""/>
    <s v=""/>
    <s v="0"/>
    <s v=""/>
    <s v=""/>
    <s v=""/>
    <s v=""/>
    <s v=""/>
    <s v=""/>
    <s v=""/>
  </r>
  <r>
    <d v="2024-11-01T00:00:00"/>
    <x v="3"/>
    <n v="169351"/>
    <s v="Customer Rescheduled"/>
    <s v="FIAT"/>
    <d v="2024-11-19T00:00:00"/>
    <s v="Ouros"/>
    <s v="Inbound Premium"/>
    <n v="2386.5700000000002"/>
    <n v="2675"/>
    <n v="3.3397669782607815E-3"/>
    <s v="B2-Behind Schedule-Aptiv"/>
    <s v="Cost Recovery"/>
    <s v="APTIV MANUFATURA E SERVICOS DE-743893"/>
    <s v="A RAYMOND JABLONEC S R O-753446"/>
    <s v="Increase of customer within logistical protocol."/>
    <s v="DHL Express SA"/>
    <s v="PTA-00198555"/>
    <s v="35767449;"/>
    <s v=";"/>
    <s v=";"/>
    <s v="Aptiv"/>
    <s v="Premium - Productive"/>
    <s v="lua.barbosa.ribeiro@aptiv.com"/>
    <s v="2024-11-18T01:24:23.76"/>
    <s v="2024-11-29T01:42:53.44"/>
    <s v="SA"/>
    <s v="Closed Not Recovered"/>
    <s v="0"/>
    <s v=""/>
    <s v="2386.57"/>
    <s v="2024-11-27T00:00:00"/>
    <s v="10023"/>
    <s v="Q11"/>
    <s v=""/>
    <s v="2386.57"/>
    <s v="Non-Recoverable"/>
    <s v=""/>
    <s v="2675"/>
    <s v="USD"/>
    <s v="CS ARMADY 27"/>
    <s v="JABLONEC NAD NISOU"/>
    <s v="753446"/>
    <s v="CZ"/>
    <s v="EMEA"/>
    <s v="512"/>
    <s v="466 05"/>
    <s v="TV ANTONIO E FONSECA 250 BAIRRO"/>
    <s v="CONCEICAO DOS OUROS"/>
    <s v="743893"/>
    <s v="BR"/>
    <s v="SA"/>
    <s v="MG"/>
    <s v="37548-000"/>
    <s v="SPS"/>
    <s v="Approved"/>
    <s v="Flores, Lorena"/>
    <s v="2024-11-21T07:03:05.00"/>
    <s v="0"/>
    <s v=""/>
    <s v="1790210413"/>
    <s v=""/>
    <s v="Aptiv"/>
    <s v=""/>
    <s v="Invoice"/>
    <s v="Invoice"/>
    <s v=""/>
    <s v=""/>
    <s v="3 Days 5 Hr 38 Min "/>
    <s v=""/>
    <s v="Approved -  ;; Approved -  ;; Approved -  ;; Approved -  ;; Approved - Approved by teams 11/21. ;"/>
    <s v="2386.57"/>
    <s v="2386.57"/>
    <s v=";"/>
    <s v=";"/>
    <s v=";"/>
    <s v="BR"/>
    <s v="POSTERIOR X6H"/>
    <s v="USD"/>
    <s v=""/>
    <s v=""/>
    <s v=""/>
    <s v=""/>
    <s v="1"/>
    <s v="1"/>
    <s v=""/>
    <s v=""/>
    <s v="0"/>
    <s v=""/>
    <s v=""/>
    <s v=""/>
    <s v=""/>
    <s v=""/>
    <s v=""/>
    <s v=""/>
  </r>
  <r>
    <d v="2024-11-01T00:00:00"/>
    <x v="3"/>
    <n v="169367"/>
    <s v="Customer Rescheduled"/>
    <s v="PSA"/>
    <d v="2024-11-19T00:00:00"/>
    <s v="Paraisopolis"/>
    <s v="Inbound Premium"/>
    <n v="937.83"/>
    <n v="937.83"/>
    <n v="1.3123996636270081E-3"/>
    <s v="PC-Plant PC Resp"/>
    <s v="Cost Recovery Pending"/>
    <s v="APTIV MANUFATURA E SERVICOS DE-724381"/>
    <s v="SEWS-COMPONENTS EUROPE B.V. MAGYARO-7043248"/>
    <s v="Reprograma do cliente"/>
    <s v="DHL Express SA"/>
    <s v="PTA-00198554"/>
    <s v="10763417;"/>
    <s v=";"/>
    <s v=";"/>
    <s v="Aptiv"/>
    <s v="Premium - Productive"/>
    <s v="gislene.de.fatima.clemente@aptiv.com"/>
    <s v="2024-11-18T04:07:18.42"/>
    <s v="2024-11-21T07:02:50.00"/>
    <s v="SA"/>
    <s v="Open"/>
    <s v="0"/>
    <s v=""/>
    <s v="0"/>
    <s v=""/>
    <s v="10012"/>
    <s v="Q11"/>
    <s v=""/>
    <s v=""/>
    <s v="Recoverable"/>
    <s v="Será recuperado do cliente"/>
    <s v="937.83"/>
    <s v=""/>
    <s v="EUROPA UTCA 12."/>
    <s v="BUDAPEST"/>
    <s v="7043248"/>
    <s v="HU"/>
    <s v="EMEA"/>
    <s v="BU"/>
    <s v="1239"/>
    <s v="AVENIDA AVELINO RIBEIRO, 900"/>
    <s v="PARAISOPOLIS"/>
    <s v="724381"/>
    <s v="BR"/>
    <s v="SA"/>
    <s v="MG"/>
    <s v="37660-000"/>
    <s v="SPS"/>
    <s v="Approved"/>
    <s v="Flores, Lorena"/>
    <s v="2024-11-21T07:02:50.00"/>
    <s v="0"/>
    <s v="DHL Express SA"/>
    <s v="2414489044"/>
    <s v=""/>
    <s v="Aptiv"/>
    <s v=""/>
    <s v="Invoice"/>
    <s v="Invoice"/>
    <s v=""/>
    <s v=""/>
    <s v="3 Days 2 Hr 55 Min "/>
    <s v=""/>
    <s v="Approved -  ;; Approved -  ;; Approved -  ;; Approved -  ;; Approved - Approved by teams 11/21. ;"/>
    <s v="937.83"/>
    <s v="937.83"/>
    <s v=";"/>
    <s v=";"/>
    <s v=";"/>
    <s v="BR"/>
    <s v="BODY CC22"/>
    <s v="USD"/>
    <s v=""/>
    <s v=""/>
    <s v=""/>
    <s v="Reprograma do clinete"/>
    <s v="1"/>
    <s v=""/>
    <s v=""/>
    <s v=""/>
    <s v="0"/>
    <s v=""/>
    <s v=""/>
    <s v=""/>
    <s v=""/>
    <s v="525672148"/>
    <s v=""/>
    <s v=""/>
  </r>
  <r>
    <d v="2024-11-01T00:00:00"/>
    <x v="3"/>
    <n v="169465"/>
    <s v="Customer Rescheduled"/>
    <s v="FIAT"/>
    <d v="2024-11-04T00:00:00"/>
    <s v="Paraisopolis"/>
    <s v="Inbound Premium"/>
    <n v="2056.75"/>
    <n v="3113"/>
    <n v="2.8782167430822735E-3"/>
    <s v="PC-Plant PC Resp"/>
    <s v="Normal"/>
    <s v="APTIV MANUFATURA E SERVICOS DE-733223"/>
    <s v="COFAT-728208"/>
    <s v="DEMAND VARIATION WITHIN LOGISTIC PROTOCOL"/>
    <s v="DHL Express SA"/>
    <s v="PTA-00198553"/>
    <s v="35447988;"/>
    <s v=";"/>
    <s v=";"/>
    <s v="Aptiv"/>
    <s v="Premium - Productive"/>
    <s v="Moraes.Arnaldo@aptiv.com"/>
    <s v="2024-11-19T12:38:05.55"/>
    <s v="2024-11-21T07:02:39.00"/>
    <s v="SA"/>
    <s v="Closed Not Recovered"/>
    <s v="0"/>
    <s v=""/>
    <s v="0"/>
    <s v=""/>
    <s v="10012"/>
    <s v="Q11"/>
    <s v=""/>
    <s v=""/>
    <s v="Non-Recoverable"/>
    <s v=""/>
    <s v="3113"/>
    <s v=""/>
    <s v="40 RUE DU 18 JANVIER 1952"/>
    <s v="TUNIS"/>
    <s v="728208"/>
    <s v="TN"/>
    <s v="EMEA"/>
    <s v="11"/>
    <s v="1001"/>
    <s v="AVENIDA AVELINO RIBEIRO, 900"/>
    <s v="PARAISOPOLIS"/>
    <s v="733223"/>
    <s v="BR"/>
    <s v="SA"/>
    <s v="MG"/>
    <s v="37660-000"/>
    <s v="SPS"/>
    <s v="Approved"/>
    <s v="Flores, Lorena"/>
    <s v="2024-11-21T07:02:39.00"/>
    <s v="0"/>
    <s v=""/>
    <s v=""/>
    <s v=""/>
    <s v="Aptiv"/>
    <s v=""/>
    <s v="Invoice"/>
    <s v=""/>
    <s v=""/>
    <s v=""/>
    <s v="2 Days 6 Hr 24 Min "/>
    <s v=""/>
    <s v="Approved -  ;; Approved -  ;; Approved -  ;; Approved -  ;; Approved - Approved by teams 11/21. ;"/>
    <s v="3113"/>
    <s v="3113"/>
    <s v=";"/>
    <s v=";"/>
    <s v=";"/>
    <s v="BR"/>
    <s v="PROJETO P"/>
    <s v="USD"/>
    <s v=""/>
    <s v=""/>
    <s v=""/>
    <s v=""/>
    <s v="1"/>
    <s v=""/>
    <s v=""/>
    <s v=""/>
    <s v="0"/>
    <s v=""/>
    <s v=""/>
    <s v=""/>
    <s v=""/>
    <s v=""/>
    <s v=""/>
    <s v=""/>
  </r>
  <r>
    <d v="2024-11-01T00:00:00"/>
    <x v="8"/>
    <n v="169475"/>
    <s v="Supplier Discontinued - recovered"/>
    <s v="FIAT"/>
    <d v="2024-11-20T00:00:00"/>
    <s v="Ouros"/>
    <s v="Inbound Premium"/>
    <n v="2900"/>
    <n v="2900"/>
    <n v="4.0582611182392574E-3"/>
    <s v="P1-Purchasing-Aptiv Resp"/>
    <s v="Cost Recovery"/>
    <s v="APTIV MANUFATURA E SERVICOS DE-743893"/>
    <s v="A RAYMOND ITALIANA S R L-765496"/>
    <s v="Discontinued supplier. Quotation SC1184-24C. Closed recovered. "/>
    <s v="DHL Express SA"/>
    <s v="PTA-00198552"/>
    <s v="10863947;"/>
    <s v=";"/>
    <s v=";"/>
    <s v="Aptiv"/>
    <s v="Premium - Productive"/>
    <s v="lua.barbosa.ribeiro@aptiv.com"/>
    <s v="2024-11-19T01:28:00.42"/>
    <s v="2024-11-29T01:21:05.74"/>
    <s v="SA"/>
    <s v="Closed Recovered"/>
    <s v="0"/>
    <s v=""/>
    <s v="0"/>
    <s v="2024-11-27T00:00:00"/>
    <s v="10023"/>
    <s v="Q11"/>
    <s v=""/>
    <s v="3162.67"/>
    <s v="Recoverable"/>
    <s v=""/>
    <s v="2900"/>
    <s v="USD"/>
    <s v="STRADA COMPLANARE 26"/>
    <s v="CARISIO"/>
    <s v="765496"/>
    <s v="IT"/>
    <s v="EMEA"/>
    <s v="VC"/>
    <s v="13040"/>
    <s v="TV ANTONIO E FONSECA 250 BAIRRO"/>
    <s v="CONCEICAO DOS OUROS"/>
    <s v="743893"/>
    <s v="BR"/>
    <s v="SA"/>
    <s v="MG"/>
    <s v="37548-000"/>
    <s v="SPS"/>
    <s v="Approved"/>
    <s v="Flores, Lorena"/>
    <s v="2024-11-21T07:02:29.00"/>
    <s v="0"/>
    <s v=""/>
    <s v="1790227806"/>
    <s v=""/>
    <s v="Aptiv"/>
    <s v=""/>
    <s v="Invoice"/>
    <s v="Invoice"/>
    <s v=""/>
    <s v=""/>
    <s v="2 Days 5 Hr 34 Min "/>
    <s v=""/>
    <s v="Approved -  ;; Approved -  ;; Approved -  ;; Approved -  ;; Approved - Approved by teams 11/21. ;"/>
    <s v="2900"/>
    <s v="2900"/>
    <s v=";"/>
    <s v=";"/>
    <s v=";"/>
    <s v="BR"/>
    <s v="Posterior X6H"/>
    <s v="USD"/>
    <s v=""/>
    <s v=""/>
    <s v=""/>
    <s v="10847611; 35703726"/>
    <s v="1"/>
    <s v="1"/>
    <s v=""/>
    <s v=""/>
    <s v="0"/>
    <s v=""/>
    <s v=""/>
    <s v=""/>
    <s v=""/>
    <s v=""/>
    <s v=""/>
    <s v=""/>
  </r>
  <r>
    <d v="2024-11-01T00:00:00"/>
    <x v="3"/>
    <n v="169720"/>
    <s v="Customer Rescheduled"/>
    <s v="FIAT"/>
    <d v="2024-11-21T00:00:00"/>
    <s v="Ouros"/>
    <s v="Inbound Premium"/>
    <n v="495.36"/>
    <n v="495.36"/>
    <n v="6.9320697501068919E-4"/>
    <s v="PC-Plant PC Resp"/>
    <s v="Normal"/>
    <s v="APTIV MANUFATURA E SERVICOS DE-743893"/>
    <s v="ARAYMOND FLUID CONNECTION GERMANY G-1077572"/>
    <s v="Reprograma dentro do acordo logístico"/>
    <s v="DHL Express SA"/>
    <s v="PTA-00198190"/>
    <s v="13856246;"/>
    <s v="8000;"/>
    <s v=";"/>
    <s v="Aptiv"/>
    <s v="Premium - Productive"/>
    <s v="gislene.de.fatima.clemente@aptiv.com"/>
    <s v="2024-11-20T11:08:22.89"/>
    <s v="2024-11-20T05:14:02.00"/>
    <s v="SA"/>
    <s v="Closed Not Recovered"/>
    <s v="0"/>
    <s v=""/>
    <s v="0"/>
    <s v=""/>
    <s v="10023"/>
    <s v="Q11"/>
    <s v=""/>
    <s v=""/>
    <s v="Non-Recoverable"/>
    <s v=""/>
    <s v="495.36"/>
    <s v=""/>
    <s v="MAXIMMELMANNALLEE 25"/>
    <s v="ESCHBACH"/>
    <s v="1077572"/>
    <s v="DE"/>
    <s v="EMEA"/>
    <s v="BW"/>
    <s v="79427"/>
    <s v="TV ANTONIO E FONSECA 250 BAIRRO"/>
    <s v="CONCEICAO DOS OUROS"/>
    <s v="743893"/>
    <s v="BR"/>
    <s v="SA"/>
    <s v="MG"/>
    <s v="37548-000"/>
    <s v="SPS"/>
    <s v="Approved"/>
    <s v="Edilson, Geraldo"/>
    <s v="2024-11-20T05:14:02.00"/>
    <s v="0"/>
    <s v="DHL Express SA"/>
    <s v="1887973640"/>
    <s v=""/>
    <s v="Aptiv"/>
    <s v=""/>
    <s v="Invoice"/>
    <s v="Invoice"/>
    <s v=""/>
    <s v=""/>
    <s v="0 Days 6 Hr 5 Min "/>
    <s v="500"/>
    <s v="Approved -  ;; Approved -  ;; Approved -  ;; Challenged - alterar o comentário para reprograma dentro do protocolo logístico ;"/>
    <s v="495.36"/>
    <s v="495.36"/>
    <s v=";"/>
    <s v=";"/>
    <s v=";"/>
    <s v="BR"/>
    <s v="VÃO MOTOR X6H"/>
    <s v="USD"/>
    <s v=""/>
    <s v=""/>
    <s v=""/>
    <s v="Reprograma dentro do acordo logístico"/>
    <s v="1"/>
    <s v=""/>
    <s v=""/>
    <s v=""/>
    <s v="0"/>
    <s v=""/>
    <s v=""/>
    <s v=""/>
    <s v=""/>
    <s v="316271840"/>
    <s v=""/>
    <s v=""/>
  </r>
  <r>
    <d v="2024-11-01T00:00:00"/>
    <x v="3"/>
    <n v="169736"/>
    <s v="Customer Rescheduled"/>
    <s v="FIAT"/>
    <d v="2024-11-20T00:00:00"/>
    <s v="Ouros"/>
    <s v="Inbound Premium"/>
    <n v="72.78"/>
    <n v="72.78"/>
    <n v="1.0184836006394938E-4"/>
    <s v="PC-Plant PC Resp"/>
    <s v="Normal"/>
    <s v="Paraisopolis-10012"/>
    <s v="DELFINGEN PT-PORTO, S.A.-1033516"/>
    <s v="Reprograma dentro do protocolo Logistico"/>
    <s v="DHL Express SA"/>
    <s v="PTA-00198189"/>
    <s v="15368366;"/>
    <s v=";"/>
    <s v=";"/>
    <s v="Aptiv"/>
    <s v="Premium - Productive"/>
    <s v="rodrigo.fernandes@aptiv.com"/>
    <s v="2024-11-20T11:38:22.08"/>
    <s v="2024-11-20T05:06:23.00"/>
    <s v="SA"/>
    <s v="Closed Not Recovered"/>
    <s v="0"/>
    <s v=""/>
    <s v="0"/>
    <s v=""/>
    <s v="10023"/>
    <s v="Q11"/>
    <s v=""/>
    <s v=""/>
    <s v="Non-Recoverable"/>
    <s v=""/>
    <s v="67.19"/>
    <s v=""/>
    <s v="ALAMEDA DA BELAVISTA, 99"/>
    <s v="SEIXEZELO"/>
    <s v="1033516"/>
    <s v="PT"/>
    <s v="EMEA"/>
    <s v="13"/>
    <s v="4415-939"/>
    <s v="Av. Avelino Ribeiro, 900"/>
    <s v="PARAISOPOLIS"/>
    <s v="10012"/>
    <s v="BR"/>
    <s v="SA"/>
    <s v="Minas Gerais"/>
    <s v="37660-000"/>
    <s v="SPS"/>
    <s v="Approved"/>
    <s v="Gomes, Carlos E"/>
    <s v="2024-11-20T05:06:23.00"/>
    <s v="0"/>
    <s v=""/>
    <s v=""/>
    <s v=""/>
    <s v="Aptiv"/>
    <s v=""/>
    <s v="Invoice"/>
    <s v=""/>
    <s v=""/>
    <s v=""/>
    <s v="0 Days 5 Hr 28 Min "/>
    <s v="250"/>
    <s v="Approved -  ;; Approved -  ;"/>
    <s v="72.78"/>
    <s v="72.78"/>
    <s v=";"/>
    <s v=";"/>
    <s v=";"/>
    <s v="BR"/>
    <s v="Vão motor"/>
    <s v="EUR"/>
    <s v=""/>
    <s v=""/>
    <s v=""/>
    <s v="Reprograma dentro do protocolo Logistico"/>
    <s v="1.0832"/>
    <s v=""/>
    <s v=""/>
    <s v=""/>
    <s v="0"/>
    <s v=""/>
    <s v=""/>
    <s v=""/>
    <s v=""/>
    <s v="505882451"/>
    <s v=""/>
    <s v=""/>
  </r>
  <r>
    <d v="2024-11-01T00:00:00"/>
    <x v="8"/>
    <n v="169882"/>
    <s v="Supplier quality issue"/>
    <s v="Mercedes-Benz"/>
    <d v="2024-11-15T00:00:00"/>
    <s v="Paraisopolis"/>
    <s v="Inbound Premium"/>
    <n v="1495.86"/>
    <n v="1495.86"/>
    <n v="2.0933070608032331E-3"/>
    <s v="PC-Plant PC Resp"/>
    <s v="Cost Recovery Pending"/>
    <s v="APTIV MANUFATURA E SERVICOS DE-724381"/>
    <s v="FRAENKISCHE CZ S.R.O.-1028745"/>
    <s v="Quality issues"/>
    <s v="DHL Express SA"/>
    <s v="PTA-00198558"/>
    <s v="10763300;"/>
    <s v=";"/>
    <s v=";"/>
    <s v="Aptiv"/>
    <s v="Premium - Productive"/>
    <s v="gislene.de.fatima.clemente@aptiv.com"/>
    <s v="2024-11-20T05:17:13.61"/>
    <s v="2024-11-21T07:03:58.00"/>
    <s v="SA"/>
    <s v="Open"/>
    <s v="0"/>
    <s v=""/>
    <s v="0"/>
    <s v=""/>
    <s v="10012"/>
    <s v="Q11"/>
    <s v=""/>
    <s v=""/>
    <s v="Recoverable"/>
    <s v="Will be recovered under credit note"/>
    <s v="1495.86"/>
    <s v=""/>
    <s v="U KAPLIKY 591"/>
    <s v="OKKY"/>
    <s v="1028745"/>
    <s v="CZ"/>
    <s v="EMEA"/>
    <s v="634"/>
    <s v="675 21"/>
    <s v="AVENIDA AVELINO RIBEIRO, 900"/>
    <s v="PARAISOPOLIS"/>
    <s v="724381"/>
    <s v="BR"/>
    <s v="SA"/>
    <s v="MG"/>
    <s v="37660-000"/>
    <s v="SPS"/>
    <s v="Approved"/>
    <s v="Flores, Lorena"/>
    <s v="2024-11-21T07:03:58.00"/>
    <s v="0"/>
    <s v=""/>
    <s v=""/>
    <s v=""/>
    <s v="Aptiv"/>
    <s v=""/>
    <s v="Invoice"/>
    <s v=""/>
    <s v=""/>
    <s v="FRAENKISCHE CZ S.R.O.-1028745"/>
    <s v="1 Days 1 Hr 46 Min "/>
    <s v=""/>
    <s v="Approved -  ;; Approved -  ;; Approved -  ;; Approved -  ;; Approved - Approved by teams 11/21. ;"/>
    <s v="1495.86"/>
    <s v="1495.86"/>
    <s v=";"/>
    <s v=";"/>
    <s v=";"/>
    <s v="BR"/>
    <s v="DTMO"/>
    <s v="USD"/>
    <s v=""/>
    <s v=""/>
    <s v=""/>
    <s v="Quality issues"/>
    <s v="1"/>
    <s v=""/>
    <s v=""/>
    <s v=""/>
    <s v="0"/>
    <s v=""/>
    <s v=""/>
    <s v=""/>
    <s v=""/>
    <s v="329846877"/>
    <s v=""/>
    <s v="329846877"/>
  </r>
  <r>
    <d v="2024-11-01T00:00:00"/>
    <x v="12"/>
    <n v="169883"/>
    <s v="Port Strike + Vessel delay"/>
    <s v="PSA"/>
    <d v="2024-11-22T00:00:00"/>
    <s v="Paraisopolis"/>
    <s v="Inbound Premium"/>
    <n v="213.67"/>
    <n v="171.62"/>
    <n v="2.990098803910973E-4"/>
    <s v="PC-Plant PC Resp"/>
    <s v="Normal"/>
    <s v="APTIV MANUFATURA E SERVICOS DE-724381"/>
    <s v="APTIV CHINA TECHNICAL CENTRE CO LTD-729177"/>
    <s v="ATRASO DE NAVIO"/>
    <s v="DHL Express SA"/>
    <s v="PTA-00198224"/>
    <s v="12147070;"/>
    <s v=";"/>
    <s v=";"/>
    <s v="Aptiv"/>
    <s v="Premium - Productive"/>
    <s v="Moraes.Arnaldo@aptiv.com"/>
    <s v="2024-11-20T05:20:40.46"/>
    <s v="2024-11-28T07:20:09.68"/>
    <s v="SA"/>
    <s v="Closed Not Recovered"/>
    <s v="0"/>
    <s v=""/>
    <s v="213.67"/>
    <s v=""/>
    <s v="10012"/>
    <s v="Q11"/>
    <s v=""/>
    <s v="213.67"/>
    <s v="Non-Recoverable"/>
    <s v=""/>
    <s v="171.62"/>
    <s v="USD"/>
    <s v="WAI GAO QIAO FREE TRADE ZONE PUDONG"/>
    <s v="SHANGHAI"/>
    <s v="729177"/>
    <s v="CN"/>
    <s v="AP"/>
    <s v="020"/>
    <s v="200131"/>
    <s v="AVENIDA AVELINO RIBEIRO, 900"/>
    <s v="PARAISOPOLIS"/>
    <s v="724381"/>
    <s v="BR"/>
    <s v="SA"/>
    <s v="MG"/>
    <s v="37660-000"/>
    <s v="SPS"/>
    <s v="Approved"/>
    <s v="Gomes, Carlos E"/>
    <s v="2024-11-20T06:31:33.00"/>
    <s v="0"/>
    <s v=""/>
    <s v="6757229404"/>
    <s v=""/>
    <s v="Aptiv"/>
    <s v=""/>
    <s v="Invoice"/>
    <s v="Invoice"/>
    <s v=""/>
    <s v=""/>
    <s v="0 Days 1 Hr 10 Min "/>
    <s v="250"/>
    <s v="Approved -  ;; Approved -  ;"/>
    <s v="213.67"/>
    <s v="213.67"/>
    <s v=";"/>
    <s v=";"/>
    <s v=";"/>
    <s v="BR"/>
    <s v="SMART/CC24"/>
    <s v="USD"/>
    <s v=""/>
    <s v=""/>
    <s v=""/>
    <s v=""/>
    <s v="1"/>
    <s v="1"/>
    <s v=""/>
    <s v=""/>
    <s v="0"/>
    <s v=""/>
    <s v=""/>
    <s v=""/>
    <s v=""/>
    <s v=""/>
    <s v=""/>
    <s v=""/>
  </r>
  <r>
    <d v="2024-11-01T00:00:00"/>
    <x v="2"/>
    <n v="169902"/>
    <s v="Internal strategy"/>
    <s v="JOHN DEERE"/>
    <d v="2024-11-20T00:00:00"/>
    <s v="Paraisopolis"/>
    <s v="Inbound Premium"/>
    <n v="490"/>
    <n v="490"/>
    <n v="6.8570618894387455E-4"/>
    <s v="S4E-Errors or mix changes"/>
    <s v="Normal"/>
    <s v="Paraisopolis-10012"/>
    <s v="COOPER BUSSMANN FINANCE, INC.-7090293"/>
    <s v="Reprograma interno, fornecedor não aceitou dentro do periodo firme"/>
    <s v="DHL Express SA"/>
    <s v="PTA-00198643"/>
    <s v="13739652;"/>
    <s v=";"/>
    <s v=";"/>
    <s v="Aptiv"/>
    <s v="Premium - Productive"/>
    <s v="rodrigo.fernandes@aptiv.com"/>
    <s v="2024-11-20T05:44:51.67"/>
    <s v="2024-11-22T12:05:12.00"/>
    <s v="SA"/>
    <s v="Closed Not Recovered"/>
    <s v="0"/>
    <s v=""/>
    <s v="0"/>
    <s v=""/>
    <s v="10012"/>
    <s v="Q11"/>
    <s v=""/>
    <s v=""/>
    <s v="Non-Recoverable"/>
    <s v=""/>
    <s v="490"/>
    <s v=""/>
    <s v="600 TRAVIS ST STE 5600"/>
    <s v="HOUSTON"/>
    <s v="7090293"/>
    <s v="US"/>
    <s v="NA"/>
    <s v="TX"/>
    <s v="77002-2909"/>
    <s v="Av. Avelino Ribeiro, 900"/>
    <s v="PARAISOPOLIS"/>
    <s v="10012"/>
    <s v="BR"/>
    <s v="SA"/>
    <s v="Minas Gerais"/>
    <s v="37660-000"/>
    <s v="SPS"/>
    <s v="Approved"/>
    <s v="Edilson, Geraldo"/>
    <s v="2024-11-22T12:05:12.00"/>
    <s v="0"/>
    <s v=""/>
    <s v=""/>
    <s v=""/>
    <s v="Aptiv"/>
    <s v=""/>
    <s v="Invoice"/>
    <s v=""/>
    <s v=""/>
    <s v=""/>
    <s v="1 Days 18 Hr 20 Min "/>
    <s v="500"/>
    <s v="Approved -  ;; Approved -  ;; Approved -  ;"/>
    <s v="490"/>
    <s v="490"/>
    <s v=";"/>
    <s v=";"/>
    <s v=";"/>
    <s v="BR"/>
    <s v="EINSTEIN"/>
    <s v="USD"/>
    <s v=""/>
    <s v=""/>
    <s v=""/>
    <s v="Reprograma interno, fornecedor não aceitou dentro do periodo firme"/>
    <s v="1"/>
    <s v=""/>
    <s v=""/>
    <s v=""/>
    <s v="0"/>
    <s v=""/>
    <s v=""/>
    <s v=""/>
    <s v=""/>
    <s v="985419987"/>
    <s v=""/>
    <s v=""/>
  </r>
  <r>
    <d v="2024-11-01T00:00:00"/>
    <x v="3"/>
    <n v="170077"/>
    <s v="Customer Rescheduled"/>
    <s v="PSA"/>
    <d v="2024-11-22T00:00:00"/>
    <s v="Paraisopolis"/>
    <s v="Inbound Premium"/>
    <n v="196.66"/>
    <n v="275"/>
    <n v="2.7520607983204566E-4"/>
    <s v="S2-External Customer driven schedule changes"/>
    <s v="Cost Recovery Pending"/>
    <s v="APTIV MANUFATURA E SERVICOS DE-724381"/>
    <s v="APTIV CENTEC I (FW98)-733972"/>
    <s v="REPROGRAMA DO CLIENTE"/>
    <s v="DHL Express SA"/>
    <s v="PTA-00198398"/>
    <s v="33257519;"/>
    <s v=";"/>
    <s v=";"/>
    <s v="Customer"/>
    <s v="Premium - Productive"/>
    <s v="Moraes.Arnaldo@aptiv.com"/>
    <s v="2024-11-21T11:54:07.60"/>
    <s v="2024-11-28T07:26:26.90"/>
    <s v="SA"/>
    <s v="Open"/>
    <s v="0"/>
    <s v=""/>
    <s v="196.66"/>
    <s v=""/>
    <s v="10012"/>
    <s v="Q11"/>
    <s v=""/>
    <s v="196.66"/>
    <s v="Recoverable"/>
    <s v=""/>
    <s v="275"/>
    <s v="USD"/>
    <s v="CARRETERA SALTILLO PIEDRAS NEGRAS K"/>
    <s v="RAMOS ARIZPE"/>
    <s v="733972"/>
    <s v="MX"/>
    <s v="NA"/>
    <s v="COA"/>
    <s v="25900"/>
    <s v="AVENIDA AVELINO RIBEIRO, 900"/>
    <s v="PARAISOPOLIS"/>
    <s v="724381"/>
    <s v="BR"/>
    <s v="SA"/>
    <s v="MG"/>
    <s v="37660-000"/>
    <s v="SPS"/>
    <s v="Approved"/>
    <s v="Edilson, Geraldo"/>
    <s v="2024-11-21T01:44:15.00"/>
    <s v="0"/>
    <s v=""/>
    <s v="2195667445"/>
    <s v=""/>
    <s v="Customer"/>
    <s v=""/>
    <s v="Invoice"/>
    <s v="Invoice"/>
    <s v="PSA"/>
    <s v=""/>
    <s v="0 Days 1 Hr 50 Min "/>
    <s v="500"/>
    <s v="Approved -  ;; Approved -  ;; Approved -  ;"/>
    <s v="196.66"/>
    <s v="196.66"/>
    <s v=";"/>
    <s v=";"/>
    <s v=";"/>
    <s v="BR"/>
    <s v="CC22"/>
    <s v="USD"/>
    <s v=""/>
    <s v=""/>
    <s v=""/>
    <s v="EM NEGOCIAÇÃO COM O CLIENTE SOBRE A RECUPERAÇÃO DOS CUSTOS"/>
    <s v="1"/>
    <s v="1"/>
    <s v=""/>
    <s v=""/>
    <s v="0"/>
    <s v=""/>
    <s v=""/>
    <s v=""/>
    <s v=""/>
    <s v=""/>
    <s v=""/>
    <s v=""/>
  </r>
  <r>
    <d v="2024-11-01T00:00:00"/>
    <x v="3"/>
    <n v="170079"/>
    <s v="Customer Rescheduled"/>
    <s v="PSA"/>
    <d v="2024-11-22T00:00:00"/>
    <s v="Paraisopolis"/>
    <s v="Inbound Premium"/>
    <n v="88.52"/>
    <n v="130"/>
    <n v="1.2387492213328932E-4"/>
    <s v="S2-External Customer driven schedule changes"/>
    <s v="Cost Recovery Pending"/>
    <s v="APTIV MANUFATURA E SERVICOS DE-724381"/>
    <s v="SERENDIPITY ELECTRONICS-755571"/>
    <s v="REPROGRAMA DO CLIENTE"/>
    <s v="DHL Express SA"/>
    <s v="PTA-00198387"/>
    <s v="33257519;"/>
    <s v=";"/>
    <s v=";"/>
    <s v="Customer"/>
    <s v="Premium - Productive"/>
    <s v="Moraes.Arnaldo@aptiv.com"/>
    <s v="2024-11-21T11:57:19.15"/>
    <s v="2024-11-21T01:17:38.00"/>
    <s v="SA"/>
    <s v="Open"/>
    <s v="0"/>
    <s v=""/>
    <s v="0"/>
    <s v=""/>
    <s v="10012"/>
    <s v="Q11"/>
    <s v=""/>
    <s v=""/>
    <s v="Recoverable"/>
    <s v=""/>
    <s v="130"/>
    <s v=""/>
    <s v="3100 PERSHING DR"/>
    <s v="EL PASO"/>
    <s v="755571"/>
    <s v="US"/>
    <s v="NA"/>
    <s v="TX"/>
    <s v="79903-2520"/>
    <s v="AVENIDA AVELINO RIBEIRO, 900"/>
    <s v="PARAISOPOLIS"/>
    <s v="724381"/>
    <s v="BR"/>
    <s v="SA"/>
    <s v="MG"/>
    <s v="37660-000"/>
    <s v="SPS"/>
    <s v="Approved"/>
    <s v="Gomes, Carlos E"/>
    <s v="2024-11-21T01:17:38.00"/>
    <s v="0"/>
    <s v=""/>
    <s v=""/>
    <s v=""/>
    <s v="Customer"/>
    <s v=""/>
    <s v="Personal Estimate"/>
    <s v=""/>
    <s v="PSA"/>
    <s v=""/>
    <s v="0 Days 1 Hr 20 Min "/>
    <s v="250"/>
    <s v="Approved -  ;; Approved -  ;"/>
    <s v="130"/>
    <s v="130"/>
    <s v=";"/>
    <s v=";"/>
    <s v=";"/>
    <s v="BR"/>
    <s v="CC24,CC22"/>
    <s v="USD"/>
    <s v=""/>
    <s v=""/>
    <s v=""/>
    <s v="EM NEGOCIAÇÃO COM O CLIENTE EM RELAÇÃO A RECUPERAÇÃO DOS CUSTOS"/>
    <s v="1"/>
    <s v=""/>
    <s v=""/>
    <s v=""/>
    <s v="0"/>
    <s v=""/>
    <s v=""/>
    <s v=""/>
    <s v=""/>
    <s v=""/>
    <s v=""/>
    <s v=""/>
  </r>
  <r>
    <d v="2024-11-01T00:00:00"/>
    <x v="7"/>
    <n v="170109"/>
    <s v=" Stock Divergence"/>
    <s v="TOYOTA"/>
    <d v="2024-11-22T00:00:00"/>
    <s v="Paraisopolis"/>
    <s v="Inbound Premium"/>
    <n v="2022.62"/>
    <n v="2022.62"/>
    <n v="2.830455207921754E-3"/>
    <s v="PC-Plant PC Resp"/>
    <s v="Normal"/>
    <s v="APTIV MANUFATURA E SERVICOS DE-724381"/>
    <s v="APTIV OHIO PENSKE CROSSDOCK-1076159"/>
    <s v=" Stock Divergence"/>
    <s v="DHL Express SA"/>
    <s v="PTA-00199762"/>
    <s v="13532716;"/>
    <s v=";"/>
    <s v=";"/>
    <s v="Aptiv"/>
    <s v="Premium - Productive"/>
    <s v="gislene.de.fatima.clemente@aptiv.com"/>
    <s v="2024-11-21T01:48:46.76"/>
    <s v="2024-11-27T07:01:11.00"/>
    <s v="SA"/>
    <s v="Closed Not Recovered"/>
    <s v="0"/>
    <s v=""/>
    <s v="0"/>
    <s v=""/>
    <s v="10012"/>
    <s v="Q11"/>
    <s v=""/>
    <s v=""/>
    <s v="Non-Recoverable"/>
    <s v=""/>
    <s v="2022.62"/>
    <s v=""/>
    <s v="1351 BLAUSER DR"/>
    <s v="TIPP CITY"/>
    <s v="1076159"/>
    <s v="US"/>
    <s v="NA"/>
    <s v="OH"/>
    <s v="45371-2474"/>
    <s v="AVENIDA AVELINO RIBEIRO, 900"/>
    <s v="PARAISOPOLIS"/>
    <s v="724381"/>
    <s v="BR"/>
    <s v="SA"/>
    <s v="MG"/>
    <s v="37660-000"/>
    <s v="SPS"/>
    <s v="Approved"/>
    <s v="Flores, Lorena"/>
    <s v="2024-11-27T07:01:11.00"/>
    <s v="0"/>
    <s v=""/>
    <s v="3144395730"/>
    <s v=""/>
    <s v="Aptiv"/>
    <s v=""/>
    <s v="Invoice"/>
    <s v=""/>
    <s v=""/>
    <s v=""/>
    <s v="6 Days 5 Hr 12 Min "/>
    <s v=""/>
    <s v="Approved -  ;; Approved -  ;; Approved -  ;; Approved -  ;; Approved - Approved by Teams 11/27. ;"/>
    <s v="2022.62"/>
    <s v="2022.62"/>
    <s v=";"/>
    <s v=";"/>
    <s v=";"/>
    <s v="BR"/>
    <s v="Floor 360"/>
    <s v="USD"/>
    <s v=""/>
    <s v=""/>
    <s v=""/>
    <s v=" Stock Divergence"/>
    <s v="1"/>
    <s v=""/>
    <s v=""/>
    <s v=""/>
    <s v="0"/>
    <s v=""/>
    <s v=""/>
    <s v=""/>
    <s v=""/>
    <s v="043898092"/>
    <s v=""/>
    <s v=""/>
  </r>
  <r>
    <d v="2024-11-01T00:00:00"/>
    <x v="12"/>
    <n v="170131"/>
    <s v="Port Strike + Vessel delay"/>
    <s v="VW"/>
    <d v="2024-11-22T00:00:00"/>
    <s v="Pinhal"/>
    <s v="Inbound Premium"/>
    <n v="111.37"/>
    <n v="108.42"/>
    <n v="1.5585122094424349E-4"/>
    <s v="PORT-PORT DELAYS / STRIKE"/>
    <s v="Normal"/>
    <s v="APTIV MANUFATURA E SERVICOS DE-727173"/>
    <s v="APTIV SERVICES (IRELAND) LIMITED-7104635"/>
    <s v="Aéreo necessário devido ao atraso de ETA do Navio CAPE AKRITAS, ele iria atracar em 20/11 mas o novo ETA é dia 28/11."/>
    <s v="DHL Express SA"/>
    <s v="PTA-00199482"/>
    <s v="13895984;"/>
    <s v=";"/>
    <s v=";"/>
    <s v="Aptiv"/>
    <s v="Premium - Productive"/>
    <s v="rodrigo.perez@aptiv.com"/>
    <s v="2024-11-26T03:21:48.60"/>
    <s v="2024-11-28T05:51:38.97"/>
    <s v="SA"/>
    <s v="Closed Not Recovered"/>
    <s v="0"/>
    <s v=""/>
    <s v="111.37"/>
    <s v="2024-11-21T00:00:00"/>
    <s v="10010"/>
    <s v="Q18"/>
    <s v=""/>
    <s v="111.37"/>
    <s v="Non-Recoverable"/>
    <s v=""/>
    <s v="108.42"/>
    <s v="USD"/>
    <s v="5 HANOVER QUAY"/>
    <s v="DUBLIN"/>
    <s v="7104635"/>
    <s v="IE"/>
    <s v="EMEA"/>
    <s v="D"/>
    <s v="02 VY79"/>
    <s v="JOSE MONFARDINI N 3 845 LOTEAMENTO"/>
    <s v="ESPIRITO SANTO DO PINHAL"/>
    <s v="727173"/>
    <s v="BR"/>
    <s v="SA"/>
    <s v="SP"/>
    <s v="13990000"/>
    <s v="SPS"/>
    <s v="Approved"/>
    <s v="Carvalho, Eliane R"/>
    <s v="2024-11-26T06:07:01.00"/>
    <s v="0"/>
    <s v="DHL Express SA"/>
    <s v="1723001700"/>
    <s v=""/>
    <s v="Significant_event"/>
    <s v=""/>
    <s v="Personal Estimate"/>
    <s v="Personal Estimate"/>
    <s v=""/>
    <s v=""/>
    <s v="0 Days 2 Hr 45 Min "/>
    <s v="250"/>
    <s v="Approved -  ;; Approved -  ;"/>
    <s v="111.37"/>
    <s v="111.37"/>
    <s v=";"/>
    <s v=";"/>
    <s v=";"/>
    <s v="BR"/>
    <s v="MOTOR TAOS"/>
    <s v="USD"/>
    <s v=""/>
    <s v=""/>
    <s v=""/>
    <s v=""/>
    <s v="1"/>
    <s v="1"/>
    <s v=""/>
    <s v=""/>
    <s v="0"/>
    <s v=""/>
    <s v=""/>
    <s v=""/>
    <s v=""/>
    <s v="217616996"/>
    <s v=""/>
    <s v=""/>
  </r>
  <r>
    <d v="2024-11-01T00:00:00"/>
    <x v="12"/>
    <n v="170154"/>
    <s v="Port Strike + Vessel delay (Wewire)"/>
    <s v="VW"/>
    <d v="2024-11-22T00:00:00"/>
    <s v="Pinhal"/>
    <s v="Inbound Premium"/>
    <n v="5927.12"/>
    <n v="4830.17"/>
    <n v="8.2944140134959543E-3"/>
    <s v="PORT-PORT DELAYS / STRIKE"/>
    <s v="Cost Recovery Pending"/>
    <s v="APTIV MANUFATURA E SERVICOS DE-728338"/>
    <s v="WEWIRE ACAMBARO MEXICO S DE R L DE-763274"/>
    <s v="Air required due to ETA delays at the Ports, caused by the global situation. Vessel affected Dalian Express."/>
    <s v="DHL Express SA"/>
    <s v="PTA-00199761"/>
    <s v="35374502;"/>
    <s v=";"/>
    <s v=";"/>
    <s v="Customer"/>
    <s v="Premium - Productive"/>
    <s v="rodrigo.perez@aptiv.com"/>
    <s v="2024-11-22T05:10:40.50"/>
    <s v="2024-12-04T08:01:58.01"/>
    <s v="SA"/>
    <s v="Open"/>
    <s v="0"/>
    <s v=""/>
    <s v="5927.12"/>
    <s v="2024-11-21T00:00:00"/>
    <s v="10010"/>
    <s v="Q18"/>
    <s v=""/>
    <s v="5927.12"/>
    <s v="Recoverable"/>
    <s v=""/>
    <s v="4830.17"/>
    <s v="USD"/>
    <s v="CARRETERA ACAMABARO A TARANDACUAO K"/>
    <s v="ACAMABARO"/>
    <s v="763274"/>
    <s v="MX"/>
    <s v="NA"/>
    <s v="GT"/>
    <s v="38762"/>
    <s v="JOSE MONFARDINI N 3 845 LOTEAMENTO"/>
    <s v="ESPIRITO SANTO DO PINHAL"/>
    <s v="728338"/>
    <s v="BR"/>
    <s v="SA"/>
    <s v="SP"/>
    <s v="13990000"/>
    <s v="SPS"/>
    <s v="Approved"/>
    <s v="Flores, Lorena"/>
    <s v="2024-11-27T07:00:54.00"/>
    <s v="0"/>
    <s v="DHL Express SA"/>
    <s v="4910317521"/>
    <s v=""/>
    <s v="Significant_event"/>
    <s v=""/>
    <s v="Personal Estimate"/>
    <s v="Personal Estimate"/>
    <s v="VW"/>
    <s v=""/>
    <s v="5 Days 1 Hr 50 Min "/>
    <s v=""/>
    <s v="Approved -  ;; Approved -  ;; Approved -  ;; Approved -  ;; Approved - Approved by Teams 11/27. ;"/>
    <s v="5927.12"/>
    <s v="5927.12"/>
    <s v=";"/>
    <s v=";"/>
    <s v=";"/>
    <s v="BR"/>
    <s v="INTERIOR TAOS"/>
    <s v="USD"/>
    <s v=""/>
    <s v=""/>
    <s v=""/>
    <s v="35374503"/>
    <s v="1"/>
    <s v="1"/>
    <s v=""/>
    <s v=""/>
    <s v="0"/>
    <s v=""/>
    <s v=""/>
    <s v=""/>
    <s v=""/>
    <s v=""/>
    <s v=""/>
    <s v=""/>
  </r>
  <r>
    <d v="2024-11-01T00:00:00"/>
    <x v="3"/>
    <n v="170225"/>
    <s v="Customer Rescheduled"/>
    <s v="FIAT"/>
    <d v="2024-11-21T00:00:00"/>
    <s v="Ouros"/>
    <s v="Inbound Premium"/>
    <n v="1209.21"/>
    <n v="1209.21"/>
    <n v="1.6921689402710665E-3"/>
    <s v="PC-Plant PC Resp"/>
    <s v="Normal"/>
    <s v="Paraisopolis-10012"/>
    <s v="MTA ANTENNE SRL-1090929"/>
    <s v="Reprograma dentro do protocolo Logistico"/>
    <s v="DHL Express SA"/>
    <s v=""/>
    <s v="13835942;"/>
    <s v=";"/>
    <s v=";"/>
    <s v="Aptiv"/>
    <s v="Premium - Productive"/>
    <s v="rodrigo.fernandes@aptiv.com"/>
    <s v="2024-11-21T05:26:12.67"/>
    <s v="2024-11-21T05:21:03.54"/>
    <s v="SA"/>
    <s v="Closed Not Recovered"/>
    <s v="0"/>
    <s v=""/>
    <s v="0"/>
    <s v=""/>
    <s v="10023"/>
    <s v="Q11"/>
    <s v=""/>
    <s v=""/>
    <s v="Non-Recoverable"/>
    <s v=""/>
    <s v="1209.21"/>
    <s v=""/>
    <s v="VIALE DELLINDUSTRIA 12"/>
    <s v="CODOGNO"/>
    <s v="1090929"/>
    <s v="IT"/>
    <s v="EMEA"/>
    <s v="LO"/>
    <s v="26845"/>
    <s v="Av. Avelino Ribeiro, 900"/>
    <s v="PARAISOPOLIS"/>
    <s v="10012"/>
    <s v="BR"/>
    <s v="SA"/>
    <s v="Minas Gerais"/>
    <s v="37660-000"/>
    <s v="SPS"/>
    <s v="Pending"/>
    <s v=""/>
    <s v=""/>
    <s v="0"/>
    <s v=""/>
    <s v=""/>
    <s v=""/>
    <s v="Aptiv"/>
    <s v=""/>
    <s v="Invoice"/>
    <s v=""/>
    <s v=""/>
    <s v=""/>
    <s v=""/>
    <s v="0"/>
    <s v="Approved -  ;; Pending - "/>
    <s v="1209.21"/>
    <s v="1209.21"/>
    <s v=";"/>
    <s v=";"/>
    <s v=";"/>
    <s v="BR"/>
    <s v="VÃO MOTOR X6H"/>
    <s v="USD"/>
    <s v=""/>
    <s v=""/>
    <s v=""/>
    <s v="Reprograma dentro do protocolo Logistico: 13835942, 15470512, 15363919, 15363920, 15368628, 13675442,13864152."/>
    <s v="1"/>
    <s v=""/>
    <s v=""/>
    <s v=""/>
    <s v="0"/>
    <s v=""/>
    <s v=""/>
    <s v=""/>
    <s v=""/>
    <s v="428456263"/>
    <s v=""/>
    <s v=""/>
  </r>
  <r>
    <d v="2024-11-01T00:00:00"/>
    <x v="5"/>
    <n v="170239"/>
    <s v="APTIV Shipment delay"/>
    <s v="GM"/>
    <d v="2024-11-21T00:00:00"/>
    <s v="Pinhal"/>
    <s v="Outbound Premium"/>
    <n v="407.39"/>
    <n v="464.72"/>
    <n v="5.7010172308947973E-4"/>
    <s v="PC-Plant PC Resp"/>
    <s v="Normal"/>
    <s v="GENERAL MOTORS DO BRASIL LTDA-701239"/>
    <s v="APTIV MANUFATURA E SERVICOS DE-727173"/>
    <s v="Atraso no arranque"/>
    <s v="TRANSPORTADORA PITUTA"/>
    <s v="PTA-00198642"/>
    <s v="35811729 ;"/>
    <s v=";"/>
    <s v=";"/>
    <s v="Aptiv"/>
    <s v="Premium - Productive"/>
    <s v="maria.luiza.ferreira@aptiv.com"/>
    <s v="2024-11-21T06:26:57.29"/>
    <s v="2024-11-27T03:38:39.31"/>
    <s v="SA"/>
    <s v="Closed Not Recovered"/>
    <s v="0"/>
    <s v=""/>
    <s v="407.39"/>
    <s v="2024-11-21T00:00:00"/>
    <s v="10010"/>
    <s v="Q18"/>
    <s v=""/>
    <s v="2035.39"/>
    <s v="Non-Recoverable"/>
    <s v=""/>
    <s v="2321.81"/>
    <s v="BRL"/>
    <s v="JOSE MONFARDINI N 3 845 LOTEAMENTO"/>
    <s v="ESPIRITO SANTO DO PINHAL"/>
    <s v="727173"/>
    <s v="BR"/>
    <s v="SA"/>
    <s v="SP"/>
    <s v="13990000"/>
    <s v="AVENIDA GOIAS 1805"/>
    <s v="SAO CAETANO DO SUL"/>
    <s v="701239"/>
    <s v="BR"/>
    <s v="SA"/>
    <s v="SP"/>
    <s v="09550-900"/>
    <s v="SPS"/>
    <s v="Approved"/>
    <s v="Edilson, Geraldo"/>
    <s v="2024-11-22T12:04:39.00"/>
    <s v="0"/>
    <s v="TRANSPORTADORA PITUTA"/>
    <s v="ESP-001067503/24"/>
    <s v=""/>
    <s v="Aptiv"/>
    <s v=""/>
    <s v="Personal Estimate"/>
    <s v="Invoice"/>
    <s v=""/>
    <s v=""/>
    <s v="0 Days 17 Hr 37 Min "/>
    <s v="500"/>
    <s v="Approved -  ;; Approved -  ;; Approved -  ;"/>
    <s v="407.39"/>
    <s v="407.39"/>
    <s v=";"/>
    <s v=";"/>
    <s v=";"/>
    <s v="BR"/>
    <s v="BODY PICKP/ IP EXTENSOR"/>
    <s v="BRL"/>
    <s v=""/>
    <s v=""/>
    <s v=""/>
    <s v=""/>
    <s v="0.20015212"/>
    <s v="0.20015212"/>
    <s v=""/>
    <s v=""/>
    <s v="0"/>
    <s v=""/>
    <s v=""/>
    <s v=""/>
    <s v=""/>
    <s v=""/>
    <s v=""/>
    <s v=""/>
  </r>
  <r>
    <d v="2024-11-01T00:00:00"/>
    <x v="12"/>
    <n v="170367"/>
    <s v="Port Strike + Vessel delay"/>
    <s v="VW"/>
    <d v="2024-11-25T00:00:00"/>
    <s v="Pinhal"/>
    <s v="Inbound Premium"/>
    <n v="688.09"/>
    <n v="717.13"/>
    <n v="9.6291341132732791E-4"/>
    <s v="PORT-PORT DELAYS / STRIKE"/>
    <s v="Normal"/>
    <s v="APTIV MANUFATURA E SERVICOS DE-728338"/>
    <s v="WENZHOU FENGDI CONNECTOR CO LTD-744526"/>
    <s v="Aéreo necessário devido á atraso de ETA do Navio MSC DOUALA VIII, o mesmo mudou de 16/11 para 01/12."/>
    <s v="DHL Express SA"/>
    <s v="PTA-00198724"/>
    <s v="35188992;"/>
    <s v=";"/>
    <s v=";"/>
    <s v="Aptiv"/>
    <s v="Premium - Productive"/>
    <s v="rodrigo.perez@aptiv.com"/>
    <s v="2024-11-22T12:53:52.67"/>
    <s v="2024-11-29T06:08:31.41"/>
    <s v="SA"/>
    <s v="Closed Not Recovered"/>
    <s v="0"/>
    <s v=""/>
    <s v="688.09"/>
    <s v="2024-11-22T00:00:00"/>
    <s v="10010"/>
    <s v="Q18"/>
    <s v=""/>
    <s v="688.09"/>
    <s v="Non-Recoverable"/>
    <s v=""/>
    <s v="717.13"/>
    <s v="USD"/>
    <s v="DAQIAO INDUSTRIAL ZONE"/>
    <s v="YUEQING"/>
    <s v="744526"/>
    <s v="CN"/>
    <s v="AP"/>
    <s v="130"/>
    <s v="325603"/>
    <s v="JOSE MONFARDINI N 3 845 LOTEAMENTO"/>
    <s v="ESPIRITO SANTO DO PINHAL"/>
    <s v="728338"/>
    <s v="BR"/>
    <s v="SA"/>
    <s v="SP"/>
    <s v="13990000"/>
    <s v="SPS"/>
    <s v="Approved"/>
    <s v="Naus, Angelica"/>
    <s v="2024-11-22T06:35:56.00"/>
    <s v="0"/>
    <s v="DHL Express SA"/>
    <s v="6931853412"/>
    <s v=""/>
    <s v="Significant_event"/>
    <s v=""/>
    <s v="Personal Estimate"/>
    <s v="Personal Estimate"/>
    <s v=""/>
    <s v=""/>
    <s v="0 Days 5 Hr 42 Min "/>
    <s v="800"/>
    <s v="Approved -  ;; Approved -  ;; Approved -  ;; Approved -  ;"/>
    <s v="688.09"/>
    <s v="688.09"/>
    <s v=";"/>
    <s v=";"/>
    <s v=";"/>
    <s v="BR"/>
    <s v="MOTOR TAOS"/>
    <s v="USD"/>
    <s v=""/>
    <s v=""/>
    <s v=""/>
    <s v="35188993/35138883"/>
    <s v="1"/>
    <s v="1"/>
    <s v=""/>
    <s v=""/>
    <s v="0"/>
    <s v=""/>
    <s v=""/>
    <s v=""/>
    <s v=""/>
    <s v=""/>
    <s v=""/>
    <s v=""/>
  </r>
  <r>
    <d v="2024-11-01T00:00:00"/>
    <x v="3"/>
    <n v="170399"/>
    <s v="Customer Rescheduled"/>
    <s v="VW"/>
    <d v="2024-11-26T00:00:00"/>
    <s v="Pinhal"/>
    <s v="Inbound Premium"/>
    <n v="320.8"/>
    <n v="320.8"/>
    <n v="4.489276437003979E-4"/>
    <s v="S2-External Customer driven schedule changes"/>
    <s v="Cost Recovery Pending"/>
    <s v="APTIV MANUFATURA E SERVICOS DE-728338"/>
    <s v="FEP FAHRZEUGELEKTRIK PIRNA GMBH-7046317"/>
    <s v="Reprograma de volume do PL8 na TAOS. Temos o ok do cliente para recuperação dos custos."/>
    <s v="DHL Express SA"/>
    <s v="PTA-00199959"/>
    <s v="15527131;"/>
    <s v=";"/>
    <s v=";"/>
    <s v="Customer"/>
    <s v="Premium - Productive"/>
    <s v="Guilherme.Lucio@aptiv.com"/>
    <s v="2024-11-28T11:57:26.24"/>
    <s v="2024-11-28T04:48:30.00"/>
    <s v="SA"/>
    <s v="Open"/>
    <s v="0"/>
    <s v=""/>
    <s v="0"/>
    <s v="2024-11-25T00:00:00"/>
    <s v="10010"/>
    <s v="Q18"/>
    <s v=""/>
    <s v=""/>
    <s v="Recoverable"/>
    <s v=""/>
    <s v="320.8"/>
    <s v=""/>
    <s v="HUGO-KUETTNER-STR. 8"/>
    <s v="PIRNA"/>
    <s v="7046317"/>
    <s v="DE"/>
    <s v="EMEA"/>
    <s v="SN"/>
    <s v="01796"/>
    <s v="JOSE MONFARDINI N 3 845 LOTEAMENTO"/>
    <s v="ESPIRITO SANTO DO PINHAL"/>
    <s v="728338"/>
    <s v="BR"/>
    <s v="SA"/>
    <s v="SP"/>
    <s v="13990000"/>
    <s v="SPS"/>
    <s v="Approved"/>
    <s v="Edilson, Geraldo"/>
    <s v="2024-11-28T04:48:30.00"/>
    <s v="0"/>
    <s v=""/>
    <s v=""/>
    <s v=""/>
    <s v="Customer"/>
    <s v=""/>
    <s v="Personal Estimate"/>
    <s v=""/>
    <s v="VW"/>
    <s v=""/>
    <s v="0 Days 4 Hr 51 Min "/>
    <s v="500"/>
    <s v="Approved - PTA ja havia sido aprovado anteriormente, foi revisado informação.  ;; Approved -  ;; Approved -  ;"/>
    <s v="320.8"/>
    <s v="320.8"/>
    <s v=";"/>
    <s v=";"/>
    <s v=";"/>
    <s v="BR"/>
    <s v="PL8"/>
    <s v="USD"/>
    <s v=""/>
    <s v=""/>
    <s v=""/>
    <s v=""/>
    <s v="1"/>
    <s v=""/>
    <s v=""/>
    <s v=""/>
    <s v="0"/>
    <s v=""/>
    <s v=""/>
    <s v=""/>
    <s v=""/>
    <s v="177220647"/>
    <s v=""/>
    <s v=""/>
  </r>
  <r>
    <d v="2024-11-01T00:00:00"/>
    <x v="3"/>
    <n v="170664"/>
    <s v="Customer Rescheduled"/>
    <s v="PSA"/>
    <d v="2024-11-25T00:00:00"/>
    <s v="Paraisopolis"/>
    <s v="Inbound Premium"/>
    <n v="1015"/>
    <n v="1015"/>
    <n v="1.4203913913837401E-3"/>
    <s v="S2-External Customer driven schedule changes"/>
    <s v="Cost Recovery Pending"/>
    <s v="APTIV MANUFATURA E SERVICOS DE-733223"/>
    <s v="APTIV CONNECTION SYSTEMS HUNGARY-723529"/>
    <s v="Increase of customer. The costs will be recovered from Stellantis."/>
    <s v="DHL Express SA"/>
    <s v=""/>
    <s v="47317270;"/>
    <s v=";"/>
    <s v=";"/>
    <s v="Customer"/>
    <s v="Premium - Productive"/>
    <s v="lua.barbosa.ribeiro@aptiv.com"/>
    <s v="2024-11-25T12:14:35.12"/>
    <s v="2024-11-25T12:14:21.26"/>
    <s v="SA"/>
    <s v="Open"/>
    <s v="0"/>
    <s v=""/>
    <s v="0"/>
    <s v="2024-12-02T00:00:00"/>
    <s v="10012"/>
    <s v="Q11"/>
    <s v=""/>
    <s v=""/>
    <s v="Recoverable"/>
    <s v=""/>
    <s v="1015"/>
    <s v=""/>
    <s v="BUZAVIRAG UT 13"/>
    <s v="TATABANYA"/>
    <s v="723529"/>
    <s v="HU"/>
    <s v="EMEA"/>
    <s v="11"/>
    <s v="2800"/>
    <s v="AVENIDA AVELINO RIBEIRO, 900"/>
    <s v="PARAISOPOLIS"/>
    <s v="733223"/>
    <s v="BR"/>
    <s v="SA"/>
    <s v="MG"/>
    <s v="37660-000"/>
    <s v="SPS"/>
    <s v="Pending"/>
    <s v=""/>
    <s v=""/>
    <s v="0"/>
    <s v=""/>
    <s v=""/>
    <s v=""/>
    <s v="Customer"/>
    <s v=""/>
    <s v="Invoice"/>
    <s v=""/>
    <s v="PSA"/>
    <s v=""/>
    <s v=""/>
    <s v="0"/>
    <s v="Approved -  ;; Pending - "/>
    <s v="1015"/>
    <s v="1015"/>
    <s v=";"/>
    <s v=";"/>
    <s v=";"/>
    <s v="BR"/>
    <s v="BODY SMART CC2"/>
    <s v="USD"/>
    <s v=""/>
    <s v=""/>
    <s v=""/>
    <s v=""/>
    <s v="1"/>
    <s v=""/>
    <s v=""/>
    <s v=""/>
    <s v="0"/>
    <s v=""/>
    <s v=""/>
    <s v=""/>
    <s v=""/>
    <s v=""/>
    <s v=""/>
    <s v=""/>
  </r>
  <r>
    <d v="2024-11-01T00:00:00"/>
    <x v="12"/>
    <n v="170697"/>
    <s v="Port Strike + Vessel delay"/>
    <s v="PSA"/>
    <d v="2024-11-25T00:00:00"/>
    <s v="Paraisopolis"/>
    <s v="Inbound Premium"/>
    <n v="1192"/>
    <n v="1192"/>
    <n v="1.6680852596348949E-3"/>
    <s v="PORT-PORT DELAYS / STRIKE"/>
    <s v="Normal"/>
    <s v="APTIV MANUFATURA E SERVICOS DE-724381"/>
    <s v="APTIV HOLDINGS FRANCE SAS-768624"/>
    <s v="The vessel was delayed due to the Port´s congestion in Santos."/>
    <s v="DHL Express SA"/>
    <s v=""/>
    <s v="10738201;"/>
    <s v=";"/>
    <s v=";"/>
    <s v="Aptiv"/>
    <s v="Premium - Productive"/>
    <s v="lua.barbosa.ribeiro@aptiv.com"/>
    <s v="2024-11-25T01:41:25.66"/>
    <s v="2024-11-25T01:41:15.19"/>
    <s v="SA"/>
    <s v="Closed Not Recovered"/>
    <s v="0"/>
    <s v=""/>
    <s v="0"/>
    <s v="2024-12-03T00:00:00"/>
    <s v="10012"/>
    <s v="Q11"/>
    <s v=""/>
    <s v=""/>
    <s v="Non-Recoverable"/>
    <s v=""/>
    <s v="1192"/>
    <s v=""/>
    <s v="ZI DES LONGS REAGES"/>
    <s v="EPERNON"/>
    <s v="768624"/>
    <s v="FR"/>
    <s v="EMEA"/>
    <s v="28"/>
    <s v="28230"/>
    <s v="AVENIDA AVELINO RIBEIRO, 900"/>
    <s v="PARAISOPOLIS"/>
    <s v="724381"/>
    <s v="BR"/>
    <s v="SA"/>
    <s v="MG"/>
    <s v="37660-000"/>
    <s v="SPS"/>
    <s v="Pending"/>
    <s v=""/>
    <s v=""/>
    <s v="0"/>
    <s v=""/>
    <s v=""/>
    <s v=""/>
    <s v="Significant_event"/>
    <s v=""/>
    <s v="Invoice"/>
    <s v=""/>
    <s v=""/>
    <s v=""/>
    <s v=""/>
    <s v="0"/>
    <s v="Approved -  ;; Pending - "/>
    <s v="1192"/>
    <s v="1192"/>
    <s v=";"/>
    <s v=";"/>
    <s v=";"/>
    <s v="BR"/>
    <s v="PORTAS AV SMART"/>
    <s v="USD"/>
    <s v=""/>
    <s v=""/>
    <s v=""/>
    <s v="13761154; 10726212; 10738192"/>
    <s v="1"/>
    <s v=""/>
    <s v=""/>
    <s v=""/>
    <s v="0"/>
    <s v=""/>
    <s v=""/>
    <s v=""/>
    <s v=""/>
    <s v=""/>
    <s v=""/>
    <s v=""/>
  </r>
  <r>
    <d v="2024-11-01T00:00:00"/>
    <x v="3"/>
    <n v="170828"/>
    <s v="Customer Rescheduled"/>
    <s v="FIAT"/>
    <d v="2024-11-26T00:00:00"/>
    <s v="Paraisopolis"/>
    <s v="Inbound Premium"/>
    <n v="2015"/>
    <n v="2015"/>
    <n v="2.8197917769834844E-3"/>
    <s v="B2-Behind Schedule-Aptiv"/>
    <s v="Normal"/>
    <s v="APTIV MANUFATURA E SERVICOS DE-724381"/>
    <s v="DELFINGEN IT-VERONA SRL-7068019"/>
    <s v="Increase of customer within Logistical protocol."/>
    <s v="DHL Express SA"/>
    <s v="PTA-00199760"/>
    <s v="33167394;"/>
    <s v=";"/>
    <s v=";"/>
    <s v="Aptiv"/>
    <s v="Premium - Productive"/>
    <s v="lua.barbosa.ribeiro@aptiv.com"/>
    <s v="2024-11-25T07:02:24.62"/>
    <s v="2024-11-27T07:00:43.00"/>
    <s v="SA"/>
    <s v="Closed Not Recovered"/>
    <s v="0"/>
    <s v=""/>
    <s v="0"/>
    <s v="2024-12-04T00:00:00"/>
    <s v="10012"/>
    <s v="Q11"/>
    <s v=""/>
    <s v=""/>
    <s v="Non-Recoverable"/>
    <s v=""/>
    <s v="2015"/>
    <s v=""/>
    <s v="LOCALITA VANZELLE 3"/>
    <s v="RIVOLI VERONESE"/>
    <s v="7068019"/>
    <s v="IT"/>
    <s v="EMEA"/>
    <s v="VR"/>
    <s v="37010"/>
    <s v="AVENIDA AVELINO RIBEIRO, 900"/>
    <s v="PARAISOPOLIS"/>
    <s v="724381"/>
    <s v="BR"/>
    <s v="SA"/>
    <s v="MG"/>
    <s v="37660-000"/>
    <s v="SPS"/>
    <s v="Approved"/>
    <s v="Flores, Lorena"/>
    <s v="2024-11-27T07:00:43.00"/>
    <s v="0"/>
    <s v=""/>
    <s v=""/>
    <s v=""/>
    <s v="Aptiv"/>
    <s v=""/>
    <s v="Invoice"/>
    <s v=""/>
    <s v=""/>
    <s v=""/>
    <s v="1 Days 23 Hr 58 Min "/>
    <s v=""/>
    <s v="Approved -  ;; Approved -  ;; Approved -  ;; Approved -  ;; Approved - Approved by Teams 11/27. ;"/>
    <s v="2015"/>
    <s v="2015"/>
    <s v=";"/>
    <s v=";"/>
    <s v=";"/>
    <s v="BR"/>
    <s v="PROJETO P"/>
    <s v="USD"/>
    <s v=""/>
    <s v=""/>
    <s v=""/>
    <s v="13747726; 13686553; 13608547"/>
    <s v="1"/>
    <s v=""/>
    <s v=""/>
    <s v=""/>
    <s v="0"/>
    <s v=""/>
    <s v=""/>
    <s v=""/>
    <s v=""/>
    <s v="505882451"/>
    <s v=""/>
    <s v=""/>
  </r>
  <r>
    <d v="2024-11-01T00:00:00"/>
    <x v="12"/>
    <n v="171060"/>
    <s v="Port Strike + Vessel delay"/>
    <s v="VW"/>
    <d v="2024-11-28T00:00:00"/>
    <s v="Pinhal"/>
    <s v="Inbound Premium"/>
    <n v="410.71"/>
    <n v="410.71"/>
    <n v="5.7474773236967089E-4"/>
    <s v="PC-Plant PC Resp"/>
    <s v="Normal"/>
    <s v="APTIV MANUFATURA E SERVICOS DE-727173"/>
    <s v="Empresa de Transportes Covre-Dummy"/>
    <s v="Emergencial com a Covre, parada de linha devido ao atraso de atracação do navio CAPE AKRITAS, processo M0885/24."/>
    <s v="EMPRESA DE TRANSPORTES COVRE"/>
    <s v="PTA-00199362"/>
    <s v="10736866;"/>
    <s v=";"/>
    <s v=";"/>
    <s v="Aptiv"/>
    <s v="Premium - Productive"/>
    <s v="Guilherme.Lucio@aptiv.com"/>
    <s v="2024-11-26T12:53:59.56"/>
    <s v="2024-11-26T03:55:28.00"/>
    <s v="SA"/>
    <s v="Closed Not Recovered"/>
    <s v="0"/>
    <s v=""/>
    <s v="0"/>
    <s v="2024-11-26T00:00:00"/>
    <s v="10010"/>
    <s v="Q18"/>
    <s v=""/>
    <s v=""/>
    <s v="Non-Recoverable"/>
    <s v=""/>
    <s v="410.71"/>
    <s v=""/>
    <s v="R. Hercílio Camargo Barbosa, 207"/>
    <s v="Santos"/>
    <s v="Dummy"/>
    <s v="BR"/>
    <s v="SA"/>
    <s v="Sao Paulo"/>
    <s v="11000000"/>
    <s v="JOSE MONFARDINI N 3 845 LOTEAMENTO"/>
    <s v="ESPIRITO SANTO DO PINHAL"/>
    <s v="727173"/>
    <s v="BR"/>
    <s v="SA"/>
    <s v="SP"/>
    <s v="13990000"/>
    <s v="SPS"/>
    <s v="Approved"/>
    <s v="Edilson, Geraldo"/>
    <s v="2024-11-26T03:55:28.00"/>
    <s v="0"/>
    <s v="EMPRESA DE TRANSPORTES COVRE"/>
    <s v=""/>
    <s v=""/>
    <s v="Aptiv"/>
    <s v=""/>
    <s v="Personal Estimate"/>
    <s v="Personal Estimate"/>
    <s v=""/>
    <s v=""/>
    <s v="0 Days 3 Hr 1 Min "/>
    <s v="500"/>
    <s v="Approved -  ;; Approved -  ;; Approved -  ;"/>
    <s v="410.71"/>
    <s v="410.71"/>
    <s v=";"/>
    <s v=";"/>
    <s v=";"/>
    <s v="BR"/>
    <s v="INTERIOR / MOTOR / PRINCIPAL GP"/>
    <s v="USD"/>
    <s v=""/>
    <s v=""/>
    <s v=""/>
    <s v=""/>
    <s v="1"/>
    <s v=""/>
    <s v=""/>
    <s v=""/>
    <s v="0"/>
    <s v=""/>
    <s v=""/>
    <s v=""/>
    <s v=""/>
    <s v=""/>
    <s v=""/>
    <s v=""/>
  </r>
  <r>
    <d v="2024-11-01T00:00:00"/>
    <x v="12"/>
    <n v="171061"/>
    <s v="Port Strike + Vessel delay"/>
    <s v="VW"/>
    <d v="2024-11-28T00:00:00"/>
    <s v="Pinhal"/>
    <s v="Inbound Premium"/>
    <n v="410.71"/>
    <n v="410.71"/>
    <n v="5.7474773236967089E-4"/>
    <s v="PC-Plant PC Resp"/>
    <s v="Normal"/>
    <s v="APTIV MANUFATURA E SERVICOS DE-727173"/>
    <s v="Empresa de Transportes Covre-Dummy"/>
    <s v="Emergencial com a Covre, parada de linha devido ao atraso na inspeção de madeira do processo M0833/24."/>
    <s v="EMPRESA DE TRANSPORTES COVRE"/>
    <s v="PTA-00199361"/>
    <s v="35406286;"/>
    <s v=";"/>
    <s v=";"/>
    <s v="Aptiv"/>
    <s v="Premium - Productive"/>
    <s v="Guilherme.Lucio@aptiv.com"/>
    <s v="2024-11-26T12:57:29.25"/>
    <s v="2024-11-26T03:55:19.00"/>
    <s v="SA"/>
    <s v="Closed Not Recovered"/>
    <s v="0"/>
    <s v=""/>
    <s v="0"/>
    <s v="2024-11-26T00:00:00"/>
    <s v="10010"/>
    <s v="Q18"/>
    <s v=""/>
    <s v=""/>
    <s v="Non-Recoverable"/>
    <s v=""/>
    <s v="410.71"/>
    <s v=""/>
    <s v="R. Hercílio Camargo Barbosa, 207"/>
    <s v="Santos"/>
    <s v="Dummy"/>
    <s v="BR"/>
    <s v="SA"/>
    <s v="Sao Paulo"/>
    <s v="11000000"/>
    <s v="JOSE MONFARDINI N 3 845 LOTEAMENTO"/>
    <s v="ESPIRITO SANTO DO PINHAL"/>
    <s v="727173"/>
    <s v="BR"/>
    <s v="SA"/>
    <s v="SP"/>
    <s v="13990000"/>
    <s v="SPS"/>
    <s v="Approved"/>
    <s v="Edilson, Geraldo"/>
    <s v="2024-11-26T03:55:19.00"/>
    <s v="0"/>
    <s v="EMPRESA DE TRANSPORTES COVRE"/>
    <s v=""/>
    <s v=""/>
    <s v="Aptiv"/>
    <s v=""/>
    <s v="Personal Estimate"/>
    <s v="Personal Estimate"/>
    <s v=""/>
    <s v=""/>
    <s v="0 Days 2 Hr 57 Min "/>
    <s v="500"/>
    <s v="Approved -  ;; Approved -  ;; Approved -  ;"/>
    <s v="410.71"/>
    <s v="410.71"/>
    <s v=";"/>
    <s v=";"/>
    <s v=";"/>
    <s v="BR"/>
    <s v="MOTOR"/>
    <s v="USD"/>
    <s v=""/>
    <s v=""/>
    <s v=""/>
    <s v=""/>
    <s v="1"/>
    <s v=""/>
    <s v=""/>
    <s v=""/>
    <s v="0"/>
    <s v=""/>
    <s v=""/>
    <s v=""/>
    <s v=""/>
    <s v=""/>
    <s v=""/>
    <s v=""/>
  </r>
  <r>
    <d v="2024-11-01T00:00:00"/>
    <x v="3"/>
    <n v="171067"/>
    <s v="Customer Rescheduled"/>
    <s v="PSA"/>
    <d v="2024-11-26T00:00:00"/>
    <s v="Paraisopolis"/>
    <s v="Inbound Premium"/>
    <n v="530.75"/>
    <n v="530.75"/>
    <n v="7.4273175465706411E-4"/>
    <s v="PC-Plant PC Resp"/>
    <s v="Normal"/>
    <s v="Paraisopolis-10012"/>
    <s v="MECATRACTION-1016350"/>
    <s v="Reprogram within the Logistics protocol"/>
    <s v="DHL Express SA"/>
    <s v="PTA-00199505"/>
    <s v="35440318;"/>
    <s v=";"/>
    <s v=";"/>
    <s v="Aptiv"/>
    <s v="Premium - Productive"/>
    <s v="rodrigo.fernandes@aptiv.com"/>
    <s v="2024-11-26T01:23:28.01"/>
    <s v="2024-11-26T06:21:32.00"/>
    <s v="SA"/>
    <s v="Closed Not Recovered"/>
    <s v="0"/>
    <s v=""/>
    <s v="0"/>
    <s v=""/>
    <s v="10012"/>
    <s v="Q11"/>
    <s v=""/>
    <s v=""/>
    <s v="Non-Recoverable"/>
    <s v=""/>
    <s v="530.75"/>
    <s v=""/>
    <s v="ZA DE CHIG ZONE INDUSTRIELLE LES"/>
    <s v="ARNAC POMPADOUR"/>
    <s v="1016350"/>
    <s v="FR"/>
    <s v="EMEA"/>
    <s v="19"/>
    <s v="19230"/>
    <s v="Av. Avelino Ribeiro, 900"/>
    <s v="PARAISOPOLIS"/>
    <s v="10012"/>
    <s v="BR"/>
    <s v="SA"/>
    <s v="Minas Gerais"/>
    <s v="37660-000"/>
    <s v="SPS"/>
    <s v="Approved"/>
    <s v="Naus, Angelica"/>
    <s v="2024-11-26T06:21:32.00"/>
    <s v="0"/>
    <s v=""/>
    <s v=""/>
    <s v=""/>
    <s v="Aptiv"/>
    <s v=""/>
    <s v="Invoice"/>
    <s v=""/>
    <s v=""/>
    <s v=""/>
    <s v="0 Days 4 Hr 58 Min "/>
    <s v="800"/>
    <s v="Approved -  ;; Approved -  ;; Approved -  ;; Approved -  ;"/>
    <s v="530.75"/>
    <s v="530.75"/>
    <s v=";"/>
    <s v=";"/>
    <s v=";"/>
    <s v="BR"/>
    <s v="Bateria Negativo CC24"/>
    <s v="USD"/>
    <s v=""/>
    <s v=""/>
    <s v=""/>
    <s v="Reprogram within the Logistics protocol"/>
    <s v="1"/>
    <s v=""/>
    <s v=""/>
    <s v=""/>
    <s v="0"/>
    <s v=""/>
    <s v=""/>
    <s v=""/>
    <s v=""/>
    <s v="217018821"/>
    <s v=""/>
    <s v=""/>
  </r>
  <r>
    <d v="2024-11-01T00:00:00"/>
    <x v="3"/>
    <n v="171071"/>
    <s v="Customer Rescheduled"/>
    <s v="PSA"/>
    <d v="2024-11-28T00:00:00"/>
    <s v="Paraisopolis"/>
    <s v="Inbound Premium"/>
    <n v="672.6"/>
    <n v="493.7"/>
    <n v="9.412366993543879E-4"/>
    <s v="S2-External Customer driven schedule changes"/>
    <s v="Cost Recovery Pending"/>
    <s v="APTIV MANUFATURA E SERVICOS DE-724381"/>
    <s v="KUM LLC-1082374"/>
    <s v="REPROGRAMA DO CLIENTE"/>
    <s v="DHL Express SA"/>
    <s v="PTA-00199363"/>
    <s v="13947054;"/>
    <s v=";"/>
    <s v=";"/>
    <s v="Customer"/>
    <s v="Premium - Productive"/>
    <s v="Moraes.Arnaldo@aptiv.com"/>
    <s v="2024-11-26T01:46:44.34"/>
    <s v="2024-11-26T03:56:03.00"/>
    <s v="SA"/>
    <s v="Open"/>
    <s v="0"/>
    <s v=""/>
    <s v="0"/>
    <s v=""/>
    <s v="10012"/>
    <s v="Q11"/>
    <s v=""/>
    <s v=""/>
    <s v="Recoverable"/>
    <s v=""/>
    <s v="493.7"/>
    <s v=""/>
    <s v="20, JEONEUPNONGGONG-GIL,"/>
    <s v="ULSAN"/>
    <s v="1082374"/>
    <s v="KR"/>
    <s v="AP"/>
    <s v="31"/>
    <s v="0"/>
    <s v="AVENIDA AVELINO RIBEIRO, 900"/>
    <s v="PARAISOPOLIS"/>
    <s v="724381"/>
    <s v="BR"/>
    <s v="SA"/>
    <s v="MG"/>
    <s v="37660-000"/>
    <s v="SPS"/>
    <s v="Approved"/>
    <s v="Edilson, Geraldo"/>
    <s v="2024-11-26T03:56:03.00"/>
    <s v="0"/>
    <s v=""/>
    <s v=""/>
    <s v=""/>
    <s v="Customer"/>
    <s v=""/>
    <s v="Invoice"/>
    <s v=""/>
    <s v="PSA"/>
    <s v=""/>
    <s v="0 Days 2 Hr 9 Min "/>
    <s v="500"/>
    <s v="Approved -  ;; Approved -  ;; Approved -  ;"/>
    <s v="493.7"/>
    <s v="493.7"/>
    <s v=";"/>
    <s v=";"/>
    <s v=";"/>
    <s v="BR"/>
    <s v="CC22, CC24"/>
    <s v="USD"/>
    <s v=""/>
    <s v=""/>
    <s v=""/>
    <s v="SENDO NEGOCIADO COM O CLIENTE A RECUPERAÇÃO DOS CUSTOS"/>
    <s v="1"/>
    <s v=""/>
    <s v=""/>
    <s v=""/>
    <s v="0"/>
    <s v=""/>
    <s v=""/>
    <s v=""/>
    <s v=""/>
    <s v="217616996"/>
    <s v=""/>
    <s v=""/>
  </r>
  <r>
    <d v="2024-11-01T00:00:00"/>
    <x v="3"/>
    <n v="171085"/>
    <s v="Customer Rescheduled"/>
    <s v="PSA"/>
    <d v="2024-11-27T00:00:00"/>
    <s v="Paraisopolis"/>
    <s v="Inbound Premium"/>
    <n v="227.03"/>
    <n v="227.03"/>
    <n v="3.1770586954270991E-4"/>
    <s v="S4S-External Customer driven systems issues"/>
    <s v="Cost Recovery Pending"/>
    <s v="APTIV MANUFATURA E SERVICOS DE-724381"/>
    <s v="APTIV CENTEC I (FW98)-733972"/>
    <s v="REPROGRAMA DO CLIENTE"/>
    <s v="DHL Express SA"/>
    <s v="PTA-00199336"/>
    <s v="33257519;"/>
    <s v=";"/>
    <s v=";"/>
    <s v="Customer"/>
    <s v="Premium - Productive"/>
    <s v="Moraes.Arnaldo@aptiv.com"/>
    <s v="2024-11-26T02:05:46.80"/>
    <s v="2024-11-26T02:30:23.00"/>
    <s v="SA"/>
    <s v="Open"/>
    <s v="0"/>
    <s v=""/>
    <s v="0"/>
    <s v=""/>
    <s v="10012"/>
    <s v="Q11"/>
    <s v=""/>
    <s v=""/>
    <s v="Recoverable"/>
    <s v=""/>
    <s v="227.03"/>
    <s v=""/>
    <s v="CARRETERA SALTILLO PIEDRAS NEGRAS K"/>
    <s v="RAMOS ARIZPE"/>
    <s v="733972"/>
    <s v="MX"/>
    <s v="NA"/>
    <s v="COA"/>
    <s v="25900"/>
    <s v="AVENIDA AVELINO RIBEIRO, 900"/>
    <s v="PARAISOPOLIS"/>
    <s v="724381"/>
    <s v="BR"/>
    <s v="SA"/>
    <s v="MG"/>
    <s v="37660-000"/>
    <s v="SPS"/>
    <s v="Approved"/>
    <s v="Carvalho, Eliane R"/>
    <s v="2024-11-26T02:30:23.00"/>
    <s v="0"/>
    <s v=""/>
    <s v=""/>
    <s v=""/>
    <s v="Customer"/>
    <s v=""/>
    <s v="Invoice"/>
    <s v=""/>
    <s v="PSA"/>
    <s v=""/>
    <s v="0 Days 0 Hr 24 Min "/>
    <s v="250"/>
    <s v="Approved -  ;; Approved -  ;"/>
    <s v="227.03"/>
    <s v="227.03"/>
    <s v=";"/>
    <s v=";"/>
    <s v=";"/>
    <s v="BR"/>
    <s v="CC2,CC24,SMART"/>
    <s v="USD"/>
    <s v=""/>
    <s v=""/>
    <s v=""/>
    <s v="SENDO NEGOCIADO COM CLIENTE A RECUPERAÇÃO DOS CUSTOS"/>
    <s v="1"/>
    <s v=""/>
    <s v=""/>
    <s v=""/>
    <s v="0"/>
    <s v=""/>
    <s v=""/>
    <s v=""/>
    <s v=""/>
    <s v=""/>
    <s v=""/>
    <s v=""/>
  </r>
  <r>
    <d v="2024-11-01T00:00:00"/>
    <x v="12"/>
    <n v="171171"/>
    <s v="Port Strike + Vessel delay"/>
    <s v="FIAT"/>
    <d v="2024-11-26T00:00:00"/>
    <s v="Ouros"/>
    <s v="Inbound Premium"/>
    <n v="286.22000000000003"/>
    <n v="1430.1"/>
    <n v="4.0053637836635875E-4"/>
    <s v="PORT-PORT DELAYS / STRIKE"/>
    <s v="Normal"/>
    <s v="APTIV MANUFATURA E SERVICOS DE-743893"/>
    <s v="YAZAKI DO BRASIL LTDA - SERGIPE-765090"/>
    <s v="ATRASO NA ATRACAÇÃO DO NAVIO  M0907/24"/>
    <s v="Brix"/>
    <s v="PTA-00200227"/>
    <s v="35017235;"/>
    <s v="1000;"/>
    <s v=";"/>
    <s v="Aptiv"/>
    <s v="Premium - Productive"/>
    <s v="Alex.O.Lima@aptiv.com"/>
    <s v="2024-11-26T06:20:18.55"/>
    <s v="2024-11-29T06:32:43.00"/>
    <s v="SA"/>
    <s v="Closed Not Recovered"/>
    <s v="0"/>
    <s v=""/>
    <s v="0"/>
    <s v=""/>
    <s v="10023"/>
    <s v="Q11"/>
    <s v=""/>
    <s v=""/>
    <s v="Non-Recoverable"/>
    <s v=""/>
    <s v="7145.06"/>
    <s v="BRL"/>
    <s v="AVENIDA PERIMETRAL A,QUADRA M S/N L"/>
    <s v="NOSSA SENHORA DO SOCORRO"/>
    <s v="765090"/>
    <s v="BR"/>
    <s v="SA"/>
    <s v="SE"/>
    <s v="49.160-000"/>
    <s v="TV ANTONIO E FONSECA 250 BAIRRO"/>
    <s v="CONCEICAO DOS OUROS"/>
    <s v="743893"/>
    <s v="BR"/>
    <s v="SA"/>
    <s v="MG"/>
    <s v="37548-000"/>
    <s v="SPS"/>
    <s v="Approved"/>
    <s v="Flores, Lorena"/>
    <s v="2024-11-29T06:32:43.00"/>
    <s v="0"/>
    <s v=""/>
    <s v=""/>
    <s v=""/>
    <s v="Significant_event"/>
    <s v=""/>
    <s v="Email Quote"/>
    <s v="Email Quote"/>
    <s v="FIAT"/>
    <s v=""/>
    <s v="3 Days 0 Hr 12 Min "/>
    <s v=""/>
    <s v="Approved -  ;; Approved -  ;; Approved -  ;; Approved -  ;; Approved -  ;; Approved - Approved by teams 11/29. ;; Challenged - precisa usar o reason code correto - favor reenviar se não fizermos assim, nao teremos o controle correto ;"/>
    <s v="1430.1"/>
    <s v="1430.1"/>
    <s v=";"/>
    <s v=";"/>
    <s v=";"/>
    <s v="BR"/>
    <s v="posterior"/>
    <s v="BRL"/>
    <s v=""/>
    <s v=""/>
    <s v=""/>
    <s v="ATRASO NA ATRACAÇÃO DO NAVIO  M0907/24"/>
    <s v="0.20015212"/>
    <s v="0.20015212"/>
    <s v=""/>
    <s v=""/>
    <s v="0"/>
    <s v=""/>
    <s v=""/>
    <s v=""/>
    <s v=""/>
    <s v=""/>
    <s v=""/>
    <s v=""/>
  </r>
  <r>
    <d v="2024-11-01T00:00:00"/>
    <x v="0"/>
    <n v="171177"/>
    <s v="Project - prototypes/ samples - recovered"/>
    <s v="JOHN DEERE"/>
    <d v="2024-11-26T00:00:00"/>
    <s v="Paraisopolis"/>
    <s v="Inbound Premium"/>
    <n v="100"/>
    <n v="100"/>
    <n v="1.3994003855997441E-4"/>
    <s v="E1P-Prototypes/Samples"/>
    <s v="Cost Recovery"/>
    <s v="APTIV MANUFATURA E SERVICOS DE-724381"/>
    <s v="SERENDIPITY ELECTRONICS-749804"/>
    <s v="Parts for sales from prototype pieces. Freight is included in the piece price."/>
    <s v="DHL Express SA"/>
    <s v="PTA-00199493"/>
    <s v="35465649;"/>
    <s v=";"/>
    <s v=";"/>
    <s v="Aptiv"/>
    <s v="Premium - Productive"/>
    <s v="rayzza.peres@aptiv.com"/>
    <s v="2024-11-26T05:36:03.71"/>
    <s v="2024-11-26T06:10:41.00"/>
    <s v="SA"/>
    <s v="Closed Recovered"/>
    <s v="0"/>
    <s v=""/>
    <s v="100"/>
    <s v=""/>
    <s v="10012"/>
    <s v="Q11"/>
    <s v=""/>
    <s v="100"/>
    <s v="Recoverable"/>
    <s v=""/>
    <s v="100"/>
    <s v="USD"/>
    <s v="152 E MAIN ST"/>
    <s v="HUNTINGTON"/>
    <s v="749804"/>
    <s v="US"/>
    <s v="NA"/>
    <s v="NY"/>
    <s v="11743-2958"/>
    <s v="AVENIDA AVELINO RIBEIRO, 900"/>
    <s v="PARAISOPOLIS"/>
    <s v="724381"/>
    <s v="BR"/>
    <s v="SA"/>
    <s v="MG"/>
    <s v="37660-000"/>
    <s v="SPS"/>
    <s v="Approved"/>
    <s v="Carvalho, Eliane R"/>
    <s v="2024-11-26T06:10:41.00"/>
    <s v="0"/>
    <s v="DHL Express SA"/>
    <s v="5052789932"/>
    <s v=""/>
    <s v="Aptiv"/>
    <s v=""/>
    <s v="Invoice"/>
    <s v="Invoice"/>
    <s v=""/>
    <s v=""/>
    <s v="0 Days 0 Hr 34 Min "/>
    <s v="250"/>
    <s v="Approved -  ;; Approved -  ;"/>
    <s v="100"/>
    <s v="100"/>
    <s v=";"/>
    <s v=";"/>
    <s v=";"/>
    <s v="BR"/>
    <s v="GSE MHEV"/>
    <s v="USD"/>
    <s v=""/>
    <s v=""/>
    <s v=""/>
    <s v="DPP77378 "/>
    <s v="1"/>
    <s v="1"/>
    <s v=""/>
    <s v=""/>
    <s v="0"/>
    <s v=""/>
    <s v=""/>
    <s v=""/>
    <s v=""/>
    <s v=""/>
    <s v=""/>
    <s v=""/>
  </r>
  <r>
    <d v="2024-11-01T00:00:00"/>
    <x v="5"/>
    <n v="171213"/>
    <s v="APTIV Shipment delay"/>
    <s v="JOHN DEERE"/>
    <d v="2024-11-26T00:00:00"/>
    <s v="Paraisopolis"/>
    <s v="Outbound Premium"/>
    <n v="2122.62"/>
    <n v="2122.62"/>
    <n v="2.9703952464817285E-3"/>
    <s v="OOOT-Other/Sales"/>
    <s v="Normal"/>
    <s v="JOHN DEERE BRASIL LTDA-740818"/>
    <s v="APTIV MANUFATURA E SERVICOS DE-724381"/>
    <s v="Solicitado por Nivaldo Bernardes . Motivo : Baixa cobertura no cliente."/>
    <s v="TRANSPORTADORA PITUTA"/>
    <s v="PTA-00200229"/>
    <s v="35425310;35425317;35542272"/>
    <s v="10;15;5"/>
    <s v=";0;0"/>
    <s v="Aptiv"/>
    <s v="Premium - Productive"/>
    <s v="aniger.f.martins@aptiv.com"/>
    <s v="2024-11-26T07:42:21.69"/>
    <s v="2024-11-29T06:33:50.00"/>
    <s v="SA"/>
    <s v="Closed Not Recovered"/>
    <s v="0"/>
    <s v=""/>
    <s v="0"/>
    <s v=""/>
    <s v="10012"/>
    <s v="Q11"/>
    <s v=""/>
    <s v=""/>
    <s v="Non-Recoverable"/>
    <s v=""/>
    <s v="10605.05"/>
    <s v=""/>
    <s v="AVENIDA AVELINO RIBEIRO, 900"/>
    <s v="PARAISOPOLIS"/>
    <s v="724381"/>
    <s v="BR"/>
    <s v="SA"/>
    <s v="MG"/>
    <s v="37660-000"/>
    <s v="AV ENG JORGE A D LOGEMANN 600"/>
    <s v="HORIZONTINA"/>
    <s v="740818"/>
    <s v="BR"/>
    <s v="SA"/>
    <s v="RS"/>
    <s v="98920-000"/>
    <s v="SPS"/>
    <s v="Approved"/>
    <s v="Flores, Lorena"/>
    <s v="2024-11-29T06:33:50.00"/>
    <s v="0"/>
    <s v=""/>
    <s v=""/>
    <s v=""/>
    <s v="Aptiv"/>
    <s v=""/>
    <s v="Email Quote"/>
    <s v=""/>
    <s v=""/>
    <s v=""/>
    <s v="2 Days 22 Hr 51 Min "/>
    <s v=""/>
    <s v="Approved -  ;; Approved -  ;; Approved -  ;; Approved -  ;; Approved - Approved by teams 11/29. ;"/>
    <s v="2122.62"/>
    <s v="2122.62"/>
    <s v=";0;0"/>
    <s v=";; "/>
    <s v=";; "/>
    <s v="BR"/>
    <s v="EDSON"/>
    <s v="BRL"/>
    <s v=""/>
    <s v=""/>
    <s v=""/>
    <s v="Solicitado por Nivaldo Bernardes . Motivo : Baixa cobertura no cliente."/>
    <s v="0.20015212"/>
    <s v=""/>
    <s v=""/>
    <s v=""/>
    <s v="0"/>
    <s v=""/>
    <s v=""/>
    <s v=""/>
    <s v=""/>
    <s v=""/>
    <s v=""/>
    <s v=""/>
  </r>
  <r>
    <d v="2024-11-01T00:00:00"/>
    <x v="5"/>
    <n v="171215"/>
    <s v="APTIV Shipment delay"/>
    <s v="FIAT"/>
    <d v="2024-11-26T00:00:00"/>
    <s v="Ouros"/>
    <s v="Outbound Premium"/>
    <n v="496.5"/>
    <n v="496.5"/>
    <n v="6.9480229145027288E-4"/>
    <s v="OOOT-Other/Sales"/>
    <s v="Normal"/>
    <s v="FCA FIAT CHRYSLER AUTOMOVEIS BRASIL-749856"/>
    <s v="APTIV MANUFATURA E SERVICOS DE-724381"/>
    <s v="Solicitado por Cicero Ferreira. Motivo: Baixa cobertura no cliente risco de ruptura."/>
    <s v="TRANSPORTADORA PITUTA"/>
    <s v="PTA-00199739"/>
    <s v="35815517;"/>
    <s v="315;"/>
    <s v=";"/>
    <s v="Aptiv"/>
    <s v="Premium - Productive"/>
    <s v="aniger.f.martins@aptiv.com"/>
    <s v="2024-11-26T07:56:09.35"/>
    <s v="2024-11-27T05:21:56.61"/>
    <s v="SA"/>
    <s v="Closed Not Recovered"/>
    <s v="0"/>
    <s v=""/>
    <s v="0"/>
    <s v=""/>
    <s v="10023"/>
    <s v="Q11"/>
    <s v=""/>
    <s v=""/>
    <s v="Non-Recoverable"/>
    <s v=""/>
    <s v="2480.63"/>
    <s v="BRL"/>
    <s v="AVENIDA AVELINO RIBEIRO, 900"/>
    <s v="PARAISOPOLIS"/>
    <s v="724381"/>
    <s v="BR"/>
    <s v="SA"/>
    <s v="MG"/>
    <s v="37660-000"/>
    <s v="AVENIDA CONTORNO 3455"/>
    <s v="BETIM"/>
    <s v="749856"/>
    <s v="BR"/>
    <s v="SA"/>
    <s v="MG"/>
    <s v="32669-900"/>
    <s v="SPS"/>
    <s v="Approved"/>
    <s v="Edilson, Geraldo"/>
    <s v="2024-11-27T05:07:37.00"/>
    <s v="0"/>
    <s v=""/>
    <s v=""/>
    <s v=""/>
    <s v="Aptiv"/>
    <s v=""/>
    <s v="Email Quote"/>
    <s v=""/>
    <s v=""/>
    <s v=""/>
    <s v="0 Days 21 Hr 11 Min "/>
    <s v="500"/>
    <s v="Approved -  ;; Approved -  ;; Approved -  ;"/>
    <s v="496.5"/>
    <s v="496.5"/>
    <s v=";"/>
    <s v=";"/>
    <s v=";"/>
    <s v="BR"/>
    <s v="Posterior"/>
    <s v="BRL"/>
    <s v=""/>
    <s v=""/>
    <s v=""/>
    <s v="Solicitado por Cicero Ferreira. Motivo: Baixa cobertura no cliente risco de ruptura."/>
    <s v="0.20015212"/>
    <s v="0.20015212"/>
    <s v=""/>
    <s v=""/>
    <s v="0"/>
    <s v=""/>
    <s v=""/>
    <s v=""/>
    <s v=""/>
    <s v=""/>
    <s v=""/>
    <s v=""/>
  </r>
  <r>
    <d v="2024-11-01T00:00:00"/>
    <x v="12"/>
    <n v="171339"/>
    <s v="Port Strike + Vessel delay"/>
    <s v="DAIMLER"/>
    <d v="2024-11-29T00:00:00"/>
    <s v="Paraisopolis"/>
    <s v="Inbound Premium"/>
    <n v="1165.25"/>
    <n v="1194"/>
    <n v="1.6306512993201018E-3"/>
    <s v="PORT-PORT DELAYS / STRIKE"/>
    <s v="Normal"/>
    <s v="APTIV MANUFATURA E SERVICOS DE-724381"/>
    <s v="PRYSMIAN KABELY, S.R.O.-1014058"/>
    <s v="DELAY OF VESSEL DUE CONSGESTIONED PORTS"/>
    <s v="DHL Express SA"/>
    <s v="PTA-00200230"/>
    <s v="M3295442;"/>
    <s v=";"/>
    <s v=";"/>
    <s v="Aptiv"/>
    <s v="Premium - Productive"/>
    <s v="Moraes.Arnaldo@aptiv.com"/>
    <s v="2024-11-27T04:50:46.19"/>
    <s v="2024-11-29T06:34:01.00"/>
    <s v="SA"/>
    <s v="Closed Not Recovered"/>
    <s v="0"/>
    <s v=""/>
    <s v="0"/>
    <s v=""/>
    <s v="10012"/>
    <s v="Q11"/>
    <s v=""/>
    <s v=""/>
    <s v="Non-Recoverable"/>
    <s v=""/>
    <s v="1194"/>
    <s v=""/>
    <s v="TREBICSKA 777/99"/>
    <s v="VELKE MEZIRICI"/>
    <s v="1014058"/>
    <s v="CZ"/>
    <s v="EMEA"/>
    <s v="63"/>
    <s v="594 01"/>
    <s v="AVENIDA AVELINO RIBEIRO, 900"/>
    <s v="PARAISOPOLIS"/>
    <s v="724381"/>
    <s v="BR"/>
    <s v="SA"/>
    <s v="MG"/>
    <s v="37660-000"/>
    <s v="SPS"/>
    <s v="Approved"/>
    <s v="Flores, Lorena"/>
    <s v="2024-11-29T06:34:01.00"/>
    <s v="0"/>
    <s v=""/>
    <s v=""/>
    <s v=""/>
    <s v="Significant_event"/>
    <s v=""/>
    <s v="Invoice"/>
    <s v=""/>
    <s v=""/>
    <s v=""/>
    <s v="2 Days 1 Hr 43 Min "/>
    <s v=""/>
    <s v="Approved -  ;; Approved -  ;; Approved -  ;; Approved -  ;; Approved -  ;; Approved - Approved by teams 11/29. ;; Challenged - atraso de navio tem que usar os codigos corretos favor refazer (tem e-mail meu com os codigos corretos) ;"/>
    <s v="1194"/>
    <s v="1194"/>
    <s v=";"/>
    <s v=";"/>
    <s v=";"/>
    <s v="BR"/>
    <s v="MOTOR"/>
    <s v="USD"/>
    <s v=""/>
    <s v=""/>
    <s v=""/>
    <s v=""/>
    <s v="1"/>
    <s v=""/>
    <s v=""/>
    <s v=""/>
    <s v="0"/>
    <s v=""/>
    <s v=""/>
    <s v=""/>
    <s v=""/>
    <s v="544091510"/>
    <s v=""/>
    <s v=""/>
  </r>
  <r>
    <d v="2024-11-01T00:00:00"/>
    <x v="12"/>
    <n v="171346"/>
    <s v="Port Strike + Vessel delay"/>
    <s v="PSA"/>
    <d v="2024-11-27T00:00:00"/>
    <s v="Paraisopolis"/>
    <s v="Inbound Premium"/>
    <n v="480"/>
    <n v="480"/>
    <n v="6.7171218508787719E-4"/>
    <s v="PORT-PORT DELAYS / STRIKE"/>
    <s v="Normal"/>
    <s v="APTIV MANUFATURA E SERVICOS DE-724381"/>
    <s v="PORTO SANTOS-Dummy"/>
    <s v="Atraso atracação portos em Santos - M0891/24 - NAVIO CAPE AKRITASNA439"/>
    <s v="EMPRESA DE TRANSPORTES COVRE"/>
    <s v="PTA-00199736"/>
    <s v="10738201;"/>
    <s v=";"/>
    <s v=";"/>
    <s v="Aptiv"/>
    <s v="Premium - Productive"/>
    <s v="lua.barbosa.ribeiro@aptiv.com"/>
    <s v="2024-11-27T01:05:49.71"/>
    <s v="2024-11-27T05:05:45.00"/>
    <s v="SA"/>
    <s v="Closed Not Recovered"/>
    <s v="0"/>
    <s v=""/>
    <s v="0"/>
    <s v="2024-11-27T00:00:00"/>
    <s v="10012"/>
    <s v="Q11"/>
    <s v=""/>
    <s v=""/>
    <s v="Non-Recoverable"/>
    <s v=""/>
    <s v="480"/>
    <s v=""/>
    <s v="Porto Santos"/>
    <s v="Santos"/>
    <s v="Dummy"/>
    <s v="BR"/>
    <s v="SA"/>
    <s v="São Paulo"/>
    <s v="1"/>
    <s v="AVENIDA AVELINO RIBEIRO, 900"/>
    <s v="PARAISOPOLIS"/>
    <s v="724381"/>
    <s v="BR"/>
    <s v="SA"/>
    <s v="MG"/>
    <s v="37660-000"/>
    <s v="SPS"/>
    <s v="Approved"/>
    <s v="Edilson, Geraldo"/>
    <s v="2024-11-27T05:05:45.00"/>
    <s v="0"/>
    <s v=""/>
    <s v=""/>
    <s v=""/>
    <s v="Significant_event"/>
    <s v=""/>
    <s v="Invoice"/>
    <s v=""/>
    <s v=""/>
    <s v=""/>
    <s v="0 Days 3 Hr 59 Min "/>
    <s v="500"/>
    <s v="Approved -  ;; Approved -  ;; Approved -  ;"/>
    <s v="480"/>
    <s v="480"/>
    <s v=";"/>
    <s v=";"/>
    <s v=";"/>
    <s v="BR"/>
    <s v="PORTAS AV SMART"/>
    <s v="USD"/>
    <s v=""/>
    <s v=""/>
    <s v=""/>
    <s v=""/>
    <s v="1"/>
    <s v=""/>
    <s v=""/>
    <s v=""/>
    <s v="0"/>
    <s v=""/>
    <s v=""/>
    <s v=""/>
    <s v=""/>
    <s v=""/>
    <s v=""/>
    <s v=""/>
  </r>
  <r>
    <d v="2024-11-01T00:00:00"/>
    <x v="7"/>
    <n v="171347"/>
    <s v="Stock divergence"/>
    <s v="JOHN DEERE"/>
    <d v="2024-11-27T00:00:00"/>
    <s v="Paraisopolis"/>
    <s v="Inbound Premium"/>
    <n v="320"/>
    <n v="320"/>
    <n v="4.4780812339191811E-4"/>
    <s v="S1I-Inventory loss/adjustments"/>
    <s v="Normal"/>
    <s v="APTIV MANUFATURA E SERVICOS DE-724381"/>
    <s v="KARL BERRANG GMBH-7098692"/>
    <s v="Divergencia de estoque"/>
    <s v="Expeditors International"/>
    <s v="PTA-00199738"/>
    <s v="10736262;"/>
    <s v=";"/>
    <s v=";"/>
    <s v="Aptiv"/>
    <s v="Premium - Productive"/>
    <s v="lua.barbosa.ribeiro@aptiv.com"/>
    <s v="2024-11-27T01:12:07.12"/>
    <s v="2024-11-27T05:06:09.00"/>
    <s v="SA"/>
    <s v="Closed Not Recovered"/>
    <s v="0"/>
    <s v=""/>
    <s v="0"/>
    <s v="2024-12-04T00:00:00"/>
    <s v="10012"/>
    <s v="Q11"/>
    <s v=""/>
    <s v=""/>
    <s v="Non-Recoverable"/>
    <s v=""/>
    <s v="320"/>
    <s v="USD"/>
    <s v="ROBERT-BOSCH-STR. 10"/>
    <s v="BIETIGHEIM-BISSINGEN"/>
    <s v="7098692"/>
    <s v="DE"/>
    <s v="EMEA"/>
    <s v="BW"/>
    <s v="74321"/>
    <s v="AVENIDA AVELINO RIBEIRO, 900"/>
    <s v="PARAISOPOLIS"/>
    <s v="724381"/>
    <s v="BR"/>
    <s v="SA"/>
    <s v="MG"/>
    <s v="37660-000"/>
    <s v="SPS"/>
    <s v="Approved"/>
    <s v="Edilson, Geraldo"/>
    <s v="2024-11-27T05:06:09.00"/>
    <s v="0"/>
    <s v=""/>
    <s v=""/>
    <s v=""/>
    <s v="Aptiv"/>
    <s v=""/>
    <s v="Invoice"/>
    <s v=""/>
    <s v=""/>
    <s v=""/>
    <s v="0 Days 3 Hr 54 Min "/>
    <s v="500"/>
    <s v="Approved -  ;; Approved -  ;; Approved -  ;"/>
    <s v="320"/>
    <s v="320"/>
    <s v=";"/>
    <s v=";"/>
    <s v=";"/>
    <s v="BR"/>
    <s v="EINSTEIN - AE AGRUP 03"/>
    <s v="USD"/>
    <s v=""/>
    <s v=""/>
    <s v=""/>
    <s v="35244804 "/>
    <s v="1"/>
    <s v="1"/>
    <s v=""/>
    <s v=""/>
    <s v="0"/>
    <s v=""/>
    <s v=""/>
    <s v=""/>
    <s v=""/>
    <s v="318321296"/>
    <s v=""/>
    <s v=""/>
  </r>
  <r>
    <d v="2024-11-01T00:00:00"/>
    <x v="12"/>
    <n v="171369"/>
    <s v="Port Strike + Vessel delay"/>
    <s v="FIAT"/>
    <d v="2024-11-27T00:00:00"/>
    <s v="Ouros"/>
    <s v="Inbound Premium"/>
    <n v="480"/>
    <n v="480"/>
    <n v="6.7171218508787719E-4"/>
    <s v="PORT-PORT DELAYS / STRIKE"/>
    <s v="Normal"/>
    <s v="Paraisopolis-10012"/>
    <s v="SANTOS-Dummy"/>
    <s v="Atraso de Navio"/>
    <s v="EMPRESA DE TRANSPORTES COVRE"/>
    <s v="PTA-00199737"/>
    <s v="35017235;"/>
    <s v=";"/>
    <s v=";"/>
    <s v="Aptiv"/>
    <s v="Premium - Productive"/>
    <s v="rodrigo.fernandes@aptiv.com"/>
    <s v="2024-11-27T02:10:03.10"/>
    <s v="2024-11-27T05:06:02.00"/>
    <s v="SA"/>
    <s v="Closed Not Recovered"/>
    <s v="0"/>
    <s v=""/>
    <s v="0"/>
    <s v=""/>
    <s v="10023"/>
    <s v="Q11"/>
    <s v=""/>
    <s v=""/>
    <s v="Non-Recoverable"/>
    <s v=""/>
    <s v="480"/>
    <s v=""/>
    <s v="SANTOS"/>
    <s v="Santos"/>
    <s v="Dummy"/>
    <s v="BR"/>
    <s v="SA"/>
    <s v="1"/>
    <s v="0"/>
    <s v="Av. Avelino Ribeiro, 900"/>
    <s v="PARAISOPOLIS"/>
    <s v="10012"/>
    <s v="BR"/>
    <s v="SA"/>
    <s v="Minas Gerais"/>
    <s v="37660-000"/>
    <s v="SPS"/>
    <s v="Approved"/>
    <s v="Edilson, Geraldo"/>
    <s v="2024-11-27T05:06:02.00"/>
    <s v="0"/>
    <s v=""/>
    <s v=""/>
    <s v=""/>
    <s v="Significant_event"/>
    <s v=""/>
    <s v="Invoice"/>
    <s v=""/>
    <s v=""/>
    <s v=""/>
    <s v="0 Days 2 Hr 55 Min "/>
    <s v="500"/>
    <s v="Approved -  ;; Approved -  ;; Approved -  ;"/>
    <s v="480"/>
    <s v="480"/>
    <s v=";"/>
    <s v=";"/>
    <s v=";"/>
    <s v="BR"/>
    <s v="Posterior X6H"/>
    <s v="USD"/>
    <s v=""/>
    <s v=""/>
    <s v=""/>
    <s v="Frete especial devido ao Atraso de Navio"/>
    <s v="1"/>
    <s v=""/>
    <s v=""/>
    <s v=""/>
    <s v="0"/>
    <s v=""/>
    <s v=""/>
    <s v=""/>
    <s v=""/>
    <s v=""/>
    <s v=""/>
    <s v=""/>
  </r>
  <r>
    <d v="2024-11-01T00:00:00"/>
    <x v="3"/>
    <n v="171381"/>
    <s v="Customer Rescheduled"/>
    <s v="PSA"/>
    <d v="2024-11-27T00:00:00"/>
    <s v="Paraisopolis"/>
    <s v="Inbound Premium"/>
    <n v="38.65"/>
    <n v="38.65"/>
    <n v="5.4086824903430106E-5"/>
    <s v="OOOT-Other/Sales"/>
    <s v="Cost Recovery"/>
    <s v="APTIV MANUFATURA E SERVICOS DE-724381"/>
    <s v="dummy-Dummy"/>
    <s v="MATERIAL CRÍTICO PARA MONTAGEM DE PEÇAS DE P&amp;A CONFORME PROGRAMAÇÃO RECEBIDA DO CLIENTE."/>
    <s v="DHL Express SA"/>
    <s v="PTA-00199720"/>
    <s v=" PE635341;"/>
    <s v="10;"/>
    <s v="1.50;"/>
    <s v="Aptiv"/>
    <s v="Premium - Productive"/>
    <s v="Alex.O.Lima@aptiv.com"/>
    <s v="2024-11-27T02:56:34.88"/>
    <s v="2024-11-27T03:41:14.00"/>
    <s v="SA"/>
    <s v="Closed Not Recovered"/>
    <s v="0"/>
    <s v=""/>
    <s v="38.65"/>
    <s v=""/>
    <s v="10012"/>
    <s v="Q11"/>
    <s v=""/>
    <s v="38.65"/>
    <s v="Non-Recoverable"/>
    <s v=""/>
    <s v="38.65"/>
    <s v="USD"/>
    <s v="dummy"/>
    <s v="dummy"/>
    <s v="Dummy"/>
    <s v="BG"/>
    <s v="SA"/>
    <s v="dummy"/>
    <s v="dummy"/>
    <s v="AVENIDA AVELINO RIBEIRO, 900"/>
    <s v="PARAISOPOLIS"/>
    <s v="724381"/>
    <s v="BR"/>
    <s v="SA"/>
    <s v="MG"/>
    <s v="37660-000"/>
    <s v="SPS"/>
    <s v="Approved"/>
    <s v="Carvalho, Eliane R"/>
    <s v="2024-11-27T03:41:14.00"/>
    <s v="0"/>
    <s v="DHL Express SA"/>
    <s v="4100009826"/>
    <s v=""/>
    <s v="Aptiv"/>
    <s v=""/>
    <s v="Invoice"/>
    <s v="Invoice"/>
    <s v="PSA"/>
    <s v=""/>
    <s v="0 Days 0 Hr 44 Min "/>
    <s v="250"/>
    <s v="Approved -  ;; Approved -  ;"/>
    <s v="38.65"/>
    <s v="38.65"/>
    <s v=";"/>
    <s v="30x7x35;"/>
    <s v=";"/>
    <s v="BR"/>
    <s v="P&amp;A"/>
    <s v="USD"/>
    <s v=""/>
    <s v=""/>
    <s v="Kg"/>
    <s v="MATERIAL CRÍTICO PARA MONTAGEM DE PEÇAS DE P&amp;A CONFORME PROGRAMAÇÃO RECEBIDA DO CLIENTE."/>
    <s v="1"/>
    <s v="1"/>
    <s v=""/>
    <s v="38.65"/>
    <s v="38.65"/>
    <s v="USD"/>
    <s v="1"/>
    <s v=""/>
    <s v=""/>
    <s v=""/>
    <s v=""/>
    <s v=""/>
  </r>
  <r>
    <d v="2024-11-01T00:00:00"/>
    <x v="12"/>
    <n v="171437"/>
    <s v="Port Strike + Vessel delay"/>
    <s v="VW"/>
    <d v="2024-11-28T00:00:00"/>
    <s v="Pinhal"/>
    <s v="Inbound Premium"/>
    <n v="410.71"/>
    <n v="410.71"/>
    <n v="5.7474773236967089E-4"/>
    <s v="PC-Plant PC Resp"/>
    <s v="Normal"/>
    <s v="APTIV MANUFATURA E SERVICOS DE-727173"/>
    <s v="Empresa de Transportes Covre-Dummy"/>
    <s v="Emergencial com a Covre, risco de parada de linha devido ao atraso de ETA do Navio CAPE AKRITAS"/>
    <s v="EMPRESA DE TRANSPORTES COVRE"/>
    <s v="PTA-00199958"/>
    <s v="M4684A21;"/>
    <s v=";"/>
    <s v=";"/>
    <s v="Aptiv"/>
    <s v="Premium - Productive"/>
    <s v="rodrigo.perez@aptiv.com"/>
    <s v="2024-11-27T05:40:29.72"/>
    <s v="2024-11-28T04:48:07.00"/>
    <s v="SA"/>
    <s v="Closed Not Recovered"/>
    <s v="0"/>
    <s v=""/>
    <s v="410.71"/>
    <s v="2024-11-27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11-28T04:48:07.00"/>
    <s v="0"/>
    <s v="EMPRESA DE TRANSPORTES COVRE"/>
    <s v="EMERGENCIAL"/>
    <s v=""/>
    <s v="Aptiv"/>
    <s v=""/>
    <s v="Personal Estimate"/>
    <s v="Personal Estimate"/>
    <s v=""/>
    <s v=""/>
    <s v="0 Days 23 Hr 7 Min "/>
    <s v="500"/>
    <s v="Approved - Processo M0887/24 ;; Approved -  ;; Approved -  ;"/>
    <s v="410.71"/>
    <s v="410.71"/>
    <s v=";"/>
    <s v=";"/>
    <s v=";"/>
    <s v="BR"/>
    <s v="PRINCIPAL GP"/>
    <s v="USD"/>
    <s v=""/>
    <s v=""/>
    <s v=""/>
    <s v="13856909/13895984/13889952"/>
    <s v="1"/>
    <s v="1"/>
    <s v=""/>
    <s v=""/>
    <s v="0"/>
    <s v=""/>
    <s v=""/>
    <s v=""/>
    <s v=""/>
    <s v=""/>
    <s v=""/>
    <s v=""/>
  </r>
  <r>
    <d v="2024-11-01T00:00:00"/>
    <x v="12"/>
    <n v="171456"/>
    <s v="Port Strike + Vessel delay"/>
    <s v="FIAT"/>
    <d v="2024-11-28T00:00:00"/>
    <s v="Paraisopolis"/>
    <s v="Inbound Premium"/>
    <n v="480"/>
    <n v="480"/>
    <n v="6.7171218508787719E-4"/>
    <s v="PORT-PORT DELAYS / STRIKE"/>
    <s v="Normal"/>
    <s v="APTIV MANUFATURA E SERVICOS DE-733223"/>
    <s v="Porto Santos-Dummy"/>
    <s v="Atraso atracação portos em Santos - M0902/24 - NAVIO CAPE AKRITASNA439"/>
    <s v="EMPRESA DE TRANSPORTES COVRE"/>
    <s v="PTA-00199961"/>
    <s v="M4754297;"/>
    <s v=";"/>
    <s v=";"/>
    <s v="Aptiv"/>
    <s v="Premium - Productive"/>
    <s v="lua.barbosa.ribeiro@aptiv.com"/>
    <s v="2024-11-27T06:20:11.85"/>
    <s v="2024-11-28T04:49:38.00"/>
    <s v="SA"/>
    <s v="Closed Not Recovered"/>
    <s v="0"/>
    <s v=""/>
    <s v="0"/>
    <s v="2024-11-28T00:00:00"/>
    <s v="10012"/>
    <s v="Q11"/>
    <s v=""/>
    <s v=""/>
    <s v="Non-Recoverable"/>
    <s v=""/>
    <s v="480"/>
    <s v=""/>
    <s v="Porto Santos"/>
    <s v="Santos"/>
    <s v="Dummy"/>
    <s v="BR"/>
    <s v="SA"/>
    <s v="São Paulo"/>
    <s v="1"/>
    <s v="AVENIDA AVELINO RIBEIRO, 900"/>
    <s v="PARAISOPOLIS"/>
    <s v="733223"/>
    <s v="BR"/>
    <s v="SA"/>
    <s v="MG"/>
    <s v="37660-000"/>
    <s v="SPS"/>
    <s v="Approved"/>
    <s v="Edilson, Geraldo"/>
    <s v="2024-11-28T04:49:38.00"/>
    <s v="0"/>
    <s v=""/>
    <s v=""/>
    <s v=""/>
    <s v="Significant_event"/>
    <s v=""/>
    <s v="Invoice"/>
    <s v=""/>
    <s v=""/>
    <s v=""/>
    <s v="0 Days 22 Hr 29 Min "/>
    <s v="500"/>
    <s v="Approved -  ;; Approved -  ;; Approved -  ;"/>
    <s v="480"/>
    <s v="480"/>
    <s v=";"/>
    <s v=";"/>
    <s v=";"/>
    <s v="BR"/>
    <s v="PROJETO P"/>
    <s v="USD"/>
    <s v=""/>
    <s v=""/>
    <s v=""/>
    <s v=""/>
    <s v="1"/>
    <s v=""/>
    <s v=""/>
    <s v=""/>
    <s v="0"/>
    <s v=""/>
    <s v=""/>
    <s v=""/>
    <s v=""/>
    <s v=""/>
    <s v=""/>
    <s v=""/>
  </r>
  <r>
    <d v="2024-11-01T00:00:00"/>
    <x v="5"/>
    <n v="171469"/>
    <s v="APTIV Shipment delay"/>
    <s v="FIAT"/>
    <d v="2024-11-27T00:00:00"/>
    <s v="Ouros"/>
    <s v="Outbound Premium"/>
    <n v="496.5"/>
    <n v="496.5"/>
    <n v="6.9480229145027288E-4"/>
    <s v="OOOT-Other/Sales"/>
    <s v="Normal"/>
    <s v="FCA FIAT CHRYSLER AUTOMOVEIS BRASIL-749856"/>
    <s v="APTIV MANUFATURA E SERVICOS DE-743893"/>
    <s v="Solicitado por Cicero Ferreira. Baixa cobertura no cliente risco de ruptura."/>
    <s v="TRANSPORTADORA PITUTA"/>
    <s v="PTA-00199962"/>
    <s v="35488395;35488395"/>
    <s v="120;120"/>
    <s v=";0"/>
    <s v="Aptiv"/>
    <s v="Premium - Productive"/>
    <s v="aniger.f.martins@aptiv.com"/>
    <s v="2024-11-27T07:13:51.90"/>
    <s v="2024-11-28T04:49:58.00"/>
    <s v="SA"/>
    <s v="Closed Not Recovered"/>
    <s v="0"/>
    <s v=""/>
    <s v="0"/>
    <s v=""/>
    <s v="10023"/>
    <s v="Q11"/>
    <s v=""/>
    <s v=""/>
    <s v="Non-Recoverable"/>
    <s v=""/>
    <s v="2480.63"/>
    <s v=""/>
    <s v="TV ANTONIO E FONSECA 250 BAIRRO"/>
    <s v="CONCEICAO DOS OUROS"/>
    <s v="743893"/>
    <s v="BR"/>
    <s v="SA"/>
    <s v="MG"/>
    <s v="37548-000"/>
    <s v="AVENIDA CONTORNO 3455"/>
    <s v="BETIM"/>
    <s v="749856"/>
    <s v="BR"/>
    <s v="SA"/>
    <s v="MG"/>
    <s v="32669-900"/>
    <s v="SPS"/>
    <s v="Approved"/>
    <s v="Edilson, Geraldo"/>
    <s v="2024-11-28T04:49:58.00"/>
    <s v="0"/>
    <s v=""/>
    <s v=""/>
    <s v=""/>
    <s v="Aptiv"/>
    <s v=""/>
    <s v="Email Quote"/>
    <s v=""/>
    <s v=""/>
    <s v=""/>
    <s v="0 Days 21 Hr 36 Min "/>
    <s v="500"/>
    <s v="Approved -  ;; Approved -  ;; Approved -  ;"/>
    <s v="496.5"/>
    <s v="496.5"/>
    <s v=";0"/>
    <s v=";"/>
    <s v=";"/>
    <s v="BR"/>
    <s v="FXPLANC"/>
    <s v="BRL"/>
    <s v=""/>
    <s v=""/>
    <s v=""/>
    <s v="Solicitado por Cicero Ferreira. Baixa cobertura no cliente risco de ruptura."/>
    <s v="0.20015212"/>
    <s v=""/>
    <s v=""/>
    <s v=""/>
    <s v="0"/>
    <s v=""/>
    <s v=""/>
    <s v=""/>
    <s v=""/>
    <s v=""/>
    <s v=""/>
    <s v=""/>
  </r>
  <r>
    <d v="2024-11-01T00:00:00"/>
    <x v="12"/>
    <n v="171651"/>
    <s v="Port Strike + Vessel delay"/>
    <s v="GM"/>
    <d v="2024-11-29T00:00:00"/>
    <s v="Pinhal"/>
    <s v="Inbound Premium"/>
    <n v="5037.38"/>
    <n v="4927.7299999999996"/>
    <n v="7.0493115144124388E-3"/>
    <s v="PORT-PORT DELAYS / STRIKE"/>
    <s v="Normal"/>
    <s v="APTIV MANUFATURA E SERVICOS DE-728338"/>
    <s v="APTIV ELECTRICAL CENTERS  SHANGHAI-735745"/>
    <s v="Delay of the Ship MSC DOUALA VIII, first ETA 11/16 and delayed for 12/02."/>
    <s v="DHL Express SA"/>
    <s v="PTA-00200228"/>
    <s v="13946876;"/>
    <s v=";"/>
    <s v=";"/>
    <s v="Aptiv"/>
    <s v="Premium - Productive"/>
    <s v="rodrigo.perez@aptiv.com"/>
    <s v="2024-11-28T05:32:55.51"/>
    <s v="2024-12-04T08:04:19.88"/>
    <s v="SA"/>
    <s v="Closed Not Recovered"/>
    <s v="0"/>
    <s v=""/>
    <s v="5037.38"/>
    <s v="2024-11-28T00:00:00"/>
    <s v="10010"/>
    <s v="Q18"/>
    <s v=""/>
    <s v="5037.38"/>
    <s v="Non-Recoverable"/>
    <s v=""/>
    <s v="4927.73"/>
    <s v="USD"/>
    <s v="NO 200 YUANGUO ROAD DEC W/H"/>
    <s v="SHANGHAI"/>
    <s v="735745"/>
    <s v="CN"/>
    <s v="AP"/>
    <s v="020"/>
    <s v="201814"/>
    <s v="JOSE MONFARDINI N 3 845 LOTEAMENTO"/>
    <s v="ESPIRITO SANTO DO PINHAL"/>
    <s v="728338"/>
    <s v="BR"/>
    <s v="SA"/>
    <s v="SP"/>
    <s v="13990000"/>
    <s v="SPS"/>
    <s v="Approved"/>
    <s v="Flores, Lorena"/>
    <s v="2024-11-29T06:32:57.00"/>
    <s v="0"/>
    <s v="DHL Express SA"/>
    <s v="8941094820"/>
    <s v=""/>
    <s v="Significant_event"/>
    <s v=""/>
    <s v="Personal Estimate"/>
    <s v="Personal Estimate"/>
    <s v=""/>
    <s v=""/>
    <s v="1 Days 1 Hr 0 Min "/>
    <s v=""/>
    <s v="Approved -  ;; Approved -  ;; Approved -  ;; Approved -  ;; Approved -  ;; Approved - Approved by teams 11/29. ;; Challenged - não tem Recovery para atraso de navio  ;"/>
    <s v="5037.38"/>
    <s v="5037.38"/>
    <s v=";"/>
    <s v=";"/>
    <s v=";"/>
    <s v="BR"/>
    <s v="BODY"/>
    <s v="USD"/>
    <s v=""/>
    <s v=""/>
    <s v=""/>
    <s v="13678795"/>
    <s v="1"/>
    <s v="1"/>
    <s v=""/>
    <s v=""/>
    <s v="0"/>
    <s v=""/>
    <s v=""/>
    <s v=""/>
    <s v=""/>
    <s v=""/>
    <s v=""/>
    <s v=""/>
  </r>
  <r>
    <d v="2024-11-01T00:00:00"/>
    <x v="0"/>
    <n v="171658"/>
    <s v="Project - prototypes/ samples - recovered"/>
    <s v="JOHN DEERE"/>
    <d v="2024-11-28T00:00:00"/>
    <s v="Paraisopolis"/>
    <s v="Inbound Premium"/>
    <n v="123.17"/>
    <n v="123.17"/>
    <n v="1.7236414549432047E-4"/>
    <s v="C4-Capacity-External Customer Resp"/>
    <s v="Cost Recovery"/>
    <s v="Paraisopolis-10012"/>
    <s v="BSV APTIV WUPPERTAL-1072920"/>
    <s v="Peças para atender demanda de Protótipo"/>
    <s v="DHL Express SA"/>
    <s v="PTA-00199957"/>
    <s v="15344866;"/>
    <s v=";"/>
    <s v=";"/>
    <s v="Customer"/>
    <s v="Premium - Productive"/>
    <s v="rodrigo.fernandes@aptiv.com"/>
    <s v="2024-11-28T01:15:35.65"/>
    <s v="2024-11-28T04:46:29.00"/>
    <s v="SA"/>
    <s v="Closed Recovered"/>
    <s v="0"/>
    <s v=""/>
    <s v="0"/>
    <s v=""/>
    <s v="10012"/>
    <s v="Q11"/>
    <s v=""/>
    <s v=""/>
    <s v="Recoverable"/>
    <s v="ID 1070 - POV17834 ID 1071 - POV17835 ID 1072 - PO"/>
    <s v="123.17"/>
    <s v=""/>
    <s v="AM TECHNOLOGIEPARK 1"/>
    <s v="WUPPERTAL"/>
    <s v="1072920"/>
    <s v="DE"/>
    <s v="EMEA"/>
    <s v="NW"/>
    <s v="42119"/>
    <s v="Av. Avelino Ribeiro, 900"/>
    <s v="PARAISOPOLIS"/>
    <s v="10012"/>
    <s v="BR"/>
    <s v="SA"/>
    <s v="Minas Gerais"/>
    <s v="37660-000"/>
    <s v="SPS"/>
    <s v="Approved"/>
    <s v="Carvalho, Eliane R"/>
    <s v="2024-11-28T04:46:29.00"/>
    <s v="0"/>
    <s v=""/>
    <s v=""/>
    <s v=""/>
    <s v="Customer"/>
    <s v=""/>
    <s v="Invoice"/>
    <s v=""/>
    <s v="JOHN DEERE"/>
    <s v=""/>
    <s v="0 Days 3 Hr 30 Min "/>
    <s v="250"/>
    <s v="Approved -  ;; Approved -  ;"/>
    <s v="123.17"/>
    <s v="123.17"/>
    <s v=";"/>
    <s v=";"/>
    <s v=";"/>
    <s v="BR"/>
    <s v="Protótipo"/>
    <s v="USD"/>
    <s v=""/>
    <s v=""/>
    <s v=""/>
    <s v="Peças para atender demanda de Protótipos"/>
    <s v="1"/>
    <s v=""/>
    <s v=""/>
    <s v=""/>
    <s v="0"/>
    <s v=""/>
    <s v=""/>
    <s v=""/>
    <s v=""/>
    <s v="999104729"/>
    <s v=""/>
    <s v=""/>
  </r>
  <r>
    <d v="2024-11-01T00:00:00"/>
    <x v="12"/>
    <n v="171693"/>
    <s v="Port Strike + Vessel delay"/>
    <s v="VW"/>
    <d v="2024-11-29T00:00:00"/>
    <s v="Pinhal"/>
    <s v="Inbound Premium"/>
    <n v="214.39"/>
    <n v="214.39"/>
    <n v="3.0001744866872909E-4"/>
    <s v="PORT-PORT DELAYS / STRIKE"/>
    <s v="Normal"/>
    <s v="APTIV MANUFATURA E SERVICOS DE-727173"/>
    <s v="MD ELEKTRONIK DE MEXICO, S. DE R.L.-1073982"/>
    <s v="Atraso de ETA devido a congestionamento de porto, Navio CMA CGM BERLIOZ. Primeiro ETA 01/12, Novo ETA 05/12. Estimativa de chegada em Planta 19/12."/>
    <s v="DHL Express SA"/>
    <s v="PTA-00200765"/>
    <s v="35764295;"/>
    <s v=";"/>
    <s v=";"/>
    <s v="Aptiv"/>
    <s v="Premium - Productive"/>
    <s v="Guilherme.Lucio@aptiv.com"/>
    <s v="2024-11-28T03:13:52.22"/>
    <s v="2024-12-03T02:24:28.00"/>
    <s v="SA"/>
    <s v="Closed Not Recovered"/>
    <s v="0"/>
    <s v=""/>
    <s v="0"/>
    <s v="2024-11-28T00:00:00"/>
    <s v="10010"/>
    <s v="Q18"/>
    <s v=""/>
    <s v=""/>
    <s v="Non-Recoverable"/>
    <s v=""/>
    <s v="214.39"/>
    <s v=""/>
    <s v="VIRGEN DE SAN JUAN NO. 117"/>
    <s v="LEN"/>
    <s v="1073982"/>
    <s v="MX"/>
    <s v="NA"/>
    <s v="GUA"/>
    <s v="37668"/>
    <s v="JOSE MONFARDINI N 3 845 LOTEAMENTO"/>
    <s v="ESPIRITO SANTO DO PINHAL"/>
    <s v="727173"/>
    <s v="BR"/>
    <s v="SA"/>
    <s v="SP"/>
    <s v="13990000"/>
    <s v="SPS"/>
    <s v="Approved"/>
    <s v="Carvalho, Eliane R"/>
    <s v="2024-12-03T02:24:28.00"/>
    <s v="0"/>
    <s v=""/>
    <s v=""/>
    <s v=""/>
    <s v="Significant_event"/>
    <s v=""/>
    <s v="Personal Estimate"/>
    <s v=""/>
    <s v=""/>
    <s v=""/>
    <s v="4 Days 23 Hr 10 Min "/>
    <s v="250"/>
    <s v="Approved -  ;; Approved -  ;"/>
    <s v="214.39"/>
    <s v="214.39"/>
    <s v=";"/>
    <s v=";"/>
    <s v=";"/>
    <s v="BR"/>
    <s v="CENTRAL VW"/>
    <s v="USD"/>
    <s v=""/>
    <s v=""/>
    <s v=""/>
    <s v=""/>
    <s v="1"/>
    <s v=""/>
    <s v=""/>
    <s v=""/>
    <s v="0"/>
    <s v=""/>
    <s v=""/>
    <s v=""/>
    <s v=""/>
    <s v="314268350"/>
    <s v=""/>
    <s v=""/>
  </r>
  <r>
    <d v="2024-11-01T00:00:00"/>
    <x v="8"/>
    <n v="171715"/>
    <s v="Falta material"/>
    <s v="FIAT"/>
    <d v="2024-11-28T00:00:00"/>
    <s v="Ouros"/>
    <s v="Outbound Premium"/>
    <n v="311.70999999999998"/>
    <n v="311.70999999999998"/>
    <n v="4.3620709419529618E-4"/>
    <s v="OOOT-Other/Sales"/>
    <s v="Normal"/>
    <s v="FCA FIAT CHRYSLER AUTOMOVEIS BRASIL-749856"/>
    <s v="APTIV MANUFATURA E SERVICOS DE-743893"/>
    <s v="Solicitado por Cicero Ferreira. Motivo: A falta de material 35017235."/>
    <s v="TRANSPORTADORA PITUTA"/>
    <s v="PTA-00199963"/>
    <s v="35815516 ;"/>
    <s v="35;"/>
    <s v=";"/>
    <s v="Aptiv"/>
    <s v="Premium - Productive"/>
    <s v="aniger.f.martins@aptiv.com"/>
    <s v="2024-11-28T04:28:06.76"/>
    <s v="2024-11-28T04:57:44.00"/>
    <s v="SA"/>
    <s v="Closed Not Recovered"/>
    <s v="0"/>
    <s v=""/>
    <s v="0"/>
    <s v=""/>
    <s v="10023"/>
    <s v="Q11"/>
    <s v=""/>
    <s v=""/>
    <s v="Non-Recoverable"/>
    <s v=""/>
    <s v="1557.35"/>
    <s v=""/>
    <s v="TV ANTONIO E FONSECA 250 BAIRRO"/>
    <s v="CONCEICAO DOS OUROS"/>
    <s v="743893"/>
    <s v="BR"/>
    <s v="SA"/>
    <s v="MG"/>
    <s v="37548-000"/>
    <s v="AVENIDA CONTORNO 3455"/>
    <s v="BETIM"/>
    <s v="749856"/>
    <s v="BR"/>
    <s v="SA"/>
    <s v="MG"/>
    <s v="32669-900"/>
    <s v="SPS"/>
    <s v="Approved"/>
    <s v="Edilson, Geraldo"/>
    <s v="2024-11-28T04:57:44.00"/>
    <s v="0"/>
    <s v=""/>
    <s v=""/>
    <s v=""/>
    <s v="Aptiv"/>
    <s v=""/>
    <s v="Email Quote"/>
    <s v=""/>
    <s v=""/>
    <s v=""/>
    <s v="0 Days 0 Hr 29 Min "/>
    <s v="500"/>
    <s v="Approved -  ;; Approved -  ;; Approved -  ;"/>
    <s v="311.71"/>
    <s v="311.71"/>
    <s v=";"/>
    <s v=";"/>
    <s v=";"/>
    <s v="BR"/>
    <s v="FXPOST "/>
    <s v="BRL"/>
    <s v=""/>
    <s v=""/>
    <s v=""/>
    <s v="Solicitado por Cicero Ferreira. Motivo: A falta de material 35017235."/>
    <s v="0.20015212"/>
    <s v=""/>
    <s v=""/>
    <s v=""/>
    <s v="0"/>
    <s v=""/>
    <s v=""/>
    <s v=""/>
    <s v=""/>
    <s v=""/>
    <s v=""/>
    <s v=""/>
  </r>
  <r>
    <d v="2024-11-01T00:00:00"/>
    <x v="8"/>
    <n v="171716"/>
    <s v="Falta material"/>
    <s v="FIAT"/>
    <d v="2024-11-28T00:00:00"/>
    <s v="Ouros"/>
    <s v="Outbound Premium"/>
    <n v="467.56"/>
    <n v="467.56"/>
    <n v="6.5430364429101633E-4"/>
    <s v="OOOT-Other/Sales"/>
    <s v="Normal"/>
    <s v="FCA FIAT CHRYSLER AUTOMOVEIS BRASIL-7049121"/>
    <s v="APTIV MANUFATURA E SERVICOS DE-743893"/>
    <s v="Solicitado por Cicero Ferreira . Motivo:  A falta de material 35017235."/>
    <s v="TRANSPORTADORA PITUTA"/>
    <s v="PTA-00199960"/>
    <s v="35815516;35815517;35815518;35815519;35815520;35815521"/>
    <s v="120;120;120;120;120;120"/>
    <s v=";0;0;0;0;0"/>
    <s v="Aptiv"/>
    <s v="Premium - Productive"/>
    <s v="aniger.f.martins@aptiv.com"/>
    <s v="2024-11-28T04:36:48.64"/>
    <s v="2024-11-29T02:46:33.68"/>
    <s v="SA"/>
    <s v="Closed Not Recovered"/>
    <s v="0"/>
    <s v=""/>
    <s v="0"/>
    <s v=""/>
    <s v="10023"/>
    <s v="Q11"/>
    <s v=""/>
    <s v=""/>
    <s v="Non-Recoverable"/>
    <s v=""/>
    <s v="2336.03"/>
    <s v=""/>
    <s v="TV ANTONIO E FONSECA 250 BAIRRO"/>
    <s v="CONCEICAO DOS OUROS"/>
    <s v="743893"/>
    <s v="BR"/>
    <s v="SA"/>
    <s v="MG"/>
    <s v="37548-000"/>
    <s v="AV. CONTORNO 3455"/>
    <s v="BETIM"/>
    <s v="7049121"/>
    <s v="BR"/>
    <s v="SA"/>
    <s v="MG"/>
    <s v="32669-900"/>
    <s v="SPS"/>
    <s v="Approved"/>
    <s v="Edilson, Geraldo"/>
    <s v="2024-11-28T04:49:25.00"/>
    <s v="0"/>
    <s v=""/>
    <s v=""/>
    <s v=""/>
    <s v="Aptiv"/>
    <s v=""/>
    <s v="Email Quote"/>
    <s v=""/>
    <s v=""/>
    <s v=""/>
    <s v="0 Days 0 Hr 12 Min "/>
    <s v="500"/>
    <s v="Approved -  ;; Approved -  ;; Approved -  ;"/>
    <s v="467.56"/>
    <s v="467.56"/>
    <s v=";0;0;0;0;0"/>
    <s v=";; ; ; ; "/>
    <s v=";; ; ; ; "/>
    <s v="BR"/>
    <s v="FXPOST"/>
    <s v="BRL"/>
    <s v=""/>
    <s v=""/>
    <s v=""/>
    <s v="Solicitado por Cicero Ferreira . Motivo:  A falta de material 35017235."/>
    <s v="0.20015212"/>
    <s v=""/>
    <s v=""/>
    <s v=""/>
    <s v="0"/>
    <s v=""/>
    <s v=""/>
    <s v=""/>
    <s v=""/>
    <s v=""/>
    <s v="491321882"/>
    <s v=""/>
  </r>
  <r>
    <d v="2024-11-01T00:00:00"/>
    <x v="12"/>
    <n v="171759"/>
    <s v="Port Strike + Vessel delay"/>
    <s v="PSA"/>
    <d v="2024-11-29T00:00:00"/>
    <s v="Paraisopolis"/>
    <s v="Inbound Premium"/>
    <n v="135"/>
    <n v="135"/>
    <n v="1.8891905205596545E-4"/>
    <s v="PORT-PORT DELAYS / STRIKE"/>
    <s v="Normal"/>
    <s v="APTIV MANUFATURA E SERVICOS DE-733223"/>
    <s v="APTIV CENTEC I (FW98)-733972"/>
    <s v="CONGESTIONAMENTO DOS PORTOS"/>
    <s v="DHL Express SA"/>
    <s v="PTA-00200248"/>
    <s v="33257519;"/>
    <s v=";"/>
    <s v=";"/>
    <s v="Aptiv"/>
    <s v="Premium - Productive"/>
    <s v="Moraes.Arnaldo@aptiv.com"/>
    <s v="2024-11-28T06:53:24.70"/>
    <s v="2024-11-29T07:49:07.00"/>
    <s v="SA"/>
    <s v="Closed Not Recovered"/>
    <s v="0"/>
    <s v=""/>
    <s v="0"/>
    <s v=""/>
    <s v="10012"/>
    <s v="Q11"/>
    <s v=""/>
    <s v=""/>
    <s v="Non-Recoverable"/>
    <s v=""/>
    <s v="135"/>
    <s v=""/>
    <s v="CARRETERA SALTILLO PIEDRAS NEGRAS K"/>
    <s v="RAMOS ARIZPE"/>
    <s v="733972"/>
    <s v="MX"/>
    <s v="NA"/>
    <s v="COA"/>
    <s v="25900"/>
    <s v="AVENIDA AVELINO RIBEIRO, 900"/>
    <s v="PARAISOPOLIS"/>
    <s v="733223"/>
    <s v="BR"/>
    <s v="SA"/>
    <s v="MG"/>
    <s v="37660-000"/>
    <s v="SPS"/>
    <s v="Approved"/>
    <s v="Carvalho, Eliane R"/>
    <s v="2024-11-29T07:49:07.00"/>
    <s v="0"/>
    <s v=""/>
    <s v=""/>
    <s v=""/>
    <s v="Significant_event"/>
    <s v=""/>
    <s v="Personal Estimate"/>
    <s v=""/>
    <s v=""/>
    <s v=""/>
    <s v="1 Days 0 Hr 55 Min "/>
    <s v="250"/>
    <s v="Approved -  ;; Approved -  ;"/>
    <s v="135"/>
    <s v="135"/>
    <s v=";"/>
    <s v=";"/>
    <s v=";"/>
    <s v="BR"/>
    <s v="CC22"/>
    <s v="USD"/>
    <s v=""/>
    <s v=""/>
    <s v=""/>
    <s v=""/>
    <s v="1"/>
    <s v=""/>
    <s v=""/>
    <s v=""/>
    <s v="0"/>
    <s v=""/>
    <s v=""/>
    <s v=""/>
    <s v=""/>
    <s v=""/>
    <s v=""/>
    <s v=""/>
  </r>
  <r>
    <d v="2024-11-01T00:00:00"/>
    <x v="3"/>
    <n v="171761"/>
    <s v="Customer Rescheduled"/>
    <s v="PSA"/>
    <d v="2024-11-29T00:00:00"/>
    <s v="Paraisopolis"/>
    <s v="Inbound Premium"/>
    <n v="1370"/>
    <n v="1370"/>
    <n v="1.9171785282716494E-3"/>
    <s v="B2-Behind Schedule-Aptiv"/>
    <s v="Normal"/>
    <s v="APTIV MANUFATURA E SERVICOS DE-724381"/>
    <s v="ITW EF&amp;C FRANCE SAS-1013983"/>
    <s v="Increase of customer within logistical protocol."/>
    <s v="DHL Express SA"/>
    <s v=""/>
    <s v="13935624;"/>
    <s v=";"/>
    <s v=";"/>
    <s v="Aptiv"/>
    <s v="Premium - Productive"/>
    <s v="lua.barbosa.ribeiro@aptiv.com"/>
    <s v="2024-11-28T07:09:25.03"/>
    <s v="2024-11-28T07:09:16.26"/>
    <s v="SA"/>
    <s v="Closed Not Recovered"/>
    <s v="0"/>
    <s v=""/>
    <s v="0"/>
    <s v="2024-12-11T00:00:00"/>
    <s v="10012"/>
    <s v="Q11"/>
    <s v=""/>
    <s v=""/>
    <s v="Non-Recoverable"/>
    <s v=""/>
    <s v="1370"/>
    <s v=""/>
    <s v="ZONE INDUSTRIELLE"/>
    <s v="INGWILLER"/>
    <s v="1013983"/>
    <s v="FR"/>
    <s v="EMEA"/>
    <s v="GES"/>
    <s v="67340"/>
    <s v="AVENIDA AVELINO RIBEIRO, 900"/>
    <s v="PARAISOPOLIS"/>
    <s v="724381"/>
    <s v="BR"/>
    <s v="SA"/>
    <s v="MG"/>
    <s v="37660-000"/>
    <s v="SPS"/>
    <s v="Pending"/>
    <s v=""/>
    <s v=""/>
    <s v="0"/>
    <s v=""/>
    <s v=""/>
    <s v=""/>
    <s v="Aptiv"/>
    <s v=""/>
    <s v="Invoice"/>
    <s v=""/>
    <s v=""/>
    <s v=""/>
    <s v=""/>
    <s v="0"/>
    <s v="Approved -  ;; Approved -  ;; Approved -  ;; Approved -  ;; Pending - "/>
    <s v="1370"/>
    <s v="1370"/>
    <s v=";"/>
    <s v=";"/>
    <s v=";"/>
    <s v="BR"/>
    <s v="BODY CC2 PSA"/>
    <s v="USD"/>
    <s v=""/>
    <s v=""/>
    <s v=""/>
    <s v="35437941"/>
    <s v="1"/>
    <s v=""/>
    <s v=""/>
    <s v=""/>
    <s v="0"/>
    <s v=""/>
    <s v=""/>
    <s v=""/>
    <s v=""/>
    <s v="005146428"/>
    <s v=""/>
    <s v=""/>
  </r>
  <r>
    <d v="2024-11-01T00:00:00"/>
    <x v="5"/>
    <n v="171763"/>
    <s v="APTIV Shipment delay"/>
    <s v="GM"/>
    <d v="2024-11-28T00:00:00"/>
    <s v="Pinhal"/>
    <s v="Outbound Premium"/>
    <n v="464.72"/>
    <n v="464.72"/>
    <n v="6.5032934719591313E-4"/>
    <s v="PC-Plant PC Resp"/>
    <s v="Normal"/>
    <s v="GENERAL MOTORS DO BRASIL LTDA-701239"/>
    <s v="APTIV MANUFATURA E SERVICOS DE-727173"/>
    <s v="Atraso de EDI 52183936"/>
    <s v="TRANSPORTADORA PITUTA"/>
    <s v="PTA-00200166"/>
    <s v="52183936;"/>
    <s v=";"/>
    <s v=";"/>
    <s v="Aptiv"/>
    <s v="Premium - Productive"/>
    <s v="maria.luiza.ferreira@aptiv.com"/>
    <s v="2024-11-28T07:43:37.61"/>
    <s v="2024-11-29T03:02:19.00"/>
    <s v="SA"/>
    <s v="Closed Not Recovered"/>
    <s v="0"/>
    <s v=""/>
    <s v="0"/>
    <s v="2024-11-28T00:00:00"/>
    <s v="10010"/>
    <s v="Q18"/>
    <s v=""/>
    <s v=""/>
    <s v="Non-Recoverable"/>
    <s v=""/>
    <s v="2321.81"/>
    <s v=""/>
    <s v="JOSE MONFARDINI N 3 845 LOTEAMENTO"/>
    <s v="ESPIRITO SANTO DO PINHAL"/>
    <s v="727173"/>
    <s v="BR"/>
    <s v="SA"/>
    <s v="SP"/>
    <s v="13990000"/>
    <s v="AVENIDA GOIAS 1805"/>
    <s v="SAO CAETANO DO SUL"/>
    <s v="701239"/>
    <s v="BR"/>
    <s v="SA"/>
    <s v="SP"/>
    <s v="09550-900"/>
    <s v="SPS"/>
    <s v="Approved"/>
    <s v="Edilson, Geraldo"/>
    <s v="2024-11-29T03:02:19.00"/>
    <s v="0"/>
    <s v="TRANSPORTADORA PITUTA"/>
    <s v=""/>
    <s v=""/>
    <s v="Aptiv"/>
    <s v=""/>
    <s v="Personal Estimate"/>
    <s v="Invoice"/>
    <s v=""/>
    <s v=""/>
    <s v="0 Days 19 Hr 18 Min "/>
    <s v="500"/>
    <s v="Approved -  ;; Approved -  ;; Approved -  ;"/>
    <s v="464.72"/>
    <s v="464.72"/>
    <s v=";"/>
    <s v=";"/>
    <s v=";"/>
    <s v="BR"/>
    <s v="BODY/ENGINE/IP EXT"/>
    <s v="BRL"/>
    <s v=""/>
    <s v=""/>
    <s v=""/>
    <s v=""/>
    <s v="0.20015212"/>
    <s v=""/>
    <s v=""/>
    <s v=""/>
    <s v="0"/>
    <s v=""/>
    <s v=""/>
    <s v=""/>
    <s v=""/>
    <s v=""/>
    <s v=""/>
    <s v=""/>
  </r>
  <r>
    <d v="2024-11-01T00:00:00"/>
    <x v="8"/>
    <n v="171866"/>
    <s v="Falta material"/>
    <s v="FIAT"/>
    <d v="2024-11-29T00:00:00"/>
    <s v="Ouros"/>
    <s v="Outbound Premium"/>
    <n v="311.70999999999998"/>
    <n v="311.70999999999998"/>
    <n v="4.3620709419529618E-4"/>
    <s v="OOOT-Other/Sales"/>
    <s v="Normal"/>
    <s v="FCA FIAT CHRYSLER AUTOMOVEIS BRASIL-749856"/>
    <s v="APTIV MANUFATURA E SERVICOS DE-743893"/>
    <s v="Solicitado por Cicero Ferreira. Motivo:A falta de material 35017235."/>
    <s v="TRANSPORTADORA PITUTA"/>
    <s v="PTA-00200312"/>
    <s v="35815517 ;"/>
    <s v="35;"/>
    <s v=";"/>
    <s v="Aptiv"/>
    <s v="Premium - Productive"/>
    <s v="aniger.f.martins@aptiv.com"/>
    <s v="2024-11-29T11:48:15.76"/>
    <s v="2024-11-29T10:31:02.00"/>
    <s v="SA"/>
    <s v="Closed Not Recovered"/>
    <s v="0"/>
    <s v=""/>
    <s v="0"/>
    <s v=""/>
    <s v="10023"/>
    <s v="Q11"/>
    <s v=""/>
    <s v=""/>
    <s v="Non-Recoverable"/>
    <s v=""/>
    <s v="1557.35"/>
    <s v=""/>
    <s v="TV ANTONIO E FONSECA 250 BAIRRO"/>
    <s v="CONCEICAO DOS OUROS"/>
    <s v="743893"/>
    <s v="BR"/>
    <s v="SA"/>
    <s v="MG"/>
    <s v="37548-000"/>
    <s v="AVENIDA CONTORNO 3455"/>
    <s v="BETIM"/>
    <s v="749856"/>
    <s v="BR"/>
    <s v="SA"/>
    <s v="MG"/>
    <s v="32669-900"/>
    <s v="SPS"/>
    <s v="Approved"/>
    <s v="Edilson, Geraldo"/>
    <s v="2024-11-29T10:31:02.00"/>
    <s v="0"/>
    <s v=""/>
    <s v=""/>
    <s v=""/>
    <s v="Aptiv"/>
    <s v=""/>
    <s v="Email Quote"/>
    <s v=""/>
    <s v=""/>
    <s v=""/>
    <s v="0 Days 10 Hr 42 Min "/>
    <s v="500"/>
    <s v="Approved -  ;; Approved -  ;; Approved -  ;"/>
    <s v="311.71"/>
    <s v="311.71"/>
    <s v=";"/>
    <s v=";"/>
    <s v=";"/>
    <s v="BR"/>
    <s v="FXPOST"/>
    <s v="BRL"/>
    <s v=""/>
    <s v=""/>
    <s v=""/>
    <s v="Solicitado por Cicero Ferreira. Motivo:A falta de material 35017235."/>
    <s v="0.20015212"/>
    <s v=""/>
    <s v=""/>
    <s v=""/>
    <s v="0"/>
    <s v=""/>
    <s v=""/>
    <s v=""/>
    <s v=""/>
    <s v=""/>
    <s v=""/>
    <s v=""/>
  </r>
  <r>
    <d v="2024-11-01T00:00:00"/>
    <x v="8"/>
    <n v="171870"/>
    <s v="Falta material"/>
    <s v="FIAT"/>
    <d v="2024-11-29T00:00:00"/>
    <s v="Ouros"/>
    <s v="Outbound Premium"/>
    <n v="311.70999999999998"/>
    <n v="311.70999999999998"/>
    <n v="4.3620709419529618E-4"/>
    <s v="OOOT-Other/Sales"/>
    <s v="Normal"/>
    <s v="FIAT AUTOMOVEIS SA-761488"/>
    <s v="APTIV MANUFATURA E SERVICOS DE-743893"/>
    <s v="Solicitado por Cicero Ferreira.Motivo:  A falta de material 35017235."/>
    <s v="TRANSPORTADORA PITUTA"/>
    <s v="PTA-00200311"/>
    <s v="35815516 ;"/>
    <s v="35;"/>
    <s v=";"/>
    <s v="Aptiv"/>
    <s v="Premium - Productive"/>
    <s v="aniger.f.martins@aptiv.com"/>
    <s v="2024-11-29T11:56:11.44"/>
    <s v="2024-11-29T10:30:54.00"/>
    <s v="SA"/>
    <s v="Closed Not Recovered"/>
    <s v="0"/>
    <s v=""/>
    <s v="0"/>
    <s v=""/>
    <s v="10023"/>
    <s v="Q11"/>
    <s v=""/>
    <s v=""/>
    <s v="Non-Recoverable"/>
    <s v=""/>
    <s v="1557.35"/>
    <s v=""/>
    <s v="TV ANTONIO E FONSECA 250 BAIRRO"/>
    <s v="CONCEICAO DOS OUROS"/>
    <s v="743893"/>
    <s v="BR"/>
    <s v="SA"/>
    <s v="MG"/>
    <s v="37548-000"/>
    <s v="ROD FERNAO DIAS KM 429"/>
    <s v="BETIM"/>
    <s v="761488"/>
    <s v="BR"/>
    <s v="SA"/>
    <s v="MG"/>
    <s v="32560 460"/>
    <s v="SPS"/>
    <s v="Approved"/>
    <s v="Edilson, Geraldo"/>
    <s v="2024-11-29T10:30:54.00"/>
    <s v="0"/>
    <s v=""/>
    <s v=""/>
    <s v=""/>
    <s v="Aptiv"/>
    <s v=""/>
    <s v="Email Quote"/>
    <s v=""/>
    <s v=""/>
    <s v=""/>
    <s v="0 Days 10 Hr 34 Min "/>
    <s v="500"/>
    <s v="Approved -  ;; Approved -  ;; Approved -  ;"/>
    <s v="311.71"/>
    <s v="311.71"/>
    <s v=";"/>
    <s v=";"/>
    <s v=";"/>
    <s v="BR"/>
    <s v="FXPOST"/>
    <s v="BRL"/>
    <s v=""/>
    <s v=""/>
    <s v=""/>
    <s v="Solicitado por Cicero Ferreira.Motivo:  A falta de material 35017235."/>
    <s v="0.20015212"/>
    <s v=""/>
    <s v=""/>
    <s v=""/>
    <s v="0"/>
    <s v=""/>
    <s v=""/>
    <s v=""/>
    <s v=""/>
    <s v=""/>
    <s v=""/>
    <s v=""/>
  </r>
  <r>
    <d v="2024-11-01T00:00:00"/>
    <x v="5"/>
    <n v="171873"/>
    <s v="APTIV Shipment delay"/>
    <s v="CNH COMBINE"/>
    <d v="2024-11-29T00:00:00"/>
    <s v="Paraisopolis"/>
    <s v="Outbound Premium"/>
    <n v="154.08000000000001"/>
    <n v="154.08000000000001"/>
    <n v="2.1561961141320859E-4"/>
    <s v="OOOT-Other/Sales"/>
    <s v="Normal"/>
    <s v="Estrela do Oriente-Dummy"/>
    <s v="APTIV MANUFATURA E SERVICOS DE-724381"/>
    <s v="Solicitado por Brian Lima . Motivo: Linha com baixa cobertura."/>
    <s v="TRANSPORTADORA PITUTA"/>
    <s v="PTA-00200223"/>
    <s v="35589949;"/>
    <s v="14;"/>
    <s v=";"/>
    <s v="Aptiv"/>
    <s v="Premium - Productive"/>
    <s v="aniger.f.martins@aptiv.com"/>
    <s v="2024-11-29T12:42:04.12"/>
    <s v="2024-11-29T06:29:55.09"/>
    <s v="SA"/>
    <s v="Closed Not Recovered"/>
    <s v="0"/>
    <s v=""/>
    <s v="0"/>
    <s v=""/>
    <s v="10012"/>
    <s v="Q11"/>
    <s v=""/>
    <s v=""/>
    <s v="Non-Recoverable"/>
    <s v=""/>
    <s v="769.83"/>
    <s v=""/>
    <s v="AVENIDA AVELINO RIBEIRO, 900"/>
    <s v="PARAISOPOLIS"/>
    <s v="724381"/>
    <s v="BR"/>
    <s v="SA"/>
    <s v="MG"/>
    <s v="37660-000"/>
    <s v="Av. Roberto Pinto Sobrinho"/>
    <s v="Osasco"/>
    <s v="Dummy"/>
    <s v="BR"/>
    <s v="Not Applicable"/>
    <s v="SP"/>
    <s v="06000-000"/>
    <s v="SPS"/>
    <s v="Approved"/>
    <s v="Carvalho, Eliane R"/>
    <s v="2024-11-29T06:23:58.00"/>
    <s v="0"/>
    <s v=""/>
    <s v=""/>
    <s v=""/>
    <s v="Aptiv"/>
    <s v=""/>
    <s v="Email Quote"/>
    <s v=""/>
    <s v=""/>
    <s v=""/>
    <s v="0 Days 5 Hr 41 Min "/>
    <s v="250"/>
    <s v="Approved -  ;; Approved -  ;"/>
    <s v="154.08"/>
    <s v="154.08"/>
    <s v=";"/>
    <s v=";"/>
    <s v=";"/>
    <s v="BR"/>
    <s v="ARO "/>
    <s v="BRL"/>
    <s v=""/>
    <s v=""/>
    <s v=""/>
    <s v="Solicitado por Brian Lima . Motivo: Linha com baixa cobertura."/>
    <s v="0.20015212"/>
    <s v=""/>
    <s v=""/>
    <s v=""/>
    <s v="0"/>
    <s v=""/>
    <s v=""/>
    <s v=""/>
    <s v=""/>
    <s v=""/>
    <s v=""/>
    <s v=""/>
  </r>
  <r>
    <d v="2024-11-01T00:00:00"/>
    <x v="8"/>
    <n v="171982"/>
    <s v="Falta material"/>
    <s v="FIAT"/>
    <d v="2024-11-29T00:00:00"/>
    <s v="Ouros"/>
    <s v="Outbound Premium"/>
    <n v="311.70999999999998"/>
    <n v="311.70999999999998"/>
    <n v="4.3620709419529618E-4"/>
    <s v="OOOT-Other/Sales"/>
    <s v="Normal"/>
    <s v="FCA FIAT CHRYSLER AUTOMOVEIS BRASIL-749856"/>
    <s v="APTIV MANUFATURA E SERVICOS DE-743893"/>
    <s v="Solicitado por Cicero Ferreira. Motivo:  A falta de material 35017235"/>
    <s v="TRANSPORTADORA PITUTA"/>
    <s v="PTA-00200308"/>
    <s v="35815517 ;"/>
    <s v="35;"/>
    <s v=";"/>
    <s v="Aptiv"/>
    <s v="Premium - Productive"/>
    <s v="aniger.f.martins@aptiv.com"/>
    <s v="2024-11-29T06:02:04.38"/>
    <s v="2024-11-29T10:30:15.00"/>
    <s v="SA"/>
    <s v="Closed Not Recovered"/>
    <s v="0"/>
    <s v=""/>
    <s v="0"/>
    <s v=""/>
    <s v="10023"/>
    <s v="Q11"/>
    <s v=""/>
    <s v=""/>
    <s v="Non-Recoverable"/>
    <s v=""/>
    <s v="1557.35"/>
    <s v=""/>
    <s v="TV ANTONIO E FONSECA 250 BAIRRO"/>
    <s v="CONCEICAO DOS OUROS"/>
    <s v="743893"/>
    <s v="BR"/>
    <s v="SA"/>
    <s v="MG"/>
    <s v="37548-000"/>
    <s v="AVENIDA CONTORNO 3455"/>
    <s v="BETIM"/>
    <s v="749856"/>
    <s v="BR"/>
    <s v="SA"/>
    <s v="MG"/>
    <s v="32669-900"/>
    <s v="SPS"/>
    <s v="Approved"/>
    <s v="Edilson, Geraldo"/>
    <s v="2024-11-29T10:30:15.00"/>
    <s v="0"/>
    <s v=""/>
    <s v=""/>
    <s v=""/>
    <s v="Aptiv"/>
    <s v=""/>
    <s v="Email Quote"/>
    <s v=""/>
    <s v=""/>
    <s v=""/>
    <s v="0 Days 4 Hr 28 Min "/>
    <s v="500"/>
    <s v="Approved -  ;; Approved -  ;; Approved -  ;"/>
    <s v="311.71"/>
    <s v="311.71"/>
    <s v=";"/>
    <s v=";"/>
    <s v=";"/>
    <s v="BR"/>
    <s v="FXPOST "/>
    <s v="BRL"/>
    <s v=""/>
    <s v=""/>
    <s v=""/>
    <s v="Solicitado por Cicero Ferreira. Motivo:  A falta de material 35017235"/>
    <s v="0.20015212"/>
    <s v=""/>
    <s v=""/>
    <s v=""/>
    <s v="0"/>
    <s v=""/>
    <s v=""/>
    <s v=""/>
    <s v=""/>
    <s v=""/>
    <s v=""/>
    <s v=""/>
  </r>
  <r>
    <d v="2024-11-01T00:00:00"/>
    <x v="8"/>
    <n v="171985"/>
    <s v="Falta material"/>
    <s v="FIAT"/>
    <d v="2024-11-29T00:00:00"/>
    <s v="Ouros"/>
    <s v="Outbound Premium"/>
    <n v="311.70999999999998"/>
    <n v="311.70999999999998"/>
    <n v="4.3620709419529618E-4"/>
    <s v="OOOT-Other/Sales"/>
    <s v="Normal"/>
    <s v="FCA FIAT CHRYSLER AUTOMOVEIS BRASIL-7049121"/>
    <s v="APTIV MANUFATURA E SERVICOS DE-743893"/>
    <s v="Solicitado por Cicero Ferreira . Motivo:  A falta de material 35017235"/>
    <s v="TRANSPORTADORA PITUTA"/>
    <s v="PTA-00200310"/>
    <s v="35815517 ;"/>
    <s v="35;"/>
    <s v=";"/>
    <s v="Aptiv"/>
    <s v="Premium - Productive"/>
    <s v="aniger.f.martins@aptiv.com"/>
    <s v="2024-11-29T06:09:11.32"/>
    <s v="2024-11-29T10:30:37.00"/>
    <s v="SA"/>
    <s v="Closed Not Recovered"/>
    <s v="0"/>
    <s v=""/>
    <s v="0"/>
    <s v=""/>
    <s v="10023"/>
    <s v="Q11"/>
    <s v=""/>
    <s v=""/>
    <s v="Non-Recoverable"/>
    <s v=""/>
    <s v="1557.35"/>
    <s v=""/>
    <s v="TV ANTONIO E FONSECA 250 BAIRRO"/>
    <s v="CONCEICAO DOS OUROS"/>
    <s v="743893"/>
    <s v="BR"/>
    <s v="SA"/>
    <s v="MG"/>
    <s v="37548-000"/>
    <s v="AV. CONTORNO 3455"/>
    <s v="BETIM"/>
    <s v="7049121"/>
    <s v="BR"/>
    <s v="SA"/>
    <s v="MG"/>
    <s v="32669-900"/>
    <s v="SPS"/>
    <s v="Approved"/>
    <s v="Edilson, Geraldo"/>
    <s v="2024-11-29T10:30:37.00"/>
    <s v="0"/>
    <s v=""/>
    <s v=""/>
    <s v=""/>
    <s v="Aptiv"/>
    <s v=""/>
    <s v="Email Quote"/>
    <s v=""/>
    <s v=""/>
    <s v=""/>
    <s v="0 Days 4 Hr 21 Min "/>
    <s v="500"/>
    <s v="Approved -  ;; Approved -  ;; Approved -  ;"/>
    <s v="311.71"/>
    <s v="311.71"/>
    <s v=";"/>
    <s v=";"/>
    <s v=";"/>
    <s v="BR"/>
    <s v="FXPOST "/>
    <s v="BRL"/>
    <s v=""/>
    <s v=""/>
    <s v=""/>
    <s v="Solicitado por Cicero Ferreira . Motivo:  A falta de material 35017235"/>
    <s v="0.20015212"/>
    <s v=""/>
    <s v=""/>
    <s v=""/>
    <s v="0"/>
    <s v=""/>
    <s v=""/>
    <s v=""/>
    <s v=""/>
    <s v=""/>
    <s v="491321882"/>
    <s v=""/>
  </r>
  <r>
    <d v="2024-11-01T00:00:00"/>
    <x v="8"/>
    <n v="171987"/>
    <s v="Falta material"/>
    <s v="FIAT"/>
    <d v="2024-11-29T00:00:00"/>
    <s v="Ouros"/>
    <s v="Outbound Premium"/>
    <n v="467.56"/>
    <n v="467.56"/>
    <n v="6.5430364429101633E-4"/>
    <s v="OOOT-Other/Sales"/>
    <s v="Normal"/>
    <s v="FCA FIAT CHRYSLER AUTOMOVEIS BRASIL-749856"/>
    <s v="APTIV MANUFATURA E SERVICOS DE-743893"/>
    <s v="Solicitado por Cicero Ferreira.Motivo:  A falta de material 35017235"/>
    <s v="TRANSPORTADORA PITUTA"/>
    <s v="PTA-00200309"/>
    <s v="35815517 ;"/>
    <s v="150;"/>
    <s v=";"/>
    <s v="Aptiv"/>
    <s v="Premium - Productive"/>
    <s v="aniger.f.martins@aptiv.com"/>
    <s v="2024-11-29T06:23:13.96"/>
    <s v="2024-11-29T10:30:25.00"/>
    <s v="SA"/>
    <s v="Closed Not Recovered"/>
    <s v="0"/>
    <s v=""/>
    <s v="0"/>
    <s v=""/>
    <s v="10023"/>
    <s v="Q11"/>
    <s v=""/>
    <s v=""/>
    <s v="Non-Recoverable"/>
    <s v=""/>
    <s v="2336.03"/>
    <s v=""/>
    <s v="TV ANTONIO E FONSECA 250 BAIRRO"/>
    <s v="CONCEICAO DOS OUROS"/>
    <s v="743893"/>
    <s v="BR"/>
    <s v="SA"/>
    <s v="MG"/>
    <s v="37548-000"/>
    <s v="AVENIDA CONTORNO 3455"/>
    <s v="BETIM"/>
    <s v="749856"/>
    <s v="BR"/>
    <s v="SA"/>
    <s v="MG"/>
    <s v="32669-900"/>
    <s v="SPS"/>
    <s v="Approved"/>
    <s v="Edilson, Geraldo"/>
    <s v="2024-11-29T10:30:25.00"/>
    <s v="0"/>
    <s v=""/>
    <s v=""/>
    <s v=""/>
    <s v="Aptiv"/>
    <s v=""/>
    <s v="Email Quote"/>
    <s v=""/>
    <s v=""/>
    <s v=""/>
    <s v="0 Days 4 Hr 7 Min "/>
    <s v="500"/>
    <s v="Approved -  ;; Approved -  ;; Approved -  ;"/>
    <s v="467.56"/>
    <s v="467.56"/>
    <s v=";"/>
    <s v=";"/>
    <s v=";"/>
    <s v="BR"/>
    <s v="FXPOST "/>
    <s v="BRL"/>
    <s v=""/>
    <s v=""/>
    <s v=""/>
    <s v="Solicitado por Cicero Ferreira.Motivo:  A falta de material 35017235"/>
    <s v="0.20015212"/>
    <s v=""/>
    <s v=""/>
    <s v=""/>
    <s v="0"/>
    <s v=""/>
    <s v=""/>
    <s v=""/>
    <s v=""/>
    <s v=""/>
    <s v=""/>
    <s v=""/>
  </r>
  <r>
    <d v="2024-11-01T00:00:00"/>
    <x v="3"/>
    <n v="171996"/>
    <s v="Customer Rescheduled"/>
    <s v="FIAT"/>
    <d v="2024-11-29T00:00:00"/>
    <s v="Ouros"/>
    <s v="Inbound Premium"/>
    <n v="413.11"/>
    <n v="413.11"/>
    <n v="5.7810629329511031E-4"/>
    <s v="PC-Plant PC Resp"/>
    <s v="Normal"/>
    <s v="Paraisopolis-10012"/>
    <s v="SEWS COMPONENTS AND ELECTRONICS EUR-1066296"/>
    <s v="Reprogram within the Logistics protocol"/>
    <s v="DHL Express SA"/>
    <s v="PTA-00200732"/>
    <s v="10763003;"/>
    <s v=";"/>
    <s v=";"/>
    <s v="Aptiv"/>
    <s v="Premium - Productive"/>
    <s v="rodrigo.fernandes@aptiv.com"/>
    <s v="2024-11-29T07:38:42.51"/>
    <s v="2024-12-03T10:34:27.00"/>
    <s v="SA"/>
    <s v="Closed Not Recovered"/>
    <s v="0"/>
    <s v=""/>
    <s v="0"/>
    <s v=""/>
    <s v="10023"/>
    <s v="Q11"/>
    <s v=""/>
    <s v=""/>
    <s v="Non-Recoverable"/>
    <s v=""/>
    <s v="413.11"/>
    <s v=""/>
    <s v="EUROPA U. 12"/>
    <s v="BUDAPEST"/>
    <s v="1066296"/>
    <s v="HU"/>
    <s v="EMEA"/>
    <s v="BU"/>
    <s v="1239"/>
    <s v="Av. Avelino Ribeiro, 900"/>
    <s v="PARAISOPOLIS"/>
    <s v="10012"/>
    <s v="BR"/>
    <s v="SA"/>
    <s v="Minas Gerais"/>
    <s v="37660-000"/>
    <s v="SPS"/>
    <s v="Approved"/>
    <s v="Edilson, Geraldo"/>
    <s v="2024-12-03T10:34:27.00"/>
    <s v="0"/>
    <s v=""/>
    <s v=""/>
    <s v=""/>
    <s v="Aptiv"/>
    <s v=""/>
    <s v="Invoice"/>
    <s v=""/>
    <s v=""/>
    <s v=""/>
    <s v="3 Days 14 Hr 55 Min "/>
    <s v="500"/>
    <s v="Approved -  ;; Approved -  ;; Approved -  ;"/>
    <s v="413.11"/>
    <s v="413.11"/>
    <s v=";"/>
    <s v=";"/>
    <s v=";"/>
    <s v="BR"/>
    <s v="FIRE"/>
    <s v="USD"/>
    <s v=""/>
    <s v=""/>
    <s v=""/>
    <s v="Reprograma dentro do protocolo Logistico"/>
    <s v="1"/>
    <s v=""/>
    <s v=""/>
    <s v=""/>
    <s v="0"/>
    <s v=""/>
    <s v=""/>
    <s v=""/>
    <s v=""/>
    <s v="690556345"/>
    <s v=""/>
    <s v=""/>
  </r>
  <r>
    <d v="2024-11-01T00:00:00"/>
    <x v="5"/>
    <n v="172015"/>
    <s v="APTIV Shipment delay"/>
    <s v="GM"/>
    <d v="2024-11-30T00:00:00"/>
    <s v="Pinhal"/>
    <s v="Outbound Premium"/>
    <n v="464.72"/>
    <n v="464.72"/>
    <n v="6.5032934719591313E-4"/>
    <s v="PC-Plant PC Resp"/>
    <s v="Normal"/>
    <s v="GENERAL MOTORS DO BRASIL LTDA-701239"/>
    <s v="APTIV MANUFATURA E SERVICOS DE-727173"/>
    <s v="Atraso de entrega do EDI"/>
    <s v="TRANSPORTADORA PITUTA"/>
    <s v="PTA-00200786"/>
    <s v="52183936;"/>
    <s v=";"/>
    <s v=";"/>
    <s v="Aptiv"/>
    <s v="Premium - Productive"/>
    <s v="maria.luiza.ferreira@aptiv.com"/>
    <s v="2024-11-30T09:08:01.38"/>
    <s v="2024-12-03T03:00:08.00"/>
    <s v="SA"/>
    <s v="Closed Not Recovered"/>
    <s v="0"/>
    <s v=""/>
    <s v="0"/>
    <s v="2024-11-30T00:00:00"/>
    <s v="10010"/>
    <s v="Q18"/>
    <s v=""/>
    <s v=""/>
    <s v="Non-Recoverable"/>
    <s v=""/>
    <s v="2321.81"/>
    <s v=""/>
    <s v="JOSE MONFARDINI N 3 845 LOTEAMENTO"/>
    <s v="ESPIRITO SANTO DO PINHAL"/>
    <s v="727173"/>
    <s v="BR"/>
    <s v="SA"/>
    <s v="SP"/>
    <s v="13990000"/>
    <s v="AVENIDA GOIAS 1805"/>
    <s v="SAO CAETANO DO SUL"/>
    <s v="701239"/>
    <s v="BR"/>
    <s v="SA"/>
    <s v="SP"/>
    <s v="09550-900"/>
    <s v="SPS"/>
    <s v="Approved"/>
    <s v="Edilson, Geraldo"/>
    <s v="2024-12-03T03:00:08.00"/>
    <s v="0"/>
    <s v="TRANSPORTADORA PITUTA"/>
    <s v=""/>
    <s v=""/>
    <s v="Aptiv"/>
    <s v=""/>
    <s v="Personal Estimate"/>
    <s v="Invoice"/>
    <s v=""/>
    <s v=""/>
    <s v="3 Days 5 Hr 52 Min "/>
    <s v="500"/>
    <s v="Approved -  ;; Approved -  ;; Approved -  ;"/>
    <s v="464.72"/>
    <s v="464.72"/>
    <s v=";"/>
    <s v=";"/>
    <s v=";"/>
    <s v="BR"/>
    <s v="BODY"/>
    <s v="BRL"/>
    <s v=""/>
    <s v=""/>
    <s v=""/>
    <s v=""/>
    <s v="0.20015212"/>
    <s v=""/>
    <s v=""/>
    <s v=""/>
    <s v="0"/>
    <s v=""/>
    <s v=""/>
    <s v=""/>
    <s v=""/>
    <s v=""/>
    <s v=""/>
    <s v=""/>
  </r>
  <r>
    <d v="2024-12-01T00:00:00"/>
    <x v="3"/>
    <n v="172101"/>
    <s v="Customer reschedule"/>
    <s v="JOHN DEERE"/>
    <d v="2024-12-02T00:00:00"/>
    <s v="Paraisopolis"/>
    <s v="Inbound Premium"/>
    <n v="67.19"/>
    <n v="67.19"/>
    <n v="9.4025711908446793E-5"/>
    <s v="PC-Plant PC Resp"/>
    <s v="Normal"/>
    <s v="Paraisopolis-10012"/>
    <s v="MD ELEKTRONIK GMBH-1063033"/>
    <s v="Reprograma dentro do protocolo Logistico"/>
    <s v="DHL Express SA"/>
    <s v="PTA-00200669"/>
    <s v="35230951;"/>
    <s v=";"/>
    <s v=";"/>
    <s v="Aptiv"/>
    <s v="Premium - Productive"/>
    <s v="rodrigo.fernandes@aptiv.com"/>
    <s v="2024-12-02T11:20:47.69"/>
    <s v="2024-12-02T11:53:51.00"/>
    <s v="SA"/>
    <s v="Closed Not Recovered"/>
    <s v="0"/>
    <s v=""/>
    <s v="0"/>
    <s v=""/>
    <s v="10012"/>
    <s v="Q11"/>
    <s v=""/>
    <s v=""/>
    <s v="Non-Recoverable"/>
    <s v=""/>
    <s v="67.19"/>
    <s v=""/>
    <s v="OBCHODNI 1174/5"/>
    <s v="PLZEN"/>
    <s v="1063033"/>
    <s v="CZ"/>
    <s v="EMEA"/>
    <s v="323"/>
    <s v="301 00"/>
    <s v="Av. Avelino Ribeiro, 900"/>
    <s v="PARAISOPOLIS"/>
    <s v="10012"/>
    <s v="BR"/>
    <s v="SA"/>
    <s v="Minas Gerais"/>
    <s v="37660-000"/>
    <s v="SPS"/>
    <s v="Approved"/>
    <s v="Carvalho, Eliane R"/>
    <s v="2024-12-02T11:53:51.00"/>
    <s v="0"/>
    <s v=""/>
    <s v=""/>
    <s v=""/>
    <s v="Aptiv"/>
    <s v=""/>
    <s v="Invoice"/>
    <s v=""/>
    <s v=""/>
    <s v=""/>
    <s v="0 Days 12 Hr 33 Min "/>
    <s v="250"/>
    <s v="Approved -  ;; Approved -  ;"/>
    <s v="67.19"/>
    <s v="67.19"/>
    <s v=";"/>
    <s v=";"/>
    <s v=";"/>
    <s v="BR"/>
    <s v="Colibri"/>
    <s v="USD"/>
    <s v=""/>
    <s v=""/>
    <s v=""/>
    <s v="Reprograma dentro do protocolo Logistico"/>
    <s v="1"/>
    <s v=""/>
    <s v=""/>
    <s v=""/>
    <s v="0"/>
    <s v=""/>
    <s v=""/>
    <s v=""/>
    <s v=""/>
    <s v="314268350"/>
    <s v=""/>
    <s v=""/>
  </r>
  <r>
    <d v="2024-12-01T00:00:00"/>
    <x v="5"/>
    <n v="172160"/>
    <s v="APTIV Shipment delay"/>
    <s v="JOHN DEERE"/>
    <d v="2024-12-02T00:00:00"/>
    <s v="Paraisopolis"/>
    <s v="Outbound Premium"/>
    <n v="2122.62"/>
    <n v="2122.62"/>
    <n v="2.9703952464817285E-3"/>
    <s v="OOOT-Other/Sales"/>
    <s v="Normal"/>
    <s v="JOHN DEERE BRASIL LTDA-759908"/>
    <s v="APTIV MANUFATURA E SERVICOS DE-724381"/>
    <s v="Solicitado por Nivaldo Bernardes. Motivo : Baixa cobertura no cliente."/>
    <s v="TRANSPORTADORA PITUTA"/>
    <s v="PTA-00202055"/>
    <s v="35717425;35425310;35425319"/>
    <s v="10;20;5"/>
    <s v=";0;0"/>
    <s v="Aptiv"/>
    <s v="Premium - Productive"/>
    <s v="aniger.f.martins@aptiv.com"/>
    <s v="2024-12-02T02:55:28.64"/>
    <s v="2024-12-18T06:56:13.87"/>
    <s v="SA"/>
    <s v="Closed Not Recovered"/>
    <s v="0"/>
    <s v=""/>
    <s v="0"/>
    <s v=""/>
    <s v="10012"/>
    <s v="Q11"/>
    <s v=""/>
    <s v="10767.46"/>
    <s v="Non-Recoverable"/>
    <s v=""/>
    <s v="10605.05"/>
    <s v="BRL"/>
    <s v="AVENIDA AVELINO RIBEIRO, 900"/>
    <s v="PARAISOPOLIS"/>
    <s v="724381"/>
    <s v="BR"/>
    <s v="SA"/>
    <s v="MG"/>
    <s v="37660-000"/>
    <s v="CNPJ 89 674 782 0001 58"/>
    <s v="HORIZONTINA"/>
    <s v="759908"/>
    <s v="BR"/>
    <s v="SA"/>
    <s v="RS"/>
    <s v="98920-000"/>
    <s v="SPS"/>
    <s v="Approved"/>
    <s v="Flores, Lorena"/>
    <s v="2024-12-10T05:48:03.00"/>
    <s v="0"/>
    <s v=""/>
    <s v=""/>
    <s v=""/>
    <s v="Aptiv"/>
    <s v=""/>
    <s v="Email Quote"/>
    <s v="Invoice"/>
    <s v=""/>
    <s v=""/>
    <s v="8 Days 2 Hr 52 Min "/>
    <s v=""/>
    <s v="Approved -  ;; Approved -  ;; Approved -  ;; Approved -  ;; Approved -  ;"/>
    <s v="2122.62"/>
    <s v="2122.62"/>
    <s v=";0;0"/>
    <s v=";; "/>
    <s v=";; "/>
    <s v="BR"/>
    <s v="EDSON"/>
    <s v="BRL"/>
    <s v=""/>
    <s v=""/>
    <s v=""/>
    <s v="Solicitado por Nivaldo Bernardes. Motivo : Baixa cobertura no cliente."/>
    <s v="0.20015212"/>
    <s v="0.20015212"/>
    <s v=""/>
    <s v=""/>
    <s v="0"/>
    <s v=""/>
    <s v=""/>
    <s v=""/>
    <s v=""/>
    <s v=""/>
    <s v=""/>
    <s v=""/>
  </r>
  <r>
    <d v="2024-12-01T00:00:00"/>
    <x v="5"/>
    <n v="172267"/>
    <s v="APTIV Shipment delay"/>
    <s v="GM"/>
    <d v="2024-12-02T00:00:00"/>
    <s v="Pinhal"/>
    <s v="Outbound Premium"/>
    <n v="464.72"/>
    <n v="464.72"/>
    <n v="6.5032934719591313E-4"/>
    <s v="PC-Plant PC Resp"/>
    <s v="Normal"/>
    <s v="GENERAL MOTORS DO BRASIL LTDA-701239"/>
    <s v="APTIV MANUFATURA E SERVICOS DE-727173"/>
    <s v="Atraso de entrega do EDI"/>
    <s v="TRANSPORTADORA PITUTA"/>
    <s v="PTA-00200787"/>
    <s v="52183269 ;"/>
    <s v=";"/>
    <s v=";"/>
    <s v="Aptiv"/>
    <s v="Premium - Productive"/>
    <s v="maria.luiza.ferreira@aptiv.com"/>
    <s v="2024-12-02T07:29:04.63"/>
    <s v="2025-01-02T05:27:39.09"/>
    <s v="SA"/>
    <s v="Closed Not Recovered"/>
    <s v="0"/>
    <s v=""/>
    <s v="464.72"/>
    <s v="2024-12-02T00:00:00"/>
    <s v="10010"/>
    <s v="Q18"/>
    <s v=""/>
    <s v="464.72"/>
    <s v="Non-Recoverable"/>
    <s v=""/>
    <s v="2321.81"/>
    <s v="USD"/>
    <s v="JOSE MONFARDINI N 3 845 LOTEAMENTO"/>
    <s v="ESPIRITO SANTO DO PINHAL"/>
    <s v="727173"/>
    <s v="BR"/>
    <s v="SA"/>
    <s v="SP"/>
    <s v="13990000"/>
    <s v="AVENIDA GOIAS 1805"/>
    <s v="SAO CAETANO DO SUL"/>
    <s v="701239"/>
    <s v="BR"/>
    <s v="SA"/>
    <s v="SP"/>
    <s v="09550-900"/>
    <s v="SPS"/>
    <s v="Approved"/>
    <s v="Edilson, Geraldo"/>
    <s v="2024-12-03T03:00:26.00"/>
    <s v="0"/>
    <s v="TRANSPORTADORA PITUTA"/>
    <s v="ESP-000039649"/>
    <s v=""/>
    <s v="Aptiv"/>
    <s v=""/>
    <s v="Personal Estimate"/>
    <s v="Invoice"/>
    <s v=""/>
    <s v=""/>
    <s v="0 Days 19 Hr 31 Min "/>
    <s v="500"/>
    <s v="Approved -  ;; Approved -  ;; Approved -  ;"/>
    <s v="464.72"/>
    <s v="464.72"/>
    <s v=";"/>
    <s v=";"/>
    <s v=";"/>
    <s v="BR"/>
    <s v="ENGINE"/>
    <s v="BRL"/>
    <s v=""/>
    <s v=""/>
    <s v=""/>
    <s v=""/>
    <s v="0.20015212"/>
    <s v="1"/>
    <s v=""/>
    <s v=""/>
    <s v="0"/>
    <s v=""/>
    <s v=""/>
    <s v=""/>
    <s v=""/>
    <s v=""/>
    <s v=""/>
    <s v=""/>
  </r>
  <r>
    <d v="2024-12-01T00:00:00"/>
    <x v="12"/>
    <n v="172207"/>
    <s v="Port delay + vessel delay"/>
    <s v="PSA"/>
    <d v="2024-12-03T00:00:00"/>
    <s v="Paraisopolis"/>
    <s v="Inbound Premium"/>
    <n v="1153.76"/>
    <n v="1520"/>
    <n v="1.6145721888895608E-3"/>
    <s v="PORT-PORT DELAYS / STRIKE"/>
    <s v="Cost Recovery"/>
    <s v="APTIV MANUFATURA E SERVICOS DE-724381"/>
    <s v="FEDERAL MOGUL CORP.-7090260"/>
    <s v="Delay of vessel due congestioning of ports"/>
    <s v="DHL Express SA"/>
    <s v="PTA-00202053"/>
    <s v="35092876;"/>
    <s v=";"/>
    <s v=";"/>
    <s v="Aptiv"/>
    <s v="Premium - Productive"/>
    <s v="Moraes.Arnaldo@aptiv.com"/>
    <s v="2024-12-02T04:54:35.01"/>
    <s v="2024-12-30T01:58:55.98"/>
    <s v="SA"/>
    <s v="Closed Recovered"/>
    <s v="0"/>
    <s v=""/>
    <s v="1153.76"/>
    <s v=""/>
    <s v="10012"/>
    <s v="Q11"/>
    <s v=""/>
    <s v="1153.76"/>
    <s v="Non-Recoverable"/>
    <s v=""/>
    <s v="1520"/>
    <s v="USD"/>
    <s v="1401 PULLMAN, SUITE C"/>
    <s v="EL PASO"/>
    <s v="7090260"/>
    <s v="US"/>
    <s v="NA"/>
    <s v="TX"/>
    <s v="79936-7731"/>
    <s v="AVENIDA AVELINO RIBEIRO, 900"/>
    <s v="PARAISOPOLIS"/>
    <s v="724381"/>
    <s v="BR"/>
    <s v="SA"/>
    <s v="MG"/>
    <s v="37660-000"/>
    <s v="SPS"/>
    <s v="Approved"/>
    <s v="Flores, Lorena"/>
    <s v="2024-12-10T05:47:49.00"/>
    <s v="0"/>
    <s v=""/>
    <s v="4702495276"/>
    <s v=""/>
    <s v="Significant_event"/>
    <s v=""/>
    <s v="Invoice"/>
    <s v="Invoice"/>
    <s v=""/>
    <s v=""/>
    <s v="8 Days 0 Hr 53 Min "/>
    <s v=""/>
    <s v="Approved -  ;; Approved -  ;; Approved -  ;; Approved -  ;; Approved -  ;"/>
    <s v="1153.76"/>
    <s v="1153.76"/>
    <s v=";"/>
    <s v=";"/>
    <s v=";"/>
    <s v="BR"/>
    <s v="smart, cc22, cc24"/>
    <s v="USD"/>
    <s v=""/>
    <s v=""/>
    <s v=""/>
    <s v="35087679, M3536102, 35277612"/>
    <s v="1"/>
    <s v="1"/>
    <s v=""/>
    <s v=""/>
    <s v="0"/>
    <s v=""/>
    <s v=""/>
    <s v=""/>
    <s v=""/>
    <s v="555897164"/>
    <s v=""/>
    <s v=""/>
  </r>
  <r>
    <d v="2024-12-01T00:00:00"/>
    <x v="12"/>
    <n v="172271"/>
    <s v="Port delay + vessel delay"/>
    <s v="DAIMLER"/>
    <d v="2024-12-03T00:00:00"/>
    <s v="Paraisopolis"/>
    <s v="Inbound Premium"/>
    <n v="411.17"/>
    <n v="280"/>
    <n v="5.7539145654704677E-4"/>
    <s v="PORT-PORT DELAYS / STRIKE"/>
    <s v="Normal"/>
    <s v="APTIV MANUFATURA E SERVICOS DE-724381"/>
    <s v="WOCO GMBH &amp; CO. KG-7098194"/>
    <s v="ATRASO DE NAVIO"/>
    <s v="DHL Express SA"/>
    <s v="PTA-00200788"/>
    <s v="10768800;"/>
    <s v=";"/>
    <s v=";"/>
    <s v="Aptiv"/>
    <s v="Premium - Productive"/>
    <s v="Moraes.Arnaldo@aptiv.com"/>
    <s v="2024-12-02T08:34:39.72"/>
    <s v="2024-12-30T02:02:03.18"/>
    <s v="SA"/>
    <s v="Closed Not Recovered"/>
    <s v="0"/>
    <s v=""/>
    <s v="411.17"/>
    <s v=""/>
    <s v="10012"/>
    <s v="Q11"/>
    <s v=""/>
    <s v="411.17"/>
    <s v="Non-Recoverable"/>
    <s v=""/>
    <s v="280"/>
    <s v="USD"/>
    <s v="HANAUER LANDSTR. 16"/>
    <s v="BAD SODEN-SALMUENSTER"/>
    <s v="7098194"/>
    <s v="DE"/>
    <s v="EMEA"/>
    <s v="HE"/>
    <s v="63628"/>
    <s v="AVENIDA AVELINO RIBEIRO, 900"/>
    <s v="PARAISOPOLIS"/>
    <s v="724381"/>
    <s v="BR"/>
    <s v="SA"/>
    <s v="MG"/>
    <s v="37660-000"/>
    <s v="SPS"/>
    <s v="Approved"/>
    <s v="Edilson, Geraldo"/>
    <s v="2024-12-03T03:00:32.00"/>
    <s v="0"/>
    <s v=""/>
    <s v="3782309171"/>
    <s v=""/>
    <s v="Significant_event"/>
    <s v=""/>
    <s v="Personal Estimate"/>
    <s v="Invoice"/>
    <s v=""/>
    <s v=""/>
    <s v="0 Days 18 Hr 25 Min "/>
    <s v="500"/>
    <s v="Approved -  ;; Approved -  ;; Approved -  ;"/>
    <s v="411.17"/>
    <s v="411.17"/>
    <s v=";"/>
    <s v=";"/>
    <s v=";"/>
    <s v="BR"/>
    <s v="MOTOR"/>
    <s v="USD"/>
    <s v=""/>
    <s v=""/>
    <s v=""/>
    <s v="10768801"/>
    <s v="1"/>
    <s v="1"/>
    <s v=""/>
    <s v=""/>
    <s v="0"/>
    <s v=""/>
    <s v=""/>
    <s v=""/>
    <s v=""/>
    <s v="315762786"/>
    <s v=""/>
    <s v=""/>
  </r>
  <r>
    <d v="2024-12-01T00:00:00"/>
    <x v="12"/>
    <n v="172277"/>
    <s v="Port delay + vessel delay"/>
    <s v="JOHN DEERE"/>
    <d v="2024-12-03T00:00:00"/>
    <s v="Paraisopolis"/>
    <s v="Inbound Premium"/>
    <n v="74.89"/>
    <n v="110"/>
    <n v="1.0480109487756483E-4"/>
    <s v="PORT-PORT DELAYS / STRIKE"/>
    <s v="Normal"/>
    <s v="APTIV MANUFATURA E SERVICOS DE-724381"/>
    <s v="APTIV CENTEC I (FW98)-733972"/>
    <s v="Atraso de navio"/>
    <s v="DHL Express SA"/>
    <s v="PTA-00200768"/>
    <s v="12191475;"/>
    <s v=";"/>
    <s v=";"/>
    <s v="Aptiv"/>
    <s v="Premium - Productive"/>
    <s v="Moraes.Arnaldo@aptiv.com"/>
    <s v="2024-12-02T08:52:15.62"/>
    <s v="2024-12-10T08:12:58.08"/>
    <s v="SA"/>
    <s v="Closed Not Recovered"/>
    <s v="0"/>
    <s v=""/>
    <s v="74.89"/>
    <s v=""/>
    <s v="10012"/>
    <s v="Q11"/>
    <s v=""/>
    <s v="74.89"/>
    <s v="Non-Recoverable"/>
    <s v=""/>
    <s v="110"/>
    <s v="USD"/>
    <s v="CARRETERA SALTILLO PIEDRAS NEGRAS K"/>
    <s v="RAMOS ARIZPE"/>
    <s v="733972"/>
    <s v="MX"/>
    <s v="NA"/>
    <s v="COA"/>
    <s v="25900"/>
    <s v="AVENIDA AVELINO RIBEIRO, 900"/>
    <s v="PARAISOPOLIS"/>
    <s v="724381"/>
    <s v="BR"/>
    <s v="SA"/>
    <s v="MG"/>
    <s v="37660-000"/>
    <s v="SPS"/>
    <s v="Approved"/>
    <s v="Carvalho, Eliane R"/>
    <s v="2024-12-03T02:25:52.00"/>
    <s v="0"/>
    <s v=""/>
    <s v="1604518226"/>
    <s v=""/>
    <s v="Significant_event"/>
    <s v=""/>
    <s v="Personal Estimate"/>
    <s v="Invoice"/>
    <s v=""/>
    <s v=""/>
    <s v="0 Days 17 Hr 33 Min "/>
    <s v="250"/>
    <s v="Approved -  ;; Approved -  ;"/>
    <s v="74.89"/>
    <s v="74.89"/>
    <s v=";"/>
    <s v=";"/>
    <s v=";"/>
    <s v="BR"/>
    <s v="Sabiá"/>
    <s v="USD"/>
    <s v=""/>
    <s v=""/>
    <s v=""/>
    <s v=""/>
    <s v="1"/>
    <s v="1"/>
    <s v=""/>
    <s v=""/>
    <s v="0"/>
    <s v=""/>
    <s v=""/>
    <s v=""/>
    <s v=""/>
    <s v=""/>
    <s v=""/>
    <s v=""/>
  </r>
  <r>
    <d v="2024-12-01T00:00:00"/>
    <x v="12"/>
    <n v="172278"/>
    <s v="Port delay + vessel delay"/>
    <s v="OTHER"/>
    <d v="2024-12-03T00:00:00"/>
    <s v="Paraisopolis"/>
    <s v="Inbound Premium"/>
    <n v="112"/>
    <n v="112"/>
    <n v="1.5673284318717132E-4"/>
    <s v="PORT-PORT DELAYS / STRIKE"/>
    <s v="Normal"/>
    <s v="APTIV MANUFATURA E SERVICOS DE-724381"/>
    <s v="APTIV WARREN (FR11)-725476"/>
    <s v="ATRASO DE NAVIO"/>
    <s v="DHL Express SA"/>
    <s v="PTA-00200767"/>
    <s v="15418893;"/>
    <s v=";"/>
    <s v=";"/>
    <s v="Aptiv"/>
    <s v="Premium - Productive"/>
    <s v="Moraes.Arnaldo@aptiv.com"/>
    <s v="2024-12-02T08:55:27.42"/>
    <s v="2024-12-03T02:25:19.00"/>
    <s v="SA"/>
    <s v="Closed Not Recovered"/>
    <s v="0"/>
    <s v=""/>
    <s v="0"/>
    <s v=""/>
    <s v="10012"/>
    <s v="Q11"/>
    <s v=""/>
    <s v=""/>
    <s v="Non-Recoverable"/>
    <s v=""/>
    <s v="112"/>
    <s v=""/>
    <s v="1265 N RIVER RD"/>
    <s v="WARREN"/>
    <s v="725476"/>
    <s v="US"/>
    <s v="NA"/>
    <s v="OH"/>
    <s v="44483"/>
    <s v="AVENIDA AVELINO RIBEIRO, 900"/>
    <s v="PARAISOPOLIS"/>
    <s v="724381"/>
    <s v="BR"/>
    <s v="SA"/>
    <s v="MG"/>
    <s v="37660-000"/>
    <s v="SPS"/>
    <s v="Approved"/>
    <s v="Carvalho, Eliane R"/>
    <s v="2024-12-03T02:25:19.00"/>
    <s v="0"/>
    <s v=""/>
    <s v=""/>
    <s v=""/>
    <s v="Significant_event"/>
    <s v=""/>
    <s v="Personal Estimate"/>
    <s v=""/>
    <s v=""/>
    <s v=""/>
    <s v="0 Days 17 Hr 29 Min "/>
    <s v="250"/>
    <s v="Approved -  ;; Approved -  ;"/>
    <s v="112"/>
    <s v="112"/>
    <s v=";"/>
    <s v=";"/>
    <s v=";"/>
    <s v="BR"/>
    <s v="SUGARCANE-CNH"/>
    <s v="USD"/>
    <s v=""/>
    <s v=""/>
    <s v=""/>
    <s v=""/>
    <s v="1"/>
    <s v=""/>
    <s v=""/>
    <s v=""/>
    <s v="0"/>
    <s v=""/>
    <s v=""/>
    <s v=""/>
    <s v=""/>
    <s v=""/>
    <s v=""/>
    <s v=""/>
  </r>
  <r>
    <d v="2024-12-01T00:00:00"/>
    <x v="12"/>
    <n v="172469"/>
    <s v="Port delay + vessel delay"/>
    <s v="FIAT"/>
    <d v="2024-12-03T00:00:00"/>
    <s v="Ouros"/>
    <s v="Inbound Premium"/>
    <n v="1282.8399999999999"/>
    <n v="1120"/>
    <n v="1.7952067906627756E-3"/>
    <s v="PORT-PORT DELAYS / STRIKE"/>
    <s v="Cost Recovery"/>
    <s v="APTIV MANUFATURA E SERVICOS DE-743893"/>
    <s v="APTIV SERVICES DEUTSCHLAND GMBH-1068185"/>
    <s v="DELAY ATTRACTION PORT IN SANTOS - Vessel MSCATHENS441 - M0926/24."/>
    <s v="DHL Express SA"/>
    <s v="PTA-00202060"/>
    <s v="10763018;"/>
    <s v=";"/>
    <s v=";"/>
    <s v="Aptiv"/>
    <s v="Premium - Productive"/>
    <s v="lua.barbosa.ribeiro@aptiv.com"/>
    <s v="2024-12-03T02:50:44.78"/>
    <s v="2024-12-30T02:03:32.66"/>
    <s v="SA"/>
    <s v="Closed Recovered"/>
    <s v="0"/>
    <s v=""/>
    <s v="1282.84"/>
    <s v="2024-12-11T00:00:00"/>
    <s v="10023"/>
    <s v="Q11"/>
    <s v=""/>
    <s v="1282.84"/>
    <s v="Non-Recoverable"/>
    <s v=""/>
    <s v="1120"/>
    <s v="USD"/>
    <s v="KOPERSTRASSE 10"/>
    <s v="NUERNBERG"/>
    <s v="1068185"/>
    <s v="DE"/>
    <s v="EMEA"/>
    <s v="BY"/>
    <s v="90451"/>
    <s v="TV ANTONIO E FONSECA 250 BAIRRO"/>
    <s v="CONCEICAO DOS OUROS"/>
    <s v="743893"/>
    <s v="BR"/>
    <s v="SA"/>
    <s v="MG"/>
    <s v="37548-000"/>
    <s v="SPS"/>
    <s v="Approved"/>
    <s v="Flores, Lorena"/>
    <s v="2024-12-10T05:48:49.00"/>
    <s v="0"/>
    <s v=""/>
    <s v="4702485771"/>
    <s v=""/>
    <s v="Significant_event"/>
    <s v=""/>
    <s v="Invoice"/>
    <s v="Invoice"/>
    <s v=""/>
    <s v=""/>
    <s v="7 Days 2 Hr 58 Min "/>
    <s v=""/>
    <s v="Approved -  ;; Approved -  ;; Approved -  ;; Approved -  ;; Approved -  ;"/>
    <s v="1282.84"/>
    <s v="1282.84"/>
    <s v=";"/>
    <s v=";"/>
    <s v=";"/>
    <s v="BR"/>
    <s v="GSE"/>
    <s v="USD"/>
    <s v=""/>
    <s v=""/>
    <s v=""/>
    <s v="33517392"/>
    <s v="1"/>
    <s v="1"/>
    <s v=""/>
    <s v=""/>
    <s v="0"/>
    <s v=""/>
    <s v=""/>
    <s v=""/>
    <s v=""/>
    <s v="217616996"/>
    <s v=""/>
    <s v=""/>
  </r>
  <r>
    <d v="2024-12-01T00:00:00"/>
    <x v="12"/>
    <n v="172485"/>
    <s v="Port delay + vessel delay"/>
    <s v="FIAT"/>
    <d v="2024-12-03T00:00:00"/>
    <s v="Ouros"/>
    <s v="Inbound Premium"/>
    <n v="78.78"/>
    <n v="80"/>
    <n v="1.1024476237754783E-4"/>
    <s v="PORT-PORT DELAYS / STRIKE"/>
    <s v="Normal"/>
    <s v="APTIV MANUFATURA E SERVICOS DE-743893"/>
    <s v="LITTELFUSE INC-725670"/>
    <s v="DELAY ATTRACTION PORT IN SANTOS - Vessel MSC MONTE ALEGRE - M0898/24."/>
    <s v="DHL Express SA"/>
    <s v="PTA-00200877"/>
    <s v="12092080;"/>
    <s v=";"/>
    <s v=";"/>
    <s v="Aptiv"/>
    <s v="Premium - Productive"/>
    <s v="lua.barbosa.ribeiro@aptiv.com"/>
    <s v="2024-12-03T03:10:20.79"/>
    <s v="2024-12-13T06:21:20.92"/>
    <s v="SA"/>
    <s v="Closed Not Recovered"/>
    <s v="0"/>
    <s v=""/>
    <s v="78.78"/>
    <s v="2024-12-11T00:00:00"/>
    <s v="10023"/>
    <s v="Q11"/>
    <s v=""/>
    <s v="78.78"/>
    <s v="Non-Recoverable"/>
    <s v=""/>
    <s v="80"/>
    <s v="USD"/>
    <s v="1793 BROWN ST STE B"/>
    <s v="EAGLE PASS"/>
    <s v="725670"/>
    <s v="US"/>
    <s v="NA"/>
    <s v="TX"/>
    <s v="78852-5417"/>
    <s v="TV ANTONIO E FONSECA 250 BAIRRO"/>
    <s v="CONCEICAO DOS OUROS"/>
    <s v="743893"/>
    <s v="BR"/>
    <s v="SA"/>
    <s v="MG"/>
    <s v="37548-000"/>
    <s v="SPS"/>
    <s v="Approved"/>
    <s v="Carvalho, Eliane R"/>
    <s v="2024-12-03T08:56:10.00"/>
    <s v="0"/>
    <s v=""/>
    <s v="3792647821"/>
    <s v=""/>
    <s v="Significant_event"/>
    <s v=""/>
    <s v="Invoice"/>
    <s v="Invoice"/>
    <s v=""/>
    <s v=""/>
    <s v="0 Days 5 Hr 45 Min "/>
    <s v="250"/>
    <s v="Approved -  ;; Approved -  ;"/>
    <s v="78.78"/>
    <s v="78.78"/>
    <s v=";"/>
    <s v=";"/>
    <s v=";"/>
    <s v="BR"/>
    <s v="VÃO MOTOR X6H"/>
    <s v="USD"/>
    <s v=""/>
    <s v=""/>
    <s v=""/>
    <s v=""/>
    <s v="1"/>
    <s v="1"/>
    <s v=""/>
    <s v=""/>
    <s v="0"/>
    <s v=""/>
    <s v=""/>
    <s v=""/>
    <s v=""/>
    <s v=""/>
    <s v=""/>
    <s v=""/>
  </r>
  <r>
    <d v="2024-12-01T00:00:00"/>
    <x v="5"/>
    <n v="172600"/>
    <s v="APTIV Shipment delay"/>
    <s v="GM"/>
    <d v="2024-12-03T00:00:00"/>
    <s v="Pinhal"/>
    <s v="Outbound Premium"/>
    <n v="410.23"/>
    <n v="464.72"/>
    <n v="5.7407602018458303E-4"/>
    <s v="PC-Plant PC Resp"/>
    <s v="Normal"/>
    <s v="GENERAL MOTORS DO BRASIL LTDA-701239"/>
    <s v="APTIV MANUFATURA E SERVICOS DE-727173"/>
    <s v="Atraso de entrega do EDI"/>
    <s v="TRANSPORTADORA PITUTA"/>
    <s v="PTA-00200960"/>
    <s v="52183936 ;"/>
    <s v=";"/>
    <s v=";"/>
    <s v="Aptiv"/>
    <s v="Premium - Productive"/>
    <s v="maria.luiza.ferreira@aptiv.com"/>
    <s v="2024-12-03T07:13:54.83"/>
    <s v="2024-12-20T12:58:15.86"/>
    <s v="SA"/>
    <s v="Closed Not Recovered"/>
    <s v="0"/>
    <s v=""/>
    <s v="410.23"/>
    <s v="2024-12-03T00:00:00"/>
    <s v="10010"/>
    <s v="Q18"/>
    <s v=""/>
    <s v="2049.59"/>
    <s v="Non-Recoverable"/>
    <s v=""/>
    <s v="2321.81"/>
    <s v="BRL"/>
    <s v="JOSE MONFARDINI N 3 845 LOTEAMENTO"/>
    <s v="ESPIRITO SANTO DO PINHAL"/>
    <s v="727173"/>
    <s v="BR"/>
    <s v="SA"/>
    <s v="SP"/>
    <s v="13990000"/>
    <s v="AVENIDA GOIAS 1805"/>
    <s v="SAO CAETANO DO SUL"/>
    <s v="701239"/>
    <s v="BR"/>
    <s v="SA"/>
    <s v="SP"/>
    <s v="09550-900"/>
    <s v="SPS"/>
    <s v="Approved"/>
    <s v="Edilson, Geraldo"/>
    <s v="2024-12-04T10:59:23.00"/>
    <s v="0"/>
    <s v="TRANSPORTADORA PITUTA"/>
    <s v="ESP-000039639"/>
    <s v=""/>
    <s v="Aptiv"/>
    <s v=""/>
    <s v="Personal Estimate"/>
    <s v="Invoice"/>
    <s v=""/>
    <s v=""/>
    <s v="0 Days 15 Hr 45 Min "/>
    <s v="500"/>
    <s v="Approved -  ;; Approved -  ;; Approved -  ;"/>
    <s v="410.23"/>
    <s v="410.23"/>
    <s v=";"/>
    <s v=";"/>
    <s v=";"/>
    <s v="BR"/>
    <s v="ENGINE 2"/>
    <s v="BRL"/>
    <s v=""/>
    <s v=""/>
    <s v=""/>
    <s v=""/>
    <s v="0.20015212"/>
    <s v="0.20015212"/>
    <s v=""/>
    <s v=""/>
    <s v="0"/>
    <s v=""/>
    <s v=""/>
    <s v=""/>
    <s v=""/>
    <s v=""/>
    <s v=""/>
    <s v=""/>
  </r>
  <r>
    <d v="2024-12-01T00:00:00"/>
    <x v="12"/>
    <n v="172272"/>
    <s v="Port delay + vessel delay"/>
    <s v="PSA"/>
    <d v="2024-12-04T00:00:00"/>
    <s v="Paraisopolis"/>
    <s v="Inbound Premium"/>
    <n v="5100"/>
    <n v="5100"/>
    <n v="7.136941966558695E-3"/>
    <s v="PORT-PORT DELAYS / STRIKE"/>
    <s v="Normal"/>
    <s v="APTIV MANUFATURA E SERVICOS DE-733223"/>
    <s v="DELFINGEN RO - TRANSILVANIA SRL-1053259"/>
    <s v="DELAY OF VESSEL DUE CONGESTIONING PORTS"/>
    <s v="DHL Express SA"/>
    <s v="PTA-00202071"/>
    <s v="M4984107;"/>
    <s v=";"/>
    <s v=";"/>
    <s v="Aptiv"/>
    <s v="Premium - Productive"/>
    <s v="Moraes.Arnaldo@aptiv.com"/>
    <s v="2024-12-02T08:37:42.01"/>
    <s v="2024-12-10T05:50:55.00"/>
    <s v="SA"/>
    <s v="Closed Not Recovered"/>
    <s v="0"/>
    <s v=""/>
    <s v="0"/>
    <s v=""/>
    <s v="10012"/>
    <s v="Q11"/>
    <s v=""/>
    <s v=""/>
    <s v="Non-Recoverable"/>
    <s v=""/>
    <s v="5100"/>
    <s v=""/>
    <s v="1 NR5 ZONA INDUSTRIALA N-V"/>
    <s v="ARAD"/>
    <s v="1053259"/>
    <s v="RO"/>
    <s v="EMEA"/>
    <s v="AR"/>
    <s v="310502"/>
    <s v="AVENIDA AVELINO RIBEIRO, 900"/>
    <s v="PARAISOPOLIS"/>
    <s v="733223"/>
    <s v="BR"/>
    <s v="SA"/>
    <s v="MG"/>
    <s v="37660-000"/>
    <s v="SPS"/>
    <s v="Approved"/>
    <s v="Casas, Carlos"/>
    <s v="2024-12-10T05:50:55.00"/>
    <s v="0"/>
    <s v=""/>
    <s v=""/>
    <s v=""/>
    <s v="Significant_event"/>
    <s v=""/>
    <s v="Invoice"/>
    <s v=""/>
    <s v=""/>
    <s v=""/>
    <s v="7 Days 21 Hr 13 Min "/>
    <s v="500000"/>
    <s v="Approved -  ;; Approved -  ;; Approved -  ;; Approved -  ;; Approved -  ;; Approved -  ;"/>
    <s v="5100"/>
    <s v="5100"/>
    <s v=";"/>
    <s v=";"/>
    <s v=";"/>
    <s v="BR"/>
    <s v="SMART,CC22, CC24"/>
    <s v="USD"/>
    <s v=""/>
    <s v=""/>
    <s v=""/>
    <s v=""/>
    <s v="1"/>
    <s v=""/>
    <s v=""/>
    <s v=""/>
    <s v="0"/>
    <s v=""/>
    <s v=""/>
    <s v=""/>
    <s v=""/>
    <s v="681173071"/>
    <s v=""/>
    <s v=""/>
  </r>
  <r>
    <d v="2024-12-01T00:00:00"/>
    <x v="3"/>
    <n v="172414"/>
    <s v="Customer reschedule"/>
    <s v="VW"/>
    <d v="2024-12-04T00:00:00"/>
    <s v="Pinhal"/>
    <s v="Inbound Premium"/>
    <n v="1395.19"/>
    <n v="1396.86"/>
    <n v="1.952429423984907E-3"/>
    <s v="S2-External Customer driven schedule changes"/>
    <s v="Cost Recovery Pending"/>
    <s v="APTIV MANUFATURA E SERVICOS DE-728338"/>
    <s v="KNIPPING-AUTOMOTIVE, S.A. DE C.V.-7100491"/>
    <s v="Reprograma de volume do PL8 na TAOS. Temos o ok do cliente para recuperação dos custos."/>
    <s v="DHL Express SA"/>
    <s v="PTA-00202063"/>
    <s v="35829604;"/>
    <s v=";"/>
    <s v=";"/>
    <s v="Customer"/>
    <s v="Premium - Productive"/>
    <s v="Guilherme.Lucio@aptiv.com"/>
    <s v="2024-12-03T12:49:02.63"/>
    <s v="2024-12-20T02:36:22.51"/>
    <s v="SA"/>
    <s v="Open"/>
    <s v="0"/>
    <s v=""/>
    <s v="1395.19"/>
    <s v="2024-12-03T00:00:00"/>
    <s v="10010"/>
    <s v="Q18"/>
    <s v=""/>
    <s v="1395.19"/>
    <s v="Recoverable"/>
    <s v=""/>
    <s v="1396.86"/>
    <s v="USD"/>
    <s v="CALLE 15 DE AGOSTO NO. 11, INT. A"/>
    <s v="HUAMANTLA"/>
    <s v="7100491"/>
    <s v="MX"/>
    <s v="NA"/>
    <s v="TLA"/>
    <s v="90500"/>
    <s v="JOSE MONFARDINI N 3 845 LOTEAMENTO"/>
    <s v="ESPIRITO SANTO DO PINHAL"/>
    <s v="728338"/>
    <s v="BR"/>
    <s v="SA"/>
    <s v="SP"/>
    <s v="13990000"/>
    <s v="SPS"/>
    <s v="Approved"/>
    <s v="Flores, Lorena"/>
    <s v="2024-12-10T05:49:14.00"/>
    <s v="0"/>
    <s v="DHL Express SA"/>
    <s v="7155002643"/>
    <s v=""/>
    <s v="Customer"/>
    <s v=""/>
    <s v="Personal Estimate"/>
    <s v="Invoice"/>
    <s v="VW"/>
    <s v=""/>
    <s v="7 Days 5 Hr 0 Min "/>
    <s v=""/>
    <s v="Approved -  ;; Approved -  ;; Approved -  ;; Approved -  ;; Approved -  ;"/>
    <s v="1395.19"/>
    <s v="1395.19"/>
    <s v=";"/>
    <s v=";"/>
    <s v=";"/>
    <s v="BR"/>
    <s v="PL8"/>
    <s v="USD"/>
    <s v=""/>
    <s v=""/>
    <s v=""/>
    <s v=""/>
    <s v="1"/>
    <s v="1"/>
    <s v=""/>
    <s v=""/>
    <s v="0"/>
    <s v=""/>
    <s v=""/>
    <s v=""/>
    <s v=""/>
    <s v="315658831"/>
    <s v=""/>
    <s v=""/>
  </r>
  <r>
    <d v="2024-12-01T00:00:00"/>
    <x v="12"/>
    <n v="172524"/>
    <s v="Port delay + vessel delay"/>
    <s v="GM"/>
    <d v="2024-12-04T00:00:00"/>
    <s v="Pinhal"/>
    <s v="Inbound Premium"/>
    <n v="4467.38"/>
    <n v="4663.51"/>
    <n v="6.2516532946205843E-3"/>
    <s v="PORT-PORT DELAYS / STRIKE"/>
    <s v="Normal"/>
    <s v="APTIV MANUFATURA E SERVICOS DE-728338"/>
    <s v="APTIV CONNECTION SYSTEMS (NANTONG)-761233"/>
    <s v="Delay of the Ship MSC DOUALA VIII, first ETA 11/16 and delayed for 12/07."/>
    <s v="DHL Express SA"/>
    <s v="PTA-00202058"/>
    <s v="35793735;"/>
    <s v=";"/>
    <s v=";"/>
    <s v="Aptiv"/>
    <s v="Premium - Productive"/>
    <s v="rodrigo.perez@aptiv.com"/>
    <s v="2024-12-03T04:26:21.36"/>
    <s v="2024-12-18T07:11:42.73"/>
    <s v="SA"/>
    <s v="Closed Not Recovered"/>
    <s v="0"/>
    <s v=""/>
    <s v="4467.38"/>
    <s v="2024-12-03T00:00:00"/>
    <s v="10010"/>
    <s v="Q18"/>
    <s v=""/>
    <s v="4467.38"/>
    <s v="Non-Recoverable"/>
    <s v=""/>
    <s v="4663.51"/>
    <s v="USD"/>
    <s v="NO 9 HEBIN ROAD TONGZHOU ECONOMIC"/>
    <s v="TONGZHOU"/>
    <s v="761233"/>
    <s v="CN"/>
    <s v="AP"/>
    <s v="100"/>
    <s v="226300"/>
    <s v="JOSE MONFARDINI N 3 845 LOTEAMENTO"/>
    <s v="ESPIRITO SANTO DO PINHAL"/>
    <s v="728338"/>
    <s v="BR"/>
    <s v="SA"/>
    <s v="SP"/>
    <s v="13990000"/>
    <s v="SPS"/>
    <s v="Approved"/>
    <s v="Flores, Lorena"/>
    <s v="2024-12-10T05:48:33.00"/>
    <s v="0"/>
    <s v="DHL Express SA"/>
    <s v="6329294226"/>
    <s v=""/>
    <s v="Significant_event"/>
    <s v=""/>
    <s v="Personal Estimate"/>
    <s v="Personal Estimate"/>
    <s v=""/>
    <s v=""/>
    <s v="7 Days 1 Hr 22 Min "/>
    <s v=""/>
    <s v="Approved -  ;; Approved -  ;; Approved -  ;; Approved -  ;; Approved -  ;"/>
    <s v="4467.38"/>
    <s v="4467.38"/>
    <s v=";"/>
    <s v=";"/>
    <s v=";"/>
    <s v="BR"/>
    <s v="BODY"/>
    <s v="USD"/>
    <s v=""/>
    <s v=""/>
    <s v=""/>
    <s v="35793736"/>
    <s v="1"/>
    <s v="1"/>
    <s v=""/>
    <s v=""/>
    <s v="0"/>
    <s v=""/>
    <s v=""/>
    <s v=""/>
    <s v=""/>
    <s v=""/>
    <s v=""/>
    <s v=""/>
  </r>
  <r>
    <d v="2024-12-01T00:00:00"/>
    <x v="3"/>
    <n v="172528"/>
    <s v="Customer reschedule"/>
    <s v="PSA"/>
    <d v="2024-12-04T00:00:00"/>
    <s v="Paraisopolis"/>
    <s v="Inbound Premium"/>
    <n v="795"/>
    <n v="795"/>
    <n v="1.1125233065517966E-3"/>
    <s v="S2-External Customer driven schedule changes"/>
    <s v="Normal"/>
    <s v="APTIV MANUFATURA E SERVICOS DE-724381"/>
    <s v="APTIV HOLDINGS FRANCE SAS-768624"/>
    <s v="Increase of customer within logistical protocol."/>
    <s v="DHL Express SA"/>
    <s v="PTA-00200980"/>
    <s v="10740375;"/>
    <s v=";"/>
    <s v=";"/>
    <s v="Aptiv"/>
    <s v="Premium - Productive"/>
    <s v="lua.barbosa.ribeiro@aptiv.com"/>
    <s v="2024-12-03T04:42:58.25"/>
    <s v="2024-12-13T02:42:29.31"/>
    <s v="SA"/>
    <s v="Closed Not Recovered"/>
    <s v="0"/>
    <s v=""/>
    <s v="0"/>
    <s v="2024-12-10T00:00:00"/>
    <s v="10012"/>
    <s v="Q11"/>
    <s v=""/>
    <s v="1070.6"/>
    <s v="Non-Recoverable"/>
    <s v=""/>
    <s v="795"/>
    <s v="USD"/>
    <s v="ZI DES LONGS REAGES"/>
    <s v="EPERNON"/>
    <s v="768624"/>
    <s v="FR"/>
    <s v="EMEA"/>
    <s v="28"/>
    <s v="28230"/>
    <s v="AVENIDA AVELINO RIBEIRO, 900"/>
    <s v="PARAISOPOLIS"/>
    <s v="724381"/>
    <s v="BR"/>
    <s v="SA"/>
    <s v="MG"/>
    <s v="37660-000"/>
    <s v="SPS"/>
    <s v="Approved"/>
    <s v="Naus, Angelica"/>
    <s v="2024-12-04T12:34:13.00"/>
    <s v="0"/>
    <s v=""/>
    <s v="4702624861"/>
    <s v=""/>
    <s v="Customer"/>
    <s v=""/>
    <s v="Invoice"/>
    <s v="Invoice"/>
    <s v=""/>
    <s v=""/>
    <s v="0 Days 19 Hr 51 Min "/>
    <s v="800"/>
    <s v="Approved -  ;; Approved -  ;; Approved -  ;; Approved -  ;"/>
    <s v="795"/>
    <s v="795"/>
    <s v=";"/>
    <s v=";"/>
    <s v=";"/>
    <s v="BR"/>
    <s v="BODY CC2"/>
    <s v="USD"/>
    <s v=""/>
    <s v=""/>
    <s v=""/>
    <s v="13761154; 10726549; 33265583"/>
    <s v="1"/>
    <s v="1"/>
    <s v=""/>
    <s v=""/>
    <s v="0"/>
    <s v=""/>
    <s v=""/>
    <s v=""/>
    <s v=""/>
    <s v=""/>
    <s v=""/>
    <s v=""/>
  </r>
  <r>
    <d v="2024-12-01T00:00:00"/>
    <x v="3"/>
    <n v="172543"/>
    <s v="Customer reschedule"/>
    <s v="DAIMLER"/>
    <d v="2024-12-04T00:00:00"/>
    <s v="Paraisopolis"/>
    <s v="Inbound Premium"/>
    <n v="239.12"/>
    <n v="190"/>
    <n v="3.3462462020461081E-4"/>
    <s v="S2-External Customer driven schedule changes"/>
    <s v="Cost Recovery"/>
    <s v="APTIV MANUFATURA E SERVICOS DE-724381"/>
    <s v="NEXANS AUTOELECTRIC GMBH-757282"/>
    <s v="REPROGRAMA "/>
    <s v="DHL Express SA"/>
    <s v="PTA-00200878"/>
    <s v="10787868;"/>
    <s v=";"/>
    <s v=";"/>
    <s v="Customer"/>
    <s v="Premium - Productive"/>
    <s v="Moraes.Arnaldo@aptiv.com"/>
    <s v="2024-12-03T05:20:04.04"/>
    <s v="2024-12-17T11:40:28.18"/>
    <s v="SA"/>
    <s v="Closed Recovered"/>
    <s v="0"/>
    <s v=""/>
    <s v="239.12"/>
    <s v=""/>
    <s v="10012"/>
    <s v="Q11"/>
    <s v=""/>
    <s v="239.12"/>
    <s v="Recoverable"/>
    <s v=""/>
    <s v="190"/>
    <s v="USD"/>
    <s v="VOHENSTRAUSSER STRABE 20"/>
    <s v="FLOSS"/>
    <s v="757282"/>
    <s v="DE"/>
    <s v="EMEA"/>
    <s v="09"/>
    <s v="92685"/>
    <s v="AVENIDA AVELINO RIBEIRO, 900"/>
    <s v="PARAISOPOLIS"/>
    <s v="724381"/>
    <s v="BR"/>
    <s v="SA"/>
    <s v="MG"/>
    <s v="37660-000"/>
    <s v="SPS"/>
    <s v="Approved"/>
    <s v="Carvalho, Eliane R"/>
    <s v="2024-12-03T08:56:49.00"/>
    <s v="0"/>
    <s v=""/>
    <s v="7177662004"/>
    <s v=""/>
    <s v="Customer"/>
    <s v=""/>
    <s v="Invoice"/>
    <s v="Invoice"/>
    <s v="DAIMLER"/>
    <s v=""/>
    <s v="0 Days 3 Hr 36 Min "/>
    <s v="250"/>
    <s v="Approved -  ;; Approved -  ;"/>
    <s v="239.12"/>
    <s v="239.12"/>
    <s v=";"/>
    <s v=";"/>
    <s v=";"/>
    <s v="BR"/>
    <s v="MOTOR"/>
    <s v="USD"/>
    <s v=""/>
    <s v=""/>
    <s v=""/>
    <s v="Recuperado na POVs 1003/1004/1005"/>
    <s v="1"/>
    <s v="1"/>
    <s v=""/>
    <s v=""/>
    <s v="0"/>
    <s v=""/>
    <s v=""/>
    <s v=""/>
    <s v=""/>
    <s v=""/>
    <s v=""/>
    <s v=""/>
  </r>
  <r>
    <d v="2024-12-01T00:00:00"/>
    <x v="12"/>
    <n v="172549"/>
    <s v="Port delay + vessel delay"/>
    <s v="VW"/>
    <d v="2024-12-04T00:00:00"/>
    <s v="Pinhal"/>
    <s v="Inbound Premium"/>
    <n v="232.18"/>
    <n v="232.18"/>
    <n v="3.2491278152854859E-4"/>
    <s v="PORT-PORT DELAYS / STRIKE"/>
    <s v="Normal"/>
    <s v="APTIV MANUFATURA E SERVICOS DE-728338"/>
    <s v="APTIV SERVICES DEUTSCHLAND GMBH-752374"/>
    <s v="Aéreo necessário devido ao atraso do navio MSC ATHENS, antigo ETA 04/12 - novo ETA 12/12, processo M0922/24."/>
    <s v="DHL Express SA"/>
    <s v="PTA-00200879"/>
    <s v="15458196;"/>
    <s v=";"/>
    <s v=";"/>
    <s v="Aptiv"/>
    <s v="Premium - Productive"/>
    <s v="Guilherme.Lucio@aptiv.com"/>
    <s v="2024-12-03T05:24:59.77"/>
    <s v="2024-12-20T02:40:06.85"/>
    <s v="SA"/>
    <s v="Closed Not Recovered"/>
    <s v="0"/>
    <s v=""/>
    <s v="0"/>
    <s v="2024-12-03T00:00:00"/>
    <s v="10010"/>
    <s v="Q18"/>
    <s v=""/>
    <s v="220.38"/>
    <s v="Non-Recoverable"/>
    <s v=""/>
    <s v="232.18"/>
    <s v="USD"/>
    <s v="KOPERSTRASSE 10"/>
    <s v="NUREMBERG"/>
    <s v="752374"/>
    <s v="DE"/>
    <s v="EMEA"/>
    <s v="BY"/>
    <s v="90451"/>
    <s v="JOSE MONFARDINI N 3 845 LOTEAMENTO"/>
    <s v="ESPIRITO SANTO DO PINHAL"/>
    <s v="728338"/>
    <s v="BR"/>
    <s v="SA"/>
    <s v="SP"/>
    <s v="13990000"/>
    <s v="SPS"/>
    <s v="Approved"/>
    <s v="Carvalho, Eliane R"/>
    <s v="2024-12-03T08:57:38.00"/>
    <s v="0"/>
    <s v="DHL Express SA"/>
    <s v="6557328934"/>
    <s v=""/>
    <s v="Significant_event"/>
    <s v=""/>
    <s v="Personal Estimate"/>
    <s v="Invoice"/>
    <s v=""/>
    <s v=""/>
    <s v="0 Days 3 Hr 32 Min "/>
    <s v="250"/>
    <s v="Approved -  ;; Approved -  ;"/>
    <s v="232.18"/>
    <s v="232.18"/>
    <s v=";"/>
    <s v=";"/>
    <s v=";"/>
    <s v="BR"/>
    <s v="PRINCIPAL GP"/>
    <s v="USD"/>
    <s v=""/>
    <s v=""/>
    <s v=""/>
    <s v=""/>
    <s v="1"/>
    <s v="1"/>
    <s v=""/>
    <s v=""/>
    <s v="0"/>
    <s v=""/>
    <s v=""/>
    <s v=""/>
    <s v=""/>
    <s v=""/>
    <s v=""/>
    <s v=""/>
  </r>
  <r>
    <d v="2024-12-01T00:00:00"/>
    <x v="12"/>
    <n v="172559"/>
    <s v="Port delay + vessel delay"/>
    <s v="FIAT"/>
    <d v="2024-12-04T00:00:00"/>
    <s v="Ouros"/>
    <s v="Inbound Premium"/>
    <n v="2222.81"/>
    <n v="1345"/>
    <n v="3.110601171114967E-3"/>
    <s v="PORT-PORT DELAYS / STRIKE"/>
    <s v="Normal"/>
    <s v="APTIV MANUFATURA E SERVICOS DE-743893"/>
    <s v="APTIV SERVICES DEUTSCHLAND GMBH-765857"/>
    <s v="DELAY ATTRACTION PORT IN SANTOS - Vessel MSCATHENS441 - M0926/24."/>
    <s v="DHL Express SA"/>
    <s v="PTA-00202057"/>
    <s v="33372398;"/>
    <s v=";"/>
    <s v=";"/>
    <s v="Aptiv"/>
    <s v="Premium - Productive"/>
    <s v="lua.barbosa.ribeiro@aptiv.com"/>
    <s v="2024-12-03T05:33:08.35"/>
    <s v="2024-12-13T06:47:05.48"/>
    <s v="SA"/>
    <s v="Closed Not Recovered"/>
    <s v="0"/>
    <s v=""/>
    <s v="2222.81"/>
    <s v="2024-12-12T00:00:00"/>
    <s v="10023"/>
    <s v="Q11"/>
    <s v=""/>
    <s v="2222.81"/>
    <s v="Non-Recoverable"/>
    <s v=""/>
    <s v="1345"/>
    <s v="USD"/>
    <s v="RATHSBERGSTRASSE 25"/>
    <s v="NUREMBERG"/>
    <s v="765857"/>
    <s v="DE"/>
    <s v="EMEA"/>
    <s v="BY"/>
    <s v="90411"/>
    <s v="TV ANTONIO E FONSECA 250 BAIRRO"/>
    <s v="CONCEICAO DOS OUROS"/>
    <s v="743893"/>
    <s v="BR"/>
    <s v="SA"/>
    <s v="MG"/>
    <s v="37548-000"/>
    <s v="SPS"/>
    <s v="Approved"/>
    <s v="Flores, Lorena"/>
    <s v="2024-12-10T05:48:34.00"/>
    <s v="0"/>
    <s v=""/>
    <s v="6329353951"/>
    <s v=""/>
    <s v="Significant_event"/>
    <s v=""/>
    <s v="Invoice"/>
    <s v="Invoice"/>
    <s v=""/>
    <s v=""/>
    <s v="7 Days 0 Hr 15 Min "/>
    <s v=""/>
    <s v="Approved -  ;; Approved -  ;; Approved -  ;; Approved -  ;; Approved -  ;"/>
    <s v="2222.81"/>
    <s v="2222.81"/>
    <s v=";"/>
    <s v=";"/>
    <s v=";"/>
    <s v="BR"/>
    <s v="GSE"/>
    <s v="USD"/>
    <s v=""/>
    <s v=""/>
    <s v=""/>
    <s v="15492867"/>
    <s v="1"/>
    <s v="1"/>
    <s v=""/>
    <s v=""/>
    <s v="0"/>
    <s v=""/>
    <s v=""/>
    <s v=""/>
    <s v=""/>
    <s v=""/>
    <s v=""/>
    <s v=""/>
  </r>
  <r>
    <d v="2024-12-01T00:00:00"/>
    <x v="12"/>
    <n v="172732"/>
    <s v="Port delay + vessel delay"/>
    <s v="FIAT"/>
    <d v="2024-12-04T00:00:00"/>
    <s v="Paraisopolis"/>
    <s v="Inbound Premium"/>
    <n v="67.19"/>
    <n v="75"/>
    <n v="9.4025711908446793E-5"/>
    <s v="PORT-PORT DELAYS / STRIKE"/>
    <s v="Cost Recovery"/>
    <s v="APTIV MANUFATURA E SERVICOS DE-743893"/>
    <s v="APTIV SAFETY SERVICES DEUTSCHLAND-756280"/>
    <s v="DELAY ATTRACTION PORT IN SANTOS - Vessel MSCATHENS441 - M0919/24."/>
    <s v="DHL Express SA"/>
    <s v="PTA-00201237"/>
    <s v="12198198;"/>
    <s v=";"/>
    <s v=";"/>
    <s v="Aptiv"/>
    <s v="Premium - Productive"/>
    <s v="lua.barbosa.ribeiro@aptiv.com"/>
    <s v="2024-12-04T12:11:51.08"/>
    <s v="2024-12-30T02:04:33.13"/>
    <s v="SA"/>
    <s v="Closed Recovered"/>
    <s v="0"/>
    <s v=""/>
    <s v="67.19"/>
    <s v="2024-12-11T00:00:00"/>
    <s v="10012"/>
    <s v="Q11"/>
    <s v=""/>
    <s v="67.19"/>
    <s v="Non-Recoverable"/>
    <s v=""/>
    <s v="75"/>
    <s v="USD"/>
    <s v="AM TECHNOLOGIEPARK 1"/>
    <s v="WUPPERTAL"/>
    <s v="756280"/>
    <s v="DE"/>
    <s v="EMEA"/>
    <s v="05"/>
    <s v="42119"/>
    <s v="TV ANTONIO E FONSECA 250 BAIRRO"/>
    <s v="CONCEICAO DOS OUROS"/>
    <s v="743893"/>
    <s v="BR"/>
    <s v="SA"/>
    <s v="MG"/>
    <s v="37548-000"/>
    <s v="SPS"/>
    <s v="Approved"/>
    <s v="Carvalho, Eliane R"/>
    <s v="2024-12-05T05:54:40.00"/>
    <s v="0"/>
    <s v=""/>
    <s v="4974851486"/>
    <s v=""/>
    <s v="Significant_event"/>
    <s v=""/>
    <s v="Invoice"/>
    <s v="Invoice"/>
    <s v=""/>
    <s v=""/>
    <s v="1 Days 5 Hr 42 Min "/>
    <s v="250"/>
    <s v="Approved -  ;; Approved -  ;"/>
    <s v="67.19"/>
    <s v="67.19"/>
    <s v=";"/>
    <s v=";"/>
    <s v=";"/>
    <s v="BR"/>
    <s v="VÃO MOTOR X6H"/>
    <s v="USD"/>
    <s v=""/>
    <s v=""/>
    <s v=""/>
    <s v="15327918"/>
    <s v="1"/>
    <s v="1"/>
    <s v=""/>
    <s v=""/>
    <s v="0"/>
    <s v=""/>
    <s v=""/>
    <s v=""/>
    <s v=""/>
    <s v=""/>
    <s v=""/>
    <s v=""/>
  </r>
  <r>
    <d v="2024-12-01T00:00:00"/>
    <x v="5"/>
    <n v="172853"/>
    <s v="APTIV Shipment delay"/>
    <s v="GM"/>
    <d v="2024-12-04T00:00:00"/>
    <s v="Pinhal"/>
    <s v="Outbound Premium"/>
    <n v="564.09"/>
    <n v="464.72"/>
    <n v="7.8938776351295968E-4"/>
    <s v="PC-Plant PC Resp"/>
    <s v="Normal"/>
    <s v="GENERAL MOTORS DO BRASIL LTDA-701239"/>
    <s v="APTIV MANUFATURA E SERVICOS DE-727173"/>
    <s v="Atraso de entrega do EDI"/>
    <s v="TRANSPORTADORA PITUTA"/>
    <s v="PTA-00201195"/>
    <s v="52183934 ;"/>
    <s v=";"/>
    <s v=";"/>
    <s v="Aptiv"/>
    <s v="Premium - Productive"/>
    <s v="maria.luiza.ferreira@aptiv.com"/>
    <s v="2024-12-04T05:57:24.71"/>
    <s v="2024-12-20T01:05:33.44"/>
    <s v="SA"/>
    <s v="Closed Not Recovered"/>
    <s v="0"/>
    <s v=""/>
    <s v="564.09"/>
    <s v="2024-12-04T00:00:00"/>
    <s v="10010"/>
    <s v="Q18"/>
    <s v=""/>
    <s v="2818.33"/>
    <s v="Non-Recoverable"/>
    <s v=""/>
    <s v="2321.81"/>
    <s v="BRL"/>
    <s v="JOSE MONFARDINI N 3 845 LOTEAMENTO"/>
    <s v="ESPIRITO SANTO DO PINHAL"/>
    <s v="727173"/>
    <s v="BR"/>
    <s v="SA"/>
    <s v="SP"/>
    <s v="13990000"/>
    <s v="AVENIDA GOIAS 1805"/>
    <s v="SAO CAETANO DO SUL"/>
    <s v="701239"/>
    <s v="BR"/>
    <s v="SA"/>
    <s v="SP"/>
    <s v="09550-900"/>
    <s v="SPS"/>
    <s v="Approved"/>
    <s v="Edilson, Geraldo"/>
    <s v="2024-12-05T03:08:16.00"/>
    <s v="0"/>
    <s v="TRANSPORTADORA PITUTA"/>
    <s v="ESP-000039647"/>
    <s v=""/>
    <s v="Aptiv"/>
    <s v=""/>
    <s v="Personal Estimate"/>
    <s v="Invoice"/>
    <s v=""/>
    <s v=""/>
    <s v="0 Days 21 Hr 10 Min "/>
    <s v="500"/>
    <s v="Approved -  ;; Approved -  ;; Approved -  ;"/>
    <s v="564.09"/>
    <s v="564.09"/>
    <s v=";"/>
    <s v=";"/>
    <s v=";"/>
    <s v="BR"/>
    <s v="ENGINE 2"/>
    <s v="BRL"/>
    <s v=""/>
    <s v=""/>
    <s v=""/>
    <s v=""/>
    <s v="0.20015212"/>
    <s v="0.20015212"/>
    <s v=""/>
    <s v=""/>
    <s v="0"/>
    <s v=""/>
    <s v=""/>
    <s v=""/>
    <s v=""/>
    <s v=""/>
    <s v=""/>
    <s v=""/>
  </r>
  <r>
    <d v="2024-12-01T00:00:00"/>
    <x v="12"/>
    <n v="173139"/>
    <s v="Port delay + vessel delay"/>
    <s v="PSA"/>
    <d v="2024-12-04T00:00:00"/>
    <s v="Paraisopolis"/>
    <s v="Inbound Premium"/>
    <n v="1380.57"/>
    <n v="1328"/>
    <n v="1.9319701903474386E-3"/>
    <s v="PORT-PORT DELAYS / STRIKE"/>
    <s v="Normal"/>
    <s v="APTIV MANUFATURA E SERVICOS DE-733223"/>
    <s v="TENNECO-702325"/>
    <s v="DELAY OF VESSEL DUE CONGESTIONING PORTS"/>
    <s v="DHL Express SA"/>
    <s v="PTA-00202064"/>
    <s v="M3536103;"/>
    <s v=";"/>
    <s v=";"/>
    <s v="Aptiv"/>
    <s v="Premium - Productive"/>
    <s v="Moraes.Arnaldo@aptiv.com"/>
    <s v="2024-12-05T05:45:32.40"/>
    <s v="2024-12-17T11:43:26.44"/>
    <s v="SA"/>
    <s v="Closed Not Recovered"/>
    <s v="0"/>
    <s v=""/>
    <s v="1380.57"/>
    <s v=""/>
    <s v="10012"/>
    <s v="Q11"/>
    <s v=""/>
    <s v="1380.57"/>
    <s v="Non-Recoverable"/>
    <s v=""/>
    <s v="1328"/>
    <s v="USD"/>
    <s v="645 E BROAD ST"/>
    <s v="SMITHVILLE"/>
    <s v="702325"/>
    <s v="US"/>
    <s v="NA"/>
    <s v="TN"/>
    <s v="37166-2903"/>
    <s v="AVENIDA AVELINO RIBEIRO, 900"/>
    <s v="PARAISOPOLIS"/>
    <s v="733223"/>
    <s v="BR"/>
    <s v="SA"/>
    <s v="MG"/>
    <s v="37660-000"/>
    <s v="SPS"/>
    <s v="Approved"/>
    <s v="Flores, Lorena"/>
    <s v="2024-12-10T05:49:43.00"/>
    <s v="0"/>
    <s v=""/>
    <s v="1781836195"/>
    <s v=""/>
    <s v="Significant_event"/>
    <s v=""/>
    <s v="Invoice"/>
    <s v="Invoice"/>
    <s v=""/>
    <s v=""/>
    <s v="5 Days 0 Hr 4 Min "/>
    <s v=""/>
    <s v="Approved -  ;; Approved -  ;; Approved -  ;; Approved -  ;; Approved -  ;"/>
    <s v="1380.57"/>
    <s v="1380.57"/>
    <s v=";"/>
    <s v=";"/>
    <s v=";"/>
    <s v="BR"/>
    <s v="SMART"/>
    <s v="USD"/>
    <s v=""/>
    <s v=""/>
    <s v=""/>
    <s v=""/>
    <s v="1"/>
    <s v="1"/>
    <s v=""/>
    <s v=""/>
    <s v="0"/>
    <s v=""/>
    <s v=""/>
    <s v=""/>
    <s v=""/>
    <s v=""/>
    <s v=""/>
    <s v=""/>
  </r>
  <r>
    <d v="2024-12-01T00:00:00"/>
    <x v="12"/>
    <n v="172888"/>
    <s v="Port delay + vessel delay"/>
    <s v="GM"/>
    <d v="2024-12-05T00:00:00"/>
    <s v="Pinhal"/>
    <s v="Inbound Premium"/>
    <n v="348.8"/>
    <n v="323.74"/>
    <n v="4.8811085449719071E-4"/>
    <s v="PORT-PORT DELAYS / STRIKE"/>
    <s v="Normal"/>
    <s v="APTIV MANUFATURA E SERVICOS DE-728338"/>
    <s v="APTIV HONDURAS HN11-765569"/>
    <s v="Atraso de Navio, CMA CGM MERCANTOUR primeiro ETA 28/11 e novo ETA 12/12. Também tivemos atraso no alternativo ALS VESTA, de 06/12 para 16/12."/>
    <s v="DHL Express SA"/>
    <s v="PTA-00201193"/>
    <s v="47366948;"/>
    <s v=";"/>
    <s v=";"/>
    <s v="Aptiv"/>
    <s v="Premium - Productive"/>
    <s v="rodrigo.perez@aptiv.com"/>
    <s v="2024-12-04T08:26:08.72"/>
    <s v="2024-12-18T07:18:44.36"/>
    <s v="SA"/>
    <s v="Closed Not Recovered"/>
    <s v="0"/>
    <s v=""/>
    <s v="348.8"/>
    <s v="2024-12-04T00:00:00"/>
    <s v="10010"/>
    <s v="Q18"/>
    <s v=""/>
    <s v="348.8"/>
    <s v="Non-Recoverable"/>
    <s v=""/>
    <s v="323.74"/>
    <s v="USD"/>
    <s v="KM 23/24 CARRETERA A OCCIDENTE ZOLI"/>
    <s v="QUIMISTAN"/>
    <s v="765569"/>
    <s v="HN"/>
    <s v="NA"/>
    <s v="SB"/>
    <s v="22101"/>
    <s v="JOSE MONFARDINI N 3 845 LOTEAMENTO"/>
    <s v="ESPIRITO SANTO DO PINHAL"/>
    <s v="728338"/>
    <s v="BR"/>
    <s v="SA"/>
    <s v="SP"/>
    <s v="13990000"/>
    <s v="SPS"/>
    <s v="Approved"/>
    <s v="Edilson, Geraldo"/>
    <s v="2024-12-05T03:07:52.00"/>
    <s v="0"/>
    <s v="DHL Express SA"/>
    <s v="2990190663"/>
    <s v=""/>
    <s v="Significant_event"/>
    <s v=""/>
    <s v="Personal Estimate"/>
    <s v="Personal Estimate"/>
    <s v=""/>
    <s v=""/>
    <s v="0 Days 18 Hr 41 Min "/>
    <s v="500"/>
    <s v="Approved -  ;; Approved -  ;; Approved -  ;"/>
    <s v="348.8"/>
    <s v="348.8"/>
    <s v=";"/>
    <s v=";"/>
    <s v=";"/>
    <s v="BR"/>
    <s v="BODY"/>
    <s v="USD"/>
    <s v=""/>
    <s v=""/>
    <s v=""/>
    <s v="47367074"/>
    <s v="1"/>
    <s v="1"/>
    <s v=""/>
    <s v=""/>
    <s v="0"/>
    <s v=""/>
    <s v=""/>
    <s v=""/>
    <s v=""/>
    <s v=""/>
    <s v=""/>
    <s v=""/>
  </r>
  <r>
    <d v="2024-12-01T00:00:00"/>
    <x v="12"/>
    <n v="172890"/>
    <s v="Port delay + vessel delay"/>
    <s v="PSA"/>
    <d v="2024-12-05T00:00:00"/>
    <s v="Paraisopolis"/>
    <s v="Inbound Premium"/>
    <n v="480"/>
    <n v="480"/>
    <n v="6.7171218508787719E-4"/>
    <s v="PORT-PORT DELAYS / STRIKE"/>
    <s v="Normal"/>
    <s v="APTIV MANUFATURA E SERVICOS DE-724381"/>
    <s v="COVRE TRANSPORTES-Dummy"/>
    <s v="ATRASO DE NAVIO"/>
    <s v="EMPRESA DE TRANSPORTES COVRE"/>
    <s v="PTA-00201196"/>
    <s v="13954163;"/>
    <s v=";"/>
    <s v=";"/>
    <s v="Aptiv"/>
    <s v="Premium - Productive"/>
    <s v="Moraes.Arnaldo@aptiv.com"/>
    <s v="2024-12-04T08:30:21.88"/>
    <s v="2024-12-05T03:08:17.00"/>
    <s v="SA"/>
    <s v="Closed Not Recovered"/>
    <s v="0"/>
    <s v=""/>
    <s v="480"/>
    <s v=""/>
    <s v="10012"/>
    <s v="Q11"/>
    <s v=""/>
    <s v="480"/>
    <s v="Non-Recoverable"/>
    <s v=""/>
    <s v="480"/>
    <s v="USD"/>
    <s v="SANTOS"/>
    <s v="SANTOS"/>
    <s v="Dummy"/>
    <s v="BR"/>
    <s v="SA"/>
    <s v="SAO PAULO"/>
    <s v="11010-122"/>
    <s v="AVENIDA AVELINO RIBEIRO, 900"/>
    <s v="PARAISOPOLIS"/>
    <s v="724381"/>
    <s v="BR"/>
    <s v="SA"/>
    <s v="MG"/>
    <s v="37660-000"/>
    <s v="SPS"/>
    <s v="Approved"/>
    <s v="Edilson, Geraldo"/>
    <s v="2024-12-05T03:08:17.00"/>
    <s v="0"/>
    <s v=""/>
    <s v="NA"/>
    <s v=""/>
    <s v="Significant_event"/>
    <s v=""/>
    <s v="Invoice"/>
    <s v="Invoice"/>
    <s v=""/>
    <s v=""/>
    <s v="0 Days 18 Hr 37 Min "/>
    <s v="500"/>
    <s v="Approved -  ;; Approved -  ;; Approved -  ;"/>
    <s v="480"/>
    <s v="480"/>
    <s v=";"/>
    <s v=";"/>
    <s v=";"/>
    <s v="BR"/>
    <s v="PRINCIPAL K0"/>
    <s v="USD"/>
    <s v=""/>
    <s v=""/>
    <s v=""/>
    <s v=""/>
    <s v="1"/>
    <s v="1"/>
    <s v=""/>
    <s v=""/>
    <s v="0"/>
    <s v=""/>
    <s v=""/>
    <s v=""/>
    <s v=""/>
    <s v=""/>
    <s v=""/>
    <s v=""/>
  </r>
  <r>
    <d v="2024-12-01T00:00:00"/>
    <x v="12"/>
    <n v="172891"/>
    <s v="Port delay + vessel delay"/>
    <s v="CNH COMBINE"/>
    <d v="2024-12-05T00:00:00"/>
    <s v="Paraisopolis"/>
    <s v="Inbound Premium"/>
    <n v="480"/>
    <n v="480"/>
    <n v="6.7171218508787719E-4"/>
    <s v="PORT-PORT DELAYS / STRIKE"/>
    <s v="Normal"/>
    <s v="APTIV MANUFATURA E SERVICOS DE-724381"/>
    <s v="COVRE TRANSPORTES-Dummy"/>
    <s v="ATRASO DE NAVIO"/>
    <s v="EMPRESA DE TRANSPORTES COVRE"/>
    <s v="PTA-00201194"/>
    <s v="13783269;"/>
    <s v=";"/>
    <s v=";"/>
    <s v="Aptiv"/>
    <s v="Premium - Productive"/>
    <s v="Moraes.Arnaldo@aptiv.com"/>
    <s v="2024-12-04T08:33:52.04"/>
    <s v="2024-12-05T03:08:02.00"/>
    <s v="SA"/>
    <s v="Closed Not Recovered"/>
    <s v="0"/>
    <s v=""/>
    <s v="480"/>
    <s v=""/>
    <s v="10012"/>
    <s v="Q11"/>
    <s v=""/>
    <s v="480"/>
    <s v="Non-Recoverable"/>
    <s v=""/>
    <s v="480"/>
    <s v="USD"/>
    <s v="SANTOS"/>
    <s v="SANTOS"/>
    <s v="Dummy"/>
    <s v="BR"/>
    <s v="SA"/>
    <s v="SAO PAULO"/>
    <s v="11010-122"/>
    <s v="AVENIDA AVELINO RIBEIRO, 900"/>
    <s v="PARAISOPOLIS"/>
    <s v="724381"/>
    <s v="BR"/>
    <s v="SA"/>
    <s v="MG"/>
    <s v="37660-000"/>
    <s v="SPS"/>
    <s v="Approved"/>
    <s v="Edilson, Geraldo"/>
    <s v="2024-12-05T03:08:02.00"/>
    <s v="0"/>
    <s v=""/>
    <s v="NA"/>
    <s v=""/>
    <s v="Significant_event"/>
    <s v=""/>
    <s v="Invoice"/>
    <s v="Invoice"/>
    <s v=""/>
    <s v=""/>
    <s v="0 Days 18 Hr 34 Min "/>
    <s v="500"/>
    <s v="Approved -  ;; Approved -  ;; Approved -  ;"/>
    <s v="480"/>
    <s v="480"/>
    <s v=";"/>
    <s v=";"/>
    <s v=";"/>
    <s v="BR"/>
    <s v="COMBINE"/>
    <s v="USD"/>
    <s v=""/>
    <s v=""/>
    <s v=""/>
    <s v="m3536102"/>
    <s v="1"/>
    <s v="1"/>
    <s v=""/>
    <s v=""/>
    <s v="0"/>
    <s v=""/>
    <s v=""/>
    <s v=""/>
    <s v=""/>
    <s v=""/>
    <s v=""/>
    <s v=""/>
  </r>
  <r>
    <d v="2024-12-01T00:00:00"/>
    <x v="12"/>
    <n v="173021"/>
    <s v="Port delay + vessel delay"/>
    <s v="FIAT"/>
    <d v="2024-12-05T00:00:00"/>
    <s v="Ouros"/>
    <s v="Inbound Premium"/>
    <n v="2478.66"/>
    <n v="2478.66"/>
    <n v="3.4686377597706614E-3"/>
    <s v="PORT-PORT DELAYS / STRIKE"/>
    <s v="Cost Recovery"/>
    <s v="Paraisopolis-10012"/>
    <s v="MTA ANTENNE SRL-7107642"/>
    <s v="Port Delays"/>
    <s v="DHL Express SA"/>
    <s v="PTA-00202067"/>
    <s v="10820257;"/>
    <s v=";"/>
    <s v=";"/>
    <s v="Aptiv"/>
    <s v="Premium - Productive"/>
    <s v="rodrigo.fernandes@aptiv.com"/>
    <s v="2024-12-05T10:47:31.08"/>
    <s v="2024-12-30T02:05:37.57"/>
    <s v="SA"/>
    <s v="Closed Recovered"/>
    <s v="0"/>
    <s v=""/>
    <s v="0"/>
    <s v=""/>
    <s v="10023"/>
    <s v="Q11"/>
    <s v=""/>
    <s v=""/>
    <s v="Non-Recoverable"/>
    <s v=""/>
    <s v="2478.66"/>
    <s v=""/>
    <s v="VIALE DELLINDUSTRIA 12"/>
    <s v="CODOGNO"/>
    <s v="7107642"/>
    <s v="IT"/>
    <s v="EMEA"/>
    <s v="LO"/>
    <s v="26845"/>
    <s v="Av. Avelino Ribeiro, 900"/>
    <s v="PARAISOPOLIS"/>
    <s v="10012"/>
    <s v="BR"/>
    <s v="SA"/>
    <s v="Minas Gerais"/>
    <s v="37660-000"/>
    <s v="SPS"/>
    <s v="Approved"/>
    <s v="Flores, Lorena"/>
    <s v="2024-12-10T05:50:19.00"/>
    <s v="0"/>
    <s v=""/>
    <s v=""/>
    <s v=""/>
    <s v="Significant_event"/>
    <s v=""/>
    <s v="Invoice"/>
    <s v=""/>
    <s v=""/>
    <s v=""/>
    <s v="5 Days 7 Hr 2 Min "/>
    <s v=""/>
    <s v="Approved -  ;; Approved -  ;; Approved -  ;; Approved -  ;; Approved -  ;"/>
    <s v="2478.66"/>
    <s v="2478.66"/>
    <s v=";"/>
    <s v=";"/>
    <s v=";"/>
    <s v="BR"/>
    <s v="X6H"/>
    <s v="USD"/>
    <s v=""/>
    <s v=""/>
    <s v=""/>
    <s v="Port Delays: PNs afetados: 10820257,33288960,35512792,35105680,35513457,35513465,35607317,15363919,15369145,33119052,10867052,33353281,13798642,,13835942,13798896,13798897,13798898,13831034,10864847"/>
    <s v="1"/>
    <s v=""/>
    <s v=""/>
    <s v=""/>
    <s v="0"/>
    <s v=""/>
    <s v=""/>
    <s v=""/>
    <s v=""/>
    <s v="428456263"/>
    <s v=""/>
    <s v=""/>
  </r>
  <r>
    <d v="2024-12-01T00:00:00"/>
    <x v="12"/>
    <n v="173096"/>
    <s v="Port delay + vessel delay"/>
    <s v="FIAT"/>
    <d v="2024-12-05T00:00:00"/>
    <s v="Paraisopolis"/>
    <s v="Inbound Premium"/>
    <n v="200"/>
    <n v="200"/>
    <n v="2.7988007711994881E-4"/>
    <s v="PORT-PORT DELAYS / STRIKE"/>
    <s v="Normal"/>
    <s v="Paraisopolis-10012"/>
    <s v="APTIV CASTELO BRANCO PT60-760862"/>
    <s v="Port Delays"/>
    <s v="DHL Express SA"/>
    <s v="PTA-00201238"/>
    <s v="10740372;"/>
    <s v=";"/>
    <s v=";"/>
    <s v="Aptiv"/>
    <s v="Premium - Productive"/>
    <s v="rodrigo.fernandes@aptiv.com"/>
    <s v="2024-12-05T03:10:41.96"/>
    <s v="2024-12-05T05:54:58.00"/>
    <s v="SA"/>
    <s v="Closed Not Recovered"/>
    <s v="0"/>
    <s v=""/>
    <s v="0"/>
    <s v=""/>
    <s v="10012"/>
    <s v="Q11"/>
    <s v=""/>
    <s v=""/>
    <s v="Non-Recoverable"/>
    <s v=""/>
    <s v="200"/>
    <s v=""/>
    <s v="ZONA INDUSTRIAL MONTALVAO RUA G"/>
    <s v="CASTELO BRANCO"/>
    <s v="760862"/>
    <s v="PT"/>
    <s v="EMEA"/>
    <s v="05"/>
    <s v="6000-459"/>
    <s v="Av. Avelino Ribeiro, 900"/>
    <s v="PARAISOPOLIS"/>
    <s v="10012"/>
    <s v="BR"/>
    <s v="SA"/>
    <s v="Minas Gerais"/>
    <s v="37660-000"/>
    <s v="SPS"/>
    <s v="Approved"/>
    <s v="Carvalho, Eliane R"/>
    <s v="2024-12-05T05:54:58.00"/>
    <s v="0"/>
    <s v=""/>
    <s v=""/>
    <s v=""/>
    <s v="Significant_event"/>
    <s v=""/>
    <s v="Invoice"/>
    <s v=""/>
    <s v=""/>
    <s v=""/>
    <s v="0 Days 2 Hr 44 Min "/>
    <s v="250"/>
    <s v="Approved -  ;; Approved -  ;"/>
    <s v="200"/>
    <s v="200"/>
    <s v=";"/>
    <s v=";"/>
    <s v=";"/>
    <s v="BR"/>
    <s v="Projeto P"/>
    <s v="USD"/>
    <s v=""/>
    <s v=""/>
    <s v=""/>
    <s v=""/>
    <s v="1"/>
    <s v=""/>
    <s v=""/>
    <s v=""/>
    <s v="0"/>
    <s v=""/>
    <s v=""/>
    <s v=""/>
    <s v=""/>
    <s v=""/>
    <s v=""/>
    <s v=""/>
  </r>
  <r>
    <d v="2024-12-01T00:00:00"/>
    <x v="8"/>
    <n v="173100"/>
    <s v="Supplier delay"/>
    <s v="PSA"/>
    <d v="2024-12-05T00:00:00"/>
    <s v="Paraisopolis"/>
    <s v="Inbound Premium"/>
    <n v="250.01"/>
    <n v="250.6"/>
    <n v="3.4986409040379201E-4"/>
    <s v="B3-Behind Schedule-External Supplier"/>
    <s v="Cost Recovery Pending"/>
    <s v="APTIV MANUFATURA E SERVICOS DE-724381"/>
    <s v="VOESTALPINE AUTOMOTIVE COMPONENTS D-1035415"/>
    <s v="ATRASO DO FORNECEDOR"/>
    <s v="DHL Express SA"/>
    <s v="PTA-00201240"/>
    <s v="15503631;"/>
    <s v=";"/>
    <s v=";"/>
    <s v="Aptiv"/>
    <s v="Premium - Productive"/>
    <s v="Moraes.Arnaldo@aptiv.com"/>
    <s v="2024-12-05T03:24:30.56"/>
    <s v="2024-12-17T11:44:22.92"/>
    <s v="SA"/>
    <s v="Open"/>
    <s v="0"/>
    <s v=""/>
    <s v="250.01"/>
    <s v=""/>
    <s v="10012"/>
    <s v="Q11"/>
    <s v=""/>
    <s v="250.01"/>
    <s v="Recoverable"/>
    <s v=""/>
    <s v="250.6"/>
    <s v="USD"/>
    <s v="DAIMLERSTR. 29"/>
    <s v="DETTINGEN AN DER ERMS"/>
    <s v="1035415"/>
    <s v="DE"/>
    <s v="EMEA"/>
    <s v="BW"/>
    <s v="72581"/>
    <s v="AVENIDA AVELINO RIBEIRO, 900"/>
    <s v="PARAISOPOLIS"/>
    <s v="724381"/>
    <s v="BR"/>
    <s v="SA"/>
    <s v="MG"/>
    <s v="37660-000"/>
    <s v="SPS"/>
    <s v="Approved"/>
    <s v="Edilson, Geraldo"/>
    <s v="2024-12-05T05:57:43.00"/>
    <s v="0"/>
    <s v=""/>
    <s v="4134135611"/>
    <s v=""/>
    <s v="Aptiv"/>
    <s v=""/>
    <s v="Invoice"/>
    <s v="Invoice"/>
    <s v=""/>
    <s v="Dummy-Dummy"/>
    <s v="0 Days 2 Hr 33 Min "/>
    <s v="500"/>
    <s v="Approved -  ;; Approved -  ;; Approved -  ;"/>
    <s v="250.01"/>
    <s v="250.01"/>
    <s v=";"/>
    <s v=";"/>
    <s v=";"/>
    <s v="BR"/>
    <s v="PRINCIPAL 69"/>
    <s v="USD"/>
    <s v=""/>
    <s v=""/>
    <s v=""/>
    <s v="FORNECEDOR ENVIARÁ CREDIT NOTE "/>
    <s v="1"/>
    <s v="1"/>
    <s v=""/>
    <s v=""/>
    <s v="0"/>
    <s v=""/>
    <s v=""/>
    <s v=""/>
    <s v=""/>
    <s v="302186812"/>
    <s v=""/>
    <s v="302186812"/>
  </r>
  <r>
    <d v="2024-12-01T00:00:00"/>
    <x v="12"/>
    <n v="173047"/>
    <s v="Port delay + vessel delay"/>
    <s v="VW"/>
    <d v="2024-12-06T00:00:00"/>
    <s v="Pinhal"/>
    <s v="Inbound Premium"/>
    <n v="1014.52"/>
    <n v="1014.52"/>
    <n v="1.4197196791986522E-3"/>
    <s v="PORT-PORT DELAYS / STRIKE"/>
    <s v="Normal"/>
    <s v="APTIV MANUFATURA E SERVICOS DE-728338"/>
    <s v="KNIPPING KUNSTSTOFFTECHNIK GESSMANN-734753"/>
    <s v="Air freight required due to delay of vessel MSC ATHENS, old ETA 04/12 - new ETA 12/12, process M0922/24"/>
    <s v="DHL Express SA"/>
    <s v="PTA-00202066"/>
    <s v="13804756;"/>
    <s v=";"/>
    <s v=";"/>
    <s v="Aptiv"/>
    <s v="Premium - Productive"/>
    <s v="Guilherme.Lucio@aptiv.com"/>
    <s v="2024-12-05T01:27:40.49"/>
    <s v="2024-12-20T02:42:44.60"/>
    <s v="SA"/>
    <s v="Closed Not Recovered"/>
    <s v="0"/>
    <s v=""/>
    <s v="0"/>
    <s v="2024-12-05T00:00:00"/>
    <s v="10010"/>
    <s v="Q18"/>
    <s v=""/>
    <s v="731.34"/>
    <s v="Non-Recoverable"/>
    <s v=""/>
    <s v="1014.52"/>
    <s v="USD"/>
    <s v="DIESELSTRASSE 27"/>
    <s v="LEINGARTEN"/>
    <s v="734753"/>
    <s v="DE"/>
    <s v="EMEA"/>
    <s v="BW"/>
    <s v="74211"/>
    <s v="JOSE MONFARDINI N 3 845 LOTEAMENTO"/>
    <s v="ESPIRITO SANTO DO PINHAL"/>
    <s v="728338"/>
    <s v="BR"/>
    <s v="SA"/>
    <s v="SP"/>
    <s v="13990000"/>
    <s v="SPS"/>
    <s v="Approved"/>
    <s v="Flores, Lorena"/>
    <s v="2024-12-10T05:50:19.00"/>
    <s v="0"/>
    <s v="DHL Express SA"/>
    <s v="6038329430"/>
    <s v=""/>
    <s v="Significant_event"/>
    <s v=""/>
    <s v="Personal Estimate"/>
    <s v="Invoice"/>
    <s v=""/>
    <s v=""/>
    <s v="5 Days 4 Hr 22 Min "/>
    <s v=""/>
    <s v="Approved -  ;; Approved -  ;; Approved -  ;; Approved -  ;; Approved -  ;"/>
    <s v="1014.52"/>
    <s v="1014.52"/>
    <s v=";"/>
    <s v=";"/>
    <s v=";"/>
    <s v="BR"/>
    <s v="PRINCIPAL GP"/>
    <s v="USD"/>
    <s v=""/>
    <s v=""/>
    <s v=""/>
    <s v=""/>
    <s v="1"/>
    <s v="1"/>
    <s v=""/>
    <s v=""/>
    <s v="0"/>
    <s v=""/>
    <s v=""/>
    <s v=""/>
    <s v=""/>
    <s v=""/>
    <s v=""/>
    <s v=""/>
  </r>
  <r>
    <d v="2024-12-01T00:00:00"/>
    <x v="12"/>
    <n v="173050"/>
    <s v="Port delay + vessel delay"/>
    <s v="GM"/>
    <d v="2024-12-06T00:00:00"/>
    <s v="Pinhal"/>
    <s v="Inbound Premium"/>
    <n v="338.37"/>
    <n v="338.37"/>
    <n v="4.7351510847538539E-4"/>
    <s v="PORT-PORT DELAYS / STRIKE"/>
    <s v="Normal"/>
    <s v="APTIV MANUFATURA E SERVICOS DE-728338"/>
    <s v="MOLEX ELEKTRONIK GMBH-1065596"/>
    <s v="Air freight required due to delay of vessel MSC ATHENS, old ETA 04/12 - new ETA 12/12, process M0922/24"/>
    <s v="DHL Express SA"/>
    <s v="PTA-00201239"/>
    <s v="13609714;"/>
    <s v=";"/>
    <s v=";"/>
    <s v="Aptiv"/>
    <s v="Premium - Productive"/>
    <s v="Guilherme.Lucio@aptiv.com"/>
    <s v="2024-12-05T01:38:15.22"/>
    <s v="2024-12-20T02:44:28.48"/>
    <s v="SA"/>
    <s v="Closed Not Recovered"/>
    <s v="0"/>
    <s v=""/>
    <s v="0"/>
    <s v="2024-12-05T00:00:00"/>
    <s v="10010"/>
    <s v="Q18"/>
    <s v=""/>
    <s v="767.1"/>
    <s v="Non-Recoverable"/>
    <s v=""/>
    <s v="338.37"/>
    <s v="USD"/>
    <s v="GRASHOFSTR. 17"/>
    <s v="ETTLINGEN"/>
    <s v="1065596"/>
    <s v="DE"/>
    <s v="EMEA"/>
    <s v="BW"/>
    <s v="76275"/>
    <s v="JOSE MONFARDINI N 3 845 LOTEAMENTO"/>
    <s v="ESPIRITO SANTO DO PINHAL"/>
    <s v="728338"/>
    <s v="BR"/>
    <s v="SA"/>
    <s v="SP"/>
    <s v="13990000"/>
    <s v="SPS"/>
    <s v="Approved"/>
    <s v="Edilson, Geraldo"/>
    <s v="2024-12-05T05:57:07.00"/>
    <s v="0"/>
    <s v="DHL Express SA"/>
    <s v="6038513095"/>
    <s v=""/>
    <s v="Significant_event"/>
    <s v=""/>
    <s v="Personal Estimate"/>
    <s v="Invoice"/>
    <s v=""/>
    <s v=""/>
    <s v="0 Days 4 Hr 18 Min "/>
    <s v="500"/>
    <s v="Approved -  ;; Approved -  ;; Approved -  ;"/>
    <s v="338.37"/>
    <s v="338.37"/>
    <s v=";"/>
    <s v=";"/>
    <s v=";"/>
    <s v="BR"/>
    <s v="BODY RR"/>
    <s v="USD"/>
    <s v=""/>
    <s v=""/>
    <s v=""/>
    <s v=""/>
    <s v="1"/>
    <s v="1"/>
    <s v=""/>
    <s v=""/>
    <s v="0"/>
    <s v=""/>
    <s v=""/>
    <s v=""/>
    <s v=""/>
    <s v="726761322"/>
    <s v=""/>
    <s v=""/>
  </r>
  <r>
    <d v="2024-12-01T00:00:00"/>
    <x v="12"/>
    <n v="173181"/>
    <s v="Port delay + vessel delay"/>
    <s v="PSA"/>
    <d v="2024-12-06T00:00:00"/>
    <s v="Paraisopolis"/>
    <s v="Inbound Premium"/>
    <n v="409.97"/>
    <n v="349"/>
    <n v="5.7371217608432712E-4"/>
    <s v="PORT-PORT DELAYS / STRIKE"/>
    <s v="Normal"/>
    <s v="APTIV MANUFATURA E SERVICOS DE-733223"/>
    <s v="APTIV CENTEC I (FW98)-733972"/>
    <s v="ATRASO DE NAVIO "/>
    <s v="DHL Express SA"/>
    <s v="PTA-00201275"/>
    <s v="33257519;"/>
    <s v=";"/>
    <s v=";"/>
    <s v="Aptiv"/>
    <s v="Premium - Productive"/>
    <s v="Moraes.Arnaldo@aptiv.com"/>
    <s v="2024-12-05T07:00:19.90"/>
    <s v="2024-12-17T11:53:42.24"/>
    <s v="SA"/>
    <s v="Closed Not Recovered"/>
    <s v="0"/>
    <s v=""/>
    <s v="409.97"/>
    <s v=""/>
    <s v="10012"/>
    <s v="Q11"/>
    <s v=""/>
    <s v="409.97"/>
    <s v="Non-Recoverable"/>
    <s v=""/>
    <s v="349"/>
    <s v="USD"/>
    <s v="CARRETERA SALTILLO PIEDRAS NEGRAS K"/>
    <s v="RAMOS ARIZPE"/>
    <s v="733972"/>
    <s v="MX"/>
    <s v="NA"/>
    <s v="COA"/>
    <s v="25900"/>
    <s v="AVENIDA AVELINO RIBEIRO, 900"/>
    <s v="PARAISOPOLIS"/>
    <s v="733223"/>
    <s v="BR"/>
    <s v="SA"/>
    <s v="MG"/>
    <s v="37660-000"/>
    <s v="SPS"/>
    <s v="Approved"/>
    <s v="Edilson, Geraldo"/>
    <s v="2024-12-05T08:14:39.00"/>
    <s v="0"/>
    <s v=""/>
    <s v="1781931281"/>
    <s v=""/>
    <s v="Significant_event"/>
    <s v=""/>
    <s v="Invoice"/>
    <s v="Invoice"/>
    <s v=""/>
    <s v=""/>
    <s v="0 Days 1 Hr 14 Min "/>
    <s v="500"/>
    <s v="Approved -  ;; Approved -  ;; Approved -  ;"/>
    <s v="409.97"/>
    <s v="409.97"/>
    <s v=";"/>
    <s v=";"/>
    <s v=";"/>
    <s v="BR"/>
    <s v="CC22,CC24"/>
    <s v="USD"/>
    <s v=""/>
    <s v=""/>
    <s v=""/>
    <s v=""/>
    <s v="1"/>
    <s v="1"/>
    <s v=""/>
    <s v=""/>
    <s v="0"/>
    <s v=""/>
    <s v=""/>
    <s v=""/>
    <s v=""/>
    <s v=""/>
    <s v=""/>
    <s v=""/>
  </r>
  <r>
    <d v="2024-12-01T00:00:00"/>
    <x v="12"/>
    <n v="173192"/>
    <s v="Port delay + vessel delay"/>
    <s v="JOHN DEERE"/>
    <d v="2024-12-06T00:00:00"/>
    <s v="Paraisopolis"/>
    <s v="Inbound Premium"/>
    <n v="143.81"/>
    <n v="140"/>
    <n v="2.0124776945309918E-4"/>
    <s v="PORT-PORT DELAYS / STRIKE"/>
    <s v="Normal"/>
    <s v="APTIV MANUFATURA E SERVICOS DE-724381"/>
    <s v="BERRANG SE-1090736"/>
    <s v="DELAY ATTRACTION PORT IN SANTOS - Vessel MSCATHENS441 - M0926/24."/>
    <s v="DHL Express SA"/>
    <s v="PTA-00201274"/>
    <s v="10736262;"/>
    <s v=";"/>
    <s v=";"/>
    <s v="Aptiv"/>
    <s v="Premium - Productive"/>
    <s v="lua.barbosa.ribeiro@aptiv.com"/>
    <s v="2024-12-05T07:38:22.99"/>
    <s v="2024-12-13T06:52:47.13"/>
    <s v="SA"/>
    <s v="Closed Not Recovered"/>
    <s v="0"/>
    <s v=""/>
    <s v="143.81"/>
    <s v="2024-12-11T00:00:00"/>
    <s v="10012"/>
    <s v="Q11"/>
    <s v=""/>
    <s v="143.81"/>
    <s v="Non-Recoverable"/>
    <s v=""/>
    <s v="140"/>
    <s v="USD"/>
    <s v="ELSA-BRAENDSTROEM-STR. 12"/>
    <s v="MANNHEIM"/>
    <s v="1090736"/>
    <s v="DE"/>
    <s v="EMEA"/>
    <s v="BW"/>
    <s v="68229"/>
    <s v="AVENIDA AVELINO RIBEIRO, 900"/>
    <s v="PARAISOPOLIS"/>
    <s v="724381"/>
    <s v="BR"/>
    <s v="SA"/>
    <s v="MG"/>
    <s v="37660-000"/>
    <s v="SPS"/>
    <s v="Approved"/>
    <s v="Carvalho, Eliane R"/>
    <s v="2024-12-05T08:12:17.00"/>
    <s v="0"/>
    <s v=""/>
    <s v="7392357615"/>
    <s v=""/>
    <s v="Significant_event"/>
    <s v=""/>
    <s v="Invoice"/>
    <s v="Invoice"/>
    <s v=""/>
    <s v=""/>
    <s v="0 Days 0 Hr 33 Min "/>
    <s v="250"/>
    <s v="Approved -  ;; Approved -  ;"/>
    <s v="143.81"/>
    <s v="143.81"/>
    <s v=";"/>
    <s v=";"/>
    <s v=";"/>
    <s v="BR"/>
    <s v="EINSTEIN"/>
    <s v="USD"/>
    <s v=""/>
    <s v=""/>
    <s v=""/>
    <s v="35244804"/>
    <s v="1"/>
    <s v="1"/>
    <s v=""/>
    <s v=""/>
    <s v="0"/>
    <s v=""/>
    <s v=""/>
    <s v=""/>
    <s v=""/>
    <s v="344450723"/>
    <s v=""/>
    <s v=""/>
  </r>
  <r>
    <d v="2024-12-01T00:00:00"/>
    <x v="7"/>
    <n v="173308"/>
    <s v="Stock divergence"/>
    <s v="TOYOTA"/>
    <d v="2024-12-06T00:00:00"/>
    <s v="Paraisopolis"/>
    <s v="Inbound Premium"/>
    <n v="45"/>
    <n v="45"/>
    <n v="6.297301735198848E-5"/>
    <s v="B2-Behind Schedule-Aptiv"/>
    <s v="Normal"/>
    <s v="APTIV MANUFATURA E SERVICOS DE-724381"/>
    <s v="SERENDIPITY ELECTRONICS-755571"/>
    <s v="Stock divergence"/>
    <s v="DHL Express SA"/>
    <s v="PTA-00201492"/>
    <s v="13594315;"/>
    <s v=";"/>
    <s v=";"/>
    <s v="Aptiv"/>
    <s v="Premium - Productive"/>
    <s v="lua.barbosa.ribeiro@aptiv.com"/>
    <s v="2024-12-06T10:29:56.45"/>
    <s v="2024-12-06T04:10:42.00"/>
    <s v="SA"/>
    <s v="Closed Not Recovered"/>
    <s v="0"/>
    <s v=""/>
    <s v="0"/>
    <s v="2024-12-11T00:00:00"/>
    <s v="10012"/>
    <s v="Q11"/>
    <s v=""/>
    <s v=""/>
    <s v="Non-Recoverable"/>
    <s v=""/>
    <s v="45"/>
    <s v=""/>
    <s v="3100 PERSHING DR"/>
    <s v="EL PASO"/>
    <s v="755571"/>
    <s v="US"/>
    <s v="NA"/>
    <s v="TX"/>
    <s v="79903-2520"/>
    <s v="AVENIDA AVELINO RIBEIRO, 900"/>
    <s v="PARAISOPOLIS"/>
    <s v="724381"/>
    <s v="BR"/>
    <s v="SA"/>
    <s v="MG"/>
    <s v="37660-000"/>
    <s v="SPS"/>
    <s v="Approved"/>
    <s v="Carvalho, Eliane R"/>
    <s v="2024-12-06T04:10:42.00"/>
    <s v="0"/>
    <s v=""/>
    <s v="6329496305"/>
    <s v=""/>
    <s v="Aptiv"/>
    <s v=""/>
    <s v="Invoice"/>
    <s v=""/>
    <s v=""/>
    <s v=""/>
    <s v="0 Days 5 Hr 40 Min "/>
    <s v="250"/>
    <s v="Approved -  ;; Approved -  ;"/>
    <s v="45"/>
    <s v="45"/>
    <s v=";"/>
    <s v=";"/>
    <s v=";"/>
    <s v="BR"/>
    <s v="FLOOR 740B "/>
    <s v="USD"/>
    <s v=""/>
    <s v=""/>
    <s v=""/>
    <s v="12105471"/>
    <s v="1"/>
    <s v=""/>
    <s v=""/>
    <s v=""/>
    <s v="0"/>
    <s v=""/>
    <s v=""/>
    <s v=""/>
    <s v=""/>
    <s v=""/>
    <s v=""/>
    <s v=""/>
  </r>
  <r>
    <d v="2024-12-01T00:00:00"/>
    <x v="12"/>
    <n v="172806"/>
    <s v="Port delay + vessel delay"/>
    <s v="FIAT"/>
    <d v="2024-12-09T00:00:00"/>
    <s v="Ouros"/>
    <s v="Inbound Premium"/>
    <n v="3613.47"/>
    <n v="3010"/>
    <n v="5.0566913113531068E-3"/>
    <s v="PORT-PORT DELAYS / STRIKE"/>
    <s v="Normal"/>
    <s v="APTIV MANUFATURA E SERVICOS DE-743893"/>
    <s v="SHANGHAI HONGFA ELECTROACOUSTIC CO.-1023003"/>
    <s v="DELAY OF VESSEL DUE CONGESTIONING PORTS"/>
    <s v="DHL Express SA"/>
    <s v="PTA-00202070"/>
    <s v="13959101;"/>
    <s v=";"/>
    <s v=";"/>
    <s v="Aptiv"/>
    <s v="Premium - Productive"/>
    <s v="Moraes.Arnaldo@aptiv.com"/>
    <s v="2024-12-04T04:19:19.34"/>
    <s v="2024-12-17T12:11:04.64"/>
    <s v="SA"/>
    <s v="Closed Not Recovered"/>
    <s v="0"/>
    <s v=""/>
    <s v="3613.47"/>
    <s v=""/>
    <s v="10023"/>
    <s v="Q11"/>
    <s v=""/>
    <s v="3613.47"/>
    <s v="Non-Recoverable"/>
    <s v=""/>
    <s v="3010"/>
    <s v="USD"/>
    <s v="NO.51, 341 LANE, JIUXIN HIGHWAY, JIUTING TOWN, SONGJIANG DIS"/>
    <s v="SHANGHAI"/>
    <s v="1023003"/>
    <s v="CN"/>
    <s v="AP"/>
    <s v="31"/>
    <s v="201615"/>
    <s v="TV ANTONIO E FONSECA 250 BAIRRO"/>
    <s v="CONCEICAO DOS OUROS"/>
    <s v="743893"/>
    <s v="BR"/>
    <s v="SA"/>
    <s v="MG"/>
    <s v="37548-000"/>
    <s v="SPS"/>
    <s v="Approved"/>
    <s v="Flores, Lorena"/>
    <s v="2024-12-10T05:50:46.00"/>
    <s v="0"/>
    <s v=""/>
    <s v="6839137550"/>
    <s v=""/>
    <s v="Significant_event"/>
    <s v=""/>
    <s v="Invoice"/>
    <s v="Invoice"/>
    <s v=""/>
    <s v=""/>
    <s v="6 Days 1 Hr 31 Min "/>
    <s v=""/>
    <s v="Approved -  ;; Approved -  ;; Approved -  ;; Approved -  ;; Approved -  ;"/>
    <s v="3613.47"/>
    <s v="3613.47"/>
    <s v=";"/>
    <s v=";"/>
    <s v=";"/>
    <s v="BR"/>
    <s v="MOTOR"/>
    <s v="USD"/>
    <s v=""/>
    <s v=""/>
    <s v=""/>
    <s v="13954177"/>
    <s v="1"/>
    <s v="1"/>
    <s v=""/>
    <s v=""/>
    <s v="0"/>
    <s v=""/>
    <s v=""/>
    <s v=""/>
    <s v=""/>
    <s v="545268450"/>
    <s v=""/>
    <s v=""/>
  </r>
  <r>
    <d v="2024-12-01T00:00:00"/>
    <x v="7"/>
    <n v="173327"/>
    <s v="Stock divergence"/>
    <s v="TOYOTA"/>
    <d v="2024-12-09T00:00:00"/>
    <s v="Paraisopolis"/>
    <s v="Inbound Premium"/>
    <n v="45"/>
    <n v="45"/>
    <n v="6.297301735198848E-5"/>
    <s v="S1I-Inventory loss/adjustments"/>
    <s v="Normal"/>
    <s v="APTIV MANUFATURA E SERVICOS DE-724381"/>
    <s v="SERENDIPITY ELECTRONICS-755571"/>
    <s v="Stock divergence."/>
    <s v="DHL Express SA"/>
    <s v="PTA-00201986"/>
    <s v="13615478;"/>
    <s v=";"/>
    <s v=";"/>
    <s v="Aptiv"/>
    <s v="Premium - Productive"/>
    <s v="lua.barbosa.ribeiro@aptiv.com"/>
    <s v="2024-12-06T12:26:14.56"/>
    <s v="2024-12-10T01:29:45.00"/>
    <s v="SA"/>
    <s v="Closed Not Recovered"/>
    <s v="0"/>
    <s v=""/>
    <s v="0"/>
    <s v="2024-12-13T00:00:00"/>
    <s v="10012"/>
    <s v="Q11"/>
    <s v=""/>
    <s v=""/>
    <s v="Non-Recoverable"/>
    <s v=""/>
    <s v="45"/>
    <s v=""/>
    <s v="3100 PERSHING DR"/>
    <s v="EL PASO"/>
    <s v="755571"/>
    <s v="US"/>
    <s v="NA"/>
    <s v="TX"/>
    <s v="79903-2520"/>
    <s v="AVENIDA AVELINO RIBEIRO, 900"/>
    <s v="PARAISOPOLIS"/>
    <s v="724381"/>
    <s v="BR"/>
    <s v="SA"/>
    <s v="MG"/>
    <s v="37660-000"/>
    <s v="SPS"/>
    <s v="Approved"/>
    <s v="Carvalho, Eliane R"/>
    <s v="2024-12-10T01:29:45.00"/>
    <s v="0"/>
    <s v=""/>
    <s v=""/>
    <s v=""/>
    <s v="Aptiv"/>
    <s v=""/>
    <s v="Invoice"/>
    <s v=""/>
    <s v=""/>
    <s v=""/>
    <s v="4 Days 1 Hr 3 Min "/>
    <s v="250"/>
    <s v="Approved -  ;; Approved -  ;"/>
    <s v="45"/>
    <s v="45"/>
    <s v=";"/>
    <s v=";"/>
    <s v=";"/>
    <s v="BR"/>
    <s v="FLOOR 740B"/>
    <s v="USD"/>
    <s v=""/>
    <s v=""/>
    <s v=""/>
    <s v=""/>
    <s v="1"/>
    <s v=""/>
    <s v=""/>
    <s v=""/>
    <s v="0"/>
    <s v=""/>
    <s v=""/>
    <s v=""/>
    <s v=""/>
    <s v=""/>
    <s v=""/>
    <s v=""/>
  </r>
  <r>
    <d v="2024-12-01T00:00:00"/>
    <x v="12"/>
    <n v="173600"/>
    <s v="Port delay + vessel delay"/>
    <s v="TOYOTA"/>
    <d v="2024-12-09T00:00:00"/>
    <s v="Paraisopolis"/>
    <s v="Inbound Premium"/>
    <n v="480"/>
    <n v="480"/>
    <n v="6.7171218508787719E-4"/>
    <s v="PORT-PORT DELAYS / STRIKE"/>
    <s v="Normal"/>
    <s v="APTIV MANUFATURA E SERVICOS DE-724381"/>
    <s v="santos-Dummy"/>
    <s v="Atraso atracação maritimo M0898/24 - Congestionamento portos em Santos."/>
    <s v="EMPRESA DE TRANSPORTES COVRE"/>
    <s v="PTA-00201747"/>
    <s v="35733738;"/>
    <s v=";"/>
    <s v=";"/>
    <s v="Aptiv"/>
    <s v="Premium - Productive"/>
    <s v="lua.barbosa.ribeiro@aptiv.com"/>
    <s v="2024-12-09T11:40:36.35"/>
    <s v="2024-12-09T01:18:05.00"/>
    <s v="SA"/>
    <s v="Closed Not Recovered"/>
    <s v="0"/>
    <s v=""/>
    <s v="0"/>
    <s v="2024-12-09T00:00:00"/>
    <s v="10012"/>
    <s v="Q11"/>
    <s v=""/>
    <s v=""/>
    <s v="Non-Recoverable"/>
    <s v=""/>
    <s v="480"/>
    <s v=""/>
    <s v="Porto Santos"/>
    <s v="Santos"/>
    <s v="Dummy"/>
    <s v="BR"/>
    <s v="SA"/>
    <s v="São Paulo"/>
    <s v="1"/>
    <s v="AVENIDA AVELINO RIBEIRO, 900"/>
    <s v="PARAISOPOLIS"/>
    <s v="724381"/>
    <s v="BR"/>
    <s v="SA"/>
    <s v="MG"/>
    <s v="37660-000"/>
    <s v="SPS"/>
    <s v="Approved"/>
    <s v="Edilson, Geraldo"/>
    <s v="2024-12-09T01:18:05.00"/>
    <s v="0"/>
    <s v=""/>
    <s v="N/A"/>
    <s v=""/>
    <s v="Significant_event"/>
    <s v=""/>
    <s v="Invoice"/>
    <s v=""/>
    <s v=""/>
    <s v=""/>
    <s v="0 Days 1 Hr 37 Min "/>
    <s v="500"/>
    <s v="Approved -  ;; Approved -  ;; Approved -  ;"/>
    <s v="480"/>
    <s v="480"/>
    <s v=";"/>
    <s v=";"/>
    <s v=";"/>
    <s v="BR"/>
    <s v="COROLLA FLOOR 740B"/>
    <s v="USD"/>
    <s v=""/>
    <s v=""/>
    <s v=""/>
    <s v=""/>
    <s v="1"/>
    <s v=""/>
    <s v=""/>
    <s v=""/>
    <s v="0"/>
    <s v=""/>
    <s v=""/>
    <s v=""/>
    <s v=""/>
    <s v=""/>
    <s v=""/>
    <s v=""/>
  </r>
  <r>
    <d v="2024-12-01T00:00:00"/>
    <x v="0"/>
    <n v="173658"/>
    <s v="Project - prototypes/ samples"/>
    <s v="JOHN DEERE"/>
    <d v="2024-12-09T00:00:00"/>
    <s v="Paraisopolis"/>
    <s v="Inbound Premium"/>
    <n v="100"/>
    <n v="100"/>
    <n v="1.3994003855997441E-4"/>
    <s v="E1P-Prototypes/Samples"/>
    <s v="Cost Recovery Pending"/>
    <s v="APTIV MANUFATURA E SERVICOS DE-724381"/>
    <s v="SERENDIPITY ELECTRONICS-755571"/>
    <s v="Parts for sales from prototype pieces. Freight is included in the piece price."/>
    <s v="DHL Express SA"/>
    <s v="PTA-00201984"/>
    <s v="13854831;"/>
    <s v=";"/>
    <s v=";"/>
    <s v="Aptiv"/>
    <s v="Premium - Productive"/>
    <s v="rayzza.peres@aptiv.com"/>
    <s v="2024-12-09T04:18:44.47"/>
    <s v="2024-12-10T01:25:11.00"/>
    <s v="SA"/>
    <s v="Open"/>
    <s v="0"/>
    <s v=""/>
    <s v="0"/>
    <s v=""/>
    <s v="10012"/>
    <s v="Q11"/>
    <s v=""/>
    <s v=""/>
    <s v="Recoverable"/>
    <s v=""/>
    <s v="100"/>
    <s v="USD"/>
    <s v="3100 PERSHING DR"/>
    <s v="EL PASO"/>
    <s v="755571"/>
    <s v="US"/>
    <s v="NA"/>
    <s v="TX"/>
    <s v="79903-2520"/>
    <s v="AVENIDA AVELINO RIBEIRO, 900"/>
    <s v="PARAISOPOLIS"/>
    <s v="724381"/>
    <s v="BR"/>
    <s v="SA"/>
    <s v="MG"/>
    <s v="37660-000"/>
    <s v="SPS"/>
    <s v="Approved"/>
    <s v="Carvalho, Eliane R"/>
    <s v="2024-12-10T01:25:11.00"/>
    <s v="0"/>
    <s v="DHL Express SA"/>
    <s v=""/>
    <s v=""/>
    <s v="Aptiv"/>
    <s v=""/>
    <s v="Invoice"/>
    <s v="Invoice"/>
    <s v=""/>
    <s v=""/>
    <s v="0 Days 21 Hr 6 Min "/>
    <s v="250"/>
    <s v="Approved -  ;; Approved -  ;"/>
    <s v="100"/>
    <s v="100"/>
    <s v=";"/>
    <s v=";"/>
    <s v=";"/>
    <s v="BR"/>
    <s v="MERCURY"/>
    <s v="USD"/>
    <s v=""/>
    <s v=""/>
    <s v=""/>
    <s v="DPP78647"/>
    <s v="1"/>
    <s v="1"/>
    <s v=""/>
    <s v=""/>
    <s v="0"/>
    <s v=""/>
    <s v=""/>
    <s v=""/>
    <s v=""/>
    <s v=""/>
    <s v=""/>
    <s v=""/>
  </r>
  <r>
    <d v="2024-12-01T00:00:00"/>
    <x v="0"/>
    <n v="176319"/>
    <s v="Project - prototypes/ samples - recovered"/>
    <s v="JOHN DEERE"/>
    <d v="2024-12-09T00:00:00"/>
    <s v="Paraisopolis"/>
    <s v="Inbound Premium"/>
    <n v="50"/>
    <n v="50"/>
    <n v="6.9970019279987203E-5"/>
    <s v="E1P-Prototypes/Samples"/>
    <s v="Cost Recovery"/>
    <s v="APTIV MANUFATURA E SERVICOS DE-724381"/>
    <s v="SERENDIPITY ELECTRONICS-755571"/>
    <s v="Parts for project development. Freight will be absorbed in the NQE 1224-24  quotation. "/>
    <s v="DHL Express SA"/>
    <s v="PTA-00204077"/>
    <s v="10778972;"/>
    <s v=";"/>
    <s v=";"/>
    <s v="Aptiv"/>
    <s v="Premium - Productive"/>
    <s v="rayzza.peres@aptiv.com"/>
    <s v="2024-12-24T10:04:14.18"/>
    <s v="2024-12-24T02:13:13.00"/>
    <s v="SA"/>
    <s v="Closed Recovered"/>
    <s v="0"/>
    <s v=""/>
    <s v="0"/>
    <s v=""/>
    <s v="10012"/>
    <s v="Q11"/>
    <s v=""/>
    <s v=""/>
    <s v="Recoverable"/>
    <s v=""/>
    <s v="50"/>
    <s v=""/>
    <s v="3100 PERSHING DR"/>
    <s v="EL PASO"/>
    <s v="755571"/>
    <s v="US"/>
    <s v="NA"/>
    <s v="TX"/>
    <s v="79903-2520"/>
    <s v="AVENIDA AVELINO RIBEIRO, 900"/>
    <s v="PARAISOPOLIS"/>
    <s v="724381"/>
    <s v="BR"/>
    <s v="SA"/>
    <s v="MG"/>
    <s v="37660-000"/>
    <s v="SPS"/>
    <s v="Approved"/>
    <s v="Carvalho, Eliane R"/>
    <s v="2024-12-24T02:13:13.00"/>
    <s v="0"/>
    <s v="DHL Express SA"/>
    <s v="1414178286"/>
    <s v=""/>
    <s v="Aptiv"/>
    <s v=""/>
    <s v="Invoice"/>
    <s v="Invoice"/>
    <s v=""/>
    <s v=""/>
    <s v="0 Days 4 Hr 8 Min "/>
    <s v="250"/>
    <s v="Approved -  ;; Approved -  ;"/>
    <s v="50"/>
    <s v="50"/>
    <s v=";"/>
    <s v=";"/>
    <s v=";"/>
    <s v="BR"/>
    <s v="MERCURY"/>
    <s v="USD"/>
    <s v=""/>
    <s v=""/>
    <s v=""/>
    <s v="DPP78867"/>
    <s v="1"/>
    <s v=""/>
    <s v=""/>
    <s v=""/>
    <s v="0"/>
    <s v=""/>
    <s v=""/>
    <s v=""/>
    <s v=""/>
    <s v=""/>
    <s v=""/>
    <s v=""/>
  </r>
  <r>
    <d v="2024-12-01T00:00:00"/>
    <x v="3"/>
    <n v="173611"/>
    <s v="Customer reschedule"/>
    <s v="PSA"/>
    <d v="2024-12-10T00:00:00"/>
    <s v="Paraisopolis"/>
    <s v="Inbound Premium"/>
    <n v="492.5"/>
    <n v="492.5"/>
    <n v="6.892046899078739E-4"/>
    <s v="S2-External Customer driven schedule changes"/>
    <s v="Cost Recovery Pending"/>
    <s v="APTIV MANUFATURA E SERVICOS DE-733223"/>
    <s v="KUM LLC-7094236"/>
    <s v="INCREASE OF CUSTOMER"/>
    <s v="DHL Express SA"/>
    <s v="PTA-00201751"/>
    <s v="15517490;"/>
    <s v=";"/>
    <s v=";"/>
    <s v="Customer"/>
    <s v="Premium - Productive"/>
    <s v="Moraes.Arnaldo@aptiv.com"/>
    <s v="2024-12-09T12:54:35.63"/>
    <s v="2024-12-09T01:33:33.00"/>
    <s v="SA"/>
    <s v="Open"/>
    <s v="0"/>
    <s v=""/>
    <s v="0"/>
    <s v=""/>
    <s v="10012"/>
    <s v="Q11"/>
    <s v=""/>
    <s v=""/>
    <s v="Recoverable"/>
    <s v=""/>
    <s v="492.5"/>
    <s v=""/>
    <s v="20 JEONEUMNONGGONG-GIL, DUSEO-MYEON"/>
    <s v="ULSAN"/>
    <s v="7094236"/>
    <s v="KR"/>
    <s v="AP"/>
    <s v="31"/>
    <s v="44911"/>
    <s v="AVENIDA AVELINO RIBEIRO, 900"/>
    <s v="PARAISOPOLIS"/>
    <s v="733223"/>
    <s v="BR"/>
    <s v="SA"/>
    <s v="MG"/>
    <s v="37660-000"/>
    <s v="SPS"/>
    <s v="Approved"/>
    <s v="Edilson, Geraldo"/>
    <s v="2024-12-09T01:33:33.00"/>
    <s v="0"/>
    <s v=""/>
    <s v=""/>
    <s v=""/>
    <s v="Customer"/>
    <s v=""/>
    <s v="Invoice"/>
    <s v=""/>
    <s v="PSA"/>
    <s v=""/>
    <s v="0 Days 0 Hr 38 Min "/>
    <s v="500"/>
    <s v="Approved -  ;; Approved -  ;; Approved -  ;"/>
    <s v="492.5"/>
    <s v="492.5"/>
    <s v=";"/>
    <s v=";"/>
    <s v=";"/>
    <s v="BR"/>
    <s v="CC22"/>
    <s v="USD"/>
    <s v=""/>
    <s v=""/>
    <s v=""/>
    <s v="RECUPERAÇÃO DOS CUSTOS SENDO NEGOCIADO COM CLIENTE."/>
    <s v="1"/>
    <s v=""/>
    <s v=""/>
    <s v=""/>
    <s v="0"/>
    <s v=""/>
    <s v=""/>
    <s v=""/>
    <s v=""/>
    <s v="217616996"/>
    <s v=""/>
    <s v=""/>
  </r>
  <r>
    <d v="2024-12-01T00:00:00"/>
    <x v="8"/>
    <n v="173642"/>
    <s v="Supplier Quality Issue"/>
    <s v="DAIMLER"/>
    <d v="2024-12-10T00:00:00"/>
    <s v="Paraisopolis"/>
    <s v="Inbound Premium"/>
    <n v="256"/>
    <n v="256"/>
    <n v="3.582464987135345E-4"/>
    <s v="Q3-Quality-External Supplier Resp"/>
    <s v="Cost Recovery Pending"/>
    <s v="APTIV MANUFATURA E SERVICOS DE-733223"/>
    <s v="FRAENKISCHE CZ S.R.O.-1028745"/>
    <s v="QUALITY PROBLEM"/>
    <s v="DHL Express SA"/>
    <s v="PTA-00201995"/>
    <s v="10763300;"/>
    <s v=";"/>
    <s v=";"/>
    <s v="Aptiv"/>
    <s v="Premium - Productive"/>
    <s v="Moraes.Arnaldo@aptiv.com"/>
    <s v="2024-12-09T02:59:14.71"/>
    <s v="2024-12-10T01:42:27.00"/>
    <s v="SA"/>
    <s v="Open"/>
    <s v="0"/>
    <s v=""/>
    <s v="0"/>
    <s v=""/>
    <s v="10012"/>
    <s v="Q11"/>
    <s v=""/>
    <s v=""/>
    <s v="Recoverable"/>
    <s v=""/>
    <s v="256"/>
    <s v=""/>
    <s v="U KAPLIKY 591"/>
    <s v="OKKY"/>
    <s v="1028745"/>
    <s v="CZ"/>
    <s v="EMEA"/>
    <s v="634"/>
    <s v="675 21"/>
    <s v="AVENIDA AVELINO RIBEIRO, 900"/>
    <s v="PARAISOPOLIS"/>
    <s v="733223"/>
    <s v="BR"/>
    <s v="SA"/>
    <s v="MG"/>
    <s v="37660-000"/>
    <s v="SPS"/>
    <s v="Approved"/>
    <s v="Edilson, Geraldo"/>
    <s v="2024-12-10T01:42:27.00"/>
    <s v="0"/>
    <s v=""/>
    <s v=""/>
    <s v=""/>
    <s v="Aptiv"/>
    <s v=""/>
    <s v="Invoice"/>
    <s v=""/>
    <s v="PSA"/>
    <s v="FRAENKISCHE CZ S.R.O.-7025669"/>
    <s v="0 Days 22 Hr 43 Min "/>
    <s v="500"/>
    <s v="Approved -  ;; Approved -  ;; Approved -  ;"/>
    <s v="256"/>
    <s v="256"/>
    <s v=";"/>
    <s v=";"/>
    <s v=";"/>
    <s v="BR"/>
    <s v="MOTOR"/>
    <s v="USD"/>
    <s v=""/>
    <s v=""/>
    <s v=""/>
    <s v="SERÁ RECUPERADO VIA CREDIT NOTE"/>
    <s v="1"/>
    <s v=""/>
    <s v=""/>
    <s v=""/>
    <s v="0"/>
    <s v=""/>
    <s v=""/>
    <s v=""/>
    <s v=""/>
    <s v="329846877"/>
    <s v=""/>
    <s v="329846877"/>
  </r>
  <r>
    <d v="2024-12-01T00:00:00"/>
    <x v="12"/>
    <n v="173693"/>
    <s v="Port delay + vessel delay"/>
    <s v="VW"/>
    <d v="2024-12-10T00:00:00"/>
    <s v="Pinhal"/>
    <s v="Inbound Premium"/>
    <n v="410.71"/>
    <n v="410.71"/>
    <n v="5.7474773236967089E-4"/>
    <s v="PC-Plant PC Resp"/>
    <s v="Normal"/>
    <s v="APTIV MANUFATURA E SERVICOS DE-727173"/>
    <s v="Empresa de Transportes Covre-Dummy"/>
    <s v="Emergencial com a Covre, parada de linha devido ao atraso de atracação do navio, processo M0881/24."/>
    <s v="EMPRESA DE TRANSPORTES COVRE"/>
    <s v="PTA-00201993"/>
    <s v="15432311;"/>
    <s v=";"/>
    <s v=";"/>
    <s v="Aptiv"/>
    <s v="Premium - Productive"/>
    <s v="Guilherme.Lucio@aptiv.com"/>
    <s v="2024-12-09T05:39:38.46"/>
    <s v="2024-12-20T02:45:20.35"/>
    <s v="SA"/>
    <s v="Closed Not Recovered"/>
    <s v="0"/>
    <s v=""/>
    <s v="410.71"/>
    <s v="2024-12-09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12-10T01:42:04.00"/>
    <s v="0"/>
    <s v="EMPRESA DE TRANSPORTES COVRE"/>
    <s v="EMERGENCIAL"/>
    <s v=""/>
    <s v="Aptiv"/>
    <s v=""/>
    <s v="Personal Estimate"/>
    <s v="Personal Estimate"/>
    <s v=""/>
    <s v=""/>
    <s v="0 Days 20 Hr 2 Min "/>
    <s v="500"/>
    <s v="Approved -  ;; Approved -  ;; Approved -  ;"/>
    <s v="410.71"/>
    <s v="410.71"/>
    <s v=";"/>
    <s v=";"/>
    <s v=";"/>
    <s v="BR"/>
    <s v="PRINCIPAL GP"/>
    <s v="USD"/>
    <s v=""/>
    <s v=""/>
    <s v=""/>
    <s v=""/>
    <s v="1"/>
    <s v="1"/>
    <s v=""/>
    <s v=""/>
    <s v="0"/>
    <s v=""/>
    <s v=""/>
    <s v=""/>
    <s v=""/>
    <s v=""/>
    <s v=""/>
    <s v=""/>
  </r>
  <r>
    <d v="2024-12-01T00:00:00"/>
    <x v="5"/>
    <n v="173852"/>
    <s v="APTIV Shipment delay"/>
    <s v="GM"/>
    <d v="2024-12-10T00:00:00"/>
    <s v="Pinhal"/>
    <s v="Outbound Premium"/>
    <n v="464.72"/>
    <n v="464.72"/>
    <n v="6.5032934719591313E-4"/>
    <s v="PC-Plant PC Resp"/>
    <s v="Normal"/>
    <s v="GENERAL MOTORS DO BRASIL LTDA-701239"/>
    <s v="APTIV MANUFATURA E SERVICOS DE-727173"/>
    <s v="Atraso de entrega do EDI"/>
    <s v="TRANSPORTADORA PITUTA"/>
    <s v="PTA-00201994"/>
    <s v="52183937 ;"/>
    <s v=";"/>
    <s v=";"/>
    <s v="Aptiv"/>
    <s v="Premium - Productive"/>
    <s v="maria.luiza.ferreira@aptiv.com"/>
    <s v="2024-12-10T10:42:26.52"/>
    <s v="2024-12-20T01:08:34.06"/>
    <s v="SA"/>
    <s v="Closed Not Recovered"/>
    <s v="0"/>
    <s v=""/>
    <s v="0"/>
    <s v="2024-12-10T00:00:00"/>
    <s v="10010"/>
    <s v="Q18"/>
    <s v=""/>
    <s v="1932.09"/>
    <s v="Non-Recoverable"/>
    <s v=""/>
    <s v="2321.81"/>
    <s v="BRL"/>
    <s v="JOSE MONFARDINI N 3 845 LOTEAMENTO"/>
    <s v="ESPIRITO SANTO DO PINHAL"/>
    <s v="727173"/>
    <s v="BR"/>
    <s v="SA"/>
    <s v="SP"/>
    <s v="13990000"/>
    <s v="AVENIDA GOIAS 1805"/>
    <s v="SAO CAETANO DO SUL"/>
    <s v="701239"/>
    <s v="BR"/>
    <s v="SA"/>
    <s v="SP"/>
    <s v="09550-900"/>
    <s v="SPS"/>
    <s v="Approved"/>
    <s v="Edilson, Geraldo"/>
    <s v="2024-12-10T01:42:16.00"/>
    <s v="0"/>
    <s v="TRANSPORTADORA PITUTA"/>
    <s v="ESP-001075227/24"/>
    <s v=""/>
    <s v="Aptiv"/>
    <s v=""/>
    <s v="Personal Estimate"/>
    <s v="Invoice"/>
    <s v=""/>
    <s v=""/>
    <s v="0 Days 2 Hr 59 Min "/>
    <s v="500"/>
    <s v="Approved -  ;; Approved -  ;; Approved -  ;"/>
    <s v="464.72"/>
    <s v="464.72"/>
    <s v=";"/>
    <s v=";"/>
    <s v=";"/>
    <s v="BR"/>
    <s v="ENGINE 2"/>
    <s v="BRL"/>
    <s v=""/>
    <s v=""/>
    <s v=""/>
    <s v=""/>
    <s v="0.20015212"/>
    <s v="0.20015212"/>
    <s v=""/>
    <s v=""/>
    <s v="0"/>
    <s v=""/>
    <s v=""/>
    <s v=""/>
    <s v=""/>
    <s v=""/>
    <s v=""/>
    <s v=""/>
  </r>
  <r>
    <d v="2024-12-01T00:00:00"/>
    <x v="0"/>
    <n v="173871"/>
    <s v="Project - prototypes/ samples - recovered"/>
    <s v="Stellantis"/>
    <d v="2024-12-10T00:00:00"/>
    <s v="Paraisopolis"/>
    <s v="Inbound Premium"/>
    <n v="210"/>
    <n v="210"/>
    <n v="2.9387408097594623E-4"/>
    <s v="E1P-Prototypes/Samples"/>
    <s v="Cost Recovery"/>
    <s v="APTIV MANUFATURA E SERVICOS DE-724381"/>
    <s v="GRUPO ANTOLIN BESANCON-7009596"/>
    <s v="Parts for project development. Freight will be absorbed at the 1065-24 quotation."/>
    <s v="DHL Express SA"/>
    <s v="PTA-00201985"/>
    <s v="35812134;"/>
    <s v=";"/>
    <s v=";"/>
    <s v="Aptiv"/>
    <s v="Premium - Productive"/>
    <s v="Stefany.Tressoldi@aptiv.com"/>
    <s v="2024-12-10T11:38:30.25"/>
    <s v="2024-12-10T01:29:13.00"/>
    <s v="SA"/>
    <s v="Closed Recovered"/>
    <s v="0"/>
    <s v=""/>
    <s v="210"/>
    <s v=""/>
    <s v="10012"/>
    <s v="Q11"/>
    <s v=""/>
    <s v="210"/>
    <s v="Recoverable"/>
    <s v=""/>
    <s v="210"/>
    <s v="USD"/>
    <s v="8 RUE GERARD MANTION"/>
    <s v="BESANCON"/>
    <s v="7009596"/>
    <s v="FR"/>
    <s v="EMEA"/>
    <s v="25"/>
    <s v="25000"/>
    <s v="AVENIDA AVELINO RIBEIRO, 900"/>
    <s v="PARAISOPOLIS"/>
    <s v="724381"/>
    <s v="BR"/>
    <s v="SA"/>
    <s v="MG"/>
    <s v="37660-000"/>
    <s v="SPS"/>
    <s v="Approved"/>
    <s v="Carvalho, Eliane R"/>
    <s v="2024-12-10T01:29:13.00"/>
    <s v="0"/>
    <s v=""/>
    <s v=""/>
    <s v=""/>
    <s v="Aptiv"/>
    <s v=""/>
    <s v="Invoice"/>
    <s v="Invoice"/>
    <s v=""/>
    <s v=""/>
    <s v="0 Days 1 Hr 50 Min "/>
    <s v="250"/>
    <s v="Approved -  ;; Approved -  ;"/>
    <s v="210"/>
    <s v="210"/>
    <s v=";"/>
    <s v=";"/>
    <s v=";"/>
    <s v="BR"/>
    <s v="KZERO PL8"/>
    <s v="USD"/>
    <s v=""/>
    <s v=""/>
    <s v=""/>
    <s v=""/>
    <s v="1"/>
    <s v="1"/>
    <s v=""/>
    <s v=""/>
    <s v="0"/>
    <s v=""/>
    <s v=""/>
    <s v=""/>
    <s v=""/>
    <s v="465324900"/>
    <s v=""/>
    <s v=""/>
  </r>
  <r>
    <d v="2024-12-01T00:00:00"/>
    <x v="5"/>
    <n v="173983"/>
    <s v="APTIV Shipment delay"/>
    <s v="VW"/>
    <d v="2024-12-10T00:00:00"/>
    <s v="Pinhal"/>
    <s v="Outbound Premium"/>
    <n v="2625.94"/>
    <n v="2625.94"/>
    <n v="3.6747414485617919E-3"/>
    <s v="PC-Plant PC Resp"/>
    <s v="Normal"/>
    <s v="VOLKSWAGEN ARGENTINA S A-763780"/>
    <s v="APTIV MANUFATURA E SERVICOS DE-727173"/>
    <s v="Atraso de entrega ao cliente e risco de parada"/>
    <s v="Other SA"/>
    <s v="PTA-00203187"/>
    <s v="2GJ970704;"/>
    <s v=";"/>
    <s v=";"/>
    <s v="Aptiv"/>
    <s v="Premium - Productive"/>
    <s v="maria.luiza.ferreira@aptiv.com"/>
    <s v="2024-12-10T06:53:20.20"/>
    <s v="2024-12-20T03:10:16.27"/>
    <s v="SA"/>
    <s v="Closed Not Recovered"/>
    <s v="0"/>
    <s v=""/>
    <s v="2625.94"/>
    <s v="2024-12-10T00:00:00"/>
    <s v="10010"/>
    <s v="Q18"/>
    <s v=""/>
    <s v="2625.94"/>
    <s v="Non-Recoverable"/>
    <s v=""/>
    <s v="2625.94"/>
    <s v="USD"/>
    <s v="JOSE MONFARDINI N 3 845 LOTEAMENTO"/>
    <s v="ESPIRITO SANTO DO PINHAL"/>
    <s v="727173"/>
    <s v="BR"/>
    <s v="SA"/>
    <s v="SP"/>
    <s v="13990000"/>
    <s v="DELCASSE Y AVENIDA HENRY FORD"/>
    <s v="PACHECO"/>
    <s v="763780"/>
    <s v="AR"/>
    <s v="SA"/>
    <s v="01"/>
    <s v="B1610BKK"/>
    <s v="SPS"/>
    <s v="Approved"/>
    <s v="Flores, Lorena"/>
    <s v="2024-12-17T05:29:19.00"/>
    <s v="0"/>
    <s v="Other SA"/>
    <s v="BR-7329.00624"/>
    <s v=""/>
    <s v="Aptiv"/>
    <s v=""/>
    <s v="Personal Estimate"/>
    <s v="Invoice"/>
    <s v=""/>
    <s v=""/>
    <s v="6 Days 22 Hr 35 Min "/>
    <s v=""/>
    <s v="Approved -  ;; Approved -  ;; Approved -  ;; Approved -  ;; Approved - Approved by Teams 12/17. ;"/>
    <s v="2625.94"/>
    <s v="2625.94"/>
    <s v=";"/>
    <s v=";"/>
    <s v=";"/>
    <s v="BR"/>
    <s v="MOTOR TAOS"/>
    <s v="USD"/>
    <s v=""/>
    <s v=""/>
    <s v=""/>
    <s v=""/>
    <s v="1"/>
    <s v="1"/>
    <s v=""/>
    <s v=""/>
    <s v="0"/>
    <s v=""/>
    <s v=""/>
    <s v=""/>
    <s v=""/>
    <s v=""/>
    <s v=""/>
    <s v=""/>
  </r>
  <r>
    <d v="2024-12-01T00:00:00"/>
    <x v="3"/>
    <n v="173970"/>
    <s v="Customer reschedule"/>
    <s v="PSA"/>
    <d v="2024-12-11T00:00:00"/>
    <s v="Paraisopolis"/>
    <s v="Inbound Premium"/>
    <n v="501.35"/>
    <n v="445"/>
    <n v="7.0158938332043168E-4"/>
    <s v="S2-External Customer driven schedule changes"/>
    <s v="Cost Recovery Pending"/>
    <s v="APTIV MANUFATURA E SERVICOS DE-733223"/>
    <s v="APTIV CENTEC I (FW98)-725544"/>
    <s v="REPROGRAMA DO CLIENTE"/>
    <s v="DHL Express SA"/>
    <s v="PTA-00202122"/>
    <s v="33257537;"/>
    <s v=";"/>
    <s v=";"/>
    <s v="Customer"/>
    <s v="Premium - Productive"/>
    <s v="Moraes.Arnaldo@aptiv.com"/>
    <s v="2024-12-10T04:38:49.35"/>
    <s v="2024-12-17T12:15:24.65"/>
    <s v="SA"/>
    <s v="Open"/>
    <s v="0"/>
    <s v=""/>
    <s v="501.35"/>
    <s v=""/>
    <s v="10012"/>
    <s v="Q11"/>
    <s v=""/>
    <s v="501.35"/>
    <s v="Recoverable"/>
    <s v=""/>
    <s v="445"/>
    <s v="USD"/>
    <s v="CARRETERA SALTILLO PIEDRAS NEGRAS K"/>
    <s v="RAMOS ARIZPE"/>
    <s v="725544"/>
    <s v="MX"/>
    <s v="NA"/>
    <s v="COA"/>
    <s v="25900"/>
    <s v="AVENIDA AVELINO RIBEIRO, 900"/>
    <s v="PARAISOPOLIS"/>
    <s v="733223"/>
    <s v="BR"/>
    <s v="SA"/>
    <s v="MG"/>
    <s v="37660-000"/>
    <s v="SPS"/>
    <s v="Approved"/>
    <s v="Edilson, Geraldo"/>
    <s v="2024-12-10T07:50:52.00"/>
    <s v="0"/>
    <s v=""/>
    <s v="1902515053"/>
    <s v=""/>
    <s v="Customer"/>
    <s v=""/>
    <s v="Invoice"/>
    <s v="Invoice"/>
    <s v="PSA"/>
    <s v=""/>
    <s v="0 Days 3 Hr 12 Min "/>
    <s v="500"/>
    <s v="Approved -  ;; Approved -  ;; Approved -  ;"/>
    <s v="501.35"/>
    <s v="501.35"/>
    <s v=";"/>
    <s v=";"/>
    <s v=";"/>
    <s v="BR"/>
    <s v="CC22/CC24/SMART"/>
    <s v="USD"/>
    <s v=""/>
    <s v=""/>
    <s v=""/>
    <s v="RECUPERAÇÃO DOS CUSTOS SENDO NEGOCIADO COM CLIENTE"/>
    <s v="1"/>
    <s v="1"/>
    <s v=""/>
    <s v=""/>
    <s v="0"/>
    <s v=""/>
    <s v=""/>
    <s v=""/>
    <s v=""/>
    <s v=""/>
    <s v=""/>
    <s v=""/>
  </r>
  <r>
    <d v="2024-12-01T00:00:00"/>
    <x v="12"/>
    <n v="174198"/>
    <s v="Port delay + vessel delay"/>
    <s v="GM"/>
    <d v="2024-12-11T00:00:00"/>
    <s v="Pinhal"/>
    <s v="Inbound Premium"/>
    <n v="410.71"/>
    <n v="410.71"/>
    <n v="5.7474773236967089E-4"/>
    <s v="PORT-PORT DELAYS / STRIKE"/>
    <s v="Normal"/>
    <s v="APTIV MANUFATURA E SERVICOS DE-727173"/>
    <s v="Empresa de Transportes Covre-Dummy"/>
    <s v="Emergencial com a Covre, risco de parada de linha devido ao atraso de ETA do Navio MSC DOUALA."/>
    <s v="EMPRESA DE TRANSPORTES COVRE"/>
    <s v="PTA-00202266"/>
    <s v="35043291;"/>
    <s v=";"/>
    <s v=";"/>
    <s v="Aptiv"/>
    <s v="Premium - Productive"/>
    <s v="rodrigo.perez@aptiv.com"/>
    <s v="2024-12-11T11:32:18.58"/>
    <s v="2025-01-02T05:28:26.69"/>
    <s v="SA"/>
    <s v="Closed Not Recovered"/>
    <s v="0"/>
    <s v=""/>
    <s v="410.71"/>
    <s v="2024-12-11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12-11T03:22:21.00"/>
    <s v="0"/>
    <s v="EMPRESA DE TRANSPORTES COVRE"/>
    <s v="EMERGENCIAL"/>
    <s v=""/>
    <s v="Significant_event"/>
    <s v=""/>
    <s v="Personal Estimate"/>
    <s v="Personal Estimate"/>
    <s v=""/>
    <s v=""/>
    <s v="0 Days 3 Hr 50 Min "/>
    <s v="500"/>
    <s v="Approved -  ;; Approved -  ;; Approved -  ;"/>
    <s v="410.71"/>
    <s v="410.71"/>
    <s v=";"/>
    <s v=";"/>
    <s v=";"/>
    <s v="BR"/>
    <s v="BODY"/>
    <s v="USD"/>
    <s v=""/>
    <s v=""/>
    <s v=""/>
    <s v=""/>
    <s v="1"/>
    <s v="1"/>
    <s v=""/>
    <s v=""/>
    <s v="0"/>
    <s v=""/>
    <s v=""/>
    <s v=""/>
    <s v=""/>
    <s v=""/>
    <s v=""/>
    <s v=""/>
  </r>
  <r>
    <d v="2024-12-01T00:00:00"/>
    <x v="0"/>
    <n v="174208"/>
    <s v="Project - prototypes/ samples"/>
    <s v="Stellantis"/>
    <d v="2024-12-11T00:00:00"/>
    <s v="Paraisopolis"/>
    <s v="Inbound Premium"/>
    <n v="3500"/>
    <n v="3500"/>
    <n v="4.8979013495991045E-3"/>
    <s v="E1P-Prototypes/Samples"/>
    <s v="Normal"/>
    <s v="APTIV MANUFATURA E SERVICOS DE-724381"/>
    <s v="SAK AUTO KABEL AG-1015110"/>
    <s v="Frete necessario devido a reprograma do cliente de 96 peças, custo será absorvido pelo projeto, aprovado pelo PM. "/>
    <s v="DHL Express SA"/>
    <s v="PTA-00203189"/>
    <s v="35848983;"/>
    <s v=";"/>
    <s v=";"/>
    <s v="Aptiv"/>
    <s v="Premium - Productive"/>
    <s v="Stefany.Tressoldi@aptiv.com"/>
    <s v="2024-12-11T12:53:04.17"/>
    <s v="2024-12-17T05:29:48.00"/>
    <s v="SA"/>
    <s v="Open"/>
    <s v="0"/>
    <s v=""/>
    <s v="0"/>
    <s v=""/>
    <s v="10012"/>
    <s v="Q11"/>
    <s v=""/>
    <s v=""/>
    <s v="Recoverable"/>
    <s v=""/>
    <s v="3500"/>
    <s v=""/>
    <s v="RUE ADOLPHE GANDON 18"/>
    <s v="COURGENAY"/>
    <s v="1015110"/>
    <s v="CH"/>
    <s v="EMEA"/>
    <s v="JU"/>
    <s v="2950"/>
    <s v="AVENIDA AVELINO RIBEIRO, 900"/>
    <s v="PARAISOPOLIS"/>
    <s v="724381"/>
    <s v="BR"/>
    <s v="SA"/>
    <s v="MG"/>
    <s v="37660-000"/>
    <s v="SPS"/>
    <s v="Approved"/>
    <s v="Flores, Lorena"/>
    <s v="2024-12-17T05:29:48.00"/>
    <s v="0"/>
    <s v=""/>
    <s v=""/>
    <s v=""/>
    <s v="Aptiv"/>
    <s v=""/>
    <s v="Invoice"/>
    <s v=""/>
    <s v=""/>
    <s v=""/>
    <s v="6 Days 4 Hr 36 Min "/>
    <s v=""/>
    <s v="Approved -  ;; Approved -  ;; Approved -  ;; Approved -  ;; Approved - Approved by Teams 12/17. ;"/>
    <s v="3500"/>
    <s v="3500"/>
    <s v=";"/>
    <s v=";"/>
    <s v=";"/>
    <s v="BR"/>
    <s v="KZERO PL8"/>
    <s v="USD"/>
    <s v=""/>
    <s v=""/>
    <s v=""/>
    <s v=""/>
    <s v="1"/>
    <s v=""/>
    <s v=""/>
    <s v=""/>
    <s v="0"/>
    <s v=""/>
    <s v=""/>
    <s v=""/>
    <s v=""/>
    <s v="322804170"/>
    <s v=""/>
    <s v=""/>
  </r>
  <r>
    <d v="2024-12-01T00:00:00"/>
    <x v="12"/>
    <n v="174057"/>
    <s v="Port delay + vessel delay"/>
    <s v="DAIMLER"/>
    <d v="2024-12-12T00:00:00"/>
    <s v="Paraisopolis"/>
    <s v="Inbound Premium"/>
    <n v="308.87"/>
    <n v="276"/>
    <n v="4.3223279710019293E-4"/>
    <s v="PORT-PORT DELAYS / STRIKE"/>
    <s v="Normal"/>
    <s v="APTIV MANUFATURA E SERVICOS DE-724381"/>
    <s v="WOCO GMBH &amp; CO. KG-1081951"/>
    <s v="ATRASO DE NAVIO"/>
    <s v="DHL Express SA"/>
    <s v="PTA-00202553"/>
    <s v="10768799;"/>
    <s v=";"/>
    <s v=";"/>
    <s v="Aptiv"/>
    <s v="Premium - Productive"/>
    <s v="Moraes.Arnaldo@aptiv.com"/>
    <s v="2024-12-10T06:23:08.49"/>
    <s v="2024-12-17T12:19:46.65"/>
    <s v="SA"/>
    <s v="Closed Not Recovered"/>
    <s v="0"/>
    <s v=""/>
    <s v="308.87"/>
    <s v=""/>
    <s v="10012"/>
    <s v="Q11"/>
    <s v=""/>
    <s v="308.87"/>
    <s v="Non-Recoverable"/>
    <s v=""/>
    <s v="276"/>
    <s v="USD"/>
    <s v="HANAUER LANDSTR. 16"/>
    <s v="BAD SODEN-SALMUENSTER"/>
    <s v="1081951"/>
    <s v="DE"/>
    <s v="EMEA"/>
    <s v="HE"/>
    <s v="63628"/>
    <s v="AVENIDA AVELINO RIBEIRO, 900"/>
    <s v="PARAISOPOLIS"/>
    <s v="724381"/>
    <s v="BR"/>
    <s v="SA"/>
    <s v="MG"/>
    <s v="37660-000"/>
    <s v="SPS"/>
    <s v="Approved"/>
    <s v="Edilson, Geraldo"/>
    <s v="2024-12-12T07:40:59.00"/>
    <s v="0"/>
    <s v=""/>
    <s v="1394675026"/>
    <s v=""/>
    <s v="Significant_event"/>
    <s v=""/>
    <s v="Invoice"/>
    <s v="Invoice"/>
    <s v=""/>
    <s v=""/>
    <s v="2 Days 1 Hr 17 Min "/>
    <s v="500"/>
    <s v="Approved -  ;; Approved -  ;; Approved -  ;"/>
    <s v="308.87"/>
    <s v="308.87"/>
    <s v=";"/>
    <s v=";"/>
    <s v=";"/>
    <s v="BR"/>
    <s v="10768799"/>
    <s v="USD"/>
    <s v=""/>
    <s v=""/>
    <s v=""/>
    <s v="10768800"/>
    <s v="1"/>
    <s v="1"/>
    <s v=""/>
    <s v=""/>
    <s v="0"/>
    <s v=""/>
    <s v=""/>
    <s v=""/>
    <s v=""/>
    <s v="315762786"/>
    <s v=""/>
    <s v=""/>
  </r>
  <r>
    <d v="2024-12-01T00:00:00"/>
    <x v="12"/>
    <n v="174201"/>
    <s v="Port delay + vessel delay"/>
    <s v="VW"/>
    <d v="2024-12-12T00:00:00"/>
    <s v="Pinhal"/>
    <s v="Inbound Premium"/>
    <n v="410.71"/>
    <n v="410.71"/>
    <n v="5.7474773236967089E-4"/>
    <s v="PORT-PORT DELAYS / STRIKE"/>
    <s v="Normal"/>
    <s v="APTIV MANUFATURA E SERVICOS DE-727173"/>
    <s v="Empresa de Transportes Covre-Dummy"/>
    <s v="Emergencial com a Covre, risco de parada de linha devido ao atraso de ETA do Navio MSC ATHENS. Processo M0922/24"/>
    <s v="EMPRESA DE TRANSPORTES COVRE"/>
    <s v="PTA-00202265"/>
    <s v="13804756;"/>
    <s v=";"/>
    <s v=";"/>
    <s v="Aptiv"/>
    <s v="Premium - Productive"/>
    <s v="Guilherme.Lucio@aptiv.com"/>
    <s v="2024-12-11T12:00:29.00"/>
    <s v="2024-12-20T02:46:16.87"/>
    <s v="SA"/>
    <s v="Closed Not Recovered"/>
    <s v="0"/>
    <s v=""/>
    <s v="410.71"/>
    <s v="2024-12-11T00:00:00"/>
    <s v="10010"/>
    <s v="Q18"/>
    <s v=""/>
    <s v="410.71"/>
    <s v="Non-Recoverable"/>
    <s v=""/>
    <s v="410.71"/>
    <s v="USD"/>
    <s v="R. Hercílio Camargo Barbosa, 207"/>
    <s v="Santos"/>
    <s v="Dummy"/>
    <s v="BR"/>
    <s v="SA"/>
    <s v="Sao Paulo"/>
    <s v="11000000"/>
    <s v="JOSE MONFARDINI N 3 845 LOTEAMENTO"/>
    <s v="ESPIRITO SANTO DO PINHAL"/>
    <s v="727173"/>
    <s v="BR"/>
    <s v="SA"/>
    <s v="SP"/>
    <s v="13990000"/>
    <s v="SPS"/>
    <s v="Approved"/>
    <s v="Edilson, Geraldo"/>
    <s v="2024-12-11T03:22:19.00"/>
    <s v="0"/>
    <s v="EMPRESA DE TRANSPORTES COVRE"/>
    <s v="EMERGENCIAL"/>
    <s v=""/>
    <s v="Significant_event"/>
    <s v=""/>
    <s v="Personal Estimate"/>
    <s v="Personal Estimate"/>
    <s v=""/>
    <s v=""/>
    <s v="0 Days 3 Hr 21 Min "/>
    <s v="500"/>
    <s v="Approved -  ;; Approved -  ;; Approved -  ;"/>
    <s v="410.71"/>
    <s v="410.71"/>
    <s v=";"/>
    <s v=";"/>
    <s v=";"/>
    <s v="BR"/>
    <s v="PRINCIPAL GP"/>
    <s v="USD"/>
    <s v=""/>
    <s v=""/>
    <s v=""/>
    <s v=""/>
    <s v="1"/>
    <s v="1"/>
    <s v=""/>
    <s v=""/>
    <s v="0"/>
    <s v=""/>
    <s v=""/>
    <s v=""/>
    <s v=""/>
    <s v=""/>
    <s v=""/>
    <s v=""/>
  </r>
  <r>
    <d v="2024-12-01T00:00:00"/>
    <x v="12"/>
    <n v="174261"/>
    <s v="Port delay + vessel delay"/>
    <s v="FIAT"/>
    <d v="2024-12-13T00:00:00"/>
    <s v="Ouros"/>
    <s v="Inbound Premium"/>
    <n v="2144.5300000000002"/>
    <n v="1816"/>
    <n v="3.0010561089302192E-3"/>
    <s v="PORT-PORT DELAYS / STRIKE"/>
    <s v="Normal"/>
    <s v="APTIV MANUFATURA E SERVICOS DE-743893"/>
    <s v="NEXANS INTERCABLO SPA-1033748"/>
    <s v="DELAY OF VESSEL"/>
    <s v="DHL Express SA"/>
    <s v="PTA-00203188"/>
    <s v="M5562101;"/>
    <s v=";"/>
    <s v=";"/>
    <s v="Aptiv"/>
    <s v="Premium - Productive"/>
    <s v="Moraes.Arnaldo@aptiv.com"/>
    <s v="2024-12-11T04:18:17.18"/>
    <s v="2024-12-26T02:27:55.59"/>
    <s v="SA"/>
    <s v="Closed Not Recovered"/>
    <s v="0"/>
    <s v=""/>
    <s v="2144.53"/>
    <s v=""/>
    <s v="10023"/>
    <s v="Q11"/>
    <s v=""/>
    <s v="2144.53"/>
    <s v="Non-Recoverable"/>
    <s v=""/>
    <s v="1816"/>
    <s v="USD"/>
    <s v="VIA PIEMONTE 20"/>
    <s v="PIOLTELLO"/>
    <s v="1033748"/>
    <s v="IT"/>
    <s v="EMEA"/>
    <s v="MI"/>
    <s v="20096"/>
    <s v="TV ANTONIO E FONSECA 250 BAIRRO"/>
    <s v="CONCEICAO DOS OUROS"/>
    <s v="743893"/>
    <s v="BR"/>
    <s v="SA"/>
    <s v="MG"/>
    <s v="37548-000"/>
    <s v="SPS"/>
    <s v="Approved"/>
    <s v="Flores, Lorena"/>
    <s v="2024-12-17T05:29:31.00"/>
    <s v="0"/>
    <s v=""/>
    <s v="7651113116"/>
    <s v=""/>
    <s v="Significant_event"/>
    <s v=""/>
    <s v="Invoice"/>
    <s v="Invoice"/>
    <s v=""/>
    <s v=""/>
    <s v="6 Days 1 Hr 11 Min "/>
    <s v=""/>
    <s v="Approved -  ;; Approved -  ;; Approved -  ;; Approved -  ;; Approved - Approved by Teams 12/17. ;"/>
    <s v="2144.53"/>
    <s v="2144.53"/>
    <s v=";"/>
    <s v=";"/>
    <s v=";"/>
    <s v="BR"/>
    <s v="VÃO MOTOR"/>
    <s v="USD"/>
    <s v=""/>
    <s v=""/>
    <s v=""/>
    <s v=""/>
    <s v="1"/>
    <s v="1"/>
    <s v=""/>
    <s v=""/>
    <s v="0"/>
    <s v=""/>
    <s v=""/>
    <s v=""/>
    <s v=""/>
    <s v="738162205"/>
    <s v=""/>
    <s v=""/>
  </r>
  <r>
    <d v="2024-12-01T00:00:00"/>
    <x v="7"/>
    <n v="174557"/>
    <s v="Stock divergence"/>
    <s v="JOHN DEERE"/>
    <d v="2024-12-13T00:00:00"/>
    <s v="Paraisopolis"/>
    <s v="Inbound Premium"/>
    <n v="56.41"/>
    <n v="52.8"/>
    <n v="7.8940175751681559E-5"/>
    <s v="PC-Plant PC Resp"/>
    <s v="Normal"/>
    <s v="APTIV MANUFATURA E SERVICOS DE-724381"/>
    <s v="APTIV CENTEC III (FW84)-725455"/>
    <s v="DIVERGENCIA DE ESTOQUE"/>
    <s v="DHL Express SA"/>
    <s v="PTA-00203040"/>
    <s v="12103514;"/>
    <s v=";"/>
    <s v=";"/>
    <s v="Aptiv"/>
    <s v="Premium - Productive"/>
    <s v="Moraes.Arnaldo@aptiv.com"/>
    <s v="2024-12-12T06:19:26.50"/>
    <s v="2024-12-17T12:22:08.67"/>
    <s v="SA"/>
    <s v="Closed Not Recovered"/>
    <s v="0"/>
    <s v=""/>
    <s v="56.41"/>
    <s v=""/>
    <s v="10012"/>
    <s v="Q11"/>
    <s v=""/>
    <s v="56.41"/>
    <s v="Non-Recoverable"/>
    <s v=""/>
    <s v="52.8"/>
    <s v="USD"/>
    <s v="BOULEVARD ALPHA #955"/>
    <s v="RAMOS ARIZPE"/>
    <s v="725455"/>
    <s v="MX"/>
    <s v="NA"/>
    <s v="COA"/>
    <s v="25903"/>
    <s v="AVENIDA AVELINO RIBEIRO, 900"/>
    <s v="PARAISOPOLIS"/>
    <s v="724381"/>
    <s v="BR"/>
    <s v="SA"/>
    <s v="MG"/>
    <s v="37660-000"/>
    <s v="SPS"/>
    <s v="Approved"/>
    <s v="Carvalho, Eliane R"/>
    <s v="2024-12-16T07:05:57.00"/>
    <s v="0"/>
    <s v=""/>
    <s v="5496535564"/>
    <s v=""/>
    <s v="Aptiv"/>
    <s v=""/>
    <s v="Invoice"/>
    <s v="Invoice"/>
    <s v=""/>
    <s v=""/>
    <s v="4 Days 0 Hr 46 Min "/>
    <s v="250"/>
    <s v="Approved -  ;; Approved -  ;"/>
    <s v="56.41"/>
    <s v="56.41"/>
    <s v=";"/>
    <s v=";"/>
    <s v=";"/>
    <s v="BR"/>
    <s v="8R"/>
    <s v="USD"/>
    <s v=""/>
    <s v=""/>
    <s v=""/>
    <s v=""/>
    <s v="1"/>
    <s v="1"/>
    <s v=""/>
    <s v=""/>
    <s v="0"/>
    <s v=""/>
    <s v=""/>
    <s v=""/>
    <s v=""/>
    <s v=""/>
    <s v=""/>
    <s v=""/>
  </r>
  <r>
    <d v="2024-12-01T00:00:00"/>
    <x v="12"/>
    <n v="174578"/>
    <s v="Port delay + vessel delay"/>
    <s v="FIAT"/>
    <d v="2024-12-13T00:00:00"/>
    <s v="Paraisopolis"/>
    <s v="Inbound Premium"/>
    <n v="480"/>
    <n v="480"/>
    <n v="6.7171218508787719E-4"/>
    <s v="PORT-PORT DELAYS / STRIKE"/>
    <s v="Normal"/>
    <s v="APTIV MANUFATURA E SERVICOS DE-724381"/>
    <s v="santos-Dummy"/>
    <s v="Atraso atracação Navio em Santos - Congestionamento dos Portos - Navio MSC ATHENS - PROCESSO M0926/24"/>
    <s v="EMPRESA DE TRANSPORTES COVRE"/>
    <s v="PTA-00202888"/>
    <s v="10763018;"/>
    <s v=";"/>
    <s v=";"/>
    <s v="Aptiv"/>
    <s v="Premium - Productive"/>
    <s v="lua.barbosa.ribeiro@aptiv.com"/>
    <s v="2024-12-12T08:10:05.09"/>
    <s v="2024-12-16T12:49:38.00"/>
    <s v="SA"/>
    <s v="Closed Not Recovered"/>
    <s v="0"/>
    <s v=""/>
    <s v="0"/>
    <s v="2024-12-16T00:00:00"/>
    <s v="10012"/>
    <s v="Q11"/>
    <s v=""/>
    <s v=""/>
    <s v="Non-Recoverable"/>
    <s v=""/>
    <s v="480"/>
    <s v=""/>
    <s v="Porto Santos"/>
    <s v="Santos"/>
    <s v="Dummy"/>
    <s v="BR"/>
    <s v="SA"/>
    <s v="São Paulo"/>
    <s v="1"/>
    <s v="AVENIDA AVELINO RIBEIRO, 900"/>
    <s v="PARAISOPOLIS"/>
    <s v="724381"/>
    <s v="BR"/>
    <s v="SA"/>
    <s v="MG"/>
    <s v="37660-000"/>
    <s v="SPS"/>
    <s v="Approved"/>
    <s v="Edilson, Geraldo"/>
    <s v="2024-12-16T12:49:38.00"/>
    <s v="0"/>
    <s v=""/>
    <s v=""/>
    <s v=""/>
    <s v="Significant_event"/>
    <s v=""/>
    <s v="Invoice"/>
    <s v=""/>
    <s v=""/>
    <s v=""/>
    <s v="3 Days 4 Hr 39 Min "/>
    <s v="500"/>
    <s v="Approved -  ;; Approved -  ;; Approved -  ;"/>
    <s v="480"/>
    <s v="480"/>
    <s v=";"/>
    <s v=";"/>
    <s v=";"/>
    <s v="BR"/>
    <s v="10763018"/>
    <s v="USD"/>
    <s v=""/>
    <s v=""/>
    <s v=""/>
    <s v=""/>
    <s v="1"/>
    <s v=""/>
    <s v=""/>
    <s v=""/>
    <s v="0"/>
    <s v=""/>
    <s v=""/>
    <s v=""/>
    <s v=""/>
    <s v=""/>
    <s v=""/>
    <s v=""/>
  </r>
  <r>
    <d v="2024-12-01T00:00:00"/>
    <x v="3"/>
    <n v="175169"/>
    <s v="Customer reschedule"/>
    <s v="PSA"/>
    <d v="2024-12-16T00:00:00"/>
    <s v="Paraisopolis"/>
    <s v="Inbound Premium"/>
    <n v="226.32"/>
    <n v="226.32"/>
    <n v="3.1671229526893406E-4"/>
    <s v="PC-Plant PC Resp"/>
    <s v="Normal"/>
    <s v="Paraisopolis-10012"/>
    <s v="PACIFIC FOCUS INC-1061901"/>
    <s v="Reprograma dentro do protocolo Logistico"/>
    <s v="DHL Express SA"/>
    <s v="PTA-00203043"/>
    <s v="15458481;"/>
    <s v=";"/>
    <s v=";"/>
    <s v="Aptiv"/>
    <s v="Premium - Productive"/>
    <s v="rodrigo.fernandes@aptiv.com"/>
    <s v="2024-12-16T06:58:13.02"/>
    <s v="2024-12-16T07:07:21.00"/>
    <s v="SA"/>
    <s v="Closed Not Recovered"/>
    <s v="0"/>
    <s v=""/>
    <s v="0"/>
    <s v=""/>
    <s v="10012"/>
    <s v="Q11"/>
    <s v=""/>
    <s v=""/>
    <s v="Non-Recoverable"/>
    <s v=""/>
    <s v="226.32"/>
    <s v=""/>
    <s v="13904 EQUITABLE RD"/>
    <s v="CERRITOS"/>
    <s v="1061901"/>
    <s v="US"/>
    <s v="NA"/>
    <s v="CA"/>
    <s v="90703-1013"/>
    <s v="Av. Avelino Ribeiro, 900"/>
    <s v="PARAISOPOLIS"/>
    <s v="10012"/>
    <s v="BR"/>
    <s v="SA"/>
    <s v="Minas Gerais"/>
    <s v="37660-000"/>
    <s v="SPS"/>
    <s v="Approved"/>
    <s v="Carvalho, Eliane R"/>
    <s v="2024-12-16T07:07:21.00"/>
    <s v="0"/>
    <s v=""/>
    <s v=""/>
    <s v=""/>
    <s v="Aptiv"/>
    <s v=""/>
    <s v="Invoice"/>
    <s v=""/>
    <s v=""/>
    <s v=""/>
    <s v="0 Days 0 Hr 9 Min "/>
    <s v="250"/>
    <s v="Approved -  ;; Approved -  ;"/>
    <s v="226.32"/>
    <s v="226.32"/>
    <s v=";"/>
    <s v=";"/>
    <s v=";"/>
    <s v="BR"/>
    <s v="CCB SMART"/>
    <s v="USD"/>
    <s v=""/>
    <s v=""/>
    <s v=""/>
    <s v="Reprograma dentro do protocolo Logistico: 15458481, 33345928, 35448245."/>
    <s v="1"/>
    <s v=""/>
    <s v=""/>
    <s v=""/>
    <s v="0"/>
    <s v=""/>
    <s v=""/>
    <s v=""/>
    <s v=""/>
    <s v="999103825"/>
    <s v=""/>
    <s v=""/>
  </r>
  <r>
    <d v="2024-12-01T00:00:00"/>
    <x v="1"/>
    <n v="173593"/>
    <s v="Ergonomic issues"/>
    <s v="GM"/>
    <d v="2024-12-17T00:00:00"/>
    <s v="Pinhal"/>
    <s v="Inbound Premium"/>
    <n v="50"/>
    <n v="50"/>
    <n v="6.9970019279987203E-5"/>
    <s v="PC-Plant PC Resp"/>
    <s v="Normal"/>
    <s v="APTIV MANUFATURA E SERVICOS DE-727173"/>
    <s v="APTIV SERVICES DEUTSCHLAND GMBH-1089132"/>
    <s v="Aéreo necessário devido a problemas de ergonomia com o selo atual 15324974."/>
    <s v="DHL Express SA"/>
    <s v="PTA-00203042"/>
    <s v="15366063;"/>
    <s v=";"/>
    <s v=";"/>
    <s v="Aptiv"/>
    <s v="Premium - Productive"/>
    <s v="rodrigo.perez@aptiv.com"/>
    <s v="2024-12-16T01:37:21.42"/>
    <s v="2024-12-16T07:06:42.00"/>
    <s v="SA"/>
    <s v="Closed Not Recovered"/>
    <s v="0"/>
    <s v=""/>
    <s v="0"/>
    <s v="2024-12-16T00:00:00"/>
    <s v="10010"/>
    <s v="Q18"/>
    <s v=""/>
    <s v=""/>
    <s v="Non-Recoverable"/>
    <s v=""/>
    <s v="50"/>
    <s v=""/>
    <s v="AM TECHNOLOGIEPARK 1"/>
    <s v="WUPPERTAL"/>
    <s v="1089132"/>
    <s v="DE"/>
    <s v="EMEA"/>
    <s v="NW"/>
    <s v="42119"/>
    <s v="JOSE MONFARDINI N 3 845 LOTEAMENTO"/>
    <s v="ESPIRITO SANTO DO PINHAL"/>
    <s v="727173"/>
    <s v="BR"/>
    <s v="SA"/>
    <s v="SP"/>
    <s v="13990000"/>
    <s v="SPS"/>
    <s v="Approved"/>
    <s v="Carvalho, Eliane R"/>
    <s v="2024-12-16T07:06:42.00"/>
    <s v="0"/>
    <s v=""/>
    <s v=""/>
    <s v=""/>
    <s v="Aptiv"/>
    <s v=""/>
    <s v="Personal Estimate"/>
    <s v=""/>
    <s v=""/>
    <s v=""/>
    <s v="0 Days 5 Hr 29 Min "/>
    <s v="250"/>
    <s v="Approved -  ;; Approved -  ;"/>
    <s v="50"/>
    <s v="50"/>
    <s v=";"/>
    <s v=";"/>
    <s v=";"/>
    <s v="BR"/>
    <s v="ENGINE"/>
    <s v="USD"/>
    <s v=""/>
    <s v=""/>
    <s v=""/>
    <s v="15366063"/>
    <s v="1"/>
    <s v=""/>
    <s v=""/>
    <s v=""/>
    <s v="0"/>
    <s v=""/>
    <s v=""/>
    <s v=""/>
    <s v=""/>
    <s v="219757144"/>
    <s v=""/>
    <s v=""/>
  </r>
  <r>
    <d v="2024-12-01T00:00:00"/>
    <x v="3"/>
    <n v="175022"/>
    <s v="Customer reschedule"/>
    <s v="PSA"/>
    <d v="2024-12-17T00:00:00"/>
    <s v="Paraisopolis"/>
    <s v="Inbound Premium"/>
    <n v="577.42999999999995"/>
    <n v="379.43"/>
    <n v="8.0805576465686009E-4"/>
    <s v="S2-External Customer driven schedule changes"/>
    <s v="Cost Recovery Pending"/>
    <s v="APTIV MANUFATURA E SERVICOS DE-724381"/>
    <s v="APTIV CENTEC I (FW98)-748611"/>
    <s v="INCREASE OF DEMAND"/>
    <s v="DHL Express SA"/>
    <s v="PTA-00203431"/>
    <s v="33257537;"/>
    <s v=";"/>
    <s v=";"/>
    <s v="Customer"/>
    <s v="Premium - Productive"/>
    <s v="Moraes.Arnaldo@aptiv.com"/>
    <s v="2024-12-16T11:17:09.29"/>
    <s v="2024-12-26T02:32:22.99"/>
    <s v="SA"/>
    <s v="Open"/>
    <s v="0"/>
    <s v=""/>
    <s v="577.43"/>
    <s v=""/>
    <s v="10012"/>
    <s v="Q11"/>
    <s v=""/>
    <s v="577.43"/>
    <s v="Recoverable"/>
    <s v=""/>
    <s v="379.43"/>
    <s v="USD"/>
    <s v="CARRET. SALTILLO-PIEDRAS NEGRAS KM"/>
    <s v="APODACA"/>
    <s v="748611"/>
    <s v="MX"/>
    <s v="NA"/>
    <s v="NL"/>
    <s v="66600"/>
    <s v="AVENIDA AVELINO RIBEIRO, 900"/>
    <s v="PARAISOPOLIS"/>
    <s v="724381"/>
    <s v="BR"/>
    <s v="SA"/>
    <s v="MG"/>
    <s v="37660-000"/>
    <s v="SPS"/>
    <s v="Approved"/>
    <s v="Edilson, Geraldo"/>
    <s v="2024-12-18T11:34:01.00"/>
    <s v="0"/>
    <s v=""/>
    <s v="8296344641"/>
    <s v=""/>
    <s v="Customer"/>
    <s v=""/>
    <s v="Invoice"/>
    <s v="Invoice"/>
    <s v="PSA"/>
    <s v=""/>
    <s v="2 Days 0 Hr 16 Min "/>
    <s v="500"/>
    <s v="Approved -  ;; Approved -  ;; Approved -  ;"/>
    <s v="577.43"/>
    <s v="577.43"/>
    <s v=";"/>
    <s v=";"/>
    <s v=";"/>
    <s v="BR"/>
    <s v="CC22"/>
    <s v="USD"/>
    <s v=""/>
    <s v=""/>
    <s v=""/>
    <s v="RECUPERAÇÃO DOS CUSTOS SENDO NEGOCIADO COM CLIENTE"/>
    <s v="1"/>
    <s v="1"/>
    <s v=""/>
    <s v=""/>
    <s v="0"/>
    <s v=""/>
    <s v=""/>
    <s v=""/>
    <s v=""/>
    <s v=""/>
    <s v=""/>
    <s v=""/>
  </r>
  <r>
    <d v="2024-12-01T00:00:00"/>
    <x v="12"/>
    <n v="175072"/>
    <s v="Port delay + vessel delay"/>
    <s v="VW"/>
    <d v="2024-12-17T00:00:00"/>
    <s v="Pinhal"/>
    <s v="Inbound Premium"/>
    <n v="68.819999999999993"/>
    <n v="68.819999999999993"/>
    <n v="9.6306734536974372E-5"/>
    <s v="PORT-PORT DELAYS / STRIKE"/>
    <s v="Normal"/>
    <s v="APTIV MANUFATURA E SERVICOS DE-728338"/>
    <s v="APTIV SERVICES (IRELAND) LIMITED-7103172"/>
    <s v="Aéreo necessário devido ao atraso de ETA do Navio MSC DAKAR X, primeiro ETA 12/12 e novo ETA 22/12."/>
    <s v="DHL Express SA"/>
    <s v="PTA-00203041"/>
    <s v="47312277;"/>
    <s v=";"/>
    <s v=";"/>
    <s v="Aptiv"/>
    <s v="Premium - Productive"/>
    <s v="rodrigo.perez@aptiv.com"/>
    <s v="2024-12-16T02:36:31.58"/>
    <s v="2024-12-18T07:24:52.82"/>
    <s v="SA"/>
    <s v="Closed Not Recovered"/>
    <s v="0"/>
    <s v=""/>
    <s v="0"/>
    <s v="2024-12-16T00:00:00"/>
    <s v="10010"/>
    <s v="Q18"/>
    <s v=""/>
    <s v="84.82"/>
    <s v="Non-Recoverable"/>
    <s v=""/>
    <s v="68.82"/>
    <s v="USD"/>
    <s v="5 HANOVER QUAY"/>
    <s v="DUBLIN"/>
    <s v="7103172"/>
    <s v="IE"/>
    <s v="EMEA"/>
    <s v="D"/>
    <s v="02 VY79"/>
    <s v="JOSE MONFARDINI N 3 845 LOTEAMENTO"/>
    <s v="ESPIRITO SANTO DO PINHAL"/>
    <s v="728338"/>
    <s v="BR"/>
    <s v="SA"/>
    <s v="SP"/>
    <s v="13990000"/>
    <s v="SPS"/>
    <s v="Approved"/>
    <s v="Carvalho, Eliane R"/>
    <s v="2024-12-16T07:06:21.00"/>
    <s v="0"/>
    <s v="DHL Express SA"/>
    <s v="3415110241"/>
    <s v=""/>
    <s v="Significant_event"/>
    <s v=""/>
    <s v="Personal Estimate"/>
    <s v="Personal Estimate"/>
    <s v=""/>
    <s v=""/>
    <s v="0 Days 4 Hr 29 Min "/>
    <s v="250"/>
    <s v="Approved -  ;; Approved -  ;"/>
    <s v="68.82"/>
    <s v="68.82"/>
    <s v=";"/>
    <s v=";"/>
    <s v=";"/>
    <s v="BR"/>
    <s v="PRINCIPAL GP"/>
    <s v="USD"/>
    <s v=""/>
    <s v=""/>
    <s v=""/>
    <s v=""/>
    <s v="1"/>
    <s v="1"/>
    <s v=""/>
    <s v=""/>
    <s v="0"/>
    <s v=""/>
    <s v=""/>
    <s v=""/>
    <s v=""/>
    <s v="217616996"/>
    <s v=""/>
    <s v=""/>
  </r>
  <r>
    <d v="2024-12-01T00:00:00"/>
    <x v="12"/>
    <n v="175282"/>
    <s v="Port delay + vessel delay"/>
    <s v="FIAT"/>
    <d v="2024-12-17T00:00:00"/>
    <s v="Ouros"/>
    <s v="Inbound Premium"/>
    <n v="480"/>
    <n v="480"/>
    <n v="6.7171218508787719E-4"/>
    <s v="PORT-PORT DELAYS / STRIKE"/>
    <s v="Normal"/>
    <s v="Paraisopolis-10012"/>
    <s v="Porto de Santos-Dummy"/>
    <s v="Atraso de maritimo"/>
    <s v="EMPRESA DE TRANSPORTES COVRE"/>
    <s v="PTA-00203430"/>
    <s v="13846663;"/>
    <s v=";"/>
    <s v=";"/>
    <s v="Aptiv"/>
    <s v="Premium - Productive"/>
    <s v="rodrigo.fernandes@aptiv.com"/>
    <s v="2024-12-17T01:46:18.46"/>
    <s v="2024-12-18T11:33:44.00"/>
    <s v="SA"/>
    <s v="Closed Not Recovered"/>
    <s v="0"/>
    <s v=""/>
    <s v="480"/>
    <s v=""/>
    <s v="10023"/>
    <s v="Q11"/>
    <s v=""/>
    <s v="480"/>
    <s v="Non-Recoverable"/>
    <s v=""/>
    <s v="480"/>
    <s v="USD"/>
    <s v="Santos- SP"/>
    <s v="Santos-SP"/>
    <s v="Dummy"/>
    <s v="BR"/>
    <s v="SA"/>
    <s v="1"/>
    <s v="1"/>
    <s v="Av. Avelino Ribeiro, 900"/>
    <s v="PARAISOPOLIS"/>
    <s v="10012"/>
    <s v="BR"/>
    <s v="SA"/>
    <s v="Minas Gerais"/>
    <s v="37660-000"/>
    <s v="SPS"/>
    <s v="Approved"/>
    <s v="Edilson, Geraldo"/>
    <s v="2024-12-18T11:33:44.00"/>
    <s v="0"/>
    <s v=""/>
    <s v=""/>
    <s v=""/>
    <s v="Significant_event"/>
    <s v=""/>
    <s v="Invoice"/>
    <s v="Invoice"/>
    <s v=""/>
    <s v=""/>
    <s v="0 Days 21 Hr 47 Min "/>
    <s v="500"/>
    <s v="Approved -  ;; Approved -  ;; Approved -  ;"/>
    <s v="480"/>
    <s v="480"/>
    <s v=";"/>
    <s v=";"/>
    <s v=";"/>
    <s v="BR"/>
    <s v="Injeções e Projeto P"/>
    <s v="USD"/>
    <s v=""/>
    <s v=""/>
    <s v=""/>
    <s v="Devido ao atraso do Maritimo M0938/24"/>
    <s v="1"/>
    <s v="1"/>
    <s v=""/>
    <s v=""/>
    <s v="0"/>
    <s v=""/>
    <s v=""/>
    <s v=""/>
    <s v=""/>
    <s v=""/>
    <s v=""/>
    <s v=""/>
  </r>
  <r>
    <d v="2024-12-01T00:00:00"/>
    <x v="12"/>
    <n v="175291"/>
    <s v="Port delay + vessel delay"/>
    <s v="FIAT"/>
    <d v="2024-12-17T00:00:00"/>
    <s v="Ouros"/>
    <s v="Inbound Premium"/>
    <n v="480"/>
    <n v="480"/>
    <n v="6.7171218508787719E-4"/>
    <s v="PORT-PORT DELAYS / STRIKE"/>
    <s v="Normal"/>
    <s v="APTIV MANUFATURA E SERVICOS DE-743893"/>
    <s v="SANTOS-Dummy"/>
    <s v="Congestionamento dos Portos em Santos - Atraso atracação no processo M0939/24 - Navio MSC VITA"/>
    <s v="EMPRESA DE TRANSPORTES COVRE"/>
    <s v="PTA-00203429"/>
    <s v="13804823;"/>
    <s v=";"/>
    <s v=";"/>
    <s v="Aptiv"/>
    <s v="Premium - Productive"/>
    <s v="lua.barbosa.ribeiro@aptiv.com"/>
    <s v="2024-12-17T01:59:38.05"/>
    <s v="2024-12-27T04:36:04.79"/>
    <s v="SA"/>
    <s v="Closed Not Recovered"/>
    <s v="0"/>
    <s v=""/>
    <s v="480"/>
    <s v="2024-12-18T00:00:00"/>
    <s v="10023"/>
    <s v="Q11"/>
    <s v=""/>
    <s v="480"/>
    <s v="Non-Recoverable"/>
    <s v=""/>
    <s v="480"/>
    <s v="USD"/>
    <s v="Porto Santos"/>
    <s v="Santos"/>
    <s v="Dummy"/>
    <s v="BR"/>
    <s v="SA"/>
    <s v="São Paulo"/>
    <s v="1"/>
    <s v="TV ANTONIO E FONSECA 250 BAIRRO"/>
    <s v="CONCEICAO DOS OUROS"/>
    <s v="743893"/>
    <s v="BR"/>
    <s v="SA"/>
    <s v="MG"/>
    <s v="37548-000"/>
    <s v="SPS"/>
    <s v="Approved"/>
    <s v="Edilson, Geraldo"/>
    <s v="2024-12-18T11:33:24.00"/>
    <s v="0"/>
    <s v=""/>
    <s v="N/A"/>
    <s v=""/>
    <s v="Significant_event"/>
    <s v=""/>
    <s v="Invoice"/>
    <s v="Invoice"/>
    <s v=""/>
    <s v=""/>
    <s v="0 Days 21 Hr 33 Min "/>
    <s v="500"/>
    <s v="Approved -  ;; Approved -  ;; Approved -  ;"/>
    <s v="480"/>
    <s v="480"/>
    <s v=";"/>
    <s v=";"/>
    <s v=";"/>
    <s v="BR"/>
    <s v="GSE"/>
    <s v="USD"/>
    <s v=""/>
    <s v=""/>
    <s v=""/>
    <s v=""/>
    <s v="1"/>
    <s v="1"/>
    <s v=""/>
    <s v=""/>
    <s v="0"/>
    <s v=""/>
    <s v=""/>
    <s v=""/>
    <s v=""/>
    <s v=""/>
    <s v=""/>
    <s v=""/>
  </r>
  <r>
    <d v="2024-12-01T00:00:00"/>
    <x v="3"/>
    <n v="175360"/>
    <s v="Customer reschedule"/>
    <s v="FIAT"/>
    <d v="2024-12-17T00:00:00"/>
    <s v="Ouros"/>
    <s v="Inbound Premium"/>
    <n v="391.6"/>
    <n v="391.6"/>
    <n v="5.4800519100085983E-4"/>
    <s v="PC-Plant PC Resp"/>
    <s v="Normal"/>
    <s v="Paraisopolis-10012"/>
    <s v="SEWS KOMPONENS ES ELEKTRONIKA EUROP-7104070"/>
    <s v="Reprogram within the Logistics protocol"/>
    <s v="DHL Express SA"/>
    <s v=""/>
    <s v="10763005;"/>
    <s v=";"/>
    <s v=";"/>
    <s v="Aptiv"/>
    <s v="Premium - Productive"/>
    <s v="rodrigo.fernandes@aptiv.com"/>
    <s v="2024-12-23T01:10:14.99"/>
    <s v="2024-12-23T06:12:31.00"/>
    <s v="SA"/>
    <s v="Closed Not Recovered"/>
    <s v="0"/>
    <s v=""/>
    <s v="0"/>
    <s v=""/>
    <s v="10023"/>
    <s v="Q11"/>
    <s v=""/>
    <s v=""/>
    <s v="Non-Recoverable"/>
    <s v=""/>
    <s v="391.6"/>
    <s v=""/>
    <s v="EUROPA U. 12. L2. EP."/>
    <s v="BUDAPEST"/>
    <s v="7104070"/>
    <s v="HU"/>
    <s v="EMEA"/>
    <s v="BU"/>
    <s v="1239"/>
    <s v="Av. Avelino Ribeiro, 900"/>
    <s v="PARAISOPOLIS"/>
    <s v="10012"/>
    <s v="BR"/>
    <s v="SA"/>
    <s v="Minas Gerais"/>
    <s v="37660-000"/>
    <s v="SPS"/>
    <s v="Challenged"/>
    <s v=""/>
    <s v=""/>
    <s v="0"/>
    <s v=""/>
    <s v=""/>
    <s v=""/>
    <s v="Aptiv"/>
    <s v=""/>
    <s v="Invoice"/>
    <s v=""/>
    <s v="FIAT"/>
    <s v=""/>
    <s v=""/>
    <s v="0"/>
    <s v="Challenged - Rodrigo, colocar este PTA como recuperado, conseguimos R$ 70k com o cliente. ;"/>
    <s v="391.6"/>
    <s v="391.6"/>
    <s v=";"/>
    <s v=";"/>
    <s v=";"/>
    <s v="BR"/>
    <s v="FIRE"/>
    <s v="USD"/>
    <s v=""/>
    <s v=""/>
    <s v=""/>
    <s v="Reprogram within the Logistics protocol: 10763003 , 10763005"/>
    <s v="1"/>
    <s v=""/>
    <s v=""/>
    <s v=""/>
    <s v="0"/>
    <s v=""/>
    <s v=""/>
    <s v=""/>
    <s v=""/>
    <s v="690556345"/>
    <s v=""/>
    <s v=""/>
  </r>
  <r>
    <d v="2024-12-01T00:00:00"/>
    <x v="12"/>
    <n v="175555"/>
    <s v="Port delay + vessel delay"/>
    <s v="FIAT"/>
    <d v="2024-12-17T00:00:00"/>
    <s v="Ouros"/>
    <s v="Inbound Premium"/>
    <n v="2109.42"/>
    <n v="2109.42"/>
    <n v="2.9519231613918122E-3"/>
    <s v="PORT-PORT DELAYS / STRIKE"/>
    <s v="Normal"/>
    <s v="Paraisopolis-10012"/>
    <s v="A.E.C. SRL-1077152"/>
    <s v="PORT DELAYS"/>
    <s v="DHL Express SA"/>
    <s v="PTA-00204590"/>
    <s v="35017235;"/>
    <s v=";"/>
    <s v=";"/>
    <s v="Aptiv"/>
    <s v="Premium - Productive"/>
    <s v="rodrigo.fernandes@aptiv.com"/>
    <s v="2024-12-18T11:47:57.61"/>
    <s v="2025-01-02T03:39:41.00"/>
    <s v="SA"/>
    <s v="Closed Not Recovered"/>
    <s v="0"/>
    <s v=""/>
    <s v="0"/>
    <s v=""/>
    <s v="10023"/>
    <s v="Q11"/>
    <s v=""/>
    <s v=""/>
    <s v="Non-Recoverable"/>
    <s v=""/>
    <s v="2109.42"/>
    <s v=""/>
    <s v="VIALE DELL INDUSTRIA 38"/>
    <s v="BUSTO ARSIZIO"/>
    <s v="1077152"/>
    <s v="IT"/>
    <s v="EMEA"/>
    <s v="VA"/>
    <s v="21052"/>
    <s v="Av. Avelino Ribeiro, 900"/>
    <s v="PARAISOPOLIS"/>
    <s v="10012"/>
    <s v="BR"/>
    <s v="SA"/>
    <s v="Minas Gerais"/>
    <s v="37660-000"/>
    <s v="SPS"/>
    <s v="Approved"/>
    <s v="Flores, Lorena"/>
    <s v="2025-01-02T03:39:41.00"/>
    <s v="0"/>
    <s v=""/>
    <s v=""/>
    <s v=""/>
    <s v="Significant_event"/>
    <s v=""/>
    <s v="Invoice"/>
    <s v=""/>
    <s v=""/>
    <s v=""/>
    <s v="15 Days 3 Hr 51 Min "/>
    <s v=""/>
    <s v="Approved -  ;; Approved -  ;; Approved -  ;; Approved -  ;; Approved - Approved by teams 1/2/25. ;"/>
    <s v="2109.42"/>
    <s v="2109.42"/>
    <s v=";"/>
    <s v=";"/>
    <s v=";"/>
    <s v="BR"/>
    <s v="Posterior X6H"/>
    <s v="USD"/>
    <s v=""/>
    <s v=""/>
    <s v=""/>
    <s v="Reprogram within the Logistics protocol: TUBO DE ÁGUA-35017235"/>
    <s v="1"/>
    <s v=""/>
    <s v=""/>
    <s v=""/>
    <s v="0"/>
    <s v=""/>
    <s v=""/>
    <s v=""/>
    <s v=""/>
    <s v="447580440"/>
    <s v=""/>
    <s v=""/>
  </r>
  <r>
    <d v="2024-12-01T00:00:00"/>
    <x v="12"/>
    <n v="175276"/>
    <s v="Port delay + vessel delay"/>
    <s v="FIAT"/>
    <d v="2024-12-18T00:00:00"/>
    <s v="Ouros"/>
    <s v="Inbound Premium"/>
    <n v="52.8"/>
    <n v="52.5"/>
    <n v="7.3888340359666484E-5"/>
    <s v="PORT-PORT DELAYS / STRIKE"/>
    <s v="Normal"/>
    <s v="APTIV MANUFATURA E SERVICOS DE-743893"/>
    <s v="STARLIM SPRITZGUSS GMBH-1057615"/>
    <s v="ATRASO DE NAVIO"/>
    <s v="DHL Express SA"/>
    <s v="PTA-00203178"/>
    <s v="10787316;"/>
    <s v=";"/>
    <s v=";"/>
    <s v="Aptiv"/>
    <s v="Premium - Productive"/>
    <s v="Moraes.Arnaldo@aptiv.com"/>
    <s v="2024-12-17T01:37:47.48"/>
    <s v="2024-12-26T02:25:58.79"/>
    <s v="SA"/>
    <s v="Closed Not Recovered"/>
    <s v="0"/>
    <s v=""/>
    <s v="52.8"/>
    <s v=""/>
    <s v="10023"/>
    <s v="Q11"/>
    <s v=""/>
    <s v="52.8"/>
    <s v="Non-Recoverable"/>
    <s v=""/>
    <s v="52.5"/>
    <s v="USD"/>
    <s v="MUEHLSTRASSE 21"/>
    <s v="MARCHTRENK"/>
    <s v="1057615"/>
    <s v="AT"/>
    <s v="EMEA"/>
    <s v="4"/>
    <s v="4614"/>
    <s v="TV ANTONIO E FONSECA 250 BAIRRO"/>
    <s v="CONCEICAO DOS OUROS"/>
    <s v="743893"/>
    <s v="BR"/>
    <s v="SA"/>
    <s v="MG"/>
    <s v="37548-000"/>
    <s v="SPS"/>
    <s v="Approved"/>
    <s v="Carvalho, Eliane R"/>
    <s v="2024-12-17T03:45:54.00"/>
    <s v="0"/>
    <s v=""/>
    <s v="5954211115"/>
    <s v=""/>
    <s v="Significant_event"/>
    <s v=""/>
    <s v="Invoice"/>
    <s v="Invoice"/>
    <s v=""/>
    <s v=""/>
    <s v="0 Days 2 Hr 8 Min "/>
    <s v="250"/>
    <s v="Approved -  ;; Approved -  ;"/>
    <s v="52.8"/>
    <s v="52.8"/>
    <s v=";"/>
    <s v=";"/>
    <s v=";"/>
    <s v="BR"/>
    <s v="MOTOR X6H"/>
    <s v="USD"/>
    <s v=""/>
    <s v=""/>
    <s v=""/>
    <s v=""/>
    <s v="1"/>
    <s v="1"/>
    <s v=""/>
    <s v=""/>
    <s v="0"/>
    <s v=""/>
    <s v=""/>
    <s v=""/>
    <s v=""/>
    <s v="300310835"/>
    <s v=""/>
    <s v=""/>
  </r>
  <r>
    <d v="2024-12-01T00:00:00"/>
    <x v="12"/>
    <n v="175295"/>
    <s v="Port delay + vessel delay"/>
    <s v="FIAT"/>
    <d v="2024-12-18T00:00:00"/>
    <s v="Paraisopolis"/>
    <s v="Inbound Premium"/>
    <n v="1250"/>
    <n v="1250"/>
    <n v="1.7492504819996801E-3"/>
    <s v="PORT-PORT DELAYS / STRIKE"/>
    <s v="Normal"/>
    <s v="APTIV MANUFATURA E SERVICOS DE-724381"/>
    <s v="DELFINGEN FR-ANTEUIL-1089742"/>
    <s v="DELAY ATTRACTION PORT IN SANTOS - Vessel CISNES - M1004/24."/>
    <s v="DHL Express SA"/>
    <s v="PTA-00204592"/>
    <s v="M5057053;"/>
    <s v=";"/>
    <s v=";"/>
    <s v="Aptiv"/>
    <s v="Premium - Productive"/>
    <s v="lua.barbosa.ribeiro@aptiv.com"/>
    <s v="2024-12-17T02:12:36.14"/>
    <s v="2025-01-03T10:22:58.46"/>
    <s v="SA"/>
    <s v="Closed Not Recovered"/>
    <s v="0"/>
    <s v=""/>
    <s v="0"/>
    <s v="2024-12-26T00:00:00"/>
    <s v="10012"/>
    <s v="Q11"/>
    <s v=""/>
    <s v="1338.63"/>
    <s v="Non-Recoverable"/>
    <s v=""/>
    <s v="1250"/>
    <s v="USD"/>
    <s v="RUE EMILE STREIT"/>
    <s v="ANTEUIL"/>
    <s v="1089742"/>
    <s v="FR"/>
    <s v="EMEA"/>
    <s v="25"/>
    <s v="25340"/>
    <s v="AVENIDA AVELINO RIBEIRO, 900"/>
    <s v="PARAISOPOLIS"/>
    <s v="724381"/>
    <s v="BR"/>
    <s v="SA"/>
    <s v="MG"/>
    <s v="37660-000"/>
    <s v="SPS"/>
    <s v="Approved"/>
    <s v="Flores, Lorena"/>
    <s v="2025-01-02T03:40:12.00"/>
    <s v="0"/>
    <s v=""/>
    <s v="5838472603"/>
    <s v=""/>
    <s v="Significant_event"/>
    <s v=""/>
    <s v="Invoice"/>
    <s v="Invoice"/>
    <s v=""/>
    <s v=""/>
    <s v="16 Days 1 Hr 27 Min "/>
    <s v=""/>
    <s v="Approved -  ;; Approved -  ;; Approved -  ;; Approved -  ;; Approved - Approved by teams 1/2/25. ;"/>
    <s v="1250"/>
    <s v="1250"/>
    <s v=";"/>
    <s v=";"/>
    <s v=";"/>
    <s v="BR"/>
    <s v="PROJETO P"/>
    <s v="USD"/>
    <s v=""/>
    <s v=""/>
    <s v=""/>
    <s v="M5057051"/>
    <s v="1"/>
    <s v="1"/>
    <s v=""/>
    <s v=""/>
    <s v="0"/>
    <s v=""/>
    <s v=""/>
    <s v=""/>
    <s v=""/>
    <s v="505882451"/>
    <s v=""/>
    <s v=""/>
  </r>
  <r>
    <d v="2024-12-01T00:00:00"/>
    <x v="12"/>
    <n v="175298"/>
    <s v="Port delay + vessel delay"/>
    <s v="Mercedes-Benz"/>
    <d v="2024-12-18T00:00:00"/>
    <s v="Paraisopolis"/>
    <s v="Inbound Premium"/>
    <n v="267.58"/>
    <n v="250"/>
    <n v="3.7445155517877951E-4"/>
    <s v="PORT-PORT DELAYS / STRIKE"/>
    <s v="Normal"/>
    <s v="APTIV MANUFATURA E SERVICOS DE-724381"/>
    <s v="FEP FAHRZEUGELEKTRIK PIRNA GMBH-7046317"/>
    <s v="DELAY ATTRACTION PORT IN SANTOS - Vessel MSCDAKARX- M0957/24."/>
    <s v="DHL Express SA"/>
    <s v="PTA-00203177"/>
    <s v="35399293;"/>
    <s v=";"/>
    <s v=";"/>
    <s v="Aptiv"/>
    <s v="Premium - Productive"/>
    <s v="lua.barbosa.ribeiro@aptiv.com"/>
    <s v="2024-12-17T02:27:01.44"/>
    <s v="2024-12-27T04:41:48.61"/>
    <s v="SA"/>
    <s v="Closed Not Recovered"/>
    <s v="0"/>
    <s v=""/>
    <s v="267.58"/>
    <s v="2024-12-26T00:00:00"/>
    <s v="10012"/>
    <s v="Q11"/>
    <s v=""/>
    <s v="267.58"/>
    <s v="Non-Recoverable"/>
    <s v=""/>
    <s v="250"/>
    <s v="USD"/>
    <s v="HUGO-KUETTNER-STR. 8"/>
    <s v="PIRNA"/>
    <s v="7046317"/>
    <s v="DE"/>
    <s v="EMEA"/>
    <s v="SN"/>
    <s v="01796"/>
    <s v="AVENIDA AVELINO RIBEIRO, 900"/>
    <s v="PARAISOPOLIS"/>
    <s v="724381"/>
    <s v="BR"/>
    <s v="SA"/>
    <s v="MG"/>
    <s v="37660-000"/>
    <s v="SPS"/>
    <s v="Approved"/>
    <s v="Carvalho, Eliane R"/>
    <s v="2024-12-17T03:45:18.00"/>
    <s v="0"/>
    <s v=""/>
    <s v="3299699443"/>
    <s v=""/>
    <s v="Significant_event"/>
    <s v=""/>
    <s v="Invoice"/>
    <s v="Invoice"/>
    <s v=""/>
    <s v=""/>
    <s v="0 Days 1 Hr 18 Min "/>
    <s v="250"/>
    <s v="Approved -  ;; Approved -  ;"/>
    <s v="267.58"/>
    <s v="267.58"/>
    <s v=";"/>
    <s v=";"/>
    <s v=";"/>
    <s v="BR"/>
    <s v="MOTOR"/>
    <s v="USD"/>
    <s v=""/>
    <s v=""/>
    <s v=""/>
    <s v=""/>
    <s v="1"/>
    <s v="1"/>
    <s v=""/>
    <s v=""/>
    <s v="0"/>
    <s v=""/>
    <s v=""/>
    <s v=""/>
    <s v=""/>
    <s v="177220647"/>
    <s v=""/>
    <s v=""/>
  </r>
  <r>
    <d v="2024-12-01T00:00:00"/>
    <x v="12"/>
    <n v="175546"/>
    <s v="Port delay + vessel delay"/>
    <s v="FIAT"/>
    <d v="2024-12-18T00:00:00"/>
    <s v="Ouros"/>
    <s v="Inbound Premium"/>
    <n v="2412.94"/>
    <n v="2345"/>
    <n v="3.3766691664290464E-3"/>
    <s v="PORT-PORT DELAYS / STRIKE"/>
    <s v="Normal"/>
    <s v="APTIV MANUFATURA E SERVICOS DE-743893"/>
    <s v="DELFINGEN IT-VERONA SRL-1056586"/>
    <s v="DELAY ATTRACTION PORT IN SANTOS - Vessel MSCDAKARX e CISNES- M0965/24."/>
    <s v="DHL Express SA"/>
    <s v="PTA-00204591"/>
    <s v="13804823;"/>
    <s v=";"/>
    <s v=";"/>
    <s v="Aptiv"/>
    <s v="Premium - Productive"/>
    <s v="lua.barbosa.ribeiro@aptiv.com"/>
    <s v="2024-12-18T11:03:41.52"/>
    <s v="2025-01-03T11:15:45.04"/>
    <s v="SA"/>
    <s v="Closed Not Recovered"/>
    <s v="0"/>
    <s v=""/>
    <s v="2412.94"/>
    <s v="2024-12-25T00:00:00"/>
    <s v="10023"/>
    <s v="Q11"/>
    <s v=""/>
    <s v="2412.94"/>
    <s v="Non-Recoverable"/>
    <s v=""/>
    <s v="2345"/>
    <s v="USD"/>
    <s v="LOCALITA VANZELLE 3"/>
    <s v="RIVOLI VERONESE"/>
    <s v="1056586"/>
    <s v="IT"/>
    <s v="EMEA"/>
    <s v="VR"/>
    <s v="37010"/>
    <s v="TV ANTONIO E FONSECA 250 BAIRRO"/>
    <s v="CONCEICAO DOS OUROS"/>
    <s v="743893"/>
    <s v="BR"/>
    <s v="SA"/>
    <s v="MG"/>
    <s v="37548-000"/>
    <s v="SPS"/>
    <s v="Approved"/>
    <s v="Flores, Lorena"/>
    <s v="2025-01-02T03:39:57.00"/>
    <s v="0"/>
    <s v=""/>
    <s v="3051847794"/>
    <s v=""/>
    <s v="Significant_event"/>
    <s v=""/>
    <s v="Invoice"/>
    <s v="Invoice"/>
    <s v=""/>
    <s v=""/>
    <s v="15 Days 4 Hr 36 Min "/>
    <s v=""/>
    <s v="Approved -  ;; Approved -  ;; Approved -  ;; Approved -  ;; Approved - Approved by teams 1/2/25. ;"/>
    <s v="2412.94"/>
    <s v="2412.94"/>
    <s v=";"/>
    <s v=";"/>
    <s v=";"/>
    <s v="BR"/>
    <s v="GSE"/>
    <s v="USD"/>
    <s v=""/>
    <s v=""/>
    <s v=""/>
    <s v="10819612; 13696066; 13731873; 10763307; 10769499; 10810297; 13570635; 13686553; 13873316;"/>
    <s v="1"/>
    <s v="1"/>
    <s v=""/>
    <s v=""/>
    <s v="0"/>
    <s v=""/>
    <s v=""/>
    <s v=""/>
    <s v=""/>
    <s v="505882451"/>
    <s v=""/>
    <s v=""/>
  </r>
  <r>
    <d v="2024-12-01T00:00:00"/>
    <x v="0"/>
    <n v="175549"/>
    <s v="Project - prototypes/ samples - recovered"/>
    <s v="CNH COMBINE"/>
    <d v="2024-12-18T00:00:00"/>
    <s v="Paraisopolis"/>
    <s v="Inbound Premium"/>
    <n v="120.09"/>
    <n v="120.09"/>
    <n v="1.6805399230667326E-4"/>
    <s v="E1P-Prototypes/Samples"/>
    <s v="Cost Recovery"/>
    <s v="APTIV MANUFATURA E SERVICOS DE-724381"/>
    <s v="HONEYWELL INDUSTRIA DE TECNOLOGIA LTDA-Dummy"/>
    <s v="Parts for project development. Freight will be absorbed at the SC 288-24 quotation."/>
    <s v="TRANSPORTADORA PITUTA"/>
    <s v="PTA-00203605"/>
    <s v="PE617116;"/>
    <s v=";"/>
    <s v=";"/>
    <s v="Aptiv"/>
    <s v="Premium - Productive"/>
    <s v="Stefany.Tressoldi@aptiv.com"/>
    <s v="2024-12-18T11:18:06.00"/>
    <s v="2024-12-19T01:44:17.00"/>
    <s v="SA"/>
    <s v="Closed Recovered"/>
    <s v="0"/>
    <s v=""/>
    <s v="0"/>
    <s v=""/>
    <s v="10012"/>
    <s v="Q11"/>
    <s v=""/>
    <s v=""/>
    <s v="Recoverable"/>
    <s v=""/>
    <s v="600"/>
    <s v=""/>
    <s v="R.OSVALDO CRUZ - 615"/>
    <s v="ITAJUBA"/>
    <s v="Dummy"/>
    <s v="BR"/>
    <s v="SA"/>
    <s v="MINAS GERAIS"/>
    <s v="37501168"/>
    <s v="AVENIDA AVELINO RIBEIRO, 900"/>
    <s v="PARAISOPOLIS"/>
    <s v="724381"/>
    <s v="BR"/>
    <s v="SA"/>
    <s v="MG"/>
    <s v="37660-000"/>
    <s v="SPS"/>
    <s v="Approved"/>
    <s v="Carvalho, Eliane R"/>
    <s v="2024-12-19T01:44:17.00"/>
    <s v="0"/>
    <s v=""/>
    <s v=""/>
    <s v=""/>
    <s v="Aptiv"/>
    <s v=""/>
    <s v="Invoice"/>
    <s v=""/>
    <s v=""/>
    <s v=""/>
    <s v="1 Days 2 Hr 26 Min "/>
    <s v="250"/>
    <s v="Approved -  ;; Approved -  ;"/>
    <s v="120.09"/>
    <s v="120.09"/>
    <s v=";"/>
    <s v=";"/>
    <s v=";"/>
    <s v="BR"/>
    <s v="ARO17"/>
    <s v="BRL"/>
    <s v=""/>
    <s v=""/>
    <s v=""/>
    <s v=""/>
    <s v="0.20015212"/>
    <s v=""/>
    <s v=""/>
    <s v=""/>
    <s v="0"/>
    <s v=""/>
    <s v=""/>
    <s v=""/>
    <s v=""/>
    <s v=""/>
    <s v=""/>
    <s v=""/>
  </r>
  <r>
    <d v="2024-12-01T00:00:00"/>
    <x v="12"/>
    <n v="175599"/>
    <s v="Port delay + vessel delay"/>
    <s v="FIAT"/>
    <d v="2024-12-18T00:00:00"/>
    <s v="Ouros"/>
    <s v="Inbound Premium"/>
    <n v="1401.46"/>
    <n v="1401.46"/>
    <n v="1.9612036644026175E-3"/>
    <s v="PORT-PORT DELAYS / STRIKE"/>
    <s v="Normal"/>
    <s v="Paraisopolis-10012"/>
    <s v="A.E.C. SRL-1077152"/>
    <s v="Port Delays"/>
    <s v="DHL Express SA"/>
    <s v="PTA-00204593"/>
    <s v="13971766;"/>
    <s v=";"/>
    <s v=";"/>
    <s v="Aptiv"/>
    <s v="Premium - Productive"/>
    <s v="rodrigo.fernandes@aptiv.com"/>
    <s v="2024-12-18T02:35:29.63"/>
    <s v="2025-01-02T03:40:33.00"/>
    <s v="SA"/>
    <s v="Closed Not Recovered"/>
    <s v="0"/>
    <s v=""/>
    <s v="0"/>
    <s v=""/>
    <s v="10023"/>
    <s v="Q11"/>
    <s v=""/>
    <s v=""/>
    <s v="Non-Recoverable"/>
    <s v=""/>
    <s v="1401.46"/>
    <s v=""/>
    <s v="VIALE DELL INDUSTRIA 38"/>
    <s v="BUSTO ARSIZIO"/>
    <s v="1077152"/>
    <s v="IT"/>
    <s v="EMEA"/>
    <s v="VA"/>
    <s v="21052"/>
    <s v="Av. Avelino Ribeiro, 900"/>
    <s v="PARAISOPOLIS"/>
    <s v="10012"/>
    <s v="BR"/>
    <s v="SA"/>
    <s v="Minas Gerais"/>
    <s v="37660-000"/>
    <s v="SPS"/>
    <s v="Approved"/>
    <s v="Flores, Lorena"/>
    <s v="2025-01-02T03:40:33.00"/>
    <s v="0"/>
    <s v=""/>
    <s v=""/>
    <s v=""/>
    <s v="Significant_event"/>
    <s v=""/>
    <s v="Invoice"/>
    <s v=""/>
    <s v=""/>
    <s v=""/>
    <s v="15 Days 1 Hr 5 Min "/>
    <s v=""/>
    <s v="Approved -  ;; Approved -  ;; Approved -  ;; Approved -  ;; Approved - Approved by teams 1/2/25. ;"/>
    <s v="1401.46"/>
    <s v="1401.46"/>
    <s v=";"/>
    <s v=";"/>
    <s v=";"/>
    <s v="BR"/>
    <s v="Painel, Vão motor e Posterior"/>
    <s v="USD"/>
    <s v=""/>
    <s v=""/>
    <s v=""/>
    <s v="Port Delays"/>
    <s v="1"/>
    <s v=""/>
    <s v=""/>
    <s v=""/>
    <s v="0"/>
    <s v=""/>
    <s v=""/>
    <s v=""/>
    <s v=""/>
    <s v="447580440"/>
    <s v=""/>
    <s v=""/>
  </r>
  <r>
    <d v="2024-12-01T00:00:00"/>
    <x v="0"/>
    <n v="175602"/>
    <s v="Project - prototypes/ samples - recovered"/>
    <s v="CNH COMBINE"/>
    <d v="2024-12-18T00:00:00"/>
    <s v="Paraisopolis"/>
    <s v="Inbound Premium"/>
    <n v="52"/>
    <n v="52"/>
    <n v="7.2768820051186684E-5"/>
    <s v="E1P-Prototypes/Samples"/>
    <s v="Cost Recovery"/>
    <s v="APTIV MANUFATURA E SERVICOS DE-733223"/>
    <s v="SERENDIPITY ELECTRONICS-749804"/>
    <s v="Parts for project development. Freight will be absorbed at the SC 1184-23c quotation."/>
    <s v="DHL Express SA"/>
    <s v="PTA-00203610"/>
    <s v="PE630256;"/>
    <s v=";"/>
    <s v=";"/>
    <s v="Aptiv"/>
    <s v="Premium - Productive"/>
    <s v="Stefany.Tressoldi@aptiv.com"/>
    <s v="2024-12-18T02:41:43.48"/>
    <s v="2024-12-19T01:58:39.00"/>
    <s v="SA"/>
    <s v="Closed Recovered"/>
    <s v="0"/>
    <s v=""/>
    <s v="52"/>
    <s v=""/>
    <s v="10012"/>
    <s v="Q11"/>
    <s v=""/>
    <s v="52"/>
    <s v="Recoverable"/>
    <s v=""/>
    <s v="52"/>
    <s v="USD"/>
    <s v="152 E MAIN ST"/>
    <s v="HUNTINGTON"/>
    <s v="749804"/>
    <s v="US"/>
    <s v="NA"/>
    <s v="NY"/>
    <s v="11743-2958"/>
    <s v="AVENIDA AVELINO RIBEIRO, 900"/>
    <s v="PARAISOPOLIS"/>
    <s v="733223"/>
    <s v="BR"/>
    <s v="SA"/>
    <s v="MG"/>
    <s v="37660-000"/>
    <s v="SPS"/>
    <s v="Approved"/>
    <s v="Carvalho, Eliane R"/>
    <s v="2024-12-19T01:58:39.00"/>
    <s v="0"/>
    <s v=""/>
    <s v=""/>
    <s v=""/>
    <s v="Aptiv"/>
    <s v=""/>
    <s v="Invoice"/>
    <s v="Invoice"/>
    <s v=""/>
    <s v=""/>
    <s v="0 Days 23 Hr 16 Min "/>
    <s v="250"/>
    <s v="Approved -  ;; Approved -  ;"/>
    <s v="52"/>
    <s v="52"/>
    <s v=";"/>
    <s v=";"/>
    <s v=";"/>
    <s v="BR"/>
    <s v="ARO 24"/>
    <s v="USD"/>
    <s v=""/>
    <s v=""/>
    <s v=""/>
    <s v=""/>
    <s v="1"/>
    <s v="1"/>
    <s v=""/>
    <s v=""/>
    <s v="0"/>
    <s v=""/>
    <s v=""/>
    <s v=""/>
    <s v=""/>
    <s v=""/>
    <s v=""/>
    <s v=""/>
  </r>
  <r>
    <d v="2024-12-01T00:00:00"/>
    <x v="12"/>
    <n v="175806"/>
    <s v="Port delay + vessel delay"/>
    <s v="PSA"/>
    <d v="2024-12-19T00:00:00"/>
    <s v="Paraisopolis"/>
    <s v="Inbound Premium"/>
    <n v="512.91999999999996"/>
    <n v="550"/>
    <n v="7.1778044578182064E-4"/>
    <s v="PORT-PORT DELAYS / STRIKE"/>
    <s v="Normal"/>
    <s v="APTIV MANUFATURA E SERVICOS DE-733223"/>
    <s v="APTIV CONNECTION SYSTEMS HUNGARY-763541"/>
    <s v="DELAY ATTRACTION PORT IN SANTOS - Vessel MSCDAKARX."/>
    <s v="DHL Express SA"/>
    <s v="PTA-00203656"/>
    <s v="47317270;"/>
    <s v=";"/>
    <s v=";"/>
    <s v="Aptiv"/>
    <s v="Premium - Productive"/>
    <s v="lua.barbosa.ribeiro@aptiv.com"/>
    <s v="2024-12-19T11:30:08.14"/>
    <s v="2024-12-27T04:48:06.87"/>
    <s v="SA"/>
    <s v="Closed Not Recovered"/>
    <s v="0"/>
    <s v=""/>
    <s v="512.92"/>
    <s v="2024-12-26T00:00:00"/>
    <s v="10012"/>
    <s v="Q11"/>
    <s v=""/>
    <s v="512.92"/>
    <s v="Non-Recoverable"/>
    <s v=""/>
    <s v="550"/>
    <s v="USD"/>
    <s v="BUZAVIRAG UT 13"/>
    <s v="TATABANYA"/>
    <s v="763541"/>
    <s v="HU"/>
    <s v="EMEA"/>
    <s v="TB"/>
    <s v="2800"/>
    <s v="AVENIDA AVELINO RIBEIRO, 900"/>
    <s v="PARAISOPOLIS"/>
    <s v="733223"/>
    <s v="BR"/>
    <s v="SA"/>
    <s v="MG"/>
    <s v="37660-000"/>
    <s v="SPS"/>
    <s v="Approved"/>
    <s v="Naus, Angelica"/>
    <s v="2024-12-19T06:47:53.00"/>
    <s v="0"/>
    <s v=""/>
    <s v="4714472350"/>
    <s v=""/>
    <s v="Significant_event"/>
    <s v=""/>
    <s v="Invoice"/>
    <s v="Invoice"/>
    <s v=""/>
    <s v=""/>
    <s v="0 Days 7 Hr 17 Min "/>
    <s v="800"/>
    <s v="Approved -  ;; Approved -  ;; Approved -  ;; Approved -  ;"/>
    <s v="512.92"/>
    <s v="512.92"/>
    <s v=";"/>
    <s v=";"/>
    <s v=";"/>
    <s v="BR"/>
    <s v="BODY SMART CC22/24"/>
    <s v="USD"/>
    <s v=""/>
    <s v=""/>
    <s v=""/>
    <s v=""/>
    <s v="1"/>
    <s v="1"/>
    <s v=""/>
    <s v=""/>
    <s v="0"/>
    <s v=""/>
    <s v=""/>
    <s v=""/>
    <s v=""/>
    <s v=""/>
    <s v=""/>
    <s v=""/>
  </r>
  <r>
    <d v="2024-12-01T00:00:00"/>
    <x v="3"/>
    <n v="175808"/>
    <s v="Customer reschedule"/>
    <s v="FIAT"/>
    <d v="2024-12-19T00:00:00"/>
    <s v="Ouros"/>
    <s v="Inbound Premium"/>
    <n v="592.16"/>
    <n v="285"/>
    <n v="8.2866893233674434E-4"/>
    <s v="B2-Behind Schedule-Aptiv"/>
    <s v="Normal"/>
    <s v="APTIV MANUFATURA E SERVICOS DE-743893"/>
    <s v="APTIV CONNECTION SYSTEMS HOLDING-755484"/>
    <s v="Aumento FIAT dentro do protocolo logistico."/>
    <s v="DHL Express SA"/>
    <s v="PTA-00203638"/>
    <s v="15324974;"/>
    <s v=";"/>
    <s v=";"/>
    <s v="Aptiv"/>
    <s v="Premium - Productive"/>
    <s v="lua.barbosa.ribeiro@aptiv.com"/>
    <s v="2024-12-19T11:53:16.57"/>
    <s v="2024-12-27T04:55:54.30"/>
    <s v="SA"/>
    <s v="Closed Not Recovered"/>
    <s v="0"/>
    <s v=""/>
    <s v="592.16"/>
    <s v="2024-12-26T00:00:00"/>
    <s v="10023"/>
    <s v="Q11"/>
    <s v=""/>
    <s v="592.16"/>
    <s v="Non-Recoverable"/>
    <s v=""/>
    <s v="285"/>
    <s v="USD"/>
    <s v="AM TECHNOLOGIEPARK 1"/>
    <s v="WUPPERTAL"/>
    <s v="755484"/>
    <s v="DE"/>
    <s v="EMEA"/>
    <s v="05"/>
    <s v="42119"/>
    <s v="TV ANTONIO E FONSECA 250 BAIRRO"/>
    <s v="CONCEICAO DOS OUROS"/>
    <s v="743893"/>
    <s v="BR"/>
    <s v="SA"/>
    <s v="MG"/>
    <s v="37548-000"/>
    <s v="SPS"/>
    <s v="Approved"/>
    <s v="Edilson, Geraldo"/>
    <s v="2024-12-19T05:45:41.00"/>
    <s v="0"/>
    <s v=""/>
    <s v="4714519121"/>
    <s v=""/>
    <s v="Aptiv"/>
    <s v=""/>
    <s v="Invoice"/>
    <s v="Invoice"/>
    <s v=""/>
    <s v=""/>
    <s v="0 Days 5 Hr 52 Min "/>
    <s v="500"/>
    <s v="Approved -  ;; Approved -  ;; Approved -  ;"/>
    <s v="592.16"/>
    <s v="592.16"/>
    <s v=";"/>
    <s v=";"/>
    <s v=";"/>
    <s v="BR"/>
    <s v="POSTERIOR X6H"/>
    <s v="USD"/>
    <s v=""/>
    <s v=""/>
    <s v=""/>
    <s v=""/>
    <s v="1"/>
    <s v="1"/>
    <s v=""/>
    <s v=""/>
    <s v="0"/>
    <s v=""/>
    <s v=""/>
    <s v=""/>
    <s v=""/>
    <s v=""/>
    <s v=""/>
    <s v=""/>
  </r>
  <r>
    <d v="2024-12-01T00:00:00"/>
    <x v="8"/>
    <n v="175950"/>
    <s v="Supplier delay"/>
    <s v="CNH COMBINE"/>
    <d v="2024-12-19T00:00:00"/>
    <s v="Paraisopolis"/>
    <s v="Inbound Premium"/>
    <n v="105"/>
    <n v="105"/>
    <n v="1.4693704048797311E-4"/>
    <s v="B3-Behind Schedule-External Supplier"/>
    <s v="Cost Recovery Pending"/>
    <s v="APTIV MANUFATURA E SERVICOS DE-724381"/>
    <s v="SIERRA IC, INC.-7066369"/>
    <s v="Fornecedor corrente sem peças para atender a demanda - SPOT realizado DPP78176 com recuperação dos custos."/>
    <s v="DHL Express SA"/>
    <s v="PTA-00203668"/>
    <s v="15545256;"/>
    <s v=";"/>
    <s v=";"/>
    <s v="Supplier"/>
    <s v="Premium - Productive"/>
    <s v="lua.barbosa.ribeiro@aptiv.com"/>
    <s v="2024-12-19T07:07:28.12"/>
    <s v="2024-12-27T05:30:32.39"/>
    <s v="SA"/>
    <s v="Open"/>
    <s v="0"/>
    <s v=""/>
    <s v="0"/>
    <s v="2024-12-26T00:00:00"/>
    <s v="10012"/>
    <s v="Q11"/>
    <s v=""/>
    <s v="161.96"/>
    <s v="Recoverable"/>
    <s v=""/>
    <s v="105"/>
    <s v="USD"/>
    <s v="16151 LANCASTER HWY STE E"/>
    <s v="CHARLOTTE"/>
    <s v="7066369"/>
    <s v="US"/>
    <s v="NA"/>
    <s v="NC"/>
    <s v="28277-3882"/>
    <s v="AVENIDA AVELINO RIBEIRO, 900"/>
    <s v="PARAISOPOLIS"/>
    <s v="724381"/>
    <s v="BR"/>
    <s v="SA"/>
    <s v="MG"/>
    <s v="37660-000"/>
    <s v="SPS"/>
    <s v="Approved"/>
    <s v="Carvalho, Eliane R"/>
    <s v="2024-12-19T07:56:35.00"/>
    <s v="0"/>
    <s v=""/>
    <s v="6764415840"/>
    <s v=""/>
    <s v="Supplier"/>
    <s v=""/>
    <s v="Invoice"/>
    <s v="Invoice"/>
    <s v="CNH COMBINE"/>
    <s v="SIERRA IC, INC.-1055565"/>
    <s v="0 Days 0 Hr 49 Min "/>
    <s v="250"/>
    <s v="Approved -  ;; Approved -  ;"/>
    <s v="105"/>
    <s v="105"/>
    <s v=";"/>
    <s v=";"/>
    <s v=";"/>
    <s v="BR"/>
    <s v="TB15"/>
    <s v="USD"/>
    <s v=" 762735"/>
    <s v=""/>
    <s v=""/>
    <s v=""/>
    <s v="1"/>
    <s v="1"/>
    <s v=""/>
    <s v=""/>
    <s v="0"/>
    <s v=""/>
    <s v=""/>
    <s v=""/>
    <s v=""/>
    <s v="153241604"/>
    <s v=""/>
    <s v="153241604"/>
  </r>
  <r>
    <d v="2024-12-01T00:00:00"/>
    <x v="12"/>
    <n v="176069"/>
    <s v="Port delay + vessel delay"/>
    <s v="VW"/>
    <d v="2024-12-20T00:00:00"/>
    <s v="Pinhal"/>
    <s v="Inbound Premium"/>
    <n v="330"/>
    <n v="330"/>
    <n v="4.6180212724791553E-4"/>
    <s v="PORT-PORT DELAYS / STRIKE"/>
    <s v="Normal"/>
    <s v="APTIV MANUFATURA E SERVICOS DE-727173"/>
    <s v="Empresa de Transportes Covre-Dummy"/>
    <s v="Emergencial com a Covre, risco de parada de linha devido ao atraso de ETA do Navio MSC PHOENIX."/>
    <s v="EMPRESA DE TRANSPORTES COVRE"/>
    <s v="PTA-00203819"/>
    <s v="35374503;"/>
    <s v=";"/>
    <s v=";"/>
    <s v="Aptiv"/>
    <s v="Premium - Productive"/>
    <s v="rodrigo.perez@aptiv.com"/>
    <s v="2024-12-20T12:52:08.88"/>
    <s v="2024-12-20T04:31:47.00"/>
    <s v="SA"/>
    <s v="Closed Not Recovered"/>
    <s v="0"/>
    <s v=""/>
    <s v="330"/>
    <s v="2024-12-20T00:00:00"/>
    <s v="10010"/>
    <s v="Q18"/>
    <s v=""/>
    <s v="330"/>
    <s v="Non-Recoverable"/>
    <s v=""/>
    <s v="330"/>
    <s v="USD"/>
    <s v="R. Hercílio Camargo Barbosa, 207"/>
    <s v="Santos"/>
    <s v="Dummy"/>
    <s v="BR"/>
    <s v="SA"/>
    <s v="Sao Paulo"/>
    <s v="11000000"/>
    <s v="JOSE MONFARDINI N 3 845 LOTEAMENTO"/>
    <s v="ESPIRITO SANTO DO PINHAL"/>
    <s v="727173"/>
    <s v="BR"/>
    <s v="SA"/>
    <s v="SP"/>
    <s v="13990000"/>
    <s v="SPS"/>
    <s v="Approved"/>
    <s v="Edilson, Geraldo"/>
    <s v="2024-12-20T04:31:47.00"/>
    <s v="0"/>
    <s v="EMPRESA DE TRANSPORTES COVRE"/>
    <s v="EMERGENCIAL"/>
    <s v=""/>
    <s v="Significant_event"/>
    <s v=""/>
    <s v="Personal Estimate"/>
    <s v="Personal Estimate"/>
    <s v=""/>
    <s v=""/>
    <s v="0 Days 3 Hr 39 Min "/>
    <s v="500"/>
    <s v="Approved -  ;; Approved -  ;; Approved -  ;"/>
    <s v="330"/>
    <s v="330"/>
    <s v=";"/>
    <s v=";"/>
    <s v=";"/>
    <s v="BR"/>
    <s v="INTERIOR TAOS"/>
    <s v="USD"/>
    <s v=""/>
    <s v=""/>
    <s v=""/>
    <s v="35374499/35374502/35386903"/>
    <s v="1"/>
    <s v="1"/>
    <s v=""/>
    <s v=""/>
    <s v="0"/>
    <s v=""/>
    <s v=""/>
    <s v=""/>
    <s v=""/>
    <s v=""/>
    <s v=""/>
    <s v=""/>
  </r>
  <r>
    <d v="2024-12-01T00:00:00"/>
    <x v="12"/>
    <n v="175901"/>
    <s v="Port delay + vessel delay"/>
    <s v="JOHN DEERE"/>
    <d v="2024-12-23T00:00:00"/>
    <s v="Paraisopolis"/>
    <s v="Inbound Premium"/>
    <n v="731.77"/>
    <n v="697"/>
    <n v="1.0240392201703247E-3"/>
    <s v="PORT-PORT DELAYS / STRIKE"/>
    <s v="Normal"/>
    <s v="APTIV MANUFATURA E SERVICOS DE-724381"/>
    <s v="APTIV WARREN (FR11)-725476"/>
    <s v="ATRASO DE NAVIO"/>
    <s v="DHL Express SA"/>
    <s v="PTA-00203775"/>
    <s v="12065279;"/>
    <s v=";"/>
    <s v=";"/>
    <s v="Aptiv"/>
    <s v="Premium - Productive"/>
    <s v="Moraes.Arnaldo@aptiv.com"/>
    <s v="2024-12-19T05:25:56.24"/>
    <s v="2025-01-02T06:11:54.38"/>
    <s v="SA"/>
    <s v="Closed Not Recovered"/>
    <s v="0"/>
    <s v=""/>
    <s v="731.77"/>
    <s v=""/>
    <s v="10012"/>
    <s v="Q11"/>
    <s v=""/>
    <s v="731.77"/>
    <s v="Non-Recoverable"/>
    <s v=""/>
    <s v="697"/>
    <s v="USD"/>
    <s v="1265 N RIVER RD"/>
    <s v="WARREN"/>
    <s v="725476"/>
    <s v="US"/>
    <s v="NA"/>
    <s v="OH"/>
    <s v="44483"/>
    <s v="AVENIDA AVELINO RIBEIRO, 900"/>
    <s v="PARAISOPOLIS"/>
    <s v="724381"/>
    <s v="BR"/>
    <s v="SA"/>
    <s v="MG"/>
    <s v="37660-000"/>
    <s v="SPS"/>
    <s v="Approved"/>
    <s v="Naus, Angelica"/>
    <s v="2024-12-20T01:14:48.00"/>
    <s v="0"/>
    <s v=""/>
    <s v="76122886636"/>
    <s v=""/>
    <s v="Significant_event"/>
    <s v=""/>
    <s v="Invoice"/>
    <s v="Invoice"/>
    <s v=""/>
    <s v=""/>
    <s v="0 Days 19 Hr 48 Min "/>
    <s v="800"/>
    <s v="Approved -  ;; Approved -  ;; Approved -  ;; Approved -  ;"/>
    <s v="731.77"/>
    <s v="731.77"/>
    <s v=";"/>
    <s v=";"/>
    <s v=";"/>
    <s v="BR"/>
    <s v="EINSTEIN"/>
    <s v="USD"/>
    <s v=""/>
    <s v=""/>
    <s v=""/>
    <s v="COMO A PENSKE NÃO MEXE NA CARGA, TEREMOS QUE VOAR O PALLET TODO."/>
    <s v="1"/>
    <s v="1"/>
    <s v=""/>
    <s v=""/>
    <s v="0"/>
    <s v=""/>
    <s v=""/>
    <s v=""/>
    <s v=""/>
    <s v=""/>
    <s v=""/>
    <s v=""/>
  </r>
  <r>
    <d v="2024-12-01T00:00:00"/>
    <x v="12"/>
    <n v="176118"/>
    <s v="Port delay + vessel delay"/>
    <s v="PSA"/>
    <d v="2024-12-23T00:00:00"/>
    <s v="Paraisopolis"/>
    <s v="Inbound Premium"/>
    <n v="152.66999999999999"/>
    <n v="98"/>
    <n v="2.136464568695129E-4"/>
    <s v="PORT-PORT DELAYS / STRIKE"/>
    <s v="Normal"/>
    <s v="APTIV MANUFATURA E SERVICOS DE-733223"/>
    <s v="GRUPO ANTOLIN BESANCON-7009596"/>
    <s v="ATRASO DE NAVIO"/>
    <s v="DHL Express SA"/>
    <s v="PTA-00204080"/>
    <s v="15544069;"/>
    <s v=";"/>
    <s v=";"/>
    <s v="Aptiv"/>
    <s v="Premium - Productive"/>
    <s v="Moraes.Arnaldo@aptiv.com"/>
    <s v="2024-12-20T02:53:05.25"/>
    <s v="2025-01-02T06:15:39.79"/>
    <s v="SA"/>
    <s v="Closed Not Recovered"/>
    <s v="0"/>
    <s v=""/>
    <s v="152.67"/>
    <s v=""/>
    <s v="10012"/>
    <s v="Q11"/>
    <s v=""/>
    <s v="152.67"/>
    <s v="Non-Recoverable"/>
    <s v=""/>
    <s v="98"/>
    <s v="USD"/>
    <s v="8 RUE GERARD MANTION"/>
    <s v="BESANCON"/>
    <s v="7009596"/>
    <s v="FR"/>
    <s v="EMEA"/>
    <s v="25"/>
    <s v="25000"/>
    <s v="AVENIDA AVELINO RIBEIRO, 900"/>
    <s v="PARAISOPOLIS"/>
    <s v="733223"/>
    <s v="BR"/>
    <s v="SA"/>
    <s v="MG"/>
    <s v="37660-000"/>
    <s v="SPS"/>
    <s v="Approved"/>
    <s v="Carvalho, Eliane R"/>
    <s v="2024-12-24T02:14:52.00"/>
    <s v="0"/>
    <s v=""/>
    <s v="3022671901"/>
    <s v=""/>
    <s v="Significant_event"/>
    <s v=""/>
    <s v="Personal Estimate"/>
    <s v="Invoice"/>
    <s v=""/>
    <s v=""/>
    <s v="3 Days 23 Hr 21 Min "/>
    <s v="250"/>
    <s v="Approved -  ;; Approved -  ;"/>
    <s v="152.67"/>
    <s v="152.67"/>
    <s v=";"/>
    <s v=";"/>
    <s v=";"/>
    <s v="BR"/>
    <s v="cc24"/>
    <s v="USD"/>
    <s v=""/>
    <s v=""/>
    <s v=""/>
    <s v=""/>
    <s v="1"/>
    <s v="1"/>
    <s v=""/>
    <s v=""/>
    <s v="0"/>
    <s v=""/>
    <s v=""/>
    <s v=""/>
    <s v=""/>
    <s v="465324900"/>
    <s v=""/>
    <s v=""/>
  </r>
  <r>
    <d v="2024-12-01T00:00:00"/>
    <x v="12"/>
    <n v="176166"/>
    <s v="Port delay + vessel delay"/>
    <s v="FIAT"/>
    <d v="2024-12-23T00:00:00"/>
    <s v="Paraisopolis"/>
    <s v="Inbound Premium"/>
    <n v="480"/>
    <n v="480"/>
    <n v="6.7171218508787719E-4"/>
    <s v="PORT-PORT DELAYS / STRIKE"/>
    <s v="Normal"/>
    <s v="APTIV MANUFATURA E SERVICOS DE-724381"/>
    <s v="SANTOS-Dummy"/>
    <s v="Atraso atracação Porto em Santos - Navio MSCDAKARX - Processo M0965/24"/>
    <s v="EMPRESA DE TRANSPORTES COVRE"/>
    <s v="PTA-00204160"/>
    <s v="M4754297;"/>
    <s v=";"/>
    <s v=";"/>
    <s v="Aptiv"/>
    <s v="Premium - Productive"/>
    <s v="lua.barbosa.ribeiro@aptiv.com"/>
    <s v="2024-12-20T05:51:58.17"/>
    <s v="2024-12-26T11:58:05.00"/>
    <s v="SA"/>
    <s v="Closed Not Recovered"/>
    <s v="0"/>
    <s v=""/>
    <s v="0"/>
    <s v="2024-12-23T00:00:00"/>
    <s v="10012"/>
    <s v="Q11"/>
    <s v=""/>
    <s v=""/>
    <s v="Non-Recoverable"/>
    <s v=""/>
    <s v="480"/>
    <s v=""/>
    <s v="Porto Santos"/>
    <s v="Santos"/>
    <s v="Dummy"/>
    <s v="BR"/>
    <s v="SA"/>
    <s v="São Paulo"/>
    <s v="1"/>
    <s v="AVENIDA AVELINO RIBEIRO, 900"/>
    <s v="PARAISOPOLIS"/>
    <s v="724381"/>
    <s v="BR"/>
    <s v="SA"/>
    <s v="MG"/>
    <s v="37660-000"/>
    <s v="SPS"/>
    <s v="Approved"/>
    <s v="Edilson, Geraldo"/>
    <s v="2024-12-26T11:58:05.00"/>
    <s v="0"/>
    <s v=""/>
    <s v="N/A"/>
    <s v=""/>
    <s v="Significant_event"/>
    <s v=""/>
    <s v="Invoice"/>
    <s v=""/>
    <s v=""/>
    <s v=""/>
    <s v="5 Days 18 Hr 6 Min "/>
    <s v="500"/>
    <s v="Approved -  ;; Approved -  ;; Approved -  ;"/>
    <s v="480"/>
    <s v="480"/>
    <s v=";"/>
    <s v=";"/>
    <s v=";"/>
    <s v="BR"/>
    <s v="PROJETO P"/>
    <s v="USD"/>
    <s v=""/>
    <s v=""/>
    <s v=""/>
    <s v=""/>
    <s v="1"/>
    <s v=""/>
    <s v=""/>
    <s v=""/>
    <s v="0"/>
    <s v=""/>
    <s v=""/>
    <s v=""/>
    <s v=""/>
    <s v=""/>
    <s v=""/>
    <s v=""/>
  </r>
  <r>
    <d v="2024-12-01T00:00:00"/>
    <x v="7"/>
    <n v="176269"/>
    <s v="Stock divergence"/>
    <s v="CNH COMBINE"/>
    <d v="2024-12-23T00:00:00"/>
    <s v="Paraisopolis"/>
    <s v="Inbound Premium"/>
    <n v="131.74"/>
    <n v="131.74"/>
    <n v="1.843570067989103E-4"/>
    <s v="S1I-Inventory loss/adjustments"/>
    <s v="Normal"/>
    <s v="Paraisopolis-10012"/>
    <s v="TTI INC-765674"/>
    <s v="Divergência IFA"/>
    <s v="DHL Express SA"/>
    <s v="PTA-00204079"/>
    <s v="13676432;"/>
    <s v=";"/>
    <s v=";"/>
    <s v="Aptiv"/>
    <s v="Premium - Productive"/>
    <s v="rodrigo.fernandes@aptiv.com"/>
    <s v="2024-12-23T02:31:47.42"/>
    <s v="2024-12-24T02:13:49.00"/>
    <s v="SA"/>
    <s v="Closed Not Recovered"/>
    <s v="0"/>
    <s v=""/>
    <s v="0"/>
    <s v=""/>
    <s v="10012"/>
    <s v="Q11"/>
    <s v=""/>
    <s v=""/>
    <s v="Non-Recoverable"/>
    <s v=""/>
    <s v="131.74"/>
    <s v=""/>
    <s v="2601 SYLVANIA CROSS DR."/>
    <s v="FORT WORTH"/>
    <s v="765674"/>
    <s v="US"/>
    <s v="NA"/>
    <s v="TX"/>
    <s v="76137"/>
    <s v="Av. Avelino Ribeiro, 900"/>
    <s v="PARAISOPOLIS"/>
    <s v="10012"/>
    <s v="BR"/>
    <s v="SA"/>
    <s v="Minas Gerais"/>
    <s v="37660-000"/>
    <s v="SPS"/>
    <s v="Approved"/>
    <s v="Carvalho, Eliane R"/>
    <s v="2024-12-24T02:13:49.00"/>
    <s v="0"/>
    <s v=""/>
    <s v=""/>
    <s v=""/>
    <s v="Aptiv"/>
    <s v=""/>
    <s v="Invoice"/>
    <s v=""/>
    <s v=""/>
    <s v=""/>
    <s v="0 Days 23 Hr 42 Min "/>
    <s v="250"/>
    <s v="Approved -  ;; Approved -  ;"/>
    <s v="131.74"/>
    <s v="131.74"/>
    <s v=";"/>
    <s v=";"/>
    <s v=";"/>
    <s v="BR"/>
    <s v="TB15"/>
    <s v="USD"/>
    <s v=""/>
    <s v=""/>
    <s v=""/>
    <s v="Divergência IFA"/>
    <s v="1"/>
    <s v=""/>
    <s v=""/>
    <s v=""/>
    <s v="0"/>
    <s v=""/>
    <s v=""/>
    <s v=""/>
    <s v=""/>
    <s v=""/>
    <s v=""/>
    <s v=""/>
  </r>
  <r>
    <d v="2024-12-01T00:00:00"/>
    <x v="7"/>
    <n v="176276"/>
    <s v="Stock divergence"/>
    <s v="JOHN DEERE"/>
    <d v="2024-12-23T00:00:00"/>
    <s v="Paraisopolis"/>
    <s v="Inbound Premium"/>
    <n v="52.8"/>
    <n v="52.8"/>
    <n v="7.3888340359666484E-5"/>
    <s v="S1I-Inventory loss/adjustments"/>
    <s v="Normal"/>
    <s v="Paraisopolis-10012"/>
    <s v="MTA ANTENNE SRL-7107642"/>
    <s v="Divergência IFA"/>
    <s v="DHL Express SA"/>
    <s v="PTA-00204078"/>
    <s v="10726651;"/>
    <s v=";"/>
    <s v=";"/>
    <s v="Aptiv"/>
    <s v="Premium - Productive"/>
    <s v="rodrigo.fernandes@aptiv.com"/>
    <s v="2024-12-23T06:19:14.37"/>
    <s v="2024-12-24T02:13:25.00"/>
    <s v="SA"/>
    <s v="Closed Not Recovered"/>
    <s v="0"/>
    <s v=""/>
    <s v="0"/>
    <s v=""/>
    <s v="10012"/>
    <s v="Q11"/>
    <s v=""/>
    <s v=""/>
    <s v="Non-Recoverable"/>
    <s v=""/>
    <s v="52.8"/>
    <s v=""/>
    <s v="VIALE DELLINDUSTRIA 12"/>
    <s v="CODOGNO"/>
    <s v="7107642"/>
    <s v="IT"/>
    <s v="EMEA"/>
    <s v="LO"/>
    <s v="26845"/>
    <s v="Av. Avelino Ribeiro, 900"/>
    <s v="PARAISOPOLIS"/>
    <s v="10012"/>
    <s v="BR"/>
    <s v="SA"/>
    <s v="Minas Gerais"/>
    <s v="37660-000"/>
    <s v="SPS"/>
    <s v="Approved"/>
    <s v="Carvalho, Eliane R"/>
    <s v="2024-12-24T02:13:25.00"/>
    <s v="0"/>
    <s v=""/>
    <s v=""/>
    <s v=""/>
    <s v="Aptiv"/>
    <s v=""/>
    <s v="Invoice"/>
    <s v=""/>
    <s v=""/>
    <s v=""/>
    <s v="0 Days 19 Hr 54 Min "/>
    <s v="250"/>
    <s v="Approved -  ;; Approved -  ;"/>
    <s v="52.8"/>
    <s v="52.8"/>
    <s v=";"/>
    <s v=";"/>
    <s v=";"/>
    <s v="BR"/>
    <s v="Colibri"/>
    <s v="USD"/>
    <s v=""/>
    <s v=""/>
    <s v=""/>
    <s v="Divergência IFA: 10726651, 13586657"/>
    <s v="1"/>
    <s v=""/>
    <s v=""/>
    <s v=""/>
    <s v="0"/>
    <s v=""/>
    <s v=""/>
    <s v=""/>
    <s v=""/>
    <s v="428456263"/>
    <s v=""/>
    <s v=""/>
  </r>
  <r>
    <d v="2024-12-01T00:00:00"/>
    <x v="12"/>
    <n v="176338"/>
    <s v="Port delay + vessel delay"/>
    <s v="FIAT"/>
    <d v="2024-12-25T00:00:00"/>
    <s v="Paraisopolis"/>
    <s v="Inbound Premium"/>
    <n v="957.01"/>
    <n v="875"/>
    <n v="1.339240163022811E-3"/>
    <s v="PORT-PORT DELAYS / STRIKE"/>
    <s v="Normal"/>
    <s v="APTIV MANUFATURA E SERVICOS DE-724381"/>
    <s v="AL-KOR MAKINA KALIP SANAYI VE TICAR-1080331"/>
    <s v="DELAY OF VESSEL"/>
    <s v="DHL Express SA"/>
    <s v="PTA-00204381"/>
    <s v="35836655;"/>
    <s v=";"/>
    <s v=";"/>
    <s v="Aptiv"/>
    <s v="Premium - Productive"/>
    <s v="Moraes.Arnaldo@aptiv.com"/>
    <s v="2024-12-24T02:09:52.93"/>
    <s v="2025-01-02T06:19:04.89"/>
    <s v="SA"/>
    <s v="Closed Not Recovered"/>
    <s v="0"/>
    <s v=""/>
    <s v="957.01"/>
    <s v=""/>
    <s v="10012"/>
    <s v="Q11"/>
    <s v=""/>
    <s v="957.01"/>
    <s v="Non-Recoverable"/>
    <s v=""/>
    <s v="875"/>
    <s v="USD"/>
    <s v="NO4 HASANAGA OSB MAHALLESI"/>
    <s v="BURSA"/>
    <s v="1080331"/>
    <s v="TR"/>
    <s v="EMEA"/>
    <s v="16"/>
    <s v="0"/>
    <s v="AVENIDA AVELINO RIBEIRO, 900"/>
    <s v="PARAISOPOLIS"/>
    <s v="724381"/>
    <s v="BR"/>
    <s v="SA"/>
    <s v="MG"/>
    <s v="37660-000"/>
    <s v="SPS"/>
    <s v="Approved"/>
    <s v="Laporte, Greg"/>
    <s v="2024-12-30T09:55:31.00"/>
    <s v="0"/>
    <s v=""/>
    <s v="7768500353"/>
    <s v=""/>
    <s v="Significant_event"/>
    <s v=""/>
    <s v="Invoice"/>
    <s v="Invoice"/>
    <s v=""/>
    <s v=""/>
    <s v="6 Days 7 Hr 45 Min "/>
    <s v="5000"/>
    <s v="Approved -  ;; Approved -  ;; Approved -  ;; Approved -  ;; Approved -  ;"/>
    <s v="957.01"/>
    <s v="957.01"/>
    <s v=";"/>
    <s v=";"/>
    <s v=";"/>
    <s v="BR"/>
    <s v="FAROL X6H"/>
    <s v="USD"/>
    <s v=""/>
    <s v=""/>
    <s v=""/>
    <s v=""/>
    <s v="1"/>
    <s v="1"/>
    <s v=""/>
    <s v=""/>
    <s v="0"/>
    <s v=""/>
    <s v=""/>
    <s v=""/>
    <s v=""/>
    <s v="565479164"/>
    <s v=""/>
    <s v=""/>
  </r>
  <r>
    <d v="2024-12-01T00:00:00"/>
    <x v="12"/>
    <n v="176411"/>
    <s v="Port delay + vessel delay"/>
    <s v="PSA"/>
    <d v="2024-12-26T00:00:00"/>
    <s v="Paraisopolis"/>
    <s v="Inbound Premium"/>
    <n v="480"/>
    <n v="480"/>
    <n v="6.7171218508787719E-4"/>
    <s v="PORT-PORT DELAYS / STRIKE"/>
    <s v="Normal"/>
    <s v="Paraisopolis-10012"/>
    <s v="Covre-Dummy"/>
    <s v="Port Delays"/>
    <s v="EMPRESA DE TRANSPORTES COVRE"/>
    <s v="PTA-00204217"/>
    <s v="13882976;"/>
    <s v=";"/>
    <s v=";"/>
    <s v="Aptiv"/>
    <s v="Premium - Productive"/>
    <s v="rodrigo.fernandes@aptiv.com"/>
    <s v="2024-12-26T01:15:10.36"/>
    <s v="2024-12-27T03:11:47.00"/>
    <s v="SA"/>
    <s v="Closed Not Recovered"/>
    <s v="0"/>
    <s v=""/>
    <s v="480"/>
    <s v=""/>
    <s v="10012"/>
    <s v="Q11"/>
    <s v=""/>
    <s v="480"/>
    <s v="Non-Recoverable"/>
    <s v=""/>
    <s v="480"/>
    <s v="USD"/>
    <s v="Santos- SP"/>
    <s v="Santos-SP"/>
    <s v="Dummy"/>
    <s v="BR"/>
    <s v="SA"/>
    <s v="1"/>
    <s v="1"/>
    <s v="Av. Avelino Ribeiro, 900"/>
    <s v="PARAISOPOLIS"/>
    <s v="10012"/>
    <s v="BR"/>
    <s v="SA"/>
    <s v="Minas Gerais"/>
    <s v="37660-000"/>
    <s v="SPS"/>
    <s v="Approved"/>
    <s v="Edilson, Geraldo"/>
    <s v="2024-12-27T03:11:47.00"/>
    <s v="0"/>
    <s v=""/>
    <s v=""/>
    <s v=""/>
    <s v="Significant_event"/>
    <s v=""/>
    <s v="Invoice"/>
    <s v="Invoice"/>
    <s v=""/>
    <s v=""/>
    <s v="1 Days 1 Hr 56 Min "/>
    <s v="500"/>
    <s v="Approved -  ;; Approved -  ;; Approved -  ;"/>
    <s v="480"/>
    <s v="480"/>
    <s v=";"/>
    <s v=";"/>
    <s v=";"/>
    <s v="BR"/>
    <s v="13882976"/>
    <s v="USD"/>
    <s v=""/>
    <s v=""/>
    <s v=""/>
    <s v="Port Delays"/>
    <s v="1"/>
    <s v="1"/>
    <s v=""/>
    <s v=""/>
    <s v="0"/>
    <s v=""/>
    <s v=""/>
    <s v=""/>
    <s v=""/>
    <s v=""/>
    <s v=""/>
    <s v=""/>
  </r>
  <r>
    <d v="2024-12-01T00:00:00"/>
    <x v="9"/>
    <n v="176435"/>
    <s v="P&amp;A"/>
    <s v="OTHER"/>
    <d v="2024-12-26T00:00:00"/>
    <s v="Paraisopolis"/>
    <s v="Inbound Premium"/>
    <n v="120.18"/>
    <n v="120.18"/>
    <n v="1.6817993834137725E-4"/>
    <s v="OOOT-Other/Sales"/>
    <s v="Normal"/>
    <s v="APTIV MANUFATURA E SERVICOS DE-733223"/>
    <s v="SERENDIPITY ELECTRONICS-749804"/>
    <s v="Material para atender montagem de peças de P&amp;A conforme programação do cliente"/>
    <s v="DHL Express SA"/>
    <s v="PTA-00204216"/>
    <s v="15363982;15492543;13578538;15327952;10774852;15490273;10890185"/>
    <s v="23;68;118;124;74;217;100"/>
    <s v="22.22;0;0;0;0;0;0"/>
    <s v="Aptiv"/>
    <s v="Premium - Productive"/>
    <s v="marcia.p.torres@aptiv.com"/>
    <s v="2024-12-26T05:37:43.23"/>
    <s v="2024-12-27T02:30:58.00"/>
    <s v="SA"/>
    <s v="Closed Not Recovered"/>
    <s v="0"/>
    <s v=""/>
    <s v="120.18"/>
    <s v=""/>
    <s v="10012"/>
    <s v="Q11"/>
    <s v=""/>
    <s v="120.18"/>
    <s v="Non-Recoverable"/>
    <s v=""/>
    <s v="120.18"/>
    <s v="USD"/>
    <s v="152 E MAIN ST"/>
    <s v="HUNTINGTON"/>
    <s v="749804"/>
    <s v="US"/>
    <s v="NA"/>
    <s v="NY"/>
    <s v="11743-2958"/>
    <s v="AVENIDA AVELINO RIBEIRO, 900"/>
    <s v="PARAISOPOLIS"/>
    <s v="733223"/>
    <s v="BR"/>
    <s v="SA"/>
    <s v="MG"/>
    <s v="37660-000"/>
    <s v="SPS"/>
    <s v="Approved"/>
    <s v="Carvalho, Eliane R"/>
    <s v="2024-12-27T02:30:58.00"/>
    <s v="0"/>
    <s v=""/>
    <s v="8162946514"/>
    <s v=""/>
    <s v="Aptiv"/>
    <s v=""/>
    <s v="Invoice"/>
    <s v="Invoice"/>
    <s v=""/>
    <s v=""/>
    <s v="0 Days 20 Hr 53 Min "/>
    <s v="250"/>
    <s v="Approved -  ;; Approved -  ;"/>
    <s v="120.18"/>
    <s v="120.18"/>
    <s v=";0;0;0;0;0;0"/>
    <s v=";; ; ; ; ; "/>
    <s v=";; ; ; ; ; "/>
    <s v="BR"/>
    <s v="P&amp;A"/>
    <s v="USD"/>
    <s v=""/>
    <s v=""/>
    <s v="Kg"/>
    <s v="Material para atender montagem de peças de P&amp;A conforme programação do cliente"/>
    <s v="1"/>
    <s v="1"/>
    <s v=""/>
    <s v=""/>
    <s v="0"/>
    <s v=""/>
    <s v=""/>
    <s v=""/>
    <s v=""/>
    <s v=""/>
    <s v=""/>
    <s v=""/>
  </r>
  <r>
    <d v="2024-12-01T00:00:00"/>
    <x v="0"/>
    <n v="176527"/>
    <s v="Project - prototypes/ samples - recovered"/>
    <s v="GM"/>
    <d v="2024-12-27T00:00:00"/>
    <s v="Pinhal"/>
    <s v="Inbound Premium"/>
    <n v="95"/>
    <n v="95"/>
    <n v="1.329430366319757E-4"/>
    <s v="E1P-Prototypes/Samples"/>
    <s v="Cost Recovery"/>
    <s v="APTIV MANUFATURA E SERVICOS DE-734227"/>
    <s v="SERENDIPITY ELECTRONICS-755571"/>
    <s v="_x0009_· Parts for sales from prototype pieces. Freight is included in the piece price."/>
    <s v="DHL Express SA"/>
    <s v=""/>
    <s v="35237060;"/>
    <s v=";"/>
    <s v=";"/>
    <s v="Aptiv"/>
    <s v="Premium - Productive"/>
    <s v="rayzza.peres@aptiv.com"/>
    <s v="2024-12-27T05:53:30.00"/>
    <s v="2024-12-27T05:53:23.32"/>
    <s v="SA"/>
    <s v="Closed Recovered"/>
    <s v="0"/>
    <s v=""/>
    <s v="95"/>
    <s v=""/>
    <s v="10010"/>
    <s v="Q18"/>
    <s v=""/>
    <s v="95"/>
    <s v="Recoverable"/>
    <s v=""/>
    <s v="95"/>
    <s v="USD"/>
    <s v="3100 PERSHING DR"/>
    <s v="EL PASO"/>
    <s v="755571"/>
    <s v="US"/>
    <s v="NA"/>
    <s v="TX"/>
    <s v="79903-2520"/>
    <s v="AVENIDA AVELINO RIBEIRO, 900"/>
    <s v="PARAISOPOLIS"/>
    <s v="734227"/>
    <s v="BR"/>
    <s v="SA"/>
    <s v="MG"/>
    <s v="37660-000"/>
    <s v="SPS"/>
    <s v="Pending"/>
    <s v=""/>
    <s v=""/>
    <s v="0"/>
    <s v=""/>
    <s v="322470364"/>
    <s v=""/>
    <s v="Aptiv"/>
    <s v=""/>
    <s v="Invoice"/>
    <s v="Invoice"/>
    <s v=""/>
    <s v=""/>
    <s v=""/>
    <s v="0"/>
    <s v="Approved -  ;; Pending - "/>
    <s v="95"/>
    <s v="95"/>
    <s v=";"/>
    <s v=";"/>
    <s v=";"/>
    <s v="BR"/>
    <s v="GEM MY27,5 HIBRIDO"/>
    <s v="USD"/>
    <s v=""/>
    <s v=""/>
    <s v=""/>
    <s v="DPE48908"/>
    <s v="1"/>
    <s v="1"/>
    <s v=""/>
    <s v=""/>
    <s v="0"/>
    <s v=""/>
    <s v=""/>
    <s v=""/>
    <s v=""/>
    <s v=""/>
    <s v=""/>
    <s v=""/>
  </r>
  <r>
    <d v="2024-12-01T00:00:00"/>
    <x v="9"/>
    <n v="176614"/>
    <s v="P&amp;A"/>
    <s v="OTHER"/>
    <d v="2024-12-30T00:00:00"/>
    <s v="Paraisopolis"/>
    <s v="Inbound Premium"/>
    <n v="56.04"/>
    <n v="56.04"/>
    <n v="7.8422397609009657E-5"/>
    <s v="OOOT-Other/Sales"/>
    <s v="Normal"/>
    <s v="APTIV MANUFATURA E SERVICOS DE-733223"/>
    <s v="SERENDIPITY ELECTRONICS-749804"/>
    <s v="Material para atender montagem de peças de P&amp;A conforme programação do cliente"/>
    <s v="DHL Express SA"/>
    <s v="PTA-00204335"/>
    <s v="15327868;12129666;12197662"/>
    <s v="186;58;937"/>
    <s v="6.35;0;0"/>
    <s v="Aptiv"/>
    <s v="Premium - Productive"/>
    <s v="marcia.p.torres@aptiv.com"/>
    <s v="2024-12-30T11:09:35.20"/>
    <s v="2024-12-30T11:58:56.00"/>
    <s v="SA"/>
    <s v="Closed Not Recovered"/>
    <s v="0"/>
    <s v=""/>
    <s v="0"/>
    <s v=""/>
    <s v="10012"/>
    <s v="Q11"/>
    <s v=""/>
    <s v=""/>
    <s v="Non-Recoverable"/>
    <s v=""/>
    <s v="56.04"/>
    <s v=""/>
    <s v="152 E MAIN ST"/>
    <s v="HUNTINGTON"/>
    <s v="749804"/>
    <s v="US"/>
    <s v="NA"/>
    <s v="NY"/>
    <s v="11743-2958"/>
    <s v="AVENIDA AVELINO RIBEIRO, 900"/>
    <s v="PARAISOPOLIS"/>
    <s v="733223"/>
    <s v="BR"/>
    <s v="SA"/>
    <s v="MG"/>
    <s v="37660-000"/>
    <s v="SPS"/>
    <s v="Approved"/>
    <s v="Carvalho, Eliane R"/>
    <s v="2024-12-30T11:58:56.00"/>
    <s v="0"/>
    <s v=""/>
    <s v="3224684724"/>
    <s v=""/>
    <s v="Aptiv"/>
    <s v=""/>
    <s v="Invoice"/>
    <s v="Invoice"/>
    <s v=""/>
    <s v=""/>
    <s v="0 Days 0 Hr 49 Min "/>
    <s v="250"/>
    <s v="Approved -  ;; Approved -  ;"/>
    <s v="56.04"/>
    <s v="56.04"/>
    <s v=";0;0"/>
    <s v=";; "/>
    <s v=";; "/>
    <s v="BR"/>
    <s v="P&amp;A"/>
    <s v="USD"/>
    <s v=""/>
    <s v=""/>
    <s v="Kg"/>
    <s v="Material para atender montagem de peças de P&amp;A conforme programação do cliente"/>
    <s v="1"/>
    <s v=""/>
    <s v=""/>
    <s v=""/>
    <s v="0"/>
    <s v=""/>
    <s v=""/>
    <s v=""/>
    <s v=""/>
    <s v=""/>
    <s v=""/>
    <s v=""/>
  </r>
  <r>
    <d v="2024-12-01T00:00:00"/>
    <x v="12"/>
    <n v="176663"/>
    <s v="Port delay + vessel delay"/>
    <s v="FIAT"/>
    <d v="2024-12-31T00:00:00"/>
    <s v="Paraisopolis"/>
    <s v="Inbound Premium"/>
    <n v="2900"/>
    <n v="2900"/>
    <n v="4.0582611182392574E-3"/>
    <s v="PORT-PORT DELAYS / STRIKE"/>
    <s v="Normal"/>
    <s v="APTIV MANUFATURA E SERVICOS DE-733223"/>
    <s v="COFAT-728208"/>
    <s v="DELAY OF VESSEL"/>
    <s v="DHL Express SA"/>
    <s v="PTA-00204665"/>
    <s v="35447988;"/>
    <s v=";"/>
    <s v=";"/>
    <s v="Aptiv"/>
    <s v="Premium - Productive"/>
    <s v="Moraes.Arnaldo@aptiv.com"/>
    <s v="2024-12-31T01:13:32.10"/>
    <s v="2025-01-03T01:06:28.00"/>
    <s v="SA"/>
    <s v="Closed Not Recovered"/>
    <s v="0"/>
    <s v=""/>
    <s v="0"/>
    <s v=""/>
    <s v="10012"/>
    <s v="Q11"/>
    <s v=""/>
    <s v=""/>
    <s v="Non-Recoverable"/>
    <s v=""/>
    <s v="2900"/>
    <s v=""/>
    <s v="40 RUE DU 18 JANVIER 1952"/>
    <s v="TUNIS"/>
    <s v="728208"/>
    <s v="TN"/>
    <s v="EMEA"/>
    <s v="11"/>
    <s v="1001"/>
    <s v="AVENIDA AVELINO RIBEIRO, 900"/>
    <s v="PARAISOPOLIS"/>
    <s v="733223"/>
    <s v="BR"/>
    <s v="SA"/>
    <s v="MG"/>
    <s v="37660-000"/>
    <s v="SPS"/>
    <s v="Approved"/>
    <s v="Laporte, Greg"/>
    <s v="2025-01-03T01:06:28.00"/>
    <s v="0"/>
    <s v=""/>
    <s v=""/>
    <s v=""/>
    <s v="Significant_event"/>
    <s v=""/>
    <s v="Invoice"/>
    <s v="Invoice"/>
    <s v=""/>
    <s v=""/>
    <s v="2 Days 23 Hr 52 Min "/>
    <s v="5000"/>
    <s v="Approved -  ;; Approved -  ;; Approved -  ;; Approved -  ;; Approved -  ;; Challenged -  ;"/>
    <s v="2900"/>
    <s v="2900"/>
    <s v=";"/>
    <s v=";"/>
    <s v=";"/>
    <s v="BR"/>
    <s v="PROJETO P"/>
    <s v="USD"/>
    <s v=""/>
    <s v=""/>
    <s v=""/>
    <s v=""/>
    <s v="1"/>
    <s v=""/>
    <s v=""/>
    <s v=""/>
    <s v="0"/>
    <s v=""/>
    <s v=""/>
    <s v=""/>
    <s v=""/>
    <s v=""/>
    <s v=""/>
    <s v=""/>
  </r>
  <r>
    <m/>
    <x v="14"/>
    <m/>
    <m/>
    <m/>
    <m/>
    <m/>
    <m/>
    <m/>
    <m/>
    <m/>
    <m/>
    <m/>
    <m/>
    <m/>
    <m/>
    <m/>
    <m/>
    <m/>
    <m/>
    <m/>
    <m/>
    <m/>
    <m/>
    <m/>
    <m/>
    <m/>
    <m/>
    <m/>
    <m/>
    <m/>
    <m/>
    <m/>
    <m/>
    <m/>
    <m/>
    <m/>
    <m/>
    <m/>
    <m/>
    <m/>
    <m/>
    <m/>
    <m/>
    <m/>
    <m/>
    <m/>
    <m/>
    <m/>
    <m/>
    <m/>
    <m/>
    <m/>
    <m/>
    <m/>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82140"/>
    <x v="0"/>
    <x v="0"/>
    <d v="2025-02-03T00:00:00"/>
    <x v="0"/>
    <x v="0"/>
    <n v="878.33"/>
    <n v="460"/>
    <s v="S2-External Customer driven schedule changes"/>
    <x v="0"/>
    <s v="APTIV MANUFATURA E SERVICOS DE-724381"/>
    <s v="ANIXTER DEUTSCHLAND GMBH-7083019"/>
    <s v="CONSULTA 43 - Reprograma JD JANEIRO FEVEREIRO - Custos serão recuperados do cliente"/>
    <s v="DHL Express SA"/>
    <s v="PTA-00209019"/>
    <s v="13831331;"/>
    <s v=";"/>
    <s v=";"/>
    <s v="Customer"/>
    <x v="0"/>
    <s v="lua.barbosa.ribeiro@aptiv.com"/>
    <s v="2025-01-31T01:52:38.57"/>
    <s v="2025-02-12T08:04:59.88"/>
    <s v="SA"/>
    <s v="Closed Recovered"/>
    <s v="0"/>
    <s v=""/>
    <s v="878.33"/>
    <s v="2025-02-06T00:00:00"/>
    <s v="10012"/>
    <s v="Q11"/>
    <s v=""/>
    <s v="878.33"/>
    <s v="Recoverable"/>
    <s v=""/>
    <s v="460"/>
    <s v="USD"/>
    <s v="HEINRICH-LANZ-STR. 3"/>
    <s v="KORNTAL-MUENCHINGEN"/>
    <s v="7083019"/>
    <s v="DE"/>
    <s v="EMEA"/>
    <s v="BW"/>
    <s v="70825"/>
    <s v="AVENIDA AVELINO RIBEIRO, 900"/>
    <s v="PARAISOPOLIS"/>
    <s v="724381"/>
    <s v="BR"/>
    <s v="SA"/>
    <s v="MG"/>
    <s v="37660-000"/>
    <s v="SPS"/>
    <s v="Approved"/>
    <s v="Edilson, Geraldo"/>
    <s v="2025-01-31T03:55:59.00"/>
    <s v="0"/>
    <s v=""/>
    <s v="3302029636"/>
    <s v=""/>
    <s v="Customer"/>
    <s v=""/>
    <s v="Invoice"/>
    <s v="Invoice"/>
    <s v="JOHN DEERE"/>
    <s v=""/>
    <s v="0 Days 2 Hr 3 Min "/>
    <s v="500"/>
    <s v="Approved -  ;; Approved -  ;; Approved -  ;"/>
    <s v="878.33"/>
    <s v="878.33"/>
    <s v=";"/>
    <s v=";"/>
    <s v=";"/>
    <s v="BR"/>
    <s v="EINSTEIN"/>
    <s v="USD"/>
    <s v=""/>
    <s v=""/>
    <s v=""/>
    <s v="33112657; 35256114"/>
    <s v="1"/>
    <s v="1"/>
    <s v=""/>
    <s v=""/>
    <s v="0"/>
    <s v=""/>
    <s v=""/>
    <s v=""/>
    <s v=""/>
    <s v="408660822"/>
    <s v=""/>
    <s v=""/>
    <s v=""/>
    <s v="No"/>
    <s v=""/>
    <s v="No"/>
    <s v="$ 0 - 500"/>
    <s v="$ 500- 2500"/>
    <s v="S2-External Customer driven schedule changes"/>
    <s v="Inbound Premium"/>
    <s v="Customer"/>
    <s v="Approved Prior To Shipment"/>
    <s v="recuperado na consulta monte negro"/>
    <s v="william.de.siqueira@aptiv.com"/>
    <s v="JOHN DEERE"/>
    <s v="2"/>
    <s v="3"/>
    <s v=""/>
    <s v="ANIXTER EUROTWO HOLDINGS B.V."/>
    <s v=""/>
  </r>
  <r>
    <n v="182153"/>
    <x v="1"/>
    <x v="0"/>
    <d v="2025-02-03T00:00:00"/>
    <x v="0"/>
    <x v="0"/>
    <n v="375.76"/>
    <n v="365.74"/>
    <s v="S2-External Customer driven schedule changes"/>
    <x v="0"/>
    <s v="APTIV MANUFATURA E SERVICOS DE-733223"/>
    <s v="APTIV CENTEC I (FW98)-733972"/>
    <s v="REPROGRAMA DO CLIENTE"/>
    <s v="DHL Express SA"/>
    <s v="PTA-00209018"/>
    <s v="12092345;"/>
    <s v=";"/>
    <s v=";"/>
    <s v="Customer"/>
    <x v="0"/>
    <s v="Moraes.Arnaldo@aptiv.com"/>
    <s v="2025-01-31T12:51:11.93"/>
    <s v="2025-02-14T06:20:07.94"/>
    <s v="SA"/>
    <s v="Closed Recovered"/>
    <s v="0"/>
    <s v=""/>
    <s v="375.76"/>
    <s v=""/>
    <s v="10012"/>
    <s v="Q11"/>
    <s v=""/>
    <s v="375.76"/>
    <s v="Recoverable"/>
    <s v="ONSULTA 43 - Reprograma JD JANEIRO FEVEREIRO"/>
    <s v="365.74"/>
    <s v="USD"/>
    <s v="CARRETERA SALTILLO PIEDRAS NEGRAS K"/>
    <s v="RAMOS ARIZPE"/>
    <s v="733972"/>
    <s v="MX"/>
    <s v="NA"/>
    <s v="COA"/>
    <s v="25900"/>
    <s v="AVENIDA AVELINO RIBEIRO, 900"/>
    <s v="PARAISOPOLIS"/>
    <s v="733223"/>
    <s v="BR"/>
    <s v="SA"/>
    <s v="MG"/>
    <s v="37660-000"/>
    <s v="SPS"/>
    <s v="Approved"/>
    <s v="Edilson, Geraldo"/>
    <s v="2025-01-31T03:48:52.00"/>
    <s v="0"/>
    <s v=""/>
    <s v="9506423894"/>
    <s v=""/>
    <s v="Customer"/>
    <s v=""/>
    <s v="Invoice"/>
    <s v="Invoice"/>
    <s v="JOHN DEERE"/>
    <s v=""/>
    <s v="0 Days 2 Hr 57 Min "/>
    <s v="500"/>
    <s v="Approved -  ;; Approved -  ;; Approved -  ;"/>
    <s v="375.76"/>
    <s v="375.76"/>
    <s v=";"/>
    <s v=";"/>
    <s v=";"/>
    <s v="BR"/>
    <s v="EINSTEIN"/>
    <s v="USD"/>
    <s v=""/>
    <s v=""/>
    <s v=""/>
    <s v="CONSULTA 43 - Reprograma JD JANEIRO FEVEREIRO"/>
    <s v="1"/>
    <s v="1"/>
    <s v=""/>
    <s v=""/>
    <s v="0"/>
    <s v=""/>
    <s v=""/>
    <s v=""/>
    <s v=""/>
    <s v=""/>
    <s v=""/>
    <s v=""/>
    <s v=""/>
    <s v="No"/>
    <s v=""/>
    <s v="No"/>
    <s v="$ 0 - 500"/>
    <s v="$ 0 - 500"/>
    <s v="S2-External Customer driven schedule changes"/>
    <s v="Inbound Premium"/>
    <s v="Customer"/>
    <s v="Approved Prior To Shipment"/>
    <s v=""/>
    <s v=""/>
    <s v="JOHN DEERE"/>
    <s v="2"/>
    <s v="3"/>
    <s v=""/>
    <s v=""/>
    <s v=""/>
  </r>
  <r>
    <n v="182363"/>
    <x v="2"/>
    <x v="1"/>
    <d v="2025-02-03T00:00:00"/>
    <x v="0"/>
    <x v="0"/>
    <n v="63.85"/>
    <n v="61.15"/>
    <s v="OOOT-Other/Sales"/>
    <x v="0"/>
    <s v="APTIV MANUFATURA E SERVICOS DE-724381"/>
    <s v="SERENDIPITY ELECTRONICS-749804"/>
    <s v="Material para atender programação de P&amp;A conforme solicitação do cliente."/>
    <s v="DHL Express SA"/>
    <s v="PTA-00209579"/>
    <s v="15364309;12197352;15341069"/>
    <s v="55;1200;15"/>
    <s v="9.07;0;0"/>
    <s v="Aptiv"/>
    <x v="0"/>
    <s v="marcia.p.torres@aptiv.com"/>
    <s v="2025-02-03T10:31:44.53"/>
    <s v="2025-02-28T06:10:02.78"/>
    <s v="SA"/>
    <s v="Closed Recovered"/>
    <s v="0"/>
    <s v=""/>
    <s v="63.85"/>
    <s v=""/>
    <s v="10012"/>
    <s v="Q11"/>
    <s v=""/>
    <s v="63.85"/>
    <s v="Non-Recoverable"/>
    <s v=""/>
    <s v="61.15"/>
    <s v="USD"/>
    <s v="152 E MAIN ST"/>
    <s v="HUNTINGTON"/>
    <s v="749804"/>
    <s v="US"/>
    <s v="NA"/>
    <s v="NY"/>
    <s v="11743-2958"/>
    <s v="AVENIDA AVELINO RIBEIRO, 900"/>
    <s v="PARAISOPOLIS"/>
    <s v="724381"/>
    <s v="BR"/>
    <s v="SA"/>
    <s v="MG"/>
    <s v="37660-000"/>
    <s v="SPS"/>
    <s v="Approved"/>
    <s v="Carvalho, Eliane R"/>
    <s v="2025-02-05T04:58:13.00"/>
    <s v="0"/>
    <s v="DHL Express SA"/>
    <s v="4792371334"/>
    <s v=""/>
    <s v="Aptiv"/>
    <s v=""/>
    <s v="Invoice"/>
    <s v="Invoice"/>
    <s v="FIAT"/>
    <s v=""/>
    <s v="2 Days 6 Hr 26 Min "/>
    <s v="250"/>
    <s v="Approved -  ;; Approved -  ;"/>
    <s v="63.85"/>
    <s v="63.85"/>
    <s v="1;0;0"/>
    <s v="18x12x11;; "/>
    <s v=";; "/>
    <s v="BR"/>
    <s v="P&amp;A"/>
    <s v="USD"/>
    <s v=""/>
    <s v=""/>
    <s v="Kg"/>
    <s v="Material para atender programação de P&amp;A conforme solicitação do cliente."/>
    <s v="1"/>
    <s v="1"/>
    <s v=""/>
    <s v="61.15"/>
    <s v="61.15"/>
    <s v="USD"/>
    <s v="1"/>
    <s v=""/>
    <s v=""/>
    <s v=""/>
    <s v=""/>
    <s v=""/>
    <s v=""/>
    <s v="No"/>
    <s v=""/>
    <s v="No"/>
    <s v="$ 0 - 500"/>
    <s v="$ 0 - 500"/>
    <s v="OOOT-Other/Sales"/>
    <s v="Inbound Premium"/>
    <s v="Aptiv"/>
    <s v="Approved After Shipment"/>
    <s v="Recuperado na Ordem de compra no. 004-2025"/>
    <s v=""/>
    <s v="FIAT"/>
    <s v="2"/>
    <s v="3"/>
    <s v=""/>
    <s v=""/>
    <s v=""/>
  </r>
  <r>
    <n v="182393"/>
    <x v="3"/>
    <x v="0"/>
    <d v="2025-02-03T00:00:00"/>
    <x v="0"/>
    <x v="0"/>
    <n v="100"/>
    <n v="100"/>
    <s v="E1P-Prototypes/Samples"/>
    <x v="0"/>
    <s v="APTIV MANUFATURA E SERVICOS DE-733223"/>
    <s v="CHIP ONE EXCHANGE GMBH &amp; CO KG-736238"/>
    <s v="Parts for project development. Freight will be absorbed at the SC 208-24a quotation."/>
    <s v="DHL Express SA"/>
    <s v="PTA-00209580"/>
    <s v="PE575636;"/>
    <s v=";"/>
    <s v=";"/>
    <s v="Aptiv"/>
    <x v="0"/>
    <s v="Stefany.Tressoldi@aptiv.com"/>
    <s v="2025-02-03T01:30:03.29"/>
    <s v="2025-02-05T04:58:40.00"/>
    <s v="SA"/>
    <s v="Closed Recovered"/>
    <s v="0"/>
    <s v=""/>
    <s v="100"/>
    <s v=""/>
    <s v="10012"/>
    <s v="Q11"/>
    <s v=""/>
    <s v="100"/>
    <s v="Recoverable"/>
    <s v=""/>
    <s v="100"/>
    <s v="USD"/>
    <s v="MARTIN-BEHAIM STR 19-21"/>
    <s v="NEU-ISENBURG"/>
    <s v="736238"/>
    <s v="DE"/>
    <s v="EMEA"/>
    <s v="06"/>
    <s v="63263"/>
    <s v="AVENIDA AVELINO RIBEIRO, 900"/>
    <s v="PARAISOPOLIS"/>
    <s v="733223"/>
    <s v="BR"/>
    <s v="SA"/>
    <s v="MG"/>
    <s v="37660-000"/>
    <s v="SPS"/>
    <s v="Approved"/>
    <s v="Carvalho, Eliane R"/>
    <s v="2025-02-05T04:58:40.00"/>
    <s v="0"/>
    <s v=""/>
    <s v=""/>
    <s v=""/>
    <s v="Aptiv"/>
    <s v=""/>
    <s v="Invoice"/>
    <s v="Invoice"/>
    <s v=""/>
    <s v=""/>
    <s v="2 Days 3 Hr 28 Min "/>
    <s v="250"/>
    <s v="Approved -  ;; Approved -  ;"/>
    <s v="100"/>
    <s v="100"/>
    <s v=";"/>
    <s v=";"/>
    <s v=";"/>
    <s v="BR"/>
    <s v="CYPRESS"/>
    <s v="USD"/>
    <s v=""/>
    <s v=""/>
    <s v=""/>
    <s v=""/>
    <s v="1"/>
    <s v="1"/>
    <s v=""/>
    <s v=""/>
    <s v="0"/>
    <s v=""/>
    <s v=""/>
    <s v=""/>
    <s v=""/>
    <s v=""/>
    <s v=""/>
    <s v=""/>
    <s v=""/>
    <s v="No"/>
    <s v=""/>
    <s v="No"/>
    <s v="$ 0 - 500"/>
    <s v="$ 0 - 500"/>
    <s v="E1P-Prototypes/Samples"/>
    <s v="Inbound Premium"/>
    <s v="Aptiv"/>
    <s v="Approved After Shipment"/>
    <s v=""/>
    <s v=""/>
    <s v="JOHN DEERE"/>
    <s v="2"/>
    <s v="3"/>
    <s v=""/>
    <s v=""/>
    <s v=""/>
  </r>
  <r>
    <n v="182598"/>
    <x v="1"/>
    <x v="2"/>
    <d v="2025-02-05T00:00:00"/>
    <x v="0"/>
    <x v="0"/>
    <n v="219.83"/>
    <n v="230.15"/>
    <s v="S2-External Customer driven schedule changes"/>
    <x v="0"/>
    <s v="APTIV MANUFATURA E SERVICOS DE-733223"/>
    <s v="APTIV WARREN (FR09)-702235"/>
    <s v="REPROGRAMA DO CLIENTE"/>
    <s v="DHL Express SA"/>
    <s v="PTA-00209581"/>
    <s v="15495911;"/>
    <s v=";"/>
    <s v=";"/>
    <s v="Customer"/>
    <x v="0"/>
    <s v="Moraes.Arnaldo@aptiv.com"/>
    <s v="2025-02-04T05:10:39.05"/>
    <s v="2025-02-14T06:31:26.72"/>
    <s v="SA"/>
    <s v="Closed Recovered"/>
    <s v="0"/>
    <s v=""/>
    <s v="219.83"/>
    <s v=""/>
    <s v="10012"/>
    <s v="Q11"/>
    <s v=""/>
    <s v="219.83"/>
    <s v="Recoverable"/>
    <s v="'CONSULTA 43 - Reprograma JD JANEIRO FEVEREIRO"/>
    <s v="230.15"/>
    <s v="USD"/>
    <s v="1265 N RIVER RD NE"/>
    <s v="WARREN"/>
    <s v="702235"/>
    <s v="US"/>
    <s v="NA"/>
    <s v="OH"/>
    <s v="44483"/>
    <s v="AVENIDA AVELINO RIBEIRO, 900"/>
    <s v="PARAISOPOLIS"/>
    <s v="733223"/>
    <s v="BR"/>
    <s v="SA"/>
    <s v="MG"/>
    <s v="37660-000"/>
    <s v="SPS"/>
    <s v="Approved"/>
    <s v="Carvalho, Eliane R"/>
    <s v="2025-02-05T04:59:05.00"/>
    <s v="0"/>
    <s v=""/>
    <s v="4868187984"/>
    <s v=""/>
    <s v="Customer"/>
    <s v=""/>
    <s v="Invoice"/>
    <s v="Invoice"/>
    <s v="JOHN DEERE"/>
    <s v=""/>
    <s v="0 Days 23 Hr 48 Min "/>
    <s v="250"/>
    <s v="Approved -  ;; Approved -  ;"/>
    <s v="219.83"/>
    <s v="219.83"/>
    <s v=";"/>
    <s v=";"/>
    <s v=";"/>
    <s v="BR"/>
    <s v="EINSTEIN"/>
    <s v="USD"/>
    <s v=""/>
    <s v=""/>
    <s v=""/>
    <s v="'CONSULTA 43 - Reprograma JD JANEIRO FEVEREIRO"/>
    <s v="1"/>
    <s v="1"/>
    <s v=""/>
    <s v=""/>
    <s v="0"/>
    <s v=""/>
    <s v=""/>
    <s v=""/>
    <s v=""/>
    <s v=""/>
    <s v=""/>
    <s v=""/>
    <s v=""/>
    <s v="No"/>
    <s v=""/>
    <s v="No"/>
    <s v="$ 0 - 500"/>
    <s v="$ 0 - 500"/>
    <s v="S2-External Customer driven schedule changes"/>
    <s v="Inbound Premium"/>
    <s v="Customer"/>
    <s v="Approved Day Of Shipment"/>
    <s v=""/>
    <s v=""/>
    <s v="JOHN DEERE"/>
    <s v="2"/>
    <s v="5"/>
    <s v=""/>
    <s v=""/>
    <s v=""/>
  </r>
  <r>
    <n v="182777"/>
    <x v="4"/>
    <x v="3"/>
    <d v="2025-02-06T00:00:00"/>
    <x v="1"/>
    <x v="0"/>
    <n v="439.9"/>
    <n v="1176.28"/>
    <s v="PC-Plant PC Resp"/>
    <x v="1"/>
    <s v="APTIV MANUFATURA E SERVICOS DE-734252"/>
    <s v="LEAR CORPORATION GMBH-1043021"/>
    <s v="Due to non-compliance with EDI and shipping delays that occurred in December 2024, it was necessary to ship the material by air freight to cover the GAP generated by these delays. Sea freight will not be enough to cover this shortage."/>
    <s v="DHL Express SA"/>
    <s v="PTA-00210509"/>
    <s v="10736866;"/>
    <s v=";"/>
    <s v=";"/>
    <s v="Supplier"/>
    <x v="0"/>
    <s v="Guilherme.Lucio@aptiv.com"/>
    <s v="2025-02-05T01:17:38.38"/>
    <s v="2025-02-26T03:14:23.18"/>
    <s v="SA"/>
    <s v="Closed Recovered"/>
    <s v="0"/>
    <s v=""/>
    <s v="439.9"/>
    <s v="2025-02-05T00:00:00"/>
    <s v="10010"/>
    <s v="Q18"/>
    <s v=""/>
    <s v="439.9"/>
    <s v="Recoverable"/>
    <s v=""/>
    <s v="1176.28"/>
    <s v="USD"/>
    <s v="ANKUMER STR. 28"/>
    <s v="BERSENBRUECK"/>
    <s v="1043021"/>
    <s v="DE"/>
    <s v="EMEA"/>
    <s v="NI"/>
    <s v="49593"/>
    <s v="JOSE MONFARDINI N 3 845 LOTEAMENTO"/>
    <s v="CITY  ESPIRITO SANTO DO PINHAL"/>
    <s v="734252"/>
    <s v="BR"/>
    <s v="SA"/>
    <s v="SP"/>
    <s v="13990000"/>
    <s v="SPS"/>
    <s v="Approved"/>
    <s v="Flores, Lorena"/>
    <s v="2025-02-10T08:19:25.00"/>
    <s v="0"/>
    <s v="DHL Express SA"/>
    <s v="8211683244"/>
    <s v=""/>
    <s v="Aptiv"/>
    <s v=""/>
    <s v="Personal Estimate"/>
    <s v="Invoice"/>
    <s v=""/>
    <s v="LEAR CORPORATION GMBH-7027581"/>
    <s v="5 Days 7 Hr 1 Min "/>
    <s v=""/>
    <s v="Approved - Supplier accepted to pay 50% of air-freight cost.  ;; Approved -  ;; Approved -  ;; Approved -  ;; Approved - Approved by Teams 2/10. ;"/>
    <s v="439.9"/>
    <s v="439.9"/>
    <s v=";"/>
    <s v=";"/>
    <s v=";"/>
    <s v="BR"/>
    <s v="MOTOR TAOS"/>
    <s v="USD"/>
    <s v="LEAR CORPORATION  ULT DUNS   175592476"/>
    <s v=""/>
    <s v=""/>
    <s v=""/>
    <s v="1"/>
    <s v="1"/>
    <s v=""/>
    <s v=""/>
    <s v="0"/>
    <s v=""/>
    <s v=""/>
    <s v=""/>
    <s v=""/>
    <s v="175592476"/>
    <s v=""/>
    <s v="175592476"/>
    <s v=""/>
    <s v="No"/>
    <s v=""/>
    <s v="No"/>
    <s v="$ 500- 2500"/>
    <s v="$ 0 - 500"/>
    <s v="PC-Plant PC Resp"/>
    <s v="Inbound Premium"/>
    <s v="Aptiv"/>
    <s v="Approved After Shipment"/>
    <s v="Supplier will cover 50% of freight's cost. Actual cost $878,60."/>
    <s v="Guilherme.Lucio@aptiv.com"/>
    <s v="VW"/>
    <s v="2"/>
    <s v="6"/>
    <s v="LEAR CORPORATION"/>
    <s v="LEAR CORPORATION"/>
    <s v=""/>
  </r>
  <r>
    <n v="182784"/>
    <x v="5"/>
    <x v="3"/>
    <d v="2025-02-06T00:00:00"/>
    <x v="1"/>
    <x v="0"/>
    <n v="1841.72"/>
    <n v="1197.9100000000001"/>
    <s v="PC-Plant PC Resp"/>
    <x v="1"/>
    <s v="APTIV MANUFATURA E SERVICOS DE-728338"/>
    <s v="FEP FAHRZEUGELEKTRIK PIRNA GMBH &amp; C-727969"/>
    <s v="Failure in sea shipments due to problems in the EDI accumulation. Due to this problem, shipments were not made according to the schedule, which generated a GAP in the material."/>
    <s v="DHL Express SA"/>
    <s v="PTA-00210508"/>
    <s v="33350184;"/>
    <s v=";"/>
    <s v=";"/>
    <s v="Aptiv"/>
    <x v="0"/>
    <s v="Guilherme.Lucio@aptiv.com"/>
    <s v="2025-02-05T01:36:14.69"/>
    <s v="2025-02-21T02:11:26.25"/>
    <s v="SA"/>
    <s v="Closed Not Recovered"/>
    <s v="0"/>
    <s v=""/>
    <s v="1841.72"/>
    <s v="2025-02-05T00:00:00"/>
    <s v="10010"/>
    <s v="Q18"/>
    <s v=""/>
    <s v="1841.72"/>
    <s v="Non-Recoverable"/>
    <s v=""/>
    <s v="1197.91"/>
    <s v="USD"/>
    <s v="HUGO-KUTTNER-STRASSE 8"/>
    <s v="PIRNA"/>
    <s v="727969"/>
    <s v="DE"/>
    <s v="EMEA"/>
    <s v="DE"/>
    <s v="01796"/>
    <s v="JOSE MONFARDINI N 3 845 LOTEAMENTO"/>
    <s v="ESPIRITO SANTO DO PINHAL"/>
    <s v="728338"/>
    <s v="BR"/>
    <s v="SA"/>
    <s v="SP"/>
    <s v="13990000"/>
    <s v="SPS"/>
    <s v="Approved"/>
    <s v="Flores, Lorena"/>
    <s v="2025-02-10T08:19:14.00"/>
    <s v="0"/>
    <s v="DHL Express SA"/>
    <s v="1492496176"/>
    <s v=""/>
    <s v="Aptiv"/>
    <s v=""/>
    <s v="Personal Estimate"/>
    <s v="Invoice"/>
    <s v=""/>
    <s v=""/>
    <s v="5 Days 6 Hr 43 Min "/>
    <s v=""/>
    <s v="Approved -  ;; Approved -  ;; Approved -  ;; Approved -  ;; Approved - Approved by Teams 2/10. ;"/>
    <s v="1841.72"/>
    <s v="1841.72"/>
    <s v=";"/>
    <s v=";"/>
    <s v=";"/>
    <s v="BR"/>
    <s v="MOTOR TAOS"/>
    <s v="USD"/>
    <s v=""/>
    <s v=""/>
    <s v=""/>
    <s v=""/>
    <s v="1"/>
    <s v="1"/>
    <s v=""/>
    <s v=""/>
    <s v="0"/>
    <s v=""/>
    <s v=""/>
    <s v=""/>
    <s v=""/>
    <s v=""/>
    <s v=""/>
    <s v=""/>
    <s v=""/>
    <s v="No"/>
    <s v=""/>
    <s v="No"/>
    <s v="$ 500- 2500"/>
    <s v="$ 500- 2500"/>
    <s v="PC-Plant PC Resp"/>
    <s v="Inbound Premium"/>
    <s v="Aptiv"/>
    <s v="Approved After Shipment"/>
    <s v=""/>
    <s v="Guilherme.Lucio@aptiv.com"/>
    <s v="VW"/>
    <s v="2"/>
    <s v="6"/>
    <s v=""/>
    <s v=""/>
    <s v=""/>
  </r>
  <r>
    <n v="182839"/>
    <x v="1"/>
    <x v="1"/>
    <d v="2025-02-06T00:00:00"/>
    <x v="0"/>
    <x v="0"/>
    <n v="784.7"/>
    <n v="784.7"/>
    <s v="PC-Plant PC Resp"/>
    <x v="0"/>
    <s v="APTIV MANUFATURA E SERVICOS DE-724381"/>
    <s v="MOLEX INTERCONNECT GMBH-7075844"/>
    <s v="REPROGRAMA DENTRO, DO PROTOCOLO LOGÍSTICO"/>
    <s v="DHL Express SA"/>
    <s v="PTA-00209754"/>
    <s v="35037830;"/>
    <s v=";"/>
    <s v=";"/>
    <s v="Aptiv"/>
    <x v="0"/>
    <s v="gislene.de.fatima.clemente@aptiv.com"/>
    <s v="2025-02-05T03:55:58.14"/>
    <s v="2025-02-28T05:45:22.92"/>
    <s v="SA"/>
    <s v="Closed Recovered"/>
    <s v="0"/>
    <s v=""/>
    <s v="0"/>
    <s v=""/>
    <s v="10012"/>
    <s v="Q11"/>
    <s v=""/>
    <s v=""/>
    <s v="Non-Recoverable"/>
    <s v=""/>
    <s v="784.7"/>
    <s v=""/>
    <s v="GRASHOFSTR 17"/>
    <s v="ETTLINGEN"/>
    <s v="7075844"/>
    <s v="DE"/>
    <s v="EMEA"/>
    <s v="BW"/>
    <s v="76275"/>
    <s v="AVENIDA AVELINO RIBEIRO, 900"/>
    <s v="PARAISOPOLIS"/>
    <s v="724381"/>
    <s v="BR"/>
    <s v="SA"/>
    <s v="MG"/>
    <s v="37660-000"/>
    <s v="SPS"/>
    <s v="Approved"/>
    <s v="Naus, Angelica"/>
    <s v="2025-02-06T02:55:06.00"/>
    <s v="0"/>
    <s v=""/>
    <s v=""/>
    <s v=""/>
    <s v="Aptiv"/>
    <s v=""/>
    <s v="Invoice"/>
    <s v=""/>
    <s v=""/>
    <s v=""/>
    <s v="0 Days 22 Hr 59 Min "/>
    <s v="800"/>
    <s v="Approved -  ;; Approved -  ;; Approved -  ;; Approved -  ;"/>
    <s v="784.7"/>
    <s v="784.7"/>
    <s v=";"/>
    <s v=";"/>
    <s v=";"/>
    <s v="BR"/>
    <s v="GSE INJECTION - CO"/>
    <s v="USD"/>
    <s v=""/>
    <s v=""/>
    <s v=""/>
    <s v="REPROGRAMA DENTRO DO PROTOCOLO LOGÍSTICO"/>
    <s v="1"/>
    <s v=""/>
    <s v=""/>
    <s v=""/>
    <s v="0"/>
    <s v=""/>
    <s v=""/>
    <s v=""/>
    <s v=""/>
    <s v="490218272"/>
    <s v=""/>
    <s v=""/>
    <s v=""/>
    <s v="No"/>
    <s v=""/>
    <s v="No"/>
    <s v="$ 500- 2500"/>
    <s v=""/>
    <s v="PC-Plant PC Resp"/>
    <s v="Inbound Premium"/>
    <s v="Aptiv"/>
    <s v="Approved Day Of Shipment"/>
    <s v="Recuperado na Ordem de compra no. 004-2025"/>
    <s v=""/>
    <s v="FIAT"/>
    <s v="2"/>
    <s v="6"/>
    <s v=""/>
    <s v="MOLEX EUROPEAN COOEPERATIE U.A."/>
    <s v=""/>
  </r>
  <r>
    <n v="182853"/>
    <x v="3"/>
    <x v="0"/>
    <d v="2025-02-05T00:00:00"/>
    <x v="0"/>
    <x v="0"/>
    <n v="600"/>
    <n v="600"/>
    <s v="E1P-Prototypes/Samples"/>
    <x v="2"/>
    <s v="APTIV MANUFATURA E SERVICOS DE-733223"/>
    <s v="APTIV OHIO PENSKE CROSSDOCK-1076159"/>
    <s v="Parts for sales from protoypes pieces. Freigth included in the piece price. Awaiting POV issuance"/>
    <s v="DHL Express SA"/>
    <s v="PTA-00209755"/>
    <s v="PE601692;"/>
    <s v=";"/>
    <s v=";"/>
    <s v="Aptiv"/>
    <x v="0"/>
    <s v="Stefany.Tressoldi@aptiv.com"/>
    <s v="2025-02-05T04:25:44.29"/>
    <s v="2025-02-06T02:55:46.00"/>
    <s v="SA"/>
    <s v="Open"/>
    <s v="0"/>
    <s v=""/>
    <s v="0"/>
    <s v=""/>
    <s v="10012"/>
    <s v="Q11"/>
    <s v=""/>
    <s v=""/>
    <s v="Recoverable"/>
    <s v=""/>
    <s v="600"/>
    <s v=""/>
    <s v="1351 BLAUSER DR"/>
    <s v="TIPP CITY"/>
    <s v="1076159"/>
    <s v="US"/>
    <s v="NA"/>
    <s v="OH"/>
    <s v="45371-2474"/>
    <s v="AVENIDA AVELINO RIBEIRO, 900"/>
    <s v="PARAISOPOLIS"/>
    <s v="733223"/>
    <s v="BR"/>
    <s v="SA"/>
    <s v="MG"/>
    <s v="37660-000"/>
    <s v="SPS"/>
    <s v="Approved"/>
    <s v="Naus, Angelica"/>
    <s v="2025-02-06T02:55:46.00"/>
    <s v="0"/>
    <s v=""/>
    <s v=""/>
    <s v=""/>
    <s v="Aptiv"/>
    <s v=""/>
    <s v="Invoice"/>
    <s v=""/>
    <s v=""/>
    <s v=""/>
    <s v="0 Days 22 Hr 30 Min "/>
    <s v="800"/>
    <s v="Approved - Por favor, o status precisa ser acompanhado para a baixa deste PTA quando a POV for emitida. ;; Approved -  ;; Approved -  ;; Approved -  ;"/>
    <s v="600"/>
    <s v="600"/>
    <s v=";"/>
    <s v=";"/>
    <s v=";"/>
    <s v="BR"/>
    <s v="TUCANO"/>
    <s v="USD"/>
    <s v=""/>
    <s v=""/>
    <s v=""/>
    <s v="9506324030"/>
    <s v="1"/>
    <s v=""/>
    <s v=""/>
    <s v=""/>
    <s v="0"/>
    <s v=""/>
    <s v=""/>
    <s v=""/>
    <s v=""/>
    <s v="043898092"/>
    <s v=""/>
    <s v=""/>
    <s v=""/>
    <s v="No"/>
    <s v=""/>
    <s v="No"/>
    <s v="$ 500- 2500"/>
    <s v=""/>
    <s v="E1P-Prototypes/Samples"/>
    <s v="Inbound Premium"/>
    <s v="Aptiv"/>
    <s v="Approved After Shipment"/>
    <s v=""/>
    <s v=""/>
    <s v="JOHN DEERE"/>
    <s v="2"/>
    <s v="5"/>
    <s v=""/>
    <s v="APTIV CORPORATION"/>
    <s v=""/>
  </r>
  <r>
    <n v="182915"/>
    <x v="3"/>
    <x v="0"/>
    <d v="2025-02-06T00:00:00"/>
    <x v="0"/>
    <x v="0"/>
    <n v="800"/>
    <n v="800"/>
    <s v="E1P-Prototypes/Samples"/>
    <x v="1"/>
    <s v="APTIV MANUFATURA E SERVICOS DE-724381"/>
    <s v="APTIV PLANT FV38-760254"/>
    <s v="Parts for project development. Freight approved by email by the Project Manager."/>
    <s v="DHL Express SA"/>
    <s v="PTA-00210614"/>
    <s v="PPN00702;"/>
    <s v=";"/>
    <s v=";"/>
    <s v="Aptiv"/>
    <x v="0"/>
    <s v="rayzza.peres@aptiv.com"/>
    <s v="2025-02-05T06:11:20.75"/>
    <s v="2025-02-11T12:23:19.00"/>
    <s v="SA"/>
    <s v="Closed Recovered"/>
    <s v="0"/>
    <s v=""/>
    <s v="800"/>
    <s v=""/>
    <s v="10012"/>
    <s v="Q11"/>
    <s v=""/>
    <s v="800"/>
    <s v="Recoverable"/>
    <s v=""/>
    <s v="800"/>
    <s v="USD"/>
    <s v="48 WALTER JONES BLVD"/>
    <s v="EL PASO"/>
    <s v="760254"/>
    <s v="US"/>
    <s v="NA"/>
    <s v="TX"/>
    <s v="79906"/>
    <s v="AVENIDA AVELINO RIBEIRO, 900"/>
    <s v="PARAISOPOLIS"/>
    <s v="724381"/>
    <s v="BR"/>
    <s v="SA"/>
    <s v="MG"/>
    <s v="37660-000"/>
    <s v="SPS"/>
    <s v="Approved"/>
    <s v="Naus, Angelica"/>
    <s v="2025-02-11T12:23:19.00"/>
    <s v="0"/>
    <s v=""/>
    <s v=""/>
    <s v=""/>
    <s v="Aptiv"/>
    <s v=""/>
    <s v="Invoice"/>
    <s v="Invoice"/>
    <s v=""/>
    <s v=""/>
    <s v="5 Days 18 Hr 11 Min "/>
    <s v="800"/>
    <s v="Approved -  ;; Approved -  ;; Approved -  ;; Approved -  ;"/>
    <s v="800"/>
    <s v="800"/>
    <s v=";"/>
    <s v=";"/>
    <s v=";"/>
    <s v="BR"/>
    <s v="MERCURY"/>
    <s v="USD"/>
    <s v=""/>
    <s v=""/>
    <s v=""/>
    <s v="DPP78868"/>
    <s v="1"/>
    <s v="1"/>
    <s v=""/>
    <s v=""/>
    <s v="0"/>
    <s v=""/>
    <s v=""/>
    <s v=""/>
    <s v=""/>
    <s v=""/>
    <s v=""/>
    <s v=""/>
    <s v=""/>
    <s v="No"/>
    <s v=""/>
    <s v="No"/>
    <s v="$ 500- 2500"/>
    <s v="$ 500- 2500"/>
    <s v="E1P-Prototypes/Samples"/>
    <s v="Inbound Premium"/>
    <s v="Aptiv"/>
    <s v="Approved After Shipment"/>
    <s v=""/>
    <s v=""/>
    <s v="JOHN DEERE"/>
    <s v="2"/>
    <s v="6"/>
    <s v=""/>
    <s v=""/>
    <s v=""/>
  </r>
  <r>
    <n v="183020"/>
    <x v="6"/>
    <x v="4"/>
    <d v="2025-02-07T00:00:00"/>
    <x v="0"/>
    <x v="0"/>
    <n v="480"/>
    <n v="480"/>
    <s v="S1I-Inventory loss/adjustments"/>
    <x v="0"/>
    <s v="APTIV MANUFATURA E SERVICOS DE-724381"/>
    <s v="Santos-Dummy"/>
    <s v="Divergencia de estoque"/>
    <s v="EMPRESA DE TRANSPORTES COVRE"/>
    <s v="PTA-00209753"/>
    <s v="13686553;"/>
    <s v=";"/>
    <s v=";"/>
    <s v="Aptiv"/>
    <x v="0"/>
    <s v="lua.barbosa.ribeiro@aptiv.com"/>
    <s v="2025-02-06T02:28:42.37"/>
    <s v="2025-02-28T06:02:39.71"/>
    <s v="SA"/>
    <s v="Closed Recovered"/>
    <s v="0"/>
    <s v=""/>
    <s v="480"/>
    <s v="2025-02-07T00:00:00"/>
    <s v="10012"/>
    <s v="Q11"/>
    <s v=""/>
    <s v="480"/>
    <s v="Non-Recoverable"/>
    <s v=""/>
    <s v="480"/>
    <s v="USD"/>
    <s v="Porto Santos"/>
    <s v="Santos"/>
    <s v="Dummy"/>
    <s v="BR"/>
    <s v="SA"/>
    <s v="São Paulo"/>
    <s v="1"/>
    <s v="AVENIDA AVELINO RIBEIRO, 900"/>
    <s v="PARAISOPOLIS"/>
    <s v="724381"/>
    <s v="BR"/>
    <s v="SA"/>
    <s v="MG"/>
    <s v="37660-000"/>
    <s v="SPS"/>
    <s v="Approved"/>
    <s v="Edilson, Geraldo"/>
    <s v="2025-02-06T02:51:18.00"/>
    <s v="0"/>
    <s v=""/>
    <s v="N/A"/>
    <s v=""/>
    <s v="Aptiv"/>
    <s v=""/>
    <s v="Invoice"/>
    <s v="Invoice"/>
    <s v=""/>
    <s v=""/>
    <s v="0 Days 0 Hr 22 Min "/>
    <s v="500"/>
    <s v="Approved -  ;; Approved -  ;; Approved -  ;"/>
    <s v="480"/>
    <s v="480"/>
    <s v=";"/>
    <s v=";"/>
    <s v=";"/>
    <s v="BR"/>
    <s v="BODY CC24"/>
    <s v="USD"/>
    <s v=""/>
    <s v=""/>
    <s v=""/>
    <s v=""/>
    <s v="1"/>
    <s v="1"/>
    <s v=""/>
    <s v=""/>
    <s v="0"/>
    <s v=""/>
    <s v=""/>
    <s v=""/>
    <s v=""/>
    <s v=""/>
    <s v=""/>
    <s v=""/>
    <s v=""/>
    <s v="No"/>
    <s v=""/>
    <s v="No"/>
    <s v="$ 0 - 500"/>
    <s v="$ 0 - 500"/>
    <s v="S1I-Inventory loss/adjustments"/>
    <s v="Inbound Premium"/>
    <s v="Aptiv"/>
    <s v="Approved Prior To Shipment"/>
    <s v="Recuperado na Ordem de compra no. 004-2025"/>
    <s v="william.de.siqueira@aptiv.com"/>
    <s v="PSA"/>
    <s v="2"/>
    <s v="7"/>
    <s v=""/>
    <s v=""/>
    <s v=""/>
  </r>
  <r>
    <n v="183168"/>
    <x v="1"/>
    <x v="2"/>
    <d v="2025-02-07T00:00:00"/>
    <x v="0"/>
    <x v="0"/>
    <n v="59.83"/>
    <n v="98"/>
    <s v="S2-External Customer driven schedule changes"/>
    <x v="0"/>
    <s v="APTIV MANUFATURA E SERVICOS DE-733223"/>
    <s v="AMERICAN CABLE COMPANY-7005092"/>
    <s v="REPROGRAMA DO CLIENTE"/>
    <s v="DHL Express SA"/>
    <s v="PTA-00209970"/>
    <s v="33368145;"/>
    <s v=";"/>
    <s v=";"/>
    <s v="Customer"/>
    <x v="0"/>
    <s v="Moraes.Arnaldo@aptiv.com"/>
    <s v="2025-02-06T07:18:24.78"/>
    <s v="2025-02-14T06:34:24.69"/>
    <s v="SA"/>
    <s v="Closed Recovered"/>
    <s v="0"/>
    <s v=""/>
    <s v="59.83"/>
    <s v=""/>
    <s v="10012"/>
    <s v="Q11"/>
    <s v=""/>
    <s v="59.83"/>
    <s v="Recoverable"/>
    <s v="CONSULTA 40 - Campanha CNH Sugar cane"/>
    <s v="98"/>
    <s v="USD"/>
    <s v="1200 E ERIE AVE"/>
    <s v="PHILADELPHIA"/>
    <s v="7005092"/>
    <s v="US"/>
    <s v="NA"/>
    <s v="PA"/>
    <s v="19124-5526"/>
    <s v="AVENIDA AVELINO RIBEIRO, 900"/>
    <s v="PARAISOPOLIS"/>
    <s v="733223"/>
    <s v="BR"/>
    <s v="SA"/>
    <s v="MG"/>
    <s v="37660-000"/>
    <s v="SPS"/>
    <s v="Approved"/>
    <s v="Carvalho, Eliane R"/>
    <s v="2025-02-07T11:24:21.00"/>
    <s v="0"/>
    <s v=""/>
    <s v="8351731382"/>
    <s v=""/>
    <s v="Customer"/>
    <s v=""/>
    <s v="Invoice"/>
    <s v="Invoice"/>
    <s v="CNH COMBINE"/>
    <s v=""/>
    <s v="0 Days 16 Hr 5 Min "/>
    <s v="250"/>
    <s v="Approved -  ;; Approved -  ;"/>
    <s v="59.83"/>
    <s v="59.83"/>
    <s v=";"/>
    <s v=";"/>
    <s v=";"/>
    <s v="BR"/>
    <s v="SUGARCANE"/>
    <s v="USD"/>
    <s v=""/>
    <s v=""/>
    <s v=""/>
    <s v="CONSULTA 40 - Campanha CNH Sugar cane"/>
    <s v="1"/>
    <s v="1"/>
    <s v=""/>
    <s v=""/>
    <s v="0"/>
    <s v=""/>
    <s v=""/>
    <s v=""/>
    <s v=""/>
    <s v="076951458"/>
    <s v=""/>
    <s v=""/>
    <s v=""/>
    <s v="No"/>
    <s v=""/>
    <s v="No"/>
    <s v="$ 0 - 500"/>
    <s v="$ 0 - 500"/>
    <s v="S2-External Customer driven schedule changes"/>
    <s v="Inbound Premium"/>
    <s v="Customer"/>
    <s v="Approved Day Of Shipment"/>
    <s v=""/>
    <s v=""/>
    <s v="CNH COMBINE"/>
    <s v="2"/>
    <s v="7"/>
    <s v=""/>
    <s v="AMERICAN CABLE COMPANY"/>
    <s v=""/>
  </r>
  <r>
    <n v="183312"/>
    <x v="1"/>
    <x v="0"/>
    <d v="2025-02-10T00:00:00"/>
    <x v="0"/>
    <x v="0"/>
    <n v="260.16000000000003"/>
    <n v="260.16000000000003"/>
    <s v="PC-Plant PC Resp"/>
    <x v="0"/>
    <s v="APTIV MANUFATURA E SERVICOS DE-733223"/>
    <s v="EATON CORPORATION-743885"/>
    <s v="INCREASE FROM CUSTOMER"/>
    <s v="DHL Express SA"/>
    <s v="PTA-00209972"/>
    <s v="13894467;"/>
    <s v=";"/>
    <s v=";"/>
    <s v="Aptiv"/>
    <x v="0"/>
    <s v="gislene.de.fatima.clemente@aptiv.com"/>
    <s v="2025-02-07T10:22:26.69"/>
    <s v="2025-02-07T11:47:35.00"/>
    <s v="SA"/>
    <s v="Closed Recovered"/>
    <s v="0"/>
    <s v=""/>
    <s v="0"/>
    <s v=""/>
    <s v="10012"/>
    <s v="Q11"/>
    <s v=""/>
    <s v=""/>
    <s v="Recoverable"/>
    <s v="SERÁ RECUPERADO NA CONSULTA 44"/>
    <s v="260.16"/>
    <s v=""/>
    <s v="26201 NORTHWESTERN HWY"/>
    <s v="SOUTHFIELD"/>
    <s v="743885"/>
    <s v="US"/>
    <s v="NA"/>
    <s v="MI"/>
    <s v="48076-3929"/>
    <s v="AVENIDA AVELINO RIBEIRO, 900"/>
    <s v="PARAISOPOLIS"/>
    <s v="733223"/>
    <s v="BR"/>
    <s v="SA"/>
    <s v="MG"/>
    <s v="37660-000"/>
    <s v="SPS"/>
    <s v="Approved"/>
    <s v="Edilson, Geraldo"/>
    <s v="2025-02-07T11:47:35.00"/>
    <s v="0"/>
    <s v=""/>
    <s v="7722253210"/>
    <s v=""/>
    <s v="Aptiv"/>
    <s v=""/>
    <s v="Invoice"/>
    <s v=""/>
    <s v=""/>
    <s v=""/>
    <s v="0 Days 1 Hr 25 Min "/>
    <s v="500"/>
    <s v="Approved -  ;; Approved -  ;; Approved -  ;"/>
    <s v="260.16"/>
    <s v="260.16"/>
    <s v=";"/>
    <s v=";"/>
    <s v=";"/>
    <s v="BR"/>
    <s v="EINSTEIN"/>
    <s v="USD"/>
    <s v=""/>
    <s v=""/>
    <s v=""/>
    <s v="CONSULTA 44"/>
    <s v="1"/>
    <s v=""/>
    <s v=""/>
    <s v=""/>
    <s v="0"/>
    <s v=""/>
    <s v=""/>
    <s v=""/>
    <s v=""/>
    <s v=""/>
    <s v=""/>
    <s v=""/>
    <s v=""/>
    <s v="No"/>
    <s v=""/>
    <s v="No"/>
    <s v="$ 0 - 500"/>
    <s v=""/>
    <s v="PC-Plant PC Resp"/>
    <s v="Inbound Premium"/>
    <s v="Aptiv"/>
    <s v="Approved Prior To Shipment"/>
    <s v=""/>
    <s v=""/>
    <s v="JOHN DEERE"/>
    <s v="2"/>
    <s v="10"/>
    <s v=""/>
    <s v=""/>
    <s v=""/>
  </r>
  <r>
    <n v="183369"/>
    <x v="3"/>
    <x v="0"/>
    <d v="2025-02-05T00:00:00"/>
    <x v="0"/>
    <x v="0"/>
    <n v="80"/>
    <n v="80"/>
    <s v="E1P-Prototypes/Samples"/>
    <x v="2"/>
    <s v="APTIV MANUFATURA E SERVICOS DE-733223"/>
    <s v="CHIP ONE EXCHANGE GMBH &amp; CO KG-736238"/>
    <s v="Parts for sales from protoypes pieces. Freigth included in the piece price. Awaiting POV issuance"/>
    <s v="DHL Express SA"/>
    <s v="PTA-00210114"/>
    <s v="PE578276;"/>
    <s v=";"/>
    <s v=";"/>
    <s v="Aptiv"/>
    <x v="0"/>
    <s v="Stefany.Tressoldi@aptiv.com"/>
    <s v="2025-02-07T02:52:37.47"/>
    <s v="2025-02-07T10:01:58.00"/>
    <s v="SA"/>
    <s v="Open"/>
    <s v="0"/>
    <s v=""/>
    <s v="0"/>
    <s v=""/>
    <s v="10012"/>
    <s v="Q11"/>
    <s v=""/>
    <s v=""/>
    <s v="Recoverable"/>
    <s v=""/>
    <s v="80"/>
    <s v=""/>
    <s v="MARTIN-BEHAIM STR 19-21"/>
    <s v="NEU-ISENBURG"/>
    <s v="736238"/>
    <s v="DE"/>
    <s v="EMEA"/>
    <s v="06"/>
    <s v="63263"/>
    <s v="AVENIDA AVELINO RIBEIRO, 900"/>
    <s v="PARAISOPOLIS"/>
    <s v="733223"/>
    <s v="BR"/>
    <s v="SA"/>
    <s v="MG"/>
    <s v="37660-000"/>
    <s v="SPS"/>
    <s v="Approved"/>
    <s v="Carvalho, Eliane R"/>
    <s v="2025-02-07T10:01:58.00"/>
    <s v="0"/>
    <s v=""/>
    <s v=""/>
    <s v=""/>
    <s v="Aptiv"/>
    <s v=""/>
    <s v="Invoice"/>
    <s v=""/>
    <s v=""/>
    <s v=""/>
    <s v="0 Days 7 Hr 9 Min "/>
    <s v="250"/>
    <s v="Approved -  ;; Approved -  ;"/>
    <s v="80"/>
    <s v="80"/>
    <s v=";"/>
    <s v=";"/>
    <s v=";"/>
    <s v="BR"/>
    <s v="TUCANO"/>
    <s v="USD"/>
    <s v=""/>
    <s v=""/>
    <s v=""/>
    <s v="4480729691"/>
    <s v="1"/>
    <s v=""/>
    <s v=""/>
    <s v=""/>
    <s v="0"/>
    <s v=""/>
    <s v=""/>
    <s v=""/>
    <s v=""/>
    <s v=""/>
    <s v=""/>
    <s v=""/>
    <s v=""/>
    <s v="No"/>
    <s v=""/>
    <s v="No"/>
    <s v="$ 0 - 500"/>
    <s v=""/>
    <s v="E1P-Prototypes/Samples"/>
    <s v="Inbound Premium"/>
    <s v="Aptiv"/>
    <s v="Approved After Shipment"/>
    <s v="DPP79355 "/>
    <s v=""/>
    <s v="JOHN DEERE"/>
    <s v="2"/>
    <s v="5"/>
    <s v=""/>
    <s v=""/>
    <s v=""/>
  </r>
  <r>
    <n v="183372"/>
    <x v="3"/>
    <x v="0"/>
    <d v="2025-02-05T00:00:00"/>
    <x v="0"/>
    <x v="0"/>
    <n v="100"/>
    <n v="100"/>
    <s v="E1P-Prototypes/Samples"/>
    <x v="2"/>
    <s v="APTIV MANUFATURA E SERVICOS DE-733223"/>
    <s v="SERENDIPITY ELECTRONICS-749804"/>
    <s v="Parts for sales from protoypes pieces. Freigth included in the piece price. Awaiting POV issuance"/>
    <s v="DHL Express SA"/>
    <s v="PTA-00210115"/>
    <s v="35671007;"/>
    <s v=";"/>
    <s v=";"/>
    <s v="Aptiv"/>
    <x v="0"/>
    <s v="Stefany.Tressoldi@aptiv.com"/>
    <s v="2025-02-07T02:57:13.60"/>
    <s v="2025-02-07T10:02:28.00"/>
    <s v="SA"/>
    <s v="Open"/>
    <s v="0"/>
    <s v=""/>
    <s v="0"/>
    <s v=""/>
    <s v="10012"/>
    <s v="Q11"/>
    <s v=""/>
    <s v=""/>
    <s v="Recoverable"/>
    <s v=""/>
    <s v="100"/>
    <s v=""/>
    <s v="152 E MAIN ST"/>
    <s v="HUNTINGTON"/>
    <s v="749804"/>
    <s v="US"/>
    <s v="NA"/>
    <s v="NY"/>
    <s v="11743-2958"/>
    <s v="AVENIDA AVELINO RIBEIRO, 900"/>
    <s v="PARAISOPOLIS"/>
    <s v="733223"/>
    <s v="BR"/>
    <s v="SA"/>
    <s v="MG"/>
    <s v="37660-000"/>
    <s v="SPS"/>
    <s v="Approved"/>
    <s v="Carvalho, Eliane R"/>
    <s v="2025-02-07T10:02:28.00"/>
    <s v="0"/>
    <s v=""/>
    <s v=""/>
    <s v=""/>
    <s v="Aptiv"/>
    <s v=""/>
    <s v="Invoice"/>
    <s v=""/>
    <s v=""/>
    <s v=""/>
    <s v="0 Days 7 Hr 5 Min "/>
    <s v="250"/>
    <s v="Approved -  ;; Approved -  ;"/>
    <s v="100"/>
    <s v="100"/>
    <s v=";"/>
    <s v=";"/>
    <s v=";"/>
    <s v="BR"/>
    <s v="TUCANO"/>
    <s v="USD"/>
    <s v=""/>
    <s v=""/>
    <s v=""/>
    <s v="2174343253"/>
    <s v="1"/>
    <s v=""/>
    <s v=""/>
    <s v=""/>
    <s v="0"/>
    <s v=""/>
    <s v=""/>
    <s v=""/>
    <s v=""/>
    <s v=""/>
    <s v=""/>
    <s v=""/>
    <s v=""/>
    <s v="No"/>
    <s v=""/>
    <s v="No"/>
    <s v="$ 0 - 500"/>
    <s v=""/>
    <s v="E1P-Prototypes/Samples"/>
    <s v="Inbound Premium"/>
    <s v="Aptiv"/>
    <s v="Approved After Shipment"/>
    <s v=""/>
    <s v=""/>
    <s v="JOHN DEERE"/>
    <s v="2"/>
    <s v="5"/>
    <s v=""/>
    <s v=""/>
    <s v=""/>
  </r>
  <r>
    <n v="183408"/>
    <x v="7"/>
    <x v="1"/>
    <d v="2025-02-10T00:00:00"/>
    <x v="2"/>
    <x v="0"/>
    <n v="2383.04"/>
    <n v="2383.04"/>
    <s v="PC-Plant PC Resp"/>
    <x v="0"/>
    <s v="APTIV MANUFATURA E SERVICOS DE-724381"/>
    <s v="MOLEX ELEKTRONIK GMBH-7081868"/>
    <s v="DIFFERENCE BETWEEN THE SUPPLIER'S LEAD TIME AND THE CUSTOMER'S FIRM"/>
    <s v="DHL Express SA"/>
    <s v="PTA-00210511"/>
    <s v="35048924;"/>
    <s v=";"/>
    <s v=";"/>
    <s v="Aptiv"/>
    <x v="0"/>
    <s v="gislene.de.fatima.clemente@aptiv.com"/>
    <s v="2025-02-07T04:11:22.24"/>
    <s v="2025-02-28T05:45:58.31"/>
    <s v="SA"/>
    <s v="Closed Recovered"/>
    <s v="0"/>
    <s v=""/>
    <s v="0"/>
    <s v=""/>
    <s v="10023"/>
    <s v="Q11"/>
    <s v=""/>
    <s v=""/>
    <s v="Non-Recoverable"/>
    <s v=""/>
    <s v="2200"/>
    <s v=""/>
    <s v="GRASHOFSTR. 17"/>
    <s v="ETTLINGEN"/>
    <s v="7081868"/>
    <s v="DE"/>
    <s v="EMEA"/>
    <s v="BW"/>
    <s v="76275"/>
    <s v="AVENIDA AVELINO RIBEIRO, 900"/>
    <s v="PARAISOPOLIS"/>
    <s v="724381"/>
    <s v="BR"/>
    <s v="SA"/>
    <s v="MG"/>
    <s v="37660-000"/>
    <s v="SPS"/>
    <s v="Approved"/>
    <s v="Flores, Lorena"/>
    <s v="2025-02-10T08:19:53.00"/>
    <s v="0"/>
    <s v=""/>
    <s v=""/>
    <s v=""/>
    <s v="Aptiv"/>
    <s v=""/>
    <s v="Invoice"/>
    <s v=""/>
    <s v=""/>
    <s v=""/>
    <s v="3 Days 4 Hr 8 Min "/>
    <s v=""/>
    <s v="Approved -  ;; Approved -  ;; Approved -  ;; Approved -  ;; Approved - Approved by Teams 2/10. ;"/>
    <s v="2383.04"/>
    <s v="2383.04"/>
    <s v=";"/>
    <s v=";"/>
    <s v=";"/>
    <s v="BR"/>
    <s v="GSE TURBO T3/T4"/>
    <s v="EUR"/>
    <s v=""/>
    <s v=""/>
    <s v=""/>
    <s v="DIFFERENCE BETWEEN THE SUPPLIER'S LEAD TIME AND THE CUSTOMER'S FIRM"/>
    <s v="1.0832"/>
    <s v=""/>
    <s v=""/>
    <s v=""/>
    <s v="0"/>
    <s v=""/>
    <s v=""/>
    <s v=""/>
    <s v=""/>
    <s v="726761322"/>
    <s v=""/>
    <s v=""/>
    <s v=""/>
    <s v="No"/>
    <s v=""/>
    <s v="No"/>
    <s v="$ 500- 2500"/>
    <s v=""/>
    <s v="PC-Plant PC Resp"/>
    <s v="Inbound Premium"/>
    <s v="Aptiv"/>
    <s v="Approved Day Of Shipment"/>
    <s v="Recuperado na Ordem de compra no. 004-2025"/>
    <s v=""/>
    <s v="FIAT"/>
    <s v="2"/>
    <s v="10"/>
    <s v=""/>
    <s v="MOLEX FOREIGN HOLDINGS, L.P."/>
    <s v=""/>
  </r>
  <r>
    <n v="183415"/>
    <x v="4"/>
    <x v="1"/>
    <d v="2025-02-17T00:00:00"/>
    <x v="2"/>
    <x v="0"/>
    <n v="2274.7199999999998"/>
    <n v="2274.7199999999998"/>
    <s v="PC-Plant PC Resp"/>
    <x v="1"/>
    <s v="APTIV MANUFATURA E SERVICOS DE-724381"/>
    <s v="MOLEX ELEKTRONIK GMBH-7081868"/>
    <s v="DIFFERENCE BETWEEN THE SUPPLIER'S LEAD TIME AND THE CUSTOMER'S FIRM"/>
    <s v="DHL Express SA"/>
    <s v=""/>
    <s v="35048924;"/>
    <s v=";"/>
    <s v=";"/>
    <s v="Aptiv"/>
    <x v="0"/>
    <s v="gislene.de.fatima.clemente@aptiv.com"/>
    <s v="2025-02-07T04:20:24.16"/>
    <s v="2025-02-07T07:30:32.00"/>
    <s v="SA"/>
    <s v="Closed Not Recovered"/>
    <s v="0"/>
    <s v=""/>
    <s v="0"/>
    <s v=""/>
    <s v="10023"/>
    <s v="Q11"/>
    <s v=""/>
    <s v=""/>
    <s v="Non-Recoverable"/>
    <s v=""/>
    <s v="2100"/>
    <s v=""/>
    <s v="GRASHOFSTR. 17"/>
    <s v="ETTLINGEN"/>
    <s v="7081868"/>
    <s v="DE"/>
    <s v="EMEA"/>
    <s v="BW"/>
    <s v="76275"/>
    <s v="AVENIDA AVELINO RIBEIRO, 900"/>
    <s v="PARAISOPOLIS"/>
    <s v="724381"/>
    <s v="BR"/>
    <s v="SA"/>
    <s v="MG"/>
    <s v="37660-000"/>
    <s v="SPS"/>
    <s v="Challenged"/>
    <s v=""/>
    <s v=""/>
    <s v="0"/>
    <s v=""/>
    <s v=""/>
    <s v=""/>
    <s v="Aptiv"/>
    <s v=""/>
    <s v="Invoice"/>
    <s v=""/>
    <s v=""/>
    <s v=""/>
    <s v=""/>
    <s v="0"/>
    <s v="Challenged - Gi, este item não é do GSE ? GSE para GSE turbo tem diferença, poderia verificar? ;"/>
    <s v="2274.72"/>
    <s v="2274.72"/>
    <s v=";"/>
    <s v=";"/>
    <s v=";"/>
    <s v="BR"/>
    <s v="GSE TURBO T3/T4"/>
    <s v="EUR"/>
    <s v=""/>
    <s v=""/>
    <s v=""/>
    <s v="DIFFERENCE BETWEEN THE SUPPLIER'S LEAD TIME AND THE CUSTOMER'S FIRM"/>
    <s v="1.0832"/>
    <s v=""/>
    <s v=""/>
    <s v=""/>
    <s v="0"/>
    <s v=""/>
    <s v=""/>
    <s v=""/>
    <s v=""/>
    <s v="726761322"/>
    <s v=""/>
    <s v=""/>
    <s v=""/>
    <s v="No"/>
    <s v=""/>
    <s v="No"/>
    <s v="$ 500- 2500"/>
    <s v=""/>
    <s v="PC-Plant PC Resp"/>
    <s v="Inbound Premium"/>
    <s v="Aptiv"/>
    <s v="Not Yet Approved"/>
    <s v=""/>
    <s v=""/>
    <s v="FIAT"/>
    <s v="2"/>
    <s v="17"/>
    <s v=""/>
    <s v="MOLEX FOREIGN HOLDINGS, L.P."/>
    <s v=""/>
  </r>
  <r>
    <n v="183422"/>
    <x v="3"/>
    <x v="3"/>
    <d v="2025-02-07T00:00:00"/>
    <x v="0"/>
    <x v="0"/>
    <n v="850"/>
    <n v="850"/>
    <s v="E1P-Prototypes/Samples"/>
    <x v="0"/>
    <s v="APTIV MANUFATURA E SERVICOS DE-733223"/>
    <s v="DAS DRAEXLMAIER-734748"/>
    <s v="Cost recovered in POV17337"/>
    <s v="DHL Express SA"/>
    <s v="PTA-00210510"/>
    <s v="10846274;"/>
    <s v=";"/>
    <s v=";"/>
    <s v="Aptiv"/>
    <x v="0"/>
    <s v="Stefany.Tressoldi@aptiv.com"/>
    <s v="2025-02-07T04:28:36.93"/>
    <s v="2025-02-10T08:19:39.00"/>
    <s v="SA"/>
    <s v="Closed Recovered"/>
    <s v="0"/>
    <s v=""/>
    <s v="0"/>
    <s v=""/>
    <s v="10012"/>
    <s v="Q11"/>
    <s v=""/>
    <s v=""/>
    <s v="Recoverable"/>
    <s v=""/>
    <s v="850"/>
    <s v=""/>
    <s v="LANDSHUTER STR 100"/>
    <s v="VILSBIBURG"/>
    <s v="734748"/>
    <s v="DE"/>
    <s v="EMEA"/>
    <s v="BY"/>
    <s v="84137"/>
    <s v="AVENIDA AVELINO RIBEIRO, 900"/>
    <s v="PARAISOPOLIS"/>
    <s v="733223"/>
    <s v="BR"/>
    <s v="SA"/>
    <s v="MG"/>
    <s v="37660-000"/>
    <s v="SPS"/>
    <s v="Approved"/>
    <s v="Flores, Lorena"/>
    <s v="2025-02-10T08:19:39.00"/>
    <s v="0"/>
    <s v=""/>
    <s v=""/>
    <s v=""/>
    <s v="Aptiv"/>
    <s v=""/>
    <s v="Invoice"/>
    <s v=""/>
    <s v=""/>
    <s v=""/>
    <s v="3 Days 3 Hr 51 Min "/>
    <s v=""/>
    <s v="Approved -  ;; Approved -  ;; Approved -  ;; Approved -  ;; Approved - Approved by Teams 2/10. ;"/>
    <s v="850"/>
    <s v="850"/>
    <s v=";"/>
    <s v=";"/>
    <s v=";"/>
    <s v="BR"/>
    <s v="246 A0 SUV "/>
    <s v="USD"/>
    <s v=""/>
    <s v=""/>
    <s v=""/>
    <s v="DPP78219 - AWB 1316468591"/>
    <s v="1"/>
    <s v=""/>
    <s v=""/>
    <s v=""/>
    <s v="0"/>
    <s v=""/>
    <s v=""/>
    <s v=""/>
    <s v=""/>
    <s v=""/>
    <s v=""/>
    <s v=""/>
    <s v=""/>
    <s v="No"/>
    <s v=""/>
    <s v="No"/>
    <s v="$ 500- 2500"/>
    <s v=""/>
    <s v="E1P-Prototypes/Samples"/>
    <s v="Inbound Premium"/>
    <s v="Aptiv"/>
    <s v="Approved After Shipment"/>
    <s v=""/>
    <s v=""/>
    <s v="VW"/>
    <s v="2"/>
    <s v="7"/>
    <s v=""/>
    <s v=""/>
    <s v=""/>
  </r>
  <r>
    <n v="183438"/>
    <x v="8"/>
    <x v="4"/>
    <d v="2025-02-08T00:00:00"/>
    <x v="0"/>
    <x v="0"/>
    <n v="480"/>
    <n v="480"/>
    <s v="PC-Plant PC Resp"/>
    <x v="0"/>
    <s v="APTIV MANUFATURA E SERVICOS DE-733223"/>
    <s v="Santos-Dummy"/>
    <s v="Atraso na liberação do processo"/>
    <s v="EMPRESA DE TRANSPORTES COVRE"/>
    <s v="PTA-00210345"/>
    <s v="13954163;"/>
    <s v=";"/>
    <s v=";"/>
    <s v="Aptiv"/>
    <x v="0"/>
    <s v="gislene.de.fatima.clemente@aptiv.com"/>
    <s v="2025-02-07T04:52:51.39"/>
    <s v="2025-02-28T05:47:02.53"/>
    <s v="SA"/>
    <s v="Closed Recovered"/>
    <s v="0"/>
    <s v=""/>
    <s v="0"/>
    <s v=""/>
    <s v="10012"/>
    <s v="Q11"/>
    <s v=""/>
    <s v=""/>
    <s v="Non-Recoverable"/>
    <s v=""/>
    <s v="480"/>
    <s v=""/>
    <s v="Porto Santos"/>
    <s v="Santos"/>
    <s v="Dummy"/>
    <s v="BR"/>
    <s v="SA"/>
    <s v="São Paulo"/>
    <s v="1"/>
    <s v="AVENIDA AVELINO RIBEIRO, 900"/>
    <s v="PARAISOPOLIS"/>
    <s v="733223"/>
    <s v="BR"/>
    <s v="SA"/>
    <s v="MG"/>
    <s v="37660-000"/>
    <s v="SPS"/>
    <s v="Approved"/>
    <s v="Edilson, Geraldo"/>
    <s v="2025-02-10T11:09:08.00"/>
    <s v="0"/>
    <s v=""/>
    <s v=""/>
    <s v=""/>
    <s v="Aptiv"/>
    <s v=""/>
    <s v="Invoice"/>
    <s v=""/>
    <s v=""/>
    <s v=""/>
    <s v="2 Days 18 Hr 16 Min "/>
    <s v="500"/>
    <s v="Approved -  ;; Approved -  ;; Approved -  ;"/>
    <s v="480"/>
    <s v="480"/>
    <s v=";"/>
    <s v=";"/>
    <s v=";"/>
    <s v="BR"/>
    <s v="Principal K0"/>
    <s v="USD"/>
    <s v=""/>
    <s v=""/>
    <s v=""/>
    <s v="Atraso na liberação do maritimo"/>
    <s v="1"/>
    <s v=""/>
    <s v=""/>
    <s v=""/>
    <s v="0"/>
    <s v=""/>
    <s v=""/>
    <s v=""/>
    <s v=""/>
    <s v=""/>
    <s v=""/>
    <s v=""/>
    <s v=""/>
    <s v="No"/>
    <s v=""/>
    <s v="No"/>
    <s v="$ 0 - 500"/>
    <s v=""/>
    <s v="PC-Plant PC Resp"/>
    <s v="Inbound Premium"/>
    <s v="Aptiv"/>
    <s v="Approved After Shipment"/>
    <s v="Recuperado na Ordem de compra no. 004-2025"/>
    <s v="gislene.de.fatima.clemente@aptiv.com"/>
    <s v="PSA"/>
    <s v="2"/>
    <s v="8"/>
    <s v=""/>
    <s v=""/>
    <s v=""/>
  </r>
  <r>
    <n v="183499"/>
    <x v="3"/>
    <x v="0"/>
    <d v="2025-02-07T00:00:00"/>
    <x v="0"/>
    <x v="0"/>
    <n v="35.97"/>
    <n v="35.97"/>
    <s v="E1D-Aptiv Design/Engineering changes"/>
    <x v="0"/>
    <s v="APTIV MANUFATURA E SERVICOS DE-724381"/>
    <s v="SERENDIPITY ELECTRONICS-749804"/>
    <s v="MODIFICAÇÃO SOLICITADO CUSTO EXTRA SERA ABSORVIDO NA CONTA DO PROJETO PP095513"/>
    <s v="DHL Express SA"/>
    <s v="PTA-00210113"/>
    <s v="12052833;"/>
    <s v="600;"/>
    <s v="1.36;"/>
    <s v="Aptiv"/>
    <x v="0"/>
    <s v="marcia.p.torres@aptiv.com"/>
    <s v="2025-02-07T06:30:49.71"/>
    <s v="2025-02-28T05:22:55.45"/>
    <s v="SA"/>
    <s v="Closed Recovered"/>
    <s v="35.97"/>
    <s v=""/>
    <s v="35.97"/>
    <s v="2025-02-07T00:00:00"/>
    <s v="10012"/>
    <s v="Q11"/>
    <s v="35.97"/>
    <s v="35.97"/>
    <s v="Recoverable"/>
    <s v="PP095513"/>
    <s v="35.97"/>
    <s v="USD"/>
    <s v="152 E MAIN ST"/>
    <s v="HUNTINGTON"/>
    <s v="749804"/>
    <s v="US"/>
    <s v="NA"/>
    <s v="NY"/>
    <s v="11743-2958"/>
    <s v="AVENIDA AVELINO RIBEIRO, 900"/>
    <s v="PARAISOPOLIS"/>
    <s v="724381"/>
    <s v="BR"/>
    <s v="SA"/>
    <s v="MG"/>
    <s v="37660-000"/>
    <s v="SPS"/>
    <s v="Approved"/>
    <s v="Carvalho, Eliane R"/>
    <s v="2025-02-07T09:59:21.00"/>
    <s v="0"/>
    <s v="DHL Express SA"/>
    <s v="9108586745"/>
    <s v=""/>
    <s v="Aptiv"/>
    <s v=""/>
    <s v="Invoice"/>
    <s v="Invoice"/>
    <s v="JOHN DEERE"/>
    <s v=""/>
    <s v="0 Days 3 Hr 28 Min "/>
    <s v="250"/>
    <s v="Approved -  ;; Approved -  ;"/>
    <s v="35.97"/>
    <s v="0"/>
    <s v=";"/>
    <s v="12x9x4;"/>
    <s v=";"/>
    <s v="BR"/>
    <s v="JOHN DEERE/S8000"/>
    <s v="USD"/>
    <s v=""/>
    <s v="USD"/>
    <s v="Kg"/>
    <s v="O CUSTO EXTRA SERA ABSORVIDO NA CONTA DO PROJETO PP095513"/>
    <s v="1"/>
    <s v="1"/>
    <s v="1"/>
    <s v=""/>
    <s v="0"/>
    <s v="USD"/>
    <s v="1"/>
    <s v=""/>
    <s v=""/>
    <s v=""/>
    <s v=""/>
    <s v=""/>
    <s v=""/>
    <s v="No"/>
    <s v=""/>
    <s v="No"/>
    <s v="$ 0 - 500"/>
    <s v="$ 0 - 500"/>
    <s v="E1D-Aptiv Design/Engineering changes"/>
    <s v="Inbound Premium"/>
    <s v="Aptiv"/>
    <s v="Approved Day Of Shipment"/>
    <s v=""/>
    <s v="filipe.veloso@aptiv.com"/>
    <s v="JOHN DEERE"/>
    <s v="2"/>
    <s v="7"/>
    <s v=""/>
    <s v=""/>
    <s v=""/>
  </r>
  <r>
    <n v="183507"/>
    <x v="9"/>
    <x v="2"/>
    <d v="2025-02-07T00:00:00"/>
    <x v="0"/>
    <x v="1"/>
    <n v="574.01"/>
    <n v="574.01"/>
    <s v="OOOT-Other/Sales"/>
    <x v="1"/>
    <s v="CNH-Dummy"/>
    <s v="APTIV MANUFATURA E SERVICOS DE-724381"/>
    <s v="Atraso na produção devido à baixa cobertura da linha. Solicitado por Brian Lima"/>
    <s v="TRANSPORTADORA PITUTA"/>
    <s v="PTA-00210359"/>
    <s v="35397067;"/>
    <s v="6;"/>
    <s v=";"/>
    <s v="Aptiv"/>
    <x v="0"/>
    <s v="aniger.f.martins@aptiv.com"/>
    <s v="2025-02-07T06:44:39.26"/>
    <s v="2025-02-10T01:56:47.00"/>
    <s v="SA"/>
    <s v="Closed Not Recovered"/>
    <s v="0"/>
    <s v=""/>
    <s v="0"/>
    <s v=""/>
    <s v="10012"/>
    <s v="Q11"/>
    <s v=""/>
    <s v=""/>
    <s v="Non-Recoverable"/>
    <s v=""/>
    <s v="2867.87"/>
    <s v=""/>
    <s v="AVENIDA AVELINO RIBEIRO, 900"/>
    <s v="PARAISOPOLIS"/>
    <s v="724381"/>
    <s v="BR"/>
    <s v="SA"/>
    <s v="MG"/>
    <s v="37660-000"/>
    <s v="R. José Coelho Prates Junior"/>
    <s v="Piracicaba"/>
    <s v="Dummy"/>
    <s v="BR"/>
    <s v="SA"/>
    <s v="SP"/>
    <s v="13422-020"/>
    <s v="SPS"/>
    <s v="Approved"/>
    <s v="Naus, Angelica"/>
    <s v="2025-02-10T01:56:47.00"/>
    <s v="0"/>
    <s v=""/>
    <s v=""/>
    <s v=""/>
    <s v="Aptiv"/>
    <s v=""/>
    <s v="Email Quote"/>
    <s v=""/>
    <s v=""/>
    <s v=""/>
    <s v="2 Days 19 Hr 12 Min "/>
    <s v="800"/>
    <s v="Approved -  ;; Approved -  ;; Approved -  ;; Approved -  ;"/>
    <s v="574.01"/>
    <s v="574.01"/>
    <s v=";"/>
    <s v=";"/>
    <s v=";"/>
    <s v="BR"/>
    <s v="CNH-AGRUPAMENTO 02"/>
    <s v="BRL"/>
    <s v=""/>
    <s v=""/>
    <s v=""/>
    <s v="Atraso na produção devido à baixa cobertura da linha. Solicitado por Brian Lima"/>
    <s v="0.20015212"/>
    <s v=""/>
    <s v=""/>
    <s v=""/>
    <s v="0"/>
    <s v=""/>
    <s v=""/>
    <s v=""/>
    <s v=""/>
    <s v=""/>
    <s v=""/>
    <s v=""/>
    <s v=""/>
    <s v="No"/>
    <s v=""/>
    <s v="No"/>
    <s v="$ 500- 2500"/>
    <s v=""/>
    <s v="OOOT-Other/Sales"/>
    <s v="Outbound Premium"/>
    <s v="Aptiv"/>
    <s v="Approved After Shipment"/>
    <s v=""/>
    <s v=""/>
    <s v="CNH COMBINE"/>
    <s v="2"/>
    <s v="7"/>
    <s v=""/>
    <s v=""/>
    <s v=""/>
  </r>
  <r>
    <n v="183792"/>
    <x v="1"/>
    <x v="0"/>
    <d v="2025-02-10T00:00:00"/>
    <x v="0"/>
    <x v="0"/>
    <n v="210"/>
    <n v="210"/>
    <s v="PC-Plant PC Resp"/>
    <x v="0"/>
    <s v="APTIV MANUFATURA E SERVICOS DE-733223"/>
    <s v="EATON CORPORATION-743885"/>
    <s v="INCREASE FROM CUSTOMER"/>
    <s v="DSV UTI Air &amp; Sea Agenciamento de Transportes"/>
    <s v="PTA-00210623"/>
    <s v="13943744;"/>
    <s v=";"/>
    <s v=";"/>
    <s v="Aptiv"/>
    <x v="0"/>
    <s v="gislene.de.fatima.clemente@aptiv.com"/>
    <s v="2025-02-10T04:35:41.91"/>
    <s v="2025-02-11T01:41:41.00"/>
    <s v="SA"/>
    <s v="Closed Recovered"/>
    <s v="0"/>
    <s v=""/>
    <s v="0"/>
    <s v=""/>
    <s v="10012"/>
    <s v="Q11"/>
    <s v=""/>
    <s v=""/>
    <s v="Recoverable"/>
    <s v="SERÁ RECUPERADO NA CONSULTA 44"/>
    <s v="210"/>
    <s v=""/>
    <s v="26201 NORTHWESTERN HWY"/>
    <s v="SOUTHFIELD"/>
    <s v="743885"/>
    <s v="US"/>
    <s v="NA"/>
    <s v="MI"/>
    <s v="48076-3929"/>
    <s v="AVENIDA AVELINO RIBEIRO, 900"/>
    <s v="PARAISOPOLIS"/>
    <s v="733223"/>
    <s v="BR"/>
    <s v="SA"/>
    <s v="MG"/>
    <s v="37660-000"/>
    <s v="SPS"/>
    <s v="Approved"/>
    <s v="Carvalho, Eliane R"/>
    <s v="2025-02-11T01:41:41.00"/>
    <s v="0"/>
    <s v=""/>
    <s v=""/>
    <s v=""/>
    <s v="Aptiv"/>
    <s v=""/>
    <s v="Invoice"/>
    <s v=""/>
    <s v=""/>
    <s v=""/>
    <s v="0 Days 21 Hr 6 Min "/>
    <s v="250"/>
    <s v="Approved -  ;; Approved -  ;"/>
    <s v="210"/>
    <s v="210"/>
    <s v=";"/>
    <s v=";"/>
    <s v=";"/>
    <s v="BR"/>
    <s v="EINSTEIN"/>
    <s v="USD"/>
    <s v=""/>
    <s v=""/>
    <s v=""/>
    <s v="CONSULTA 44"/>
    <s v="1"/>
    <s v=""/>
    <s v=""/>
    <s v=""/>
    <s v="0"/>
    <s v=""/>
    <s v=""/>
    <s v=""/>
    <s v=""/>
    <s v=""/>
    <s v=""/>
    <s v=""/>
    <s v=""/>
    <s v="No"/>
    <s v=""/>
    <s v="No"/>
    <s v="$ 0 - 500"/>
    <s v=""/>
    <s v="PC-Plant PC Resp"/>
    <s v="Inbound Premium"/>
    <s v="Aptiv"/>
    <s v="Approved After Shipment"/>
    <s v=""/>
    <s v=""/>
    <s v="JOHN DEERE"/>
    <s v="2"/>
    <s v="10"/>
    <s v=""/>
    <s v=""/>
    <s v=""/>
  </r>
  <r>
    <n v="183839"/>
    <x v="3"/>
    <x v="0"/>
    <d v="2025-02-10T00:00:00"/>
    <x v="0"/>
    <x v="0"/>
    <n v="100"/>
    <n v="100"/>
    <s v="E1P-Prototypes/Samples"/>
    <x v="2"/>
    <s v="APTIV MANUFATURA E SERVICOS DE-733223"/>
    <s v="ANTAYA TECHNOLOGIES CORP-753779"/>
    <s v="Parts for sales from protoypes pieces. Freigth included in the piece price."/>
    <s v="DHL Express SA"/>
    <s v="PTA-00210621"/>
    <s v="35074995;"/>
    <s v=";"/>
    <s v=";"/>
    <s v="Aptiv"/>
    <x v="0"/>
    <s v="Stefany.Tressoldi@aptiv.com"/>
    <s v="2025-02-10T06:06:12.01"/>
    <s v="2025-02-11T01:40:57.00"/>
    <s v="SA"/>
    <s v="Open"/>
    <s v="0"/>
    <s v=""/>
    <s v="0"/>
    <s v=""/>
    <s v="10012"/>
    <s v="Q11"/>
    <s v=""/>
    <s v=""/>
    <s v="Recoverable"/>
    <s v=""/>
    <s v="100"/>
    <s v=""/>
    <s v="333 STRAWBERRY FIELD RD STE 3"/>
    <s v="WARWICK"/>
    <s v="753779"/>
    <s v="US"/>
    <s v="NA"/>
    <s v="RI"/>
    <s v="02886"/>
    <s v="AVENIDA AVELINO RIBEIRO, 900"/>
    <s v="PARAISOPOLIS"/>
    <s v="733223"/>
    <s v="BR"/>
    <s v="SA"/>
    <s v="MG"/>
    <s v="37660-000"/>
    <s v="SPS"/>
    <s v="Approved"/>
    <s v="Carvalho, Eliane R"/>
    <s v="2025-02-11T01:40:57.00"/>
    <s v="0"/>
    <s v=""/>
    <s v=""/>
    <s v=""/>
    <s v="Aptiv"/>
    <s v=""/>
    <s v="Invoice"/>
    <s v="Invoice"/>
    <s v=""/>
    <s v=""/>
    <s v="0 Days 19 Hr 34 Min "/>
    <s v="250"/>
    <s v="Approved -  ;; Approved -  ;"/>
    <s v="100"/>
    <s v="100"/>
    <s v=";"/>
    <s v=";"/>
    <s v=";"/>
    <s v="BR"/>
    <s v="TUCANO"/>
    <s v="USD"/>
    <s v=""/>
    <s v=""/>
    <s v=""/>
    <s v=""/>
    <s v="1"/>
    <s v=""/>
    <s v=""/>
    <s v=""/>
    <s v="0"/>
    <s v=""/>
    <s v=""/>
    <s v=""/>
    <s v=""/>
    <s v=""/>
    <s v=""/>
    <s v=""/>
    <s v=""/>
    <s v="No"/>
    <s v=""/>
    <s v="No"/>
    <s v="$ 0 - 500"/>
    <s v=""/>
    <s v="E1P-Prototypes/Samples"/>
    <s v="Inbound Premium"/>
    <s v="Aptiv"/>
    <s v="Approved After Shipment"/>
    <s v=""/>
    <s v=""/>
    <s v="JOHN DEERE"/>
    <s v="2"/>
    <s v="10"/>
    <s v=""/>
    <s v=""/>
    <s v=""/>
  </r>
  <r>
    <n v="183849"/>
    <x v="0"/>
    <x v="2"/>
    <d v="2025-02-10T00:00:00"/>
    <x v="0"/>
    <x v="0"/>
    <n v="57.3"/>
    <n v="49.83"/>
    <s v="B2-Behind Schedule-Aptiv"/>
    <x v="0"/>
    <s v="APTIV MANUFATURA E SERVICOS DE-724381"/>
    <s v="SERENDIPITY ELECTRONICS-749804"/>
    <s v="Reprograma dentro do acordo logistico e fora do lead time do fornecedor. "/>
    <s v="DHL Express SA"/>
    <s v="PTA-00210622"/>
    <s v="35918075;"/>
    <s v=";"/>
    <s v=";"/>
    <s v="Aptiv"/>
    <x v="0"/>
    <s v="lucas.jose@aptiv.com"/>
    <s v="2025-02-10T06:43:56.42"/>
    <s v="2025-02-24T03:39:05.52"/>
    <s v="SA"/>
    <s v="Closed Recovered"/>
    <s v="0"/>
    <s v=""/>
    <s v="57.3"/>
    <s v="2025-02-17T00:00:00"/>
    <s v="10012"/>
    <s v="Q11"/>
    <s v=""/>
    <s v="57.3"/>
    <s v="Non-Recoverable"/>
    <s v=""/>
    <s v="49.83"/>
    <s v="USD"/>
    <s v="152 E MAIN ST"/>
    <s v="HUNTINGTON"/>
    <s v="749804"/>
    <s v="US"/>
    <s v="NA"/>
    <s v="NY"/>
    <s v="11743-2958"/>
    <s v="AVENIDA AVELINO RIBEIRO, 900"/>
    <s v="PARAISOPOLIS"/>
    <s v="724381"/>
    <s v="BR"/>
    <s v="SA"/>
    <s v="MG"/>
    <s v="37660-000"/>
    <s v="SPS"/>
    <s v="Approved"/>
    <s v="Carvalho, Eliane R"/>
    <s v="2025-02-11T01:41:23.00"/>
    <s v="0"/>
    <s v=""/>
    <s v="9240558283"/>
    <s v=""/>
    <s v="Aptiv"/>
    <s v=""/>
    <s v="Invoice"/>
    <s v="Invoice"/>
    <s v=""/>
    <s v=""/>
    <s v="0 Days 18 Hr 57 Min "/>
    <s v="250"/>
    <s v="Approved -  ;; Approved -  ;"/>
    <s v="57.3"/>
    <s v="57.3"/>
    <s v=";"/>
    <s v=";"/>
    <s v=";"/>
    <s v="BR"/>
    <s v="Combine"/>
    <s v="USD"/>
    <s v=""/>
    <s v=""/>
    <s v=""/>
    <s v=""/>
    <s v="1"/>
    <s v="1"/>
    <s v=""/>
    <s v=""/>
    <s v="0"/>
    <s v=""/>
    <s v=""/>
    <s v=""/>
    <s v=""/>
    <s v=""/>
    <s v=""/>
    <s v=""/>
    <s v=""/>
    <s v="No"/>
    <s v=""/>
    <s v="No"/>
    <s v="$ 0 - 500"/>
    <s v="$ 0 - 500"/>
    <s v="B2-Behind Schedule-Aptiv"/>
    <s v="Inbound Premium"/>
    <s v="Aptiv"/>
    <s v="Approved After Shipment"/>
    <s v="CONSULTA CNH"/>
    <s v="william.de.siqueira@aptiv.com"/>
    <s v="CNH COMBINE"/>
    <s v="2"/>
    <s v="10"/>
    <s v=""/>
    <s v=""/>
    <s v=""/>
  </r>
  <r>
    <n v="184117"/>
    <x v="1"/>
    <x v="0"/>
    <d v="2025-02-12T00:00:00"/>
    <x v="0"/>
    <x v="0"/>
    <n v="628.29999999999995"/>
    <n v="1280"/>
    <s v="S2-External Customer driven schedule changes"/>
    <x v="0"/>
    <s v="APTIV MANUFATURA E SERVICOS DE-733223"/>
    <s v="MSSL WIRING SYSTEM INC-734857"/>
    <s v="INCREASE OF DEMAND "/>
    <s v="DSV UTI Air &amp; Sea Agenciamento de Transportes"/>
    <s v="PTA-00211618"/>
    <s v="15491818;"/>
    <s v=";"/>
    <s v=";"/>
    <s v="Customer"/>
    <x v="0"/>
    <s v="Moraes.Arnaldo@aptiv.com"/>
    <s v="2025-02-11T05:53:24.41"/>
    <s v="2025-02-28T07:25:54.16"/>
    <s v="SA"/>
    <s v="Closed Recovered"/>
    <s v="0"/>
    <s v=""/>
    <s v="628.3"/>
    <s v=""/>
    <s v="10012"/>
    <s v="Q11"/>
    <s v=""/>
    <s v="628.3"/>
    <s v="Recoverable"/>
    <s v="'CONSULTA 43, 44 - Reprograma JD JANEIRO FEVEREIRO"/>
    <s v="1280"/>
    <s v="USD"/>
    <s v="7 ZANE GREY ST STE A"/>
    <s v="EL PASO"/>
    <s v="734857"/>
    <s v="US"/>
    <s v="NA"/>
    <s v="TX"/>
    <s v="79906-5214"/>
    <s v="AVENIDA AVELINO RIBEIRO, 900"/>
    <s v="PARAISOPOLIS"/>
    <s v="733223"/>
    <s v="BR"/>
    <s v="SA"/>
    <s v="MG"/>
    <s v="37660-000"/>
    <s v="SPS"/>
    <s v="Approved"/>
    <s v="Flores, Lorena"/>
    <s v="2025-02-15T09:16:50.00"/>
    <s v="0"/>
    <s v=""/>
    <s v="DTW0384880"/>
    <s v=""/>
    <s v="Customer"/>
    <s v=""/>
    <s v="Invoice"/>
    <s v="Invoice"/>
    <s v="JOHN DEERE"/>
    <s v=""/>
    <s v="4 Days 3 Hr 23 Min "/>
    <s v=""/>
    <s v="Approved -  ;; Approved -  ;; Approved -  ;; Approved -  ;; Approved - Approved by teams 2/14. ;"/>
    <s v="628.3"/>
    <s v="628.3"/>
    <s v=";"/>
    <s v=";"/>
    <s v=";"/>
    <s v="BR"/>
    <s v="EINSTEIN"/>
    <s v="USD"/>
    <s v=""/>
    <s v=""/>
    <s v=""/>
    <s v="'CONSULTA 43, 44 - Reprograma JD JANEIRO FEVEREIRO"/>
    <s v="1"/>
    <s v="1"/>
    <s v=""/>
    <s v=""/>
    <s v="0"/>
    <s v=""/>
    <s v=""/>
    <s v=""/>
    <s v=""/>
    <s v=""/>
    <s v=""/>
    <s v=""/>
    <s v=""/>
    <s v="No"/>
    <s v=""/>
    <s v="No"/>
    <s v="$ 500- 2500"/>
    <s v="$ 500- 2500"/>
    <s v="S2-External Customer driven schedule changes"/>
    <s v="Inbound Premium"/>
    <s v="Customer"/>
    <s v="Approved After Shipment"/>
    <s v=""/>
    <s v=""/>
    <s v="JOHN DEERE"/>
    <s v="2"/>
    <s v="12"/>
    <s v=""/>
    <s v=""/>
    <s v=""/>
  </r>
  <r>
    <n v="184127"/>
    <x v="10"/>
    <x v="2"/>
    <d v="2025-02-11T00:00:00"/>
    <x v="0"/>
    <x v="1"/>
    <n v="574.42999999999995"/>
    <n v="574.42999999999995"/>
    <s v="OOOT-Other/Sales"/>
    <x v="1"/>
    <s v="CNH INDUSTRIAL BRASIL LTDA-764039"/>
    <s v="APTIV MANUFATURA E SERVICOS DE-734227"/>
    <s v="Solicitado por Brian Lima. Atraso na produção devido a divergência de IFA."/>
    <s v="TRANSPORTADORA PITUTA"/>
    <s v="PTA-00211003"/>
    <s v="35589950;"/>
    <s v="12;"/>
    <s v=";"/>
    <s v="Aptiv"/>
    <x v="0"/>
    <s v="aniger.f.martins@aptiv.com"/>
    <s v="2025-02-11T06:01:44.25"/>
    <s v="2025-02-12T08:31:13.00"/>
    <s v="SA"/>
    <s v="Closed Not Recovered"/>
    <s v="0"/>
    <s v=""/>
    <s v="0"/>
    <s v=""/>
    <s v="10012"/>
    <s v="Q11"/>
    <s v=""/>
    <s v=""/>
    <s v="Non-Recoverable"/>
    <s v=""/>
    <s v="2869.97"/>
    <s v=""/>
    <s v="AVENIDA AVELINO RIBEIRO, 900"/>
    <s v="PARAISOPOLIS"/>
    <s v="734227"/>
    <s v="BR"/>
    <s v="SA"/>
    <s v="MG"/>
    <s v="37660-000"/>
    <s v="AV JEROME CASE 1801"/>
    <s v="SOROCABA"/>
    <s v="764039"/>
    <s v="BR"/>
    <s v="SA"/>
    <s v="SP"/>
    <s v="18087-220"/>
    <s v="SPS"/>
    <s v="Approved"/>
    <s v="Naus, Angelica"/>
    <s v="2025-02-12T08:31:13.00"/>
    <s v="0"/>
    <s v=""/>
    <s v=""/>
    <s v=""/>
    <s v="Aptiv"/>
    <s v=""/>
    <s v="Email Quote"/>
    <s v=""/>
    <s v=""/>
    <s v=""/>
    <s v="1 Days 2 Hr 29 Min "/>
    <s v="800"/>
    <s v="Approved -  ;; Approved -  ;; Approved -  ;; Approved -  ;"/>
    <s v="574.43"/>
    <s v="574.43"/>
    <s v=";"/>
    <s v=";"/>
    <s v=";"/>
    <s v="BR"/>
    <s v="ARO 10"/>
    <s v="BRL"/>
    <s v=""/>
    <s v=""/>
    <s v=""/>
    <s v="Solicitado por Brian Lima. Atraso na produção devido a divergência de IFA."/>
    <s v="0.20015212"/>
    <s v=""/>
    <s v=""/>
    <s v=""/>
    <s v="0"/>
    <s v=""/>
    <s v=""/>
    <s v=""/>
    <s v=""/>
    <s v=""/>
    <s v=""/>
    <s v=""/>
    <s v=""/>
    <s v="No"/>
    <s v=""/>
    <s v="No"/>
    <s v="$ 500- 2500"/>
    <s v=""/>
    <s v="OOOT-Other/Sales"/>
    <s v="Outbound Premium"/>
    <s v="Aptiv"/>
    <s v="Approved After Shipment"/>
    <s v=""/>
    <s v=""/>
    <s v="CNH COMBINE"/>
    <s v="2"/>
    <s v="11"/>
    <s v=""/>
    <s v=""/>
    <s v=""/>
  </r>
  <r>
    <n v="184306"/>
    <x v="1"/>
    <x v="4"/>
    <d v="2025-02-13T00:00:00"/>
    <x v="0"/>
    <x v="0"/>
    <n v="1174.05"/>
    <n v="1174.05"/>
    <s v="PC-Plant PC Resp"/>
    <x v="0"/>
    <s v="APTIV MANUFATURA E SERVICOS DE-724381"/>
    <s v="SEWS KOMPONENS ES ELEKTRONIKA EUROP-1066310"/>
    <s v="REPROGRAMA DO CLIENTE DENTRO DO PERÍODO FIRME DO FORNECEDOR"/>
    <s v="DSV UTI Air &amp; Sea Agenciamento de Transportes"/>
    <s v="PTA-00211617"/>
    <s v="33151718;"/>
    <s v=";"/>
    <s v=";"/>
    <s v="Aptiv"/>
    <x v="0"/>
    <s v="gislene.de.fatima.clemente@aptiv.com"/>
    <s v="2025-02-12T01:00:04.74"/>
    <s v="2025-02-15T09:16:38.00"/>
    <s v="SA"/>
    <s v="Closed Recovered"/>
    <s v="0"/>
    <s v=""/>
    <s v="0"/>
    <s v=""/>
    <s v="10012"/>
    <s v="Q11"/>
    <s v=""/>
    <s v=""/>
    <s v="Recoverable"/>
    <s v="SERÁ RECUPERADO NA CONSULTA DO SMART CC24"/>
    <s v="1174.05"/>
    <s v=""/>
    <s v="AKAI UTCA 14."/>
    <s v="MR"/>
    <s v="1066310"/>
    <s v="HU"/>
    <s v="EMEA"/>
    <s v="FE"/>
    <s v="8060"/>
    <s v="AVENIDA AVELINO RIBEIRO, 900"/>
    <s v="PARAISOPOLIS"/>
    <s v="724381"/>
    <s v="BR"/>
    <s v="SA"/>
    <s v="MG"/>
    <s v="37660-000"/>
    <s v="SPS"/>
    <s v="Approved"/>
    <s v="Flores, Lorena"/>
    <s v="2025-02-15T09:16:38.00"/>
    <s v="0"/>
    <s v=""/>
    <s v=""/>
    <s v=""/>
    <s v="Aptiv"/>
    <s v=""/>
    <s v="Invoice"/>
    <s v=""/>
    <s v=""/>
    <s v=""/>
    <s v="3 Days 8 Hr 16 Min "/>
    <s v=""/>
    <s v="Approved -  ;; Approved -  ;; Approved -  ;; Approved -  ;; Approved - Approved by teams 2/14. ;"/>
    <s v="1174.05"/>
    <s v="1174.05"/>
    <s v=";"/>
    <s v=";"/>
    <s v=";"/>
    <s v="BR"/>
    <s v="BODY CC24"/>
    <s v="USD"/>
    <s v=""/>
    <s v=""/>
    <s v=""/>
    <s v="REPROGRAMA DO CLIENTE DENTRO DO PERÍODO FIRME DO FORNECEDOR"/>
    <s v="1"/>
    <s v=""/>
    <s v=""/>
    <s v=""/>
    <s v="0"/>
    <s v=""/>
    <s v=""/>
    <s v=""/>
    <s v=""/>
    <s v="690556345"/>
    <s v=""/>
    <s v=""/>
    <s v=""/>
    <s v="No"/>
    <s v=""/>
    <s v="No"/>
    <s v="$ 500- 2500"/>
    <s v=""/>
    <s v="PC-Plant PC Resp"/>
    <s v="Inbound Premium"/>
    <s v="Aptiv"/>
    <s v="Approved After Shipment"/>
    <s v=""/>
    <s v=""/>
    <s v="PSA"/>
    <s v="2"/>
    <s v="13"/>
    <s v=""/>
    <s v="SUMITOMO ELECTRIC INDUSTRIES, LTD."/>
    <s v=""/>
  </r>
  <r>
    <n v="184316"/>
    <x v="11"/>
    <x v="4"/>
    <d v="2025-02-08T00:00:00"/>
    <x v="0"/>
    <x v="0"/>
    <n v="480"/>
    <n v="480"/>
    <s v="PC-Plant PC Resp"/>
    <x v="1"/>
    <s v="APTIV MANUFATURA E SERVICOS DE-733223"/>
    <s v="Santos-Dummy"/>
    <s v="Atraso na liberação do processo"/>
    <s v="EMPRESA DE TRANSPORTES COVRE"/>
    <s v=""/>
    <s v="35699137;"/>
    <s v=";"/>
    <s v=";"/>
    <s v="Aptiv"/>
    <x v="0"/>
    <s v="gislene.de.fatima.clemente@aptiv.com"/>
    <s v="2025-02-12T02:02:23.29"/>
    <s v="2025-02-13T02:45:03.00"/>
    <s v="SA"/>
    <s v="Closed Not Recovered"/>
    <s v="0"/>
    <s v=""/>
    <s v="0"/>
    <s v=""/>
    <s v="10012"/>
    <s v="Q11"/>
    <s v=""/>
    <s v=""/>
    <s v="Non-Recoverable"/>
    <s v=""/>
    <s v="480"/>
    <s v=""/>
    <s v="Porto Santos"/>
    <s v="Santos"/>
    <s v="Dummy"/>
    <s v="BR"/>
    <s v="SA"/>
    <s v="São Paulo"/>
    <s v="1"/>
    <s v="AVENIDA AVELINO RIBEIRO, 900"/>
    <s v="PARAISOPOLIS"/>
    <s v="733223"/>
    <s v="BR"/>
    <s v="SA"/>
    <s v="MG"/>
    <s v="37660-000"/>
    <s v="SPS"/>
    <s v="Challenged"/>
    <s v=""/>
    <s v=""/>
    <s v="0"/>
    <s v=""/>
    <s v=""/>
    <s v=""/>
    <s v="Aptiv"/>
    <s v=""/>
    <s v="Invoice"/>
    <s v=""/>
    <s v=""/>
    <s v=""/>
    <s v=""/>
    <s v="0"/>
    <s v="Approved -  ;; Challenged - este caso foi atraso na exoneração? se sim, precisa indicar atraso na exoneração devido a greve dos fiscais ;"/>
    <s v="480"/>
    <s v="480"/>
    <s v=";"/>
    <s v=";"/>
    <s v=";"/>
    <s v="BR"/>
    <s v="Ford Bib"/>
    <s v="USD"/>
    <s v=""/>
    <s v=""/>
    <s v=""/>
    <s v="Atraso na liberação do maritimo"/>
    <s v="1"/>
    <s v=""/>
    <s v=""/>
    <s v=""/>
    <s v="0"/>
    <s v=""/>
    <s v=""/>
    <s v=""/>
    <s v=""/>
    <s v=""/>
    <s v=""/>
    <s v=""/>
    <s v=""/>
    <s v="No"/>
    <s v=""/>
    <s v="No"/>
    <s v="$ 0 - 500"/>
    <s v=""/>
    <s v="PC-Plant PC Resp"/>
    <s v="Inbound Premium"/>
    <s v="Aptiv"/>
    <s v="Not Yet Approved"/>
    <s v=""/>
    <s v="gislene.de.fatima.clemente@aptiv.com"/>
    <s v="PSA"/>
    <s v="2"/>
    <s v="8"/>
    <s v=""/>
    <s v=""/>
    <s v=""/>
  </r>
  <r>
    <n v="184377"/>
    <x v="1"/>
    <x v="4"/>
    <d v="2025-02-13T00:00:00"/>
    <x v="0"/>
    <x v="0"/>
    <n v="382.65"/>
    <n v="382.65"/>
    <s v="PC-Plant PC Resp"/>
    <x v="0"/>
    <s v="APTIV MANUFATURA E SERVICOS DE-733223"/>
    <s v="PACIFIC FOCUS INC-765692"/>
    <s v="REPROGRAMA DO CLIENTE"/>
    <s v="DHL Express SA"/>
    <s v="PTA-00211141"/>
    <s v="13736185;"/>
    <s v=";"/>
    <s v=";"/>
    <s v="Aptiv"/>
    <x v="0"/>
    <s v="gislene.de.fatima.clemente@aptiv.com"/>
    <s v="2025-02-12T04:08:21.23"/>
    <s v="2025-02-13T02:54:29.00"/>
    <s v="SA"/>
    <s v="Closed Recovered"/>
    <s v="0"/>
    <s v=""/>
    <s v="0"/>
    <s v=""/>
    <s v="10012"/>
    <s v="Q11"/>
    <s v=""/>
    <s v=""/>
    <s v="Recoverable"/>
    <s v="SERÁ RECUPERADO NA CONSULTA CC24"/>
    <s v="382.65"/>
    <s v=""/>
    <s v="13904 EQUITABLE ROAD"/>
    <s v="CERRITOS"/>
    <s v="765692"/>
    <s v="US"/>
    <s v="NA"/>
    <s v="CA"/>
    <s v="90703"/>
    <s v="AVENIDA AVELINO RIBEIRO, 900"/>
    <s v="PARAISOPOLIS"/>
    <s v="733223"/>
    <s v="BR"/>
    <s v="SA"/>
    <s v="MG"/>
    <s v="37660-000"/>
    <s v="SPS"/>
    <s v="Approved"/>
    <s v="Edilson, Geraldo"/>
    <s v="2025-02-13T02:54:29.00"/>
    <s v="0"/>
    <s v=""/>
    <s v=""/>
    <s v=""/>
    <s v="Aptiv"/>
    <s v=""/>
    <s v="Invoice"/>
    <s v=""/>
    <s v=""/>
    <s v=""/>
    <s v="0 Days 22 Hr 46 Min "/>
    <s v="500"/>
    <s v="Approved -  ;; Approved -  ;; Approved -  ;"/>
    <s v="382.65"/>
    <s v="382.65"/>
    <s v=";"/>
    <s v=";"/>
    <s v=";"/>
    <s v="BR"/>
    <s v="CCB CC24"/>
    <s v="USD"/>
    <s v=""/>
    <s v=""/>
    <s v=""/>
    <s v="CONSULTA CC24"/>
    <s v="1"/>
    <s v=""/>
    <s v=""/>
    <s v=""/>
    <s v="0"/>
    <s v=""/>
    <s v=""/>
    <s v=""/>
    <s v=""/>
    <s v=""/>
    <s v=""/>
    <s v=""/>
    <s v=""/>
    <s v="No"/>
    <s v=""/>
    <s v="No"/>
    <s v="$ 0 - 500"/>
    <s v=""/>
    <s v="PC-Plant PC Resp"/>
    <s v="Inbound Premium"/>
    <s v="Aptiv"/>
    <s v="Approved Day Of Shipment"/>
    <s v=""/>
    <s v=""/>
    <s v="PSA"/>
    <s v="2"/>
    <s v="13"/>
    <s v=""/>
    <s v=""/>
    <s v=""/>
  </r>
  <r>
    <n v="184400"/>
    <x v="9"/>
    <x v="1"/>
    <d v="2025-02-12T00:00:00"/>
    <x v="0"/>
    <x v="1"/>
    <n v="311.70999999999998"/>
    <n v="311.70999999999998"/>
    <s v="OOOT-Other/Sales"/>
    <x v="0"/>
    <s v="FIAT AUTOMOVEIS SA-761488"/>
    <s v="APTIV MANUFATURA E SERVICOS DE-724381"/>
    <s v="Solicitado por Cicero Ferreira. Motivo , baixa cobertura no cliente"/>
    <s v="TRANSPORTADORA PITUTA"/>
    <s v="PTA-00211002"/>
    <s v="35250883 ;"/>
    <s v="500;"/>
    <s v=";"/>
    <s v="Aptiv"/>
    <x v="0"/>
    <s v="aniger.f.martins@aptiv.com"/>
    <s v="2025-02-12T04:42:51.51"/>
    <s v="2025-02-12T08:28:06.00"/>
    <s v="SA"/>
    <s v="Closed Recovered"/>
    <s v="0"/>
    <s v=""/>
    <s v="0"/>
    <s v=""/>
    <s v="10012"/>
    <s v="Q11"/>
    <s v=""/>
    <s v=""/>
    <s v="Non-Recoverable"/>
    <s v=""/>
    <s v="1557.35"/>
    <s v=""/>
    <s v="AVENIDA AVELINO RIBEIRO, 900"/>
    <s v="PARAISOPOLIS"/>
    <s v="724381"/>
    <s v="BR"/>
    <s v="SA"/>
    <s v="MG"/>
    <s v="37660-000"/>
    <s v="ROD FERNAO DIAS KM 429"/>
    <s v="BETIM"/>
    <s v="761488"/>
    <s v="BR"/>
    <s v="SA"/>
    <s v="MG"/>
    <s v="32560 460"/>
    <s v="SPS"/>
    <s v="Approved"/>
    <s v="Edilson, Geraldo"/>
    <s v="2025-02-12T08:28:06.00"/>
    <s v="0"/>
    <s v=""/>
    <s v=""/>
    <s v=""/>
    <s v="Aptiv"/>
    <s v=""/>
    <s v="Email Quote"/>
    <s v=""/>
    <s v=""/>
    <s v=""/>
    <s v="0 Days 3 Hr 45 Min "/>
    <s v="500"/>
    <s v="Approved -  ;; Approved -  ;; Approved -  ;"/>
    <s v="311.71"/>
    <s v="311.71"/>
    <s v=";"/>
    <s v=";"/>
    <s v=";"/>
    <s v="BR"/>
    <s v="FXPTPT"/>
    <s v="BRL"/>
    <s v=""/>
    <s v=""/>
    <s v=""/>
    <s v="Solicitado por Cicero Ferreira. Motivo , baixa cobertura no cliente"/>
    <s v="0.20015212"/>
    <s v=""/>
    <s v=""/>
    <s v=""/>
    <s v="0"/>
    <s v=""/>
    <s v=""/>
    <s v=""/>
    <s v=""/>
    <s v=""/>
    <s v=""/>
    <s v=""/>
    <s v=""/>
    <s v="No"/>
    <s v=""/>
    <s v="No"/>
    <s v="$ 0 - 500"/>
    <s v=""/>
    <s v="OOOT-Other/Sales"/>
    <s v="Outbound Premium"/>
    <s v="Aptiv"/>
    <s v="Approved Day Of Shipment"/>
    <s v=""/>
    <s v=""/>
    <s v="FIAT"/>
    <s v="2"/>
    <s v="12"/>
    <s v=""/>
    <s v=""/>
    <s v=""/>
  </r>
  <r>
    <n v="184588"/>
    <x v="6"/>
    <x v="0"/>
    <d v="2025-02-13T00:00:00"/>
    <x v="0"/>
    <x v="0"/>
    <n v="55.77"/>
    <n v="55.77"/>
    <s v="S1I-Inventory loss/adjustments"/>
    <x v="0"/>
    <s v="APTIV MANUFATURA E SERVICOS DE-724381"/>
    <s v="SERENDIPITY ELECTRONICS-749804"/>
    <s v="DIVERGENCIA DE ESTOQUE IFA- Material do Pedro Gomes"/>
    <s v="DHL Express SA"/>
    <s v="PTA-00211139"/>
    <s v="12157647;13696237"/>
    <s v="1000;300"/>
    <s v="5.44;0"/>
    <s v="Aptiv"/>
    <x v="0"/>
    <s v="marcia.p.torres@aptiv.com"/>
    <s v="2025-02-13T02:08:42.81"/>
    <s v="2025-02-28T06:09:09.84"/>
    <s v="SA"/>
    <s v="Closed Recovered"/>
    <s v="0"/>
    <s v=""/>
    <s v="55.77"/>
    <s v=""/>
    <s v="10012"/>
    <s v="Q11"/>
    <s v=""/>
    <s v="55.77"/>
    <s v="Non-Recoverable"/>
    <s v=""/>
    <s v="55.77"/>
    <s v="USD"/>
    <s v="152 E MAIN ST"/>
    <s v="HUNTINGTON"/>
    <s v="749804"/>
    <s v="US"/>
    <s v="NA"/>
    <s v="NY"/>
    <s v="11743-2958"/>
    <s v="AVENIDA AVELINO RIBEIRO, 900"/>
    <s v="PARAISOPOLIS"/>
    <s v="724381"/>
    <s v="BR"/>
    <s v="SA"/>
    <s v="MG"/>
    <s v="37660-000"/>
    <s v="SPS"/>
    <s v="Approved"/>
    <s v="Carvalho, Eliane R"/>
    <s v="2025-02-13T02:45:07.00"/>
    <s v="0"/>
    <s v="DHL Express SA"/>
    <s v="47 8026 7752"/>
    <s v=""/>
    <s v="Aptiv"/>
    <s v=""/>
    <s v="Invoice"/>
    <s v="Invoice"/>
    <s v="JOHN DEERE"/>
    <s v=""/>
    <s v="0 Days 0 Hr 36 Min "/>
    <s v="250"/>
    <s v="Approved -  ;; Approved -  ;"/>
    <s v="55.77"/>
    <s v="55.77"/>
    <s v=";0"/>
    <s v="13x13x9;"/>
    <s v=";"/>
    <s v="BR"/>
    <s v="CLIENTE: MWM - Jonh Deere"/>
    <s v="USD"/>
    <s v=""/>
    <s v=""/>
    <s v="Kg"/>
    <s v="DIVERGENCIA DE ESTOQUE IFA- Material Pedro Gomes"/>
    <s v="1"/>
    <s v="1"/>
    <s v=""/>
    <s v="55.77"/>
    <s v="55.77"/>
    <s v="USD"/>
    <s v="1"/>
    <s v=""/>
    <s v=""/>
    <s v=""/>
    <s v=""/>
    <s v=""/>
    <s v=""/>
    <s v="No"/>
    <s v=""/>
    <s v="No"/>
    <s v="$ 0 - 500"/>
    <s v="$ 0 - 500"/>
    <s v="S1I-Inventory loss/adjustments"/>
    <s v="Inbound Premium"/>
    <s v="Aptiv"/>
    <s v="Approved Day Of Shipment"/>
    <s v="Recuperado na Ordem de compra no. 004-2025"/>
    <s v="pedro.augusto.gomes@aptiv.com"/>
    <s v="JOHN DEERE"/>
    <s v="2"/>
    <s v="13"/>
    <s v=""/>
    <s v=""/>
    <s v=""/>
  </r>
  <r>
    <n v="184688"/>
    <x v="3"/>
    <x v="2"/>
    <d v="2025-02-13T00:00:00"/>
    <x v="0"/>
    <x v="0"/>
    <n v="151"/>
    <n v="151"/>
    <s v="E1P-Prototypes/Samples"/>
    <x v="0"/>
    <s v="APTIV MANUFATURA E SERVICOS DE-724381"/>
    <s v="SERENDIPITY ELECTRONICS-749804"/>
    <s v="Parts for project development. Freight will be absorbed at the SC 126-22 quotation."/>
    <s v="DHL Express SA"/>
    <s v="PTA-00211209"/>
    <s v="35785369;"/>
    <s v=";"/>
    <s v=";"/>
    <s v="Aptiv"/>
    <x v="0"/>
    <s v="Stefany.Tressoldi@aptiv.com"/>
    <s v="2025-02-13T05:38:25.00"/>
    <s v="2025-02-13T07:54:17.00"/>
    <s v="SA"/>
    <s v="Closed Recovered"/>
    <s v="0"/>
    <s v=""/>
    <s v="151"/>
    <s v=""/>
    <s v="10012"/>
    <s v="Q11"/>
    <s v=""/>
    <s v="151"/>
    <s v="Recoverable"/>
    <s v=""/>
    <s v="151"/>
    <s v="USD"/>
    <s v="152 E MAIN ST"/>
    <s v="HUNTINGTON"/>
    <s v="749804"/>
    <s v="US"/>
    <s v="NA"/>
    <s v="NY"/>
    <s v="11743-2958"/>
    <s v="AVENIDA AVELINO RIBEIRO, 900"/>
    <s v="PARAISOPOLIS"/>
    <s v="724381"/>
    <s v="BR"/>
    <s v="SA"/>
    <s v="MG"/>
    <s v="37660-000"/>
    <s v="SPS"/>
    <s v="Approved"/>
    <s v="Carvalho, Eliane R"/>
    <s v="2025-02-13T07:54:17.00"/>
    <s v="0"/>
    <s v=""/>
    <s v=""/>
    <s v=""/>
    <s v="Aptiv"/>
    <s v=""/>
    <s v="Invoice"/>
    <s v="Invoice"/>
    <s v=""/>
    <s v=""/>
    <s v="0 Days 2 Hr 15 Min "/>
    <s v="250"/>
    <s v="Approved -  ;; Approved -  ;"/>
    <s v="151"/>
    <s v="151"/>
    <s v=";"/>
    <s v=";"/>
    <s v=";"/>
    <s v="BR"/>
    <s v="TB15"/>
    <s v="USD"/>
    <s v=""/>
    <s v=""/>
    <s v=""/>
    <s v=""/>
    <s v="1"/>
    <s v="1"/>
    <s v=""/>
    <s v=""/>
    <s v="0"/>
    <s v=""/>
    <s v=""/>
    <s v=""/>
    <s v=""/>
    <s v=""/>
    <s v=""/>
    <s v=""/>
    <s v=""/>
    <s v="No"/>
    <s v=""/>
    <s v="No"/>
    <s v="$ 0 - 500"/>
    <s v="$ 0 - 500"/>
    <s v="E1P-Prototypes/Samples"/>
    <s v="Inbound Premium"/>
    <s v="Aptiv"/>
    <s v="Approved Day Of Shipment"/>
    <s v=""/>
    <s v=""/>
    <s v="CNH COMBINE"/>
    <s v="2"/>
    <s v="13"/>
    <s v=""/>
    <s v=""/>
    <s v=""/>
  </r>
  <r>
    <n v="184702"/>
    <x v="1"/>
    <x v="0"/>
    <d v="2025-02-14T00:00:00"/>
    <x v="0"/>
    <x v="0"/>
    <n v="55.26"/>
    <n v="55.26"/>
    <s v="PC-Plant PC Resp"/>
    <x v="0"/>
    <s v="APTIV MANUFATURA E SERVICOS DE-733223"/>
    <s v="CVG MONONA WIRE LLC-767440"/>
    <s v="INCREASE FROM CUSTOMER"/>
    <s v="DHL Express SA"/>
    <s v="PTA-00211212"/>
    <s v="33112382;"/>
    <s v=";"/>
    <s v=";"/>
    <s v="Aptiv"/>
    <x v="0"/>
    <s v="gislene.de.fatima.clemente@aptiv.com"/>
    <s v="2025-02-13T06:39:08.90"/>
    <s v="2025-02-13T07:54:32.00"/>
    <s v="SA"/>
    <s v="Closed Recovered"/>
    <s v="0"/>
    <s v=""/>
    <s v="0"/>
    <s v=""/>
    <s v="10012"/>
    <s v="Q11"/>
    <s v=""/>
    <s v=""/>
    <s v="Recoverable"/>
    <s v="SERÁ RECUPERADO NA CONSULTA 43 E 44"/>
    <s v="55.26"/>
    <s v=""/>
    <s v="4721 EUGENE AVENUE"/>
    <s v="DOUGLAS"/>
    <s v="767440"/>
    <s v="US"/>
    <s v="NA"/>
    <s v="AZ"/>
    <s v="85607"/>
    <s v="AVENIDA AVELINO RIBEIRO, 900"/>
    <s v="PARAISOPOLIS"/>
    <s v="733223"/>
    <s v="BR"/>
    <s v="SA"/>
    <s v="MG"/>
    <s v="37660-000"/>
    <s v="SPS"/>
    <s v="Approved"/>
    <s v="Carvalho, Eliane R"/>
    <s v="2025-02-13T07:54:32.00"/>
    <s v="0"/>
    <s v=""/>
    <s v=""/>
    <s v=""/>
    <s v="Aptiv"/>
    <s v=""/>
    <s v="Invoice"/>
    <s v=""/>
    <s v=""/>
    <s v=""/>
    <s v="0 Days 1 Hr 15 Min "/>
    <s v="250"/>
    <s v="Approved -  ;; Approved -  ;"/>
    <s v="55.26"/>
    <s v="55.26"/>
    <s v=";"/>
    <s v=";"/>
    <s v=";"/>
    <s v="BR"/>
    <s v="JDPU24"/>
    <s v="USD"/>
    <s v=""/>
    <s v=""/>
    <s v=""/>
    <s v="SERÁ RECUPERADO NA CONSULTA 43 E 44"/>
    <s v="1"/>
    <s v=""/>
    <s v=""/>
    <s v=""/>
    <s v="0"/>
    <s v=""/>
    <s v=""/>
    <s v=""/>
    <s v=""/>
    <s v=""/>
    <s v=""/>
    <s v=""/>
    <s v=""/>
    <s v="No"/>
    <s v=""/>
    <s v="No"/>
    <s v="$ 0 - 500"/>
    <s v=""/>
    <s v="PC-Plant PC Resp"/>
    <s v="Inbound Premium"/>
    <s v="Aptiv"/>
    <s v="Approved Prior To Shipment"/>
    <s v=""/>
    <s v=""/>
    <s v="JOHN DEERE"/>
    <s v="2"/>
    <s v="14"/>
    <s v=""/>
    <s v=""/>
    <s v=""/>
  </r>
  <r>
    <n v="184703"/>
    <x v="12"/>
    <x v="2"/>
    <d v="2025-02-13T00:00:00"/>
    <x v="0"/>
    <x v="0"/>
    <n v="85"/>
    <n v="85"/>
    <s v="B2-Behind Schedule-Aptiv"/>
    <x v="0"/>
    <s v="APTIV MANUFATURA E SERVICOS DE-724381"/>
    <s v="LEONI WIRING SYSTEMS DE PARAGUAY SR-758170"/>
    <s v="Compra SPOT Leoni Paraguai sendo realizada devido a menor valor no preço peça - Não teremos Penalty."/>
    <s v="DHL Express SA"/>
    <s v="PTA-00211210"/>
    <s v="15545256;"/>
    <s v=";"/>
    <s v=";"/>
    <s v="Aptiv"/>
    <x v="0"/>
    <s v="lua.barbosa.ribeiro@aptiv.com"/>
    <s v="2025-02-13T06:50:00.27"/>
    <s v="2025-02-28T06:01:37.71"/>
    <s v="SA"/>
    <s v="Closed Recovered"/>
    <s v="0"/>
    <s v=""/>
    <s v="0"/>
    <s v="2025-02-19T00:00:00"/>
    <s v="10012"/>
    <s v="Q11"/>
    <s v=""/>
    <s v=""/>
    <s v="Non-Recoverable"/>
    <s v=""/>
    <s v="85"/>
    <s v=""/>
    <s v="JUAN PABLO OCAMPOS ESQUINA"/>
    <s v="SAN LORENZO"/>
    <s v="758170"/>
    <s v="PY"/>
    <s v="SA"/>
    <s v="11"/>
    <s v="2160"/>
    <s v="AVENIDA AVELINO RIBEIRO, 900"/>
    <s v="PARAISOPOLIS"/>
    <s v="724381"/>
    <s v="BR"/>
    <s v="SA"/>
    <s v="MG"/>
    <s v="37660-000"/>
    <s v="SPS"/>
    <s v="Approved"/>
    <s v="Carvalho, Eliane R"/>
    <s v="2025-02-13T07:54:17.00"/>
    <s v="0"/>
    <s v=""/>
    <s v=""/>
    <s v=""/>
    <s v="Aptiv"/>
    <s v=""/>
    <s v="Invoice"/>
    <s v=""/>
    <s v=""/>
    <s v=""/>
    <s v="0 Days 1 Hr 4 Min "/>
    <s v="250"/>
    <s v="Approved -  ;; Approved -  ;"/>
    <s v="85"/>
    <s v="85"/>
    <s v=";"/>
    <s v=";"/>
    <s v=";"/>
    <s v="BR"/>
    <s v="CNH PROJEÇÃO"/>
    <s v="USD"/>
    <s v=""/>
    <s v=""/>
    <s v=""/>
    <s v=""/>
    <s v="1"/>
    <s v=""/>
    <s v=""/>
    <s v=""/>
    <s v="0"/>
    <s v=""/>
    <s v=""/>
    <s v=""/>
    <s v=""/>
    <s v=""/>
    <s v=""/>
    <s v=""/>
    <s v=""/>
    <s v="No"/>
    <s v=""/>
    <s v="No"/>
    <s v="$ 0 - 500"/>
    <s v=""/>
    <s v="B2-Behind Schedule-Aptiv"/>
    <s v="Inbound Premium"/>
    <s v="Aptiv"/>
    <s v="Approved Day Of Shipment"/>
    <s v="Recuperado na Ordem de compra no. 004-2025"/>
    <s v="william.de.siqueira@aptiv.com"/>
    <s v="CNH COMBINE"/>
    <s v="2"/>
    <s v="13"/>
    <s v=""/>
    <s v=""/>
    <s v=""/>
  </r>
  <r>
    <n v="184709"/>
    <x v="1"/>
    <x v="2"/>
    <d v="2025-02-17T00:00:00"/>
    <x v="0"/>
    <x v="0"/>
    <n v="120.2"/>
    <n v="157"/>
    <s v="S2-External Customer driven schedule changes"/>
    <x v="0"/>
    <s v="APTIV MANUFATURA E SERVICOS DE-724381"/>
    <s v="APTIV CENTEC I (FW98)-725544"/>
    <s v="REPROGRAMA DO CLIENTE"/>
    <s v="DHL Express SA"/>
    <s v="PTA-00211498"/>
    <s v="13767802;"/>
    <s v=";"/>
    <s v=";"/>
    <s v="Customer"/>
    <x v="0"/>
    <s v="Moraes.Arnaldo@aptiv.com"/>
    <s v="2025-02-13T07:37:05.19"/>
    <s v="2025-02-21T05:26:32.64"/>
    <s v="SA"/>
    <s v="Closed Recovered"/>
    <s v="0"/>
    <s v=""/>
    <s v="120.2"/>
    <s v=""/>
    <s v="10012"/>
    <s v="Q11"/>
    <s v=""/>
    <s v="120.2"/>
    <s v="Recoverable"/>
    <s v="CONSULTA 40 - Campanha CNH Sugar cane"/>
    <s v="157"/>
    <s v="USD"/>
    <s v="CARRETERA SALTILLO PIEDRAS NEGRAS K"/>
    <s v="RAMOS ARIZPE"/>
    <s v="725544"/>
    <s v="MX"/>
    <s v="NA"/>
    <s v="COA"/>
    <s v="25900"/>
    <s v="AVENIDA AVELINO RIBEIRO, 900"/>
    <s v="PARAISOPOLIS"/>
    <s v="724381"/>
    <s v="BR"/>
    <s v="SA"/>
    <s v="MG"/>
    <s v="37660-000"/>
    <s v="SPS"/>
    <s v="Approved"/>
    <s v="Carvalho, Eliane R"/>
    <s v="2025-02-14T07:55:13.00"/>
    <s v="0"/>
    <s v=""/>
    <s v="6182040852"/>
    <s v=""/>
    <s v="Customer"/>
    <s v=""/>
    <s v="Invoice"/>
    <s v="Invoice"/>
    <s v="CNH COMBINE"/>
    <s v=""/>
    <s v="1 Days 0 Hr 18 Min "/>
    <s v="250"/>
    <s v="Approved -  ;; Approved -  ;"/>
    <s v="120.2"/>
    <s v="120.2"/>
    <s v=";"/>
    <s v=";"/>
    <s v=";"/>
    <s v="BR"/>
    <s v="SUGARCANE"/>
    <s v="USD"/>
    <s v=""/>
    <s v=""/>
    <s v=""/>
    <s v="CONSULTA 40 - Campanha CNH Sugar cane"/>
    <s v="1"/>
    <s v="1"/>
    <s v=""/>
    <s v=""/>
    <s v="0"/>
    <s v=""/>
    <s v=""/>
    <s v=""/>
    <s v=""/>
    <s v=""/>
    <s v=""/>
    <s v=""/>
    <s v=""/>
    <s v="No"/>
    <s v=""/>
    <s v="No"/>
    <s v="$ 0 - 500"/>
    <s v="$ 0 - 500"/>
    <s v="S2-External Customer driven schedule changes"/>
    <s v="Inbound Premium"/>
    <s v="Customer"/>
    <s v="Approved Prior To Shipment"/>
    <s v=""/>
    <s v=""/>
    <s v="CNH COMBINE"/>
    <s v="2"/>
    <s v="17"/>
    <s v=""/>
    <s v=""/>
    <s v=""/>
  </r>
  <r>
    <n v="184710"/>
    <x v="1"/>
    <x v="0"/>
    <d v="2025-02-17T00:00:00"/>
    <x v="0"/>
    <x v="0"/>
    <n v="377.52"/>
    <n v="265"/>
    <s v="S2-External Customer driven schedule changes"/>
    <x v="0"/>
    <s v="APTIV MANUFATURA E SERVICOS DE-724381"/>
    <s v="APTIV WARREN (FR09)-725458"/>
    <s v="REPROGRAMA DO CLIENTE"/>
    <s v="DHL Express SA"/>
    <s v="PTA-00211653"/>
    <s v="13697414;"/>
    <s v=";"/>
    <s v=";"/>
    <s v="Customer"/>
    <x v="0"/>
    <s v="Moraes.Arnaldo@aptiv.com"/>
    <s v="2025-02-13T07:43:04.61"/>
    <s v="2025-02-21T05:30:20.55"/>
    <s v="SA"/>
    <s v="Closed Recovered"/>
    <s v="0"/>
    <s v=""/>
    <s v="377.52"/>
    <s v=""/>
    <s v="10012"/>
    <s v="Q11"/>
    <s v=""/>
    <s v="377.52"/>
    <s v="Recoverable"/>
    <s v="'CONSULTA 43 - Reprograma JD JANEIRO FEVEREIRO"/>
    <s v="265"/>
    <s v="USD"/>
    <s v="1265 N RIVER RD"/>
    <s v="WARREN"/>
    <s v="725458"/>
    <s v="US"/>
    <s v="NA"/>
    <s v="OH"/>
    <s v="44483"/>
    <s v="AVENIDA AVELINO RIBEIRO, 900"/>
    <s v="PARAISOPOLIS"/>
    <s v="724381"/>
    <s v="BR"/>
    <s v="SA"/>
    <s v="MG"/>
    <s v="37660-000"/>
    <s v="SPS"/>
    <s v="Approved"/>
    <s v="Edilson, Geraldo"/>
    <s v="2025-02-17T11:32:41.00"/>
    <s v="0"/>
    <s v=""/>
    <s v="6182055235"/>
    <s v=""/>
    <s v="Customer"/>
    <s v=""/>
    <s v="Invoice"/>
    <s v="Invoice"/>
    <s v="JOHN DEERE"/>
    <s v=""/>
    <s v="3 Days 15 Hr 49 Min "/>
    <s v="500"/>
    <s v="Approved -  ;; Approved -  ;; Approved -  ;"/>
    <s v="377.52"/>
    <s v="377.52"/>
    <s v=";"/>
    <s v=";"/>
    <s v=";"/>
    <s v="BR"/>
    <s v="EINSTEIN"/>
    <s v="USD"/>
    <s v=""/>
    <s v=""/>
    <s v=""/>
    <s v="'CONSULTA 43 - Reprograma JD JANEIRO FEVEREIRO"/>
    <s v="1"/>
    <s v="1"/>
    <s v=""/>
    <s v=""/>
    <s v="0"/>
    <s v=""/>
    <s v=""/>
    <s v=""/>
    <s v=""/>
    <s v=""/>
    <s v=""/>
    <s v=""/>
    <s v=""/>
    <s v="No"/>
    <s v=""/>
    <s v="No"/>
    <s v="$ 0 - 500"/>
    <s v="$ 0 - 500"/>
    <s v="S2-External Customer driven schedule changes"/>
    <s v="Inbound Premium"/>
    <s v="Customer"/>
    <s v="Approved Day Of Shipment"/>
    <s v=""/>
    <s v=""/>
    <s v="JOHN DEERE"/>
    <s v="2"/>
    <s v="17"/>
    <s v=""/>
    <s v=""/>
    <s v=""/>
  </r>
  <r>
    <n v="184921"/>
    <x v="13"/>
    <x v="4"/>
    <d v="2025-02-14T00:00:00"/>
    <x v="0"/>
    <x v="0"/>
    <n v="800"/>
    <n v="800"/>
    <s v="T1-Transportation"/>
    <x v="2"/>
    <s v="APTIV MANUFATURA E SERVICOS DE-733223"/>
    <s v="EUROSTYLE SYSTEMS TANGER-1085341"/>
    <s v="Delay to collect the material"/>
    <s v="DSV UTI Air &amp; Sea Agenciamento de Transportes"/>
    <s v="PTA-00211662"/>
    <s v="13979398;"/>
    <s v=";"/>
    <s v=";"/>
    <s v="Carrier"/>
    <x v="0"/>
    <s v="gislene.de.fatima.clemente@aptiv.com"/>
    <s v="2025-02-14T05:07:06.98"/>
    <s v="2025-02-17T12:51:45.00"/>
    <s v="SA"/>
    <s v="Open"/>
    <s v="0"/>
    <s v=""/>
    <s v="0"/>
    <s v=""/>
    <s v="10012"/>
    <s v="Q11"/>
    <s v=""/>
    <s v=""/>
    <s v="Recoverable"/>
    <s v="WE ARE TRYING TO RECOVER FROM DHL SEA TEAM"/>
    <s v="800"/>
    <s v=""/>
    <s v="ILOT 108"/>
    <s v="TANGER"/>
    <s v="1085341"/>
    <s v="MA"/>
    <s v="EMEA"/>
    <s v="01"/>
    <s v="90090"/>
    <s v="AVENIDA AVELINO RIBEIRO, 900"/>
    <s v="PARAISOPOLIS"/>
    <s v="733223"/>
    <s v="BR"/>
    <s v="SA"/>
    <s v="MG"/>
    <s v="37660-000"/>
    <s v="SPS"/>
    <s v="Approved"/>
    <s v="Naus, Angelica"/>
    <s v="2025-02-17T12:51:45.00"/>
    <s v="0"/>
    <s v=""/>
    <s v=""/>
    <s v=""/>
    <s v="Transportation"/>
    <s v=""/>
    <s v="Invoice"/>
    <s v=""/>
    <s v=""/>
    <s v=""/>
    <s v="2 Days 19 Hr 44 Min "/>
    <s v="800"/>
    <s v="Approved -  ;; Approved -  ;; Approved -  ;; Approved -  ;"/>
    <s v="800"/>
    <s v="800"/>
    <s v=";"/>
    <s v=";"/>
    <s v=";"/>
    <s v="BR"/>
    <s v="KO PRINCIPAL"/>
    <s v="USD"/>
    <s v=""/>
    <s v=""/>
    <s v=""/>
    <s v="WE ARE TRYING TO RECOVER FROM DHL SEA TEAM"/>
    <s v="1"/>
    <s v=""/>
    <s v=""/>
    <s v=""/>
    <s v="0"/>
    <s v=""/>
    <s v=""/>
    <s v=""/>
    <s v=""/>
    <s v="763109915"/>
    <s v=""/>
    <s v=""/>
    <s v=""/>
    <s v="No"/>
    <s v=""/>
    <s v="No"/>
    <s v="$ 500- 2500"/>
    <s v=""/>
    <s v="T1-Transportation"/>
    <s v="Inbound Premium"/>
    <s v="Transportation"/>
    <s v="Approved After Shipment"/>
    <s v=""/>
    <s v=""/>
    <s v="PSA"/>
    <s v="2"/>
    <s v="14"/>
    <s v=""/>
    <s v="M.I.I MARS INDUSTRIES ET INVESTISSEMENT"/>
    <s v=""/>
  </r>
  <r>
    <n v="184935"/>
    <x v="1"/>
    <x v="0"/>
    <d v="2025-02-17T00:00:00"/>
    <x v="0"/>
    <x v="0"/>
    <n v="1061.22"/>
    <n v="1282.07"/>
    <s v="S2-External Customer driven schedule changes"/>
    <x v="0"/>
    <s v="APTIV MANUFATURA E SERVICOS DE-733223"/>
    <s v="COMERCIALIZADORA CORDAFLEX, S.A. DE-1069092"/>
    <s v="INCREASE OF DEMAND"/>
    <s v="DSV UTI Air &amp; Sea Agenciamento de Transportes"/>
    <s v="PTA-00212668"/>
    <s v="M3070701;"/>
    <s v=";"/>
    <s v=";"/>
    <s v="Customer"/>
    <x v="0"/>
    <s v="Moraes.Arnaldo@aptiv.com"/>
    <s v="2025-02-14T05:26:55.86"/>
    <s v="2025-02-28T07:30:35.24"/>
    <s v="SA"/>
    <s v="Closed Recovered"/>
    <s v="0"/>
    <s v=""/>
    <s v="1061.22"/>
    <s v=""/>
    <s v="10012"/>
    <s v="Q11"/>
    <s v=""/>
    <s v="1061.22"/>
    <s v="Recoverable"/>
    <s v="CONSULTA 44 - Reprograma JD JANEIRO FEVEREIRO REVI"/>
    <s v="1282.07"/>
    <s v="USD"/>
    <s v="CARRETERA PANAMERICANA KM. 230.6"/>
    <s v="CORREGIDORA"/>
    <s v="1069092"/>
    <s v="MX"/>
    <s v="NA"/>
    <s v="BCN"/>
    <s v="76900"/>
    <s v="AVENIDA AVELINO RIBEIRO, 900"/>
    <s v="PARAISOPOLIS"/>
    <s v="733223"/>
    <s v="BR"/>
    <s v="SA"/>
    <s v="MG"/>
    <s v="37660-000"/>
    <s v="SPS"/>
    <s v="Approved"/>
    <s v="Flores, Lorena"/>
    <s v="2025-02-21T03:44:07.00"/>
    <s v="0"/>
    <s v=""/>
    <s v="ME50000230"/>
    <s v=""/>
    <s v="Customer"/>
    <s v=""/>
    <s v="Invoice"/>
    <s v="Invoice"/>
    <s v="JOHN DEERE"/>
    <s v=""/>
    <s v="6 Days 22 Hr 17 Min "/>
    <s v=""/>
    <s v="Approved -  ;; Approved -  ;; Approved -  ;; Approved -  ;; Approved - Approved by teams 2/21. ;"/>
    <s v="1061.22"/>
    <s v="1061.22"/>
    <s v=";"/>
    <s v=";"/>
    <s v=";"/>
    <s v="BR"/>
    <s v="EINSTEIN"/>
    <s v="USD"/>
    <s v=""/>
    <s v=""/>
    <s v=""/>
    <s v="CONSULTA 44 - Reprograma JD JANEIRO FEVEREIRO REVISÃO"/>
    <s v="1"/>
    <s v="1"/>
    <s v=""/>
    <s v=""/>
    <s v="0"/>
    <s v=""/>
    <s v=""/>
    <s v=""/>
    <s v=""/>
    <s v="812798196"/>
    <s v=""/>
    <s v=""/>
    <s v=""/>
    <s v="No"/>
    <s v=""/>
    <s v="No"/>
    <s v="$ 500- 2500"/>
    <s v="$ 500- 2500"/>
    <s v="S2-External Customer driven schedule changes"/>
    <s v="Inbound Premium"/>
    <s v="Customer"/>
    <s v="Approved After Shipment"/>
    <s v=""/>
    <s v=""/>
    <s v="JOHN DEERE"/>
    <s v="2"/>
    <s v="17"/>
    <s v=""/>
    <s v="COMERCIALIZADORA CORDAFLEX, S.A. DE C.V."/>
    <s v=""/>
  </r>
  <r>
    <n v="184989"/>
    <x v="14"/>
    <x v="3"/>
    <d v="2025-02-14T00:00:00"/>
    <x v="1"/>
    <x v="0"/>
    <n v="6369.86"/>
    <n v="6369.86"/>
    <s v="B3-Behind Schedule-External Supplier"/>
    <x v="2"/>
    <s v="APTIV MANUFATURA E SERVICOS DE-728338"/>
    <s v="WEWIRE ACAMBARO MEXICO S DE R L DE-763274"/>
    <s v="Supplier delivery delay, we are negotiating shipping costs with the supplier and the customer, since it is a supplier designated by them."/>
    <s v="DSV UTI Air &amp; Sea Agenciamento de Transportes"/>
    <s v="PTA-00212670"/>
    <s v="35374503;"/>
    <s v=";"/>
    <s v=";"/>
    <s v="Customer"/>
    <x v="0"/>
    <s v="rodrigo.perez@aptiv.com"/>
    <s v="2025-02-14T07:26:20.60"/>
    <s v="2025-02-21T03:46:28.00"/>
    <s v="SA"/>
    <s v="Open"/>
    <s v="0"/>
    <s v=""/>
    <s v="0"/>
    <s v="2025-02-14T00:00:00"/>
    <s v="10010"/>
    <s v="Q18"/>
    <s v=""/>
    <s v=""/>
    <s v="Recoverable"/>
    <s v=""/>
    <s v="6369.86"/>
    <s v=""/>
    <s v="CARRETERA ACAMABARO A TARANDACUAO K"/>
    <s v="ACAMABARO"/>
    <s v="763274"/>
    <s v="MX"/>
    <s v="NA"/>
    <s v="GT"/>
    <s v="38762"/>
    <s v="JOSE MONFARDINI N 3 845 LOTEAMENTO"/>
    <s v="ESPIRITO SANTO DO PINHAL"/>
    <s v="728338"/>
    <s v="BR"/>
    <s v="SA"/>
    <s v="SP"/>
    <s v="13990000"/>
    <s v="SPS"/>
    <s v="Approved"/>
    <s v="Casas, Carlos"/>
    <s v="2025-02-21T03:46:28.00"/>
    <s v="0"/>
    <s v="DSV UTI Air &amp; Sea Agenciamento de Transportes"/>
    <s v=""/>
    <s v=""/>
    <s v="Supplier"/>
    <s v=""/>
    <s v="Personal Estimate"/>
    <s v="Personal Estimate"/>
    <s v="VW"/>
    <s v=""/>
    <s v="6 Days 20 Hr 20 Min "/>
    <s v="500000"/>
    <s v="Approved -  ;; Approved -  ;; Approved -  ;; Approved -  ;; Approved - Approved by teams 2/21. ;; Approved -  ;"/>
    <s v="6369.86"/>
    <s v="6369.86"/>
    <s v=";"/>
    <s v=";"/>
    <s v=";"/>
    <s v="BR"/>
    <s v="INTERIOR TAOS"/>
    <s v="USD"/>
    <s v=""/>
    <s v=""/>
    <s v=""/>
    <s v="35374502/35126697/35374499"/>
    <s v="1"/>
    <s v=""/>
    <s v=""/>
    <s v=""/>
    <s v="0"/>
    <s v=""/>
    <s v=""/>
    <s v=""/>
    <s v=""/>
    <s v=""/>
    <s v=""/>
    <s v=""/>
    <s v=""/>
    <s v="No"/>
    <s v=""/>
    <s v="No"/>
    <s v="$ 5000-10000"/>
    <s v=""/>
    <s v="B3-Behind Schedule-External Supplier"/>
    <s v="Inbound Premium"/>
    <s v="Supplier"/>
    <s v="Approved After Shipment"/>
    <s v=""/>
    <s v=""/>
    <s v="VW"/>
    <s v="2"/>
    <s v="14"/>
    <s v=""/>
    <s v=""/>
    <s v=""/>
  </r>
  <r>
    <n v="185140"/>
    <x v="0"/>
    <x v="4"/>
    <d v="2025-02-17T00:00:00"/>
    <x v="0"/>
    <x v="0"/>
    <n v="990"/>
    <n v="990"/>
    <s v="B2-Behind Schedule-Aptiv"/>
    <x v="1"/>
    <s v="APTIV MANUFATURA E SERVICOS DE-724381"/>
    <s v="APTIV CONNECTION SYSTEMS HUNGARY-763541"/>
    <s v="Customer increase within the logistical protocol."/>
    <s v="DHL Express SA"/>
    <s v="PTA-00212669"/>
    <s v="47317270;"/>
    <s v=";"/>
    <s v=";"/>
    <s v="Aptiv"/>
    <x v="0"/>
    <s v="lua.barbosa.ribeiro@aptiv.com"/>
    <s v="2025-02-17T01:06:41.26"/>
    <s v="2025-02-21T03:44:31.00"/>
    <s v="SA"/>
    <s v="Closed Not Recovered"/>
    <s v="0"/>
    <s v=""/>
    <s v="0"/>
    <s v="2025-02-25T00:00:00"/>
    <s v="10012"/>
    <s v="Q11"/>
    <s v=""/>
    <s v=""/>
    <s v="Non-Recoverable"/>
    <s v=""/>
    <s v="990"/>
    <s v=""/>
    <s v="BUZAVIRAG UT 13"/>
    <s v="TATABANYA"/>
    <s v="763541"/>
    <s v="HU"/>
    <s v="EMEA"/>
    <s v="TB"/>
    <s v="2800"/>
    <s v="AVENIDA AVELINO RIBEIRO, 900"/>
    <s v="PARAISOPOLIS"/>
    <s v="724381"/>
    <s v="BR"/>
    <s v="SA"/>
    <s v="MG"/>
    <s v="37660-000"/>
    <s v="SPS"/>
    <s v="Approved"/>
    <s v="Flores, Lorena"/>
    <s v="2025-02-21T03:44:31.00"/>
    <s v="0"/>
    <s v=""/>
    <s v=""/>
    <s v=""/>
    <s v="Aptiv"/>
    <s v=""/>
    <s v="Invoice"/>
    <s v=""/>
    <s v=""/>
    <s v=""/>
    <s v="4 Days 2 Hr 37 Min "/>
    <s v=""/>
    <s v="Approved -  ;; Approved -  ;; Approved -  ;; Approved -  ;; Approved - Approved by teams 2/21. ;"/>
    <s v="990"/>
    <s v="990"/>
    <s v=";"/>
    <s v=";"/>
    <s v=";"/>
    <s v="BR"/>
    <s v="BODY CC22"/>
    <s v="USD"/>
    <s v=""/>
    <s v=""/>
    <s v=""/>
    <s v=""/>
    <s v="1"/>
    <s v=""/>
    <s v=""/>
    <s v=""/>
    <s v="0"/>
    <s v=""/>
    <s v=""/>
    <s v=""/>
    <s v=""/>
    <s v=""/>
    <s v=""/>
    <s v=""/>
    <s v=""/>
    <s v="No"/>
    <s v=""/>
    <s v="No"/>
    <s v="$ 500- 2500"/>
    <s v=""/>
    <s v="B2-Behind Schedule-Aptiv"/>
    <s v="Inbound Premium"/>
    <s v="Aptiv"/>
    <s v="Approved After Shipment"/>
    <s v=""/>
    <s v="william.de.siqueira@aptiv.com"/>
    <s v="PSA"/>
    <s v="2"/>
    <s v="17"/>
    <s v=""/>
    <s v=""/>
    <s v=""/>
  </r>
  <r>
    <n v="185162"/>
    <x v="15"/>
    <x v="4"/>
    <d v="2025-02-08T00:00:00"/>
    <x v="0"/>
    <x v="0"/>
    <n v="480"/>
    <n v="480"/>
    <s v="PC-Plant PC Resp"/>
    <x v="1"/>
    <s v="APTIV MANUFATURA E SERVICOS DE-733223"/>
    <s v="Santos-Dummy"/>
    <s v="Atraso na liberação do processo"/>
    <s v="EMPRESA DE TRANSPORTES COVRE"/>
    <s v="PTA-00212590"/>
    <s v="35273446;"/>
    <s v=";"/>
    <s v=";"/>
    <s v="Aptiv"/>
    <x v="0"/>
    <s v="gislene.de.fatima.clemente@aptiv.com"/>
    <s v="2025-02-17T02:21:52.69"/>
    <s v="2025-02-21T11:16:13.00"/>
    <s v="SA"/>
    <s v="Closed Not Recovered"/>
    <s v="0"/>
    <s v=""/>
    <s v="0"/>
    <s v=""/>
    <s v="10012"/>
    <s v="Q11"/>
    <s v=""/>
    <s v=""/>
    <s v="Non-Recoverable"/>
    <s v=""/>
    <s v="480"/>
    <s v=""/>
    <s v="Porto Santos"/>
    <s v="Santos"/>
    <s v="Dummy"/>
    <s v="BR"/>
    <s v="SA"/>
    <s v="São Paulo"/>
    <s v="1"/>
    <s v="AVENIDA AVELINO RIBEIRO, 900"/>
    <s v="PARAISOPOLIS"/>
    <s v="733223"/>
    <s v="BR"/>
    <s v="SA"/>
    <s v="MG"/>
    <s v="37660-000"/>
    <s v="SPS"/>
    <s v="Approved"/>
    <s v="Edilson, Geraldo"/>
    <s v="2025-02-21T11:16:13.00"/>
    <s v="0"/>
    <s v=""/>
    <s v=""/>
    <s v=""/>
    <s v="Aptiv"/>
    <s v=""/>
    <s v="Invoice"/>
    <s v=""/>
    <s v=""/>
    <s v=""/>
    <s v="3 Days 20 Hr 54 Min "/>
    <s v="500"/>
    <s v="Approved -  ;; Approved -  ;; Approved -  ;"/>
    <s v="480"/>
    <s v="480"/>
    <s v=";"/>
    <s v=";"/>
    <s v=";"/>
    <s v="BR"/>
    <s v="EINSTEIN"/>
    <s v="USD"/>
    <s v=""/>
    <s v=""/>
    <s v=""/>
    <s v="Divergência de estoque (item crítico de atendimento)"/>
    <s v="1"/>
    <s v=""/>
    <s v=""/>
    <s v=""/>
    <s v="0"/>
    <s v=""/>
    <s v=""/>
    <s v=""/>
    <s v=""/>
    <s v=""/>
    <s v=""/>
    <s v=""/>
    <s v=""/>
    <s v="No"/>
    <s v=""/>
    <s v="No"/>
    <s v="$ 0 - 500"/>
    <s v=""/>
    <s v="PC-Plant PC Resp"/>
    <s v="Inbound Premium"/>
    <s v="Aptiv"/>
    <s v="Approved After Shipment"/>
    <s v=""/>
    <s v="gislene.de.fatima.clemente@aptiv.com"/>
    <s v="PSA"/>
    <s v="2"/>
    <s v="8"/>
    <s v=""/>
    <s v=""/>
    <s v=""/>
  </r>
  <r>
    <n v="185257"/>
    <x v="12"/>
    <x v="0"/>
    <d v="2025-02-18T00:00:00"/>
    <x v="0"/>
    <x v="0"/>
    <n v="491.71"/>
    <n v="491.71"/>
    <s v="S2-External Customer driven schedule changes"/>
    <x v="0"/>
    <s v="APTIV MANUFATURA E SERVICOS DE-734227"/>
    <s v="ACOME FRANCE-748973"/>
    <s v="Compra de Spot devido ao reprograma da John Deere monte negro. Fechado/recuperado."/>
    <s v="DHL Express SA"/>
    <s v="PTA-00212610"/>
    <s v="M3448801;"/>
    <s v=";"/>
    <s v=";"/>
    <s v="Customer"/>
    <x v="0"/>
    <s v="lucas.jose@aptiv.com"/>
    <s v="2025-02-17T05:26:29.70"/>
    <s v="2025-02-21T01:51:27.00"/>
    <s v="SA"/>
    <s v="Closed Recovered"/>
    <s v="0"/>
    <s v=""/>
    <s v="0"/>
    <s v="2025-02-25T00:00:00"/>
    <s v="10012"/>
    <s v="Q11"/>
    <s v=""/>
    <s v=""/>
    <s v="Recoverable"/>
    <s v=""/>
    <s v="491.71"/>
    <s v=""/>
    <s v="HARCOU"/>
    <s v="MORTAIN"/>
    <s v="748973"/>
    <s v="FR"/>
    <s v="EMEA"/>
    <s v="NOR"/>
    <s v="50140"/>
    <s v="AVENIDA AVELINO RIBEIRO, 900"/>
    <s v="PARAISOPOLIS"/>
    <s v="734227"/>
    <s v="BR"/>
    <s v="SA"/>
    <s v="MG"/>
    <s v="37660-000"/>
    <s v="SPS"/>
    <s v="Approved"/>
    <s v="Edilson, Geraldo"/>
    <s v="2025-02-21T01:51:27.00"/>
    <s v="0"/>
    <s v=""/>
    <s v=""/>
    <s v=""/>
    <s v="Customer"/>
    <s v=""/>
    <s v="Invoice"/>
    <s v=""/>
    <s v="JOHN DEERE"/>
    <s v=""/>
    <s v="3 Days 20 Hr 24 Min "/>
    <s v="500"/>
    <s v="Approved -  ;; Approved -  ;; Approved -  ;"/>
    <s v="491.71"/>
    <s v="491.71"/>
    <s v=";"/>
    <s v=";"/>
    <s v=";"/>
    <s v="BR"/>
    <s v="MERCURY"/>
    <s v="USD"/>
    <s v=""/>
    <s v=""/>
    <s v=""/>
    <s v=""/>
    <s v="1"/>
    <s v=""/>
    <s v=""/>
    <s v=""/>
    <s v="0"/>
    <s v=""/>
    <s v=""/>
    <s v=""/>
    <s v=""/>
    <s v=""/>
    <s v=""/>
    <s v=""/>
    <s v=""/>
    <s v="No"/>
    <s v=""/>
    <s v="No"/>
    <s v="$ 0 - 500"/>
    <s v=""/>
    <s v="S2-External Customer driven schedule changes"/>
    <s v="Inbound Premium"/>
    <s v="Customer"/>
    <s v="Approved After Shipment"/>
    <s v=""/>
    <s v="william.de.siqueira@aptiv.com"/>
    <s v="JOHN DEERE"/>
    <s v="2"/>
    <s v="18"/>
    <s v=""/>
    <s v=""/>
    <s v=""/>
  </r>
  <r>
    <n v="185490"/>
    <x v="16"/>
    <x v="3"/>
    <d v="2025-02-18T00:00:00"/>
    <x v="1"/>
    <x v="0"/>
    <n v="168.4"/>
    <n v="220.17"/>
    <s v="PC-Plant PC Resp"/>
    <x v="0"/>
    <s v="APTIV MANUFATURA E SERVICOS DE-727173"/>
    <s v="TRANSPORTADORA PITUTA LTDA-Dummy"/>
    <s v="Carro especial para coleta da fita M4827008 em PSO, que se tornou critico devido ao uso indevido do material."/>
    <s v="TRANSPORTADORA PITUTA"/>
    <s v="PTA-00211930"/>
    <s v="M4827008;"/>
    <s v=";"/>
    <s v=";"/>
    <s v="Aptiv"/>
    <x v="0"/>
    <s v="Guilherme.Lucio@aptiv.com"/>
    <s v="2025-02-18T03:35:21.94"/>
    <s v="2025-02-26T05:26:32.72"/>
    <s v="SA"/>
    <s v="Closed Recovered"/>
    <s v="0"/>
    <s v=""/>
    <s v="168.4"/>
    <s v="2025-02-18T00:00:00"/>
    <s v="10010"/>
    <s v="Q18"/>
    <s v=""/>
    <s v="841.36"/>
    <s v="Non-Recoverable"/>
    <s v=""/>
    <s v="1100"/>
    <s v="BRL"/>
    <s v="AV JOAO VINTE E TRES, 1500 CENTRO"/>
    <s v="PARAISOPOLIS"/>
    <s v="Dummy"/>
    <s v="BR"/>
    <s v="SA"/>
    <s v="Minas Gerais"/>
    <s v="37660000"/>
    <s v="JOSE MONFARDINI N 3 845 LOTEAMENTO"/>
    <s v="ESPIRITO SANTO DO PINHAL"/>
    <s v="727173"/>
    <s v="BR"/>
    <s v="SA"/>
    <s v="SP"/>
    <s v="13990000"/>
    <s v="SPS"/>
    <s v="Approved"/>
    <s v="Carvalho, Eliane R"/>
    <s v="2025-02-18T04:39:30.00"/>
    <s v="0"/>
    <s v="TRANSPORTADORA PITUTA"/>
    <s v="EMERGENCIAL"/>
    <s v=""/>
    <s v="Aptiv"/>
    <s v=""/>
    <s v="Personal Estimate"/>
    <s v="Invoice"/>
    <s v=""/>
    <s v=""/>
    <s v="0 Days 1 Hr 4 Min "/>
    <s v="250"/>
    <s v="Approved -  ;; Approved -  ;"/>
    <s v="168.4"/>
    <s v="168.4"/>
    <s v=";"/>
    <s v=";"/>
    <s v=";"/>
    <s v="BR"/>
    <s v="MOTOR TAOS"/>
    <s v="BRL"/>
    <s v=""/>
    <s v=""/>
    <s v=""/>
    <s v=""/>
    <s v="0.20015212"/>
    <s v="0.20015212"/>
    <s v=""/>
    <s v=""/>
    <s v="0"/>
    <s v=""/>
    <s v=""/>
    <s v=""/>
    <s v=""/>
    <s v=""/>
    <s v=""/>
    <s v=""/>
    <s v=""/>
    <s v="No"/>
    <s v=""/>
    <s v="No"/>
    <s v="$ 0 - 500"/>
    <s v="$ 0 - 500"/>
    <s v="PC-Plant PC Resp"/>
    <s v="Inbound Premium"/>
    <s v="Aptiv"/>
    <s v="Approved Day Of Shipment"/>
    <s v="CR from TE"/>
    <s v="Guilherme.Lucio@aptiv.com"/>
    <s v="VW"/>
    <s v="2"/>
    <s v="18"/>
    <s v=""/>
    <s v=""/>
    <s v=""/>
  </r>
  <r>
    <n v="185547"/>
    <x v="15"/>
    <x v="2"/>
    <d v="2025-02-08T00:00:00"/>
    <x v="0"/>
    <x v="0"/>
    <n v="480"/>
    <n v="480"/>
    <s v="PC-Plant PC Resp"/>
    <x v="1"/>
    <s v="APTIV MANUFATURA E SERVICOS DE-733223"/>
    <s v="Santos-Dummy"/>
    <s v="Atraso na liberação do processo"/>
    <s v="EMPRESA DE TRANSPORTES COVRE"/>
    <s v="PTA-00212591"/>
    <s v="35699068;"/>
    <s v=";"/>
    <s v=";"/>
    <s v="Aptiv"/>
    <x v="0"/>
    <s v="gislene.de.fatima.clemente@aptiv.com"/>
    <s v="2025-02-18T05:13:01.45"/>
    <s v="2025-02-21T11:16:33.00"/>
    <s v="SA"/>
    <s v="Closed Not Recovered"/>
    <s v="0"/>
    <s v=""/>
    <s v="0"/>
    <s v=""/>
    <s v="10012"/>
    <s v="Q11"/>
    <s v=""/>
    <s v=""/>
    <s v="Non-Recoverable"/>
    <s v=""/>
    <s v="480"/>
    <s v=""/>
    <s v="Porto Santos"/>
    <s v="Santos"/>
    <s v="Dummy"/>
    <s v="BR"/>
    <s v="SA"/>
    <s v="São Paulo"/>
    <s v="1"/>
    <s v="AVENIDA AVELINO RIBEIRO, 900"/>
    <s v="PARAISOPOLIS"/>
    <s v="733223"/>
    <s v="BR"/>
    <s v="SA"/>
    <s v="MG"/>
    <s v="37660-000"/>
    <s v="SPS"/>
    <s v="Approved"/>
    <s v="Edilson, Geraldo"/>
    <s v="2025-02-21T11:16:33.00"/>
    <s v="0"/>
    <s v=""/>
    <s v=""/>
    <s v=""/>
    <s v="Aptiv"/>
    <s v=""/>
    <s v="Invoice"/>
    <s v=""/>
    <s v=""/>
    <s v=""/>
    <s v="2 Days 18 Hr 3 Min "/>
    <s v="500"/>
    <s v="Approved -  ;; Approved -  ;; Approved -  ;"/>
    <s v="480"/>
    <s v="480"/>
    <s v=";"/>
    <s v=";"/>
    <s v=";"/>
    <s v="BR"/>
    <s v="CNH Sugar Cane"/>
    <s v="USD"/>
    <s v=""/>
    <s v=""/>
    <s v=""/>
    <s v="Divergência de estoque (item crítico de atendimento)"/>
    <s v="1"/>
    <s v=""/>
    <s v=""/>
    <s v=""/>
    <s v="0"/>
    <s v=""/>
    <s v=""/>
    <s v=""/>
    <s v=""/>
    <s v=""/>
    <s v=""/>
    <s v=""/>
    <s v=""/>
    <s v="No"/>
    <s v=""/>
    <s v="No"/>
    <s v="$ 0 - 500"/>
    <s v=""/>
    <s v="PC-Plant PC Resp"/>
    <s v="Inbound Premium"/>
    <s v="Aptiv"/>
    <s v="Approved After Shipment"/>
    <s v=""/>
    <s v="gislene.de.fatima.clemente@aptiv.com"/>
    <s v="CNH COMBINE"/>
    <s v="2"/>
    <s v="8"/>
    <s v=""/>
    <s v=""/>
    <s v=""/>
  </r>
  <r>
    <n v="185548"/>
    <x v="0"/>
    <x v="1"/>
    <d v="2025-02-08T00:00:00"/>
    <x v="0"/>
    <x v="0"/>
    <n v="480"/>
    <n v="480"/>
    <s v="PC-Plant PC Resp"/>
    <x v="1"/>
    <s v="APTIV MANUFATURA E SERVICOS DE-733223"/>
    <s v="Santos-Dummy"/>
    <s v="Reprograma interno"/>
    <s v="EMPRESA DE TRANSPORTES COVRE"/>
    <s v="PTA-00212592"/>
    <s v="33151718;"/>
    <s v=";"/>
    <s v=";"/>
    <s v="Aptiv"/>
    <x v="0"/>
    <s v="gislene.de.fatima.clemente@aptiv.com"/>
    <s v="2025-02-18T05:16:04.00"/>
    <s v="2025-02-21T11:16:43.00"/>
    <s v="SA"/>
    <s v="Closed Not Recovered"/>
    <s v="0"/>
    <s v=""/>
    <s v="0"/>
    <s v=""/>
    <s v="10012"/>
    <s v="Q11"/>
    <s v=""/>
    <s v=""/>
    <s v="Non-Recoverable"/>
    <s v=""/>
    <s v="480"/>
    <s v=""/>
    <s v="Porto Santos"/>
    <s v="Santos"/>
    <s v="Dummy"/>
    <s v="BR"/>
    <s v="SA"/>
    <s v="São Paulo"/>
    <s v="1"/>
    <s v="AVENIDA AVELINO RIBEIRO, 900"/>
    <s v="PARAISOPOLIS"/>
    <s v="733223"/>
    <s v="BR"/>
    <s v="SA"/>
    <s v="MG"/>
    <s v="37660-000"/>
    <s v="SPS"/>
    <s v="Approved"/>
    <s v="Edilson, Geraldo"/>
    <s v="2025-02-21T11:16:43.00"/>
    <s v="0"/>
    <s v=""/>
    <s v=""/>
    <s v=""/>
    <s v="Aptiv"/>
    <s v=""/>
    <s v="Invoice"/>
    <s v=""/>
    <s v=""/>
    <s v=""/>
    <s v="2 Days 18 Hr 0 Min "/>
    <s v="500"/>
    <s v="Approved -  ;; Approved -  ;; Approved -  ;"/>
    <s v="480"/>
    <s v="480"/>
    <s v=";"/>
    <s v=";"/>
    <s v=";"/>
    <s v="BR"/>
    <s v="Vão Motor X6H"/>
    <s v="USD"/>
    <s v=""/>
    <s v=""/>
    <s v=""/>
    <s v="Reprograma interno"/>
    <s v="1"/>
    <s v=""/>
    <s v=""/>
    <s v=""/>
    <s v="0"/>
    <s v=""/>
    <s v=""/>
    <s v=""/>
    <s v=""/>
    <s v=""/>
    <s v=""/>
    <s v=""/>
    <s v=""/>
    <s v="No"/>
    <s v=""/>
    <s v="No"/>
    <s v="$ 0 - 500"/>
    <s v=""/>
    <s v="PC-Plant PC Resp"/>
    <s v="Inbound Premium"/>
    <s v="Aptiv"/>
    <s v="Approved After Shipment"/>
    <s v=""/>
    <s v="gislene.de.fatima.clemente@aptiv.com"/>
    <s v="FIAT"/>
    <s v="2"/>
    <s v="8"/>
    <s v=""/>
    <s v=""/>
    <s v=""/>
  </r>
  <r>
    <n v="185586"/>
    <x v="0"/>
    <x v="0"/>
    <d v="2025-02-18T00:00:00"/>
    <x v="0"/>
    <x v="0"/>
    <n v="110.36"/>
    <n v="103.54"/>
    <s v="S2-External Customer driven schedule changes"/>
    <x v="0"/>
    <s v="Paraisopolis-10012"/>
    <s v="FOUR-SLIDE TECHNOLOGY, INC.-1024681"/>
    <s v="CONSULTA 44 - Reprograma JD"/>
    <s v="DHL Express SA"/>
    <s v="PTA-00212600"/>
    <s v="35030658;"/>
    <s v=";"/>
    <s v=";"/>
    <s v="Customer"/>
    <x v="0"/>
    <s v="rodrigo.fernandes@aptiv.com"/>
    <s v="2025-02-18T06:18:41.45"/>
    <s v="2025-02-21T12:48:23.00"/>
    <s v="SA"/>
    <s v="Closed Recovered"/>
    <s v="0"/>
    <s v=""/>
    <s v="0"/>
    <s v=""/>
    <s v="10012"/>
    <s v="Q11"/>
    <s v=""/>
    <s v=""/>
    <s v="Recoverable"/>
    <s v=""/>
    <s v="103.54"/>
    <s v=""/>
    <s v="33946 DOREKA"/>
    <s v="FRASER"/>
    <s v="1024681"/>
    <s v="US"/>
    <s v="NA"/>
    <s v="MI"/>
    <s v="48026-1611"/>
    <s v="Av. Avelino Ribeiro, 900"/>
    <s v="PARAISOPOLIS"/>
    <s v="10012"/>
    <s v="BR"/>
    <s v="SA"/>
    <s v="Minas Gerais"/>
    <s v="37660-000"/>
    <s v="SPS"/>
    <s v="Approved"/>
    <s v="Carvalho, Eliane R"/>
    <s v="2025-02-21T12:48:23.00"/>
    <s v="0"/>
    <s v=""/>
    <s v=""/>
    <s v=""/>
    <s v="Customer"/>
    <s v=""/>
    <s v="Invoice"/>
    <s v=""/>
    <s v="JOHN DEERE"/>
    <s v=""/>
    <s v="2 Days 18 Hr 29 Min "/>
    <s v="250"/>
    <s v="Approved -  ;; Approved -  ;"/>
    <s v="103.54"/>
    <s v="103.54"/>
    <s v=";"/>
    <s v=";"/>
    <s v=";"/>
    <s v="BR"/>
    <s v="EINSTEIN"/>
    <s v="USD"/>
    <s v=""/>
    <s v=""/>
    <s v=""/>
    <s v="CONSULTA 44 - Reprograma JD"/>
    <s v="1"/>
    <s v=""/>
    <s v=""/>
    <s v=""/>
    <s v="0"/>
    <s v=""/>
    <s v=""/>
    <s v=""/>
    <s v=""/>
    <s v="156250974"/>
    <s v=""/>
    <s v=""/>
    <s v=""/>
    <s v="No"/>
    <s v=""/>
    <s v="No"/>
    <s v="$ 0 - 500"/>
    <s v=""/>
    <s v="S2-External Customer driven schedule changes"/>
    <s v="Inbound Premium"/>
    <s v="Customer"/>
    <s v="Approved After Shipment"/>
    <s v=""/>
    <s v="rodrigo.fernandes@aptiv.com"/>
    <s v="JOHN DEERE"/>
    <s v="2"/>
    <s v="18"/>
    <s v=""/>
    <s v="FOUR-SLIDE TECHNOLOGY, INC."/>
    <s v=""/>
  </r>
  <r>
    <n v="185716"/>
    <x v="3"/>
    <x v="0"/>
    <d v="2025-02-19T00:00:00"/>
    <x v="0"/>
    <x v="0"/>
    <n v="233"/>
    <n v="233"/>
    <s v="E1P-Prototypes/Samples"/>
    <x v="0"/>
    <s v="APTIV MANUFATURA E SERVICOS DE-734227"/>
    <s v="SERENDIPITY ELECTRONICS-749804"/>
    <s v="Parts for project development. Freight will be absorbed in the SC 114-24 quotation. "/>
    <s v="DHL Express SA"/>
    <s v="PTA-00212533"/>
    <s v="35780844;"/>
    <s v=";"/>
    <s v=";"/>
    <s v="Aptiv"/>
    <x v="0"/>
    <s v="rayzza.peres@aptiv.com"/>
    <s v="2025-02-19T12:09:01.81"/>
    <s v="2025-02-21T01:01:20.00"/>
    <s v="SA"/>
    <s v="Closed Recovered"/>
    <s v="0"/>
    <s v=""/>
    <s v="233"/>
    <s v=""/>
    <s v="10012"/>
    <s v="Q11"/>
    <s v=""/>
    <s v="233"/>
    <s v="Recoverable"/>
    <s v=""/>
    <s v="233"/>
    <s v="USD"/>
    <s v="152 E MAIN ST"/>
    <s v="HUNTINGTON"/>
    <s v="749804"/>
    <s v="US"/>
    <s v="NA"/>
    <s v="NY"/>
    <s v="11743-2958"/>
    <s v="AVENIDA AVELINO RIBEIRO, 900"/>
    <s v="PARAISOPOLIS"/>
    <s v="734227"/>
    <s v="BR"/>
    <s v="SA"/>
    <s v="MG"/>
    <s v="37660-000"/>
    <s v="SPS"/>
    <s v="Approved"/>
    <s v="Carvalho, Eliane R"/>
    <s v="2025-02-21T01:01:20.00"/>
    <s v="0"/>
    <s v="DHL Express SA"/>
    <s v="4431309175"/>
    <s v=""/>
    <s v="Aptiv"/>
    <s v=""/>
    <s v="Invoice"/>
    <s v="Invoice"/>
    <s v=""/>
    <s v=""/>
    <s v="1 Days 12 Hr 52 Min "/>
    <s v="250"/>
    <s v="Approved -  ;; Approved -  ;"/>
    <s v="233"/>
    <s v="233"/>
    <s v=";"/>
    <s v=";"/>
    <s v=";"/>
    <s v="BR"/>
    <s v="PHELPS"/>
    <s v="USD"/>
    <s v=""/>
    <s v=""/>
    <s v=""/>
    <s v="DPP79375"/>
    <s v="1"/>
    <s v="1"/>
    <s v=""/>
    <s v=""/>
    <s v="0"/>
    <s v=""/>
    <s v=""/>
    <s v=""/>
    <s v=""/>
    <s v=""/>
    <s v=""/>
    <s v=""/>
    <s v=""/>
    <s v="No"/>
    <s v=""/>
    <s v="No"/>
    <s v="$ 0 - 500"/>
    <s v="$ 0 - 500"/>
    <s v="E1P-Prototypes/Samples"/>
    <s v="Inbound Premium"/>
    <s v="Aptiv"/>
    <s v="Approved After Shipment"/>
    <s v=""/>
    <s v=""/>
    <s v="JOHN DEERE"/>
    <s v="2"/>
    <s v="19"/>
    <s v=""/>
    <s v=""/>
    <s v=""/>
  </r>
  <r>
    <n v="185823"/>
    <x v="1"/>
    <x v="0"/>
    <d v="2025-02-20T00:00:00"/>
    <x v="0"/>
    <x v="0"/>
    <n v="57.3"/>
    <n v="77.7"/>
    <s v="S2-External Customer driven schedule changes"/>
    <x v="0"/>
    <s v="APTIV MANUFATURA E SERVICOS DE-724381"/>
    <s v="MSSL WIRING SYSTEM INC PORTLAND-753870"/>
    <s v="REPROGRAMA DO CLIENTE"/>
    <s v="DHL Express SA"/>
    <s v="PTA-00212532"/>
    <s v="15490276;"/>
    <s v=";"/>
    <s v=";"/>
    <s v="Customer"/>
    <x v="0"/>
    <s v="Moraes.Arnaldo@aptiv.com"/>
    <s v="2025-02-19T05:09:54.70"/>
    <s v="2025-02-28T07:47:42.38"/>
    <s v="SA"/>
    <s v="Closed Recovered"/>
    <s v="0"/>
    <s v=""/>
    <s v="57.3"/>
    <s v=""/>
    <s v="10012"/>
    <s v="Q11"/>
    <s v=""/>
    <s v="57.3"/>
    <s v="Recoverable"/>
    <s v="CONSULTA 44 - Reprograma JD JANEIRO FEVEREIRO REVI"/>
    <s v="77.7"/>
    <s v="USD"/>
    <s v="700 INDUSTRIAL DR"/>
    <s v="PORTLAND"/>
    <s v="753870"/>
    <s v="US"/>
    <s v="NA"/>
    <s v="IN"/>
    <s v="47371-1156"/>
    <s v="AVENIDA AVELINO RIBEIRO, 900"/>
    <s v="PARAISOPOLIS"/>
    <s v="724381"/>
    <s v="BR"/>
    <s v="SA"/>
    <s v="MG"/>
    <s v="37660-000"/>
    <s v="SPS"/>
    <s v="Approved"/>
    <s v="Carvalho, Eliane R"/>
    <s v="2025-02-21T01:00:07.00"/>
    <s v="0"/>
    <s v=""/>
    <s v="7704280356"/>
    <s v=""/>
    <s v="Customer"/>
    <s v=""/>
    <s v="Invoice"/>
    <s v="Invoice"/>
    <s v="JOHN DEERE"/>
    <s v=""/>
    <s v="1 Days 7 Hr 50 Min "/>
    <s v="250"/>
    <s v="Approved -  ;; Approved -  ;"/>
    <s v="57.3"/>
    <s v="57.3"/>
    <s v=";"/>
    <s v=";"/>
    <s v=";"/>
    <s v="BR"/>
    <s v="EINSTEIN"/>
    <s v="USD"/>
    <s v=""/>
    <s v=""/>
    <s v=""/>
    <s v="CONSULTA 44 - Reprograma JD JANEIRO FEVEREIRO REVISÃO"/>
    <s v="1"/>
    <s v="1"/>
    <s v=""/>
    <s v=""/>
    <s v="0"/>
    <s v=""/>
    <s v=""/>
    <s v=""/>
    <s v=""/>
    <s v=""/>
    <s v=""/>
    <s v=""/>
    <s v=""/>
    <s v="No"/>
    <s v=""/>
    <s v="No"/>
    <s v="$ 0 - 500"/>
    <s v="$ 0 - 500"/>
    <s v="S2-External Customer driven schedule changes"/>
    <s v="Inbound Premium"/>
    <s v="Customer"/>
    <s v="Approved After Shipment"/>
    <s v=""/>
    <s v=""/>
    <s v="JOHN DEERE"/>
    <s v="2"/>
    <s v="20"/>
    <s v=""/>
    <s v=""/>
    <s v=""/>
  </r>
  <r>
    <n v="185995"/>
    <x v="13"/>
    <x v="4"/>
    <d v="2025-02-20T00:00:00"/>
    <x v="0"/>
    <x v="0"/>
    <n v="1235.17"/>
    <n v="1235.17"/>
    <s v="T1-Transportation"/>
    <x v="2"/>
    <s v="APTIV MANUFATURA E SERVICOS DE-733223"/>
    <s v="EXPEDITORS INTERNATIONAL GMBH-7082838"/>
    <s v="Lost cargo in Expeditor's warehouse. It's was solved this week, 1 month later. All the costs will be covered by the forwarder."/>
    <s v="Expeditors International"/>
    <s v="PTA-00213443"/>
    <s v="10740376;"/>
    <s v=";"/>
    <s v=";"/>
    <s v="Carrier"/>
    <x v="0"/>
    <s v="lua.barbosa.ribeiro@aptiv.com"/>
    <s v="2025-02-20T12:16:08.79"/>
    <s v="2025-02-26T03:50:29.00"/>
    <s v="SA"/>
    <s v="Open"/>
    <s v="0"/>
    <s v=""/>
    <s v="0"/>
    <s v="2025-02-26T00:00:00"/>
    <s v="10012"/>
    <s v="Q11"/>
    <s v=""/>
    <s v=""/>
    <s v="Recoverable"/>
    <s v=""/>
    <s v="1235.17"/>
    <s v=""/>
    <s v="13 RATHSBERGSTR"/>
    <s v="NUERNBERG"/>
    <s v="7082838"/>
    <s v="DE"/>
    <s v="EMEA"/>
    <s v="BY"/>
    <s v="90411"/>
    <s v="AVENIDA AVELINO RIBEIRO, 900"/>
    <s v="PARAISOPOLIS"/>
    <s v="733223"/>
    <s v="BR"/>
    <s v="SA"/>
    <s v="MG"/>
    <s v="37660-000"/>
    <s v="SPS"/>
    <s v="Approved"/>
    <s v="Flores, Lorena"/>
    <s v="2025-02-26T03:50:29.00"/>
    <s v="0"/>
    <s v=""/>
    <s v=""/>
    <s v=""/>
    <s v="Transportation"/>
    <s v=""/>
    <s v="Invoice"/>
    <s v=""/>
    <s v="PSA"/>
    <s v=""/>
    <s v="6 Days 3 Hr 34 Min "/>
    <s v=""/>
    <s v="Approved -  ;; Approved - please issue a PCC against Expeditors in less than 30 days after you discored their mistake ;; Approved -  ;; Approved -  ;; Approved - Approved by Teams 2/26. ;"/>
    <s v="1235.17"/>
    <s v="1235.17"/>
    <s v=";"/>
    <s v=";"/>
    <s v=";"/>
    <s v="BR"/>
    <s v="Principal K0"/>
    <s v="USD"/>
    <s v=""/>
    <s v=""/>
    <s v=""/>
    <s v="10738201; 15342610; 10738202; 10740375; 10810649; 13608782; 13737770; 10811785; 13846922; 13852932; 13854828; 13854835; 13854846; 13876521; 33501792; 33512109; 13967811; 13798029; "/>
    <s v="1"/>
    <s v=""/>
    <s v=""/>
    <s v=""/>
    <s v="0"/>
    <s v=""/>
    <s v=""/>
    <s v=""/>
    <s v=""/>
    <s v="035239425"/>
    <s v=""/>
    <s v=""/>
    <s v=""/>
    <s v="No"/>
    <s v=""/>
    <s v="No"/>
    <s v="$ 500- 2500"/>
    <s v=""/>
    <s v="T1-Transportation"/>
    <s v="Inbound Premium"/>
    <s v="Transportation"/>
    <s v="Approved After Shipment"/>
    <s v=""/>
    <s v="william.de.siqueira@aptiv.com"/>
    <s v="PSA"/>
    <s v="2"/>
    <s v="20"/>
    <s v=""/>
    <s v="EXPEDITORS INTERNATIONAL OF WASHINGTON, INC."/>
    <s v=""/>
  </r>
  <r>
    <n v="186000"/>
    <x v="1"/>
    <x v="0"/>
    <d v="2025-02-21T00:00:00"/>
    <x v="0"/>
    <x v="0"/>
    <n v="355.72"/>
    <n v="295.98"/>
    <s v="S2-External Customer driven schedule changes"/>
    <x v="0"/>
    <s v="APTIV MANUFATURA E SERVICOS DE-724381"/>
    <s v="APTIV CENTEC III (FW84)-725455"/>
    <s v="REPROGRAMA DO CLIENTE"/>
    <s v="DHL Express SA"/>
    <s v="PTA-00212593"/>
    <s v="12186457;"/>
    <s v=";"/>
    <s v=";"/>
    <s v="Customer"/>
    <x v="0"/>
    <s v="Moraes.Arnaldo@aptiv.com"/>
    <s v="2025-02-20T12:28:28.40"/>
    <s v="2025-02-28T07:51:49.90"/>
    <s v="SA"/>
    <s v="Closed Recovered"/>
    <s v="0"/>
    <s v=""/>
    <s v="355.72"/>
    <s v=""/>
    <s v="10012"/>
    <s v="Q11"/>
    <s v=""/>
    <s v="355.72"/>
    <s v="Recoverable"/>
    <s v="'CONSULTA 43 - Reprograma JD JANEIRO FEVEREIRO"/>
    <s v="295.98"/>
    <s v="USD"/>
    <s v="BOULEVARD ALPHA #955"/>
    <s v="RAMOS ARIZPE"/>
    <s v="725455"/>
    <s v="MX"/>
    <s v="NA"/>
    <s v="COA"/>
    <s v="25903"/>
    <s v="AVENIDA AVELINO RIBEIRO, 900"/>
    <s v="PARAISOPOLIS"/>
    <s v="724381"/>
    <s v="BR"/>
    <s v="SA"/>
    <s v="MG"/>
    <s v="37660-000"/>
    <s v="SPS"/>
    <s v="Approved"/>
    <s v="Edilson, Geraldo"/>
    <s v="2025-02-21T11:16:55.00"/>
    <s v="0"/>
    <s v=""/>
    <s v="2315932393"/>
    <s v=""/>
    <s v="Customer"/>
    <s v=""/>
    <s v="Invoice"/>
    <s v="Invoice"/>
    <s v="JOHN DEERE"/>
    <s v=""/>
    <s v="0 Days 22 Hr 48 Min "/>
    <s v="500"/>
    <s v="Approved -  ;; Approved -  ;; Approved -  ;"/>
    <s v="355.72"/>
    <s v="355.72"/>
    <s v=";"/>
    <s v=";"/>
    <s v=";"/>
    <s v="BR"/>
    <s v="EINSTEIN"/>
    <s v="USD"/>
    <s v=""/>
    <s v=""/>
    <s v=""/>
    <s v="'CONSULTA 43 - Reprograma JD JANEIRO FEVEREIRO"/>
    <s v="1"/>
    <s v="1"/>
    <s v=""/>
    <s v=""/>
    <s v="0"/>
    <s v=""/>
    <s v=""/>
    <s v=""/>
    <s v=""/>
    <s v=""/>
    <s v=""/>
    <s v=""/>
    <s v=""/>
    <s v="No"/>
    <s v=""/>
    <s v="No"/>
    <s v="$ 0 - 500"/>
    <s v="$ 0 - 500"/>
    <s v="S2-External Customer driven schedule changes"/>
    <s v="Inbound Premium"/>
    <s v="Customer"/>
    <s v="Approved Day Of Shipment"/>
    <s v=""/>
    <s v=""/>
    <s v="JOHN DEERE"/>
    <s v="2"/>
    <s v="21"/>
    <s v=""/>
    <s v=""/>
    <s v=""/>
  </r>
  <r>
    <n v="186007"/>
    <x v="15"/>
    <x v="1"/>
    <d v="2025-02-20T00:00:00"/>
    <x v="2"/>
    <x v="0"/>
    <n v="480"/>
    <n v="480"/>
    <s v="PORT-PORT DELAYS / STRIKE"/>
    <x v="1"/>
    <s v="APTIV MANUFATURA E SERVICOS DE-743893"/>
    <s v="SANTOS-Dummy"/>
    <s v="Atraso na liberação do processo maritimo M1041/24."/>
    <s v="EMPRESA DE TRANSPORTES COVRE"/>
    <s v="PTA-00212611"/>
    <s v="33221421;"/>
    <s v=";"/>
    <s v=";"/>
    <s v="Aptiv"/>
    <x v="0"/>
    <s v="lua.barbosa.ribeiro@aptiv.com"/>
    <s v="2025-02-20T01:20:16.37"/>
    <s v="2025-02-21T01:51:50.00"/>
    <s v="SA"/>
    <s v="Closed Not Recovered"/>
    <s v="0"/>
    <s v=""/>
    <s v="0"/>
    <s v="2025-02-21T00:00:00"/>
    <s v="10023"/>
    <s v="Q11"/>
    <s v=""/>
    <s v=""/>
    <s v="Non-Recoverable"/>
    <s v=""/>
    <s v="480"/>
    <s v=""/>
    <s v="Porto Santos"/>
    <s v="Santos"/>
    <s v="Dummy"/>
    <s v="BR"/>
    <s v="SA"/>
    <s v="São Paulo"/>
    <s v="1"/>
    <s v="TV ANTONIO E FONSECA 250 BAIRRO"/>
    <s v="CONCEICAO DOS OUROS"/>
    <s v="743893"/>
    <s v="BR"/>
    <s v="SA"/>
    <s v="MG"/>
    <s v="37548-000"/>
    <s v="SPS"/>
    <s v="Approved"/>
    <s v="Edilson, Geraldo"/>
    <s v="2025-02-21T01:51:50.00"/>
    <s v="0"/>
    <s v=""/>
    <s v="N/A"/>
    <s v=""/>
    <s v="Significant_event"/>
    <s v=""/>
    <s v="Invoice"/>
    <s v=""/>
    <s v=""/>
    <s v=""/>
    <s v="1 Days 0 Hr 31 Min "/>
    <s v="500"/>
    <s v="Approved -  ;; Approved -  ;; Approved -  ;"/>
    <s v="480"/>
    <s v="480"/>
    <s v=";"/>
    <s v=";"/>
    <s v=";"/>
    <s v="BR"/>
    <s v="Vão Motor X6H"/>
    <s v="USD"/>
    <s v=""/>
    <s v=""/>
    <s v=""/>
    <s v=""/>
    <s v="1"/>
    <s v=""/>
    <s v=""/>
    <s v=""/>
    <s v="0"/>
    <s v=""/>
    <s v=""/>
    <s v=""/>
    <s v=""/>
    <s v=""/>
    <s v=""/>
    <s v=""/>
    <s v=""/>
    <s v="No"/>
    <s v=""/>
    <s v="No"/>
    <s v="$ 0 - 500"/>
    <s v=""/>
    <s v="PORT-PORT DELAYS / STRIKE"/>
    <s v="Inbound Premium"/>
    <s v="Significant_event"/>
    <s v="Approved After Shipment"/>
    <s v=""/>
    <s v="william.de.siqueira@aptiv.com"/>
    <s v="FIAT"/>
    <s v="2"/>
    <s v="20"/>
    <s v=""/>
    <s v=""/>
    <s v=""/>
  </r>
  <r>
    <n v="186023"/>
    <x v="14"/>
    <x v="2"/>
    <d v="2025-02-20T00:00:00"/>
    <x v="0"/>
    <x v="1"/>
    <n v="585.04"/>
    <n v="585.04"/>
    <s v="OOOT-Other/Sales"/>
    <x v="2"/>
    <s v="CNH-Dummy"/>
    <s v="APTIV MANUFATURA E SERVICOS DE-724381"/>
    <s v=" Solicitado por Brian Lima. Motivo : Falta de componente TE"/>
    <s v="TRANSPORTADORA PITUTA"/>
    <s v="PTA-00212595"/>
    <s v="92208011;"/>
    <s v="18;"/>
    <s v=";"/>
    <s v="Aptiv"/>
    <x v="0"/>
    <s v="aniger.f.martins@aptiv.com"/>
    <s v="2025-02-20T02:38:33.42"/>
    <s v="2025-02-21T12:03:33.00"/>
    <s v="SA"/>
    <s v="Open"/>
    <s v="0"/>
    <s v=""/>
    <s v="0"/>
    <s v=""/>
    <s v="10012"/>
    <s v="Q11"/>
    <s v=""/>
    <s v=""/>
    <s v="Recoverable"/>
    <s v=""/>
    <s v="2923"/>
    <s v=""/>
    <s v="AVENIDA AVELINO RIBEIRO, 900"/>
    <s v="PARAISOPOLIS"/>
    <s v="724381"/>
    <s v="BR"/>
    <s v="SA"/>
    <s v="MG"/>
    <s v="37660-000"/>
    <s v="R. José Coelho Prates Junior"/>
    <s v="Piracicaba"/>
    <s v="Dummy"/>
    <s v="BR"/>
    <s v="SA"/>
    <s v="SP"/>
    <s v="13422-020"/>
    <s v="SPS"/>
    <s v="Approved"/>
    <s v="Naus, Angelica"/>
    <s v="2025-02-21T12:03:33.00"/>
    <s v="0"/>
    <s v=""/>
    <s v=""/>
    <s v=""/>
    <s v="Aptiv"/>
    <s v=""/>
    <s v="Email Quote"/>
    <s v=""/>
    <s v=""/>
    <s v=""/>
    <s v="0 Days 21 Hr 25 Min "/>
    <s v="800"/>
    <s v="Approved -  ;; Approved -  ;; Approved -  ;; Approved -  ;"/>
    <s v="585.04"/>
    <s v="585.04"/>
    <s v=";"/>
    <s v=";"/>
    <s v=";"/>
    <s v="BR"/>
    <s v="SUGAR CANE"/>
    <s v="BRL"/>
    <s v=""/>
    <s v=""/>
    <s v=""/>
    <s v="Solicitado por Brian Lima. Motivo : Falta de componente TE"/>
    <s v="0.20015212"/>
    <s v=""/>
    <s v=""/>
    <s v=""/>
    <s v="0"/>
    <s v=""/>
    <s v=""/>
    <s v=""/>
    <s v=""/>
    <s v=""/>
    <s v=""/>
    <s v=""/>
    <s v=""/>
    <s v="No"/>
    <s v=""/>
    <s v="No"/>
    <s v="$ 500- 2500"/>
    <s v=""/>
    <s v="OOOT-Other/Sales"/>
    <s v="Outbound Premium"/>
    <s v="Aptiv"/>
    <s v="Approved After Shipment"/>
    <s v=""/>
    <s v=""/>
    <s v="CNH COMBINE"/>
    <s v="2"/>
    <s v="20"/>
    <s v=""/>
    <s v=""/>
    <s v=""/>
  </r>
  <r>
    <n v="186027"/>
    <x v="13"/>
    <x v="3"/>
    <d v="2025-02-20T00:00:00"/>
    <x v="1"/>
    <x v="0"/>
    <n v="151.29"/>
    <n v="250"/>
    <s v="T5-Transportation-Carrier Resp"/>
    <x v="2"/>
    <s v="APTIV MANUFATURA E SERVICOS DE-728338"/>
    <s v="VALEO SWITCHES &amp; DETECTION SYSTEMS,-7047235"/>
    <s v="Aéreo necessário devido à demora da Penske para embarcar a Invoice 9901014620, ela foi coletada no fornecedor em 08/11/2024 e embarcada apenas em 21/01/2025."/>
    <s v="DHL Express SA"/>
    <s v="PTA-00212534"/>
    <s v="15528254;"/>
    <s v=";"/>
    <s v=";"/>
    <s v="Carrier"/>
    <x v="0"/>
    <s v="rodrigo.perez@aptiv.com"/>
    <s v="2025-02-20T03:19:14.79"/>
    <s v="2025-02-21T02:52:27.78"/>
    <s v="SA"/>
    <s v="Open"/>
    <s v="0"/>
    <s v=""/>
    <s v="151.29"/>
    <s v="2025-02-20T00:00:00"/>
    <s v="10010"/>
    <s v="Q18"/>
    <s v=""/>
    <s v="151.29"/>
    <s v="Recoverable"/>
    <s v=""/>
    <s v="250"/>
    <s v="USD"/>
    <s v="150 STEPHENSON HWY"/>
    <s v="TROY"/>
    <s v="7047235"/>
    <s v="US"/>
    <s v="NA"/>
    <s v="MI"/>
    <s v="48083-1116"/>
    <s v="JOSE MONFARDINI N 3 845 LOTEAMENTO"/>
    <s v="ESPIRITO SANTO DO PINHAL"/>
    <s v="728338"/>
    <s v="BR"/>
    <s v="SA"/>
    <s v="SP"/>
    <s v="13990000"/>
    <s v="SPS"/>
    <s v="Approved"/>
    <s v="Carvalho, Eliane R"/>
    <s v="2025-02-21T01:03:49.00"/>
    <s v="0"/>
    <s v="DHL Express SA"/>
    <s v="1637930055"/>
    <s v=""/>
    <s v="Transportation"/>
    <s v=""/>
    <s v="Personal Estimate"/>
    <s v="Personal Estimate"/>
    <s v=""/>
    <s v=""/>
    <s v="0 Days 9 Hr 44 Min "/>
    <s v="250"/>
    <s v="Approved -  ;; Approved -  ;"/>
    <s v="151.29"/>
    <s v="151.29"/>
    <s v=";"/>
    <s v=";"/>
    <s v=";"/>
    <s v="BR"/>
    <s v="INTERIOR"/>
    <s v="USD"/>
    <s v=""/>
    <s v=""/>
    <s v=""/>
    <s v=""/>
    <s v="1"/>
    <s v="1"/>
    <s v=""/>
    <s v=""/>
    <s v="0"/>
    <s v=""/>
    <s v=""/>
    <s v=""/>
    <s v=""/>
    <s v="275242212"/>
    <s v=""/>
    <s v=""/>
    <s v=""/>
    <s v="No"/>
    <s v=""/>
    <s v="No"/>
    <s v="$ 0 - 500"/>
    <s v="$ 0 - 500"/>
    <s v="T5-Transportation-Carrier Resp"/>
    <s v="Inbound Premium"/>
    <s v="Transportation"/>
    <s v="Approved After Shipment"/>
    <s v=""/>
    <s v=""/>
    <s v="VW"/>
    <s v="2"/>
    <s v="20"/>
    <s v=""/>
    <s v="VALEO"/>
    <s v=""/>
  </r>
  <r>
    <n v="186127"/>
    <x v="15"/>
    <x v="0"/>
    <d v="2025-02-20T00:00:00"/>
    <x v="0"/>
    <x v="0"/>
    <n v="480"/>
    <n v="480"/>
    <s v="U1-Customs\Border"/>
    <x v="1"/>
    <s v="Paraisopolis-10012"/>
    <s v="PORTO DE SANTOS-Dummy"/>
    <s v="Atraso no Deferimento pelo Fiscais da Receita Federal"/>
    <s v="EMPRESA DE TRANSPORTES COVRE"/>
    <s v="PTA-00212609"/>
    <s v="M3070612;"/>
    <s v=";"/>
    <s v=";"/>
    <s v="Aptiv"/>
    <x v="0"/>
    <s v="rodrigo.fernandes@aptiv.com"/>
    <s v="2025-02-20T07:50:12.30"/>
    <s v="2025-02-21T01:51:07.00"/>
    <s v="SA"/>
    <s v="Closed Not Recovered"/>
    <s v="0"/>
    <s v=""/>
    <s v="480"/>
    <s v=""/>
    <s v="10012"/>
    <s v="Q11"/>
    <s v=""/>
    <s v="480"/>
    <s v="Non-Recoverable"/>
    <s v=""/>
    <s v="480"/>
    <s v="USD"/>
    <s v="Santos- SP"/>
    <s v="Santos-SP"/>
    <s v="Dummy"/>
    <s v="BR"/>
    <s v="SA"/>
    <s v="1"/>
    <s v="1"/>
    <s v="Av. Avelino Ribeiro, 900"/>
    <s v="PARAISOPOLIS"/>
    <s v="10012"/>
    <s v="BR"/>
    <s v="SA"/>
    <s v="Minas Gerais"/>
    <s v="37660-000"/>
    <s v="SPS"/>
    <s v="Approved"/>
    <s v="Edilson, Geraldo"/>
    <s v="2025-02-21T01:51:07.00"/>
    <s v="0"/>
    <s v=""/>
    <s v=""/>
    <s v=""/>
    <s v="Customs"/>
    <s v=""/>
    <s v="Invoice"/>
    <s v="Invoice"/>
    <s v=""/>
    <s v=""/>
    <s v="0 Days 18 Hr 0 Min "/>
    <s v="500"/>
    <s v="Approved -  ;; Approved -  ;; Approved -  ;"/>
    <s v="480"/>
    <s v="480"/>
    <s v=";"/>
    <s v=";"/>
    <s v=";"/>
    <s v="BR"/>
    <s v="Diversos"/>
    <s v="USD"/>
    <s v=""/>
    <s v=""/>
    <s v=""/>
    <s v="Atraso no Deferimento pelo Fiscais da Receita Federal"/>
    <s v="1"/>
    <s v="1"/>
    <s v=""/>
    <s v=""/>
    <s v="0"/>
    <s v=""/>
    <s v=""/>
    <s v=""/>
    <s v=""/>
    <s v=""/>
    <s v=""/>
    <s v=""/>
    <s v=""/>
    <s v="No"/>
    <s v=""/>
    <s v="No"/>
    <s v="$ 0 - 500"/>
    <s v="$ 0 - 500"/>
    <s v="U1-Customs\Border"/>
    <s v="Inbound Premium"/>
    <s v="Customs"/>
    <s v="Approved After Shipment"/>
    <s v=""/>
    <s v="rodrigo.fernandes@aptiv.com"/>
    <s v="JOHN DEERE"/>
    <s v="2"/>
    <s v="20"/>
    <s v=""/>
    <s v=""/>
    <s v=""/>
  </r>
  <r>
    <n v="186263"/>
    <x v="1"/>
    <x v="0"/>
    <d v="2025-02-24T00:00:00"/>
    <x v="0"/>
    <x v="0"/>
    <n v="955.63"/>
    <n v="485.96"/>
    <s v="S2-External Customer driven schedule changes"/>
    <x v="0"/>
    <s v="APTIV MANUFATURA E SERVICOS DE-724381"/>
    <s v="JUDD WIRE-726536"/>
    <s v="REPROGRAMA DO CLIENTE"/>
    <s v="DHL Express SA"/>
    <s v="PTA-00212612"/>
    <s v="M3077001;"/>
    <s v=";"/>
    <s v=";"/>
    <s v="Customer"/>
    <x v="0"/>
    <s v="Moraes.Arnaldo@aptiv.com"/>
    <s v="2025-02-21T11:04:12.35"/>
    <s v="2025-02-28T07:59:00.28"/>
    <s v="SA"/>
    <s v="Closed Recovered"/>
    <s v="0"/>
    <s v=""/>
    <s v="955.63"/>
    <s v=""/>
    <s v="10012"/>
    <s v="Q11"/>
    <s v=""/>
    <s v="955.63"/>
    <s v="Recoverable"/>
    <s v="'CONSULTA 43 - Reprograma JD JANEIRO FEVEREIRO"/>
    <s v="485.96"/>
    <s v="USD"/>
    <s v="124 TURNPIKE RD"/>
    <s v="TURNERS FALLS"/>
    <s v="726536"/>
    <s v="US"/>
    <s v="NA"/>
    <s v="MA"/>
    <s v="01376-2699"/>
    <s v="AVENIDA AVELINO RIBEIRO, 900"/>
    <s v="PARAISOPOLIS"/>
    <s v="724381"/>
    <s v="BR"/>
    <s v="SA"/>
    <s v="MG"/>
    <s v="37660-000"/>
    <s v="SPS"/>
    <s v="Approved"/>
    <s v="Edilson, Geraldo"/>
    <s v="2025-02-21T01:52:15.00"/>
    <s v="0"/>
    <s v=""/>
    <s v="5396394452"/>
    <s v=""/>
    <s v="Customer"/>
    <s v=""/>
    <s v="Invoice"/>
    <s v="Invoice"/>
    <s v="JOHN DEERE"/>
    <s v=""/>
    <s v="0 Days 2 Hr 48 Min "/>
    <s v="500"/>
    <s v="Approved -  ;; Approved -  ;; Approved -  ;"/>
    <s v="955.63"/>
    <s v="955.63"/>
    <s v=";"/>
    <s v=";"/>
    <s v=";"/>
    <s v="BR"/>
    <s v="EINSTEIN"/>
    <s v="USD"/>
    <s v=""/>
    <s v=""/>
    <s v=""/>
    <s v="'CONSULTA 43 - Reprograma JD JANEIRO FEVEREIRO"/>
    <s v="1"/>
    <s v="1"/>
    <s v=""/>
    <s v=""/>
    <s v="0"/>
    <s v=""/>
    <s v=""/>
    <s v=""/>
    <s v=""/>
    <s v=""/>
    <s v=""/>
    <s v=""/>
    <s v=""/>
    <s v="No"/>
    <s v=""/>
    <s v="No"/>
    <s v="$ 0 - 500"/>
    <s v="$ 500- 2500"/>
    <s v="S2-External Customer driven schedule changes"/>
    <s v="Inbound Premium"/>
    <s v="Customer"/>
    <s v="Approved Prior To Shipment"/>
    <s v=""/>
    <s v=""/>
    <s v="JOHN DEERE"/>
    <s v="2"/>
    <s v="24"/>
    <s v=""/>
    <s v=""/>
    <s v=""/>
  </r>
  <r>
    <n v="186298"/>
    <x v="3"/>
    <x v="5"/>
    <d v="2025-02-21T00:00:00"/>
    <x v="1"/>
    <x v="0"/>
    <n v="800"/>
    <n v="800"/>
    <s v="E1P-Prototypes/Samples"/>
    <x v="1"/>
    <s v="APTIV MANUFATURA E SERVICOS DE DIST-7048271"/>
    <s v="MOLEX INTEGRATED PRODUCTS PHILIPPIN-1085183"/>
    <s v="Parts for project development. Freight approved by email by the Project Manager."/>
    <s v="DSV UTI Air &amp; Sea Agenciamento de Transportes"/>
    <s v="PTA-00213688"/>
    <s v="35938841;"/>
    <s v=";"/>
    <s v=";"/>
    <s v="Aptiv"/>
    <x v="0"/>
    <s v="rayzza.peres@aptiv.com"/>
    <s v="2025-02-21T02:00:23.46"/>
    <s v="2025-02-27T12:07:20.00"/>
    <s v="SA"/>
    <s v="Open"/>
    <s v="0"/>
    <s v=""/>
    <s v="0"/>
    <s v=""/>
    <s v="10010"/>
    <s v="Q18"/>
    <s v=""/>
    <s v=""/>
    <s v="Recoverable"/>
    <s v=""/>
    <s v="800"/>
    <s v=""/>
    <s v="TECO INDUSTRIAL PARK"/>
    <s v="MABALACAT"/>
    <s v="1085183"/>
    <s v="PH"/>
    <s v="AP"/>
    <s v="PAM"/>
    <s v="2010"/>
    <s v="RUA JOSE MONFARDINI 3845"/>
    <s v="ESPIRITO SANTO DO PINHAL"/>
    <s v="7048271"/>
    <s v="BR"/>
    <s v="SA"/>
    <s v="SP"/>
    <s v="13990-000"/>
    <s v="SPS"/>
    <s v="Approved"/>
    <s v="Naus, Angelica"/>
    <s v="2025-02-27T12:07:20.00"/>
    <s v="0"/>
    <s v=""/>
    <s v=""/>
    <s v=""/>
    <s v="Aptiv"/>
    <s v=""/>
    <s v="Personal Estimate"/>
    <s v="Personal Estimate"/>
    <s v=""/>
    <s v=""/>
    <s v="5 Days 22 Hr 6 Min "/>
    <s v="800"/>
    <s v="Approved -  ;; Approved -  ;; Approved -  ;; Approved -  ;"/>
    <s v="800"/>
    <s v="800"/>
    <s v=";"/>
    <s v=";"/>
    <s v=";"/>
    <s v="BR"/>
    <s v="GEM MY26"/>
    <s v="USD"/>
    <s v=""/>
    <s v=""/>
    <s v=""/>
    <s v="DPE48773"/>
    <s v="1"/>
    <s v=""/>
    <s v=""/>
    <s v=""/>
    <s v="0"/>
    <s v=""/>
    <s v=""/>
    <s v=""/>
    <s v=""/>
    <s v="006944334"/>
    <s v="217616996"/>
    <s v=""/>
    <s v=""/>
    <s v="No"/>
    <s v=""/>
    <s v="No"/>
    <s v="$ 500- 2500"/>
    <s v=""/>
    <s v="E1P-Prototypes/Samples"/>
    <s v="Inbound Premium"/>
    <s v="Aptiv"/>
    <s v="Approved After Shipment"/>
    <s v=""/>
    <s v=""/>
    <s v="GM"/>
    <s v="2"/>
    <s v="21"/>
    <s v=""/>
    <s v="KOCH INDUSTRIES, INC."/>
    <s v="APTIV PLC"/>
  </r>
  <r>
    <n v="186536"/>
    <x v="9"/>
    <x v="1"/>
    <d v="2025-02-24T00:00:00"/>
    <x v="0"/>
    <x v="1"/>
    <n v="311.70999999999998"/>
    <n v="311.70999999999998"/>
    <s v="OOOT-Other/Sales"/>
    <x v="0"/>
    <s v="FCA FIAT CHRYSLER AUTOMOVEIS BRASIL-7049121"/>
    <s v="APTIV MANUFATURA E SERVICOS DE DIST-1063176"/>
    <s v="Solicitado pro Cicero Ferreira. Motivo baixa cobertura no cliente "/>
    <s v="TRANSPORTADORA PITUTA"/>
    <s v=""/>
    <s v="35850462 ;"/>
    <s v="27;"/>
    <s v=";"/>
    <s v="Aptiv"/>
    <x v="0"/>
    <s v="aniger.f.martins@aptiv.com"/>
    <s v="2025-02-24T11:36:17.51"/>
    <s v="2025-02-25T01:30:17.00"/>
    <s v="SA"/>
    <s v="Closed Recovered"/>
    <s v="0"/>
    <s v=""/>
    <s v="0"/>
    <s v=""/>
    <s v="10012"/>
    <s v="Q11"/>
    <s v=""/>
    <s v=""/>
    <s v="Non-Recoverable"/>
    <s v=""/>
    <s v="1557.35"/>
    <s v="BRL"/>
    <s v="AV. AVELINO RIBEIRO 900"/>
    <s v="PARAISOPOLIS"/>
    <s v="1063176"/>
    <s v="BR"/>
    <s v="SA"/>
    <s v="MG"/>
    <s v="37660-000"/>
    <s v="AV. CONTORNO 3455"/>
    <s v="BETIM"/>
    <s v="7049121"/>
    <s v="BR"/>
    <s v="SA"/>
    <s v="MG"/>
    <s v="32669-900"/>
    <s v="SPS"/>
    <s v="Challenged"/>
    <s v=""/>
    <s v=""/>
    <s v="0"/>
    <s v=""/>
    <s v=""/>
    <s v=""/>
    <s v="Aptiv"/>
    <s v=""/>
    <s v="Email Quote"/>
    <s v=""/>
    <s v=""/>
    <s v=""/>
    <s v=""/>
    <s v="0"/>
    <s v="Challenged - colocar como recuperado ;"/>
    <s v="311.71"/>
    <s v="311.71"/>
    <s v=";"/>
    <s v=";"/>
    <s v=";"/>
    <s v="BR"/>
    <s v="Posterior"/>
    <s v="BRL"/>
    <s v=""/>
    <s v=""/>
    <s v=""/>
    <s v="Solicitado pro Cicero Ferreira. Motivo baixa cobertura no cliente "/>
    <s v="0.20015212"/>
    <s v="0.20015212"/>
    <s v=""/>
    <s v=""/>
    <s v="0"/>
    <s v=""/>
    <s v=""/>
    <s v=""/>
    <s v=""/>
    <s v="217616996"/>
    <s v="491321882"/>
    <s v=""/>
    <s v=""/>
    <s v="No"/>
    <s v=""/>
    <s v="No"/>
    <s v="$ 0 - 500"/>
    <s v=""/>
    <s v="OOOT-Other/Sales"/>
    <s v="Outbound Premium"/>
    <s v="Aptiv"/>
    <s v="Not Yet Approved"/>
    <s v=""/>
    <s v=""/>
    <s v="FIAT"/>
    <s v="2"/>
    <s v="24"/>
    <s v=""/>
    <s v="APTIV PLC"/>
    <s v="STELLANTIS N.V."/>
  </r>
  <r>
    <n v="186544"/>
    <x v="9"/>
    <x v="1"/>
    <d v="2025-02-24T00:00:00"/>
    <x v="0"/>
    <x v="1"/>
    <n v="311.70999999999998"/>
    <n v="311.70999999999998"/>
    <s v="OOOT-Other/Sales"/>
    <x v="0"/>
    <s v="FCA FIAT CHRYSLER AUTOMOVEIS BRASIL-7049121"/>
    <s v="APTIV MANUFATURA E SERVICOS DE DIST-1063176"/>
    <s v="Solicitado por Cicero Ferreira . Baixa cobertura no cliente"/>
    <s v="TRANSPORTADORA PITUTA"/>
    <s v=""/>
    <s v="35850462 ;"/>
    <s v="27;"/>
    <s v=";"/>
    <s v="Aptiv"/>
    <x v="0"/>
    <s v="aniger.f.martins@aptiv.com"/>
    <s v="2025-02-24T11:40:27.64"/>
    <s v="2025-02-25T01:30:37.00"/>
    <s v="SA"/>
    <s v="Closed Recovered"/>
    <s v="0"/>
    <s v=""/>
    <s v="0"/>
    <s v=""/>
    <s v="10012"/>
    <s v="Q11"/>
    <s v=""/>
    <s v=""/>
    <s v="Non-Recoverable"/>
    <s v=""/>
    <s v="1557.35"/>
    <s v=""/>
    <s v="AV. AVELINO RIBEIRO 900"/>
    <s v="PARAISOPOLIS"/>
    <s v="1063176"/>
    <s v="BR"/>
    <s v="SA"/>
    <s v="MG"/>
    <s v="37660-000"/>
    <s v="AV. CONTORNO 3455"/>
    <s v="BETIM"/>
    <s v="7049121"/>
    <s v="BR"/>
    <s v="SA"/>
    <s v="MG"/>
    <s v="32669-900"/>
    <s v="SPS"/>
    <s v="Challenged"/>
    <s v=""/>
    <s v=""/>
    <s v="0"/>
    <s v=""/>
    <s v=""/>
    <s v=""/>
    <s v="Aptiv"/>
    <s v=""/>
    <s v="Email Quote"/>
    <s v=""/>
    <s v=""/>
    <s v=""/>
    <s v=""/>
    <s v="0"/>
    <s v="Challenged - colocar como recuperado ;"/>
    <s v="311.71"/>
    <s v="311.71"/>
    <s v=";"/>
    <s v=";"/>
    <s v=";"/>
    <s v="BR"/>
    <s v="Projeção"/>
    <s v="BRL"/>
    <s v=""/>
    <s v=""/>
    <s v=""/>
    <s v="Solicitado por Cicero Ferreira . Baixa cobertura no cliente"/>
    <s v="0.20015212"/>
    <s v=""/>
    <s v=""/>
    <s v=""/>
    <s v="0"/>
    <s v=""/>
    <s v=""/>
    <s v=""/>
    <s v=""/>
    <s v="217616996"/>
    <s v="491321882"/>
    <s v=""/>
    <s v=""/>
    <s v="No"/>
    <s v=""/>
    <s v="No"/>
    <s v="$ 0 - 500"/>
    <s v=""/>
    <s v="OOOT-Other/Sales"/>
    <s v="Outbound Premium"/>
    <s v="Aptiv"/>
    <s v="Not Yet Approved"/>
    <s v=""/>
    <s v=""/>
    <s v="FIAT"/>
    <s v="2"/>
    <s v="24"/>
    <s v=""/>
    <s v="APTIV PLC"/>
    <s v="STELLANTIS N.V."/>
  </r>
  <r>
    <n v="186546"/>
    <x v="9"/>
    <x v="1"/>
    <d v="2025-02-24T00:00:00"/>
    <x v="0"/>
    <x v="1"/>
    <n v="311.70999999999998"/>
    <n v="311.70999999999998"/>
    <s v="OOOT-Other/Sales"/>
    <x v="0"/>
    <s v="FCA FIAT CHRYSLER AUTOMOVEIS BRASIL-749856"/>
    <s v="APTIV MANUFATURA E SERVICOS DE DIST-1063176"/>
    <s v="Solicitado por Cicero Ferreira. Motivo baixa cobertura no cliente"/>
    <s v="TRANSPORTADORA PITUTA"/>
    <s v=""/>
    <s v="35850462 ;"/>
    <s v="27;"/>
    <s v=";"/>
    <s v="Aptiv"/>
    <x v="0"/>
    <s v="aniger.f.martins@aptiv.com"/>
    <s v="2025-02-24T11:47:00.51"/>
    <s v="2025-02-25T01:30:50.00"/>
    <s v="SA"/>
    <s v="Closed Recovered"/>
    <s v="0"/>
    <s v=""/>
    <s v="0"/>
    <s v=""/>
    <s v="10012"/>
    <s v="Q11"/>
    <s v=""/>
    <s v=""/>
    <s v="Non-Recoverable"/>
    <s v=""/>
    <s v="1557.35"/>
    <s v=""/>
    <s v="AV. AVELINO RIBEIRO 900"/>
    <s v="PARAISOPOLIS"/>
    <s v="1063176"/>
    <s v="BR"/>
    <s v="SA"/>
    <s v="MG"/>
    <s v="37660-000"/>
    <s v="AVENIDA CONTORNO 3455"/>
    <s v="BETIM"/>
    <s v="749856"/>
    <s v="BR"/>
    <s v="SA"/>
    <s v="MG"/>
    <s v="32669-900"/>
    <s v="SPS"/>
    <s v="Challenged"/>
    <s v=""/>
    <s v=""/>
    <s v="0"/>
    <s v=""/>
    <s v=""/>
    <s v=""/>
    <s v="Aptiv"/>
    <s v=""/>
    <s v="Email Quote"/>
    <s v=""/>
    <s v=""/>
    <s v=""/>
    <s v=""/>
    <s v="0"/>
    <s v="Challenged - colocar como recuperado ;"/>
    <s v="311.71"/>
    <s v="311.71"/>
    <s v=";"/>
    <s v=";"/>
    <s v=";"/>
    <s v="BR"/>
    <s v="Projeção"/>
    <s v="BRL"/>
    <s v=""/>
    <s v=""/>
    <s v=""/>
    <s v="Solicitado por Cicero Ferreira. Motivo baixa cobertura no cliente"/>
    <s v="0.20015212"/>
    <s v=""/>
    <s v=""/>
    <s v=""/>
    <s v="0"/>
    <s v=""/>
    <s v=""/>
    <s v=""/>
    <s v=""/>
    <s v="217616996"/>
    <s v=""/>
    <s v=""/>
    <s v=""/>
    <s v="No"/>
    <s v=""/>
    <s v="No"/>
    <s v="$ 0 - 500"/>
    <s v=""/>
    <s v="OOOT-Other/Sales"/>
    <s v="Outbound Premium"/>
    <s v="Aptiv"/>
    <s v="Not Yet Approved"/>
    <s v=""/>
    <s v=""/>
    <s v="FIAT"/>
    <s v="2"/>
    <s v="24"/>
    <s v=""/>
    <s v="APTIV PLC"/>
    <s v=""/>
  </r>
  <r>
    <n v="186547"/>
    <x v="9"/>
    <x v="1"/>
    <d v="2025-02-24T00:00:00"/>
    <x v="0"/>
    <x v="1"/>
    <n v="311.70999999999998"/>
    <n v="311.70999999999998"/>
    <s v="OOOT-Other/Sales"/>
    <x v="0"/>
    <s v="FCA FIAT CHRYSLER AUTOMOVEIS BRASIL-749856"/>
    <s v="APTIV MANUFATURA E SERVICOS DE DIST-1063176"/>
    <s v="Solicitado por Cicero Ferreira .Motivo baixa cobertura no cliente."/>
    <s v="TRANSPORTADORA PITUTA"/>
    <s v=""/>
    <s v="35850462 ;"/>
    <s v="27;"/>
    <s v=";"/>
    <s v="Aptiv"/>
    <x v="0"/>
    <s v="aniger.f.martins@aptiv.com"/>
    <s v="2025-02-24T11:51:53.70"/>
    <s v="2025-02-25T01:31:08.00"/>
    <s v="SA"/>
    <s v="Closed Recovered"/>
    <s v="0"/>
    <s v=""/>
    <s v="0"/>
    <s v=""/>
    <s v="10012"/>
    <s v="Q11"/>
    <s v=""/>
    <s v=""/>
    <s v="Non-Recoverable"/>
    <s v=""/>
    <s v="1557.35"/>
    <s v=""/>
    <s v="AV. AVELINO RIBEIRO 900"/>
    <s v="PARAISOPOLIS"/>
    <s v="1063176"/>
    <s v="BR"/>
    <s v="SA"/>
    <s v="MG"/>
    <s v="37660-000"/>
    <s v="AVENIDA CONTORNO 3455"/>
    <s v="BETIM"/>
    <s v="749856"/>
    <s v="BR"/>
    <s v="SA"/>
    <s v="MG"/>
    <s v="32669-900"/>
    <s v="SPS"/>
    <s v="Challenged"/>
    <s v=""/>
    <s v=""/>
    <s v="0"/>
    <s v=""/>
    <s v=""/>
    <s v=""/>
    <s v="Aptiv"/>
    <s v=""/>
    <s v="Email Quote"/>
    <s v=""/>
    <s v=""/>
    <s v=""/>
    <s v=""/>
    <s v="0"/>
    <s v="Challenged - colocar como recuperado ;"/>
    <s v="311.71"/>
    <s v="311.71"/>
    <s v=";"/>
    <s v=";"/>
    <s v=";"/>
    <s v="BR"/>
    <s v="Projeção"/>
    <s v="BRL"/>
    <s v=""/>
    <s v=""/>
    <s v=""/>
    <s v="Solicitado por Cicero Ferreira .Motivo baixa cobertura no cliente."/>
    <s v="0.20015212"/>
    <s v=""/>
    <s v=""/>
    <s v=""/>
    <s v="0"/>
    <s v=""/>
    <s v=""/>
    <s v=""/>
    <s v=""/>
    <s v="217616996"/>
    <s v=""/>
    <s v=""/>
    <s v=""/>
    <s v="No"/>
    <s v=""/>
    <s v="No"/>
    <s v="$ 0 - 500"/>
    <s v=""/>
    <s v="OOOT-Other/Sales"/>
    <s v="Outbound Premium"/>
    <s v="Aptiv"/>
    <s v="Not Yet Approved"/>
    <s v=""/>
    <s v=""/>
    <s v="FIAT"/>
    <s v="2"/>
    <s v="24"/>
    <s v=""/>
    <s v="APTIV PLC"/>
    <s v=""/>
  </r>
  <r>
    <n v="186549"/>
    <x v="9"/>
    <x v="1"/>
    <d v="2025-02-24T00:00:00"/>
    <x v="0"/>
    <x v="1"/>
    <n v="311.70999999999998"/>
    <n v="311.70999999999998"/>
    <s v="OOOT-Other/Sales"/>
    <x v="0"/>
    <s v="FCA FIAT CHRYSLER AUTOMOVEIS BRASIL-749856"/>
    <s v="APTIV MANUFATURA E SERVICOS DE-733223"/>
    <s v="Solicitado por Cicero Ferreira . Baixa cobertura no cliente"/>
    <s v="TRANSPORTADORA PITUTA"/>
    <s v=""/>
    <s v="35850462 ;"/>
    <s v="27;"/>
    <s v=";"/>
    <s v="Aptiv"/>
    <x v="0"/>
    <s v="aniger.f.martins@aptiv.com"/>
    <s v="2025-02-24T11:56:28.71"/>
    <s v="2025-02-25T01:31:22.00"/>
    <s v="SA"/>
    <s v="Closed Recovered"/>
    <s v="0"/>
    <s v=""/>
    <s v="0"/>
    <s v=""/>
    <s v="10012"/>
    <s v="Q11"/>
    <s v=""/>
    <s v=""/>
    <s v="Non-Recoverable"/>
    <s v=""/>
    <s v="1557.35"/>
    <s v=""/>
    <s v="AVENIDA AVELINO RIBEIRO, 900"/>
    <s v="PARAISOPOLIS"/>
    <s v="733223"/>
    <s v="BR"/>
    <s v="SA"/>
    <s v="MG"/>
    <s v="37660-000"/>
    <s v="AVENIDA CONTORNO 3455"/>
    <s v="BETIM"/>
    <s v="749856"/>
    <s v="BR"/>
    <s v="SA"/>
    <s v="MG"/>
    <s v="32669-900"/>
    <s v="SPS"/>
    <s v="Challenged"/>
    <s v=""/>
    <s v=""/>
    <s v="0"/>
    <s v=""/>
    <s v=""/>
    <s v=""/>
    <s v="Aptiv"/>
    <s v=""/>
    <s v="Email Quote"/>
    <s v=""/>
    <s v=""/>
    <s v=""/>
    <s v=""/>
    <s v="0"/>
    <s v="Challenged - colocar como recuperado ;"/>
    <s v="311.71"/>
    <s v="311.71"/>
    <s v=";"/>
    <s v=";"/>
    <s v=";"/>
    <s v="BR"/>
    <s v="Projeção"/>
    <s v="BRL"/>
    <s v=""/>
    <s v=""/>
    <s v=""/>
    <s v="Solicitado por Cicero Ferreira . Baixa cobertura no cliente"/>
    <s v="0.20015212"/>
    <s v=""/>
    <s v=""/>
    <s v=""/>
    <s v="0"/>
    <s v=""/>
    <s v=""/>
    <s v=""/>
    <s v=""/>
    <s v=""/>
    <s v=""/>
    <s v=""/>
    <s v=""/>
    <s v="No"/>
    <s v=""/>
    <s v="No"/>
    <s v="$ 0 - 500"/>
    <s v=""/>
    <s v="OOOT-Other/Sales"/>
    <s v="Outbound Premium"/>
    <s v="Aptiv"/>
    <s v="Not Yet Approved"/>
    <s v=""/>
    <s v=""/>
    <s v="FIAT"/>
    <s v="2"/>
    <s v="24"/>
    <s v=""/>
    <s v=""/>
    <s v=""/>
  </r>
  <r>
    <n v="186550"/>
    <x v="9"/>
    <x v="1"/>
    <d v="2025-02-24T00:00:00"/>
    <x v="0"/>
    <x v="1"/>
    <n v="311.70999999999998"/>
    <n v="311.70999999999998"/>
    <s v="OOOT-Other/Sales"/>
    <x v="0"/>
    <s v="FCA FIAT CHRYSLER AUTOMOVEIS BRASIL-749856"/>
    <s v="APTIV MANUFATURA E SERVICOS DE DIST-1063176"/>
    <s v="Solitado por Cicero Ferreira. Baixa cobertura no cliente"/>
    <s v="TRANSPORTADORA PITUTA"/>
    <s v=""/>
    <s v="35850462 ;"/>
    <s v="27;"/>
    <s v=";"/>
    <s v="Aptiv"/>
    <x v="0"/>
    <s v="aniger.f.martins@aptiv.com"/>
    <s v="2025-02-24T12:00:48.04"/>
    <s v="2025-02-25T01:31:50.00"/>
    <s v="SA"/>
    <s v="Closed Recovered"/>
    <s v="0"/>
    <s v=""/>
    <s v="0"/>
    <s v=""/>
    <s v="10012"/>
    <s v="Q11"/>
    <s v=""/>
    <s v=""/>
    <s v="Non-Recoverable"/>
    <s v=""/>
    <s v="1557.35"/>
    <s v=""/>
    <s v="AV. AVELINO RIBEIRO 900"/>
    <s v="PARAISOPOLIS"/>
    <s v="1063176"/>
    <s v="BR"/>
    <s v="SA"/>
    <s v="MG"/>
    <s v="37660-000"/>
    <s v="AVENIDA CONTORNO 3455"/>
    <s v="BETIM"/>
    <s v="749856"/>
    <s v="BR"/>
    <s v="SA"/>
    <s v="MG"/>
    <s v="32669-900"/>
    <s v="SPS"/>
    <s v="Challenged"/>
    <s v=""/>
    <s v=""/>
    <s v="0"/>
    <s v=""/>
    <s v=""/>
    <s v=""/>
    <s v="Aptiv"/>
    <s v=""/>
    <s v="Email Quote"/>
    <s v=""/>
    <s v=""/>
    <s v=""/>
    <s v=""/>
    <s v="0"/>
    <s v="Challenged - colocar como recuperado ;"/>
    <s v="311.71"/>
    <s v="311.71"/>
    <s v=";"/>
    <s v=";"/>
    <s v=";"/>
    <s v="BR"/>
    <s v="Projeção"/>
    <s v="BRL"/>
    <s v=""/>
    <s v=""/>
    <s v=""/>
    <s v="Solitado por Cicero Ferreira. Baixa cobertura no cliente"/>
    <s v="0.20015212"/>
    <s v=""/>
    <s v=""/>
    <s v=""/>
    <s v="0"/>
    <s v=""/>
    <s v=""/>
    <s v=""/>
    <s v=""/>
    <s v="217616996"/>
    <s v=""/>
    <s v=""/>
    <s v=""/>
    <s v="No"/>
    <s v=""/>
    <s v="No"/>
    <s v="$ 0 - 500"/>
    <s v=""/>
    <s v="OOOT-Other/Sales"/>
    <s v="Outbound Premium"/>
    <s v="Aptiv"/>
    <s v="Not Yet Approved"/>
    <s v=""/>
    <s v=""/>
    <s v="FIAT"/>
    <s v="2"/>
    <s v="24"/>
    <s v=""/>
    <s v="APTIV PLC"/>
    <s v=""/>
  </r>
  <r>
    <n v="186685"/>
    <x v="3"/>
    <x v="0"/>
    <d v="2025-02-24T00:00:00"/>
    <x v="0"/>
    <x v="0"/>
    <n v="70"/>
    <n v="70"/>
    <s v="E1P-Prototypes/Samples"/>
    <x v="0"/>
    <s v="APTIV MANUFATURA E SERVICOS DE-724381"/>
    <s v="SERENDIPITY ELECTRONICS-749804"/>
    <s v="Parts for project development. Freight will be absorbed at the SC 378-24 quotation."/>
    <s v="DHL Express SA"/>
    <s v="PTA-00213155"/>
    <s v="13722266;"/>
    <s v=";"/>
    <s v=";"/>
    <s v="Aptiv"/>
    <x v="0"/>
    <s v="Stefany.Tressoldi@aptiv.com"/>
    <s v="2025-02-24T05:23:25.74"/>
    <s v="2025-02-25T02:00:37.00"/>
    <s v="SA"/>
    <s v="Closed Recovered"/>
    <s v="0"/>
    <s v=""/>
    <s v="70"/>
    <s v=""/>
    <s v="10012"/>
    <s v="Q11"/>
    <s v=""/>
    <s v="70"/>
    <s v="Recoverable"/>
    <s v=""/>
    <s v="70"/>
    <s v="USD"/>
    <s v="152 E MAIN ST"/>
    <s v="HUNTINGTON"/>
    <s v="749804"/>
    <s v="US"/>
    <s v="NA"/>
    <s v="NY"/>
    <s v="11743-2958"/>
    <s v="AVENIDA AVELINO RIBEIRO, 900"/>
    <s v="PARAISOPOLIS"/>
    <s v="724381"/>
    <s v="BR"/>
    <s v="SA"/>
    <s v="MG"/>
    <s v="37660-000"/>
    <s v="SPS"/>
    <s v="Approved"/>
    <s v="Carvalho, Eliane R"/>
    <s v="2025-02-25T02:00:37.00"/>
    <s v="0"/>
    <s v=""/>
    <s v=""/>
    <s v=""/>
    <s v="Aptiv"/>
    <s v=""/>
    <s v="Invoice"/>
    <s v="Invoice"/>
    <s v=""/>
    <s v=""/>
    <s v="0 Days 20 Hr 37 Min "/>
    <s v="250"/>
    <s v="Approved -  ;; Approved -  ;"/>
    <s v="70"/>
    <s v="70"/>
    <s v=";"/>
    <s v=";"/>
    <s v=";"/>
    <s v="BR"/>
    <s v="DOURADO"/>
    <s v="USD"/>
    <s v=""/>
    <s v=""/>
    <s v=""/>
    <s v="DPP79445 "/>
    <s v="1"/>
    <s v="1"/>
    <s v=""/>
    <s v=""/>
    <s v="0"/>
    <s v=""/>
    <s v=""/>
    <s v=""/>
    <s v=""/>
    <s v=""/>
    <s v=""/>
    <s v=""/>
    <s v=""/>
    <s v="No"/>
    <s v=""/>
    <s v="No"/>
    <s v="$ 0 - 500"/>
    <s v="$ 0 - 500"/>
    <s v="E1P-Prototypes/Samples"/>
    <s v="Inbound Premium"/>
    <s v="Aptiv"/>
    <s v="Approved After Shipment"/>
    <s v=""/>
    <s v=""/>
    <s v="JOHN DEERE"/>
    <s v="2"/>
    <s v="24"/>
    <s v=""/>
    <s v=""/>
    <s v=""/>
  </r>
  <r>
    <n v="186686"/>
    <x v="3"/>
    <x v="3"/>
    <d v="2025-02-24T00:00:00"/>
    <x v="0"/>
    <x v="0"/>
    <n v="222"/>
    <n v="222"/>
    <s v="E1P-Prototypes/Samples"/>
    <x v="0"/>
    <s v="APTIV MANUFATURA E SERVICOS DE-724381"/>
    <s v="Aptiv Services Deutschl. GmbH-G1ES"/>
    <s v="Parts for project development. Freight will be absorbed at the 094-24 quotation."/>
    <s v="DHL Express SA"/>
    <s v="PTA-00213154"/>
    <s v="10864928 ;"/>
    <s v=";"/>
    <s v=";"/>
    <s v="Aptiv"/>
    <x v="0"/>
    <s v="Stefany.Tressoldi@aptiv.com"/>
    <s v="2025-02-24T05:27:38.67"/>
    <s v="2025-02-25T02:00:16.00"/>
    <s v="SA"/>
    <s v="Closed Recovered"/>
    <s v="0"/>
    <s v=""/>
    <s v="222"/>
    <s v=""/>
    <s v="10012"/>
    <s v="Q11"/>
    <s v=""/>
    <s v="222"/>
    <s v="Recoverable"/>
    <s v=""/>
    <s v="222"/>
    <s v="USD"/>
    <s v="Am Technologiepark 1"/>
    <s v="Wuppertal"/>
    <s v="G1ES"/>
    <s v="DE"/>
    <s v="EMEA"/>
    <s v="Nordrhein-Westfalen"/>
    <s v="42119"/>
    <s v="AVENIDA AVELINO RIBEIRO, 900"/>
    <s v="PARAISOPOLIS"/>
    <s v="724381"/>
    <s v="BR"/>
    <s v="SA"/>
    <s v="MG"/>
    <s v="37660-000"/>
    <s v="SPS"/>
    <s v="Approved"/>
    <s v="Carvalho, Eliane R"/>
    <s v="2025-02-25T02:00:16.00"/>
    <s v="0"/>
    <s v=""/>
    <s v=""/>
    <s v=""/>
    <s v="Aptiv"/>
    <s v=""/>
    <s v="Invoice"/>
    <s v="Invoice"/>
    <s v=""/>
    <s v=""/>
    <s v="0 Days 20 Hr 32 Min "/>
    <s v="250"/>
    <s v="Approved -  ;; Approved -  ;"/>
    <s v="222"/>
    <s v="222"/>
    <s v=";"/>
    <s v=";"/>
    <s v=";"/>
    <s v="BR"/>
    <s v="246 A0 SUV "/>
    <s v="USD"/>
    <s v=""/>
    <s v=""/>
    <s v=""/>
    <s v=""/>
    <s v="1"/>
    <s v="1"/>
    <s v=""/>
    <s v=""/>
    <s v="0"/>
    <s v=""/>
    <s v=""/>
    <s v=""/>
    <s v=""/>
    <s v=""/>
    <s v=""/>
    <s v=""/>
    <s v=""/>
    <s v="No"/>
    <s v=""/>
    <s v="No"/>
    <s v="$ 0 - 500"/>
    <s v="$ 0 - 500"/>
    <s v="E1P-Prototypes/Samples"/>
    <s v="Inbound Premium"/>
    <s v="Aptiv"/>
    <s v="Approved After Shipment"/>
    <s v=""/>
    <s v=""/>
    <s v="VW"/>
    <s v="2"/>
    <s v="24"/>
    <s v=""/>
    <s v=""/>
    <s v=""/>
  </r>
  <r>
    <n v="186730"/>
    <x v="0"/>
    <x v="0"/>
    <d v="2025-02-24T00:00:00"/>
    <x v="0"/>
    <x v="0"/>
    <n v="114.91"/>
    <n v="114.91"/>
    <s v="S2-External Customer driven schedule changes"/>
    <x v="0"/>
    <s v="Paraisopolis-10012"/>
    <s v="COOPER BUSSMANN FINANCE, INC.-1076353"/>
    <s v="CONSULTA 44 - Reprograma JD (Horizontina)"/>
    <s v="DHL Express SA"/>
    <s v="PTA-00213153"/>
    <s v="15380723;"/>
    <s v=";"/>
    <s v=";"/>
    <s v="Customer"/>
    <x v="0"/>
    <s v="rodrigo.fernandes@aptiv.com"/>
    <s v="2025-02-24T07:50:59.42"/>
    <s v="2025-02-25T01:59:40.00"/>
    <s v="SA"/>
    <s v="Closed Recovered"/>
    <s v="0"/>
    <s v=""/>
    <s v="0"/>
    <s v=""/>
    <s v="10012"/>
    <s v="Q11"/>
    <s v=""/>
    <s v=""/>
    <s v="Recoverable"/>
    <s v=""/>
    <s v="114.91"/>
    <s v=""/>
    <s v="600 TRAVIS ST STE 5600"/>
    <s v="HOUSTON"/>
    <s v="1076353"/>
    <s v="US"/>
    <s v="NA"/>
    <s v="TX"/>
    <s v="77002-2909"/>
    <s v="Av. Avelino Ribeiro, 900"/>
    <s v="PARAISOPOLIS"/>
    <s v="10012"/>
    <s v="BR"/>
    <s v="SA"/>
    <s v="Minas Gerais"/>
    <s v="37660-000"/>
    <s v="SPS"/>
    <s v="Approved"/>
    <s v="Carvalho, Eliane R"/>
    <s v="2025-02-25T01:59:40.00"/>
    <s v="0"/>
    <s v=""/>
    <s v=""/>
    <s v=""/>
    <s v="Customer"/>
    <s v=""/>
    <s v="Invoice"/>
    <s v=""/>
    <s v="JOHN DEERE"/>
    <s v=""/>
    <s v="0 Days 18 Hr 8 Min "/>
    <s v="250"/>
    <s v="Approved -  ;; Approved -  ;"/>
    <s v="114.91"/>
    <s v="114.91"/>
    <s v=";"/>
    <s v=";"/>
    <s v=";"/>
    <s v="BR"/>
    <s v="DIVERSOS"/>
    <s v="USD"/>
    <s v=""/>
    <s v=""/>
    <s v=""/>
    <s v="CONSULTA 44 - Reprograma JD (Horizontina)"/>
    <s v="1"/>
    <s v=""/>
    <s v=""/>
    <s v=""/>
    <s v="0"/>
    <s v=""/>
    <s v=""/>
    <s v=""/>
    <s v=""/>
    <s v="985419987"/>
    <s v=""/>
    <s v=""/>
    <s v=""/>
    <s v="No"/>
    <s v=""/>
    <s v="No"/>
    <s v="$ 0 - 500"/>
    <s v=""/>
    <s v="S2-External Customer driven schedule changes"/>
    <s v="Inbound Premium"/>
    <s v="Customer"/>
    <s v="Approved After Shipment"/>
    <s v=""/>
    <s v="rodrigo.fernandes@aptiv.com"/>
    <s v="JOHN DEERE"/>
    <s v="2"/>
    <s v="24"/>
    <s v=""/>
    <s v="EATON CORPORATION PUBLIC LIMITED COMPANY"/>
    <s v=""/>
  </r>
  <r>
    <n v="186732"/>
    <x v="9"/>
    <x v="1"/>
    <d v="2025-02-24T00:00:00"/>
    <x v="0"/>
    <x v="1"/>
    <n v="311.70999999999998"/>
    <n v="311.70999999999998"/>
    <s v="OOOT-Other/Sales"/>
    <x v="0"/>
    <s v="FCA FIAT CHRYSLER AUTOMOVEIS BRASIL-7049121"/>
    <s v="APTIV MANUFATURA E SERVICOS DE DIST-1063176"/>
    <s v="Solicitado por Cicero Ferreira. Motivo: Linha critica no cliente . Recuperado na Orden de compra no. 004-2025"/>
    <s v="TRANSPORTADORA PITUTA"/>
    <s v="PTA-00213244"/>
    <s v="35850461 ;"/>
    <s v="27;"/>
    <s v=";"/>
    <s v="Aptiv"/>
    <x v="0"/>
    <s v="aniger.f.martins@aptiv.com"/>
    <s v="2025-02-25T01:46:04.82"/>
    <s v="2025-02-25T05:54:30.00"/>
    <s v="SA"/>
    <s v="Closed Recovered"/>
    <s v="0"/>
    <s v=""/>
    <s v="311.71"/>
    <s v=""/>
    <s v="10012"/>
    <s v="Q11"/>
    <s v=""/>
    <s v="1557.35"/>
    <s v="Recoverable"/>
    <s v=""/>
    <s v="1557.35"/>
    <s v="BRL"/>
    <s v="AV. AVELINO RIBEIRO 900"/>
    <s v="PARAISOPOLIS"/>
    <s v="1063176"/>
    <s v="BR"/>
    <s v="SA"/>
    <s v="MG"/>
    <s v="37660-000"/>
    <s v="AV. CONTORNO 3455"/>
    <s v="BETIM"/>
    <s v="7049121"/>
    <s v="BR"/>
    <s v="SA"/>
    <s v="MG"/>
    <s v="32669-900"/>
    <s v="SPS"/>
    <s v="Approved"/>
    <s v="Edilson, Geraldo"/>
    <s v="2025-02-25T05:54:30.00"/>
    <s v="0"/>
    <s v=""/>
    <s v=""/>
    <s v=""/>
    <s v="Aptiv"/>
    <s v=""/>
    <s v="Email Quote"/>
    <s v="Email Quote"/>
    <s v=""/>
    <s v=""/>
    <s v="0 Days 4 Hr 8 Min "/>
    <s v="500"/>
    <s v="Approved -  ;; Approved -  ;; Approved -  ;; Challenged - colocar como recuperado ;; Challenged -  ;"/>
    <s v="311.71"/>
    <s v="311.71"/>
    <s v=";"/>
    <s v=";"/>
    <s v=";"/>
    <s v="BR"/>
    <s v="Projeção"/>
    <s v="BRL"/>
    <s v=""/>
    <s v=""/>
    <s v=""/>
    <s v="Solicitado por Cicero Ferreira. Motivo: Linha critica no cliente. Recuperado na Orden de compra no. 004-2025"/>
    <s v="0.20015212"/>
    <s v="0.20015212"/>
    <s v=""/>
    <s v=""/>
    <s v="0"/>
    <s v=""/>
    <s v=""/>
    <s v=""/>
    <s v=""/>
    <s v="217616996"/>
    <s v="491321882"/>
    <s v=""/>
    <s v=""/>
    <s v="No"/>
    <s v=""/>
    <s v="No"/>
    <s v="$ 0 - 500"/>
    <s v="$ 0 - 500"/>
    <s v="OOOT-Other/Sales"/>
    <s v="Outbound Premium"/>
    <s v="Aptiv"/>
    <s v="Approved After Shipment"/>
    <s v=""/>
    <s v=""/>
    <s v="FIAT"/>
    <s v="2"/>
    <s v="24"/>
    <s v=""/>
    <s v="APTIV PLC"/>
    <s v="STELLANTIS N.V."/>
  </r>
  <r>
    <n v="186734"/>
    <x v="9"/>
    <x v="1"/>
    <d v="2025-02-25T00:00:00"/>
    <x v="0"/>
    <x v="1"/>
    <n v="311.70999999999998"/>
    <n v="311.70999999999998"/>
    <s v="OOOT-Other/Sales"/>
    <x v="0"/>
    <s v="FCA FIAT CHRYSLER AUTOMOVEIS BRASIL-7049121"/>
    <s v="APTIV MANUFATURA E SERVICOS DE DIST-1063176"/>
    <s v="Solicitado por Cicero Ferreira. Motivo: Linha critica no cliente . Recuperado na Ordem de compra no. 004-2025"/>
    <s v="TRANSPORTADORA PITUTA"/>
    <s v="PTA-00213249"/>
    <s v="35850461 ;"/>
    <s v="27;"/>
    <s v=";"/>
    <s v="Aptiv"/>
    <x v="0"/>
    <s v="aniger.f.martins@aptiv.com"/>
    <s v="2025-02-25T02:05:49.20"/>
    <s v="2025-02-25T05:55:20.00"/>
    <s v="SA"/>
    <s v="Closed Recovered"/>
    <s v="0"/>
    <s v=""/>
    <s v="0"/>
    <s v=""/>
    <s v="10012"/>
    <s v="Q11"/>
    <s v=""/>
    <s v=""/>
    <s v="Recoverable"/>
    <s v=""/>
    <s v="1557.35"/>
    <s v=""/>
    <s v="AV. AVELINO RIBEIRO 900"/>
    <s v="PARAISOPOLIS"/>
    <s v="1063176"/>
    <s v="BR"/>
    <s v="SA"/>
    <s v="MG"/>
    <s v="37660-000"/>
    <s v="AV. CONTORNO 3455"/>
    <s v="BETIM"/>
    <s v="7049121"/>
    <s v="BR"/>
    <s v="SA"/>
    <s v="MG"/>
    <s v="32669-900"/>
    <s v="SPS"/>
    <s v="Approved"/>
    <s v="Edilson, Geraldo"/>
    <s v="2025-02-25T05:55:20.00"/>
    <s v="0"/>
    <s v=""/>
    <s v=""/>
    <s v=""/>
    <s v="Aptiv"/>
    <s v=""/>
    <s v="Email Quote"/>
    <s v=""/>
    <s v=""/>
    <s v=""/>
    <s v="0 Days 3 Hr 49 Min "/>
    <s v="500"/>
    <s v="Approved -  ;; Approved -  ;; Approved -  ;; Challenged - colocar como recuperado ;"/>
    <s v="311.71"/>
    <s v="311.71"/>
    <s v=";"/>
    <s v=";"/>
    <s v=";"/>
    <s v="BR"/>
    <s v="Projeção"/>
    <s v="BRL"/>
    <s v=""/>
    <s v=""/>
    <s v=""/>
    <s v="Solicitado por Cicero Ferreira. Motivo: Linha critica no cliente . Recuperado na Ordem de compra no. 004-2025"/>
    <s v="0.20015212"/>
    <s v=""/>
    <s v=""/>
    <s v=""/>
    <s v="0"/>
    <s v=""/>
    <s v=""/>
    <s v=""/>
    <s v=""/>
    <s v="217616996"/>
    <s v="491321882"/>
    <s v=""/>
    <s v=""/>
    <s v="No"/>
    <s v=""/>
    <s v="No"/>
    <s v="$ 0 - 500"/>
    <s v=""/>
    <s v="OOOT-Other/Sales"/>
    <s v="Outbound Premium"/>
    <s v="Aptiv"/>
    <s v="Approved Day Of Shipment"/>
    <s v=""/>
    <s v=""/>
    <s v="FIAT"/>
    <s v="2"/>
    <s v="25"/>
    <s v=""/>
    <s v="APTIV PLC"/>
    <s v="STELLANTIS N.V."/>
  </r>
  <r>
    <n v="186843"/>
    <x v="9"/>
    <x v="1"/>
    <d v="2025-02-25T00:00:00"/>
    <x v="0"/>
    <x v="1"/>
    <n v="311.70999999999998"/>
    <n v="311.70999999999998"/>
    <s v="OOOT-Other/Sales"/>
    <x v="0"/>
    <s v="FCA FIAT CHRYSLER AUTOMOVEIS BRASIL-7049121"/>
    <s v="APTIV MANUFATURA E SERVICOS DE DIST-1063176"/>
    <s v="Solicitado por Cicero Ferreira. Motivo: Linha critica no cliente . Recuperado na Ordem de compra no. 004-2025"/>
    <s v="TRANSPORTADORA PITUTA"/>
    <s v="PTA-00213246"/>
    <s v="35850461 ;"/>
    <s v="27;"/>
    <s v=";"/>
    <s v="Aptiv"/>
    <x v="0"/>
    <s v="aniger.f.martins@aptiv.com"/>
    <s v="2025-02-25T02:07:47.09"/>
    <s v="2025-02-25T05:54:48.00"/>
    <s v="SA"/>
    <s v="Closed Recovered"/>
    <s v="0"/>
    <s v=""/>
    <s v="0"/>
    <s v=""/>
    <s v="10012"/>
    <s v="Q11"/>
    <s v=""/>
    <s v=""/>
    <s v="Recoverable"/>
    <s v=""/>
    <s v="1557.35"/>
    <s v=""/>
    <s v="AV. AVELINO RIBEIRO 900"/>
    <s v="PARAISOPOLIS"/>
    <s v="1063176"/>
    <s v="BR"/>
    <s v="SA"/>
    <s v="MG"/>
    <s v="37660-000"/>
    <s v="AV. CONTORNO 3455"/>
    <s v="BETIM"/>
    <s v="7049121"/>
    <s v="BR"/>
    <s v="SA"/>
    <s v="MG"/>
    <s v="32669-900"/>
    <s v="SPS"/>
    <s v="Approved"/>
    <s v="Edilson, Geraldo"/>
    <s v="2025-02-25T05:54:48.00"/>
    <s v="0"/>
    <s v=""/>
    <s v=""/>
    <s v=""/>
    <s v="Aptiv"/>
    <s v=""/>
    <s v="Email Quote"/>
    <s v=""/>
    <s v=""/>
    <s v=""/>
    <s v="0 Days 3 Hr 47 Min "/>
    <s v="500"/>
    <s v="Approved -  ;; Approved -  ;; Approved -  ;; Challenged - colocar como recuperado ;"/>
    <s v="311.71"/>
    <s v="311.71"/>
    <s v=";"/>
    <s v=";"/>
    <s v=";"/>
    <s v="BR"/>
    <s v="Projeção"/>
    <s v="BRL"/>
    <s v=""/>
    <s v=""/>
    <s v=""/>
    <s v="Solicitado por Cicero Ferreira. Motivo: Linha critica no cliente . Recuperado na Ordem de compra no. 004-2025"/>
    <s v="0.20015212"/>
    <s v=""/>
    <s v=""/>
    <s v=""/>
    <s v="0"/>
    <s v=""/>
    <s v=""/>
    <s v=""/>
    <s v=""/>
    <s v="217616996"/>
    <s v="491321882"/>
    <s v=""/>
    <s v=""/>
    <s v="No"/>
    <s v=""/>
    <s v="No"/>
    <s v="$ 0 - 500"/>
    <s v=""/>
    <s v="OOOT-Other/Sales"/>
    <s v="Outbound Premium"/>
    <s v="Aptiv"/>
    <s v="Approved Day Of Shipment"/>
    <s v=""/>
    <s v=""/>
    <s v="FIAT"/>
    <s v="2"/>
    <s v="25"/>
    <s v=""/>
    <s v="APTIV PLC"/>
    <s v="STELLANTIS N.V."/>
  </r>
  <r>
    <n v="186864"/>
    <x v="9"/>
    <x v="1"/>
    <d v="2025-02-25T00:00:00"/>
    <x v="0"/>
    <x v="1"/>
    <n v="311.70999999999998"/>
    <n v="311.70999999999998"/>
    <s v="OOOT-Other/Sales"/>
    <x v="0"/>
    <s v="FCA FIAT CHRYSLER AUTOMOVEIS BRASIL-749856"/>
    <s v="APTIV MANUFATURA E SERVICOS DE-724381"/>
    <s v="Solicitado por Cicero Ferreira. Motivo: Linha critica no cliente . Recuperado na Ordem de compra no. 004-2025"/>
    <s v="TRANSPORTADORA PITUTA"/>
    <s v="PTA-00213247"/>
    <s v="35850461 ;"/>
    <s v="27;"/>
    <s v=";"/>
    <s v="Aptiv"/>
    <x v="0"/>
    <s v="aniger.f.martins@aptiv.com"/>
    <s v="2025-02-25T02:09:44.47"/>
    <s v="2025-02-25T05:55:01.00"/>
    <s v="SA"/>
    <s v="Closed Recovered"/>
    <s v="0"/>
    <s v=""/>
    <s v="0"/>
    <s v=""/>
    <s v="10012"/>
    <s v="Q11"/>
    <s v=""/>
    <s v=""/>
    <s v="Recoverable"/>
    <s v=""/>
    <s v="1557.35"/>
    <s v=""/>
    <s v="AVENIDA AVELINO RIBEIRO, 900"/>
    <s v="PARAISOPOLIS"/>
    <s v="724381"/>
    <s v="BR"/>
    <s v="SA"/>
    <s v="MG"/>
    <s v="37660-000"/>
    <s v="AVENIDA CONTORNO 3455"/>
    <s v="BETIM"/>
    <s v="749856"/>
    <s v="BR"/>
    <s v="SA"/>
    <s v="MG"/>
    <s v="32669-900"/>
    <s v="SPS"/>
    <s v="Approved"/>
    <s v="Edilson, Geraldo"/>
    <s v="2025-02-25T05:55:01.00"/>
    <s v="0"/>
    <s v=""/>
    <s v=""/>
    <s v=""/>
    <s v="Aptiv"/>
    <s v=""/>
    <s v="Email Quote"/>
    <s v=""/>
    <s v=""/>
    <s v=""/>
    <s v="0 Days 3 Hr 45 Min "/>
    <s v="500"/>
    <s v="Approved -  ;; Approved -  ;; Approved -  ;; Challenged - colocar como recuperado ;"/>
    <s v="311.71"/>
    <s v="311.71"/>
    <s v=";"/>
    <s v=";"/>
    <s v=";"/>
    <s v="BR"/>
    <s v="Projeção"/>
    <s v="BRL"/>
    <s v=""/>
    <s v=""/>
    <s v=""/>
    <s v="Solicitado por Cicero Ferreira. Motivo: Linha critica no cliente . Recuperado na Ordem de compra no. 004-2025"/>
    <s v="0.20015212"/>
    <s v=""/>
    <s v=""/>
    <s v=""/>
    <s v="0"/>
    <s v=""/>
    <s v=""/>
    <s v=""/>
    <s v=""/>
    <s v=""/>
    <s v=""/>
    <s v=""/>
    <s v=""/>
    <s v="No"/>
    <s v=""/>
    <s v="No"/>
    <s v="$ 0 - 500"/>
    <s v=""/>
    <s v="OOOT-Other/Sales"/>
    <s v="Outbound Premium"/>
    <s v="Aptiv"/>
    <s v="Approved Day Of Shipment"/>
    <s v=""/>
    <s v=""/>
    <s v="FIAT"/>
    <s v="2"/>
    <s v="25"/>
    <s v=""/>
    <s v=""/>
    <s v=""/>
  </r>
  <r>
    <n v="186865"/>
    <x v="9"/>
    <x v="1"/>
    <d v="2025-02-25T00:00:00"/>
    <x v="0"/>
    <x v="1"/>
    <n v="311.70999999999998"/>
    <n v="311.70999999999998"/>
    <s v="OOOT-Other/Sales"/>
    <x v="0"/>
    <s v="FCA FIAT CHRYSLER AUTOMOVEIS BRASIL-749856"/>
    <s v="APTIV MANUFATURA E SERVICOS DE DIST-1063176"/>
    <s v="Solicitado por Cicero Ferreira. Motivo: Linha critica no cliente . Recuperado na Ordem de compra no. 004-2025"/>
    <s v="TRANSPORTADORA PITUTA"/>
    <s v="PTA-00213245"/>
    <s v="35850461 ;"/>
    <s v="27;"/>
    <s v=";"/>
    <s v="Aptiv"/>
    <x v="0"/>
    <s v="aniger.f.martins@aptiv.com"/>
    <s v="2025-02-25T02:10:41.69"/>
    <s v="2025-02-25T05:54:37.00"/>
    <s v="SA"/>
    <s v="Closed Recovered"/>
    <s v="0"/>
    <s v=""/>
    <s v="0"/>
    <s v=""/>
    <s v="10012"/>
    <s v="Q11"/>
    <s v=""/>
    <s v=""/>
    <s v="Recoverable"/>
    <s v=""/>
    <s v="1557.35"/>
    <s v=""/>
    <s v="AV. AVELINO RIBEIRO 900"/>
    <s v="PARAISOPOLIS"/>
    <s v="1063176"/>
    <s v="BR"/>
    <s v="SA"/>
    <s v="MG"/>
    <s v="37660-000"/>
    <s v="AVENIDA CONTORNO 3455"/>
    <s v="BETIM"/>
    <s v="749856"/>
    <s v="BR"/>
    <s v="SA"/>
    <s v="MG"/>
    <s v="32669-900"/>
    <s v="SPS"/>
    <s v="Approved"/>
    <s v="Edilson, Geraldo"/>
    <s v="2025-02-25T05:54:37.00"/>
    <s v="0"/>
    <s v=""/>
    <s v=""/>
    <s v=""/>
    <s v="Aptiv"/>
    <s v=""/>
    <s v="Email Quote"/>
    <s v=""/>
    <s v=""/>
    <s v=""/>
    <s v="0 Days 3 Hr 43 Min "/>
    <s v="500"/>
    <s v="Approved -  ;; Approved -  ;; Approved -  ;; Challenged - colocar como recuperado ;"/>
    <s v="311.71"/>
    <s v="311.71"/>
    <s v=";"/>
    <s v=";"/>
    <s v=";"/>
    <s v="BR"/>
    <s v="Projeção"/>
    <s v="BRL"/>
    <s v=""/>
    <s v=""/>
    <s v=""/>
    <s v="Solicitado por Cicero Ferreira. Motivo: Linha critica no cliente . Recuperado na Ordem de compra no. 004-2025"/>
    <s v="0.20015212"/>
    <s v=""/>
    <s v=""/>
    <s v=""/>
    <s v="0"/>
    <s v=""/>
    <s v=""/>
    <s v=""/>
    <s v=""/>
    <s v="217616996"/>
    <s v=""/>
    <s v=""/>
    <s v=""/>
    <s v="No"/>
    <s v=""/>
    <s v="No"/>
    <s v="$ 0 - 500"/>
    <s v=""/>
    <s v="OOOT-Other/Sales"/>
    <s v="Outbound Premium"/>
    <s v="Aptiv"/>
    <s v="Approved Day Of Shipment"/>
    <s v=""/>
    <s v=""/>
    <s v="FIAT"/>
    <s v="2"/>
    <s v="25"/>
    <s v=""/>
    <s v="APTIV PLC"/>
    <s v=""/>
  </r>
  <r>
    <n v="186868"/>
    <x v="9"/>
    <x v="1"/>
    <d v="2025-02-25T00:00:00"/>
    <x v="0"/>
    <x v="1"/>
    <n v="311.70999999999998"/>
    <n v="311.70999999999998"/>
    <s v="OOOT-Other/Sales"/>
    <x v="0"/>
    <s v="FCA FIAT CHRYSLER AUTOMOVEIS BRASIL-7049121"/>
    <s v="APTIV MANUFATURA E SERVICOS DE DIST-1063176"/>
    <s v="Solicitado por Cicero Ferreira. Motivo: Linha critica no cliente . Recuperado na Ordem de compra no. 004-2025"/>
    <s v="TRANSPORTADORA PITUTA"/>
    <s v="PTA-00213248"/>
    <s v="35850461 ;"/>
    <s v="27;"/>
    <s v=";"/>
    <s v="Aptiv"/>
    <x v="0"/>
    <s v="aniger.f.martins@aptiv.com"/>
    <s v="2025-02-25T02:11:47.40"/>
    <s v="2025-02-25T05:55:15.00"/>
    <s v="SA"/>
    <s v="Closed Recovered"/>
    <s v="0"/>
    <s v=""/>
    <s v="0"/>
    <s v=""/>
    <s v="10012"/>
    <s v="Q11"/>
    <s v=""/>
    <s v=""/>
    <s v="Recoverable"/>
    <s v=""/>
    <s v="1557.35"/>
    <s v=""/>
    <s v="AV. AVELINO RIBEIRO 900"/>
    <s v="PARAISOPOLIS"/>
    <s v="1063176"/>
    <s v="BR"/>
    <s v="SA"/>
    <s v="MG"/>
    <s v="37660-000"/>
    <s v="AV. CONTORNO 3455"/>
    <s v="BETIM"/>
    <s v="7049121"/>
    <s v="BR"/>
    <s v="SA"/>
    <s v="MG"/>
    <s v="32669-900"/>
    <s v="SPS"/>
    <s v="Approved"/>
    <s v="Edilson, Geraldo"/>
    <s v="2025-02-25T05:55:15.00"/>
    <s v="0"/>
    <s v=""/>
    <s v=""/>
    <s v=""/>
    <s v="Aptiv"/>
    <s v=""/>
    <s v="Email Quote"/>
    <s v=""/>
    <s v=""/>
    <s v=""/>
    <s v="0 Days 3 Hr 43 Min "/>
    <s v="500"/>
    <s v="Approved -  ;; Approved -  ;; Approved -  ;; Challenged - colocar como recuperado ;"/>
    <s v="311.71"/>
    <s v="311.71"/>
    <s v=";"/>
    <s v=";"/>
    <s v=";"/>
    <s v="BR"/>
    <s v="Proeção"/>
    <s v="BRL"/>
    <s v=""/>
    <s v=""/>
    <s v=""/>
    <s v="Solicitado por Cicero Ferreira. Motivo: Linha critica no cliente . Recuperado na Ordem de compra no. 004-2025"/>
    <s v="0.20015212"/>
    <s v=""/>
    <s v=""/>
    <s v=""/>
    <s v="0"/>
    <s v=""/>
    <s v=""/>
    <s v=""/>
    <s v=""/>
    <s v="217616996"/>
    <s v="491321882"/>
    <s v=""/>
    <s v=""/>
    <s v="No"/>
    <s v=""/>
    <s v="No"/>
    <s v="$ 0 - 500"/>
    <s v=""/>
    <s v="OOOT-Other/Sales"/>
    <s v="Outbound Premium"/>
    <s v="Aptiv"/>
    <s v="Approved Day Of Shipment"/>
    <s v=""/>
    <s v=""/>
    <s v="FIAT"/>
    <s v="2"/>
    <s v="25"/>
    <s v=""/>
    <s v="APTIV PLC"/>
    <s v="STELLANTIS N.V."/>
  </r>
  <r>
    <n v="187041"/>
    <x v="1"/>
    <x v="0"/>
    <d v="2025-02-27T00:00:00"/>
    <x v="0"/>
    <x v="0"/>
    <n v="260.51"/>
    <n v="320"/>
    <s v="S2-External Customer driven schedule changes"/>
    <x v="0"/>
    <s v="APTIV MANUFATURA E SERVICOS DE-724381"/>
    <s v="APTIV CENTEC III (FW84)-725455"/>
    <s v="REPROGRAMA DO CLIENTE"/>
    <s v="DHL Express SA"/>
    <s v="PTA-00213410"/>
    <s v="12129598;"/>
    <s v=";"/>
    <s v=";"/>
    <s v="Customer"/>
    <x v="0"/>
    <s v="Moraes.Arnaldo@aptiv.com"/>
    <s v="2025-02-25T08:19:04.83"/>
    <s v="2025-02-26T11:30:50.00"/>
    <s v="SA"/>
    <s v="Closed Recovered"/>
    <s v="0"/>
    <s v=""/>
    <s v="0"/>
    <s v=""/>
    <s v="10012"/>
    <s v="Q11"/>
    <s v=""/>
    <s v=""/>
    <s v="Recoverable"/>
    <s v=""/>
    <s v="320"/>
    <s v=""/>
    <s v="BOULEVARD ALPHA #955"/>
    <s v="RAMOS ARIZPE"/>
    <s v="725455"/>
    <s v="MX"/>
    <s v="NA"/>
    <s v="COA"/>
    <s v="25903"/>
    <s v="AVENIDA AVELINO RIBEIRO, 900"/>
    <s v="PARAISOPOLIS"/>
    <s v="724381"/>
    <s v="BR"/>
    <s v="SA"/>
    <s v="MG"/>
    <s v="37660-000"/>
    <s v="SPS"/>
    <s v="Approved"/>
    <s v="Edilson, Geraldo"/>
    <s v="2025-02-26T11:30:50.00"/>
    <s v="0"/>
    <s v=""/>
    <s v=""/>
    <s v=""/>
    <s v="Customer"/>
    <s v=""/>
    <s v="Invoice"/>
    <s v=""/>
    <s v="JOHN DEERE"/>
    <s v=""/>
    <s v="0 Days 15 Hr 11 Min "/>
    <s v="500"/>
    <s v="Approved -  ;; Approved -  ;; Approved -  ;"/>
    <s v="320"/>
    <s v="320"/>
    <s v=";"/>
    <s v=";"/>
    <s v=";"/>
    <s v="BR"/>
    <s v="EINSTEIN"/>
    <s v="USD"/>
    <s v=""/>
    <s v=""/>
    <s v=""/>
    <s v="CONSULTA 43 - Reprograma JD JANEIRO FEVEREIRO"/>
    <s v="1"/>
    <s v=""/>
    <s v=""/>
    <s v=""/>
    <s v="0"/>
    <s v=""/>
    <s v=""/>
    <s v=""/>
    <s v=""/>
    <s v=""/>
    <s v=""/>
    <s v=""/>
    <s v=""/>
    <s v="No"/>
    <s v=""/>
    <s v="No"/>
    <s v="$ 0 - 500"/>
    <s v=""/>
    <s v="S2-External Customer driven schedule changes"/>
    <s v="Inbound Premium"/>
    <s v="Customer"/>
    <s v="Approved Prior To Shipment"/>
    <s v=""/>
    <s v=""/>
    <s v="JOHN DEERE"/>
    <s v="2"/>
    <s v="27"/>
    <s v=""/>
    <s v=""/>
    <s v=""/>
  </r>
  <r>
    <n v="187042"/>
    <x v="1"/>
    <x v="0"/>
    <d v="2025-02-27T00:00:00"/>
    <x v="0"/>
    <x v="0"/>
    <n v="170.55"/>
    <n v="170.55"/>
    <s v="S2-External Customer driven schedule changes"/>
    <x v="0"/>
    <s v="APTIV MANUFATURA E SERVICOS DE-733223"/>
    <s v="APTIV WARREN (FR09)-702235"/>
    <s v="REPROGRAMA DO CLIENTE"/>
    <s v="DHL Express SA"/>
    <s v="PTA-00213343"/>
    <s v="12177142;"/>
    <s v=";"/>
    <s v=";"/>
    <s v="Customer"/>
    <x v="0"/>
    <s v="Moraes.Arnaldo@aptiv.com"/>
    <s v="2025-02-25T08:23:36.06"/>
    <s v="2025-02-26T12:01:01.00"/>
    <s v="SA"/>
    <s v="Closed Recovered"/>
    <s v="0"/>
    <s v=""/>
    <s v="0"/>
    <s v=""/>
    <s v="10012"/>
    <s v="Q11"/>
    <s v=""/>
    <s v=""/>
    <s v="Recoverable"/>
    <s v=""/>
    <s v="170.55"/>
    <s v=""/>
    <s v="1265 N RIVER RD NE"/>
    <s v="WARREN"/>
    <s v="702235"/>
    <s v="US"/>
    <s v="NA"/>
    <s v="OH"/>
    <s v="44483"/>
    <s v="AVENIDA AVELINO RIBEIRO, 900"/>
    <s v="PARAISOPOLIS"/>
    <s v="733223"/>
    <s v="BR"/>
    <s v="SA"/>
    <s v="MG"/>
    <s v="37660-000"/>
    <s v="SPS"/>
    <s v="Approved"/>
    <s v="Carvalho, Eliane R"/>
    <s v="2025-02-26T12:01:01.00"/>
    <s v="0"/>
    <s v=""/>
    <s v=""/>
    <s v=""/>
    <s v="Customer"/>
    <s v=""/>
    <s v="Invoice"/>
    <s v=""/>
    <s v="JOHN DEERE"/>
    <s v=""/>
    <s v="0 Days 3 Hr 37 Min "/>
    <s v="250"/>
    <s v="Approved -  ;; Approved -  ;"/>
    <s v="170.55"/>
    <s v="170.55"/>
    <s v=";"/>
    <s v=";"/>
    <s v=";"/>
    <s v="BR"/>
    <s v="8R"/>
    <s v="USD"/>
    <s v=""/>
    <s v=""/>
    <s v=""/>
    <s v="'CONSULTA 44 - Reprograma JD JANEIRO FEVEREIRO REVISÃO"/>
    <s v="1"/>
    <s v=""/>
    <s v=""/>
    <s v=""/>
    <s v="0"/>
    <s v=""/>
    <s v=""/>
    <s v=""/>
    <s v=""/>
    <s v=""/>
    <s v=""/>
    <s v=""/>
    <s v=""/>
    <s v="No"/>
    <s v=""/>
    <s v="No"/>
    <s v="$ 0 - 500"/>
    <s v=""/>
    <s v="S2-External Customer driven schedule changes"/>
    <s v="Inbound Premium"/>
    <s v="Customer"/>
    <s v="Approved Prior To Shipment"/>
    <s v=""/>
    <s v=""/>
    <s v="JOHN DEERE"/>
    <s v="2"/>
    <s v="27"/>
    <s v=""/>
    <s v=""/>
    <s v=""/>
  </r>
  <r>
    <n v="187158"/>
    <x v="9"/>
    <x v="1"/>
    <d v="2025-02-26T00:00:00"/>
    <x v="0"/>
    <x v="0"/>
    <n v="311.70999999999998"/>
    <n v="311.70999999999998"/>
    <s v="OOOT-Other/Sales"/>
    <x v="0"/>
    <s v="FCA FIAT CHRYSLER AUTOMOVEIS BRASIL-749856"/>
    <s v="APTIV MANUFATURA E SERVICOS DE DIST-1063176"/>
    <s v="Solicitado por Cicero Ferreira. Motivo: Item critico no cliente. Recuperado na Ordem de compra no. 004-2025"/>
    <s v="TRANSPORTADORA PITUTA"/>
    <s v="PTA-00214097"/>
    <s v="35850461 ;"/>
    <s v="27;"/>
    <s v=";"/>
    <s v="Aptiv"/>
    <x v="0"/>
    <s v="aniger.f.martins@aptiv.com"/>
    <s v="2025-02-28T06:27:45.26"/>
    <s v="2025-02-28T06:59:51.00"/>
    <s v="SA"/>
    <s v="Closed Recovered"/>
    <s v="0"/>
    <s v=""/>
    <s v="0"/>
    <s v=""/>
    <s v="10012"/>
    <s v="Q11"/>
    <s v=""/>
    <s v=""/>
    <s v="Recoverable"/>
    <s v=""/>
    <s v="1557.35"/>
    <s v=""/>
    <s v="AV. AVELINO RIBEIRO 900"/>
    <s v="PARAISOPOLIS"/>
    <s v="1063176"/>
    <s v="BR"/>
    <s v="SA"/>
    <s v="MG"/>
    <s v="37660-000"/>
    <s v="AVENIDA CONTORNO 3455"/>
    <s v="BETIM"/>
    <s v="749856"/>
    <s v="BR"/>
    <s v="SA"/>
    <s v="MG"/>
    <s v="32669-900"/>
    <s v="SPS"/>
    <s v="Approved"/>
    <s v="Edilson, Geraldo"/>
    <s v="2025-02-28T06:59:51.00"/>
    <s v="0"/>
    <s v=""/>
    <s v=""/>
    <s v=""/>
    <s v="Aptiv"/>
    <s v=""/>
    <s v="Email Quote"/>
    <s v=""/>
    <s v=""/>
    <s v=""/>
    <s v="0 Days 0 Hr 32 Min "/>
    <s v="500"/>
    <s v="Approved -  ;; Approved -  ;; Challenged - atualizar para recuperado ;"/>
    <s v="311.71"/>
    <s v="311.71"/>
    <s v=";"/>
    <s v=";"/>
    <s v=";"/>
    <s v="BR"/>
    <s v="Projeção"/>
    <s v="BRL"/>
    <s v=""/>
    <s v=""/>
    <s v=""/>
    <s v="Solicitado por Cicero Ferreira. Motivo: Item critico no cliente. Recuperado na Ordem de compra no. 004-2025"/>
    <s v="0.20015212"/>
    <s v=""/>
    <s v=""/>
    <s v=""/>
    <s v="0"/>
    <s v=""/>
    <s v=""/>
    <s v=""/>
    <s v=""/>
    <s v="217616996"/>
    <s v=""/>
    <s v=""/>
    <s v=""/>
    <s v="No"/>
    <s v=""/>
    <s v="No"/>
    <s v="$ 0 - 500"/>
    <s v=""/>
    <s v="OOOT-Other/Sales"/>
    <s v="Inbound Premium"/>
    <s v="Aptiv"/>
    <s v="Approved After Shipment"/>
    <s v=""/>
    <s v=""/>
    <s v="FIAT"/>
    <s v="2"/>
    <s v="26"/>
    <s v=""/>
    <s v="APTIV PLC"/>
    <s v=""/>
  </r>
  <r>
    <n v="187180"/>
    <x v="9"/>
    <x v="1"/>
    <d v="2025-02-26T00:00:00"/>
    <x v="0"/>
    <x v="1"/>
    <n v="311.70999999999998"/>
    <n v="311.70999999999998"/>
    <s v="OOOT-Other/Sales"/>
    <x v="0"/>
    <s v="FCA FIAT CHRYSLER AUTOMOVEIS BRASIL-749856"/>
    <s v="APTIV MANUFATURA E SERVICOS DE DIST-1063176"/>
    <s v="Solicitado Por Cicero Ferreira.Motivo: baixa cobertura no cliente.Recuperado na Ordem de compra no. 004-2025"/>
    <s v="TRANSPORTADORA PITUTA"/>
    <s v="PTA-00214100"/>
    <s v="35850461 ;"/>
    <s v="27;"/>
    <s v=";"/>
    <s v="Aptiv"/>
    <x v="0"/>
    <s v="aniger.f.martins@aptiv.com"/>
    <s v="2025-02-28T06:28:45.40"/>
    <s v="2025-02-28T07:01:34.00"/>
    <s v="SA"/>
    <s v="Closed Recovered"/>
    <s v="0"/>
    <s v=""/>
    <s v="0"/>
    <s v=""/>
    <s v="10012"/>
    <s v="Q11"/>
    <s v=""/>
    <s v=""/>
    <s v="Recoverable"/>
    <s v=""/>
    <s v="1557.35"/>
    <s v=""/>
    <s v="AV. AVELINO RIBEIRO 900"/>
    <s v="PARAISOPOLIS"/>
    <s v="1063176"/>
    <s v="BR"/>
    <s v="SA"/>
    <s v="MG"/>
    <s v="37660-000"/>
    <s v="AVENIDA CONTORNO 3455"/>
    <s v="BETIM"/>
    <s v="749856"/>
    <s v="BR"/>
    <s v="SA"/>
    <s v="MG"/>
    <s v="32669-900"/>
    <s v="SPS"/>
    <s v="Approved"/>
    <s v="Edilson, Geraldo"/>
    <s v="2025-02-28T07:01:34.00"/>
    <s v="0"/>
    <s v=""/>
    <s v=""/>
    <s v=""/>
    <s v="Aptiv"/>
    <s v=""/>
    <s v="Email Quote"/>
    <s v=""/>
    <s v=""/>
    <s v=""/>
    <s v="0 Days 0 Hr 32 Min "/>
    <s v="500"/>
    <s v="Approved -  ;; Approved -  ;; Challenged - atualizar para recuperado ;"/>
    <s v="311.71"/>
    <s v="311.71"/>
    <s v=";"/>
    <s v=";"/>
    <s v=";"/>
    <s v="BR"/>
    <s v="projeção"/>
    <s v="BRL"/>
    <s v=""/>
    <s v=""/>
    <s v=""/>
    <s v="Solicitado Por Cicero Ferreira.Motivo: baixa cobertura no cliente.Recuperado na Ordem de compra no. 004-2025"/>
    <s v="0.20015212"/>
    <s v=""/>
    <s v=""/>
    <s v=""/>
    <s v="0"/>
    <s v=""/>
    <s v=""/>
    <s v=""/>
    <s v=""/>
    <s v="217616996"/>
    <s v=""/>
    <s v=""/>
    <s v=""/>
    <s v="No"/>
    <s v=""/>
    <s v="No"/>
    <s v="$ 0 - 500"/>
    <s v=""/>
    <s v="OOOT-Other/Sales"/>
    <s v="Outbound Premium"/>
    <s v="Aptiv"/>
    <s v="Approved After Shipment"/>
    <s v=""/>
    <s v=""/>
    <s v="FIAT"/>
    <s v="2"/>
    <s v="26"/>
    <s v=""/>
    <s v="APTIV PLC"/>
    <s v=""/>
  </r>
  <r>
    <n v="187190"/>
    <x v="9"/>
    <x v="1"/>
    <d v="2025-02-26T00:00:00"/>
    <x v="0"/>
    <x v="1"/>
    <n v="311.70999999999998"/>
    <n v="311.70999999999998"/>
    <s v="OOOT-Other/Sales"/>
    <x v="0"/>
    <s v="FCA FIAT CHRYSLER AUTOMOVEIS BRASIL-7049121"/>
    <s v="APTIV MANUFATURA E SERVICOS DE DIST-1063176"/>
    <s v="Solicitado por Cicero Ferreira . Motivo: Item critico no cliente . "/>
    <s v="TRANSPORTADORA PITUTA"/>
    <s v="PTA-00214099"/>
    <s v="35850461 ;"/>
    <s v="27;"/>
    <s v=";"/>
    <s v="Aptiv"/>
    <x v="0"/>
    <s v="aniger.f.martins@aptiv.com"/>
    <s v="2025-02-28T06:29:11.40"/>
    <s v="2025-02-28T07:00:45.00"/>
    <s v="SA"/>
    <s v="Closed Recovered"/>
    <s v="0"/>
    <s v=""/>
    <s v="0"/>
    <s v=""/>
    <s v="10012"/>
    <s v="Q11"/>
    <s v=""/>
    <s v=""/>
    <s v="Recoverable"/>
    <s v=""/>
    <s v="1557.35"/>
    <s v=""/>
    <s v="AV. AVELINO RIBEIRO 900"/>
    <s v="PARAISOPOLIS"/>
    <s v="1063176"/>
    <s v="BR"/>
    <s v="SA"/>
    <s v="MG"/>
    <s v="37660-000"/>
    <s v="AV. CONTORNO 3455"/>
    <s v="BETIM"/>
    <s v="7049121"/>
    <s v="BR"/>
    <s v="SA"/>
    <s v="MG"/>
    <s v="32669-900"/>
    <s v="SPS"/>
    <s v="Approved"/>
    <s v="Edilson, Geraldo"/>
    <s v="2025-02-28T07:00:45.00"/>
    <s v="0"/>
    <s v=""/>
    <s v=""/>
    <s v=""/>
    <s v="Aptiv"/>
    <s v=""/>
    <s v="Email Quote"/>
    <s v=""/>
    <s v=""/>
    <s v=""/>
    <s v="0 Days 0 Hr 31 Min "/>
    <s v="500"/>
    <s v="Approved -  ;; Approved -  ;; Challenged - atualizar para recuperado ;"/>
    <s v="311.71"/>
    <s v="311.71"/>
    <s v=";"/>
    <s v=";"/>
    <s v=";"/>
    <s v="BR"/>
    <s v="Projecao"/>
    <s v="BRL"/>
    <s v=""/>
    <s v=""/>
    <s v=""/>
    <s v="Solicitado por Cicero Ferreira . Motivo: Item critico no cliente . "/>
    <s v="0.20015212"/>
    <s v=""/>
    <s v=""/>
    <s v=""/>
    <s v="0"/>
    <s v=""/>
    <s v=""/>
    <s v=""/>
    <s v=""/>
    <s v="217616996"/>
    <s v="491321882"/>
    <s v=""/>
    <s v=""/>
    <s v="No"/>
    <s v=""/>
    <s v="No"/>
    <s v="$ 0 - 500"/>
    <s v=""/>
    <s v="OOOT-Other/Sales"/>
    <s v="Outbound Premium"/>
    <s v="Aptiv"/>
    <s v="Approved After Shipment"/>
    <s v=""/>
    <s v=""/>
    <s v="FIAT"/>
    <s v="2"/>
    <s v="26"/>
    <s v=""/>
    <s v="APTIV PLC"/>
    <s v="STELLANTIS N.V."/>
  </r>
  <r>
    <n v="187540"/>
    <x v="9"/>
    <x v="1"/>
    <d v="2025-02-27T00:00:00"/>
    <x v="0"/>
    <x v="1"/>
    <n v="311.70999999999998"/>
    <n v="311.70999999999998"/>
    <s v="OOOT-Other/Sales"/>
    <x v="0"/>
    <s v="FCA FIAT CHRYSLER AUTOMOVEIS BRASIL-749856"/>
    <s v="APTIV MANUFATURA E SERVICOS DE DIST-1063176"/>
    <s v="Solicitado por Cicero Ferreira. Motivo: Item critico no cliente.Recuperado na Ordem de compra no. 004-2025"/>
    <s v="TRANSPORTADORA PITUTA"/>
    <s v="PTA-00214098"/>
    <s v="35850462 ;"/>
    <s v="27;"/>
    <s v=";"/>
    <s v="Aptiv"/>
    <x v="0"/>
    <s v="aniger.f.martins@aptiv.com"/>
    <s v="2025-02-28T06:30:00.87"/>
    <s v="2025-02-28T07:00:19.00"/>
    <s v="SA"/>
    <s v="Closed Recovered"/>
    <s v="0"/>
    <s v=""/>
    <s v="0"/>
    <s v=""/>
    <s v="10012"/>
    <s v="Q11"/>
    <s v=""/>
    <s v=""/>
    <s v="Recoverable"/>
    <s v=""/>
    <s v="1557.35"/>
    <s v=""/>
    <s v="AV. AVELINO RIBEIRO 900"/>
    <s v="PARAISOPOLIS"/>
    <s v="1063176"/>
    <s v="BR"/>
    <s v="SA"/>
    <s v="MG"/>
    <s v="37660-000"/>
    <s v="AVENIDA CONTORNO 3455"/>
    <s v="BETIM"/>
    <s v="749856"/>
    <s v="BR"/>
    <s v="SA"/>
    <s v="MG"/>
    <s v="32669-900"/>
    <s v="SPS"/>
    <s v="Approved"/>
    <s v="Edilson, Geraldo"/>
    <s v="2025-02-28T07:00:19.00"/>
    <s v="0"/>
    <s v=""/>
    <s v=""/>
    <s v=""/>
    <s v="Aptiv"/>
    <s v=""/>
    <s v="Email Quote"/>
    <s v=""/>
    <s v=""/>
    <s v=""/>
    <s v="0 Days 0 Hr 30 Min "/>
    <s v="500"/>
    <s v="Approved -  ;; Approved -  ;; Challenged - corrigir para recuperado ;"/>
    <s v="311.71"/>
    <s v="311.71"/>
    <s v=";"/>
    <s v=";"/>
    <s v=";"/>
    <s v="BR"/>
    <s v="projecao"/>
    <s v="BRL"/>
    <s v=""/>
    <s v=""/>
    <s v=""/>
    <s v="Solicitado por Cicero Ferreira. Motivo: Item critico no cliente.Recuperado na Ordem de compra no. 004-2025"/>
    <s v="0.20015212"/>
    <s v=""/>
    <s v=""/>
    <s v=""/>
    <s v="0"/>
    <s v=""/>
    <s v=""/>
    <s v=""/>
    <s v=""/>
    <s v="217616996"/>
    <s v=""/>
    <s v=""/>
    <s v=""/>
    <s v="No"/>
    <s v=""/>
    <s v="No"/>
    <s v="$ 0 - 500"/>
    <s v=""/>
    <s v="OOOT-Other/Sales"/>
    <s v="Outbound Premium"/>
    <s v="Aptiv"/>
    <s v="Approved After Shipment"/>
    <s v=""/>
    <s v=""/>
    <s v="FIAT"/>
    <s v="2"/>
    <s v="27"/>
    <s v=""/>
    <s v="APTIV PLC"/>
    <s v=""/>
  </r>
  <r>
    <n v="187824"/>
    <x v="2"/>
    <x v="0"/>
    <d v="2025-02-28T00:00:00"/>
    <x v="0"/>
    <x v="0"/>
    <n v="59.83"/>
    <n v="59.83"/>
    <s v="OOOT-Other/Sales"/>
    <x v="0"/>
    <s v="APTIV MANUFATURA E SERVICOS DE-724381"/>
    <s v="SERENDIPITY ELECTRONICS-749804"/>
    <s v="Material para atender montagem de peças de P&amp;A John Deee"/>
    <s v="DHL Express SA"/>
    <s v="PTA-00213911"/>
    <s v="12196881;"/>
    <s v="212;"/>
    <s v="9.07;"/>
    <s v="Aptiv"/>
    <x v="0"/>
    <s v="marcia.p.torres@aptiv.com"/>
    <s v="2025-02-28T11:02:31.44"/>
    <s v="2025-02-28T06:08:34.90"/>
    <s v="SA"/>
    <s v="Closed Recovered"/>
    <s v="0"/>
    <s v=""/>
    <s v="59.83"/>
    <s v=""/>
    <s v="10012"/>
    <s v="Q11"/>
    <s v=""/>
    <s v="59.83"/>
    <s v="Non-Recoverable"/>
    <s v=""/>
    <s v="59.83"/>
    <s v="USD"/>
    <s v="152 E MAIN ST"/>
    <s v="HUNTINGTON"/>
    <s v="749804"/>
    <s v="US"/>
    <s v="NA"/>
    <s v="NY"/>
    <s v="11743-2958"/>
    <s v="AVENIDA AVELINO RIBEIRO, 900"/>
    <s v="PARAISOPOLIS"/>
    <s v="724381"/>
    <s v="BR"/>
    <s v="SA"/>
    <s v="MG"/>
    <s v="37660-000"/>
    <s v="SPS"/>
    <s v="Approved"/>
    <s v="Edilson, Geraldo"/>
    <s v="2025-02-28T11:27:35.00"/>
    <s v="0"/>
    <s v="DHL Express SA"/>
    <s v="3091070824"/>
    <s v=""/>
    <s v="Aptiv"/>
    <s v=""/>
    <s v="Invoice"/>
    <s v="Invoice"/>
    <s v=""/>
    <s v=""/>
    <s v="0 Days 0 Hr 25 Min "/>
    <s v="500"/>
    <s v="Approved -  ;; Approved -  ;"/>
    <s v="59.83"/>
    <s v="59.83"/>
    <s v=";"/>
    <s v="19x19x9;"/>
    <s v=";"/>
    <s v="BR"/>
    <s v="AFTERMARKET"/>
    <s v="USD"/>
    <s v=""/>
    <s v=""/>
    <s v="Kg"/>
    <s v="Material para atender montagem de peças de P&amp;A John Deee"/>
    <s v="1"/>
    <s v="1"/>
    <s v=""/>
    <s v=""/>
    <s v="0"/>
    <s v=""/>
    <s v=""/>
    <s v=""/>
    <s v=""/>
    <s v=""/>
    <s v=""/>
    <s v=""/>
    <s v=""/>
    <s v="No"/>
    <s v=""/>
    <s v="No"/>
    <s v="$ 0 - 500"/>
    <s v="$ 0 - 500"/>
    <s v="OOOT-Other/Sales"/>
    <s v="Inbound Premium"/>
    <s v="Aptiv"/>
    <s v="Approved Day Of Shipment"/>
    <s v="Recuperado na Ordem de compra no. 004-2025"/>
    <s v=""/>
    <s v="JOHN DEERE"/>
    <s v="2"/>
    <s v="28"/>
    <s v=""/>
    <s v=""/>
    <s v=""/>
  </r>
  <r>
    <n v="187831"/>
    <x v="3"/>
    <x v="0"/>
    <d v="2025-02-28T00:00:00"/>
    <x v="0"/>
    <x v="0"/>
    <n v="35.97"/>
    <n v="35.97"/>
    <s v="E1P-Prototypes/Samples"/>
    <x v="2"/>
    <s v="APTIV MANUFATURA E SERVICOS DE-733223"/>
    <s v="SERENDIPITY ELECTRONICS-749804"/>
    <s v="Parts for sales from protoypes pieces. Freigth included in the piece price. waiting for pov "/>
    <s v="DHL Express SA"/>
    <s v="PTA-00214102"/>
    <s v="35905062;"/>
    <s v=";"/>
    <s v=";"/>
    <s v="Aptiv"/>
    <x v="0"/>
    <s v="Stefany.Tressoldi@aptiv.com"/>
    <s v="2025-02-28T11:44:26.70"/>
    <s v="2025-02-28T07:01:34.00"/>
    <s v="SA"/>
    <s v="Open"/>
    <s v="0"/>
    <s v=""/>
    <s v="35.97"/>
    <s v=""/>
    <s v="10012"/>
    <s v="Q11"/>
    <s v=""/>
    <s v="35.97"/>
    <s v="Recoverable"/>
    <s v=""/>
    <s v="35.97"/>
    <s v="USD"/>
    <s v="152 E MAIN ST"/>
    <s v="HUNTINGTON"/>
    <s v="749804"/>
    <s v="US"/>
    <s v="NA"/>
    <s v="NY"/>
    <s v="11743-2958"/>
    <s v="AVENIDA AVELINO RIBEIRO, 900"/>
    <s v="PARAISOPOLIS"/>
    <s v="733223"/>
    <s v="BR"/>
    <s v="SA"/>
    <s v="MG"/>
    <s v="37660-000"/>
    <s v="SPS"/>
    <s v="Approved"/>
    <s v="Edilson, Geraldo"/>
    <s v="2025-02-28T07:01:34.00"/>
    <s v="0"/>
    <s v=""/>
    <s v=""/>
    <s v=""/>
    <s v="Aptiv"/>
    <s v=""/>
    <s v="Invoice"/>
    <s v="Invoice"/>
    <s v=""/>
    <s v=""/>
    <s v="0 Days 7 Hr 17 Min "/>
    <s v="500"/>
    <s v="Approved -  ;; Approved -  ;"/>
    <s v="35.97"/>
    <s v="35.97"/>
    <s v=";"/>
    <s v=";"/>
    <s v=";"/>
    <s v="BR"/>
    <s v="TUCANO"/>
    <s v="USD"/>
    <s v=""/>
    <s v=""/>
    <s v=""/>
    <s v="DPP79633 "/>
    <s v="1"/>
    <s v="1"/>
    <s v=""/>
    <s v=""/>
    <s v="0"/>
    <s v=""/>
    <s v=""/>
    <s v=""/>
    <s v=""/>
    <s v=""/>
    <s v=""/>
    <s v=""/>
    <s v=""/>
    <s v="No"/>
    <s v=""/>
    <s v="No"/>
    <s v="$ 0 - 500"/>
    <s v="$ 0 - 500"/>
    <s v="E1P-Prototypes/Samples"/>
    <s v="Inbound Premium"/>
    <s v="Aptiv"/>
    <s v="Approved Day Of Shipment"/>
    <s v=""/>
    <s v=""/>
    <s v="JOHN DEERE"/>
    <s v="2"/>
    <s v="28"/>
    <s v=""/>
    <s v=""/>
    <s v=""/>
  </r>
  <r>
    <n v="187832"/>
    <x v="3"/>
    <x v="0"/>
    <d v="2025-02-28T00:00:00"/>
    <x v="0"/>
    <x v="0"/>
    <n v="83.52"/>
    <n v="83.52"/>
    <s v="E1P-Prototypes/Samples"/>
    <x v="2"/>
    <s v="APTIV MANUFATURA E SERVICOS DE-733223"/>
    <s v="MSSL WIRING SYSTEM INC-734857"/>
    <s v="Parts for sales from protoypes pieces. Freigth included in the piece price. waiting for pov"/>
    <s v="DHL Express SA"/>
    <s v="PTA-00214101"/>
    <s v="13724907;"/>
    <s v=";"/>
    <s v=";"/>
    <s v="Aptiv"/>
    <x v="0"/>
    <s v="Stefany.Tressoldi@aptiv.com"/>
    <s v="2025-02-28T11:47:06.52"/>
    <s v="2025-02-28T07:01:33.00"/>
    <s v="SA"/>
    <s v="Open"/>
    <s v="0"/>
    <s v=""/>
    <s v="0"/>
    <s v=""/>
    <s v="10012"/>
    <s v="Q11"/>
    <s v=""/>
    <s v=""/>
    <s v="Recoverable"/>
    <s v=""/>
    <s v="83.52"/>
    <s v=""/>
    <s v="7 ZANE GREY ST STE A"/>
    <s v="EL PASO"/>
    <s v="734857"/>
    <s v="US"/>
    <s v="NA"/>
    <s v="TX"/>
    <s v="79906-5214"/>
    <s v="AVENIDA AVELINO RIBEIRO, 900"/>
    <s v="PARAISOPOLIS"/>
    <s v="733223"/>
    <s v="BR"/>
    <s v="SA"/>
    <s v="MG"/>
    <s v="37660-000"/>
    <s v="SPS"/>
    <s v="Approved"/>
    <s v="Edilson, Geraldo"/>
    <s v="2025-02-28T07:01:33.00"/>
    <s v="0"/>
    <s v=""/>
    <s v=""/>
    <s v=""/>
    <s v="Aptiv"/>
    <s v=""/>
    <s v="Invoice"/>
    <s v="Invoice"/>
    <s v=""/>
    <s v=""/>
    <s v="0 Days 7 Hr 14 Min "/>
    <s v="500"/>
    <s v="Approved -  ;; Approved -  ;"/>
    <s v="83.52"/>
    <s v="83.52"/>
    <s v=";"/>
    <s v=";"/>
    <s v=";"/>
    <s v="BR"/>
    <s v="TUCANO"/>
    <s v="USD"/>
    <s v=""/>
    <s v=""/>
    <s v=""/>
    <s v="DPP79193 "/>
    <s v="1"/>
    <s v=""/>
    <s v=""/>
    <s v=""/>
    <s v="0"/>
    <s v=""/>
    <s v=""/>
    <s v=""/>
    <s v=""/>
    <s v=""/>
    <s v=""/>
    <s v=""/>
    <s v=""/>
    <s v="No"/>
    <s v=""/>
    <s v="No"/>
    <s v="$ 0 - 500"/>
    <s v=""/>
    <s v="E1P-Prototypes/Samples"/>
    <s v="Inbound Premium"/>
    <s v="Aptiv"/>
    <s v="Approved Day Of Shipment"/>
    <s v=""/>
    <s v=""/>
    <s v="JOHN DEERE"/>
    <s v="2"/>
    <s v="28"/>
    <s v=""/>
    <s v=""/>
    <s v=""/>
  </r>
  <r>
    <n v="187835"/>
    <x v="3"/>
    <x v="0"/>
    <d v="2025-02-28T00:00:00"/>
    <x v="0"/>
    <x v="0"/>
    <n v="66.430000000000007"/>
    <n v="66.430000000000007"/>
    <s v="E1P-Prototypes/Samples"/>
    <x v="2"/>
    <s v="APTIV MANUFATURA E SERVICOS DE-733223"/>
    <s v="DONGGUAN MOLEX INTERCONNECT CO., LT-1012079"/>
    <s v="Parts for sales from protoypes pieces. Freigth included in the piece price. waiting for pov"/>
    <s v="DHL Express SA"/>
    <s v="PTA-00214104"/>
    <s v="PE640027;"/>
    <s v=";"/>
    <s v=";"/>
    <s v="Aptiv"/>
    <x v="0"/>
    <s v="Stefany.Tressoldi@aptiv.com"/>
    <s v="2025-02-28T11:57:46.33"/>
    <s v="2025-02-28T07:01:45.00"/>
    <s v="SA"/>
    <s v="Open"/>
    <s v="0"/>
    <s v=""/>
    <s v="0"/>
    <s v=""/>
    <s v="10012"/>
    <s v="Q11"/>
    <s v=""/>
    <s v=""/>
    <s v="Recoverable"/>
    <s v=""/>
    <s v="66.43"/>
    <s v=""/>
    <s v="NO.19, MING HUA ROAD"/>
    <s v="DONGGUAN"/>
    <s v="1012079"/>
    <s v="CN"/>
    <s v="AP"/>
    <s v="44"/>
    <s v="523298"/>
    <s v="AVENIDA AVELINO RIBEIRO, 900"/>
    <s v="PARAISOPOLIS"/>
    <s v="733223"/>
    <s v="BR"/>
    <s v="SA"/>
    <s v="MG"/>
    <s v="37660-000"/>
    <s v="SPS"/>
    <s v="Approved"/>
    <s v="Edilson, Geraldo"/>
    <s v="2025-02-28T07:01:45.00"/>
    <s v="0"/>
    <s v=""/>
    <s v=""/>
    <s v=""/>
    <s v="Aptiv"/>
    <s v=""/>
    <s v="Invoice"/>
    <s v="Invoice"/>
    <s v=""/>
    <s v=""/>
    <s v="0 Days 7 Hr 3 Min "/>
    <s v="500"/>
    <s v="Approved -  ;; Approved -  ;"/>
    <s v="66.43"/>
    <s v="66.43"/>
    <s v=";"/>
    <s v=";"/>
    <s v=";"/>
    <s v="BR"/>
    <s v="TUCANO"/>
    <s v="USD"/>
    <s v=""/>
    <s v=""/>
    <s v=""/>
    <s v="DPP79054 "/>
    <s v="1"/>
    <s v=""/>
    <s v=""/>
    <s v=""/>
    <s v="0"/>
    <s v=""/>
    <s v=""/>
    <s v=""/>
    <s v=""/>
    <s v="726761322"/>
    <s v=""/>
    <s v=""/>
    <s v=""/>
    <s v="No"/>
    <s v=""/>
    <s v="No"/>
    <s v="$ 0 - 500"/>
    <s v=""/>
    <s v="E1P-Prototypes/Samples"/>
    <s v="Inbound Premium"/>
    <s v="Aptiv"/>
    <s v="Approved Day Of Shipment"/>
    <s v=""/>
    <s v=""/>
    <s v="JOHN DEERE"/>
    <s v="2"/>
    <s v="28"/>
    <s v=""/>
    <s v="MOLEX FOREIGN HOLDINGS, L.P."/>
    <s v=""/>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r>
    <m/>
    <x v="17"/>
    <x v="6"/>
    <m/>
    <x v="3"/>
    <x v="2"/>
    <m/>
    <m/>
    <m/>
    <x v="3"/>
    <m/>
    <m/>
    <m/>
    <m/>
    <m/>
    <m/>
    <m/>
    <m/>
    <m/>
    <x v="1"/>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68CEA0-D72C-4C95-AABD-10C7E65C28AD}" name="Tabela dinâmica1" cacheId="8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8" rowHeaderCaption="Reason">
  <location ref="A2:C19" firstHeaderRow="0" firstDataRow="1" firstDataCol="1"/>
  <pivotFields count="13">
    <pivotField numFmtId="17" showAll="0"/>
    <pivotField axis="axisRow" showAll="0" sortType="descending">
      <items count="20">
        <item x="4"/>
        <item x="15"/>
        <item x="7"/>
        <item x="13"/>
        <item x="9"/>
        <item x="0"/>
        <item m="1" x="18"/>
        <item m="1" x="17"/>
        <item x="11"/>
        <item x="12"/>
        <item x="6"/>
        <item x="5"/>
        <item x="10"/>
        <item x="1"/>
        <item x="3"/>
        <item x="14"/>
        <item x="2"/>
        <item m="1" x="1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dataField="1" numFmtId="164" showAll="0"/>
    <pivotField numFmtId="164" showAll="0"/>
    <pivotField dataField="1" numFmtId="10" showAll="0"/>
    <pivotField showAll="0"/>
    <pivotField showAll="0"/>
  </pivotFields>
  <rowFields count="1">
    <field x="1"/>
  </rowFields>
  <rowItems count="17">
    <i>
      <x v="13"/>
    </i>
    <i>
      <x v="2"/>
    </i>
    <i>
      <x v="14"/>
    </i>
    <i>
      <x v="18"/>
    </i>
    <i>
      <x v="11"/>
    </i>
    <i>
      <x v="5"/>
    </i>
    <i>
      <x v="16"/>
    </i>
    <i>
      <x v="9"/>
    </i>
    <i>
      <x v="4"/>
    </i>
    <i>
      <x v="3"/>
    </i>
    <i>
      <x v="1"/>
    </i>
    <i>
      <x v="8"/>
    </i>
    <i>
      <x v="10"/>
    </i>
    <i>
      <x v="15"/>
    </i>
    <i>
      <x/>
    </i>
    <i>
      <x v="12"/>
    </i>
    <i t="grand">
      <x/>
    </i>
  </rowItems>
  <colFields count="1">
    <field x="-2"/>
  </colFields>
  <colItems count="2">
    <i>
      <x/>
    </i>
    <i i="1">
      <x v="1"/>
    </i>
  </colItems>
  <dataFields count="2">
    <dataField name="Total $" fld="8" baseField="0" baseItem="0" numFmtId="164"/>
    <dataField name="%" fld="10" baseField="0" baseItem="0" numFmtId="9"/>
  </dataFields>
  <formats count="27">
    <format dxfId="777">
      <pivotArea outline="0" collapsedLevelsAreSubtotals="1" fieldPosition="0">
        <references count="1">
          <reference field="4294967294" count="1" selected="0">
            <x v="0"/>
          </reference>
        </references>
      </pivotArea>
    </format>
    <format dxfId="776">
      <pivotArea outline="0" collapsedLevelsAreSubtotals="1" fieldPosition="0">
        <references count="1">
          <reference field="4294967294" count="1" selected="0">
            <x v="1"/>
          </reference>
        </references>
      </pivotArea>
    </format>
    <format dxfId="775">
      <pivotArea collapsedLevelsAreSubtotals="1" fieldPosition="0">
        <references count="2">
          <reference field="4294967294" count="1" selected="0">
            <x v="1"/>
          </reference>
          <reference field="1" count="0"/>
        </references>
      </pivotArea>
    </format>
    <format dxfId="774">
      <pivotArea type="all" dataOnly="0" outline="0" fieldPosition="0"/>
    </format>
    <format dxfId="773">
      <pivotArea outline="0" collapsedLevelsAreSubtotals="1" fieldPosition="0"/>
    </format>
    <format dxfId="772">
      <pivotArea field="1" type="button" dataOnly="0" labelOnly="1" outline="0" axis="axisRow" fieldPosition="0"/>
    </format>
    <format dxfId="771">
      <pivotArea dataOnly="0" labelOnly="1" fieldPosition="0">
        <references count="1">
          <reference field="1" count="0"/>
        </references>
      </pivotArea>
    </format>
    <format dxfId="770">
      <pivotArea dataOnly="0" labelOnly="1" grandRow="1" outline="0" fieldPosition="0"/>
    </format>
    <format dxfId="769">
      <pivotArea dataOnly="0" labelOnly="1" outline="0" fieldPosition="0">
        <references count="1">
          <reference field="4294967294" count="2">
            <x v="0"/>
            <x v="1"/>
          </reference>
        </references>
      </pivotArea>
    </format>
    <format dxfId="768">
      <pivotArea type="all" dataOnly="0" outline="0" fieldPosition="0"/>
    </format>
    <format dxfId="767">
      <pivotArea outline="0" collapsedLevelsAreSubtotals="1" fieldPosition="0"/>
    </format>
    <format dxfId="766">
      <pivotArea field="1" type="button" dataOnly="0" labelOnly="1" outline="0" axis="axisRow" fieldPosition="0"/>
    </format>
    <format dxfId="765">
      <pivotArea dataOnly="0" labelOnly="1" fieldPosition="0">
        <references count="1">
          <reference field="1" count="0"/>
        </references>
      </pivotArea>
    </format>
    <format dxfId="764">
      <pivotArea dataOnly="0" labelOnly="1" grandRow="1" outline="0" fieldPosition="0"/>
    </format>
    <format dxfId="763">
      <pivotArea dataOnly="0" labelOnly="1" outline="0" fieldPosition="0">
        <references count="1">
          <reference field="4294967294" count="2">
            <x v="0"/>
            <x v="1"/>
          </reference>
        </references>
      </pivotArea>
    </format>
    <format dxfId="762">
      <pivotArea type="all" dataOnly="0" outline="0" fieldPosition="0"/>
    </format>
    <format dxfId="761">
      <pivotArea outline="0" collapsedLevelsAreSubtotals="1" fieldPosition="0"/>
    </format>
    <format dxfId="760">
      <pivotArea field="1" type="button" dataOnly="0" labelOnly="1" outline="0" axis="axisRow" fieldPosition="0"/>
    </format>
    <format dxfId="759">
      <pivotArea dataOnly="0" labelOnly="1" fieldPosition="0">
        <references count="1">
          <reference field="1" count="0"/>
        </references>
      </pivotArea>
    </format>
    <format dxfId="758">
      <pivotArea dataOnly="0" labelOnly="1" grandRow="1" outline="0" fieldPosition="0"/>
    </format>
    <format dxfId="757">
      <pivotArea dataOnly="0" labelOnly="1" outline="0" fieldPosition="0">
        <references count="1">
          <reference field="4294967294" count="2">
            <x v="0"/>
            <x v="1"/>
          </reference>
        </references>
      </pivotArea>
    </format>
    <format dxfId="756">
      <pivotArea type="all" dataOnly="0" outline="0" fieldPosition="0"/>
    </format>
    <format dxfId="755">
      <pivotArea outline="0" collapsedLevelsAreSubtotals="1" fieldPosition="0"/>
    </format>
    <format dxfId="754">
      <pivotArea field="1" type="button" dataOnly="0" labelOnly="1" outline="0" axis="axisRow" fieldPosition="0"/>
    </format>
    <format dxfId="753">
      <pivotArea dataOnly="0" labelOnly="1" fieldPosition="0">
        <references count="1">
          <reference field="1" count="0"/>
        </references>
      </pivotArea>
    </format>
    <format dxfId="752">
      <pivotArea dataOnly="0" labelOnly="1" grandRow="1" outline="0" fieldPosition="0"/>
    </format>
    <format dxfId="75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3F9B5-713F-49D4-AE5D-B3E9153F8574}" name="Tabela dinâmica2" cacheId="8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eason">
  <location ref="N3:Q47" firstHeaderRow="0" firstDataRow="1" firstDataCol="2"/>
  <pivotFields count="13">
    <pivotField showAll="0"/>
    <pivotField axis="axisRow" outline="0" showAll="0" sortType="descending" defaultSubtotal="0">
      <items count="27">
        <item x="5"/>
        <item x="4"/>
        <item x="8"/>
        <item x="2"/>
        <item x="3"/>
        <item m="1" x="24"/>
        <item x="6"/>
        <item m="1" x="25"/>
        <item x="10"/>
        <item x="1"/>
        <item m="1" x="23"/>
        <item x="11"/>
        <item x="7"/>
        <item x="9"/>
        <item m="1" x="26"/>
        <item x="22"/>
        <item x="12"/>
        <item x="13"/>
        <item x="0"/>
        <item x="14"/>
        <item x="15"/>
        <item x="16"/>
        <item x="17"/>
        <item x="18"/>
        <item x="19"/>
        <item x="20"/>
        <item x="21"/>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showAll="0"/>
    <pivotField showAll="0"/>
    <pivotField showAll="0"/>
    <pivotField showAll="0"/>
    <pivotField showAll="0"/>
    <pivotField showAll="0"/>
    <pivotField dataField="1" showAll="0"/>
    <pivotField showAll="0"/>
    <pivotField dataField="1" showAll="0"/>
    <pivotField showAll="0"/>
    <pivotField axis="axisRow" outline="0" showAll="0" insertBlankRow="1">
      <items count="5">
        <item x="0"/>
        <item x="2"/>
        <item x="1"/>
        <item h="1" sd="0" x="3"/>
        <item t="default"/>
      </items>
    </pivotField>
  </pivotFields>
  <rowFields count="2">
    <field x="12"/>
    <field x="1"/>
  </rowFields>
  <rowItems count="44">
    <i>
      <x/>
      <x v="2"/>
    </i>
    <i r="1">
      <x v="17"/>
    </i>
    <i r="1">
      <x v="1"/>
    </i>
    <i r="1">
      <x v="9"/>
    </i>
    <i r="1">
      <x v="18"/>
    </i>
    <i r="1">
      <x v="22"/>
    </i>
    <i r="1">
      <x/>
    </i>
    <i r="1">
      <x v="3"/>
    </i>
    <i r="1">
      <x v="6"/>
    </i>
    <i r="1">
      <x v="12"/>
    </i>
    <i r="1">
      <x v="13"/>
    </i>
    <i r="1">
      <x v="20"/>
    </i>
    <i r="1">
      <x v="8"/>
    </i>
    <i t="default">
      <x/>
    </i>
    <i t="blank">
      <x/>
    </i>
    <i>
      <x v="1"/>
      <x v="25"/>
    </i>
    <i r="1">
      <x v="19"/>
    </i>
    <i r="1">
      <x v="2"/>
    </i>
    <i r="1">
      <x v="6"/>
    </i>
    <i r="1">
      <x v="18"/>
    </i>
    <i r="1">
      <x v="1"/>
    </i>
    <i r="1">
      <x v="20"/>
    </i>
    <i r="1">
      <x v="11"/>
    </i>
    <i r="1">
      <x v="9"/>
    </i>
    <i r="1">
      <x v="4"/>
    </i>
    <i r="1">
      <x v="3"/>
    </i>
    <i t="default">
      <x v="1"/>
    </i>
    <i t="blank">
      <x v="1"/>
    </i>
    <i>
      <x v="2"/>
      <x v="4"/>
    </i>
    <i r="1">
      <x v="6"/>
    </i>
    <i r="1">
      <x v="11"/>
    </i>
    <i r="1">
      <x v="12"/>
    </i>
    <i r="1">
      <x v="3"/>
    </i>
    <i r="1">
      <x v="8"/>
    </i>
    <i r="1">
      <x v="24"/>
    </i>
    <i r="1">
      <x v="26"/>
    </i>
    <i r="1">
      <x/>
    </i>
    <i r="1">
      <x v="9"/>
    </i>
    <i r="1">
      <x v="23"/>
    </i>
    <i r="1">
      <x v="16"/>
    </i>
    <i r="1">
      <x v="21"/>
    </i>
    <i t="default">
      <x v="2"/>
    </i>
    <i t="blank">
      <x v="2"/>
    </i>
    <i t="grand">
      <x/>
    </i>
  </rowItems>
  <colFields count="1">
    <field x="-2"/>
  </colFields>
  <colItems count="2">
    <i>
      <x/>
    </i>
    <i i="1">
      <x v="1"/>
    </i>
  </colItems>
  <dataFields count="2">
    <dataField name="Total $" fld="8" baseField="0" baseItem="0" numFmtId="164"/>
    <dataField name="%" fld="10" baseField="0" baseItem="0" numFmtId="172"/>
  </dataFields>
  <formats count="8">
    <format dxfId="738">
      <pivotArea type="all" dataOnly="0" outline="0" fieldPosition="0"/>
    </format>
    <format dxfId="737">
      <pivotArea outline="0" collapsedLevelsAreSubtotals="1" fieldPosition="0"/>
    </format>
    <format dxfId="736">
      <pivotArea field="1" type="button" dataOnly="0" labelOnly="1" outline="0" axis="axisRow" fieldPosition="1"/>
    </format>
    <format dxfId="735">
      <pivotArea dataOnly="0" labelOnly="1" fieldPosition="0">
        <references count="1">
          <reference field="1" count="0"/>
        </references>
      </pivotArea>
    </format>
    <format dxfId="734">
      <pivotArea dataOnly="0" labelOnly="1" grandRow="1" outline="0" fieldPosition="0"/>
    </format>
    <format dxfId="733">
      <pivotArea dataOnly="0" labelOnly="1" outline="0" fieldPosition="0">
        <references count="1">
          <reference field="4294967294" count="2">
            <x v="0"/>
            <x v="1"/>
          </reference>
        </references>
      </pivotArea>
    </format>
    <format dxfId="732">
      <pivotArea outline="0" collapsedLevelsAreSubtotals="1" fieldPosition="0">
        <references count="1">
          <reference field="4294967294" count="1" selected="0">
            <x v="0"/>
          </reference>
        </references>
      </pivotArea>
    </format>
    <format dxfId="73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9959D-503B-41C4-9A3A-25B0797088C9}" name="Tabela dinâmica1" cacheId="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eason">
  <location ref="A2:C13" firstHeaderRow="0" firstDataRow="1" firstDataCol="1"/>
  <pivotFields count="95">
    <pivotField showAll="0"/>
    <pivotField axis="axisRow" showAll="0">
      <items count="52">
        <item m="1" x="28"/>
        <item m="1" x="17"/>
        <item m="1" x="48"/>
        <item x="10"/>
        <item m="1" x="49"/>
        <item m="1" x="50"/>
        <item x="3"/>
        <item m="1" x="45"/>
        <item m="1" x="46"/>
        <item m="1" x="47"/>
        <item m="1" x="23"/>
        <item m="1" x="26"/>
        <item m="1" x="20"/>
        <item m="1" x="22"/>
        <item m="1" x="21"/>
        <item m="1" x="15"/>
        <item x="1"/>
        <item x="2"/>
        <item m="1" x="36"/>
        <item m="1" x="34"/>
        <item x="6"/>
        <item m="1" x="37"/>
        <item m="1" x="29"/>
        <item x="9"/>
        <item m="1" x="25"/>
        <item m="1" x="16"/>
        <item m="1" x="19"/>
        <item x="7"/>
        <item m="1" x="24"/>
        <item m="1" x="18"/>
        <item m="1" x="39"/>
        <item m="1" x="35"/>
        <item x="11"/>
        <item h="1" x="14"/>
        <item m="1" x="27"/>
        <item m="1" x="38"/>
        <item x="12"/>
        <item m="1" x="40"/>
        <item m="1" x="30"/>
        <item m="1" x="31"/>
        <item m="1" x="32"/>
        <item m="1" x="41"/>
        <item x="5"/>
        <item m="1" x="42"/>
        <item m="1" x="33"/>
        <item m="1" x="43"/>
        <item m="1" x="44"/>
        <item h="1" x="0"/>
        <item h="1" x="4"/>
        <item h="1" x="8"/>
        <item h="1" x="13"/>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3"/>
    </i>
    <i>
      <x v="6"/>
    </i>
    <i>
      <x v="16"/>
    </i>
    <i>
      <x v="17"/>
    </i>
    <i>
      <x v="20"/>
    </i>
    <i>
      <x v="23"/>
    </i>
    <i>
      <x v="27"/>
    </i>
    <i>
      <x v="32"/>
    </i>
    <i>
      <x v="36"/>
    </i>
    <i>
      <x v="42"/>
    </i>
    <i t="grand">
      <x/>
    </i>
  </rowItems>
  <colFields count="1">
    <field x="-2"/>
  </colFields>
  <colItems count="2">
    <i>
      <x/>
    </i>
    <i i="1">
      <x v="1"/>
    </i>
  </colItems>
  <dataFields count="2">
    <dataField name="Total $" fld="8" baseField="1" baseItem="12" numFmtId="177"/>
    <dataField name="%" fld="10" baseField="1" baseItem="0" numFmtId="172"/>
  </dataFields>
  <formats count="12">
    <format dxfId="750">
      <pivotArea type="all" dataOnly="0" outline="0" fieldPosition="0"/>
    </format>
    <format dxfId="749">
      <pivotArea outline="0" collapsedLevelsAreSubtotals="1" fieldPosition="0"/>
    </format>
    <format dxfId="748">
      <pivotArea field="1" type="button" dataOnly="0" labelOnly="1" outline="0" axis="axisRow" fieldPosition="0"/>
    </format>
    <format dxfId="747">
      <pivotArea dataOnly="0" labelOnly="1" fieldPosition="0">
        <references count="1">
          <reference field="1" count="0"/>
        </references>
      </pivotArea>
    </format>
    <format dxfId="746">
      <pivotArea dataOnly="0" labelOnly="1" grandRow="1" outline="0" fieldPosition="0"/>
    </format>
    <format dxfId="745">
      <pivotArea dataOnly="0" labelOnly="1" outline="0" fieldPosition="0">
        <references count="1">
          <reference field="4294967294" count="2">
            <x v="0"/>
            <x v="1"/>
          </reference>
        </references>
      </pivotArea>
    </format>
    <format dxfId="744">
      <pivotArea type="all" dataOnly="0" outline="0" fieldPosition="0"/>
    </format>
    <format dxfId="743">
      <pivotArea outline="0" collapsedLevelsAreSubtotals="1" fieldPosition="0"/>
    </format>
    <format dxfId="742">
      <pivotArea field="1" type="button" dataOnly="0" labelOnly="1" outline="0" axis="axisRow" fieldPosition="0"/>
    </format>
    <format dxfId="741">
      <pivotArea dataOnly="0" labelOnly="1" fieldPosition="0">
        <references count="1">
          <reference field="1" count="0"/>
        </references>
      </pivotArea>
    </format>
    <format dxfId="740">
      <pivotArea dataOnly="0" labelOnly="1" grandRow="1" outline="0" fieldPosition="0"/>
    </format>
    <format dxfId="73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0F95F-DCB2-4051-92DF-AB82F116CF77}" name="Tabela dinâmica3"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Shipment type">
  <location ref="G8:H10" firstHeaderRow="1" firstDataRow="1" firstDataCol="1" rowPageCount="3" colPageCount="1"/>
  <pivotFields count="110">
    <pivotField showAll="0"/>
    <pivotField showAll="0"/>
    <pivotField showAll="0"/>
    <pivotField showAll="0"/>
    <pivotField axis="axisPage" multipleItemSelectionAllowed="1" showAll="0">
      <items count="5">
        <item x="2"/>
        <item h="1" x="0"/>
        <item h="1" x="1"/>
        <item h="1" x="3"/>
        <item t="default"/>
      </items>
    </pivotField>
    <pivotField axis="axisRow"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axis="axisPage" multipleItemSelectionAllowed="1" showAll="0">
      <items count="8">
        <item h="1" x="0"/>
        <item x="2"/>
        <item x="1"/>
        <item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pageFields count="3">
    <pageField fld="4" hier="-1"/>
    <pageField fld="9" hier="-1"/>
    <pageField fld="19" hier="-1"/>
  </pageFields>
  <dataFields count="1">
    <dataField name="Soma de Actual cost $USD" fld="6" baseField="5" baseItem="0" numFmtId="165"/>
  </dataFields>
  <formats count="27">
    <format dxfId="653">
      <pivotArea type="all" dataOnly="0" outline="0" fieldPosition="0"/>
    </format>
    <format dxfId="652">
      <pivotArea dataOnly="0" labelOnly="1" fieldPosition="0">
        <references count="1">
          <reference field="5" count="0"/>
        </references>
      </pivotArea>
    </format>
    <format dxfId="651">
      <pivotArea outline="0" fieldPosition="0">
        <references count="1">
          <reference field="4294967294" count="1">
            <x v="0"/>
          </reference>
        </references>
      </pivotArea>
    </format>
    <format dxfId="650">
      <pivotArea type="all" dataOnly="0" outline="0" fieldPosition="0"/>
    </format>
    <format dxfId="649">
      <pivotArea outline="0" collapsedLevelsAreSubtotals="1" fieldPosition="0"/>
    </format>
    <format dxfId="648">
      <pivotArea field="5" type="button" dataOnly="0" labelOnly="1" outline="0" axis="axisRow" fieldPosition="0"/>
    </format>
    <format dxfId="647">
      <pivotArea dataOnly="0" labelOnly="1" fieldPosition="0">
        <references count="1">
          <reference field="5" count="1">
            <x v="0"/>
          </reference>
        </references>
      </pivotArea>
    </format>
    <format dxfId="646">
      <pivotArea dataOnly="0" labelOnly="1" grandRow="1" outline="0" fieldPosition="0"/>
    </format>
    <format dxfId="645">
      <pivotArea dataOnly="0" labelOnly="1" outline="0" axis="axisValues" fieldPosition="0"/>
    </format>
    <format dxfId="644">
      <pivotArea type="all" dataOnly="0" outline="0" fieldPosition="0"/>
    </format>
    <format dxfId="643">
      <pivotArea outline="0" collapsedLevelsAreSubtotals="1" fieldPosition="0"/>
    </format>
    <format dxfId="642">
      <pivotArea field="5" type="button" dataOnly="0" labelOnly="1" outline="0" axis="axisRow" fieldPosition="0"/>
    </format>
    <format dxfId="641">
      <pivotArea dataOnly="0" labelOnly="1" fieldPosition="0">
        <references count="1">
          <reference field="5" count="1">
            <x v="0"/>
          </reference>
        </references>
      </pivotArea>
    </format>
    <format dxfId="640">
      <pivotArea dataOnly="0" labelOnly="1" grandRow="1" outline="0" fieldPosition="0"/>
    </format>
    <format dxfId="639">
      <pivotArea dataOnly="0" labelOnly="1" outline="0" axis="axisValues" fieldPosition="0"/>
    </format>
    <format dxfId="638">
      <pivotArea type="all" dataOnly="0" outline="0" fieldPosition="0"/>
    </format>
    <format dxfId="637">
      <pivotArea outline="0" collapsedLevelsAreSubtotals="1" fieldPosition="0"/>
    </format>
    <format dxfId="636">
      <pivotArea field="5" type="button" dataOnly="0" labelOnly="1" outline="0" axis="axisRow" fieldPosition="0"/>
    </format>
    <format dxfId="635">
      <pivotArea dataOnly="0" labelOnly="1" fieldPosition="0">
        <references count="1">
          <reference field="5" count="1">
            <x v="0"/>
          </reference>
        </references>
      </pivotArea>
    </format>
    <format dxfId="634">
      <pivotArea dataOnly="0" labelOnly="1" grandRow="1" outline="0" fieldPosition="0"/>
    </format>
    <format dxfId="633">
      <pivotArea dataOnly="0" labelOnly="1" outline="0" axis="axisValues" fieldPosition="0"/>
    </format>
    <format dxfId="632">
      <pivotArea type="all" dataOnly="0" outline="0" fieldPosition="0"/>
    </format>
    <format dxfId="631">
      <pivotArea outline="0" collapsedLevelsAreSubtotals="1" fieldPosition="0"/>
    </format>
    <format dxfId="630">
      <pivotArea field="5" type="button" dataOnly="0" labelOnly="1" outline="0" axis="axisRow" fieldPosition="0"/>
    </format>
    <format dxfId="629">
      <pivotArea dataOnly="0" labelOnly="1" fieldPosition="0">
        <references count="1">
          <reference field="5" count="1">
            <x v="0"/>
          </reference>
        </references>
      </pivotArea>
    </format>
    <format dxfId="628">
      <pivotArea dataOnly="0" labelOnly="1" grandRow="1" outline="0" fieldPosition="0"/>
    </format>
    <format dxfId="6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ED26DB-58A2-4140-9BBB-FC2AC24CC046}" name="Tabela dinâmica6"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P8:Q9"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h="1" x="0"/>
        <item h="1"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
    <i t="grand">
      <x/>
    </i>
  </rowItems>
  <colItems count="1">
    <i/>
  </colItems>
  <pageFields count="3">
    <pageField fld="4" hier="-1"/>
    <pageField fld="9" hier="-1"/>
    <pageField fld="19" hier="-1"/>
  </pageFields>
  <dataFields count="1">
    <dataField name="Soma de Actual cost $USD" fld="6" baseField="1" baseItem="0" numFmtId="165"/>
  </dataFields>
  <formats count="27">
    <format dxfId="680">
      <pivotArea type="all" dataOnly="0" outline="0" fieldPosition="0"/>
    </format>
    <format dxfId="679">
      <pivotArea field="5" type="button" dataOnly="0" labelOnly="1" outline="0"/>
    </format>
    <format dxfId="678">
      <pivotArea outline="0" fieldPosition="0">
        <references count="1">
          <reference field="4294967294" count="1">
            <x v="0"/>
          </reference>
        </references>
      </pivotArea>
    </format>
    <format dxfId="677">
      <pivotArea type="all" dataOnly="0" outline="0" fieldPosition="0"/>
    </format>
    <format dxfId="676">
      <pivotArea outline="0" collapsedLevelsAreSubtotals="1" fieldPosition="0"/>
    </format>
    <format dxfId="675">
      <pivotArea field="1" type="button" dataOnly="0" labelOnly="1" outline="0" axis="axisRow" fieldPosition="0"/>
    </format>
    <format dxfId="674">
      <pivotArea dataOnly="0" labelOnly="1" fieldPosition="0">
        <references count="1">
          <reference field="1" count="1">
            <x v="3"/>
          </reference>
        </references>
      </pivotArea>
    </format>
    <format dxfId="673">
      <pivotArea dataOnly="0" labelOnly="1" grandRow="1" outline="0" fieldPosition="0"/>
    </format>
    <format dxfId="672">
      <pivotArea dataOnly="0" labelOnly="1" outline="0" axis="axisValues" fieldPosition="0"/>
    </format>
    <format dxfId="671">
      <pivotArea type="all" dataOnly="0" outline="0" fieldPosition="0"/>
    </format>
    <format dxfId="670">
      <pivotArea outline="0" collapsedLevelsAreSubtotals="1" fieldPosition="0"/>
    </format>
    <format dxfId="669">
      <pivotArea field="1" type="button" dataOnly="0" labelOnly="1" outline="0" axis="axisRow" fieldPosition="0"/>
    </format>
    <format dxfId="668">
      <pivotArea dataOnly="0" labelOnly="1" fieldPosition="0">
        <references count="1">
          <reference field="1" count="1">
            <x v="3"/>
          </reference>
        </references>
      </pivotArea>
    </format>
    <format dxfId="667">
      <pivotArea dataOnly="0" labelOnly="1" grandRow="1" outline="0" fieldPosition="0"/>
    </format>
    <format dxfId="666">
      <pivotArea dataOnly="0" labelOnly="1" outline="0" axis="axisValues" fieldPosition="0"/>
    </format>
    <format dxfId="665">
      <pivotArea type="all" dataOnly="0" outline="0" fieldPosition="0"/>
    </format>
    <format dxfId="664">
      <pivotArea outline="0" collapsedLevelsAreSubtotals="1" fieldPosition="0"/>
    </format>
    <format dxfId="663">
      <pivotArea field="1" type="button" dataOnly="0" labelOnly="1" outline="0" axis="axisRow" fieldPosition="0"/>
    </format>
    <format dxfId="662">
      <pivotArea dataOnly="0" labelOnly="1" fieldPosition="0">
        <references count="1">
          <reference field="1" count="1">
            <x v="3"/>
          </reference>
        </references>
      </pivotArea>
    </format>
    <format dxfId="661">
      <pivotArea dataOnly="0" labelOnly="1" grandRow="1" outline="0" fieldPosition="0"/>
    </format>
    <format dxfId="660">
      <pivotArea dataOnly="0" labelOnly="1" outline="0" axis="axisValues" fieldPosition="0"/>
    </format>
    <format dxfId="659">
      <pivotArea type="all" dataOnly="0" outline="0" fieldPosition="0"/>
    </format>
    <format dxfId="658">
      <pivotArea outline="0" collapsedLevelsAreSubtotals="1" fieldPosition="0"/>
    </format>
    <format dxfId="657">
      <pivotArea field="1" type="button" dataOnly="0" labelOnly="1" outline="0" axis="axisRow" fieldPosition="0"/>
    </format>
    <format dxfId="656">
      <pivotArea dataOnly="0" labelOnly="1" fieldPosition="0">
        <references count="1">
          <reference field="1" count="1">
            <x v="3"/>
          </reference>
        </references>
      </pivotArea>
    </format>
    <format dxfId="655">
      <pivotArea dataOnly="0" labelOnly="1" grandRow="1" outline="0" fieldPosition="0"/>
    </format>
    <format dxfId="6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C8D4E-6843-459C-B0B9-B5145AEC1E14}" name="Tabela dinâmica5"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M8:N10"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h="1" x="0"/>
        <item h="1"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x="0"/>
        <item h="1"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05"/>
    </i>
    <i t="grand">
      <x/>
    </i>
  </rowItems>
  <colItems count="1">
    <i/>
  </colItems>
  <pageFields count="3">
    <pageField fld="4" hier="-1"/>
    <pageField fld="9" hier="-1"/>
    <pageField fld="19" hier="-1"/>
  </pageFields>
  <dataFields count="1">
    <dataField name="Soma de Actual cost $USD" fld="6" baseField="1" baseItem="0" numFmtId="165"/>
  </dataFields>
  <formats count="27">
    <format dxfId="707">
      <pivotArea type="all" dataOnly="0" outline="0" fieldPosition="0"/>
    </format>
    <format dxfId="706">
      <pivotArea field="5" type="button" dataOnly="0" labelOnly="1" outline="0"/>
    </format>
    <format dxfId="705">
      <pivotArea outline="0" fieldPosition="0">
        <references count="1">
          <reference field="4294967294" count="1">
            <x v="0"/>
          </reference>
        </references>
      </pivotArea>
    </format>
    <format dxfId="704">
      <pivotArea type="all" dataOnly="0" outline="0" fieldPosition="0"/>
    </format>
    <format dxfId="703">
      <pivotArea outline="0" collapsedLevelsAreSubtotals="1" fieldPosition="0"/>
    </format>
    <format dxfId="702">
      <pivotArea field="1" type="button" dataOnly="0" labelOnly="1" outline="0" axis="axisRow" fieldPosition="0"/>
    </format>
    <format dxfId="701">
      <pivotArea dataOnly="0" labelOnly="1" fieldPosition="0">
        <references count="1">
          <reference field="1" count="3">
            <x v="2"/>
            <x v="4"/>
            <x v="10"/>
          </reference>
        </references>
      </pivotArea>
    </format>
    <format dxfId="700">
      <pivotArea dataOnly="0" labelOnly="1" grandRow="1" outline="0" fieldPosition="0"/>
    </format>
    <format dxfId="699">
      <pivotArea dataOnly="0" labelOnly="1" outline="0" axis="axisValues" fieldPosition="0"/>
    </format>
    <format dxfId="698">
      <pivotArea type="all" dataOnly="0" outline="0" fieldPosition="0"/>
    </format>
    <format dxfId="697">
      <pivotArea outline="0" collapsedLevelsAreSubtotals="1" fieldPosition="0"/>
    </format>
    <format dxfId="696">
      <pivotArea field="1" type="button" dataOnly="0" labelOnly="1" outline="0" axis="axisRow" fieldPosition="0"/>
    </format>
    <format dxfId="695">
      <pivotArea dataOnly="0" labelOnly="1" fieldPosition="0">
        <references count="1">
          <reference field="1" count="3">
            <x v="2"/>
            <x v="4"/>
            <x v="10"/>
          </reference>
        </references>
      </pivotArea>
    </format>
    <format dxfId="694">
      <pivotArea dataOnly="0" labelOnly="1" grandRow="1" outline="0" fieldPosition="0"/>
    </format>
    <format dxfId="693">
      <pivotArea dataOnly="0" labelOnly="1" outline="0" axis="axisValues" fieldPosition="0"/>
    </format>
    <format dxfId="692">
      <pivotArea type="all" dataOnly="0" outline="0" fieldPosition="0"/>
    </format>
    <format dxfId="691">
      <pivotArea outline="0" collapsedLevelsAreSubtotals="1" fieldPosition="0"/>
    </format>
    <format dxfId="690">
      <pivotArea field="1" type="button" dataOnly="0" labelOnly="1" outline="0" axis="axisRow" fieldPosition="0"/>
    </format>
    <format dxfId="689">
      <pivotArea dataOnly="0" labelOnly="1" fieldPosition="0">
        <references count="1">
          <reference field="1" count="3">
            <x v="2"/>
            <x v="4"/>
            <x v="10"/>
          </reference>
        </references>
      </pivotArea>
    </format>
    <format dxfId="688">
      <pivotArea dataOnly="0" labelOnly="1" grandRow="1" outline="0" fieldPosition="0"/>
    </format>
    <format dxfId="687">
      <pivotArea dataOnly="0" labelOnly="1" outline="0" axis="axisValues" fieldPosition="0"/>
    </format>
    <format dxfId="686">
      <pivotArea type="all" dataOnly="0" outline="0" fieldPosition="0"/>
    </format>
    <format dxfId="685">
      <pivotArea outline="0" collapsedLevelsAreSubtotals="1" fieldPosition="0"/>
    </format>
    <format dxfId="684">
      <pivotArea field="1" type="button" dataOnly="0" labelOnly="1" outline="0" axis="axisRow" fieldPosition="0"/>
    </format>
    <format dxfId="683">
      <pivotArea dataOnly="0" labelOnly="1" fieldPosition="0">
        <references count="1">
          <reference field="1" count="3">
            <x v="2"/>
            <x v="4"/>
            <x v="10"/>
          </reference>
        </references>
      </pivotArea>
    </format>
    <format dxfId="682">
      <pivotArea dataOnly="0" labelOnly="1" grandRow="1" outline="0" fieldPosition="0"/>
    </format>
    <format dxfId="6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DC9F98-406D-43CF-ACEA-670DF5A6E5C1}" name="Tabela dinâmica4"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J8:K11"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h="1" x="0"/>
        <item h="1"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h="1" x="2"/>
        <item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95"/>
    </i>
    <i>
      <x v="53"/>
    </i>
    <i t="grand">
      <x/>
    </i>
  </rowItems>
  <colItems count="1">
    <i/>
  </colItems>
  <pageFields count="3">
    <pageField fld="4" hier="-1"/>
    <pageField fld="9" hier="-1"/>
    <pageField fld="19" hier="-1"/>
  </pageFields>
  <dataFields count="1">
    <dataField name="Soma de Actual cost $USD" fld="6" baseField="1" baseItem="0" numFmtId="165"/>
  </dataFields>
  <formats count="23">
    <format dxfId="730">
      <pivotArea type="all" dataOnly="0" outline="0" fieldPosition="0"/>
    </format>
    <format dxfId="729">
      <pivotArea field="5" type="button" dataOnly="0" labelOnly="1" outline="0"/>
    </format>
    <format dxfId="728">
      <pivotArea outline="0" fieldPosition="0">
        <references count="1">
          <reference field="4294967294" count="1">
            <x v="0"/>
          </reference>
        </references>
      </pivotArea>
    </format>
    <format dxfId="727">
      <pivotArea type="all" dataOnly="0" outline="0" fieldPosition="0"/>
    </format>
    <format dxfId="726">
      <pivotArea outline="0" collapsedLevelsAreSubtotals="1" fieldPosition="0"/>
    </format>
    <format dxfId="725">
      <pivotArea field="1" type="button" dataOnly="0" labelOnly="1" outline="0" axis="axisRow" fieldPosition="0"/>
    </format>
    <format dxfId="724">
      <pivotArea dataOnly="0" labelOnly="1" grandRow="1" outline="0" fieldPosition="0"/>
    </format>
    <format dxfId="723">
      <pivotArea dataOnly="0" labelOnly="1" outline="0" axis="axisValues" fieldPosition="0"/>
    </format>
    <format dxfId="722">
      <pivotArea type="all" dataOnly="0" outline="0" fieldPosition="0"/>
    </format>
    <format dxfId="721">
      <pivotArea outline="0" collapsedLevelsAreSubtotals="1" fieldPosition="0"/>
    </format>
    <format dxfId="720">
      <pivotArea field="1" type="button" dataOnly="0" labelOnly="1" outline="0" axis="axisRow" fieldPosition="0"/>
    </format>
    <format dxfId="719">
      <pivotArea dataOnly="0" labelOnly="1" grandRow="1" outline="0" fieldPosition="0"/>
    </format>
    <format dxfId="718">
      <pivotArea dataOnly="0" labelOnly="1" outline="0" axis="axisValues" fieldPosition="0"/>
    </format>
    <format dxfId="717">
      <pivotArea type="all" dataOnly="0" outline="0" fieldPosition="0"/>
    </format>
    <format dxfId="716">
      <pivotArea outline="0" collapsedLevelsAreSubtotals="1" fieldPosition="0"/>
    </format>
    <format dxfId="715">
      <pivotArea field="1" type="button" dataOnly="0" labelOnly="1" outline="0" axis="axisRow" fieldPosition="0"/>
    </format>
    <format dxfId="714">
      <pivotArea dataOnly="0" labelOnly="1" grandRow="1" outline="0" fieldPosition="0"/>
    </format>
    <format dxfId="713">
      <pivotArea dataOnly="0" labelOnly="1" outline="0" axis="axisValues" fieldPosition="0"/>
    </format>
    <format dxfId="712">
      <pivotArea type="all" dataOnly="0" outline="0" fieldPosition="0"/>
    </format>
    <format dxfId="711">
      <pivotArea outline="0" collapsedLevelsAreSubtotals="1" fieldPosition="0"/>
    </format>
    <format dxfId="710">
      <pivotArea field="1" type="button" dataOnly="0" labelOnly="1" outline="0" axis="axisRow" fieldPosition="0"/>
    </format>
    <format dxfId="709">
      <pivotArea dataOnly="0" labelOnly="1" grandRow="1" outline="0" fieldPosition="0"/>
    </format>
    <format dxfId="7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882787-92E8-4F5F-BEC4-62CDCDEAD190}" name="Tabela dinâmica3"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Shipment type">
  <location ref="G8:H11" firstHeaderRow="1" firstDataRow="1" firstDataCol="1" rowPageCount="3" colPageCount="1"/>
  <pivotFields count="110">
    <pivotField showAll="0"/>
    <pivotField showAll="0"/>
    <pivotField showAll="0"/>
    <pivotField showAll="0"/>
    <pivotField axis="axisPage" multipleItemSelectionAllowed="1" showAll="0">
      <items count="5">
        <item h="1" x="2"/>
        <item x="0"/>
        <item h="1" x="1"/>
        <item h="1" x="3"/>
        <item t="default"/>
      </items>
    </pivotField>
    <pivotField axis="axisRow" showAll="0">
      <items count="4">
        <item x="0"/>
        <item x="1"/>
        <item h="1" x="2"/>
        <item t="default"/>
      </items>
    </pivotField>
    <pivotField dataField="1" showAll="0"/>
    <pivotField showAll="0"/>
    <pivotField showAll="0"/>
    <pivotField axis="axisPage" multipleItemSelectionAllowed="1" showAll="0">
      <items count="8">
        <item h="1" x="0"/>
        <item x="2"/>
        <item x="1"/>
        <item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pageFields count="3">
    <pageField fld="4" hier="-1"/>
    <pageField fld="9" hier="-1"/>
    <pageField fld="19" hier="-1"/>
  </pageFields>
  <dataFields count="1">
    <dataField name="Soma de Actual cost $USD" fld="6" baseField="5" baseItem="0" numFmtId="165"/>
  </dataFields>
  <formats count="27">
    <format dxfId="549">
      <pivotArea type="all" dataOnly="0" outline="0" fieldPosition="0"/>
    </format>
    <format dxfId="548">
      <pivotArea dataOnly="0" labelOnly="1" fieldPosition="0">
        <references count="1">
          <reference field="5" count="0"/>
        </references>
      </pivotArea>
    </format>
    <format dxfId="547">
      <pivotArea outline="0" fieldPosition="0">
        <references count="1">
          <reference field="4294967294" count="1">
            <x v="0"/>
          </reference>
        </references>
      </pivotArea>
    </format>
    <format dxfId="546">
      <pivotArea type="all" dataOnly="0" outline="0" fieldPosition="0"/>
    </format>
    <format dxfId="545">
      <pivotArea outline="0" collapsedLevelsAreSubtotals="1" fieldPosition="0"/>
    </format>
    <format dxfId="544">
      <pivotArea field="5" type="button" dataOnly="0" labelOnly="1" outline="0" axis="axisRow" fieldPosition="0"/>
    </format>
    <format dxfId="543">
      <pivotArea dataOnly="0" labelOnly="1" fieldPosition="0">
        <references count="1">
          <reference field="5" count="1">
            <x v="0"/>
          </reference>
        </references>
      </pivotArea>
    </format>
    <format dxfId="542">
      <pivotArea dataOnly="0" labelOnly="1" grandRow="1" outline="0" fieldPosition="0"/>
    </format>
    <format dxfId="541">
      <pivotArea dataOnly="0" labelOnly="1" outline="0" axis="axisValues" fieldPosition="0"/>
    </format>
    <format dxfId="540">
      <pivotArea type="all" dataOnly="0" outline="0" fieldPosition="0"/>
    </format>
    <format dxfId="539">
      <pivotArea outline="0" collapsedLevelsAreSubtotals="1" fieldPosition="0"/>
    </format>
    <format dxfId="538">
      <pivotArea field="5" type="button" dataOnly="0" labelOnly="1" outline="0" axis="axisRow" fieldPosition="0"/>
    </format>
    <format dxfId="537">
      <pivotArea dataOnly="0" labelOnly="1" fieldPosition="0">
        <references count="1">
          <reference field="5" count="1">
            <x v="0"/>
          </reference>
        </references>
      </pivotArea>
    </format>
    <format dxfId="536">
      <pivotArea dataOnly="0" labelOnly="1" grandRow="1" outline="0" fieldPosition="0"/>
    </format>
    <format dxfId="535">
      <pivotArea dataOnly="0" labelOnly="1" outline="0" axis="axisValues" fieldPosition="0"/>
    </format>
    <format dxfId="534">
      <pivotArea type="all" dataOnly="0" outline="0" fieldPosition="0"/>
    </format>
    <format dxfId="533">
      <pivotArea outline="0" collapsedLevelsAreSubtotals="1" fieldPosition="0"/>
    </format>
    <format dxfId="532">
      <pivotArea field="5" type="button" dataOnly="0" labelOnly="1" outline="0" axis="axisRow" fieldPosition="0"/>
    </format>
    <format dxfId="531">
      <pivotArea dataOnly="0" labelOnly="1" fieldPosition="0">
        <references count="1">
          <reference field="5" count="1">
            <x v="0"/>
          </reference>
        </references>
      </pivotArea>
    </format>
    <format dxfId="530">
      <pivotArea dataOnly="0" labelOnly="1" grandRow="1" outline="0" fieldPosition="0"/>
    </format>
    <format dxfId="529">
      <pivotArea dataOnly="0" labelOnly="1" outline="0" axis="axisValues" fieldPosition="0"/>
    </format>
    <format dxfId="528">
      <pivotArea type="all" dataOnly="0" outline="0" fieldPosition="0"/>
    </format>
    <format dxfId="527">
      <pivotArea outline="0" collapsedLevelsAreSubtotals="1" fieldPosition="0"/>
    </format>
    <format dxfId="526">
      <pivotArea field="5" type="button" dataOnly="0" labelOnly="1" outline="0" axis="axisRow" fieldPosition="0"/>
    </format>
    <format dxfId="525">
      <pivotArea dataOnly="0" labelOnly="1" fieldPosition="0">
        <references count="1">
          <reference field="5" count="1">
            <x v="0"/>
          </reference>
        </references>
      </pivotArea>
    </format>
    <format dxfId="524">
      <pivotArea dataOnly="0" labelOnly="1" grandRow="1" outline="0" fieldPosition="0"/>
    </format>
    <format dxfId="5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D6184B-891D-4153-A58A-E291B6C8DE54}" name="Tabela dinâmica4"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J8:K15"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h="1" x="2"/>
        <item x="0"/>
        <item h="1"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h="1" x="2"/>
        <item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v="2"/>
    </i>
    <i>
      <x v="53"/>
    </i>
    <i>
      <x v="7"/>
    </i>
    <i>
      <x v="12"/>
    </i>
    <i>
      <x v="58"/>
    </i>
    <i>
      <x v="18"/>
    </i>
    <i t="grand">
      <x/>
    </i>
  </rowItems>
  <colItems count="1">
    <i/>
  </colItems>
  <pageFields count="3">
    <pageField fld="4" hier="-1"/>
    <pageField fld="9" hier="-1"/>
    <pageField fld="19" hier="-1"/>
  </pageFields>
  <dataFields count="1">
    <dataField name="Soma de Actual cost $USD" fld="6" baseField="1" baseItem="0" numFmtId="165"/>
  </dataFields>
  <formats count="23">
    <format dxfId="572">
      <pivotArea type="all" dataOnly="0" outline="0" fieldPosition="0"/>
    </format>
    <format dxfId="571">
      <pivotArea field="5" type="button" dataOnly="0" labelOnly="1" outline="0"/>
    </format>
    <format dxfId="570">
      <pivotArea outline="0" fieldPosition="0">
        <references count="1">
          <reference field="4294967294" count="1">
            <x v="0"/>
          </reference>
        </references>
      </pivotArea>
    </format>
    <format dxfId="569">
      <pivotArea type="all" dataOnly="0" outline="0" fieldPosition="0"/>
    </format>
    <format dxfId="568">
      <pivotArea outline="0" collapsedLevelsAreSubtotals="1" fieldPosition="0"/>
    </format>
    <format dxfId="567">
      <pivotArea field="1" type="button" dataOnly="0" labelOnly="1" outline="0" axis="axisRow" fieldPosition="0"/>
    </format>
    <format dxfId="566">
      <pivotArea dataOnly="0" labelOnly="1" grandRow="1" outline="0" fieldPosition="0"/>
    </format>
    <format dxfId="565">
      <pivotArea dataOnly="0" labelOnly="1" outline="0" axis="axisValues" fieldPosition="0"/>
    </format>
    <format dxfId="564">
      <pivotArea type="all" dataOnly="0" outline="0" fieldPosition="0"/>
    </format>
    <format dxfId="563">
      <pivotArea outline="0" collapsedLevelsAreSubtotals="1" fieldPosition="0"/>
    </format>
    <format dxfId="562">
      <pivotArea field="1" type="button" dataOnly="0" labelOnly="1" outline="0" axis="axisRow" fieldPosition="0"/>
    </format>
    <format dxfId="561">
      <pivotArea dataOnly="0" labelOnly="1" grandRow="1" outline="0" fieldPosition="0"/>
    </format>
    <format dxfId="560">
      <pivotArea dataOnly="0" labelOnly="1" outline="0" axis="axisValues" fieldPosition="0"/>
    </format>
    <format dxfId="559">
      <pivotArea type="all" dataOnly="0" outline="0" fieldPosition="0"/>
    </format>
    <format dxfId="558">
      <pivotArea outline="0" collapsedLevelsAreSubtotals="1" fieldPosition="0"/>
    </format>
    <format dxfId="557">
      <pivotArea field="1" type="button" dataOnly="0" labelOnly="1" outline="0" axis="axisRow" fieldPosition="0"/>
    </format>
    <format dxfId="556">
      <pivotArea dataOnly="0" labelOnly="1" grandRow="1" outline="0" fieldPosition="0"/>
    </format>
    <format dxfId="555">
      <pivotArea dataOnly="0" labelOnly="1" outline="0" axis="axisValues" fieldPosition="0"/>
    </format>
    <format dxfId="554">
      <pivotArea type="all" dataOnly="0" outline="0" fieldPosition="0"/>
    </format>
    <format dxfId="553">
      <pivotArea outline="0" collapsedLevelsAreSubtotals="1" fieldPosition="0"/>
    </format>
    <format dxfId="552">
      <pivotArea field="1" type="button" dataOnly="0" labelOnly="1" outline="0" axis="axisRow" fieldPosition="0"/>
    </format>
    <format dxfId="551">
      <pivotArea dataOnly="0" labelOnly="1" grandRow="1" outline="0" fieldPosition="0"/>
    </format>
    <format dxfId="5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9D8972-2743-4299-9D0F-802147D8303D}" name="Tabela dinâmica5"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M8:N17"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h="1" x="2"/>
        <item x="0"/>
        <item h="1"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x="0"/>
        <item h="1"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102"/>
    </i>
    <i>
      <x v="58"/>
    </i>
    <i>
      <x v="7"/>
    </i>
    <i>
      <x v="2"/>
    </i>
    <i>
      <x v="107"/>
    </i>
    <i>
      <x v="104"/>
    </i>
    <i>
      <x v="106"/>
    </i>
    <i>
      <x v="103"/>
    </i>
    <i t="grand">
      <x/>
    </i>
  </rowItems>
  <colItems count="1">
    <i/>
  </colItems>
  <pageFields count="3">
    <pageField fld="4" hier="-1"/>
    <pageField fld="9" hier="-1"/>
    <pageField fld="19" hier="-1"/>
  </pageFields>
  <dataFields count="1">
    <dataField name="Soma de Actual cost $USD" fld="6" baseField="1" baseItem="0" numFmtId="165"/>
  </dataFields>
  <formats count="27">
    <format dxfId="599">
      <pivotArea type="all" dataOnly="0" outline="0" fieldPosition="0"/>
    </format>
    <format dxfId="598">
      <pivotArea field="5" type="button" dataOnly="0" labelOnly="1" outline="0"/>
    </format>
    <format dxfId="597">
      <pivotArea outline="0" fieldPosition="0">
        <references count="1">
          <reference field="4294967294" count="1">
            <x v="0"/>
          </reference>
        </references>
      </pivotArea>
    </format>
    <format dxfId="596">
      <pivotArea type="all" dataOnly="0" outline="0" fieldPosition="0"/>
    </format>
    <format dxfId="595">
      <pivotArea outline="0" collapsedLevelsAreSubtotals="1" fieldPosition="0"/>
    </format>
    <format dxfId="594">
      <pivotArea field="1" type="button" dataOnly="0" labelOnly="1" outline="0" axis="axisRow" fieldPosition="0"/>
    </format>
    <format dxfId="593">
      <pivotArea dataOnly="0" labelOnly="1" fieldPosition="0">
        <references count="1">
          <reference field="1" count="3">
            <x v="2"/>
            <x v="4"/>
            <x v="10"/>
          </reference>
        </references>
      </pivotArea>
    </format>
    <format dxfId="592">
      <pivotArea dataOnly="0" labelOnly="1" grandRow="1" outline="0" fieldPosition="0"/>
    </format>
    <format dxfId="591">
      <pivotArea dataOnly="0" labelOnly="1" outline="0" axis="axisValues" fieldPosition="0"/>
    </format>
    <format dxfId="590">
      <pivotArea type="all" dataOnly="0" outline="0" fieldPosition="0"/>
    </format>
    <format dxfId="589">
      <pivotArea outline="0" collapsedLevelsAreSubtotals="1" fieldPosition="0"/>
    </format>
    <format dxfId="588">
      <pivotArea field="1" type="button" dataOnly="0" labelOnly="1" outline="0" axis="axisRow" fieldPosition="0"/>
    </format>
    <format dxfId="587">
      <pivotArea dataOnly="0" labelOnly="1" fieldPosition="0">
        <references count="1">
          <reference field="1" count="3">
            <x v="2"/>
            <x v="4"/>
            <x v="10"/>
          </reference>
        </references>
      </pivotArea>
    </format>
    <format dxfId="586">
      <pivotArea dataOnly="0" labelOnly="1" grandRow="1" outline="0" fieldPosition="0"/>
    </format>
    <format dxfId="585">
      <pivotArea dataOnly="0" labelOnly="1" outline="0" axis="axisValues" fieldPosition="0"/>
    </format>
    <format dxfId="584">
      <pivotArea type="all" dataOnly="0" outline="0" fieldPosition="0"/>
    </format>
    <format dxfId="583">
      <pivotArea outline="0" collapsedLevelsAreSubtotals="1" fieldPosition="0"/>
    </format>
    <format dxfId="582">
      <pivotArea field="1" type="button" dataOnly="0" labelOnly="1" outline="0" axis="axisRow" fieldPosition="0"/>
    </format>
    <format dxfId="581">
      <pivotArea dataOnly="0" labelOnly="1" fieldPosition="0">
        <references count="1">
          <reference field="1" count="3">
            <x v="2"/>
            <x v="4"/>
            <x v="10"/>
          </reference>
        </references>
      </pivotArea>
    </format>
    <format dxfId="580">
      <pivotArea dataOnly="0" labelOnly="1" grandRow="1" outline="0" fieldPosition="0"/>
    </format>
    <format dxfId="579">
      <pivotArea dataOnly="0" labelOnly="1" outline="0" axis="axisValues" fieldPosition="0"/>
    </format>
    <format dxfId="578">
      <pivotArea type="all" dataOnly="0" outline="0" fieldPosition="0"/>
    </format>
    <format dxfId="577">
      <pivotArea outline="0" collapsedLevelsAreSubtotals="1" fieldPosition="0"/>
    </format>
    <format dxfId="576">
      <pivotArea field="1" type="button" dataOnly="0" labelOnly="1" outline="0" axis="axisRow" fieldPosition="0"/>
    </format>
    <format dxfId="575">
      <pivotArea dataOnly="0" labelOnly="1" fieldPosition="0">
        <references count="1">
          <reference field="1" count="3">
            <x v="2"/>
            <x v="4"/>
            <x v="10"/>
          </reference>
        </references>
      </pivotArea>
    </format>
    <format dxfId="574">
      <pivotArea dataOnly="0" labelOnly="1" grandRow="1" outline="0" fieldPosition="0"/>
    </format>
    <format dxfId="5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763D2A-E8FD-49AA-AD43-8121CC6F0B49}" name="Tabela dinâmica6"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P8:Q12"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h="1" x="2"/>
        <item x="0"/>
        <item h="1"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98"/>
    </i>
    <i>
      <x v="7"/>
    </i>
    <i>
      <x v="13"/>
    </i>
    <i t="grand">
      <x/>
    </i>
  </rowItems>
  <colItems count="1">
    <i/>
  </colItems>
  <pageFields count="3">
    <pageField fld="4" hier="-1"/>
    <pageField fld="9" hier="-1"/>
    <pageField fld="19" hier="-1"/>
  </pageFields>
  <dataFields count="1">
    <dataField name="Soma de Actual cost $USD" fld="6" baseField="1" baseItem="0" numFmtId="165"/>
  </dataFields>
  <formats count="27">
    <format dxfId="626">
      <pivotArea type="all" dataOnly="0" outline="0" fieldPosition="0"/>
    </format>
    <format dxfId="625">
      <pivotArea field="5" type="button" dataOnly="0" labelOnly="1" outline="0"/>
    </format>
    <format dxfId="624">
      <pivotArea outline="0" fieldPosition="0">
        <references count="1">
          <reference field="4294967294" count="1">
            <x v="0"/>
          </reference>
        </references>
      </pivotArea>
    </format>
    <format dxfId="623">
      <pivotArea type="all" dataOnly="0" outline="0" fieldPosition="0"/>
    </format>
    <format dxfId="622">
      <pivotArea outline="0" collapsedLevelsAreSubtotals="1" fieldPosition="0"/>
    </format>
    <format dxfId="621">
      <pivotArea field="1" type="button" dataOnly="0" labelOnly="1" outline="0" axis="axisRow" fieldPosition="0"/>
    </format>
    <format dxfId="620">
      <pivotArea dataOnly="0" labelOnly="1" fieldPosition="0">
        <references count="1">
          <reference field="1" count="1">
            <x v="3"/>
          </reference>
        </references>
      </pivotArea>
    </format>
    <format dxfId="619">
      <pivotArea dataOnly="0" labelOnly="1" grandRow="1" outline="0" fieldPosition="0"/>
    </format>
    <format dxfId="618">
      <pivotArea dataOnly="0" labelOnly="1" outline="0" axis="axisValues" fieldPosition="0"/>
    </format>
    <format dxfId="617">
      <pivotArea type="all" dataOnly="0" outline="0" fieldPosition="0"/>
    </format>
    <format dxfId="616">
      <pivotArea outline="0" collapsedLevelsAreSubtotals="1" fieldPosition="0"/>
    </format>
    <format dxfId="615">
      <pivotArea field="1" type="button" dataOnly="0" labelOnly="1" outline="0" axis="axisRow" fieldPosition="0"/>
    </format>
    <format dxfId="614">
      <pivotArea dataOnly="0" labelOnly="1" fieldPosition="0">
        <references count="1">
          <reference field="1" count="1">
            <x v="3"/>
          </reference>
        </references>
      </pivotArea>
    </format>
    <format dxfId="613">
      <pivotArea dataOnly="0" labelOnly="1" grandRow="1" outline="0" fieldPosition="0"/>
    </format>
    <format dxfId="612">
      <pivotArea dataOnly="0" labelOnly="1" outline="0" axis="axisValues" fieldPosition="0"/>
    </format>
    <format dxfId="611">
      <pivotArea type="all" dataOnly="0" outline="0" fieldPosition="0"/>
    </format>
    <format dxfId="610">
      <pivotArea outline="0" collapsedLevelsAreSubtotals="1" fieldPosition="0"/>
    </format>
    <format dxfId="609">
      <pivotArea field="1" type="button" dataOnly="0" labelOnly="1" outline="0" axis="axisRow" fieldPosition="0"/>
    </format>
    <format dxfId="608">
      <pivotArea dataOnly="0" labelOnly="1" fieldPosition="0">
        <references count="1">
          <reference field="1" count="1">
            <x v="3"/>
          </reference>
        </references>
      </pivotArea>
    </format>
    <format dxfId="607">
      <pivotArea dataOnly="0" labelOnly="1" grandRow="1" outline="0" fieldPosition="0"/>
    </format>
    <format dxfId="606">
      <pivotArea dataOnly="0" labelOnly="1" outline="0" axis="axisValues" fieldPosition="0"/>
    </format>
    <format dxfId="605">
      <pivotArea type="all" dataOnly="0" outline="0" fieldPosition="0"/>
    </format>
    <format dxfId="604">
      <pivotArea outline="0" collapsedLevelsAreSubtotals="1" fieldPosition="0"/>
    </format>
    <format dxfId="603">
      <pivotArea field="1" type="button" dataOnly="0" labelOnly="1" outline="0" axis="axisRow" fieldPosition="0"/>
    </format>
    <format dxfId="602">
      <pivotArea dataOnly="0" labelOnly="1" fieldPosition="0">
        <references count="1">
          <reference field="1" count="1">
            <x v="3"/>
          </reference>
        </references>
      </pivotArea>
    </format>
    <format dxfId="601">
      <pivotArea dataOnly="0" labelOnly="1" grandRow="1" outline="0" fieldPosition="0"/>
    </format>
    <format dxfId="6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723EA8-D81C-4F37-8C50-B0E21349A3D7}" name="Tabela dinâmica5"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M8:N10" firstHeaderRow="1" firstDataRow="1" firstDataCol="1" rowPageCount="3" colPageCount="1"/>
  <pivotFields count="110">
    <pivotField showAll="0"/>
    <pivotField axis="axisRow" showAll="0">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pivotField>
    <pivotField showAll="0"/>
    <pivotField showAll="0"/>
    <pivotField axis="axisPage" multipleItemSelectionAllowed="1" showAll="0">
      <items count="5">
        <item h="1" x="2"/>
        <item h="1" x="0"/>
        <item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x="0"/>
        <item h="1"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08"/>
    </i>
    <i t="grand">
      <x/>
    </i>
  </rowItems>
  <colItems count="1">
    <i/>
  </colItems>
  <pageFields count="3">
    <pageField fld="4" hier="-1"/>
    <pageField fld="9" hier="-1"/>
    <pageField fld="19" hier="-1"/>
  </pageFields>
  <dataFields count="1">
    <dataField name="Soma de Actual cost $USD" fld="6" baseField="1" baseItem="0" numFmtId="165"/>
  </dataFields>
  <formats count="27">
    <format dxfId="445">
      <pivotArea type="all" dataOnly="0" outline="0" fieldPosition="0"/>
    </format>
    <format dxfId="444">
      <pivotArea field="5" type="button" dataOnly="0" labelOnly="1" outline="0"/>
    </format>
    <format dxfId="443">
      <pivotArea outline="0" fieldPosition="0">
        <references count="1">
          <reference field="4294967294" count="1">
            <x v="0"/>
          </reference>
        </references>
      </pivotArea>
    </format>
    <format dxfId="442">
      <pivotArea type="all" dataOnly="0" outline="0" fieldPosition="0"/>
    </format>
    <format dxfId="441">
      <pivotArea outline="0" collapsedLevelsAreSubtotals="1" fieldPosition="0"/>
    </format>
    <format dxfId="440">
      <pivotArea field="1" type="button" dataOnly="0" labelOnly="1" outline="0" axis="axisRow" fieldPosition="0"/>
    </format>
    <format dxfId="439">
      <pivotArea dataOnly="0" labelOnly="1" fieldPosition="0">
        <references count="1">
          <reference field="1" count="3">
            <x v="2"/>
            <x v="4"/>
            <x v="10"/>
          </reference>
        </references>
      </pivotArea>
    </format>
    <format dxfId="438">
      <pivotArea dataOnly="0" labelOnly="1" grandRow="1" outline="0" fieldPosition="0"/>
    </format>
    <format dxfId="437">
      <pivotArea dataOnly="0" labelOnly="1" outline="0" axis="axisValues" fieldPosition="0"/>
    </format>
    <format dxfId="436">
      <pivotArea type="all" dataOnly="0" outline="0" fieldPosition="0"/>
    </format>
    <format dxfId="435">
      <pivotArea outline="0" collapsedLevelsAreSubtotals="1" fieldPosition="0"/>
    </format>
    <format dxfId="434">
      <pivotArea field="1" type="button" dataOnly="0" labelOnly="1" outline="0" axis="axisRow" fieldPosition="0"/>
    </format>
    <format dxfId="433">
      <pivotArea dataOnly="0" labelOnly="1" fieldPosition="0">
        <references count="1">
          <reference field="1" count="3">
            <x v="2"/>
            <x v="4"/>
            <x v="10"/>
          </reference>
        </references>
      </pivotArea>
    </format>
    <format dxfId="432">
      <pivotArea dataOnly="0" labelOnly="1" grandRow="1" outline="0" fieldPosition="0"/>
    </format>
    <format dxfId="431">
      <pivotArea dataOnly="0" labelOnly="1" outline="0" axis="axisValues" fieldPosition="0"/>
    </format>
    <format dxfId="430">
      <pivotArea type="all" dataOnly="0" outline="0" fieldPosition="0"/>
    </format>
    <format dxfId="429">
      <pivotArea outline="0" collapsedLevelsAreSubtotals="1" fieldPosition="0"/>
    </format>
    <format dxfId="428">
      <pivotArea field="1" type="button" dataOnly="0" labelOnly="1" outline="0" axis="axisRow" fieldPosition="0"/>
    </format>
    <format dxfId="427">
      <pivotArea dataOnly="0" labelOnly="1" fieldPosition="0">
        <references count="1">
          <reference field="1" count="3">
            <x v="2"/>
            <x v="4"/>
            <x v="10"/>
          </reference>
        </references>
      </pivotArea>
    </format>
    <format dxfId="426">
      <pivotArea dataOnly="0" labelOnly="1" grandRow="1" outline="0" fieldPosition="0"/>
    </format>
    <format dxfId="425">
      <pivotArea dataOnly="0" labelOnly="1" outline="0" axis="axisValues" fieldPosition="0"/>
    </format>
    <format dxfId="424">
      <pivotArea type="all" dataOnly="0" outline="0" fieldPosition="0"/>
    </format>
    <format dxfId="423">
      <pivotArea outline="0" collapsedLevelsAreSubtotals="1" fieldPosition="0"/>
    </format>
    <format dxfId="422">
      <pivotArea field="1" type="button" dataOnly="0" labelOnly="1" outline="0" axis="axisRow" fieldPosition="0"/>
    </format>
    <format dxfId="421">
      <pivotArea dataOnly="0" labelOnly="1" fieldPosition="0">
        <references count="1">
          <reference field="1" count="3">
            <x v="2"/>
            <x v="4"/>
            <x v="10"/>
          </reference>
        </references>
      </pivotArea>
    </format>
    <format dxfId="420">
      <pivotArea dataOnly="0" labelOnly="1" grandRow="1" outline="0" fieldPosition="0"/>
    </format>
    <format dxfId="4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F60F874-15D2-4AAB-B768-F04087067880}" name="Tabela dinâmica4"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J8:K12" firstHeaderRow="1" firstDataRow="1" firstDataCol="1" rowPageCount="3" colPageCount="1"/>
  <pivotFields count="110">
    <pivotField showAll="0"/>
    <pivotField axis="axisRow" showAll="0">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pivotField>
    <pivotField showAll="0"/>
    <pivotField showAll="0"/>
    <pivotField axis="axisPage" multipleItemSelectionAllowed="1" showAll="0">
      <items count="5">
        <item h="1" x="2"/>
        <item h="1" x="0"/>
        <item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h="1" x="2"/>
        <item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7"/>
    </i>
    <i>
      <x v="84"/>
    </i>
    <i>
      <x v="95"/>
    </i>
    <i t="grand">
      <x/>
    </i>
  </rowItems>
  <colItems count="1">
    <i/>
  </colItems>
  <pageFields count="3">
    <pageField fld="4" hier="-1"/>
    <pageField fld="9" hier="-1"/>
    <pageField fld="19" hier="-1"/>
  </pageFields>
  <dataFields count="1">
    <dataField name="Soma de Actual cost $USD" fld="6" baseField="1" baseItem="0" numFmtId="165"/>
  </dataFields>
  <formats count="23">
    <format dxfId="468">
      <pivotArea type="all" dataOnly="0" outline="0" fieldPosition="0"/>
    </format>
    <format dxfId="467">
      <pivotArea field="5" type="button" dataOnly="0" labelOnly="1" outline="0"/>
    </format>
    <format dxfId="466">
      <pivotArea outline="0" fieldPosition="0">
        <references count="1">
          <reference field="4294967294" count="1">
            <x v="0"/>
          </reference>
        </references>
      </pivotArea>
    </format>
    <format dxfId="465">
      <pivotArea type="all" dataOnly="0" outline="0" fieldPosition="0"/>
    </format>
    <format dxfId="464">
      <pivotArea outline="0" collapsedLevelsAreSubtotals="1" fieldPosition="0"/>
    </format>
    <format dxfId="463">
      <pivotArea field="1" type="button" dataOnly="0" labelOnly="1" outline="0" axis="axisRow" fieldPosition="0"/>
    </format>
    <format dxfId="462">
      <pivotArea dataOnly="0" labelOnly="1" grandRow="1" outline="0" fieldPosition="0"/>
    </format>
    <format dxfId="461">
      <pivotArea dataOnly="0" labelOnly="1" outline="0" axis="axisValues" fieldPosition="0"/>
    </format>
    <format dxfId="460">
      <pivotArea type="all" dataOnly="0" outline="0" fieldPosition="0"/>
    </format>
    <format dxfId="459">
      <pivotArea outline="0" collapsedLevelsAreSubtotals="1" fieldPosition="0"/>
    </format>
    <format dxfId="458">
      <pivotArea field="1" type="button" dataOnly="0" labelOnly="1" outline="0" axis="axisRow" fieldPosition="0"/>
    </format>
    <format dxfId="457">
      <pivotArea dataOnly="0" labelOnly="1" grandRow="1" outline="0" fieldPosition="0"/>
    </format>
    <format dxfId="456">
      <pivotArea dataOnly="0" labelOnly="1" outline="0" axis="axisValues" fieldPosition="0"/>
    </format>
    <format dxfId="455">
      <pivotArea type="all" dataOnly="0" outline="0" fieldPosition="0"/>
    </format>
    <format dxfId="454">
      <pivotArea outline="0" collapsedLevelsAreSubtotals="1" fieldPosition="0"/>
    </format>
    <format dxfId="453">
      <pivotArea field="1" type="button" dataOnly="0" labelOnly="1" outline="0" axis="axisRow" fieldPosition="0"/>
    </format>
    <format dxfId="452">
      <pivotArea dataOnly="0" labelOnly="1" grandRow="1" outline="0" fieldPosition="0"/>
    </format>
    <format dxfId="451">
      <pivotArea dataOnly="0" labelOnly="1" outline="0" axis="axisValues" fieldPosition="0"/>
    </format>
    <format dxfId="450">
      <pivotArea type="all" dataOnly="0" outline="0" fieldPosition="0"/>
    </format>
    <format dxfId="449">
      <pivotArea outline="0" collapsedLevelsAreSubtotals="1" fieldPosition="0"/>
    </format>
    <format dxfId="448">
      <pivotArea field="1" type="button" dataOnly="0" labelOnly="1" outline="0" axis="axisRow" fieldPosition="0"/>
    </format>
    <format dxfId="447">
      <pivotArea dataOnly="0" labelOnly="1" grandRow="1" outline="0" fieldPosition="0"/>
    </format>
    <format dxfId="4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FEEB2B-DC1E-4EE0-9C85-AFE4506974F1}" name="Tabela dinâmica3"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Shipment type">
  <location ref="G8:H10" firstHeaderRow="1" firstDataRow="1" firstDataCol="1" rowPageCount="3" colPageCount="1"/>
  <pivotFields count="110">
    <pivotField showAll="0"/>
    <pivotField showAll="0"/>
    <pivotField showAll="0"/>
    <pivotField showAll="0"/>
    <pivotField axis="axisPage" multipleItemSelectionAllowed="1" showAll="0">
      <items count="5">
        <item h="1" x="2"/>
        <item h="1" x="0"/>
        <item x="1"/>
        <item h="1" x="3"/>
        <item t="default"/>
      </items>
    </pivotField>
    <pivotField axis="axisRow" showAll="0">
      <items count="4">
        <item x="0"/>
        <item x="1"/>
        <item h="1" x="2"/>
        <item t="default"/>
      </items>
    </pivotField>
    <pivotField dataField="1" showAll="0"/>
    <pivotField showAll="0"/>
    <pivotField showAll="0"/>
    <pivotField axis="axisPage" multipleItemSelectionAllowed="1" showAll="0">
      <items count="8">
        <item h="1" x="0"/>
        <item x="2"/>
        <item x="1"/>
        <item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pageFields count="3">
    <pageField fld="4" hier="-1"/>
    <pageField fld="9" hier="-1"/>
    <pageField fld="19" hier="-1"/>
  </pageFields>
  <dataFields count="1">
    <dataField name="Soma de Actual cost $USD" fld="6" baseField="5" baseItem="0" numFmtId="165"/>
  </dataFields>
  <formats count="27">
    <format dxfId="495">
      <pivotArea type="all" dataOnly="0" outline="0" fieldPosition="0"/>
    </format>
    <format dxfId="494">
      <pivotArea dataOnly="0" labelOnly="1" fieldPosition="0">
        <references count="1">
          <reference field="5" count="0"/>
        </references>
      </pivotArea>
    </format>
    <format dxfId="493">
      <pivotArea outline="0" fieldPosition="0">
        <references count="1">
          <reference field="4294967294" count="1">
            <x v="0"/>
          </reference>
        </references>
      </pivotArea>
    </format>
    <format dxfId="492">
      <pivotArea type="all" dataOnly="0" outline="0" fieldPosition="0"/>
    </format>
    <format dxfId="491">
      <pivotArea outline="0" collapsedLevelsAreSubtotals="1" fieldPosition="0"/>
    </format>
    <format dxfId="490">
      <pivotArea field="5" type="button" dataOnly="0" labelOnly="1" outline="0" axis="axisRow" fieldPosition="0"/>
    </format>
    <format dxfId="489">
      <pivotArea dataOnly="0" labelOnly="1" fieldPosition="0">
        <references count="1">
          <reference field="5" count="1">
            <x v="0"/>
          </reference>
        </references>
      </pivotArea>
    </format>
    <format dxfId="488">
      <pivotArea dataOnly="0" labelOnly="1" grandRow="1" outline="0" fieldPosition="0"/>
    </format>
    <format dxfId="487">
      <pivotArea dataOnly="0" labelOnly="1" outline="0" axis="axisValues" fieldPosition="0"/>
    </format>
    <format dxfId="486">
      <pivotArea type="all" dataOnly="0" outline="0" fieldPosition="0"/>
    </format>
    <format dxfId="485">
      <pivotArea outline="0" collapsedLevelsAreSubtotals="1" fieldPosition="0"/>
    </format>
    <format dxfId="484">
      <pivotArea field="5" type="button" dataOnly="0" labelOnly="1" outline="0" axis="axisRow" fieldPosition="0"/>
    </format>
    <format dxfId="483">
      <pivotArea dataOnly="0" labelOnly="1" fieldPosition="0">
        <references count="1">
          <reference field="5" count="1">
            <x v="0"/>
          </reference>
        </references>
      </pivotArea>
    </format>
    <format dxfId="482">
      <pivotArea dataOnly="0" labelOnly="1" grandRow="1" outline="0" fieldPosition="0"/>
    </format>
    <format dxfId="481">
      <pivotArea dataOnly="0" labelOnly="1" outline="0" axis="axisValues" fieldPosition="0"/>
    </format>
    <format dxfId="480">
      <pivotArea type="all" dataOnly="0" outline="0" fieldPosition="0"/>
    </format>
    <format dxfId="479">
      <pivotArea outline="0" collapsedLevelsAreSubtotals="1" fieldPosition="0"/>
    </format>
    <format dxfId="478">
      <pivotArea field="5" type="button" dataOnly="0" labelOnly="1" outline="0" axis="axisRow" fieldPosition="0"/>
    </format>
    <format dxfId="477">
      <pivotArea dataOnly="0" labelOnly="1" fieldPosition="0">
        <references count="1">
          <reference field="5" count="1">
            <x v="0"/>
          </reference>
        </references>
      </pivotArea>
    </format>
    <format dxfId="476">
      <pivotArea dataOnly="0" labelOnly="1" grandRow="1" outline="0" fieldPosition="0"/>
    </format>
    <format dxfId="475">
      <pivotArea dataOnly="0" labelOnly="1" outline="0" axis="axisValues" fieldPosition="0"/>
    </format>
    <format dxfId="474">
      <pivotArea type="all" dataOnly="0" outline="0" fieldPosition="0"/>
    </format>
    <format dxfId="473">
      <pivotArea outline="0" collapsedLevelsAreSubtotals="1" fieldPosition="0"/>
    </format>
    <format dxfId="472">
      <pivotArea field="5" type="button" dataOnly="0" labelOnly="1" outline="0" axis="axisRow" fieldPosition="0"/>
    </format>
    <format dxfId="471">
      <pivotArea dataOnly="0" labelOnly="1" fieldPosition="0">
        <references count="1">
          <reference field="5" count="1">
            <x v="0"/>
          </reference>
        </references>
      </pivotArea>
    </format>
    <format dxfId="470">
      <pivotArea dataOnly="0" labelOnly="1" grandRow="1" outline="0" fieldPosition="0"/>
    </format>
    <format dxfId="4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A23B027-41B9-4DA1-941C-20476820081E}" name="Tabela dinâmica6"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P8:Q11" firstHeaderRow="1" firstDataRow="1" firstDataCol="1" rowPageCount="3" colPageCount="1"/>
  <pivotFields count="110">
    <pivotField showAll="0"/>
    <pivotField axis="axisRow" showAll="0">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pivotField>
    <pivotField showAll="0"/>
    <pivotField showAll="0"/>
    <pivotField axis="axisPage" multipleItemSelectionAllowed="1" showAll="0">
      <items count="5">
        <item h="1" x="2"/>
        <item h="1" x="0"/>
        <item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13"/>
    </i>
    <i>
      <x v="98"/>
    </i>
    <i t="grand">
      <x/>
    </i>
  </rowItems>
  <colItems count="1">
    <i/>
  </colItems>
  <pageFields count="3">
    <pageField fld="4" hier="-1"/>
    <pageField fld="9" hier="-1"/>
    <pageField fld="19" hier="-1"/>
  </pageFields>
  <dataFields count="1">
    <dataField name="Soma de Actual cost $USD" fld="6" baseField="1" baseItem="0" numFmtId="165"/>
  </dataFields>
  <formats count="27">
    <format dxfId="522">
      <pivotArea type="all" dataOnly="0" outline="0" fieldPosition="0"/>
    </format>
    <format dxfId="521">
      <pivotArea field="5" type="button" dataOnly="0" labelOnly="1" outline="0"/>
    </format>
    <format dxfId="520">
      <pivotArea outline="0" fieldPosition="0">
        <references count="1">
          <reference field="4294967294" count="1">
            <x v="0"/>
          </reference>
        </references>
      </pivotArea>
    </format>
    <format dxfId="519">
      <pivotArea type="all" dataOnly="0" outline="0" fieldPosition="0"/>
    </format>
    <format dxfId="518">
      <pivotArea outline="0" collapsedLevelsAreSubtotals="1" fieldPosition="0"/>
    </format>
    <format dxfId="517">
      <pivotArea field="1" type="button" dataOnly="0" labelOnly="1" outline="0" axis="axisRow" fieldPosition="0"/>
    </format>
    <format dxfId="516">
      <pivotArea dataOnly="0" labelOnly="1" fieldPosition="0">
        <references count="1">
          <reference field="1" count="1">
            <x v="3"/>
          </reference>
        </references>
      </pivotArea>
    </format>
    <format dxfId="515">
      <pivotArea dataOnly="0" labelOnly="1" grandRow="1" outline="0" fieldPosition="0"/>
    </format>
    <format dxfId="514">
      <pivotArea dataOnly="0" labelOnly="1" outline="0" axis="axisValues" fieldPosition="0"/>
    </format>
    <format dxfId="513">
      <pivotArea type="all" dataOnly="0" outline="0" fieldPosition="0"/>
    </format>
    <format dxfId="512">
      <pivotArea outline="0" collapsedLevelsAreSubtotals="1" fieldPosition="0"/>
    </format>
    <format dxfId="511">
      <pivotArea field="1" type="button" dataOnly="0" labelOnly="1" outline="0" axis="axisRow" fieldPosition="0"/>
    </format>
    <format dxfId="510">
      <pivotArea dataOnly="0" labelOnly="1" fieldPosition="0">
        <references count="1">
          <reference field="1" count="1">
            <x v="3"/>
          </reference>
        </references>
      </pivotArea>
    </format>
    <format dxfId="509">
      <pivotArea dataOnly="0" labelOnly="1" grandRow="1" outline="0" fieldPosition="0"/>
    </format>
    <format dxfId="508">
      <pivotArea dataOnly="0" labelOnly="1" outline="0" axis="axisValues" fieldPosition="0"/>
    </format>
    <format dxfId="507">
      <pivotArea type="all" dataOnly="0" outline="0" fieldPosition="0"/>
    </format>
    <format dxfId="506">
      <pivotArea outline="0" collapsedLevelsAreSubtotals="1" fieldPosition="0"/>
    </format>
    <format dxfId="505">
      <pivotArea field="1" type="button" dataOnly="0" labelOnly="1" outline="0" axis="axisRow" fieldPosition="0"/>
    </format>
    <format dxfId="504">
      <pivotArea dataOnly="0" labelOnly="1" fieldPosition="0">
        <references count="1">
          <reference field="1" count="1">
            <x v="3"/>
          </reference>
        </references>
      </pivotArea>
    </format>
    <format dxfId="503">
      <pivotArea dataOnly="0" labelOnly="1" grandRow="1" outline="0" fieldPosition="0"/>
    </format>
    <format dxfId="502">
      <pivotArea dataOnly="0" labelOnly="1" outline="0" axis="axisValues" fieldPosition="0"/>
    </format>
    <format dxfId="501">
      <pivotArea type="all" dataOnly="0" outline="0" fieldPosition="0"/>
    </format>
    <format dxfId="500">
      <pivotArea outline="0" collapsedLevelsAreSubtotals="1" fieldPosition="0"/>
    </format>
    <format dxfId="499">
      <pivotArea field="1" type="button" dataOnly="0" labelOnly="1" outline="0" axis="axisRow" fieldPosition="0"/>
    </format>
    <format dxfId="498">
      <pivotArea dataOnly="0" labelOnly="1" fieldPosition="0">
        <references count="1">
          <reference field="1" count="1">
            <x v="3"/>
          </reference>
        </references>
      </pivotArea>
    </format>
    <format dxfId="497">
      <pivotArea dataOnly="0" labelOnly="1" grandRow="1" outline="0" fieldPosition="0"/>
    </format>
    <format dxfId="4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5E6299-96E6-4A31-8140-39380AD8D648}" name="Tabela dinâmica6"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S9:T13"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0"/>
        <item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13"/>
    </i>
    <i>
      <x v="98"/>
    </i>
    <i>
      <x v="7"/>
    </i>
    <i t="grand">
      <x/>
    </i>
  </rowItems>
  <colItems count="1">
    <i/>
  </colItems>
  <pageFields count="3">
    <pageField fld="4" hier="-1"/>
    <pageField fld="9" hier="-1"/>
    <pageField fld="19" hier="-1"/>
  </pageFields>
  <dataFields count="1">
    <dataField name="Soma de Actual cost $USD" fld="6" baseField="1" baseItem="0" numFmtId="165"/>
  </dataFields>
  <formats count="28">
    <format dxfId="318">
      <pivotArea type="all" dataOnly="0" outline="0" fieldPosition="0"/>
    </format>
    <format dxfId="317">
      <pivotArea field="5" type="button" dataOnly="0" labelOnly="1" outline="0"/>
    </format>
    <format dxfId="316">
      <pivotArea outline="0" fieldPosition="0">
        <references count="1">
          <reference field="4294967294" count="1">
            <x v="0"/>
          </reference>
        </references>
      </pivotArea>
    </format>
    <format dxfId="315">
      <pivotArea type="all" dataOnly="0" outline="0" fieldPosition="0"/>
    </format>
    <format dxfId="314">
      <pivotArea outline="0" collapsedLevelsAreSubtotals="1" fieldPosition="0"/>
    </format>
    <format dxfId="313">
      <pivotArea field="1" type="button" dataOnly="0" labelOnly="1" outline="0" axis="axisRow" fieldPosition="0"/>
    </format>
    <format dxfId="312">
      <pivotArea dataOnly="0" labelOnly="1" fieldPosition="0">
        <references count="1">
          <reference field="1" count="1">
            <x v="3"/>
          </reference>
        </references>
      </pivotArea>
    </format>
    <format dxfId="311">
      <pivotArea dataOnly="0" labelOnly="1" grandRow="1" outline="0" fieldPosition="0"/>
    </format>
    <format dxfId="310">
      <pivotArea dataOnly="0" labelOnly="1" outline="0" axis="axisValues" fieldPosition="0"/>
    </format>
    <format dxfId="309">
      <pivotArea type="all" dataOnly="0" outline="0" fieldPosition="0"/>
    </format>
    <format dxfId="308">
      <pivotArea outline="0" collapsedLevelsAreSubtotals="1" fieldPosition="0"/>
    </format>
    <format dxfId="307">
      <pivotArea field="1" type="button" dataOnly="0" labelOnly="1" outline="0" axis="axisRow" fieldPosition="0"/>
    </format>
    <format dxfId="306">
      <pivotArea dataOnly="0" labelOnly="1" fieldPosition="0">
        <references count="1">
          <reference field="1" count="1">
            <x v="3"/>
          </reference>
        </references>
      </pivotArea>
    </format>
    <format dxfId="305">
      <pivotArea dataOnly="0" labelOnly="1" grandRow="1" outline="0" fieldPosition="0"/>
    </format>
    <format dxfId="304">
      <pivotArea dataOnly="0" labelOnly="1" outline="0" axis="axisValues" fieldPosition="0"/>
    </format>
    <format dxfId="303">
      <pivotArea type="all" dataOnly="0" outline="0" fieldPosition="0"/>
    </format>
    <format dxfId="302">
      <pivotArea outline="0" collapsedLevelsAreSubtotals="1" fieldPosition="0"/>
    </format>
    <format dxfId="301">
      <pivotArea field="1" type="button" dataOnly="0" labelOnly="1" outline="0" axis="axisRow" fieldPosition="0"/>
    </format>
    <format dxfId="300">
      <pivotArea dataOnly="0" labelOnly="1" fieldPosition="0">
        <references count="1">
          <reference field="1" count="1">
            <x v="3"/>
          </reference>
        </references>
      </pivotArea>
    </format>
    <format dxfId="299">
      <pivotArea dataOnly="0" labelOnly="1" grandRow="1" outline="0" fieldPosition="0"/>
    </format>
    <format dxfId="298">
      <pivotArea dataOnly="0" labelOnly="1" outline="0" axis="axisValues" fieldPosition="0"/>
    </format>
    <format dxfId="297">
      <pivotArea type="all" dataOnly="0" outline="0" fieldPosition="0"/>
    </format>
    <format dxfId="296">
      <pivotArea outline="0" collapsedLevelsAreSubtotals="1" fieldPosition="0"/>
    </format>
    <format dxfId="295">
      <pivotArea field="1" type="button" dataOnly="0" labelOnly="1" outline="0" axis="axisRow" fieldPosition="0"/>
    </format>
    <format dxfId="294">
      <pivotArea dataOnly="0" labelOnly="1" fieldPosition="0">
        <references count="1">
          <reference field="1" count="1">
            <x v="3"/>
          </reference>
        </references>
      </pivotArea>
    </format>
    <format dxfId="293">
      <pivotArea dataOnly="0" labelOnly="1" grandRow="1" outline="0" fieldPosition="0"/>
    </format>
    <format dxfId="292">
      <pivotArea dataOnly="0" labelOnly="1" outline="0" axis="axisValues" fieldPosition="0"/>
    </format>
    <format dxfId="291">
      <pivotArea dataOnly="0" labelOnly="1" fieldPosition="0">
        <references count="1">
          <reference field="1" count="5">
            <x v="7"/>
            <x v="12"/>
            <x v="13"/>
            <x v="50"/>
            <x v="9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B885992-795F-4654-BB19-0717806D4959}" name="Tabela dinâmica1"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X3:AA7" firstHeaderRow="1" firstDataRow="2" firstDataCol="2"/>
  <pivotFields count="110">
    <pivotField showAll="0"/>
    <pivotField showAll="0">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pivotField>
    <pivotField axis="axisRow" outline="0" showAll="0" defaultSubtotal="0">
      <items count="13">
        <item x="2"/>
        <item x="1"/>
        <item x="5"/>
        <item x="0"/>
        <item m="1" x="7"/>
        <item x="4"/>
        <item m="1" x="12"/>
        <item m="1" x="11"/>
        <item x="3"/>
        <item x="6"/>
        <item m="1" x="9"/>
        <item m="1" x="10"/>
        <item m="1" x="8"/>
      </items>
    </pivotField>
    <pivotField showAll="0"/>
    <pivotField axis="axisRow" outline="0" multipleItemSelectionAllowed="1" showAll="0" defaultSubtotal="0">
      <items count="4">
        <item x="2"/>
        <item x="0"/>
        <item x="1"/>
        <item h="1" x="3"/>
      </items>
    </pivotField>
    <pivotField axis="axisCol" dataField="1" outline="0" showAll="0" defaultSubtotal="0">
      <items count="3">
        <item h="1" x="0"/>
        <item x="1"/>
        <item h="1" x="2"/>
      </items>
    </pivotField>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2"/>
  </rowFields>
  <rowItems count="3">
    <i>
      <x v="1"/>
      <x/>
    </i>
    <i r="1">
      <x v="1"/>
    </i>
    <i t="grand">
      <x/>
    </i>
  </rowItems>
  <colFields count="1">
    <field x="5"/>
  </colFields>
  <colItems count="2">
    <i>
      <x v="1"/>
    </i>
    <i t="grand">
      <x/>
    </i>
  </colItems>
  <dataFields count="1">
    <dataField name="Contagem de Shipment Type" fld="5" subtotal="count" baseField="4" baseItem="0"/>
  </dataFields>
  <formats count="22">
    <format dxfId="340">
      <pivotArea type="all" dataOnly="0" outline="0" fieldPosition="0"/>
    </format>
    <format dxfId="339">
      <pivotArea field="5" type="button" dataOnly="0" labelOnly="1" outline="0" axis="axisCol" fieldPosition="0"/>
    </format>
    <format dxfId="338">
      <pivotArea type="all" dataOnly="0" outline="0" fieldPosition="0"/>
    </format>
    <format dxfId="337">
      <pivotArea outline="0" collapsedLevelsAreSubtotals="1" fieldPosition="0"/>
    </format>
    <format dxfId="336">
      <pivotArea field="1" type="button" dataOnly="0" labelOnly="1" outline="0"/>
    </format>
    <format dxfId="335">
      <pivotArea dataOnly="0" labelOnly="1" grandRow="1" outline="0" fieldPosition="0"/>
    </format>
    <format dxfId="334">
      <pivotArea dataOnly="0" labelOnly="1" outline="0" axis="axisValues" fieldPosition="0"/>
    </format>
    <format dxfId="333">
      <pivotArea type="all" dataOnly="0" outline="0" fieldPosition="0"/>
    </format>
    <format dxfId="332">
      <pivotArea outline="0" collapsedLevelsAreSubtotals="1" fieldPosition="0"/>
    </format>
    <format dxfId="331">
      <pivotArea field="1" type="button" dataOnly="0" labelOnly="1" outline="0"/>
    </format>
    <format dxfId="330">
      <pivotArea dataOnly="0" labelOnly="1" grandRow="1" outline="0" fieldPosition="0"/>
    </format>
    <format dxfId="329">
      <pivotArea dataOnly="0" labelOnly="1" outline="0" axis="axisValues" fieldPosition="0"/>
    </format>
    <format dxfId="328">
      <pivotArea type="all" dataOnly="0" outline="0" fieldPosition="0"/>
    </format>
    <format dxfId="327">
      <pivotArea outline="0" collapsedLevelsAreSubtotals="1" fieldPosition="0"/>
    </format>
    <format dxfId="326">
      <pivotArea field="1" type="button" dataOnly="0" labelOnly="1" outline="0"/>
    </format>
    <format dxfId="325">
      <pivotArea dataOnly="0" labelOnly="1" grandRow="1" outline="0" fieldPosition="0"/>
    </format>
    <format dxfId="324">
      <pivotArea dataOnly="0" labelOnly="1" outline="0" axis="axisValues" fieldPosition="0"/>
    </format>
    <format dxfId="323">
      <pivotArea type="all" dataOnly="0" outline="0" fieldPosition="0"/>
    </format>
    <format dxfId="322">
      <pivotArea outline="0" collapsedLevelsAreSubtotals="1" fieldPosition="0"/>
    </format>
    <format dxfId="321">
      <pivotArea field="1" type="button" dataOnly="0" labelOnly="1" outline="0"/>
    </format>
    <format dxfId="320">
      <pivotArea dataOnly="0" labelOnly="1" grandRow="1" outline="0" fieldPosition="0"/>
    </format>
    <format dxfId="3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AF21F2-C5B6-426E-83DB-1FADEA242B42}" name="Tabela dinâmica3"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Shipment type">
  <location ref="I16:J19" firstHeaderRow="1" firstDataRow="1" firstDataCol="1" rowPageCount="3" colPageCount="1"/>
  <pivotFields count="110">
    <pivotField showAll="0"/>
    <pivotField showAll="0"/>
    <pivotField showAll="0"/>
    <pivotField showAll="0"/>
    <pivotField axis="axisPage" multipleItemSelectionAllowed="1" showAll="0">
      <items count="5">
        <item x="2"/>
        <item x="0"/>
        <item x="1"/>
        <item h="1" x="3"/>
        <item t="default"/>
      </items>
    </pivotField>
    <pivotField axis="axisRow" showAll="0">
      <items count="4">
        <item x="0"/>
        <item x="1"/>
        <item h="1" x="2"/>
        <item t="default"/>
      </items>
    </pivotField>
    <pivotField dataField="1" showAll="0"/>
    <pivotField showAll="0"/>
    <pivotField showAll="0"/>
    <pivotField axis="axisPage" multipleItemSelectionAllowed="1" showAll="0">
      <items count="8">
        <item h="1" x="0"/>
        <item x="2"/>
        <item x="1"/>
        <item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pageFields count="3">
    <pageField fld="4" hier="-1"/>
    <pageField fld="9" hier="-1"/>
    <pageField fld="19" hier="-1"/>
  </pageFields>
  <dataFields count="1">
    <dataField name="Total Actual cost $USD" fld="6" baseField="5" baseItem="0" numFmtId="177"/>
  </dataFields>
  <formats count="28">
    <format dxfId="368">
      <pivotArea type="all" dataOnly="0" outline="0" fieldPosition="0"/>
    </format>
    <format dxfId="367">
      <pivotArea dataOnly="0" labelOnly="1" fieldPosition="0">
        <references count="1">
          <reference field="5" count="0"/>
        </references>
      </pivotArea>
    </format>
    <format dxfId="366">
      <pivotArea outline="0" fieldPosition="0">
        <references count="1">
          <reference field="4294967294" count="1">
            <x v="0"/>
          </reference>
        </references>
      </pivotArea>
    </format>
    <format dxfId="365">
      <pivotArea type="all" dataOnly="0" outline="0" fieldPosition="0"/>
    </format>
    <format dxfId="364">
      <pivotArea outline="0" collapsedLevelsAreSubtotals="1" fieldPosition="0"/>
    </format>
    <format dxfId="363">
      <pivotArea field="5" type="button" dataOnly="0" labelOnly="1" outline="0" axis="axisRow" fieldPosition="0"/>
    </format>
    <format dxfId="362">
      <pivotArea dataOnly="0" labelOnly="1" fieldPosition="0">
        <references count="1">
          <reference field="5" count="1">
            <x v="0"/>
          </reference>
        </references>
      </pivotArea>
    </format>
    <format dxfId="361">
      <pivotArea dataOnly="0" labelOnly="1" grandRow="1" outline="0" fieldPosition="0"/>
    </format>
    <format dxfId="360">
      <pivotArea dataOnly="0" labelOnly="1" outline="0" axis="axisValues" fieldPosition="0"/>
    </format>
    <format dxfId="359">
      <pivotArea type="all" dataOnly="0" outline="0" fieldPosition="0"/>
    </format>
    <format dxfId="358">
      <pivotArea outline="0" collapsedLevelsAreSubtotals="1" fieldPosition="0"/>
    </format>
    <format dxfId="357">
      <pivotArea field="5" type="button" dataOnly="0" labelOnly="1" outline="0" axis="axisRow" fieldPosition="0"/>
    </format>
    <format dxfId="356">
      <pivotArea dataOnly="0" labelOnly="1" fieldPosition="0">
        <references count="1">
          <reference field="5" count="1">
            <x v="0"/>
          </reference>
        </references>
      </pivotArea>
    </format>
    <format dxfId="355">
      <pivotArea dataOnly="0" labelOnly="1" grandRow="1" outline="0" fieldPosition="0"/>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field="5" type="button" dataOnly="0" labelOnly="1" outline="0" axis="axisRow" fieldPosition="0"/>
    </format>
    <format dxfId="350">
      <pivotArea dataOnly="0" labelOnly="1" fieldPosition="0">
        <references count="1">
          <reference field="5" count="1">
            <x v="0"/>
          </reference>
        </references>
      </pivotArea>
    </format>
    <format dxfId="349">
      <pivotArea dataOnly="0" labelOnly="1" grandRow="1" outline="0" fieldPosition="0"/>
    </format>
    <format dxfId="348">
      <pivotArea dataOnly="0" labelOnly="1" outline="0" axis="axisValues" fieldPosition="0"/>
    </format>
    <format dxfId="347">
      <pivotArea type="all" dataOnly="0" outline="0" fieldPosition="0"/>
    </format>
    <format dxfId="346">
      <pivotArea outline="0" collapsedLevelsAreSubtotals="1" fieldPosition="0"/>
    </format>
    <format dxfId="345">
      <pivotArea field="5" type="button" dataOnly="0" labelOnly="1" outline="0" axis="axisRow" fieldPosition="0"/>
    </format>
    <format dxfId="344">
      <pivotArea dataOnly="0" labelOnly="1" fieldPosition="0">
        <references count="1">
          <reference field="5" count="1">
            <x v="0"/>
          </reference>
        </references>
      </pivotArea>
    </format>
    <format dxfId="343">
      <pivotArea dataOnly="0" labelOnly="1" grandRow="1" outline="0" fieldPosition="0"/>
    </format>
    <format dxfId="342">
      <pivotArea dataOnly="0" labelOnly="1" outline="0" axis="axisValues" fieldPosition="0"/>
    </format>
    <format dxfId="3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9389C26-FB58-4899-B9FE-CFEDDF4E3FE6}" name="Tabela dinâmica4"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M9:N18"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0"/>
        <item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h="1" x="0"/>
        <item h="1" x="2"/>
        <item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95"/>
    </i>
    <i>
      <x v="53"/>
    </i>
    <i>
      <x v="84"/>
    </i>
    <i>
      <x v="7"/>
    </i>
    <i>
      <x v="2"/>
    </i>
    <i>
      <x v="12"/>
    </i>
    <i>
      <x v="58"/>
    </i>
    <i>
      <x v="18"/>
    </i>
    <i t="grand">
      <x/>
    </i>
  </rowItems>
  <colItems count="1">
    <i/>
  </colItems>
  <pageFields count="3">
    <pageField fld="4" hier="-1"/>
    <pageField fld="9" hier="-1"/>
    <pageField fld="19" hier="-1"/>
  </pageFields>
  <dataFields count="1">
    <dataField name="Soma de Actual cost $USD" fld="6" baseField="1" baseItem="0" numFmtId="165"/>
  </dataFields>
  <formats count="23">
    <format dxfId="391">
      <pivotArea type="all" dataOnly="0" outline="0" fieldPosition="0"/>
    </format>
    <format dxfId="390">
      <pivotArea field="5" type="button" dataOnly="0" labelOnly="1" outline="0"/>
    </format>
    <format dxfId="389">
      <pivotArea outline="0" fieldPosition="0">
        <references count="1">
          <reference field="4294967294" count="1">
            <x v="0"/>
          </reference>
        </references>
      </pivotArea>
    </format>
    <format dxfId="388">
      <pivotArea type="all" dataOnly="0" outline="0" fieldPosition="0"/>
    </format>
    <format dxfId="387">
      <pivotArea outline="0" collapsedLevelsAreSubtotals="1" fieldPosition="0"/>
    </format>
    <format dxfId="386">
      <pivotArea field="1" type="button" dataOnly="0" labelOnly="1" outline="0" axis="axisRow" fieldPosition="0"/>
    </format>
    <format dxfId="385">
      <pivotArea dataOnly="0" labelOnly="1" grandRow="1" outline="0" fieldPosition="0"/>
    </format>
    <format dxfId="384">
      <pivotArea dataOnly="0" labelOnly="1" outline="0" axis="axisValues" fieldPosition="0"/>
    </format>
    <format dxfId="383">
      <pivotArea type="all" dataOnly="0" outline="0" fieldPosition="0"/>
    </format>
    <format dxfId="382">
      <pivotArea outline="0" collapsedLevelsAreSubtotals="1" fieldPosition="0"/>
    </format>
    <format dxfId="381">
      <pivotArea field="1" type="button" dataOnly="0" labelOnly="1" outline="0" axis="axisRow" fieldPosition="0"/>
    </format>
    <format dxfId="380">
      <pivotArea dataOnly="0" labelOnly="1" grandRow="1" outline="0" fieldPosition="0"/>
    </format>
    <format dxfId="379">
      <pivotArea dataOnly="0" labelOnly="1" outline="0" axis="axisValues" fieldPosition="0"/>
    </format>
    <format dxfId="378">
      <pivotArea type="all" dataOnly="0" outline="0" fieldPosition="0"/>
    </format>
    <format dxfId="377">
      <pivotArea outline="0" collapsedLevelsAreSubtotals="1" fieldPosition="0"/>
    </format>
    <format dxfId="376">
      <pivotArea field="1" type="button" dataOnly="0" labelOnly="1" outline="0" axis="axisRow" fieldPosition="0"/>
    </format>
    <format dxfId="375">
      <pivotArea dataOnly="0" labelOnly="1" grandRow="1" outline="0" fieldPosition="0"/>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field="1" type="button" dataOnly="0" labelOnly="1" outline="0" axis="axisRow" fieldPosition="0"/>
    </format>
    <format dxfId="370">
      <pivotArea dataOnly="0" labelOnly="1" grandRow="1" outline="0" fieldPosition="0"/>
    </format>
    <format dxfId="3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60F98BD-61A7-4088-8CDC-A31DA2B54DC5}" name="Tabela dinâmica5" cacheId="8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ain reason">
  <location ref="P9:Q20" firstHeaderRow="1" firstDataRow="1" firstDataCol="1" rowPageCount="3" colPageCount="1"/>
  <pivotFields count="110">
    <pivotField showAll="0"/>
    <pivotField axis="axisRow" showAll="0" sortType="descending">
      <items count="110">
        <item m="1" x="106"/>
        <item m="1" x="103"/>
        <item x="0"/>
        <item m="1" x="74"/>
        <item m="1" x="98"/>
        <item m="1" x="86"/>
        <item m="1" x="18"/>
        <item x="3"/>
        <item m="1" x="88"/>
        <item m="1" x="93"/>
        <item m="1" x="101"/>
        <item m="1" x="99"/>
        <item x="10"/>
        <item x="14"/>
        <item m="1" x="107"/>
        <item m="1" x="108"/>
        <item m="1" x="96"/>
        <item m="1" x="94"/>
        <item x="11"/>
        <item m="1" x="97"/>
        <item m="1" x="95"/>
        <item m="1" x="26"/>
        <item x="17"/>
        <item m="1" x="102"/>
        <item m="1" x="104"/>
        <item m="1" x="105"/>
        <item m="1" x="65"/>
        <item m="1" x="100"/>
        <item m="1" x="68"/>
        <item m="1" x="81"/>
        <item m="1" x="69"/>
        <item m="1" x="70"/>
        <item m="1" x="71"/>
        <item m="1" x="57"/>
        <item m="1" x="72"/>
        <item m="1" x="89"/>
        <item m="1" x="73"/>
        <item m="1" x="79"/>
        <item m="1" x="90"/>
        <item m="1" x="91"/>
        <item m="1" x="76"/>
        <item m="1" x="92"/>
        <item m="1" x="75"/>
        <item m="1" x="78"/>
        <item m="1" x="87"/>
        <item m="1" x="85"/>
        <item m="1" x="82"/>
        <item m="1" x="83"/>
        <item m="1" x="77"/>
        <item m="1" x="63"/>
        <item m="1" x="21"/>
        <item m="1" x="80"/>
        <item m="1" x="84"/>
        <item x="15"/>
        <item m="1" x="55"/>
        <item m="1" x="67"/>
        <item m="1" x="60"/>
        <item m="1" x="61"/>
        <item x="9"/>
        <item m="1" x="62"/>
        <item m="1" x="64"/>
        <item m="1" x="66"/>
        <item m="1" x="40"/>
        <item m="1" x="25"/>
        <item m="1" x="59"/>
        <item m="1" x="58"/>
        <item m="1" x="51"/>
        <item m="1" x="48"/>
        <item m="1" x="49"/>
        <item m="1" x="50"/>
        <item m="1" x="34"/>
        <item m="1" x="56"/>
        <item m="1" x="54"/>
        <item m="1" x="29"/>
        <item m="1" x="32"/>
        <item m="1" x="33"/>
        <item m="1" x="36"/>
        <item m="1" x="37"/>
        <item m="1" x="24"/>
        <item m="1" x="52"/>
        <item m="1" x="41"/>
        <item m="1" x="53"/>
        <item m="1" x="35"/>
        <item m="1" x="38"/>
        <item x="5"/>
        <item m="1" x="39"/>
        <item m="1" x="30"/>
        <item m="1" x="31"/>
        <item m="1" x="47"/>
        <item m="1" x="43"/>
        <item m="1" x="44"/>
        <item m="1" x="42"/>
        <item m="1" x="45"/>
        <item m="1" x="46"/>
        <item m="1" x="28"/>
        <item x="4"/>
        <item m="1" x="27"/>
        <item m="1" x="19"/>
        <item x="13"/>
        <item m="1" x="22"/>
        <item m="1" x="23"/>
        <item m="1" x="20"/>
        <item x="1"/>
        <item x="2"/>
        <item x="6"/>
        <item x="7"/>
        <item x="8"/>
        <item x="12"/>
        <item x="16"/>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0"/>
        <item x="1"/>
        <item h="1" x="3"/>
        <item t="default"/>
      </items>
    </pivotField>
    <pivotField showAll="0">
      <items count="4">
        <item x="0"/>
        <item x="1"/>
        <item h="1" x="2"/>
        <item t="default"/>
      </items>
    </pivotField>
    <pivotField dataField="1" showAll="0"/>
    <pivotField showAll="0"/>
    <pivotField showAll="0"/>
    <pivotField axis="axisPage" multipleItemSelectionAllowed="1" showAll="0">
      <items count="8">
        <item x="0"/>
        <item h="1" x="2"/>
        <item h="1" x="1"/>
        <item h="1" m="1" x="4"/>
        <item h="1" x="3"/>
        <item h="1" m="1" x="6"/>
        <item h="1" m="1" x="5"/>
        <item t="default"/>
      </items>
    </pivotField>
    <pivotField showAll="0"/>
    <pivotField showAll="0"/>
    <pivotField showAll="0"/>
    <pivotField showAll="0"/>
    <pivotField showAll="0"/>
    <pivotField showAll="0"/>
    <pivotField showAll="0"/>
    <pivotField showAll="0"/>
    <pivotField showAll="0"/>
    <pivotField axis="axisPage" showAll="0">
      <items count="10">
        <item m="1" x="3"/>
        <item m="1" x="5"/>
        <item m="1" x="7"/>
        <item m="1" x="4"/>
        <item m="1" x="6"/>
        <item m="1" x="8"/>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102"/>
    </i>
    <i>
      <x v="58"/>
    </i>
    <i>
      <x v="105"/>
    </i>
    <i>
      <x v="7"/>
    </i>
    <i>
      <x v="2"/>
    </i>
    <i>
      <x v="107"/>
    </i>
    <i>
      <x v="104"/>
    </i>
    <i>
      <x v="106"/>
    </i>
    <i>
      <x v="108"/>
    </i>
    <i>
      <x v="103"/>
    </i>
    <i t="grand">
      <x/>
    </i>
  </rowItems>
  <colItems count="1">
    <i/>
  </colItems>
  <pageFields count="3">
    <pageField fld="4" hier="-1"/>
    <pageField fld="9" hier="-1"/>
    <pageField fld="19" hier="-1"/>
  </pageFields>
  <dataFields count="1">
    <dataField name="Soma de Actual cost $USD" fld="6" baseField="1" baseItem="0" numFmtId="165"/>
  </dataFields>
  <formats count="27">
    <format dxfId="418">
      <pivotArea type="all" dataOnly="0" outline="0" fieldPosition="0"/>
    </format>
    <format dxfId="417">
      <pivotArea field="5" type="button" dataOnly="0" labelOnly="1" outline="0"/>
    </format>
    <format dxfId="416">
      <pivotArea outline="0" fieldPosition="0">
        <references count="1">
          <reference field="4294967294" count="1">
            <x v="0"/>
          </reference>
        </references>
      </pivotArea>
    </format>
    <format dxfId="415">
      <pivotArea type="all" dataOnly="0" outline="0" fieldPosition="0"/>
    </format>
    <format dxfId="414">
      <pivotArea outline="0" collapsedLevelsAreSubtotals="1" fieldPosition="0"/>
    </format>
    <format dxfId="413">
      <pivotArea field="1" type="button" dataOnly="0" labelOnly="1" outline="0" axis="axisRow" fieldPosition="0"/>
    </format>
    <format dxfId="412">
      <pivotArea dataOnly="0" labelOnly="1" fieldPosition="0">
        <references count="1">
          <reference field="1" count="3">
            <x v="2"/>
            <x v="4"/>
            <x v="10"/>
          </reference>
        </references>
      </pivotArea>
    </format>
    <format dxfId="411">
      <pivotArea dataOnly="0" labelOnly="1" grandRow="1" outline="0" fieldPosition="0"/>
    </format>
    <format dxfId="410">
      <pivotArea dataOnly="0" labelOnly="1" outline="0" axis="axisValues" fieldPosition="0"/>
    </format>
    <format dxfId="409">
      <pivotArea type="all" dataOnly="0" outline="0" fieldPosition="0"/>
    </format>
    <format dxfId="408">
      <pivotArea outline="0" collapsedLevelsAreSubtotals="1" fieldPosition="0"/>
    </format>
    <format dxfId="407">
      <pivotArea field="1" type="button" dataOnly="0" labelOnly="1" outline="0" axis="axisRow" fieldPosition="0"/>
    </format>
    <format dxfId="406">
      <pivotArea dataOnly="0" labelOnly="1" fieldPosition="0">
        <references count="1">
          <reference field="1" count="3">
            <x v="2"/>
            <x v="4"/>
            <x v="10"/>
          </reference>
        </references>
      </pivotArea>
    </format>
    <format dxfId="405">
      <pivotArea dataOnly="0" labelOnly="1" grandRow="1" outline="0" fieldPosition="0"/>
    </format>
    <format dxfId="404">
      <pivotArea dataOnly="0" labelOnly="1" outline="0" axis="axisValues" fieldPosition="0"/>
    </format>
    <format dxfId="403">
      <pivotArea type="all" dataOnly="0" outline="0" fieldPosition="0"/>
    </format>
    <format dxfId="402">
      <pivotArea outline="0" collapsedLevelsAreSubtotals="1" fieldPosition="0"/>
    </format>
    <format dxfId="401">
      <pivotArea field="1" type="button" dataOnly="0" labelOnly="1" outline="0" axis="axisRow" fieldPosition="0"/>
    </format>
    <format dxfId="400">
      <pivotArea dataOnly="0" labelOnly="1" fieldPosition="0">
        <references count="1">
          <reference field="1" count="3">
            <x v="2"/>
            <x v="4"/>
            <x v="10"/>
          </reference>
        </references>
      </pivotArea>
    </format>
    <format dxfId="399">
      <pivotArea dataOnly="0" labelOnly="1" grandRow="1" outline="0" fieldPosition="0"/>
    </format>
    <format dxfId="398">
      <pivotArea dataOnly="0" labelOnly="1" outline="0" axis="axisValues" fieldPosition="0"/>
    </format>
    <format dxfId="397">
      <pivotArea type="all" dataOnly="0" outline="0" fieldPosition="0"/>
    </format>
    <format dxfId="396">
      <pivotArea outline="0" collapsedLevelsAreSubtotals="1" fieldPosition="0"/>
    </format>
    <format dxfId="395">
      <pivotArea field="1" type="button" dataOnly="0" labelOnly="1" outline="0" axis="axisRow" fieldPosition="0"/>
    </format>
    <format dxfId="394">
      <pivotArea dataOnly="0" labelOnly="1" fieldPosition="0">
        <references count="1">
          <reference field="1" count="3">
            <x v="2"/>
            <x v="4"/>
            <x v="10"/>
          </reference>
        </references>
      </pivotArea>
    </format>
    <format dxfId="393">
      <pivotArea dataOnly="0" labelOnly="1" grandRow="1" outline="0" fieldPosition="0"/>
    </format>
    <format dxfId="3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461C-FEAC-43C7-8497-448BDE7CDE47}">
  <sheetPr codeName="Planilha2"/>
  <dimension ref="A1:AP32"/>
  <sheetViews>
    <sheetView showGridLines="0" zoomScale="115" zoomScaleNormal="115" workbookViewId="0">
      <selection activeCell="A21" sqref="A21"/>
    </sheetView>
  </sheetViews>
  <sheetFormatPr defaultColWidth="9.140625" defaultRowHeight="12.75" x14ac:dyDescent="0.25"/>
  <cols>
    <col min="1" max="1" width="52" style="3" bestFit="1" customWidth="1"/>
    <col min="2" max="2" width="12.85546875" style="3" bestFit="1" customWidth="1"/>
    <col min="3" max="3" width="6.42578125" style="59" bestFit="1" customWidth="1"/>
    <col min="4" max="4" width="12.140625" style="3" customWidth="1"/>
    <col min="5" max="5" width="19.140625" style="6" customWidth="1"/>
    <col min="6" max="6" width="22.5703125" style="3" bestFit="1" customWidth="1"/>
    <col min="7" max="7" width="13.28515625" style="3" customWidth="1"/>
    <col min="8" max="11" width="7.42578125" style="3" bestFit="1" customWidth="1"/>
    <col min="12" max="12" width="8.42578125" style="3" bestFit="1" customWidth="1"/>
    <col min="13" max="19" width="7.42578125" style="3" bestFit="1" customWidth="1"/>
    <col min="20" max="20" width="8.42578125" style="3" bestFit="1" customWidth="1"/>
    <col min="21" max="34" width="7.42578125" style="3" bestFit="1" customWidth="1"/>
    <col min="35" max="35" width="8.42578125" style="3" bestFit="1" customWidth="1"/>
    <col min="36" max="36" width="7.42578125" style="3" bestFit="1" customWidth="1"/>
    <col min="37" max="37" width="8.42578125" style="3" bestFit="1" customWidth="1"/>
    <col min="38" max="41" width="7.42578125" style="3" bestFit="1" customWidth="1"/>
    <col min="42" max="42" width="8.42578125" style="3" bestFit="1" customWidth="1"/>
    <col min="43" max="44" width="7.42578125" style="3" bestFit="1" customWidth="1"/>
    <col min="45" max="46" width="8.42578125" style="3" bestFit="1" customWidth="1"/>
    <col min="47" max="47" width="7.42578125" style="3" bestFit="1" customWidth="1"/>
    <col min="48" max="48" width="8.42578125" style="3" bestFit="1" customWidth="1"/>
    <col min="49" max="51" width="7.42578125" style="3" bestFit="1" customWidth="1"/>
    <col min="52" max="52" width="8.42578125" style="3" bestFit="1" customWidth="1"/>
    <col min="53" max="57" width="7.42578125" style="3" bestFit="1" customWidth="1"/>
    <col min="58" max="58" width="8.42578125" style="3" bestFit="1" customWidth="1"/>
    <col min="59" max="61" width="7.42578125" style="3" bestFit="1" customWidth="1"/>
    <col min="62" max="62" width="8.42578125" style="3" bestFit="1" customWidth="1"/>
    <col min="63" max="63" width="7.42578125" style="3" bestFit="1" customWidth="1"/>
    <col min="64" max="64" width="8.42578125" style="3" bestFit="1" customWidth="1"/>
    <col min="65" max="69" width="7.42578125" style="3" bestFit="1" customWidth="1"/>
    <col min="70" max="70" width="8.42578125" style="3" bestFit="1" customWidth="1"/>
    <col min="71" max="72" width="7.42578125" style="3" bestFit="1" customWidth="1"/>
    <col min="73" max="73" width="8.42578125" style="3" bestFit="1" customWidth="1"/>
    <col min="74" max="89" width="7.42578125" style="3" bestFit="1" customWidth="1"/>
    <col min="90" max="92" width="8.42578125" style="3" bestFit="1" customWidth="1"/>
    <col min="93" max="96" width="7.42578125" style="3" bestFit="1" customWidth="1"/>
    <col min="97" max="97" width="8.42578125" style="3" bestFit="1" customWidth="1"/>
    <col min="98" max="108" width="7.42578125" style="3" bestFit="1" customWidth="1"/>
    <col min="109" max="109" width="8.42578125" style="3" bestFit="1" customWidth="1"/>
    <col min="110" max="118" width="7.42578125" style="3" bestFit="1" customWidth="1"/>
    <col min="119" max="119" width="8.42578125" style="3" bestFit="1" customWidth="1"/>
    <col min="120" max="122" width="7.42578125" style="3" bestFit="1" customWidth="1"/>
    <col min="123" max="123" width="9.85546875" style="3" bestFit="1" customWidth="1"/>
    <col min="124" max="175" width="8.42578125" style="3" bestFit="1" customWidth="1"/>
    <col min="176" max="176" width="9.85546875" style="3" bestFit="1" customWidth="1"/>
    <col min="177" max="223" width="8.42578125" style="3" bestFit="1" customWidth="1"/>
    <col min="224" max="224" width="9.85546875" style="3" bestFit="1" customWidth="1"/>
    <col min="225" max="269" width="8.42578125" style="3" bestFit="1" customWidth="1"/>
    <col min="270" max="270" width="9.85546875" style="3" bestFit="1" customWidth="1"/>
    <col min="271" max="302" width="8.42578125" style="3" bestFit="1" customWidth="1"/>
    <col min="303" max="303" width="9.85546875" style="3" bestFit="1" customWidth="1"/>
    <col min="304" max="329" width="8.42578125" style="3" bestFit="1" customWidth="1"/>
    <col min="330" max="330" width="9.85546875" style="3" bestFit="1" customWidth="1"/>
    <col min="331" max="332" width="8.42578125" style="3" bestFit="1" customWidth="1"/>
    <col min="333" max="333" width="9.85546875" style="3" bestFit="1" customWidth="1"/>
    <col min="334" max="357" width="8.42578125" style="3" bestFit="1" customWidth="1"/>
    <col min="358" max="358" width="9.85546875" style="3" bestFit="1" customWidth="1"/>
    <col min="359" max="362" width="8.42578125" style="3" bestFit="1" customWidth="1"/>
    <col min="363" max="363" width="10.85546875" style="3" bestFit="1" customWidth="1"/>
    <col min="364" max="378" width="8.42578125" style="3" bestFit="1" customWidth="1"/>
    <col min="379" max="379" width="9.85546875" style="3" bestFit="1" customWidth="1"/>
    <col min="380" max="386" width="8.42578125" style="3" bestFit="1" customWidth="1"/>
    <col min="387" max="387" width="9.85546875" style="3" bestFit="1" customWidth="1"/>
    <col min="388" max="391" width="8.42578125" style="3" bestFit="1" customWidth="1"/>
    <col min="392" max="392" width="9.85546875" style="3" bestFit="1" customWidth="1"/>
    <col min="393" max="401" width="8.42578125" style="3" bestFit="1" customWidth="1"/>
    <col min="402" max="402" width="9.85546875" style="3" bestFit="1" customWidth="1"/>
    <col min="403" max="404" width="8.42578125" style="3" bestFit="1" customWidth="1"/>
    <col min="405" max="405" width="9.85546875" style="3" bestFit="1" customWidth="1"/>
    <col min="406" max="410" width="8.42578125" style="3" bestFit="1" customWidth="1"/>
    <col min="411" max="412" width="9.85546875" style="3" bestFit="1" customWidth="1"/>
    <col min="413" max="419" width="8.42578125" style="3" bestFit="1" customWidth="1"/>
    <col min="420" max="421" width="9.85546875" style="3" bestFit="1" customWidth="1"/>
    <col min="422" max="433" width="8.42578125" style="3" bestFit="1" customWidth="1"/>
    <col min="434" max="434" width="9.85546875" style="3" bestFit="1" customWidth="1"/>
    <col min="435" max="441" width="8.42578125" style="3" bestFit="1" customWidth="1"/>
    <col min="442" max="442" width="9.85546875" style="3" bestFit="1" customWidth="1"/>
    <col min="443" max="444" width="8.42578125" style="3" bestFit="1" customWidth="1"/>
    <col min="445" max="445" width="9.85546875" style="3" bestFit="1" customWidth="1"/>
    <col min="446" max="449" width="8.42578125" style="3" bestFit="1" customWidth="1"/>
    <col min="450" max="451" width="9.85546875" style="3" bestFit="1" customWidth="1"/>
    <col min="452" max="452" width="8.42578125" style="3" bestFit="1" customWidth="1"/>
    <col min="453" max="453" width="9.85546875" style="3" bestFit="1" customWidth="1"/>
    <col min="454" max="462" width="8.42578125" style="3" bestFit="1" customWidth="1"/>
    <col min="463" max="463" width="9.85546875" style="3" bestFit="1" customWidth="1"/>
    <col min="464" max="465" width="8.42578125" style="3" bestFit="1" customWidth="1"/>
    <col min="466" max="466" width="9.85546875" style="3" bestFit="1" customWidth="1"/>
    <col min="467" max="475" width="8.42578125" style="3" bestFit="1" customWidth="1"/>
    <col min="476" max="476" width="9.85546875" style="3" bestFit="1" customWidth="1"/>
    <col min="477" max="478" width="8.42578125" style="3" bestFit="1" customWidth="1"/>
    <col min="479" max="479" width="9.85546875" style="3" bestFit="1" customWidth="1"/>
    <col min="480" max="485" width="8.42578125" style="3" bestFit="1" customWidth="1"/>
    <col min="486" max="486" width="9.85546875" style="3" bestFit="1" customWidth="1"/>
    <col min="487" max="487" width="8.42578125" style="3" bestFit="1" customWidth="1"/>
    <col min="488" max="488" width="9.85546875" style="3" bestFit="1" customWidth="1"/>
    <col min="489" max="498" width="8.42578125" style="3" bestFit="1" customWidth="1"/>
    <col min="499" max="499" width="9.85546875" style="3" bestFit="1" customWidth="1"/>
    <col min="500" max="510" width="8.42578125" style="3" bestFit="1" customWidth="1"/>
    <col min="511" max="512" width="9.85546875" style="3" bestFit="1" customWidth="1"/>
    <col min="513" max="523" width="8.42578125" style="3" bestFit="1" customWidth="1"/>
    <col min="524" max="524" width="9.85546875" style="3" bestFit="1" customWidth="1"/>
    <col min="525" max="528" width="8.42578125" style="3" bestFit="1" customWidth="1"/>
    <col min="529" max="529" width="9.85546875" style="3" bestFit="1" customWidth="1"/>
    <col min="530" max="530" width="8.42578125" style="3" bestFit="1" customWidth="1"/>
    <col min="531" max="531" width="9.85546875" style="3" bestFit="1" customWidth="1"/>
    <col min="532" max="535" width="8.42578125" style="3" bestFit="1" customWidth="1"/>
    <col min="536" max="536" width="9.85546875" style="3" bestFit="1" customWidth="1"/>
    <col min="537" max="538" width="8.42578125" style="3" bestFit="1" customWidth="1"/>
    <col min="539" max="539" width="9.85546875" style="3" bestFit="1" customWidth="1"/>
    <col min="540" max="542" width="8.42578125" style="3" bestFit="1" customWidth="1"/>
    <col min="543" max="543" width="9.85546875" style="3" bestFit="1" customWidth="1"/>
    <col min="544" max="545" width="8.42578125" style="3" bestFit="1" customWidth="1"/>
    <col min="546" max="580" width="9.85546875" style="3" bestFit="1" customWidth="1"/>
    <col min="581" max="581" width="10.85546875" style="3" bestFit="1" customWidth="1"/>
    <col min="582" max="598" width="9.85546875" style="3" bestFit="1" customWidth="1"/>
    <col min="599" max="599" width="11.85546875" style="3" bestFit="1" customWidth="1"/>
    <col min="600" max="16384" width="9.140625" style="3"/>
  </cols>
  <sheetData>
    <row r="1" spans="1:42" ht="24.95" customHeight="1" x14ac:dyDescent="0.25">
      <c r="A1" s="236" t="s">
        <v>0</v>
      </c>
      <c r="B1" s="236"/>
      <c r="C1" s="236"/>
      <c r="D1" s="236"/>
      <c r="AP1" s="50" t="s">
        <v>1</v>
      </c>
    </row>
    <row r="2" spans="1:42" x14ac:dyDescent="0.25">
      <c r="A2" s="3" t="s">
        <v>2</v>
      </c>
      <c r="B2" s="3" t="s">
        <v>3</v>
      </c>
      <c r="C2" s="3" t="s">
        <v>4</v>
      </c>
      <c r="D2" s="51" t="s">
        <v>5</v>
      </c>
      <c r="E2" s="52"/>
      <c r="F2" s="51" t="s">
        <v>6</v>
      </c>
      <c r="G2" s="53">
        <f>252.626363992077</f>
        <v>252.62636399207699</v>
      </c>
    </row>
    <row r="3" spans="1:42" x14ac:dyDescent="0.25">
      <c r="A3" s="3" t="s">
        <v>7</v>
      </c>
      <c r="B3" s="4">
        <v>73636.320000000007</v>
      </c>
      <c r="C3" s="54">
        <v>0.18023872446287495</v>
      </c>
      <c r="D3" s="3" t="s">
        <v>1</v>
      </c>
    </row>
    <row r="4" spans="1:42" x14ac:dyDescent="0.25">
      <c r="A4" s="3" t="s">
        <v>8</v>
      </c>
      <c r="B4" s="4">
        <v>52194.37</v>
      </c>
      <c r="C4" s="54">
        <v>0.12775552435188697</v>
      </c>
      <c r="D4" s="3" t="s">
        <v>9</v>
      </c>
      <c r="E4" s="52"/>
      <c r="F4" s="51" t="s">
        <v>10</v>
      </c>
      <c r="G4" s="55">
        <f>GETPIVOTDATA("Total $",$A$2)/1000000</f>
        <v>0.40854882999999997</v>
      </c>
    </row>
    <row r="5" spans="1:42" x14ac:dyDescent="0.25">
      <c r="A5" s="3" t="s">
        <v>11</v>
      </c>
      <c r="B5" s="4">
        <v>50584.37000000001</v>
      </c>
      <c r="C5" s="54">
        <v>0.12381474694224413</v>
      </c>
      <c r="D5" s="3" t="s">
        <v>1</v>
      </c>
      <c r="E5" s="52"/>
      <c r="F5" s="51" t="s">
        <v>12</v>
      </c>
      <c r="G5" s="56">
        <f>G4/G2</f>
        <v>1.6172058353055073E-3</v>
      </c>
    </row>
    <row r="6" spans="1:42" x14ac:dyDescent="0.25">
      <c r="A6" s="3" t="s">
        <v>13</v>
      </c>
      <c r="B6" s="4">
        <v>44192.129999999983</v>
      </c>
      <c r="C6" s="54">
        <v>0.10816853887453291</v>
      </c>
      <c r="D6" s="3" t="s">
        <v>1</v>
      </c>
      <c r="E6" s="52"/>
    </row>
    <row r="7" spans="1:42" x14ac:dyDescent="0.25">
      <c r="A7" s="3" t="s">
        <v>14</v>
      </c>
      <c r="B7" s="4">
        <v>44059.270000000004</v>
      </c>
      <c r="C7" s="54">
        <v>0.10784333906916327</v>
      </c>
      <c r="D7" s="3" t="s">
        <v>9</v>
      </c>
      <c r="E7" s="52"/>
      <c r="F7" s="51" t="s">
        <v>15</v>
      </c>
      <c r="G7" s="57">
        <f>(SUMIF($D$3:$D$20,$AP$1,$B$3:$B$20))/1000000</f>
        <v>0.26143234999999998</v>
      </c>
    </row>
    <row r="8" spans="1:42" x14ac:dyDescent="0.25">
      <c r="A8" s="3" t="s">
        <v>16</v>
      </c>
      <c r="B8" s="4">
        <v>41301.739999999983</v>
      </c>
      <c r="C8" s="54">
        <v>0.10109376644157801</v>
      </c>
      <c r="D8" s="3" t="s">
        <v>1</v>
      </c>
      <c r="E8" s="52"/>
      <c r="F8" s="51" t="s">
        <v>17</v>
      </c>
      <c r="G8" s="56">
        <f>G7/G2</f>
        <v>1.0348577475001745E-3</v>
      </c>
    </row>
    <row r="9" spans="1:42" x14ac:dyDescent="0.25">
      <c r="A9" s="3" t="s">
        <v>18</v>
      </c>
      <c r="B9" s="4">
        <v>33215.359999999993</v>
      </c>
      <c r="C9" s="54">
        <v>8.1300832510033033E-2</v>
      </c>
      <c r="D9" s="3" t="s">
        <v>9</v>
      </c>
      <c r="E9" s="52"/>
    </row>
    <row r="10" spans="1:42" x14ac:dyDescent="0.25">
      <c r="A10" s="3" t="s">
        <v>19</v>
      </c>
      <c r="B10" s="4">
        <v>21926.489999999998</v>
      </c>
      <c r="C10" s="54">
        <v>5.3669202773142147E-2</v>
      </c>
      <c r="D10" s="3" t="s">
        <v>1</v>
      </c>
      <c r="E10" s="52"/>
    </row>
    <row r="11" spans="1:42" x14ac:dyDescent="0.25">
      <c r="A11" s="3" t="s">
        <v>20</v>
      </c>
      <c r="B11" s="4">
        <v>17647.479999999996</v>
      </c>
      <c r="C11" s="54">
        <v>4.3195522062809411E-2</v>
      </c>
      <c r="D11" s="3" t="s">
        <v>9</v>
      </c>
      <c r="E11" s="52"/>
    </row>
    <row r="12" spans="1:42" x14ac:dyDescent="0.25">
      <c r="A12" s="3" t="s">
        <v>21</v>
      </c>
      <c r="B12" s="4">
        <v>6811.93</v>
      </c>
      <c r="C12" s="54">
        <v>1.6673478173955345E-2</v>
      </c>
      <c r="D12" s="3" t="s">
        <v>1</v>
      </c>
      <c r="E12" s="52"/>
    </row>
    <row r="13" spans="1:42" x14ac:dyDescent="0.25">
      <c r="A13" s="3" t="s">
        <v>22</v>
      </c>
      <c r="B13" s="4">
        <v>6265.32</v>
      </c>
      <c r="C13" s="54">
        <v>1.533554752806413E-2</v>
      </c>
      <c r="D13" s="3" t="s">
        <v>1</v>
      </c>
      <c r="E13" s="52"/>
    </row>
    <row r="14" spans="1:42" x14ac:dyDescent="0.25">
      <c r="A14" s="3" t="s">
        <v>23</v>
      </c>
      <c r="B14" s="4">
        <v>5926.78</v>
      </c>
      <c r="C14" s="54">
        <v>1.4506907289393026E-2</v>
      </c>
      <c r="D14" s="3" t="s">
        <v>1</v>
      </c>
      <c r="E14" s="52"/>
    </row>
    <row r="15" spans="1:42" x14ac:dyDescent="0.25">
      <c r="A15" s="3" t="s">
        <v>24</v>
      </c>
      <c r="B15" s="4">
        <v>4672.4799999999996</v>
      </c>
      <c r="C15" s="54">
        <v>1.1436772441619756E-2</v>
      </c>
      <c r="D15" s="3" t="s">
        <v>1</v>
      </c>
      <c r="E15" s="52"/>
    </row>
    <row r="16" spans="1:42" x14ac:dyDescent="0.25">
      <c r="A16" s="3" t="s">
        <v>25</v>
      </c>
      <c r="B16" s="4">
        <v>2692.61</v>
      </c>
      <c r="C16" s="54">
        <v>6.5906687335269007E-3</v>
      </c>
      <c r="D16" s="3" t="s">
        <v>1</v>
      </c>
      <c r="E16" s="52"/>
    </row>
    <row r="17" spans="1:5" x14ac:dyDescent="0.25">
      <c r="A17" s="3" t="s">
        <v>26</v>
      </c>
      <c r="B17" s="4">
        <v>2549.16</v>
      </c>
      <c r="C17" s="54">
        <v>6.2395479140155584E-3</v>
      </c>
      <c r="D17" s="3" t="s">
        <v>1</v>
      </c>
      <c r="E17" s="52"/>
    </row>
    <row r="18" spans="1:5" x14ac:dyDescent="0.25">
      <c r="A18" s="3" t="s">
        <v>27</v>
      </c>
      <c r="B18" s="4">
        <v>873.02</v>
      </c>
      <c r="C18" s="54">
        <v>2.1368804311592301E-3</v>
      </c>
      <c r="D18" s="3" t="s">
        <v>1</v>
      </c>
      <c r="E18" s="52"/>
    </row>
    <row r="19" spans="1:5" x14ac:dyDescent="0.25">
      <c r="A19" s="3" t="s">
        <v>28</v>
      </c>
      <c r="B19" s="4">
        <v>408548.82999999996</v>
      </c>
      <c r="C19" s="58">
        <v>0.99999999999999878</v>
      </c>
      <c r="E19" s="52"/>
    </row>
    <row r="20" spans="1:5" ht="15" x14ac:dyDescent="0.25">
      <c r="A20"/>
      <c r="B20"/>
      <c r="C20"/>
      <c r="E20" s="52"/>
    </row>
    <row r="21" spans="1:5" ht="15" x14ac:dyDescent="0.25">
      <c r="A21"/>
      <c r="B21"/>
      <c r="C21"/>
    </row>
    <row r="27" spans="1:5" x14ac:dyDescent="0.25">
      <c r="C27" s="3"/>
      <c r="E27" s="3"/>
    </row>
    <row r="28" spans="1:5" x14ac:dyDescent="0.25">
      <c r="C28" s="3"/>
      <c r="E28" s="3"/>
    </row>
    <row r="29" spans="1:5" x14ac:dyDescent="0.25">
      <c r="C29" s="3"/>
      <c r="E29" s="3"/>
    </row>
    <row r="30" spans="1:5" x14ac:dyDescent="0.25">
      <c r="C30" s="3"/>
      <c r="E30" s="3"/>
    </row>
    <row r="31" spans="1:5" x14ac:dyDescent="0.25">
      <c r="C31" s="3"/>
      <c r="E31" s="3"/>
    </row>
    <row r="32" spans="1:5" x14ac:dyDescent="0.25">
      <c r="B32" s="6"/>
      <c r="C32" s="3"/>
      <c r="E32" s="3"/>
    </row>
  </sheetData>
  <mergeCells count="1">
    <mergeCell ref="A1:D1"/>
  </mergeCells>
  <pageMargins left="0.511811024" right="0.511811024" top="0.78740157499999996" bottom="0.78740157499999996" header="0.31496062000000002" footer="0.31496062000000002"/>
  <pageSetup orientation="portrait" r:id="rId2"/>
  <headerFooter>
    <oddFooter>&amp;C_x000D_&amp;1#&amp;"Calibri"&amp;11&amp;KFF0000 Internal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2DF2-6A48-4BA7-A767-3667CB3E4411}">
  <sheetPr codeName="Planilha3"/>
  <dimension ref="A1:DG920"/>
  <sheetViews>
    <sheetView topLeftCell="B1" zoomScale="85" zoomScaleNormal="85" workbookViewId="0">
      <pane ySplit="2" topLeftCell="A93" activePane="bottomLeft" state="frozen"/>
      <selection activeCell="A3" sqref="A3:A18"/>
      <selection pane="bottomLeft" activeCell="A3" sqref="A3:A18"/>
    </sheetView>
  </sheetViews>
  <sheetFormatPr defaultColWidth="9.140625" defaultRowHeight="15" x14ac:dyDescent="0.25"/>
  <cols>
    <col min="1" max="1" width="11.5703125" bestFit="1" customWidth="1"/>
    <col min="2" max="2" width="49.42578125" bestFit="1" customWidth="1"/>
    <col min="3" max="3" width="11" bestFit="1" customWidth="1"/>
    <col min="4" max="4" width="83.5703125" bestFit="1" customWidth="1"/>
    <col min="5" max="5" width="12.7109375" bestFit="1" customWidth="1"/>
    <col min="6" max="6" width="14" bestFit="1" customWidth="1"/>
    <col min="7" max="7" width="12.140625" bestFit="1" customWidth="1"/>
    <col min="8" max="8" width="16.42578125" bestFit="1" customWidth="1"/>
    <col min="9" max="9" width="19.42578125" bestFit="1" customWidth="1"/>
    <col min="10" max="10" width="22.42578125" bestFit="1" customWidth="1"/>
    <col min="11" max="11" width="6" bestFit="1" customWidth="1"/>
    <col min="12" max="12" width="50.7109375" bestFit="1" customWidth="1"/>
    <col min="13" max="13" width="26.28515625" bestFit="1" customWidth="1"/>
    <col min="14" max="14" width="40.5703125" bestFit="1" customWidth="1"/>
    <col min="15" max="15" width="44.42578125" bestFit="1" customWidth="1"/>
    <col min="16" max="16" width="215.28515625" bestFit="1" customWidth="1"/>
    <col min="17" max="17" width="39.140625" bestFit="1" customWidth="1"/>
    <col min="18" max="18" width="12.42578125" bestFit="1" customWidth="1"/>
    <col min="19" max="19" width="87.42578125" bestFit="1" customWidth="1"/>
    <col min="20" max="20" width="27" bestFit="1" customWidth="1"/>
    <col min="21" max="21" width="16" bestFit="1" customWidth="1"/>
    <col min="22" max="22" width="14.140625" bestFit="1" customWidth="1"/>
    <col min="23" max="23" width="18.140625" bestFit="1" customWidth="1"/>
    <col min="24" max="24" width="32" bestFit="1" customWidth="1"/>
    <col min="25" max="26" width="20.5703125" bestFit="1" customWidth="1"/>
    <col min="27" max="27" width="12.7109375" bestFit="1" customWidth="1"/>
    <col min="28" max="28" width="27.7109375" bestFit="1" customWidth="1"/>
    <col min="29" max="29" width="22" bestFit="1" customWidth="1"/>
    <col min="30" max="30" width="15.140625" bestFit="1" customWidth="1"/>
    <col min="31" max="31" width="21.140625" bestFit="1" customWidth="1"/>
    <col min="32" max="32" width="18.140625" bestFit="1" customWidth="1"/>
    <col min="33" max="33" width="11.28515625" bestFit="1" customWidth="1"/>
    <col min="34" max="34" width="14.140625" bestFit="1" customWidth="1"/>
    <col min="35" max="35" width="12.85546875" bestFit="1" customWidth="1"/>
    <col min="36" max="36" width="19.28515625" bestFit="1" customWidth="1"/>
    <col min="37" max="37" width="23" bestFit="1" customWidth="1"/>
    <col min="38" max="38" width="48.42578125" bestFit="1" customWidth="1"/>
    <col min="39" max="39" width="17.7109375" bestFit="1" customWidth="1"/>
    <col min="40" max="40" width="16.7109375" bestFit="1" customWidth="1"/>
    <col min="41" max="41" width="55.85546875" bestFit="1" customWidth="1"/>
    <col min="42" max="42" width="31.7109375" bestFit="1" customWidth="1"/>
    <col min="43" max="43" width="15.28515625" bestFit="1" customWidth="1"/>
    <col min="44" max="44" width="18.7109375" bestFit="1" customWidth="1"/>
    <col min="45" max="45" width="17" bestFit="1" customWidth="1"/>
    <col min="46" max="46" width="17.42578125" bestFit="1" customWidth="1"/>
    <col min="47" max="47" width="13.28515625" bestFit="1" customWidth="1"/>
    <col min="48" max="48" width="33.28515625" bestFit="1" customWidth="1"/>
    <col min="49" max="49" width="27.140625" bestFit="1" customWidth="1"/>
    <col min="50" max="50" width="12.5703125" bestFit="1" customWidth="1"/>
    <col min="51" max="51" width="16" bestFit="1" customWidth="1"/>
    <col min="52" max="52" width="14.42578125" bestFit="1" customWidth="1"/>
    <col min="53" max="53" width="16.42578125" bestFit="1" customWidth="1"/>
    <col min="54" max="54" width="10.5703125" bestFit="1" customWidth="1"/>
    <col min="55" max="55" width="8.42578125" bestFit="1" customWidth="1"/>
    <col min="56" max="56" width="16.28515625" bestFit="1" customWidth="1"/>
    <col min="57" max="57" width="18.42578125" bestFit="1" customWidth="1"/>
    <col min="58" max="58" width="20.5703125" bestFit="1" customWidth="1"/>
    <col min="59" max="59" width="12" bestFit="1" customWidth="1"/>
    <col min="60" max="60" width="39.140625" bestFit="1" customWidth="1"/>
    <col min="61" max="61" width="31.5703125" bestFit="1" customWidth="1"/>
    <col min="62" max="62" width="28.5703125" bestFit="1" customWidth="1"/>
    <col min="63" max="63" width="12.85546875" bestFit="1" customWidth="1"/>
    <col min="64" max="64" width="13.7109375" bestFit="1" customWidth="1"/>
    <col min="65" max="65" width="21.85546875" bestFit="1" customWidth="1"/>
    <col min="66" max="66" width="19.28515625" bestFit="1" customWidth="1"/>
    <col min="67" max="67" width="16.7109375" bestFit="1" customWidth="1"/>
    <col min="68" max="68" width="43.140625" bestFit="1" customWidth="1"/>
    <col min="69" max="69" width="20.28515625" bestFit="1" customWidth="1"/>
    <col min="70" max="70" width="28" bestFit="1" customWidth="1"/>
    <col min="71" max="71" width="255.7109375" bestFit="1" customWidth="1"/>
    <col min="72" max="72" width="10.85546875" bestFit="1" customWidth="1"/>
    <col min="73" max="73" width="25.85546875" bestFit="1" customWidth="1"/>
    <col min="74" max="74" width="16.7109375" bestFit="1" customWidth="1"/>
    <col min="75" max="75" width="25.5703125" bestFit="1" customWidth="1"/>
    <col min="76" max="76" width="8.28515625" bestFit="1" customWidth="1"/>
    <col min="77" max="77" width="8.5703125" bestFit="1" customWidth="1"/>
    <col min="78" max="78" width="48.5703125" bestFit="1" customWidth="1"/>
    <col min="79" max="79" width="35.5703125" bestFit="1" customWidth="1"/>
    <col min="80" max="80" width="57.7109375" bestFit="1" customWidth="1"/>
    <col min="81" max="81" width="28.5703125" bestFit="1" customWidth="1"/>
    <col min="82" max="82" width="12.5703125" bestFit="1" customWidth="1"/>
    <col min="83" max="83" width="166" bestFit="1" customWidth="1"/>
    <col min="84" max="84" width="30.42578125" bestFit="1" customWidth="1"/>
    <col min="85" max="85" width="29" bestFit="1" customWidth="1"/>
    <col min="86" max="86" width="39.42578125" bestFit="1" customWidth="1"/>
    <col min="87" max="87" width="41.85546875" bestFit="1" customWidth="1"/>
    <col min="88" max="88" width="27.5703125" bestFit="1" customWidth="1"/>
    <col min="89" max="89" width="43.28515625" bestFit="1" customWidth="1"/>
    <col min="90" max="90" width="30.140625" bestFit="1" customWidth="1"/>
    <col min="91" max="91" width="28.5703125" bestFit="1" customWidth="1"/>
    <col min="92" max="92" width="20.7109375" bestFit="1" customWidth="1"/>
    <col min="93" max="93" width="15.42578125" bestFit="1" customWidth="1"/>
    <col min="94" max="94" width="12.7109375" bestFit="1" customWidth="1"/>
    <col min="95" max="95" width="20.7109375" bestFit="1" customWidth="1"/>
    <col min="96" max="96" width="15.140625" bestFit="1" customWidth="1"/>
    <col min="97" max="97" width="3.5703125" bestFit="1" customWidth="1"/>
    <col min="98" max="98" width="6" bestFit="1" customWidth="1"/>
    <col min="99" max="99" width="3.140625" bestFit="1" customWidth="1"/>
    <col min="100" max="100" width="12" bestFit="1" customWidth="1"/>
    <col min="101" max="101" width="11" bestFit="1" customWidth="1"/>
    <col min="102" max="102" width="50.7109375" bestFit="1" customWidth="1"/>
    <col min="103" max="103" width="31.28515625" bestFit="1" customWidth="1"/>
    <col min="104" max="104" width="12.85546875" bestFit="1" customWidth="1"/>
    <col min="105" max="105" width="23.28515625" bestFit="1" customWidth="1"/>
    <col min="106" max="106" width="107" bestFit="1" customWidth="1"/>
    <col min="107" max="107" width="31.140625" bestFit="1" customWidth="1"/>
    <col min="108" max="108" width="12.7109375" bestFit="1" customWidth="1"/>
    <col min="109" max="110" width="3" bestFit="1" customWidth="1"/>
  </cols>
  <sheetData>
    <row r="1" spans="1:111" hidden="1" x14ac:dyDescent="0.25">
      <c r="I1" s="60">
        <f>SUBTOTAL(9,I3:I920)</f>
        <v>408548.83000000048</v>
      </c>
    </row>
    <row r="2" spans="1:111" s="3" customFormat="1" ht="12.75" x14ac:dyDescent="0.2">
      <c r="A2" s="2" t="s">
        <v>29</v>
      </c>
      <c r="B2" s="2" t="s">
        <v>30</v>
      </c>
      <c r="C2" s="61" t="s">
        <v>31</v>
      </c>
      <c r="D2" s="61" t="s">
        <v>32</v>
      </c>
      <c r="E2" s="61" t="s">
        <v>33</v>
      </c>
      <c r="F2" s="62" t="s">
        <v>34</v>
      </c>
      <c r="G2" s="63" t="s">
        <v>35</v>
      </c>
      <c r="H2" s="63" t="s">
        <v>36</v>
      </c>
      <c r="I2" s="63" t="s">
        <v>37</v>
      </c>
      <c r="J2" s="63" t="s">
        <v>38</v>
      </c>
      <c r="K2" s="64" t="s">
        <v>39</v>
      </c>
      <c r="L2" s="61" t="s">
        <v>40</v>
      </c>
      <c r="M2" s="65" t="s">
        <v>41</v>
      </c>
      <c r="N2" s="61" t="s">
        <v>42</v>
      </c>
      <c r="O2" s="61" t="s">
        <v>43</v>
      </c>
      <c r="P2" s="61" t="s">
        <v>44</v>
      </c>
      <c r="Q2" s="61" t="s">
        <v>45</v>
      </c>
      <c r="R2" s="61" t="s">
        <v>46</v>
      </c>
      <c r="S2" s="61" t="s">
        <v>47</v>
      </c>
      <c r="T2" s="61" t="s">
        <v>48</v>
      </c>
      <c r="U2" s="61" t="s">
        <v>49</v>
      </c>
      <c r="V2" s="61" t="s">
        <v>50</v>
      </c>
      <c r="W2" s="61" t="s">
        <v>51</v>
      </c>
      <c r="X2" s="61" t="s">
        <v>52</v>
      </c>
      <c r="Y2" s="61" t="s">
        <v>53</v>
      </c>
      <c r="Z2" s="61" t="s">
        <v>54</v>
      </c>
      <c r="AA2" s="61" t="s">
        <v>55</v>
      </c>
      <c r="AB2" s="61" t="s">
        <v>56</v>
      </c>
      <c r="AC2" s="61" t="s">
        <v>57</v>
      </c>
      <c r="AD2" s="61" t="s">
        <v>58</v>
      </c>
      <c r="AE2" s="61" t="s">
        <v>59</v>
      </c>
      <c r="AF2" s="61" t="s">
        <v>60</v>
      </c>
      <c r="AG2" s="61" t="s">
        <v>61</v>
      </c>
      <c r="AH2" s="61" t="s">
        <v>62</v>
      </c>
      <c r="AI2" s="61" t="s">
        <v>63</v>
      </c>
      <c r="AJ2" s="61" t="s">
        <v>64</v>
      </c>
      <c r="AK2" s="61" t="s">
        <v>65</v>
      </c>
      <c r="AL2" s="61" t="s">
        <v>66</v>
      </c>
      <c r="AM2" s="61" t="s">
        <v>67</v>
      </c>
      <c r="AN2" s="61" t="s">
        <v>68</v>
      </c>
      <c r="AO2" s="61" t="s">
        <v>69</v>
      </c>
      <c r="AP2" s="61" t="s">
        <v>70</v>
      </c>
      <c r="AQ2" s="61" t="s">
        <v>71</v>
      </c>
      <c r="AR2" s="61" t="s">
        <v>72</v>
      </c>
      <c r="AS2" s="61" t="s">
        <v>73</v>
      </c>
      <c r="AT2" s="61" t="s">
        <v>74</v>
      </c>
      <c r="AU2" s="61" t="s">
        <v>75</v>
      </c>
      <c r="AV2" s="61" t="s">
        <v>76</v>
      </c>
      <c r="AW2" s="61" t="s">
        <v>77</v>
      </c>
      <c r="AX2" s="61" t="s">
        <v>78</v>
      </c>
      <c r="AY2" s="61" t="s">
        <v>79</v>
      </c>
      <c r="AZ2" s="61" t="s">
        <v>80</v>
      </c>
      <c r="BA2" s="61" t="s">
        <v>81</v>
      </c>
      <c r="BB2" s="61" t="s">
        <v>82</v>
      </c>
      <c r="BC2" s="61" t="s">
        <v>83</v>
      </c>
      <c r="BD2" s="61" t="s">
        <v>84</v>
      </c>
      <c r="BE2" s="61" t="s">
        <v>85</v>
      </c>
      <c r="BF2" s="61" t="s">
        <v>86</v>
      </c>
      <c r="BG2" s="61" t="s">
        <v>87</v>
      </c>
      <c r="BH2" s="61" t="s">
        <v>88</v>
      </c>
      <c r="BI2" s="61" t="s">
        <v>89</v>
      </c>
      <c r="BJ2" s="61" t="s">
        <v>90</v>
      </c>
      <c r="BK2" s="61" t="s">
        <v>91</v>
      </c>
      <c r="BL2" s="61" t="s">
        <v>92</v>
      </c>
      <c r="BM2" s="61" t="s">
        <v>93</v>
      </c>
      <c r="BN2" s="61" t="s">
        <v>94</v>
      </c>
      <c r="BO2" s="61" t="s">
        <v>95</v>
      </c>
      <c r="BP2" s="61" t="s">
        <v>96</v>
      </c>
      <c r="BQ2" s="61" t="s">
        <v>97</v>
      </c>
      <c r="BR2" s="61" t="s">
        <v>98</v>
      </c>
      <c r="BS2" s="61" t="s">
        <v>99</v>
      </c>
      <c r="BT2" s="61" t="s">
        <v>100</v>
      </c>
      <c r="BU2" s="61" t="s">
        <v>101</v>
      </c>
      <c r="BV2" s="61" t="s">
        <v>102</v>
      </c>
      <c r="BW2" s="61" t="s">
        <v>103</v>
      </c>
      <c r="BX2" s="61" t="s">
        <v>104</v>
      </c>
      <c r="BY2" s="61" t="s">
        <v>105</v>
      </c>
      <c r="BZ2" s="61" t="s">
        <v>106</v>
      </c>
      <c r="CA2" s="61" t="s">
        <v>107</v>
      </c>
      <c r="CB2" s="61" t="s">
        <v>108</v>
      </c>
      <c r="CC2" s="61" t="s">
        <v>109</v>
      </c>
      <c r="CD2" s="61" t="s">
        <v>110</v>
      </c>
      <c r="CE2" s="61" t="s">
        <v>111</v>
      </c>
      <c r="CF2" s="61" t="s">
        <v>112</v>
      </c>
      <c r="CG2" s="61" t="s">
        <v>113</v>
      </c>
      <c r="CH2" s="61" t="s">
        <v>114</v>
      </c>
      <c r="CI2" s="61" t="s">
        <v>115</v>
      </c>
      <c r="CJ2" s="61" t="s">
        <v>116</v>
      </c>
      <c r="CK2" s="61" t="s">
        <v>117</v>
      </c>
      <c r="CL2" s="61" t="s">
        <v>118</v>
      </c>
      <c r="CM2" s="61" t="s">
        <v>119</v>
      </c>
      <c r="CN2" s="61" t="s">
        <v>120</v>
      </c>
      <c r="CO2" s="61" t="s">
        <v>121</v>
      </c>
      <c r="CP2" s="61" t="s">
        <v>122</v>
      </c>
      <c r="CQ2" s="66" t="s">
        <v>123</v>
      </c>
    </row>
    <row r="3" spans="1:111" s="3" customFormat="1" ht="12.75" x14ac:dyDescent="0.2">
      <c r="A3" s="67">
        <v>44927</v>
      </c>
      <c r="B3" s="68" t="s">
        <v>16</v>
      </c>
      <c r="C3" s="68">
        <v>39680</v>
      </c>
      <c r="D3" s="68" t="s">
        <v>124</v>
      </c>
      <c r="E3" s="68" t="s">
        <v>125</v>
      </c>
      <c r="F3" s="69">
        <v>44929</v>
      </c>
      <c r="G3" s="68" t="s">
        <v>126</v>
      </c>
      <c r="H3" s="68" t="s">
        <v>127</v>
      </c>
      <c r="I3" s="70">
        <v>198.23</v>
      </c>
      <c r="J3" s="70">
        <v>197.23</v>
      </c>
      <c r="K3" s="71">
        <f>I3/$I$1</f>
        <v>4.8520515895248008E-4</v>
      </c>
      <c r="L3" s="68" t="s">
        <v>128</v>
      </c>
      <c r="M3" s="68" t="s">
        <v>129</v>
      </c>
      <c r="N3" s="68" t="s">
        <v>130</v>
      </c>
      <c r="O3" s="68" t="s">
        <v>131</v>
      </c>
      <c r="P3" s="68" t="s">
        <v>124</v>
      </c>
      <c r="Q3" s="68" t="s">
        <v>132</v>
      </c>
      <c r="R3" s="68" t="s">
        <v>133</v>
      </c>
      <c r="S3" s="68" t="s">
        <v>134</v>
      </c>
      <c r="T3" s="68" t="s">
        <v>135</v>
      </c>
      <c r="U3" s="68" t="s">
        <v>135</v>
      </c>
      <c r="V3" s="68" t="s">
        <v>136</v>
      </c>
      <c r="W3" s="68" t="s">
        <v>137</v>
      </c>
      <c r="X3" s="68" t="s">
        <v>138</v>
      </c>
      <c r="Y3" s="68">
        <v>44929.10672314815</v>
      </c>
      <c r="Z3" s="68">
        <v>44931.092362384261</v>
      </c>
      <c r="AA3" s="68" t="s">
        <v>139</v>
      </c>
      <c r="AB3" s="68" t="s">
        <v>140</v>
      </c>
      <c r="AC3" s="68">
        <v>0</v>
      </c>
      <c r="AD3" s="68"/>
      <c r="AE3" s="68">
        <v>19823</v>
      </c>
      <c r="AF3" s="68"/>
      <c r="AG3" s="68">
        <v>10023</v>
      </c>
      <c r="AH3" s="68" t="s">
        <v>141</v>
      </c>
      <c r="AI3" s="68"/>
      <c r="AJ3" s="68">
        <v>104943</v>
      </c>
      <c r="AK3" s="68" t="s">
        <v>142</v>
      </c>
      <c r="AL3" s="68" t="s">
        <v>143</v>
      </c>
      <c r="AM3" s="68">
        <v>104415</v>
      </c>
      <c r="AN3" s="68" t="s">
        <v>144</v>
      </c>
      <c r="AO3" s="68" t="s">
        <v>145</v>
      </c>
      <c r="AP3" s="68" t="s">
        <v>146</v>
      </c>
      <c r="AQ3" s="68" t="s">
        <v>147</v>
      </c>
      <c r="AR3" s="68" t="s">
        <v>148</v>
      </c>
      <c r="AS3" s="68" t="s">
        <v>139</v>
      </c>
      <c r="AT3" s="68" t="s">
        <v>149</v>
      </c>
      <c r="AU3" s="68" t="s">
        <v>150</v>
      </c>
      <c r="AV3" s="68" t="s">
        <v>151</v>
      </c>
      <c r="AW3" s="68" t="s">
        <v>152</v>
      </c>
      <c r="AX3" s="68" t="s">
        <v>153</v>
      </c>
      <c r="AY3" s="68" t="s">
        <v>148</v>
      </c>
      <c r="AZ3" s="68" t="s">
        <v>139</v>
      </c>
      <c r="BA3" s="68" t="s">
        <v>154</v>
      </c>
      <c r="BB3" s="68" t="s">
        <v>155</v>
      </c>
      <c r="BC3" s="68" t="s">
        <v>156</v>
      </c>
      <c r="BD3" s="68" t="s">
        <v>157</v>
      </c>
      <c r="BE3" s="68" t="s">
        <v>158</v>
      </c>
      <c r="BF3" s="68">
        <v>44929.287407407406</v>
      </c>
      <c r="BG3" s="68">
        <v>0</v>
      </c>
      <c r="BH3" s="68" t="s">
        <v>132</v>
      </c>
      <c r="BI3" s="68" t="s">
        <v>159</v>
      </c>
      <c r="BJ3" s="68" t="s">
        <v>143</v>
      </c>
      <c r="BK3" s="68" t="s">
        <v>136</v>
      </c>
      <c r="BL3" s="68" t="s">
        <v>143</v>
      </c>
      <c r="BM3" s="68" t="s">
        <v>160</v>
      </c>
      <c r="BN3" s="68" t="s">
        <v>160</v>
      </c>
      <c r="BO3" s="68" t="s">
        <v>143</v>
      </c>
      <c r="BP3" s="68" t="s">
        <v>143</v>
      </c>
      <c r="BQ3" s="68" t="s">
        <v>161</v>
      </c>
      <c r="BR3" s="68">
        <v>500</v>
      </c>
      <c r="BS3" s="68" t="s">
        <v>162</v>
      </c>
      <c r="BT3" s="68">
        <v>19823</v>
      </c>
      <c r="BU3" s="68">
        <v>19823</v>
      </c>
      <c r="BV3" s="68" t="s">
        <v>135</v>
      </c>
      <c r="BW3" s="68" t="s">
        <v>135</v>
      </c>
      <c r="BX3" s="68" t="s">
        <v>135</v>
      </c>
      <c r="BY3" s="68" t="s">
        <v>148</v>
      </c>
      <c r="BZ3" s="68" t="s">
        <v>143</v>
      </c>
      <c r="CA3" s="68" t="s">
        <v>144</v>
      </c>
      <c r="CB3" s="68" t="s">
        <v>143</v>
      </c>
      <c r="CC3" s="68" t="s">
        <v>143</v>
      </c>
      <c r="CD3" s="68" t="s">
        <v>143</v>
      </c>
      <c r="CE3" s="68" t="s">
        <v>143</v>
      </c>
      <c r="CF3" s="68">
        <v>18888952</v>
      </c>
      <c r="CG3" s="68">
        <v>18888952</v>
      </c>
      <c r="CH3" s="68"/>
      <c r="CI3" s="68"/>
      <c r="CJ3" s="68">
        <v>0</v>
      </c>
      <c r="CK3" s="68" t="s">
        <v>143</v>
      </c>
      <c r="CL3" s="68"/>
      <c r="CM3" s="68" t="s">
        <v>143</v>
      </c>
      <c r="CN3" s="68" t="s">
        <v>143</v>
      </c>
      <c r="CO3" s="68"/>
      <c r="CP3" s="68"/>
      <c r="CQ3" s="68"/>
      <c r="CR3" s="68"/>
      <c r="CS3" s="68"/>
      <c r="CT3" s="68"/>
      <c r="CU3" s="68"/>
      <c r="CV3" s="68"/>
      <c r="CW3" s="68"/>
      <c r="CX3" s="68"/>
      <c r="CY3" s="68"/>
      <c r="CZ3" s="68"/>
      <c r="DA3" s="68"/>
      <c r="DB3" s="68"/>
      <c r="DC3" s="68"/>
      <c r="DD3" s="68"/>
      <c r="DE3" s="68"/>
      <c r="DF3" s="68"/>
      <c r="DG3" s="68"/>
    </row>
    <row r="4" spans="1:111" s="3" customFormat="1" ht="12.75" x14ac:dyDescent="0.2">
      <c r="A4" s="67">
        <v>44927</v>
      </c>
      <c r="B4" s="68" t="s">
        <v>7</v>
      </c>
      <c r="C4" s="68">
        <v>39789</v>
      </c>
      <c r="D4" s="68" t="s">
        <v>163</v>
      </c>
      <c r="E4" s="68" t="s">
        <v>164</v>
      </c>
      <c r="F4" s="69">
        <v>44929</v>
      </c>
      <c r="G4" s="68" t="s">
        <v>165</v>
      </c>
      <c r="H4" s="68" t="s">
        <v>166</v>
      </c>
      <c r="I4" s="70">
        <v>56.43</v>
      </c>
      <c r="J4" s="70">
        <v>90</v>
      </c>
      <c r="K4" s="71">
        <f t="shared" ref="K4:K67" si="0">I4/$I$1</f>
        <v>1.3812302436406424E-4</v>
      </c>
      <c r="L4" s="68" t="s">
        <v>167</v>
      </c>
      <c r="M4" s="68" t="s">
        <v>129</v>
      </c>
      <c r="N4" s="68" t="s">
        <v>131</v>
      </c>
      <c r="O4" s="68" t="s">
        <v>168</v>
      </c>
      <c r="P4" s="68" t="s">
        <v>169</v>
      </c>
      <c r="Q4" s="68" t="s">
        <v>170</v>
      </c>
      <c r="R4" s="68" t="s">
        <v>171</v>
      </c>
      <c r="S4" s="68" t="s">
        <v>172</v>
      </c>
      <c r="T4" s="68" t="s">
        <v>135</v>
      </c>
      <c r="U4" s="68" t="s">
        <v>135</v>
      </c>
      <c r="V4" s="68" t="s">
        <v>136</v>
      </c>
      <c r="W4" s="68" t="s">
        <v>137</v>
      </c>
      <c r="X4" s="68" t="s">
        <v>173</v>
      </c>
      <c r="Y4" s="68">
        <v>44929.294909259261</v>
      </c>
      <c r="Z4" s="68">
        <v>44936.274647569444</v>
      </c>
      <c r="AA4" s="68" t="s">
        <v>139</v>
      </c>
      <c r="AB4" s="68" t="s">
        <v>140</v>
      </c>
      <c r="AC4" s="68">
        <v>0</v>
      </c>
      <c r="AD4" s="68"/>
      <c r="AE4" s="68">
        <v>5643</v>
      </c>
      <c r="AF4" s="68"/>
      <c r="AG4" s="68">
        <v>10012</v>
      </c>
      <c r="AH4" s="68" t="s">
        <v>141</v>
      </c>
      <c r="AI4" s="68"/>
      <c r="AJ4" s="68">
        <v>5643</v>
      </c>
      <c r="AK4" s="68" t="s">
        <v>142</v>
      </c>
      <c r="AL4" s="68" t="s">
        <v>143</v>
      </c>
      <c r="AM4" s="68">
        <v>90</v>
      </c>
      <c r="AN4" s="68" t="s">
        <v>174</v>
      </c>
      <c r="AO4" s="68" t="s">
        <v>175</v>
      </c>
      <c r="AP4" s="68" t="s">
        <v>176</v>
      </c>
      <c r="AQ4" s="68" t="s">
        <v>177</v>
      </c>
      <c r="AR4" s="68" t="s">
        <v>178</v>
      </c>
      <c r="AS4" s="68" t="s">
        <v>179</v>
      </c>
      <c r="AT4" s="68" t="s">
        <v>180</v>
      </c>
      <c r="AU4" s="68" t="s">
        <v>181</v>
      </c>
      <c r="AV4" s="68" t="s">
        <v>145</v>
      </c>
      <c r="AW4" s="68" t="s">
        <v>146</v>
      </c>
      <c r="AX4" s="68" t="s">
        <v>147</v>
      </c>
      <c r="AY4" s="68" t="s">
        <v>148</v>
      </c>
      <c r="AZ4" s="68" t="s">
        <v>139</v>
      </c>
      <c r="BA4" s="68" t="s">
        <v>149</v>
      </c>
      <c r="BB4" s="68" t="s">
        <v>150</v>
      </c>
      <c r="BC4" s="68" t="s">
        <v>156</v>
      </c>
      <c r="BD4" s="68" t="s">
        <v>157</v>
      </c>
      <c r="BE4" s="68" t="s">
        <v>158</v>
      </c>
      <c r="BF4" s="68">
        <v>44929.324432870373</v>
      </c>
      <c r="BG4" s="68">
        <v>0</v>
      </c>
      <c r="BH4" s="68" t="s">
        <v>170</v>
      </c>
      <c r="BI4" s="68" t="s">
        <v>182</v>
      </c>
      <c r="BJ4" s="68" t="s">
        <v>143</v>
      </c>
      <c r="BK4" s="68" t="s">
        <v>183</v>
      </c>
      <c r="BL4" s="68" t="s">
        <v>143</v>
      </c>
      <c r="BM4" s="68" t="s">
        <v>160</v>
      </c>
      <c r="BN4" s="68" t="s">
        <v>160</v>
      </c>
      <c r="BO4" s="68" t="s">
        <v>143</v>
      </c>
      <c r="BP4" s="68" t="s">
        <v>143</v>
      </c>
      <c r="BQ4" s="68" t="s">
        <v>184</v>
      </c>
      <c r="BR4" s="68">
        <v>500</v>
      </c>
      <c r="BS4" s="68" t="s">
        <v>162</v>
      </c>
      <c r="BT4" s="68">
        <v>5643</v>
      </c>
      <c r="BU4" s="68">
        <v>5643</v>
      </c>
      <c r="BV4" s="68" t="s">
        <v>135</v>
      </c>
      <c r="BW4" s="68" t="s">
        <v>135</v>
      </c>
      <c r="BX4" s="68" t="s">
        <v>135</v>
      </c>
      <c r="BY4" s="68" t="s">
        <v>148</v>
      </c>
      <c r="BZ4" s="68" t="s">
        <v>143</v>
      </c>
      <c r="CA4" s="68" t="s">
        <v>174</v>
      </c>
      <c r="CB4" s="68" t="s">
        <v>143</v>
      </c>
      <c r="CC4" s="68" t="s">
        <v>143</v>
      </c>
      <c r="CD4" s="68" t="s">
        <v>143</v>
      </c>
      <c r="CE4" s="68" t="s">
        <v>185</v>
      </c>
      <c r="CF4" s="68">
        <v>1</v>
      </c>
      <c r="CG4" s="68">
        <v>1</v>
      </c>
      <c r="CH4" s="68"/>
      <c r="CI4" s="68"/>
      <c r="CJ4" s="68">
        <v>0</v>
      </c>
      <c r="CK4" s="68" t="s">
        <v>143</v>
      </c>
      <c r="CL4" s="68"/>
      <c r="CM4" s="68" t="s">
        <v>143</v>
      </c>
      <c r="CN4" s="68" t="s">
        <v>143</v>
      </c>
      <c r="CO4" s="68"/>
      <c r="CP4" s="68"/>
      <c r="CQ4" s="68"/>
      <c r="CR4" s="68"/>
      <c r="CS4" s="68"/>
      <c r="CT4" s="68"/>
      <c r="CU4" s="68"/>
      <c r="CV4" s="68"/>
      <c r="CW4" s="68"/>
      <c r="CX4" s="68"/>
      <c r="CY4" s="68"/>
      <c r="CZ4" s="68"/>
      <c r="DA4" s="68"/>
      <c r="DB4" s="68"/>
      <c r="DC4" s="68"/>
      <c r="DD4" s="68"/>
      <c r="DE4" s="68"/>
      <c r="DF4" s="68"/>
      <c r="DG4" s="68"/>
    </row>
    <row r="5" spans="1:111" s="3" customFormat="1" ht="12.75" x14ac:dyDescent="0.2">
      <c r="A5" s="67">
        <v>44927</v>
      </c>
      <c r="B5" s="68" t="s">
        <v>7</v>
      </c>
      <c r="C5" s="68">
        <v>39792</v>
      </c>
      <c r="D5" s="68" t="s">
        <v>163</v>
      </c>
      <c r="E5" s="68" t="s">
        <v>164</v>
      </c>
      <c r="F5" s="69">
        <v>44929</v>
      </c>
      <c r="G5" s="68" t="s">
        <v>165</v>
      </c>
      <c r="H5" s="68" t="s">
        <v>166</v>
      </c>
      <c r="I5" s="70">
        <v>84.97</v>
      </c>
      <c r="J5" s="70">
        <v>80</v>
      </c>
      <c r="K5" s="71">
        <f t="shared" si="0"/>
        <v>2.0798003509152113E-4</v>
      </c>
      <c r="L5" s="68" t="s">
        <v>167</v>
      </c>
      <c r="M5" s="68" t="s">
        <v>129</v>
      </c>
      <c r="N5" s="68" t="s">
        <v>131</v>
      </c>
      <c r="O5" s="68" t="s">
        <v>168</v>
      </c>
      <c r="P5" s="68" t="s">
        <v>169</v>
      </c>
      <c r="Q5" s="68" t="s">
        <v>170</v>
      </c>
      <c r="R5" s="68" t="s">
        <v>186</v>
      </c>
      <c r="S5" s="68" t="s">
        <v>187</v>
      </c>
      <c r="T5" s="68" t="s">
        <v>135</v>
      </c>
      <c r="U5" s="68" t="s">
        <v>135</v>
      </c>
      <c r="V5" s="68" t="s">
        <v>136</v>
      </c>
      <c r="W5" s="68" t="s">
        <v>137</v>
      </c>
      <c r="X5" s="68" t="s">
        <v>173</v>
      </c>
      <c r="Y5" s="68">
        <v>44929.296223495374</v>
      </c>
      <c r="Z5" s="68">
        <v>44936.272424421295</v>
      </c>
      <c r="AA5" s="68" t="s">
        <v>139</v>
      </c>
      <c r="AB5" s="68" t="s">
        <v>140</v>
      </c>
      <c r="AC5" s="68">
        <v>0</v>
      </c>
      <c r="AD5" s="68"/>
      <c r="AE5" s="68">
        <v>8497</v>
      </c>
      <c r="AF5" s="68"/>
      <c r="AG5" s="68">
        <v>10012</v>
      </c>
      <c r="AH5" s="68" t="s">
        <v>141</v>
      </c>
      <c r="AI5" s="68"/>
      <c r="AJ5" s="68">
        <v>8497</v>
      </c>
      <c r="AK5" s="68" t="s">
        <v>142</v>
      </c>
      <c r="AL5" s="68" t="s">
        <v>143</v>
      </c>
      <c r="AM5" s="68">
        <v>80</v>
      </c>
      <c r="AN5" s="68" t="s">
        <v>174</v>
      </c>
      <c r="AO5" s="68" t="s">
        <v>175</v>
      </c>
      <c r="AP5" s="68" t="s">
        <v>176</v>
      </c>
      <c r="AQ5" s="68" t="s">
        <v>177</v>
      </c>
      <c r="AR5" s="68" t="s">
        <v>178</v>
      </c>
      <c r="AS5" s="68" t="s">
        <v>179</v>
      </c>
      <c r="AT5" s="68" t="s">
        <v>180</v>
      </c>
      <c r="AU5" s="68" t="s">
        <v>181</v>
      </c>
      <c r="AV5" s="68" t="s">
        <v>145</v>
      </c>
      <c r="AW5" s="68" t="s">
        <v>146</v>
      </c>
      <c r="AX5" s="68" t="s">
        <v>147</v>
      </c>
      <c r="AY5" s="68" t="s">
        <v>148</v>
      </c>
      <c r="AZ5" s="68" t="s">
        <v>139</v>
      </c>
      <c r="BA5" s="68" t="s">
        <v>149</v>
      </c>
      <c r="BB5" s="68" t="s">
        <v>150</v>
      </c>
      <c r="BC5" s="68" t="s">
        <v>156</v>
      </c>
      <c r="BD5" s="68" t="s">
        <v>157</v>
      </c>
      <c r="BE5" s="68" t="s">
        <v>158</v>
      </c>
      <c r="BF5" s="68">
        <v>44929.324270833335</v>
      </c>
      <c r="BG5" s="68">
        <v>0</v>
      </c>
      <c r="BH5" s="68" t="s">
        <v>170</v>
      </c>
      <c r="BI5" s="68" t="s">
        <v>188</v>
      </c>
      <c r="BJ5" s="68" t="s">
        <v>143</v>
      </c>
      <c r="BK5" s="68" t="s">
        <v>183</v>
      </c>
      <c r="BL5" s="68" t="s">
        <v>143</v>
      </c>
      <c r="BM5" s="68" t="s">
        <v>160</v>
      </c>
      <c r="BN5" s="68" t="s">
        <v>160</v>
      </c>
      <c r="BO5" s="68" t="s">
        <v>143</v>
      </c>
      <c r="BP5" s="68" t="s">
        <v>143</v>
      </c>
      <c r="BQ5" s="68" t="s">
        <v>189</v>
      </c>
      <c r="BR5" s="68">
        <v>500</v>
      </c>
      <c r="BS5" s="68" t="s">
        <v>162</v>
      </c>
      <c r="BT5" s="68">
        <v>8497</v>
      </c>
      <c r="BU5" s="68">
        <v>8497</v>
      </c>
      <c r="BV5" s="68" t="s">
        <v>135</v>
      </c>
      <c r="BW5" s="68" t="s">
        <v>135</v>
      </c>
      <c r="BX5" s="68" t="s">
        <v>135</v>
      </c>
      <c r="BY5" s="68" t="s">
        <v>148</v>
      </c>
      <c r="BZ5" s="68" t="s">
        <v>143</v>
      </c>
      <c r="CA5" s="68" t="s">
        <v>174</v>
      </c>
      <c r="CB5" s="68" t="s">
        <v>143</v>
      </c>
      <c r="CC5" s="68" t="s">
        <v>143</v>
      </c>
      <c r="CD5" s="68" t="s">
        <v>143</v>
      </c>
      <c r="CE5" s="68" t="s">
        <v>185</v>
      </c>
      <c r="CF5" s="68">
        <v>1</v>
      </c>
      <c r="CG5" s="68">
        <v>1</v>
      </c>
      <c r="CH5" s="68"/>
      <c r="CI5" s="68"/>
      <c r="CJ5" s="68">
        <v>0</v>
      </c>
      <c r="CK5" s="68" t="s">
        <v>143</v>
      </c>
      <c r="CL5" s="68"/>
      <c r="CM5" s="68" t="s">
        <v>143</v>
      </c>
      <c r="CN5" s="68" t="s">
        <v>143</v>
      </c>
      <c r="CO5" s="68"/>
      <c r="CP5" s="68"/>
      <c r="CQ5" s="68"/>
      <c r="CR5" s="68"/>
      <c r="CS5" s="68"/>
      <c r="CT5" s="68"/>
      <c r="CU5" s="68"/>
      <c r="CV5" s="68"/>
      <c r="CW5" s="68"/>
      <c r="CX5" s="68"/>
      <c r="CY5" s="68"/>
      <c r="CZ5" s="68"/>
      <c r="DA5" s="68"/>
      <c r="DB5" s="68"/>
      <c r="DC5" s="68"/>
      <c r="DD5" s="68"/>
      <c r="DE5" s="68"/>
      <c r="DF5" s="68"/>
      <c r="DG5" s="68"/>
    </row>
    <row r="6" spans="1:111" s="3" customFormat="1" ht="12.75" x14ac:dyDescent="0.2">
      <c r="A6" s="67">
        <v>44927</v>
      </c>
      <c r="B6" s="68" t="s">
        <v>7</v>
      </c>
      <c r="C6" s="68">
        <v>40049</v>
      </c>
      <c r="D6" s="68" t="s">
        <v>163</v>
      </c>
      <c r="E6" s="68" t="s">
        <v>190</v>
      </c>
      <c r="F6" s="69">
        <v>44931</v>
      </c>
      <c r="G6" s="68" t="s">
        <v>165</v>
      </c>
      <c r="H6" s="68" t="s">
        <v>166</v>
      </c>
      <c r="I6" s="70">
        <v>119.41</v>
      </c>
      <c r="J6" s="70">
        <v>100</v>
      </c>
      <c r="K6" s="71">
        <f t="shared" si="0"/>
        <v>2.9227840402822807E-4</v>
      </c>
      <c r="L6" s="68" t="s">
        <v>167</v>
      </c>
      <c r="M6" s="68" t="s">
        <v>129</v>
      </c>
      <c r="N6" s="68" t="s">
        <v>131</v>
      </c>
      <c r="O6" s="68" t="s">
        <v>191</v>
      </c>
      <c r="P6" s="68" t="s">
        <v>192</v>
      </c>
      <c r="Q6" s="68" t="s">
        <v>170</v>
      </c>
      <c r="R6" s="68" t="s">
        <v>193</v>
      </c>
      <c r="S6" s="68" t="s">
        <v>194</v>
      </c>
      <c r="T6" s="68" t="s">
        <v>135</v>
      </c>
      <c r="U6" s="68" t="s">
        <v>135</v>
      </c>
      <c r="V6" s="68" t="s">
        <v>136</v>
      </c>
      <c r="W6" s="68" t="s">
        <v>137</v>
      </c>
      <c r="X6" s="68" t="s">
        <v>173</v>
      </c>
      <c r="Y6" s="68">
        <v>44930.224758564815</v>
      </c>
      <c r="Z6" s="68">
        <v>44937.244073842594</v>
      </c>
      <c r="AA6" s="68" t="s">
        <v>139</v>
      </c>
      <c r="AB6" s="68" t="s">
        <v>140</v>
      </c>
      <c r="AC6" s="68">
        <v>0</v>
      </c>
      <c r="AD6" s="68"/>
      <c r="AE6" s="68">
        <v>11941</v>
      </c>
      <c r="AF6" s="68"/>
      <c r="AG6" s="68">
        <v>10012</v>
      </c>
      <c r="AH6" s="68" t="s">
        <v>141</v>
      </c>
      <c r="AI6" s="68"/>
      <c r="AJ6" s="68">
        <v>11941</v>
      </c>
      <c r="AK6" s="68" t="s">
        <v>142</v>
      </c>
      <c r="AL6" s="68" t="s">
        <v>143</v>
      </c>
      <c r="AM6" s="68">
        <v>100</v>
      </c>
      <c r="AN6" s="68" t="s">
        <v>174</v>
      </c>
      <c r="AO6" s="68" t="s">
        <v>195</v>
      </c>
      <c r="AP6" s="68" t="s">
        <v>196</v>
      </c>
      <c r="AQ6" s="68" t="s">
        <v>197</v>
      </c>
      <c r="AR6" s="68" t="s">
        <v>178</v>
      </c>
      <c r="AS6" s="68" t="s">
        <v>179</v>
      </c>
      <c r="AT6" s="68" t="s">
        <v>180</v>
      </c>
      <c r="AU6" s="68" t="s">
        <v>198</v>
      </c>
      <c r="AV6" s="68" t="s">
        <v>145</v>
      </c>
      <c r="AW6" s="68" t="s">
        <v>146</v>
      </c>
      <c r="AX6" s="68" t="s">
        <v>147</v>
      </c>
      <c r="AY6" s="68" t="s">
        <v>148</v>
      </c>
      <c r="AZ6" s="68" t="s">
        <v>139</v>
      </c>
      <c r="BA6" s="68" t="s">
        <v>149</v>
      </c>
      <c r="BB6" s="68" t="s">
        <v>150</v>
      </c>
      <c r="BC6" s="68" t="s">
        <v>156</v>
      </c>
      <c r="BD6" s="68" t="s">
        <v>157</v>
      </c>
      <c r="BE6" s="68" t="s">
        <v>158</v>
      </c>
      <c r="BF6" s="68">
        <v>44930.333229166667</v>
      </c>
      <c r="BG6" s="68">
        <v>0</v>
      </c>
      <c r="BH6" s="68" t="s">
        <v>170</v>
      </c>
      <c r="BI6" s="68" t="s">
        <v>199</v>
      </c>
      <c r="BJ6" s="68" t="s">
        <v>143</v>
      </c>
      <c r="BK6" s="68" t="s">
        <v>183</v>
      </c>
      <c r="BL6" s="68" t="s">
        <v>143</v>
      </c>
      <c r="BM6" s="68" t="s">
        <v>200</v>
      </c>
      <c r="BN6" s="68" t="s">
        <v>160</v>
      </c>
      <c r="BO6" s="68" t="s">
        <v>143</v>
      </c>
      <c r="BP6" s="68" t="s">
        <v>143</v>
      </c>
      <c r="BQ6" s="68" t="s">
        <v>201</v>
      </c>
      <c r="BR6" s="68">
        <v>500</v>
      </c>
      <c r="BS6" s="68" t="s">
        <v>162</v>
      </c>
      <c r="BT6" s="68">
        <v>11941</v>
      </c>
      <c r="BU6" s="68">
        <v>11941</v>
      </c>
      <c r="BV6" s="68" t="s">
        <v>135</v>
      </c>
      <c r="BW6" s="68" t="s">
        <v>135</v>
      </c>
      <c r="BX6" s="68" t="s">
        <v>135</v>
      </c>
      <c r="BY6" s="68" t="s">
        <v>148</v>
      </c>
      <c r="BZ6" s="68" t="s">
        <v>143</v>
      </c>
      <c r="CA6" s="68" t="s">
        <v>174</v>
      </c>
      <c r="CB6" s="68" t="s">
        <v>143</v>
      </c>
      <c r="CC6" s="68" t="s">
        <v>143</v>
      </c>
      <c r="CD6" s="68" t="s">
        <v>143</v>
      </c>
      <c r="CE6" s="68" t="s">
        <v>202</v>
      </c>
      <c r="CF6" s="68">
        <v>1</v>
      </c>
      <c r="CG6" s="68">
        <v>1</v>
      </c>
      <c r="CH6" s="68"/>
      <c r="CI6" s="68"/>
      <c r="CJ6" s="68">
        <v>0</v>
      </c>
      <c r="CK6" s="68" t="s">
        <v>143</v>
      </c>
      <c r="CL6" s="68"/>
      <c r="CM6" s="68" t="s">
        <v>143</v>
      </c>
      <c r="CN6" s="68" t="s">
        <v>143</v>
      </c>
      <c r="CO6" s="68"/>
      <c r="CP6" s="68"/>
      <c r="CQ6" s="68"/>
      <c r="CR6" s="68"/>
      <c r="CS6" s="68"/>
      <c r="CT6" s="68"/>
      <c r="CU6" s="68"/>
      <c r="CV6" s="68"/>
      <c r="CW6" s="68"/>
      <c r="CX6" s="68"/>
      <c r="CY6" s="68"/>
      <c r="CZ6" s="68"/>
      <c r="DA6" s="68"/>
      <c r="DB6" s="68"/>
      <c r="DC6" s="68"/>
      <c r="DD6" s="68"/>
      <c r="DE6" s="68"/>
      <c r="DF6" s="68"/>
      <c r="DG6" s="68"/>
    </row>
    <row r="7" spans="1:111" s="3" customFormat="1" ht="12.75" x14ac:dyDescent="0.2">
      <c r="A7" s="67">
        <v>44927</v>
      </c>
      <c r="B7" s="68" t="s">
        <v>7</v>
      </c>
      <c r="C7" s="68">
        <v>40090</v>
      </c>
      <c r="D7" s="68" t="s">
        <v>163</v>
      </c>
      <c r="E7" s="68" t="s">
        <v>190</v>
      </c>
      <c r="F7" s="69">
        <v>44932</v>
      </c>
      <c r="G7" s="68" t="s">
        <v>165</v>
      </c>
      <c r="H7" s="68" t="s">
        <v>166</v>
      </c>
      <c r="I7" s="70">
        <v>162.56</v>
      </c>
      <c r="J7" s="70">
        <v>120</v>
      </c>
      <c r="K7" s="71">
        <f t="shared" si="0"/>
        <v>3.9789613398231934E-4</v>
      </c>
      <c r="L7" s="68" t="s">
        <v>167</v>
      </c>
      <c r="M7" s="68" t="s">
        <v>129</v>
      </c>
      <c r="N7" s="68" t="s">
        <v>131</v>
      </c>
      <c r="O7" s="68" t="s">
        <v>203</v>
      </c>
      <c r="P7" s="68" t="s">
        <v>204</v>
      </c>
      <c r="Q7" s="68" t="s">
        <v>170</v>
      </c>
      <c r="R7" s="68" t="s">
        <v>205</v>
      </c>
      <c r="S7" s="68" t="s">
        <v>206</v>
      </c>
      <c r="T7" s="68" t="s">
        <v>135</v>
      </c>
      <c r="U7" s="68" t="s">
        <v>135</v>
      </c>
      <c r="V7" s="68" t="s">
        <v>136</v>
      </c>
      <c r="W7" s="68" t="s">
        <v>137</v>
      </c>
      <c r="X7" s="68" t="s">
        <v>173</v>
      </c>
      <c r="Y7" s="68">
        <v>44930.333905439817</v>
      </c>
      <c r="Z7" s="68">
        <v>44937.260076736115</v>
      </c>
      <c r="AA7" s="68" t="s">
        <v>139</v>
      </c>
      <c r="AB7" s="68" t="s">
        <v>140</v>
      </c>
      <c r="AC7" s="68">
        <v>0</v>
      </c>
      <c r="AD7" s="68"/>
      <c r="AE7" s="68">
        <v>16256</v>
      </c>
      <c r="AF7" s="68"/>
      <c r="AG7" s="68">
        <v>10012</v>
      </c>
      <c r="AH7" s="68" t="s">
        <v>141</v>
      </c>
      <c r="AI7" s="68"/>
      <c r="AJ7" s="68">
        <v>16256</v>
      </c>
      <c r="AK7" s="68" t="s">
        <v>207</v>
      </c>
      <c r="AL7" s="68" t="s">
        <v>143</v>
      </c>
      <c r="AM7" s="68">
        <v>120</v>
      </c>
      <c r="AN7" s="68" t="s">
        <v>174</v>
      </c>
      <c r="AO7" s="68" t="s">
        <v>208</v>
      </c>
      <c r="AP7" s="68" t="s">
        <v>209</v>
      </c>
      <c r="AQ7" s="68" t="s">
        <v>210</v>
      </c>
      <c r="AR7" s="68" t="s">
        <v>178</v>
      </c>
      <c r="AS7" s="68" t="s">
        <v>179</v>
      </c>
      <c r="AT7" s="68" t="s">
        <v>211</v>
      </c>
      <c r="AU7" s="68" t="s">
        <v>212</v>
      </c>
      <c r="AV7" s="68" t="s">
        <v>145</v>
      </c>
      <c r="AW7" s="68" t="s">
        <v>146</v>
      </c>
      <c r="AX7" s="68" t="s">
        <v>147</v>
      </c>
      <c r="AY7" s="68" t="s">
        <v>148</v>
      </c>
      <c r="AZ7" s="68" t="s">
        <v>139</v>
      </c>
      <c r="BA7" s="68" t="s">
        <v>149</v>
      </c>
      <c r="BB7" s="68" t="s">
        <v>150</v>
      </c>
      <c r="BC7" s="68" t="s">
        <v>156</v>
      </c>
      <c r="BD7" s="68" t="s">
        <v>157</v>
      </c>
      <c r="BE7" s="68" t="s">
        <v>158</v>
      </c>
      <c r="BF7" s="68">
        <v>44931.463113425925</v>
      </c>
      <c r="BG7" s="68">
        <v>0</v>
      </c>
      <c r="BH7" s="68" t="s">
        <v>170</v>
      </c>
      <c r="BI7" s="68" t="s">
        <v>213</v>
      </c>
      <c r="BJ7" s="68" t="s">
        <v>143</v>
      </c>
      <c r="BK7" s="68" t="s">
        <v>183</v>
      </c>
      <c r="BL7" s="68" t="s">
        <v>143</v>
      </c>
      <c r="BM7" s="68" t="s">
        <v>160</v>
      </c>
      <c r="BN7" s="68" t="s">
        <v>160</v>
      </c>
      <c r="BO7" s="68" t="s">
        <v>143</v>
      </c>
      <c r="BP7" s="68" t="s">
        <v>143</v>
      </c>
      <c r="BQ7" s="68" t="s">
        <v>214</v>
      </c>
      <c r="BR7" s="68">
        <v>500</v>
      </c>
      <c r="BS7" s="68" t="s">
        <v>162</v>
      </c>
      <c r="BT7" s="68">
        <v>16256</v>
      </c>
      <c r="BU7" s="68">
        <v>16256</v>
      </c>
      <c r="BV7" s="68" t="s">
        <v>135</v>
      </c>
      <c r="BW7" s="68" t="s">
        <v>135</v>
      </c>
      <c r="BX7" s="68" t="s">
        <v>135</v>
      </c>
      <c r="BY7" s="68" t="s">
        <v>148</v>
      </c>
      <c r="BZ7" s="68" t="s">
        <v>143</v>
      </c>
      <c r="CA7" s="68" t="s">
        <v>174</v>
      </c>
      <c r="CB7" s="68" t="s">
        <v>143</v>
      </c>
      <c r="CC7" s="68" t="s">
        <v>143</v>
      </c>
      <c r="CD7" s="68" t="s">
        <v>143</v>
      </c>
      <c r="CE7" s="68" t="s">
        <v>215</v>
      </c>
      <c r="CF7" s="68">
        <v>1</v>
      </c>
      <c r="CG7" s="68">
        <v>1</v>
      </c>
      <c r="CH7" s="68"/>
      <c r="CI7" s="68"/>
      <c r="CJ7" s="68">
        <v>0</v>
      </c>
      <c r="CK7" s="68" t="s">
        <v>143</v>
      </c>
      <c r="CL7" s="68"/>
      <c r="CM7" s="68" t="s">
        <v>143</v>
      </c>
      <c r="CN7" s="68" t="s">
        <v>143</v>
      </c>
      <c r="CO7" s="68"/>
      <c r="CP7" s="68"/>
      <c r="CQ7" s="68"/>
      <c r="CR7" s="68"/>
      <c r="CS7" s="68"/>
      <c r="CT7" s="68"/>
      <c r="CU7" s="68"/>
      <c r="CV7" s="68"/>
      <c r="CW7" s="68"/>
      <c r="CX7" s="68"/>
      <c r="CY7" s="68"/>
      <c r="CZ7" s="68"/>
      <c r="DA7" s="68"/>
      <c r="DB7" s="68"/>
      <c r="DC7" s="68"/>
      <c r="DD7" s="68"/>
      <c r="DE7" s="68"/>
      <c r="DF7" s="68"/>
      <c r="DG7" s="68"/>
    </row>
    <row r="8" spans="1:111" s="3" customFormat="1" ht="12.75" x14ac:dyDescent="0.2">
      <c r="A8" s="67">
        <v>44927</v>
      </c>
      <c r="B8" s="68" t="s">
        <v>18</v>
      </c>
      <c r="C8" s="68">
        <v>40459</v>
      </c>
      <c r="D8" s="68" t="s">
        <v>216</v>
      </c>
      <c r="E8" s="68" t="s">
        <v>164</v>
      </c>
      <c r="F8" s="69">
        <v>44932</v>
      </c>
      <c r="G8" s="68" t="s">
        <v>165</v>
      </c>
      <c r="H8" s="68" t="s">
        <v>166</v>
      </c>
      <c r="I8" s="70">
        <v>549</v>
      </c>
      <c r="J8" s="70">
        <v>640.97</v>
      </c>
      <c r="K8" s="71">
        <f t="shared" si="0"/>
        <v>1.3437806198098752E-3</v>
      </c>
      <c r="L8" s="68" t="s">
        <v>217</v>
      </c>
      <c r="M8" s="68" t="s">
        <v>218</v>
      </c>
      <c r="N8" s="68" t="s">
        <v>219</v>
      </c>
      <c r="O8" s="68" t="s">
        <v>220</v>
      </c>
      <c r="P8" s="68" t="s">
        <v>221</v>
      </c>
      <c r="Q8" s="68" t="s">
        <v>170</v>
      </c>
      <c r="R8" s="68" t="s">
        <v>222</v>
      </c>
      <c r="S8" s="68" t="s">
        <v>223</v>
      </c>
      <c r="T8" s="68" t="s">
        <v>135</v>
      </c>
      <c r="U8" s="68" t="s">
        <v>135</v>
      </c>
      <c r="V8" s="68" t="s">
        <v>224</v>
      </c>
      <c r="W8" s="68" t="s">
        <v>137</v>
      </c>
      <c r="X8" s="68" t="s">
        <v>225</v>
      </c>
      <c r="Y8" s="68">
        <v>44932.462466666664</v>
      </c>
      <c r="Z8" s="68">
        <v>44942.220210648149</v>
      </c>
      <c r="AA8" s="68" t="s">
        <v>139</v>
      </c>
      <c r="AB8" s="68" t="s">
        <v>226</v>
      </c>
      <c r="AC8" s="68">
        <v>0</v>
      </c>
      <c r="AD8" s="68"/>
      <c r="AE8" s="68">
        <v>549</v>
      </c>
      <c r="AF8" s="68">
        <v>44938</v>
      </c>
      <c r="AG8" s="68">
        <v>10012</v>
      </c>
      <c r="AH8" s="68" t="s">
        <v>141</v>
      </c>
      <c r="AI8" s="68"/>
      <c r="AJ8" s="68">
        <v>549</v>
      </c>
      <c r="AK8" s="68" t="s">
        <v>207</v>
      </c>
      <c r="AL8" s="68" t="s">
        <v>143</v>
      </c>
      <c r="AM8" s="68">
        <v>64097</v>
      </c>
      <c r="AN8" s="68" t="s">
        <v>174</v>
      </c>
      <c r="AO8" s="68" t="s">
        <v>227</v>
      </c>
      <c r="AP8" s="68" t="s">
        <v>228</v>
      </c>
      <c r="AQ8" s="68" t="s">
        <v>229</v>
      </c>
      <c r="AR8" s="68" t="s">
        <v>230</v>
      </c>
      <c r="AS8" s="68" t="s">
        <v>231</v>
      </c>
      <c r="AT8" s="68" t="s">
        <v>232</v>
      </c>
      <c r="AU8" s="68" t="s">
        <v>233</v>
      </c>
      <c r="AV8" s="68" t="s">
        <v>234</v>
      </c>
      <c r="AW8" s="68" t="s">
        <v>165</v>
      </c>
      <c r="AX8" s="68" t="s">
        <v>235</v>
      </c>
      <c r="AY8" s="68" t="s">
        <v>148</v>
      </c>
      <c r="AZ8" s="68" t="s">
        <v>139</v>
      </c>
      <c r="BA8" s="68" t="s">
        <v>236</v>
      </c>
      <c r="BB8" s="68" t="s">
        <v>150</v>
      </c>
      <c r="BC8" s="68" t="s">
        <v>156</v>
      </c>
      <c r="BD8" s="68" t="s">
        <v>157</v>
      </c>
      <c r="BE8" s="68" t="s">
        <v>237</v>
      </c>
      <c r="BF8" s="68">
        <v>44932.071863425925</v>
      </c>
      <c r="BG8" s="68">
        <v>0</v>
      </c>
      <c r="BH8" s="68" t="s">
        <v>143</v>
      </c>
      <c r="BI8" s="68" t="s">
        <v>238</v>
      </c>
      <c r="BJ8" s="68" t="s">
        <v>143</v>
      </c>
      <c r="BK8" s="68" t="s">
        <v>224</v>
      </c>
      <c r="BL8" s="68" t="s">
        <v>143</v>
      </c>
      <c r="BM8" s="68" t="s">
        <v>160</v>
      </c>
      <c r="BN8" s="68" t="s">
        <v>160</v>
      </c>
      <c r="BO8" s="68" t="s">
        <v>143</v>
      </c>
      <c r="BP8" s="68" t="s">
        <v>239</v>
      </c>
      <c r="BQ8" s="68" t="s">
        <v>240</v>
      </c>
      <c r="BR8" s="68">
        <v>800</v>
      </c>
      <c r="BS8" s="68" t="s">
        <v>241</v>
      </c>
      <c r="BT8" s="68">
        <v>549</v>
      </c>
      <c r="BU8" s="68">
        <v>549</v>
      </c>
      <c r="BV8" s="68" t="s">
        <v>135</v>
      </c>
      <c r="BW8" s="68" t="s">
        <v>135</v>
      </c>
      <c r="BX8" s="68" t="s">
        <v>135</v>
      </c>
      <c r="BY8" s="68" t="s">
        <v>148</v>
      </c>
      <c r="BZ8" s="68" t="s">
        <v>143</v>
      </c>
      <c r="CA8" s="68" t="s">
        <v>174</v>
      </c>
      <c r="CB8" s="68" t="s">
        <v>242</v>
      </c>
      <c r="CC8" s="68" t="s">
        <v>143</v>
      </c>
      <c r="CD8" s="68" t="s">
        <v>143</v>
      </c>
      <c r="CE8" s="68" t="s">
        <v>143</v>
      </c>
      <c r="CF8" s="68">
        <v>1</v>
      </c>
      <c r="CG8" s="68">
        <v>1</v>
      </c>
      <c r="CH8" s="68"/>
      <c r="CI8" s="68"/>
      <c r="CJ8" s="68">
        <v>0</v>
      </c>
      <c r="CK8" s="68" t="s">
        <v>143</v>
      </c>
      <c r="CL8" s="68"/>
      <c r="CM8" s="68" t="s">
        <v>143</v>
      </c>
      <c r="CN8" s="68" t="s">
        <v>143</v>
      </c>
      <c r="CO8" s="68"/>
      <c r="CP8" s="68"/>
      <c r="CQ8" s="68"/>
      <c r="CR8" s="68"/>
      <c r="CS8" s="68"/>
      <c r="CT8" s="68"/>
      <c r="CU8" s="68"/>
      <c r="CV8" s="68"/>
      <c r="CW8" s="68"/>
      <c r="CX8" s="68"/>
      <c r="CY8" s="68"/>
      <c r="CZ8" s="68"/>
      <c r="DA8" s="68"/>
      <c r="DB8" s="68"/>
      <c r="DC8" s="68"/>
      <c r="DD8" s="68"/>
      <c r="DE8" s="68"/>
      <c r="DF8" s="68"/>
      <c r="DG8" s="68"/>
    </row>
    <row r="9" spans="1:111" s="3" customFormat="1" ht="12.75" x14ac:dyDescent="0.2">
      <c r="A9" s="67">
        <v>44927</v>
      </c>
      <c r="B9" s="68" t="s">
        <v>7</v>
      </c>
      <c r="C9" s="68">
        <v>40504</v>
      </c>
      <c r="D9" s="68" t="s">
        <v>163</v>
      </c>
      <c r="E9" s="68" t="s">
        <v>164</v>
      </c>
      <c r="F9" s="69">
        <v>44935</v>
      </c>
      <c r="G9" s="68" t="s">
        <v>165</v>
      </c>
      <c r="H9" s="68" t="s">
        <v>166</v>
      </c>
      <c r="I9" s="70">
        <v>347.18</v>
      </c>
      <c r="J9" s="70">
        <v>301.58</v>
      </c>
      <c r="K9" s="71">
        <f t="shared" si="0"/>
        <v>8.4978826154024137E-4</v>
      </c>
      <c r="L9" s="68" t="s">
        <v>167</v>
      </c>
      <c r="M9" s="68" t="s">
        <v>129</v>
      </c>
      <c r="N9" s="68" t="s">
        <v>131</v>
      </c>
      <c r="O9" s="68" t="s">
        <v>243</v>
      </c>
      <c r="P9" s="68" t="s">
        <v>244</v>
      </c>
      <c r="Q9" s="68" t="s">
        <v>170</v>
      </c>
      <c r="R9" s="68" t="s">
        <v>245</v>
      </c>
      <c r="S9" s="68" t="s">
        <v>246</v>
      </c>
      <c r="T9" s="68" t="s">
        <v>135</v>
      </c>
      <c r="U9" s="68" t="s">
        <v>135</v>
      </c>
      <c r="V9" s="68" t="s">
        <v>136</v>
      </c>
      <c r="W9" s="68" t="s">
        <v>137</v>
      </c>
      <c r="X9" s="68" t="s">
        <v>173</v>
      </c>
      <c r="Y9" s="68">
        <v>44932.17396064815</v>
      </c>
      <c r="Z9" s="68">
        <v>44939.286570833334</v>
      </c>
      <c r="AA9" s="68" t="s">
        <v>139</v>
      </c>
      <c r="AB9" s="68" t="s">
        <v>140</v>
      </c>
      <c r="AC9" s="68">
        <v>0</v>
      </c>
      <c r="AD9" s="68"/>
      <c r="AE9" s="68">
        <v>34718</v>
      </c>
      <c r="AF9" s="68"/>
      <c r="AG9" s="68">
        <v>10012</v>
      </c>
      <c r="AH9" s="68" t="s">
        <v>141</v>
      </c>
      <c r="AI9" s="68"/>
      <c r="AJ9" s="68">
        <v>34718</v>
      </c>
      <c r="AK9" s="68" t="s">
        <v>142</v>
      </c>
      <c r="AL9" s="68" t="s">
        <v>143</v>
      </c>
      <c r="AM9" s="68">
        <v>30158</v>
      </c>
      <c r="AN9" s="68" t="s">
        <v>174</v>
      </c>
      <c r="AO9" s="68" t="s">
        <v>247</v>
      </c>
      <c r="AP9" s="68" t="s">
        <v>248</v>
      </c>
      <c r="AQ9" s="68" t="s">
        <v>249</v>
      </c>
      <c r="AR9" s="68" t="s">
        <v>250</v>
      </c>
      <c r="AS9" s="68" t="s">
        <v>179</v>
      </c>
      <c r="AT9" s="68" t="s">
        <v>251</v>
      </c>
      <c r="AU9" s="68" t="s">
        <v>252</v>
      </c>
      <c r="AV9" s="68" t="s">
        <v>145</v>
      </c>
      <c r="AW9" s="68" t="s">
        <v>146</v>
      </c>
      <c r="AX9" s="68" t="s">
        <v>147</v>
      </c>
      <c r="AY9" s="68" t="s">
        <v>148</v>
      </c>
      <c r="AZ9" s="68" t="s">
        <v>139</v>
      </c>
      <c r="BA9" s="68" t="s">
        <v>149</v>
      </c>
      <c r="BB9" s="68" t="s">
        <v>150</v>
      </c>
      <c r="BC9" s="68" t="s">
        <v>156</v>
      </c>
      <c r="BD9" s="68" t="s">
        <v>157</v>
      </c>
      <c r="BE9" s="68" t="s">
        <v>158</v>
      </c>
      <c r="BF9" s="68">
        <v>44932.495150462964</v>
      </c>
      <c r="BG9" s="68">
        <v>0</v>
      </c>
      <c r="BH9" s="68" t="s">
        <v>170</v>
      </c>
      <c r="BI9" s="68" t="s">
        <v>253</v>
      </c>
      <c r="BJ9" s="68" t="s">
        <v>143</v>
      </c>
      <c r="BK9" s="68" t="s">
        <v>183</v>
      </c>
      <c r="BL9" s="68" t="s">
        <v>143</v>
      </c>
      <c r="BM9" s="68" t="s">
        <v>160</v>
      </c>
      <c r="BN9" s="68" t="s">
        <v>160</v>
      </c>
      <c r="BO9" s="68" t="s">
        <v>143</v>
      </c>
      <c r="BP9" s="68" t="s">
        <v>143</v>
      </c>
      <c r="BQ9" s="68" t="s">
        <v>254</v>
      </c>
      <c r="BR9" s="68">
        <v>500</v>
      </c>
      <c r="BS9" s="68" t="s">
        <v>162</v>
      </c>
      <c r="BT9" s="68">
        <v>34718</v>
      </c>
      <c r="BU9" s="68">
        <v>34718</v>
      </c>
      <c r="BV9" s="68" t="s">
        <v>135</v>
      </c>
      <c r="BW9" s="68" t="s">
        <v>135</v>
      </c>
      <c r="BX9" s="68" t="s">
        <v>135</v>
      </c>
      <c r="BY9" s="68" t="s">
        <v>148</v>
      </c>
      <c r="BZ9" s="68" t="s">
        <v>143</v>
      </c>
      <c r="CA9" s="68" t="s">
        <v>174</v>
      </c>
      <c r="CB9" s="68" t="s">
        <v>143</v>
      </c>
      <c r="CC9" s="68" t="s">
        <v>143</v>
      </c>
      <c r="CD9" s="68" t="s">
        <v>143</v>
      </c>
      <c r="CE9" s="68" t="s">
        <v>255</v>
      </c>
      <c r="CF9" s="68">
        <v>1</v>
      </c>
      <c r="CG9" s="68">
        <v>1</v>
      </c>
      <c r="CH9" s="68"/>
      <c r="CI9" s="68"/>
      <c r="CJ9" s="68">
        <v>0</v>
      </c>
      <c r="CK9" s="68" t="s">
        <v>143</v>
      </c>
      <c r="CL9" s="68"/>
      <c r="CM9" s="68" t="s">
        <v>143</v>
      </c>
      <c r="CN9" s="68" t="s">
        <v>143</v>
      </c>
      <c r="CO9" s="68"/>
      <c r="CP9" s="68"/>
      <c r="CQ9" s="68"/>
      <c r="CR9" s="68"/>
      <c r="CS9" s="68"/>
      <c r="CT9" s="68"/>
      <c r="CU9" s="68"/>
      <c r="CV9" s="68"/>
      <c r="CW9" s="68"/>
      <c r="CX9" s="68"/>
      <c r="CY9" s="68"/>
      <c r="CZ9" s="68"/>
      <c r="DA9" s="68"/>
      <c r="DB9" s="68"/>
      <c r="DC9" s="68"/>
      <c r="DD9" s="68"/>
      <c r="DE9" s="68"/>
      <c r="DF9" s="68"/>
      <c r="DG9" s="68"/>
    </row>
    <row r="10" spans="1:111" s="3" customFormat="1" ht="12.75" x14ac:dyDescent="0.2">
      <c r="A10" s="67">
        <v>44927</v>
      </c>
      <c r="B10" s="68" t="s">
        <v>11</v>
      </c>
      <c r="C10" s="68">
        <v>40525</v>
      </c>
      <c r="D10" s="68" t="s">
        <v>256</v>
      </c>
      <c r="E10" s="68" t="s">
        <v>125</v>
      </c>
      <c r="F10" s="69">
        <v>44932</v>
      </c>
      <c r="G10" s="68" t="s">
        <v>257</v>
      </c>
      <c r="H10" s="68" t="s">
        <v>166</v>
      </c>
      <c r="I10" s="70">
        <v>2500</v>
      </c>
      <c r="J10" s="70">
        <v>2500</v>
      </c>
      <c r="K10" s="71">
        <f t="shared" si="0"/>
        <v>6.1192195801906884E-3</v>
      </c>
      <c r="L10" s="68" t="s">
        <v>258</v>
      </c>
      <c r="M10" s="68" t="s">
        <v>129</v>
      </c>
      <c r="N10" s="68" t="s">
        <v>259</v>
      </c>
      <c r="O10" s="68" t="s">
        <v>260</v>
      </c>
      <c r="P10" s="68" t="s">
        <v>261</v>
      </c>
      <c r="Q10" s="68" t="s">
        <v>262</v>
      </c>
      <c r="R10" s="68" t="s">
        <v>143</v>
      </c>
      <c r="S10" s="68" t="s">
        <v>263</v>
      </c>
      <c r="T10" s="68" t="s">
        <v>135</v>
      </c>
      <c r="U10" s="68" t="s">
        <v>135</v>
      </c>
      <c r="V10" s="68" t="s">
        <v>136</v>
      </c>
      <c r="W10" s="68" t="s">
        <v>137</v>
      </c>
      <c r="X10" s="68" t="s">
        <v>264</v>
      </c>
      <c r="Y10" s="68">
        <v>44957.110561226851</v>
      </c>
      <c r="Z10" s="68">
        <v>44957.110462731478</v>
      </c>
      <c r="AA10" s="68" t="s">
        <v>139</v>
      </c>
      <c r="AB10" s="68" t="s">
        <v>140</v>
      </c>
      <c r="AC10" s="68">
        <v>0</v>
      </c>
      <c r="AD10" s="68"/>
      <c r="AE10" s="68">
        <v>0</v>
      </c>
      <c r="AF10" s="68">
        <v>44935</v>
      </c>
      <c r="AG10" s="68">
        <v>10010</v>
      </c>
      <c r="AH10" s="68" t="s">
        <v>265</v>
      </c>
      <c r="AI10" s="68"/>
      <c r="AJ10" s="68"/>
      <c r="AK10" s="68" t="s">
        <v>142</v>
      </c>
      <c r="AL10" s="68" t="s">
        <v>143</v>
      </c>
      <c r="AM10" s="68">
        <v>2500</v>
      </c>
      <c r="AN10" s="68" t="s">
        <v>143</v>
      </c>
      <c r="AO10" s="68" t="s">
        <v>266</v>
      </c>
      <c r="AP10" s="68" t="s">
        <v>267</v>
      </c>
      <c r="AQ10" s="68" t="s">
        <v>268</v>
      </c>
      <c r="AR10" s="68" t="s">
        <v>269</v>
      </c>
      <c r="AS10" s="68" t="s">
        <v>179</v>
      </c>
      <c r="AT10" s="68" t="s">
        <v>270</v>
      </c>
      <c r="AU10" s="68" t="s">
        <v>271</v>
      </c>
      <c r="AV10" s="68" t="s">
        <v>272</v>
      </c>
      <c r="AW10" s="68" t="s">
        <v>273</v>
      </c>
      <c r="AX10" s="68" t="s">
        <v>274</v>
      </c>
      <c r="AY10" s="68" t="s">
        <v>148</v>
      </c>
      <c r="AZ10" s="68" t="s">
        <v>139</v>
      </c>
      <c r="BA10" s="68" t="s">
        <v>154</v>
      </c>
      <c r="BB10" s="68" t="s">
        <v>275</v>
      </c>
      <c r="BC10" s="68" t="s">
        <v>156</v>
      </c>
      <c r="BD10" s="68" t="s">
        <v>276</v>
      </c>
      <c r="BE10" s="68" t="s">
        <v>143</v>
      </c>
      <c r="BF10" s="68"/>
      <c r="BG10" s="68">
        <v>0</v>
      </c>
      <c r="BH10" s="68" t="s">
        <v>262</v>
      </c>
      <c r="BI10" s="68" t="s">
        <v>143</v>
      </c>
      <c r="BJ10" s="68" t="s">
        <v>143</v>
      </c>
      <c r="BK10" s="68" t="s">
        <v>136</v>
      </c>
      <c r="BL10" s="68" t="s">
        <v>143</v>
      </c>
      <c r="BM10" s="68" t="s">
        <v>200</v>
      </c>
      <c r="BN10" s="68" t="s">
        <v>200</v>
      </c>
      <c r="BO10" s="68" t="s">
        <v>143</v>
      </c>
      <c r="BP10" s="68" t="s">
        <v>143</v>
      </c>
      <c r="BQ10" s="68" t="s">
        <v>143</v>
      </c>
      <c r="BR10" s="68">
        <v>0</v>
      </c>
      <c r="BS10" s="68" t="s">
        <v>277</v>
      </c>
      <c r="BT10" s="68">
        <v>2500</v>
      </c>
      <c r="BU10" s="68">
        <v>2500</v>
      </c>
      <c r="BV10" s="68" t="s">
        <v>135</v>
      </c>
      <c r="BW10" s="68" t="s">
        <v>135</v>
      </c>
      <c r="BX10" s="68" t="s">
        <v>135</v>
      </c>
      <c r="BY10" s="68" t="s">
        <v>148</v>
      </c>
      <c r="BZ10" s="68" t="s">
        <v>143</v>
      </c>
      <c r="CA10" s="68" t="s">
        <v>174</v>
      </c>
      <c r="CB10" s="68" t="s">
        <v>143</v>
      </c>
      <c r="CC10" s="68" t="s">
        <v>143</v>
      </c>
      <c r="CD10" s="68" t="s">
        <v>143</v>
      </c>
      <c r="CE10" s="68" t="s">
        <v>143</v>
      </c>
      <c r="CF10" s="68">
        <v>1</v>
      </c>
      <c r="CG10" s="68"/>
      <c r="CH10" s="68"/>
      <c r="CI10" s="68"/>
      <c r="CJ10" s="68">
        <v>0</v>
      </c>
      <c r="CK10" s="68" t="s">
        <v>143</v>
      </c>
      <c r="CL10" s="68"/>
      <c r="CM10" s="68" t="s">
        <v>143</v>
      </c>
      <c r="CN10" s="68" t="s">
        <v>143</v>
      </c>
      <c r="CO10" s="68"/>
      <c r="CP10" s="68"/>
      <c r="CQ10" s="68"/>
      <c r="CR10" s="68"/>
      <c r="CS10" s="68"/>
      <c r="CT10" s="68"/>
      <c r="CU10" s="68"/>
      <c r="CV10" s="68"/>
      <c r="CW10" s="68"/>
      <c r="CX10" s="68"/>
      <c r="CY10" s="68"/>
      <c r="CZ10" s="68"/>
      <c r="DA10" s="68"/>
      <c r="DB10" s="68"/>
      <c r="DC10" s="68"/>
      <c r="DD10" s="68"/>
      <c r="DE10" s="68"/>
      <c r="DF10" s="68"/>
      <c r="DG10" s="68"/>
    </row>
    <row r="11" spans="1:111" s="3" customFormat="1" ht="12.75" x14ac:dyDescent="0.2">
      <c r="A11" s="67">
        <v>44927</v>
      </c>
      <c r="B11" s="68" t="s">
        <v>26</v>
      </c>
      <c r="C11" s="68">
        <v>40542</v>
      </c>
      <c r="D11" s="68" t="s">
        <v>278</v>
      </c>
      <c r="E11" s="68" t="s">
        <v>279</v>
      </c>
      <c r="F11" s="69">
        <v>44932</v>
      </c>
      <c r="G11" s="68" t="s">
        <v>165</v>
      </c>
      <c r="H11" s="68" t="s">
        <v>166</v>
      </c>
      <c r="I11" s="70">
        <v>148.88999999999999</v>
      </c>
      <c r="J11" s="70">
        <v>134.16</v>
      </c>
      <c r="K11" s="71">
        <f t="shared" si="0"/>
        <v>3.6443624131783664E-4</v>
      </c>
      <c r="L11" s="68" t="s">
        <v>280</v>
      </c>
      <c r="M11" s="68" t="s">
        <v>129</v>
      </c>
      <c r="N11" s="68" t="s">
        <v>281</v>
      </c>
      <c r="O11" s="68" t="s">
        <v>282</v>
      </c>
      <c r="P11" s="68" t="s">
        <v>278</v>
      </c>
      <c r="Q11" s="68" t="s">
        <v>132</v>
      </c>
      <c r="R11" s="68" t="s">
        <v>283</v>
      </c>
      <c r="S11" s="68" t="s">
        <v>284</v>
      </c>
      <c r="T11" s="68" t="s">
        <v>135</v>
      </c>
      <c r="U11" s="68" t="s">
        <v>135</v>
      </c>
      <c r="V11" s="68" t="s">
        <v>136</v>
      </c>
      <c r="W11" s="68" t="s">
        <v>137</v>
      </c>
      <c r="X11" s="68" t="s">
        <v>138</v>
      </c>
      <c r="Y11" s="68">
        <v>44932.24888240741</v>
      </c>
      <c r="Z11" s="68">
        <v>44942.299350231478</v>
      </c>
      <c r="AA11" s="68" t="s">
        <v>139</v>
      </c>
      <c r="AB11" s="68" t="s">
        <v>140</v>
      </c>
      <c r="AC11" s="68">
        <v>0</v>
      </c>
      <c r="AD11" s="68"/>
      <c r="AE11" s="68">
        <v>14889</v>
      </c>
      <c r="AF11" s="68"/>
      <c r="AG11" s="68">
        <v>10012</v>
      </c>
      <c r="AH11" s="68" t="s">
        <v>141</v>
      </c>
      <c r="AI11" s="68"/>
      <c r="AJ11" s="68">
        <v>77684</v>
      </c>
      <c r="AK11" s="68" t="s">
        <v>142</v>
      </c>
      <c r="AL11" s="68" t="s">
        <v>143</v>
      </c>
      <c r="AM11" s="68">
        <v>700</v>
      </c>
      <c r="AN11" s="68" t="s">
        <v>144</v>
      </c>
      <c r="AO11" s="68" t="s">
        <v>285</v>
      </c>
      <c r="AP11" s="68" t="s">
        <v>286</v>
      </c>
      <c r="AQ11" s="68" t="s">
        <v>287</v>
      </c>
      <c r="AR11" s="68" t="s">
        <v>148</v>
      </c>
      <c r="AS11" s="68" t="s">
        <v>139</v>
      </c>
      <c r="AT11" s="68" t="s">
        <v>288</v>
      </c>
      <c r="AU11" s="68" t="s">
        <v>289</v>
      </c>
      <c r="AV11" s="68" t="s">
        <v>290</v>
      </c>
      <c r="AW11" s="68" t="s">
        <v>146</v>
      </c>
      <c r="AX11" s="68" t="s">
        <v>291</v>
      </c>
      <c r="AY11" s="68" t="s">
        <v>148</v>
      </c>
      <c r="AZ11" s="68" t="s">
        <v>139</v>
      </c>
      <c r="BA11" s="68" t="s">
        <v>149</v>
      </c>
      <c r="BB11" s="68" t="s">
        <v>150</v>
      </c>
      <c r="BC11" s="68" t="s">
        <v>156</v>
      </c>
      <c r="BD11" s="68" t="s">
        <v>157</v>
      </c>
      <c r="BE11" s="68" t="s">
        <v>158</v>
      </c>
      <c r="BF11" s="68">
        <v>44932.495000000003</v>
      </c>
      <c r="BG11" s="68">
        <v>0</v>
      </c>
      <c r="BH11" s="68" t="s">
        <v>143</v>
      </c>
      <c r="BI11" s="68" t="s">
        <v>292</v>
      </c>
      <c r="BJ11" s="68" t="s">
        <v>143</v>
      </c>
      <c r="BK11" s="68" t="s">
        <v>136</v>
      </c>
      <c r="BL11" s="68" t="s">
        <v>143</v>
      </c>
      <c r="BM11" s="68" t="s">
        <v>160</v>
      </c>
      <c r="BN11" s="68" t="s">
        <v>160</v>
      </c>
      <c r="BO11" s="68" t="s">
        <v>143</v>
      </c>
      <c r="BP11" s="68" t="s">
        <v>143</v>
      </c>
      <c r="BQ11" s="68" t="s">
        <v>293</v>
      </c>
      <c r="BR11" s="68">
        <v>500</v>
      </c>
      <c r="BS11" s="68" t="s">
        <v>162</v>
      </c>
      <c r="BT11" s="68">
        <v>14889</v>
      </c>
      <c r="BU11" s="68">
        <v>14889</v>
      </c>
      <c r="BV11" s="68" t="s">
        <v>135</v>
      </c>
      <c r="BW11" s="68" t="s">
        <v>135</v>
      </c>
      <c r="BX11" s="68" t="s">
        <v>135</v>
      </c>
      <c r="BY11" s="68" t="s">
        <v>148</v>
      </c>
      <c r="BZ11" s="68" t="s">
        <v>143</v>
      </c>
      <c r="CA11" s="68" t="s">
        <v>144</v>
      </c>
      <c r="CB11" s="68" t="s">
        <v>143</v>
      </c>
      <c r="CC11" s="68" t="s">
        <v>143</v>
      </c>
      <c r="CD11" s="68" t="s">
        <v>143</v>
      </c>
      <c r="CE11" s="68" t="s">
        <v>143</v>
      </c>
      <c r="CF11" s="68">
        <v>19165533</v>
      </c>
      <c r="CG11" s="68">
        <v>19165533</v>
      </c>
      <c r="CH11" s="68"/>
      <c r="CI11" s="68"/>
      <c r="CJ11" s="68">
        <v>0</v>
      </c>
      <c r="CK11" s="68" t="s">
        <v>143</v>
      </c>
      <c r="CL11" s="68"/>
      <c r="CM11" s="68" t="s">
        <v>143</v>
      </c>
      <c r="CN11" s="68" t="s">
        <v>143</v>
      </c>
      <c r="CO11" s="68"/>
      <c r="CP11" s="68"/>
      <c r="CQ11" s="68"/>
      <c r="CR11" s="68"/>
      <c r="CS11" s="68"/>
      <c r="CT11" s="68"/>
      <c r="CU11" s="68"/>
      <c r="CV11" s="68"/>
      <c r="CW11" s="68"/>
      <c r="CX11" s="68"/>
      <c r="CY11" s="68"/>
      <c r="CZ11" s="68"/>
      <c r="DA11" s="68"/>
      <c r="DB11" s="68"/>
      <c r="DC11" s="68"/>
      <c r="DD11" s="68"/>
      <c r="DE11" s="68"/>
      <c r="DF11" s="68"/>
      <c r="DG11" s="68"/>
    </row>
    <row r="12" spans="1:111" s="3" customFormat="1" ht="12.75" x14ac:dyDescent="0.2">
      <c r="A12" s="67">
        <v>44927</v>
      </c>
      <c r="B12" s="68" t="s">
        <v>7</v>
      </c>
      <c r="C12" s="68">
        <v>40784</v>
      </c>
      <c r="D12" s="68" t="s">
        <v>163</v>
      </c>
      <c r="E12" s="68" t="s">
        <v>125</v>
      </c>
      <c r="F12" s="69">
        <v>44936</v>
      </c>
      <c r="G12" s="68" t="s">
        <v>257</v>
      </c>
      <c r="H12" s="68" t="s">
        <v>166</v>
      </c>
      <c r="I12" s="70">
        <v>819.62</v>
      </c>
      <c r="J12" s="70">
        <v>150</v>
      </c>
      <c r="K12" s="71">
        <f t="shared" si="0"/>
        <v>2.0061739009263569E-3</v>
      </c>
      <c r="L12" s="68" t="s">
        <v>167</v>
      </c>
      <c r="M12" s="68" t="s">
        <v>129</v>
      </c>
      <c r="N12" s="68" t="s">
        <v>259</v>
      </c>
      <c r="O12" s="68" t="s">
        <v>294</v>
      </c>
      <c r="P12" s="68" t="s">
        <v>295</v>
      </c>
      <c r="Q12" s="68" t="s">
        <v>170</v>
      </c>
      <c r="R12" s="68" t="s">
        <v>296</v>
      </c>
      <c r="S12" s="68" t="s">
        <v>297</v>
      </c>
      <c r="T12" s="68" t="s">
        <v>135</v>
      </c>
      <c r="U12" s="68" t="s">
        <v>135</v>
      </c>
      <c r="V12" s="68" t="s">
        <v>136</v>
      </c>
      <c r="W12" s="68" t="s">
        <v>137</v>
      </c>
      <c r="X12" s="68" t="s">
        <v>264</v>
      </c>
      <c r="Y12" s="68">
        <v>44935.522316898147</v>
      </c>
      <c r="Z12" s="68">
        <v>44957.514449189817</v>
      </c>
      <c r="AA12" s="68" t="s">
        <v>139</v>
      </c>
      <c r="AB12" s="68" t="s">
        <v>140</v>
      </c>
      <c r="AC12" s="68">
        <v>0</v>
      </c>
      <c r="AD12" s="68"/>
      <c r="AE12" s="68">
        <v>81962</v>
      </c>
      <c r="AF12" s="68">
        <v>44936</v>
      </c>
      <c r="AG12" s="68">
        <v>10010</v>
      </c>
      <c r="AH12" s="68" t="s">
        <v>265</v>
      </c>
      <c r="AI12" s="68"/>
      <c r="AJ12" s="68">
        <v>81962</v>
      </c>
      <c r="AK12" s="68" t="s">
        <v>142</v>
      </c>
      <c r="AL12" s="68" t="s">
        <v>143</v>
      </c>
      <c r="AM12" s="68">
        <v>150</v>
      </c>
      <c r="AN12" s="68" t="s">
        <v>174</v>
      </c>
      <c r="AO12" s="68" t="s">
        <v>298</v>
      </c>
      <c r="AP12" s="68" t="s">
        <v>299</v>
      </c>
      <c r="AQ12" s="68" t="s">
        <v>300</v>
      </c>
      <c r="AR12" s="68" t="s">
        <v>178</v>
      </c>
      <c r="AS12" s="68" t="s">
        <v>179</v>
      </c>
      <c r="AT12" s="68" t="s">
        <v>301</v>
      </c>
      <c r="AU12" s="68" t="s">
        <v>302</v>
      </c>
      <c r="AV12" s="68" t="s">
        <v>272</v>
      </c>
      <c r="AW12" s="68" t="s">
        <v>273</v>
      </c>
      <c r="AX12" s="68" t="s">
        <v>274</v>
      </c>
      <c r="AY12" s="68" t="s">
        <v>148</v>
      </c>
      <c r="AZ12" s="68" t="s">
        <v>139</v>
      </c>
      <c r="BA12" s="68" t="s">
        <v>154</v>
      </c>
      <c r="BB12" s="68" t="s">
        <v>275</v>
      </c>
      <c r="BC12" s="68" t="s">
        <v>156</v>
      </c>
      <c r="BD12" s="68" t="s">
        <v>157</v>
      </c>
      <c r="BE12" s="68" t="s">
        <v>303</v>
      </c>
      <c r="BF12" s="68">
        <v>44935.280046296299</v>
      </c>
      <c r="BG12" s="68">
        <v>0</v>
      </c>
      <c r="BH12" s="68" t="s">
        <v>170</v>
      </c>
      <c r="BI12" s="68" t="s">
        <v>304</v>
      </c>
      <c r="BJ12" s="68" t="s">
        <v>143</v>
      </c>
      <c r="BK12" s="68" t="s">
        <v>183</v>
      </c>
      <c r="BL12" s="68" t="s">
        <v>143</v>
      </c>
      <c r="BM12" s="68" t="s">
        <v>200</v>
      </c>
      <c r="BN12" s="68" t="s">
        <v>200</v>
      </c>
      <c r="BO12" s="68" t="s">
        <v>143</v>
      </c>
      <c r="BP12" s="68" t="s">
        <v>143</v>
      </c>
      <c r="BQ12" s="68" t="s">
        <v>305</v>
      </c>
      <c r="BR12" s="68">
        <v>500</v>
      </c>
      <c r="BS12" s="68" t="s">
        <v>162</v>
      </c>
      <c r="BT12" s="68">
        <v>81962</v>
      </c>
      <c r="BU12" s="68">
        <v>81962</v>
      </c>
      <c r="BV12" s="68" t="s">
        <v>135</v>
      </c>
      <c r="BW12" s="68" t="s">
        <v>135</v>
      </c>
      <c r="BX12" s="68" t="s">
        <v>135</v>
      </c>
      <c r="BY12" s="68" t="s">
        <v>148</v>
      </c>
      <c r="BZ12" s="68" t="s">
        <v>143</v>
      </c>
      <c r="CA12" s="68" t="s">
        <v>174</v>
      </c>
      <c r="CB12" s="68" t="s">
        <v>143</v>
      </c>
      <c r="CC12" s="68" t="s">
        <v>143</v>
      </c>
      <c r="CD12" s="68" t="s">
        <v>143</v>
      </c>
      <c r="CE12" s="68" t="s">
        <v>143</v>
      </c>
      <c r="CF12" s="68">
        <v>1</v>
      </c>
      <c r="CG12" s="68">
        <v>1</v>
      </c>
      <c r="CH12" s="68"/>
      <c r="CI12" s="68"/>
      <c r="CJ12" s="68">
        <v>0</v>
      </c>
      <c r="CK12" s="68" t="s">
        <v>143</v>
      </c>
      <c r="CL12" s="68"/>
      <c r="CM12" s="68" t="s">
        <v>143</v>
      </c>
      <c r="CN12" s="68" t="s">
        <v>143</v>
      </c>
      <c r="CO12" s="68">
        <v>690666524</v>
      </c>
      <c r="CP12" s="68"/>
      <c r="CQ12" s="68"/>
      <c r="CR12" s="68"/>
      <c r="CS12" s="68"/>
      <c r="CT12" s="68"/>
      <c r="CU12" s="68"/>
      <c r="CV12" s="68"/>
      <c r="CW12" s="68"/>
      <c r="CX12" s="68"/>
      <c r="CY12" s="68"/>
      <c r="CZ12" s="68"/>
      <c r="DA12" s="68"/>
      <c r="DB12" s="68"/>
      <c r="DC12" s="68"/>
      <c r="DD12" s="68"/>
      <c r="DE12" s="68"/>
      <c r="DF12" s="68"/>
      <c r="DG12" s="68"/>
    </row>
    <row r="13" spans="1:111" s="3" customFormat="1" ht="12.75" x14ac:dyDescent="0.2">
      <c r="A13" s="67">
        <v>44927</v>
      </c>
      <c r="B13" s="68" t="s">
        <v>11</v>
      </c>
      <c r="C13" s="68">
        <v>40790</v>
      </c>
      <c r="D13" s="68" t="s">
        <v>256</v>
      </c>
      <c r="E13" s="68" t="s">
        <v>164</v>
      </c>
      <c r="F13" s="69">
        <v>44935</v>
      </c>
      <c r="G13" s="68" t="s">
        <v>165</v>
      </c>
      <c r="H13" s="68" t="s">
        <v>166</v>
      </c>
      <c r="I13" s="70">
        <v>517.47</v>
      </c>
      <c r="J13" s="70">
        <v>517.47</v>
      </c>
      <c r="K13" s="71">
        <f t="shared" si="0"/>
        <v>1.2666050224645104E-3</v>
      </c>
      <c r="L13" s="68" t="s">
        <v>258</v>
      </c>
      <c r="M13" s="68" t="s">
        <v>129</v>
      </c>
      <c r="N13" s="68" t="s">
        <v>281</v>
      </c>
      <c r="O13" s="68" t="s">
        <v>306</v>
      </c>
      <c r="P13" s="68" t="s">
        <v>256</v>
      </c>
      <c r="Q13" s="68" t="s">
        <v>132</v>
      </c>
      <c r="R13" s="68" t="s">
        <v>307</v>
      </c>
      <c r="S13" s="68" t="s">
        <v>284</v>
      </c>
      <c r="T13" s="68" t="s">
        <v>135</v>
      </c>
      <c r="U13" s="68" t="s">
        <v>135</v>
      </c>
      <c r="V13" s="68" t="s">
        <v>136</v>
      </c>
      <c r="W13" s="68" t="s">
        <v>137</v>
      </c>
      <c r="X13" s="68" t="s">
        <v>138</v>
      </c>
      <c r="Y13" s="68">
        <v>44942.064735300926</v>
      </c>
      <c r="Z13" s="68">
        <v>44946.234703240742</v>
      </c>
      <c r="AA13" s="68" t="s">
        <v>139</v>
      </c>
      <c r="AB13" s="68" t="s">
        <v>140</v>
      </c>
      <c r="AC13" s="68">
        <v>0</v>
      </c>
      <c r="AD13" s="68"/>
      <c r="AE13" s="68">
        <v>0</v>
      </c>
      <c r="AF13" s="68"/>
      <c r="AG13" s="68">
        <v>10012</v>
      </c>
      <c r="AH13" s="68" t="s">
        <v>141</v>
      </c>
      <c r="AI13" s="68"/>
      <c r="AJ13" s="68">
        <v>492499</v>
      </c>
      <c r="AK13" s="68" t="s">
        <v>142</v>
      </c>
      <c r="AL13" s="68" t="s">
        <v>143</v>
      </c>
      <c r="AM13" s="68">
        <v>2700</v>
      </c>
      <c r="AN13" s="68" t="s">
        <v>144</v>
      </c>
      <c r="AO13" s="68" t="s">
        <v>308</v>
      </c>
      <c r="AP13" s="68" t="s">
        <v>308</v>
      </c>
      <c r="AQ13" s="68" t="s">
        <v>309</v>
      </c>
      <c r="AR13" s="68" t="s">
        <v>148</v>
      </c>
      <c r="AS13" s="68" t="s">
        <v>139</v>
      </c>
      <c r="AT13" s="68" t="s">
        <v>310</v>
      </c>
      <c r="AU13" s="68" t="s">
        <v>311</v>
      </c>
      <c r="AV13" s="68" t="s">
        <v>290</v>
      </c>
      <c r="AW13" s="68" t="s">
        <v>146</v>
      </c>
      <c r="AX13" s="68" t="s">
        <v>291</v>
      </c>
      <c r="AY13" s="68" t="s">
        <v>148</v>
      </c>
      <c r="AZ13" s="68" t="s">
        <v>139</v>
      </c>
      <c r="BA13" s="68" t="s">
        <v>149</v>
      </c>
      <c r="BB13" s="68" t="s">
        <v>150</v>
      </c>
      <c r="BC13" s="68" t="s">
        <v>156</v>
      </c>
      <c r="BD13" s="68" t="s">
        <v>157</v>
      </c>
      <c r="BE13" s="68" t="s">
        <v>237</v>
      </c>
      <c r="BF13" s="68">
        <v>44942.245208333334</v>
      </c>
      <c r="BG13" s="68">
        <v>0</v>
      </c>
      <c r="BH13" s="68" t="s">
        <v>132</v>
      </c>
      <c r="BI13" s="68" t="s">
        <v>312</v>
      </c>
      <c r="BJ13" s="68" t="s">
        <v>143</v>
      </c>
      <c r="BK13" s="68" t="s">
        <v>136</v>
      </c>
      <c r="BL13" s="68" t="s">
        <v>143</v>
      </c>
      <c r="BM13" s="68" t="s">
        <v>160</v>
      </c>
      <c r="BN13" s="68" t="s">
        <v>160</v>
      </c>
      <c r="BO13" s="68" t="s">
        <v>143</v>
      </c>
      <c r="BP13" s="68" t="s">
        <v>143</v>
      </c>
      <c r="BQ13" s="68" t="s">
        <v>313</v>
      </c>
      <c r="BR13" s="68">
        <v>800</v>
      </c>
      <c r="BS13" s="68" t="s">
        <v>314</v>
      </c>
      <c r="BT13" s="68">
        <v>51747</v>
      </c>
      <c r="BU13" s="68">
        <v>51747</v>
      </c>
      <c r="BV13" s="68" t="s">
        <v>135</v>
      </c>
      <c r="BW13" s="68" t="s">
        <v>135</v>
      </c>
      <c r="BX13" s="68" t="s">
        <v>135</v>
      </c>
      <c r="BY13" s="68" t="s">
        <v>148</v>
      </c>
      <c r="BZ13" s="68" t="s">
        <v>143</v>
      </c>
      <c r="CA13" s="68" t="s">
        <v>144</v>
      </c>
      <c r="CB13" s="68" t="s">
        <v>143</v>
      </c>
      <c r="CC13" s="68" t="s">
        <v>143</v>
      </c>
      <c r="CD13" s="68" t="s">
        <v>143</v>
      </c>
      <c r="CE13" s="68" t="s">
        <v>143</v>
      </c>
      <c r="CF13" s="68">
        <v>19165533</v>
      </c>
      <c r="CG13" s="68">
        <v>19165533</v>
      </c>
      <c r="CH13" s="68"/>
      <c r="CI13" s="68"/>
      <c r="CJ13" s="68">
        <v>0</v>
      </c>
      <c r="CK13" s="68" t="s">
        <v>143</v>
      </c>
      <c r="CL13" s="68"/>
      <c r="CM13" s="68" t="s">
        <v>143</v>
      </c>
      <c r="CN13" s="68" t="s">
        <v>143</v>
      </c>
      <c r="CO13" s="68"/>
      <c r="CP13" s="68"/>
      <c r="CQ13" s="68"/>
      <c r="CR13" s="68"/>
      <c r="CS13" s="68"/>
      <c r="CT13" s="68"/>
      <c r="CU13" s="68"/>
      <c r="CV13" s="68"/>
      <c r="CW13" s="68"/>
      <c r="CX13" s="68"/>
      <c r="CY13" s="68"/>
      <c r="CZ13" s="68"/>
      <c r="DA13" s="68"/>
      <c r="DB13" s="68"/>
      <c r="DC13" s="68"/>
      <c r="DD13" s="68"/>
      <c r="DE13" s="68"/>
      <c r="DF13" s="68"/>
      <c r="DG13" s="68"/>
    </row>
    <row r="14" spans="1:111" s="3" customFormat="1" ht="12.75" x14ac:dyDescent="0.2">
      <c r="A14" s="67">
        <v>44927</v>
      </c>
      <c r="B14" s="68" t="s">
        <v>14</v>
      </c>
      <c r="C14" s="68">
        <v>40861</v>
      </c>
      <c r="D14" s="68" t="s">
        <v>315</v>
      </c>
      <c r="E14" s="68" t="s">
        <v>125</v>
      </c>
      <c r="F14" s="69">
        <v>44935</v>
      </c>
      <c r="G14" s="68" t="s">
        <v>165</v>
      </c>
      <c r="H14" s="68" t="s">
        <v>166</v>
      </c>
      <c r="I14" s="70">
        <v>77</v>
      </c>
      <c r="J14" s="70">
        <v>77</v>
      </c>
      <c r="K14" s="71">
        <f t="shared" si="0"/>
        <v>1.884719630698732E-4</v>
      </c>
      <c r="L14" s="68" t="s">
        <v>316</v>
      </c>
      <c r="M14" s="68" t="s">
        <v>317</v>
      </c>
      <c r="N14" s="68" t="s">
        <v>219</v>
      </c>
      <c r="O14" s="68" t="s">
        <v>318</v>
      </c>
      <c r="P14" s="68" t="s">
        <v>319</v>
      </c>
      <c r="Q14" s="68" t="s">
        <v>170</v>
      </c>
      <c r="R14" s="68" t="s">
        <v>320</v>
      </c>
      <c r="S14" s="68" t="s">
        <v>321</v>
      </c>
      <c r="T14" s="68" t="s">
        <v>135</v>
      </c>
      <c r="U14" s="68" t="s">
        <v>135</v>
      </c>
      <c r="V14" s="68" t="s">
        <v>136</v>
      </c>
      <c r="W14" s="68" t="s">
        <v>137</v>
      </c>
      <c r="X14" s="68" t="s">
        <v>322</v>
      </c>
      <c r="Y14" s="68">
        <v>44935.278329745372</v>
      </c>
      <c r="Z14" s="68">
        <v>44935.27697939815</v>
      </c>
      <c r="AA14" s="68" t="s">
        <v>139</v>
      </c>
      <c r="AB14" s="68" t="s">
        <v>323</v>
      </c>
      <c r="AC14" s="68">
        <v>0</v>
      </c>
      <c r="AD14" s="68"/>
      <c r="AE14" s="68">
        <v>77</v>
      </c>
      <c r="AF14" s="68"/>
      <c r="AG14" s="68">
        <v>10012</v>
      </c>
      <c r="AH14" s="68" t="s">
        <v>141</v>
      </c>
      <c r="AI14" s="68"/>
      <c r="AJ14" s="68">
        <v>77</v>
      </c>
      <c r="AK14" s="68" t="s">
        <v>207</v>
      </c>
      <c r="AL14" s="68" t="s">
        <v>143</v>
      </c>
      <c r="AM14" s="68">
        <v>77</v>
      </c>
      <c r="AN14" s="68" t="s">
        <v>174</v>
      </c>
      <c r="AO14" s="68" t="s">
        <v>324</v>
      </c>
      <c r="AP14" s="68" t="s">
        <v>325</v>
      </c>
      <c r="AQ14" s="68" t="s">
        <v>326</v>
      </c>
      <c r="AR14" s="68" t="s">
        <v>178</v>
      </c>
      <c r="AS14" s="68" t="s">
        <v>179</v>
      </c>
      <c r="AT14" s="68" t="s">
        <v>327</v>
      </c>
      <c r="AU14" s="68" t="s">
        <v>328</v>
      </c>
      <c r="AV14" s="68" t="s">
        <v>234</v>
      </c>
      <c r="AW14" s="68" t="s">
        <v>165</v>
      </c>
      <c r="AX14" s="68" t="s">
        <v>235</v>
      </c>
      <c r="AY14" s="68" t="s">
        <v>148</v>
      </c>
      <c r="AZ14" s="68" t="s">
        <v>139</v>
      </c>
      <c r="BA14" s="68" t="s">
        <v>236</v>
      </c>
      <c r="BB14" s="68" t="s">
        <v>150</v>
      </c>
      <c r="BC14" s="68" t="s">
        <v>156</v>
      </c>
      <c r="BD14" s="68" t="s">
        <v>157</v>
      </c>
      <c r="BE14" s="68" t="s">
        <v>303</v>
      </c>
      <c r="BF14" s="68">
        <v>44935.285821759258</v>
      </c>
      <c r="BG14" s="68">
        <v>0</v>
      </c>
      <c r="BH14" s="68" t="s">
        <v>143</v>
      </c>
      <c r="BI14" s="68" t="s">
        <v>143</v>
      </c>
      <c r="BJ14" s="68" t="s">
        <v>143</v>
      </c>
      <c r="BK14" s="68" t="s">
        <v>136</v>
      </c>
      <c r="BL14" s="68" t="s">
        <v>143</v>
      </c>
      <c r="BM14" s="68" t="s">
        <v>160</v>
      </c>
      <c r="BN14" s="68" t="s">
        <v>160</v>
      </c>
      <c r="BO14" s="68" t="s">
        <v>143</v>
      </c>
      <c r="BP14" s="68" t="s">
        <v>143</v>
      </c>
      <c r="BQ14" s="68" t="s">
        <v>329</v>
      </c>
      <c r="BR14" s="68">
        <v>500</v>
      </c>
      <c r="BS14" s="68" t="s">
        <v>162</v>
      </c>
      <c r="BT14" s="68">
        <v>77</v>
      </c>
      <c r="BU14" s="68">
        <v>77</v>
      </c>
      <c r="BV14" s="68" t="s">
        <v>135</v>
      </c>
      <c r="BW14" s="68" t="s">
        <v>135</v>
      </c>
      <c r="BX14" s="68" t="s">
        <v>135</v>
      </c>
      <c r="BY14" s="68" t="s">
        <v>148</v>
      </c>
      <c r="BZ14" s="68" t="s">
        <v>330</v>
      </c>
      <c r="CA14" s="68" t="s">
        <v>174</v>
      </c>
      <c r="CB14" s="68" t="s">
        <v>143</v>
      </c>
      <c r="CC14" s="68" t="s">
        <v>143</v>
      </c>
      <c r="CD14" s="68" t="s">
        <v>143</v>
      </c>
      <c r="CE14" s="68" t="s">
        <v>331</v>
      </c>
      <c r="CF14" s="68">
        <v>1</v>
      </c>
      <c r="CG14" s="68">
        <v>1</v>
      </c>
      <c r="CH14" s="68"/>
      <c r="CI14" s="68"/>
      <c r="CJ14" s="68">
        <v>0</v>
      </c>
      <c r="CK14" s="68" t="s">
        <v>143</v>
      </c>
      <c r="CL14" s="68"/>
      <c r="CM14" s="68" t="s">
        <v>143</v>
      </c>
      <c r="CN14" s="68" t="s">
        <v>143</v>
      </c>
      <c r="CO14" s="68"/>
      <c r="CP14" s="68"/>
      <c r="CQ14" s="68"/>
      <c r="CR14" s="68"/>
      <c r="CS14" s="68"/>
      <c r="CT14" s="68"/>
      <c r="CU14" s="68"/>
      <c r="CV14" s="68"/>
      <c r="CW14" s="68"/>
      <c r="CX14" s="68"/>
      <c r="CY14" s="68"/>
      <c r="CZ14" s="68"/>
      <c r="DA14" s="68"/>
      <c r="DB14" s="68"/>
      <c r="DC14" s="68"/>
      <c r="DD14" s="68"/>
      <c r="DE14" s="68"/>
      <c r="DF14" s="68"/>
      <c r="DG14" s="68"/>
    </row>
    <row r="15" spans="1:111" s="3" customFormat="1" ht="12.75" x14ac:dyDescent="0.2">
      <c r="A15" s="67">
        <v>44927</v>
      </c>
      <c r="B15" s="68" t="s">
        <v>18</v>
      </c>
      <c r="C15" s="68">
        <v>40905</v>
      </c>
      <c r="D15" s="68" t="s">
        <v>332</v>
      </c>
      <c r="E15" s="68" t="s">
        <v>164</v>
      </c>
      <c r="F15" s="69">
        <v>44936</v>
      </c>
      <c r="G15" s="68" t="s">
        <v>165</v>
      </c>
      <c r="H15" s="68" t="s">
        <v>166</v>
      </c>
      <c r="I15" s="70">
        <v>40.130000000000003</v>
      </c>
      <c r="J15" s="70">
        <v>40.130000000000003</v>
      </c>
      <c r="K15" s="71">
        <f t="shared" si="0"/>
        <v>9.8225712701220945E-5</v>
      </c>
      <c r="L15" s="68" t="s">
        <v>217</v>
      </c>
      <c r="M15" s="68" t="s">
        <v>218</v>
      </c>
      <c r="N15" s="68" t="s">
        <v>219</v>
      </c>
      <c r="O15" s="68" t="s">
        <v>318</v>
      </c>
      <c r="P15" s="68" t="s">
        <v>333</v>
      </c>
      <c r="Q15" s="68" t="s">
        <v>170</v>
      </c>
      <c r="R15" s="68" t="s">
        <v>334</v>
      </c>
      <c r="S15" s="68" t="s">
        <v>335</v>
      </c>
      <c r="T15" s="68" t="s">
        <v>135</v>
      </c>
      <c r="U15" s="68" t="s">
        <v>135</v>
      </c>
      <c r="V15" s="68" t="s">
        <v>224</v>
      </c>
      <c r="W15" s="68" t="s">
        <v>137</v>
      </c>
      <c r="X15" s="68" t="s">
        <v>225</v>
      </c>
      <c r="Y15" s="68">
        <v>44935.266341203707</v>
      </c>
      <c r="Z15" s="68">
        <v>44942.220788078703</v>
      </c>
      <c r="AA15" s="68" t="s">
        <v>139</v>
      </c>
      <c r="AB15" s="68" t="s">
        <v>226</v>
      </c>
      <c r="AC15" s="68">
        <v>0</v>
      </c>
      <c r="AD15" s="68"/>
      <c r="AE15" s="68">
        <v>4013</v>
      </c>
      <c r="AF15" s="68">
        <v>44942</v>
      </c>
      <c r="AG15" s="68">
        <v>10012</v>
      </c>
      <c r="AH15" s="68" t="s">
        <v>141</v>
      </c>
      <c r="AI15" s="68"/>
      <c r="AJ15" s="68">
        <v>4013</v>
      </c>
      <c r="AK15" s="68" t="s">
        <v>207</v>
      </c>
      <c r="AL15" s="68" t="s">
        <v>143</v>
      </c>
      <c r="AM15" s="68">
        <v>4013</v>
      </c>
      <c r="AN15" s="68" t="s">
        <v>174</v>
      </c>
      <c r="AO15" s="68" t="s">
        <v>324</v>
      </c>
      <c r="AP15" s="68" t="s">
        <v>325</v>
      </c>
      <c r="AQ15" s="68" t="s">
        <v>326</v>
      </c>
      <c r="AR15" s="68" t="s">
        <v>178</v>
      </c>
      <c r="AS15" s="68" t="s">
        <v>179</v>
      </c>
      <c r="AT15" s="68" t="s">
        <v>327</v>
      </c>
      <c r="AU15" s="68" t="s">
        <v>328</v>
      </c>
      <c r="AV15" s="68" t="s">
        <v>234</v>
      </c>
      <c r="AW15" s="68" t="s">
        <v>165</v>
      </c>
      <c r="AX15" s="68" t="s">
        <v>235</v>
      </c>
      <c r="AY15" s="68" t="s">
        <v>148</v>
      </c>
      <c r="AZ15" s="68" t="s">
        <v>139</v>
      </c>
      <c r="BA15" s="68" t="s">
        <v>236</v>
      </c>
      <c r="BB15" s="68" t="s">
        <v>150</v>
      </c>
      <c r="BC15" s="68" t="s">
        <v>156</v>
      </c>
      <c r="BD15" s="68" t="s">
        <v>157</v>
      </c>
      <c r="BE15" s="68" t="s">
        <v>303</v>
      </c>
      <c r="BF15" s="68">
        <v>44935.286273148151</v>
      </c>
      <c r="BG15" s="68">
        <v>0</v>
      </c>
      <c r="BH15" s="68" t="s">
        <v>143</v>
      </c>
      <c r="BI15" s="68" t="s">
        <v>336</v>
      </c>
      <c r="BJ15" s="68" t="s">
        <v>143</v>
      </c>
      <c r="BK15" s="68" t="s">
        <v>224</v>
      </c>
      <c r="BL15" s="68" t="s">
        <v>143</v>
      </c>
      <c r="BM15" s="68" t="s">
        <v>160</v>
      </c>
      <c r="BN15" s="68" t="s">
        <v>160</v>
      </c>
      <c r="BO15" s="68" t="s">
        <v>143</v>
      </c>
      <c r="BP15" s="68" t="s">
        <v>337</v>
      </c>
      <c r="BQ15" s="68" t="s">
        <v>338</v>
      </c>
      <c r="BR15" s="68">
        <v>500</v>
      </c>
      <c r="BS15" s="68" t="s">
        <v>162</v>
      </c>
      <c r="BT15" s="68">
        <v>4013</v>
      </c>
      <c r="BU15" s="68">
        <v>4013</v>
      </c>
      <c r="BV15" s="68" t="s">
        <v>135</v>
      </c>
      <c r="BW15" s="68" t="s">
        <v>135</v>
      </c>
      <c r="BX15" s="68" t="s">
        <v>135</v>
      </c>
      <c r="BY15" s="68" t="s">
        <v>148</v>
      </c>
      <c r="BZ15" s="68" t="s">
        <v>143</v>
      </c>
      <c r="CA15" s="68" t="s">
        <v>174</v>
      </c>
      <c r="CB15" s="68" t="s">
        <v>339</v>
      </c>
      <c r="CC15" s="68" t="s">
        <v>143</v>
      </c>
      <c r="CD15" s="68" t="s">
        <v>143</v>
      </c>
      <c r="CE15" s="68" t="s">
        <v>143</v>
      </c>
      <c r="CF15" s="68">
        <v>1</v>
      </c>
      <c r="CG15" s="68">
        <v>1</v>
      </c>
      <c r="CH15" s="68"/>
      <c r="CI15" s="68"/>
      <c r="CJ15" s="68">
        <v>0</v>
      </c>
      <c r="CK15" s="68" t="s">
        <v>143</v>
      </c>
      <c r="CL15" s="68"/>
      <c r="CM15" s="68" t="s">
        <v>143</v>
      </c>
      <c r="CN15" s="68" t="s">
        <v>143</v>
      </c>
      <c r="CO15" s="68"/>
      <c r="CP15" s="68"/>
      <c r="CQ15" s="68"/>
      <c r="CR15" s="68"/>
      <c r="CS15" s="68"/>
      <c r="CT15" s="68"/>
      <c r="CU15" s="68"/>
      <c r="CV15" s="68"/>
      <c r="CW15" s="68"/>
      <c r="CX15" s="68"/>
      <c r="CY15" s="68"/>
      <c r="CZ15" s="68"/>
      <c r="DA15" s="68"/>
      <c r="DB15" s="68"/>
      <c r="DC15" s="68"/>
      <c r="DD15" s="68"/>
      <c r="DE15" s="68"/>
      <c r="DF15" s="68"/>
      <c r="DG15" s="68"/>
    </row>
    <row r="16" spans="1:111" s="3" customFormat="1" ht="12.75" x14ac:dyDescent="0.2">
      <c r="A16" s="67">
        <v>44927</v>
      </c>
      <c r="B16" s="68" t="s">
        <v>14</v>
      </c>
      <c r="C16" s="68">
        <v>41113</v>
      </c>
      <c r="D16" s="68" t="s">
        <v>340</v>
      </c>
      <c r="E16" s="68" t="s">
        <v>341</v>
      </c>
      <c r="F16" s="69">
        <v>44936</v>
      </c>
      <c r="G16" s="68" t="s">
        <v>165</v>
      </c>
      <c r="H16" s="68" t="s">
        <v>166</v>
      </c>
      <c r="I16" s="70">
        <v>567.66999999999996</v>
      </c>
      <c r="J16" s="70">
        <v>567.66999999999996</v>
      </c>
      <c r="K16" s="71">
        <f t="shared" si="0"/>
        <v>1.3894789516347393E-3</v>
      </c>
      <c r="L16" s="68" t="s">
        <v>342</v>
      </c>
      <c r="M16" s="68" t="s">
        <v>129</v>
      </c>
      <c r="N16" s="68" t="s">
        <v>131</v>
      </c>
      <c r="O16" s="68" t="s">
        <v>343</v>
      </c>
      <c r="P16" s="68" t="s">
        <v>344</v>
      </c>
      <c r="Q16" s="68" t="s">
        <v>170</v>
      </c>
      <c r="R16" s="68" t="s">
        <v>345</v>
      </c>
      <c r="S16" s="68" t="s">
        <v>346</v>
      </c>
      <c r="T16" s="68" t="s">
        <v>347</v>
      </c>
      <c r="U16" s="68" t="s">
        <v>348</v>
      </c>
      <c r="V16" s="68" t="s">
        <v>136</v>
      </c>
      <c r="W16" s="68" t="s">
        <v>137</v>
      </c>
      <c r="X16" s="68" t="s">
        <v>349</v>
      </c>
      <c r="Y16" s="68">
        <v>44936.452376504632</v>
      </c>
      <c r="Z16" s="68">
        <v>44960.22679375</v>
      </c>
      <c r="AA16" s="68" t="s">
        <v>139</v>
      </c>
      <c r="AB16" s="68" t="s">
        <v>140</v>
      </c>
      <c r="AC16" s="68">
        <v>0</v>
      </c>
      <c r="AD16" s="68"/>
      <c r="AE16" s="68">
        <v>0</v>
      </c>
      <c r="AF16" s="68">
        <v>44936</v>
      </c>
      <c r="AG16" s="68">
        <v>10012</v>
      </c>
      <c r="AH16" s="68" t="s">
        <v>141</v>
      </c>
      <c r="AI16" s="68"/>
      <c r="AJ16" s="68">
        <v>833</v>
      </c>
      <c r="AK16" s="68" t="s">
        <v>142</v>
      </c>
      <c r="AL16" s="68" t="s">
        <v>143</v>
      </c>
      <c r="AM16" s="68">
        <v>83309</v>
      </c>
      <c r="AN16" s="68" t="s">
        <v>143</v>
      </c>
      <c r="AO16" s="68" t="s">
        <v>350</v>
      </c>
      <c r="AP16" s="68" t="s">
        <v>351</v>
      </c>
      <c r="AQ16" s="68" t="s">
        <v>352</v>
      </c>
      <c r="AR16" s="68" t="s">
        <v>353</v>
      </c>
      <c r="AS16" s="68" t="s">
        <v>231</v>
      </c>
      <c r="AT16" s="68" t="s">
        <v>354</v>
      </c>
      <c r="AU16" s="68" t="s">
        <v>355</v>
      </c>
      <c r="AV16" s="68" t="s">
        <v>145</v>
      </c>
      <c r="AW16" s="68" t="s">
        <v>146</v>
      </c>
      <c r="AX16" s="68" t="s">
        <v>147</v>
      </c>
      <c r="AY16" s="68" t="s">
        <v>148</v>
      </c>
      <c r="AZ16" s="68" t="s">
        <v>139</v>
      </c>
      <c r="BA16" s="68" t="s">
        <v>149</v>
      </c>
      <c r="BB16" s="68" t="s">
        <v>150</v>
      </c>
      <c r="BC16" s="68" t="s">
        <v>156</v>
      </c>
      <c r="BD16" s="68" t="s">
        <v>157</v>
      </c>
      <c r="BE16" s="68" t="s">
        <v>237</v>
      </c>
      <c r="BF16" s="68">
        <v>44936.231620370374</v>
      </c>
      <c r="BG16" s="68">
        <v>0</v>
      </c>
      <c r="BH16" s="68" t="s">
        <v>143</v>
      </c>
      <c r="BI16" s="68" t="s">
        <v>356</v>
      </c>
      <c r="BJ16" s="68" t="s">
        <v>143</v>
      </c>
      <c r="BK16" s="68" t="s">
        <v>136</v>
      </c>
      <c r="BL16" s="68" t="s">
        <v>143</v>
      </c>
      <c r="BM16" s="68" t="s">
        <v>160</v>
      </c>
      <c r="BN16" s="68" t="s">
        <v>160</v>
      </c>
      <c r="BO16" s="68" t="s">
        <v>143</v>
      </c>
      <c r="BP16" s="68" t="s">
        <v>143</v>
      </c>
      <c r="BQ16" s="68" t="s">
        <v>357</v>
      </c>
      <c r="BR16" s="68">
        <v>800</v>
      </c>
      <c r="BS16" s="68" t="s">
        <v>358</v>
      </c>
      <c r="BT16" s="68">
        <v>56767</v>
      </c>
      <c r="BU16" s="68">
        <v>56767</v>
      </c>
      <c r="BV16" s="68" t="s">
        <v>135</v>
      </c>
      <c r="BW16" s="68" t="s">
        <v>359</v>
      </c>
      <c r="BX16" s="68" t="s">
        <v>135</v>
      </c>
      <c r="BY16" s="68" t="s">
        <v>148</v>
      </c>
      <c r="BZ16" s="68" t="s">
        <v>360</v>
      </c>
      <c r="CA16" s="68" t="s">
        <v>361</v>
      </c>
      <c r="CB16" s="68" t="s">
        <v>143</v>
      </c>
      <c r="CC16" s="68" t="s">
        <v>143</v>
      </c>
      <c r="CD16" s="68" t="s">
        <v>362</v>
      </c>
      <c r="CE16" s="68" t="s">
        <v>363</v>
      </c>
      <c r="CF16" s="68">
        <v>6814</v>
      </c>
      <c r="CG16" s="68"/>
      <c r="CH16" s="68"/>
      <c r="CI16" s="68"/>
      <c r="CJ16" s="68">
        <v>0</v>
      </c>
      <c r="CK16" s="68" t="s">
        <v>143</v>
      </c>
      <c r="CL16" s="68"/>
      <c r="CM16" s="68" t="s">
        <v>143</v>
      </c>
      <c r="CN16" s="68" t="s">
        <v>143</v>
      </c>
      <c r="CO16" s="68">
        <v>329846877</v>
      </c>
      <c r="CP16" s="68"/>
      <c r="CQ16" s="68"/>
      <c r="CR16" s="68"/>
      <c r="CS16" s="68"/>
      <c r="CT16" s="68"/>
      <c r="CU16" s="68"/>
      <c r="CV16" s="68"/>
      <c r="CW16" s="68"/>
      <c r="CX16" s="68"/>
      <c r="CY16" s="68"/>
      <c r="CZ16" s="68"/>
      <c r="DA16" s="68"/>
      <c r="DB16" s="68"/>
      <c r="DC16" s="68"/>
      <c r="DD16" s="68"/>
      <c r="DE16" s="68"/>
      <c r="DF16" s="68"/>
      <c r="DG16" s="68"/>
    </row>
    <row r="17" spans="1:111" s="3" customFormat="1" ht="12.75" x14ac:dyDescent="0.2">
      <c r="A17" s="67">
        <v>44927</v>
      </c>
      <c r="B17" s="68" t="s">
        <v>11</v>
      </c>
      <c r="C17" s="68">
        <v>41136</v>
      </c>
      <c r="D17" s="68" t="s">
        <v>256</v>
      </c>
      <c r="E17" s="68" t="s">
        <v>364</v>
      </c>
      <c r="F17" s="69">
        <v>44937</v>
      </c>
      <c r="G17" s="68" t="s">
        <v>165</v>
      </c>
      <c r="H17" s="68" t="s">
        <v>166</v>
      </c>
      <c r="I17" s="70">
        <v>463.27</v>
      </c>
      <c r="J17" s="70">
        <v>670</v>
      </c>
      <c r="K17" s="71">
        <f t="shared" si="0"/>
        <v>1.1339403419659761E-3</v>
      </c>
      <c r="L17" s="68" t="s">
        <v>258</v>
      </c>
      <c r="M17" s="68" t="s">
        <v>129</v>
      </c>
      <c r="N17" s="68" t="s">
        <v>219</v>
      </c>
      <c r="O17" s="68" t="s">
        <v>365</v>
      </c>
      <c r="P17" s="68" t="s">
        <v>366</v>
      </c>
      <c r="Q17" s="68" t="s">
        <v>170</v>
      </c>
      <c r="R17" s="68" t="s">
        <v>367</v>
      </c>
      <c r="S17" s="68" t="s">
        <v>368</v>
      </c>
      <c r="T17" s="68" t="s">
        <v>135</v>
      </c>
      <c r="U17" s="68" t="s">
        <v>135</v>
      </c>
      <c r="V17" s="68" t="s">
        <v>136</v>
      </c>
      <c r="W17" s="68" t="s">
        <v>137</v>
      </c>
      <c r="X17" s="68" t="s">
        <v>225</v>
      </c>
      <c r="Y17" s="68">
        <v>44936.08154201389</v>
      </c>
      <c r="Z17" s="68">
        <v>44942.228990625001</v>
      </c>
      <c r="AA17" s="68" t="s">
        <v>139</v>
      </c>
      <c r="AB17" s="68" t="s">
        <v>140</v>
      </c>
      <c r="AC17" s="68">
        <v>0</v>
      </c>
      <c r="AD17" s="68"/>
      <c r="AE17" s="68">
        <v>46327</v>
      </c>
      <c r="AF17" s="68">
        <v>44942</v>
      </c>
      <c r="AG17" s="68">
        <v>10012</v>
      </c>
      <c r="AH17" s="68" t="s">
        <v>141</v>
      </c>
      <c r="AI17" s="68"/>
      <c r="AJ17" s="68">
        <v>46327</v>
      </c>
      <c r="AK17" s="68" t="s">
        <v>142</v>
      </c>
      <c r="AL17" s="68" t="s">
        <v>143</v>
      </c>
      <c r="AM17" s="68">
        <v>670</v>
      </c>
      <c r="AN17" s="68" t="s">
        <v>174</v>
      </c>
      <c r="AO17" s="68" t="s">
        <v>227</v>
      </c>
      <c r="AP17" s="68" t="s">
        <v>228</v>
      </c>
      <c r="AQ17" s="68" t="s">
        <v>369</v>
      </c>
      <c r="AR17" s="68" t="s">
        <v>230</v>
      </c>
      <c r="AS17" s="68" t="s">
        <v>231</v>
      </c>
      <c r="AT17" s="68" t="s">
        <v>232</v>
      </c>
      <c r="AU17" s="68" t="s">
        <v>233</v>
      </c>
      <c r="AV17" s="68" t="s">
        <v>234</v>
      </c>
      <c r="AW17" s="68" t="s">
        <v>165</v>
      </c>
      <c r="AX17" s="68" t="s">
        <v>235</v>
      </c>
      <c r="AY17" s="68" t="s">
        <v>148</v>
      </c>
      <c r="AZ17" s="68" t="s">
        <v>139</v>
      </c>
      <c r="BA17" s="68" t="s">
        <v>236</v>
      </c>
      <c r="BB17" s="68" t="s">
        <v>150</v>
      </c>
      <c r="BC17" s="68" t="s">
        <v>156</v>
      </c>
      <c r="BD17" s="68" t="s">
        <v>157</v>
      </c>
      <c r="BE17" s="68" t="s">
        <v>237</v>
      </c>
      <c r="BF17" s="68">
        <v>44936.231111111112</v>
      </c>
      <c r="BG17" s="68">
        <v>0</v>
      </c>
      <c r="BH17" s="68" t="s">
        <v>143</v>
      </c>
      <c r="BI17" s="68" t="s">
        <v>370</v>
      </c>
      <c r="BJ17" s="68" t="s">
        <v>143</v>
      </c>
      <c r="BK17" s="68" t="s">
        <v>136</v>
      </c>
      <c r="BL17" s="68" t="s">
        <v>143</v>
      </c>
      <c r="BM17" s="68" t="s">
        <v>160</v>
      </c>
      <c r="BN17" s="68" t="s">
        <v>160</v>
      </c>
      <c r="BO17" s="68" t="s">
        <v>143</v>
      </c>
      <c r="BP17" s="68" t="s">
        <v>143</v>
      </c>
      <c r="BQ17" s="68" t="s">
        <v>371</v>
      </c>
      <c r="BR17" s="68">
        <v>800</v>
      </c>
      <c r="BS17" s="68" t="s">
        <v>358</v>
      </c>
      <c r="BT17" s="68">
        <v>46327</v>
      </c>
      <c r="BU17" s="68">
        <v>46327</v>
      </c>
      <c r="BV17" s="68" t="s">
        <v>135</v>
      </c>
      <c r="BW17" s="68" t="s">
        <v>135</v>
      </c>
      <c r="BX17" s="68" t="s">
        <v>135</v>
      </c>
      <c r="BY17" s="68" t="s">
        <v>148</v>
      </c>
      <c r="BZ17" s="68" t="s">
        <v>143</v>
      </c>
      <c r="CA17" s="68" t="s">
        <v>174</v>
      </c>
      <c r="CB17" s="68" t="s">
        <v>143</v>
      </c>
      <c r="CC17" s="68" t="s">
        <v>143</v>
      </c>
      <c r="CD17" s="68" t="s">
        <v>143</v>
      </c>
      <c r="CE17" s="68" t="s">
        <v>143</v>
      </c>
      <c r="CF17" s="68">
        <v>1</v>
      </c>
      <c r="CG17" s="68">
        <v>1</v>
      </c>
      <c r="CH17" s="68"/>
      <c r="CI17" s="68"/>
      <c r="CJ17" s="68">
        <v>0</v>
      </c>
      <c r="CK17" s="68" t="s">
        <v>143</v>
      </c>
      <c r="CL17" s="68"/>
      <c r="CM17" s="68" t="s">
        <v>143</v>
      </c>
      <c r="CN17" s="68" t="s">
        <v>143</v>
      </c>
      <c r="CO17" s="68">
        <v>428456263</v>
      </c>
      <c r="CP17" s="68"/>
      <c r="CQ17" s="68"/>
      <c r="CR17" s="68"/>
      <c r="CS17" s="68"/>
      <c r="CT17" s="68"/>
      <c r="CU17" s="68"/>
      <c r="CV17" s="68"/>
      <c r="CW17" s="68"/>
      <c r="CX17" s="68"/>
      <c r="CY17" s="68"/>
      <c r="CZ17" s="68"/>
      <c r="DA17" s="68"/>
      <c r="DB17" s="68"/>
      <c r="DC17" s="68"/>
      <c r="DD17" s="68"/>
      <c r="DE17" s="68"/>
      <c r="DF17" s="68"/>
      <c r="DG17" s="68"/>
    </row>
    <row r="18" spans="1:111" s="72" customFormat="1" ht="12.75" x14ac:dyDescent="0.2">
      <c r="A18" s="67">
        <v>44927</v>
      </c>
      <c r="B18" s="68" t="s">
        <v>16</v>
      </c>
      <c r="C18" s="68">
        <v>41146</v>
      </c>
      <c r="D18" s="68" t="s">
        <v>372</v>
      </c>
      <c r="E18" s="68" t="s">
        <v>373</v>
      </c>
      <c r="F18" s="69">
        <v>44938</v>
      </c>
      <c r="G18" s="68" t="s">
        <v>257</v>
      </c>
      <c r="H18" s="68" t="s">
        <v>166</v>
      </c>
      <c r="I18" s="70">
        <v>512.16999999999996</v>
      </c>
      <c r="J18" s="70">
        <v>823</v>
      </c>
      <c r="K18" s="71">
        <f t="shared" si="0"/>
        <v>1.253632276954506E-3</v>
      </c>
      <c r="L18" s="68" t="s">
        <v>374</v>
      </c>
      <c r="M18" s="68" t="s">
        <v>129</v>
      </c>
      <c r="N18" s="68" t="s">
        <v>259</v>
      </c>
      <c r="O18" s="68" t="s">
        <v>375</v>
      </c>
      <c r="P18" s="68" t="s">
        <v>376</v>
      </c>
      <c r="Q18" s="68" t="s">
        <v>170</v>
      </c>
      <c r="R18" s="68" t="s">
        <v>377</v>
      </c>
      <c r="S18" s="68" t="s">
        <v>378</v>
      </c>
      <c r="T18" s="68" t="s">
        <v>135</v>
      </c>
      <c r="U18" s="68" t="s">
        <v>135</v>
      </c>
      <c r="V18" s="68" t="s">
        <v>136</v>
      </c>
      <c r="W18" s="68" t="s">
        <v>137</v>
      </c>
      <c r="X18" s="68" t="s">
        <v>379</v>
      </c>
      <c r="Y18" s="68">
        <v>44936.118580671297</v>
      </c>
      <c r="Z18" s="68">
        <v>44958.086990509262</v>
      </c>
      <c r="AA18" s="68" t="s">
        <v>139</v>
      </c>
      <c r="AB18" s="68" t="s">
        <v>140</v>
      </c>
      <c r="AC18" s="68">
        <v>0</v>
      </c>
      <c r="AD18" s="68"/>
      <c r="AE18" s="68">
        <v>51217</v>
      </c>
      <c r="AF18" s="68">
        <v>44936</v>
      </c>
      <c r="AG18" s="68">
        <v>10010</v>
      </c>
      <c r="AH18" s="68" t="s">
        <v>265</v>
      </c>
      <c r="AI18" s="68"/>
      <c r="AJ18" s="68">
        <v>51217</v>
      </c>
      <c r="AK18" s="68" t="s">
        <v>142</v>
      </c>
      <c r="AL18" s="68" t="s">
        <v>143</v>
      </c>
      <c r="AM18" s="68">
        <v>823</v>
      </c>
      <c r="AN18" s="68" t="s">
        <v>174</v>
      </c>
      <c r="AO18" s="68" t="s">
        <v>380</v>
      </c>
      <c r="AP18" s="68" t="s">
        <v>381</v>
      </c>
      <c r="AQ18" s="68" t="s">
        <v>382</v>
      </c>
      <c r="AR18" s="68" t="s">
        <v>353</v>
      </c>
      <c r="AS18" s="68" t="s">
        <v>231</v>
      </c>
      <c r="AT18" s="68" t="s">
        <v>354</v>
      </c>
      <c r="AU18" s="68" t="s">
        <v>383</v>
      </c>
      <c r="AV18" s="68" t="s">
        <v>272</v>
      </c>
      <c r="AW18" s="68" t="s">
        <v>273</v>
      </c>
      <c r="AX18" s="68" t="s">
        <v>274</v>
      </c>
      <c r="AY18" s="68" t="s">
        <v>148</v>
      </c>
      <c r="AZ18" s="68" t="s">
        <v>139</v>
      </c>
      <c r="BA18" s="68" t="s">
        <v>154</v>
      </c>
      <c r="BB18" s="68" t="s">
        <v>275</v>
      </c>
      <c r="BC18" s="68" t="s">
        <v>156</v>
      </c>
      <c r="BD18" s="68" t="s">
        <v>157</v>
      </c>
      <c r="BE18" s="68" t="s">
        <v>384</v>
      </c>
      <c r="BF18" s="68">
        <v>44937.222442129627</v>
      </c>
      <c r="BG18" s="68">
        <v>0</v>
      </c>
      <c r="BH18" s="68" t="s">
        <v>170</v>
      </c>
      <c r="BI18" s="68" t="s">
        <v>385</v>
      </c>
      <c r="BJ18" s="68" t="s">
        <v>143</v>
      </c>
      <c r="BK18" s="68" t="s">
        <v>136</v>
      </c>
      <c r="BL18" s="68" t="s">
        <v>143</v>
      </c>
      <c r="BM18" s="68" t="s">
        <v>200</v>
      </c>
      <c r="BN18" s="68" t="s">
        <v>160</v>
      </c>
      <c r="BO18" s="68" t="s">
        <v>143</v>
      </c>
      <c r="BP18" s="68" t="s">
        <v>143</v>
      </c>
      <c r="BQ18" s="68" t="s">
        <v>386</v>
      </c>
      <c r="BR18" s="68">
        <v>1000</v>
      </c>
      <c r="BS18" s="68" t="s">
        <v>387</v>
      </c>
      <c r="BT18" s="68">
        <v>51217</v>
      </c>
      <c r="BU18" s="68">
        <v>51217</v>
      </c>
      <c r="BV18" s="68" t="s">
        <v>135</v>
      </c>
      <c r="BW18" s="68" t="s">
        <v>135</v>
      </c>
      <c r="BX18" s="68" t="s">
        <v>135</v>
      </c>
      <c r="BY18" s="68" t="s">
        <v>148</v>
      </c>
      <c r="BZ18" s="68" t="s">
        <v>388</v>
      </c>
      <c r="CA18" s="68" t="s">
        <v>174</v>
      </c>
      <c r="CB18" s="68" t="s">
        <v>143</v>
      </c>
      <c r="CC18" s="68" t="s">
        <v>143</v>
      </c>
      <c r="CD18" s="68" t="s">
        <v>143</v>
      </c>
      <c r="CE18" s="68" t="s">
        <v>143</v>
      </c>
      <c r="CF18" s="68">
        <v>1</v>
      </c>
      <c r="CG18" s="68">
        <v>1</v>
      </c>
      <c r="CH18" s="68"/>
      <c r="CI18" s="68"/>
      <c r="CJ18" s="68">
        <v>0</v>
      </c>
      <c r="CK18" s="68" t="s">
        <v>143</v>
      </c>
      <c r="CL18" s="68"/>
      <c r="CM18" s="68" t="s">
        <v>143</v>
      </c>
      <c r="CN18" s="68" t="s">
        <v>143</v>
      </c>
      <c r="CO18" s="68"/>
      <c r="CP18" s="68"/>
      <c r="CQ18" s="68"/>
      <c r="CR18" s="68"/>
      <c r="CS18" s="68"/>
      <c r="CT18" s="68"/>
      <c r="CU18" s="68"/>
      <c r="CV18" s="68"/>
      <c r="CW18" s="68"/>
      <c r="CX18" s="68"/>
      <c r="CY18" s="68"/>
      <c r="CZ18" s="68"/>
      <c r="DA18" s="68"/>
      <c r="DB18" s="68"/>
      <c r="DC18" s="68"/>
      <c r="DD18" s="68"/>
      <c r="DE18" s="68"/>
      <c r="DF18" s="68"/>
      <c r="DG18" s="68"/>
    </row>
    <row r="19" spans="1:111" s="3" customFormat="1" ht="12.75" x14ac:dyDescent="0.2">
      <c r="A19" s="67">
        <v>44927</v>
      </c>
      <c r="B19" s="68" t="s">
        <v>14</v>
      </c>
      <c r="C19" s="68">
        <v>41163</v>
      </c>
      <c r="D19" s="68" t="s">
        <v>315</v>
      </c>
      <c r="E19" s="68" t="s">
        <v>364</v>
      </c>
      <c r="F19" s="69">
        <v>44936</v>
      </c>
      <c r="G19" s="68" t="s">
        <v>165</v>
      </c>
      <c r="H19" s="68" t="s">
        <v>166</v>
      </c>
      <c r="I19" s="70">
        <v>38</v>
      </c>
      <c r="J19" s="70">
        <v>38</v>
      </c>
      <c r="K19" s="71">
        <f t="shared" si="0"/>
        <v>9.3012137618898465E-5</v>
      </c>
      <c r="L19" s="68" t="s">
        <v>316</v>
      </c>
      <c r="M19" s="68" t="s">
        <v>129</v>
      </c>
      <c r="N19" s="68" t="s">
        <v>219</v>
      </c>
      <c r="O19" s="68" t="s">
        <v>318</v>
      </c>
      <c r="P19" s="68" t="s">
        <v>319</v>
      </c>
      <c r="Q19" s="68" t="s">
        <v>170</v>
      </c>
      <c r="R19" s="68" t="s">
        <v>389</v>
      </c>
      <c r="S19" s="68" t="s">
        <v>390</v>
      </c>
      <c r="T19" s="68" t="s">
        <v>135</v>
      </c>
      <c r="U19" s="68" t="s">
        <v>135</v>
      </c>
      <c r="V19" s="68" t="s">
        <v>136</v>
      </c>
      <c r="W19" s="68" t="s">
        <v>137</v>
      </c>
      <c r="X19" s="68" t="s">
        <v>322</v>
      </c>
      <c r="Y19" s="68">
        <v>44936.143448958333</v>
      </c>
      <c r="Z19" s="68">
        <v>44936.143235532407</v>
      </c>
      <c r="AA19" s="68" t="s">
        <v>139</v>
      </c>
      <c r="AB19" s="68" t="s">
        <v>140</v>
      </c>
      <c r="AC19" s="68">
        <v>0</v>
      </c>
      <c r="AD19" s="68"/>
      <c r="AE19" s="68">
        <v>38</v>
      </c>
      <c r="AF19" s="68"/>
      <c r="AG19" s="68">
        <v>10012</v>
      </c>
      <c r="AH19" s="68" t="s">
        <v>141</v>
      </c>
      <c r="AI19" s="68"/>
      <c r="AJ19" s="68">
        <v>38</v>
      </c>
      <c r="AK19" s="68" t="s">
        <v>207</v>
      </c>
      <c r="AL19" s="68" t="s">
        <v>143</v>
      </c>
      <c r="AM19" s="68">
        <v>38</v>
      </c>
      <c r="AN19" s="68" t="s">
        <v>174</v>
      </c>
      <c r="AO19" s="68" t="s">
        <v>324</v>
      </c>
      <c r="AP19" s="68" t="s">
        <v>325</v>
      </c>
      <c r="AQ19" s="68" t="s">
        <v>326</v>
      </c>
      <c r="AR19" s="68" t="s">
        <v>178</v>
      </c>
      <c r="AS19" s="68" t="s">
        <v>179</v>
      </c>
      <c r="AT19" s="68" t="s">
        <v>327</v>
      </c>
      <c r="AU19" s="68" t="s">
        <v>328</v>
      </c>
      <c r="AV19" s="68" t="s">
        <v>234</v>
      </c>
      <c r="AW19" s="68" t="s">
        <v>165</v>
      </c>
      <c r="AX19" s="68" t="s">
        <v>235</v>
      </c>
      <c r="AY19" s="68" t="s">
        <v>148</v>
      </c>
      <c r="AZ19" s="68" t="s">
        <v>139</v>
      </c>
      <c r="BA19" s="68" t="s">
        <v>236</v>
      </c>
      <c r="BB19" s="68" t="s">
        <v>150</v>
      </c>
      <c r="BC19" s="68" t="s">
        <v>156</v>
      </c>
      <c r="BD19" s="68" t="s">
        <v>157</v>
      </c>
      <c r="BE19" s="68" t="s">
        <v>303</v>
      </c>
      <c r="BF19" s="68">
        <v>44936.237083333333</v>
      </c>
      <c r="BG19" s="68">
        <v>0</v>
      </c>
      <c r="BH19" s="68" t="s">
        <v>143</v>
      </c>
      <c r="BI19" s="68" t="s">
        <v>143</v>
      </c>
      <c r="BJ19" s="68" t="s">
        <v>143</v>
      </c>
      <c r="BK19" s="68" t="s">
        <v>136</v>
      </c>
      <c r="BL19" s="68" t="s">
        <v>143</v>
      </c>
      <c r="BM19" s="68" t="s">
        <v>160</v>
      </c>
      <c r="BN19" s="68" t="s">
        <v>160</v>
      </c>
      <c r="BO19" s="68" t="s">
        <v>143</v>
      </c>
      <c r="BP19" s="68" t="s">
        <v>143</v>
      </c>
      <c r="BQ19" s="68" t="s">
        <v>391</v>
      </c>
      <c r="BR19" s="68">
        <v>500</v>
      </c>
      <c r="BS19" s="68" t="s">
        <v>162</v>
      </c>
      <c r="BT19" s="68">
        <v>38</v>
      </c>
      <c r="BU19" s="68">
        <v>38</v>
      </c>
      <c r="BV19" s="68" t="s">
        <v>135</v>
      </c>
      <c r="BW19" s="68" t="s">
        <v>135</v>
      </c>
      <c r="BX19" s="68" t="s">
        <v>135</v>
      </c>
      <c r="BY19" s="68" t="s">
        <v>148</v>
      </c>
      <c r="BZ19" s="68" t="s">
        <v>392</v>
      </c>
      <c r="CA19" s="68" t="s">
        <v>174</v>
      </c>
      <c r="CB19" s="68" t="s">
        <v>143</v>
      </c>
      <c r="CC19" s="68" t="s">
        <v>143</v>
      </c>
      <c r="CD19" s="68" t="s">
        <v>143</v>
      </c>
      <c r="CE19" s="68" t="s">
        <v>393</v>
      </c>
      <c r="CF19" s="68">
        <v>1</v>
      </c>
      <c r="CG19" s="68">
        <v>1</v>
      </c>
      <c r="CH19" s="68"/>
      <c r="CI19" s="68"/>
      <c r="CJ19" s="68">
        <v>0</v>
      </c>
      <c r="CK19" s="68" t="s">
        <v>143</v>
      </c>
      <c r="CL19" s="68"/>
      <c r="CM19" s="68" t="s">
        <v>143</v>
      </c>
      <c r="CN19" s="68" t="s">
        <v>143</v>
      </c>
      <c r="CO19" s="68"/>
      <c r="CP19" s="68"/>
      <c r="CQ19" s="68"/>
      <c r="CR19" s="68"/>
      <c r="CS19" s="68"/>
      <c r="CT19" s="68"/>
      <c r="CU19" s="68"/>
      <c r="CV19" s="68"/>
      <c r="CW19" s="68"/>
      <c r="CX19" s="68"/>
      <c r="CY19" s="68"/>
      <c r="CZ19" s="68"/>
      <c r="DA19" s="68"/>
      <c r="DB19" s="68"/>
      <c r="DC19" s="68"/>
      <c r="DD19" s="68"/>
      <c r="DE19" s="68"/>
      <c r="DF19" s="68"/>
      <c r="DG19" s="68"/>
    </row>
    <row r="20" spans="1:111" s="3" customFormat="1" ht="12.75" x14ac:dyDescent="0.2">
      <c r="A20" s="67">
        <v>44927</v>
      </c>
      <c r="B20" s="68" t="s">
        <v>24</v>
      </c>
      <c r="C20" s="68">
        <v>41253</v>
      </c>
      <c r="D20" s="68" t="s">
        <v>24</v>
      </c>
      <c r="E20" s="68" t="s">
        <v>164</v>
      </c>
      <c r="F20" s="69">
        <v>44936</v>
      </c>
      <c r="G20" s="68" t="s">
        <v>165</v>
      </c>
      <c r="H20" s="68" t="s">
        <v>166</v>
      </c>
      <c r="I20" s="70">
        <v>691.42</v>
      </c>
      <c r="J20" s="70">
        <v>400</v>
      </c>
      <c r="K20" s="71">
        <f t="shared" si="0"/>
        <v>1.6923803208541784E-3</v>
      </c>
      <c r="L20" s="68" t="s">
        <v>394</v>
      </c>
      <c r="M20" s="68" t="s">
        <v>129</v>
      </c>
      <c r="N20" s="68" t="s">
        <v>131</v>
      </c>
      <c r="O20" s="68" t="s">
        <v>395</v>
      </c>
      <c r="P20" s="68" t="s">
        <v>396</v>
      </c>
      <c r="Q20" s="68" t="s">
        <v>170</v>
      </c>
      <c r="R20" s="68" t="s">
        <v>397</v>
      </c>
      <c r="S20" s="68" t="s">
        <v>398</v>
      </c>
      <c r="T20" s="68" t="s">
        <v>135</v>
      </c>
      <c r="U20" s="68" t="s">
        <v>135</v>
      </c>
      <c r="V20" s="68" t="s">
        <v>136</v>
      </c>
      <c r="W20" s="68" t="s">
        <v>137</v>
      </c>
      <c r="X20" s="68" t="s">
        <v>399</v>
      </c>
      <c r="Y20" s="68">
        <v>44936.296151620372</v>
      </c>
      <c r="Z20" s="68">
        <v>44961.513956828705</v>
      </c>
      <c r="AA20" s="68" t="s">
        <v>139</v>
      </c>
      <c r="AB20" s="68" t="s">
        <v>140</v>
      </c>
      <c r="AC20" s="68">
        <v>0</v>
      </c>
      <c r="AD20" s="68"/>
      <c r="AE20" s="68">
        <v>69142</v>
      </c>
      <c r="AF20" s="68"/>
      <c r="AG20" s="68">
        <v>10012</v>
      </c>
      <c r="AH20" s="68" t="s">
        <v>141</v>
      </c>
      <c r="AI20" s="68"/>
      <c r="AJ20" s="68">
        <v>69142</v>
      </c>
      <c r="AK20" s="68" t="s">
        <v>142</v>
      </c>
      <c r="AL20" s="68" t="s">
        <v>143</v>
      </c>
      <c r="AM20" s="68">
        <v>400</v>
      </c>
      <c r="AN20" s="68" t="s">
        <v>174</v>
      </c>
      <c r="AO20" s="68" t="s">
        <v>400</v>
      </c>
      <c r="AP20" s="68" t="s">
        <v>401</v>
      </c>
      <c r="AQ20" s="68" t="s">
        <v>402</v>
      </c>
      <c r="AR20" s="68" t="s">
        <v>178</v>
      </c>
      <c r="AS20" s="68" t="s">
        <v>179</v>
      </c>
      <c r="AT20" s="68" t="s">
        <v>403</v>
      </c>
      <c r="AU20" s="68" t="s">
        <v>404</v>
      </c>
      <c r="AV20" s="68" t="s">
        <v>145</v>
      </c>
      <c r="AW20" s="68" t="s">
        <v>146</v>
      </c>
      <c r="AX20" s="68" t="s">
        <v>147</v>
      </c>
      <c r="AY20" s="68" t="s">
        <v>148</v>
      </c>
      <c r="AZ20" s="68" t="s">
        <v>139</v>
      </c>
      <c r="BA20" s="68" t="s">
        <v>149</v>
      </c>
      <c r="BB20" s="68" t="s">
        <v>150</v>
      </c>
      <c r="BC20" s="68" t="s">
        <v>156</v>
      </c>
      <c r="BD20" s="68" t="s">
        <v>157</v>
      </c>
      <c r="BE20" s="68" t="s">
        <v>303</v>
      </c>
      <c r="BF20" s="68">
        <v>44937.45857638889</v>
      </c>
      <c r="BG20" s="68">
        <v>0</v>
      </c>
      <c r="BH20" s="68" t="s">
        <v>170</v>
      </c>
      <c r="BI20" s="68" t="s">
        <v>405</v>
      </c>
      <c r="BJ20" s="68" t="s">
        <v>143</v>
      </c>
      <c r="BK20" s="68" t="s">
        <v>136</v>
      </c>
      <c r="BL20" s="68" t="s">
        <v>143</v>
      </c>
      <c r="BM20" s="68" t="s">
        <v>160</v>
      </c>
      <c r="BN20" s="68" t="s">
        <v>160</v>
      </c>
      <c r="BO20" s="68" t="s">
        <v>143</v>
      </c>
      <c r="BP20" s="68" t="s">
        <v>143</v>
      </c>
      <c r="BQ20" s="68" t="s">
        <v>406</v>
      </c>
      <c r="BR20" s="68">
        <v>500</v>
      </c>
      <c r="BS20" s="68" t="s">
        <v>162</v>
      </c>
      <c r="BT20" s="68">
        <v>69142</v>
      </c>
      <c r="BU20" s="68">
        <v>69142</v>
      </c>
      <c r="BV20" s="68" t="s">
        <v>135</v>
      </c>
      <c r="BW20" s="68" t="s">
        <v>135</v>
      </c>
      <c r="BX20" s="68" t="s">
        <v>135</v>
      </c>
      <c r="BY20" s="68" t="s">
        <v>148</v>
      </c>
      <c r="BZ20" s="68" t="s">
        <v>143</v>
      </c>
      <c r="CA20" s="68" t="s">
        <v>174</v>
      </c>
      <c r="CB20" s="68" t="s">
        <v>143</v>
      </c>
      <c r="CC20" s="68" t="s">
        <v>143</v>
      </c>
      <c r="CD20" s="68" t="s">
        <v>143</v>
      </c>
      <c r="CE20" s="68" t="s">
        <v>407</v>
      </c>
      <c r="CF20" s="68">
        <v>1</v>
      </c>
      <c r="CG20" s="68">
        <v>1</v>
      </c>
      <c r="CH20" s="68"/>
      <c r="CI20" s="68"/>
      <c r="CJ20" s="68">
        <v>0</v>
      </c>
      <c r="CK20" s="68" t="s">
        <v>143</v>
      </c>
      <c r="CL20" s="68"/>
      <c r="CM20" s="68" t="s">
        <v>143</v>
      </c>
      <c r="CN20" s="68" t="s">
        <v>143</v>
      </c>
      <c r="CO20" s="68"/>
      <c r="CP20" s="68"/>
      <c r="CQ20" s="68"/>
      <c r="CR20" s="68"/>
      <c r="CS20" s="68"/>
      <c r="CT20" s="68"/>
      <c r="CU20" s="68"/>
      <c r="CV20" s="68"/>
      <c r="CW20" s="68"/>
      <c r="CX20" s="68"/>
      <c r="CY20" s="68"/>
      <c r="CZ20" s="68"/>
      <c r="DA20" s="68"/>
      <c r="DB20" s="68"/>
      <c r="DC20" s="68"/>
      <c r="DD20" s="68"/>
      <c r="DE20" s="68"/>
      <c r="DF20" s="68"/>
      <c r="DG20" s="68"/>
    </row>
    <row r="21" spans="1:111" s="5" customFormat="1" ht="12.75" x14ac:dyDescent="0.2">
      <c r="A21" s="67">
        <v>44927</v>
      </c>
      <c r="B21" s="68" t="s">
        <v>16</v>
      </c>
      <c r="C21" s="68">
        <v>41461</v>
      </c>
      <c r="D21" s="68" t="s">
        <v>372</v>
      </c>
      <c r="E21" s="68" t="s">
        <v>373</v>
      </c>
      <c r="F21" s="69">
        <v>44939</v>
      </c>
      <c r="G21" s="68" t="s">
        <v>257</v>
      </c>
      <c r="H21" s="68" t="s">
        <v>166</v>
      </c>
      <c r="I21" s="70">
        <v>250</v>
      </c>
      <c r="J21" s="70">
        <v>250</v>
      </c>
      <c r="K21" s="71">
        <f t="shared" si="0"/>
        <v>6.1192195801906889E-4</v>
      </c>
      <c r="L21" s="68" t="s">
        <v>374</v>
      </c>
      <c r="M21" s="68" t="s">
        <v>129</v>
      </c>
      <c r="N21" s="68" t="s">
        <v>259</v>
      </c>
      <c r="O21" s="68" t="s">
        <v>375</v>
      </c>
      <c r="P21" s="68" t="s">
        <v>376</v>
      </c>
      <c r="Q21" s="68" t="s">
        <v>170</v>
      </c>
      <c r="R21" s="68" t="s">
        <v>408</v>
      </c>
      <c r="S21" s="68" t="s">
        <v>409</v>
      </c>
      <c r="T21" s="68" t="s">
        <v>135</v>
      </c>
      <c r="U21" s="68" t="s">
        <v>135</v>
      </c>
      <c r="V21" s="68" t="s">
        <v>136</v>
      </c>
      <c r="W21" s="68" t="s">
        <v>137</v>
      </c>
      <c r="X21" s="68" t="s">
        <v>379</v>
      </c>
      <c r="Y21" s="68">
        <v>44937.407249421296</v>
      </c>
      <c r="Z21" s="68">
        <v>44960.12066226852</v>
      </c>
      <c r="AA21" s="68" t="s">
        <v>139</v>
      </c>
      <c r="AB21" s="68" t="s">
        <v>140</v>
      </c>
      <c r="AC21" s="68">
        <v>0</v>
      </c>
      <c r="AD21" s="68"/>
      <c r="AE21" s="68">
        <v>0</v>
      </c>
      <c r="AF21" s="68">
        <v>44937</v>
      </c>
      <c r="AG21" s="68">
        <v>10010</v>
      </c>
      <c r="AH21" s="68" t="s">
        <v>265</v>
      </c>
      <c r="AI21" s="68"/>
      <c r="AJ21" s="68">
        <v>17265</v>
      </c>
      <c r="AK21" s="68" t="s">
        <v>142</v>
      </c>
      <c r="AL21" s="68" t="s">
        <v>143</v>
      </c>
      <c r="AM21" s="68">
        <v>250</v>
      </c>
      <c r="AN21" s="68" t="s">
        <v>174</v>
      </c>
      <c r="AO21" s="68" t="s">
        <v>380</v>
      </c>
      <c r="AP21" s="68" t="s">
        <v>381</v>
      </c>
      <c r="AQ21" s="68" t="s">
        <v>382</v>
      </c>
      <c r="AR21" s="68" t="s">
        <v>353</v>
      </c>
      <c r="AS21" s="68" t="s">
        <v>231</v>
      </c>
      <c r="AT21" s="68" t="s">
        <v>354</v>
      </c>
      <c r="AU21" s="68" t="s">
        <v>383</v>
      </c>
      <c r="AV21" s="68" t="s">
        <v>272</v>
      </c>
      <c r="AW21" s="68" t="s">
        <v>273</v>
      </c>
      <c r="AX21" s="68" t="s">
        <v>274</v>
      </c>
      <c r="AY21" s="68" t="s">
        <v>148</v>
      </c>
      <c r="AZ21" s="68" t="s">
        <v>139</v>
      </c>
      <c r="BA21" s="68" t="s">
        <v>154</v>
      </c>
      <c r="BB21" s="68" t="s">
        <v>275</v>
      </c>
      <c r="BC21" s="68" t="s">
        <v>156</v>
      </c>
      <c r="BD21" s="68" t="s">
        <v>157</v>
      </c>
      <c r="BE21" s="68" t="s">
        <v>303</v>
      </c>
      <c r="BF21" s="68">
        <v>44938.108171296299</v>
      </c>
      <c r="BG21" s="68">
        <v>0</v>
      </c>
      <c r="BH21" s="68" t="s">
        <v>170</v>
      </c>
      <c r="BI21" s="68" t="s">
        <v>410</v>
      </c>
      <c r="BJ21" s="68" t="s">
        <v>143</v>
      </c>
      <c r="BK21" s="68" t="s">
        <v>136</v>
      </c>
      <c r="BL21" s="68" t="s">
        <v>143</v>
      </c>
      <c r="BM21" s="68" t="s">
        <v>200</v>
      </c>
      <c r="BN21" s="68" t="s">
        <v>160</v>
      </c>
      <c r="BO21" s="68" t="s">
        <v>143</v>
      </c>
      <c r="BP21" s="68" t="s">
        <v>143</v>
      </c>
      <c r="BQ21" s="68" t="s">
        <v>411</v>
      </c>
      <c r="BR21" s="68">
        <v>500</v>
      </c>
      <c r="BS21" s="68" t="s">
        <v>162</v>
      </c>
      <c r="BT21" s="68">
        <v>250</v>
      </c>
      <c r="BU21" s="68">
        <v>250</v>
      </c>
      <c r="BV21" s="68" t="s">
        <v>135</v>
      </c>
      <c r="BW21" s="68" t="s">
        <v>135</v>
      </c>
      <c r="BX21" s="68" t="s">
        <v>135</v>
      </c>
      <c r="BY21" s="68" t="s">
        <v>148</v>
      </c>
      <c r="BZ21" s="68" t="s">
        <v>388</v>
      </c>
      <c r="CA21" s="68" t="s">
        <v>174</v>
      </c>
      <c r="CB21" s="68" t="s">
        <v>143</v>
      </c>
      <c r="CC21" s="68" t="s">
        <v>143</v>
      </c>
      <c r="CD21" s="68" t="s">
        <v>143</v>
      </c>
      <c r="CE21" s="68" t="s">
        <v>143</v>
      </c>
      <c r="CF21" s="68">
        <v>1</v>
      </c>
      <c r="CG21" s="68">
        <v>1</v>
      </c>
      <c r="CH21" s="68"/>
      <c r="CI21" s="68"/>
      <c r="CJ21" s="68">
        <v>0</v>
      </c>
      <c r="CK21" s="68" t="s">
        <v>143</v>
      </c>
      <c r="CL21" s="68"/>
      <c r="CM21" s="68" t="s">
        <v>143</v>
      </c>
      <c r="CN21" s="68" t="s">
        <v>143</v>
      </c>
      <c r="CO21" s="68"/>
      <c r="CP21" s="68"/>
      <c r="CQ21" s="68"/>
      <c r="CR21" s="68"/>
      <c r="CS21" s="68"/>
      <c r="CT21" s="68"/>
      <c r="CU21" s="68"/>
      <c r="CV21" s="68"/>
      <c r="CW21" s="68"/>
      <c r="CX21" s="68"/>
      <c r="CY21" s="68"/>
      <c r="CZ21" s="68"/>
      <c r="DA21" s="68"/>
      <c r="DB21" s="68"/>
      <c r="DC21" s="68"/>
      <c r="DD21" s="68"/>
      <c r="DE21" s="68"/>
      <c r="DF21" s="68"/>
      <c r="DG21" s="68"/>
    </row>
    <row r="22" spans="1:111" s="3" customFormat="1" ht="12.75" x14ac:dyDescent="0.2">
      <c r="A22" s="67">
        <v>44927</v>
      </c>
      <c r="B22" s="68" t="s">
        <v>7</v>
      </c>
      <c r="C22" s="68">
        <v>41481</v>
      </c>
      <c r="D22" s="68" t="s">
        <v>163</v>
      </c>
      <c r="E22" s="68" t="s">
        <v>125</v>
      </c>
      <c r="F22" s="69">
        <v>44938</v>
      </c>
      <c r="G22" s="68" t="s">
        <v>257</v>
      </c>
      <c r="H22" s="68" t="s">
        <v>166</v>
      </c>
      <c r="I22" s="70">
        <v>543.83000000000004</v>
      </c>
      <c r="J22" s="70">
        <v>150</v>
      </c>
      <c r="K22" s="71">
        <f t="shared" si="0"/>
        <v>1.331126073718041E-3</v>
      </c>
      <c r="L22" s="68" t="s">
        <v>167</v>
      </c>
      <c r="M22" s="68" t="s">
        <v>129</v>
      </c>
      <c r="N22" s="68" t="s">
        <v>259</v>
      </c>
      <c r="O22" s="68" t="s">
        <v>412</v>
      </c>
      <c r="P22" s="68" t="s">
        <v>413</v>
      </c>
      <c r="Q22" s="68" t="s">
        <v>170</v>
      </c>
      <c r="R22" s="68" t="s">
        <v>414</v>
      </c>
      <c r="S22" s="68" t="s">
        <v>415</v>
      </c>
      <c r="T22" s="68" t="s">
        <v>135</v>
      </c>
      <c r="U22" s="68" t="s">
        <v>135</v>
      </c>
      <c r="V22" s="68" t="s">
        <v>136</v>
      </c>
      <c r="W22" s="68" t="s">
        <v>137</v>
      </c>
      <c r="X22" s="68" t="s">
        <v>264</v>
      </c>
      <c r="Y22" s="68">
        <v>44937.063659259256</v>
      </c>
      <c r="Z22" s="68">
        <v>44957.516314583336</v>
      </c>
      <c r="AA22" s="68" t="s">
        <v>139</v>
      </c>
      <c r="AB22" s="68" t="s">
        <v>140</v>
      </c>
      <c r="AC22" s="68">
        <v>0</v>
      </c>
      <c r="AD22" s="68"/>
      <c r="AE22" s="68">
        <v>54383</v>
      </c>
      <c r="AF22" s="68">
        <v>44937</v>
      </c>
      <c r="AG22" s="68">
        <v>10010</v>
      </c>
      <c r="AH22" s="68" t="s">
        <v>265</v>
      </c>
      <c r="AI22" s="68"/>
      <c r="AJ22" s="68">
        <v>54383</v>
      </c>
      <c r="AK22" s="68" t="s">
        <v>142</v>
      </c>
      <c r="AL22" s="68" t="s">
        <v>143</v>
      </c>
      <c r="AM22" s="68">
        <v>150</v>
      </c>
      <c r="AN22" s="68" t="s">
        <v>174</v>
      </c>
      <c r="AO22" s="68" t="s">
        <v>416</v>
      </c>
      <c r="AP22" s="68" t="s">
        <v>417</v>
      </c>
      <c r="AQ22" s="68" t="s">
        <v>418</v>
      </c>
      <c r="AR22" s="68" t="s">
        <v>178</v>
      </c>
      <c r="AS22" s="68" t="s">
        <v>179</v>
      </c>
      <c r="AT22" s="68" t="s">
        <v>403</v>
      </c>
      <c r="AU22" s="68" t="s">
        <v>419</v>
      </c>
      <c r="AV22" s="68" t="s">
        <v>272</v>
      </c>
      <c r="AW22" s="68" t="s">
        <v>273</v>
      </c>
      <c r="AX22" s="68" t="s">
        <v>274</v>
      </c>
      <c r="AY22" s="68" t="s">
        <v>148</v>
      </c>
      <c r="AZ22" s="68" t="s">
        <v>139</v>
      </c>
      <c r="BA22" s="68" t="s">
        <v>154</v>
      </c>
      <c r="BB22" s="68" t="s">
        <v>275</v>
      </c>
      <c r="BC22" s="68" t="s">
        <v>156</v>
      </c>
      <c r="BD22" s="68" t="s">
        <v>157</v>
      </c>
      <c r="BE22" s="68" t="s">
        <v>303</v>
      </c>
      <c r="BF22" s="68">
        <v>44938.130277777775</v>
      </c>
      <c r="BG22" s="68">
        <v>0</v>
      </c>
      <c r="BH22" s="68" t="s">
        <v>170</v>
      </c>
      <c r="BI22" s="68" t="s">
        <v>420</v>
      </c>
      <c r="BJ22" s="68" t="s">
        <v>143</v>
      </c>
      <c r="BK22" s="68" t="s">
        <v>183</v>
      </c>
      <c r="BL22" s="68" t="s">
        <v>143</v>
      </c>
      <c r="BM22" s="68" t="s">
        <v>200</v>
      </c>
      <c r="BN22" s="68" t="s">
        <v>200</v>
      </c>
      <c r="BO22" s="68" t="s">
        <v>143</v>
      </c>
      <c r="BP22" s="68" t="s">
        <v>143</v>
      </c>
      <c r="BQ22" s="68" t="s">
        <v>421</v>
      </c>
      <c r="BR22" s="68">
        <v>500</v>
      </c>
      <c r="BS22" s="68" t="s">
        <v>162</v>
      </c>
      <c r="BT22" s="68">
        <v>54383</v>
      </c>
      <c r="BU22" s="68">
        <v>54383</v>
      </c>
      <c r="BV22" s="68" t="s">
        <v>135</v>
      </c>
      <c r="BW22" s="68" t="s">
        <v>135</v>
      </c>
      <c r="BX22" s="68" t="s">
        <v>135</v>
      </c>
      <c r="BY22" s="68" t="s">
        <v>148</v>
      </c>
      <c r="BZ22" s="68" t="s">
        <v>143</v>
      </c>
      <c r="CA22" s="68" t="s">
        <v>174</v>
      </c>
      <c r="CB22" s="68" t="s">
        <v>143</v>
      </c>
      <c r="CC22" s="68" t="s">
        <v>143</v>
      </c>
      <c r="CD22" s="68" t="s">
        <v>143</v>
      </c>
      <c r="CE22" s="68" t="s">
        <v>422</v>
      </c>
      <c r="CF22" s="68">
        <v>1</v>
      </c>
      <c r="CG22" s="68">
        <v>1</v>
      </c>
      <c r="CH22" s="68"/>
      <c r="CI22" s="68"/>
      <c r="CJ22" s="68">
        <v>0</v>
      </c>
      <c r="CK22" s="68" t="s">
        <v>143</v>
      </c>
      <c r="CL22" s="68"/>
      <c r="CM22" s="68" t="s">
        <v>143</v>
      </c>
      <c r="CN22" s="68" t="s">
        <v>143</v>
      </c>
      <c r="CO22" s="68"/>
      <c r="CP22" s="68"/>
      <c r="CQ22" s="68"/>
      <c r="CR22" s="68"/>
      <c r="CS22" s="68"/>
      <c r="CT22" s="68"/>
      <c r="CU22" s="68"/>
      <c r="CV22" s="68"/>
      <c r="CW22" s="68"/>
      <c r="CX22" s="68"/>
      <c r="CY22" s="68"/>
      <c r="CZ22" s="68"/>
      <c r="DA22" s="68"/>
      <c r="DB22" s="68"/>
      <c r="DC22" s="68"/>
      <c r="DD22" s="68"/>
      <c r="DE22" s="68"/>
      <c r="DF22" s="68"/>
      <c r="DG22" s="68"/>
    </row>
    <row r="23" spans="1:111" s="3" customFormat="1" ht="12.75" x14ac:dyDescent="0.2">
      <c r="A23" s="67">
        <v>44927</v>
      </c>
      <c r="B23" s="68" t="s">
        <v>11</v>
      </c>
      <c r="C23" s="68">
        <v>41773</v>
      </c>
      <c r="D23" s="68" t="s">
        <v>256</v>
      </c>
      <c r="E23" s="68" t="s">
        <v>125</v>
      </c>
      <c r="F23" s="69">
        <v>44938</v>
      </c>
      <c r="G23" s="68" t="s">
        <v>165</v>
      </c>
      <c r="H23" s="68" t="s">
        <v>166</v>
      </c>
      <c r="I23" s="70">
        <v>140.96</v>
      </c>
      <c r="J23" s="70">
        <v>140.96</v>
      </c>
      <c r="K23" s="71">
        <f t="shared" si="0"/>
        <v>3.4502607680947183E-4</v>
      </c>
      <c r="L23" s="68" t="s">
        <v>258</v>
      </c>
      <c r="M23" s="68" t="s">
        <v>129</v>
      </c>
      <c r="N23" s="68" t="s">
        <v>219</v>
      </c>
      <c r="O23" s="68" t="s">
        <v>423</v>
      </c>
      <c r="P23" s="68" t="s">
        <v>424</v>
      </c>
      <c r="Q23" s="68" t="s">
        <v>170</v>
      </c>
      <c r="R23" s="68" t="s">
        <v>425</v>
      </c>
      <c r="S23" s="68" t="s">
        <v>426</v>
      </c>
      <c r="T23" s="68" t="s">
        <v>135</v>
      </c>
      <c r="U23" s="68" t="s">
        <v>135</v>
      </c>
      <c r="V23" s="68" t="s">
        <v>136</v>
      </c>
      <c r="W23" s="68" t="s">
        <v>137</v>
      </c>
      <c r="X23" s="68" t="s">
        <v>225</v>
      </c>
      <c r="Y23" s="68">
        <v>44938.508631018522</v>
      </c>
      <c r="Z23" s="68">
        <v>44949.324199189818</v>
      </c>
      <c r="AA23" s="68" t="s">
        <v>139</v>
      </c>
      <c r="AB23" s="68" t="s">
        <v>140</v>
      </c>
      <c r="AC23" s="68">
        <v>0</v>
      </c>
      <c r="AD23" s="68"/>
      <c r="AE23" s="68">
        <v>14096</v>
      </c>
      <c r="AF23" s="68">
        <v>44945</v>
      </c>
      <c r="AG23" s="68">
        <v>10012</v>
      </c>
      <c r="AH23" s="68" t="s">
        <v>141</v>
      </c>
      <c r="AI23" s="68"/>
      <c r="AJ23" s="68">
        <v>14096</v>
      </c>
      <c r="AK23" s="68" t="s">
        <v>142</v>
      </c>
      <c r="AL23" s="68" t="s">
        <v>143</v>
      </c>
      <c r="AM23" s="68">
        <v>14096</v>
      </c>
      <c r="AN23" s="68" t="s">
        <v>174</v>
      </c>
      <c r="AO23" s="68" t="s">
        <v>427</v>
      </c>
      <c r="AP23" s="68" t="s">
        <v>428</v>
      </c>
      <c r="AQ23" s="68" t="s">
        <v>429</v>
      </c>
      <c r="AR23" s="68" t="s">
        <v>430</v>
      </c>
      <c r="AS23" s="68" t="s">
        <v>431</v>
      </c>
      <c r="AT23" s="68" t="s">
        <v>432</v>
      </c>
      <c r="AU23" s="68" t="s">
        <v>433</v>
      </c>
      <c r="AV23" s="68" t="s">
        <v>234</v>
      </c>
      <c r="AW23" s="68" t="s">
        <v>165</v>
      </c>
      <c r="AX23" s="68" t="s">
        <v>235</v>
      </c>
      <c r="AY23" s="68" t="s">
        <v>148</v>
      </c>
      <c r="AZ23" s="68" t="s">
        <v>139</v>
      </c>
      <c r="BA23" s="68" t="s">
        <v>236</v>
      </c>
      <c r="BB23" s="68" t="s">
        <v>150</v>
      </c>
      <c r="BC23" s="68" t="s">
        <v>156</v>
      </c>
      <c r="BD23" s="68" t="s">
        <v>157</v>
      </c>
      <c r="BE23" s="68" t="s">
        <v>303</v>
      </c>
      <c r="BF23" s="68">
        <v>44938.537546296298</v>
      </c>
      <c r="BG23" s="68">
        <v>0</v>
      </c>
      <c r="BH23" s="68" t="s">
        <v>143</v>
      </c>
      <c r="BI23" s="68" t="s">
        <v>434</v>
      </c>
      <c r="BJ23" s="68" t="s">
        <v>143</v>
      </c>
      <c r="BK23" s="68" t="s">
        <v>136</v>
      </c>
      <c r="BL23" s="68" t="s">
        <v>143</v>
      </c>
      <c r="BM23" s="68" t="s">
        <v>160</v>
      </c>
      <c r="BN23" s="68" t="s">
        <v>160</v>
      </c>
      <c r="BO23" s="68" t="s">
        <v>143</v>
      </c>
      <c r="BP23" s="68" t="s">
        <v>143</v>
      </c>
      <c r="BQ23" s="68" t="s">
        <v>435</v>
      </c>
      <c r="BR23" s="68">
        <v>500</v>
      </c>
      <c r="BS23" s="68" t="s">
        <v>162</v>
      </c>
      <c r="BT23" s="68">
        <v>14096</v>
      </c>
      <c r="BU23" s="68">
        <v>14096</v>
      </c>
      <c r="BV23" s="68" t="s">
        <v>135</v>
      </c>
      <c r="BW23" s="68" t="s">
        <v>135</v>
      </c>
      <c r="BX23" s="68" t="s">
        <v>135</v>
      </c>
      <c r="BY23" s="68" t="s">
        <v>148</v>
      </c>
      <c r="BZ23" s="68" t="s">
        <v>143</v>
      </c>
      <c r="CA23" s="68" t="s">
        <v>174</v>
      </c>
      <c r="CB23" s="68" t="s">
        <v>143</v>
      </c>
      <c r="CC23" s="68" t="s">
        <v>143</v>
      </c>
      <c r="CD23" s="68" t="s">
        <v>143</v>
      </c>
      <c r="CE23" s="68" t="s">
        <v>143</v>
      </c>
      <c r="CF23" s="68">
        <v>1</v>
      </c>
      <c r="CG23" s="68">
        <v>1</v>
      </c>
      <c r="CH23" s="68"/>
      <c r="CI23" s="68"/>
      <c r="CJ23" s="68">
        <v>0</v>
      </c>
      <c r="CK23" s="68" t="s">
        <v>143</v>
      </c>
      <c r="CL23" s="68"/>
      <c r="CM23" s="68" t="s">
        <v>143</v>
      </c>
      <c r="CN23" s="68" t="s">
        <v>143</v>
      </c>
      <c r="CO23" s="68">
        <v>544702061</v>
      </c>
      <c r="CP23" s="68"/>
      <c r="CQ23" s="68"/>
      <c r="CR23" s="68"/>
      <c r="CS23" s="68"/>
      <c r="CT23" s="68"/>
      <c r="CU23" s="68"/>
      <c r="CV23" s="68"/>
      <c r="CW23" s="68"/>
      <c r="CX23" s="68"/>
      <c r="CY23" s="68"/>
      <c r="CZ23" s="68"/>
      <c r="DA23" s="68"/>
      <c r="DB23" s="68"/>
      <c r="DC23" s="68"/>
      <c r="DD23" s="68"/>
      <c r="DE23" s="68"/>
      <c r="DF23" s="68"/>
      <c r="DG23" s="68"/>
    </row>
    <row r="24" spans="1:111" s="3" customFormat="1" ht="12.75" x14ac:dyDescent="0.2">
      <c r="A24" s="67">
        <v>44927</v>
      </c>
      <c r="B24" s="68" t="s">
        <v>11</v>
      </c>
      <c r="C24" s="68">
        <v>41795</v>
      </c>
      <c r="D24" s="68" t="s">
        <v>256</v>
      </c>
      <c r="E24" s="68" t="s">
        <v>125</v>
      </c>
      <c r="F24" s="69">
        <v>44939</v>
      </c>
      <c r="G24" s="68" t="s">
        <v>257</v>
      </c>
      <c r="H24" s="68" t="s">
        <v>166</v>
      </c>
      <c r="I24" s="70">
        <v>2191.89</v>
      </c>
      <c r="J24" s="70">
        <v>2000</v>
      </c>
      <c r="K24" s="71">
        <f t="shared" si="0"/>
        <v>5.3650624822496676E-3</v>
      </c>
      <c r="L24" s="68" t="s">
        <v>258</v>
      </c>
      <c r="M24" s="68" t="s">
        <v>129</v>
      </c>
      <c r="N24" s="68" t="s">
        <v>259</v>
      </c>
      <c r="O24" s="68" t="s">
        <v>260</v>
      </c>
      <c r="P24" s="68" t="s">
        <v>261</v>
      </c>
      <c r="Q24" s="68" t="s">
        <v>262</v>
      </c>
      <c r="R24" s="68" t="s">
        <v>436</v>
      </c>
      <c r="S24" s="68" t="s">
        <v>437</v>
      </c>
      <c r="T24" s="68" t="s">
        <v>135</v>
      </c>
      <c r="U24" s="68" t="s">
        <v>135</v>
      </c>
      <c r="V24" s="68" t="s">
        <v>136</v>
      </c>
      <c r="W24" s="68" t="s">
        <v>137</v>
      </c>
      <c r="X24" s="68" t="s">
        <v>264</v>
      </c>
      <c r="Y24" s="68">
        <v>44938.091910995368</v>
      </c>
      <c r="Z24" s="68">
        <v>44957.518573263886</v>
      </c>
      <c r="AA24" s="68" t="s">
        <v>139</v>
      </c>
      <c r="AB24" s="68" t="s">
        <v>140</v>
      </c>
      <c r="AC24" s="68">
        <v>0</v>
      </c>
      <c r="AD24" s="68"/>
      <c r="AE24" s="68">
        <v>219189</v>
      </c>
      <c r="AF24" s="68">
        <v>44938</v>
      </c>
      <c r="AG24" s="68">
        <v>10010</v>
      </c>
      <c r="AH24" s="68" t="s">
        <v>265</v>
      </c>
      <c r="AI24" s="68"/>
      <c r="AJ24" s="68">
        <v>219189</v>
      </c>
      <c r="AK24" s="68" t="s">
        <v>142</v>
      </c>
      <c r="AL24" s="68" t="s">
        <v>143</v>
      </c>
      <c r="AM24" s="68">
        <v>2000</v>
      </c>
      <c r="AN24" s="68" t="s">
        <v>174</v>
      </c>
      <c r="AO24" s="68" t="s">
        <v>266</v>
      </c>
      <c r="AP24" s="68" t="s">
        <v>267</v>
      </c>
      <c r="AQ24" s="68" t="s">
        <v>268</v>
      </c>
      <c r="AR24" s="68" t="s">
        <v>269</v>
      </c>
      <c r="AS24" s="68" t="s">
        <v>179</v>
      </c>
      <c r="AT24" s="68" t="s">
        <v>270</v>
      </c>
      <c r="AU24" s="68" t="s">
        <v>271</v>
      </c>
      <c r="AV24" s="68" t="s">
        <v>272</v>
      </c>
      <c r="AW24" s="68" t="s">
        <v>273</v>
      </c>
      <c r="AX24" s="68" t="s">
        <v>274</v>
      </c>
      <c r="AY24" s="68" t="s">
        <v>148</v>
      </c>
      <c r="AZ24" s="68" t="s">
        <v>139</v>
      </c>
      <c r="BA24" s="68" t="s">
        <v>154</v>
      </c>
      <c r="BB24" s="68" t="s">
        <v>275</v>
      </c>
      <c r="BC24" s="68" t="s">
        <v>156</v>
      </c>
      <c r="BD24" s="68" t="s">
        <v>157</v>
      </c>
      <c r="BE24" s="68" t="s">
        <v>438</v>
      </c>
      <c r="BF24" s="68">
        <v>44940.076099537036</v>
      </c>
      <c r="BG24" s="68">
        <v>0</v>
      </c>
      <c r="BH24" s="68" t="s">
        <v>262</v>
      </c>
      <c r="BI24" s="68" t="s">
        <v>439</v>
      </c>
      <c r="BJ24" s="68" t="s">
        <v>143</v>
      </c>
      <c r="BK24" s="68" t="s">
        <v>136</v>
      </c>
      <c r="BL24" s="68" t="s">
        <v>143</v>
      </c>
      <c r="BM24" s="68" t="s">
        <v>200</v>
      </c>
      <c r="BN24" s="68" t="s">
        <v>200</v>
      </c>
      <c r="BO24" s="68" t="s">
        <v>143</v>
      </c>
      <c r="BP24" s="68" t="s">
        <v>143</v>
      </c>
      <c r="BQ24" s="68" t="s">
        <v>440</v>
      </c>
      <c r="BR24" s="68">
        <v>5000</v>
      </c>
      <c r="BS24" s="68" t="s">
        <v>441</v>
      </c>
      <c r="BT24" s="68">
        <v>219189</v>
      </c>
      <c r="BU24" s="68">
        <v>219189</v>
      </c>
      <c r="BV24" s="68" t="s">
        <v>135</v>
      </c>
      <c r="BW24" s="68" t="s">
        <v>135</v>
      </c>
      <c r="BX24" s="68" t="s">
        <v>135</v>
      </c>
      <c r="BY24" s="68" t="s">
        <v>148</v>
      </c>
      <c r="BZ24" s="68" t="s">
        <v>143</v>
      </c>
      <c r="CA24" s="68" t="s">
        <v>174</v>
      </c>
      <c r="CB24" s="68" t="s">
        <v>143</v>
      </c>
      <c r="CC24" s="68" t="s">
        <v>143</v>
      </c>
      <c r="CD24" s="68" t="s">
        <v>143</v>
      </c>
      <c r="CE24" s="68" t="s">
        <v>143</v>
      </c>
      <c r="CF24" s="68">
        <v>1</v>
      </c>
      <c r="CG24" s="68">
        <v>1</v>
      </c>
      <c r="CH24" s="68"/>
      <c r="CI24" s="68"/>
      <c r="CJ24" s="68">
        <v>0</v>
      </c>
      <c r="CK24" s="68" t="s">
        <v>143</v>
      </c>
      <c r="CL24" s="68"/>
      <c r="CM24" s="68" t="s">
        <v>143</v>
      </c>
      <c r="CN24" s="68" t="s">
        <v>143</v>
      </c>
      <c r="CO24" s="68"/>
      <c r="CP24" s="68"/>
      <c r="CQ24" s="68"/>
      <c r="CR24" s="68"/>
      <c r="CS24" s="68"/>
      <c r="CT24" s="68"/>
      <c r="CU24" s="68"/>
      <c r="CV24" s="68"/>
      <c r="CW24" s="68"/>
      <c r="CX24" s="68"/>
      <c r="CY24" s="68"/>
      <c r="CZ24" s="68"/>
      <c r="DA24" s="68"/>
      <c r="DB24" s="68"/>
      <c r="DC24" s="68"/>
      <c r="DD24" s="68"/>
      <c r="DE24" s="68"/>
      <c r="DF24" s="68"/>
      <c r="DG24" s="68"/>
    </row>
    <row r="25" spans="1:111" s="3" customFormat="1" ht="12.75" x14ac:dyDescent="0.2">
      <c r="A25" s="67">
        <v>44927</v>
      </c>
      <c r="B25" s="68" t="s">
        <v>7</v>
      </c>
      <c r="C25" s="68">
        <v>41799</v>
      </c>
      <c r="D25" s="68" t="s">
        <v>163</v>
      </c>
      <c r="E25" s="68" t="s">
        <v>125</v>
      </c>
      <c r="F25" s="69">
        <v>44939</v>
      </c>
      <c r="G25" s="68" t="s">
        <v>257</v>
      </c>
      <c r="H25" s="68" t="s">
        <v>166</v>
      </c>
      <c r="I25" s="70">
        <v>464.65</v>
      </c>
      <c r="J25" s="70">
        <v>250</v>
      </c>
      <c r="K25" s="71">
        <f t="shared" si="0"/>
        <v>1.1373181511742413E-3</v>
      </c>
      <c r="L25" s="68" t="s">
        <v>167</v>
      </c>
      <c r="M25" s="68" t="s">
        <v>129</v>
      </c>
      <c r="N25" s="68" t="s">
        <v>259</v>
      </c>
      <c r="O25" s="68" t="s">
        <v>442</v>
      </c>
      <c r="P25" s="68" t="s">
        <v>443</v>
      </c>
      <c r="Q25" s="68" t="s">
        <v>170</v>
      </c>
      <c r="R25" s="68" t="s">
        <v>444</v>
      </c>
      <c r="S25" s="68" t="s">
        <v>445</v>
      </c>
      <c r="T25" s="68" t="s">
        <v>135</v>
      </c>
      <c r="U25" s="68" t="s">
        <v>135</v>
      </c>
      <c r="V25" s="68" t="s">
        <v>136</v>
      </c>
      <c r="W25" s="68" t="s">
        <v>137</v>
      </c>
      <c r="X25" s="68" t="s">
        <v>264</v>
      </c>
      <c r="Y25" s="68">
        <v>44938.098209722222</v>
      </c>
      <c r="Z25" s="68">
        <v>44957.52009189815</v>
      </c>
      <c r="AA25" s="68" t="s">
        <v>139</v>
      </c>
      <c r="AB25" s="68" t="s">
        <v>140</v>
      </c>
      <c r="AC25" s="68">
        <v>0</v>
      </c>
      <c r="AD25" s="68"/>
      <c r="AE25" s="68">
        <v>46465</v>
      </c>
      <c r="AF25" s="68">
        <v>44938</v>
      </c>
      <c r="AG25" s="68">
        <v>10010</v>
      </c>
      <c r="AH25" s="68" t="s">
        <v>265</v>
      </c>
      <c r="AI25" s="68"/>
      <c r="AJ25" s="68">
        <v>46465</v>
      </c>
      <c r="AK25" s="68" t="s">
        <v>142</v>
      </c>
      <c r="AL25" s="68" t="s">
        <v>143</v>
      </c>
      <c r="AM25" s="68">
        <v>250</v>
      </c>
      <c r="AN25" s="68" t="s">
        <v>174</v>
      </c>
      <c r="AO25" s="68" t="s">
        <v>446</v>
      </c>
      <c r="AP25" s="68" t="s">
        <v>447</v>
      </c>
      <c r="AQ25" s="68" t="s">
        <v>448</v>
      </c>
      <c r="AR25" s="68" t="s">
        <v>178</v>
      </c>
      <c r="AS25" s="68" t="s">
        <v>179</v>
      </c>
      <c r="AT25" s="68" t="s">
        <v>403</v>
      </c>
      <c r="AU25" s="68" t="s">
        <v>449</v>
      </c>
      <c r="AV25" s="68" t="s">
        <v>272</v>
      </c>
      <c r="AW25" s="68" t="s">
        <v>273</v>
      </c>
      <c r="AX25" s="68" t="s">
        <v>274</v>
      </c>
      <c r="AY25" s="68" t="s">
        <v>148</v>
      </c>
      <c r="AZ25" s="68" t="s">
        <v>139</v>
      </c>
      <c r="BA25" s="68" t="s">
        <v>154</v>
      </c>
      <c r="BB25" s="68" t="s">
        <v>275</v>
      </c>
      <c r="BC25" s="68" t="s">
        <v>156</v>
      </c>
      <c r="BD25" s="68" t="s">
        <v>157</v>
      </c>
      <c r="BE25" s="68" t="s">
        <v>303</v>
      </c>
      <c r="BF25" s="68">
        <v>44938.126284722224</v>
      </c>
      <c r="BG25" s="68">
        <v>0</v>
      </c>
      <c r="BH25" s="68" t="s">
        <v>170</v>
      </c>
      <c r="BI25" s="68" t="s">
        <v>450</v>
      </c>
      <c r="BJ25" s="68" t="s">
        <v>143</v>
      </c>
      <c r="BK25" s="68" t="s">
        <v>183</v>
      </c>
      <c r="BL25" s="68" t="s">
        <v>143</v>
      </c>
      <c r="BM25" s="68" t="s">
        <v>200</v>
      </c>
      <c r="BN25" s="68" t="s">
        <v>200</v>
      </c>
      <c r="BO25" s="68" t="s">
        <v>143</v>
      </c>
      <c r="BP25" s="68" t="s">
        <v>143</v>
      </c>
      <c r="BQ25" s="68" t="s">
        <v>189</v>
      </c>
      <c r="BR25" s="68">
        <v>500</v>
      </c>
      <c r="BS25" s="68" t="s">
        <v>162</v>
      </c>
      <c r="BT25" s="68">
        <v>46465</v>
      </c>
      <c r="BU25" s="68">
        <v>46465</v>
      </c>
      <c r="BV25" s="68" t="s">
        <v>135</v>
      </c>
      <c r="BW25" s="68" t="s">
        <v>135</v>
      </c>
      <c r="BX25" s="68" t="s">
        <v>135</v>
      </c>
      <c r="BY25" s="68" t="s">
        <v>148</v>
      </c>
      <c r="BZ25" s="68" t="s">
        <v>143</v>
      </c>
      <c r="CA25" s="68" t="s">
        <v>174</v>
      </c>
      <c r="CB25" s="68" t="s">
        <v>143</v>
      </c>
      <c r="CC25" s="68" t="s">
        <v>143</v>
      </c>
      <c r="CD25" s="68" t="s">
        <v>143</v>
      </c>
      <c r="CE25" s="68" t="s">
        <v>143</v>
      </c>
      <c r="CF25" s="68">
        <v>1</v>
      </c>
      <c r="CG25" s="68">
        <v>1</v>
      </c>
      <c r="CH25" s="68"/>
      <c r="CI25" s="68"/>
      <c r="CJ25" s="68">
        <v>0</v>
      </c>
      <c r="CK25" s="68" t="s">
        <v>143</v>
      </c>
      <c r="CL25" s="68"/>
      <c r="CM25" s="68" t="s">
        <v>143</v>
      </c>
      <c r="CN25" s="68" t="s">
        <v>143</v>
      </c>
      <c r="CO25" s="68"/>
      <c r="CP25" s="68"/>
      <c r="CQ25" s="68"/>
      <c r="CR25" s="68"/>
      <c r="CS25" s="68"/>
      <c r="CT25" s="68"/>
      <c r="CU25" s="68"/>
      <c r="CV25" s="68"/>
      <c r="CW25" s="68"/>
      <c r="CX25" s="68"/>
      <c r="CY25" s="68"/>
      <c r="CZ25" s="68"/>
      <c r="DA25" s="68"/>
      <c r="DB25" s="68"/>
      <c r="DC25" s="68"/>
      <c r="DD25" s="68"/>
      <c r="DE25" s="68"/>
      <c r="DF25" s="68"/>
      <c r="DG25" s="68"/>
    </row>
    <row r="26" spans="1:111" s="3" customFormat="1" ht="12.75" x14ac:dyDescent="0.2">
      <c r="A26" s="67">
        <v>44927</v>
      </c>
      <c r="B26" s="68" t="s">
        <v>7</v>
      </c>
      <c r="C26" s="68">
        <v>41899</v>
      </c>
      <c r="D26" s="68" t="s">
        <v>163</v>
      </c>
      <c r="E26" s="68" t="s">
        <v>190</v>
      </c>
      <c r="F26" s="69">
        <v>44939</v>
      </c>
      <c r="G26" s="68" t="s">
        <v>165</v>
      </c>
      <c r="H26" s="68" t="s">
        <v>166</v>
      </c>
      <c r="I26" s="70">
        <v>310.16000000000003</v>
      </c>
      <c r="J26" s="70">
        <v>255</v>
      </c>
      <c r="K26" s="71">
        <f t="shared" si="0"/>
        <v>7.5917485799677762E-4</v>
      </c>
      <c r="L26" s="68" t="s">
        <v>451</v>
      </c>
      <c r="M26" s="68" t="s">
        <v>129</v>
      </c>
      <c r="N26" s="68" t="s">
        <v>131</v>
      </c>
      <c r="O26" s="68" t="s">
        <v>452</v>
      </c>
      <c r="P26" s="68" t="s">
        <v>453</v>
      </c>
      <c r="Q26" s="68" t="s">
        <v>170</v>
      </c>
      <c r="R26" s="68" t="s">
        <v>454</v>
      </c>
      <c r="S26" s="68" t="s">
        <v>455</v>
      </c>
      <c r="T26" s="68" t="s">
        <v>135</v>
      </c>
      <c r="U26" s="68" t="s">
        <v>456</v>
      </c>
      <c r="V26" s="68" t="s">
        <v>136</v>
      </c>
      <c r="W26" s="68" t="s">
        <v>137</v>
      </c>
      <c r="X26" s="68" t="s">
        <v>399</v>
      </c>
      <c r="Y26" s="68">
        <v>44938.288219328701</v>
      </c>
      <c r="Z26" s="68">
        <v>44961.51468252315</v>
      </c>
      <c r="AA26" s="68" t="s">
        <v>139</v>
      </c>
      <c r="AB26" s="68" t="s">
        <v>140</v>
      </c>
      <c r="AC26" s="68">
        <v>0</v>
      </c>
      <c r="AD26" s="68"/>
      <c r="AE26" s="68">
        <v>31016</v>
      </c>
      <c r="AF26" s="68"/>
      <c r="AG26" s="68">
        <v>10012</v>
      </c>
      <c r="AH26" s="68" t="s">
        <v>141</v>
      </c>
      <c r="AI26" s="68"/>
      <c r="AJ26" s="68">
        <v>31016</v>
      </c>
      <c r="AK26" s="68" t="s">
        <v>142</v>
      </c>
      <c r="AL26" s="68" t="s">
        <v>143</v>
      </c>
      <c r="AM26" s="68">
        <v>255</v>
      </c>
      <c r="AN26" s="68" t="s">
        <v>174</v>
      </c>
      <c r="AO26" s="68" t="s">
        <v>457</v>
      </c>
      <c r="AP26" s="68" t="s">
        <v>458</v>
      </c>
      <c r="AQ26" s="68" t="s">
        <v>459</v>
      </c>
      <c r="AR26" s="68" t="s">
        <v>178</v>
      </c>
      <c r="AS26" s="68" t="s">
        <v>179</v>
      </c>
      <c r="AT26" s="68" t="s">
        <v>460</v>
      </c>
      <c r="AU26" s="68" t="s">
        <v>461</v>
      </c>
      <c r="AV26" s="68" t="s">
        <v>145</v>
      </c>
      <c r="AW26" s="68" t="s">
        <v>146</v>
      </c>
      <c r="AX26" s="68" t="s">
        <v>147</v>
      </c>
      <c r="AY26" s="68" t="s">
        <v>148</v>
      </c>
      <c r="AZ26" s="68" t="s">
        <v>139</v>
      </c>
      <c r="BA26" s="68" t="s">
        <v>149</v>
      </c>
      <c r="BB26" s="68" t="s">
        <v>150</v>
      </c>
      <c r="BC26" s="68" t="s">
        <v>156</v>
      </c>
      <c r="BD26" s="68" t="s">
        <v>157</v>
      </c>
      <c r="BE26" s="68" t="s">
        <v>303</v>
      </c>
      <c r="BF26" s="68">
        <v>44938.301898148151</v>
      </c>
      <c r="BG26" s="68">
        <v>0</v>
      </c>
      <c r="BH26" s="68" t="s">
        <v>170</v>
      </c>
      <c r="BI26" s="68" t="s">
        <v>462</v>
      </c>
      <c r="BJ26" s="68" t="s">
        <v>143</v>
      </c>
      <c r="BK26" s="68" t="s">
        <v>463</v>
      </c>
      <c r="BL26" s="68" t="s">
        <v>143</v>
      </c>
      <c r="BM26" s="68" t="s">
        <v>160</v>
      </c>
      <c r="BN26" s="68" t="s">
        <v>160</v>
      </c>
      <c r="BO26" s="68" t="s">
        <v>143</v>
      </c>
      <c r="BP26" s="68" t="s">
        <v>143</v>
      </c>
      <c r="BQ26" s="68" t="s">
        <v>464</v>
      </c>
      <c r="BR26" s="68">
        <v>500</v>
      </c>
      <c r="BS26" s="68" t="s">
        <v>162</v>
      </c>
      <c r="BT26" s="68">
        <v>31016</v>
      </c>
      <c r="BU26" s="68">
        <v>31016</v>
      </c>
      <c r="BV26" s="68" t="s">
        <v>135</v>
      </c>
      <c r="BW26" s="68" t="s">
        <v>135</v>
      </c>
      <c r="BX26" s="68" t="s">
        <v>135</v>
      </c>
      <c r="BY26" s="68" t="s">
        <v>148</v>
      </c>
      <c r="BZ26" s="68" t="s">
        <v>143</v>
      </c>
      <c r="CA26" s="68" t="s">
        <v>174</v>
      </c>
      <c r="CB26" s="68" t="s">
        <v>143</v>
      </c>
      <c r="CC26" s="68" t="s">
        <v>143</v>
      </c>
      <c r="CD26" s="68" t="s">
        <v>143</v>
      </c>
      <c r="CE26" s="68" t="s">
        <v>453</v>
      </c>
      <c r="CF26" s="68">
        <v>1</v>
      </c>
      <c r="CG26" s="68">
        <v>1</v>
      </c>
      <c r="CH26" s="68"/>
      <c r="CI26" s="68"/>
      <c r="CJ26" s="68">
        <v>0</v>
      </c>
      <c r="CK26" s="68" t="s">
        <v>143</v>
      </c>
      <c r="CL26" s="68"/>
      <c r="CM26" s="68" t="s">
        <v>143</v>
      </c>
      <c r="CN26" s="68" t="s">
        <v>143</v>
      </c>
      <c r="CO26" s="68">
        <v>690984533</v>
      </c>
      <c r="CP26" s="68"/>
      <c r="CQ26" s="68"/>
      <c r="CR26" s="68"/>
      <c r="CS26" s="68"/>
      <c r="CT26" s="68"/>
      <c r="CU26" s="68"/>
      <c r="CV26" s="68"/>
      <c r="CW26" s="68"/>
      <c r="CX26" s="68"/>
      <c r="CY26" s="68"/>
      <c r="CZ26" s="68"/>
      <c r="DA26" s="68"/>
      <c r="DB26" s="68"/>
      <c r="DC26" s="68"/>
      <c r="DD26" s="68"/>
      <c r="DE26" s="68"/>
      <c r="DF26" s="68"/>
      <c r="DG26" s="68"/>
    </row>
    <row r="27" spans="1:111" s="3" customFormat="1" ht="12.75" x14ac:dyDescent="0.2">
      <c r="A27" s="67">
        <v>44927</v>
      </c>
      <c r="B27" s="68" t="s">
        <v>24</v>
      </c>
      <c r="C27" s="68">
        <v>42182</v>
      </c>
      <c r="D27" s="68" t="s">
        <v>24</v>
      </c>
      <c r="E27" s="68" t="s">
        <v>373</v>
      </c>
      <c r="F27" s="69">
        <v>44939</v>
      </c>
      <c r="G27" s="68" t="s">
        <v>165</v>
      </c>
      <c r="H27" s="68" t="s">
        <v>166</v>
      </c>
      <c r="I27" s="70">
        <v>28.48</v>
      </c>
      <c r="J27" s="70">
        <v>28.48</v>
      </c>
      <c r="K27" s="71">
        <f t="shared" si="0"/>
        <v>6.9710149457532323E-5</v>
      </c>
      <c r="L27" s="68" t="s">
        <v>394</v>
      </c>
      <c r="M27" s="68" t="s">
        <v>129</v>
      </c>
      <c r="N27" s="68" t="s">
        <v>131</v>
      </c>
      <c r="O27" s="68" t="s">
        <v>465</v>
      </c>
      <c r="P27" s="68" t="s">
        <v>466</v>
      </c>
      <c r="Q27" s="68" t="s">
        <v>170</v>
      </c>
      <c r="R27" s="68" t="s">
        <v>467</v>
      </c>
      <c r="S27" s="68" t="s">
        <v>468</v>
      </c>
      <c r="T27" s="68" t="s">
        <v>469</v>
      </c>
      <c r="U27" s="68" t="s">
        <v>470</v>
      </c>
      <c r="V27" s="68" t="s">
        <v>136</v>
      </c>
      <c r="W27" s="68" t="s">
        <v>137</v>
      </c>
      <c r="X27" s="68" t="s">
        <v>349</v>
      </c>
      <c r="Y27" s="68">
        <v>44939.130870486108</v>
      </c>
      <c r="Z27" s="68">
        <v>44960.241547916667</v>
      </c>
      <c r="AA27" s="68" t="s">
        <v>139</v>
      </c>
      <c r="AB27" s="68" t="s">
        <v>140</v>
      </c>
      <c r="AC27" s="68">
        <v>0</v>
      </c>
      <c r="AD27" s="68"/>
      <c r="AE27" s="68">
        <v>2848</v>
      </c>
      <c r="AF27" s="68">
        <v>44939</v>
      </c>
      <c r="AG27" s="68">
        <v>10012</v>
      </c>
      <c r="AH27" s="68" t="s">
        <v>141</v>
      </c>
      <c r="AI27" s="68"/>
      <c r="AJ27" s="68">
        <v>2848</v>
      </c>
      <c r="AK27" s="68" t="s">
        <v>142</v>
      </c>
      <c r="AL27" s="68" t="s">
        <v>143</v>
      </c>
      <c r="AM27" s="68">
        <v>2848</v>
      </c>
      <c r="AN27" s="68" t="s">
        <v>174</v>
      </c>
      <c r="AO27" s="68" t="s">
        <v>324</v>
      </c>
      <c r="AP27" s="68" t="s">
        <v>325</v>
      </c>
      <c r="AQ27" s="68" t="s">
        <v>471</v>
      </c>
      <c r="AR27" s="68" t="s">
        <v>178</v>
      </c>
      <c r="AS27" s="68" t="s">
        <v>179</v>
      </c>
      <c r="AT27" s="68" t="s">
        <v>327</v>
      </c>
      <c r="AU27" s="68" t="s">
        <v>328</v>
      </c>
      <c r="AV27" s="68" t="s">
        <v>145</v>
      </c>
      <c r="AW27" s="68" t="s">
        <v>146</v>
      </c>
      <c r="AX27" s="68" t="s">
        <v>147</v>
      </c>
      <c r="AY27" s="68" t="s">
        <v>148</v>
      </c>
      <c r="AZ27" s="68" t="s">
        <v>139</v>
      </c>
      <c r="BA27" s="68" t="s">
        <v>149</v>
      </c>
      <c r="BB27" s="68" t="s">
        <v>150</v>
      </c>
      <c r="BC27" s="68" t="s">
        <v>156</v>
      </c>
      <c r="BD27" s="68" t="s">
        <v>157</v>
      </c>
      <c r="BE27" s="68" t="s">
        <v>303</v>
      </c>
      <c r="BF27" s="68">
        <v>44942.459513888891</v>
      </c>
      <c r="BG27" s="68">
        <v>0</v>
      </c>
      <c r="BH27" s="68" t="s">
        <v>170</v>
      </c>
      <c r="BI27" s="68" t="s">
        <v>472</v>
      </c>
      <c r="BJ27" s="68" t="s">
        <v>143</v>
      </c>
      <c r="BK27" s="68" t="s">
        <v>136</v>
      </c>
      <c r="BL27" s="68" t="s">
        <v>143</v>
      </c>
      <c r="BM27" s="68" t="s">
        <v>160</v>
      </c>
      <c r="BN27" s="68" t="s">
        <v>160</v>
      </c>
      <c r="BO27" s="68" t="s">
        <v>143</v>
      </c>
      <c r="BP27" s="68" t="s">
        <v>143</v>
      </c>
      <c r="BQ27" s="68" t="s">
        <v>473</v>
      </c>
      <c r="BR27" s="68">
        <v>500</v>
      </c>
      <c r="BS27" s="68" t="s">
        <v>162</v>
      </c>
      <c r="BT27" s="68">
        <v>2848</v>
      </c>
      <c r="BU27" s="68">
        <v>2848</v>
      </c>
      <c r="BV27" s="68" t="s">
        <v>474</v>
      </c>
      <c r="BW27" s="68" t="s">
        <v>475</v>
      </c>
      <c r="BX27" s="68" t="s">
        <v>135</v>
      </c>
      <c r="BY27" s="68" t="s">
        <v>148</v>
      </c>
      <c r="BZ27" s="68" t="s">
        <v>24</v>
      </c>
      <c r="CA27" s="68" t="s">
        <v>174</v>
      </c>
      <c r="CB27" s="68" t="s">
        <v>143</v>
      </c>
      <c r="CC27" s="68" t="s">
        <v>143</v>
      </c>
      <c r="CD27" s="68" t="s">
        <v>362</v>
      </c>
      <c r="CE27" s="68" t="s">
        <v>466</v>
      </c>
      <c r="CF27" s="68">
        <v>1</v>
      </c>
      <c r="CG27" s="68">
        <v>1</v>
      </c>
      <c r="CH27" s="68"/>
      <c r="CI27" s="68"/>
      <c r="CJ27" s="68">
        <v>0</v>
      </c>
      <c r="CK27" s="68" t="s">
        <v>143</v>
      </c>
      <c r="CL27" s="68"/>
      <c r="CM27" s="68" t="s">
        <v>143</v>
      </c>
      <c r="CN27" s="68" t="s">
        <v>143</v>
      </c>
      <c r="CO27" s="68"/>
      <c r="CP27" s="68"/>
      <c r="CQ27" s="68"/>
      <c r="CR27" s="68"/>
      <c r="CS27" s="68"/>
      <c r="CT27" s="68"/>
      <c r="CU27" s="68"/>
      <c r="CV27" s="68"/>
      <c r="CW27" s="68"/>
      <c r="CX27" s="68"/>
      <c r="CY27" s="68"/>
      <c r="CZ27" s="68"/>
      <c r="DA27" s="68"/>
      <c r="DB27" s="68"/>
      <c r="DC27" s="68"/>
      <c r="DD27" s="68"/>
      <c r="DE27" s="68"/>
      <c r="DF27" s="68"/>
      <c r="DG27" s="68"/>
    </row>
    <row r="28" spans="1:111" s="3" customFormat="1" ht="12.75" x14ac:dyDescent="0.2">
      <c r="A28" s="67">
        <v>44927</v>
      </c>
      <c r="B28" s="68" t="s">
        <v>14</v>
      </c>
      <c r="C28" s="68">
        <v>42654</v>
      </c>
      <c r="D28" s="68" t="s">
        <v>315</v>
      </c>
      <c r="E28" s="68" t="s">
        <v>164</v>
      </c>
      <c r="F28" s="69">
        <v>44943</v>
      </c>
      <c r="G28" s="68" t="s">
        <v>165</v>
      </c>
      <c r="H28" s="68" t="s">
        <v>166</v>
      </c>
      <c r="I28" s="70">
        <v>180</v>
      </c>
      <c r="J28" s="70">
        <v>180</v>
      </c>
      <c r="K28" s="71">
        <f t="shared" si="0"/>
        <v>4.405838097737296E-4</v>
      </c>
      <c r="L28" s="68" t="s">
        <v>316</v>
      </c>
      <c r="M28" s="68" t="s">
        <v>218</v>
      </c>
      <c r="N28" s="68" t="s">
        <v>219</v>
      </c>
      <c r="O28" s="68" t="s">
        <v>476</v>
      </c>
      <c r="P28" s="68" t="s">
        <v>477</v>
      </c>
      <c r="Q28" s="68" t="s">
        <v>170</v>
      </c>
      <c r="R28" s="68" t="s">
        <v>478</v>
      </c>
      <c r="S28" s="68" t="s">
        <v>479</v>
      </c>
      <c r="T28" s="68" t="s">
        <v>135</v>
      </c>
      <c r="U28" s="68" t="s">
        <v>135</v>
      </c>
      <c r="V28" s="68" t="s">
        <v>136</v>
      </c>
      <c r="W28" s="68" t="s">
        <v>137</v>
      </c>
      <c r="X28" s="68" t="s">
        <v>225</v>
      </c>
      <c r="Y28" s="68">
        <v>44942.240646412036</v>
      </c>
      <c r="Z28" s="68">
        <v>44942.240614467592</v>
      </c>
      <c r="AA28" s="68" t="s">
        <v>139</v>
      </c>
      <c r="AB28" s="68" t="s">
        <v>226</v>
      </c>
      <c r="AC28" s="68">
        <v>0</v>
      </c>
      <c r="AD28" s="68"/>
      <c r="AE28" s="68">
        <v>0</v>
      </c>
      <c r="AF28" s="68">
        <v>44949</v>
      </c>
      <c r="AG28" s="68">
        <v>10012</v>
      </c>
      <c r="AH28" s="68" t="s">
        <v>141</v>
      </c>
      <c r="AI28" s="68"/>
      <c r="AJ28" s="68"/>
      <c r="AK28" s="68" t="s">
        <v>207</v>
      </c>
      <c r="AL28" s="68" t="s">
        <v>143</v>
      </c>
      <c r="AM28" s="68">
        <v>180</v>
      </c>
      <c r="AN28" s="68" t="s">
        <v>143</v>
      </c>
      <c r="AO28" s="68" t="s">
        <v>480</v>
      </c>
      <c r="AP28" s="68" t="s">
        <v>481</v>
      </c>
      <c r="AQ28" s="68" t="s">
        <v>482</v>
      </c>
      <c r="AR28" s="68" t="s">
        <v>178</v>
      </c>
      <c r="AS28" s="68" t="s">
        <v>179</v>
      </c>
      <c r="AT28" s="68" t="s">
        <v>301</v>
      </c>
      <c r="AU28" s="68" t="s">
        <v>483</v>
      </c>
      <c r="AV28" s="68" t="s">
        <v>234</v>
      </c>
      <c r="AW28" s="68" t="s">
        <v>165</v>
      </c>
      <c r="AX28" s="68" t="s">
        <v>235</v>
      </c>
      <c r="AY28" s="68" t="s">
        <v>148</v>
      </c>
      <c r="AZ28" s="68" t="s">
        <v>139</v>
      </c>
      <c r="BA28" s="68" t="s">
        <v>236</v>
      </c>
      <c r="BB28" s="68" t="s">
        <v>150</v>
      </c>
      <c r="BC28" s="68" t="s">
        <v>156</v>
      </c>
      <c r="BD28" s="68" t="s">
        <v>157</v>
      </c>
      <c r="BE28" s="68" t="s">
        <v>484</v>
      </c>
      <c r="BF28" s="68">
        <v>44942.253761574073</v>
      </c>
      <c r="BG28" s="68">
        <v>0</v>
      </c>
      <c r="BH28" s="68" t="s">
        <v>143</v>
      </c>
      <c r="BI28" s="68" t="s">
        <v>143</v>
      </c>
      <c r="BJ28" s="68" t="s">
        <v>143</v>
      </c>
      <c r="BK28" s="68" t="s">
        <v>136</v>
      </c>
      <c r="BL28" s="68" t="s">
        <v>143</v>
      </c>
      <c r="BM28" s="68" t="s">
        <v>160</v>
      </c>
      <c r="BN28" s="68" t="s">
        <v>143</v>
      </c>
      <c r="BO28" s="68" t="s">
        <v>143</v>
      </c>
      <c r="BP28" s="68" t="s">
        <v>143</v>
      </c>
      <c r="BQ28" s="68" t="s">
        <v>485</v>
      </c>
      <c r="BR28" s="68">
        <v>250</v>
      </c>
      <c r="BS28" s="68" t="s">
        <v>162</v>
      </c>
      <c r="BT28" s="68">
        <v>180</v>
      </c>
      <c r="BU28" s="68">
        <v>180</v>
      </c>
      <c r="BV28" s="68" t="s">
        <v>135</v>
      </c>
      <c r="BW28" s="68" t="s">
        <v>135</v>
      </c>
      <c r="BX28" s="68" t="s">
        <v>135</v>
      </c>
      <c r="BY28" s="68" t="s">
        <v>148</v>
      </c>
      <c r="BZ28" s="68" t="s">
        <v>143</v>
      </c>
      <c r="CA28" s="68" t="s">
        <v>174</v>
      </c>
      <c r="CB28" s="68" t="s">
        <v>143</v>
      </c>
      <c r="CC28" s="68" t="s">
        <v>143</v>
      </c>
      <c r="CD28" s="68" t="s">
        <v>143</v>
      </c>
      <c r="CE28" s="68" t="s">
        <v>143</v>
      </c>
      <c r="CF28" s="68">
        <v>1</v>
      </c>
      <c r="CG28" s="68"/>
      <c r="CH28" s="68"/>
      <c r="CI28" s="68"/>
      <c r="CJ28" s="68">
        <v>0</v>
      </c>
      <c r="CK28" s="68" t="s">
        <v>143</v>
      </c>
      <c r="CL28" s="68"/>
      <c r="CM28" s="68" t="s">
        <v>143</v>
      </c>
      <c r="CN28" s="68" t="s">
        <v>143</v>
      </c>
      <c r="CO28" s="68"/>
      <c r="CP28" s="68"/>
      <c r="CQ28" s="68"/>
      <c r="CR28" s="68"/>
      <c r="CS28" s="68"/>
      <c r="CT28" s="68"/>
      <c r="CU28" s="68"/>
      <c r="CV28" s="68"/>
      <c r="CW28" s="68"/>
      <c r="CX28" s="68"/>
      <c r="CY28" s="68"/>
      <c r="CZ28" s="68"/>
      <c r="DA28" s="68"/>
      <c r="DB28" s="68"/>
      <c r="DC28" s="68"/>
      <c r="DD28" s="68"/>
      <c r="DE28" s="68"/>
      <c r="DF28" s="68"/>
      <c r="DG28" s="68"/>
    </row>
    <row r="29" spans="1:111" s="72" customFormat="1" ht="12.75" x14ac:dyDescent="0.2">
      <c r="A29" s="67">
        <v>44927</v>
      </c>
      <c r="B29" s="68" t="s">
        <v>14</v>
      </c>
      <c r="C29" s="68">
        <v>42655</v>
      </c>
      <c r="D29" s="68" t="s">
        <v>315</v>
      </c>
      <c r="E29" s="68" t="s">
        <v>164</v>
      </c>
      <c r="F29" s="69">
        <v>44943</v>
      </c>
      <c r="G29" s="68" t="s">
        <v>165</v>
      </c>
      <c r="H29" s="68" t="s">
        <v>166</v>
      </c>
      <c r="I29" s="70">
        <v>69.31</v>
      </c>
      <c r="J29" s="70">
        <v>60</v>
      </c>
      <c r="K29" s="71">
        <f t="shared" si="0"/>
        <v>1.6964924364120667E-4</v>
      </c>
      <c r="L29" s="68" t="s">
        <v>316</v>
      </c>
      <c r="M29" s="68" t="s">
        <v>218</v>
      </c>
      <c r="N29" s="68" t="s">
        <v>219</v>
      </c>
      <c r="O29" s="68" t="s">
        <v>486</v>
      </c>
      <c r="P29" s="68" t="s">
        <v>477</v>
      </c>
      <c r="Q29" s="68" t="s">
        <v>170</v>
      </c>
      <c r="R29" s="68" t="s">
        <v>487</v>
      </c>
      <c r="S29" s="68" t="s">
        <v>488</v>
      </c>
      <c r="T29" s="68" t="s">
        <v>135</v>
      </c>
      <c r="U29" s="68" t="s">
        <v>135</v>
      </c>
      <c r="V29" s="68" t="s">
        <v>136</v>
      </c>
      <c r="W29" s="68" t="s">
        <v>137</v>
      </c>
      <c r="X29" s="68" t="s">
        <v>225</v>
      </c>
      <c r="Y29" s="68">
        <v>44942.242546759262</v>
      </c>
      <c r="Z29" s="68">
        <v>44953.117935069444</v>
      </c>
      <c r="AA29" s="68" t="s">
        <v>139</v>
      </c>
      <c r="AB29" s="68" t="s">
        <v>226</v>
      </c>
      <c r="AC29" s="68">
        <v>0</v>
      </c>
      <c r="AD29" s="68"/>
      <c r="AE29" s="68">
        <v>6931</v>
      </c>
      <c r="AF29" s="68">
        <v>44949</v>
      </c>
      <c r="AG29" s="68">
        <v>10012</v>
      </c>
      <c r="AH29" s="68" t="s">
        <v>141</v>
      </c>
      <c r="AI29" s="68"/>
      <c r="AJ29" s="68">
        <v>6931</v>
      </c>
      <c r="AK29" s="68" t="s">
        <v>207</v>
      </c>
      <c r="AL29" s="68" t="s">
        <v>143</v>
      </c>
      <c r="AM29" s="68">
        <v>60</v>
      </c>
      <c r="AN29" s="68" t="s">
        <v>174</v>
      </c>
      <c r="AO29" s="68" t="s">
        <v>489</v>
      </c>
      <c r="AP29" s="68" t="s">
        <v>490</v>
      </c>
      <c r="AQ29" s="68" t="s">
        <v>491</v>
      </c>
      <c r="AR29" s="68" t="s">
        <v>353</v>
      </c>
      <c r="AS29" s="68" t="s">
        <v>231</v>
      </c>
      <c r="AT29" s="68" t="s">
        <v>492</v>
      </c>
      <c r="AU29" s="68" t="s">
        <v>493</v>
      </c>
      <c r="AV29" s="68" t="s">
        <v>234</v>
      </c>
      <c r="AW29" s="68" t="s">
        <v>165</v>
      </c>
      <c r="AX29" s="68" t="s">
        <v>235</v>
      </c>
      <c r="AY29" s="68" t="s">
        <v>148</v>
      </c>
      <c r="AZ29" s="68" t="s">
        <v>139</v>
      </c>
      <c r="BA29" s="68" t="s">
        <v>236</v>
      </c>
      <c r="BB29" s="68" t="s">
        <v>150</v>
      </c>
      <c r="BC29" s="68" t="s">
        <v>156</v>
      </c>
      <c r="BD29" s="68" t="s">
        <v>157</v>
      </c>
      <c r="BE29" s="68" t="s">
        <v>484</v>
      </c>
      <c r="BF29" s="68">
        <v>44943.538136574076</v>
      </c>
      <c r="BG29" s="68">
        <v>0</v>
      </c>
      <c r="BH29" s="68" t="s">
        <v>143</v>
      </c>
      <c r="BI29" s="68" t="s">
        <v>494</v>
      </c>
      <c r="BJ29" s="68" t="s">
        <v>143</v>
      </c>
      <c r="BK29" s="68" t="s">
        <v>136</v>
      </c>
      <c r="BL29" s="68" t="s">
        <v>143</v>
      </c>
      <c r="BM29" s="68" t="s">
        <v>160</v>
      </c>
      <c r="BN29" s="68" t="s">
        <v>160</v>
      </c>
      <c r="BO29" s="68" t="s">
        <v>143</v>
      </c>
      <c r="BP29" s="68" t="s">
        <v>143</v>
      </c>
      <c r="BQ29" s="68" t="s">
        <v>495</v>
      </c>
      <c r="BR29" s="68">
        <v>250</v>
      </c>
      <c r="BS29" s="68" t="s">
        <v>162</v>
      </c>
      <c r="BT29" s="68">
        <v>6931</v>
      </c>
      <c r="BU29" s="68">
        <v>6931</v>
      </c>
      <c r="BV29" s="68" t="s">
        <v>135</v>
      </c>
      <c r="BW29" s="68" t="s">
        <v>135</v>
      </c>
      <c r="BX29" s="68" t="s">
        <v>135</v>
      </c>
      <c r="BY29" s="68" t="s">
        <v>148</v>
      </c>
      <c r="BZ29" s="68" t="s">
        <v>143</v>
      </c>
      <c r="CA29" s="68" t="s">
        <v>174</v>
      </c>
      <c r="CB29" s="68" t="s">
        <v>143</v>
      </c>
      <c r="CC29" s="68" t="s">
        <v>143</v>
      </c>
      <c r="CD29" s="68" t="s">
        <v>143</v>
      </c>
      <c r="CE29" s="68" t="s">
        <v>143</v>
      </c>
      <c r="CF29" s="68">
        <v>1</v>
      </c>
      <c r="CG29" s="68">
        <v>1</v>
      </c>
      <c r="CH29" s="68"/>
      <c r="CI29" s="68"/>
      <c r="CJ29" s="68">
        <v>0</v>
      </c>
      <c r="CK29" s="68" t="s">
        <v>143</v>
      </c>
      <c r="CL29" s="68"/>
      <c r="CM29" s="68" t="s">
        <v>143</v>
      </c>
      <c r="CN29" s="68" t="s">
        <v>143</v>
      </c>
      <c r="CO29" s="68">
        <v>315566067</v>
      </c>
      <c r="CP29" s="68"/>
      <c r="CQ29" s="68"/>
      <c r="CR29" s="68"/>
      <c r="CS29" s="68"/>
      <c r="CT29" s="68"/>
      <c r="CU29" s="68"/>
      <c r="CV29" s="68"/>
      <c r="CW29" s="68"/>
      <c r="CX29" s="68"/>
      <c r="CY29" s="68"/>
      <c r="CZ29" s="68"/>
      <c r="DA29" s="68"/>
      <c r="DB29" s="68"/>
      <c r="DC29" s="68"/>
      <c r="DD29" s="68"/>
      <c r="DE29" s="68"/>
      <c r="DF29" s="68"/>
      <c r="DG29" s="68"/>
    </row>
    <row r="30" spans="1:111" s="5" customFormat="1" ht="12.75" x14ac:dyDescent="0.2">
      <c r="A30" s="67">
        <v>44927</v>
      </c>
      <c r="B30" s="68" t="s">
        <v>7</v>
      </c>
      <c r="C30" s="68">
        <v>42712</v>
      </c>
      <c r="D30" s="68" t="s">
        <v>163</v>
      </c>
      <c r="E30" s="68" t="s">
        <v>190</v>
      </c>
      <c r="F30" s="69">
        <v>44943</v>
      </c>
      <c r="G30" s="68" t="s">
        <v>165</v>
      </c>
      <c r="H30" s="68" t="s">
        <v>166</v>
      </c>
      <c r="I30" s="70">
        <v>224.79</v>
      </c>
      <c r="J30" s="70">
        <v>120</v>
      </c>
      <c r="K30" s="71">
        <f t="shared" si="0"/>
        <v>5.5021574777242596E-4</v>
      </c>
      <c r="L30" s="68" t="s">
        <v>167</v>
      </c>
      <c r="M30" s="68" t="s">
        <v>129</v>
      </c>
      <c r="N30" s="68" t="s">
        <v>131</v>
      </c>
      <c r="O30" s="68" t="s">
        <v>203</v>
      </c>
      <c r="P30" s="68" t="s">
        <v>496</v>
      </c>
      <c r="Q30" s="68" t="s">
        <v>170</v>
      </c>
      <c r="R30" s="68" t="s">
        <v>497</v>
      </c>
      <c r="S30" s="68" t="s">
        <v>206</v>
      </c>
      <c r="T30" s="68" t="s">
        <v>135</v>
      </c>
      <c r="U30" s="68" t="s">
        <v>135</v>
      </c>
      <c r="V30" s="68" t="s">
        <v>136</v>
      </c>
      <c r="W30" s="68" t="s">
        <v>137</v>
      </c>
      <c r="X30" s="68" t="s">
        <v>173</v>
      </c>
      <c r="Y30" s="68">
        <v>44942.319415740742</v>
      </c>
      <c r="Z30" s="68">
        <v>44960.191493287035</v>
      </c>
      <c r="AA30" s="68" t="s">
        <v>139</v>
      </c>
      <c r="AB30" s="68" t="s">
        <v>140</v>
      </c>
      <c r="AC30" s="68">
        <v>0</v>
      </c>
      <c r="AD30" s="68"/>
      <c r="AE30" s="68">
        <v>22479</v>
      </c>
      <c r="AF30" s="68"/>
      <c r="AG30" s="68">
        <v>10012</v>
      </c>
      <c r="AH30" s="68" t="s">
        <v>141</v>
      </c>
      <c r="AI30" s="68"/>
      <c r="AJ30" s="68">
        <v>22479</v>
      </c>
      <c r="AK30" s="68" t="s">
        <v>142</v>
      </c>
      <c r="AL30" s="68" t="s">
        <v>143</v>
      </c>
      <c r="AM30" s="68">
        <v>120</v>
      </c>
      <c r="AN30" s="68" t="s">
        <v>174</v>
      </c>
      <c r="AO30" s="68" t="s">
        <v>208</v>
      </c>
      <c r="AP30" s="68" t="s">
        <v>209</v>
      </c>
      <c r="AQ30" s="68" t="s">
        <v>210</v>
      </c>
      <c r="AR30" s="68" t="s">
        <v>178</v>
      </c>
      <c r="AS30" s="68" t="s">
        <v>179</v>
      </c>
      <c r="AT30" s="68" t="s">
        <v>211</v>
      </c>
      <c r="AU30" s="68" t="s">
        <v>212</v>
      </c>
      <c r="AV30" s="68" t="s">
        <v>145</v>
      </c>
      <c r="AW30" s="68" t="s">
        <v>146</v>
      </c>
      <c r="AX30" s="68" t="s">
        <v>147</v>
      </c>
      <c r="AY30" s="68" t="s">
        <v>148</v>
      </c>
      <c r="AZ30" s="68" t="s">
        <v>139</v>
      </c>
      <c r="BA30" s="68" t="s">
        <v>149</v>
      </c>
      <c r="BB30" s="68" t="s">
        <v>150</v>
      </c>
      <c r="BC30" s="68" t="s">
        <v>156</v>
      </c>
      <c r="BD30" s="68" t="s">
        <v>157</v>
      </c>
      <c r="BE30" s="68" t="s">
        <v>484</v>
      </c>
      <c r="BF30" s="68">
        <v>44942.338206018518</v>
      </c>
      <c r="BG30" s="68">
        <v>0</v>
      </c>
      <c r="BH30" s="68" t="s">
        <v>143</v>
      </c>
      <c r="BI30" s="68" t="s">
        <v>498</v>
      </c>
      <c r="BJ30" s="68" t="s">
        <v>143</v>
      </c>
      <c r="BK30" s="68" t="s">
        <v>183</v>
      </c>
      <c r="BL30" s="68" t="s">
        <v>143</v>
      </c>
      <c r="BM30" s="68" t="s">
        <v>200</v>
      </c>
      <c r="BN30" s="68" t="s">
        <v>160</v>
      </c>
      <c r="BO30" s="68" t="s">
        <v>143</v>
      </c>
      <c r="BP30" s="68" t="s">
        <v>143</v>
      </c>
      <c r="BQ30" s="68" t="s">
        <v>499</v>
      </c>
      <c r="BR30" s="68">
        <v>250</v>
      </c>
      <c r="BS30" s="68" t="s">
        <v>162</v>
      </c>
      <c r="BT30" s="68">
        <v>22479</v>
      </c>
      <c r="BU30" s="68">
        <v>22479</v>
      </c>
      <c r="BV30" s="68" t="s">
        <v>135</v>
      </c>
      <c r="BW30" s="68" t="s">
        <v>135</v>
      </c>
      <c r="BX30" s="68" t="s">
        <v>135</v>
      </c>
      <c r="BY30" s="68" t="s">
        <v>148</v>
      </c>
      <c r="BZ30" s="68" t="s">
        <v>143</v>
      </c>
      <c r="CA30" s="68" t="s">
        <v>174</v>
      </c>
      <c r="CB30" s="68" t="s">
        <v>143</v>
      </c>
      <c r="CC30" s="68" t="s">
        <v>143</v>
      </c>
      <c r="CD30" s="68" t="s">
        <v>143</v>
      </c>
      <c r="CE30" s="68" t="s">
        <v>143</v>
      </c>
      <c r="CF30" s="68">
        <v>1</v>
      </c>
      <c r="CG30" s="68">
        <v>1</v>
      </c>
      <c r="CH30" s="68"/>
      <c r="CI30" s="68"/>
      <c r="CJ30" s="68">
        <v>0</v>
      </c>
      <c r="CK30" s="68" t="s">
        <v>143</v>
      </c>
      <c r="CL30" s="68"/>
      <c r="CM30" s="68" t="s">
        <v>143</v>
      </c>
      <c r="CN30" s="68" t="s">
        <v>143</v>
      </c>
      <c r="CO30" s="68"/>
      <c r="CP30" s="68"/>
      <c r="CQ30" s="68"/>
      <c r="CR30" s="68"/>
      <c r="CS30" s="68"/>
      <c r="CT30" s="68"/>
      <c r="CU30" s="68"/>
      <c r="CV30" s="68"/>
      <c r="CW30" s="68"/>
      <c r="CX30" s="68"/>
      <c r="CY30" s="68"/>
      <c r="CZ30" s="68"/>
      <c r="DA30" s="68"/>
      <c r="DB30" s="68"/>
      <c r="DC30" s="68"/>
      <c r="DD30" s="68"/>
      <c r="DE30" s="68"/>
      <c r="DF30" s="68"/>
      <c r="DG30" s="68"/>
    </row>
    <row r="31" spans="1:111" s="3" customFormat="1" ht="12.75" x14ac:dyDescent="0.2">
      <c r="A31" s="67">
        <v>44927</v>
      </c>
      <c r="B31" s="68" t="s">
        <v>8</v>
      </c>
      <c r="C31" s="68">
        <v>42717</v>
      </c>
      <c r="D31" s="68" t="s">
        <v>500</v>
      </c>
      <c r="E31" s="68" t="s">
        <v>373</v>
      </c>
      <c r="F31" s="69">
        <v>44942</v>
      </c>
      <c r="G31" s="68" t="s">
        <v>257</v>
      </c>
      <c r="H31" s="68" t="s">
        <v>166</v>
      </c>
      <c r="I31" s="70">
        <v>401.52</v>
      </c>
      <c r="J31" s="70">
        <v>401.52</v>
      </c>
      <c r="K31" s="71">
        <f t="shared" si="0"/>
        <v>9.8279561833526609E-4</v>
      </c>
      <c r="L31" s="68" t="s">
        <v>501</v>
      </c>
      <c r="M31" s="68" t="s">
        <v>218</v>
      </c>
      <c r="N31" s="68" t="s">
        <v>259</v>
      </c>
      <c r="O31" s="68" t="s">
        <v>502</v>
      </c>
      <c r="P31" s="68" t="s">
        <v>503</v>
      </c>
      <c r="Q31" s="68" t="s">
        <v>132</v>
      </c>
      <c r="R31" s="68" t="s">
        <v>504</v>
      </c>
      <c r="S31" s="68" t="s">
        <v>505</v>
      </c>
      <c r="T31" s="68" t="s">
        <v>135</v>
      </c>
      <c r="U31" s="68" t="s">
        <v>135</v>
      </c>
      <c r="V31" s="68" t="s">
        <v>506</v>
      </c>
      <c r="W31" s="68" t="s">
        <v>137</v>
      </c>
      <c r="X31" s="68" t="s">
        <v>138</v>
      </c>
      <c r="Y31" s="68">
        <v>44942.337270370372</v>
      </c>
      <c r="Z31" s="68">
        <v>44946.222101851854</v>
      </c>
      <c r="AA31" s="68" t="s">
        <v>139</v>
      </c>
      <c r="AB31" s="68" t="s">
        <v>140</v>
      </c>
      <c r="AC31" s="68">
        <v>0</v>
      </c>
      <c r="AD31" s="68"/>
      <c r="AE31" s="68">
        <v>0</v>
      </c>
      <c r="AF31" s="68"/>
      <c r="AG31" s="68">
        <v>10010</v>
      </c>
      <c r="AH31" s="68" t="s">
        <v>265</v>
      </c>
      <c r="AI31" s="68"/>
      <c r="AJ31" s="68">
        <v>211341</v>
      </c>
      <c r="AK31" s="68" t="s">
        <v>142</v>
      </c>
      <c r="AL31" s="68" t="s">
        <v>143</v>
      </c>
      <c r="AM31" s="68">
        <v>2095</v>
      </c>
      <c r="AN31" s="68" t="s">
        <v>144</v>
      </c>
      <c r="AO31" s="68" t="s">
        <v>507</v>
      </c>
      <c r="AP31" s="68" t="s">
        <v>507</v>
      </c>
      <c r="AQ31" s="68" t="s">
        <v>309</v>
      </c>
      <c r="AR31" s="68" t="s">
        <v>148</v>
      </c>
      <c r="AS31" s="68" t="s">
        <v>139</v>
      </c>
      <c r="AT31" s="68" t="s">
        <v>508</v>
      </c>
      <c r="AU31" s="68" t="s">
        <v>311</v>
      </c>
      <c r="AV31" s="68" t="s">
        <v>272</v>
      </c>
      <c r="AW31" s="68" t="s">
        <v>273</v>
      </c>
      <c r="AX31" s="68" t="s">
        <v>274</v>
      </c>
      <c r="AY31" s="68" t="s">
        <v>148</v>
      </c>
      <c r="AZ31" s="68" t="s">
        <v>139</v>
      </c>
      <c r="BA31" s="68" t="s">
        <v>154</v>
      </c>
      <c r="BB31" s="68" t="s">
        <v>275</v>
      </c>
      <c r="BC31" s="68" t="s">
        <v>156</v>
      </c>
      <c r="BD31" s="68" t="s">
        <v>157</v>
      </c>
      <c r="BE31" s="68" t="s">
        <v>303</v>
      </c>
      <c r="BF31" s="68">
        <v>44943.261770833335</v>
      </c>
      <c r="BG31" s="68">
        <v>0</v>
      </c>
      <c r="BH31" s="68" t="s">
        <v>132</v>
      </c>
      <c r="BI31" s="68" t="s">
        <v>509</v>
      </c>
      <c r="BJ31" s="68" t="s">
        <v>143</v>
      </c>
      <c r="BK31" s="68" t="s">
        <v>506</v>
      </c>
      <c r="BL31" s="68" t="s">
        <v>143</v>
      </c>
      <c r="BM31" s="68" t="s">
        <v>160</v>
      </c>
      <c r="BN31" s="68" t="s">
        <v>160</v>
      </c>
      <c r="BO31" s="68" t="s">
        <v>143</v>
      </c>
      <c r="BP31" s="68" t="s">
        <v>143</v>
      </c>
      <c r="BQ31" s="68" t="s">
        <v>510</v>
      </c>
      <c r="BR31" s="68">
        <v>500</v>
      </c>
      <c r="BS31" s="68" t="s">
        <v>241</v>
      </c>
      <c r="BT31" s="68">
        <v>40152</v>
      </c>
      <c r="BU31" s="68">
        <v>40152</v>
      </c>
      <c r="BV31" s="68" t="s">
        <v>135</v>
      </c>
      <c r="BW31" s="68" t="s">
        <v>135</v>
      </c>
      <c r="BX31" s="68" t="s">
        <v>135</v>
      </c>
      <c r="BY31" s="68" t="s">
        <v>148</v>
      </c>
      <c r="BZ31" s="68" t="s">
        <v>143</v>
      </c>
      <c r="CA31" s="68" t="s">
        <v>144</v>
      </c>
      <c r="CB31" s="68" t="s">
        <v>143</v>
      </c>
      <c r="CC31" s="68" t="s">
        <v>143</v>
      </c>
      <c r="CD31" s="68" t="s">
        <v>143</v>
      </c>
      <c r="CE31" s="68" t="s">
        <v>143</v>
      </c>
      <c r="CF31" s="68">
        <v>19165533</v>
      </c>
      <c r="CG31" s="68">
        <v>19165533</v>
      </c>
      <c r="CH31" s="68"/>
      <c r="CI31" s="68"/>
      <c r="CJ31" s="68">
        <v>0</v>
      </c>
      <c r="CK31" s="68" t="s">
        <v>143</v>
      </c>
      <c r="CL31" s="68"/>
      <c r="CM31" s="68" t="s">
        <v>143</v>
      </c>
      <c r="CN31" s="68" t="s">
        <v>143</v>
      </c>
      <c r="CO31" s="68"/>
      <c r="CP31" s="68"/>
      <c r="CQ31" s="68"/>
      <c r="CR31" s="68"/>
      <c r="CS31" s="68"/>
      <c r="CT31" s="68"/>
      <c r="CU31" s="68"/>
      <c r="CV31" s="68"/>
      <c r="CW31" s="68"/>
      <c r="CX31" s="68"/>
      <c r="CY31" s="68"/>
      <c r="CZ31" s="68"/>
      <c r="DA31" s="68"/>
      <c r="DB31" s="68"/>
      <c r="DC31" s="68"/>
      <c r="DD31" s="68"/>
      <c r="DE31" s="68"/>
      <c r="DF31" s="68"/>
      <c r="DG31" s="68"/>
    </row>
    <row r="32" spans="1:111" s="3" customFormat="1" ht="12.75" x14ac:dyDescent="0.2">
      <c r="A32" s="67">
        <v>44927</v>
      </c>
      <c r="B32" s="68" t="s">
        <v>14</v>
      </c>
      <c r="C32" s="68">
        <v>42868</v>
      </c>
      <c r="D32" s="68" t="s">
        <v>278</v>
      </c>
      <c r="E32" s="68" t="s">
        <v>364</v>
      </c>
      <c r="F32" s="69">
        <v>44944</v>
      </c>
      <c r="G32" s="68" t="s">
        <v>165</v>
      </c>
      <c r="H32" s="68" t="s">
        <v>166</v>
      </c>
      <c r="I32" s="70">
        <v>432.88</v>
      </c>
      <c r="J32" s="70">
        <v>420</v>
      </c>
      <c r="K32" s="71">
        <f t="shared" si="0"/>
        <v>1.0595551087491781E-3</v>
      </c>
      <c r="L32" s="68" t="s">
        <v>280</v>
      </c>
      <c r="M32" s="68" t="s">
        <v>129</v>
      </c>
      <c r="N32" s="68" t="s">
        <v>219</v>
      </c>
      <c r="O32" s="68" t="s">
        <v>511</v>
      </c>
      <c r="P32" s="68" t="s">
        <v>512</v>
      </c>
      <c r="Q32" s="68" t="s">
        <v>170</v>
      </c>
      <c r="R32" s="68" t="s">
        <v>513</v>
      </c>
      <c r="S32" s="68" t="s">
        <v>514</v>
      </c>
      <c r="T32" s="68" t="s">
        <v>135</v>
      </c>
      <c r="U32" s="68" t="s">
        <v>135</v>
      </c>
      <c r="V32" s="68" t="s">
        <v>136</v>
      </c>
      <c r="W32" s="68" t="s">
        <v>137</v>
      </c>
      <c r="X32" s="68" t="s">
        <v>225</v>
      </c>
      <c r="Y32" s="68">
        <v>44943.539174999998</v>
      </c>
      <c r="Z32" s="68">
        <v>44949.325011342589</v>
      </c>
      <c r="AA32" s="68" t="s">
        <v>139</v>
      </c>
      <c r="AB32" s="68" t="s">
        <v>140</v>
      </c>
      <c r="AC32" s="68">
        <v>0</v>
      </c>
      <c r="AD32" s="68"/>
      <c r="AE32" s="68">
        <v>43288</v>
      </c>
      <c r="AF32" s="68">
        <v>44950</v>
      </c>
      <c r="AG32" s="68">
        <v>10012</v>
      </c>
      <c r="AH32" s="68" t="s">
        <v>141</v>
      </c>
      <c r="AI32" s="68"/>
      <c r="AJ32" s="68">
        <v>43288</v>
      </c>
      <c r="AK32" s="68" t="s">
        <v>142</v>
      </c>
      <c r="AL32" s="68" t="s">
        <v>143</v>
      </c>
      <c r="AM32" s="68">
        <v>420</v>
      </c>
      <c r="AN32" s="68" t="s">
        <v>174</v>
      </c>
      <c r="AO32" s="68" t="s">
        <v>227</v>
      </c>
      <c r="AP32" s="68" t="s">
        <v>228</v>
      </c>
      <c r="AQ32" s="68" t="s">
        <v>515</v>
      </c>
      <c r="AR32" s="68" t="s">
        <v>230</v>
      </c>
      <c r="AS32" s="68" t="s">
        <v>231</v>
      </c>
      <c r="AT32" s="68" t="s">
        <v>232</v>
      </c>
      <c r="AU32" s="68" t="s">
        <v>233</v>
      </c>
      <c r="AV32" s="68" t="s">
        <v>234</v>
      </c>
      <c r="AW32" s="68" t="s">
        <v>165</v>
      </c>
      <c r="AX32" s="68" t="s">
        <v>235</v>
      </c>
      <c r="AY32" s="68" t="s">
        <v>148</v>
      </c>
      <c r="AZ32" s="68" t="s">
        <v>139</v>
      </c>
      <c r="BA32" s="68" t="s">
        <v>236</v>
      </c>
      <c r="BB32" s="68" t="s">
        <v>150</v>
      </c>
      <c r="BC32" s="68" t="s">
        <v>156</v>
      </c>
      <c r="BD32" s="68" t="s">
        <v>157</v>
      </c>
      <c r="BE32" s="68" t="s">
        <v>303</v>
      </c>
      <c r="BF32" s="68">
        <v>44943.092511574076</v>
      </c>
      <c r="BG32" s="68">
        <v>0</v>
      </c>
      <c r="BH32" s="68" t="s">
        <v>143</v>
      </c>
      <c r="BI32" s="68" t="s">
        <v>516</v>
      </c>
      <c r="BJ32" s="68" t="s">
        <v>143</v>
      </c>
      <c r="BK32" s="68" t="s">
        <v>136</v>
      </c>
      <c r="BL32" s="68" t="s">
        <v>143</v>
      </c>
      <c r="BM32" s="68" t="s">
        <v>160</v>
      </c>
      <c r="BN32" s="68" t="s">
        <v>160</v>
      </c>
      <c r="BO32" s="68" t="s">
        <v>143</v>
      </c>
      <c r="BP32" s="68" t="s">
        <v>143</v>
      </c>
      <c r="BQ32" s="68" t="s">
        <v>517</v>
      </c>
      <c r="BR32" s="68">
        <v>500</v>
      </c>
      <c r="BS32" s="68" t="s">
        <v>241</v>
      </c>
      <c r="BT32" s="68">
        <v>43288</v>
      </c>
      <c r="BU32" s="68">
        <v>43288</v>
      </c>
      <c r="BV32" s="68" t="s">
        <v>135</v>
      </c>
      <c r="BW32" s="68" t="s">
        <v>135</v>
      </c>
      <c r="BX32" s="68" t="s">
        <v>135</v>
      </c>
      <c r="BY32" s="68" t="s">
        <v>148</v>
      </c>
      <c r="BZ32" s="68" t="s">
        <v>143</v>
      </c>
      <c r="CA32" s="68" t="s">
        <v>174</v>
      </c>
      <c r="CB32" s="68" t="s">
        <v>143</v>
      </c>
      <c r="CC32" s="68" t="s">
        <v>143</v>
      </c>
      <c r="CD32" s="68" t="s">
        <v>143</v>
      </c>
      <c r="CE32" s="68" t="s">
        <v>143</v>
      </c>
      <c r="CF32" s="68">
        <v>1</v>
      </c>
      <c r="CG32" s="68">
        <v>1</v>
      </c>
      <c r="CH32" s="68"/>
      <c r="CI32" s="68"/>
      <c r="CJ32" s="68">
        <v>0</v>
      </c>
      <c r="CK32" s="68" t="s">
        <v>143</v>
      </c>
      <c r="CL32" s="68"/>
      <c r="CM32" s="68" t="s">
        <v>143</v>
      </c>
      <c r="CN32" s="68" t="s">
        <v>143</v>
      </c>
      <c r="CO32" s="68"/>
      <c r="CP32" s="68"/>
      <c r="CQ32" s="68"/>
      <c r="CR32" s="68"/>
      <c r="CS32" s="68"/>
      <c r="CT32" s="68"/>
      <c r="CU32" s="68"/>
      <c r="CV32" s="68"/>
      <c r="CW32" s="68"/>
      <c r="CX32" s="68"/>
      <c r="CY32" s="68"/>
      <c r="CZ32" s="68"/>
      <c r="DA32" s="68"/>
      <c r="DB32" s="68"/>
      <c r="DC32" s="68"/>
      <c r="DD32" s="68"/>
      <c r="DE32" s="68"/>
      <c r="DF32" s="68"/>
      <c r="DG32" s="68"/>
    </row>
    <row r="33" spans="1:111" s="5" customFormat="1" ht="12.75" x14ac:dyDescent="0.2">
      <c r="A33" s="67">
        <v>44927</v>
      </c>
      <c r="B33" s="68" t="s">
        <v>16</v>
      </c>
      <c r="C33" s="68">
        <v>42926</v>
      </c>
      <c r="D33" s="68" t="s">
        <v>518</v>
      </c>
      <c r="E33" s="68" t="s">
        <v>125</v>
      </c>
      <c r="F33" s="69">
        <v>44944</v>
      </c>
      <c r="G33" s="68" t="s">
        <v>257</v>
      </c>
      <c r="H33" s="68" t="s">
        <v>166</v>
      </c>
      <c r="I33" s="70">
        <v>1690</v>
      </c>
      <c r="J33" s="70">
        <v>3000</v>
      </c>
      <c r="K33" s="71">
        <f t="shared" si="0"/>
        <v>4.1365924362089055E-3</v>
      </c>
      <c r="L33" s="68" t="s">
        <v>519</v>
      </c>
      <c r="M33" s="68" t="s">
        <v>129</v>
      </c>
      <c r="N33" s="68" t="s">
        <v>259</v>
      </c>
      <c r="O33" s="68" t="s">
        <v>260</v>
      </c>
      <c r="P33" s="68" t="s">
        <v>520</v>
      </c>
      <c r="Q33" s="68" t="s">
        <v>262</v>
      </c>
      <c r="R33" s="68" t="s">
        <v>521</v>
      </c>
      <c r="S33" s="68" t="s">
        <v>522</v>
      </c>
      <c r="T33" s="68" t="s">
        <v>135</v>
      </c>
      <c r="U33" s="68" t="s">
        <v>135</v>
      </c>
      <c r="V33" s="68" t="s">
        <v>136</v>
      </c>
      <c r="W33" s="68" t="s">
        <v>137</v>
      </c>
      <c r="X33" s="68" t="s">
        <v>264</v>
      </c>
      <c r="Y33" s="68">
        <v>44943.157935069445</v>
      </c>
      <c r="Z33" s="68">
        <v>44957.52143252315</v>
      </c>
      <c r="AA33" s="68" t="s">
        <v>139</v>
      </c>
      <c r="AB33" s="68" t="s">
        <v>140</v>
      </c>
      <c r="AC33" s="68">
        <v>0</v>
      </c>
      <c r="AD33" s="68"/>
      <c r="AE33" s="68">
        <v>1690</v>
      </c>
      <c r="AF33" s="68">
        <v>44943</v>
      </c>
      <c r="AG33" s="68">
        <v>10010</v>
      </c>
      <c r="AH33" s="68" t="s">
        <v>265</v>
      </c>
      <c r="AI33" s="68"/>
      <c r="AJ33" s="68">
        <v>1690</v>
      </c>
      <c r="AK33" s="68" t="s">
        <v>142</v>
      </c>
      <c r="AL33" s="68" t="s">
        <v>143</v>
      </c>
      <c r="AM33" s="68">
        <v>3000</v>
      </c>
      <c r="AN33" s="68" t="s">
        <v>174</v>
      </c>
      <c r="AO33" s="68" t="s">
        <v>266</v>
      </c>
      <c r="AP33" s="68" t="s">
        <v>267</v>
      </c>
      <c r="AQ33" s="68" t="s">
        <v>268</v>
      </c>
      <c r="AR33" s="68" t="s">
        <v>269</v>
      </c>
      <c r="AS33" s="68" t="s">
        <v>179</v>
      </c>
      <c r="AT33" s="68" t="s">
        <v>270</v>
      </c>
      <c r="AU33" s="68" t="s">
        <v>271</v>
      </c>
      <c r="AV33" s="68" t="s">
        <v>272</v>
      </c>
      <c r="AW33" s="68" t="s">
        <v>273</v>
      </c>
      <c r="AX33" s="68" t="s">
        <v>274</v>
      </c>
      <c r="AY33" s="68" t="s">
        <v>148</v>
      </c>
      <c r="AZ33" s="68" t="s">
        <v>139</v>
      </c>
      <c r="BA33" s="68" t="s">
        <v>154</v>
      </c>
      <c r="BB33" s="68" t="s">
        <v>275</v>
      </c>
      <c r="BC33" s="68" t="s">
        <v>156</v>
      </c>
      <c r="BD33" s="68" t="s">
        <v>157</v>
      </c>
      <c r="BE33" s="68" t="s">
        <v>438</v>
      </c>
      <c r="BF33" s="68">
        <v>44944.050532407404</v>
      </c>
      <c r="BG33" s="68">
        <v>0</v>
      </c>
      <c r="BH33" s="68" t="s">
        <v>262</v>
      </c>
      <c r="BI33" s="68" t="s">
        <v>523</v>
      </c>
      <c r="BJ33" s="68" t="s">
        <v>143</v>
      </c>
      <c r="BK33" s="68" t="s">
        <v>136</v>
      </c>
      <c r="BL33" s="68" t="s">
        <v>143</v>
      </c>
      <c r="BM33" s="68" t="s">
        <v>200</v>
      </c>
      <c r="BN33" s="68" t="s">
        <v>200</v>
      </c>
      <c r="BO33" s="68" t="s">
        <v>143</v>
      </c>
      <c r="BP33" s="68" t="s">
        <v>143</v>
      </c>
      <c r="BQ33" s="68" t="s">
        <v>524</v>
      </c>
      <c r="BR33" s="68">
        <v>5000</v>
      </c>
      <c r="BS33" s="68" t="s">
        <v>525</v>
      </c>
      <c r="BT33" s="68">
        <v>1690</v>
      </c>
      <c r="BU33" s="68">
        <v>1690</v>
      </c>
      <c r="BV33" s="68" t="s">
        <v>135</v>
      </c>
      <c r="BW33" s="68" t="s">
        <v>135</v>
      </c>
      <c r="BX33" s="68" t="s">
        <v>135</v>
      </c>
      <c r="BY33" s="68" t="s">
        <v>148</v>
      </c>
      <c r="BZ33" s="68" t="s">
        <v>143</v>
      </c>
      <c r="CA33" s="68" t="s">
        <v>174</v>
      </c>
      <c r="CB33" s="68" t="s">
        <v>143</v>
      </c>
      <c r="CC33" s="68" t="s">
        <v>143</v>
      </c>
      <c r="CD33" s="68" t="s">
        <v>143</v>
      </c>
      <c r="CE33" s="68" t="s">
        <v>526</v>
      </c>
      <c r="CF33" s="68">
        <v>1</v>
      </c>
      <c r="CG33" s="68">
        <v>1</v>
      </c>
      <c r="CH33" s="68"/>
      <c r="CI33" s="68"/>
      <c r="CJ33" s="68">
        <v>0</v>
      </c>
      <c r="CK33" s="68" t="s">
        <v>143</v>
      </c>
      <c r="CL33" s="68"/>
      <c r="CM33" s="68" t="s">
        <v>143</v>
      </c>
      <c r="CN33" s="68" t="s">
        <v>143</v>
      </c>
      <c r="CO33" s="68"/>
      <c r="CP33" s="68"/>
      <c r="CQ33" s="68"/>
      <c r="CR33" s="68"/>
      <c r="CS33" s="68"/>
      <c r="CT33" s="68"/>
      <c r="CU33" s="68"/>
      <c r="CV33" s="68"/>
      <c r="CW33" s="68"/>
      <c r="CX33" s="68"/>
      <c r="CY33" s="68"/>
      <c r="CZ33" s="68"/>
      <c r="DA33" s="68"/>
      <c r="DB33" s="68"/>
      <c r="DC33" s="68"/>
      <c r="DD33" s="68"/>
      <c r="DE33" s="68"/>
      <c r="DF33" s="68"/>
      <c r="DG33" s="68"/>
    </row>
    <row r="34" spans="1:111" s="3" customFormat="1" ht="12.75" x14ac:dyDescent="0.2">
      <c r="A34" s="67">
        <v>44927</v>
      </c>
      <c r="B34" s="68" t="s">
        <v>7</v>
      </c>
      <c r="C34" s="68">
        <v>43056</v>
      </c>
      <c r="D34" s="68" t="s">
        <v>163</v>
      </c>
      <c r="E34" s="68" t="s">
        <v>125</v>
      </c>
      <c r="F34" s="69">
        <v>44944</v>
      </c>
      <c r="G34" s="68" t="s">
        <v>257</v>
      </c>
      <c r="H34" s="68" t="s">
        <v>166</v>
      </c>
      <c r="I34" s="70">
        <v>410.71</v>
      </c>
      <c r="J34" s="70">
        <v>410.71</v>
      </c>
      <c r="K34" s="71">
        <f t="shared" si="0"/>
        <v>1.0052898695120471E-3</v>
      </c>
      <c r="L34" s="68" t="s">
        <v>374</v>
      </c>
      <c r="M34" s="68" t="s">
        <v>129</v>
      </c>
      <c r="N34" s="68" t="s">
        <v>527</v>
      </c>
      <c r="O34" s="68" t="s">
        <v>528</v>
      </c>
      <c r="P34" s="68" t="s">
        <v>529</v>
      </c>
      <c r="Q34" s="68" t="s">
        <v>530</v>
      </c>
      <c r="R34" s="68" t="s">
        <v>531</v>
      </c>
      <c r="S34" s="68" t="s">
        <v>532</v>
      </c>
      <c r="T34" s="68" t="s">
        <v>135</v>
      </c>
      <c r="U34" s="68" t="s">
        <v>135</v>
      </c>
      <c r="V34" s="68" t="s">
        <v>136</v>
      </c>
      <c r="W34" s="68" t="s">
        <v>137</v>
      </c>
      <c r="X34" s="68" t="s">
        <v>264</v>
      </c>
      <c r="Y34" s="68">
        <v>44943.307060069441</v>
      </c>
      <c r="Z34" s="68">
        <v>44957.522566782405</v>
      </c>
      <c r="AA34" s="68" t="s">
        <v>139</v>
      </c>
      <c r="AB34" s="68" t="s">
        <v>140</v>
      </c>
      <c r="AC34" s="68">
        <v>0</v>
      </c>
      <c r="AD34" s="68"/>
      <c r="AE34" s="68">
        <v>41071</v>
      </c>
      <c r="AF34" s="68">
        <v>44943</v>
      </c>
      <c r="AG34" s="68">
        <v>10010</v>
      </c>
      <c r="AH34" s="68" t="s">
        <v>265</v>
      </c>
      <c r="AI34" s="68"/>
      <c r="AJ34" s="68">
        <v>41071</v>
      </c>
      <c r="AK34" s="68" t="s">
        <v>142</v>
      </c>
      <c r="AL34" s="68" t="s">
        <v>143</v>
      </c>
      <c r="AM34" s="68">
        <v>41071</v>
      </c>
      <c r="AN34" s="68" t="s">
        <v>174</v>
      </c>
      <c r="AO34" s="68" t="s">
        <v>533</v>
      </c>
      <c r="AP34" s="68" t="s">
        <v>534</v>
      </c>
      <c r="AQ34" s="68" t="s">
        <v>309</v>
      </c>
      <c r="AR34" s="68" t="s">
        <v>148</v>
      </c>
      <c r="AS34" s="68" t="s">
        <v>139</v>
      </c>
      <c r="AT34" s="68" t="s">
        <v>508</v>
      </c>
      <c r="AU34" s="68" t="s">
        <v>535</v>
      </c>
      <c r="AV34" s="68" t="s">
        <v>536</v>
      </c>
      <c r="AW34" s="68" t="s">
        <v>273</v>
      </c>
      <c r="AX34" s="68" t="s">
        <v>537</v>
      </c>
      <c r="AY34" s="68" t="s">
        <v>148</v>
      </c>
      <c r="AZ34" s="68" t="s">
        <v>139</v>
      </c>
      <c r="BA34" s="68" t="s">
        <v>154</v>
      </c>
      <c r="BB34" s="68" t="s">
        <v>275</v>
      </c>
      <c r="BC34" s="68" t="s">
        <v>156</v>
      </c>
      <c r="BD34" s="68" t="s">
        <v>157</v>
      </c>
      <c r="BE34" s="68" t="s">
        <v>303</v>
      </c>
      <c r="BF34" s="68">
        <v>44943.343333333331</v>
      </c>
      <c r="BG34" s="68">
        <v>0</v>
      </c>
      <c r="BH34" s="68" t="s">
        <v>530</v>
      </c>
      <c r="BI34" s="68" t="s">
        <v>538</v>
      </c>
      <c r="BJ34" s="68" t="s">
        <v>143</v>
      </c>
      <c r="BK34" s="68" t="s">
        <v>136</v>
      </c>
      <c r="BL34" s="68" t="s">
        <v>143</v>
      </c>
      <c r="BM34" s="68" t="s">
        <v>200</v>
      </c>
      <c r="BN34" s="68" t="s">
        <v>200</v>
      </c>
      <c r="BO34" s="68" t="s">
        <v>143</v>
      </c>
      <c r="BP34" s="68" t="s">
        <v>143</v>
      </c>
      <c r="BQ34" s="68" t="s">
        <v>539</v>
      </c>
      <c r="BR34" s="68">
        <v>500</v>
      </c>
      <c r="BS34" s="68" t="s">
        <v>241</v>
      </c>
      <c r="BT34" s="68">
        <v>41071</v>
      </c>
      <c r="BU34" s="68">
        <v>41071</v>
      </c>
      <c r="BV34" s="68" t="s">
        <v>135</v>
      </c>
      <c r="BW34" s="68" t="s">
        <v>135</v>
      </c>
      <c r="BX34" s="68" t="s">
        <v>135</v>
      </c>
      <c r="BY34" s="68" t="s">
        <v>148</v>
      </c>
      <c r="BZ34" s="68" t="s">
        <v>143</v>
      </c>
      <c r="CA34" s="68" t="s">
        <v>174</v>
      </c>
      <c r="CB34" s="68" t="s">
        <v>143</v>
      </c>
      <c r="CC34" s="68" t="s">
        <v>143</v>
      </c>
      <c r="CD34" s="68" t="s">
        <v>143</v>
      </c>
      <c r="CE34" s="68" t="s">
        <v>143</v>
      </c>
      <c r="CF34" s="68">
        <v>1</v>
      </c>
      <c r="CG34" s="68">
        <v>1</v>
      </c>
      <c r="CH34" s="68"/>
      <c r="CI34" s="68"/>
      <c r="CJ34" s="68">
        <v>0</v>
      </c>
      <c r="CK34" s="68" t="s">
        <v>143</v>
      </c>
      <c r="CL34" s="68"/>
      <c r="CM34" s="68" t="s">
        <v>143</v>
      </c>
      <c r="CN34" s="68" t="s">
        <v>143</v>
      </c>
      <c r="CO34" s="68"/>
      <c r="CP34" s="68">
        <v>217616996</v>
      </c>
      <c r="CQ34" s="68"/>
      <c r="CR34" s="68"/>
      <c r="CS34" s="68"/>
      <c r="CT34" s="68"/>
      <c r="CU34" s="68"/>
      <c r="CV34" s="68"/>
      <c r="CW34" s="68"/>
      <c r="CX34" s="68"/>
      <c r="CY34" s="68"/>
      <c r="CZ34" s="68"/>
      <c r="DA34" s="68"/>
      <c r="DB34" s="68"/>
      <c r="DC34" s="68"/>
      <c r="DD34" s="68"/>
      <c r="DE34" s="68"/>
      <c r="DF34" s="68"/>
      <c r="DG34" s="68"/>
    </row>
    <row r="35" spans="1:111" s="3" customFormat="1" ht="12.75" x14ac:dyDescent="0.2">
      <c r="A35" s="67">
        <v>44927</v>
      </c>
      <c r="B35" s="68" t="s">
        <v>14</v>
      </c>
      <c r="C35" s="68">
        <v>43063</v>
      </c>
      <c r="D35" s="68" t="s">
        <v>315</v>
      </c>
      <c r="E35" s="68" t="s">
        <v>279</v>
      </c>
      <c r="F35" s="69">
        <v>44944</v>
      </c>
      <c r="G35" s="68" t="s">
        <v>165</v>
      </c>
      <c r="H35" s="68" t="s">
        <v>166</v>
      </c>
      <c r="I35" s="70">
        <v>43</v>
      </c>
      <c r="J35" s="70">
        <v>0</v>
      </c>
      <c r="K35" s="71">
        <f t="shared" si="0"/>
        <v>1.0525057677927985E-4</v>
      </c>
      <c r="L35" s="68" t="s">
        <v>316</v>
      </c>
      <c r="M35" s="68" t="s">
        <v>317</v>
      </c>
      <c r="N35" s="68" t="s">
        <v>219</v>
      </c>
      <c r="O35" s="68" t="s">
        <v>540</v>
      </c>
      <c r="P35" s="68" t="s">
        <v>541</v>
      </c>
      <c r="Q35" s="68" t="s">
        <v>170</v>
      </c>
      <c r="R35" s="68" t="s">
        <v>542</v>
      </c>
      <c r="S35" s="68" t="s">
        <v>543</v>
      </c>
      <c r="T35" s="68" t="s">
        <v>135</v>
      </c>
      <c r="U35" s="68" t="s">
        <v>135</v>
      </c>
      <c r="V35" s="68" t="s">
        <v>136</v>
      </c>
      <c r="W35" s="68" t="s">
        <v>137</v>
      </c>
      <c r="X35" s="68" t="s">
        <v>322</v>
      </c>
      <c r="Y35" s="68">
        <v>44943.335463773146</v>
      </c>
      <c r="Z35" s="68">
        <v>44944.145122337963</v>
      </c>
      <c r="AA35" s="68" t="s">
        <v>139</v>
      </c>
      <c r="AB35" s="68" t="s">
        <v>323</v>
      </c>
      <c r="AC35" s="68">
        <v>0</v>
      </c>
      <c r="AD35" s="68"/>
      <c r="AE35" s="68">
        <v>43</v>
      </c>
      <c r="AF35" s="68"/>
      <c r="AG35" s="68">
        <v>10012</v>
      </c>
      <c r="AH35" s="68" t="s">
        <v>141</v>
      </c>
      <c r="AI35" s="68"/>
      <c r="AJ35" s="68">
        <v>43</v>
      </c>
      <c r="AK35" s="68" t="s">
        <v>207</v>
      </c>
      <c r="AL35" s="68" t="s">
        <v>143</v>
      </c>
      <c r="AM35" s="68">
        <v>43</v>
      </c>
      <c r="AN35" s="68" t="s">
        <v>174</v>
      </c>
      <c r="AO35" s="68" t="s">
        <v>544</v>
      </c>
      <c r="AP35" s="68" t="s">
        <v>325</v>
      </c>
      <c r="AQ35" s="68" t="s">
        <v>545</v>
      </c>
      <c r="AR35" s="68" t="s">
        <v>178</v>
      </c>
      <c r="AS35" s="68" t="s">
        <v>179</v>
      </c>
      <c r="AT35" s="68" t="s">
        <v>327</v>
      </c>
      <c r="AU35" s="68" t="s">
        <v>328</v>
      </c>
      <c r="AV35" s="68" t="s">
        <v>234</v>
      </c>
      <c r="AW35" s="68" t="s">
        <v>165</v>
      </c>
      <c r="AX35" s="68" t="s">
        <v>235</v>
      </c>
      <c r="AY35" s="68" t="s">
        <v>148</v>
      </c>
      <c r="AZ35" s="68" t="s">
        <v>139</v>
      </c>
      <c r="BA35" s="68" t="s">
        <v>236</v>
      </c>
      <c r="BB35" s="68" t="s">
        <v>150</v>
      </c>
      <c r="BC35" s="68" t="s">
        <v>156</v>
      </c>
      <c r="BD35" s="68" t="s">
        <v>157</v>
      </c>
      <c r="BE35" s="68" t="s">
        <v>484</v>
      </c>
      <c r="BF35" s="68">
        <v>44944.104259259257</v>
      </c>
      <c r="BG35" s="68">
        <v>0</v>
      </c>
      <c r="BH35" s="68" t="s">
        <v>170</v>
      </c>
      <c r="BI35" s="68" t="s">
        <v>546</v>
      </c>
      <c r="BJ35" s="68" t="s">
        <v>143</v>
      </c>
      <c r="BK35" s="68" t="s">
        <v>136</v>
      </c>
      <c r="BL35" s="68" t="s">
        <v>143</v>
      </c>
      <c r="BM35" s="68" t="s">
        <v>160</v>
      </c>
      <c r="BN35" s="68" t="s">
        <v>160</v>
      </c>
      <c r="BO35" s="68" t="s">
        <v>143</v>
      </c>
      <c r="BP35" s="68" t="s">
        <v>143</v>
      </c>
      <c r="BQ35" s="68" t="s">
        <v>547</v>
      </c>
      <c r="BR35" s="68">
        <v>250</v>
      </c>
      <c r="BS35" s="68" t="s">
        <v>162</v>
      </c>
      <c r="BT35" s="68">
        <v>43</v>
      </c>
      <c r="BU35" s="68">
        <v>43</v>
      </c>
      <c r="BV35" s="68" t="s">
        <v>135</v>
      </c>
      <c r="BW35" s="68" t="s">
        <v>135</v>
      </c>
      <c r="BX35" s="68" t="s">
        <v>135</v>
      </c>
      <c r="BY35" s="68" t="s">
        <v>148</v>
      </c>
      <c r="BZ35" s="68" t="s">
        <v>548</v>
      </c>
      <c r="CA35" s="68" t="s">
        <v>174</v>
      </c>
      <c r="CB35" s="68" t="s">
        <v>143</v>
      </c>
      <c r="CC35" s="68" t="s">
        <v>143</v>
      </c>
      <c r="CD35" s="68" t="s">
        <v>143</v>
      </c>
      <c r="CE35" s="68" t="s">
        <v>549</v>
      </c>
      <c r="CF35" s="68">
        <v>1</v>
      </c>
      <c r="CG35" s="68">
        <v>1</v>
      </c>
      <c r="CH35" s="68"/>
      <c r="CI35" s="68"/>
      <c r="CJ35" s="68">
        <v>0</v>
      </c>
      <c r="CK35" s="68" t="s">
        <v>143</v>
      </c>
      <c r="CL35" s="68"/>
      <c r="CM35" s="68" t="s">
        <v>143</v>
      </c>
      <c r="CN35" s="68" t="s">
        <v>143</v>
      </c>
      <c r="CO35" s="68">
        <v>800114696</v>
      </c>
      <c r="CP35" s="68"/>
      <c r="CQ35" s="68"/>
      <c r="CR35" s="68"/>
      <c r="CS35" s="68"/>
      <c r="CT35" s="68"/>
      <c r="CU35" s="68"/>
      <c r="CV35" s="68"/>
      <c r="CW35" s="68"/>
      <c r="CX35" s="68"/>
      <c r="CY35" s="68"/>
      <c r="CZ35" s="68"/>
      <c r="DA35" s="68"/>
      <c r="DB35" s="68"/>
      <c r="DC35" s="68"/>
      <c r="DD35" s="68"/>
      <c r="DE35" s="68"/>
      <c r="DF35" s="68"/>
      <c r="DG35" s="68"/>
    </row>
    <row r="36" spans="1:111" s="3" customFormat="1" ht="12.75" x14ac:dyDescent="0.2">
      <c r="A36" s="67">
        <v>44927</v>
      </c>
      <c r="B36" s="68" t="s">
        <v>7</v>
      </c>
      <c r="C36" s="68">
        <v>43397</v>
      </c>
      <c r="D36" s="68" t="s">
        <v>163</v>
      </c>
      <c r="E36" s="68" t="s">
        <v>125</v>
      </c>
      <c r="F36" s="69">
        <v>44945</v>
      </c>
      <c r="G36" s="68" t="s">
        <v>257</v>
      </c>
      <c r="H36" s="68" t="s">
        <v>166</v>
      </c>
      <c r="I36" s="70">
        <v>740.44</v>
      </c>
      <c r="J36" s="70">
        <v>750</v>
      </c>
      <c r="K36" s="71">
        <f t="shared" si="0"/>
        <v>1.8123659783825575E-3</v>
      </c>
      <c r="L36" s="68" t="s">
        <v>167</v>
      </c>
      <c r="M36" s="68" t="s">
        <v>129</v>
      </c>
      <c r="N36" s="68" t="s">
        <v>259</v>
      </c>
      <c r="O36" s="68" t="s">
        <v>550</v>
      </c>
      <c r="P36" s="68" t="s">
        <v>551</v>
      </c>
      <c r="Q36" s="68" t="s">
        <v>170</v>
      </c>
      <c r="R36" s="68" t="s">
        <v>552</v>
      </c>
      <c r="S36" s="68" t="s">
        <v>297</v>
      </c>
      <c r="T36" s="68" t="s">
        <v>135</v>
      </c>
      <c r="U36" s="68" t="s">
        <v>135</v>
      </c>
      <c r="V36" s="68" t="s">
        <v>136</v>
      </c>
      <c r="W36" s="68" t="s">
        <v>137</v>
      </c>
      <c r="X36" s="68" t="s">
        <v>264</v>
      </c>
      <c r="Y36" s="68">
        <v>44944.297023611114</v>
      </c>
      <c r="Z36" s="68">
        <v>44957.523791898151</v>
      </c>
      <c r="AA36" s="68" t="s">
        <v>139</v>
      </c>
      <c r="AB36" s="68" t="s">
        <v>140</v>
      </c>
      <c r="AC36" s="68">
        <v>0</v>
      </c>
      <c r="AD36" s="68"/>
      <c r="AE36" s="68">
        <v>74044</v>
      </c>
      <c r="AF36" s="68">
        <v>44944</v>
      </c>
      <c r="AG36" s="68">
        <v>10010</v>
      </c>
      <c r="AH36" s="68" t="s">
        <v>265</v>
      </c>
      <c r="AI36" s="68"/>
      <c r="AJ36" s="68">
        <v>74044</v>
      </c>
      <c r="AK36" s="68" t="s">
        <v>142</v>
      </c>
      <c r="AL36" s="68" t="s">
        <v>143</v>
      </c>
      <c r="AM36" s="68">
        <v>750</v>
      </c>
      <c r="AN36" s="68" t="s">
        <v>174</v>
      </c>
      <c r="AO36" s="68" t="s">
        <v>553</v>
      </c>
      <c r="AP36" s="68" t="s">
        <v>554</v>
      </c>
      <c r="AQ36" s="68" t="s">
        <v>555</v>
      </c>
      <c r="AR36" s="68" t="s">
        <v>178</v>
      </c>
      <c r="AS36" s="68" t="s">
        <v>179</v>
      </c>
      <c r="AT36" s="68" t="s">
        <v>403</v>
      </c>
      <c r="AU36" s="68" t="s">
        <v>556</v>
      </c>
      <c r="AV36" s="68" t="s">
        <v>272</v>
      </c>
      <c r="AW36" s="68" t="s">
        <v>273</v>
      </c>
      <c r="AX36" s="68" t="s">
        <v>274</v>
      </c>
      <c r="AY36" s="68" t="s">
        <v>148</v>
      </c>
      <c r="AZ36" s="68" t="s">
        <v>139</v>
      </c>
      <c r="BA36" s="68" t="s">
        <v>154</v>
      </c>
      <c r="BB36" s="68" t="s">
        <v>275</v>
      </c>
      <c r="BC36" s="68" t="s">
        <v>156</v>
      </c>
      <c r="BD36" s="68" t="s">
        <v>157</v>
      </c>
      <c r="BE36" s="68" t="s">
        <v>237</v>
      </c>
      <c r="BF36" s="68">
        <v>44945.073796296296</v>
      </c>
      <c r="BG36" s="68">
        <v>0</v>
      </c>
      <c r="BH36" s="68" t="s">
        <v>170</v>
      </c>
      <c r="BI36" s="68" t="s">
        <v>557</v>
      </c>
      <c r="BJ36" s="68" t="s">
        <v>143</v>
      </c>
      <c r="BK36" s="68" t="s">
        <v>183</v>
      </c>
      <c r="BL36" s="68" t="s">
        <v>143</v>
      </c>
      <c r="BM36" s="68" t="s">
        <v>160</v>
      </c>
      <c r="BN36" s="68" t="s">
        <v>200</v>
      </c>
      <c r="BO36" s="68" t="s">
        <v>143</v>
      </c>
      <c r="BP36" s="68" t="s">
        <v>143</v>
      </c>
      <c r="BQ36" s="68" t="s">
        <v>558</v>
      </c>
      <c r="BR36" s="68">
        <v>800</v>
      </c>
      <c r="BS36" s="68" t="s">
        <v>314</v>
      </c>
      <c r="BT36" s="68">
        <v>74044</v>
      </c>
      <c r="BU36" s="68">
        <v>74044</v>
      </c>
      <c r="BV36" s="68" t="s">
        <v>135</v>
      </c>
      <c r="BW36" s="68" t="s">
        <v>135</v>
      </c>
      <c r="BX36" s="68" t="s">
        <v>135</v>
      </c>
      <c r="BY36" s="68" t="s">
        <v>148</v>
      </c>
      <c r="BZ36" s="68" t="s">
        <v>143</v>
      </c>
      <c r="CA36" s="68" t="s">
        <v>174</v>
      </c>
      <c r="CB36" s="68" t="s">
        <v>143</v>
      </c>
      <c r="CC36" s="68" t="s">
        <v>143</v>
      </c>
      <c r="CD36" s="68" t="s">
        <v>143</v>
      </c>
      <c r="CE36" s="68" t="s">
        <v>559</v>
      </c>
      <c r="CF36" s="68">
        <v>1</v>
      </c>
      <c r="CG36" s="68">
        <v>1</v>
      </c>
      <c r="CH36" s="68"/>
      <c r="CI36" s="68"/>
      <c r="CJ36" s="68">
        <v>0</v>
      </c>
      <c r="CK36" s="68" t="s">
        <v>143</v>
      </c>
      <c r="CL36" s="68"/>
      <c r="CM36" s="68" t="s">
        <v>143</v>
      </c>
      <c r="CN36" s="68" t="s">
        <v>143</v>
      </c>
      <c r="CO36" s="68">
        <v>690666524</v>
      </c>
      <c r="CP36" s="68"/>
      <c r="CQ36" s="68"/>
      <c r="CR36" s="68"/>
      <c r="CS36" s="68"/>
      <c r="CT36" s="68"/>
      <c r="CU36" s="68"/>
      <c r="CV36" s="68"/>
      <c r="CW36" s="68"/>
      <c r="CX36" s="68"/>
      <c r="CY36" s="68"/>
      <c r="CZ36" s="68"/>
      <c r="DA36" s="68"/>
      <c r="DB36" s="68"/>
      <c r="DC36" s="68"/>
      <c r="DD36" s="68"/>
      <c r="DE36" s="68"/>
      <c r="DF36" s="68"/>
      <c r="DG36" s="68"/>
    </row>
    <row r="37" spans="1:111" s="3" customFormat="1" ht="12.75" x14ac:dyDescent="0.2">
      <c r="A37" s="67">
        <v>44927</v>
      </c>
      <c r="B37" s="68" t="s">
        <v>16</v>
      </c>
      <c r="C37" s="68">
        <v>43630</v>
      </c>
      <c r="D37" s="68" t="s">
        <v>518</v>
      </c>
      <c r="E37" s="68" t="s">
        <v>125</v>
      </c>
      <c r="F37" s="69">
        <v>44946</v>
      </c>
      <c r="G37" s="68" t="s">
        <v>257</v>
      </c>
      <c r="H37" s="68" t="s">
        <v>166</v>
      </c>
      <c r="I37" s="70">
        <v>2000</v>
      </c>
      <c r="J37" s="70">
        <v>2000</v>
      </c>
      <c r="K37" s="71">
        <f t="shared" si="0"/>
        <v>4.8953756641525511E-3</v>
      </c>
      <c r="L37" s="68" t="s">
        <v>519</v>
      </c>
      <c r="M37" s="68" t="s">
        <v>129</v>
      </c>
      <c r="N37" s="68" t="s">
        <v>259</v>
      </c>
      <c r="O37" s="68" t="s">
        <v>260</v>
      </c>
      <c r="P37" s="68" t="s">
        <v>520</v>
      </c>
      <c r="Q37" s="68" t="s">
        <v>262</v>
      </c>
      <c r="R37" s="68" t="s">
        <v>143</v>
      </c>
      <c r="S37" s="68" t="s">
        <v>560</v>
      </c>
      <c r="T37" s="68" t="s">
        <v>135</v>
      </c>
      <c r="U37" s="68" t="s">
        <v>135</v>
      </c>
      <c r="V37" s="68" t="s">
        <v>136</v>
      </c>
      <c r="W37" s="68" t="s">
        <v>137</v>
      </c>
      <c r="X37" s="68" t="s">
        <v>264</v>
      </c>
      <c r="Y37" s="68">
        <v>44957.110382407409</v>
      </c>
      <c r="Z37" s="68">
        <v>44957.110344907407</v>
      </c>
      <c r="AA37" s="68" t="s">
        <v>139</v>
      </c>
      <c r="AB37" s="68" t="s">
        <v>140</v>
      </c>
      <c r="AC37" s="68">
        <v>0</v>
      </c>
      <c r="AD37" s="68"/>
      <c r="AE37" s="68">
        <v>0</v>
      </c>
      <c r="AF37" s="68">
        <v>44945</v>
      </c>
      <c r="AG37" s="68">
        <v>10010</v>
      </c>
      <c r="AH37" s="68" t="s">
        <v>265</v>
      </c>
      <c r="AI37" s="68"/>
      <c r="AJ37" s="68"/>
      <c r="AK37" s="68" t="s">
        <v>142</v>
      </c>
      <c r="AL37" s="68" t="s">
        <v>143</v>
      </c>
      <c r="AM37" s="68">
        <v>2000</v>
      </c>
      <c r="AN37" s="68" t="s">
        <v>143</v>
      </c>
      <c r="AO37" s="68" t="s">
        <v>266</v>
      </c>
      <c r="AP37" s="68" t="s">
        <v>267</v>
      </c>
      <c r="AQ37" s="68" t="s">
        <v>268</v>
      </c>
      <c r="AR37" s="68" t="s">
        <v>269</v>
      </c>
      <c r="AS37" s="68" t="s">
        <v>179</v>
      </c>
      <c r="AT37" s="68" t="s">
        <v>270</v>
      </c>
      <c r="AU37" s="68" t="s">
        <v>271</v>
      </c>
      <c r="AV37" s="68" t="s">
        <v>272</v>
      </c>
      <c r="AW37" s="68" t="s">
        <v>273</v>
      </c>
      <c r="AX37" s="68" t="s">
        <v>274</v>
      </c>
      <c r="AY37" s="68" t="s">
        <v>148</v>
      </c>
      <c r="AZ37" s="68" t="s">
        <v>139</v>
      </c>
      <c r="BA37" s="68" t="s">
        <v>154</v>
      </c>
      <c r="BB37" s="68" t="s">
        <v>275</v>
      </c>
      <c r="BC37" s="68" t="s">
        <v>156</v>
      </c>
      <c r="BD37" s="68" t="s">
        <v>276</v>
      </c>
      <c r="BE37" s="68" t="s">
        <v>143</v>
      </c>
      <c r="BF37" s="68"/>
      <c r="BG37" s="68">
        <v>0</v>
      </c>
      <c r="BH37" s="68" t="s">
        <v>262</v>
      </c>
      <c r="BI37" s="68" t="s">
        <v>143</v>
      </c>
      <c r="BJ37" s="68" t="s">
        <v>143</v>
      </c>
      <c r="BK37" s="68" t="s">
        <v>136</v>
      </c>
      <c r="BL37" s="68" t="s">
        <v>143</v>
      </c>
      <c r="BM37" s="68" t="s">
        <v>200</v>
      </c>
      <c r="BN37" s="68" t="s">
        <v>200</v>
      </c>
      <c r="BO37" s="68" t="s">
        <v>143</v>
      </c>
      <c r="BP37" s="68" t="s">
        <v>143</v>
      </c>
      <c r="BQ37" s="68" t="s">
        <v>143</v>
      </c>
      <c r="BR37" s="68">
        <v>0</v>
      </c>
      <c r="BS37" s="68" t="s">
        <v>277</v>
      </c>
      <c r="BT37" s="68">
        <v>2000</v>
      </c>
      <c r="BU37" s="68">
        <v>2000</v>
      </c>
      <c r="BV37" s="68" t="s">
        <v>135</v>
      </c>
      <c r="BW37" s="68" t="s">
        <v>135</v>
      </c>
      <c r="BX37" s="68" t="s">
        <v>135</v>
      </c>
      <c r="BY37" s="68" t="s">
        <v>148</v>
      </c>
      <c r="BZ37" s="68" t="s">
        <v>143</v>
      </c>
      <c r="CA37" s="68" t="s">
        <v>174</v>
      </c>
      <c r="CB37" s="68" t="s">
        <v>143</v>
      </c>
      <c r="CC37" s="68" t="s">
        <v>143</v>
      </c>
      <c r="CD37" s="68" t="s">
        <v>143</v>
      </c>
      <c r="CE37" s="68" t="s">
        <v>561</v>
      </c>
      <c r="CF37" s="68">
        <v>1</v>
      </c>
      <c r="CG37" s="68"/>
      <c r="CH37" s="68"/>
      <c r="CI37" s="68"/>
      <c r="CJ37" s="68">
        <v>0</v>
      </c>
      <c r="CK37" s="68" t="s">
        <v>143</v>
      </c>
      <c r="CL37" s="68"/>
      <c r="CM37" s="68" t="s">
        <v>143</v>
      </c>
      <c r="CN37" s="68" t="s">
        <v>143</v>
      </c>
      <c r="CO37" s="68"/>
      <c r="CP37" s="68"/>
      <c r="CQ37" s="68"/>
      <c r="CR37" s="68"/>
      <c r="CS37" s="68"/>
      <c r="CT37" s="68"/>
      <c r="CU37" s="68"/>
      <c r="CV37" s="68"/>
      <c r="CW37" s="68"/>
      <c r="CX37" s="68"/>
      <c r="CY37" s="68"/>
      <c r="CZ37" s="68"/>
      <c r="DA37" s="68"/>
      <c r="DB37" s="68"/>
      <c r="DC37" s="68"/>
      <c r="DD37" s="68"/>
      <c r="DE37" s="68"/>
      <c r="DF37" s="68"/>
      <c r="DG37" s="68"/>
    </row>
    <row r="38" spans="1:111" s="3" customFormat="1" ht="12.75" x14ac:dyDescent="0.2">
      <c r="A38" s="67">
        <v>44927</v>
      </c>
      <c r="B38" s="68" t="s">
        <v>11</v>
      </c>
      <c r="C38" s="68">
        <v>43813</v>
      </c>
      <c r="D38" s="68" t="s">
        <v>256</v>
      </c>
      <c r="E38" s="68" t="s">
        <v>164</v>
      </c>
      <c r="F38" s="69">
        <v>44949</v>
      </c>
      <c r="G38" s="68" t="s">
        <v>165</v>
      </c>
      <c r="H38" s="68" t="s">
        <v>166</v>
      </c>
      <c r="I38" s="70">
        <v>816.66</v>
      </c>
      <c r="J38" s="70">
        <v>248</v>
      </c>
      <c r="K38" s="71">
        <f t="shared" si="0"/>
        <v>1.9989287449434109E-3</v>
      </c>
      <c r="L38" s="68" t="s">
        <v>258</v>
      </c>
      <c r="M38" s="68" t="s">
        <v>129</v>
      </c>
      <c r="N38" s="68" t="s">
        <v>131</v>
      </c>
      <c r="O38" s="68" t="s">
        <v>562</v>
      </c>
      <c r="P38" s="68" t="s">
        <v>563</v>
      </c>
      <c r="Q38" s="68" t="s">
        <v>564</v>
      </c>
      <c r="R38" s="68" t="s">
        <v>565</v>
      </c>
      <c r="S38" s="68" t="s">
        <v>566</v>
      </c>
      <c r="T38" s="68" t="s">
        <v>135</v>
      </c>
      <c r="U38" s="68" t="s">
        <v>135</v>
      </c>
      <c r="V38" s="68" t="s">
        <v>136</v>
      </c>
      <c r="W38" s="68" t="s">
        <v>137</v>
      </c>
      <c r="X38" s="68" t="s">
        <v>399</v>
      </c>
      <c r="Y38" s="68">
        <v>44946.484850578701</v>
      </c>
      <c r="Z38" s="68">
        <v>44961.51520509259</v>
      </c>
      <c r="AA38" s="68" t="s">
        <v>139</v>
      </c>
      <c r="AB38" s="68" t="s">
        <v>140</v>
      </c>
      <c r="AC38" s="68">
        <v>0</v>
      </c>
      <c r="AD38" s="68"/>
      <c r="AE38" s="68">
        <v>81666</v>
      </c>
      <c r="AF38" s="68"/>
      <c r="AG38" s="68">
        <v>10012</v>
      </c>
      <c r="AH38" s="68" t="s">
        <v>141</v>
      </c>
      <c r="AI38" s="68"/>
      <c r="AJ38" s="68">
        <v>81666</v>
      </c>
      <c r="AK38" s="68" t="s">
        <v>142</v>
      </c>
      <c r="AL38" s="68" t="s">
        <v>143</v>
      </c>
      <c r="AM38" s="68">
        <v>248</v>
      </c>
      <c r="AN38" s="68" t="s">
        <v>174</v>
      </c>
      <c r="AO38" s="68" t="s">
        <v>567</v>
      </c>
      <c r="AP38" s="68" t="s">
        <v>568</v>
      </c>
      <c r="AQ38" s="68" t="s">
        <v>569</v>
      </c>
      <c r="AR38" s="68" t="s">
        <v>570</v>
      </c>
      <c r="AS38" s="68" t="s">
        <v>231</v>
      </c>
      <c r="AT38" s="68" t="s">
        <v>571</v>
      </c>
      <c r="AU38" s="68" t="s">
        <v>572</v>
      </c>
      <c r="AV38" s="68" t="s">
        <v>145</v>
      </c>
      <c r="AW38" s="68" t="s">
        <v>146</v>
      </c>
      <c r="AX38" s="68" t="s">
        <v>147</v>
      </c>
      <c r="AY38" s="68" t="s">
        <v>148</v>
      </c>
      <c r="AZ38" s="68" t="s">
        <v>139</v>
      </c>
      <c r="BA38" s="68" t="s">
        <v>149</v>
      </c>
      <c r="BB38" s="68" t="s">
        <v>150</v>
      </c>
      <c r="BC38" s="68" t="s">
        <v>156</v>
      </c>
      <c r="BD38" s="68" t="s">
        <v>157</v>
      </c>
      <c r="BE38" s="68" t="s">
        <v>484</v>
      </c>
      <c r="BF38" s="68">
        <v>44946.51185185185</v>
      </c>
      <c r="BG38" s="68">
        <v>0</v>
      </c>
      <c r="BH38" s="68" t="s">
        <v>564</v>
      </c>
      <c r="BI38" s="68" t="s">
        <v>573</v>
      </c>
      <c r="BJ38" s="68" t="s">
        <v>143</v>
      </c>
      <c r="BK38" s="68" t="s">
        <v>136</v>
      </c>
      <c r="BL38" s="68" t="s">
        <v>143</v>
      </c>
      <c r="BM38" s="68" t="s">
        <v>160</v>
      </c>
      <c r="BN38" s="68" t="s">
        <v>160</v>
      </c>
      <c r="BO38" s="68" t="s">
        <v>143</v>
      </c>
      <c r="BP38" s="68" t="s">
        <v>143</v>
      </c>
      <c r="BQ38" s="68" t="s">
        <v>574</v>
      </c>
      <c r="BR38" s="68">
        <v>250</v>
      </c>
      <c r="BS38" s="68" t="s">
        <v>162</v>
      </c>
      <c r="BT38" s="68">
        <v>81666</v>
      </c>
      <c r="BU38" s="68">
        <v>81666</v>
      </c>
      <c r="BV38" s="68" t="s">
        <v>135</v>
      </c>
      <c r="BW38" s="68" t="s">
        <v>135</v>
      </c>
      <c r="BX38" s="68" t="s">
        <v>135</v>
      </c>
      <c r="BY38" s="68" t="s">
        <v>148</v>
      </c>
      <c r="BZ38" s="68" t="s">
        <v>575</v>
      </c>
      <c r="CA38" s="68" t="s">
        <v>174</v>
      </c>
      <c r="CB38" s="68" t="s">
        <v>143</v>
      </c>
      <c r="CC38" s="68" t="s">
        <v>143</v>
      </c>
      <c r="CD38" s="68" t="s">
        <v>143</v>
      </c>
      <c r="CE38" s="68" t="s">
        <v>576</v>
      </c>
      <c r="CF38" s="68">
        <v>1</v>
      </c>
      <c r="CG38" s="68">
        <v>1</v>
      </c>
      <c r="CH38" s="68"/>
      <c r="CI38" s="68"/>
      <c r="CJ38" s="68">
        <v>0</v>
      </c>
      <c r="CK38" s="68" t="s">
        <v>143</v>
      </c>
      <c r="CL38" s="68"/>
      <c r="CM38" s="68" t="s">
        <v>143</v>
      </c>
      <c r="CN38" s="68" t="s">
        <v>143</v>
      </c>
      <c r="CO38" s="68">
        <v>507488352</v>
      </c>
      <c r="CP38" s="68"/>
      <c r="CQ38" s="68"/>
      <c r="CR38" s="68"/>
      <c r="CS38" s="68"/>
      <c r="CT38" s="68"/>
      <c r="CU38" s="68"/>
      <c r="CV38" s="68"/>
      <c r="CW38" s="68"/>
      <c r="CX38" s="68"/>
      <c r="CY38" s="68"/>
      <c r="CZ38" s="68"/>
      <c r="DA38" s="68"/>
      <c r="DB38" s="68"/>
      <c r="DC38" s="68"/>
      <c r="DD38" s="68"/>
      <c r="DE38" s="68"/>
      <c r="DF38" s="68"/>
      <c r="DG38" s="68"/>
    </row>
    <row r="39" spans="1:111" s="3" customFormat="1" ht="12.75" x14ac:dyDescent="0.2">
      <c r="A39" s="67">
        <v>44927</v>
      </c>
      <c r="B39" s="68" t="s">
        <v>7</v>
      </c>
      <c r="C39" s="68">
        <v>43815</v>
      </c>
      <c r="D39" s="68" t="s">
        <v>163</v>
      </c>
      <c r="E39" s="68" t="s">
        <v>125</v>
      </c>
      <c r="F39" s="69">
        <v>44946</v>
      </c>
      <c r="G39" s="68" t="s">
        <v>257</v>
      </c>
      <c r="H39" s="68" t="s">
        <v>166</v>
      </c>
      <c r="I39" s="70">
        <v>546.61</v>
      </c>
      <c r="J39" s="70">
        <v>442</v>
      </c>
      <c r="K39" s="71">
        <f t="shared" si="0"/>
        <v>1.3379306458912129E-3</v>
      </c>
      <c r="L39" s="68" t="s">
        <v>167</v>
      </c>
      <c r="M39" s="68" t="s">
        <v>129</v>
      </c>
      <c r="N39" s="68" t="s">
        <v>259</v>
      </c>
      <c r="O39" s="68" t="s">
        <v>577</v>
      </c>
      <c r="P39" s="68" t="s">
        <v>578</v>
      </c>
      <c r="Q39" s="68" t="s">
        <v>170</v>
      </c>
      <c r="R39" s="68" t="s">
        <v>579</v>
      </c>
      <c r="S39" s="68" t="s">
        <v>580</v>
      </c>
      <c r="T39" s="68" t="s">
        <v>135</v>
      </c>
      <c r="U39" s="68" t="s">
        <v>135</v>
      </c>
      <c r="V39" s="68" t="s">
        <v>136</v>
      </c>
      <c r="W39" s="68" t="s">
        <v>137</v>
      </c>
      <c r="X39" s="68" t="s">
        <v>264</v>
      </c>
      <c r="Y39" s="68">
        <v>44946.506020717592</v>
      </c>
      <c r="Z39" s="68">
        <v>44957.530430324077</v>
      </c>
      <c r="AA39" s="68" t="s">
        <v>139</v>
      </c>
      <c r="AB39" s="68" t="s">
        <v>140</v>
      </c>
      <c r="AC39" s="68">
        <v>0</v>
      </c>
      <c r="AD39" s="68"/>
      <c r="AE39" s="68">
        <v>54661</v>
      </c>
      <c r="AF39" s="68">
        <v>44946</v>
      </c>
      <c r="AG39" s="68">
        <v>10010</v>
      </c>
      <c r="AH39" s="68" t="s">
        <v>265</v>
      </c>
      <c r="AI39" s="68"/>
      <c r="AJ39" s="68">
        <v>54661</v>
      </c>
      <c r="AK39" s="68" t="s">
        <v>142</v>
      </c>
      <c r="AL39" s="68" t="s">
        <v>143</v>
      </c>
      <c r="AM39" s="68">
        <v>442</v>
      </c>
      <c r="AN39" s="68" t="s">
        <v>174</v>
      </c>
      <c r="AO39" s="68" t="s">
        <v>581</v>
      </c>
      <c r="AP39" s="68" t="s">
        <v>582</v>
      </c>
      <c r="AQ39" s="68" t="s">
        <v>583</v>
      </c>
      <c r="AR39" s="68" t="s">
        <v>250</v>
      </c>
      <c r="AS39" s="68" t="s">
        <v>179</v>
      </c>
      <c r="AT39" s="68" t="s">
        <v>584</v>
      </c>
      <c r="AU39" s="68" t="s">
        <v>585</v>
      </c>
      <c r="AV39" s="68" t="s">
        <v>272</v>
      </c>
      <c r="AW39" s="68" t="s">
        <v>273</v>
      </c>
      <c r="AX39" s="68" t="s">
        <v>274</v>
      </c>
      <c r="AY39" s="68" t="s">
        <v>148</v>
      </c>
      <c r="AZ39" s="68" t="s">
        <v>139</v>
      </c>
      <c r="BA39" s="68" t="s">
        <v>154</v>
      </c>
      <c r="BB39" s="68" t="s">
        <v>275</v>
      </c>
      <c r="BC39" s="68" t="s">
        <v>156</v>
      </c>
      <c r="BD39" s="68" t="s">
        <v>157</v>
      </c>
      <c r="BE39" s="68" t="s">
        <v>303</v>
      </c>
      <c r="BF39" s="68">
        <v>44946.088865740741</v>
      </c>
      <c r="BG39" s="68">
        <v>0</v>
      </c>
      <c r="BH39" s="68" t="s">
        <v>170</v>
      </c>
      <c r="BI39" s="68" t="s">
        <v>586</v>
      </c>
      <c r="BJ39" s="68" t="s">
        <v>143</v>
      </c>
      <c r="BK39" s="68" t="s">
        <v>183</v>
      </c>
      <c r="BL39" s="68" t="s">
        <v>143</v>
      </c>
      <c r="BM39" s="68" t="s">
        <v>200</v>
      </c>
      <c r="BN39" s="68" t="s">
        <v>200</v>
      </c>
      <c r="BO39" s="68" t="s">
        <v>143</v>
      </c>
      <c r="BP39" s="68" t="s">
        <v>143</v>
      </c>
      <c r="BQ39" s="68" t="s">
        <v>587</v>
      </c>
      <c r="BR39" s="68">
        <v>500</v>
      </c>
      <c r="BS39" s="68" t="s">
        <v>241</v>
      </c>
      <c r="BT39" s="68">
        <v>54661</v>
      </c>
      <c r="BU39" s="68">
        <v>54661</v>
      </c>
      <c r="BV39" s="68" t="s">
        <v>135</v>
      </c>
      <c r="BW39" s="68" t="s">
        <v>135</v>
      </c>
      <c r="BX39" s="68" t="s">
        <v>135</v>
      </c>
      <c r="BY39" s="68" t="s">
        <v>148</v>
      </c>
      <c r="BZ39" s="68" t="s">
        <v>143</v>
      </c>
      <c r="CA39" s="68" t="s">
        <v>174</v>
      </c>
      <c r="CB39" s="68" t="s">
        <v>143</v>
      </c>
      <c r="CC39" s="68" t="s">
        <v>143</v>
      </c>
      <c r="CD39" s="68" t="s">
        <v>143</v>
      </c>
      <c r="CE39" s="68" t="s">
        <v>588</v>
      </c>
      <c r="CF39" s="68">
        <v>1</v>
      </c>
      <c r="CG39" s="68">
        <v>1</v>
      </c>
      <c r="CH39" s="68"/>
      <c r="CI39" s="68"/>
      <c r="CJ39" s="68">
        <v>0</v>
      </c>
      <c r="CK39" s="68" t="s">
        <v>143</v>
      </c>
      <c r="CL39" s="68"/>
      <c r="CM39" s="68" t="s">
        <v>143</v>
      </c>
      <c r="CN39" s="68" t="s">
        <v>143</v>
      </c>
      <c r="CO39" s="68">
        <v>43898092</v>
      </c>
      <c r="CP39" s="68"/>
      <c r="CQ39" s="68"/>
      <c r="CR39" s="68"/>
      <c r="CS39" s="68"/>
      <c r="CT39" s="68"/>
      <c r="CU39" s="68"/>
      <c r="CV39" s="68"/>
      <c r="CW39" s="68"/>
      <c r="CX39" s="68"/>
      <c r="CY39" s="68"/>
      <c r="CZ39" s="68"/>
      <c r="DA39" s="68"/>
      <c r="DB39" s="68"/>
      <c r="DC39" s="68"/>
      <c r="DD39" s="68"/>
      <c r="DE39" s="68"/>
      <c r="DF39" s="68"/>
      <c r="DG39" s="68"/>
    </row>
    <row r="40" spans="1:111" s="3" customFormat="1" ht="12.75" x14ac:dyDescent="0.2">
      <c r="A40" s="67">
        <v>44927</v>
      </c>
      <c r="B40" s="68" t="s">
        <v>7</v>
      </c>
      <c r="C40" s="68">
        <v>43816</v>
      </c>
      <c r="D40" s="68" t="s">
        <v>163</v>
      </c>
      <c r="E40" s="68" t="s">
        <v>125</v>
      </c>
      <c r="F40" s="69">
        <v>44946</v>
      </c>
      <c r="G40" s="68" t="s">
        <v>257</v>
      </c>
      <c r="H40" s="68" t="s">
        <v>166</v>
      </c>
      <c r="I40" s="70">
        <v>581.54</v>
      </c>
      <c r="J40" s="70">
        <v>513</v>
      </c>
      <c r="K40" s="71">
        <f t="shared" si="0"/>
        <v>1.4234283818656372E-3</v>
      </c>
      <c r="L40" s="68" t="s">
        <v>167</v>
      </c>
      <c r="M40" s="68" t="s">
        <v>129</v>
      </c>
      <c r="N40" s="68" t="s">
        <v>259</v>
      </c>
      <c r="O40" s="68" t="s">
        <v>589</v>
      </c>
      <c r="P40" s="68" t="s">
        <v>590</v>
      </c>
      <c r="Q40" s="68" t="s">
        <v>170</v>
      </c>
      <c r="R40" s="68" t="s">
        <v>591</v>
      </c>
      <c r="S40" s="68" t="s">
        <v>445</v>
      </c>
      <c r="T40" s="68" t="s">
        <v>135</v>
      </c>
      <c r="U40" s="68" t="s">
        <v>135</v>
      </c>
      <c r="V40" s="68" t="s">
        <v>136</v>
      </c>
      <c r="W40" s="68" t="s">
        <v>137</v>
      </c>
      <c r="X40" s="68" t="s">
        <v>264</v>
      </c>
      <c r="Y40" s="68">
        <v>44946.510782638892</v>
      </c>
      <c r="Z40" s="68">
        <v>44957.532008101851</v>
      </c>
      <c r="AA40" s="68" t="s">
        <v>139</v>
      </c>
      <c r="AB40" s="68" t="s">
        <v>140</v>
      </c>
      <c r="AC40" s="68">
        <v>0</v>
      </c>
      <c r="AD40" s="68"/>
      <c r="AE40" s="68">
        <v>58154</v>
      </c>
      <c r="AF40" s="68">
        <v>44946</v>
      </c>
      <c r="AG40" s="68">
        <v>10010</v>
      </c>
      <c r="AH40" s="68" t="s">
        <v>265</v>
      </c>
      <c r="AI40" s="68"/>
      <c r="AJ40" s="68">
        <v>58154</v>
      </c>
      <c r="AK40" s="68" t="s">
        <v>142</v>
      </c>
      <c r="AL40" s="68" t="s">
        <v>143</v>
      </c>
      <c r="AM40" s="68">
        <v>513</v>
      </c>
      <c r="AN40" s="68" t="s">
        <v>174</v>
      </c>
      <c r="AO40" s="68" t="s">
        <v>175</v>
      </c>
      <c r="AP40" s="68" t="s">
        <v>176</v>
      </c>
      <c r="AQ40" s="68" t="s">
        <v>592</v>
      </c>
      <c r="AR40" s="68" t="s">
        <v>178</v>
      </c>
      <c r="AS40" s="68" t="s">
        <v>179</v>
      </c>
      <c r="AT40" s="68" t="s">
        <v>180</v>
      </c>
      <c r="AU40" s="68" t="s">
        <v>593</v>
      </c>
      <c r="AV40" s="68" t="s">
        <v>272</v>
      </c>
      <c r="AW40" s="68" t="s">
        <v>273</v>
      </c>
      <c r="AX40" s="68" t="s">
        <v>274</v>
      </c>
      <c r="AY40" s="68" t="s">
        <v>148</v>
      </c>
      <c r="AZ40" s="68" t="s">
        <v>139</v>
      </c>
      <c r="BA40" s="68" t="s">
        <v>154</v>
      </c>
      <c r="BB40" s="68" t="s">
        <v>275</v>
      </c>
      <c r="BC40" s="68" t="s">
        <v>156</v>
      </c>
      <c r="BD40" s="68" t="s">
        <v>157</v>
      </c>
      <c r="BE40" s="68" t="s">
        <v>237</v>
      </c>
      <c r="BF40" s="68">
        <v>44946.288414351853</v>
      </c>
      <c r="BG40" s="68">
        <v>0</v>
      </c>
      <c r="BH40" s="68" t="s">
        <v>170</v>
      </c>
      <c r="BI40" s="68" t="s">
        <v>594</v>
      </c>
      <c r="BJ40" s="68" t="s">
        <v>143</v>
      </c>
      <c r="BK40" s="68" t="s">
        <v>183</v>
      </c>
      <c r="BL40" s="68" t="s">
        <v>143</v>
      </c>
      <c r="BM40" s="68" t="s">
        <v>200</v>
      </c>
      <c r="BN40" s="68" t="s">
        <v>200</v>
      </c>
      <c r="BO40" s="68" t="s">
        <v>143</v>
      </c>
      <c r="BP40" s="68" t="s">
        <v>143</v>
      </c>
      <c r="BQ40" s="68" t="s">
        <v>595</v>
      </c>
      <c r="BR40" s="68">
        <v>800</v>
      </c>
      <c r="BS40" s="68" t="s">
        <v>314</v>
      </c>
      <c r="BT40" s="68">
        <v>58154</v>
      </c>
      <c r="BU40" s="68">
        <v>58154</v>
      </c>
      <c r="BV40" s="68" t="s">
        <v>135</v>
      </c>
      <c r="BW40" s="68" t="s">
        <v>135</v>
      </c>
      <c r="BX40" s="68" t="s">
        <v>135</v>
      </c>
      <c r="BY40" s="68" t="s">
        <v>148</v>
      </c>
      <c r="BZ40" s="68" t="s">
        <v>143</v>
      </c>
      <c r="CA40" s="68" t="s">
        <v>174</v>
      </c>
      <c r="CB40" s="68" t="s">
        <v>143</v>
      </c>
      <c r="CC40" s="68" t="s">
        <v>143</v>
      </c>
      <c r="CD40" s="68" t="s">
        <v>143</v>
      </c>
      <c r="CE40" s="68" t="s">
        <v>143</v>
      </c>
      <c r="CF40" s="68">
        <v>1</v>
      </c>
      <c r="CG40" s="68">
        <v>1</v>
      </c>
      <c r="CH40" s="68"/>
      <c r="CI40" s="68"/>
      <c r="CJ40" s="68">
        <v>0</v>
      </c>
      <c r="CK40" s="68" t="s">
        <v>143</v>
      </c>
      <c r="CL40" s="68"/>
      <c r="CM40" s="68" t="s">
        <v>143</v>
      </c>
      <c r="CN40" s="68" t="s">
        <v>143</v>
      </c>
      <c r="CO40" s="68">
        <v>217616996</v>
      </c>
      <c r="CP40" s="68"/>
      <c r="CQ40" s="68"/>
      <c r="CR40" s="68"/>
      <c r="CS40" s="68"/>
      <c r="CT40" s="68"/>
      <c r="CU40" s="68"/>
      <c r="CV40" s="68"/>
      <c r="CW40" s="68"/>
      <c r="CX40" s="68"/>
      <c r="CY40" s="68"/>
      <c r="CZ40" s="68"/>
      <c r="DA40" s="68"/>
      <c r="DB40" s="68"/>
      <c r="DC40" s="68"/>
      <c r="DD40" s="68"/>
      <c r="DE40" s="68"/>
      <c r="DF40" s="68"/>
      <c r="DG40" s="68"/>
    </row>
    <row r="41" spans="1:111" s="3" customFormat="1" ht="12.75" x14ac:dyDescent="0.2">
      <c r="A41" s="67">
        <v>44927</v>
      </c>
      <c r="B41" s="68" t="s">
        <v>24</v>
      </c>
      <c r="C41" s="68">
        <v>43820</v>
      </c>
      <c r="D41" s="68" t="s">
        <v>24</v>
      </c>
      <c r="E41" s="68" t="s">
        <v>364</v>
      </c>
      <c r="F41" s="69">
        <v>44946</v>
      </c>
      <c r="G41" s="68" t="s">
        <v>165</v>
      </c>
      <c r="H41" s="68" t="s">
        <v>166</v>
      </c>
      <c r="I41" s="70">
        <v>71.81</v>
      </c>
      <c r="J41" s="70">
        <v>42.9</v>
      </c>
      <c r="K41" s="71">
        <f t="shared" si="0"/>
        <v>1.7576846322139736E-4</v>
      </c>
      <c r="L41" s="68" t="s">
        <v>394</v>
      </c>
      <c r="M41" s="68" t="s">
        <v>129</v>
      </c>
      <c r="N41" s="68" t="s">
        <v>131</v>
      </c>
      <c r="O41" s="68" t="s">
        <v>596</v>
      </c>
      <c r="P41" s="68" t="s">
        <v>597</v>
      </c>
      <c r="Q41" s="68" t="s">
        <v>170</v>
      </c>
      <c r="R41" s="68" t="s">
        <v>598</v>
      </c>
      <c r="S41" s="68" t="s">
        <v>599</v>
      </c>
      <c r="T41" s="68" t="s">
        <v>600</v>
      </c>
      <c r="U41" s="68" t="s">
        <v>601</v>
      </c>
      <c r="V41" s="68" t="s">
        <v>136</v>
      </c>
      <c r="W41" s="68" t="s">
        <v>137</v>
      </c>
      <c r="X41" s="68" t="s">
        <v>349</v>
      </c>
      <c r="Y41" s="68">
        <v>44946.541039814816</v>
      </c>
      <c r="Z41" s="68">
        <v>44960.242815277779</v>
      </c>
      <c r="AA41" s="68" t="s">
        <v>139</v>
      </c>
      <c r="AB41" s="68" t="s">
        <v>140</v>
      </c>
      <c r="AC41" s="68">
        <v>0</v>
      </c>
      <c r="AD41" s="68"/>
      <c r="AE41" s="68">
        <v>7181</v>
      </c>
      <c r="AF41" s="68">
        <v>44946</v>
      </c>
      <c r="AG41" s="68">
        <v>10012</v>
      </c>
      <c r="AH41" s="68" t="s">
        <v>141</v>
      </c>
      <c r="AI41" s="68"/>
      <c r="AJ41" s="68">
        <v>7181</v>
      </c>
      <c r="AK41" s="68" t="s">
        <v>142</v>
      </c>
      <c r="AL41" s="68" t="s">
        <v>143</v>
      </c>
      <c r="AM41" s="68">
        <v>429</v>
      </c>
      <c r="AN41" s="68" t="s">
        <v>174</v>
      </c>
      <c r="AO41" s="68" t="s">
        <v>602</v>
      </c>
      <c r="AP41" s="68" t="s">
        <v>603</v>
      </c>
      <c r="AQ41" s="68" t="s">
        <v>604</v>
      </c>
      <c r="AR41" s="68" t="s">
        <v>178</v>
      </c>
      <c r="AS41" s="68" t="s">
        <v>179</v>
      </c>
      <c r="AT41" s="68" t="s">
        <v>211</v>
      </c>
      <c r="AU41" s="68" t="s">
        <v>605</v>
      </c>
      <c r="AV41" s="68" t="s">
        <v>145</v>
      </c>
      <c r="AW41" s="68" t="s">
        <v>146</v>
      </c>
      <c r="AX41" s="68" t="s">
        <v>147</v>
      </c>
      <c r="AY41" s="68" t="s">
        <v>148</v>
      </c>
      <c r="AZ41" s="68" t="s">
        <v>139</v>
      </c>
      <c r="BA41" s="68" t="s">
        <v>149</v>
      </c>
      <c r="BB41" s="68" t="s">
        <v>150</v>
      </c>
      <c r="BC41" s="68" t="s">
        <v>156</v>
      </c>
      <c r="BD41" s="68" t="s">
        <v>157</v>
      </c>
      <c r="BE41" s="68" t="s">
        <v>484</v>
      </c>
      <c r="BF41" s="68">
        <v>44946.087534722225</v>
      </c>
      <c r="BG41" s="68">
        <v>0</v>
      </c>
      <c r="BH41" s="68" t="s">
        <v>170</v>
      </c>
      <c r="BI41" s="68" t="s">
        <v>606</v>
      </c>
      <c r="BJ41" s="68" t="s">
        <v>143</v>
      </c>
      <c r="BK41" s="68" t="s">
        <v>136</v>
      </c>
      <c r="BL41" s="68" t="s">
        <v>143</v>
      </c>
      <c r="BM41" s="68" t="s">
        <v>160</v>
      </c>
      <c r="BN41" s="68" t="s">
        <v>160</v>
      </c>
      <c r="BO41" s="68" t="s">
        <v>364</v>
      </c>
      <c r="BP41" s="68" t="s">
        <v>143</v>
      </c>
      <c r="BQ41" s="68" t="s">
        <v>607</v>
      </c>
      <c r="BR41" s="68">
        <v>250</v>
      </c>
      <c r="BS41" s="68" t="s">
        <v>162</v>
      </c>
      <c r="BT41" s="68">
        <v>7181</v>
      </c>
      <c r="BU41" s="68">
        <v>7181</v>
      </c>
      <c r="BV41" s="68" t="s">
        <v>474</v>
      </c>
      <c r="BW41" s="68" t="s">
        <v>608</v>
      </c>
      <c r="BX41" s="68" t="s">
        <v>135</v>
      </c>
      <c r="BY41" s="68" t="s">
        <v>148</v>
      </c>
      <c r="BZ41" s="68" t="s">
        <v>24</v>
      </c>
      <c r="CA41" s="68" t="s">
        <v>174</v>
      </c>
      <c r="CB41" s="68" t="s">
        <v>143</v>
      </c>
      <c r="CC41" s="68" t="s">
        <v>143</v>
      </c>
      <c r="CD41" s="68" t="s">
        <v>362</v>
      </c>
      <c r="CE41" s="68" t="s">
        <v>597</v>
      </c>
      <c r="CF41" s="68">
        <v>1</v>
      </c>
      <c r="CG41" s="68">
        <v>1</v>
      </c>
      <c r="CH41" s="68"/>
      <c r="CI41" s="68"/>
      <c r="CJ41" s="68">
        <v>0</v>
      </c>
      <c r="CK41" s="68" t="s">
        <v>143</v>
      </c>
      <c r="CL41" s="68"/>
      <c r="CM41" s="68" t="s">
        <v>143</v>
      </c>
      <c r="CN41" s="68" t="s">
        <v>143</v>
      </c>
      <c r="CO41" s="68">
        <v>537330958</v>
      </c>
      <c r="CP41" s="68"/>
      <c r="CQ41" s="68"/>
      <c r="CR41" s="68"/>
      <c r="CS41" s="68"/>
      <c r="CT41" s="68"/>
      <c r="CU41" s="68"/>
      <c r="CV41" s="68"/>
      <c r="CW41" s="68"/>
      <c r="CX41" s="68"/>
      <c r="CY41" s="68"/>
      <c r="CZ41" s="68"/>
      <c r="DA41" s="68"/>
      <c r="DB41" s="68"/>
      <c r="DC41" s="68"/>
      <c r="DD41" s="68"/>
      <c r="DE41" s="68"/>
      <c r="DF41" s="68"/>
      <c r="DG41" s="68"/>
    </row>
    <row r="42" spans="1:111" s="3" customFormat="1" ht="12.75" x14ac:dyDescent="0.2">
      <c r="A42" s="67">
        <v>44927</v>
      </c>
      <c r="B42" s="68" t="s">
        <v>14</v>
      </c>
      <c r="C42" s="68">
        <v>43822</v>
      </c>
      <c r="D42" s="68" t="s">
        <v>315</v>
      </c>
      <c r="E42" s="68" t="s">
        <v>164</v>
      </c>
      <c r="F42" s="69">
        <v>44946</v>
      </c>
      <c r="G42" s="68" t="s">
        <v>165</v>
      </c>
      <c r="H42" s="68" t="s">
        <v>166</v>
      </c>
      <c r="I42" s="70">
        <v>160</v>
      </c>
      <c r="J42" s="70">
        <v>160</v>
      </c>
      <c r="K42" s="71">
        <f t="shared" si="0"/>
        <v>3.9163005313220406E-4</v>
      </c>
      <c r="L42" s="68" t="s">
        <v>609</v>
      </c>
      <c r="M42" s="68" t="s">
        <v>317</v>
      </c>
      <c r="N42" s="68" t="s">
        <v>131</v>
      </c>
      <c r="O42" s="68" t="s">
        <v>610</v>
      </c>
      <c r="P42" s="68" t="s">
        <v>477</v>
      </c>
      <c r="Q42" s="68" t="s">
        <v>170</v>
      </c>
      <c r="R42" s="68" t="s">
        <v>611</v>
      </c>
      <c r="S42" s="68" t="s">
        <v>612</v>
      </c>
      <c r="T42" s="68" t="s">
        <v>135</v>
      </c>
      <c r="U42" s="68" t="s">
        <v>135</v>
      </c>
      <c r="V42" s="68" t="s">
        <v>136</v>
      </c>
      <c r="W42" s="68" t="s">
        <v>137</v>
      </c>
      <c r="X42" s="68" t="s">
        <v>399</v>
      </c>
      <c r="Y42" s="68">
        <v>44946.054499999998</v>
      </c>
      <c r="Z42" s="68">
        <v>44946.053857638886</v>
      </c>
      <c r="AA42" s="68" t="s">
        <v>139</v>
      </c>
      <c r="AB42" s="68" t="s">
        <v>613</v>
      </c>
      <c r="AC42" s="68">
        <v>0</v>
      </c>
      <c r="AD42" s="68"/>
      <c r="AE42" s="68">
        <v>0</v>
      </c>
      <c r="AF42" s="68"/>
      <c r="AG42" s="68">
        <v>10012</v>
      </c>
      <c r="AH42" s="68" t="s">
        <v>141</v>
      </c>
      <c r="AI42" s="68"/>
      <c r="AJ42" s="68"/>
      <c r="AK42" s="68" t="s">
        <v>207</v>
      </c>
      <c r="AL42" s="68" t="s">
        <v>143</v>
      </c>
      <c r="AM42" s="68">
        <v>160</v>
      </c>
      <c r="AN42" s="68" t="s">
        <v>143</v>
      </c>
      <c r="AO42" s="68" t="s">
        <v>614</v>
      </c>
      <c r="AP42" s="68" t="s">
        <v>615</v>
      </c>
      <c r="AQ42" s="68" t="s">
        <v>616</v>
      </c>
      <c r="AR42" s="68" t="s">
        <v>617</v>
      </c>
      <c r="AS42" s="68" t="s">
        <v>231</v>
      </c>
      <c r="AT42" s="68" t="s">
        <v>618</v>
      </c>
      <c r="AU42" s="68" t="s">
        <v>619</v>
      </c>
      <c r="AV42" s="68" t="s">
        <v>145</v>
      </c>
      <c r="AW42" s="68" t="s">
        <v>146</v>
      </c>
      <c r="AX42" s="68" t="s">
        <v>147</v>
      </c>
      <c r="AY42" s="68" t="s">
        <v>148</v>
      </c>
      <c r="AZ42" s="68" t="s">
        <v>139</v>
      </c>
      <c r="BA42" s="68" t="s">
        <v>149</v>
      </c>
      <c r="BB42" s="68" t="s">
        <v>150</v>
      </c>
      <c r="BC42" s="68" t="s">
        <v>156</v>
      </c>
      <c r="BD42" s="68" t="s">
        <v>157</v>
      </c>
      <c r="BE42" s="68" t="s">
        <v>484</v>
      </c>
      <c r="BF42" s="68">
        <v>44946.087789351855</v>
      </c>
      <c r="BG42" s="68">
        <v>0</v>
      </c>
      <c r="BH42" s="68" t="s">
        <v>143</v>
      </c>
      <c r="BI42" s="68" t="s">
        <v>143</v>
      </c>
      <c r="BJ42" s="68" t="s">
        <v>143</v>
      </c>
      <c r="BK42" s="68" t="s">
        <v>136</v>
      </c>
      <c r="BL42" s="68" t="s">
        <v>143</v>
      </c>
      <c r="BM42" s="68" t="s">
        <v>160</v>
      </c>
      <c r="BN42" s="68" t="s">
        <v>143</v>
      </c>
      <c r="BO42" s="68" t="s">
        <v>143</v>
      </c>
      <c r="BP42" s="68" t="s">
        <v>143</v>
      </c>
      <c r="BQ42" s="68" t="s">
        <v>620</v>
      </c>
      <c r="BR42" s="68">
        <v>250</v>
      </c>
      <c r="BS42" s="68" t="s">
        <v>162</v>
      </c>
      <c r="BT42" s="68">
        <v>160</v>
      </c>
      <c r="BU42" s="68">
        <v>160</v>
      </c>
      <c r="BV42" s="68" t="s">
        <v>135</v>
      </c>
      <c r="BW42" s="68" t="s">
        <v>135</v>
      </c>
      <c r="BX42" s="68" t="s">
        <v>135</v>
      </c>
      <c r="BY42" s="68" t="s">
        <v>148</v>
      </c>
      <c r="BZ42" s="68" t="s">
        <v>621</v>
      </c>
      <c r="CA42" s="68" t="s">
        <v>174</v>
      </c>
      <c r="CB42" s="68" t="s">
        <v>143</v>
      </c>
      <c r="CC42" s="68" t="s">
        <v>143</v>
      </c>
      <c r="CD42" s="68" t="s">
        <v>143</v>
      </c>
      <c r="CE42" s="68" t="s">
        <v>477</v>
      </c>
      <c r="CF42" s="68">
        <v>1</v>
      </c>
      <c r="CG42" s="68"/>
      <c r="CH42" s="68"/>
      <c r="CI42" s="68"/>
      <c r="CJ42" s="68">
        <v>0</v>
      </c>
      <c r="CK42" s="68" t="s">
        <v>143</v>
      </c>
      <c r="CL42" s="68"/>
      <c r="CM42" s="68" t="s">
        <v>143</v>
      </c>
      <c r="CN42" s="68" t="s">
        <v>143</v>
      </c>
      <c r="CO42" s="68">
        <v>644176299</v>
      </c>
      <c r="CP42" s="68"/>
      <c r="CQ42" s="68"/>
      <c r="CR42" s="68"/>
      <c r="CS42" s="68"/>
      <c r="CT42" s="68"/>
      <c r="CU42" s="68"/>
      <c r="CV42" s="68"/>
      <c r="CW42" s="68"/>
      <c r="CX42" s="68"/>
      <c r="CY42" s="68"/>
      <c r="CZ42" s="68"/>
      <c r="DA42" s="68"/>
      <c r="DB42" s="68"/>
      <c r="DC42" s="68"/>
      <c r="DD42" s="68"/>
      <c r="DE42" s="68"/>
      <c r="DF42" s="68"/>
      <c r="DG42" s="68"/>
    </row>
    <row r="43" spans="1:111" s="3" customFormat="1" ht="12.75" x14ac:dyDescent="0.2">
      <c r="A43" s="67">
        <v>44927</v>
      </c>
      <c r="B43" s="68" t="s">
        <v>16</v>
      </c>
      <c r="C43" s="68">
        <v>43906</v>
      </c>
      <c r="D43" s="68" t="s">
        <v>518</v>
      </c>
      <c r="E43" s="68" t="s">
        <v>125</v>
      </c>
      <c r="F43" s="69">
        <v>44946</v>
      </c>
      <c r="G43" s="68" t="s">
        <v>257</v>
      </c>
      <c r="H43" s="68" t="s">
        <v>166</v>
      </c>
      <c r="I43" s="70">
        <v>2000</v>
      </c>
      <c r="J43" s="70">
        <v>2000</v>
      </c>
      <c r="K43" s="71">
        <f t="shared" si="0"/>
        <v>4.8953756641525511E-3</v>
      </c>
      <c r="L43" s="68" t="s">
        <v>519</v>
      </c>
      <c r="M43" s="68" t="s">
        <v>129</v>
      </c>
      <c r="N43" s="68" t="s">
        <v>259</v>
      </c>
      <c r="O43" s="68" t="s">
        <v>260</v>
      </c>
      <c r="P43" s="68" t="s">
        <v>520</v>
      </c>
      <c r="Q43" s="68" t="s">
        <v>262</v>
      </c>
      <c r="R43" s="68" t="s">
        <v>143</v>
      </c>
      <c r="S43" s="68" t="s">
        <v>437</v>
      </c>
      <c r="T43" s="68" t="s">
        <v>135</v>
      </c>
      <c r="U43" s="68" t="s">
        <v>135</v>
      </c>
      <c r="V43" s="68" t="s">
        <v>136</v>
      </c>
      <c r="W43" s="68" t="s">
        <v>137</v>
      </c>
      <c r="X43" s="68" t="s">
        <v>264</v>
      </c>
      <c r="Y43" s="68">
        <v>44957.110259837966</v>
      </c>
      <c r="Z43" s="68">
        <v>44957.110229166668</v>
      </c>
      <c r="AA43" s="68" t="s">
        <v>139</v>
      </c>
      <c r="AB43" s="68" t="s">
        <v>140</v>
      </c>
      <c r="AC43" s="68">
        <v>0</v>
      </c>
      <c r="AD43" s="68"/>
      <c r="AE43" s="68">
        <v>0</v>
      </c>
      <c r="AF43" s="68">
        <v>44946</v>
      </c>
      <c r="AG43" s="68">
        <v>10010</v>
      </c>
      <c r="AH43" s="68" t="s">
        <v>265</v>
      </c>
      <c r="AI43" s="68"/>
      <c r="AJ43" s="68"/>
      <c r="AK43" s="68" t="s">
        <v>142</v>
      </c>
      <c r="AL43" s="68" t="s">
        <v>143</v>
      </c>
      <c r="AM43" s="68">
        <v>2000</v>
      </c>
      <c r="AN43" s="68" t="s">
        <v>143</v>
      </c>
      <c r="AO43" s="68" t="s">
        <v>266</v>
      </c>
      <c r="AP43" s="68" t="s">
        <v>267</v>
      </c>
      <c r="AQ43" s="68" t="s">
        <v>268</v>
      </c>
      <c r="AR43" s="68" t="s">
        <v>269</v>
      </c>
      <c r="AS43" s="68" t="s">
        <v>179</v>
      </c>
      <c r="AT43" s="68" t="s">
        <v>270</v>
      </c>
      <c r="AU43" s="68" t="s">
        <v>271</v>
      </c>
      <c r="AV43" s="68" t="s">
        <v>272</v>
      </c>
      <c r="AW43" s="68" t="s">
        <v>273</v>
      </c>
      <c r="AX43" s="68" t="s">
        <v>274</v>
      </c>
      <c r="AY43" s="68" t="s">
        <v>148</v>
      </c>
      <c r="AZ43" s="68" t="s">
        <v>139</v>
      </c>
      <c r="BA43" s="68" t="s">
        <v>154</v>
      </c>
      <c r="BB43" s="68" t="s">
        <v>275</v>
      </c>
      <c r="BC43" s="68" t="s">
        <v>156</v>
      </c>
      <c r="BD43" s="68" t="s">
        <v>276</v>
      </c>
      <c r="BE43" s="68" t="s">
        <v>143</v>
      </c>
      <c r="BF43" s="68"/>
      <c r="BG43" s="68">
        <v>0</v>
      </c>
      <c r="BH43" s="68" t="s">
        <v>262</v>
      </c>
      <c r="BI43" s="68" t="s">
        <v>143</v>
      </c>
      <c r="BJ43" s="68" t="s">
        <v>143</v>
      </c>
      <c r="BK43" s="68" t="s">
        <v>136</v>
      </c>
      <c r="BL43" s="68" t="s">
        <v>143</v>
      </c>
      <c r="BM43" s="68" t="s">
        <v>200</v>
      </c>
      <c r="BN43" s="68" t="s">
        <v>200</v>
      </c>
      <c r="BO43" s="68" t="s">
        <v>143</v>
      </c>
      <c r="BP43" s="68" t="s">
        <v>143</v>
      </c>
      <c r="BQ43" s="68" t="s">
        <v>143</v>
      </c>
      <c r="BR43" s="68">
        <v>0</v>
      </c>
      <c r="BS43" s="68" t="s">
        <v>277</v>
      </c>
      <c r="BT43" s="68">
        <v>2000</v>
      </c>
      <c r="BU43" s="68">
        <v>2000</v>
      </c>
      <c r="BV43" s="68" t="s">
        <v>135</v>
      </c>
      <c r="BW43" s="68" t="s">
        <v>135</v>
      </c>
      <c r="BX43" s="68" t="s">
        <v>135</v>
      </c>
      <c r="BY43" s="68" t="s">
        <v>148</v>
      </c>
      <c r="BZ43" s="68" t="s">
        <v>143</v>
      </c>
      <c r="CA43" s="68" t="s">
        <v>174</v>
      </c>
      <c r="CB43" s="68" t="s">
        <v>143</v>
      </c>
      <c r="CC43" s="68" t="s">
        <v>143</v>
      </c>
      <c r="CD43" s="68" t="s">
        <v>143</v>
      </c>
      <c r="CE43" s="68" t="s">
        <v>143</v>
      </c>
      <c r="CF43" s="68">
        <v>1</v>
      </c>
      <c r="CG43" s="68"/>
      <c r="CH43" s="68"/>
      <c r="CI43" s="68"/>
      <c r="CJ43" s="68">
        <v>0</v>
      </c>
      <c r="CK43" s="68" t="s">
        <v>143</v>
      </c>
      <c r="CL43" s="68"/>
      <c r="CM43" s="68" t="s">
        <v>143</v>
      </c>
      <c r="CN43" s="68" t="s">
        <v>143</v>
      </c>
      <c r="CO43" s="68"/>
      <c r="CP43" s="68"/>
      <c r="CQ43" s="68"/>
      <c r="CR43" s="68"/>
      <c r="CS43" s="68"/>
      <c r="CT43" s="68"/>
      <c r="CU43" s="68"/>
      <c r="CV43" s="68"/>
      <c r="CW43" s="68"/>
      <c r="CX43" s="68"/>
      <c r="CY43" s="68"/>
      <c r="CZ43" s="68"/>
      <c r="DA43" s="68"/>
      <c r="DB43" s="68"/>
      <c r="DC43" s="68"/>
      <c r="DD43" s="68"/>
      <c r="DE43" s="68"/>
      <c r="DF43" s="68"/>
      <c r="DG43" s="68"/>
    </row>
    <row r="44" spans="1:111" s="3" customFormat="1" ht="12.75" x14ac:dyDescent="0.2">
      <c r="A44" s="67">
        <v>44927</v>
      </c>
      <c r="B44" s="68" t="s">
        <v>14</v>
      </c>
      <c r="C44" s="68">
        <v>44087</v>
      </c>
      <c r="D44" s="68" t="s">
        <v>278</v>
      </c>
      <c r="E44" s="68" t="s">
        <v>364</v>
      </c>
      <c r="F44" s="69">
        <v>44944</v>
      </c>
      <c r="G44" s="68" t="s">
        <v>165</v>
      </c>
      <c r="H44" s="68" t="s">
        <v>166</v>
      </c>
      <c r="I44" s="70">
        <v>205.93</v>
      </c>
      <c r="J44" s="70">
        <v>170</v>
      </c>
      <c r="K44" s="71">
        <f t="shared" si="0"/>
        <v>5.0405235525946741E-4</v>
      </c>
      <c r="L44" s="68" t="s">
        <v>280</v>
      </c>
      <c r="M44" s="68" t="s">
        <v>129</v>
      </c>
      <c r="N44" s="68" t="s">
        <v>219</v>
      </c>
      <c r="O44" s="68" t="s">
        <v>511</v>
      </c>
      <c r="P44" s="68" t="s">
        <v>622</v>
      </c>
      <c r="Q44" s="68" t="s">
        <v>170</v>
      </c>
      <c r="R44" s="68" t="s">
        <v>623</v>
      </c>
      <c r="S44" s="68" t="s">
        <v>514</v>
      </c>
      <c r="T44" s="68" t="s">
        <v>135</v>
      </c>
      <c r="U44" s="68" t="s">
        <v>135</v>
      </c>
      <c r="V44" s="68" t="s">
        <v>136</v>
      </c>
      <c r="W44" s="68" t="s">
        <v>137</v>
      </c>
      <c r="X44" s="68" t="s">
        <v>225</v>
      </c>
      <c r="Y44" s="68">
        <v>44949.522282523147</v>
      </c>
      <c r="Z44" s="68">
        <v>44953.11882546296</v>
      </c>
      <c r="AA44" s="68" t="s">
        <v>139</v>
      </c>
      <c r="AB44" s="68" t="s">
        <v>140</v>
      </c>
      <c r="AC44" s="68">
        <v>0</v>
      </c>
      <c r="AD44" s="68"/>
      <c r="AE44" s="68">
        <v>20593</v>
      </c>
      <c r="AF44" s="68">
        <v>44950</v>
      </c>
      <c r="AG44" s="68">
        <v>10012</v>
      </c>
      <c r="AH44" s="68" t="s">
        <v>141</v>
      </c>
      <c r="AI44" s="68"/>
      <c r="AJ44" s="68">
        <v>20593</v>
      </c>
      <c r="AK44" s="68" t="s">
        <v>142</v>
      </c>
      <c r="AL44" s="68" t="s">
        <v>143</v>
      </c>
      <c r="AM44" s="68">
        <v>170</v>
      </c>
      <c r="AN44" s="68" t="s">
        <v>174</v>
      </c>
      <c r="AO44" s="68" t="s">
        <v>227</v>
      </c>
      <c r="AP44" s="68" t="s">
        <v>228</v>
      </c>
      <c r="AQ44" s="68" t="s">
        <v>515</v>
      </c>
      <c r="AR44" s="68" t="s">
        <v>230</v>
      </c>
      <c r="AS44" s="68" t="s">
        <v>231</v>
      </c>
      <c r="AT44" s="68" t="s">
        <v>232</v>
      </c>
      <c r="AU44" s="68" t="s">
        <v>233</v>
      </c>
      <c r="AV44" s="68" t="s">
        <v>234</v>
      </c>
      <c r="AW44" s="68" t="s">
        <v>165</v>
      </c>
      <c r="AX44" s="68" t="s">
        <v>235</v>
      </c>
      <c r="AY44" s="68" t="s">
        <v>148</v>
      </c>
      <c r="AZ44" s="68" t="s">
        <v>139</v>
      </c>
      <c r="BA44" s="68" t="s">
        <v>236</v>
      </c>
      <c r="BB44" s="68" t="s">
        <v>150</v>
      </c>
      <c r="BC44" s="68" t="s">
        <v>156</v>
      </c>
      <c r="BD44" s="68" t="s">
        <v>157</v>
      </c>
      <c r="BE44" s="68" t="s">
        <v>484</v>
      </c>
      <c r="BF44" s="68">
        <v>44949.082083333335</v>
      </c>
      <c r="BG44" s="68">
        <v>0</v>
      </c>
      <c r="BH44" s="68" t="s">
        <v>143</v>
      </c>
      <c r="BI44" s="68" t="s">
        <v>624</v>
      </c>
      <c r="BJ44" s="68" t="s">
        <v>143</v>
      </c>
      <c r="BK44" s="68" t="s">
        <v>136</v>
      </c>
      <c r="BL44" s="68" t="s">
        <v>143</v>
      </c>
      <c r="BM44" s="68" t="s">
        <v>160</v>
      </c>
      <c r="BN44" s="68" t="s">
        <v>160</v>
      </c>
      <c r="BO44" s="68" t="s">
        <v>143</v>
      </c>
      <c r="BP44" s="68" t="s">
        <v>143</v>
      </c>
      <c r="BQ44" s="68" t="s">
        <v>625</v>
      </c>
      <c r="BR44" s="68">
        <v>250</v>
      </c>
      <c r="BS44" s="68" t="s">
        <v>162</v>
      </c>
      <c r="BT44" s="68">
        <v>20593</v>
      </c>
      <c r="BU44" s="68">
        <v>20593</v>
      </c>
      <c r="BV44" s="68" t="s">
        <v>135</v>
      </c>
      <c r="BW44" s="68" t="s">
        <v>135</v>
      </c>
      <c r="BX44" s="68" t="s">
        <v>135</v>
      </c>
      <c r="BY44" s="68" t="s">
        <v>148</v>
      </c>
      <c r="BZ44" s="68" t="s">
        <v>143</v>
      </c>
      <c r="CA44" s="68" t="s">
        <v>174</v>
      </c>
      <c r="CB44" s="68" t="s">
        <v>143</v>
      </c>
      <c r="CC44" s="68" t="s">
        <v>143</v>
      </c>
      <c r="CD44" s="68" t="s">
        <v>143</v>
      </c>
      <c r="CE44" s="68" t="s">
        <v>143</v>
      </c>
      <c r="CF44" s="68">
        <v>1</v>
      </c>
      <c r="CG44" s="68">
        <v>1</v>
      </c>
      <c r="CH44" s="68"/>
      <c r="CI44" s="68"/>
      <c r="CJ44" s="68">
        <v>0</v>
      </c>
      <c r="CK44" s="68" t="s">
        <v>143</v>
      </c>
      <c r="CL44" s="68"/>
      <c r="CM44" s="68" t="s">
        <v>143</v>
      </c>
      <c r="CN44" s="68" t="s">
        <v>143</v>
      </c>
      <c r="CO44" s="68"/>
      <c r="CP44" s="68"/>
      <c r="CQ44" s="68"/>
      <c r="CR44" s="68"/>
      <c r="CS44" s="68"/>
      <c r="CT44" s="68"/>
      <c r="CU44" s="68"/>
      <c r="CV44" s="68"/>
      <c r="CW44" s="68"/>
      <c r="CX44" s="68"/>
      <c r="CY44" s="68"/>
      <c r="CZ44" s="68"/>
      <c r="DA44" s="68"/>
      <c r="DB44" s="68"/>
      <c r="DC44" s="68"/>
      <c r="DD44" s="68"/>
      <c r="DE44" s="68"/>
      <c r="DF44" s="68"/>
      <c r="DG44" s="68"/>
    </row>
    <row r="45" spans="1:111" s="72" customFormat="1" ht="12.75" x14ac:dyDescent="0.2">
      <c r="A45" s="67">
        <v>44927</v>
      </c>
      <c r="B45" s="68" t="s">
        <v>7</v>
      </c>
      <c r="C45" s="68">
        <v>44445</v>
      </c>
      <c r="D45" s="68" t="s">
        <v>626</v>
      </c>
      <c r="E45" s="68" t="s">
        <v>125</v>
      </c>
      <c r="F45" s="69">
        <v>44950</v>
      </c>
      <c r="G45" s="68" t="s">
        <v>126</v>
      </c>
      <c r="H45" s="68" t="s">
        <v>127</v>
      </c>
      <c r="I45" s="70">
        <v>240.6</v>
      </c>
      <c r="J45" s="70">
        <v>240.6</v>
      </c>
      <c r="K45" s="71">
        <f t="shared" si="0"/>
        <v>5.8891369239755188E-4</v>
      </c>
      <c r="L45" s="68" t="s">
        <v>609</v>
      </c>
      <c r="M45" s="68" t="s">
        <v>129</v>
      </c>
      <c r="N45" s="68" t="s">
        <v>130</v>
      </c>
      <c r="O45" s="68" t="s">
        <v>627</v>
      </c>
      <c r="P45" s="68" t="s">
        <v>628</v>
      </c>
      <c r="Q45" s="68" t="s">
        <v>132</v>
      </c>
      <c r="R45" s="68" t="s">
        <v>629</v>
      </c>
      <c r="S45" s="68" t="s">
        <v>630</v>
      </c>
      <c r="T45" s="68" t="s">
        <v>135</v>
      </c>
      <c r="U45" s="68" t="s">
        <v>135</v>
      </c>
      <c r="V45" s="68" t="s">
        <v>136</v>
      </c>
      <c r="W45" s="68" t="s">
        <v>137</v>
      </c>
      <c r="X45" s="68" t="s">
        <v>138</v>
      </c>
      <c r="Y45" s="68">
        <v>44950.141300810188</v>
      </c>
      <c r="Z45" s="68">
        <v>44950.140323495369</v>
      </c>
      <c r="AA45" s="68" t="s">
        <v>139</v>
      </c>
      <c r="AB45" s="68" t="s">
        <v>140</v>
      </c>
      <c r="AC45" s="68">
        <v>0</v>
      </c>
      <c r="AD45" s="68"/>
      <c r="AE45" s="68">
        <v>0</v>
      </c>
      <c r="AF45" s="68"/>
      <c r="AG45" s="68">
        <v>10023</v>
      </c>
      <c r="AH45" s="68" t="s">
        <v>141</v>
      </c>
      <c r="AI45" s="68"/>
      <c r="AJ45" s="68"/>
      <c r="AK45" s="68" t="s">
        <v>142</v>
      </c>
      <c r="AL45" s="68" t="s">
        <v>143</v>
      </c>
      <c r="AM45" s="68">
        <v>125538</v>
      </c>
      <c r="AN45" s="68" t="s">
        <v>143</v>
      </c>
      <c r="AO45" s="68" t="s">
        <v>631</v>
      </c>
      <c r="AP45" s="68" t="s">
        <v>632</v>
      </c>
      <c r="AQ45" s="68" t="s">
        <v>633</v>
      </c>
      <c r="AR45" s="68" t="s">
        <v>148</v>
      </c>
      <c r="AS45" s="68" t="s">
        <v>139</v>
      </c>
      <c r="AT45" s="68" t="s">
        <v>149</v>
      </c>
      <c r="AU45" s="68" t="s">
        <v>634</v>
      </c>
      <c r="AV45" s="68" t="s">
        <v>151</v>
      </c>
      <c r="AW45" s="68" t="s">
        <v>152</v>
      </c>
      <c r="AX45" s="68" t="s">
        <v>153</v>
      </c>
      <c r="AY45" s="68" t="s">
        <v>148</v>
      </c>
      <c r="AZ45" s="68" t="s">
        <v>139</v>
      </c>
      <c r="BA45" s="68" t="s">
        <v>154</v>
      </c>
      <c r="BB45" s="68" t="s">
        <v>155</v>
      </c>
      <c r="BC45" s="68" t="s">
        <v>156</v>
      </c>
      <c r="BD45" s="68" t="s">
        <v>157</v>
      </c>
      <c r="BE45" s="68" t="s">
        <v>484</v>
      </c>
      <c r="BF45" s="68">
        <v>44950.231689814813</v>
      </c>
      <c r="BG45" s="68">
        <v>0</v>
      </c>
      <c r="BH45" s="68" t="s">
        <v>132</v>
      </c>
      <c r="BI45" s="68" t="s">
        <v>143</v>
      </c>
      <c r="BJ45" s="68" t="s">
        <v>143</v>
      </c>
      <c r="BK45" s="68" t="s">
        <v>136</v>
      </c>
      <c r="BL45" s="68" t="s">
        <v>143</v>
      </c>
      <c r="BM45" s="68" t="s">
        <v>160</v>
      </c>
      <c r="BN45" s="68" t="s">
        <v>160</v>
      </c>
      <c r="BO45" s="68" t="s">
        <v>143</v>
      </c>
      <c r="BP45" s="68" t="s">
        <v>143</v>
      </c>
      <c r="BQ45" s="68" t="s">
        <v>635</v>
      </c>
      <c r="BR45" s="68">
        <v>250</v>
      </c>
      <c r="BS45" s="68" t="s">
        <v>162</v>
      </c>
      <c r="BT45" s="68">
        <v>2406</v>
      </c>
      <c r="BU45" s="68">
        <v>2406</v>
      </c>
      <c r="BV45" s="68" t="s">
        <v>135</v>
      </c>
      <c r="BW45" s="68" t="s">
        <v>135</v>
      </c>
      <c r="BX45" s="68" t="s">
        <v>135</v>
      </c>
      <c r="BY45" s="68" t="s">
        <v>148</v>
      </c>
      <c r="BZ45" s="68" t="s">
        <v>143</v>
      </c>
      <c r="CA45" s="68" t="s">
        <v>144</v>
      </c>
      <c r="CB45" s="68" t="s">
        <v>143</v>
      </c>
      <c r="CC45" s="68" t="s">
        <v>143</v>
      </c>
      <c r="CD45" s="68" t="s">
        <v>143</v>
      </c>
      <c r="CE45" s="68" t="s">
        <v>143</v>
      </c>
      <c r="CF45" s="68">
        <v>19165533</v>
      </c>
      <c r="CG45" s="68"/>
      <c r="CH45" s="68"/>
      <c r="CI45" s="68"/>
      <c r="CJ45" s="68">
        <v>0</v>
      </c>
      <c r="CK45" s="68" t="s">
        <v>143</v>
      </c>
      <c r="CL45" s="68"/>
      <c r="CM45" s="68" t="s">
        <v>143</v>
      </c>
      <c r="CN45" s="68" t="s">
        <v>143</v>
      </c>
      <c r="CO45" s="68"/>
      <c r="CP45" s="68"/>
      <c r="CQ45" s="68"/>
      <c r="CR45" s="68"/>
      <c r="CS45" s="68"/>
      <c r="CT45" s="68"/>
      <c r="CU45" s="68"/>
      <c r="CV45" s="68"/>
      <c r="CW45" s="68"/>
      <c r="CX45" s="68"/>
      <c r="CY45" s="68"/>
      <c r="CZ45" s="68"/>
      <c r="DA45" s="68"/>
      <c r="DB45" s="68"/>
      <c r="DC45" s="68"/>
      <c r="DD45" s="68"/>
      <c r="DE45" s="68"/>
      <c r="DF45" s="68"/>
      <c r="DG45" s="68"/>
    </row>
    <row r="46" spans="1:111" s="3" customFormat="1" ht="12.75" x14ac:dyDescent="0.2">
      <c r="A46" s="67">
        <v>44927</v>
      </c>
      <c r="B46" s="68" t="s">
        <v>14</v>
      </c>
      <c r="C46" s="68">
        <v>44458</v>
      </c>
      <c r="D46" s="68" t="s">
        <v>315</v>
      </c>
      <c r="E46" s="68" t="s">
        <v>125</v>
      </c>
      <c r="F46" s="69">
        <v>44950</v>
      </c>
      <c r="G46" s="68" t="s">
        <v>165</v>
      </c>
      <c r="H46" s="68" t="s">
        <v>166</v>
      </c>
      <c r="I46" s="70">
        <v>38</v>
      </c>
      <c r="J46" s="70">
        <v>0</v>
      </c>
      <c r="K46" s="71">
        <f t="shared" si="0"/>
        <v>9.3012137618898465E-5</v>
      </c>
      <c r="L46" s="68" t="s">
        <v>316</v>
      </c>
      <c r="M46" s="68" t="s">
        <v>317</v>
      </c>
      <c r="N46" s="68" t="s">
        <v>219</v>
      </c>
      <c r="O46" s="68" t="s">
        <v>465</v>
      </c>
      <c r="P46" s="68" t="s">
        <v>319</v>
      </c>
      <c r="Q46" s="68" t="s">
        <v>170</v>
      </c>
      <c r="R46" s="68" t="s">
        <v>636</v>
      </c>
      <c r="S46" s="68" t="s">
        <v>637</v>
      </c>
      <c r="T46" s="68" t="s">
        <v>135</v>
      </c>
      <c r="U46" s="68" t="s">
        <v>135</v>
      </c>
      <c r="V46" s="68" t="s">
        <v>136</v>
      </c>
      <c r="W46" s="68" t="s">
        <v>137</v>
      </c>
      <c r="X46" s="68" t="s">
        <v>322</v>
      </c>
      <c r="Y46" s="68">
        <v>44950.147456250001</v>
      </c>
      <c r="Z46" s="68">
        <v>44950.255904513891</v>
      </c>
      <c r="AA46" s="68" t="s">
        <v>139</v>
      </c>
      <c r="AB46" s="68" t="s">
        <v>323</v>
      </c>
      <c r="AC46" s="68">
        <v>0</v>
      </c>
      <c r="AD46" s="68"/>
      <c r="AE46" s="68">
        <v>38</v>
      </c>
      <c r="AF46" s="68"/>
      <c r="AG46" s="68">
        <v>10012</v>
      </c>
      <c r="AH46" s="68" t="s">
        <v>141</v>
      </c>
      <c r="AI46" s="68"/>
      <c r="AJ46" s="68">
        <v>38</v>
      </c>
      <c r="AK46" s="68" t="s">
        <v>207</v>
      </c>
      <c r="AL46" s="68" t="s">
        <v>143</v>
      </c>
      <c r="AM46" s="68">
        <v>38</v>
      </c>
      <c r="AN46" s="68" t="s">
        <v>174</v>
      </c>
      <c r="AO46" s="68" t="s">
        <v>324</v>
      </c>
      <c r="AP46" s="68" t="s">
        <v>325</v>
      </c>
      <c r="AQ46" s="68" t="s">
        <v>471</v>
      </c>
      <c r="AR46" s="68" t="s">
        <v>178</v>
      </c>
      <c r="AS46" s="68" t="s">
        <v>179</v>
      </c>
      <c r="AT46" s="68" t="s">
        <v>327</v>
      </c>
      <c r="AU46" s="68" t="s">
        <v>328</v>
      </c>
      <c r="AV46" s="68" t="s">
        <v>234</v>
      </c>
      <c r="AW46" s="68" t="s">
        <v>165</v>
      </c>
      <c r="AX46" s="68" t="s">
        <v>235</v>
      </c>
      <c r="AY46" s="68" t="s">
        <v>148</v>
      </c>
      <c r="AZ46" s="68" t="s">
        <v>139</v>
      </c>
      <c r="BA46" s="68" t="s">
        <v>236</v>
      </c>
      <c r="BB46" s="68" t="s">
        <v>150</v>
      </c>
      <c r="BC46" s="68" t="s">
        <v>156</v>
      </c>
      <c r="BD46" s="68" t="s">
        <v>157</v>
      </c>
      <c r="BE46" s="68" t="s">
        <v>484</v>
      </c>
      <c r="BF46" s="68">
        <v>44950.232303240744</v>
      </c>
      <c r="BG46" s="68">
        <v>0</v>
      </c>
      <c r="BH46" s="68" t="s">
        <v>143</v>
      </c>
      <c r="BI46" s="68" t="s">
        <v>638</v>
      </c>
      <c r="BJ46" s="68" t="s">
        <v>143</v>
      </c>
      <c r="BK46" s="68" t="s">
        <v>136</v>
      </c>
      <c r="BL46" s="68" t="s">
        <v>143</v>
      </c>
      <c r="BM46" s="68" t="s">
        <v>160</v>
      </c>
      <c r="BN46" s="68" t="s">
        <v>160</v>
      </c>
      <c r="BO46" s="68" t="s">
        <v>143</v>
      </c>
      <c r="BP46" s="68" t="s">
        <v>143</v>
      </c>
      <c r="BQ46" s="68" t="s">
        <v>639</v>
      </c>
      <c r="BR46" s="68">
        <v>250</v>
      </c>
      <c r="BS46" s="68" t="s">
        <v>162</v>
      </c>
      <c r="BT46" s="68">
        <v>38</v>
      </c>
      <c r="BU46" s="68">
        <v>38</v>
      </c>
      <c r="BV46" s="68" t="s">
        <v>135</v>
      </c>
      <c r="BW46" s="68" t="s">
        <v>135</v>
      </c>
      <c r="BX46" s="68" t="s">
        <v>135</v>
      </c>
      <c r="BY46" s="68" t="s">
        <v>148</v>
      </c>
      <c r="BZ46" s="68" t="s">
        <v>640</v>
      </c>
      <c r="CA46" s="68" t="s">
        <v>174</v>
      </c>
      <c r="CB46" s="68" t="s">
        <v>143</v>
      </c>
      <c r="CC46" s="68" t="s">
        <v>143</v>
      </c>
      <c r="CD46" s="68" t="s">
        <v>143</v>
      </c>
      <c r="CE46" s="68" t="s">
        <v>641</v>
      </c>
      <c r="CF46" s="68">
        <v>1</v>
      </c>
      <c r="CG46" s="68">
        <v>1</v>
      </c>
      <c r="CH46" s="68"/>
      <c r="CI46" s="68"/>
      <c r="CJ46" s="68">
        <v>0</v>
      </c>
      <c r="CK46" s="68" t="s">
        <v>143</v>
      </c>
      <c r="CL46" s="68"/>
      <c r="CM46" s="68" t="s">
        <v>143</v>
      </c>
      <c r="CN46" s="68" t="s">
        <v>143</v>
      </c>
      <c r="CO46" s="68"/>
      <c r="CP46" s="68"/>
      <c r="CQ46" s="68"/>
      <c r="CR46" s="68"/>
      <c r="CS46" s="68"/>
      <c r="CT46" s="68"/>
      <c r="CU46" s="68"/>
      <c r="CV46" s="68"/>
      <c r="CW46" s="68"/>
      <c r="CX46" s="68"/>
      <c r="CY46" s="68"/>
      <c r="CZ46" s="68"/>
      <c r="DA46" s="68"/>
      <c r="DB46" s="68"/>
      <c r="DC46" s="68"/>
      <c r="DD46" s="68"/>
      <c r="DE46" s="68"/>
      <c r="DF46" s="68"/>
      <c r="DG46" s="68"/>
    </row>
    <row r="47" spans="1:111" s="3" customFormat="1" ht="12.75" x14ac:dyDescent="0.2">
      <c r="A47" s="67">
        <v>44927</v>
      </c>
      <c r="B47" s="68" t="s">
        <v>14</v>
      </c>
      <c r="C47" s="68">
        <v>44461</v>
      </c>
      <c r="D47" s="68" t="s">
        <v>315</v>
      </c>
      <c r="E47" s="68" t="s">
        <v>279</v>
      </c>
      <c r="F47" s="69">
        <v>44951</v>
      </c>
      <c r="G47" s="68" t="s">
        <v>165</v>
      </c>
      <c r="H47" s="68" t="s">
        <v>166</v>
      </c>
      <c r="I47" s="70">
        <v>478</v>
      </c>
      <c r="J47" s="70">
        <v>478</v>
      </c>
      <c r="K47" s="71">
        <f t="shared" si="0"/>
        <v>1.1699947837324597E-3</v>
      </c>
      <c r="L47" s="68" t="s">
        <v>316</v>
      </c>
      <c r="M47" s="68" t="s">
        <v>317</v>
      </c>
      <c r="N47" s="68" t="s">
        <v>219</v>
      </c>
      <c r="O47" s="68" t="s">
        <v>243</v>
      </c>
      <c r="P47" s="68" t="s">
        <v>477</v>
      </c>
      <c r="Q47" s="68" t="s">
        <v>170</v>
      </c>
      <c r="R47" s="68" t="s">
        <v>642</v>
      </c>
      <c r="S47" s="68" t="s">
        <v>643</v>
      </c>
      <c r="T47" s="68" t="s">
        <v>135</v>
      </c>
      <c r="U47" s="68" t="s">
        <v>135</v>
      </c>
      <c r="V47" s="68" t="s">
        <v>136</v>
      </c>
      <c r="W47" s="68" t="s">
        <v>137</v>
      </c>
      <c r="X47" s="68" t="s">
        <v>322</v>
      </c>
      <c r="Y47" s="68">
        <v>44950.150405439817</v>
      </c>
      <c r="Z47" s="68">
        <v>44950.150231828702</v>
      </c>
      <c r="AA47" s="68" t="s">
        <v>139</v>
      </c>
      <c r="AB47" s="68" t="s">
        <v>323</v>
      </c>
      <c r="AC47" s="68">
        <v>0</v>
      </c>
      <c r="AD47" s="68"/>
      <c r="AE47" s="68">
        <v>478</v>
      </c>
      <c r="AF47" s="68"/>
      <c r="AG47" s="68">
        <v>10012</v>
      </c>
      <c r="AH47" s="68" t="s">
        <v>141</v>
      </c>
      <c r="AI47" s="68"/>
      <c r="AJ47" s="68">
        <v>478</v>
      </c>
      <c r="AK47" s="68" t="s">
        <v>207</v>
      </c>
      <c r="AL47" s="68" t="s">
        <v>143</v>
      </c>
      <c r="AM47" s="68">
        <v>478</v>
      </c>
      <c r="AN47" s="68" t="s">
        <v>174</v>
      </c>
      <c r="AO47" s="68" t="s">
        <v>247</v>
      </c>
      <c r="AP47" s="68" t="s">
        <v>248</v>
      </c>
      <c r="AQ47" s="68" t="s">
        <v>249</v>
      </c>
      <c r="AR47" s="68" t="s">
        <v>250</v>
      </c>
      <c r="AS47" s="68" t="s">
        <v>179</v>
      </c>
      <c r="AT47" s="68" t="s">
        <v>251</v>
      </c>
      <c r="AU47" s="68" t="s">
        <v>252</v>
      </c>
      <c r="AV47" s="68" t="s">
        <v>234</v>
      </c>
      <c r="AW47" s="68" t="s">
        <v>165</v>
      </c>
      <c r="AX47" s="68" t="s">
        <v>235</v>
      </c>
      <c r="AY47" s="68" t="s">
        <v>148</v>
      </c>
      <c r="AZ47" s="68" t="s">
        <v>139</v>
      </c>
      <c r="BA47" s="68" t="s">
        <v>236</v>
      </c>
      <c r="BB47" s="68" t="s">
        <v>150</v>
      </c>
      <c r="BC47" s="68" t="s">
        <v>156</v>
      </c>
      <c r="BD47" s="68" t="s">
        <v>157</v>
      </c>
      <c r="BE47" s="68" t="s">
        <v>303</v>
      </c>
      <c r="BF47" s="68">
        <v>44950.278738425928</v>
      </c>
      <c r="BG47" s="68">
        <v>0</v>
      </c>
      <c r="BH47" s="68" t="s">
        <v>170</v>
      </c>
      <c r="BI47" s="68" t="s">
        <v>143</v>
      </c>
      <c r="BJ47" s="68" t="s">
        <v>143</v>
      </c>
      <c r="BK47" s="68" t="s">
        <v>136</v>
      </c>
      <c r="BL47" s="68" t="s">
        <v>143</v>
      </c>
      <c r="BM47" s="68" t="s">
        <v>160</v>
      </c>
      <c r="BN47" s="68" t="s">
        <v>160</v>
      </c>
      <c r="BO47" s="68" t="s">
        <v>143</v>
      </c>
      <c r="BP47" s="68" t="s">
        <v>143</v>
      </c>
      <c r="BQ47" s="68" t="s">
        <v>644</v>
      </c>
      <c r="BR47" s="68">
        <v>500</v>
      </c>
      <c r="BS47" s="68" t="s">
        <v>241</v>
      </c>
      <c r="BT47" s="68">
        <v>478</v>
      </c>
      <c r="BU47" s="68">
        <v>478</v>
      </c>
      <c r="BV47" s="68" t="s">
        <v>135</v>
      </c>
      <c r="BW47" s="68" t="s">
        <v>135</v>
      </c>
      <c r="BX47" s="68" t="s">
        <v>135</v>
      </c>
      <c r="BY47" s="68" t="s">
        <v>148</v>
      </c>
      <c r="BZ47" s="68" t="s">
        <v>645</v>
      </c>
      <c r="CA47" s="68" t="s">
        <v>174</v>
      </c>
      <c r="CB47" s="68" t="s">
        <v>143</v>
      </c>
      <c r="CC47" s="68" t="s">
        <v>143</v>
      </c>
      <c r="CD47" s="68" t="s">
        <v>143</v>
      </c>
      <c r="CE47" s="68" t="s">
        <v>646</v>
      </c>
      <c r="CF47" s="68">
        <v>1</v>
      </c>
      <c r="CG47" s="68">
        <v>1</v>
      </c>
      <c r="CH47" s="68"/>
      <c r="CI47" s="68"/>
      <c r="CJ47" s="68">
        <v>0</v>
      </c>
      <c r="CK47" s="68" t="s">
        <v>143</v>
      </c>
      <c r="CL47" s="68"/>
      <c r="CM47" s="68" t="s">
        <v>143</v>
      </c>
      <c r="CN47" s="68" t="s">
        <v>143</v>
      </c>
      <c r="CO47" s="68"/>
      <c r="CP47" s="68"/>
      <c r="CQ47" s="68"/>
      <c r="CR47" s="68"/>
      <c r="CS47" s="68"/>
      <c r="CT47" s="68"/>
      <c r="CU47" s="68"/>
      <c r="CV47" s="68"/>
      <c r="CW47" s="68"/>
      <c r="CX47" s="68"/>
      <c r="CY47" s="68"/>
      <c r="CZ47" s="68"/>
      <c r="DA47" s="68"/>
      <c r="DB47" s="68"/>
      <c r="DC47" s="68"/>
      <c r="DD47" s="68"/>
      <c r="DE47" s="68"/>
      <c r="DF47" s="68"/>
      <c r="DG47" s="68"/>
    </row>
    <row r="48" spans="1:111" s="3" customFormat="1" ht="12.75" x14ac:dyDescent="0.2">
      <c r="A48" s="67">
        <v>44927</v>
      </c>
      <c r="B48" s="68" t="s">
        <v>14</v>
      </c>
      <c r="C48" s="68">
        <v>44531</v>
      </c>
      <c r="D48" s="68" t="s">
        <v>315</v>
      </c>
      <c r="E48" s="68" t="s">
        <v>190</v>
      </c>
      <c r="F48" s="69">
        <v>44951</v>
      </c>
      <c r="G48" s="68" t="s">
        <v>165</v>
      </c>
      <c r="H48" s="68" t="s">
        <v>166</v>
      </c>
      <c r="I48" s="70">
        <v>35</v>
      </c>
      <c r="J48" s="70">
        <v>35</v>
      </c>
      <c r="K48" s="71">
        <f t="shared" si="0"/>
        <v>8.5669074122669641E-5</v>
      </c>
      <c r="L48" s="68" t="s">
        <v>316</v>
      </c>
      <c r="M48" s="68" t="s">
        <v>317</v>
      </c>
      <c r="N48" s="68" t="s">
        <v>219</v>
      </c>
      <c r="O48" s="68" t="s">
        <v>647</v>
      </c>
      <c r="P48" s="68" t="s">
        <v>319</v>
      </c>
      <c r="Q48" s="68" t="s">
        <v>170</v>
      </c>
      <c r="R48" s="68" t="s">
        <v>648</v>
      </c>
      <c r="S48" s="68" t="s">
        <v>649</v>
      </c>
      <c r="T48" s="68" t="s">
        <v>135</v>
      </c>
      <c r="U48" s="68" t="s">
        <v>135</v>
      </c>
      <c r="V48" s="68" t="s">
        <v>136</v>
      </c>
      <c r="W48" s="68" t="s">
        <v>137</v>
      </c>
      <c r="X48" s="68" t="s">
        <v>322</v>
      </c>
      <c r="Y48" s="68">
        <v>44950.243322337963</v>
      </c>
      <c r="Z48" s="68">
        <v>44950.242647569445</v>
      </c>
      <c r="AA48" s="68" t="s">
        <v>139</v>
      </c>
      <c r="AB48" s="68" t="s">
        <v>323</v>
      </c>
      <c r="AC48" s="68">
        <v>0</v>
      </c>
      <c r="AD48" s="68"/>
      <c r="AE48" s="68">
        <v>35</v>
      </c>
      <c r="AF48" s="68"/>
      <c r="AG48" s="68">
        <v>10012</v>
      </c>
      <c r="AH48" s="68" t="s">
        <v>141</v>
      </c>
      <c r="AI48" s="68"/>
      <c r="AJ48" s="68">
        <v>35</v>
      </c>
      <c r="AK48" s="68" t="s">
        <v>207</v>
      </c>
      <c r="AL48" s="68" t="s">
        <v>143</v>
      </c>
      <c r="AM48" s="68">
        <v>35</v>
      </c>
      <c r="AN48" s="68" t="s">
        <v>174</v>
      </c>
      <c r="AO48" s="68" t="s">
        <v>650</v>
      </c>
      <c r="AP48" s="68" t="s">
        <v>568</v>
      </c>
      <c r="AQ48" s="68" t="s">
        <v>651</v>
      </c>
      <c r="AR48" s="68" t="s">
        <v>570</v>
      </c>
      <c r="AS48" s="68" t="s">
        <v>231</v>
      </c>
      <c r="AT48" s="68" t="s">
        <v>652</v>
      </c>
      <c r="AU48" s="68" t="s">
        <v>572</v>
      </c>
      <c r="AV48" s="68" t="s">
        <v>234</v>
      </c>
      <c r="AW48" s="68" t="s">
        <v>165</v>
      </c>
      <c r="AX48" s="68" t="s">
        <v>235</v>
      </c>
      <c r="AY48" s="68" t="s">
        <v>148</v>
      </c>
      <c r="AZ48" s="68" t="s">
        <v>139</v>
      </c>
      <c r="BA48" s="68" t="s">
        <v>236</v>
      </c>
      <c r="BB48" s="68" t="s">
        <v>150</v>
      </c>
      <c r="BC48" s="68" t="s">
        <v>156</v>
      </c>
      <c r="BD48" s="68" t="s">
        <v>157</v>
      </c>
      <c r="BE48" s="68" t="s">
        <v>484</v>
      </c>
      <c r="BF48" s="68">
        <v>44953.07199074074</v>
      </c>
      <c r="BG48" s="68">
        <v>0</v>
      </c>
      <c r="BH48" s="68" t="s">
        <v>170</v>
      </c>
      <c r="BI48" s="68" t="s">
        <v>143</v>
      </c>
      <c r="BJ48" s="68" t="s">
        <v>143</v>
      </c>
      <c r="BK48" s="68" t="s">
        <v>136</v>
      </c>
      <c r="BL48" s="68" t="s">
        <v>143</v>
      </c>
      <c r="BM48" s="68" t="s">
        <v>160</v>
      </c>
      <c r="BN48" s="68" t="s">
        <v>160</v>
      </c>
      <c r="BO48" s="68" t="s">
        <v>143</v>
      </c>
      <c r="BP48" s="68" t="s">
        <v>143</v>
      </c>
      <c r="BQ48" s="68" t="s">
        <v>473</v>
      </c>
      <c r="BR48" s="68">
        <v>250</v>
      </c>
      <c r="BS48" s="68" t="s">
        <v>162</v>
      </c>
      <c r="BT48" s="68">
        <v>35</v>
      </c>
      <c r="BU48" s="68">
        <v>35</v>
      </c>
      <c r="BV48" s="68" t="s">
        <v>135</v>
      </c>
      <c r="BW48" s="68" t="s">
        <v>135</v>
      </c>
      <c r="BX48" s="68" t="s">
        <v>135</v>
      </c>
      <c r="BY48" s="68" t="s">
        <v>148</v>
      </c>
      <c r="BZ48" s="68" t="s">
        <v>653</v>
      </c>
      <c r="CA48" s="68" t="s">
        <v>174</v>
      </c>
      <c r="CB48" s="68" t="s">
        <v>143</v>
      </c>
      <c r="CC48" s="68" t="s">
        <v>143</v>
      </c>
      <c r="CD48" s="68" t="s">
        <v>143</v>
      </c>
      <c r="CE48" s="68" t="s">
        <v>654</v>
      </c>
      <c r="CF48" s="68">
        <v>1</v>
      </c>
      <c r="CG48" s="68">
        <v>1</v>
      </c>
      <c r="CH48" s="68"/>
      <c r="CI48" s="68"/>
      <c r="CJ48" s="68">
        <v>0</v>
      </c>
      <c r="CK48" s="68" t="s">
        <v>143</v>
      </c>
      <c r="CL48" s="68"/>
      <c r="CM48" s="68" t="s">
        <v>143</v>
      </c>
      <c r="CN48" s="68" t="s">
        <v>143</v>
      </c>
      <c r="CO48" s="68"/>
      <c r="CP48" s="68"/>
      <c r="CQ48" s="68"/>
      <c r="CR48" s="68"/>
      <c r="CS48" s="68"/>
      <c r="CT48" s="68"/>
      <c r="CU48" s="68"/>
      <c r="CV48" s="68"/>
      <c r="CW48" s="68"/>
      <c r="CX48" s="68"/>
      <c r="CY48" s="68"/>
      <c r="CZ48" s="68"/>
      <c r="DA48" s="68"/>
      <c r="DB48" s="68"/>
      <c r="DC48" s="68"/>
      <c r="DD48" s="68"/>
      <c r="DE48" s="68"/>
      <c r="DF48" s="68"/>
      <c r="DG48" s="68"/>
    </row>
    <row r="49" spans="1:111" s="3" customFormat="1" ht="12.75" x14ac:dyDescent="0.2">
      <c r="A49" s="67">
        <v>44927</v>
      </c>
      <c r="B49" s="68" t="s">
        <v>7</v>
      </c>
      <c r="C49" s="68">
        <v>44532</v>
      </c>
      <c r="D49" s="68" t="s">
        <v>626</v>
      </c>
      <c r="E49" s="68" t="s">
        <v>190</v>
      </c>
      <c r="F49" s="69">
        <v>44950</v>
      </c>
      <c r="G49" s="68" t="s">
        <v>165</v>
      </c>
      <c r="H49" s="68" t="s">
        <v>127</v>
      </c>
      <c r="I49" s="70">
        <v>459.97</v>
      </c>
      <c r="J49" s="70">
        <v>459.97</v>
      </c>
      <c r="K49" s="71">
        <f t="shared" si="0"/>
        <v>1.1258629721201245E-3</v>
      </c>
      <c r="L49" s="68" t="s">
        <v>609</v>
      </c>
      <c r="M49" s="68" t="s">
        <v>129</v>
      </c>
      <c r="N49" s="68" t="s">
        <v>655</v>
      </c>
      <c r="O49" s="68" t="s">
        <v>131</v>
      </c>
      <c r="P49" s="68" t="s">
        <v>628</v>
      </c>
      <c r="Q49" s="68" t="s">
        <v>132</v>
      </c>
      <c r="R49" s="68" t="s">
        <v>656</v>
      </c>
      <c r="S49" s="68" t="s">
        <v>657</v>
      </c>
      <c r="T49" s="68" t="s">
        <v>135</v>
      </c>
      <c r="U49" s="68" t="s">
        <v>135</v>
      </c>
      <c r="V49" s="68" t="s">
        <v>136</v>
      </c>
      <c r="W49" s="68" t="s">
        <v>137</v>
      </c>
      <c r="X49" s="68" t="s">
        <v>138</v>
      </c>
      <c r="Y49" s="68">
        <v>44950.251083564814</v>
      </c>
      <c r="Z49" s="68">
        <v>44950.251013194444</v>
      </c>
      <c r="AA49" s="68" t="s">
        <v>139</v>
      </c>
      <c r="AB49" s="68" t="s">
        <v>140</v>
      </c>
      <c r="AC49" s="68">
        <v>0</v>
      </c>
      <c r="AD49" s="68"/>
      <c r="AE49" s="68">
        <v>0</v>
      </c>
      <c r="AF49" s="68"/>
      <c r="AG49" s="68">
        <v>10012</v>
      </c>
      <c r="AH49" s="68" t="s">
        <v>141</v>
      </c>
      <c r="AI49" s="68"/>
      <c r="AJ49" s="68"/>
      <c r="AK49" s="68" t="s">
        <v>142</v>
      </c>
      <c r="AL49" s="68" t="s">
        <v>143</v>
      </c>
      <c r="AM49" s="68">
        <v>2400</v>
      </c>
      <c r="AN49" s="68" t="s">
        <v>143</v>
      </c>
      <c r="AO49" s="68" t="s">
        <v>145</v>
      </c>
      <c r="AP49" s="68" t="s">
        <v>146</v>
      </c>
      <c r="AQ49" s="68" t="s">
        <v>147</v>
      </c>
      <c r="AR49" s="68" t="s">
        <v>148</v>
      </c>
      <c r="AS49" s="68" t="s">
        <v>139</v>
      </c>
      <c r="AT49" s="68" t="s">
        <v>149</v>
      </c>
      <c r="AU49" s="68" t="s">
        <v>150</v>
      </c>
      <c r="AV49" s="68" t="s">
        <v>658</v>
      </c>
      <c r="AW49" s="68" t="s">
        <v>658</v>
      </c>
      <c r="AX49" s="68" t="s">
        <v>309</v>
      </c>
      <c r="AY49" s="68" t="s">
        <v>148</v>
      </c>
      <c r="AZ49" s="68" t="s">
        <v>139</v>
      </c>
      <c r="BA49" s="68" t="s">
        <v>508</v>
      </c>
      <c r="BB49" s="68" t="s">
        <v>311</v>
      </c>
      <c r="BC49" s="68" t="s">
        <v>156</v>
      </c>
      <c r="BD49" s="68" t="s">
        <v>157</v>
      </c>
      <c r="BE49" s="68" t="s">
        <v>303</v>
      </c>
      <c r="BF49" s="68">
        <v>44951.074490740742</v>
      </c>
      <c r="BG49" s="68">
        <v>0</v>
      </c>
      <c r="BH49" s="68" t="s">
        <v>143</v>
      </c>
      <c r="BI49" s="68" t="s">
        <v>143</v>
      </c>
      <c r="BJ49" s="68" t="s">
        <v>143</v>
      </c>
      <c r="BK49" s="68" t="s">
        <v>136</v>
      </c>
      <c r="BL49" s="68" t="s">
        <v>143</v>
      </c>
      <c r="BM49" s="68" t="s">
        <v>160</v>
      </c>
      <c r="BN49" s="68" t="s">
        <v>160</v>
      </c>
      <c r="BO49" s="68" t="s">
        <v>143</v>
      </c>
      <c r="BP49" s="68" t="s">
        <v>143</v>
      </c>
      <c r="BQ49" s="68" t="s">
        <v>659</v>
      </c>
      <c r="BR49" s="68">
        <v>500</v>
      </c>
      <c r="BS49" s="68" t="s">
        <v>241</v>
      </c>
      <c r="BT49" s="68">
        <v>45997</v>
      </c>
      <c r="BU49" s="68">
        <v>45997</v>
      </c>
      <c r="BV49" s="68" t="s">
        <v>135</v>
      </c>
      <c r="BW49" s="68" t="s">
        <v>135</v>
      </c>
      <c r="BX49" s="68" t="s">
        <v>135</v>
      </c>
      <c r="BY49" s="68" t="s">
        <v>148</v>
      </c>
      <c r="BZ49" s="68" t="s">
        <v>143</v>
      </c>
      <c r="CA49" s="68" t="s">
        <v>144</v>
      </c>
      <c r="CB49" s="68" t="s">
        <v>143</v>
      </c>
      <c r="CC49" s="68" t="s">
        <v>143</v>
      </c>
      <c r="CD49" s="68" t="s">
        <v>143</v>
      </c>
      <c r="CE49" s="68" t="s">
        <v>143</v>
      </c>
      <c r="CF49" s="68">
        <v>19165533</v>
      </c>
      <c r="CG49" s="68"/>
      <c r="CH49" s="68"/>
      <c r="CI49" s="68"/>
      <c r="CJ49" s="68">
        <v>0</v>
      </c>
      <c r="CK49" s="68" t="s">
        <v>143</v>
      </c>
      <c r="CL49" s="68"/>
      <c r="CM49" s="68" t="s">
        <v>143</v>
      </c>
      <c r="CN49" s="68" t="s">
        <v>143</v>
      </c>
      <c r="CO49" s="68"/>
      <c r="CP49" s="68"/>
      <c r="CQ49" s="68"/>
      <c r="CR49" s="68"/>
      <c r="CS49" s="68"/>
      <c r="CT49" s="68"/>
      <c r="CU49" s="68"/>
      <c r="CV49" s="68"/>
      <c r="CW49" s="68"/>
      <c r="CX49" s="68"/>
      <c r="CY49" s="68"/>
      <c r="CZ49" s="68"/>
      <c r="DA49" s="68"/>
      <c r="DB49" s="68"/>
      <c r="DC49" s="68"/>
      <c r="DD49" s="68"/>
      <c r="DE49" s="68"/>
      <c r="DF49" s="68"/>
      <c r="DG49" s="68"/>
    </row>
    <row r="50" spans="1:111" s="3" customFormat="1" ht="12.75" x14ac:dyDescent="0.2">
      <c r="A50" s="67">
        <v>44927</v>
      </c>
      <c r="B50" s="68" t="s">
        <v>16</v>
      </c>
      <c r="C50" s="68">
        <v>44560</v>
      </c>
      <c r="D50" s="68" t="s">
        <v>518</v>
      </c>
      <c r="E50" s="68" t="s">
        <v>125</v>
      </c>
      <c r="F50" s="69">
        <v>44951</v>
      </c>
      <c r="G50" s="68" t="s">
        <v>257</v>
      </c>
      <c r="H50" s="68" t="s">
        <v>166</v>
      </c>
      <c r="I50" s="70">
        <v>2000</v>
      </c>
      <c r="J50" s="70">
        <v>2000</v>
      </c>
      <c r="K50" s="71">
        <f t="shared" si="0"/>
        <v>4.8953756641525511E-3</v>
      </c>
      <c r="L50" s="68" t="s">
        <v>519</v>
      </c>
      <c r="M50" s="68" t="s">
        <v>129</v>
      </c>
      <c r="N50" s="68" t="s">
        <v>259</v>
      </c>
      <c r="O50" s="68" t="s">
        <v>260</v>
      </c>
      <c r="P50" s="68" t="s">
        <v>520</v>
      </c>
      <c r="Q50" s="68" t="s">
        <v>262</v>
      </c>
      <c r="R50" s="68" t="s">
        <v>143</v>
      </c>
      <c r="S50" s="68" t="s">
        <v>437</v>
      </c>
      <c r="T50" s="68" t="s">
        <v>135</v>
      </c>
      <c r="U50" s="68" t="s">
        <v>135</v>
      </c>
      <c r="V50" s="68" t="s">
        <v>136</v>
      </c>
      <c r="W50" s="68" t="s">
        <v>137</v>
      </c>
      <c r="X50" s="68" t="s">
        <v>264</v>
      </c>
      <c r="Y50" s="68">
        <v>44957.107635416665</v>
      </c>
      <c r="Z50" s="68">
        <v>44957.10531979167</v>
      </c>
      <c r="AA50" s="68" t="s">
        <v>139</v>
      </c>
      <c r="AB50" s="68" t="s">
        <v>140</v>
      </c>
      <c r="AC50" s="68">
        <v>0</v>
      </c>
      <c r="AD50" s="68"/>
      <c r="AE50" s="68">
        <v>0</v>
      </c>
      <c r="AF50" s="68">
        <v>44950</v>
      </c>
      <c r="AG50" s="68">
        <v>10010</v>
      </c>
      <c r="AH50" s="68" t="s">
        <v>265</v>
      </c>
      <c r="AI50" s="68"/>
      <c r="AJ50" s="68"/>
      <c r="AK50" s="68" t="s">
        <v>142</v>
      </c>
      <c r="AL50" s="68" t="s">
        <v>143</v>
      </c>
      <c r="AM50" s="68">
        <v>2000</v>
      </c>
      <c r="AN50" s="68" t="s">
        <v>143</v>
      </c>
      <c r="AO50" s="68" t="s">
        <v>266</v>
      </c>
      <c r="AP50" s="68" t="s">
        <v>267</v>
      </c>
      <c r="AQ50" s="68" t="s">
        <v>268</v>
      </c>
      <c r="AR50" s="68" t="s">
        <v>269</v>
      </c>
      <c r="AS50" s="68" t="s">
        <v>179</v>
      </c>
      <c r="AT50" s="68" t="s">
        <v>270</v>
      </c>
      <c r="AU50" s="68" t="s">
        <v>271</v>
      </c>
      <c r="AV50" s="68" t="s">
        <v>272</v>
      </c>
      <c r="AW50" s="68" t="s">
        <v>273</v>
      </c>
      <c r="AX50" s="68" t="s">
        <v>274</v>
      </c>
      <c r="AY50" s="68" t="s">
        <v>148</v>
      </c>
      <c r="AZ50" s="68" t="s">
        <v>139</v>
      </c>
      <c r="BA50" s="68" t="s">
        <v>154</v>
      </c>
      <c r="BB50" s="68" t="s">
        <v>275</v>
      </c>
      <c r="BC50" s="68" t="s">
        <v>156</v>
      </c>
      <c r="BD50" s="68" t="s">
        <v>276</v>
      </c>
      <c r="BE50" s="68" t="s">
        <v>143</v>
      </c>
      <c r="BF50" s="68"/>
      <c r="BG50" s="68">
        <v>0</v>
      </c>
      <c r="BH50" s="68" t="s">
        <v>262</v>
      </c>
      <c r="BI50" s="68" t="s">
        <v>143</v>
      </c>
      <c r="BJ50" s="68" t="s">
        <v>143</v>
      </c>
      <c r="BK50" s="68" t="s">
        <v>136</v>
      </c>
      <c r="BL50" s="68" t="s">
        <v>143</v>
      </c>
      <c r="BM50" s="68" t="s">
        <v>200</v>
      </c>
      <c r="BN50" s="68" t="s">
        <v>200</v>
      </c>
      <c r="BO50" s="68" t="s">
        <v>143</v>
      </c>
      <c r="BP50" s="68" t="s">
        <v>143</v>
      </c>
      <c r="BQ50" s="68" t="s">
        <v>143</v>
      </c>
      <c r="BR50" s="68">
        <v>0</v>
      </c>
      <c r="BS50" s="68" t="s">
        <v>277</v>
      </c>
      <c r="BT50" s="68">
        <v>2000</v>
      </c>
      <c r="BU50" s="68">
        <v>2000</v>
      </c>
      <c r="BV50" s="68" t="s">
        <v>135</v>
      </c>
      <c r="BW50" s="68" t="s">
        <v>135</v>
      </c>
      <c r="BX50" s="68" t="s">
        <v>135</v>
      </c>
      <c r="BY50" s="68" t="s">
        <v>148</v>
      </c>
      <c r="BZ50" s="68" t="s">
        <v>143</v>
      </c>
      <c r="CA50" s="68" t="s">
        <v>174</v>
      </c>
      <c r="CB50" s="68" t="s">
        <v>143</v>
      </c>
      <c r="CC50" s="68" t="s">
        <v>143</v>
      </c>
      <c r="CD50" s="68" t="s">
        <v>143</v>
      </c>
      <c r="CE50" s="68" t="s">
        <v>660</v>
      </c>
      <c r="CF50" s="68">
        <v>1</v>
      </c>
      <c r="CG50" s="68"/>
      <c r="CH50" s="68"/>
      <c r="CI50" s="68"/>
      <c r="CJ50" s="68">
        <v>0</v>
      </c>
      <c r="CK50" s="68" t="s">
        <v>143</v>
      </c>
      <c r="CL50" s="68"/>
      <c r="CM50" s="68" t="s">
        <v>143</v>
      </c>
      <c r="CN50" s="68" t="s">
        <v>143</v>
      </c>
      <c r="CO50" s="68"/>
      <c r="CP50" s="68"/>
      <c r="CQ50" s="68"/>
      <c r="CR50" s="68"/>
      <c r="CS50" s="68"/>
      <c r="CT50" s="68"/>
      <c r="CU50" s="68"/>
      <c r="CV50" s="68"/>
      <c r="CW50" s="68"/>
      <c r="CX50" s="68"/>
      <c r="CY50" s="68"/>
      <c r="CZ50" s="68"/>
      <c r="DA50" s="68"/>
      <c r="DB50" s="68"/>
      <c r="DC50" s="68"/>
      <c r="DD50" s="68"/>
      <c r="DE50" s="68"/>
      <c r="DF50" s="68"/>
      <c r="DG50" s="68"/>
    </row>
    <row r="51" spans="1:111" s="3" customFormat="1" ht="12.75" x14ac:dyDescent="0.2">
      <c r="A51" s="67">
        <v>44927</v>
      </c>
      <c r="B51" s="68" t="s">
        <v>11</v>
      </c>
      <c r="C51" s="68">
        <v>44821</v>
      </c>
      <c r="D51" s="68" t="s">
        <v>256</v>
      </c>
      <c r="E51" s="68" t="s">
        <v>164</v>
      </c>
      <c r="F51" s="69">
        <v>44951</v>
      </c>
      <c r="G51" s="68" t="s">
        <v>165</v>
      </c>
      <c r="H51" s="68" t="s">
        <v>166</v>
      </c>
      <c r="I51" s="70">
        <v>172.81</v>
      </c>
      <c r="J51" s="70">
        <v>172.81</v>
      </c>
      <c r="K51" s="71">
        <f t="shared" si="0"/>
        <v>4.2298493426110115E-4</v>
      </c>
      <c r="L51" s="68" t="s">
        <v>258</v>
      </c>
      <c r="M51" s="68" t="s">
        <v>129</v>
      </c>
      <c r="N51" s="68" t="s">
        <v>661</v>
      </c>
      <c r="O51" s="68" t="s">
        <v>662</v>
      </c>
      <c r="P51" s="68" t="s">
        <v>256</v>
      </c>
      <c r="Q51" s="68" t="s">
        <v>663</v>
      </c>
      <c r="R51" s="68" t="s">
        <v>664</v>
      </c>
      <c r="S51" s="68" t="s">
        <v>665</v>
      </c>
      <c r="T51" s="68" t="s">
        <v>135</v>
      </c>
      <c r="U51" s="68" t="s">
        <v>135</v>
      </c>
      <c r="V51" s="68" t="s">
        <v>136</v>
      </c>
      <c r="W51" s="68" t="s">
        <v>137</v>
      </c>
      <c r="X51" s="68" t="s">
        <v>138</v>
      </c>
      <c r="Y51" s="68">
        <v>44951.374053125001</v>
      </c>
      <c r="Z51" s="68">
        <v>44951.374024074074</v>
      </c>
      <c r="AA51" s="68" t="s">
        <v>139</v>
      </c>
      <c r="AB51" s="68" t="s">
        <v>140</v>
      </c>
      <c r="AC51" s="68">
        <v>0</v>
      </c>
      <c r="AD51" s="68"/>
      <c r="AE51" s="68">
        <v>0</v>
      </c>
      <c r="AF51" s="68"/>
      <c r="AG51" s="68">
        <v>10012</v>
      </c>
      <c r="AH51" s="68" t="s">
        <v>141</v>
      </c>
      <c r="AI51" s="68"/>
      <c r="AJ51" s="68"/>
      <c r="AK51" s="68" t="s">
        <v>142</v>
      </c>
      <c r="AL51" s="68" t="s">
        <v>143</v>
      </c>
      <c r="AM51" s="68">
        <v>90168</v>
      </c>
      <c r="AN51" s="68" t="s">
        <v>143</v>
      </c>
      <c r="AO51" s="68" t="s">
        <v>666</v>
      </c>
      <c r="AP51" s="68" t="s">
        <v>666</v>
      </c>
      <c r="AQ51" s="68" t="s">
        <v>309</v>
      </c>
      <c r="AR51" s="68" t="s">
        <v>148</v>
      </c>
      <c r="AS51" s="68" t="s">
        <v>139</v>
      </c>
      <c r="AT51" s="68" t="s">
        <v>667</v>
      </c>
      <c r="AU51" s="68" t="s">
        <v>311</v>
      </c>
      <c r="AV51" s="68" t="s">
        <v>668</v>
      </c>
      <c r="AW51" s="68" t="s">
        <v>668</v>
      </c>
      <c r="AX51" s="68" t="s">
        <v>309</v>
      </c>
      <c r="AY51" s="68" t="s">
        <v>148</v>
      </c>
      <c r="AZ51" s="68" t="s">
        <v>139</v>
      </c>
      <c r="BA51" s="68" t="s">
        <v>149</v>
      </c>
      <c r="BB51" s="68" t="s">
        <v>311</v>
      </c>
      <c r="BC51" s="68" t="s">
        <v>156</v>
      </c>
      <c r="BD51" s="68" t="s">
        <v>157</v>
      </c>
      <c r="BE51" s="68" t="s">
        <v>484</v>
      </c>
      <c r="BF51" s="68">
        <v>44952.484432870369</v>
      </c>
      <c r="BG51" s="68">
        <v>0</v>
      </c>
      <c r="BH51" s="68" t="s">
        <v>663</v>
      </c>
      <c r="BI51" s="68" t="s">
        <v>143</v>
      </c>
      <c r="BJ51" s="68" t="s">
        <v>143</v>
      </c>
      <c r="BK51" s="68" t="s">
        <v>136</v>
      </c>
      <c r="BL51" s="68" t="s">
        <v>143</v>
      </c>
      <c r="BM51" s="68" t="s">
        <v>160</v>
      </c>
      <c r="BN51" s="68" t="s">
        <v>160</v>
      </c>
      <c r="BO51" s="68" t="s">
        <v>143</v>
      </c>
      <c r="BP51" s="68" t="s">
        <v>143</v>
      </c>
      <c r="BQ51" s="68" t="s">
        <v>669</v>
      </c>
      <c r="BR51" s="68">
        <v>250</v>
      </c>
      <c r="BS51" s="68" t="s">
        <v>162</v>
      </c>
      <c r="BT51" s="68">
        <v>17281</v>
      </c>
      <c r="BU51" s="68">
        <v>17281</v>
      </c>
      <c r="BV51" s="68" t="s">
        <v>135</v>
      </c>
      <c r="BW51" s="68" t="s">
        <v>135</v>
      </c>
      <c r="BX51" s="68" t="s">
        <v>135</v>
      </c>
      <c r="BY51" s="68" t="s">
        <v>148</v>
      </c>
      <c r="BZ51" s="68" t="s">
        <v>143</v>
      </c>
      <c r="CA51" s="68" t="s">
        <v>144</v>
      </c>
      <c r="CB51" s="68" t="s">
        <v>143</v>
      </c>
      <c r="CC51" s="68" t="s">
        <v>143</v>
      </c>
      <c r="CD51" s="68" t="s">
        <v>143</v>
      </c>
      <c r="CE51" s="68" t="s">
        <v>143</v>
      </c>
      <c r="CF51" s="68">
        <v>19165533</v>
      </c>
      <c r="CG51" s="68"/>
      <c r="CH51" s="68"/>
      <c r="CI51" s="68"/>
      <c r="CJ51" s="68">
        <v>0</v>
      </c>
      <c r="CK51" s="68" t="s">
        <v>143</v>
      </c>
      <c r="CL51" s="68"/>
      <c r="CM51" s="68" t="s">
        <v>143</v>
      </c>
      <c r="CN51" s="68" t="s">
        <v>143</v>
      </c>
      <c r="CO51" s="68"/>
      <c r="CP51" s="68"/>
      <c r="CQ51" s="68"/>
      <c r="CR51" s="68"/>
      <c r="CS51" s="68"/>
      <c r="CT51" s="68"/>
      <c r="CU51" s="68"/>
      <c r="CV51" s="68"/>
      <c r="CW51" s="68"/>
      <c r="CX51" s="68"/>
      <c r="CY51" s="68"/>
      <c r="CZ51" s="68"/>
      <c r="DA51" s="68"/>
      <c r="DB51" s="68"/>
      <c r="DC51" s="68"/>
      <c r="DD51" s="68"/>
      <c r="DE51" s="68"/>
      <c r="DF51" s="68"/>
      <c r="DG51" s="68"/>
    </row>
    <row r="52" spans="1:111" s="3" customFormat="1" ht="12.75" x14ac:dyDescent="0.2">
      <c r="A52" s="67">
        <v>44927</v>
      </c>
      <c r="B52" s="68" t="s">
        <v>14</v>
      </c>
      <c r="C52" s="68">
        <v>44827</v>
      </c>
      <c r="D52" s="68" t="s">
        <v>670</v>
      </c>
      <c r="E52" s="68" t="s">
        <v>164</v>
      </c>
      <c r="F52" s="69">
        <v>44951</v>
      </c>
      <c r="G52" s="68" t="s">
        <v>165</v>
      </c>
      <c r="H52" s="68" t="s">
        <v>166</v>
      </c>
      <c r="I52" s="70">
        <v>1192.78</v>
      </c>
      <c r="J52" s="70">
        <v>1192.78</v>
      </c>
      <c r="K52" s="71">
        <f t="shared" si="0"/>
        <v>2.9195530923439399E-3</v>
      </c>
      <c r="L52" s="68" t="s">
        <v>342</v>
      </c>
      <c r="M52" s="68" t="s">
        <v>129</v>
      </c>
      <c r="N52" s="68" t="s">
        <v>131</v>
      </c>
      <c r="O52" s="68" t="s">
        <v>306</v>
      </c>
      <c r="P52" s="68" t="s">
        <v>671</v>
      </c>
      <c r="Q52" s="68" t="s">
        <v>132</v>
      </c>
      <c r="R52" s="68" t="s">
        <v>143</v>
      </c>
      <c r="S52" s="68" t="s">
        <v>672</v>
      </c>
      <c r="T52" s="68" t="s">
        <v>135</v>
      </c>
      <c r="U52" s="68" t="s">
        <v>135</v>
      </c>
      <c r="V52" s="68" t="s">
        <v>136</v>
      </c>
      <c r="W52" s="68" t="s">
        <v>137</v>
      </c>
      <c r="X52" s="68" t="s">
        <v>138</v>
      </c>
      <c r="Y52" s="68">
        <v>44957.096222106484</v>
      </c>
      <c r="Z52" s="68">
        <v>44957.091899884261</v>
      </c>
      <c r="AA52" s="68" t="s">
        <v>139</v>
      </c>
      <c r="AB52" s="68" t="s">
        <v>140</v>
      </c>
      <c r="AC52" s="68">
        <v>0</v>
      </c>
      <c r="AD52" s="68"/>
      <c r="AE52" s="68">
        <v>0</v>
      </c>
      <c r="AF52" s="68"/>
      <c r="AG52" s="68">
        <v>10012</v>
      </c>
      <c r="AH52" s="68" t="s">
        <v>141</v>
      </c>
      <c r="AI52" s="68"/>
      <c r="AJ52" s="68"/>
      <c r="AK52" s="68" t="s">
        <v>142</v>
      </c>
      <c r="AL52" s="68" t="s">
        <v>143</v>
      </c>
      <c r="AM52" s="68">
        <v>622356</v>
      </c>
      <c r="AN52" s="68" t="s">
        <v>143</v>
      </c>
      <c r="AO52" s="68" t="s">
        <v>308</v>
      </c>
      <c r="AP52" s="68" t="s">
        <v>308</v>
      </c>
      <c r="AQ52" s="68" t="s">
        <v>309</v>
      </c>
      <c r="AR52" s="68" t="s">
        <v>148</v>
      </c>
      <c r="AS52" s="68" t="s">
        <v>139</v>
      </c>
      <c r="AT52" s="68" t="s">
        <v>310</v>
      </c>
      <c r="AU52" s="68" t="s">
        <v>311</v>
      </c>
      <c r="AV52" s="68" t="s">
        <v>145</v>
      </c>
      <c r="AW52" s="68" t="s">
        <v>146</v>
      </c>
      <c r="AX52" s="68" t="s">
        <v>147</v>
      </c>
      <c r="AY52" s="68" t="s">
        <v>148</v>
      </c>
      <c r="AZ52" s="68" t="s">
        <v>139</v>
      </c>
      <c r="BA52" s="68" t="s">
        <v>149</v>
      </c>
      <c r="BB52" s="68" t="s">
        <v>150</v>
      </c>
      <c r="BC52" s="68" t="s">
        <v>156</v>
      </c>
      <c r="BD52" s="68" t="s">
        <v>276</v>
      </c>
      <c r="BE52" s="68" t="s">
        <v>143</v>
      </c>
      <c r="BF52" s="68"/>
      <c r="BG52" s="68">
        <v>0</v>
      </c>
      <c r="BH52" s="68" t="s">
        <v>132</v>
      </c>
      <c r="BI52" s="68" t="s">
        <v>143</v>
      </c>
      <c r="BJ52" s="68" t="s">
        <v>143</v>
      </c>
      <c r="BK52" s="68" t="s">
        <v>136</v>
      </c>
      <c r="BL52" s="68" t="s">
        <v>143</v>
      </c>
      <c r="BM52" s="68" t="s">
        <v>160</v>
      </c>
      <c r="BN52" s="68" t="s">
        <v>160</v>
      </c>
      <c r="BO52" s="68" t="s">
        <v>143</v>
      </c>
      <c r="BP52" s="68" t="s">
        <v>143</v>
      </c>
      <c r="BQ52" s="68" t="s">
        <v>143</v>
      </c>
      <c r="BR52" s="68">
        <v>0</v>
      </c>
      <c r="BS52" s="68" t="s">
        <v>277</v>
      </c>
      <c r="BT52" s="68">
        <v>119278</v>
      </c>
      <c r="BU52" s="68">
        <v>119278</v>
      </c>
      <c r="BV52" s="68" t="s">
        <v>135</v>
      </c>
      <c r="BW52" s="68" t="s">
        <v>135</v>
      </c>
      <c r="BX52" s="68" t="s">
        <v>135</v>
      </c>
      <c r="BY52" s="68" t="s">
        <v>148</v>
      </c>
      <c r="BZ52" s="68" t="s">
        <v>143</v>
      </c>
      <c r="CA52" s="68" t="s">
        <v>144</v>
      </c>
      <c r="CB52" s="68" t="s">
        <v>143</v>
      </c>
      <c r="CC52" s="68" t="s">
        <v>143</v>
      </c>
      <c r="CD52" s="68" t="s">
        <v>143</v>
      </c>
      <c r="CE52" s="68" t="s">
        <v>143</v>
      </c>
      <c r="CF52" s="68">
        <v>19165533</v>
      </c>
      <c r="CG52" s="68"/>
      <c r="CH52" s="68"/>
      <c r="CI52" s="68"/>
      <c r="CJ52" s="68">
        <v>0</v>
      </c>
      <c r="CK52" s="68" t="s">
        <v>143</v>
      </c>
      <c r="CL52" s="68"/>
      <c r="CM52" s="68" t="s">
        <v>143</v>
      </c>
      <c r="CN52" s="68" t="s">
        <v>143</v>
      </c>
      <c r="CO52" s="68"/>
      <c r="CP52" s="68"/>
      <c r="CQ52" s="68"/>
      <c r="CR52" s="68"/>
      <c r="CS52" s="68"/>
      <c r="CT52" s="68"/>
      <c r="CU52" s="68"/>
      <c r="CV52" s="68"/>
      <c r="CW52" s="68"/>
      <c r="CX52" s="68"/>
      <c r="CY52" s="68"/>
      <c r="CZ52" s="68"/>
      <c r="DA52" s="68"/>
      <c r="DB52" s="68"/>
      <c r="DC52" s="68"/>
      <c r="DD52" s="68"/>
      <c r="DE52" s="68"/>
      <c r="DF52" s="68"/>
      <c r="DG52" s="68"/>
    </row>
    <row r="53" spans="1:111" s="3" customFormat="1" ht="12.75" x14ac:dyDescent="0.2">
      <c r="A53" s="67">
        <v>44927</v>
      </c>
      <c r="B53" s="68" t="s">
        <v>11</v>
      </c>
      <c r="C53" s="68">
        <v>44943</v>
      </c>
      <c r="D53" s="68" t="s">
        <v>256</v>
      </c>
      <c r="E53" s="68" t="s">
        <v>164</v>
      </c>
      <c r="F53" s="69">
        <v>44953</v>
      </c>
      <c r="G53" s="68" t="s">
        <v>165</v>
      </c>
      <c r="H53" s="68" t="s">
        <v>166</v>
      </c>
      <c r="I53" s="70">
        <v>222</v>
      </c>
      <c r="J53" s="70">
        <v>222</v>
      </c>
      <c r="K53" s="71">
        <f t="shared" si="0"/>
        <v>5.4338669872093319E-4</v>
      </c>
      <c r="L53" s="68" t="s">
        <v>258</v>
      </c>
      <c r="M53" s="68" t="s">
        <v>129</v>
      </c>
      <c r="N53" s="68" t="s">
        <v>219</v>
      </c>
      <c r="O53" s="68" t="s">
        <v>673</v>
      </c>
      <c r="P53" s="68" t="s">
        <v>674</v>
      </c>
      <c r="Q53" s="68" t="s">
        <v>170</v>
      </c>
      <c r="R53" s="68" t="s">
        <v>675</v>
      </c>
      <c r="S53" s="68" t="s">
        <v>676</v>
      </c>
      <c r="T53" s="68" t="s">
        <v>135</v>
      </c>
      <c r="U53" s="68" t="s">
        <v>135</v>
      </c>
      <c r="V53" s="68" t="s">
        <v>136</v>
      </c>
      <c r="W53" s="68" t="s">
        <v>137</v>
      </c>
      <c r="X53" s="68" t="s">
        <v>225</v>
      </c>
      <c r="Y53" s="68">
        <v>44952.476382060187</v>
      </c>
      <c r="Z53" s="68">
        <v>44952.474677314814</v>
      </c>
      <c r="AA53" s="68" t="s">
        <v>139</v>
      </c>
      <c r="AB53" s="68" t="s">
        <v>140</v>
      </c>
      <c r="AC53" s="68">
        <v>0</v>
      </c>
      <c r="AD53" s="68"/>
      <c r="AE53" s="68">
        <v>0</v>
      </c>
      <c r="AF53" s="68">
        <v>44957</v>
      </c>
      <c r="AG53" s="68">
        <v>10012</v>
      </c>
      <c r="AH53" s="68" t="s">
        <v>141</v>
      </c>
      <c r="AI53" s="68"/>
      <c r="AJ53" s="68"/>
      <c r="AK53" s="68" t="s">
        <v>142</v>
      </c>
      <c r="AL53" s="68" t="s">
        <v>143</v>
      </c>
      <c r="AM53" s="68">
        <v>222</v>
      </c>
      <c r="AN53" s="68" t="s">
        <v>143</v>
      </c>
      <c r="AO53" s="68" t="s">
        <v>677</v>
      </c>
      <c r="AP53" s="68" t="s">
        <v>678</v>
      </c>
      <c r="AQ53" s="68" t="s">
        <v>309</v>
      </c>
      <c r="AR53" s="68" t="s">
        <v>178</v>
      </c>
      <c r="AS53" s="68" t="s">
        <v>179</v>
      </c>
      <c r="AT53" s="68" t="s">
        <v>288</v>
      </c>
      <c r="AU53" s="68" t="s">
        <v>679</v>
      </c>
      <c r="AV53" s="68" t="s">
        <v>234</v>
      </c>
      <c r="AW53" s="68" t="s">
        <v>165</v>
      </c>
      <c r="AX53" s="68" t="s">
        <v>235</v>
      </c>
      <c r="AY53" s="68" t="s">
        <v>148</v>
      </c>
      <c r="AZ53" s="68" t="s">
        <v>139</v>
      </c>
      <c r="BA53" s="68" t="s">
        <v>236</v>
      </c>
      <c r="BB53" s="68" t="s">
        <v>150</v>
      </c>
      <c r="BC53" s="68" t="s">
        <v>156</v>
      </c>
      <c r="BD53" s="68" t="s">
        <v>157</v>
      </c>
      <c r="BE53" s="68" t="s">
        <v>484</v>
      </c>
      <c r="BF53" s="68">
        <v>44952.484513888892</v>
      </c>
      <c r="BG53" s="68">
        <v>0</v>
      </c>
      <c r="BH53" s="68" t="s">
        <v>143</v>
      </c>
      <c r="BI53" s="68" t="s">
        <v>143</v>
      </c>
      <c r="BJ53" s="68" t="s">
        <v>143</v>
      </c>
      <c r="BK53" s="68" t="s">
        <v>136</v>
      </c>
      <c r="BL53" s="68" t="s">
        <v>143</v>
      </c>
      <c r="BM53" s="68" t="s">
        <v>160</v>
      </c>
      <c r="BN53" s="68" t="s">
        <v>143</v>
      </c>
      <c r="BO53" s="68" t="s">
        <v>143</v>
      </c>
      <c r="BP53" s="68" t="s">
        <v>143</v>
      </c>
      <c r="BQ53" s="68" t="s">
        <v>680</v>
      </c>
      <c r="BR53" s="68">
        <v>250</v>
      </c>
      <c r="BS53" s="68" t="s">
        <v>162</v>
      </c>
      <c r="BT53" s="68">
        <v>222</v>
      </c>
      <c r="BU53" s="68">
        <v>222</v>
      </c>
      <c r="BV53" s="68" t="s">
        <v>135</v>
      </c>
      <c r="BW53" s="68" t="s">
        <v>135</v>
      </c>
      <c r="BX53" s="68" t="s">
        <v>135</v>
      </c>
      <c r="BY53" s="68" t="s">
        <v>148</v>
      </c>
      <c r="BZ53" s="68" t="s">
        <v>143</v>
      </c>
      <c r="CA53" s="68" t="s">
        <v>174</v>
      </c>
      <c r="CB53" s="68" t="s">
        <v>143</v>
      </c>
      <c r="CC53" s="68" t="s">
        <v>143</v>
      </c>
      <c r="CD53" s="68" t="s">
        <v>143</v>
      </c>
      <c r="CE53" s="68" t="s">
        <v>143</v>
      </c>
      <c r="CF53" s="68">
        <v>1</v>
      </c>
      <c r="CG53" s="68"/>
      <c r="CH53" s="68"/>
      <c r="CI53" s="68"/>
      <c r="CJ53" s="68">
        <v>0</v>
      </c>
      <c r="CK53" s="68" t="s">
        <v>143</v>
      </c>
      <c r="CL53" s="68"/>
      <c r="CM53" s="68" t="s">
        <v>143</v>
      </c>
      <c r="CN53" s="68" t="s">
        <v>143</v>
      </c>
      <c r="CO53" s="68"/>
      <c r="CP53" s="68"/>
      <c r="CQ53" s="68"/>
      <c r="CR53" s="68"/>
      <c r="CS53" s="68"/>
      <c r="CT53" s="68"/>
      <c r="CU53" s="68"/>
      <c r="CV53" s="68"/>
      <c r="CW53" s="68"/>
      <c r="CX53" s="68"/>
      <c r="CY53" s="68"/>
      <c r="CZ53" s="68"/>
      <c r="DA53" s="68"/>
      <c r="DB53" s="68"/>
      <c r="DC53" s="68"/>
      <c r="DD53" s="68"/>
      <c r="DE53" s="68"/>
      <c r="DF53" s="68"/>
      <c r="DG53" s="68"/>
    </row>
    <row r="54" spans="1:111" s="3" customFormat="1" ht="12.75" x14ac:dyDescent="0.2">
      <c r="A54" s="67">
        <v>44927</v>
      </c>
      <c r="B54" s="68" t="s">
        <v>16</v>
      </c>
      <c r="C54" s="68">
        <v>44945</v>
      </c>
      <c r="D54" s="68" t="s">
        <v>518</v>
      </c>
      <c r="E54" s="68" t="s">
        <v>125</v>
      </c>
      <c r="F54" s="69">
        <v>44952</v>
      </c>
      <c r="G54" s="68" t="s">
        <v>257</v>
      </c>
      <c r="H54" s="68" t="s">
        <v>166</v>
      </c>
      <c r="I54" s="70">
        <v>3000</v>
      </c>
      <c r="J54" s="70">
        <v>3000</v>
      </c>
      <c r="K54" s="71">
        <f t="shared" si="0"/>
        <v>7.3430634962288266E-3</v>
      </c>
      <c r="L54" s="68" t="s">
        <v>519</v>
      </c>
      <c r="M54" s="68" t="s">
        <v>129</v>
      </c>
      <c r="N54" s="68" t="s">
        <v>259</v>
      </c>
      <c r="O54" s="68" t="s">
        <v>260</v>
      </c>
      <c r="P54" s="68" t="s">
        <v>520</v>
      </c>
      <c r="Q54" s="68" t="s">
        <v>262</v>
      </c>
      <c r="R54" s="68" t="s">
        <v>143</v>
      </c>
      <c r="S54" s="68" t="s">
        <v>681</v>
      </c>
      <c r="T54" s="68" t="s">
        <v>135</v>
      </c>
      <c r="U54" s="68" t="s">
        <v>135</v>
      </c>
      <c r="V54" s="68" t="s">
        <v>136</v>
      </c>
      <c r="W54" s="68" t="s">
        <v>137</v>
      </c>
      <c r="X54" s="68" t="s">
        <v>264</v>
      </c>
      <c r="Y54" s="68">
        <v>44958.479212500002</v>
      </c>
      <c r="Z54" s="68">
        <v>44958.479130439817</v>
      </c>
      <c r="AA54" s="68" t="s">
        <v>139</v>
      </c>
      <c r="AB54" s="68" t="s">
        <v>140</v>
      </c>
      <c r="AC54" s="68">
        <v>0</v>
      </c>
      <c r="AD54" s="68"/>
      <c r="AE54" s="68">
        <v>0</v>
      </c>
      <c r="AF54" s="68">
        <v>44952</v>
      </c>
      <c r="AG54" s="68">
        <v>10010</v>
      </c>
      <c r="AH54" s="68" t="s">
        <v>265</v>
      </c>
      <c r="AI54" s="68"/>
      <c r="AJ54" s="68"/>
      <c r="AK54" s="68" t="s">
        <v>142</v>
      </c>
      <c r="AL54" s="68" t="s">
        <v>143</v>
      </c>
      <c r="AM54" s="68">
        <v>3000</v>
      </c>
      <c r="AN54" s="68" t="s">
        <v>143</v>
      </c>
      <c r="AO54" s="68" t="s">
        <v>266</v>
      </c>
      <c r="AP54" s="68" t="s">
        <v>267</v>
      </c>
      <c r="AQ54" s="68" t="s">
        <v>268</v>
      </c>
      <c r="AR54" s="68" t="s">
        <v>269</v>
      </c>
      <c r="AS54" s="68" t="s">
        <v>179</v>
      </c>
      <c r="AT54" s="68" t="s">
        <v>270</v>
      </c>
      <c r="AU54" s="68" t="s">
        <v>271</v>
      </c>
      <c r="AV54" s="68" t="s">
        <v>272</v>
      </c>
      <c r="AW54" s="68" t="s">
        <v>273</v>
      </c>
      <c r="AX54" s="68" t="s">
        <v>274</v>
      </c>
      <c r="AY54" s="68" t="s">
        <v>148</v>
      </c>
      <c r="AZ54" s="68" t="s">
        <v>139</v>
      </c>
      <c r="BA54" s="68" t="s">
        <v>154</v>
      </c>
      <c r="BB54" s="68" t="s">
        <v>275</v>
      </c>
      <c r="BC54" s="68" t="s">
        <v>156</v>
      </c>
      <c r="BD54" s="68" t="s">
        <v>276</v>
      </c>
      <c r="BE54" s="68" t="s">
        <v>143</v>
      </c>
      <c r="BF54" s="68"/>
      <c r="BG54" s="68">
        <v>0</v>
      </c>
      <c r="BH54" s="68" t="s">
        <v>262</v>
      </c>
      <c r="BI54" s="68" t="s">
        <v>143</v>
      </c>
      <c r="BJ54" s="68" t="s">
        <v>143</v>
      </c>
      <c r="BK54" s="68" t="s">
        <v>136</v>
      </c>
      <c r="BL54" s="68" t="s">
        <v>143</v>
      </c>
      <c r="BM54" s="68" t="s">
        <v>200</v>
      </c>
      <c r="BN54" s="68" t="s">
        <v>200</v>
      </c>
      <c r="BO54" s="68" t="s">
        <v>143</v>
      </c>
      <c r="BP54" s="68" t="s">
        <v>143</v>
      </c>
      <c r="BQ54" s="68" t="s">
        <v>143</v>
      </c>
      <c r="BR54" s="68">
        <v>0</v>
      </c>
      <c r="BS54" s="68" t="s">
        <v>682</v>
      </c>
      <c r="BT54" s="68">
        <v>3000</v>
      </c>
      <c r="BU54" s="68">
        <v>3000</v>
      </c>
      <c r="BV54" s="68" t="s">
        <v>135</v>
      </c>
      <c r="BW54" s="68" t="s">
        <v>135</v>
      </c>
      <c r="BX54" s="68" t="s">
        <v>135</v>
      </c>
      <c r="BY54" s="68" t="s">
        <v>148</v>
      </c>
      <c r="BZ54" s="68" t="s">
        <v>143</v>
      </c>
      <c r="CA54" s="68" t="s">
        <v>174</v>
      </c>
      <c r="CB54" s="68" t="s">
        <v>143</v>
      </c>
      <c r="CC54" s="68" t="s">
        <v>143</v>
      </c>
      <c r="CD54" s="68" t="s">
        <v>143</v>
      </c>
      <c r="CE54" s="68" t="s">
        <v>683</v>
      </c>
      <c r="CF54" s="68">
        <v>1</v>
      </c>
      <c r="CG54" s="68"/>
      <c r="CH54" s="68"/>
      <c r="CI54" s="68"/>
      <c r="CJ54" s="68">
        <v>0</v>
      </c>
      <c r="CK54" s="68" t="s">
        <v>143</v>
      </c>
      <c r="CL54" s="68"/>
      <c r="CM54" s="68" t="s">
        <v>143</v>
      </c>
      <c r="CN54" s="68" t="s">
        <v>143</v>
      </c>
      <c r="CO54" s="68"/>
      <c r="CP54" s="68"/>
      <c r="CQ54" s="68"/>
      <c r="CR54" s="68"/>
      <c r="CS54" s="68"/>
      <c r="CT54" s="68"/>
      <c r="CU54" s="68"/>
      <c r="CV54" s="68"/>
      <c r="CW54" s="68"/>
      <c r="CX54" s="68"/>
      <c r="CY54" s="68"/>
      <c r="CZ54" s="68"/>
      <c r="DA54" s="68"/>
      <c r="DB54" s="68"/>
      <c r="DC54" s="68"/>
      <c r="DD54" s="68"/>
      <c r="DE54" s="68"/>
      <c r="DF54" s="68"/>
      <c r="DG54" s="68"/>
    </row>
    <row r="55" spans="1:111" s="3" customFormat="1" ht="12.75" x14ac:dyDescent="0.2">
      <c r="A55" s="67">
        <v>44927</v>
      </c>
      <c r="B55" s="68" t="s">
        <v>16</v>
      </c>
      <c r="C55" s="68">
        <v>45199</v>
      </c>
      <c r="D55" s="68" t="s">
        <v>518</v>
      </c>
      <c r="E55" s="68" t="s">
        <v>125</v>
      </c>
      <c r="F55" s="69">
        <v>44953</v>
      </c>
      <c r="G55" s="68" t="s">
        <v>257</v>
      </c>
      <c r="H55" s="68" t="s">
        <v>166</v>
      </c>
      <c r="I55" s="70">
        <v>3000</v>
      </c>
      <c r="J55" s="70">
        <v>3000</v>
      </c>
      <c r="K55" s="71">
        <f t="shared" si="0"/>
        <v>7.3430634962288266E-3</v>
      </c>
      <c r="L55" s="68" t="s">
        <v>519</v>
      </c>
      <c r="M55" s="68" t="s">
        <v>129</v>
      </c>
      <c r="N55" s="68" t="s">
        <v>259</v>
      </c>
      <c r="O55" s="68" t="s">
        <v>260</v>
      </c>
      <c r="P55" s="68" t="s">
        <v>520</v>
      </c>
      <c r="Q55" s="68" t="s">
        <v>262</v>
      </c>
      <c r="R55" s="68" t="s">
        <v>143</v>
      </c>
      <c r="S55" s="68" t="s">
        <v>263</v>
      </c>
      <c r="T55" s="68" t="s">
        <v>135</v>
      </c>
      <c r="U55" s="68" t="s">
        <v>135</v>
      </c>
      <c r="V55" s="68" t="s">
        <v>136</v>
      </c>
      <c r="W55" s="68" t="s">
        <v>137</v>
      </c>
      <c r="X55" s="68" t="s">
        <v>264</v>
      </c>
      <c r="Y55" s="68">
        <v>44957.110149537039</v>
      </c>
      <c r="Z55" s="68">
        <v>44957.110088425929</v>
      </c>
      <c r="AA55" s="68" t="s">
        <v>139</v>
      </c>
      <c r="AB55" s="68" t="s">
        <v>140</v>
      </c>
      <c r="AC55" s="68">
        <v>0</v>
      </c>
      <c r="AD55" s="68"/>
      <c r="AE55" s="68">
        <v>0</v>
      </c>
      <c r="AF55" s="68">
        <v>44953</v>
      </c>
      <c r="AG55" s="68">
        <v>10010</v>
      </c>
      <c r="AH55" s="68" t="s">
        <v>265</v>
      </c>
      <c r="AI55" s="68"/>
      <c r="AJ55" s="68"/>
      <c r="AK55" s="68" t="s">
        <v>142</v>
      </c>
      <c r="AL55" s="68" t="s">
        <v>143</v>
      </c>
      <c r="AM55" s="68">
        <v>3000</v>
      </c>
      <c r="AN55" s="68" t="s">
        <v>143</v>
      </c>
      <c r="AO55" s="68" t="s">
        <v>266</v>
      </c>
      <c r="AP55" s="68" t="s">
        <v>267</v>
      </c>
      <c r="AQ55" s="68" t="s">
        <v>268</v>
      </c>
      <c r="AR55" s="68" t="s">
        <v>269</v>
      </c>
      <c r="AS55" s="68" t="s">
        <v>179</v>
      </c>
      <c r="AT55" s="68" t="s">
        <v>270</v>
      </c>
      <c r="AU55" s="68" t="s">
        <v>271</v>
      </c>
      <c r="AV55" s="68" t="s">
        <v>272</v>
      </c>
      <c r="AW55" s="68" t="s">
        <v>273</v>
      </c>
      <c r="AX55" s="68" t="s">
        <v>274</v>
      </c>
      <c r="AY55" s="68" t="s">
        <v>148</v>
      </c>
      <c r="AZ55" s="68" t="s">
        <v>139</v>
      </c>
      <c r="BA55" s="68" t="s">
        <v>154</v>
      </c>
      <c r="BB55" s="68" t="s">
        <v>275</v>
      </c>
      <c r="BC55" s="68" t="s">
        <v>156</v>
      </c>
      <c r="BD55" s="68" t="s">
        <v>276</v>
      </c>
      <c r="BE55" s="68" t="s">
        <v>143</v>
      </c>
      <c r="BF55" s="68"/>
      <c r="BG55" s="68">
        <v>0</v>
      </c>
      <c r="BH55" s="68" t="s">
        <v>262</v>
      </c>
      <c r="BI55" s="68" t="s">
        <v>143</v>
      </c>
      <c r="BJ55" s="68" t="s">
        <v>143</v>
      </c>
      <c r="BK55" s="68" t="s">
        <v>136</v>
      </c>
      <c r="BL55" s="68" t="s">
        <v>143</v>
      </c>
      <c r="BM55" s="68" t="s">
        <v>200</v>
      </c>
      <c r="BN55" s="68" t="s">
        <v>200</v>
      </c>
      <c r="BO55" s="68" t="s">
        <v>143</v>
      </c>
      <c r="BP55" s="68" t="s">
        <v>143</v>
      </c>
      <c r="BQ55" s="68" t="s">
        <v>143</v>
      </c>
      <c r="BR55" s="68">
        <v>0</v>
      </c>
      <c r="BS55" s="68" t="s">
        <v>277</v>
      </c>
      <c r="BT55" s="68">
        <v>3000</v>
      </c>
      <c r="BU55" s="68">
        <v>3000</v>
      </c>
      <c r="BV55" s="68" t="s">
        <v>135</v>
      </c>
      <c r="BW55" s="68" t="s">
        <v>135</v>
      </c>
      <c r="BX55" s="68" t="s">
        <v>135</v>
      </c>
      <c r="BY55" s="68" t="s">
        <v>148</v>
      </c>
      <c r="BZ55" s="68" t="s">
        <v>143</v>
      </c>
      <c r="CA55" s="68" t="s">
        <v>174</v>
      </c>
      <c r="CB55" s="68" t="s">
        <v>143</v>
      </c>
      <c r="CC55" s="68" t="s">
        <v>143</v>
      </c>
      <c r="CD55" s="68" t="s">
        <v>143</v>
      </c>
      <c r="CE55" s="68" t="s">
        <v>684</v>
      </c>
      <c r="CF55" s="68">
        <v>1</v>
      </c>
      <c r="CG55" s="68"/>
      <c r="CH55" s="68"/>
      <c r="CI55" s="68"/>
      <c r="CJ55" s="68">
        <v>0</v>
      </c>
      <c r="CK55" s="68" t="s">
        <v>143</v>
      </c>
      <c r="CL55" s="68"/>
      <c r="CM55" s="68" t="s">
        <v>143</v>
      </c>
      <c r="CN55" s="68" t="s">
        <v>143</v>
      </c>
      <c r="CO55" s="68"/>
      <c r="CP55" s="68"/>
      <c r="CQ55" s="68"/>
      <c r="CR55" s="68"/>
      <c r="CS55" s="68"/>
      <c r="CT55" s="68"/>
      <c r="CU55" s="68"/>
      <c r="CV55" s="68"/>
      <c r="CW55" s="68"/>
      <c r="CX55" s="68"/>
      <c r="CY55" s="68"/>
      <c r="CZ55" s="68"/>
      <c r="DA55" s="68"/>
      <c r="DB55" s="68"/>
      <c r="DC55" s="68"/>
      <c r="DD55" s="68"/>
      <c r="DE55" s="68"/>
      <c r="DF55" s="68"/>
      <c r="DG55" s="68"/>
    </row>
    <row r="56" spans="1:111" s="3" customFormat="1" ht="12.75" x14ac:dyDescent="0.2">
      <c r="A56" s="67">
        <v>44927</v>
      </c>
      <c r="B56" s="68" t="s">
        <v>24</v>
      </c>
      <c r="C56" s="68">
        <v>45200</v>
      </c>
      <c r="D56" s="68" t="s">
        <v>24</v>
      </c>
      <c r="E56" s="68" t="s">
        <v>685</v>
      </c>
      <c r="F56" s="69">
        <v>44953</v>
      </c>
      <c r="G56" s="68" t="s">
        <v>165</v>
      </c>
      <c r="H56" s="68" t="s">
        <v>166</v>
      </c>
      <c r="I56" s="70">
        <v>56.43</v>
      </c>
      <c r="J56" s="70">
        <v>56.43</v>
      </c>
      <c r="K56" s="71">
        <f t="shared" si="0"/>
        <v>1.3812302436406424E-4</v>
      </c>
      <c r="L56" s="68" t="s">
        <v>394</v>
      </c>
      <c r="M56" s="68" t="s">
        <v>129</v>
      </c>
      <c r="N56" s="68" t="s">
        <v>131</v>
      </c>
      <c r="O56" s="68" t="s">
        <v>465</v>
      </c>
      <c r="P56" s="68" t="s">
        <v>686</v>
      </c>
      <c r="Q56" s="68" t="s">
        <v>170</v>
      </c>
      <c r="R56" s="68" t="s">
        <v>687</v>
      </c>
      <c r="S56" s="68" t="s">
        <v>688</v>
      </c>
      <c r="T56" s="68" t="s">
        <v>689</v>
      </c>
      <c r="U56" s="68" t="s">
        <v>690</v>
      </c>
      <c r="V56" s="68" t="s">
        <v>136</v>
      </c>
      <c r="W56" s="68" t="s">
        <v>137</v>
      </c>
      <c r="X56" s="68" t="s">
        <v>349</v>
      </c>
      <c r="Y56" s="68">
        <v>44953.449749305553</v>
      </c>
      <c r="Z56" s="68">
        <v>44953.437842013889</v>
      </c>
      <c r="AA56" s="68" t="s">
        <v>139</v>
      </c>
      <c r="AB56" s="68" t="s">
        <v>140</v>
      </c>
      <c r="AC56" s="68">
        <v>0</v>
      </c>
      <c r="AD56" s="68"/>
      <c r="AE56" s="68">
        <v>0</v>
      </c>
      <c r="AF56" s="68">
        <v>44953</v>
      </c>
      <c r="AG56" s="68">
        <v>10012</v>
      </c>
      <c r="AH56" s="68" t="s">
        <v>141</v>
      </c>
      <c r="AI56" s="68"/>
      <c r="AJ56" s="68"/>
      <c r="AK56" s="68" t="s">
        <v>142</v>
      </c>
      <c r="AL56" s="68" t="s">
        <v>143</v>
      </c>
      <c r="AM56" s="68">
        <v>5643</v>
      </c>
      <c r="AN56" s="68" t="s">
        <v>143</v>
      </c>
      <c r="AO56" s="68" t="s">
        <v>324</v>
      </c>
      <c r="AP56" s="68" t="s">
        <v>325</v>
      </c>
      <c r="AQ56" s="68" t="s">
        <v>471</v>
      </c>
      <c r="AR56" s="68" t="s">
        <v>178</v>
      </c>
      <c r="AS56" s="68" t="s">
        <v>179</v>
      </c>
      <c r="AT56" s="68" t="s">
        <v>327</v>
      </c>
      <c r="AU56" s="68" t="s">
        <v>328</v>
      </c>
      <c r="AV56" s="68" t="s">
        <v>145</v>
      </c>
      <c r="AW56" s="68" t="s">
        <v>146</v>
      </c>
      <c r="AX56" s="68" t="s">
        <v>147</v>
      </c>
      <c r="AY56" s="68" t="s">
        <v>148</v>
      </c>
      <c r="AZ56" s="68" t="s">
        <v>139</v>
      </c>
      <c r="BA56" s="68" t="s">
        <v>149</v>
      </c>
      <c r="BB56" s="68" t="s">
        <v>150</v>
      </c>
      <c r="BC56" s="68" t="s">
        <v>156</v>
      </c>
      <c r="BD56" s="68" t="s">
        <v>157</v>
      </c>
      <c r="BE56" s="68" t="s">
        <v>484</v>
      </c>
      <c r="BF56" s="68">
        <v>44953.462893518517</v>
      </c>
      <c r="BG56" s="68">
        <v>0</v>
      </c>
      <c r="BH56" s="68" t="s">
        <v>143</v>
      </c>
      <c r="BI56" s="68" t="s">
        <v>143</v>
      </c>
      <c r="BJ56" s="68" t="s">
        <v>143</v>
      </c>
      <c r="BK56" s="68" t="s">
        <v>136</v>
      </c>
      <c r="BL56" s="68" t="s">
        <v>143</v>
      </c>
      <c r="BM56" s="68" t="s">
        <v>160</v>
      </c>
      <c r="BN56" s="68" t="s">
        <v>143</v>
      </c>
      <c r="BO56" s="68" t="s">
        <v>685</v>
      </c>
      <c r="BP56" s="68" t="s">
        <v>465</v>
      </c>
      <c r="BQ56" s="68" t="s">
        <v>485</v>
      </c>
      <c r="BR56" s="68">
        <v>250</v>
      </c>
      <c r="BS56" s="68" t="s">
        <v>162</v>
      </c>
      <c r="BT56" s="68">
        <v>5643</v>
      </c>
      <c r="BU56" s="68">
        <v>5643</v>
      </c>
      <c r="BV56" s="68" t="s">
        <v>691</v>
      </c>
      <c r="BW56" s="68" t="s">
        <v>692</v>
      </c>
      <c r="BX56" s="68" t="s">
        <v>693</v>
      </c>
      <c r="BY56" s="68" t="s">
        <v>148</v>
      </c>
      <c r="BZ56" s="68" t="s">
        <v>24</v>
      </c>
      <c r="CA56" s="68" t="s">
        <v>174</v>
      </c>
      <c r="CB56" s="68" t="s">
        <v>143</v>
      </c>
      <c r="CC56" s="68" t="s">
        <v>143</v>
      </c>
      <c r="CD56" s="68" t="s">
        <v>362</v>
      </c>
      <c r="CE56" s="68" t="s">
        <v>686</v>
      </c>
      <c r="CF56" s="68">
        <v>1</v>
      </c>
      <c r="CG56" s="68"/>
      <c r="CH56" s="68"/>
      <c r="CI56" s="68"/>
      <c r="CJ56" s="68">
        <v>0</v>
      </c>
      <c r="CK56" s="68" t="s">
        <v>143</v>
      </c>
      <c r="CL56" s="68"/>
      <c r="CM56" s="68" t="s">
        <v>143</v>
      </c>
      <c r="CN56" s="68" t="s">
        <v>143</v>
      </c>
      <c r="CO56" s="68"/>
      <c r="CP56" s="68"/>
      <c r="CQ56" s="68"/>
      <c r="CR56" s="68"/>
      <c r="CS56" s="68"/>
      <c r="CT56" s="68"/>
      <c r="CU56" s="68"/>
      <c r="CV56" s="68"/>
      <c r="CW56" s="68"/>
      <c r="CX56" s="68"/>
      <c r="CY56" s="68"/>
      <c r="CZ56" s="68"/>
      <c r="DA56" s="68"/>
      <c r="DB56" s="68"/>
      <c r="DC56" s="68"/>
      <c r="DD56" s="68"/>
      <c r="DE56" s="68"/>
      <c r="DF56" s="68"/>
      <c r="DG56" s="68"/>
    </row>
    <row r="57" spans="1:111" s="3" customFormat="1" ht="12.75" x14ac:dyDescent="0.2">
      <c r="A57" s="67">
        <v>44927</v>
      </c>
      <c r="B57" s="68" t="s">
        <v>7</v>
      </c>
      <c r="C57" s="68">
        <v>45203</v>
      </c>
      <c r="D57" s="68" t="s">
        <v>163</v>
      </c>
      <c r="E57" s="68" t="s">
        <v>125</v>
      </c>
      <c r="F57" s="69">
        <v>44953</v>
      </c>
      <c r="G57" s="68" t="s">
        <v>257</v>
      </c>
      <c r="H57" s="68" t="s">
        <v>166</v>
      </c>
      <c r="I57" s="70">
        <v>77.12</v>
      </c>
      <c r="J57" s="70">
        <v>200</v>
      </c>
      <c r="K57" s="71">
        <f t="shared" si="0"/>
        <v>1.8876568560972237E-4</v>
      </c>
      <c r="L57" s="68" t="s">
        <v>167</v>
      </c>
      <c r="M57" s="68" t="s">
        <v>129</v>
      </c>
      <c r="N57" s="68" t="s">
        <v>259</v>
      </c>
      <c r="O57" s="68" t="s">
        <v>694</v>
      </c>
      <c r="P57" s="68" t="s">
        <v>695</v>
      </c>
      <c r="Q57" s="68" t="s">
        <v>170</v>
      </c>
      <c r="R57" s="68" t="s">
        <v>696</v>
      </c>
      <c r="S57" s="68" t="s">
        <v>697</v>
      </c>
      <c r="T57" s="68" t="s">
        <v>135</v>
      </c>
      <c r="U57" s="68" t="s">
        <v>135</v>
      </c>
      <c r="V57" s="68" t="s">
        <v>136</v>
      </c>
      <c r="W57" s="68" t="s">
        <v>137</v>
      </c>
      <c r="X57" s="68" t="s">
        <v>264</v>
      </c>
      <c r="Y57" s="68">
        <v>44953.461513194445</v>
      </c>
      <c r="Z57" s="68">
        <v>44958.087558564817</v>
      </c>
      <c r="AA57" s="68" t="s">
        <v>139</v>
      </c>
      <c r="AB57" s="68" t="s">
        <v>140</v>
      </c>
      <c r="AC57" s="68">
        <v>0</v>
      </c>
      <c r="AD57" s="68"/>
      <c r="AE57" s="68">
        <v>7712</v>
      </c>
      <c r="AF57" s="68">
        <v>44953</v>
      </c>
      <c r="AG57" s="68">
        <v>10010</v>
      </c>
      <c r="AH57" s="68" t="s">
        <v>265</v>
      </c>
      <c r="AI57" s="68"/>
      <c r="AJ57" s="68">
        <v>7712</v>
      </c>
      <c r="AK57" s="68" t="s">
        <v>142</v>
      </c>
      <c r="AL57" s="68" t="s">
        <v>143</v>
      </c>
      <c r="AM57" s="68">
        <v>200</v>
      </c>
      <c r="AN57" s="68" t="s">
        <v>174</v>
      </c>
      <c r="AO57" s="68" t="s">
        <v>698</v>
      </c>
      <c r="AP57" s="68" t="s">
        <v>699</v>
      </c>
      <c r="AQ57" s="68" t="s">
        <v>700</v>
      </c>
      <c r="AR57" s="68" t="s">
        <v>178</v>
      </c>
      <c r="AS57" s="68" t="s">
        <v>179</v>
      </c>
      <c r="AT57" s="68" t="s">
        <v>211</v>
      </c>
      <c r="AU57" s="68" t="s">
        <v>701</v>
      </c>
      <c r="AV57" s="68" t="s">
        <v>272</v>
      </c>
      <c r="AW57" s="68" t="s">
        <v>273</v>
      </c>
      <c r="AX57" s="68" t="s">
        <v>274</v>
      </c>
      <c r="AY57" s="68" t="s">
        <v>148</v>
      </c>
      <c r="AZ57" s="68" t="s">
        <v>139</v>
      </c>
      <c r="BA57" s="68" t="s">
        <v>154</v>
      </c>
      <c r="BB57" s="68" t="s">
        <v>275</v>
      </c>
      <c r="BC57" s="68" t="s">
        <v>156</v>
      </c>
      <c r="BD57" s="68" t="s">
        <v>157</v>
      </c>
      <c r="BE57" s="68" t="s">
        <v>484</v>
      </c>
      <c r="BF57" s="68">
        <v>44953.471041666664</v>
      </c>
      <c r="BG57" s="68">
        <v>0</v>
      </c>
      <c r="BH57" s="68" t="s">
        <v>170</v>
      </c>
      <c r="BI57" s="68" t="s">
        <v>702</v>
      </c>
      <c r="BJ57" s="68" t="s">
        <v>143</v>
      </c>
      <c r="BK57" s="68" t="s">
        <v>183</v>
      </c>
      <c r="BL57" s="68" t="s">
        <v>143</v>
      </c>
      <c r="BM57" s="68" t="s">
        <v>200</v>
      </c>
      <c r="BN57" s="68" t="s">
        <v>200</v>
      </c>
      <c r="BO57" s="68" t="s">
        <v>143</v>
      </c>
      <c r="BP57" s="68" t="s">
        <v>143</v>
      </c>
      <c r="BQ57" s="68" t="s">
        <v>703</v>
      </c>
      <c r="BR57" s="68">
        <v>250</v>
      </c>
      <c r="BS57" s="68" t="s">
        <v>162</v>
      </c>
      <c r="BT57" s="68">
        <v>7712</v>
      </c>
      <c r="BU57" s="68">
        <v>7712</v>
      </c>
      <c r="BV57" s="68" t="s">
        <v>135</v>
      </c>
      <c r="BW57" s="68" t="s">
        <v>135</v>
      </c>
      <c r="BX57" s="68" t="s">
        <v>135</v>
      </c>
      <c r="BY57" s="68" t="s">
        <v>148</v>
      </c>
      <c r="BZ57" s="68" t="s">
        <v>143</v>
      </c>
      <c r="CA57" s="68" t="s">
        <v>174</v>
      </c>
      <c r="CB57" s="68" t="s">
        <v>143</v>
      </c>
      <c r="CC57" s="68" t="s">
        <v>143</v>
      </c>
      <c r="CD57" s="68" t="s">
        <v>143</v>
      </c>
      <c r="CE57" s="68" t="s">
        <v>143</v>
      </c>
      <c r="CF57" s="68">
        <v>1</v>
      </c>
      <c r="CG57" s="68">
        <v>1</v>
      </c>
      <c r="CH57" s="68"/>
      <c r="CI57" s="68"/>
      <c r="CJ57" s="68">
        <v>0</v>
      </c>
      <c r="CK57" s="68" t="s">
        <v>143</v>
      </c>
      <c r="CL57" s="68"/>
      <c r="CM57" s="68" t="s">
        <v>143</v>
      </c>
      <c r="CN57" s="68" t="s">
        <v>143</v>
      </c>
      <c r="CO57" s="68">
        <v>5212246</v>
      </c>
      <c r="CP57" s="68"/>
      <c r="CQ57" s="68"/>
      <c r="CR57" s="68"/>
      <c r="CS57" s="68"/>
      <c r="CT57" s="68"/>
      <c r="CU57" s="68"/>
      <c r="CV57" s="68"/>
      <c r="CW57" s="68"/>
      <c r="CX57" s="68"/>
      <c r="CY57" s="68"/>
      <c r="CZ57" s="68"/>
      <c r="DA57" s="68"/>
      <c r="DB57" s="68"/>
      <c r="DC57" s="68"/>
      <c r="DD57" s="68"/>
      <c r="DE57" s="68"/>
      <c r="DF57" s="68"/>
      <c r="DG57" s="68"/>
    </row>
    <row r="58" spans="1:111" s="3" customFormat="1" ht="12.75" x14ac:dyDescent="0.2">
      <c r="A58" s="67">
        <v>44927</v>
      </c>
      <c r="B58" s="68" t="s">
        <v>16</v>
      </c>
      <c r="C58" s="68">
        <v>45222</v>
      </c>
      <c r="D58" s="68" t="s">
        <v>704</v>
      </c>
      <c r="E58" s="68" t="s">
        <v>364</v>
      </c>
      <c r="F58" s="69">
        <v>44956</v>
      </c>
      <c r="G58" s="68" t="s">
        <v>165</v>
      </c>
      <c r="H58" s="68" t="s">
        <v>166</v>
      </c>
      <c r="I58" s="70">
        <v>52</v>
      </c>
      <c r="J58" s="70">
        <v>52</v>
      </c>
      <c r="K58" s="71">
        <f t="shared" si="0"/>
        <v>1.2727976726796634E-4</v>
      </c>
      <c r="L58" s="68" t="s">
        <v>705</v>
      </c>
      <c r="M58" s="68" t="s">
        <v>129</v>
      </c>
      <c r="N58" s="68" t="s">
        <v>219</v>
      </c>
      <c r="O58" s="68" t="s">
        <v>706</v>
      </c>
      <c r="P58" s="68" t="s">
        <v>707</v>
      </c>
      <c r="Q58" s="68" t="s">
        <v>170</v>
      </c>
      <c r="R58" s="68" t="s">
        <v>708</v>
      </c>
      <c r="S58" s="68" t="s">
        <v>709</v>
      </c>
      <c r="T58" s="68" t="s">
        <v>135</v>
      </c>
      <c r="U58" s="68" t="s">
        <v>135</v>
      </c>
      <c r="V58" s="68" t="s">
        <v>136</v>
      </c>
      <c r="W58" s="68" t="s">
        <v>137</v>
      </c>
      <c r="X58" s="68" t="s">
        <v>225</v>
      </c>
      <c r="Y58" s="68">
        <v>44953.071442824075</v>
      </c>
      <c r="Z58" s="68">
        <v>44953.071351967592</v>
      </c>
      <c r="AA58" s="68" t="s">
        <v>139</v>
      </c>
      <c r="AB58" s="68" t="s">
        <v>140</v>
      </c>
      <c r="AC58" s="68">
        <v>0</v>
      </c>
      <c r="AD58" s="68"/>
      <c r="AE58" s="68">
        <v>0</v>
      </c>
      <c r="AF58" s="68">
        <v>44957</v>
      </c>
      <c r="AG58" s="68">
        <v>10012</v>
      </c>
      <c r="AH58" s="68" t="s">
        <v>141</v>
      </c>
      <c r="AI58" s="68"/>
      <c r="AJ58" s="68"/>
      <c r="AK58" s="68" t="s">
        <v>142</v>
      </c>
      <c r="AL58" s="68" t="s">
        <v>143</v>
      </c>
      <c r="AM58" s="68">
        <v>52</v>
      </c>
      <c r="AN58" s="68" t="s">
        <v>143</v>
      </c>
      <c r="AO58" s="68" t="s">
        <v>710</v>
      </c>
      <c r="AP58" s="68" t="s">
        <v>568</v>
      </c>
      <c r="AQ58" s="68" t="s">
        <v>711</v>
      </c>
      <c r="AR58" s="68" t="s">
        <v>570</v>
      </c>
      <c r="AS58" s="68" t="s">
        <v>231</v>
      </c>
      <c r="AT58" s="68" t="s">
        <v>652</v>
      </c>
      <c r="AU58" s="68" t="s">
        <v>712</v>
      </c>
      <c r="AV58" s="68" t="s">
        <v>234</v>
      </c>
      <c r="AW58" s="68" t="s">
        <v>165</v>
      </c>
      <c r="AX58" s="68" t="s">
        <v>235</v>
      </c>
      <c r="AY58" s="68" t="s">
        <v>148</v>
      </c>
      <c r="AZ58" s="68" t="s">
        <v>139</v>
      </c>
      <c r="BA58" s="68" t="s">
        <v>236</v>
      </c>
      <c r="BB58" s="68" t="s">
        <v>150</v>
      </c>
      <c r="BC58" s="68" t="s">
        <v>156</v>
      </c>
      <c r="BD58" s="68" t="s">
        <v>157</v>
      </c>
      <c r="BE58" s="68" t="s">
        <v>484</v>
      </c>
      <c r="BF58" s="68">
        <v>44953.074363425927</v>
      </c>
      <c r="BG58" s="68">
        <v>0</v>
      </c>
      <c r="BH58" s="68" t="s">
        <v>143</v>
      </c>
      <c r="BI58" s="68" t="s">
        <v>143</v>
      </c>
      <c r="BJ58" s="68" t="s">
        <v>143</v>
      </c>
      <c r="BK58" s="68" t="s">
        <v>136</v>
      </c>
      <c r="BL58" s="68" t="s">
        <v>143</v>
      </c>
      <c r="BM58" s="68" t="s">
        <v>160</v>
      </c>
      <c r="BN58" s="68" t="s">
        <v>143</v>
      </c>
      <c r="BO58" s="68" t="s">
        <v>143</v>
      </c>
      <c r="BP58" s="68" t="s">
        <v>143</v>
      </c>
      <c r="BQ58" s="68" t="s">
        <v>713</v>
      </c>
      <c r="BR58" s="68">
        <v>250</v>
      </c>
      <c r="BS58" s="68" t="s">
        <v>162</v>
      </c>
      <c r="BT58" s="68">
        <v>52</v>
      </c>
      <c r="BU58" s="68">
        <v>52</v>
      </c>
      <c r="BV58" s="68" t="s">
        <v>135</v>
      </c>
      <c r="BW58" s="68" t="s">
        <v>135</v>
      </c>
      <c r="BX58" s="68" t="s">
        <v>135</v>
      </c>
      <c r="BY58" s="68" t="s">
        <v>148</v>
      </c>
      <c r="BZ58" s="68" t="s">
        <v>143</v>
      </c>
      <c r="CA58" s="68" t="s">
        <v>174</v>
      </c>
      <c r="CB58" s="68" t="s">
        <v>143</v>
      </c>
      <c r="CC58" s="68" t="s">
        <v>143</v>
      </c>
      <c r="CD58" s="68" t="s">
        <v>143</v>
      </c>
      <c r="CE58" s="68" t="s">
        <v>143</v>
      </c>
      <c r="CF58" s="68">
        <v>1</v>
      </c>
      <c r="CG58" s="68"/>
      <c r="CH58" s="68"/>
      <c r="CI58" s="68"/>
      <c r="CJ58" s="68">
        <v>0</v>
      </c>
      <c r="CK58" s="68" t="s">
        <v>143</v>
      </c>
      <c r="CL58" s="68"/>
      <c r="CM58" s="68" t="s">
        <v>143</v>
      </c>
      <c r="CN58" s="68" t="s">
        <v>143</v>
      </c>
      <c r="CO58" s="68"/>
      <c r="CP58" s="68"/>
      <c r="CQ58" s="68"/>
      <c r="CR58" s="68"/>
      <c r="CS58" s="68"/>
      <c r="CT58" s="68"/>
      <c r="CU58" s="68"/>
      <c r="CV58" s="68"/>
      <c r="CW58" s="68"/>
      <c r="CX58" s="68"/>
      <c r="CY58" s="68"/>
      <c r="CZ58" s="68"/>
      <c r="DA58" s="68"/>
      <c r="DB58" s="68"/>
      <c r="DC58" s="68"/>
      <c r="DD58" s="68"/>
      <c r="DE58" s="68"/>
      <c r="DF58" s="68"/>
      <c r="DG58" s="68"/>
    </row>
    <row r="59" spans="1:111" s="3" customFormat="1" ht="12.75" x14ac:dyDescent="0.2">
      <c r="A59" s="67">
        <v>44927</v>
      </c>
      <c r="B59" s="68" t="s">
        <v>14</v>
      </c>
      <c r="C59" s="68">
        <v>45583</v>
      </c>
      <c r="D59" s="68" t="s">
        <v>315</v>
      </c>
      <c r="E59" s="68" t="s">
        <v>364</v>
      </c>
      <c r="F59" s="69">
        <v>44956</v>
      </c>
      <c r="G59" s="68" t="s">
        <v>165</v>
      </c>
      <c r="H59" s="68" t="s">
        <v>166</v>
      </c>
      <c r="I59" s="70">
        <v>97</v>
      </c>
      <c r="J59" s="70">
        <v>97</v>
      </c>
      <c r="K59" s="71">
        <f t="shared" si="0"/>
        <v>2.3742571971139872E-4</v>
      </c>
      <c r="L59" s="68" t="s">
        <v>316</v>
      </c>
      <c r="M59" s="68" t="s">
        <v>129</v>
      </c>
      <c r="N59" s="68" t="s">
        <v>219</v>
      </c>
      <c r="O59" s="68" t="s">
        <v>714</v>
      </c>
      <c r="P59" s="68" t="s">
        <v>319</v>
      </c>
      <c r="Q59" s="68" t="s">
        <v>170</v>
      </c>
      <c r="R59" s="68" t="s">
        <v>715</v>
      </c>
      <c r="S59" s="68" t="s">
        <v>716</v>
      </c>
      <c r="T59" s="68" t="s">
        <v>135</v>
      </c>
      <c r="U59" s="68" t="s">
        <v>135</v>
      </c>
      <c r="V59" s="68" t="s">
        <v>136</v>
      </c>
      <c r="W59" s="68" t="s">
        <v>137</v>
      </c>
      <c r="X59" s="68" t="s">
        <v>322</v>
      </c>
      <c r="Y59" s="68">
        <v>44956.488637152775</v>
      </c>
      <c r="Z59" s="68">
        <v>44956.14595914352</v>
      </c>
      <c r="AA59" s="68" t="s">
        <v>139</v>
      </c>
      <c r="AB59" s="68" t="s">
        <v>140</v>
      </c>
      <c r="AC59" s="68">
        <v>0</v>
      </c>
      <c r="AD59" s="68"/>
      <c r="AE59" s="68">
        <v>97</v>
      </c>
      <c r="AF59" s="68"/>
      <c r="AG59" s="68">
        <v>10012</v>
      </c>
      <c r="AH59" s="68" t="s">
        <v>141</v>
      </c>
      <c r="AI59" s="68"/>
      <c r="AJ59" s="68">
        <v>97</v>
      </c>
      <c r="AK59" s="68" t="s">
        <v>207</v>
      </c>
      <c r="AL59" s="68" t="s">
        <v>143</v>
      </c>
      <c r="AM59" s="68">
        <v>97</v>
      </c>
      <c r="AN59" s="68" t="s">
        <v>174</v>
      </c>
      <c r="AO59" s="68" t="s">
        <v>717</v>
      </c>
      <c r="AP59" s="68" t="s">
        <v>718</v>
      </c>
      <c r="AQ59" s="68" t="s">
        <v>719</v>
      </c>
      <c r="AR59" s="68" t="s">
        <v>353</v>
      </c>
      <c r="AS59" s="68" t="s">
        <v>231</v>
      </c>
      <c r="AT59" s="68" t="s">
        <v>354</v>
      </c>
      <c r="AU59" s="68" t="s">
        <v>720</v>
      </c>
      <c r="AV59" s="68" t="s">
        <v>234</v>
      </c>
      <c r="AW59" s="68" t="s">
        <v>165</v>
      </c>
      <c r="AX59" s="68" t="s">
        <v>235</v>
      </c>
      <c r="AY59" s="68" t="s">
        <v>148</v>
      </c>
      <c r="AZ59" s="68" t="s">
        <v>139</v>
      </c>
      <c r="BA59" s="68" t="s">
        <v>236</v>
      </c>
      <c r="BB59" s="68" t="s">
        <v>150</v>
      </c>
      <c r="BC59" s="68" t="s">
        <v>156</v>
      </c>
      <c r="BD59" s="68" t="s">
        <v>157</v>
      </c>
      <c r="BE59" s="68" t="s">
        <v>484</v>
      </c>
      <c r="BF59" s="68">
        <v>44956.04184027778</v>
      </c>
      <c r="BG59" s="68">
        <v>0</v>
      </c>
      <c r="BH59" s="68" t="s">
        <v>170</v>
      </c>
      <c r="BI59" s="68" t="s">
        <v>721</v>
      </c>
      <c r="BJ59" s="68" t="s">
        <v>143</v>
      </c>
      <c r="BK59" s="68" t="s">
        <v>136</v>
      </c>
      <c r="BL59" s="68" t="s">
        <v>143</v>
      </c>
      <c r="BM59" s="68" t="s">
        <v>160</v>
      </c>
      <c r="BN59" s="68" t="s">
        <v>160</v>
      </c>
      <c r="BO59" s="68" t="s">
        <v>143</v>
      </c>
      <c r="BP59" s="68" t="s">
        <v>143</v>
      </c>
      <c r="BQ59" s="68" t="s">
        <v>517</v>
      </c>
      <c r="BR59" s="68">
        <v>250</v>
      </c>
      <c r="BS59" s="68" t="s">
        <v>162</v>
      </c>
      <c r="BT59" s="68">
        <v>97</v>
      </c>
      <c r="BU59" s="68">
        <v>97</v>
      </c>
      <c r="BV59" s="68" t="s">
        <v>135</v>
      </c>
      <c r="BW59" s="68" t="s">
        <v>135</v>
      </c>
      <c r="BX59" s="68" t="s">
        <v>135</v>
      </c>
      <c r="BY59" s="68" t="s">
        <v>148</v>
      </c>
      <c r="BZ59" s="68" t="s">
        <v>722</v>
      </c>
      <c r="CA59" s="68" t="s">
        <v>174</v>
      </c>
      <c r="CB59" s="68" t="s">
        <v>143</v>
      </c>
      <c r="CC59" s="68" t="s">
        <v>143</v>
      </c>
      <c r="CD59" s="68" t="s">
        <v>143</v>
      </c>
      <c r="CE59" s="68" t="s">
        <v>723</v>
      </c>
      <c r="CF59" s="68">
        <v>1</v>
      </c>
      <c r="CG59" s="68">
        <v>1</v>
      </c>
      <c r="CH59" s="68"/>
      <c r="CI59" s="68"/>
      <c r="CJ59" s="68">
        <v>0</v>
      </c>
      <c r="CK59" s="68" t="s">
        <v>143</v>
      </c>
      <c r="CL59" s="68"/>
      <c r="CM59" s="68" t="s">
        <v>143</v>
      </c>
      <c r="CN59" s="68" t="s">
        <v>143</v>
      </c>
      <c r="CO59" s="68">
        <v>505882451</v>
      </c>
      <c r="CP59" s="68"/>
      <c r="CQ59" s="68"/>
      <c r="CR59" s="68"/>
      <c r="CS59" s="68"/>
      <c r="CT59" s="68"/>
      <c r="CU59" s="68"/>
      <c r="CV59" s="68"/>
      <c r="CW59" s="68"/>
      <c r="CX59" s="68"/>
      <c r="CY59" s="68"/>
      <c r="CZ59" s="68"/>
      <c r="DA59" s="68"/>
      <c r="DB59" s="68"/>
      <c r="DC59" s="68"/>
      <c r="DD59" s="68"/>
      <c r="DE59" s="68"/>
      <c r="DF59" s="68"/>
      <c r="DG59" s="68"/>
    </row>
    <row r="60" spans="1:111" s="3" customFormat="1" ht="12.75" x14ac:dyDescent="0.2">
      <c r="A60" s="67">
        <v>44927</v>
      </c>
      <c r="B60" s="68" t="s">
        <v>8</v>
      </c>
      <c r="C60" s="68">
        <v>45601</v>
      </c>
      <c r="D60" s="68" t="s">
        <v>724</v>
      </c>
      <c r="E60" s="68" t="s">
        <v>164</v>
      </c>
      <c r="F60" s="69">
        <v>44957</v>
      </c>
      <c r="G60" s="68" t="s">
        <v>165</v>
      </c>
      <c r="H60" s="68" t="s">
        <v>166</v>
      </c>
      <c r="I60" s="70">
        <v>130</v>
      </c>
      <c r="J60" s="70">
        <v>130</v>
      </c>
      <c r="K60" s="71">
        <f t="shared" si="0"/>
        <v>3.1819941816991582E-4</v>
      </c>
      <c r="L60" s="68" t="s">
        <v>501</v>
      </c>
      <c r="M60" s="68" t="s">
        <v>218</v>
      </c>
      <c r="N60" s="68" t="s">
        <v>219</v>
      </c>
      <c r="O60" s="68" t="s">
        <v>725</v>
      </c>
      <c r="P60" s="68" t="s">
        <v>726</v>
      </c>
      <c r="Q60" s="68" t="s">
        <v>170</v>
      </c>
      <c r="R60" s="68" t="s">
        <v>727</v>
      </c>
      <c r="S60" s="68" t="s">
        <v>728</v>
      </c>
      <c r="T60" s="68" t="s">
        <v>135</v>
      </c>
      <c r="U60" s="68" t="s">
        <v>135</v>
      </c>
      <c r="V60" s="68" t="s">
        <v>506</v>
      </c>
      <c r="W60" s="68" t="s">
        <v>137</v>
      </c>
      <c r="X60" s="68" t="s">
        <v>225</v>
      </c>
      <c r="Y60" s="68">
        <v>44956.077182407411</v>
      </c>
      <c r="Z60" s="68">
        <v>44956.077167592593</v>
      </c>
      <c r="AA60" s="68" t="s">
        <v>139</v>
      </c>
      <c r="AB60" s="68" t="s">
        <v>226</v>
      </c>
      <c r="AC60" s="68">
        <v>0</v>
      </c>
      <c r="AD60" s="68"/>
      <c r="AE60" s="68">
        <v>0</v>
      </c>
      <c r="AF60" s="68">
        <v>44959</v>
      </c>
      <c r="AG60" s="68">
        <v>10012</v>
      </c>
      <c r="AH60" s="68" t="s">
        <v>141</v>
      </c>
      <c r="AI60" s="68"/>
      <c r="AJ60" s="68"/>
      <c r="AK60" s="68" t="s">
        <v>207</v>
      </c>
      <c r="AL60" s="68" t="s">
        <v>143</v>
      </c>
      <c r="AM60" s="68">
        <v>130</v>
      </c>
      <c r="AN60" s="68" t="s">
        <v>143</v>
      </c>
      <c r="AO60" s="68" t="s">
        <v>729</v>
      </c>
      <c r="AP60" s="68" t="s">
        <v>730</v>
      </c>
      <c r="AQ60" s="68" t="s">
        <v>731</v>
      </c>
      <c r="AR60" s="68" t="s">
        <v>353</v>
      </c>
      <c r="AS60" s="68" t="s">
        <v>231</v>
      </c>
      <c r="AT60" s="68" t="s">
        <v>353</v>
      </c>
      <c r="AU60" s="68" t="s">
        <v>732</v>
      </c>
      <c r="AV60" s="68" t="s">
        <v>234</v>
      </c>
      <c r="AW60" s="68" t="s">
        <v>165</v>
      </c>
      <c r="AX60" s="68" t="s">
        <v>235</v>
      </c>
      <c r="AY60" s="68" t="s">
        <v>148</v>
      </c>
      <c r="AZ60" s="68" t="s">
        <v>139</v>
      </c>
      <c r="BA60" s="68" t="s">
        <v>236</v>
      </c>
      <c r="BB60" s="68" t="s">
        <v>150</v>
      </c>
      <c r="BC60" s="68" t="s">
        <v>156</v>
      </c>
      <c r="BD60" s="68" t="s">
        <v>157</v>
      </c>
      <c r="BE60" s="68" t="s">
        <v>484</v>
      </c>
      <c r="BF60" s="68">
        <v>44956.105219907404</v>
      </c>
      <c r="BG60" s="68">
        <v>0</v>
      </c>
      <c r="BH60" s="68" t="s">
        <v>143</v>
      </c>
      <c r="BI60" s="68" t="s">
        <v>143</v>
      </c>
      <c r="BJ60" s="68" t="s">
        <v>143</v>
      </c>
      <c r="BK60" s="68" t="s">
        <v>506</v>
      </c>
      <c r="BL60" s="68" t="s">
        <v>143</v>
      </c>
      <c r="BM60" s="68" t="s">
        <v>160</v>
      </c>
      <c r="BN60" s="68" t="s">
        <v>143</v>
      </c>
      <c r="BO60" s="68" t="s">
        <v>164</v>
      </c>
      <c r="BP60" s="68" t="s">
        <v>143</v>
      </c>
      <c r="BQ60" s="68" t="s">
        <v>189</v>
      </c>
      <c r="BR60" s="68">
        <v>250</v>
      </c>
      <c r="BS60" s="68" t="s">
        <v>162</v>
      </c>
      <c r="BT60" s="68">
        <v>130</v>
      </c>
      <c r="BU60" s="68">
        <v>130</v>
      </c>
      <c r="BV60" s="68" t="s">
        <v>135</v>
      </c>
      <c r="BW60" s="68" t="s">
        <v>135</v>
      </c>
      <c r="BX60" s="68" t="s">
        <v>135</v>
      </c>
      <c r="BY60" s="68" t="s">
        <v>148</v>
      </c>
      <c r="BZ60" s="68" t="s">
        <v>143</v>
      </c>
      <c r="CA60" s="68" t="s">
        <v>174</v>
      </c>
      <c r="CB60" s="68" t="s">
        <v>143</v>
      </c>
      <c r="CC60" s="68" t="s">
        <v>143</v>
      </c>
      <c r="CD60" s="68" t="s">
        <v>143</v>
      </c>
      <c r="CE60" s="68" t="s">
        <v>143</v>
      </c>
      <c r="CF60" s="68">
        <v>1</v>
      </c>
      <c r="CG60" s="68"/>
      <c r="CH60" s="68"/>
      <c r="CI60" s="68"/>
      <c r="CJ60" s="68">
        <v>0</v>
      </c>
      <c r="CK60" s="68" t="s">
        <v>143</v>
      </c>
      <c r="CL60" s="68"/>
      <c r="CM60" s="68" t="s">
        <v>143</v>
      </c>
      <c r="CN60" s="68" t="s">
        <v>143</v>
      </c>
      <c r="CO60" s="68"/>
      <c r="CP60" s="68"/>
      <c r="CQ60" s="68"/>
      <c r="CR60" s="68"/>
      <c r="CS60" s="68"/>
      <c r="CT60" s="68"/>
      <c r="CU60" s="68"/>
      <c r="CV60" s="68"/>
      <c r="CW60" s="68"/>
      <c r="CX60" s="68"/>
      <c r="CY60" s="68"/>
      <c r="CZ60" s="68"/>
      <c r="DA60" s="68"/>
      <c r="DB60" s="68"/>
      <c r="DC60" s="68"/>
      <c r="DD60" s="68"/>
      <c r="DE60" s="68"/>
      <c r="DF60" s="68"/>
      <c r="DG60" s="68"/>
    </row>
    <row r="61" spans="1:111" s="3" customFormat="1" ht="12.75" x14ac:dyDescent="0.2">
      <c r="A61" s="67">
        <v>44927</v>
      </c>
      <c r="B61" s="68" t="s">
        <v>14</v>
      </c>
      <c r="C61" s="68">
        <v>46027</v>
      </c>
      <c r="D61" s="68" t="s">
        <v>315</v>
      </c>
      <c r="E61" s="68" t="s">
        <v>279</v>
      </c>
      <c r="F61" s="69">
        <v>44957</v>
      </c>
      <c r="G61" s="68" t="s">
        <v>165</v>
      </c>
      <c r="H61" s="68" t="s">
        <v>166</v>
      </c>
      <c r="I61" s="70">
        <v>57</v>
      </c>
      <c r="J61" s="70">
        <v>57</v>
      </c>
      <c r="K61" s="71">
        <f t="shared" si="0"/>
        <v>1.3951820642834771E-4</v>
      </c>
      <c r="L61" s="68" t="s">
        <v>316</v>
      </c>
      <c r="M61" s="68" t="s">
        <v>317</v>
      </c>
      <c r="N61" s="68" t="s">
        <v>219</v>
      </c>
      <c r="O61" s="68" t="s">
        <v>733</v>
      </c>
      <c r="P61" s="68" t="s">
        <v>477</v>
      </c>
      <c r="Q61" s="68" t="s">
        <v>170</v>
      </c>
      <c r="R61" s="68" t="s">
        <v>734</v>
      </c>
      <c r="S61" s="68" t="s">
        <v>735</v>
      </c>
      <c r="T61" s="68" t="s">
        <v>135</v>
      </c>
      <c r="U61" s="68" t="s">
        <v>135</v>
      </c>
      <c r="V61" s="68" t="s">
        <v>136</v>
      </c>
      <c r="W61" s="68" t="s">
        <v>137</v>
      </c>
      <c r="X61" s="68" t="s">
        <v>322</v>
      </c>
      <c r="Y61" s="68">
        <v>44957.07121076389</v>
      </c>
      <c r="Z61" s="68">
        <v>44957.071155092592</v>
      </c>
      <c r="AA61" s="68" t="s">
        <v>139</v>
      </c>
      <c r="AB61" s="68" t="s">
        <v>323</v>
      </c>
      <c r="AC61" s="68">
        <v>0</v>
      </c>
      <c r="AD61" s="68"/>
      <c r="AE61" s="68">
        <v>57</v>
      </c>
      <c r="AF61" s="68"/>
      <c r="AG61" s="68">
        <v>10012</v>
      </c>
      <c r="AH61" s="68" t="s">
        <v>141</v>
      </c>
      <c r="AI61" s="68"/>
      <c r="AJ61" s="68">
        <v>57</v>
      </c>
      <c r="AK61" s="68" t="s">
        <v>207</v>
      </c>
      <c r="AL61" s="68" t="s">
        <v>143</v>
      </c>
      <c r="AM61" s="68">
        <v>57</v>
      </c>
      <c r="AN61" s="68" t="s">
        <v>174</v>
      </c>
      <c r="AO61" s="68" t="s">
        <v>736</v>
      </c>
      <c r="AP61" s="68" t="s">
        <v>737</v>
      </c>
      <c r="AQ61" s="68" t="s">
        <v>738</v>
      </c>
      <c r="AR61" s="68" t="s">
        <v>178</v>
      </c>
      <c r="AS61" s="68" t="s">
        <v>179</v>
      </c>
      <c r="AT61" s="68" t="s">
        <v>739</v>
      </c>
      <c r="AU61" s="68" t="s">
        <v>740</v>
      </c>
      <c r="AV61" s="68" t="s">
        <v>234</v>
      </c>
      <c r="AW61" s="68" t="s">
        <v>165</v>
      </c>
      <c r="AX61" s="68" t="s">
        <v>235</v>
      </c>
      <c r="AY61" s="68" t="s">
        <v>148</v>
      </c>
      <c r="AZ61" s="68" t="s">
        <v>139</v>
      </c>
      <c r="BA61" s="68" t="s">
        <v>236</v>
      </c>
      <c r="BB61" s="68" t="s">
        <v>150</v>
      </c>
      <c r="BC61" s="68" t="s">
        <v>156</v>
      </c>
      <c r="BD61" s="68" t="s">
        <v>157</v>
      </c>
      <c r="BE61" s="68" t="s">
        <v>484</v>
      </c>
      <c r="BF61" s="68">
        <v>44957.073425925926</v>
      </c>
      <c r="BG61" s="68">
        <v>0</v>
      </c>
      <c r="BH61" s="68" t="s">
        <v>143</v>
      </c>
      <c r="BI61" s="68" t="s">
        <v>143</v>
      </c>
      <c r="BJ61" s="68" t="s">
        <v>143</v>
      </c>
      <c r="BK61" s="68" t="s">
        <v>136</v>
      </c>
      <c r="BL61" s="68" t="s">
        <v>143</v>
      </c>
      <c r="BM61" s="68" t="s">
        <v>160</v>
      </c>
      <c r="BN61" s="68" t="s">
        <v>160</v>
      </c>
      <c r="BO61" s="68" t="s">
        <v>143</v>
      </c>
      <c r="BP61" s="68" t="s">
        <v>143</v>
      </c>
      <c r="BQ61" s="68" t="s">
        <v>741</v>
      </c>
      <c r="BR61" s="68">
        <v>250</v>
      </c>
      <c r="BS61" s="68" t="s">
        <v>162</v>
      </c>
      <c r="BT61" s="68">
        <v>57</v>
      </c>
      <c r="BU61" s="68">
        <v>57</v>
      </c>
      <c r="BV61" s="68" t="s">
        <v>135</v>
      </c>
      <c r="BW61" s="68" t="s">
        <v>135</v>
      </c>
      <c r="BX61" s="68" t="s">
        <v>135</v>
      </c>
      <c r="BY61" s="68" t="s">
        <v>148</v>
      </c>
      <c r="BZ61" s="68" t="s">
        <v>742</v>
      </c>
      <c r="CA61" s="68" t="s">
        <v>174</v>
      </c>
      <c r="CB61" s="68" t="s">
        <v>143</v>
      </c>
      <c r="CC61" s="68" t="s">
        <v>143</v>
      </c>
      <c r="CD61" s="68" t="s">
        <v>143</v>
      </c>
      <c r="CE61" s="68" t="s">
        <v>743</v>
      </c>
      <c r="CF61" s="68">
        <v>1</v>
      </c>
      <c r="CG61" s="68">
        <v>1</v>
      </c>
      <c r="CH61" s="68"/>
      <c r="CI61" s="68"/>
      <c r="CJ61" s="68">
        <v>0</v>
      </c>
      <c r="CK61" s="68" t="s">
        <v>143</v>
      </c>
      <c r="CL61" s="68"/>
      <c r="CM61" s="68" t="s">
        <v>143</v>
      </c>
      <c r="CN61" s="68" t="s">
        <v>143</v>
      </c>
      <c r="CO61" s="68">
        <v>76951458</v>
      </c>
      <c r="CP61" s="68"/>
      <c r="CQ61" s="68"/>
      <c r="CR61" s="68"/>
      <c r="CS61" s="68"/>
      <c r="CT61" s="68"/>
      <c r="CU61" s="68"/>
      <c r="CV61" s="68"/>
      <c r="CW61" s="68"/>
      <c r="CX61" s="68"/>
      <c r="CY61" s="68"/>
      <c r="CZ61" s="68"/>
      <c r="DA61" s="68"/>
      <c r="DB61" s="68"/>
      <c r="DC61" s="68"/>
      <c r="DD61" s="68"/>
      <c r="DE61" s="68"/>
      <c r="DF61" s="68"/>
      <c r="DG61" s="68"/>
    </row>
    <row r="62" spans="1:111" s="3" customFormat="1" ht="12.75" x14ac:dyDescent="0.2">
      <c r="A62" s="67">
        <v>44927</v>
      </c>
      <c r="B62" s="68" t="s">
        <v>7</v>
      </c>
      <c r="C62" s="68">
        <v>46205</v>
      </c>
      <c r="D62" s="68" t="s">
        <v>163</v>
      </c>
      <c r="E62" s="68" t="s">
        <v>125</v>
      </c>
      <c r="F62" s="69">
        <v>44963</v>
      </c>
      <c r="G62" s="68" t="s">
        <v>126</v>
      </c>
      <c r="H62" s="68" t="s">
        <v>166</v>
      </c>
      <c r="I62" s="70">
        <v>1751.45</v>
      </c>
      <c r="J62" s="70">
        <v>1751.45</v>
      </c>
      <c r="K62" s="71">
        <f t="shared" si="0"/>
        <v>4.2870028534899929E-3</v>
      </c>
      <c r="L62" s="68" t="s">
        <v>167</v>
      </c>
      <c r="M62" s="68" t="s">
        <v>129</v>
      </c>
      <c r="N62" s="68" t="s">
        <v>131</v>
      </c>
      <c r="O62" s="68" t="s">
        <v>744</v>
      </c>
      <c r="P62" s="68" t="s">
        <v>745</v>
      </c>
      <c r="Q62" s="68" t="s">
        <v>170</v>
      </c>
      <c r="R62" s="68" t="s">
        <v>143</v>
      </c>
      <c r="S62" s="68" t="s">
        <v>746</v>
      </c>
      <c r="T62" s="68" t="s">
        <v>135</v>
      </c>
      <c r="U62" s="68" t="s">
        <v>135</v>
      </c>
      <c r="V62" s="68" t="s">
        <v>136</v>
      </c>
      <c r="W62" s="68" t="s">
        <v>137</v>
      </c>
      <c r="X62" s="68" t="s">
        <v>173</v>
      </c>
      <c r="Y62" s="68">
        <v>44957.32815173611</v>
      </c>
      <c r="Z62" s="68">
        <v>44957.32810648148</v>
      </c>
      <c r="AA62" s="68" t="s">
        <v>139</v>
      </c>
      <c r="AB62" s="68" t="s">
        <v>140</v>
      </c>
      <c r="AC62" s="68">
        <v>0</v>
      </c>
      <c r="AD62" s="68"/>
      <c r="AE62" s="68">
        <v>0</v>
      </c>
      <c r="AF62" s="68"/>
      <c r="AG62" s="68">
        <v>10023</v>
      </c>
      <c r="AH62" s="68" t="s">
        <v>141</v>
      </c>
      <c r="AI62" s="68"/>
      <c r="AJ62" s="68"/>
      <c r="AK62" s="68" t="s">
        <v>142</v>
      </c>
      <c r="AL62" s="68" t="s">
        <v>143</v>
      </c>
      <c r="AM62" s="68">
        <v>175145</v>
      </c>
      <c r="AN62" s="68" t="s">
        <v>143</v>
      </c>
      <c r="AO62" s="68" t="s">
        <v>747</v>
      </c>
      <c r="AP62" s="68" t="s">
        <v>748</v>
      </c>
      <c r="AQ62" s="68" t="s">
        <v>749</v>
      </c>
      <c r="AR62" s="68" t="s">
        <v>430</v>
      </c>
      <c r="AS62" s="68" t="s">
        <v>431</v>
      </c>
      <c r="AT62" s="68" t="s">
        <v>750</v>
      </c>
      <c r="AU62" s="68" t="s">
        <v>751</v>
      </c>
      <c r="AV62" s="68" t="s">
        <v>145</v>
      </c>
      <c r="AW62" s="68" t="s">
        <v>146</v>
      </c>
      <c r="AX62" s="68" t="s">
        <v>147</v>
      </c>
      <c r="AY62" s="68" t="s">
        <v>148</v>
      </c>
      <c r="AZ62" s="68" t="s">
        <v>139</v>
      </c>
      <c r="BA62" s="68" t="s">
        <v>149</v>
      </c>
      <c r="BB62" s="68" t="s">
        <v>150</v>
      </c>
      <c r="BC62" s="68" t="s">
        <v>156</v>
      </c>
      <c r="BD62" s="68" t="s">
        <v>276</v>
      </c>
      <c r="BE62" s="68" t="s">
        <v>143</v>
      </c>
      <c r="BF62" s="68"/>
      <c r="BG62" s="68">
        <v>0</v>
      </c>
      <c r="BH62" s="68" t="s">
        <v>143</v>
      </c>
      <c r="BI62" s="68" t="s">
        <v>143</v>
      </c>
      <c r="BJ62" s="68" t="s">
        <v>143</v>
      </c>
      <c r="BK62" s="68" t="s">
        <v>183</v>
      </c>
      <c r="BL62" s="68" t="s">
        <v>143</v>
      </c>
      <c r="BM62" s="68" t="s">
        <v>160</v>
      </c>
      <c r="BN62" s="68" t="s">
        <v>143</v>
      </c>
      <c r="BO62" s="68" t="s">
        <v>143</v>
      </c>
      <c r="BP62" s="68" t="s">
        <v>143</v>
      </c>
      <c r="BQ62" s="68" t="s">
        <v>143</v>
      </c>
      <c r="BR62" s="68">
        <v>0</v>
      </c>
      <c r="BS62" s="68" t="s">
        <v>277</v>
      </c>
      <c r="BT62" s="68">
        <v>175145</v>
      </c>
      <c r="BU62" s="68">
        <v>175145</v>
      </c>
      <c r="BV62" s="68" t="s">
        <v>135</v>
      </c>
      <c r="BW62" s="68" t="s">
        <v>135</v>
      </c>
      <c r="BX62" s="68" t="s">
        <v>135</v>
      </c>
      <c r="BY62" s="68" t="s">
        <v>148</v>
      </c>
      <c r="BZ62" s="68" t="s">
        <v>143</v>
      </c>
      <c r="CA62" s="68" t="s">
        <v>174</v>
      </c>
      <c r="CB62" s="68" t="s">
        <v>143</v>
      </c>
      <c r="CC62" s="68" t="s">
        <v>143</v>
      </c>
      <c r="CD62" s="68" t="s">
        <v>143</v>
      </c>
      <c r="CE62" s="68" t="s">
        <v>752</v>
      </c>
      <c r="CF62" s="68">
        <v>1</v>
      </c>
      <c r="CG62" s="68"/>
      <c r="CH62" s="68"/>
      <c r="CI62" s="68"/>
      <c r="CJ62" s="68">
        <v>0</v>
      </c>
      <c r="CK62" s="68" t="s">
        <v>143</v>
      </c>
      <c r="CL62" s="68"/>
      <c r="CM62" s="68" t="s">
        <v>143</v>
      </c>
      <c r="CN62" s="68" t="s">
        <v>143</v>
      </c>
      <c r="CO62" s="68"/>
      <c r="CP62" s="68"/>
      <c r="CQ62" s="68"/>
      <c r="CR62" s="68"/>
      <c r="CS62" s="68"/>
      <c r="CT62" s="68"/>
      <c r="CU62" s="68"/>
      <c r="CV62" s="68"/>
      <c r="CW62" s="68"/>
      <c r="CX62" s="68"/>
      <c r="CY62" s="68"/>
      <c r="CZ62" s="68"/>
      <c r="DA62" s="68"/>
      <c r="DB62" s="68"/>
      <c r="DC62" s="68"/>
      <c r="DD62" s="68"/>
      <c r="DE62" s="68"/>
      <c r="DF62" s="68"/>
      <c r="DG62" s="68"/>
    </row>
    <row r="63" spans="1:111" s="3" customFormat="1" ht="12.75" x14ac:dyDescent="0.2">
      <c r="A63" s="67">
        <v>44927</v>
      </c>
      <c r="B63" s="68" t="s">
        <v>7</v>
      </c>
      <c r="C63" s="68">
        <v>46207</v>
      </c>
      <c r="D63" s="68" t="s">
        <v>163</v>
      </c>
      <c r="E63" s="68" t="s">
        <v>125</v>
      </c>
      <c r="F63" s="69">
        <v>44963</v>
      </c>
      <c r="G63" s="68" t="s">
        <v>126</v>
      </c>
      <c r="H63" s="68" t="s">
        <v>166</v>
      </c>
      <c r="I63" s="70">
        <v>525.91</v>
      </c>
      <c r="J63" s="70">
        <v>525.91</v>
      </c>
      <c r="K63" s="71">
        <f t="shared" si="0"/>
        <v>1.2872635077672339E-3</v>
      </c>
      <c r="L63" s="68" t="s">
        <v>167</v>
      </c>
      <c r="M63" s="68" t="s">
        <v>129</v>
      </c>
      <c r="N63" s="68" t="s">
        <v>627</v>
      </c>
      <c r="O63" s="68" t="s">
        <v>753</v>
      </c>
      <c r="P63" s="68" t="s">
        <v>745</v>
      </c>
      <c r="Q63" s="68" t="s">
        <v>170</v>
      </c>
      <c r="R63" s="68" t="s">
        <v>754</v>
      </c>
      <c r="S63" s="68" t="s">
        <v>755</v>
      </c>
      <c r="T63" s="68" t="s">
        <v>135</v>
      </c>
      <c r="U63" s="68" t="s">
        <v>135</v>
      </c>
      <c r="V63" s="68" t="s">
        <v>136</v>
      </c>
      <c r="W63" s="68" t="s">
        <v>137</v>
      </c>
      <c r="X63" s="68" t="s">
        <v>173</v>
      </c>
      <c r="Y63" s="68">
        <v>44957.341074421296</v>
      </c>
      <c r="Z63" s="68">
        <v>44957.340989236109</v>
      </c>
      <c r="AA63" s="68" t="s">
        <v>139</v>
      </c>
      <c r="AB63" s="68" t="s">
        <v>140</v>
      </c>
      <c r="AC63" s="68">
        <v>0</v>
      </c>
      <c r="AD63" s="68"/>
      <c r="AE63" s="68">
        <v>0</v>
      </c>
      <c r="AF63" s="68"/>
      <c r="AG63" s="68">
        <v>10023</v>
      </c>
      <c r="AH63" s="68" t="s">
        <v>141</v>
      </c>
      <c r="AI63" s="68"/>
      <c r="AJ63" s="68"/>
      <c r="AK63" s="68" t="s">
        <v>142</v>
      </c>
      <c r="AL63" s="68" t="s">
        <v>143</v>
      </c>
      <c r="AM63" s="68">
        <v>52591</v>
      </c>
      <c r="AN63" s="68" t="s">
        <v>143</v>
      </c>
      <c r="AO63" s="68" t="s">
        <v>756</v>
      </c>
      <c r="AP63" s="68" t="s">
        <v>757</v>
      </c>
      <c r="AQ63" s="68" t="s">
        <v>758</v>
      </c>
      <c r="AR63" s="68" t="s">
        <v>430</v>
      </c>
      <c r="AS63" s="68" t="s">
        <v>431</v>
      </c>
      <c r="AT63" s="68" t="s">
        <v>432</v>
      </c>
      <c r="AU63" s="68" t="s">
        <v>759</v>
      </c>
      <c r="AV63" s="68" t="s">
        <v>631</v>
      </c>
      <c r="AW63" s="68" t="s">
        <v>632</v>
      </c>
      <c r="AX63" s="68" t="s">
        <v>633</v>
      </c>
      <c r="AY63" s="68" t="s">
        <v>148</v>
      </c>
      <c r="AZ63" s="68" t="s">
        <v>139</v>
      </c>
      <c r="BA63" s="68" t="s">
        <v>149</v>
      </c>
      <c r="BB63" s="68" t="s">
        <v>634</v>
      </c>
      <c r="BC63" s="68" t="s">
        <v>156</v>
      </c>
      <c r="BD63" s="68" t="s">
        <v>157</v>
      </c>
      <c r="BE63" s="68" t="s">
        <v>237</v>
      </c>
      <c r="BF63" s="68">
        <v>44958.174247685187</v>
      </c>
      <c r="BG63" s="68">
        <v>0</v>
      </c>
      <c r="BH63" s="68" t="s">
        <v>143</v>
      </c>
      <c r="BI63" s="68" t="s">
        <v>143</v>
      </c>
      <c r="BJ63" s="68" t="s">
        <v>143</v>
      </c>
      <c r="BK63" s="68" t="s">
        <v>183</v>
      </c>
      <c r="BL63" s="68" t="s">
        <v>143</v>
      </c>
      <c r="BM63" s="68" t="s">
        <v>160</v>
      </c>
      <c r="BN63" s="68" t="s">
        <v>143</v>
      </c>
      <c r="BO63" s="68" t="s">
        <v>143</v>
      </c>
      <c r="BP63" s="68" t="s">
        <v>143</v>
      </c>
      <c r="BQ63" s="68" t="s">
        <v>760</v>
      </c>
      <c r="BR63" s="68">
        <v>800</v>
      </c>
      <c r="BS63" s="68" t="s">
        <v>314</v>
      </c>
      <c r="BT63" s="68">
        <v>52591</v>
      </c>
      <c r="BU63" s="68">
        <v>52591</v>
      </c>
      <c r="BV63" s="68" t="s">
        <v>135</v>
      </c>
      <c r="BW63" s="68" t="s">
        <v>135</v>
      </c>
      <c r="BX63" s="68" t="s">
        <v>135</v>
      </c>
      <c r="BY63" s="68" t="s">
        <v>148</v>
      </c>
      <c r="BZ63" s="68" t="s">
        <v>143</v>
      </c>
      <c r="CA63" s="68" t="s">
        <v>174</v>
      </c>
      <c r="CB63" s="68" t="s">
        <v>143</v>
      </c>
      <c r="CC63" s="68" t="s">
        <v>143</v>
      </c>
      <c r="CD63" s="68" t="s">
        <v>143</v>
      </c>
      <c r="CE63" s="68" t="s">
        <v>143</v>
      </c>
      <c r="CF63" s="68">
        <v>1</v>
      </c>
      <c r="CG63" s="68"/>
      <c r="CH63" s="68"/>
      <c r="CI63" s="68"/>
      <c r="CJ63" s="68">
        <v>0</v>
      </c>
      <c r="CK63" s="68" t="s">
        <v>143</v>
      </c>
      <c r="CL63" s="68"/>
      <c r="CM63" s="68" t="s">
        <v>143</v>
      </c>
      <c r="CN63" s="68" t="s">
        <v>143</v>
      </c>
      <c r="CO63" s="68"/>
      <c r="CP63" s="68"/>
      <c r="CQ63" s="68"/>
      <c r="CR63" s="68"/>
      <c r="CS63" s="68"/>
      <c r="CT63" s="68"/>
      <c r="CU63" s="68"/>
      <c r="CV63" s="68"/>
      <c r="CW63" s="68"/>
      <c r="CX63" s="68"/>
      <c r="CY63" s="68"/>
      <c r="CZ63" s="68"/>
      <c r="DA63" s="68"/>
      <c r="DB63" s="68"/>
      <c r="DC63" s="68"/>
      <c r="DD63" s="68"/>
      <c r="DE63" s="68"/>
      <c r="DF63" s="68"/>
      <c r="DG63" s="68"/>
    </row>
    <row r="64" spans="1:111" s="3" customFormat="1" ht="12.75" x14ac:dyDescent="0.2">
      <c r="A64" s="67">
        <v>44927</v>
      </c>
      <c r="B64" s="68" t="s">
        <v>24</v>
      </c>
      <c r="C64" s="68">
        <v>46405</v>
      </c>
      <c r="D64" s="68" t="s">
        <v>24</v>
      </c>
      <c r="E64" s="68" t="s">
        <v>373</v>
      </c>
      <c r="F64" s="69">
        <v>44958</v>
      </c>
      <c r="G64" s="68" t="s">
        <v>165</v>
      </c>
      <c r="H64" s="68" t="s">
        <v>166</v>
      </c>
      <c r="I64" s="70">
        <v>53.54</v>
      </c>
      <c r="J64" s="70">
        <v>53.54</v>
      </c>
      <c r="K64" s="71">
        <f t="shared" si="0"/>
        <v>1.3104920652936379E-4</v>
      </c>
      <c r="L64" s="68" t="s">
        <v>394</v>
      </c>
      <c r="M64" s="68" t="s">
        <v>129</v>
      </c>
      <c r="N64" s="68" t="s">
        <v>131</v>
      </c>
      <c r="O64" s="68" t="s">
        <v>465</v>
      </c>
      <c r="P64" s="68" t="s">
        <v>686</v>
      </c>
      <c r="Q64" s="68" t="s">
        <v>170</v>
      </c>
      <c r="R64" s="68" t="s">
        <v>761</v>
      </c>
      <c r="S64" s="68" t="s">
        <v>762</v>
      </c>
      <c r="T64" s="68" t="s">
        <v>763</v>
      </c>
      <c r="U64" s="68" t="s">
        <v>764</v>
      </c>
      <c r="V64" s="68" t="s">
        <v>136</v>
      </c>
      <c r="W64" s="68" t="s">
        <v>137</v>
      </c>
      <c r="X64" s="68" t="s">
        <v>349</v>
      </c>
      <c r="Y64" s="68">
        <v>44958.440033333332</v>
      </c>
      <c r="Z64" s="68">
        <v>44958.43332546296</v>
      </c>
      <c r="AA64" s="68" t="s">
        <v>139</v>
      </c>
      <c r="AB64" s="68" t="s">
        <v>140</v>
      </c>
      <c r="AC64" s="68">
        <v>0</v>
      </c>
      <c r="AD64" s="68"/>
      <c r="AE64" s="68">
        <v>0</v>
      </c>
      <c r="AF64" s="68">
        <v>44958</v>
      </c>
      <c r="AG64" s="68">
        <v>10012</v>
      </c>
      <c r="AH64" s="68" t="s">
        <v>141</v>
      </c>
      <c r="AI64" s="68"/>
      <c r="AJ64" s="68"/>
      <c r="AK64" s="68" t="s">
        <v>142</v>
      </c>
      <c r="AL64" s="68" t="s">
        <v>143</v>
      </c>
      <c r="AM64" s="68">
        <v>5354</v>
      </c>
      <c r="AN64" s="68" t="s">
        <v>174</v>
      </c>
      <c r="AO64" s="68" t="s">
        <v>324</v>
      </c>
      <c r="AP64" s="68" t="s">
        <v>325</v>
      </c>
      <c r="AQ64" s="68" t="s">
        <v>471</v>
      </c>
      <c r="AR64" s="68" t="s">
        <v>178</v>
      </c>
      <c r="AS64" s="68" t="s">
        <v>179</v>
      </c>
      <c r="AT64" s="68" t="s">
        <v>327</v>
      </c>
      <c r="AU64" s="68" t="s">
        <v>328</v>
      </c>
      <c r="AV64" s="68" t="s">
        <v>145</v>
      </c>
      <c r="AW64" s="68" t="s">
        <v>146</v>
      </c>
      <c r="AX64" s="68" t="s">
        <v>147</v>
      </c>
      <c r="AY64" s="68" t="s">
        <v>148</v>
      </c>
      <c r="AZ64" s="68" t="s">
        <v>139</v>
      </c>
      <c r="BA64" s="68" t="s">
        <v>149</v>
      </c>
      <c r="BB64" s="68" t="s">
        <v>150</v>
      </c>
      <c r="BC64" s="68" t="s">
        <v>156</v>
      </c>
      <c r="BD64" s="68" t="s">
        <v>157</v>
      </c>
      <c r="BE64" s="68" t="s">
        <v>484</v>
      </c>
      <c r="BF64" s="68">
        <v>44958.485682870371</v>
      </c>
      <c r="BG64" s="68">
        <v>0</v>
      </c>
      <c r="BH64" s="68" t="s">
        <v>143</v>
      </c>
      <c r="BI64" s="68" t="s">
        <v>765</v>
      </c>
      <c r="BJ64" s="68" t="s">
        <v>143</v>
      </c>
      <c r="BK64" s="68" t="s">
        <v>136</v>
      </c>
      <c r="BL64" s="68" t="s">
        <v>143</v>
      </c>
      <c r="BM64" s="68" t="s">
        <v>160</v>
      </c>
      <c r="BN64" s="68" t="s">
        <v>143</v>
      </c>
      <c r="BO64" s="68" t="s">
        <v>373</v>
      </c>
      <c r="BP64" s="68" t="s">
        <v>465</v>
      </c>
      <c r="BQ64" s="68" t="s">
        <v>766</v>
      </c>
      <c r="BR64" s="68">
        <v>250</v>
      </c>
      <c r="BS64" s="68" t="s">
        <v>162</v>
      </c>
      <c r="BT64" s="68">
        <v>5354</v>
      </c>
      <c r="BU64" s="68">
        <v>5354</v>
      </c>
      <c r="BV64" s="68" t="s">
        <v>135</v>
      </c>
      <c r="BW64" s="68" t="s">
        <v>767</v>
      </c>
      <c r="BX64" s="68" t="s">
        <v>135</v>
      </c>
      <c r="BY64" s="68" t="s">
        <v>148</v>
      </c>
      <c r="BZ64" s="68" t="s">
        <v>24</v>
      </c>
      <c r="CA64" s="68" t="s">
        <v>174</v>
      </c>
      <c r="CB64" s="68" t="s">
        <v>143</v>
      </c>
      <c r="CC64" s="68" t="s">
        <v>143</v>
      </c>
      <c r="CD64" s="68" t="s">
        <v>362</v>
      </c>
      <c r="CE64" s="68" t="s">
        <v>686</v>
      </c>
      <c r="CF64" s="68">
        <v>1</v>
      </c>
      <c r="CG64" s="68">
        <v>1</v>
      </c>
      <c r="CH64" s="68"/>
      <c r="CI64" s="68"/>
      <c r="CJ64" s="68">
        <v>0</v>
      </c>
      <c r="CK64" s="68" t="s">
        <v>143</v>
      </c>
      <c r="CL64" s="68"/>
      <c r="CM64" s="68" t="s">
        <v>143</v>
      </c>
      <c r="CN64" s="68" t="s">
        <v>143</v>
      </c>
      <c r="CO64" s="68"/>
      <c r="CP64" s="68"/>
      <c r="CQ64" s="68"/>
      <c r="CR64" s="68"/>
      <c r="CS64" s="68"/>
      <c r="CT64" s="68"/>
      <c r="CU64" s="68"/>
      <c r="CV64" s="68"/>
      <c r="CW64" s="68"/>
      <c r="CX64" s="68"/>
      <c r="CY64" s="68"/>
      <c r="CZ64" s="68"/>
      <c r="DA64" s="68"/>
      <c r="DB64" s="68"/>
      <c r="DC64" s="68"/>
      <c r="DD64" s="68"/>
      <c r="DE64" s="68"/>
      <c r="DF64" s="68"/>
      <c r="DG64" s="68"/>
    </row>
    <row r="65" spans="1:111" s="3" customFormat="1" ht="12.75" x14ac:dyDescent="0.2">
      <c r="A65" s="67">
        <v>44958</v>
      </c>
      <c r="B65" s="68" t="s">
        <v>7</v>
      </c>
      <c r="C65" s="68">
        <v>46407</v>
      </c>
      <c r="D65" s="68" t="s">
        <v>163</v>
      </c>
      <c r="E65" s="68" t="s">
        <v>125</v>
      </c>
      <c r="F65" s="69">
        <v>44959</v>
      </c>
      <c r="G65" s="68" t="s">
        <v>257</v>
      </c>
      <c r="H65" s="68" t="s">
        <v>166</v>
      </c>
      <c r="I65" s="70">
        <v>410.71</v>
      </c>
      <c r="J65" s="70">
        <v>410.71</v>
      </c>
      <c r="K65" s="71">
        <f t="shared" si="0"/>
        <v>1.0052898695120471E-3</v>
      </c>
      <c r="L65" s="68" t="s">
        <v>374</v>
      </c>
      <c r="M65" s="68" t="s">
        <v>129</v>
      </c>
      <c r="N65" s="68" t="s">
        <v>527</v>
      </c>
      <c r="O65" s="68" t="s">
        <v>528</v>
      </c>
      <c r="P65" s="68" t="s">
        <v>768</v>
      </c>
      <c r="Q65" s="68" t="s">
        <v>530</v>
      </c>
      <c r="R65" s="68" t="s">
        <v>769</v>
      </c>
      <c r="S65" s="68" t="s">
        <v>681</v>
      </c>
      <c r="T65" s="68" t="s">
        <v>135</v>
      </c>
      <c r="U65" s="68" t="s">
        <v>135</v>
      </c>
      <c r="V65" s="68" t="s">
        <v>136</v>
      </c>
      <c r="W65" s="68" t="s">
        <v>137</v>
      </c>
      <c r="X65" s="68" t="s">
        <v>264</v>
      </c>
      <c r="Y65" s="68">
        <v>44958.488024652775</v>
      </c>
      <c r="Z65" s="68">
        <v>44958.213983796297</v>
      </c>
      <c r="AA65" s="68" t="s">
        <v>139</v>
      </c>
      <c r="AB65" s="68" t="s">
        <v>140</v>
      </c>
      <c r="AC65" s="68">
        <v>0</v>
      </c>
      <c r="AD65" s="68"/>
      <c r="AE65" s="68">
        <v>41071</v>
      </c>
      <c r="AF65" s="68">
        <v>44958</v>
      </c>
      <c r="AG65" s="68">
        <v>10010</v>
      </c>
      <c r="AH65" s="68" t="s">
        <v>265</v>
      </c>
      <c r="AI65" s="68"/>
      <c r="AJ65" s="68">
        <v>41071</v>
      </c>
      <c r="AK65" s="68" t="s">
        <v>142</v>
      </c>
      <c r="AL65" s="68" t="s">
        <v>143</v>
      </c>
      <c r="AM65" s="68">
        <v>41071</v>
      </c>
      <c r="AN65" s="68" t="s">
        <v>174</v>
      </c>
      <c r="AO65" s="68" t="s">
        <v>533</v>
      </c>
      <c r="AP65" s="68" t="s">
        <v>534</v>
      </c>
      <c r="AQ65" s="68" t="s">
        <v>309</v>
      </c>
      <c r="AR65" s="68" t="s">
        <v>148</v>
      </c>
      <c r="AS65" s="68" t="s">
        <v>139</v>
      </c>
      <c r="AT65" s="68" t="s">
        <v>508</v>
      </c>
      <c r="AU65" s="68" t="s">
        <v>535</v>
      </c>
      <c r="AV65" s="68" t="s">
        <v>536</v>
      </c>
      <c r="AW65" s="68" t="s">
        <v>273</v>
      </c>
      <c r="AX65" s="68" t="s">
        <v>537</v>
      </c>
      <c r="AY65" s="68" t="s">
        <v>148</v>
      </c>
      <c r="AZ65" s="68" t="s">
        <v>139</v>
      </c>
      <c r="BA65" s="68" t="s">
        <v>154</v>
      </c>
      <c r="BB65" s="68" t="s">
        <v>275</v>
      </c>
      <c r="BC65" s="68" t="s">
        <v>156</v>
      </c>
      <c r="BD65" s="68" t="s">
        <v>157</v>
      </c>
      <c r="BE65" s="68" t="s">
        <v>303</v>
      </c>
      <c r="BF65" s="68">
        <v>44958.135775462964</v>
      </c>
      <c r="BG65" s="68">
        <v>0</v>
      </c>
      <c r="BH65" s="68" t="s">
        <v>530</v>
      </c>
      <c r="BI65" s="68" t="s">
        <v>770</v>
      </c>
      <c r="BJ65" s="68" t="s">
        <v>143</v>
      </c>
      <c r="BK65" s="68" t="s">
        <v>136</v>
      </c>
      <c r="BL65" s="68" t="s">
        <v>143</v>
      </c>
      <c r="BM65" s="68" t="s">
        <v>200</v>
      </c>
      <c r="BN65" s="68" t="s">
        <v>200</v>
      </c>
      <c r="BO65" s="68" t="s">
        <v>143</v>
      </c>
      <c r="BP65" s="68" t="s">
        <v>143</v>
      </c>
      <c r="BQ65" s="68" t="s">
        <v>771</v>
      </c>
      <c r="BR65" s="68">
        <v>500</v>
      </c>
      <c r="BS65" s="68" t="s">
        <v>241</v>
      </c>
      <c r="BT65" s="68">
        <v>41071</v>
      </c>
      <c r="BU65" s="68">
        <v>41071</v>
      </c>
      <c r="BV65" s="68" t="s">
        <v>135</v>
      </c>
      <c r="BW65" s="68" t="s">
        <v>135</v>
      </c>
      <c r="BX65" s="68" t="s">
        <v>135</v>
      </c>
      <c r="BY65" s="68" t="s">
        <v>148</v>
      </c>
      <c r="BZ65" s="68" t="s">
        <v>143</v>
      </c>
      <c r="CA65" s="68" t="s">
        <v>174</v>
      </c>
      <c r="CB65" s="68" t="s">
        <v>143</v>
      </c>
      <c r="CC65" s="68" t="s">
        <v>143</v>
      </c>
      <c r="CD65" s="68" t="s">
        <v>143</v>
      </c>
      <c r="CE65" s="68" t="s">
        <v>143</v>
      </c>
      <c r="CF65" s="68">
        <v>1</v>
      </c>
      <c r="CG65" s="68">
        <v>1</v>
      </c>
      <c r="CH65" s="68"/>
      <c r="CI65" s="68"/>
      <c r="CJ65" s="68">
        <v>0</v>
      </c>
      <c r="CK65" s="68"/>
      <c r="CL65" s="68"/>
      <c r="CM65" s="68"/>
      <c r="CN65" s="68"/>
      <c r="CO65" s="68"/>
      <c r="CP65" s="68"/>
      <c r="CQ65" s="68"/>
      <c r="CR65" s="68"/>
      <c r="CS65" s="68"/>
      <c r="CT65" s="68"/>
      <c r="CU65" s="68"/>
      <c r="CV65" s="68"/>
      <c r="CW65" s="68"/>
      <c r="CX65" s="68"/>
      <c r="CY65" s="68"/>
      <c r="CZ65" s="68"/>
      <c r="DA65" s="68"/>
      <c r="DB65" s="68"/>
      <c r="DC65" s="68"/>
      <c r="DD65" s="68"/>
      <c r="DE65" s="68"/>
      <c r="DF65" s="68"/>
      <c r="DG65" s="68"/>
    </row>
    <row r="66" spans="1:111" s="3" customFormat="1" ht="12.75" x14ac:dyDescent="0.2">
      <c r="A66" s="67">
        <v>44958</v>
      </c>
      <c r="B66" s="68" t="s">
        <v>24</v>
      </c>
      <c r="C66" s="68">
        <v>46713</v>
      </c>
      <c r="D66" s="68" t="s">
        <v>24</v>
      </c>
      <c r="E66" s="68" t="s">
        <v>341</v>
      </c>
      <c r="F66" s="69">
        <v>44959</v>
      </c>
      <c r="G66" s="68" t="s">
        <v>165</v>
      </c>
      <c r="H66" s="68" t="s">
        <v>166</v>
      </c>
      <c r="I66" s="70">
        <v>47.25</v>
      </c>
      <c r="J66" s="70">
        <v>47.25</v>
      </c>
      <c r="K66" s="71">
        <f t="shared" si="0"/>
        <v>1.1565325006560402E-4</v>
      </c>
      <c r="L66" s="68" t="s">
        <v>394</v>
      </c>
      <c r="M66" s="68" t="s">
        <v>129</v>
      </c>
      <c r="N66" s="68" t="s">
        <v>131</v>
      </c>
      <c r="O66" s="68" t="s">
        <v>772</v>
      </c>
      <c r="P66" s="68" t="s">
        <v>773</v>
      </c>
      <c r="Q66" s="68" t="s">
        <v>170</v>
      </c>
      <c r="R66" s="68" t="s">
        <v>774</v>
      </c>
      <c r="S66" s="68" t="s">
        <v>775</v>
      </c>
      <c r="T66" s="68" t="s">
        <v>776</v>
      </c>
      <c r="U66" s="68" t="s">
        <v>777</v>
      </c>
      <c r="V66" s="68" t="s">
        <v>136</v>
      </c>
      <c r="W66" s="68" t="s">
        <v>137</v>
      </c>
      <c r="X66" s="68" t="s">
        <v>349</v>
      </c>
      <c r="Y66" s="68">
        <v>44959.448729629628</v>
      </c>
      <c r="Z66" s="68">
        <v>44959.438524884259</v>
      </c>
      <c r="AA66" s="68" t="s">
        <v>139</v>
      </c>
      <c r="AB66" s="68" t="s">
        <v>140</v>
      </c>
      <c r="AC66" s="68">
        <v>0</v>
      </c>
      <c r="AD66" s="68"/>
      <c r="AE66" s="68">
        <v>0</v>
      </c>
      <c r="AF66" s="68">
        <v>44959</v>
      </c>
      <c r="AG66" s="68">
        <v>10012</v>
      </c>
      <c r="AH66" s="68" t="s">
        <v>141</v>
      </c>
      <c r="AI66" s="68"/>
      <c r="AJ66" s="68"/>
      <c r="AK66" s="68" t="s">
        <v>142</v>
      </c>
      <c r="AL66" s="68" t="s">
        <v>143</v>
      </c>
      <c r="AM66" s="68">
        <v>4725</v>
      </c>
      <c r="AN66" s="68" t="s">
        <v>174</v>
      </c>
      <c r="AO66" s="68" t="s">
        <v>778</v>
      </c>
      <c r="AP66" s="68" t="s">
        <v>779</v>
      </c>
      <c r="AQ66" s="68" t="s">
        <v>780</v>
      </c>
      <c r="AR66" s="68" t="s">
        <v>617</v>
      </c>
      <c r="AS66" s="68" t="s">
        <v>231</v>
      </c>
      <c r="AT66" s="68" t="s">
        <v>781</v>
      </c>
      <c r="AU66" s="68" t="s">
        <v>782</v>
      </c>
      <c r="AV66" s="68" t="s">
        <v>145</v>
      </c>
      <c r="AW66" s="68" t="s">
        <v>146</v>
      </c>
      <c r="AX66" s="68" t="s">
        <v>147</v>
      </c>
      <c r="AY66" s="68" t="s">
        <v>148</v>
      </c>
      <c r="AZ66" s="68" t="s">
        <v>139</v>
      </c>
      <c r="BA66" s="68" t="s">
        <v>149</v>
      </c>
      <c r="BB66" s="68" t="s">
        <v>150</v>
      </c>
      <c r="BC66" s="68" t="s">
        <v>156</v>
      </c>
      <c r="BD66" s="68" t="s">
        <v>157</v>
      </c>
      <c r="BE66" s="68" t="s">
        <v>484</v>
      </c>
      <c r="BF66" s="68">
        <v>44959.113657407404</v>
      </c>
      <c r="BG66" s="68">
        <v>0</v>
      </c>
      <c r="BH66" s="68" t="s">
        <v>143</v>
      </c>
      <c r="BI66" s="68" t="s">
        <v>143</v>
      </c>
      <c r="BJ66" s="68" t="s">
        <v>143</v>
      </c>
      <c r="BK66" s="68" t="s">
        <v>136</v>
      </c>
      <c r="BL66" s="68" t="s">
        <v>143</v>
      </c>
      <c r="BM66" s="68" t="s">
        <v>160</v>
      </c>
      <c r="BN66" s="68" t="s">
        <v>143</v>
      </c>
      <c r="BO66" s="68" t="s">
        <v>341</v>
      </c>
      <c r="BP66" s="68" t="s">
        <v>143</v>
      </c>
      <c r="BQ66" s="68" t="s">
        <v>783</v>
      </c>
      <c r="BR66" s="68">
        <v>250</v>
      </c>
      <c r="BS66" s="68" t="s">
        <v>162</v>
      </c>
      <c r="BT66" s="68">
        <v>4725</v>
      </c>
      <c r="BU66" s="68">
        <v>4725</v>
      </c>
      <c r="BV66" s="68" t="s">
        <v>474</v>
      </c>
      <c r="BW66" s="68" t="s">
        <v>784</v>
      </c>
      <c r="BX66" s="68" t="s">
        <v>135</v>
      </c>
      <c r="BY66" s="68" t="s">
        <v>148</v>
      </c>
      <c r="BZ66" s="68" t="s">
        <v>24</v>
      </c>
      <c r="CA66" s="68" t="s">
        <v>174</v>
      </c>
      <c r="CB66" s="68" t="s">
        <v>143</v>
      </c>
      <c r="CC66" s="68" t="s">
        <v>143</v>
      </c>
      <c r="CD66" s="68" t="s">
        <v>362</v>
      </c>
      <c r="CE66" s="68" t="s">
        <v>773</v>
      </c>
      <c r="CF66" s="68">
        <v>1</v>
      </c>
      <c r="CG66" s="68">
        <v>1</v>
      </c>
      <c r="CH66" s="68"/>
      <c r="CI66" s="68"/>
      <c r="CJ66" s="68">
        <v>0</v>
      </c>
      <c r="CK66" s="68"/>
      <c r="CL66" s="68"/>
      <c r="CM66" s="68"/>
      <c r="CN66" s="68"/>
      <c r="CO66" s="68"/>
      <c r="CP66" s="68"/>
      <c r="CQ66" s="68"/>
      <c r="CR66" s="68"/>
      <c r="CS66" s="68"/>
      <c r="CT66" s="68"/>
      <c r="CU66" s="68"/>
      <c r="CV66" s="68"/>
      <c r="CW66" s="68"/>
      <c r="CX66" s="68"/>
      <c r="CY66" s="68"/>
      <c r="CZ66" s="68"/>
      <c r="DA66" s="68"/>
      <c r="DB66" s="68"/>
      <c r="DC66" s="68"/>
      <c r="DD66" s="68"/>
      <c r="DE66" s="68"/>
      <c r="DF66" s="68"/>
      <c r="DG66" s="68"/>
    </row>
    <row r="67" spans="1:111" s="5" customFormat="1" ht="12.75" x14ac:dyDescent="0.2">
      <c r="A67" s="67">
        <v>44958</v>
      </c>
      <c r="B67" s="68" t="s">
        <v>7</v>
      </c>
      <c r="C67" s="68">
        <v>46793</v>
      </c>
      <c r="D67" s="68" t="s">
        <v>163</v>
      </c>
      <c r="E67" s="68" t="s">
        <v>125</v>
      </c>
      <c r="F67" s="69">
        <v>44960</v>
      </c>
      <c r="G67" s="68" t="s">
        <v>257</v>
      </c>
      <c r="H67" s="68" t="s">
        <v>166</v>
      </c>
      <c r="I67" s="70">
        <v>592.49</v>
      </c>
      <c r="J67" s="70">
        <v>585.05999999999995</v>
      </c>
      <c r="K67" s="71">
        <f t="shared" si="0"/>
        <v>1.4502305636268724E-3</v>
      </c>
      <c r="L67" s="68" t="s">
        <v>167</v>
      </c>
      <c r="M67" s="68" t="s">
        <v>129</v>
      </c>
      <c r="N67" s="68" t="s">
        <v>259</v>
      </c>
      <c r="O67" s="68" t="s">
        <v>294</v>
      </c>
      <c r="P67" s="68" t="s">
        <v>785</v>
      </c>
      <c r="Q67" s="68" t="s">
        <v>170</v>
      </c>
      <c r="R67" s="68" t="s">
        <v>786</v>
      </c>
      <c r="S67" s="68" t="s">
        <v>787</v>
      </c>
      <c r="T67" s="68" t="s">
        <v>135</v>
      </c>
      <c r="U67" s="68" t="s">
        <v>135</v>
      </c>
      <c r="V67" s="68" t="s">
        <v>136</v>
      </c>
      <c r="W67" s="68" t="s">
        <v>137</v>
      </c>
      <c r="X67" s="68" t="s">
        <v>264</v>
      </c>
      <c r="Y67" s="68">
        <v>44959.16145590278</v>
      </c>
      <c r="Z67" s="68">
        <v>44986.244968171297</v>
      </c>
      <c r="AA67" s="68" t="s">
        <v>139</v>
      </c>
      <c r="AB67" s="68" t="s">
        <v>140</v>
      </c>
      <c r="AC67" s="68">
        <v>0</v>
      </c>
      <c r="AD67" s="68"/>
      <c r="AE67" s="68">
        <v>59249</v>
      </c>
      <c r="AF67" s="68">
        <v>44959</v>
      </c>
      <c r="AG67" s="68">
        <v>10010</v>
      </c>
      <c r="AH67" s="68" t="s">
        <v>265</v>
      </c>
      <c r="AI67" s="68"/>
      <c r="AJ67" s="68">
        <v>59249</v>
      </c>
      <c r="AK67" s="68" t="s">
        <v>142</v>
      </c>
      <c r="AL67" s="68" t="s">
        <v>143</v>
      </c>
      <c r="AM67" s="68">
        <v>58506</v>
      </c>
      <c r="AN67" s="68" t="s">
        <v>174</v>
      </c>
      <c r="AO67" s="68" t="s">
        <v>298</v>
      </c>
      <c r="AP67" s="68" t="s">
        <v>299</v>
      </c>
      <c r="AQ67" s="68" t="s">
        <v>300</v>
      </c>
      <c r="AR67" s="68" t="s">
        <v>178</v>
      </c>
      <c r="AS67" s="68" t="s">
        <v>179</v>
      </c>
      <c r="AT67" s="68" t="s">
        <v>301</v>
      </c>
      <c r="AU67" s="68" t="s">
        <v>302</v>
      </c>
      <c r="AV67" s="68" t="s">
        <v>272</v>
      </c>
      <c r="AW67" s="68" t="s">
        <v>273</v>
      </c>
      <c r="AX67" s="68" t="s">
        <v>274</v>
      </c>
      <c r="AY67" s="68" t="s">
        <v>148</v>
      </c>
      <c r="AZ67" s="68" t="s">
        <v>139</v>
      </c>
      <c r="BA67" s="68" t="s">
        <v>154</v>
      </c>
      <c r="BB67" s="68" t="s">
        <v>275</v>
      </c>
      <c r="BC67" s="68" t="s">
        <v>156</v>
      </c>
      <c r="BD67" s="68" t="s">
        <v>157</v>
      </c>
      <c r="BE67" s="68" t="s">
        <v>237</v>
      </c>
      <c r="BF67" s="68">
        <v>44959.28670138889</v>
      </c>
      <c r="BG67" s="68">
        <v>0</v>
      </c>
      <c r="BH67" s="68" t="s">
        <v>143</v>
      </c>
      <c r="BI67" s="68" t="s">
        <v>788</v>
      </c>
      <c r="BJ67" s="68" t="s">
        <v>143</v>
      </c>
      <c r="BK67" s="68" t="s">
        <v>183</v>
      </c>
      <c r="BL67" s="68" t="s">
        <v>143</v>
      </c>
      <c r="BM67" s="68" t="s">
        <v>200</v>
      </c>
      <c r="BN67" s="68" t="s">
        <v>200</v>
      </c>
      <c r="BO67" s="68" t="s">
        <v>143</v>
      </c>
      <c r="BP67" s="68" t="s">
        <v>143</v>
      </c>
      <c r="BQ67" s="68" t="s">
        <v>789</v>
      </c>
      <c r="BR67" s="68">
        <v>800</v>
      </c>
      <c r="BS67" s="68" t="s">
        <v>790</v>
      </c>
      <c r="BT67" s="68">
        <v>59249</v>
      </c>
      <c r="BU67" s="68">
        <v>59249</v>
      </c>
      <c r="BV67" s="68" t="s">
        <v>135</v>
      </c>
      <c r="BW67" s="68" t="s">
        <v>135</v>
      </c>
      <c r="BX67" s="68" t="s">
        <v>135</v>
      </c>
      <c r="BY67" s="68" t="s">
        <v>148</v>
      </c>
      <c r="BZ67" s="68" t="s">
        <v>143</v>
      </c>
      <c r="CA67" s="68" t="s">
        <v>174</v>
      </c>
      <c r="CB67" s="68" t="s">
        <v>143</v>
      </c>
      <c r="CC67" s="68" t="s">
        <v>143</v>
      </c>
      <c r="CD67" s="68" t="s">
        <v>143</v>
      </c>
      <c r="CE67" s="68" t="s">
        <v>791</v>
      </c>
      <c r="CF67" s="68">
        <v>1</v>
      </c>
      <c r="CG67" s="68">
        <v>1</v>
      </c>
      <c r="CH67" s="68"/>
      <c r="CI67" s="68"/>
      <c r="CJ67" s="68">
        <v>0</v>
      </c>
      <c r="CK67" s="68"/>
      <c r="CL67" s="68"/>
      <c r="CM67" s="68"/>
      <c r="CN67" s="68"/>
      <c r="CO67" s="68"/>
      <c r="CP67" s="68"/>
      <c r="CQ67" s="68"/>
      <c r="CR67" s="68"/>
      <c r="CS67" s="68"/>
      <c r="CT67" s="68"/>
      <c r="CU67" s="68"/>
      <c r="CV67" s="68"/>
      <c r="CW67" s="68"/>
      <c r="CX67" s="68"/>
      <c r="CY67" s="68"/>
      <c r="CZ67" s="68"/>
      <c r="DA67" s="68"/>
      <c r="DB67" s="68"/>
      <c r="DC67" s="68"/>
      <c r="DD67" s="68"/>
      <c r="DE67" s="68"/>
      <c r="DF67" s="68"/>
      <c r="DG67" s="68"/>
    </row>
    <row r="68" spans="1:111" s="5" customFormat="1" ht="12.75" x14ac:dyDescent="0.2">
      <c r="A68" s="67">
        <v>44958</v>
      </c>
      <c r="B68" s="68" t="s">
        <v>7</v>
      </c>
      <c r="C68" s="68">
        <v>46966</v>
      </c>
      <c r="D68" s="68" t="s">
        <v>792</v>
      </c>
      <c r="E68" s="68" t="s">
        <v>125</v>
      </c>
      <c r="F68" s="69">
        <v>44960</v>
      </c>
      <c r="G68" s="68" t="s">
        <v>257</v>
      </c>
      <c r="H68" s="68" t="s">
        <v>166</v>
      </c>
      <c r="I68" s="70">
        <v>686.14</v>
      </c>
      <c r="J68" s="70">
        <v>711.08</v>
      </c>
      <c r="K68" s="71">
        <f t="shared" ref="K68:K131" si="1">I68/$I$1</f>
        <v>1.6794565291008156E-3</v>
      </c>
      <c r="L68" s="68" t="s">
        <v>167</v>
      </c>
      <c r="M68" s="68" t="s">
        <v>129</v>
      </c>
      <c r="N68" s="68" t="s">
        <v>259</v>
      </c>
      <c r="O68" s="68" t="s">
        <v>260</v>
      </c>
      <c r="P68" s="68" t="s">
        <v>793</v>
      </c>
      <c r="Q68" s="68" t="s">
        <v>170</v>
      </c>
      <c r="R68" s="68" t="s">
        <v>794</v>
      </c>
      <c r="S68" s="68" t="s">
        <v>795</v>
      </c>
      <c r="T68" s="68" t="s">
        <v>135</v>
      </c>
      <c r="U68" s="68" t="s">
        <v>135</v>
      </c>
      <c r="V68" s="68" t="s">
        <v>136</v>
      </c>
      <c r="W68" s="68" t="s">
        <v>137</v>
      </c>
      <c r="X68" s="68" t="s">
        <v>264</v>
      </c>
      <c r="Y68" s="68">
        <v>44960.433795717596</v>
      </c>
      <c r="Z68" s="68">
        <v>44986.245278935188</v>
      </c>
      <c r="AA68" s="68" t="s">
        <v>139</v>
      </c>
      <c r="AB68" s="68" t="s">
        <v>140</v>
      </c>
      <c r="AC68" s="68">
        <v>0</v>
      </c>
      <c r="AD68" s="68"/>
      <c r="AE68" s="68">
        <v>68614</v>
      </c>
      <c r="AF68" s="68">
        <v>44960</v>
      </c>
      <c r="AG68" s="68">
        <v>10010</v>
      </c>
      <c r="AH68" s="68" t="s">
        <v>265</v>
      </c>
      <c r="AI68" s="68"/>
      <c r="AJ68" s="68">
        <v>68614</v>
      </c>
      <c r="AK68" s="68" t="s">
        <v>142</v>
      </c>
      <c r="AL68" s="68" t="s">
        <v>143</v>
      </c>
      <c r="AM68" s="68">
        <v>71108</v>
      </c>
      <c r="AN68" s="68" t="s">
        <v>174</v>
      </c>
      <c r="AO68" s="68" t="s">
        <v>266</v>
      </c>
      <c r="AP68" s="68" t="s">
        <v>267</v>
      </c>
      <c r="AQ68" s="68" t="s">
        <v>268</v>
      </c>
      <c r="AR68" s="68" t="s">
        <v>269</v>
      </c>
      <c r="AS68" s="68" t="s">
        <v>179</v>
      </c>
      <c r="AT68" s="68" t="s">
        <v>270</v>
      </c>
      <c r="AU68" s="68" t="s">
        <v>271</v>
      </c>
      <c r="AV68" s="68" t="s">
        <v>272</v>
      </c>
      <c r="AW68" s="68" t="s">
        <v>273</v>
      </c>
      <c r="AX68" s="68" t="s">
        <v>274</v>
      </c>
      <c r="AY68" s="68" t="s">
        <v>148</v>
      </c>
      <c r="AZ68" s="68" t="s">
        <v>139</v>
      </c>
      <c r="BA68" s="68" t="s">
        <v>154</v>
      </c>
      <c r="BB68" s="68" t="s">
        <v>275</v>
      </c>
      <c r="BC68" s="68" t="s">
        <v>156</v>
      </c>
      <c r="BD68" s="68" t="s">
        <v>157</v>
      </c>
      <c r="BE68" s="68" t="s">
        <v>237</v>
      </c>
      <c r="BF68" s="68">
        <v>44960.161539351851</v>
      </c>
      <c r="BG68" s="68">
        <v>0</v>
      </c>
      <c r="BH68" s="68" t="s">
        <v>170</v>
      </c>
      <c r="BI68" s="68" t="s">
        <v>796</v>
      </c>
      <c r="BJ68" s="68" t="s">
        <v>143</v>
      </c>
      <c r="BK68" s="68" t="s">
        <v>183</v>
      </c>
      <c r="BL68" s="68" t="s">
        <v>143</v>
      </c>
      <c r="BM68" s="68" t="s">
        <v>200</v>
      </c>
      <c r="BN68" s="68" t="s">
        <v>200</v>
      </c>
      <c r="BO68" s="68" t="s">
        <v>143</v>
      </c>
      <c r="BP68" s="68" t="s">
        <v>143</v>
      </c>
      <c r="BQ68" s="68" t="s">
        <v>797</v>
      </c>
      <c r="BR68" s="68">
        <v>800</v>
      </c>
      <c r="BS68" s="68" t="s">
        <v>790</v>
      </c>
      <c r="BT68" s="68">
        <v>68614</v>
      </c>
      <c r="BU68" s="68">
        <v>68614</v>
      </c>
      <c r="BV68" s="68" t="s">
        <v>135</v>
      </c>
      <c r="BW68" s="68" t="s">
        <v>135</v>
      </c>
      <c r="BX68" s="68" t="s">
        <v>135</v>
      </c>
      <c r="BY68" s="68" t="s">
        <v>148</v>
      </c>
      <c r="BZ68" s="68" t="s">
        <v>143</v>
      </c>
      <c r="CA68" s="68" t="s">
        <v>174</v>
      </c>
      <c r="CB68" s="68" t="s">
        <v>143</v>
      </c>
      <c r="CC68" s="68" t="s">
        <v>143</v>
      </c>
      <c r="CD68" s="68" t="s">
        <v>143</v>
      </c>
      <c r="CE68" s="68" t="s">
        <v>798</v>
      </c>
      <c r="CF68" s="68">
        <v>1</v>
      </c>
      <c r="CG68" s="68">
        <v>1</v>
      </c>
      <c r="CH68" s="68"/>
      <c r="CI68" s="68"/>
      <c r="CJ68" s="68">
        <v>0</v>
      </c>
      <c r="CK68" s="68"/>
      <c r="CL68" s="68"/>
      <c r="CM68" s="68"/>
      <c r="CN68" s="68"/>
      <c r="CO68" s="68"/>
      <c r="CP68" s="68"/>
      <c r="CQ68" s="68"/>
      <c r="CR68" s="68"/>
      <c r="CS68" s="68"/>
      <c r="CT68" s="68"/>
      <c r="CU68" s="68"/>
      <c r="CV68" s="68"/>
      <c r="CW68" s="68"/>
      <c r="CX68" s="68"/>
      <c r="CY68" s="68"/>
      <c r="CZ68" s="68"/>
      <c r="DA68" s="68"/>
      <c r="DB68" s="68"/>
      <c r="DC68" s="68"/>
      <c r="DD68" s="68"/>
      <c r="DE68" s="68"/>
      <c r="DF68" s="68"/>
      <c r="DG68" s="68"/>
    </row>
    <row r="69" spans="1:111" s="5" customFormat="1" ht="12.75" x14ac:dyDescent="0.2">
      <c r="A69" s="67">
        <v>44958</v>
      </c>
      <c r="B69" s="68" t="s">
        <v>11</v>
      </c>
      <c r="C69" s="68">
        <v>46980</v>
      </c>
      <c r="D69" s="68" t="s">
        <v>256</v>
      </c>
      <c r="E69" s="68" t="s">
        <v>164</v>
      </c>
      <c r="F69" s="69">
        <v>44963</v>
      </c>
      <c r="G69" s="68" t="s">
        <v>165</v>
      </c>
      <c r="H69" s="68" t="s">
        <v>166</v>
      </c>
      <c r="I69" s="70">
        <v>84.26</v>
      </c>
      <c r="J69" s="70">
        <v>118.17</v>
      </c>
      <c r="K69" s="71">
        <f t="shared" si="1"/>
        <v>2.0624217673074699E-4</v>
      </c>
      <c r="L69" s="68" t="s">
        <v>258</v>
      </c>
      <c r="M69" s="68" t="s">
        <v>129</v>
      </c>
      <c r="N69" s="68" t="s">
        <v>219</v>
      </c>
      <c r="O69" s="68" t="s">
        <v>318</v>
      </c>
      <c r="P69" s="68" t="s">
        <v>799</v>
      </c>
      <c r="Q69" s="68" t="s">
        <v>170</v>
      </c>
      <c r="R69" s="68" t="s">
        <v>800</v>
      </c>
      <c r="S69" s="68" t="s">
        <v>801</v>
      </c>
      <c r="T69" s="68" t="s">
        <v>135</v>
      </c>
      <c r="U69" s="68" t="s">
        <v>135</v>
      </c>
      <c r="V69" s="68" t="s">
        <v>136</v>
      </c>
      <c r="W69" s="68" t="s">
        <v>137</v>
      </c>
      <c r="X69" s="68" t="s">
        <v>225</v>
      </c>
      <c r="Y69" s="68">
        <v>44960.488808101851</v>
      </c>
      <c r="Z69" s="68">
        <v>44965.263639699071</v>
      </c>
      <c r="AA69" s="68" t="s">
        <v>139</v>
      </c>
      <c r="AB69" s="68" t="s">
        <v>140</v>
      </c>
      <c r="AC69" s="68">
        <v>0</v>
      </c>
      <c r="AD69" s="68"/>
      <c r="AE69" s="68">
        <v>8426</v>
      </c>
      <c r="AF69" s="68">
        <v>44967</v>
      </c>
      <c r="AG69" s="68">
        <v>10012</v>
      </c>
      <c r="AH69" s="68" t="s">
        <v>141</v>
      </c>
      <c r="AI69" s="68"/>
      <c r="AJ69" s="68">
        <v>8426</v>
      </c>
      <c r="AK69" s="68" t="s">
        <v>142</v>
      </c>
      <c r="AL69" s="68" t="s">
        <v>143</v>
      </c>
      <c r="AM69" s="68">
        <v>11817</v>
      </c>
      <c r="AN69" s="68" t="s">
        <v>174</v>
      </c>
      <c r="AO69" s="68" t="s">
        <v>324</v>
      </c>
      <c r="AP69" s="68" t="s">
        <v>325</v>
      </c>
      <c r="AQ69" s="68" t="s">
        <v>326</v>
      </c>
      <c r="AR69" s="68" t="s">
        <v>178</v>
      </c>
      <c r="AS69" s="68" t="s">
        <v>179</v>
      </c>
      <c r="AT69" s="68" t="s">
        <v>327</v>
      </c>
      <c r="AU69" s="68" t="s">
        <v>328</v>
      </c>
      <c r="AV69" s="68" t="s">
        <v>234</v>
      </c>
      <c r="AW69" s="68" t="s">
        <v>165</v>
      </c>
      <c r="AX69" s="68" t="s">
        <v>235</v>
      </c>
      <c r="AY69" s="68" t="s">
        <v>148</v>
      </c>
      <c r="AZ69" s="68" t="s">
        <v>139</v>
      </c>
      <c r="BA69" s="68" t="s">
        <v>236</v>
      </c>
      <c r="BB69" s="68" t="s">
        <v>150</v>
      </c>
      <c r="BC69" s="68" t="s">
        <v>156</v>
      </c>
      <c r="BD69" s="68" t="s">
        <v>157</v>
      </c>
      <c r="BE69" s="68" t="s">
        <v>484</v>
      </c>
      <c r="BF69" s="68">
        <v>44960.517222222225</v>
      </c>
      <c r="BG69" s="68">
        <v>0</v>
      </c>
      <c r="BH69" s="68" t="s">
        <v>143</v>
      </c>
      <c r="BI69" s="68" t="s">
        <v>802</v>
      </c>
      <c r="BJ69" s="68" t="s">
        <v>143</v>
      </c>
      <c r="BK69" s="68" t="s">
        <v>136</v>
      </c>
      <c r="BL69" s="68" t="s">
        <v>143</v>
      </c>
      <c r="BM69" s="68" t="s">
        <v>160</v>
      </c>
      <c r="BN69" s="68" t="s">
        <v>160</v>
      </c>
      <c r="BO69" s="68" t="s">
        <v>143</v>
      </c>
      <c r="BP69" s="68" t="s">
        <v>143</v>
      </c>
      <c r="BQ69" s="68" t="s">
        <v>189</v>
      </c>
      <c r="BR69" s="68">
        <v>250</v>
      </c>
      <c r="BS69" s="68" t="s">
        <v>162</v>
      </c>
      <c r="BT69" s="68">
        <v>8426</v>
      </c>
      <c r="BU69" s="68">
        <v>8426</v>
      </c>
      <c r="BV69" s="68" t="s">
        <v>135</v>
      </c>
      <c r="BW69" s="68" t="s">
        <v>135</v>
      </c>
      <c r="BX69" s="68" t="s">
        <v>135</v>
      </c>
      <c r="BY69" s="68" t="s">
        <v>148</v>
      </c>
      <c r="BZ69" s="68" t="s">
        <v>143</v>
      </c>
      <c r="CA69" s="68" t="s">
        <v>174</v>
      </c>
      <c r="CB69" s="68" t="s">
        <v>143</v>
      </c>
      <c r="CC69" s="68" t="s">
        <v>143</v>
      </c>
      <c r="CD69" s="68" t="s">
        <v>143</v>
      </c>
      <c r="CE69" s="68" t="s">
        <v>143</v>
      </c>
      <c r="CF69" s="68">
        <v>1</v>
      </c>
      <c r="CG69" s="68">
        <v>1</v>
      </c>
      <c r="CH69" s="68"/>
      <c r="CI69" s="68"/>
      <c r="CJ69" s="68">
        <v>0</v>
      </c>
      <c r="CK69" s="68"/>
      <c r="CL69" s="68"/>
      <c r="CM69" s="68"/>
      <c r="CN69" s="68"/>
      <c r="CO69" s="68"/>
      <c r="CP69" s="68"/>
      <c r="CQ69" s="68"/>
      <c r="CR69" s="68"/>
      <c r="CS69" s="68"/>
      <c r="CT69" s="68"/>
      <c r="CU69" s="68"/>
      <c r="CV69" s="68"/>
      <c r="CW69" s="68"/>
      <c r="CX69" s="68"/>
      <c r="CY69" s="68"/>
      <c r="CZ69" s="68"/>
      <c r="DA69" s="68"/>
      <c r="DB69" s="68"/>
      <c r="DC69" s="68"/>
      <c r="DD69" s="68"/>
      <c r="DE69" s="68"/>
      <c r="DF69" s="68"/>
      <c r="DG69" s="68"/>
    </row>
    <row r="70" spans="1:111" s="3" customFormat="1" ht="12.75" x14ac:dyDescent="0.2">
      <c r="A70" s="67">
        <v>44958</v>
      </c>
      <c r="B70" s="68" t="s">
        <v>7</v>
      </c>
      <c r="C70" s="68">
        <v>47115</v>
      </c>
      <c r="D70" s="68" t="s">
        <v>163</v>
      </c>
      <c r="E70" s="68" t="s">
        <v>125</v>
      </c>
      <c r="F70" s="69">
        <v>44963</v>
      </c>
      <c r="G70" s="68" t="s">
        <v>165</v>
      </c>
      <c r="H70" s="68" t="s">
        <v>166</v>
      </c>
      <c r="I70" s="70">
        <v>451.18</v>
      </c>
      <c r="J70" s="70">
        <v>210</v>
      </c>
      <c r="K70" s="71">
        <f t="shared" si="1"/>
        <v>1.104347796076174E-3</v>
      </c>
      <c r="L70" s="68" t="s">
        <v>167</v>
      </c>
      <c r="M70" s="68" t="s">
        <v>129</v>
      </c>
      <c r="N70" s="68" t="s">
        <v>131</v>
      </c>
      <c r="O70" s="68" t="s">
        <v>191</v>
      </c>
      <c r="P70" s="68" t="s">
        <v>803</v>
      </c>
      <c r="Q70" s="68" t="s">
        <v>170</v>
      </c>
      <c r="R70" s="68" t="s">
        <v>804</v>
      </c>
      <c r="S70" s="68" t="s">
        <v>805</v>
      </c>
      <c r="T70" s="68" t="s">
        <v>135</v>
      </c>
      <c r="U70" s="68" t="s">
        <v>135</v>
      </c>
      <c r="V70" s="68" t="s">
        <v>136</v>
      </c>
      <c r="W70" s="68" t="s">
        <v>137</v>
      </c>
      <c r="X70" s="68" t="s">
        <v>173</v>
      </c>
      <c r="Y70" s="68">
        <v>44960.288897916667</v>
      </c>
      <c r="Z70" s="68">
        <v>44973.249540393517</v>
      </c>
      <c r="AA70" s="68" t="s">
        <v>139</v>
      </c>
      <c r="AB70" s="68" t="s">
        <v>140</v>
      </c>
      <c r="AC70" s="68">
        <v>0</v>
      </c>
      <c r="AD70" s="68"/>
      <c r="AE70" s="68">
        <v>45118</v>
      </c>
      <c r="AF70" s="68"/>
      <c r="AG70" s="68">
        <v>10012</v>
      </c>
      <c r="AH70" s="68" t="s">
        <v>141</v>
      </c>
      <c r="AI70" s="68"/>
      <c r="AJ70" s="68">
        <v>45118</v>
      </c>
      <c r="AK70" s="68" t="s">
        <v>142</v>
      </c>
      <c r="AL70" s="68" t="s">
        <v>143</v>
      </c>
      <c r="AM70" s="68">
        <v>210</v>
      </c>
      <c r="AN70" s="68" t="s">
        <v>174</v>
      </c>
      <c r="AO70" s="68" t="s">
        <v>195</v>
      </c>
      <c r="AP70" s="68" t="s">
        <v>196</v>
      </c>
      <c r="AQ70" s="68" t="s">
        <v>197</v>
      </c>
      <c r="AR70" s="68" t="s">
        <v>178</v>
      </c>
      <c r="AS70" s="68" t="s">
        <v>179</v>
      </c>
      <c r="AT70" s="68" t="s">
        <v>180</v>
      </c>
      <c r="AU70" s="68" t="s">
        <v>198</v>
      </c>
      <c r="AV70" s="68" t="s">
        <v>145</v>
      </c>
      <c r="AW70" s="68" t="s">
        <v>146</v>
      </c>
      <c r="AX70" s="68" t="s">
        <v>147</v>
      </c>
      <c r="AY70" s="68" t="s">
        <v>148</v>
      </c>
      <c r="AZ70" s="68" t="s">
        <v>139</v>
      </c>
      <c r="BA70" s="68" t="s">
        <v>149</v>
      </c>
      <c r="BB70" s="68" t="s">
        <v>150</v>
      </c>
      <c r="BC70" s="68" t="s">
        <v>156</v>
      </c>
      <c r="BD70" s="68" t="s">
        <v>157</v>
      </c>
      <c r="BE70" s="68" t="s">
        <v>484</v>
      </c>
      <c r="BF70" s="68">
        <v>44960.307581018518</v>
      </c>
      <c r="BG70" s="68">
        <v>0</v>
      </c>
      <c r="BH70" s="68" t="s">
        <v>170</v>
      </c>
      <c r="BI70" s="68" t="s">
        <v>806</v>
      </c>
      <c r="BJ70" s="68" t="s">
        <v>143</v>
      </c>
      <c r="BK70" s="68" t="s">
        <v>183</v>
      </c>
      <c r="BL70" s="68" t="s">
        <v>143</v>
      </c>
      <c r="BM70" s="68" t="s">
        <v>160</v>
      </c>
      <c r="BN70" s="68" t="s">
        <v>160</v>
      </c>
      <c r="BO70" s="68" t="s">
        <v>143</v>
      </c>
      <c r="BP70" s="68" t="s">
        <v>143</v>
      </c>
      <c r="BQ70" s="68" t="s">
        <v>807</v>
      </c>
      <c r="BR70" s="68">
        <v>250</v>
      </c>
      <c r="BS70" s="68" t="s">
        <v>162</v>
      </c>
      <c r="BT70" s="68">
        <v>45118</v>
      </c>
      <c r="BU70" s="68">
        <v>45118</v>
      </c>
      <c r="BV70" s="68" t="s">
        <v>135</v>
      </c>
      <c r="BW70" s="68" t="s">
        <v>135</v>
      </c>
      <c r="BX70" s="68" t="s">
        <v>135</v>
      </c>
      <c r="BY70" s="68" t="s">
        <v>148</v>
      </c>
      <c r="BZ70" s="68" t="s">
        <v>143</v>
      </c>
      <c r="CA70" s="68" t="s">
        <v>174</v>
      </c>
      <c r="CB70" s="68" t="s">
        <v>143</v>
      </c>
      <c r="CC70" s="68" t="s">
        <v>143</v>
      </c>
      <c r="CD70" s="68" t="s">
        <v>143</v>
      </c>
      <c r="CE70" s="68" t="s">
        <v>808</v>
      </c>
      <c r="CF70" s="68">
        <v>1</v>
      </c>
      <c r="CG70" s="68">
        <v>1</v>
      </c>
      <c r="CH70" s="68"/>
      <c r="CI70" s="68"/>
      <c r="CJ70" s="68">
        <v>0</v>
      </c>
      <c r="CK70" s="68"/>
      <c r="CL70" s="68"/>
      <c r="CM70" s="68"/>
      <c r="CN70" s="68"/>
      <c r="CO70" s="68"/>
      <c r="CP70" s="68"/>
      <c r="CQ70" s="68"/>
      <c r="CR70" s="68"/>
      <c r="CS70" s="68"/>
      <c r="CT70" s="68"/>
      <c r="CU70" s="68"/>
      <c r="CV70" s="68"/>
      <c r="CW70" s="68"/>
      <c r="CX70" s="68"/>
      <c r="CY70" s="68"/>
      <c r="CZ70" s="68"/>
      <c r="DA70" s="68"/>
      <c r="DB70" s="68"/>
      <c r="DC70" s="68"/>
      <c r="DD70" s="68"/>
      <c r="DE70" s="68"/>
      <c r="DF70" s="68"/>
      <c r="DG70" s="68"/>
    </row>
    <row r="71" spans="1:111" s="3" customFormat="1" ht="12.75" x14ac:dyDescent="0.2">
      <c r="A71" s="67">
        <v>44958</v>
      </c>
      <c r="B71" s="68" t="s">
        <v>7</v>
      </c>
      <c r="C71" s="68">
        <v>47350</v>
      </c>
      <c r="D71" s="68" t="s">
        <v>163</v>
      </c>
      <c r="E71" s="68" t="s">
        <v>190</v>
      </c>
      <c r="F71" s="69">
        <v>44963</v>
      </c>
      <c r="G71" s="68" t="s">
        <v>165</v>
      </c>
      <c r="H71" s="68" t="s">
        <v>166</v>
      </c>
      <c r="I71" s="70">
        <v>120</v>
      </c>
      <c r="J71" s="70">
        <v>120</v>
      </c>
      <c r="K71" s="71">
        <f t="shared" si="1"/>
        <v>2.9372253984915307E-4</v>
      </c>
      <c r="L71" s="68" t="s">
        <v>167</v>
      </c>
      <c r="M71" s="68" t="s">
        <v>129</v>
      </c>
      <c r="N71" s="68" t="s">
        <v>131</v>
      </c>
      <c r="O71" s="68" t="s">
        <v>809</v>
      </c>
      <c r="P71" s="68" t="s">
        <v>810</v>
      </c>
      <c r="Q71" s="68" t="s">
        <v>170</v>
      </c>
      <c r="R71" s="68" t="s">
        <v>811</v>
      </c>
      <c r="S71" s="68" t="s">
        <v>812</v>
      </c>
      <c r="T71" s="68" t="s">
        <v>135</v>
      </c>
      <c r="U71" s="68" t="s">
        <v>135</v>
      </c>
      <c r="V71" s="68" t="s">
        <v>136</v>
      </c>
      <c r="W71" s="68" t="s">
        <v>137</v>
      </c>
      <c r="X71" s="68" t="s">
        <v>399</v>
      </c>
      <c r="Y71" s="68">
        <v>44963.340310416665</v>
      </c>
      <c r="Z71" s="68">
        <v>44963.340183912034</v>
      </c>
      <c r="AA71" s="68" t="s">
        <v>139</v>
      </c>
      <c r="AB71" s="68" t="s">
        <v>140</v>
      </c>
      <c r="AC71" s="68">
        <v>0</v>
      </c>
      <c r="AD71" s="68"/>
      <c r="AE71" s="68">
        <v>0</v>
      </c>
      <c r="AF71" s="68"/>
      <c r="AG71" s="68">
        <v>10012</v>
      </c>
      <c r="AH71" s="68" t="s">
        <v>141</v>
      </c>
      <c r="AI71" s="68"/>
      <c r="AJ71" s="68"/>
      <c r="AK71" s="68" t="s">
        <v>142</v>
      </c>
      <c r="AL71" s="68" t="s">
        <v>143</v>
      </c>
      <c r="AM71" s="68">
        <v>120</v>
      </c>
      <c r="AN71" s="68" t="s">
        <v>143</v>
      </c>
      <c r="AO71" s="68" t="s">
        <v>813</v>
      </c>
      <c r="AP71" s="68" t="s">
        <v>814</v>
      </c>
      <c r="AQ71" s="68" t="s">
        <v>815</v>
      </c>
      <c r="AR71" s="68" t="s">
        <v>178</v>
      </c>
      <c r="AS71" s="68" t="s">
        <v>179</v>
      </c>
      <c r="AT71" s="68" t="s">
        <v>403</v>
      </c>
      <c r="AU71" s="68" t="s">
        <v>816</v>
      </c>
      <c r="AV71" s="68" t="s">
        <v>145</v>
      </c>
      <c r="AW71" s="68" t="s">
        <v>146</v>
      </c>
      <c r="AX71" s="68" t="s">
        <v>147</v>
      </c>
      <c r="AY71" s="68" t="s">
        <v>148</v>
      </c>
      <c r="AZ71" s="68" t="s">
        <v>139</v>
      </c>
      <c r="BA71" s="68" t="s">
        <v>149</v>
      </c>
      <c r="BB71" s="68" t="s">
        <v>150</v>
      </c>
      <c r="BC71" s="68" t="s">
        <v>156</v>
      </c>
      <c r="BD71" s="68" t="s">
        <v>157</v>
      </c>
      <c r="BE71" s="68" t="s">
        <v>484</v>
      </c>
      <c r="BF71" s="68">
        <v>44963.393159722225</v>
      </c>
      <c r="BG71" s="68">
        <v>0</v>
      </c>
      <c r="BH71" s="68" t="s">
        <v>143</v>
      </c>
      <c r="BI71" s="68" t="s">
        <v>143</v>
      </c>
      <c r="BJ71" s="68" t="s">
        <v>143</v>
      </c>
      <c r="BK71" s="68" t="s">
        <v>183</v>
      </c>
      <c r="BL71" s="68" t="s">
        <v>143</v>
      </c>
      <c r="BM71" s="68" t="s">
        <v>160</v>
      </c>
      <c r="BN71" s="68" t="s">
        <v>143</v>
      </c>
      <c r="BO71" s="68" t="s">
        <v>143</v>
      </c>
      <c r="BP71" s="68" t="s">
        <v>143</v>
      </c>
      <c r="BQ71" s="68" t="s">
        <v>517</v>
      </c>
      <c r="BR71" s="68">
        <v>250</v>
      </c>
      <c r="BS71" s="68" t="s">
        <v>162</v>
      </c>
      <c r="BT71" s="68">
        <v>120</v>
      </c>
      <c r="BU71" s="68">
        <v>120</v>
      </c>
      <c r="BV71" s="68" t="s">
        <v>135</v>
      </c>
      <c r="BW71" s="68" t="s">
        <v>135</v>
      </c>
      <c r="BX71" s="68" t="s">
        <v>135</v>
      </c>
      <c r="BY71" s="68" t="s">
        <v>148</v>
      </c>
      <c r="BZ71" s="68" t="s">
        <v>817</v>
      </c>
      <c r="CA71" s="68" t="s">
        <v>174</v>
      </c>
      <c r="CB71" s="68" t="s">
        <v>143</v>
      </c>
      <c r="CC71" s="68" t="s">
        <v>143</v>
      </c>
      <c r="CD71" s="68" t="s">
        <v>143</v>
      </c>
      <c r="CE71" s="68" t="s">
        <v>810</v>
      </c>
      <c r="CF71" s="68">
        <v>1</v>
      </c>
      <c r="CG71" s="68"/>
      <c r="CH71" s="68"/>
      <c r="CI71" s="68"/>
      <c r="CJ71" s="68">
        <v>0</v>
      </c>
      <c r="CK71" s="68"/>
      <c r="CL71" s="68"/>
      <c r="CM71" s="68"/>
      <c r="CN71" s="68"/>
      <c r="CO71" s="68"/>
      <c r="CP71" s="68"/>
      <c r="CQ71" s="68"/>
      <c r="CR71" s="68"/>
      <c r="CS71" s="68"/>
      <c r="CT71" s="68"/>
      <c r="CU71" s="68"/>
      <c r="CV71" s="68"/>
      <c r="CW71" s="68"/>
      <c r="CX71" s="68"/>
      <c r="CY71" s="68"/>
      <c r="CZ71" s="68"/>
      <c r="DA71" s="68"/>
      <c r="DB71" s="68"/>
      <c r="DC71" s="68"/>
      <c r="DD71" s="68"/>
      <c r="DE71" s="68"/>
      <c r="DF71" s="68"/>
      <c r="DG71" s="68"/>
    </row>
    <row r="72" spans="1:111" s="3" customFormat="1" ht="12.75" x14ac:dyDescent="0.2">
      <c r="A72" s="67">
        <v>44958</v>
      </c>
      <c r="B72" s="68" t="s">
        <v>24</v>
      </c>
      <c r="C72" s="68">
        <v>47470</v>
      </c>
      <c r="D72" s="68" t="s">
        <v>24</v>
      </c>
      <c r="E72" s="68" t="s">
        <v>685</v>
      </c>
      <c r="F72" s="69">
        <v>44964</v>
      </c>
      <c r="G72" s="68" t="s">
        <v>165</v>
      </c>
      <c r="H72" s="68" t="s">
        <v>166</v>
      </c>
      <c r="I72" s="70">
        <v>58.39</v>
      </c>
      <c r="J72" s="70">
        <v>58.39</v>
      </c>
      <c r="K72" s="71">
        <f t="shared" si="1"/>
        <v>1.4292049251493372E-4</v>
      </c>
      <c r="L72" s="68" t="s">
        <v>394</v>
      </c>
      <c r="M72" s="68" t="s">
        <v>129</v>
      </c>
      <c r="N72" s="68" t="s">
        <v>131</v>
      </c>
      <c r="O72" s="68" t="s">
        <v>465</v>
      </c>
      <c r="P72" s="68" t="s">
        <v>686</v>
      </c>
      <c r="Q72" s="68" t="s">
        <v>170</v>
      </c>
      <c r="R72" s="68" t="s">
        <v>818</v>
      </c>
      <c r="S72" s="68" t="s">
        <v>819</v>
      </c>
      <c r="T72" s="68" t="s">
        <v>820</v>
      </c>
      <c r="U72" s="68" t="s">
        <v>821</v>
      </c>
      <c r="V72" s="68" t="s">
        <v>136</v>
      </c>
      <c r="W72" s="68" t="s">
        <v>137</v>
      </c>
      <c r="X72" s="68" t="s">
        <v>349</v>
      </c>
      <c r="Y72" s="68">
        <v>44964.441658912037</v>
      </c>
      <c r="Z72" s="68">
        <v>44964.438893634258</v>
      </c>
      <c r="AA72" s="68" t="s">
        <v>139</v>
      </c>
      <c r="AB72" s="68" t="s">
        <v>140</v>
      </c>
      <c r="AC72" s="68">
        <v>0</v>
      </c>
      <c r="AD72" s="68"/>
      <c r="AE72" s="68">
        <v>0</v>
      </c>
      <c r="AF72" s="68">
        <v>44964</v>
      </c>
      <c r="AG72" s="68">
        <v>10012</v>
      </c>
      <c r="AH72" s="68" t="s">
        <v>141</v>
      </c>
      <c r="AI72" s="68"/>
      <c r="AJ72" s="68"/>
      <c r="AK72" s="68" t="s">
        <v>142</v>
      </c>
      <c r="AL72" s="68" t="s">
        <v>143</v>
      </c>
      <c r="AM72" s="68">
        <v>5839</v>
      </c>
      <c r="AN72" s="68" t="s">
        <v>143</v>
      </c>
      <c r="AO72" s="68" t="s">
        <v>324</v>
      </c>
      <c r="AP72" s="68" t="s">
        <v>325</v>
      </c>
      <c r="AQ72" s="68" t="s">
        <v>471</v>
      </c>
      <c r="AR72" s="68" t="s">
        <v>178</v>
      </c>
      <c r="AS72" s="68" t="s">
        <v>179</v>
      </c>
      <c r="AT72" s="68" t="s">
        <v>327</v>
      </c>
      <c r="AU72" s="68" t="s">
        <v>328</v>
      </c>
      <c r="AV72" s="68" t="s">
        <v>145</v>
      </c>
      <c r="AW72" s="68" t="s">
        <v>146</v>
      </c>
      <c r="AX72" s="68" t="s">
        <v>147</v>
      </c>
      <c r="AY72" s="68" t="s">
        <v>148</v>
      </c>
      <c r="AZ72" s="68" t="s">
        <v>139</v>
      </c>
      <c r="BA72" s="68" t="s">
        <v>149</v>
      </c>
      <c r="BB72" s="68" t="s">
        <v>150</v>
      </c>
      <c r="BC72" s="68" t="s">
        <v>156</v>
      </c>
      <c r="BD72" s="68" t="s">
        <v>157</v>
      </c>
      <c r="BE72" s="68" t="s">
        <v>484</v>
      </c>
      <c r="BF72" s="68">
        <v>44964.482187499998</v>
      </c>
      <c r="BG72" s="68">
        <v>0</v>
      </c>
      <c r="BH72" s="68" t="s">
        <v>143</v>
      </c>
      <c r="BI72" s="68" t="s">
        <v>143</v>
      </c>
      <c r="BJ72" s="68" t="s">
        <v>143</v>
      </c>
      <c r="BK72" s="68" t="s">
        <v>136</v>
      </c>
      <c r="BL72" s="68" t="s">
        <v>143</v>
      </c>
      <c r="BM72" s="68" t="s">
        <v>160</v>
      </c>
      <c r="BN72" s="68" t="s">
        <v>143</v>
      </c>
      <c r="BO72" s="68" t="s">
        <v>685</v>
      </c>
      <c r="BP72" s="68" t="s">
        <v>465</v>
      </c>
      <c r="BQ72" s="68" t="s">
        <v>822</v>
      </c>
      <c r="BR72" s="68">
        <v>250</v>
      </c>
      <c r="BS72" s="68" t="s">
        <v>162</v>
      </c>
      <c r="BT72" s="68">
        <v>5839</v>
      </c>
      <c r="BU72" s="68">
        <v>5839</v>
      </c>
      <c r="BV72" s="68" t="s">
        <v>135</v>
      </c>
      <c r="BW72" s="68" t="s">
        <v>823</v>
      </c>
      <c r="BX72" s="68" t="s">
        <v>135</v>
      </c>
      <c r="BY72" s="68" t="s">
        <v>148</v>
      </c>
      <c r="BZ72" s="68" t="s">
        <v>24</v>
      </c>
      <c r="CA72" s="68" t="s">
        <v>174</v>
      </c>
      <c r="CB72" s="68" t="s">
        <v>143</v>
      </c>
      <c r="CC72" s="68" t="s">
        <v>143</v>
      </c>
      <c r="CD72" s="68" t="s">
        <v>362</v>
      </c>
      <c r="CE72" s="68" t="s">
        <v>686</v>
      </c>
      <c r="CF72" s="68">
        <v>1</v>
      </c>
      <c r="CG72" s="68"/>
      <c r="CH72" s="68"/>
      <c r="CI72" s="68"/>
      <c r="CJ72" s="68">
        <v>0</v>
      </c>
      <c r="CK72" s="68"/>
      <c r="CL72" s="68"/>
      <c r="CM72" s="68"/>
      <c r="CN72" s="68"/>
      <c r="CO72" s="68"/>
      <c r="CP72" s="68"/>
      <c r="CQ72" s="68"/>
      <c r="CR72" s="68"/>
      <c r="CS72" s="68"/>
      <c r="CT72" s="68"/>
      <c r="CU72" s="68"/>
      <c r="CV72" s="68"/>
      <c r="CW72" s="68"/>
      <c r="CX72" s="68"/>
      <c r="CY72" s="68"/>
      <c r="CZ72" s="68"/>
      <c r="DA72" s="68"/>
      <c r="DB72" s="68"/>
      <c r="DC72" s="68"/>
      <c r="DD72" s="68"/>
      <c r="DE72" s="68"/>
      <c r="DF72" s="68"/>
      <c r="DG72" s="68"/>
    </row>
    <row r="73" spans="1:111" s="3" customFormat="1" ht="12.75" x14ac:dyDescent="0.2">
      <c r="A73" s="67">
        <v>44958</v>
      </c>
      <c r="B73" s="68" t="s">
        <v>7</v>
      </c>
      <c r="C73" s="68">
        <v>47505</v>
      </c>
      <c r="D73" s="68" t="s">
        <v>792</v>
      </c>
      <c r="E73" s="68" t="s">
        <v>125</v>
      </c>
      <c r="F73" s="69">
        <v>44965</v>
      </c>
      <c r="G73" s="68" t="s">
        <v>257</v>
      </c>
      <c r="H73" s="68" t="s">
        <v>166</v>
      </c>
      <c r="I73" s="70">
        <v>627.15</v>
      </c>
      <c r="J73" s="70">
        <v>616</v>
      </c>
      <c r="K73" s="71">
        <f t="shared" si="1"/>
        <v>1.5350674238866361E-3</v>
      </c>
      <c r="L73" s="68" t="s">
        <v>167</v>
      </c>
      <c r="M73" s="68" t="s">
        <v>129</v>
      </c>
      <c r="N73" s="68" t="s">
        <v>259</v>
      </c>
      <c r="O73" s="68" t="s">
        <v>824</v>
      </c>
      <c r="P73" s="68" t="s">
        <v>825</v>
      </c>
      <c r="Q73" s="68" t="s">
        <v>170</v>
      </c>
      <c r="R73" s="68" t="s">
        <v>826</v>
      </c>
      <c r="S73" s="68" t="s">
        <v>827</v>
      </c>
      <c r="T73" s="68" t="s">
        <v>135</v>
      </c>
      <c r="U73" s="68" t="s">
        <v>828</v>
      </c>
      <c r="V73" s="68" t="s">
        <v>136</v>
      </c>
      <c r="W73" s="68" t="s">
        <v>137</v>
      </c>
      <c r="X73" s="68" t="s">
        <v>264</v>
      </c>
      <c r="Y73" s="68">
        <v>44964.113967129633</v>
      </c>
      <c r="Z73" s="68">
        <v>44986.245417824073</v>
      </c>
      <c r="AA73" s="68" t="s">
        <v>139</v>
      </c>
      <c r="AB73" s="68" t="s">
        <v>140</v>
      </c>
      <c r="AC73" s="68">
        <v>0</v>
      </c>
      <c r="AD73" s="68"/>
      <c r="AE73" s="68">
        <v>62715</v>
      </c>
      <c r="AF73" s="68">
        <v>44964</v>
      </c>
      <c r="AG73" s="68">
        <v>10010</v>
      </c>
      <c r="AH73" s="68" t="s">
        <v>265</v>
      </c>
      <c r="AI73" s="68"/>
      <c r="AJ73" s="68">
        <v>62715</v>
      </c>
      <c r="AK73" s="68" t="s">
        <v>142</v>
      </c>
      <c r="AL73" s="68" t="s">
        <v>143</v>
      </c>
      <c r="AM73" s="68">
        <v>616</v>
      </c>
      <c r="AN73" s="68" t="s">
        <v>174</v>
      </c>
      <c r="AO73" s="68" t="s">
        <v>829</v>
      </c>
      <c r="AP73" s="68" t="s">
        <v>830</v>
      </c>
      <c r="AQ73" s="68" t="s">
        <v>831</v>
      </c>
      <c r="AR73" s="68" t="s">
        <v>178</v>
      </c>
      <c r="AS73" s="68" t="s">
        <v>179</v>
      </c>
      <c r="AT73" s="68" t="s">
        <v>327</v>
      </c>
      <c r="AU73" s="68" t="s">
        <v>832</v>
      </c>
      <c r="AV73" s="68" t="s">
        <v>272</v>
      </c>
      <c r="AW73" s="68" t="s">
        <v>273</v>
      </c>
      <c r="AX73" s="68" t="s">
        <v>274</v>
      </c>
      <c r="AY73" s="68" t="s">
        <v>148</v>
      </c>
      <c r="AZ73" s="68" t="s">
        <v>139</v>
      </c>
      <c r="BA73" s="68" t="s">
        <v>154</v>
      </c>
      <c r="BB73" s="68" t="s">
        <v>275</v>
      </c>
      <c r="BC73" s="68" t="s">
        <v>156</v>
      </c>
      <c r="BD73" s="68" t="s">
        <v>157</v>
      </c>
      <c r="BE73" s="68" t="s">
        <v>237</v>
      </c>
      <c r="BF73" s="68">
        <v>44964.194131944445</v>
      </c>
      <c r="BG73" s="68">
        <v>0</v>
      </c>
      <c r="BH73" s="68" t="s">
        <v>143</v>
      </c>
      <c r="BI73" s="68" t="s">
        <v>833</v>
      </c>
      <c r="BJ73" s="68" t="s">
        <v>143</v>
      </c>
      <c r="BK73" s="68" t="s">
        <v>183</v>
      </c>
      <c r="BL73" s="68" t="s">
        <v>143</v>
      </c>
      <c r="BM73" s="68" t="s">
        <v>200</v>
      </c>
      <c r="BN73" s="68" t="s">
        <v>200</v>
      </c>
      <c r="BO73" s="68" t="s">
        <v>143</v>
      </c>
      <c r="BP73" s="68" t="s">
        <v>143</v>
      </c>
      <c r="BQ73" s="68" t="s">
        <v>834</v>
      </c>
      <c r="BR73" s="68">
        <v>800</v>
      </c>
      <c r="BS73" s="68" t="s">
        <v>790</v>
      </c>
      <c r="BT73" s="68">
        <v>62715</v>
      </c>
      <c r="BU73" s="68">
        <v>62715</v>
      </c>
      <c r="BV73" s="68" t="s">
        <v>135</v>
      </c>
      <c r="BW73" s="68" t="s">
        <v>135</v>
      </c>
      <c r="BX73" s="68" t="s">
        <v>135</v>
      </c>
      <c r="BY73" s="68" t="s">
        <v>148</v>
      </c>
      <c r="BZ73" s="68" t="s">
        <v>143</v>
      </c>
      <c r="CA73" s="68" t="s">
        <v>174</v>
      </c>
      <c r="CB73" s="68" t="s">
        <v>143</v>
      </c>
      <c r="CC73" s="68" t="s">
        <v>143</v>
      </c>
      <c r="CD73" s="68" t="s">
        <v>362</v>
      </c>
      <c r="CE73" s="68" t="s">
        <v>143</v>
      </c>
      <c r="CF73" s="68">
        <v>1</v>
      </c>
      <c r="CG73" s="68">
        <v>1</v>
      </c>
      <c r="CH73" s="68"/>
      <c r="CI73" s="68"/>
      <c r="CJ73" s="68">
        <v>0</v>
      </c>
      <c r="CK73" s="68"/>
      <c r="CL73" s="68"/>
      <c r="CM73" s="68"/>
      <c r="CN73" s="68"/>
      <c r="CO73" s="68"/>
      <c r="CP73" s="68"/>
      <c r="CQ73" s="68"/>
      <c r="CR73" s="68"/>
      <c r="CS73" s="68"/>
      <c r="CT73" s="68"/>
      <c r="CU73" s="68"/>
      <c r="CV73" s="68"/>
      <c r="CW73" s="68"/>
      <c r="CX73" s="68"/>
      <c r="CY73" s="68"/>
      <c r="CZ73" s="68"/>
      <c r="DA73" s="68"/>
      <c r="DB73" s="68"/>
      <c r="DC73" s="68"/>
      <c r="DD73" s="68"/>
      <c r="DE73" s="68"/>
      <c r="DF73" s="68"/>
      <c r="DG73" s="68"/>
    </row>
    <row r="74" spans="1:111" s="3" customFormat="1" ht="12.75" x14ac:dyDescent="0.2">
      <c r="A74" s="67">
        <v>44958</v>
      </c>
      <c r="B74" s="68" t="s">
        <v>7</v>
      </c>
      <c r="C74" s="68">
        <v>47509</v>
      </c>
      <c r="D74" s="68" t="s">
        <v>792</v>
      </c>
      <c r="E74" s="68" t="s">
        <v>125</v>
      </c>
      <c r="F74" s="69">
        <v>44965</v>
      </c>
      <c r="G74" s="68" t="s">
        <v>257</v>
      </c>
      <c r="H74" s="68" t="s">
        <v>166</v>
      </c>
      <c r="I74" s="70">
        <v>343.38</v>
      </c>
      <c r="J74" s="70">
        <v>313</v>
      </c>
      <c r="K74" s="71">
        <f t="shared" si="1"/>
        <v>8.4048704777835148E-4</v>
      </c>
      <c r="L74" s="68" t="s">
        <v>167</v>
      </c>
      <c r="M74" s="68" t="s">
        <v>129</v>
      </c>
      <c r="N74" s="68" t="s">
        <v>259</v>
      </c>
      <c r="O74" s="68" t="s">
        <v>835</v>
      </c>
      <c r="P74" s="68" t="s">
        <v>825</v>
      </c>
      <c r="Q74" s="68" t="s">
        <v>170</v>
      </c>
      <c r="R74" s="68" t="s">
        <v>836</v>
      </c>
      <c r="S74" s="68" t="s">
        <v>837</v>
      </c>
      <c r="T74" s="68" t="s">
        <v>135</v>
      </c>
      <c r="U74" s="68" t="s">
        <v>135</v>
      </c>
      <c r="V74" s="68" t="s">
        <v>136</v>
      </c>
      <c r="W74" s="68" t="s">
        <v>137</v>
      </c>
      <c r="X74" s="68" t="s">
        <v>264</v>
      </c>
      <c r="Y74" s="68">
        <v>44964.120827199076</v>
      </c>
      <c r="Z74" s="68">
        <v>44986.245696874998</v>
      </c>
      <c r="AA74" s="68" t="s">
        <v>139</v>
      </c>
      <c r="AB74" s="68" t="s">
        <v>140</v>
      </c>
      <c r="AC74" s="68">
        <v>0</v>
      </c>
      <c r="AD74" s="68"/>
      <c r="AE74" s="68">
        <v>34338</v>
      </c>
      <c r="AF74" s="68">
        <v>44964</v>
      </c>
      <c r="AG74" s="68">
        <v>10010</v>
      </c>
      <c r="AH74" s="68" t="s">
        <v>265</v>
      </c>
      <c r="AI74" s="68"/>
      <c r="AJ74" s="68">
        <v>34338</v>
      </c>
      <c r="AK74" s="68" t="s">
        <v>142</v>
      </c>
      <c r="AL74" s="68" t="s">
        <v>143</v>
      </c>
      <c r="AM74" s="68">
        <v>313</v>
      </c>
      <c r="AN74" s="68" t="s">
        <v>174</v>
      </c>
      <c r="AO74" s="68" t="s">
        <v>838</v>
      </c>
      <c r="AP74" s="68" t="s">
        <v>839</v>
      </c>
      <c r="AQ74" s="68" t="s">
        <v>840</v>
      </c>
      <c r="AR74" s="68" t="s">
        <v>178</v>
      </c>
      <c r="AS74" s="68" t="s">
        <v>179</v>
      </c>
      <c r="AT74" s="68" t="s">
        <v>841</v>
      </c>
      <c r="AU74" s="68" t="s">
        <v>842</v>
      </c>
      <c r="AV74" s="68" t="s">
        <v>272</v>
      </c>
      <c r="AW74" s="68" t="s">
        <v>273</v>
      </c>
      <c r="AX74" s="68" t="s">
        <v>274</v>
      </c>
      <c r="AY74" s="68" t="s">
        <v>148</v>
      </c>
      <c r="AZ74" s="68" t="s">
        <v>139</v>
      </c>
      <c r="BA74" s="68" t="s">
        <v>154</v>
      </c>
      <c r="BB74" s="68" t="s">
        <v>275</v>
      </c>
      <c r="BC74" s="68" t="s">
        <v>156</v>
      </c>
      <c r="BD74" s="68" t="s">
        <v>157</v>
      </c>
      <c r="BE74" s="68" t="s">
        <v>303</v>
      </c>
      <c r="BF74" s="68">
        <v>44964.179618055554</v>
      </c>
      <c r="BG74" s="68">
        <v>0</v>
      </c>
      <c r="BH74" s="68" t="s">
        <v>143</v>
      </c>
      <c r="BI74" s="68" t="s">
        <v>843</v>
      </c>
      <c r="BJ74" s="68" t="s">
        <v>143</v>
      </c>
      <c r="BK74" s="68" t="s">
        <v>183</v>
      </c>
      <c r="BL74" s="68" t="s">
        <v>143</v>
      </c>
      <c r="BM74" s="68" t="s">
        <v>200</v>
      </c>
      <c r="BN74" s="68" t="s">
        <v>200</v>
      </c>
      <c r="BO74" s="68" t="s">
        <v>143</v>
      </c>
      <c r="BP74" s="68" t="s">
        <v>143</v>
      </c>
      <c r="BQ74" s="68" t="s">
        <v>844</v>
      </c>
      <c r="BR74" s="68">
        <v>500</v>
      </c>
      <c r="BS74" s="68" t="s">
        <v>241</v>
      </c>
      <c r="BT74" s="68">
        <v>34338</v>
      </c>
      <c r="BU74" s="68">
        <v>34338</v>
      </c>
      <c r="BV74" s="68" t="s">
        <v>135</v>
      </c>
      <c r="BW74" s="68" t="s">
        <v>135</v>
      </c>
      <c r="BX74" s="68" t="s">
        <v>135</v>
      </c>
      <c r="BY74" s="68" t="s">
        <v>148</v>
      </c>
      <c r="BZ74" s="68" t="s">
        <v>143</v>
      </c>
      <c r="CA74" s="68" t="s">
        <v>174</v>
      </c>
      <c r="CB74" s="68" t="s">
        <v>143</v>
      </c>
      <c r="CC74" s="68" t="s">
        <v>143</v>
      </c>
      <c r="CD74" s="68" t="s">
        <v>143</v>
      </c>
      <c r="CE74" s="68" t="s">
        <v>143</v>
      </c>
      <c r="CF74" s="68">
        <v>1</v>
      </c>
      <c r="CG74" s="68">
        <v>1</v>
      </c>
      <c r="CH74" s="68"/>
      <c r="CI74" s="68"/>
      <c r="CJ74" s="68">
        <v>0</v>
      </c>
      <c r="CK74" s="68"/>
      <c r="CL74" s="68"/>
      <c r="CM74" s="68"/>
      <c r="CN74" s="68"/>
      <c r="CO74" s="68"/>
      <c r="CP74" s="68"/>
      <c r="CQ74" s="68"/>
      <c r="CR74" s="68"/>
      <c r="CS74" s="68"/>
      <c r="CT74" s="68"/>
      <c r="CU74" s="68"/>
      <c r="CV74" s="68"/>
      <c r="CW74" s="68"/>
      <c r="CX74" s="68"/>
      <c r="CY74" s="68"/>
      <c r="CZ74" s="68"/>
      <c r="DA74" s="68"/>
      <c r="DB74" s="68"/>
      <c r="DC74" s="68"/>
      <c r="DD74" s="68"/>
      <c r="DE74" s="68"/>
      <c r="DF74" s="68"/>
      <c r="DG74" s="68"/>
    </row>
    <row r="75" spans="1:111" s="3" customFormat="1" ht="12.75" x14ac:dyDescent="0.2">
      <c r="A75" s="67">
        <v>44958</v>
      </c>
      <c r="B75" s="68" t="s">
        <v>7</v>
      </c>
      <c r="C75" s="68">
        <v>47514</v>
      </c>
      <c r="D75" s="68" t="s">
        <v>792</v>
      </c>
      <c r="E75" s="68" t="s">
        <v>125</v>
      </c>
      <c r="F75" s="69">
        <v>44966</v>
      </c>
      <c r="G75" s="68" t="s">
        <v>257</v>
      </c>
      <c r="H75" s="68" t="s">
        <v>166</v>
      </c>
      <c r="I75" s="70">
        <v>3334.04</v>
      </c>
      <c r="J75" s="70">
        <v>1500</v>
      </c>
      <c r="K75" s="71">
        <f t="shared" si="1"/>
        <v>8.1606891396555862E-3</v>
      </c>
      <c r="L75" s="68" t="s">
        <v>167</v>
      </c>
      <c r="M75" s="68" t="s">
        <v>129</v>
      </c>
      <c r="N75" s="68" t="s">
        <v>259</v>
      </c>
      <c r="O75" s="68" t="s">
        <v>260</v>
      </c>
      <c r="P75" s="68" t="s">
        <v>845</v>
      </c>
      <c r="Q75" s="68" t="s">
        <v>170</v>
      </c>
      <c r="R75" s="68" t="s">
        <v>846</v>
      </c>
      <c r="S75" s="68" t="s">
        <v>847</v>
      </c>
      <c r="T75" s="68" t="s">
        <v>135</v>
      </c>
      <c r="U75" s="68" t="s">
        <v>135</v>
      </c>
      <c r="V75" s="68" t="s">
        <v>136</v>
      </c>
      <c r="W75" s="68" t="s">
        <v>137</v>
      </c>
      <c r="X75" s="68" t="s">
        <v>264</v>
      </c>
      <c r="Y75" s="68">
        <v>44964.123709259256</v>
      </c>
      <c r="Z75" s="68">
        <v>44970.439196527775</v>
      </c>
      <c r="AA75" s="68" t="s">
        <v>139</v>
      </c>
      <c r="AB75" s="68" t="s">
        <v>140</v>
      </c>
      <c r="AC75" s="68">
        <v>0</v>
      </c>
      <c r="AD75" s="68"/>
      <c r="AE75" s="68">
        <v>333404</v>
      </c>
      <c r="AF75" s="68">
        <v>44964</v>
      </c>
      <c r="AG75" s="68">
        <v>10010</v>
      </c>
      <c r="AH75" s="68" t="s">
        <v>265</v>
      </c>
      <c r="AI75" s="68"/>
      <c r="AJ75" s="68">
        <v>333404</v>
      </c>
      <c r="AK75" s="68" t="s">
        <v>142</v>
      </c>
      <c r="AL75" s="68" t="s">
        <v>143</v>
      </c>
      <c r="AM75" s="68">
        <v>1500</v>
      </c>
      <c r="AN75" s="68" t="s">
        <v>174</v>
      </c>
      <c r="AO75" s="68" t="s">
        <v>266</v>
      </c>
      <c r="AP75" s="68" t="s">
        <v>267</v>
      </c>
      <c r="AQ75" s="68" t="s">
        <v>268</v>
      </c>
      <c r="AR75" s="68" t="s">
        <v>269</v>
      </c>
      <c r="AS75" s="68" t="s">
        <v>179</v>
      </c>
      <c r="AT75" s="68" t="s">
        <v>270</v>
      </c>
      <c r="AU75" s="68" t="s">
        <v>271</v>
      </c>
      <c r="AV75" s="68" t="s">
        <v>272</v>
      </c>
      <c r="AW75" s="68" t="s">
        <v>273</v>
      </c>
      <c r="AX75" s="68" t="s">
        <v>274</v>
      </c>
      <c r="AY75" s="68" t="s">
        <v>148</v>
      </c>
      <c r="AZ75" s="68" t="s">
        <v>139</v>
      </c>
      <c r="BA75" s="68" t="s">
        <v>154</v>
      </c>
      <c r="BB75" s="68" t="s">
        <v>275</v>
      </c>
      <c r="BC75" s="68" t="s">
        <v>156</v>
      </c>
      <c r="BD75" s="68" t="s">
        <v>157</v>
      </c>
      <c r="BE75" s="68" t="s">
        <v>438</v>
      </c>
      <c r="BF75" s="68">
        <v>44965.260162037041</v>
      </c>
      <c r="BG75" s="68">
        <v>0</v>
      </c>
      <c r="BH75" s="68" t="s">
        <v>262</v>
      </c>
      <c r="BI75" s="68" t="s">
        <v>848</v>
      </c>
      <c r="BJ75" s="68" t="s">
        <v>143</v>
      </c>
      <c r="BK75" s="68" t="s">
        <v>183</v>
      </c>
      <c r="BL75" s="68" t="s">
        <v>143</v>
      </c>
      <c r="BM75" s="68" t="s">
        <v>200</v>
      </c>
      <c r="BN75" s="68" t="s">
        <v>200</v>
      </c>
      <c r="BO75" s="68" t="s">
        <v>143</v>
      </c>
      <c r="BP75" s="68" t="s">
        <v>143</v>
      </c>
      <c r="BQ75" s="68" t="s">
        <v>849</v>
      </c>
      <c r="BR75" s="68">
        <v>5000</v>
      </c>
      <c r="BS75" s="68" t="s">
        <v>525</v>
      </c>
      <c r="BT75" s="68">
        <v>333404</v>
      </c>
      <c r="BU75" s="68">
        <v>333404</v>
      </c>
      <c r="BV75" s="68" t="s">
        <v>135</v>
      </c>
      <c r="BW75" s="68" t="s">
        <v>135</v>
      </c>
      <c r="BX75" s="68" t="s">
        <v>135</v>
      </c>
      <c r="BY75" s="68" t="s">
        <v>148</v>
      </c>
      <c r="BZ75" s="68" t="s">
        <v>143</v>
      </c>
      <c r="CA75" s="68" t="s">
        <v>174</v>
      </c>
      <c r="CB75" s="68" t="s">
        <v>143</v>
      </c>
      <c r="CC75" s="68" t="s">
        <v>143</v>
      </c>
      <c r="CD75" s="68" t="s">
        <v>143</v>
      </c>
      <c r="CE75" s="68" t="s">
        <v>850</v>
      </c>
      <c r="CF75" s="68">
        <v>1</v>
      </c>
      <c r="CG75" s="68">
        <v>1</v>
      </c>
      <c r="CH75" s="68"/>
      <c r="CI75" s="68"/>
      <c r="CJ75" s="68">
        <v>0</v>
      </c>
      <c r="CK75" s="68"/>
      <c r="CL75" s="68"/>
      <c r="CM75" s="68"/>
      <c r="CN75" s="68"/>
      <c r="CO75" s="68"/>
      <c r="CP75" s="68"/>
      <c r="CQ75" s="68"/>
      <c r="CR75" s="68"/>
      <c r="CS75" s="68"/>
      <c r="CT75" s="68"/>
      <c r="CU75" s="68"/>
      <c r="CV75" s="68"/>
      <c r="CW75" s="68"/>
      <c r="CX75" s="68"/>
      <c r="CY75" s="68"/>
      <c r="CZ75" s="68"/>
      <c r="DA75" s="68"/>
      <c r="DB75" s="68"/>
      <c r="DC75" s="68"/>
      <c r="DD75" s="68"/>
      <c r="DE75" s="68"/>
      <c r="DF75" s="68"/>
      <c r="DG75" s="68"/>
    </row>
    <row r="76" spans="1:111" s="3" customFormat="1" ht="12.75" x14ac:dyDescent="0.2">
      <c r="A76" s="67">
        <v>44958</v>
      </c>
      <c r="B76" s="68" t="s">
        <v>7</v>
      </c>
      <c r="C76" s="68">
        <v>47528</v>
      </c>
      <c r="D76" s="68" t="s">
        <v>792</v>
      </c>
      <c r="E76" s="68" t="s">
        <v>125</v>
      </c>
      <c r="F76" s="69">
        <v>44965</v>
      </c>
      <c r="G76" s="68" t="s">
        <v>257</v>
      </c>
      <c r="H76" s="68" t="s">
        <v>166</v>
      </c>
      <c r="I76" s="70">
        <v>103.16</v>
      </c>
      <c r="J76" s="70">
        <v>146</v>
      </c>
      <c r="K76" s="71">
        <f t="shared" si="1"/>
        <v>2.5250347675698855E-4</v>
      </c>
      <c r="L76" s="68" t="s">
        <v>167</v>
      </c>
      <c r="M76" s="68" t="s">
        <v>129</v>
      </c>
      <c r="N76" s="68" t="s">
        <v>259</v>
      </c>
      <c r="O76" s="68" t="s">
        <v>851</v>
      </c>
      <c r="P76" s="68" t="s">
        <v>825</v>
      </c>
      <c r="Q76" s="68" t="s">
        <v>170</v>
      </c>
      <c r="R76" s="68" t="s">
        <v>852</v>
      </c>
      <c r="S76" s="68" t="s">
        <v>853</v>
      </c>
      <c r="T76" s="68" t="s">
        <v>135</v>
      </c>
      <c r="U76" s="68" t="s">
        <v>135</v>
      </c>
      <c r="V76" s="68" t="s">
        <v>136</v>
      </c>
      <c r="W76" s="68" t="s">
        <v>137</v>
      </c>
      <c r="X76" s="68" t="s">
        <v>264</v>
      </c>
      <c r="Y76" s="68">
        <v>44964.163349305556</v>
      </c>
      <c r="Z76" s="68">
        <v>44986.253657870373</v>
      </c>
      <c r="AA76" s="68" t="s">
        <v>139</v>
      </c>
      <c r="AB76" s="68" t="s">
        <v>140</v>
      </c>
      <c r="AC76" s="68">
        <v>0</v>
      </c>
      <c r="AD76" s="68"/>
      <c r="AE76" s="68">
        <v>10316</v>
      </c>
      <c r="AF76" s="68">
        <v>44964</v>
      </c>
      <c r="AG76" s="68">
        <v>10010</v>
      </c>
      <c r="AH76" s="68" t="s">
        <v>265</v>
      </c>
      <c r="AI76" s="68"/>
      <c r="AJ76" s="68">
        <v>10316</v>
      </c>
      <c r="AK76" s="68" t="s">
        <v>142</v>
      </c>
      <c r="AL76" s="68" t="s">
        <v>143</v>
      </c>
      <c r="AM76" s="68">
        <v>146</v>
      </c>
      <c r="AN76" s="68" t="s">
        <v>174</v>
      </c>
      <c r="AO76" s="68" t="s">
        <v>854</v>
      </c>
      <c r="AP76" s="68" t="s">
        <v>855</v>
      </c>
      <c r="AQ76" s="68" t="s">
        <v>856</v>
      </c>
      <c r="AR76" s="68" t="s">
        <v>178</v>
      </c>
      <c r="AS76" s="68" t="s">
        <v>179</v>
      </c>
      <c r="AT76" s="68" t="s">
        <v>857</v>
      </c>
      <c r="AU76" s="68" t="s">
        <v>858</v>
      </c>
      <c r="AV76" s="68" t="s">
        <v>272</v>
      </c>
      <c r="AW76" s="68" t="s">
        <v>273</v>
      </c>
      <c r="AX76" s="68" t="s">
        <v>274</v>
      </c>
      <c r="AY76" s="68" t="s">
        <v>148</v>
      </c>
      <c r="AZ76" s="68" t="s">
        <v>139</v>
      </c>
      <c r="BA76" s="68" t="s">
        <v>154</v>
      </c>
      <c r="BB76" s="68" t="s">
        <v>275</v>
      </c>
      <c r="BC76" s="68" t="s">
        <v>156</v>
      </c>
      <c r="BD76" s="68" t="s">
        <v>157</v>
      </c>
      <c r="BE76" s="68" t="s">
        <v>484</v>
      </c>
      <c r="BF76" s="68">
        <v>44964.242476851854</v>
      </c>
      <c r="BG76" s="68">
        <v>0</v>
      </c>
      <c r="BH76" s="68" t="s">
        <v>143</v>
      </c>
      <c r="BI76" s="68" t="s">
        <v>859</v>
      </c>
      <c r="BJ76" s="68" t="s">
        <v>143</v>
      </c>
      <c r="BK76" s="68" t="s">
        <v>183</v>
      </c>
      <c r="BL76" s="68" t="s">
        <v>143</v>
      </c>
      <c r="BM76" s="68" t="s">
        <v>200</v>
      </c>
      <c r="BN76" s="68" t="s">
        <v>200</v>
      </c>
      <c r="BO76" s="68" t="s">
        <v>143</v>
      </c>
      <c r="BP76" s="68" t="s">
        <v>143</v>
      </c>
      <c r="BQ76" s="68" t="s">
        <v>860</v>
      </c>
      <c r="BR76" s="68">
        <v>250</v>
      </c>
      <c r="BS76" s="68" t="s">
        <v>162</v>
      </c>
      <c r="BT76" s="68">
        <v>10316</v>
      </c>
      <c r="BU76" s="68">
        <v>10316</v>
      </c>
      <c r="BV76" s="68" t="s">
        <v>135</v>
      </c>
      <c r="BW76" s="68" t="s">
        <v>135</v>
      </c>
      <c r="BX76" s="68" t="s">
        <v>135</v>
      </c>
      <c r="BY76" s="68" t="s">
        <v>148</v>
      </c>
      <c r="BZ76" s="68" t="s">
        <v>143</v>
      </c>
      <c r="CA76" s="68" t="s">
        <v>174</v>
      </c>
      <c r="CB76" s="68" t="s">
        <v>143</v>
      </c>
      <c r="CC76" s="68" t="s">
        <v>143</v>
      </c>
      <c r="CD76" s="68" t="s">
        <v>143</v>
      </c>
      <c r="CE76" s="68" t="s">
        <v>861</v>
      </c>
      <c r="CF76" s="68">
        <v>1</v>
      </c>
      <c r="CG76" s="68">
        <v>1</v>
      </c>
      <c r="CH76" s="68"/>
      <c r="CI76" s="68"/>
      <c r="CJ76" s="68">
        <v>0</v>
      </c>
      <c r="CK76" s="68"/>
      <c r="CL76" s="68"/>
      <c r="CM76" s="68"/>
      <c r="CN76" s="68"/>
      <c r="CO76" s="68"/>
      <c r="CP76" s="68"/>
      <c r="CQ76" s="68"/>
      <c r="CR76" s="68"/>
      <c r="CS76" s="68"/>
      <c r="CT76" s="68"/>
      <c r="CU76" s="68"/>
      <c r="CV76" s="68"/>
      <c r="CW76" s="68"/>
      <c r="CX76" s="68"/>
      <c r="CY76" s="68"/>
      <c r="CZ76" s="68"/>
      <c r="DA76" s="68"/>
      <c r="DB76" s="68"/>
      <c r="DC76" s="68"/>
      <c r="DD76" s="68"/>
      <c r="DE76" s="68"/>
      <c r="DF76" s="68"/>
      <c r="DG76" s="68"/>
    </row>
    <row r="77" spans="1:111" s="3" customFormat="1" ht="12.75" x14ac:dyDescent="0.2">
      <c r="A77" s="67">
        <v>44958</v>
      </c>
      <c r="B77" s="68" t="s">
        <v>7</v>
      </c>
      <c r="C77" s="68">
        <v>47594</v>
      </c>
      <c r="D77" s="68" t="s">
        <v>792</v>
      </c>
      <c r="E77" s="68" t="s">
        <v>125</v>
      </c>
      <c r="F77" s="69">
        <v>44966</v>
      </c>
      <c r="G77" s="68" t="s">
        <v>257</v>
      </c>
      <c r="H77" s="68" t="s">
        <v>166</v>
      </c>
      <c r="I77" s="70">
        <v>2309.81</v>
      </c>
      <c r="J77" s="70">
        <v>4442</v>
      </c>
      <c r="K77" s="71">
        <f t="shared" si="1"/>
        <v>5.6536938314081017E-3</v>
      </c>
      <c r="L77" s="68" t="s">
        <v>167</v>
      </c>
      <c r="M77" s="68" t="s">
        <v>129</v>
      </c>
      <c r="N77" s="68" t="s">
        <v>259</v>
      </c>
      <c r="O77" s="68" t="s">
        <v>862</v>
      </c>
      <c r="P77" s="68" t="s">
        <v>845</v>
      </c>
      <c r="Q77" s="68" t="s">
        <v>170</v>
      </c>
      <c r="R77" s="68" t="s">
        <v>863</v>
      </c>
      <c r="S77" s="68" t="s">
        <v>864</v>
      </c>
      <c r="T77" s="68" t="s">
        <v>135</v>
      </c>
      <c r="U77" s="68" t="s">
        <v>135</v>
      </c>
      <c r="V77" s="68" t="s">
        <v>136</v>
      </c>
      <c r="W77" s="68" t="s">
        <v>137</v>
      </c>
      <c r="X77" s="68" t="s">
        <v>264</v>
      </c>
      <c r="Y77" s="68">
        <v>44964.285010995372</v>
      </c>
      <c r="Z77" s="68">
        <v>44986.253932638887</v>
      </c>
      <c r="AA77" s="68" t="s">
        <v>139</v>
      </c>
      <c r="AB77" s="68" t="s">
        <v>140</v>
      </c>
      <c r="AC77" s="68">
        <v>0</v>
      </c>
      <c r="AD77" s="68"/>
      <c r="AE77" s="68">
        <v>230981</v>
      </c>
      <c r="AF77" s="68">
        <v>44964</v>
      </c>
      <c r="AG77" s="68">
        <v>10010</v>
      </c>
      <c r="AH77" s="68" t="s">
        <v>265</v>
      </c>
      <c r="AI77" s="68"/>
      <c r="AJ77" s="68">
        <v>230981</v>
      </c>
      <c r="AK77" s="68" t="s">
        <v>142</v>
      </c>
      <c r="AL77" s="68" t="s">
        <v>143</v>
      </c>
      <c r="AM77" s="68">
        <v>4442</v>
      </c>
      <c r="AN77" s="68" t="s">
        <v>174</v>
      </c>
      <c r="AO77" s="68" t="s">
        <v>865</v>
      </c>
      <c r="AP77" s="68" t="s">
        <v>209</v>
      </c>
      <c r="AQ77" s="68" t="s">
        <v>866</v>
      </c>
      <c r="AR77" s="68" t="s">
        <v>178</v>
      </c>
      <c r="AS77" s="68" t="s">
        <v>179</v>
      </c>
      <c r="AT77" s="68" t="s">
        <v>211</v>
      </c>
      <c r="AU77" s="68" t="s">
        <v>867</v>
      </c>
      <c r="AV77" s="68" t="s">
        <v>272</v>
      </c>
      <c r="AW77" s="68" t="s">
        <v>273</v>
      </c>
      <c r="AX77" s="68" t="s">
        <v>274</v>
      </c>
      <c r="AY77" s="68" t="s">
        <v>148</v>
      </c>
      <c r="AZ77" s="68" t="s">
        <v>139</v>
      </c>
      <c r="BA77" s="68" t="s">
        <v>154</v>
      </c>
      <c r="BB77" s="68" t="s">
        <v>275</v>
      </c>
      <c r="BC77" s="68" t="s">
        <v>156</v>
      </c>
      <c r="BD77" s="68" t="s">
        <v>157</v>
      </c>
      <c r="BE77" s="68" t="s">
        <v>438</v>
      </c>
      <c r="BF77" s="68">
        <v>44965.260046296295</v>
      </c>
      <c r="BG77" s="68">
        <v>0</v>
      </c>
      <c r="BH77" s="68" t="s">
        <v>143</v>
      </c>
      <c r="BI77" s="68" t="s">
        <v>868</v>
      </c>
      <c r="BJ77" s="68" t="s">
        <v>143</v>
      </c>
      <c r="BK77" s="68" t="s">
        <v>183</v>
      </c>
      <c r="BL77" s="68" t="s">
        <v>143</v>
      </c>
      <c r="BM77" s="68" t="s">
        <v>200</v>
      </c>
      <c r="BN77" s="68" t="s">
        <v>200</v>
      </c>
      <c r="BO77" s="68" t="s">
        <v>143</v>
      </c>
      <c r="BP77" s="68" t="s">
        <v>143</v>
      </c>
      <c r="BQ77" s="68" t="s">
        <v>869</v>
      </c>
      <c r="BR77" s="68">
        <v>5000</v>
      </c>
      <c r="BS77" s="68" t="s">
        <v>870</v>
      </c>
      <c r="BT77" s="68">
        <v>230981</v>
      </c>
      <c r="BU77" s="68">
        <v>230981</v>
      </c>
      <c r="BV77" s="68" t="s">
        <v>135</v>
      </c>
      <c r="BW77" s="68" t="s">
        <v>135</v>
      </c>
      <c r="BX77" s="68" t="s">
        <v>135</v>
      </c>
      <c r="BY77" s="68" t="s">
        <v>148</v>
      </c>
      <c r="BZ77" s="68" t="s">
        <v>143</v>
      </c>
      <c r="CA77" s="68" t="s">
        <v>174</v>
      </c>
      <c r="CB77" s="68" t="s">
        <v>143</v>
      </c>
      <c r="CC77" s="68" t="s">
        <v>143</v>
      </c>
      <c r="CD77" s="68" t="s">
        <v>143</v>
      </c>
      <c r="CE77" s="68" t="s">
        <v>143</v>
      </c>
      <c r="CF77" s="68">
        <v>1</v>
      </c>
      <c r="CG77" s="68">
        <v>1</v>
      </c>
      <c r="CH77" s="68"/>
      <c r="CI77" s="68"/>
      <c r="CJ77" s="68">
        <v>0</v>
      </c>
      <c r="CK77" s="68"/>
      <c r="CL77" s="68"/>
      <c r="CM77" s="68"/>
      <c r="CN77" s="68"/>
      <c r="CO77" s="68"/>
      <c r="CP77" s="68"/>
      <c r="CQ77" s="68"/>
      <c r="CR77" s="68"/>
      <c r="CS77" s="68"/>
      <c r="CT77" s="68"/>
      <c r="CU77" s="68"/>
      <c r="CV77" s="68"/>
      <c r="CW77" s="68"/>
      <c r="CX77" s="68"/>
      <c r="CY77" s="68"/>
      <c r="CZ77" s="68"/>
      <c r="DA77" s="68"/>
      <c r="DB77" s="68"/>
      <c r="DC77" s="68"/>
      <c r="DD77" s="68"/>
      <c r="DE77" s="68"/>
      <c r="DF77" s="68"/>
      <c r="DG77" s="68"/>
    </row>
    <row r="78" spans="1:111" s="3" customFormat="1" ht="12.75" x14ac:dyDescent="0.2">
      <c r="A78" s="67">
        <v>44958</v>
      </c>
      <c r="B78" s="68" t="s">
        <v>11</v>
      </c>
      <c r="C78" s="68">
        <v>47628</v>
      </c>
      <c r="D78" s="68" t="s">
        <v>256</v>
      </c>
      <c r="E78" s="68" t="s">
        <v>125</v>
      </c>
      <c r="F78" s="69">
        <v>44964</v>
      </c>
      <c r="G78" s="68" t="s">
        <v>165</v>
      </c>
      <c r="H78" s="68" t="s">
        <v>166</v>
      </c>
      <c r="I78" s="70">
        <v>196.5</v>
      </c>
      <c r="J78" s="70">
        <v>196.5</v>
      </c>
      <c r="K78" s="71">
        <f t="shared" si="1"/>
        <v>4.8097065900298814E-4</v>
      </c>
      <c r="L78" s="68" t="s">
        <v>258</v>
      </c>
      <c r="M78" s="68" t="s">
        <v>129</v>
      </c>
      <c r="N78" s="68" t="s">
        <v>131</v>
      </c>
      <c r="O78" s="68" t="s">
        <v>871</v>
      </c>
      <c r="P78" s="68" t="s">
        <v>256</v>
      </c>
      <c r="Q78" s="68" t="s">
        <v>132</v>
      </c>
      <c r="R78" s="68" t="s">
        <v>872</v>
      </c>
      <c r="S78" s="68" t="s">
        <v>873</v>
      </c>
      <c r="T78" s="68" t="s">
        <v>135</v>
      </c>
      <c r="U78" s="68" t="s">
        <v>135</v>
      </c>
      <c r="V78" s="68" t="s">
        <v>136</v>
      </c>
      <c r="W78" s="68" t="s">
        <v>137</v>
      </c>
      <c r="X78" s="68" t="s">
        <v>138</v>
      </c>
      <c r="Y78" s="68">
        <v>44964.359889120373</v>
      </c>
      <c r="Z78" s="68">
        <v>44964.359783564818</v>
      </c>
      <c r="AA78" s="68" t="s">
        <v>139</v>
      </c>
      <c r="AB78" s="68" t="s">
        <v>140</v>
      </c>
      <c r="AC78" s="68">
        <v>0</v>
      </c>
      <c r="AD78" s="68"/>
      <c r="AE78" s="68">
        <v>0</v>
      </c>
      <c r="AF78" s="68"/>
      <c r="AG78" s="68">
        <v>10012</v>
      </c>
      <c r="AH78" s="68" t="s">
        <v>141</v>
      </c>
      <c r="AI78" s="68"/>
      <c r="AJ78" s="68"/>
      <c r="AK78" s="68" t="s">
        <v>142</v>
      </c>
      <c r="AL78" s="68" t="s">
        <v>143</v>
      </c>
      <c r="AM78" s="68">
        <v>1002</v>
      </c>
      <c r="AN78" s="68" t="s">
        <v>143</v>
      </c>
      <c r="AO78" s="68" t="s">
        <v>874</v>
      </c>
      <c r="AP78" s="68" t="s">
        <v>874</v>
      </c>
      <c r="AQ78" s="68" t="s">
        <v>309</v>
      </c>
      <c r="AR78" s="68" t="s">
        <v>148</v>
      </c>
      <c r="AS78" s="68" t="s">
        <v>139</v>
      </c>
      <c r="AT78" s="68" t="s">
        <v>875</v>
      </c>
      <c r="AU78" s="68" t="s">
        <v>311</v>
      </c>
      <c r="AV78" s="68" t="s">
        <v>145</v>
      </c>
      <c r="AW78" s="68" t="s">
        <v>146</v>
      </c>
      <c r="AX78" s="68" t="s">
        <v>147</v>
      </c>
      <c r="AY78" s="68" t="s">
        <v>148</v>
      </c>
      <c r="AZ78" s="68" t="s">
        <v>139</v>
      </c>
      <c r="BA78" s="68" t="s">
        <v>149</v>
      </c>
      <c r="BB78" s="68" t="s">
        <v>150</v>
      </c>
      <c r="BC78" s="68" t="s">
        <v>156</v>
      </c>
      <c r="BD78" s="68" t="s">
        <v>157</v>
      </c>
      <c r="BE78" s="68" t="s">
        <v>484</v>
      </c>
      <c r="BF78" s="68">
        <v>44964.363599537035</v>
      </c>
      <c r="BG78" s="68">
        <v>0</v>
      </c>
      <c r="BH78" s="68" t="s">
        <v>143</v>
      </c>
      <c r="BI78" s="68" t="s">
        <v>143</v>
      </c>
      <c r="BJ78" s="68" t="s">
        <v>143</v>
      </c>
      <c r="BK78" s="68" t="s">
        <v>136</v>
      </c>
      <c r="BL78" s="68" t="s">
        <v>143</v>
      </c>
      <c r="BM78" s="68" t="s">
        <v>160</v>
      </c>
      <c r="BN78" s="68" t="s">
        <v>143</v>
      </c>
      <c r="BO78" s="68" t="s">
        <v>143</v>
      </c>
      <c r="BP78" s="68" t="s">
        <v>143</v>
      </c>
      <c r="BQ78" s="68" t="s">
        <v>876</v>
      </c>
      <c r="BR78" s="68">
        <v>250</v>
      </c>
      <c r="BS78" s="68" t="s">
        <v>162</v>
      </c>
      <c r="BT78" s="68">
        <v>1965</v>
      </c>
      <c r="BU78" s="68">
        <v>1965</v>
      </c>
      <c r="BV78" s="68" t="s">
        <v>135</v>
      </c>
      <c r="BW78" s="68" t="s">
        <v>135</v>
      </c>
      <c r="BX78" s="68" t="s">
        <v>135</v>
      </c>
      <c r="BY78" s="68" t="s">
        <v>148</v>
      </c>
      <c r="BZ78" s="68" t="s">
        <v>877</v>
      </c>
      <c r="CA78" s="68" t="s">
        <v>144</v>
      </c>
      <c r="CB78" s="68" t="s">
        <v>143</v>
      </c>
      <c r="CC78" s="68" t="s">
        <v>143</v>
      </c>
      <c r="CD78" s="68" t="s">
        <v>143</v>
      </c>
      <c r="CE78" s="68" t="s">
        <v>143</v>
      </c>
      <c r="CF78" s="68">
        <v>19610535</v>
      </c>
      <c r="CG78" s="68"/>
      <c r="CH78" s="68"/>
      <c r="CI78" s="68"/>
      <c r="CJ78" s="68">
        <v>0</v>
      </c>
      <c r="CK78" s="68"/>
      <c r="CL78" s="68"/>
      <c r="CM78" s="68"/>
      <c r="CN78" s="68"/>
      <c r="CO78" s="68"/>
      <c r="CP78" s="68"/>
      <c r="CQ78" s="68"/>
      <c r="CR78" s="68"/>
      <c r="CS78" s="68"/>
      <c r="CT78" s="68"/>
      <c r="CU78" s="68"/>
      <c r="CV78" s="68"/>
      <c r="CW78" s="68"/>
      <c r="CX78" s="68"/>
      <c r="CY78" s="68"/>
      <c r="CZ78" s="68"/>
      <c r="DA78" s="68"/>
      <c r="DB78" s="68"/>
      <c r="DC78" s="68"/>
      <c r="DD78" s="68"/>
      <c r="DE78" s="68"/>
      <c r="DF78" s="68"/>
      <c r="DG78" s="68"/>
    </row>
    <row r="79" spans="1:111" s="5" customFormat="1" ht="12.75" x14ac:dyDescent="0.2">
      <c r="A79" s="67">
        <v>44958</v>
      </c>
      <c r="B79" s="68" t="s">
        <v>14</v>
      </c>
      <c r="C79" s="68">
        <v>47836</v>
      </c>
      <c r="D79" s="68" t="s">
        <v>315</v>
      </c>
      <c r="E79" s="68" t="s">
        <v>685</v>
      </c>
      <c r="F79" s="69">
        <v>44965</v>
      </c>
      <c r="G79" s="68" t="s">
        <v>165</v>
      </c>
      <c r="H79" s="68" t="s">
        <v>166</v>
      </c>
      <c r="I79" s="70">
        <v>68</v>
      </c>
      <c r="J79" s="70">
        <v>68</v>
      </c>
      <c r="K79" s="71">
        <f t="shared" si="1"/>
        <v>1.6644277258118673E-4</v>
      </c>
      <c r="L79" s="68" t="s">
        <v>316</v>
      </c>
      <c r="M79" s="68" t="s">
        <v>317</v>
      </c>
      <c r="N79" s="68" t="s">
        <v>219</v>
      </c>
      <c r="O79" s="68" t="s">
        <v>878</v>
      </c>
      <c r="P79" s="68" t="s">
        <v>879</v>
      </c>
      <c r="Q79" s="68" t="s">
        <v>170</v>
      </c>
      <c r="R79" s="68" t="s">
        <v>880</v>
      </c>
      <c r="S79" s="68" t="s">
        <v>881</v>
      </c>
      <c r="T79" s="68" t="s">
        <v>135</v>
      </c>
      <c r="U79" s="68" t="s">
        <v>135</v>
      </c>
      <c r="V79" s="68" t="s">
        <v>136</v>
      </c>
      <c r="W79" s="68" t="s">
        <v>137</v>
      </c>
      <c r="X79" s="68" t="s">
        <v>322</v>
      </c>
      <c r="Y79" s="68">
        <v>44965.221881481484</v>
      </c>
      <c r="Z79" s="68">
        <v>44965.221841782404</v>
      </c>
      <c r="AA79" s="68" t="s">
        <v>139</v>
      </c>
      <c r="AB79" s="68" t="s">
        <v>323</v>
      </c>
      <c r="AC79" s="68">
        <v>0</v>
      </c>
      <c r="AD79" s="68"/>
      <c r="AE79" s="68">
        <v>0</v>
      </c>
      <c r="AF79" s="68"/>
      <c r="AG79" s="68">
        <v>10012</v>
      </c>
      <c r="AH79" s="68" t="s">
        <v>141</v>
      </c>
      <c r="AI79" s="68"/>
      <c r="AJ79" s="68"/>
      <c r="AK79" s="68" t="s">
        <v>142</v>
      </c>
      <c r="AL79" s="68" t="s">
        <v>143</v>
      </c>
      <c r="AM79" s="68">
        <v>68</v>
      </c>
      <c r="AN79" s="68" t="s">
        <v>174</v>
      </c>
      <c r="AO79" s="68" t="s">
        <v>544</v>
      </c>
      <c r="AP79" s="68" t="s">
        <v>325</v>
      </c>
      <c r="AQ79" s="68" t="s">
        <v>882</v>
      </c>
      <c r="AR79" s="68" t="s">
        <v>178</v>
      </c>
      <c r="AS79" s="68" t="s">
        <v>179</v>
      </c>
      <c r="AT79" s="68" t="s">
        <v>327</v>
      </c>
      <c r="AU79" s="68" t="s">
        <v>328</v>
      </c>
      <c r="AV79" s="68" t="s">
        <v>234</v>
      </c>
      <c r="AW79" s="68" t="s">
        <v>165</v>
      </c>
      <c r="AX79" s="68" t="s">
        <v>235</v>
      </c>
      <c r="AY79" s="68" t="s">
        <v>148</v>
      </c>
      <c r="AZ79" s="68" t="s">
        <v>139</v>
      </c>
      <c r="BA79" s="68" t="s">
        <v>236</v>
      </c>
      <c r="BB79" s="68" t="s">
        <v>150</v>
      </c>
      <c r="BC79" s="68" t="s">
        <v>156</v>
      </c>
      <c r="BD79" s="68" t="s">
        <v>157</v>
      </c>
      <c r="BE79" s="68" t="s">
        <v>484</v>
      </c>
      <c r="BF79" s="68">
        <v>44965.245451388888</v>
      </c>
      <c r="BG79" s="68">
        <v>0</v>
      </c>
      <c r="BH79" s="68" t="s">
        <v>170</v>
      </c>
      <c r="BI79" s="68" t="s">
        <v>883</v>
      </c>
      <c r="BJ79" s="68" t="s">
        <v>143</v>
      </c>
      <c r="BK79" s="68" t="s">
        <v>136</v>
      </c>
      <c r="BL79" s="68" t="s">
        <v>143</v>
      </c>
      <c r="BM79" s="68" t="s">
        <v>160</v>
      </c>
      <c r="BN79" s="68" t="s">
        <v>160</v>
      </c>
      <c r="BO79" s="68" t="s">
        <v>143</v>
      </c>
      <c r="BP79" s="68" t="s">
        <v>143</v>
      </c>
      <c r="BQ79" s="68" t="s">
        <v>884</v>
      </c>
      <c r="BR79" s="68">
        <v>250</v>
      </c>
      <c r="BS79" s="68" t="s">
        <v>162</v>
      </c>
      <c r="BT79" s="68">
        <v>68</v>
      </c>
      <c r="BU79" s="68">
        <v>68</v>
      </c>
      <c r="BV79" s="68" t="s">
        <v>135</v>
      </c>
      <c r="BW79" s="68" t="s">
        <v>135</v>
      </c>
      <c r="BX79" s="68" t="s">
        <v>135</v>
      </c>
      <c r="BY79" s="68" t="s">
        <v>148</v>
      </c>
      <c r="BZ79" s="68" t="s">
        <v>885</v>
      </c>
      <c r="CA79" s="68" t="s">
        <v>174</v>
      </c>
      <c r="CB79" s="68" t="s">
        <v>143</v>
      </c>
      <c r="CC79" s="68" t="s">
        <v>143</v>
      </c>
      <c r="CD79" s="68" t="s">
        <v>143</v>
      </c>
      <c r="CE79" s="68" t="s">
        <v>886</v>
      </c>
      <c r="CF79" s="68">
        <v>1</v>
      </c>
      <c r="CG79" s="68">
        <v>1</v>
      </c>
      <c r="CH79" s="68"/>
      <c r="CI79" s="68"/>
      <c r="CJ79" s="68">
        <v>0</v>
      </c>
      <c r="CK79" s="68"/>
      <c r="CL79" s="68"/>
      <c r="CM79" s="68"/>
      <c r="CN79" s="68"/>
      <c r="CO79" s="68"/>
      <c r="CP79" s="68"/>
      <c r="CQ79" s="68"/>
      <c r="CR79" s="68"/>
      <c r="CS79" s="68"/>
      <c r="CT79" s="68"/>
      <c r="CU79" s="68"/>
      <c r="CV79" s="68"/>
      <c r="CW79" s="68"/>
      <c r="CX79" s="68"/>
      <c r="CY79" s="68"/>
      <c r="CZ79" s="68"/>
      <c r="DA79" s="68"/>
      <c r="DB79" s="68"/>
      <c r="DC79" s="68"/>
      <c r="DD79" s="68"/>
      <c r="DE79" s="68"/>
      <c r="DF79" s="68"/>
      <c r="DG79" s="68"/>
    </row>
    <row r="80" spans="1:111" s="3" customFormat="1" ht="12.75" x14ac:dyDescent="0.2">
      <c r="A80" s="67">
        <v>44958</v>
      </c>
      <c r="B80" s="68" t="s">
        <v>11</v>
      </c>
      <c r="C80" s="68">
        <v>48023</v>
      </c>
      <c r="D80" s="68" t="s">
        <v>256</v>
      </c>
      <c r="E80" s="68" t="s">
        <v>164</v>
      </c>
      <c r="F80" s="69">
        <v>44966</v>
      </c>
      <c r="G80" s="68" t="s">
        <v>165</v>
      </c>
      <c r="H80" s="68" t="s">
        <v>166</v>
      </c>
      <c r="I80" s="70">
        <v>82.42</v>
      </c>
      <c r="J80" s="70">
        <v>0</v>
      </c>
      <c r="K80" s="71">
        <f t="shared" si="1"/>
        <v>2.0173843111972664E-4</v>
      </c>
      <c r="L80" s="68" t="s">
        <v>258</v>
      </c>
      <c r="M80" s="68" t="s">
        <v>129</v>
      </c>
      <c r="N80" s="68" t="s">
        <v>219</v>
      </c>
      <c r="O80" s="68" t="s">
        <v>887</v>
      </c>
      <c r="P80" s="68" t="s">
        <v>888</v>
      </c>
      <c r="Q80" s="68" t="s">
        <v>170</v>
      </c>
      <c r="R80" s="68" t="s">
        <v>889</v>
      </c>
      <c r="S80" s="68" t="s">
        <v>890</v>
      </c>
      <c r="T80" s="68" t="s">
        <v>135</v>
      </c>
      <c r="U80" s="68" t="s">
        <v>135</v>
      </c>
      <c r="V80" s="68" t="s">
        <v>136</v>
      </c>
      <c r="W80" s="68" t="s">
        <v>137</v>
      </c>
      <c r="X80" s="68" t="s">
        <v>225</v>
      </c>
      <c r="Y80" s="68">
        <v>44966.484580324075</v>
      </c>
      <c r="Z80" s="68">
        <v>44980.213809259258</v>
      </c>
      <c r="AA80" s="68" t="s">
        <v>139</v>
      </c>
      <c r="AB80" s="68" t="s">
        <v>140</v>
      </c>
      <c r="AC80" s="68">
        <v>0</v>
      </c>
      <c r="AD80" s="68"/>
      <c r="AE80" s="68">
        <v>8242</v>
      </c>
      <c r="AF80" s="68">
        <v>44966</v>
      </c>
      <c r="AG80" s="68">
        <v>10012</v>
      </c>
      <c r="AH80" s="68" t="s">
        <v>141</v>
      </c>
      <c r="AI80" s="68"/>
      <c r="AJ80" s="68">
        <v>8242</v>
      </c>
      <c r="AK80" s="68" t="s">
        <v>142</v>
      </c>
      <c r="AL80" s="68" t="s">
        <v>143</v>
      </c>
      <c r="AM80" s="68">
        <v>6305</v>
      </c>
      <c r="AN80" s="68" t="s">
        <v>174</v>
      </c>
      <c r="AO80" s="68" t="s">
        <v>891</v>
      </c>
      <c r="AP80" s="68" t="s">
        <v>568</v>
      </c>
      <c r="AQ80" s="68" t="s">
        <v>892</v>
      </c>
      <c r="AR80" s="68" t="s">
        <v>570</v>
      </c>
      <c r="AS80" s="68" t="s">
        <v>231</v>
      </c>
      <c r="AT80" s="68" t="s">
        <v>652</v>
      </c>
      <c r="AU80" s="68" t="s">
        <v>893</v>
      </c>
      <c r="AV80" s="68" t="s">
        <v>234</v>
      </c>
      <c r="AW80" s="68" t="s">
        <v>165</v>
      </c>
      <c r="AX80" s="68" t="s">
        <v>235</v>
      </c>
      <c r="AY80" s="68" t="s">
        <v>148</v>
      </c>
      <c r="AZ80" s="68" t="s">
        <v>139</v>
      </c>
      <c r="BA80" s="68" t="s">
        <v>236</v>
      </c>
      <c r="BB80" s="68" t="s">
        <v>150</v>
      </c>
      <c r="BC80" s="68" t="s">
        <v>156</v>
      </c>
      <c r="BD80" s="68" t="s">
        <v>157</v>
      </c>
      <c r="BE80" s="68" t="s">
        <v>484</v>
      </c>
      <c r="BF80" s="68">
        <v>44966.073437500003</v>
      </c>
      <c r="BG80" s="68">
        <v>0</v>
      </c>
      <c r="BH80" s="68" t="s">
        <v>143</v>
      </c>
      <c r="BI80" s="68" t="s">
        <v>894</v>
      </c>
      <c r="BJ80" s="68" t="s">
        <v>143</v>
      </c>
      <c r="BK80" s="68" t="s">
        <v>136</v>
      </c>
      <c r="BL80" s="68" t="s">
        <v>143</v>
      </c>
      <c r="BM80" s="68" t="s">
        <v>160</v>
      </c>
      <c r="BN80" s="68" t="s">
        <v>160</v>
      </c>
      <c r="BO80" s="68" t="s">
        <v>143</v>
      </c>
      <c r="BP80" s="68" t="s">
        <v>143</v>
      </c>
      <c r="BQ80" s="68" t="s">
        <v>895</v>
      </c>
      <c r="BR80" s="68">
        <v>250</v>
      </c>
      <c r="BS80" s="68" t="s">
        <v>162</v>
      </c>
      <c r="BT80" s="68">
        <v>8242</v>
      </c>
      <c r="BU80" s="68">
        <v>8242</v>
      </c>
      <c r="BV80" s="68" t="s">
        <v>135</v>
      </c>
      <c r="BW80" s="68" t="s">
        <v>135</v>
      </c>
      <c r="BX80" s="68" t="s">
        <v>135</v>
      </c>
      <c r="BY80" s="68" t="s">
        <v>148</v>
      </c>
      <c r="BZ80" s="68" t="s">
        <v>143</v>
      </c>
      <c r="CA80" s="68" t="s">
        <v>174</v>
      </c>
      <c r="CB80" s="68" t="s">
        <v>143</v>
      </c>
      <c r="CC80" s="68" t="s">
        <v>143</v>
      </c>
      <c r="CD80" s="68" t="s">
        <v>143</v>
      </c>
      <c r="CE80" s="68" t="s">
        <v>143</v>
      </c>
      <c r="CF80" s="68">
        <v>1</v>
      </c>
      <c r="CG80" s="68">
        <v>1</v>
      </c>
      <c r="CH80" s="68"/>
      <c r="CI80" s="68"/>
      <c r="CJ80" s="68">
        <v>0</v>
      </c>
      <c r="CK80" s="68"/>
      <c r="CL80" s="68"/>
      <c r="CM80" s="68"/>
      <c r="CN80" s="68"/>
      <c r="CO80" s="68"/>
      <c r="CP80" s="68"/>
      <c r="CQ80" s="68"/>
      <c r="CR80" s="68"/>
      <c r="CS80" s="68"/>
      <c r="CT80" s="68"/>
      <c r="CU80" s="68"/>
      <c r="CV80" s="68"/>
      <c r="CW80" s="68"/>
      <c r="CX80" s="68"/>
      <c r="CY80" s="68"/>
      <c r="CZ80" s="68"/>
      <c r="DA80" s="68"/>
      <c r="DB80" s="68"/>
      <c r="DC80" s="68"/>
      <c r="DD80" s="68"/>
      <c r="DE80" s="68"/>
      <c r="DF80" s="68"/>
      <c r="DG80" s="68"/>
    </row>
    <row r="81" spans="1:111" s="3" customFormat="1" ht="12.75" x14ac:dyDescent="0.2">
      <c r="A81" s="67">
        <v>44958</v>
      </c>
      <c r="B81" s="68" t="s">
        <v>11</v>
      </c>
      <c r="C81" s="68">
        <v>48025</v>
      </c>
      <c r="D81" s="68" t="s">
        <v>256</v>
      </c>
      <c r="E81" s="68" t="s">
        <v>125</v>
      </c>
      <c r="F81" s="69">
        <v>44967</v>
      </c>
      <c r="G81" s="68" t="s">
        <v>126</v>
      </c>
      <c r="H81" s="68" t="s">
        <v>166</v>
      </c>
      <c r="I81" s="70">
        <v>65.680000000000007</v>
      </c>
      <c r="J81" s="70">
        <v>65.680000000000007</v>
      </c>
      <c r="K81" s="71">
        <f t="shared" si="1"/>
        <v>1.6076413681076978E-4</v>
      </c>
      <c r="L81" s="68" t="s">
        <v>258</v>
      </c>
      <c r="M81" s="68" t="s">
        <v>129</v>
      </c>
      <c r="N81" s="68" t="s">
        <v>219</v>
      </c>
      <c r="O81" s="68" t="s">
        <v>896</v>
      </c>
      <c r="P81" s="68" t="s">
        <v>897</v>
      </c>
      <c r="Q81" s="68" t="s">
        <v>170</v>
      </c>
      <c r="R81" s="68" t="s">
        <v>898</v>
      </c>
      <c r="S81" s="68" t="s">
        <v>899</v>
      </c>
      <c r="T81" s="68" t="s">
        <v>135</v>
      </c>
      <c r="U81" s="68" t="s">
        <v>135</v>
      </c>
      <c r="V81" s="68" t="s">
        <v>506</v>
      </c>
      <c r="W81" s="68" t="s">
        <v>137</v>
      </c>
      <c r="X81" s="68" t="s">
        <v>225</v>
      </c>
      <c r="Y81" s="68">
        <v>44966.487990624999</v>
      </c>
      <c r="Z81" s="68">
        <v>44980.215074652777</v>
      </c>
      <c r="AA81" s="68" t="s">
        <v>139</v>
      </c>
      <c r="AB81" s="68" t="s">
        <v>140</v>
      </c>
      <c r="AC81" s="68">
        <v>0</v>
      </c>
      <c r="AD81" s="68"/>
      <c r="AE81" s="68">
        <v>0</v>
      </c>
      <c r="AF81" s="68">
        <v>44972</v>
      </c>
      <c r="AG81" s="68">
        <v>10023</v>
      </c>
      <c r="AH81" s="68" t="s">
        <v>141</v>
      </c>
      <c r="AI81" s="68"/>
      <c r="AJ81" s="68">
        <v>6811</v>
      </c>
      <c r="AK81" s="68" t="s">
        <v>207</v>
      </c>
      <c r="AL81" s="68" t="s">
        <v>143</v>
      </c>
      <c r="AM81" s="68">
        <v>6568</v>
      </c>
      <c r="AN81" s="68" t="s">
        <v>174</v>
      </c>
      <c r="AO81" s="68" t="s">
        <v>900</v>
      </c>
      <c r="AP81" s="68" t="s">
        <v>901</v>
      </c>
      <c r="AQ81" s="68" t="s">
        <v>902</v>
      </c>
      <c r="AR81" s="68" t="s">
        <v>178</v>
      </c>
      <c r="AS81" s="68" t="s">
        <v>179</v>
      </c>
      <c r="AT81" s="68" t="s">
        <v>903</v>
      </c>
      <c r="AU81" s="68" t="s">
        <v>904</v>
      </c>
      <c r="AV81" s="68" t="s">
        <v>234</v>
      </c>
      <c r="AW81" s="68" t="s">
        <v>165</v>
      </c>
      <c r="AX81" s="68" t="s">
        <v>235</v>
      </c>
      <c r="AY81" s="68" t="s">
        <v>148</v>
      </c>
      <c r="AZ81" s="68" t="s">
        <v>139</v>
      </c>
      <c r="BA81" s="68" t="s">
        <v>236</v>
      </c>
      <c r="BB81" s="68" t="s">
        <v>150</v>
      </c>
      <c r="BC81" s="68" t="s">
        <v>156</v>
      </c>
      <c r="BD81" s="68" t="s">
        <v>157</v>
      </c>
      <c r="BE81" s="68" t="s">
        <v>484</v>
      </c>
      <c r="BF81" s="68">
        <v>44966.073946759258</v>
      </c>
      <c r="BG81" s="68">
        <v>0</v>
      </c>
      <c r="BH81" s="68" t="s">
        <v>143</v>
      </c>
      <c r="BI81" s="68" t="s">
        <v>905</v>
      </c>
      <c r="BJ81" s="68" t="s">
        <v>143</v>
      </c>
      <c r="BK81" s="68" t="s">
        <v>136</v>
      </c>
      <c r="BL81" s="68" t="s">
        <v>143</v>
      </c>
      <c r="BM81" s="68" t="s">
        <v>160</v>
      </c>
      <c r="BN81" s="68" t="s">
        <v>160</v>
      </c>
      <c r="BO81" s="68" t="s">
        <v>164</v>
      </c>
      <c r="BP81" s="68" t="s">
        <v>143</v>
      </c>
      <c r="BQ81" s="68" t="s">
        <v>906</v>
      </c>
      <c r="BR81" s="68">
        <v>250</v>
      </c>
      <c r="BS81" s="68" t="s">
        <v>162</v>
      </c>
      <c r="BT81" s="68">
        <v>6568</v>
      </c>
      <c r="BU81" s="68">
        <v>6568</v>
      </c>
      <c r="BV81" s="68" t="s">
        <v>135</v>
      </c>
      <c r="BW81" s="68" t="s">
        <v>135</v>
      </c>
      <c r="BX81" s="68" t="s">
        <v>135</v>
      </c>
      <c r="BY81" s="68" t="s">
        <v>148</v>
      </c>
      <c r="BZ81" s="68" t="s">
        <v>143</v>
      </c>
      <c r="CA81" s="68" t="s">
        <v>174</v>
      </c>
      <c r="CB81" s="68" t="s">
        <v>143</v>
      </c>
      <c r="CC81" s="68" t="s">
        <v>143</v>
      </c>
      <c r="CD81" s="68" t="s">
        <v>143</v>
      </c>
      <c r="CE81" s="68" t="s">
        <v>143</v>
      </c>
      <c r="CF81" s="68">
        <v>1</v>
      </c>
      <c r="CG81" s="68">
        <v>1</v>
      </c>
      <c r="CH81" s="68"/>
      <c r="CI81" s="68"/>
      <c r="CJ81" s="68">
        <v>0</v>
      </c>
      <c r="CK81" s="68"/>
      <c r="CL81" s="68"/>
      <c r="CM81" s="68"/>
      <c r="CN81" s="68"/>
      <c r="CO81" s="68"/>
      <c r="CP81" s="68"/>
      <c r="CQ81" s="68"/>
      <c r="CR81" s="68"/>
      <c r="CS81" s="68"/>
      <c r="CT81" s="68"/>
      <c r="CU81" s="68"/>
      <c r="CV81" s="68"/>
      <c r="CW81" s="68"/>
      <c r="CX81" s="68"/>
      <c r="CY81" s="68"/>
      <c r="CZ81" s="68"/>
      <c r="DA81" s="68"/>
      <c r="DB81" s="68"/>
      <c r="DC81" s="68"/>
      <c r="DD81" s="68"/>
      <c r="DE81" s="68"/>
      <c r="DF81" s="68"/>
      <c r="DG81" s="68"/>
    </row>
    <row r="82" spans="1:111" s="3" customFormat="1" ht="12.75" x14ac:dyDescent="0.2">
      <c r="A82" s="67">
        <v>44958</v>
      </c>
      <c r="B82" s="68" t="s">
        <v>16</v>
      </c>
      <c r="C82" s="68">
        <v>48043</v>
      </c>
      <c r="D82" s="68" t="s">
        <v>907</v>
      </c>
      <c r="E82" s="68" t="s">
        <v>164</v>
      </c>
      <c r="F82" s="69">
        <v>44967</v>
      </c>
      <c r="G82" s="68" t="s">
        <v>165</v>
      </c>
      <c r="H82" s="68" t="s">
        <v>166</v>
      </c>
      <c r="I82" s="70">
        <v>65.680000000000007</v>
      </c>
      <c r="J82" s="70">
        <v>65.680000000000007</v>
      </c>
      <c r="K82" s="71">
        <f t="shared" si="1"/>
        <v>1.6076413681076978E-4</v>
      </c>
      <c r="L82" s="68" t="s">
        <v>908</v>
      </c>
      <c r="M82" s="68" t="s">
        <v>129</v>
      </c>
      <c r="N82" s="68" t="s">
        <v>219</v>
      </c>
      <c r="O82" s="68" t="s">
        <v>909</v>
      </c>
      <c r="P82" s="68" t="s">
        <v>910</v>
      </c>
      <c r="Q82" s="68" t="s">
        <v>170</v>
      </c>
      <c r="R82" s="68" t="s">
        <v>911</v>
      </c>
      <c r="S82" s="68" t="s">
        <v>912</v>
      </c>
      <c r="T82" s="68" t="s">
        <v>135</v>
      </c>
      <c r="U82" s="68" t="s">
        <v>135</v>
      </c>
      <c r="V82" s="68" t="s">
        <v>136</v>
      </c>
      <c r="W82" s="68" t="s">
        <v>137</v>
      </c>
      <c r="X82" s="68" t="s">
        <v>225</v>
      </c>
      <c r="Y82" s="68">
        <v>44966.077610763889</v>
      </c>
      <c r="Z82" s="68">
        <v>44980.218043865738</v>
      </c>
      <c r="AA82" s="68" t="s">
        <v>139</v>
      </c>
      <c r="AB82" s="68" t="s">
        <v>140</v>
      </c>
      <c r="AC82" s="68">
        <v>0</v>
      </c>
      <c r="AD82" s="68"/>
      <c r="AE82" s="68">
        <v>0</v>
      </c>
      <c r="AF82" s="68">
        <v>44967</v>
      </c>
      <c r="AG82" s="68">
        <v>10012</v>
      </c>
      <c r="AH82" s="68" t="s">
        <v>141</v>
      </c>
      <c r="AI82" s="68"/>
      <c r="AJ82" s="68">
        <v>57357</v>
      </c>
      <c r="AK82" s="68" t="s">
        <v>142</v>
      </c>
      <c r="AL82" s="68" t="s">
        <v>143</v>
      </c>
      <c r="AM82" s="68">
        <v>240</v>
      </c>
      <c r="AN82" s="68" t="s">
        <v>174</v>
      </c>
      <c r="AO82" s="68" t="s">
        <v>913</v>
      </c>
      <c r="AP82" s="68" t="s">
        <v>914</v>
      </c>
      <c r="AQ82" s="68" t="s">
        <v>915</v>
      </c>
      <c r="AR82" s="68" t="s">
        <v>916</v>
      </c>
      <c r="AS82" s="68" t="s">
        <v>231</v>
      </c>
      <c r="AT82" s="68" t="s">
        <v>917</v>
      </c>
      <c r="AU82" s="68" t="s">
        <v>918</v>
      </c>
      <c r="AV82" s="68" t="s">
        <v>234</v>
      </c>
      <c r="AW82" s="68" t="s">
        <v>165</v>
      </c>
      <c r="AX82" s="68" t="s">
        <v>235</v>
      </c>
      <c r="AY82" s="68" t="s">
        <v>148</v>
      </c>
      <c r="AZ82" s="68" t="s">
        <v>139</v>
      </c>
      <c r="BA82" s="68" t="s">
        <v>236</v>
      </c>
      <c r="BB82" s="68" t="s">
        <v>150</v>
      </c>
      <c r="BC82" s="68" t="s">
        <v>156</v>
      </c>
      <c r="BD82" s="68" t="s">
        <v>157</v>
      </c>
      <c r="BE82" s="68" t="s">
        <v>484</v>
      </c>
      <c r="BF82" s="68">
        <v>44967.070740740739</v>
      </c>
      <c r="BG82" s="68">
        <v>0</v>
      </c>
      <c r="BH82" s="68" t="s">
        <v>143</v>
      </c>
      <c r="BI82" s="68" t="s">
        <v>919</v>
      </c>
      <c r="BJ82" s="68" t="s">
        <v>143</v>
      </c>
      <c r="BK82" s="68" t="s">
        <v>136</v>
      </c>
      <c r="BL82" s="68" t="s">
        <v>143</v>
      </c>
      <c r="BM82" s="68" t="s">
        <v>160</v>
      </c>
      <c r="BN82" s="68" t="s">
        <v>160</v>
      </c>
      <c r="BO82" s="68" t="s">
        <v>143</v>
      </c>
      <c r="BP82" s="68" t="s">
        <v>143</v>
      </c>
      <c r="BQ82" s="68" t="s">
        <v>920</v>
      </c>
      <c r="BR82" s="68">
        <v>250</v>
      </c>
      <c r="BS82" s="68" t="s">
        <v>162</v>
      </c>
      <c r="BT82" s="68">
        <v>6568</v>
      </c>
      <c r="BU82" s="68">
        <v>6568</v>
      </c>
      <c r="BV82" s="68" t="s">
        <v>135</v>
      </c>
      <c r="BW82" s="68" t="s">
        <v>135</v>
      </c>
      <c r="BX82" s="68" t="s">
        <v>135</v>
      </c>
      <c r="BY82" s="68" t="s">
        <v>148</v>
      </c>
      <c r="BZ82" s="68" t="s">
        <v>143</v>
      </c>
      <c r="CA82" s="68" t="s">
        <v>174</v>
      </c>
      <c r="CB82" s="68" t="s">
        <v>143</v>
      </c>
      <c r="CC82" s="68" t="s">
        <v>143</v>
      </c>
      <c r="CD82" s="68" t="s">
        <v>143</v>
      </c>
      <c r="CE82" s="68" t="s">
        <v>143</v>
      </c>
      <c r="CF82" s="68">
        <v>1</v>
      </c>
      <c r="CG82" s="68">
        <v>1</v>
      </c>
      <c r="CH82" s="68"/>
      <c r="CI82" s="68"/>
      <c r="CJ82" s="68">
        <v>0</v>
      </c>
      <c r="CK82" s="68"/>
      <c r="CL82" s="68"/>
      <c r="CM82" s="68"/>
      <c r="CN82" s="68"/>
      <c r="CO82" s="68"/>
      <c r="CP82" s="68"/>
      <c r="CQ82" s="68"/>
      <c r="CR82" s="68"/>
      <c r="CS82" s="68"/>
      <c r="CT82" s="68"/>
      <c r="CU82" s="68"/>
      <c r="CV82" s="68"/>
      <c r="CW82" s="68"/>
      <c r="CX82" s="68"/>
      <c r="CY82" s="68"/>
      <c r="CZ82" s="68"/>
      <c r="DA82" s="68"/>
      <c r="DB82" s="68"/>
      <c r="DC82" s="68"/>
      <c r="DD82" s="68"/>
      <c r="DE82" s="68"/>
      <c r="DF82" s="68"/>
      <c r="DG82" s="68"/>
    </row>
    <row r="83" spans="1:111" s="3" customFormat="1" ht="12.75" x14ac:dyDescent="0.2">
      <c r="A83" s="67">
        <v>44958</v>
      </c>
      <c r="B83" s="68" t="s">
        <v>11</v>
      </c>
      <c r="C83" s="68">
        <v>48079</v>
      </c>
      <c r="D83" s="68" t="s">
        <v>256</v>
      </c>
      <c r="E83" s="68" t="s">
        <v>125</v>
      </c>
      <c r="F83" s="69">
        <v>44967</v>
      </c>
      <c r="G83" s="68" t="s">
        <v>165</v>
      </c>
      <c r="H83" s="68" t="s">
        <v>166</v>
      </c>
      <c r="I83" s="70">
        <v>90</v>
      </c>
      <c r="J83" s="70">
        <v>90</v>
      </c>
      <c r="K83" s="71">
        <f t="shared" si="1"/>
        <v>2.202919048868648E-4</v>
      </c>
      <c r="L83" s="68" t="s">
        <v>258</v>
      </c>
      <c r="M83" s="68" t="s">
        <v>129</v>
      </c>
      <c r="N83" s="68" t="s">
        <v>131</v>
      </c>
      <c r="O83" s="68" t="s">
        <v>191</v>
      </c>
      <c r="P83" s="68" t="s">
        <v>921</v>
      </c>
      <c r="Q83" s="68" t="s">
        <v>170</v>
      </c>
      <c r="R83" s="68" t="s">
        <v>922</v>
      </c>
      <c r="S83" s="68" t="s">
        <v>873</v>
      </c>
      <c r="T83" s="68" t="s">
        <v>135</v>
      </c>
      <c r="U83" s="68" t="s">
        <v>135</v>
      </c>
      <c r="V83" s="68" t="s">
        <v>136</v>
      </c>
      <c r="W83" s="68" t="s">
        <v>137</v>
      </c>
      <c r="X83" s="68" t="s">
        <v>173</v>
      </c>
      <c r="Y83" s="68">
        <v>44966.113504629633</v>
      </c>
      <c r="Z83" s="68">
        <v>44973.252780787036</v>
      </c>
      <c r="AA83" s="68" t="s">
        <v>139</v>
      </c>
      <c r="AB83" s="68" t="s">
        <v>140</v>
      </c>
      <c r="AC83" s="68">
        <v>0</v>
      </c>
      <c r="AD83" s="68"/>
      <c r="AE83" s="68">
        <v>0</v>
      </c>
      <c r="AF83" s="68"/>
      <c r="AG83" s="68">
        <v>10012</v>
      </c>
      <c r="AH83" s="68" t="s">
        <v>141</v>
      </c>
      <c r="AI83" s="68"/>
      <c r="AJ83" s="68">
        <v>5473</v>
      </c>
      <c r="AK83" s="68" t="s">
        <v>142</v>
      </c>
      <c r="AL83" s="68" t="s">
        <v>143</v>
      </c>
      <c r="AM83" s="68">
        <v>90</v>
      </c>
      <c r="AN83" s="68" t="s">
        <v>143</v>
      </c>
      <c r="AO83" s="68" t="s">
        <v>195</v>
      </c>
      <c r="AP83" s="68" t="s">
        <v>196</v>
      </c>
      <c r="AQ83" s="68" t="s">
        <v>197</v>
      </c>
      <c r="AR83" s="68" t="s">
        <v>178</v>
      </c>
      <c r="AS83" s="68" t="s">
        <v>179</v>
      </c>
      <c r="AT83" s="68" t="s">
        <v>180</v>
      </c>
      <c r="AU83" s="68" t="s">
        <v>198</v>
      </c>
      <c r="AV83" s="68" t="s">
        <v>145</v>
      </c>
      <c r="AW83" s="68" t="s">
        <v>146</v>
      </c>
      <c r="AX83" s="68" t="s">
        <v>147</v>
      </c>
      <c r="AY83" s="68" t="s">
        <v>148</v>
      </c>
      <c r="AZ83" s="68" t="s">
        <v>139</v>
      </c>
      <c r="BA83" s="68" t="s">
        <v>149</v>
      </c>
      <c r="BB83" s="68" t="s">
        <v>150</v>
      </c>
      <c r="BC83" s="68" t="s">
        <v>156</v>
      </c>
      <c r="BD83" s="68" t="s">
        <v>157</v>
      </c>
      <c r="BE83" s="68" t="s">
        <v>484</v>
      </c>
      <c r="BF83" s="68">
        <v>44966.128182870372</v>
      </c>
      <c r="BG83" s="68">
        <v>0</v>
      </c>
      <c r="BH83" s="68" t="s">
        <v>170</v>
      </c>
      <c r="BI83" s="68" t="s">
        <v>923</v>
      </c>
      <c r="BJ83" s="68" t="s">
        <v>143</v>
      </c>
      <c r="BK83" s="68" t="s">
        <v>136</v>
      </c>
      <c r="BL83" s="68" t="s">
        <v>143</v>
      </c>
      <c r="BM83" s="68" t="s">
        <v>200</v>
      </c>
      <c r="BN83" s="68" t="s">
        <v>160</v>
      </c>
      <c r="BO83" s="68" t="s">
        <v>143</v>
      </c>
      <c r="BP83" s="68" t="s">
        <v>143</v>
      </c>
      <c r="BQ83" s="68" t="s">
        <v>924</v>
      </c>
      <c r="BR83" s="68">
        <v>250</v>
      </c>
      <c r="BS83" s="68" t="s">
        <v>162</v>
      </c>
      <c r="BT83" s="68">
        <v>90</v>
      </c>
      <c r="BU83" s="68">
        <v>90</v>
      </c>
      <c r="BV83" s="68" t="s">
        <v>135</v>
      </c>
      <c r="BW83" s="68" t="s">
        <v>135</v>
      </c>
      <c r="BX83" s="68" t="s">
        <v>135</v>
      </c>
      <c r="BY83" s="68" t="s">
        <v>148</v>
      </c>
      <c r="BZ83" s="68" t="s">
        <v>143</v>
      </c>
      <c r="CA83" s="68" t="s">
        <v>174</v>
      </c>
      <c r="CB83" s="68" t="s">
        <v>143</v>
      </c>
      <c r="CC83" s="68" t="s">
        <v>143</v>
      </c>
      <c r="CD83" s="68" t="s">
        <v>143</v>
      </c>
      <c r="CE83" s="68" t="s">
        <v>143</v>
      </c>
      <c r="CF83" s="68">
        <v>1</v>
      </c>
      <c r="CG83" s="68"/>
      <c r="CH83" s="68"/>
      <c r="CI83" s="68"/>
      <c r="CJ83" s="68">
        <v>0</v>
      </c>
      <c r="CK83" s="68"/>
      <c r="CL83" s="68"/>
      <c r="CM83" s="68"/>
      <c r="CN83" s="68"/>
      <c r="CO83" s="68"/>
      <c r="CP83" s="68"/>
      <c r="CQ83" s="68"/>
      <c r="CR83" s="68"/>
      <c r="CS83" s="68"/>
      <c r="CT83" s="68"/>
      <c r="CU83" s="68"/>
      <c r="CV83" s="68"/>
      <c r="CW83" s="68"/>
      <c r="CX83" s="68"/>
      <c r="CY83" s="68"/>
      <c r="CZ83" s="68"/>
      <c r="DA83" s="68"/>
      <c r="DB83" s="68"/>
      <c r="DC83" s="68"/>
      <c r="DD83" s="68"/>
      <c r="DE83" s="68"/>
      <c r="DF83" s="68"/>
      <c r="DG83" s="68"/>
    </row>
    <row r="84" spans="1:111" s="3" customFormat="1" ht="12.75" x14ac:dyDescent="0.2">
      <c r="A84" s="67">
        <v>44958</v>
      </c>
      <c r="B84" s="68" t="s">
        <v>16</v>
      </c>
      <c r="C84" s="68">
        <v>48338</v>
      </c>
      <c r="D84" s="68" t="s">
        <v>925</v>
      </c>
      <c r="E84" s="68" t="s">
        <v>164</v>
      </c>
      <c r="F84" s="69">
        <v>44970</v>
      </c>
      <c r="G84" s="68" t="s">
        <v>165</v>
      </c>
      <c r="H84" s="68" t="s">
        <v>166</v>
      </c>
      <c r="I84" s="70">
        <v>701.06</v>
      </c>
      <c r="J84" s="70">
        <v>701.06</v>
      </c>
      <c r="K84" s="71">
        <f t="shared" si="1"/>
        <v>1.7159760315553936E-3</v>
      </c>
      <c r="L84" s="68" t="s">
        <v>926</v>
      </c>
      <c r="M84" s="68" t="s">
        <v>129</v>
      </c>
      <c r="N84" s="68" t="s">
        <v>219</v>
      </c>
      <c r="O84" s="68" t="s">
        <v>927</v>
      </c>
      <c r="P84" s="68" t="s">
        <v>928</v>
      </c>
      <c r="Q84" s="68" t="s">
        <v>170</v>
      </c>
      <c r="R84" s="68" t="s">
        <v>929</v>
      </c>
      <c r="S84" s="68" t="s">
        <v>930</v>
      </c>
      <c r="T84" s="68" t="s">
        <v>135</v>
      </c>
      <c r="U84" s="68" t="s">
        <v>135</v>
      </c>
      <c r="V84" s="68" t="s">
        <v>136</v>
      </c>
      <c r="W84" s="68" t="s">
        <v>137</v>
      </c>
      <c r="X84" s="68" t="s">
        <v>225</v>
      </c>
      <c r="Y84" s="68">
        <v>44967.046320601854</v>
      </c>
      <c r="Z84" s="68">
        <v>44970.126551273148</v>
      </c>
      <c r="AA84" s="68" t="s">
        <v>139</v>
      </c>
      <c r="AB84" s="68" t="s">
        <v>140</v>
      </c>
      <c r="AC84" s="68">
        <v>0</v>
      </c>
      <c r="AD84" s="68"/>
      <c r="AE84" s="68">
        <v>0</v>
      </c>
      <c r="AF84" s="68">
        <v>44970</v>
      </c>
      <c r="AG84" s="68">
        <v>10012</v>
      </c>
      <c r="AH84" s="68" t="s">
        <v>141</v>
      </c>
      <c r="AI84" s="68"/>
      <c r="AJ84" s="68"/>
      <c r="AK84" s="68" t="s">
        <v>142</v>
      </c>
      <c r="AL84" s="68" t="s">
        <v>143</v>
      </c>
      <c r="AM84" s="68">
        <v>70106</v>
      </c>
      <c r="AN84" s="68" t="s">
        <v>143</v>
      </c>
      <c r="AO84" s="68" t="s">
        <v>931</v>
      </c>
      <c r="AP84" s="68" t="s">
        <v>932</v>
      </c>
      <c r="AQ84" s="68" t="s">
        <v>933</v>
      </c>
      <c r="AR84" s="68" t="s">
        <v>934</v>
      </c>
      <c r="AS84" s="68" t="s">
        <v>231</v>
      </c>
      <c r="AT84" s="68" t="s">
        <v>935</v>
      </c>
      <c r="AU84" s="68" t="s">
        <v>936</v>
      </c>
      <c r="AV84" s="68" t="s">
        <v>234</v>
      </c>
      <c r="AW84" s="68" t="s">
        <v>165</v>
      </c>
      <c r="AX84" s="68" t="s">
        <v>235</v>
      </c>
      <c r="AY84" s="68" t="s">
        <v>148</v>
      </c>
      <c r="AZ84" s="68" t="s">
        <v>139</v>
      </c>
      <c r="BA84" s="68" t="s">
        <v>236</v>
      </c>
      <c r="BB84" s="68" t="s">
        <v>150</v>
      </c>
      <c r="BC84" s="68" t="s">
        <v>156</v>
      </c>
      <c r="BD84" s="68" t="s">
        <v>157</v>
      </c>
      <c r="BE84" s="68" t="s">
        <v>237</v>
      </c>
      <c r="BF84" s="68">
        <v>44967.196516203701</v>
      </c>
      <c r="BG84" s="68">
        <v>0</v>
      </c>
      <c r="BH84" s="68" t="s">
        <v>143</v>
      </c>
      <c r="BI84" s="68" t="s">
        <v>143</v>
      </c>
      <c r="BJ84" s="68" t="s">
        <v>143</v>
      </c>
      <c r="BK84" s="68" t="s">
        <v>136</v>
      </c>
      <c r="BL84" s="68" t="s">
        <v>143</v>
      </c>
      <c r="BM84" s="68" t="s">
        <v>160</v>
      </c>
      <c r="BN84" s="68" t="s">
        <v>143</v>
      </c>
      <c r="BO84" s="68" t="s">
        <v>143</v>
      </c>
      <c r="BP84" s="68" t="s">
        <v>143</v>
      </c>
      <c r="BQ84" s="68" t="s">
        <v>937</v>
      </c>
      <c r="BR84" s="68">
        <v>800</v>
      </c>
      <c r="BS84" s="68" t="s">
        <v>314</v>
      </c>
      <c r="BT84" s="68">
        <v>70106</v>
      </c>
      <c r="BU84" s="68">
        <v>70106</v>
      </c>
      <c r="BV84" s="68" t="s">
        <v>135</v>
      </c>
      <c r="BW84" s="68" t="s">
        <v>135</v>
      </c>
      <c r="BX84" s="68" t="s">
        <v>135</v>
      </c>
      <c r="BY84" s="68" t="s">
        <v>148</v>
      </c>
      <c r="BZ84" s="68" t="s">
        <v>143</v>
      </c>
      <c r="CA84" s="68" t="s">
        <v>174</v>
      </c>
      <c r="CB84" s="68" t="s">
        <v>143</v>
      </c>
      <c r="CC84" s="68" t="s">
        <v>143</v>
      </c>
      <c r="CD84" s="68" t="s">
        <v>143</v>
      </c>
      <c r="CE84" s="68" t="s">
        <v>143</v>
      </c>
      <c r="CF84" s="68">
        <v>1</v>
      </c>
      <c r="CG84" s="68"/>
      <c r="CH84" s="68"/>
      <c r="CI84" s="68"/>
      <c r="CJ84" s="68">
        <v>0</v>
      </c>
      <c r="CK84" s="68"/>
      <c r="CL84" s="68"/>
      <c r="CM84" s="68"/>
      <c r="CN84" s="68"/>
      <c r="CO84" s="68"/>
      <c r="CP84" s="68"/>
      <c r="CQ84" s="68"/>
      <c r="CR84" s="68"/>
      <c r="CS84" s="68"/>
      <c r="CT84" s="68"/>
      <c r="CU84" s="68"/>
      <c r="CV84" s="68"/>
      <c r="CW84" s="68"/>
      <c r="CX84" s="68"/>
      <c r="CY84" s="68"/>
      <c r="CZ84" s="68"/>
      <c r="DA84" s="68"/>
      <c r="DB84" s="68"/>
      <c r="DC84" s="68"/>
      <c r="DD84" s="68"/>
      <c r="DE84" s="68"/>
      <c r="DF84" s="68"/>
      <c r="DG84" s="68"/>
    </row>
    <row r="85" spans="1:111" s="3" customFormat="1" ht="12.75" x14ac:dyDescent="0.2">
      <c r="A85" s="67">
        <v>44958</v>
      </c>
      <c r="B85" s="68" t="s">
        <v>14</v>
      </c>
      <c r="C85" s="68">
        <v>48345</v>
      </c>
      <c r="D85" s="68" t="s">
        <v>315</v>
      </c>
      <c r="E85" s="68" t="s">
        <v>125</v>
      </c>
      <c r="F85" s="69">
        <v>44967</v>
      </c>
      <c r="G85" s="68" t="s">
        <v>165</v>
      </c>
      <c r="H85" s="68" t="s">
        <v>166</v>
      </c>
      <c r="I85" s="70">
        <v>35</v>
      </c>
      <c r="J85" s="70">
        <v>35</v>
      </c>
      <c r="K85" s="71">
        <f t="shared" si="1"/>
        <v>8.5669074122669641E-5</v>
      </c>
      <c r="L85" s="68" t="s">
        <v>316</v>
      </c>
      <c r="M85" s="68" t="s">
        <v>317</v>
      </c>
      <c r="N85" s="68" t="s">
        <v>219</v>
      </c>
      <c r="O85" s="68" t="s">
        <v>465</v>
      </c>
      <c r="P85" s="68" t="s">
        <v>319</v>
      </c>
      <c r="Q85" s="68" t="s">
        <v>170</v>
      </c>
      <c r="R85" s="68" t="s">
        <v>938</v>
      </c>
      <c r="S85" s="68" t="s">
        <v>939</v>
      </c>
      <c r="T85" s="68" t="s">
        <v>135</v>
      </c>
      <c r="U85" s="68" t="s">
        <v>135</v>
      </c>
      <c r="V85" s="68" t="s">
        <v>136</v>
      </c>
      <c r="W85" s="68" t="s">
        <v>137</v>
      </c>
      <c r="X85" s="68" t="s">
        <v>322</v>
      </c>
      <c r="Y85" s="68">
        <v>44967.074701620368</v>
      </c>
      <c r="Z85" s="68">
        <v>44967.074625231478</v>
      </c>
      <c r="AA85" s="68" t="s">
        <v>139</v>
      </c>
      <c r="AB85" s="68" t="s">
        <v>323</v>
      </c>
      <c r="AC85" s="68">
        <v>0</v>
      </c>
      <c r="AD85" s="68"/>
      <c r="AE85" s="68">
        <v>35</v>
      </c>
      <c r="AF85" s="68"/>
      <c r="AG85" s="68">
        <v>10012</v>
      </c>
      <c r="AH85" s="68" t="s">
        <v>141</v>
      </c>
      <c r="AI85" s="68"/>
      <c r="AJ85" s="68">
        <v>35</v>
      </c>
      <c r="AK85" s="68" t="s">
        <v>207</v>
      </c>
      <c r="AL85" s="68" t="s">
        <v>143</v>
      </c>
      <c r="AM85" s="68">
        <v>35</v>
      </c>
      <c r="AN85" s="68" t="s">
        <v>174</v>
      </c>
      <c r="AO85" s="68" t="s">
        <v>324</v>
      </c>
      <c r="AP85" s="68" t="s">
        <v>325</v>
      </c>
      <c r="AQ85" s="68" t="s">
        <v>471</v>
      </c>
      <c r="AR85" s="68" t="s">
        <v>178</v>
      </c>
      <c r="AS85" s="68" t="s">
        <v>179</v>
      </c>
      <c r="AT85" s="68" t="s">
        <v>327</v>
      </c>
      <c r="AU85" s="68" t="s">
        <v>328</v>
      </c>
      <c r="AV85" s="68" t="s">
        <v>234</v>
      </c>
      <c r="AW85" s="68" t="s">
        <v>165</v>
      </c>
      <c r="AX85" s="68" t="s">
        <v>235</v>
      </c>
      <c r="AY85" s="68" t="s">
        <v>148</v>
      </c>
      <c r="AZ85" s="68" t="s">
        <v>139</v>
      </c>
      <c r="BA85" s="68" t="s">
        <v>236</v>
      </c>
      <c r="BB85" s="68" t="s">
        <v>150</v>
      </c>
      <c r="BC85" s="68" t="s">
        <v>156</v>
      </c>
      <c r="BD85" s="68" t="s">
        <v>157</v>
      </c>
      <c r="BE85" s="68" t="s">
        <v>484</v>
      </c>
      <c r="BF85" s="68">
        <v>44967.08289351852</v>
      </c>
      <c r="BG85" s="68">
        <v>0</v>
      </c>
      <c r="BH85" s="68" t="s">
        <v>143</v>
      </c>
      <c r="BI85" s="68" t="s">
        <v>940</v>
      </c>
      <c r="BJ85" s="68" t="s">
        <v>143</v>
      </c>
      <c r="BK85" s="68" t="s">
        <v>136</v>
      </c>
      <c r="BL85" s="68" t="s">
        <v>143</v>
      </c>
      <c r="BM85" s="68" t="s">
        <v>160</v>
      </c>
      <c r="BN85" s="68" t="s">
        <v>160</v>
      </c>
      <c r="BO85" s="68" t="s">
        <v>143</v>
      </c>
      <c r="BP85" s="68" t="s">
        <v>143</v>
      </c>
      <c r="BQ85" s="68" t="s">
        <v>680</v>
      </c>
      <c r="BR85" s="68">
        <v>250</v>
      </c>
      <c r="BS85" s="68" t="s">
        <v>162</v>
      </c>
      <c r="BT85" s="68">
        <v>35</v>
      </c>
      <c r="BU85" s="68">
        <v>35</v>
      </c>
      <c r="BV85" s="68" t="s">
        <v>135</v>
      </c>
      <c r="BW85" s="68" t="s">
        <v>135</v>
      </c>
      <c r="BX85" s="68" t="s">
        <v>135</v>
      </c>
      <c r="BY85" s="68" t="s">
        <v>148</v>
      </c>
      <c r="BZ85" s="68" t="s">
        <v>941</v>
      </c>
      <c r="CA85" s="68" t="s">
        <v>174</v>
      </c>
      <c r="CB85" s="68" t="s">
        <v>143</v>
      </c>
      <c r="CC85" s="68" t="s">
        <v>143</v>
      </c>
      <c r="CD85" s="68" t="s">
        <v>143</v>
      </c>
      <c r="CE85" s="68" t="s">
        <v>942</v>
      </c>
      <c r="CF85" s="68">
        <v>1</v>
      </c>
      <c r="CG85" s="68">
        <v>1</v>
      </c>
      <c r="CH85" s="68"/>
      <c r="CI85" s="68"/>
      <c r="CJ85" s="68">
        <v>0</v>
      </c>
      <c r="CK85" s="68"/>
      <c r="CL85" s="68"/>
      <c r="CM85" s="68"/>
      <c r="CN85" s="68"/>
      <c r="CO85" s="68"/>
      <c r="CP85" s="68"/>
      <c r="CQ85" s="68"/>
      <c r="CR85" s="68"/>
      <c r="CS85" s="68"/>
      <c r="CT85" s="68"/>
      <c r="CU85" s="68"/>
      <c r="CV85" s="68"/>
      <c r="CW85" s="68"/>
      <c r="CX85" s="68"/>
      <c r="CY85" s="68"/>
      <c r="CZ85" s="68"/>
      <c r="DA85" s="68"/>
      <c r="DB85" s="68"/>
      <c r="DC85" s="68"/>
      <c r="DD85" s="68"/>
      <c r="DE85" s="68"/>
      <c r="DF85" s="68"/>
      <c r="DG85" s="68"/>
    </row>
    <row r="86" spans="1:111" s="3" customFormat="1" ht="12.75" x14ac:dyDescent="0.2">
      <c r="A86" s="67">
        <v>44958</v>
      </c>
      <c r="B86" s="68" t="s">
        <v>7</v>
      </c>
      <c r="C86" s="68">
        <v>48359</v>
      </c>
      <c r="D86" s="68" t="s">
        <v>792</v>
      </c>
      <c r="E86" s="68" t="s">
        <v>125</v>
      </c>
      <c r="F86" s="69">
        <v>44967</v>
      </c>
      <c r="G86" s="68" t="s">
        <v>257</v>
      </c>
      <c r="H86" s="68" t="s">
        <v>166</v>
      </c>
      <c r="I86" s="70">
        <v>322.33</v>
      </c>
      <c r="J86" s="70">
        <v>250</v>
      </c>
      <c r="K86" s="71">
        <f t="shared" si="1"/>
        <v>7.889632189131458E-4</v>
      </c>
      <c r="L86" s="68" t="s">
        <v>167</v>
      </c>
      <c r="M86" s="68" t="s">
        <v>129</v>
      </c>
      <c r="N86" s="68" t="s">
        <v>259</v>
      </c>
      <c r="O86" s="68" t="s">
        <v>589</v>
      </c>
      <c r="P86" s="68" t="s">
        <v>825</v>
      </c>
      <c r="Q86" s="68" t="s">
        <v>170</v>
      </c>
      <c r="R86" s="68" t="s">
        <v>943</v>
      </c>
      <c r="S86" s="68" t="s">
        <v>944</v>
      </c>
      <c r="T86" s="68" t="s">
        <v>135</v>
      </c>
      <c r="U86" s="68" t="s">
        <v>135</v>
      </c>
      <c r="V86" s="68" t="s">
        <v>136</v>
      </c>
      <c r="W86" s="68" t="s">
        <v>137</v>
      </c>
      <c r="X86" s="68" t="s">
        <v>264</v>
      </c>
      <c r="Y86" s="68">
        <v>44967.095425347223</v>
      </c>
      <c r="Z86" s="68">
        <v>44986.243364699076</v>
      </c>
      <c r="AA86" s="68" t="s">
        <v>139</v>
      </c>
      <c r="AB86" s="68" t="s">
        <v>140</v>
      </c>
      <c r="AC86" s="68">
        <v>0</v>
      </c>
      <c r="AD86" s="68"/>
      <c r="AE86" s="68">
        <v>32233</v>
      </c>
      <c r="AF86" s="68">
        <v>44967</v>
      </c>
      <c r="AG86" s="68">
        <v>10010</v>
      </c>
      <c r="AH86" s="68" t="s">
        <v>265</v>
      </c>
      <c r="AI86" s="68"/>
      <c r="AJ86" s="68">
        <v>32233</v>
      </c>
      <c r="AK86" s="68" t="s">
        <v>142</v>
      </c>
      <c r="AL86" s="68" t="s">
        <v>143</v>
      </c>
      <c r="AM86" s="68">
        <v>250</v>
      </c>
      <c r="AN86" s="68" t="s">
        <v>174</v>
      </c>
      <c r="AO86" s="68" t="s">
        <v>175</v>
      </c>
      <c r="AP86" s="68" t="s">
        <v>176</v>
      </c>
      <c r="AQ86" s="68" t="s">
        <v>592</v>
      </c>
      <c r="AR86" s="68" t="s">
        <v>178</v>
      </c>
      <c r="AS86" s="68" t="s">
        <v>179</v>
      </c>
      <c r="AT86" s="68" t="s">
        <v>180</v>
      </c>
      <c r="AU86" s="68" t="s">
        <v>593</v>
      </c>
      <c r="AV86" s="68" t="s">
        <v>272</v>
      </c>
      <c r="AW86" s="68" t="s">
        <v>273</v>
      </c>
      <c r="AX86" s="68" t="s">
        <v>274</v>
      </c>
      <c r="AY86" s="68" t="s">
        <v>148</v>
      </c>
      <c r="AZ86" s="68" t="s">
        <v>139</v>
      </c>
      <c r="BA86" s="68" t="s">
        <v>154</v>
      </c>
      <c r="BB86" s="68" t="s">
        <v>275</v>
      </c>
      <c r="BC86" s="68" t="s">
        <v>156</v>
      </c>
      <c r="BD86" s="68" t="s">
        <v>157</v>
      </c>
      <c r="BE86" s="68" t="s">
        <v>484</v>
      </c>
      <c r="BF86" s="68">
        <v>44970.102731481478</v>
      </c>
      <c r="BG86" s="68">
        <v>0</v>
      </c>
      <c r="BH86" s="68" t="s">
        <v>143</v>
      </c>
      <c r="BI86" s="68" t="s">
        <v>945</v>
      </c>
      <c r="BJ86" s="68" t="s">
        <v>143</v>
      </c>
      <c r="BK86" s="68" t="s">
        <v>183</v>
      </c>
      <c r="BL86" s="68" t="s">
        <v>143</v>
      </c>
      <c r="BM86" s="68" t="s">
        <v>200</v>
      </c>
      <c r="BN86" s="68" t="s">
        <v>200</v>
      </c>
      <c r="BO86" s="68" t="s">
        <v>143</v>
      </c>
      <c r="BP86" s="68" t="s">
        <v>143</v>
      </c>
      <c r="BQ86" s="68" t="s">
        <v>946</v>
      </c>
      <c r="BR86" s="68">
        <v>250</v>
      </c>
      <c r="BS86" s="68" t="s">
        <v>162</v>
      </c>
      <c r="BT86" s="68">
        <v>32233</v>
      </c>
      <c r="BU86" s="68">
        <v>32233</v>
      </c>
      <c r="BV86" s="68" t="s">
        <v>135</v>
      </c>
      <c r="BW86" s="68" t="s">
        <v>135</v>
      </c>
      <c r="BX86" s="68" t="s">
        <v>135</v>
      </c>
      <c r="BY86" s="68" t="s">
        <v>148</v>
      </c>
      <c r="BZ86" s="68" t="s">
        <v>143</v>
      </c>
      <c r="CA86" s="68" t="s">
        <v>174</v>
      </c>
      <c r="CB86" s="68" t="s">
        <v>143</v>
      </c>
      <c r="CC86" s="68" t="s">
        <v>143</v>
      </c>
      <c r="CD86" s="68" t="s">
        <v>143</v>
      </c>
      <c r="CE86" s="68" t="s">
        <v>947</v>
      </c>
      <c r="CF86" s="68">
        <v>1</v>
      </c>
      <c r="CG86" s="68">
        <v>1</v>
      </c>
      <c r="CH86" s="68"/>
      <c r="CI86" s="68"/>
      <c r="CJ86" s="68">
        <v>0</v>
      </c>
      <c r="CK86" s="68"/>
      <c r="CL86" s="68"/>
      <c r="CM86" s="68"/>
      <c r="CN86" s="68"/>
      <c r="CO86" s="68"/>
      <c r="CP86" s="68"/>
      <c r="CQ86" s="68"/>
      <c r="CR86" s="68"/>
      <c r="CS86" s="68"/>
      <c r="CT86" s="68"/>
      <c r="CU86" s="68"/>
      <c r="CV86" s="68"/>
      <c r="CW86" s="68"/>
      <c r="CX86" s="68"/>
      <c r="CY86" s="68"/>
      <c r="CZ86" s="68"/>
      <c r="DA86" s="68"/>
      <c r="DB86" s="68"/>
      <c r="DC86" s="68"/>
      <c r="DD86" s="68"/>
      <c r="DE86" s="68"/>
      <c r="DF86" s="68"/>
      <c r="DG86" s="68"/>
    </row>
    <row r="87" spans="1:111" s="68" customFormat="1" ht="12.75" x14ac:dyDescent="0.2">
      <c r="A87" s="67">
        <v>44958</v>
      </c>
      <c r="B87" s="68" t="s">
        <v>11</v>
      </c>
      <c r="C87" s="68">
        <v>48409</v>
      </c>
      <c r="D87" s="68" t="s">
        <v>256</v>
      </c>
      <c r="E87" s="68" t="s">
        <v>125</v>
      </c>
      <c r="F87" s="69">
        <v>44967</v>
      </c>
      <c r="G87" s="68" t="s">
        <v>165</v>
      </c>
      <c r="H87" s="68" t="s">
        <v>166</v>
      </c>
      <c r="I87" s="70">
        <v>137.27000000000001</v>
      </c>
      <c r="J87" s="70">
        <v>137.27000000000001</v>
      </c>
      <c r="K87" s="71">
        <f t="shared" si="1"/>
        <v>3.3599410870911034E-4</v>
      </c>
      <c r="L87" s="68" t="s">
        <v>258</v>
      </c>
      <c r="M87" s="68" t="s">
        <v>129</v>
      </c>
      <c r="N87" s="68" t="s">
        <v>131</v>
      </c>
      <c r="O87" s="68" t="s">
        <v>948</v>
      </c>
      <c r="P87" s="68" t="s">
        <v>256</v>
      </c>
      <c r="Q87" s="68" t="s">
        <v>132</v>
      </c>
      <c r="R87" s="68" t="s">
        <v>949</v>
      </c>
      <c r="S87" s="68" t="s">
        <v>284</v>
      </c>
      <c r="T87" s="68" t="s">
        <v>135</v>
      </c>
      <c r="U87" s="68" t="s">
        <v>135</v>
      </c>
      <c r="V87" s="68" t="s">
        <v>136</v>
      </c>
      <c r="W87" s="68" t="s">
        <v>137</v>
      </c>
      <c r="X87" s="68" t="s">
        <v>138</v>
      </c>
      <c r="Y87" s="68">
        <v>44967.137039699075</v>
      </c>
      <c r="Z87" s="68">
        <v>44967.136936574076</v>
      </c>
      <c r="AA87" s="68" t="s">
        <v>139</v>
      </c>
      <c r="AB87" s="68" t="s">
        <v>140</v>
      </c>
      <c r="AC87" s="68">
        <v>0</v>
      </c>
      <c r="AE87" s="68">
        <v>0</v>
      </c>
      <c r="AG87" s="68">
        <v>10012</v>
      </c>
      <c r="AH87" s="68" t="s">
        <v>141</v>
      </c>
      <c r="AK87" s="68" t="s">
        <v>142</v>
      </c>
      <c r="AL87" s="68" t="s">
        <v>143</v>
      </c>
      <c r="AM87" s="68">
        <v>700</v>
      </c>
      <c r="AN87" s="68" t="s">
        <v>143</v>
      </c>
      <c r="AO87" s="68" t="s">
        <v>950</v>
      </c>
      <c r="AP87" s="68" t="s">
        <v>508</v>
      </c>
      <c r="AQ87" s="68" t="s">
        <v>309</v>
      </c>
      <c r="AR87" s="68" t="s">
        <v>148</v>
      </c>
      <c r="AS87" s="68" t="s">
        <v>139</v>
      </c>
      <c r="AT87" s="68" t="s">
        <v>508</v>
      </c>
      <c r="AU87" s="68" t="s">
        <v>311</v>
      </c>
      <c r="AV87" s="68" t="s">
        <v>145</v>
      </c>
      <c r="AW87" s="68" t="s">
        <v>146</v>
      </c>
      <c r="AX87" s="68" t="s">
        <v>147</v>
      </c>
      <c r="AY87" s="68" t="s">
        <v>148</v>
      </c>
      <c r="AZ87" s="68" t="s">
        <v>139</v>
      </c>
      <c r="BA87" s="68" t="s">
        <v>149</v>
      </c>
      <c r="BB87" s="68" t="s">
        <v>150</v>
      </c>
      <c r="BC87" s="68" t="s">
        <v>156</v>
      </c>
      <c r="BD87" s="68" t="s">
        <v>157</v>
      </c>
      <c r="BE87" s="68" t="s">
        <v>484</v>
      </c>
      <c r="BF87" s="68">
        <v>44969.487164351849</v>
      </c>
      <c r="BG87" s="68">
        <v>0</v>
      </c>
      <c r="BH87" s="68" t="s">
        <v>143</v>
      </c>
      <c r="BI87" s="68" t="s">
        <v>143</v>
      </c>
      <c r="BJ87" s="68" t="s">
        <v>143</v>
      </c>
      <c r="BK87" s="68" t="s">
        <v>136</v>
      </c>
      <c r="BL87" s="68" t="s">
        <v>143</v>
      </c>
      <c r="BM87" s="68" t="s">
        <v>160</v>
      </c>
      <c r="BN87" s="68" t="s">
        <v>143</v>
      </c>
      <c r="BO87" s="68" t="s">
        <v>143</v>
      </c>
      <c r="BP87" s="68" t="s">
        <v>143</v>
      </c>
      <c r="BQ87" s="68" t="s">
        <v>951</v>
      </c>
      <c r="BR87" s="68">
        <v>250</v>
      </c>
      <c r="BS87" s="68" t="s">
        <v>162</v>
      </c>
      <c r="BT87" s="68">
        <v>13727</v>
      </c>
      <c r="BU87" s="68">
        <v>13727</v>
      </c>
      <c r="BV87" s="68" t="s">
        <v>135</v>
      </c>
      <c r="BW87" s="68" t="s">
        <v>135</v>
      </c>
      <c r="BX87" s="68" t="s">
        <v>135</v>
      </c>
      <c r="BY87" s="68" t="s">
        <v>148</v>
      </c>
      <c r="BZ87" s="68" t="s">
        <v>143</v>
      </c>
      <c r="CA87" s="68" t="s">
        <v>144</v>
      </c>
      <c r="CB87" s="68" t="s">
        <v>143</v>
      </c>
      <c r="CC87" s="68" t="s">
        <v>143</v>
      </c>
      <c r="CD87" s="68" t="s">
        <v>143</v>
      </c>
      <c r="CE87" s="68" t="s">
        <v>143</v>
      </c>
      <c r="CF87" s="68">
        <v>19610535</v>
      </c>
      <c r="CJ87" s="68">
        <v>0</v>
      </c>
    </row>
    <row r="88" spans="1:111" s="68" customFormat="1" ht="12.75" x14ac:dyDescent="0.2">
      <c r="A88" s="67">
        <v>44958</v>
      </c>
      <c r="B88" s="68" t="s">
        <v>8</v>
      </c>
      <c r="C88" s="68">
        <v>48488</v>
      </c>
      <c r="D88" s="68" t="s">
        <v>952</v>
      </c>
      <c r="E88" s="68" t="s">
        <v>364</v>
      </c>
      <c r="F88" s="69">
        <v>44970</v>
      </c>
      <c r="G88" s="68" t="s">
        <v>126</v>
      </c>
      <c r="H88" s="68" t="s">
        <v>166</v>
      </c>
      <c r="I88" s="70">
        <v>100</v>
      </c>
      <c r="J88" s="70">
        <v>100</v>
      </c>
      <c r="K88" s="71">
        <f t="shared" si="1"/>
        <v>2.4476878320762752E-4</v>
      </c>
      <c r="L88" s="68" t="s">
        <v>953</v>
      </c>
      <c r="M88" s="68" t="s">
        <v>218</v>
      </c>
      <c r="N88" s="68" t="s">
        <v>627</v>
      </c>
      <c r="O88" s="68" t="s">
        <v>714</v>
      </c>
      <c r="P88" s="68" t="s">
        <v>954</v>
      </c>
      <c r="Q88" s="68" t="s">
        <v>170</v>
      </c>
      <c r="R88" s="68" t="s">
        <v>955</v>
      </c>
      <c r="S88" s="68" t="s">
        <v>956</v>
      </c>
      <c r="T88" s="68" t="s">
        <v>135</v>
      </c>
      <c r="U88" s="68" t="s">
        <v>135</v>
      </c>
      <c r="V88" s="68" t="s">
        <v>506</v>
      </c>
      <c r="W88" s="68" t="s">
        <v>137</v>
      </c>
      <c r="X88" s="68" t="s">
        <v>957</v>
      </c>
      <c r="Y88" s="68">
        <v>44967.274928935185</v>
      </c>
      <c r="Z88" s="68">
        <v>44967.274718518522</v>
      </c>
      <c r="AA88" s="68" t="s">
        <v>139</v>
      </c>
      <c r="AB88" s="68" t="s">
        <v>226</v>
      </c>
      <c r="AC88" s="68">
        <v>0</v>
      </c>
      <c r="AE88" s="68">
        <v>0</v>
      </c>
      <c r="AF88" s="68">
        <v>44974</v>
      </c>
      <c r="AG88" s="68">
        <v>10023</v>
      </c>
      <c r="AH88" s="68" t="s">
        <v>141</v>
      </c>
      <c r="AK88" s="68" t="s">
        <v>207</v>
      </c>
      <c r="AL88" s="68" t="s">
        <v>143</v>
      </c>
      <c r="AM88" s="68">
        <v>100</v>
      </c>
      <c r="AN88" s="68" t="s">
        <v>174</v>
      </c>
      <c r="AO88" s="68" t="s">
        <v>717</v>
      </c>
      <c r="AP88" s="68" t="s">
        <v>718</v>
      </c>
      <c r="AQ88" s="68" t="s">
        <v>719</v>
      </c>
      <c r="AR88" s="68" t="s">
        <v>353</v>
      </c>
      <c r="AS88" s="68" t="s">
        <v>231</v>
      </c>
      <c r="AT88" s="68" t="s">
        <v>354</v>
      </c>
      <c r="AU88" s="68" t="s">
        <v>720</v>
      </c>
      <c r="AV88" s="68" t="s">
        <v>631</v>
      </c>
      <c r="AW88" s="68" t="s">
        <v>632</v>
      </c>
      <c r="AX88" s="68" t="s">
        <v>633</v>
      </c>
      <c r="AY88" s="68" t="s">
        <v>148</v>
      </c>
      <c r="AZ88" s="68" t="s">
        <v>139</v>
      </c>
      <c r="BA88" s="68" t="s">
        <v>149</v>
      </c>
      <c r="BB88" s="68" t="s">
        <v>634</v>
      </c>
      <c r="BC88" s="68" t="s">
        <v>156</v>
      </c>
      <c r="BD88" s="68" t="s">
        <v>157</v>
      </c>
      <c r="BE88" s="68" t="s">
        <v>484</v>
      </c>
      <c r="BF88" s="68">
        <v>44970.442361111112</v>
      </c>
      <c r="BG88" s="68">
        <v>0</v>
      </c>
      <c r="BH88" s="68" t="s">
        <v>143</v>
      </c>
      <c r="BI88" s="68" t="s">
        <v>143</v>
      </c>
      <c r="BJ88" s="68" t="s">
        <v>143</v>
      </c>
      <c r="BK88" s="68" t="s">
        <v>506</v>
      </c>
      <c r="BL88" s="68" t="s">
        <v>143</v>
      </c>
      <c r="BM88" s="68" t="s">
        <v>160</v>
      </c>
      <c r="BN88" s="68" t="s">
        <v>143</v>
      </c>
      <c r="BO88" s="68" t="s">
        <v>364</v>
      </c>
      <c r="BP88" s="68" t="s">
        <v>143</v>
      </c>
      <c r="BQ88" s="68" t="s">
        <v>958</v>
      </c>
      <c r="BR88" s="68">
        <v>250</v>
      </c>
      <c r="BS88" s="68" t="s">
        <v>162</v>
      </c>
      <c r="BT88" s="68">
        <v>100</v>
      </c>
      <c r="BU88" s="68">
        <v>100</v>
      </c>
      <c r="BV88" s="68" t="s">
        <v>135</v>
      </c>
      <c r="BW88" s="68" t="s">
        <v>135</v>
      </c>
      <c r="BX88" s="68" t="s">
        <v>135</v>
      </c>
      <c r="BY88" s="68" t="s">
        <v>148</v>
      </c>
      <c r="BZ88" s="68" t="s">
        <v>959</v>
      </c>
      <c r="CA88" s="68" t="s">
        <v>174</v>
      </c>
      <c r="CB88" s="68" t="s">
        <v>143</v>
      </c>
      <c r="CC88" s="68" t="s">
        <v>143</v>
      </c>
      <c r="CD88" s="68" t="s">
        <v>143</v>
      </c>
      <c r="CE88" s="68" t="s">
        <v>143</v>
      </c>
      <c r="CF88" s="68">
        <v>1</v>
      </c>
      <c r="CG88" s="68">
        <v>1</v>
      </c>
      <c r="CJ88" s="68">
        <v>0</v>
      </c>
    </row>
    <row r="89" spans="1:111" s="68" customFormat="1" ht="12.75" x14ac:dyDescent="0.2">
      <c r="A89" s="67">
        <v>44958</v>
      </c>
      <c r="B89" s="68" t="s">
        <v>14</v>
      </c>
      <c r="C89" s="68">
        <v>48771</v>
      </c>
      <c r="D89" s="68" t="s">
        <v>315</v>
      </c>
      <c r="E89" s="68" t="s">
        <v>279</v>
      </c>
      <c r="F89" s="69">
        <v>44970</v>
      </c>
      <c r="G89" s="68" t="s">
        <v>165</v>
      </c>
      <c r="H89" s="68" t="s">
        <v>166</v>
      </c>
      <c r="I89" s="70">
        <v>100</v>
      </c>
      <c r="J89" s="70">
        <v>100</v>
      </c>
      <c r="K89" s="71">
        <f t="shared" si="1"/>
        <v>2.4476878320762752E-4</v>
      </c>
      <c r="L89" s="68" t="s">
        <v>342</v>
      </c>
      <c r="M89" s="68" t="s">
        <v>218</v>
      </c>
      <c r="N89" s="68" t="s">
        <v>960</v>
      </c>
      <c r="O89" s="68" t="s">
        <v>961</v>
      </c>
      <c r="P89" s="68" t="s">
        <v>962</v>
      </c>
      <c r="Q89" s="68" t="s">
        <v>170</v>
      </c>
      <c r="R89" s="68" t="s">
        <v>963</v>
      </c>
      <c r="S89" s="68" t="s">
        <v>964</v>
      </c>
      <c r="T89" s="68" t="s">
        <v>469</v>
      </c>
      <c r="U89" s="68" t="s">
        <v>965</v>
      </c>
      <c r="V89" s="68" t="s">
        <v>506</v>
      </c>
      <c r="W89" s="68" t="s">
        <v>137</v>
      </c>
      <c r="X89" s="68" t="s">
        <v>349</v>
      </c>
      <c r="Y89" s="68">
        <v>44970.260888425924</v>
      </c>
      <c r="Z89" s="68">
        <v>44970.260800578704</v>
      </c>
      <c r="AA89" s="68" t="s">
        <v>139</v>
      </c>
      <c r="AB89" s="68" t="s">
        <v>226</v>
      </c>
      <c r="AC89" s="68">
        <v>0</v>
      </c>
      <c r="AE89" s="68">
        <v>0</v>
      </c>
      <c r="AF89" s="68">
        <v>44970</v>
      </c>
      <c r="AG89" s="68">
        <v>10012</v>
      </c>
      <c r="AH89" s="68" t="s">
        <v>141</v>
      </c>
      <c r="AK89" s="68" t="s">
        <v>207</v>
      </c>
      <c r="AL89" s="68" t="s">
        <v>143</v>
      </c>
      <c r="AM89" s="68">
        <v>100</v>
      </c>
      <c r="AN89" s="68" t="s">
        <v>174</v>
      </c>
      <c r="AO89" s="68" t="s">
        <v>966</v>
      </c>
      <c r="AP89" s="68" t="s">
        <v>967</v>
      </c>
      <c r="AQ89" s="68" t="s">
        <v>968</v>
      </c>
      <c r="AR89" s="68" t="s">
        <v>969</v>
      </c>
      <c r="AS89" s="68" t="s">
        <v>231</v>
      </c>
      <c r="AT89" s="68" t="s">
        <v>970</v>
      </c>
      <c r="AU89" s="68" t="s">
        <v>971</v>
      </c>
      <c r="AV89" s="68" t="s">
        <v>145</v>
      </c>
      <c r="AW89" s="68" t="s">
        <v>146</v>
      </c>
      <c r="AX89" s="68" t="s">
        <v>972</v>
      </c>
      <c r="AY89" s="68" t="s">
        <v>148</v>
      </c>
      <c r="AZ89" s="68" t="s">
        <v>139</v>
      </c>
      <c r="BA89" s="68" t="s">
        <v>149</v>
      </c>
      <c r="BB89" s="68" t="s">
        <v>150</v>
      </c>
      <c r="BC89" s="68" t="s">
        <v>156</v>
      </c>
      <c r="BD89" s="68" t="s">
        <v>157</v>
      </c>
      <c r="BE89" s="68" t="s">
        <v>484</v>
      </c>
      <c r="BF89" s="68">
        <v>44970.353460648148</v>
      </c>
      <c r="BG89" s="68">
        <v>0</v>
      </c>
      <c r="BH89" s="68" t="s">
        <v>170</v>
      </c>
      <c r="BI89" s="68" t="s">
        <v>143</v>
      </c>
      <c r="BJ89" s="68" t="s">
        <v>143</v>
      </c>
      <c r="BK89" s="68" t="s">
        <v>136</v>
      </c>
      <c r="BL89" s="68" t="s">
        <v>143</v>
      </c>
      <c r="BM89" s="68" t="s">
        <v>160</v>
      </c>
      <c r="BN89" s="68" t="s">
        <v>143</v>
      </c>
      <c r="BO89" s="68" t="s">
        <v>279</v>
      </c>
      <c r="BP89" s="68" t="s">
        <v>143</v>
      </c>
      <c r="BQ89" s="68" t="s">
        <v>973</v>
      </c>
      <c r="BR89" s="68">
        <v>250</v>
      </c>
      <c r="BS89" s="68" t="s">
        <v>162</v>
      </c>
      <c r="BT89" s="68">
        <v>100</v>
      </c>
      <c r="BU89" s="68">
        <v>100</v>
      </c>
      <c r="BV89" s="68" t="s">
        <v>135</v>
      </c>
      <c r="BW89" s="68" t="s">
        <v>974</v>
      </c>
      <c r="BX89" s="68" t="s">
        <v>135</v>
      </c>
      <c r="BY89" s="68" t="s">
        <v>148</v>
      </c>
      <c r="BZ89" s="68" t="s">
        <v>975</v>
      </c>
      <c r="CA89" s="68" t="s">
        <v>174</v>
      </c>
      <c r="CB89" s="68" t="s">
        <v>143</v>
      </c>
      <c r="CC89" s="68" t="s">
        <v>143</v>
      </c>
      <c r="CD89" s="68" t="s">
        <v>362</v>
      </c>
      <c r="CE89" s="68" t="s">
        <v>976</v>
      </c>
      <c r="CF89" s="68">
        <v>1</v>
      </c>
      <c r="CG89" s="68">
        <v>1</v>
      </c>
      <c r="CJ89" s="68">
        <v>0</v>
      </c>
    </row>
    <row r="90" spans="1:111" s="68" customFormat="1" ht="12.75" x14ac:dyDescent="0.2">
      <c r="A90" s="67">
        <v>44958</v>
      </c>
      <c r="B90" s="68" t="s">
        <v>7</v>
      </c>
      <c r="C90" s="68">
        <v>48961</v>
      </c>
      <c r="D90" s="68" t="s">
        <v>792</v>
      </c>
      <c r="E90" s="68" t="s">
        <v>125</v>
      </c>
      <c r="F90" s="69">
        <v>44971</v>
      </c>
      <c r="G90" s="68" t="s">
        <v>257</v>
      </c>
      <c r="H90" s="68" t="s">
        <v>166</v>
      </c>
      <c r="I90" s="70">
        <v>216.78</v>
      </c>
      <c r="J90" s="70">
        <v>100</v>
      </c>
      <c r="K90" s="71">
        <f t="shared" si="1"/>
        <v>5.3060976823749502E-4</v>
      </c>
      <c r="L90" s="68" t="s">
        <v>167</v>
      </c>
      <c r="M90" s="68" t="s">
        <v>129</v>
      </c>
      <c r="N90" s="68" t="s">
        <v>259</v>
      </c>
      <c r="O90" s="68" t="s">
        <v>589</v>
      </c>
      <c r="P90" s="68" t="s">
        <v>825</v>
      </c>
      <c r="Q90" s="68" t="s">
        <v>170</v>
      </c>
      <c r="R90" s="68" t="s">
        <v>977</v>
      </c>
      <c r="S90" s="68" t="s">
        <v>978</v>
      </c>
      <c r="T90" s="68" t="s">
        <v>135</v>
      </c>
      <c r="U90" s="68" t="s">
        <v>135</v>
      </c>
      <c r="V90" s="68" t="s">
        <v>136</v>
      </c>
      <c r="W90" s="68" t="s">
        <v>137</v>
      </c>
      <c r="X90" s="68" t="s">
        <v>264</v>
      </c>
      <c r="Y90" s="68">
        <v>44971.117933564812</v>
      </c>
      <c r="Z90" s="68">
        <v>44986.252068287038</v>
      </c>
      <c r="AA90" s="68" t="s">
        <v>139</v>
      </c>
      <c r="AB90" s="68" t="s">
        <v>140</v>
      </c>
      <c r="AC90" s="68">
        <v>0</v>
      </c>
      <c r="AE90" s="68">
        <v>21678</v>
      </c>
      <c r="AF90" s="68">
        <v>44971</v>
      </c>
      <c r="AG90" s="68">
        <v>10010</v>
      </c>
      <c r="AH90" s="68" t="s">
        <v>265</v>
      </c>
      <c r="AJ90" s="68">
        <v>21678</v>
      </c>
      <c r="AK90" s="68" t="s">
        <v>142</v>
      </c>
      <c r="AL90" s="68" t="s">
        <v>143</v>
      </c>
      <c r="AM90" s="68">
        <v>100</v>
      </c>
      <c r="AN90" s="68" t="s">
        <v>174</v>
      </c>
      <c r="AO90" s="68" t="s">
        <v>175</v>
      </c>
      <c r="AP90" s="68" t="s">
        <v>176</v>
      </c>
      <c r="AQ90" s="68" t="s">
        <v>592</v>
      </c>
      <c r="AR90" s="68" t="s">
        <v>178</v>
      </c>
      <c r="AS90" s="68" t="s">
        <v>179</v>
      </c>
      <c r="AT90" s="68" t="s">
        <v>180</v>
      </c>
      <c r="AU90" s="68" t="s">
        <v>593</v>
      </c>
      <c r="AV90" s="68" t="s">
        <v>272</v>
      </c>
      <c r="AW90" s="68" t="s">
        <v>273</v>
      </c>
      <c r="AX90" s="68" t="s">
        <v>274</v>
      </c>
      <c r="AY90" s="68" t="s">
        <v>148</v>
      </c>
      <c r="AZ90" s="68" t="s">
        <v>139</v>
      </c>
      <c r="BA90" s="68" t="s">
        <v>154</v>
      </c>
      <c r="BB90" s="68" t="s">
        <v>275</v>
      </c>
      <c r="BC90" s="68" t="s">
        <v>156</v>
      </c>
      <c r="BD90" s="68" t="s">
        <v>157</v>
      </c>
      <c r="BE90" s="68" t="s">
        <v>484</v>
      </c>
      <c r="BF90" s="68">
        <v>44971.153611111113</v>
      </c>
      <c r="BG90" s="68">
        <v>0</v>
      </c>
      <c r="BH90" s="68" t="s">
        <v>143</v>
      </c>
      <c r="BI90" s="68" t="s">
        <v>143</v>
      </c>
      <c r="BJ90" s="68" t="s">
        <v>143</v>
      </c>
      <c r="BK90" s="68" t="s">
        <v>183</v>
      </c>
      <c r="BL90" s="68" t="s">
        <v>143</v>
      </c>
      <c r="BM90" s="68" t="s">
        <v>200</v>
      </c>
      <c r="BN90" s="68" t="s">
        <v>200</v>
      </c>
      <c r="BO90" s="68" t="s">
        <v>143</v>
      </c>
      <c r="BP90" s="68" t="s">
        <v>143</v>
      </c>
      <c r="BQ90" s="68" t="s">
        <v>979</v>
      </c>
      <c r="BR90" s="68">
        <v>250</v>
      </c>
      <c r="BS90" s="68" t="s">
        <v>162</v>
      </c>
      <c r="BT90" s="68">
        <v>21678</v>
      </c>
      <c r="BU90" s="68">
        <v>21678</v>
      </c>
      <c r="BV90" s="68" t="s">
        <v>135</v>
      </c>
      <c r="BW90" s="68" t="s">
        <v>135</v>
      </c>
      <c r="BX90" s="68" t="s">
        <v>135</v>
      </c>
      <c r="BY90" s="68" t="s">
        <v>148</v>
      </c>
      <c r="BZ90" s="68" t="s">
        <v>143</v>
      </c>
      <c r="CA90" s="68" t="s">
        <v>174</v>
      </c>
      <c r="CB90" s="68" t="s">
        <v>143</v>
      </c>
      <c r="CC90" s="68" t="s">
        <v>143</v>
      </c>
      <c r="CD90" s="68" t="s">
        <v>143</v>
      </c>
      <c r="CE90" s="68" t="s">
        <v>143</v>
      </c>
      <c r="CF90" s="68">
        <v>1</v>
      </c>
      <c r="CG90" s="68">
        <v>1</v>
      </c>
      <c r="CJ90" s="68">
        <v>0</v>
      </c>
    </row>
    <row r="91" spans="1:111" s="68" customFormat="1" ht="12.75" x14ac:dyDescent="0.2">
      <c r="A91" s="67">
        <v>44958</v>
      </c>
      <c r="B91" s="68" t="s">
        <v>7</v>
      </c>
      <c r="C91" s="68">
        <v>49258</v>
      </c>
      <c r="D91" s="68" t="s">
        <v>163</v>
      </c>
      <c r="E91" s="68" t="s">
        <v>125</v>
      </c>
      <c r="F91" s="69">
        <v>44973</v>
      </c>
      <c r="G91" s="68" t="s">
        <v>257</v>
      </c>
      <c r="H91" s="68" t="s">
        <v>166</v>
      </c>
      <c r="I91" s="70">
        <v>250</v>
      </c>
      <c r="J91" s="70">
        <v>250</v>
      </c>
      <c r="K91" s="71">
        <f t="shared" si="1"/>
        <v>6.1192195801906889E-4</v>
      </c>
      <c r="L91" s="68" t="s">
        <v>167</v>
      </c>
      <c r="M91" s="68" t="s">
        <v>129</v>
      </c>
      <c r="N91" s="68" t="s">
        <v>980</v>
      </c>
      <c r="O91" s="68" t="s">
        <v>981</v>
      </c>
      <c r="P91" s="68" t="s">
        <v>982</v>
      </c>
      <c r="Q91" s="68" t="s">
        <v>170</v>
      </c>
      <c r="R91" s="68" t="s">
        <v>983</v>
      </c>
      <c r="S91" s="68" t="s">
        <v>984</v>
      </c>
      <c r="T91" s="68" t="s">
        <v>135</v>
      </c>
      <c r="U91" s="68" t="s">
        <v>135</v>
      </c>
      <c r="V91" s="68" t="s">
        <v>136</v>
      </c>
      <c r="W91" s="68" t="s">
        <v>137</v>
      </c>
      <c r="X91" s="68" t="s">
        <v>264</v>
      </c>
      <c r="Y91" s="68">
        <v>44972.477311805553</v>
      </c>
      <c r="Z91" s="68">
        <v>44972.473928819447</v>
      </c>
      <c r="AA91" s="68" t="s">
        <v>139</v>
      </c>
      <c r="AB91" s="68" t="s">
        <v>140</v>
      </c>
      <c r="AC91" s="68">
        <v>0</v>
      </c>
      <c r="AE91" s="68">
        <v>0</v>
      </c>
      <c r="AF91" s="68">
        <v>44972</v>
      </c>
      <c r="AG91" s="68">
        <v>10010</v>
      </c>
      <c r="AH91" s="68" t="s">
        <v>265</v>
      </c>
      <c r="AK91" s="68" t="s">
        <v>142</v>
      </c>
      <c r="AL91" s="68" t="s">
        <v>143</v>
      </c>
      <c r="AM91" s="68">
        <v>250</v>
      </c>
      <c r="AN91" s="68" t="s">
        <v>143</v>
      </c>
      <c r="AO91" s="68" t="s">
        <v>985</v>
      </c>
      <c r="AP91" s="68" t="s">
        <v>986</v>
      </c>
      <c r="AQ91" s="68" t="s">
        <v>987</v>
      </c>
      <c r="AR91" s="68" t="s">
        <v>430</v>
      </c>
      <c r="AS91" s="68" t="s">
        <v>431</v>
      </c>
      <c r="AT91" s="68" t="s">
        <v>988</v>
      </c>
      <c r="AU91" s="68" t="s">
        <v>989</v>
      </c>
      <c r="AV91" s="68" t="s">
        <v>990</v>
      </c>
      <c r="AW91" s="68" t="s">
        <v>273</v>
      </c>
      <c r="AX91" s="68" t="s">
        <v>991</v>
      </c>
      <c r="AY91" s="68" t="s">
        <v>148</v>
      </c>
      <c r="AZ91" s="68" t="s">
        <v>139</v>
      </c>
      <c r="BA91" s="68" t="s">
        <v>154</v>
      </c>
      <c r="BB91" s="68" t="s">
        <v>992</v>
      </c>
      <c r="BC91" s="68" t="s">
        <v>156</v>
      </c>
      <c r="BD91" s="68" t="s">
        <v>157</v>
      </c>
      <c r="BE91" s="68" t="s">
        <v>484</v>
      </c>
      <c r="BF91" s="68">
        <v>44974.05364583333</v>
      </c>
      <c r="BG91" s="68">
        <v>0</v>
      </c>
      <c r="BH91" s="68" t="s">
        <v>143</v>
      </c>
      <c r="BI91" s="68" t="s">
        <v>143</v>
      </c>
      <c r="BJ91" s="68" t="s">
        <v>143</v>
      </c>
      <c r="BK91" s="68" t="s">
        <v>183</v>
      </c>
      <c r="BL91" s="68" t="s">
        <v>143</v>
      </c>
      <c r="BM91" s="68" t="s">
        <v>200</v>
      </c>
      <c r="BN91" s="68" t="s">
        <v>143</v>
      </c>
      <c r="BO91" s="68" t="s">
        <v>143</v>
      </c>
      <c r="BP91" s="68" t="s">
        <v>143</v>
      </c>
      <c r="BQ91" s="68" t="s">
        <v>993</v>
      </c>
      <c r="BR91" s="68">
        <v>250</v>
      </c>
      <c r="BS91" s="68" t="s">
        <v>162</v>
      </c>
      <c r="BT91" s="68">
        <v>250</v>
      </c>
      <c r="BU91" s="68">
        <v>250</v>
      </c>
      <c r="BV91" s="68" t="s">
        <v>135</v>
      </c>
      <c r="BW91" s="68" t="s">
        <v>135</v>
      </c>
      <c r="BX91" s="68" t="s">
        <v>135</v>
      </c>
      <c r="BY91" s="68" t="s">
        <v>148</v>
      </c>
      <c r="BZ91" s="68" t="s">
        <v>143</v>
      </c>
      <c r="CA91" s="68" t="s">
        <v>174</v>
      </c>
      <c r="CB91" s="68" t="s">
        <v>143</v>
      </c>
      <c r="CC91" s="68" t="s">
        <v>143</v>
      </c>
      <c r="CD91" s="68" t="s">
        <v>143</v>
      </c>
      <c r="CE91" s="68" t="s">
        <v>994</v>
      </c>
      <c r="CF91" s="68">
        <v>1</v>
      </c>
      <c r="CJ91" s="68">
        <v>0</v>
      </c>
    </row>
    <row r="92" spans="1:111" s="68" customFormat="1" ht="12.75" x14ac:dyDescent="0.2">
      <c r="A92" s="67">
        <v>44958</v>
      </c>
      <c r="B92" s="68" t="s">
        <v>11</v>
      </c>
      <c r="C92" s="68">
        <v>49272</v>
      </c>
      <c r="D92" s="68" t="s">
        <v>256</v>
      </c>
      <c r="E92" s="68" t="s">
        <v>164</v>
      </c>
      <c r="F92" s="69">
        <v>44966</v>
      </c>
      <c r="G92" s="68" t="s">
        <v>165</v>
      </c>
      <c r="H92" s="68" t="s">
        <v>166</v>
      </c>
      <c r="I92" s="70">
        <v>54.72</v>
      </c>
      <c r="J92" s="70">
        <v>54.72</v>
      </c>
      <c r="K92" s="71">
        <f t="shared" si="1"/>
        <v>1.3393747817121379E-4</v>
      </c>
      <c r="L92" s="68" t="s">
        <v>258</v>
      </c>
      <c r="M92" s="68" t="s">
        <v>129</v>
      </c>
      <c r="N92" s="68" t="s">
        <v>219</v>
      </c>
      <c r="O92" s="68" t="s">
        <v>887</v>
      </c>
      <c r="P92" s="68" t="s">
        <v>995</v>
      </c>
      <c r="Q92" s="68" t="s">
        <v>170</v>
      </c>
      <c r="R92" s="68" t="s">
        <v>996</v>
      </c>
      <c r="S92" s="68" t="s">
        <v>890</v>
      </c>
      <c r="T92" s="68" t="s">
        <v>135</v>
      </c>
      <c r="U92" s="68" t="s">
        <v>135</v>
      </c>
      <c r="V92" s="68" t="s">
        <v>136</v>
      </c>
      <c r="W92" s="68" t="s">
        <v>137</v>
      </c>
      <c r="X92" s="68" t="s">
        <v>225</v>
      </c>
      <c r="Y92" s="68">
        <v>44972.528284143518</v>
      </c>
      <c r="Z92" s="68">
        <v>44980.219451620367</v>
      </c>
      <c r="AA92" s="68" t="s">
        <v>139</v>
      </c>
      <c r="AB92" s="68" t="s">
        <v>323</v>
      </c>
      <c r="AC92" s="68">
        <v>0</v>
      </c>
      <c r="AE92" s="68">
        <v>5472</v>
      </c>
      <c r="AF92" s="68">
        <v>44966</v>
      </c>
      <c r="AG92" s="68">
        <v>10012</v>
      </c>
      <c r="AH92" s="68" t="s">
        <v>141</v>
      </c>
      <c r="AJ92" s="68">
        <v>5472</v>
      </c>
      <c r="AK92" s="68" t="s">
        <v>207</v>
      </c>
      <c r="AL92" s="68" t="s">
        <v>143</v>
      </c>
      <c r="AM92" s="68">
        <v>5472</v>
      </c>
      <c r="AN92" s="68" t="s">
        <v>174</v>
      </c>
      <c r="AO92" s="68" t="s">
        <v>891</v>
      </c>
      <c r="AP92" s="68" t="s">
        <v>568</v>
      </c>
      <c r="AQ92" s="68" t="s">
        <v>892</v>
      </c>
      <c r="AR92" s="68" t="s">
        <v>570</v>
      </c>
      <c r="AS92" s="68" t="s">
        <v>231</v>
      </c>
      <c r="AT92" s="68" t="s">
        <v>652</v>
      </c>
      <c r="AU92" s="68" t="s">
        <v>893</v>
      </c>
      <c r="AV92" s="68" t="s">
        <v>234</v>
      </c>
      <c r="AW92" s="68" t="s">
        <v>165</v>
      </c>
      <c r="AX92" s="68" t="s">
        <v>235</v>
      </c>
      <c r="AY92" s="68" t="s">
        <v>148</v>
      </c>
      <c r="AZ92" s="68" t="s">
        <v>139</v>
      </c>
      <c r="BA92" s="68" t="s">
        <v>236</v>
      </c>
      <c r="BB92" s="68" t="s">
        <v>150</v>
      </c>
      <c r="BC92" s="68" t="s">
        <v>156</v>
      </c>
      <c r="BD92" s="68" t="s">
        <v>157</v>
      </c>
      <c r="BE92" s="68" t="s">
        <v>484</v>
      </c>
      <c r="BF92" s="68">
        <v>44972.111296296294</v>
      </c>
      <c r="BG92" s="68">
        <v>0</v>
      </c>
      <c r="BH92" s="68" t="s">
        <v>143</v>
      </c>
      <c r="BI92" s="68" t="s">
        <v>997</v>
      </c>
      <c r="BJ92" s="68" t="s">
        <v>143</v>
      </c>
      <c r="BK92" s="68" t="s">
        <v>136</v>
      </c>
      <c r="BL92" s="68" t="s">
        <v>143</v>
      </c>
      <c r="BM92" s="68" t="s">
        <v>160</v>
      </c>
      <c r="BN92" s="68" t="s">
        <v>160</v>
      </c>
      <c r="BO92" s="68" t="s">
        <v>143</v>
      </c>
      <c r="BP92" s="68" t="s">
        <v>143</v>
      </c>
      <c r="BQ92" s="68" t="s">
        <v>587</v>
      </c>
      <c r="BR92" s="68">
        <v>250</v>
      </c>
      <c r="BS92" s="68" t="s">
        <v>162</v>
      </c>
      <c r="BT92" s="68">
        <v>5472</v>
      </c>
      <c r="BU92" s="68">
        <v>5472</v>
      </c>
      <c r="BV92" s="68" t="s">
        <v>135</v>
      </c>
      <c r="BW92" s="68" t="s">
        <v>135</v>
      </c>
      <c r="BX92" s="68" t="s">
        <v>135</v>
      </c>
      <c r="BY92" s="68" t="s">
        <v>148</v>
      </c>
      <c r="BZ92" s="68" t="s">
        <v>143</v>
      </c>
      <c r="CA92" s="68" t="s">
        <v>174</v>
      </c>
      <c r="CB92" s="68" t="s">
        <v>143</v>
      </c>
      <c r="CC92" s="68" t="s">
        <v>143</v>
      </c>
      <c r="CD92" s="68" t="s">
        <v>143</v>
      </c>
      <c r="CE92" s="68" t="s">
        <v>143</v>
      </c>
      <c r="CF92" s="68">
        <v>1</v>
      </c>
      <c r="CG92" s="68">
        <v>1</v>
      </c>
      <c r="CJ92" s="68">
        <v>0</v>
      </c>
    </row>
    <row r="93" spans="1:111" s="68" customFormat="1" ht="12.75" x14ac:dyDescent="0.2">
      <c r="A93" s="67">
        <v>44958</v>
      </c>
      <c r="B93" s="68" t="s">
        <v>18</v>
      </c>
      <c r="C93" s="68">
        <v>49325</v>
      </c>
      <c r="D93" s="68" t="s">
        <v>998</v>
      </c>
      <c r="E93" s="68" t="s">
        <v>164</v>
      </c>
      <c r="F93" s="69">
        <v>44973</v>
      </c>
      <c r="G93" s="68" t="s">
        <v>165</v>
      </c>
      <c r="H93" s="68" t="s">
        <v>166</v>
      </c>
      <c r="I93" s="70">
        <v>77.819999999999993</v>
      </c>
      <c r="J93" s="70">
        <v>77.819999999999993</v>
      </c>
      <c r="K93" s="71">
        <f t="shared" si="1"/>
        <v>1.9047906709217575E-4</v>
      </c>
      <c r="L93" s="68" t="s">
        <v>217</v>
      </c>
      <c r="M93" s="68" t="s">
        <v>317</v>
      </c>
      <c r="N93" s="68" t="s">
        <v>219</v>
      </c>
      <c r="O93" s="68" t="s">
        <v>540</v>
      </c>
      <c r="P93" s="68" t="s">
        <v>999</v>
      </c>
      <c r="Q93" s="68" t="s">
        <v>170</v>
      </c>
      <c r="R93" s="68" t="s">
        <v>1000</v>
      </c>
      <c r="S93" s="68" t="s">
        <v>1001</v>
      </c>
      <c r="T93" s="68" t="s">
        <v>135</v>
      </c>
      <c r="U93" s="68" t="s">
        <v>135</v>
      </c>
      <c r="V93" s="68" t="s">
        <v>224</v>
      </c>
      <c r="W93" s="68" t="s">
        <v>137</v>
      </c>
      <c r="X93" s="68" t="s">
        <v>225</v>
      </c>
      <c r="Y93" s="68">
        <v>44972.167429166664</v>
      </c>
      <c r="Z93" s="68">
        <v>44980.219005324077</v>
      </c>
      <c r="AA93" s="68" t="s">
        <v>139</v>
      </c>
      <c r="AB93" s="68" t="s">
        <v>323</v>
      </c>
      <c r="AC93" s="68">
        <v>0</v>
      </c>
      <c r="AE93" s="68">
        <v>0</v>
      </c>
      <c r="AF93" s="68">
        <v>44979</v>
      </c>
      <c r="AG93" s="68">
        <v>10012</v>
      </c>
      <c r="AH93" s="68" t="s">
        <v>141</v>
      </c>
      <c r="AJ93" s="68">
        <v>8257</v>
      </c>
      <c r="AK93" s="68" t="s">
        <v>207</v>
      </c>
      <c r="AL93" s="68" t="s">
        <v>143</v>
      </c>
      <c r="AM93" s="68">
        <v>7782</v>
      </c>
      <c r="AN93" s="68" t="s">
        <v>174</v>
      </c>
      <c r="AO93" s="68" t="s">
        <v>544</v>
      </c>
      <c r="AP93" s="68" t="s">
        <v>325</v>
      </c>
      <c r="AQ93" s="68" t="s">
        <v>545</v>
      </c>
      <c r="AR93" s="68" t="s">
        <v>178</v>
      </c>
      <c r="AS93" s="68" t="s">
        <v>179</v>
      </c>
      <c r="AT93" s="68" t="s">
        <v>327</v>
      </c>
      <c r="AU93" s="68" t="s">
        <v>328</v>
      </c>
      <c r="AV93" s="68" t="s">
        <v>234</v>
      </c>
      <c r="AW93" s="68" t="s">
        <v>165</v>
      </c>
      <c r="AX93" s="68" t="s">
        <v>235</v>
      </c>
      <c r="AY93" s="68" t="s">
        <v>148</v>
      </c>
      <c r="AZ93" s="68" t="s">
        <v>139</v>
      </c>
      <c r="BA93" s="68" t="s">
        <v>236</v>
      </c>
      <c r="BB93" s="68" t="s">
        <v>150</v>
      </c>
      <c r="BC93" s="68" t="s">
        <v>156</v>
      </c>
      <c r="BD93" s="68" t="s">
        <v>157</v>
      </c>
      <c r="BE93" s="68" t="s">
        <v>484</v>
      </c>
      <c r="BF93" s="68">
        <v>44973.113391203704</v>
      </c>
      <c r="BG93" s="68">
        <v>0</v>
      </c>
      <c r="BH93" s="68" t="s">
        <v>143</v>
      </c>
      <c r="BI93" s="68" t="s">
        <v>1002</v>
      </c>
      <c r="BJ93" s="68" t="s">
        <v>143</v>
      </c>
      <c r="BK93" s="68" t="s">
        <v>224</v>
      </c>
      <c r="BL93" s="68" t="s">
        <v>143</v>
      </c>
      <c r="BM93" s="68" t="s">
        <v>160</v>
      </c>
      <c r="BN93" s="68" t="s">
        <v>160</v>
      </c>
      <c r="BO93" s="68" t="s">
        <v>143</v>
      </c>
      <c r="BP93" s="68" t="s">
        <v>1003</v>
      </c>
      <c r="BQ93" s="68" t="s">
        <v>1004</v>
      </c>
      <c r="BR93" s="68">
        <v>250</v>
      </c>
      <c r="BS93" s="68" t="s">
        <v>162</v>
      </c>
      <c r="BT93" s="68">
        <v>7782</v>
      </c>
      <c r="BU93" s="68">
        <v>7782</v>
      </c>
      <c r="BV93" s="68" t="s">
        <v>135</v>
      </c>
      <c r="BW93" s="68" t="s">
        <v>135</v>
      </c>
      <c r="BX93" s="68" t="s">
        <v>135</v>
      </c>
      <c r="BY93" s="68" t="s">
        <v>148</v>
      </c>
      <c r="BZ93" s="68" t="s">
        <v>143</v>
      </c>
      <c r="CA93" s="68" t="s">
        <v>174</v>
      </c>
      <c r="CB93" s="68" t="s">
        <v>1005</v>
      </c>
      <c r="CC93" s="68" t="s">
        <v>143</v>
      </c>
      <c r="CD93" s="68" t="s">
        <v>143</v>
      </c>
      <c r="CE93" s="68" t="s">
        <v>143</v>
      </c>
      <c r="CF93" s="68">
        <v>1</v>
      </c>
      <c r="CG93" s="68">
        <v>1</v>
      </c>
      <c r="CJ93" s="68">
        <v>0</v>
      </c>
    </row>
    <row r="94" spans="1:111" s="68" customFormat="1" ht="12.75" x14ac:dyDescent="0.2">
      <c r="A94" s="67">
        <v>44958</v>
      </c>
      <c r="B94" s="68" t="s">
        <v>8</v>
      </c>
      <c r="C94" s="68">
        <v>49562</v>
      </c>
      <c r="D94" s="68" t="s">
        <v>1006</v>
      </c>
      <c r="E94" s="68" t="s">
        <v>373</v>
      </c>
      <c r="F94" s="69">
        <v>44974</v>
      </c>
      <c r="G94" s="68" t="s">
        <v>257</v>
      </c>
      <c r="H94" s="68" t="s">
        <v>166</v>
      </c>
      <c r="I94" s="70">
        <v>150</v>
      </c>
      <c r="J94" s="70">
        <v>150</v>
      </c>
      <c r="K94" s="71">
        <f t="shared" si="1"/>
        <v>3.6715317481144131E-4</v>
      </c>
      <c r="L94" s="68" t="s">
        <v>374</v>
      </c>
      <c r="M94" s="68" t="s">
        <v>218</v>
      </c>
      <c r="N94" s="68" t="s">
        <v>259</v>
      </c>
      <c r="O94" s="68" t="s">
        <v>1007</v>
      </c>
      <c r="P94" s="68" t="s">
        <v>1008</v>
      </c>
      <c r="Q94" s="68" t="s">
        <v>170</v>
      </c>
      <c r="R94" s="68" t="s">
        <v>1009</v>
      </c>
      <c r="S94" s="68" t="s">
        <v>1010</v>
      </c>
      <c r="T94" s="68" t="s">
        <v>135</v>
      </c>
      <c r="U94" s="68" t="s">
        <v>135</v>
      </c>
      <c r="V94" s="68" t="s">
        <v>136</v>
      </c>
      <c r="W94" s="68" t="s">
        <v>137</v>
      </c>
      <c r="X94" s="68" t="s">
        <v>379</v>
      </c>
      <c r="Y94" s="68">
        <v>44973.430108217595</v>
      </c>
      <c r="Z94" s="68">
        <v>44973.393554166665</v>
      </c>
      <c r="AA94" s="68" t="s">
        <v>139</v>
      </c>
      <c r="AB94" s="68" t="s">
        <v>226</v>
      </c>
      <c r="AC94" s="68">
        <v>0</v>
      </c>
      <c r="AE94" s="68">
        <v>0</v>
      </c>
      <c r="AF94" s="68">
        <v>44973</v>
      </c>
      <c r="AG94" s="68">
        <v>10010</v>
      </c>
      <c r="AH94" s="68" t="s">
        <v>265</v>
      </c>
      <c r="AK94" s="68" t="s">
        <v>207</v>
      </c>
      <c r="AL94" s="68" t="s">
        <v>143</v>
      </c>
      <c r="AM94" s="68">
        <v>150</v>
      </c>
      <c r="AN94" s="68" t="s">
        <v>143</v>
      </c>
      <c r="AO94" s="68" t="s">
        <v>1011</v>
      </c>
      <c r="AP94" s="68" t="s">
        <v>1012</v>
      </c>
      <c r="AQ94" s="68" t="s">
        <v>1013</v>
      </c>
      <c r="AR94" s="68" t="s">
        <v>1014</v>
      </c>
      <c r="AS94" s="68" t="s">
        <v>231</v>
      </c>
      <c r="AT94" s="68" t="s">
        <v>1014</v>
      </c>
      <c r="AU94" s="68" t="s">
        <v>1015</v>
      </c>
      <c r="AV94" s="68" t="s">
        <v>272</v>
      </c>
      <c r="AW94" s="68" t="s">
        <v>273</v>
      </c>
      <c r="AX94" s="68" t="s">
        <v>274</v>
      </c>
      <c r="AY94" s="68" t="s">
        <v>148</v>
      </c>
      <c r="AZ94" s="68" t="s">
        <v>139</v>
      </c>
      <c r="BA94" s="68" t="s">
        <v>154</v>
      </c>
      <c r="BB94" s="68" t="s">
        <v>275</v>
      </c>
      <c r="BC94" s="68" t="s">
        <v>156</v>
      </c>
      <c r="BD94" s="68" t="s">
        <v>157</v>
      </c>
      <c r="BE94" s="68" t="s">
        <v>484</v>
      </c>
      <c r="BF94" s="68">
        <v>44973.118611111109</v>
      </c>
      <c r="BG94" s="68">
        <v>0</v>
      </c>
      <c r="BH94" s="68" t="s">
        <v>170</v>
      </c>
      <c r="BI94" s="68" t="s">
        <v>143</v>
      </c>
      <c r="BJ94" s="68" t="s">
        <v>143</v>
      </c>
      <c r="BK94" s="68" t="s">
        <v>136</v>
      </c>
      <c r="BL94" s="68" t="s">
        <v>143</v>
      </c>
      <c r="BM94" s="68" t="s">
        <v>200</v>
      </c>
      <c r="BN94" s="68" t="s">
        <v>200</v>
      </c>
      <c r="BO94" s="68" t="s">
        <v>143</v>
      </c>
      <c r="BP94" s="68" t="s">
        <v>143</v>
      </c>
      <c r="BQ94" s="68" t="s">
        <v>1016</v>
      </c>
      <c r="BR94" s="68">
        <v>250</v>
      </c>
      <c r="BS94" s="68" t="s">
        <v>162</v>
      </c>
      <c r="BT94" s="68">
        <v>150</v>
      </c>
      <c r="BU94" s="68">
        <v>150</v>
      </c>
      <c r="BV94" s="68" t="s">
        <v>135</v>
      </c>
      <c r="BW94" s="68" t="s">
        <v>135</v>
      </c>
      <c r="BX94" s="68" t="s">
        <v>135</v>
      </c>
      <c r="BY94" s="68" t="s">
        <v>148</v>
      </c>
      <c r="BZ94" s="68" t="s">
        <v>1017</v>
      </c>
      <c r="CA94" s="68" t="s">
        <v>174</v>
      </c>
      <c r="CB94" s="68" t="s">
        <v>143</v>
      </c>
      <c r="CC94" s="68" t="s">
        <v>143</v>
      </c>
      <c r="CD94" s="68" t="s">
        <v>143</v>
      </c>
      <c r="CE94" s="68" t="s">
        <v>143</v>
      </c>
      <c r="CF94" s="68">
        <v>1</v>
      </c>
      <c r="CJ94" s="68">
        <v>0</v>
      </c>
    </row>
    <row r="95" spans="1:111" s="68" customFormat="1" ht="12.75" x14ac:dyDescent="0.2">
      <c r="A95" s="67">
        <v>44958</v>
      </c>
      <c r="B95" s="68" t="s">
        <v>26</v>
      </c>
      <c r="C95" s="68">
        <v>49633</v>
      </c>
      <c r="D95" s="68" t="s">
        <v>278</v>
      </c>
      <c r="E95" s="68" t="s">
        <v>373</v>
      </c>
      <c r="F95" s="69">
        <v>44974</v>
      </c>
      <c r="G95" s="68" t="s">
        <v>257</v>
      </c>
      <c r="H95" s="68" t="s">
        <v>166</v>
      </c>
      <c r="I95" s="70">
        <v>150</v>
      </c>
      <c r="J95" s="70">
        <v>150</v>
      </c>
      <c r="K95" s="71">
        <f t="shared" si="1"/>
        <v>3.6715317481144131E-4</v>
      </c>
      <c r="L95" s="68" t="s">
        <v>280</v>
      </c>
      <c r="M95" s="68" t="s">
        <v>129</v>
      </c>
      <c r="N95" s="68" t="s">
        <v>259</v>
      </c>
      <c r="O95" s="68" t="s">
        <v>1018</v>
      </c>
      <c r="P95" s="68" t="s">
        <v>1019</v>
      </c>
      <c r="Q95" s="68" t="s">
        <v>170</v>
      </c>
      <c r="R95" s="68" t="s">
        <v>1020</v>
      </c>
      <c r="S95" s="68" t="s">
        <v>1021</v>
      </c>
      <c r="T95" s="68" t="s">
        <v>135</v>
      </c>
      <c r="U95" s="68" t="s">
        <v>135</v>
      </c>
      <c r="V95" s="68" t="s">
        <v>136</v>
      </c>
      <c r="W95" s="68" t="s">
        <v>137</v>
      </c>
      <c r="X95" s="68" t="s">
        <v>379</v>
      </c>
      <c r="Y95" s="68">
        <v>44973.171253819448</v>
      </c>
      <c r="Z95" s="68">
        <v>44973.168919791664</v>
      </c>
      <c r="AA95" s="68" t="s">
        <v>139</v>
      </c>
      <c r="AB95" s="68" t="s">
        <v>140</v>
      </c>
      <c r="AC95" s="68">
        <v>0</v>
      </c>
      <c r="AE95" s="68">
        <v>0</v>
      </c>
      <c r="AF95" s="68">
        <v>44973</v>
      </c>
      <c r="AG95" s="68">
        <v>10010</v>
      </c>
      <c r="AH95" s="68" t="s">
        <v>265</v>
      </c>
      <c r="AK95" s="68" t="s">
        <v>142</v>
      </c>
      <c r="AL95" s="68" t="s">
        <v>143</v>
      </c>
      <c r="AM95" s="68">
        <v>150</v>
      </c>
      <c r="AN95" s="68" t="s">
        <v>143</v>
      </c>
      <c r="AO95" s="68" t="s">
        <v>1022</v>
      </c>
      <c r="AP95" s="68" t="s">
        <v>381</v>
      </c>
      <c r="AQ95" s="68" t="s">
        <v>1023</v>
      </c>
      <c r="AR95" s="68" t="s">
        <v>353</v>
      </c>
      <c r="AS95" s="68" t="s">
        <v>231</v>
      </c>
      <c r="AT95" s="68" t="s">
        <v>354</v>
      </c>
      <c r="AU95" s="68" t="s">
        <v>1024</v>
      </c>
      <c r="AV95" s="68" t="s">
        <v>272</v>
      </c>
      <c r="AW95" s="68" t="s">
        <v>273</v>
      </c>
      <c r="AX95" s="68" t="s">
        <v>274</v>
      </c>
      <c r="AY95" s="68" t="s">
        <v>148</v>
      </c>
      <c r="AZ95" s="68" t="s">
        <v>139</v>
      </c>
      <c r="BA95" s="68" t="s">
        <v>154</v>
      </c>
      <c r="BB95" s="68" t="s">
        <v>275</v>
      </c>
      <c r="BC95" s="68" t="s">
        <v>156</v>
      </c>
      <c r="BD95" s="68" t="s">
        <v>157</v>
      </c>
      <c r="BE95" s="68" t="s">
        <v>484</v>
      </c>
      <c r="BF95" s="68">
        <v>44974.058159722219</v>
      </c>
      <c r="BG95" s="68">
        <v>0</v>
      </c>
      <c r="BH95" s="68" t="s">
        <v>170</v>
      </c>
      <c r="BI95" s="68" t="s">
        <v>143</v>
      </c>
      <c r="BJ95" s="68" t="s">
        <v>143</v>
      </c>
      <c r="BK95" s="68" t="s">
        <v>136</v>
      </c>
      <c r="BL95" s="68" t="s">
        <v>143</v>
      </c>
      <c r="BM95" s="68" t="s">
        <v>200</v>
      </c>
      <c r="BN95" s="68" t="s">
        <v>200</v>
      </c>
      <c r="BO95" s="68" t="s">
        <v>143</v>
      </c>
      <c r="BP95" s="68" t="s">
        <v>143</v>
      </c>
      <c r="BQ95" s="68" t="s">
        <v>1025</v>
      </c>
      <c r="BR95" s="68">
        <v>250</v>
      </c>
      <c r="BS95" s="68" t="s">
        <v>162</v>
      </c>
      <c r="BT95" s="68">
        <v>150</v>
      </c>
      <c r="BU95" s="68">
        <v>150</v>
      </c>
      <c r="BV95" s="68" t="s">
        <v>135</v>
      </c>
      <c r="BW95" s="68" t="s">
        <v>135</v>
      </c>
      <c r="BX95" s="68" t="s">
        <v>135</v>
      </c>
      <c r="BY95" s="68" t="s">
        <v>148</v>
      </c>
      <c r="BZ95" s="68" t="s">
        <v>1026</v>
      </c>
      <c r="CA95" s="68" t="s">
        <v>174</v>
      </c>
      <c r="CB95" s="68" t="s">
        <v>143</v>
      </c>
      <c r="CC95" s="68" t="s">
        <v>143</v>
      </c>
      <c r="CD95" s="68" t="s">
        <v>143</v>
      </c>
      <c r="CE95" s="68" t="s">
        <v>143</v>
      </c>
      <c r="CF95" s="68">
        <v>1</v>
      </c>
      <c r="CJ95" s="68">
        <v>0</v>
      </c>
    </row>
    <row r="96" spans="1:111" s="68" customFormat="1" ht="12.75" x14ac:dyDescent="0.2">
      <c r="A96" s="67">
        <v>44958</v>
      </c>
      <c r="B96" s="68" t="s">
        <v>8</v>
      </c>
      <c r="C96" s="68">
        <v>49706</v>
      </c>
      <c r="D96" s="68" t="s">
        <v>1027</v>
      </c>
      <c r="E96" s="68" t="s">
        <v>164</v>
      </c>
      <c r="F96" s="69">
        <v>44974</v>
      </c>
      <c r="G96" s="68" t="s">
        <v>165</v>
      </c>
      <c r="H96" s="68" t="s">
        <v>166</v>
      </c>
      <c r="I96" s="70">
        <v>1102</v>
      </c>
      <c r="J96" s="70">
        <v>1102</v>
      </c>
      <c r="K96" s="71">
        <f t="shared" si="1"/>
        <v>2.6973519909480556E-3</v>
      </c>
      <c r="L96" s="68" t="s">
        <v>953</v>
      </c>
      <c r="M96" s="68" t="s">
        <v>218</v>
      </c>
      <c r="N96" s="68" t="s">
        <v>960</v>
      </c>
      <c r="O96" s="68" t="s">
        <v>1028</v>
      </c>
      <c r="P96" s="68" t="s">
        <v>1029</v>
      </c>
      <c r="Q96" s="68" t="s">
        <v>170</v>
      </c>
      <c r="R96" s="68" t="s">
        <v>1030</v>
      </c>
      <c r="S96" s="68" t="s">
        <v>398</v>
      </c>
      <c r="T96" s="68" t="s">
        <v>135</v>
      </c>
      <c r="U96" s="68" t="s">
        <v>135</v>
      </c>
      <c r="V96" s="68" t="s">
        <v>506</v>
      </c>
      <c r="W96" s="68" t="s">
        <v>137</v>
      </c>
      <c r="X96" s="68" t="s">
        <v>399</v>
      </c>
      <c r="Y96" s="68">
        <v>44973.349279629627</v>
      </c>
      <c r="Z96" s="68">
        <v>44973.349201851852</v>
      </c>
      <c r="AA96" s="68" t="s">
        <v>139</v>
      </c>
      <c r="AB96" s="68" t="s">
        <v>226</v>
      </c>
      <c r="AC96" s="68">
        <v>0</v>
      </c>
      <c r="AE96" s="68">
        <v>0</v>
      </c>
      <c r="AF96" s="68">
        <v>44985</v>
      </c>
      <c r="AG96" s="68">
        <v>10012</v>
      </c>
      <c r="AH96" s="68" t="s">
        <v>141</v>
      </c>
      <c r="AK96" s="68" t="s">
        <v>207</v>
      </c>
      <c r="AL96" s="68" t="s">
        <v>143</v>
      </c>
      <c r="AM96" s="68">
        <v>1102</v>
      </c>
      <c r="AN96" s="68" t="s">
        <v>143</v>
      </c>
      <c r="AO96" s="68" t="s">
        <v>1031</v>
      </c>
      <c r="AP96" s="68" t="s">
        <v>1032</v>
      </c>
      <c r="AQ96" s="68" t="s">
        <v>1033</v>
      </c>
      <c r="AR96" s="68" t="s">
        <v>250</v>
      </c>
      <c r="AS96" s="68" t="s">
        <v>179</v>
      </c>
      <c r="AT96" s="68" t="s">
        <v>1034</v>
      </c>
      <c r="AU96" s="68" t="s">
        <v>1035</v>
      </c>
      <c r="AV96" s="68" t="s">
        <v>145</v>
      </c>
      <c r="AW96" s="68" t="s">
        <v>146</v>
      </c>
      <c r="AX96" s="68" t="s">
        <v>972</v>
      </c>
      <c r="AY96" s="68" t="s">
        <v>148</v>
      </c>
      <c r="AZ96" s="68" t="s">
        <v>139</v>
      </c>
      <c r="BA96" s="68" t="s">
        <v>149</v>
      </c>
      <c r="BB96" s="68" t="s">
        <v>150</v>
      </c>
      <c r="BC96" s="68" t="s">
        <v>156</v>
      </c>
      <c r="BD96" s="68" t="s">
        <v>157</v>
      </c>
      <c r="BE96" s="68" t="s">
        <v>438</v>
      </c>
      <c r="BF96" s="68">
        <v>44980.14738425926</v>
      </c>
      <c r="BG96" s="68">
        <v>0</v>
      </c>
      <c r="BH96" s="68" t="s">
        <v>143</v>
      </c>
      <c r="BI96" s="68" t="s">
        <v>143</v>
      </c>
      <c r="BJ96" s="68" t="s">
        <v>143</v>
      </c>
      <c r="BK96" s="68" t="s">
        <v>506</v>
      </c>
      <c r="BL96" s="68" t="s">
        <v>143</v>
      </c>
      <c r="BM96" s="68" t="s">
        <v>160</v>
      </c>
      <c r="BN96" s="68" t="s">
        <v>143</v>
      </c>
      <c r="BO96" s="68" t="s">
        <v>164</v>
      </c>
      <c r="BP96" s="68" t="s">
        <v>143</v>
      </c>
      <c r="BQ96" s="68" t="s">
        <v>1036</v>
      </c>
      <c r="BR96" s="68">
        <v>5000</v>
      </c>
      <c r="BS96" s="68" t="s">
        <v>525</v>
      </c>
      <c r="BT96" s="68">
        <v>1102</v>
      </c>
      <c r="BU96" s="68">
        <v>1102</v>
      </c>
      <c r="BV96" s="68" t="s">
        <v>135</v>
      </c>
      <c r="BW96" s="68" t="s">
        <v>135</v>
      </c>
      <c r="BX96" s="68" t="s">
        <v>135</v>
      </c>
      <c r="BY96" s="68" t="s">
        <v>148</v>
      </c>
      <c r="BZ96" s="68" t="s">
        <v>143</v>
      </c>
      <c r="CA96" s="68" t="s">
        <v>174</v>
      </c>
      <c r="CB96" s="68" t="s">
        <v>143</v>
      </c>
      <c r="CC96" s="68" t="s">
        <v>143</v>
      </c>
      <c r="CD96" s="68" t="s">
        <v>143</v>
      </c>
      <c r="CE96" s="68" t="s">
        <v>1029</v>
      </c>
      <c r="CF96" s="68">
        <v>1</v>
      </c>
      <c r="CJ96" s="68">
        <v>0</v>
      </c>
    </row>
    <row r="97" spans="1:88" s="68" customFormat="1" ht="12.75" x14ac:dyDescent="0.2">
      <c r="A97" s="67">
        <v>44958</v>
      </c>
      <c r="B97" s="68" t="s">
        <v>24</v>
      </c>
      <c r="C97" s="68">
        <v>50920</v>
      </c>
      <c r="D97" s="68" t="s">
        <v>24</v>
      </c>
      <c r="E97" s="68" t="s">
        <v>685</v>
      </c>
      <c r="F97" s="69">
        <v>44980</v>
      </c>
      <c r="G97" s="68" t="s">
        <v>165</v>
      </c>
      <c r="H97" s="68" t="s">
        <v>166</v>
      </c>
      <c r="I97" s="70">
        <v>65.569999999999993</v>
      </c>
      <c r="J97" s="70">
        <v>65.569999999999993</v>
      </c>
      <c r="K97" s="71">
        <f t="shared" si="1"/>
        <v>1.6049489114924138E-4</v>
      </c>
      <c r="L97" s="68" t="s">
        <v>394</v>
      </c>
      <c r="M97" s="68" t="s">
        <v>129</v>
      </c>
      <c r="N97" s="68" t="s">
        <v>960</v>
      </c>
      <c r="O97" s="68" t="s">
        <v>1037</v>
      </c>
      <c r="P97" s="68" t="s">
        <v>1038</v>
      </c>
      <c r="Q97" s="68" t="s">
        <v>170</v>
      </c>
      <c r="R97" s="68" t="s">
        <v>1039</v>
      </c>
      <c r="S97" s="68" t="s">
        <v>1040</v>
      </c>
      <c r="T97" s="68" t="s">
        <v>1041</v>
      </c>
      <c r="U97" s="68" t="s">
        <v>1042</v>
      </c>
      <c r="V97" s="68" t="s">
        <v>136</v>
      </c>
      <c r="W97" s="68" t="s">
        <v>137</v>
      </c>
      <c r="X97" s="68" t="s">
        <v>349</v>
      </c>
      <c r="Y97" s="68">
        <v>44980.500919444443</v>
      </c>
      <c r="Z97" s="68">
        <v>44980.500868055555</v>
      </c>
      <c r="AA97" s="68" t="s">
        <v>139</v>
      </c>
      <c r="AB97" s="68" t="s">
        <v>140</v>
      </c>
      <c r="AC97" s="68">
        <v>0</v>
      </c>
      <c r="AE97" s="68">
        <v>0</v>
      </c>
      <c r="AF97" s="68">
        <v>44980</v>
      </c>
      <c r="AG97" s="68">
        <v>10012</v>
      </c>
      <c r="AH97" s="68" t="s">
        <v>141</v>
      </c>
      <c r="AK97" s="68" t="s">
        <v>142</v>
      </c>
      <c r="AL97" s="68" t="s">
        <v>1043</v>
      </c>
      <c r="AM97" s="68">
        <v>6557</v>
      </c>
      <c r="AN97" s="68" t="s">
        <v>143</v>
      </c>
      <c r="AO97" s="68" t="s">
        <v>1044</v>
      </c>
      <c r="AP97" s="68" t="s">
        <v>1045</v>
      </c>
      <c r="AQ97" s="68" t="s">
        <v>1046</v>
      </c>
      <c r="AR97" s="68" t="s">
        <v>1047</v>
      </c>
      <c r="AS97" s="68" t="s">
        <v>231</v>
      </c>
      <c r="AT97" s="68" t="s">
        <v>652</v>
      </c>
      <c r="AU97" s="68" t="s">
        <v>1048</v>
      </c>
      <c r="AV97" s="68" t="s">
        <v>145</v>
      </c>
      <c r="AW97" s="68" t="s">
        <v>146</v>
      </c>
      <c r="AX97" s="68" t="s">
        <v>972</v>
      </c>
      <c r="AY97" s="68" t="s">
        <v>148</v>
      </c>
      <c r="AZ97" s="68" t="s">
        <v>139</v>
      </c>
      <c r="BA97" s="68" t="s">
        <v>149</v>
      </c>
      <c r="BB97" s="68" t="s">
        <v>150</v>
      </c>
      <c r="BC97" s="68" t="s">
        <v>156</v>
      </c>
      <c r="BD97" s="68" t="s">
        <v>157</v>
      </c>
      <c r="BE97" s="68" t="s">
        <v>484</v>
      </c>
      <c r="BF97" s="68">
        <v>44981.272465277776</v>
      </c>
      <c r="BG97" s="68">
        <v>0</v>
      </c>
      <c r="BH97" s="68" t="s">
        <v>143</v>
      </c>
      <c r="BI97" s="68" t="s">
        <v>143</v>
      </c>
      <c r="BJ97" s="68" t="s">
        <v>143</v>
      </c>
      <c r="BK97" s="68" t="s">
        <v>136</v>
      </c>
      <c r="BL97" s="68" t="s">
        <v>143</v>
      </c>
      <c r="BM97" s="68" t="s">
        <v>160</v>
      </c>
      <c r="BN97" s="68" t="s">
        <v>143</v>
      </c>
      <c r="BO97" s="68" t="s">
        <v>143</v>
      </c>
      <c r="BP97" s="68" t="s">
        <v>143</v>
      </c>
      <c r="BQ97" s="68" t="s">
        <v>1049</v>
      </c>
      <c r="BR97" s="68">
        <v>250</v>
      </c>
      <c r="BS97" s="68" t="s">
        <v>162</v>
      </c>
      <c r="BT97" s="68">
        <v>6557</v>
      </c>
      <c r="BU97" s="68">
        <v>6557</v>
      </c>
      <c r="BV97" s="68" t="s">
        <v>135</v>
      </c>
      <c r="BW97" s="68" t="s">
        <v>1050</v>
      </c>
      <c r="BX97" s="68" t="s">
        <v>135</v>
      </c>
      <c r="BY97" s="68" t="s">
        <v>148</v>
      </c>
      <c r="BZ97" s="68" t="s">
        <v>143</v>
      </c>
      <c r="CA97" s="68" t="s">
        <v>174</v>
      </c>
      <c r="CB97" s="68" t="s">
        <v>143</v>
      </c>
      <c r="CC97" s="68" t="s">
        <v>143</v>
      </c>
      <c r="CD97" s="68" t="s">
        <v>362</v>
      </c>
      <c r="CE97" s="68" t="s">
        <v>1051</v>
      </c>
      <c r="CF97" s="68">
        <v>1</v>
      </c>
      <c r="CJ97" s="68">
        <v>0</v>
      </c>
    </row>
    <row r="98" spans="1:88" s="68" customFormat="1" ht="12.75" x14ac:dyDescent="0.2">
      <c r="A98" s="67">
        <v>44958</v>
      </c>
      <c r="B98" s="68" t="s">
        <v>8</v>
      </c>
      <c r="C98" s="68">
        <v>50921</v>
      </c>
      <c r="D98" s="68" t="s">
        <v>1006</v>
      </c>
      <c r="E98" s="68" t="s">
        <v>373</v>
      </c>
      <c r="F98" s="69">
        <v>44974</v>
      </c>
      <c r="G98" s="68" t="s">
        <v>257</v>
      </c>
      <c r="H98" s="68" t="s">
        <v>166</v>
      </c>
      <c r="I98" s="70">
        <v>150</v>
      </c>
      <c r="J98" s="70">
        <v>150</v>
      </c>
      <c r="K98" s="71">
        <f t="shared" si="1"/>
        <v>3.6715317481144131E-4</v>
      </c>
      <c r="L98" s="68" t="s">
        <v>374</v>
      </c>
      <c r="M98" s="68" t="s">
        <v>218</v>
      </c>
      <c r="N98" s="68" t="s">
        <v>259</v>
      </c>
      <c r="O98" s="68" t="s">
        <v>1007</v>
      </c>
      <c r="P98" s="68" t="s">
        <v>1008</v>
      </c>
      <c r="Q98" s="68" t="s">
        <v>170</v>
      </c>
      <c r="R98" s="68" t="s">
        <v>1052</v>
      </c>
      <c r="S98" s="68" t="s">
        <v>1010</v>
      </c>
      <c r="T98" s="68" t="s">
        <v>135</v>
      </c>
      <c r="U98" s="68" t="s">
        <v>135</v>
      </c>
      <c r="V98" s="68" t="s">
        <v>136</v>
      </c>
      <c r="W98" s="68" t="s">
        <v>137</v>
      </c>
      <c r="X98" s="68" t="s">
        <v>379</v>
      </c>
      <c r="Y98" s="68">
        <v>44980.505300462966</v>
      </c>
      <c r="Z98" s="68">
        <v>44980.502513310188</v>
      </c>
      <c r="AA98" s="68" t="s">
        <v>139</v>
      </c>
      <c r="AB98" s="68" t="s">
        <v>226</v>
      </c>
      <c r="AC98" s="68">
        <v>0</v>
      </c>
      <c r="AE98" s="68">
        <v>0</v>
      </c>
      <c r="AF98" s="68">
        <v>44973</v>
      </c>
      <c r="AG98" s="68">
        <v>10010</v>
      </c>
      <c r="AH98" s="68" t="s">
        <v>265</v>
      </c>
      <c r="AK98" s="68" t="s">
        <v>207</v>
      </c>
      <c r="AL98" s="68" t="s">
        <v>143</v>
      </c>
      <c r="AM98" s="68">
        <v>150</v>
      </c>
      <c r="AN98" s="68" t="s">
        <v>143</v>
      </c>
      <c r="AO98" s="68" t="s">
        <v>1011</v>
      </c>
      <c r="AP98" s="68" t="s">
        <v>1012</v>
      </c>
      <c r="AQ98" s="68" t="s">
        <v>1013</v>
      </c>
      <c r="AR98" s="68" t="s">
        <v>1014</v>
      </c>
      <c r="AS98" s="68" t="s">
        <v>231</v>
      </c>
      <c r="AT98" s="68" t="s">
        <v>1014</v>
      </c>
      <c r="AU98" s="68" t="s">
        <v>1015</v>
      </c>
      <c r="AV98" s="68" t="s">
        <v>272</v>
      </c>
      <c r="AW98" s="68" t="s">
        <v>273</v>
      </c>
      <c r="AX98" s="68" t="s">
        <v>274</v>
      </c>
      <c r="AY98" s="68" t="s">
        <v>148</v>
      </c>
      <c r="AZ98" s="68" t="s">
        <v>139</v>
      </c>
      <c r="BA98" s="68" t="s">
        <v>154</v>
      </c>
      <c r="BB98" s="68" t="s">
        <v>275</v>
      </c>
      <c r="BC98" s="68" t="s">
        <v>156</v>
      </c>
      <c r="BD98" s="68" t="s">
        <v>157</v>
      </c>
      <c r="BE98" s="68" t="s">
        <v>484</v>
      </c>
      <c r="BF98" s="68">
        <v>44980.519085648149</v>
      </c>
      <c r="BG98" s="68">
        <v>0</v>
      </c>
      <c r="BH98" s="68" t="s">
        <v>170</v>
      </c>
      <c r="BI98" s="68" t="s">
        <v>143</v>
      </c>
      <c r="BJ98" s="68" t="s">
        <v>143</v>
      </c>
      <c r="BK98" s="68" t="s">
        <v>136</v>
      </c>
      <c r="BL98" s="68" t="s">
        <v>143</v>
      </c>
      <c r="BM98" s="68" t="s">
        <v>200</v>
      </c>
      <c r="BN98" s="68" t="s">
        <v>200</v>
      </c>
      <c r="BO98" s="68" t="s">
        <v>143</v>
      </c>
      <c r="BP98" s="68" t="s">
        <v>143</v>
      </c>
      <c r="BQ98" s="68" t="s">
        <v>464</v>
      </c>
      <c r="BR98" s="68">
        <v>250</v>
      </c>
      <c r="BS98" s="68" t="s">
        <v>162</v>
      </c>
      <c r="BT98" s="68">
        <v>150</v>
      </c>
      <c r="BU98" s="68">
        <v>150</v>
      </c>
      <c r="BV98" s="68" t="s">
        <v>135</v>
      </c>
      <c r="BW98" s="68" t="s">
        <v>135</v>
      </c>
      <c r="BX98" s="68" t="s">
        <v>135</v>
      </c>
      <c r="BY98" s="68" t="s">
        <v>148</v>
      </c>
      <c r="BZ98" s="68" t="s">
        <v>1017</v>
      </c>
      <c r="CA98" s="68" t="s">
        <v>174</v>
      </c>
      <c r="CB98" s="68" t="s">
        <v>143</v>
      </c>
      <c r="CC98" s="68" t="s">
        <v>143</v>
      </c>
      <c r="CD98" s="68" t="s">
        <v>143</v>
      </c>
      <c r="CE98" s="68" t="s">
        <v>143</v>
      </c>
      <c r="CF98" s="68">
        <v>1</v>
      </c>
      <c r="CJ98" s="68">
        <v>0</v>
      </c>
    </row>
    <row r="99" spans="1:88" s="68" customFormat="1" ht="12.75" x14ac:dyDescent="0.2">
      <c r="A99" s="67">
        <v>44958</v>
      </c>
      <c r="B99" s="68" t="s">
        <v>7</v>
      </c>
      <c r="C99" s="68">
        <v>50930</v>
      </c>
      <c r="D99" s="68" t="s">
        <v>163</v>
      </c>
      <c r="E99" s="68" t="s">
        <v>125</v>
      </c>
      <c r="F99" s="69">
        <v>44981</v>
      </c>
      <c r="G99" s="68" t="s">
        <v>257</v>
      </c>
      <c r="H99" s="68" t="s">
        <v>166</v>
      </c>
      <c r="I99" s="70">
        <v>410</v>
      </c>
      <c r="J99" s="70">
        <v>410.71</v>
      </c>
      <c r="K99" s="71">
        <f t="shared" si="1"/>
        <v>1.0035520111512731E-3</v>
      </c>
      <c r="L99" s="68" t="s">
        <v>374</v>
      </c>
      <c r="M99" s="68" t="s">
        <v>129</v>
      </c>
      <c r="N99" s="68" t="s">
        <v>527</v>
      </c>
      <c r="O99" s="68" t="s">
        <v>528</v>
      </c>
      <c r="P99" s="68" t="s">
        <v>1053</v>
      </c>
      <c r="Q99" s="68" t="s">
        <v>530</v>
      </c>
      <c r="R99" s="68" t="s">
        <v>1054</v>
      </c>
      <c r="S99" s="68" t="s">
        <v>978</v>
      </c>
      <c r="T99" s="68" t="s">
        <v>135</v>
      </c>
      <c r="U99" s="68" t="s">
        <v>135</v>
      </c>
      <c r="V99" s="68" t="s">
        <v>136</v>
      </c>
      <c r="W99" s="68" t="s">
        <v>137</v>
      </c>
      <c r="X99" s="68" t="s">
        <v>264</v>
      </c>
      <c r="Y99" s="68">
        <v>44980.055478240742</v>
      </c>
      <c r="Z99" s="68">
        <v>44980.054347916666</v>
      </c>
      <c r="AA99" s="68" t="s">
        <v>139</v>
      </c>
      <c r="AB99" s="68" t="s">
        <v>140</v>
      </c>
      <c r="AC99" s="68">
        <v>0</v>
      </c>
      <c r="AE99" s="68">
        <v>410</v>
      </c>
      <c r="AF99" s="68">
        <v>44980</v>
      </c>
      <c r="AG99" s="68">
        <v>10010</v>
      </c>
      <c r="AH99" s="68" t="s">
        <v>265</v>
      </c>
      <c r="AJ99" s="68">
        <v>410</v>
      </c>
      <c r="AK99" s="68" t="s">
        <v>142</v>
      </c>
      <c r="AL99" s="68" t="s">
        <v>143</v>
      </c>
      <c r="AM99" s="68">
        <v>41071</v>
      </c>
      <c r="AN99" s="68" t="s">
        <v>174</v>
      </c>
      <c r="AO99" s="68" t="s">
        <v>533</v>
      </c>
      <c r="AP99" s="68" t="s">
        <v>534</v>
      </c>
      <c r="AQ99" s="68" t="s">
        <v>309</v>
      </c>
      <c r="AR99" s="68" t="s">
        <v>148</v>
      </c>
      <c r="AS99" s="68" t="s">
        <v>139</v>
      </c>
      <c r="AT99" s="68" t="s">
        <v>508</v>
      </c>
      <c r="AU99" s="68" t="s">
        <v>535</v>
      </c>
      <c r="AV99" s="68" t="s">
        <v>536</v>
      </c>
      <c r="AW99" s="68" t="s">
        <v>273</v>
      </c>
      <c r="AX99" s="68" t="s">
        <v>537</v>
      </c>
      <c r="AY99" s="68" t="s">
        <v>148</v>
      </c>
      <c r="AZ99" s="68" t="s">
        <v>139</v>
      </c>
      <c r="BA99" s="68" t="s">
        <v>154</v>
      </c>
      <c r="BB99" s="68" t="s">
        <v>275</v>
      </c>
      <c r="BC99" s="68" t="s">
        <v>156</v>
      </c>
      <c r="BD99" s="68" t="s">
        <v>157</v>
      </c>
      <c r="BE99" s="68" t="s">
        <v>303</v>
      </c>
      <c r="BF99" s="68">
        <v>44980.154918981483</v>
      </c>
      <c r="BG99" s="68">
        <v>0</v>
      </c>
      <c r="BH99" s="68" t="s">
        <v>530</v>
      </c>
      <c r="BI99" s="68" t="s">
        <v>538</v>
      </c>
      <c r="BJ99" s="68" t="s">
        <v>143</v>
      </c>
      <c r="BK99" s="68" t="s">
        <v>136</v>
      </c>
      <c r="BL99" s="68" t="s">
        <v>143</v>
      </c>
      <c r="BM99" s="68" t="s">
        <v>200</v>
      </c>
      <c r="BN99" s="68" t="s">
        <v>200</v>
      </c>
      <c r="BO99" s="68" t="s">
        <v>143</v>
      </c>
      <c r="BP99" s="68" t="s">
        <v>143</v>
      </c>
      <c r="BQ99" s="68" t="s">
        <v>1055</v>
      </c>
      <c r="BR99" s="68">
        <v>500</v>
      </c>
      <c r="BS99" s="68" t="s">
        <v>241</v>
      </c>
      <c r="BT99" s="68">
        <v>410</v>
      </c>
      <c r="BU99" s="68">
        <v>410</v>
      </c>
      <c r="BV99" s="68" t="s">
        <v>135</v>
      </c>
      <c r="BW99" s="68" t="s">
        <v>135</v>
      </c>
      <c r="BX99" s="68" t="s">
        <v>135</v>
      </c>
      <c r="BY99" s="68" t="s">
        <v>148</v>
      </c>
      <c r="BZ99" s="68" t="s">
        <v>143</v>
      </c>
      <c r="CA99" s="68" t="s">
        <v>174</v>
      </c>
      <c r="CB99" s="68" t="s">
        <v>143</v>
      </c>
      <c r="CC99" s="68" t="s">
        <v>143</v>
      </c>
      <c r="CD99" s="68" t="s">
        <v>143</v>
      </c>
      <c r="CE99" s="68" t="s">
        <v>143</v>
      </c>
      <c r="CF99" s="68">
        <v>1</v>
      </c>
      <c r="CG99" s="68">
        <v>1</v>
      </c>
      <c r="CJ99" s="68">
        <v>0</v>
      </c>
    </row>
    <row r="100" spans="1:88" s="68" customFormat="1" ht="12.75" x14ac:dyDescent="0.2">
      <c r="A100" s="67">
        <v>44958</v>
      </c>
      <c r="B100" s="68" t="s">
        <v>11</v>
      </c>
      <c r="C100" s="68">
        <v>50945</v>
      </c>
      <c r="D100" s="68" t="s">
        <v>256</v>
      </c>
      <c r="E100" s="68" t="s">
        <v>164</v>
      </c>
      <c r="F100" s="69">
        <v>44980</v>
      </c>
      <c r="G100" s="68" t="s">
        <v>165</v>
      </c>
      <c r="H100" s="68" t="s">
        <v>166</v>
      </c>
      <c r="I100" s="70">
        <v>137.27000000000001</v>
      </c>
      <c r="J100" s="70">
        <v>137.27000000000001</v>
      </c>
      <c r="K100" s="71">
        <f t="shared" si="1"/>
        <v>3.3599410870911034E-4</v>
      </c>
      <c r="L100" s="68" t="s">
        <v>258</v>
      </c>
      <c r="M100" s="68" t="s">
        <v>129</v>
      </c>
      <c r="N100" s="68" t="s">
        <v>1056</v>
      </c>
      <c r="O100" s="68" t="s">
        <v>1057</v>
      </c>
      <c r="P100" s="68" t="s">
        <v>256</v>
      </c>
      <c r="Q100" s="68" t="s">
        <v>132</v>
      </c>
      <c r="R100" s="68" t="s">
        <v>1058</v>
      </c>
      <c r="S100" s="68" t="s">
        <v>1059</v>
      </c>
      <c r="T100" s="68" t="s">
        <v>135</v>
      </c>
      <c r="U100" s="68" t="s">
        <v>135</v>
      </c>
      <c r="V100" s="68" t="s">
        <v>136</v>
      </c>
      <c r="W100" s="68" t="s">
        <v>137</v>
      </c>
      <c r="X100" s="68" t="s">
        <v>138</v>
      </c>
      <c r="Y100" s="68">
        <v>44980.135155787037</v>
      </c>
      <c r="Z100" s="68">
        <v>44980.134986805555</v>
      </c>
      <c r="AA100" s="68" t="s">
        <v>139</v>
      </c>
      <c r="AB100" s="68" t="s">
        <v>140</v>
      </c>
      <c r="AC100" s="68">
        <v>0</v>
      </c>
      <c r="AE100" s="68">
        <v>0</v>
      </c>
      <c r="AG100" s="68">
        <v>10012</v>
      </c>
      <c r="AH100" s="68" t="s">
        <v>141</v>
      </c>
      <c r="AK100" s="68" t="s">
        <v>142</v>
      </c>
      <c r="AL100" s="68" t="s">
        <v>143</v>
      </c>
      <c r="AM100" s="68">
        <v>700</v>
      </c>
      <c r="AN100" s="68" t="s">
        <v>144</v>
      </c>
      <c r="AO100" s="68" t="s">
        <v>950</v>
      </c>
      <c r="AP100" s="68" t="s">
        <v>950</v>
      </c>
      <c r="AQ100" s="68" t="s">
        <v>309</v>
      </c>
      <c r="AR100" s="68" t="s">
        <v>148</v>
      </c>
      <c r="AS100" s="68" t="s">
        <v>139</v>
      </c>
      <c r="AT100" s="68" t="s">
        <v>950</v>
      </c>
      <c r="AU100" s="68" t="s">
        <v>311</v>
      </c>
      <c r="AV100" s="68" t="s">
        <v>290</v>
      </c>
      <c r="AW100" s="68" t="s">
        <v>146</v>
      </c>
      <c r="AX100" s="68" t="s">
        <v>1060</v>
      </c>
      <c r="AY100" s="68" t="s">
        <v>148</v>
      </c>
      <c r="AZ100" s="68" t="s">
        <v>139</v>
      </c>
      <c r="BA100" s="68" t="s">
        <v>149</v>
      </c>
      <c r="BB100" s="68" t="s">
        <v>150</v>
      </c>
      <c r="BC100" s="68" t="s">
        <v>156</v>
      </c>
      <c r="BD100" s="68" t="s">
        <v>157</v>
      </c>
      <c r="BE100" s="68" t="s">
        <v>484</v>
      </c>
      <c r="BF100" s="68">
        <v>44980.327743055554</v>
      </c>
      <c r="BG100" s="68">
        <v>0</v>
      </c>
      <c r="BH100" s="68" t="s">
        <v>143</v>
      </c>
      <c r="BI100" s="68" t="s">
        <v>143</v>
      </c>
      <c r="BJ100" s="68" t="s">
        <v>143</v>
      </c>
      <c r="BK100" s="68" t="s">
        <v>136</v>
      </c>
      <c r="BL100" s="68" t="s">
        <v>143</v>
      </c>
      <c r="BM100" s="68" t="s">
        <v>160</v>
      </c>
      <c r="BN100" s="68" t="s">
        <v>143</v>
      </c>
      <c r="BO100" s="68" t="s">
        <v>143</v>
      </c>
      <c r="BP100" s="68" t="s">
        <v>143</v>
      </c>
      <c r="BQ100" s="68" t="s">
        <v>1061</v>
      </c>
      <c r="BR100" s="68">
        <v>250</v>
      </c>
      <c r="BS100" s="68" t="s">
        <v>162</v>
      </c>
      <c r="BT100" s="68">
        <v>13727</v>
      </c>
      <c r="BU100" s="68">
        <v>13727</v>
      </c>
      <c r="BV100" s="68" t="s">
        <v>135</v>
      </c>
      <c r="BW100" s="68" t="s">
        <v>135</v>
      </c>
      <c r="BX100" s="68" t="s">
        <v>135</v>
      </c>
      <c r="BY100" s="68" t="s">
        <v>148</v>
      </c>
      <c r="BZ100" s="68" t="s">
        <v>143</v>
      </c>
      <c r="CA100" s="68" t="s">
        <v>144</v>
      </c>
      <c r="CB100" s="68" t="s">
        <v>143</v>
      </c>
      <c r="CC100" s="68" t="s">
        <v>143</v>
      </c>
      <c r="CD100" s="68" t="s">
        <v>143</v>
      </c>
      <c r="CE100" s="68" t="s">
        <v>1062</v>
      </c>
      <c r="CF100" s="68">
        <v>19610535</v>
      </c>
      <c r="CG100" s="68">
        <v>19610535</v>
      </c>
      <c r="CJ100" s="68">
        <v>0</v>
      </c>
    </row>
    <row r="101" spans="1:88" s="68" customFormat="1" ht="12.75" x14ac:dyDescent="0.2">
      <c r="A101" s="67">
        <v>44958</v>
      </c>
      <c r="B101" s="68" t="s">
        <v>16</v>
      </c>
      <c r="C101" s="68">
        <v>50990</v>
      </c>
      <c r="D101" s="68" t="s">
        <v>1063</v>
      </c>
      <c r="E101" s="68" t="s">
        <v>125</v>
      </c>
      <c r="F101" s="69">
        <v>44980</v>
      </c>
      <c r="G101" s="68" t="s">
        <v>126</v>
      </c>
      <c r="H101" s="68" t="s">
        <v>127</v>
      </c>
      <c r="I101" s="70">
        <v>204.76</v>
      </c>
      <c r="J101" s="70">
        <v>204.76</v>
      </c>
      <c r="K101" s="71">
        <f t="shared" si="1"/>
        <v>5.0118856049593814E-4</v>
      </c>
      <c r="L101" s="68" t="s">
        <v>1064</v>
      </c>
      <c r="M101" s="68" t="s">
        <v>129</v>
      </c>
      <c r="N101" s="68" t="s">
        <v>130</v>
      </c>
      <c r="O101" s="68" t="s">
        <v>1065</v>
      </c>
      <c r="P101" s="68" t="s">
        <v>1066</v>
      </c>
      <c r="Q101" s="68" t="s">
        <v>132</v>
      </c>
      <c r="R101" s="68" t="s">
        <v>1067</v>
      </c>
      <c r="S101" s="68" t="s">
        <v>630</v>
      </c>
      <c r="T101" s="68" t="s">
        <v>135</v>
      </c>
      <c r="U101" s="68" t="s">
        <v>135</v>
      </c>
      <c r="V101" s="68" t="s">
        <v>136</v>
      </c>
      <c r="W101" s="68" t="s">
        <v>137</v>
      </c>
      <c r="X101" s="68" t="s">
        <v>138</v>
      </c>
      <c r="Y101" s="68">
        <v>44980.243122800923</v>
      </c>
      <c r="Z101" s="68">
        <v>44980.243057291664</v>
      </c>
      <c r="AA101" s="68" t="s">
        <v>139</v>
      </c>
      <c r="AB101" s="68" t="s">
        <v>140</v>
      </c>
      <c r="AC101" s="68">
        <v>0</v>
      </c>
      <c r="AE101" s="68">
        <v>0</v>
      </c>
      <c r="AG101" s="68">
        <v>10023</v>
      </c>
      <c r="AH101" s="68" t="s">
        <v>141</v>
      </c>
      <c r="AK101" s="68" t="s">
        <v>142</v>
      </c>
      <c r="AL101" s="68" t="s">
        <v>143</v>
      </c>
      <c r="AM101" s="68">
        <v>104415</v>
      </c>
      <c r="AN101" s="68" t="s">
        <v>143</v>
      </c>
      <c r="AO101" s="68" t="s">
        <v>631</v>
      </c>
      <c r="AP101" s="68" t="s">
        <v>632</v>
      </c>
      <c r="AQ101" s="68" t="s">
        <v>1068</v>
      </c>
      <c r="AR101" s="68" t="s">
        <v>148</v>
      </c>
      <c r="AS101" s="68" t="s">
        <v>139</v>
      </c>
      <c r="AT101" s="68" t="s">
        <v>149</v>
      </c>
      <c r="AU101" s="68" t="s">
        <v>634</v>
      </c>
      <c r="AV101" s="68" t="s">
        <v>151</v>
      </c>
      <c r="AW101" s="68" t="s">
        <v>152</v>
      </c>
      <c r="AX101" s="68" t="s">
        <v>153</v>
      </c>
      <c r="AY101" s="68" t="s">
        <v>148</v>
      </c>
      <c r="AZ101" s="68" t="s">
        <v>139</v>
      </c>
      <c r="BA101" s="68" t="s">
        <v>154</v>
      </c>
      <c r="BB101" s="68" t="s">
        <v>155</v>
      </c>
      <c r="BC101" s="68" t="s">
        <v>156</v>
      </c>
      <c r="BD101" s="68" t="s">
        <v>157</v>
      </c>
      <c r="BE101" s="68" t="s">
        <v>484</v>
      </c>
      <c r="BF101" s="68">
        <v>44981.502256944441</v>
      </c>
      <c r="BG101" s="68">
        <v>0</v>
      </c>
      <c r="BH101" s="68" t="s">
        <v>132</v>
      </c>
      <c r="BI101" s="68" t="s">
        <v>143</v>
      </c>
      <c r="BJ101" s="68" t="s">
        <v>143</v>
      </c>
      <c r="BK101" s="68" t="s">
        <v>136</v>
      </c>
      <c r="BL101" s="68" t="s">
        <v>143</v>
      </c>
      <c r="BM101" s="68" t="s">
        <v>160</v>
      </c>
      <c r="BN101" s="68" t="s">
        <v>160</v>
      </c>
      <c r="BO101" s="68" t="s">
        <v>143</v>
      </c>
      <c r="BP101" s="68" t="s">
        <v>143</v>
      </c>
      <c r="BQ101" s="68" t="s">
        <v>1069</v>
      </c>
      <c r="BR101" s="68">
        <v>250</v>
      </c>
      <c r="BS101" s="68" t="s">
        <v>162</v>
      </c>
      <c r="BT101" s="68">
        <v>20476</v>
      </c>
      <c r="BU101" s="68">
        <v>20476</v>
      </c>
      <c r="BV101" s="68" t="s">
        <v>135</v>
      </c>
      <c r="BW101" s="68" t="s">
        <v>135</v>
      </c>
      <c r="BX101" s="68" t="s">
        <v>135</v>
      </c>
      <c r="BY101" s="68" t="s">
        <v>148</v>
      </c>
      <c r="BZ101" s="68" t="s">
        <v>143</v>
      </c>
      <c r="CA101" s="68" t="s">
        <v>144</v>
      </c>
      <c r="CB101" s="68" t="s">
        <v>143</v>
      </c>
      <c r="CC101" s="68" t="s">
        <v>143</v>
      </c>
      <c r="CD101" s="68" t="s">
        <v>143</v>
      </c>
      <c r="CE101" s="68" t="s">
        <v>1066</v>
      </c>
      <c r="CF101" s="68">
        <v>19610535</v>
      </c>
      <c r="CJ101" s="68">
        <v>0</v>
      </c>
    </row>
    <row r="102" spans="1:88" s="68" customFormat="1" ht="12.75" x14ac:dyDescent="0.2">
      <c r="A102" s="67">
        <v>44958</v>
      </c>
      <c r="B102" s="68" t="s">
        <v>11</v>
      </c>
      <c r="C102" s="68">
        <v>51017</v>
      </c>
      <c r="D102" s="68" t="s">
        <v>256</v>
      </c>
      <c r="E102" s="68" t="s">
        <v>164</v>
      </c>
      <c r="F102" s="69">
        <v>44984</v>
      </c>
      <c r="G102" s="68" t="s">
        <v>165</v>
      </c>
      <c r="H102" s="68" t="s">
        <v>166</v>
      </c>
      <c r="I102" s="70">
        <v>116</v>
      </c>
      <c r="J102" s="70">
        <v>116</v>
      </c>
      <c r="K102" s="71">
        <f t="shared" si="1"/>
        <v>2.8393178852084797E-4</v>
      </c>
      <c r="L102" s="68" t="s">
        <v>258</v>
      </c>
      <c r="M102" s="68" t="s">
        <v>129</v>
      </c>
      <c r="N102" s="68" t="s">
        <v>1070</v>
      </c>
      <c r="O102" s="68" t="s">
        <v>1071</v>
      </c>
      <c r="P102" s="68" t="s">
        <v>1072</v>
      </c>
      <c r="Q102" s="68" t="s">
        <v>170</v>
      </c>
      <c r="R102" s="68" t="s">
        <v>1073</v>
      </c>
      <c r="S102" s="68" t="s">
        <v>1074</v>
      </c>
      <c r="T102" s="68" t="s">
        <v>135</v>
      </c>
      <c r="U102" s="68" t="s">
        <v>135</v>
      </c>
      <c r="V102" s="68" t="s">
        <v>136</v>
      </c>
      <c r="W102" s="68" t="s">
        <v>137</v>
      </c>
      <c r="X102" s="68" t="s">
        <v>173</v>
      </c>
      <c r="Y102" s="68">
        <v>44980.251326620368</v>
      </c>
      <c r="Z102" s="68">
        <v>44980.250670486108</v>
      </c>
      <c r="AA102" s="68" t="s">
        <v>139</v>
      </c>
      <c r="AB102" s="68" t="s">
        <v>140</v>
      </c>
      <c r="AC102" s="68">
        <v>0</v>
      </c>
      <c r="AE102" s="68">
        <v>0</v>
      </c>
      <c r="AG102" s="68">
        <v>10012</v>
      </c>
      <c r="AH102" s="68" t="s">
        <v>141</v>
      </c>
      <c r="AK102" s="68" t="s">
        <v>142</v>
      </c>
      <c r="AL102" s="68" t="s">
        <v>143</v>
      </c>
      <c r="AM102" s="68">
        <v>116</v>
      </c>
      <c r="AN102" s="68" t="s">
        <v>143</v>
      </c>
      <c r="AO102" s="68" t="s">
        <v>1075</v>
      </c>
      <c r="AP102" s="68" t="s">
        <v>1076</v>
      </c>
      <c r="AQ102" s="68" t="s">
        <v>309</v>
      </c>
      <c r="AR102" s="68" t="s">
        <v>148</v>
      </c>
      <c r="AS102" s="68" t="s">
        <v>139</v>
      </c>
      <c r="AT102" s="68" t="s">
        <v>1077</v>
      </c>
      <c r="AU102" s="68" t="s">
        <v>1078</v>
      </c>
      <c r="AV102" s="68" t="s">
        <v>1079</v>
      </c>
      <c r="AW102" s="68" t="s">
        <v>1080</v>
      </c>
      <c r="AX102" s="68" t="s">
        <v>1081</v>
      </c>
      <c r="AY102" s="68" t="s">
        <v>148</v>
      </c>
      <c r="AZ102" s="68" t="s">
        <v>139</v>
      </c>
      <c r="BA102" s="68" t="s">
        <v>148</v>
      </c>
      <c r="BB102" s="68" t="s">
        <v>150</v>
      </c>
      <c r="BC102" s="68" t="s">
        <v>156</v>
      </c>
      <c r="BD102" s="68" t="s">
        <v>157</v>
      </c>
      <c r="BE102" s="68" t="s">
        <v>484</v>
      </c>
      <c r="BF102" s="68">
        <v>44981.503553240742</v>
      </c>
      <c r="BG102" s="68">
        <v>0</v>
      </c>
      <c r="BH102" s="68" t="s">
        <v>143</v>
      </c>
      <c r="BI102" s="68" t="s">
        <v>143</v>
      </c>
      <c r="BJ102" s="68" t="s">
        <v>143</v>
      </c>
      <c r="BK102" s="68" t="s">
        <v>136</v>
      </c>
      <c r="BL102" s="68" t="s">
        <v>143</v>
      </c>
      <c r="BM102" s="68" t="s">
        <v>160</v>
      </c>
      <c r="BN102" s="68" t="s">
        <v>143</v>
      </c>
      <c r="BO102" s="68" t="s">
        <v>143</v>
      </c>
      <c r="BP102" s="68" t="s">
        <v>143</v>
      </c>
      <c r="BQ102" s="68" t="s">
        <v>1082</v>
      </c>
      <c r="BR102" s="68">
        <v>250</v>
      </c>
      <c r="BS102" s="68" t="s">
        <v>162</v>
      </c>
      <c r="BT102" s="68">
        <v>116</v>
      </c>
      <c r="BU102" s="68">
        <v>116</v>
      </c>
      <c r="BV102" s="68" t="s">
        <v>135</v>
      </c>
      <c r="BW102" s="68" t="s">
        <v>135</v>
      </c>
      <c r="BX102" s="68" t="s">
        <v>135</v>
      </c>
      <c r="BY102" s="68" t="s">
        <v>148</v>
      </c>
      <c r="BZ102" s="68" t="s">
        <v>143</v>
      </c>
      <c r="CA102" s="68" t="s">
        <v>174</v>
      </c>
      <c r="CB102" s="68" t="s">
        <v>143</v>
      </c>
      <c r="CC102" s="68" t="s">
        <v>143</v>
      </c>
      <c r="CD102" s="68" t="s">
        <v>143</v>
      </c>
      <c r="CE102" s="68" t="s">
        <v>143</v>
      </c>
      <c r="CF102" s="68">
        <v>1</v>
      </c>
      <c r="CJ102" s="68">
        <v>0</v>
      </c>
    </row>
    <row r="103" spans="1:88" s="68" customFormat="1" ht="12.75" x14ac:dyDescent="0.2">
      <c r="A103" s="67">
        <v>44958</v>
      </c>
      <c r="B103" s="68" t="s">
        <v>18</v>
      </c>
      <c r="C103" s="68">
        <v>51023</v>
      </c>
      <c r="D103" s="68" t="s">
        <v>1083</v>
      </c>
      <c r="E103" s="68" t="s">
        <v>341</v>
      </c>
      <c r="F103" s="69">
        <v>44984</v>
      </c>
      <c r="G103" s="68" t="s">
        <v>165</v>
      </c>
      <c r="H103" s="68" t="s">
        <v>166</v>
      </c>
      <c r="I103" s="70">
        <v>90</v>
      </c>
      <c r="J103" s="70">
        <v>90</v>
      </c>
      <c r="K103" s="71">
        <f t="shared" si="1"/>
        <v>2.202919048868648E-4</v>
      </c>
      <c r="L103" s="68" t="s">
        <v>519</v>
      </c>
      <c r="M103" s="68" t="s">
        <v>129</v>
      </c>
      <c r="N103" s="68" t="s">
        <v>960</v>
      </c>
      <c r="O103" s="68" t="s">
        <v>1084</v>
      </c>
      <c r="P103" s="68" t="s">
        <v>1085</v>
      </c>
      <c r="Q103" s="68" t="s">
        <v>170</v>
      </c>
      <c r="R103" s="68" t="s">
        <v>1086</v>
      </c>
      <c r="S103" s="68" t="s">
        <v>1087</v>
      </c>
      <c r="T103" s="68" t="s">
        <v>135</v>
      </c>
      <c r="U103" s="68" t="s">
        <v>135</v>
      </c>
      <c r="V103" s="68" t="s">
        <v>136</v>
      </c>
      <c r="W103" s="68" t="s">
        <v>137</v>
      </c>
      <c r="X103" s="68" t="s">
        <v>957</v>
      </c>
      <c r="Y103" s="68">
        <v>44980.259128703707</v>
      </c>
      <c r="Z103" s="68">
        <v>44980.258264930555</v>
      </c>
      <c r="AA103" s="68" t="s">
        <v>139</v>
      </c>
      <c r="AB103" s="68" t="s">
        <v>140</v>
      </c>
      <c r="AC103" s="68">
        <v>0</v>
      </c>
      <c r="AE103" s="68">
        <v>0</v>
      </c>
      <c r="AF103" s="68">
        <v>44991</v>
      </c>
      <c r="AG103" s="68">
        <v>10012</v>
      </c>
      <c r="AH103" s="68" t="s">
        <v>141</v>
      </c>
      <c r="AK103" s="68" t="s">
        <v>142</v>
      </c>
      <c r="AL103" s="68" t="s">
        <v>143</v>
      </c>
      <c r="AM103" s="68">
        <v>90</v>
      </c>
      <c r="AN103" s="68" t="s">
        <v>143</v>
      </c>
      <c r="AO103" s="68" t="s">
        <v>1088</v>
      </c>
      <c r="AP103" s="68" t="s">
        <v>1089</v>
      </c>
      <c r="AQ103" s="68" t="s">
        <v>1090</v>
      </c>
      <c r="AR103" s="68" t="s">
        <v>353</v>
      </c>
      <c r="AS103" s="68" t="s">
        <v>231</v>
      </c>
      <c r="AT103" s="68" t="s">
        <v>1091</v>
      </c>
      <c r="AU103" s="68" t="s">
        <v>1092</v>
      </c>
      <c r="AV103" s="68" t="s">
        <v>145</v>
      </c>
      <c r="AW103" s="68" t="s">
        <v>146</v>
      </c>
      <c r="AX103" s="68" t="s">
        <v>972</v>
      </c>
      <c r="AY103" s="68" t="s">
        <v>148</v>
      </c>
      <c r="AZ103" s="68" t="s">
        <v>139</v>
      </c>
      <c r="BA103" s="68" t="s">
        <v>149</v>
      </c>
      <c r="BB103" s="68" t="s">
        <v>150</v>
      </c>
      <c r="BC103" s="68" t="s">
        <v>156</v>
      </c>
      <c r="BD103" s="68" t="s">
        <v>157</v>
      </c>
      <c r="BE103" s="68" t="s">
        <v>484</v>
      </c>
      <c r="BF103" s="68">
        <v>44981.514652777776</v>
      </c>
      <c r="BG103" s="68">
        <v>0</v>
      </c>
      <c r="BH103" s="68" t="s">
        <v>143</v>
      </c>
      <c r="BI103" s="68" t="s">
        <v>143</v>
      </c>
      <c r="BJ103" s="68" t="s">
        <v>143</v>
      </c>
      <c r="BK103" s="68" t="s">
        <v>136</v>
      </c>
      <c r="BL103" s="68" t="s">
        <v>143</v>
      </c>
      <c r="BM103" s="68" t="s">
        <v>160</v>
      </c>
      <c r="BN103" s="68" t="s">
        <v>143</v>
      </c>
      <c r="BO103" s="68" t="s">
        <v>143</v>
      </c>
      <c r="BP103" s="68" t="s">
        <v>143</v>
      </c>
      <c r="BQ103" s="68" t="s">
        <v>1093</v>
      </c>
      <c r="BR103" s="68">
        <v>250</v>
      </c>
      <c r="BS103" s="68" t="s">
        <v>162</v>
      </c>
      <c r="BT103" s="68">
        <v>90</v>
      </c>
      <c r="BU103" s="68">
        <v>90</v>
      </c>
      <c r="BV103" s="68" t="s">
        <v>135</v>
      </c>
      <c r="BW103" s="68" t="s">
        <v>135</v>
      </c>
      <c r="BX103" s="68" t="s">
        <v>135</v>
      </c>
      <c r="BY103" s="68" t="s">
        <v>148</v>
      </c>
      <c r="BZ103" s="68" t="s">
        <v>1094</v>
      </c>
      <c r="CA103" s="68" t="s">
        <v>174</v>
      </c>
      <c r="CB103" s="68" t="s">
        <v>143</v>
      </c>
      <c r="CC103" s="68" t="s">
        <v>143</v>
      </c>
      <c r="CD103" s="68" t="s">
        <v>143</v>
      </c>
      <c r="CE103" s="68" t="s">
        <v>143</v>
      </c>
      <c r="CF103" s="68">
        <v>1</v>
      </c>
      <c r="CJ103" s="68">
        <v>0</v>
      </c>
    </row>
    <row r="104" spans="1:88" s="68" customFormat="1" ht="12.75" x14ac:dyDescent="0.2">
      <c r="A104" s="67">
        <v>44958</v>
      </c>
      <c r="B104" s="68" t="s">
        <v>14</v>
      </c>
      <c r="C104" s="68">
        <v>51161</v>
      </c>
      <c r="D104" s="68" t="s">
        <v>315</v>
      </c>
      <c r="E104" s="68" t="s">
        <v>685</v>
      </c>
      <c r="F104" s="69">
        <v>44981</v>
      </c>
      <c r="G104" s="68" t="s">
        <v>165</v>
      </c>
      <c r="H104" s="68" t="s">
        <v>166</v>
      </c>
      <c r="I104" s="70">
        <v>990.33</v>
      </c>
      <c r="J104" s="70">
        <v>990.33</v>
      </c>
      <c r="K104" s="71">
        <f t="shared" si="1"/>
        <v>2.4240186907400979E-3</v>
      </c>
      <c r="L104" s="68" t="s">
        <v>342</v>
      </c>
      <c r="M104" s="68" t="s">
        <v>317</v>
      </c>
      <c r="N104" s="68" t="s">
        <v>1056</v>
      </c>
      <c r="O104" s="68" t="s">
        <v>318</v>
      </c>
      <c r="P104" s="68" t="s">
        <v>1095</v>
      </c>
      <c r="Q104" s="68" t="s">
        <v>170</v>
      </c>
      <c r="R104" s="68" t="s">
        <v>1096</v>
      </c>
      <c r="S104" s="68" t="s">
        <v>1097</v>
      </c>
      <c r="T104" s="68" t="s">
        <v>1098</v>
      </c>
      <c r="U104" s="68" t="s">
        <v>1099</v>
      </c>
      <c r="V104" s="68" t="s">
        <v>136</v>
      </c>
      <c r="W104" s="68" t="s">
        <v>137</v>
      </c>
      <c r="X104" s="68" t="s">
        <v>349</v>
      </c>
      <c r="Y104" s="68">
        <v>44981.074004513888</v>
      </c>
      <c r="Z104" s="68">
        <v>44981.072947800923</v>
      </c>
      <c r="AA104" s="68" t="s">
        <v>139</v>
      </c>
      <c r="AB104" s="68" t="s">
        <v>323</v>
      </c>
      <c r="AC104" s="68">
        <v>0</v>
      </c>
      <c r="AE104" s="68">
        <v>99033</v>
      </c>
      <c r="AF104" s="68">
        <v>44981</v>
      </c>
      <c r="AG104" s="68">
        <v>10012</v>
      </c>
      <c r="AH104" s="68" t="s">
        <v>141</v>
      </c>
      <c r="AJ104" s="68">
        <v>99033</v>
      </c>
      <c r="AK104" s="68" t="s">
        <v>207</v>
      </c>
      <c r="AL104" s="68" t="s">
        <v>1100</v>
      </c>
      <c r="AM104" s="68">
        <v>99033</v>
      </c>
      <c r="AN104" s="68" t="s">
        <v>174</v>
      </c>
      <c r="AO104" s="68" t="s">
        <v>324</v>
      </c>
      <c r="AP104" s="68" t="s">
        <v>325</v>
      </c>
      <c r="AQ104" s="68" t="s">
        <v>326</v>
      </c>
      <c r="AR104" s="68" t="s">
        <v>178</v>
      </c>
      <c r="AS104" s="68" t="s">
        <v>179</v>
      </c>
      <c r="AT104" s="68" t="s">
        <v>327</v>
      </c>
      <c r="AU104" s="68" t="s">
        <v>328</v>
      </c>
      <c r="AV104" s="68" t="s">
        <v>290</v>
      </c>
      <c r="AW104" s="68" t="s">
        <v>146</v>
      </c>
      <c r="AX104" s="68" t="s">
        <v>1060</v>
      </c>
      <c r="AY104" s="68" t="s">
        <v>148</v>
      </c>
      <c r="AZ104" s="68" t="s">
        <v>139</v>
      </c>
      <c r="BA104" s="68" t="s">
        <v>149</v>
      </c>
      <c r="BB104" s="68" t="s">
        <v>150</v>
      </c>
      <c r="BC104" s="68" t="s">
        <v>156</v>
      </c>
      <c r="BD104" s="68" t="s">
        <v>157</v>
      </c>
      <c r="BE104" s="68" t="s">
        <v>1101</v>
      </c>
      <c r="BF104" s="68">
        <v>44986.428923611114</v>
      </c>
      <c r="BG104" s="68">
        <v>0</v>
      </c>
      <c r="BH104" s="68" t="s">
        <v>170</v>
      </c>
      <c r="BI104" s="68" t="s">
        <v>143</v>
      </c>
      <c r="BJ104" s="68" t="s">
        <v>143</v>
      </c>
      <c r="BK104" s="68" t="s">
        <v>136</v>
      </c>
      <c r="BL104" s="68" t="s">
        <v>143</v>
      </c>
      <c r="BM104" s="68" t="s">
        <v>160</v>
      </c>
      <c r="BN104" s="68" t="s">
        <v>160</v>
      </c>
      <c r="BO104" s="68" t="s">
        <v>685</v>
      </c>
      <c r="BP104" s="68" t="s">
        <v>143</v>
      </c>
      <c r="BQ104" s="68" t="s">
        <v>1102</v>
      </c>
      <c r="BR104" s="68">
        <v>1000</v>
      </c>
      <c r="BS104" s="68" t="s">
        <v>441</v>
      </c>
      <c r="BT104" s="68">
        <v>99033</v>
      </c>
      <c r="BU104" s="68">
        <v>99033</v>
      </c>
      <c r="BV104" s="68" t="s">
        <v>135</v>
      </c>
      <c r="BW104" s="68" t="s">
        <v>1103</v>
      </c>
      <c r="BX104" s="68" t="s">
        <v>135</v>
      </c>
      <c r="BY104" s="68" t="s">
        <v>148</v>
      </c>
      <c r="BZ104" s="68" t="s">
        <v>1104</v>
      </c>
      <c r="CA104" s="68" t="s">
        <v>174</v>
      </c>
      <c r="CB104" s="68" t="s">
        <v>143</v>
      </c>
      <c r="CC104" s="68" t="s">
        <v>143</v>
      </c>
      <c r="CD104" s="68" t="s">
        <v>362</v>
      </c>
      <c r="CE104" s="68" t="s">
        <v>1105</v>
      </c>
      <c r="CF104" s="68">
        <v>1</v>
      </c>
      <c r="CG104" s="68">
        <v>1</v>
      </c>
      <c r="CJ104" s="68">
        <v>0</v>
      </c>
    </row>
    <row r="105" spans="1:88" s="68" customFormat="1" ht="12.75" x14ac:dyDescent="0.2">
      <c r="A105" s="67">
        <v>44958</v>
      </c>
      <c r="B105" s="68" t="s">
        <v>16</v>
      </c>
      <c r="C105" s="68">
        <v>51455</v>
      </c>
      <c r="D105" s="68" t="s">
        <v>1106</v>
      </c>
      <c r="E105" s="68" t="s">
        <v>364</v>
      </c>
      <c r="F105" s="69">
        <v>44985</v>
      </c>
      <c r="G105" s="68" t="s">
        <v>126</v>
      </c>
      <c r="H105" s="68" t="s">
        <v>166</v>
      </c>
      <c r="I105" s="70">
        <v>150</v>
      </c>
      <c r="J105" s="70">
        <v>150</v>
      </c>
      <c r="K105" s="71">
        <f t="shared" si="1"/>
        <v>3.6715317481144131E-4</v>
      </c>
      <c r="L105" s="68" t="s">
        <v>609</v>
      </c>
      <c r="M105" s="68" t="s">
        <v>129</v>
      </c>
      <c r="N105" s="68" t="s">
        <v>1065</v>
      </c>
      <c r="O105" s="68" t="s">
        <v>1107</v>
      </c>
      <c r="P105" s="68" t="s">
        <v>1108</v>
      </c>
      <c r="Q105" s="68" t="s">
        <v>170</v>
      </c>
      <c r="R105" s="68" t="s">
        <v>1109</v>
      </c>
      <c r="S105" s="68" t="s">
        <v>1110</v>
      </c>
      <c r="T105" s="68" t="s">
        <v>135</v>
      </c>
      <c r="U105" s="68" t="s">
        <v>135</v>
      </c>
      <c r="V105" s="68" t="s">
        <v>136</v>
      </c>
      <c r="W105" s="68" t="s">
        <v>137</v>
      </c>
      <c r="X105" s="68" t="s">
        <v>957</v>
      </c>
      <c r="Y105" s="68">
        <v>44984.501677546294</v>
      </c>
      <c r="Z105" s="68">
        <v>44984.501478587961</v>
      </c>
      <c r="AA105" s="68" t="s">
        <v>139</v>
      </c>
      <c r="AB105" s="68" t="s">
        <v>140</v>
      </c>
      <c r="AC105" s="68">
        <v>0</v>
      </c>
      <c r="AE105" s="68">
        <v>0</v>
      </c>
      <c r="AF105" s="68">
        <v>44991</v>
      </c>
      <c r="AG105" s="68">
        <v>10023</v>
      </c>
      <c r="AH105" s="68" t="s">
        <v>141</v>
      </c>
      <c r="AK105" s="68" t="s">
        <v>142</v>
      </c>
      <c r="AL105" s="68" t="s">
        <v>143</v>
      </c>
      <c r="AM105" s="68">
        <v>150</v>
      </c>
      <c r="AN105" s="68" t="s">
        <v>143</v>
      </c>
      <c r="AO105" s="68" t="s">
        <v>1111</v>
      </c>
      <c r="AP105" s="68" t="s">
        <v>1112</v>
      </c>
      <c r="AQ105" s="68" t="s">
        <v>1113</v>
      </c>
      <c r="AR105" s="68" t="s">
        <v>353</v>
      </c>
      <c r="AS105" s="68" t="s">
        <v>231</v>
      </c>
      <c r="AT105" s="68" t="s">
        <v>492</v>
      </c>
      <c r="AU105" s="68" t="s">
        <v>1114</v>
      </c>
      <c r="AV105" s="68" t="s">
        <v>631</v>
      </c>
      <c r="AW105" s="68" t="s">
        <v>632</v>
      </c>
      <c r="AX105" s="68" t="s">
        <v>1068</v>
      </c>
      <c r="AY105" s="68" t="s">
        <v>148</v>
      </c>
      <c r="AZ105" s="68" t="s">
        <v>139</v>
      </c>
      <c r="BA105" s="68" t="s">
        <v>149</v>
      </c>
      <c r="BB105" s="68" t="s">
        <v>634</v>
      </c>
      <c r="BC105" s="68" t="s">
        <v>156</v>
      </c>
      <c r="BD105" s="68" t="s">
        <v>157</v>
      </c>
      <c r="BE105" s="68" t="s">
        <v>484</v>
      </c>
      <c r="BF105" s="68">
        <v>44984.536192129628</v>
      </c>
      <c r="BG105" s="68">
        <v>0</v>
      </c>
      <c r="BH105" s="68" t="s">
        <v>143</v>
      </c>
      <c r="BI105" s="68" t="s">
        <v>143</v>
      </c>
      <c r="BJ105" s="68" t="s">
        <v>143</v>
      </c>
      <c r="BK105" s="68" t="s">
        <v>136</v>
      </c>
      <c r="BL105" s="68" t="s">
        <v>143</v>
      </c>
      <c r="BM105" s="68" t="s">
        <v>160</v>
      </c>
      <c r="BN105" s="68" t="s">
        <v>143</v>
      </c>
      <c r="BO105" s="68" t="s">
        <v>143</v>
      </c>
      <c r="BP105" s="68" t="s">
        <v>143</v>
      </c>
      <c r="BQ105" s="68" t="s">
        <v>1115</v>
      </c>
      <c r="BR105" s="68">
        <v>250</v>
      </c>
      <c r="BS105" s="68" t="s">
        <v>162</v>
      </c>
      <c r="BT105" s="68">
        <v>150</v>
      </c>
      <c r="BU105" s="68">
        <v>150</v>
      </c>
      <c r="BV105" s="68" t="s">
        <v>135</v>
      </c>
      <c r="BW105" s="68" t="s">
        <v>135</v>
      </c>
      <c r="BX105" s="68" t="s">
        <v>135</v>
      </c>
      <c r="BY105" s="68" t="s">
        <v>148</v>
      </c>
      <c r="BZ105" s="68" t="s">
        <v>1116</v>
      </c>
      <c r="CA105" s="68" t="s">
        <v>174</v>
      </c>
      <c r="CB105" s="68" t="s">
        <v>143</v>
      </c>
      <c r="CC105" s="68" t="s">
        <v>143</v>
      </c>
      <c r="CD105" s="68" t="s">
        <v>143</v>
      </c>
      <c r="CE105" s="68" t="s">
        <v>143</v>
      </c>
      <c r="CF105" s="68">
        <v>1</v>
      </c>
      <c r="CJ105" s="68">
        <v>0</v>
      </c>
    </row>
    <row r="106" spans="1:88" s="68" customFormat="1" ht="12.75" x14ac:dyDescent="0.2">
      <c r="A106" s="67">
        <v>44958</v>
      </c>
      <c r="B106" s="68" t="s">
        <v>18</v>
      </c>
      <c r="C106" s="68">
        <v>51457</v>
      </c>
      <c r="D106" s="68" t="s">
        <v>1117</v>
      </c>
      <c r="E106" s="68" t="s">
        <v>164</v>
      </c>
      <c r="F106" s="69">
        <v>44985</v>
      </c>
      <c r="G106" s="68" t="s">
        <v>165</v>
      </c>
      <c r="H106" s="68" t="s">
        <v>166</v>
      </c>
      <c r="I106" s="70">
        <v>438</v>
      </c>
      <c r="J106" s="70">
        <v>438</v>
      </c>
      <c r="K106" s="71">
        <f t="shared" si="1"/>
        <v>1.0720872704494087E-3</v>
      </c>
      <c r="L106" s="68" t="s">
        <v>217</v>
      </c>
      <c r="M106" s="68" t="s">
        <v>218</v>
      </c>
      <c r="N106" s="68" t="s">
        <v>960</v>
      </c>
      <c r="O106" s="68" t="s">
        <v>1118</v>
      </c>
      <c r="P106" s="68" t="s">
        <v>1119</v>
      </c>
      <c r="Q106" s="68" t="s">
        <v>170</v>
      </c>
      <c r="R106" s="68" t="s">
        <v>1120</v>
      </c>
      <c r="S106" s="68" t="s">
        <v>1121</v>
      </c>
      <c r="T106" s="68" t="s">
        <v>135</v>
      </c>
      <c r="U106" s="68" t="s">
        <v>135</v>
      </c>
      <c r="V106" s="68" t="s">
        <v>224</v>
      </c>
      <c r="W106" s="68" t="s">
        <v>137</v>
      </c>
      <c r="X106" s="68" t="s">
        <v>399</v>
      </c>
      <c r="Y106" s="68">
        <v>44984.528994097222</v>
      </c>
      <c r="Z106" s="68">
        <v>44984.528963425924</v>
      </c>
      <c r="AA106" s="68" t="s">
        <v>139</v>
      </c>
      <c r="AB106" s="68" t="s">
        <v>226</v>
      </c>
      <c r="AC106" s="68">
        <v>0</v>
      </c>
      <c r="AE106" s="68">
        <v>0</v>
      </c>
      <c r="AG106" s="68">
        <v>10012</v>
      </c>
      <c r="AH106" s="68" t="s">
        <v>141</v>
      </c>
      <c r="AK106" s="68" t="s">
        <v>207</v>
      </c>
      <c r="AL106" s="68" t="s">
        <v>143</v>
      </c>
      <c r="AM106" s="68">
        <v>438</v>
      </c>
      <c r="AN106" s="68" t="s">
        <v>143</v>
      </c>
      <c r="AO106" s="68" t="s">
        <v>1122</v>
      </c>
      <c r="AP106" s="68" t="s">
        <v>1123</v>
      </c>
      <c r="AQ106" s="68" t="s">
        <v>1124</v>
      </c>
      <c r="AR106" s="68" t="s">
        <v>1014</v>
      </c>
      <c r="AS106" s="68" t="s">
        <v>231</v>
      </c>
      <c r="AT106" s="68" t="s">
        <v>1125</v>
      </c>
      <c r="AU106" s="68" t="s">
        <v>1126</v>
      </c>
      <c r="AV106" s="68" t="s">
        <v>145</v>
      </c>
      <c r="AW106" s="68" t="s">
        <v>146</v>
      </c>
      <c r="AX106" s="68" t="s">
        <v>972</v>
      </c>
      <c r="AY106" s="68" t="s">
        <v>148</v>
      </c>
      <c r="AZ106" s="68" t="s">
        <v>139</v>
      </c>
      <c r="BA106" s="68" t="s">
        <v>149</v>
      </c>
      <c r="BB106" s="68" t="s">
        <v>150</v>
      </c>
      <c r="BC106" s="68" t="s">
        <v>156</v>
      </c>
      <c r="BD106" s="68" t="s">
        <v>157</v>
      </c>
      <c r="BE106" s="68" t="s">
        <v>303</v>
      </c>
      <c r="BF106" s="68">
        <v>44984.537141203706</v>
      </c>
      <c r="BG106" s="68">
        <v>0</v>
      </c>
      <c r="BH106" s="68" t="s">
        <v>143</v>
      </c>
      <c r="BI106" s="68" t="s">
        <v>143</v>
      </c>
      <c r="BJ106" s="68" t="s">
        <v>143</v>
      </c>
      <c r="BK106" s="68" t="s">
        <v>224</v>
      </c>
      <c r="BL106" s="68" t="s">
        <v>143</v>
      </c>
      <c r="BM106" s="68" t="s">
        <v>160</v>
      </c>
      <c r="BN106" s="68" t="s">
        <v>143</v>
      </c>
      <c r="BO106" s="68" t="s">
        <v>143</v>
      </c>
      <c r="BP106" s="68" t="s">
        <v>1118</v>
      </c>
      <c r="BQ106" s="68" t="s">
        <v>680</v>
      </c>
      <c r="BR106" s="68">
        <v>500</v>
      </c>
      <c r="BS106" s="68" t="s">
        <v>241</v>
      </c>
      <c r="BT106" s="68">
        <v>438</v>
      </c>
      <c r="BU106" s="68">
        <v>438</v>
      </c>
      <c r="BV106" s="68" t="s">
        <v>135</v>
      </c>
      <c r="BW106" s="68" t="s">
        <v>135</v>
      </c>
      <c r="BX106" s="68" t="s">
        <v>135</v>
      </c>
      <c r="BY106" s="68" t="s">
        <v>148</v>
      </c>
      <c r="BZ106" s="68" t="s">
        <v>143</v>
      </c>
      <c r="CA106" s="68" t="s">
        <v>174</v>
      </c>
      <c r="CB106" s="68" t="s">
        <v>1127</v>
      </c>
      <c r="CC106" s="68" t="s">
        <v>143</v>
      </c>
      <c r="CD106" s="68" t="s">
        <v>143</v>
      </c>
      <c r="CE106" s="68" t="s">
        <v>1128</v>
      </c>
      <c r="CF106" s="68">
        <v>1</v>
      </c>
      <c r="CJ106" s="68">
        <v>0</v>
      </c>
    </row>
    <row r="107" spans="1:88" s="68" customFormat="1" ht="12.75" x14ac:dyDescent="0.2">
      <c r="A107" s="67">
        <v>44958</v>
      </c>
      <c r="B107" s="68" t="s">
        <v>13</v>
      </c>
      <c r="C107" s="68">
        <v>51460</v>
      </c>
      <c r="D107" s="68" t="s">
        <v>1129</v>
      </c>
      <c r="E107" s="68" t="s">
        <v>125</v>
      </c>
      <c r="F107" s="69">
        <v>44984</v>
      </c>
      <c r="G107" s="68" t="s">
        <v>257</v>
      </c>
      <c r="H107" s="68" t="s">
        <v>166</v>
      </c>
      <c r="I107" s="70">
        <v>117.66</v>
      </c>
      <c r="J107" s="70">
        <v>117.66</v>
      </c>
      <c r="K107" s="71">
        <f t="shared" si="1"/>
        <v>2.8799495032209458E-4</v>
      </c>
      <c r="L107" s="68" t="s">
        <v>609</v>
      </c>
      <c r="M107" s="68" t="s">
        <v>129</v>
      </c>
      <c r="N107" s="68" t="s">
        <v>259</v>
      </c>
      <c r="O107" s="68" t="s">
        <v>1130</v>
      </c>
      <c r="P107" s="68" t="s">
        <v>1131</v>
      </c>
      <c r="Q107" s="68" t="s">
        <v>132</v>
      </c>
      <c r="R107" s="68" t="s">
        <v>143</v>
      </c>
      <c r="S107" s="68" t="s">
        <v>1132</v>
      </c>
      <c r="T107" s="68" t="s">
        <v>135</v>
      </c>
      <c r="U107" s="68" t="s">
        <v>135</v>
      </c>
      <c r="V107" s="68" t="s">
        <v>506</v>
      </c>
      <c r="W107" s="68" t="s">
        <v>137</v>
      </c>
      <c r="X107" s="68" t="s">
        <v>138</v>
      </c>
      <c r="Y107" s="68">
        <v>44984.085168055557</v>
      </c>
      <c r="Z107" s="68">
        <v>44984.08512708333</v>
      </c>
      <c r="AA107" s="68" t="s">
        <v>139</v>
      </c>
      <c r="AB107" s="68" t="s">
        <v>140</v>
      </c>
      <c r="AC107" s="68">
        <v>0</v>
      </c>
      <c r="AE107" s="68">
        <v>0</v>
      </c>
      <c r="AG107" s="68">
        <v>10010</v>
      </c>
      <c r="AH107" s="68" t="s">
        <v>265</v>
      </c>
      <c r="AK107" s="68" t="s">
        <v>142</v>
      </c>
      <c r="AL107" s="68" t="s">
        <v>143</v>
      </c>
      <c r="AM107" s="68">
        <v>600</v>
      </c>
      <c r="AN107" s="68" t="s">
        <v>143</v>
      </c>
      <c r="AO107" s="68" t="s">
        <v>1133</v>
      </c>
      <c r="AP107" s="68" t="s">
        <v>1134</v>
      </c>
      <c r="AQ107" s="68" t="s">
        <v>309</v>
      </c>
      <c r="AR107" s="68" t="s">
        <v>148</v>
      </c>
      <c r="AS107" s="68" t="s">
        <v>139</v>
      </c>
      <c r="AT107" s="68" t="s">
        <v>508</v>
      </c>
      <c r="AU107" s="68" t="s">
        <v>311</v>
      </c>
      <c r="AV107" s="68" t="s">
        <v>272</v>
      </c>
      <c r="AW107" s="68" t="s">
        <v>273</v>
      </c>
      <c r="AX107" s="68" t="s">
        <v>274</v>
      </c>
      <c r="AY107" s="68" t="s">
        <v>148</v>
      </c>
      <c r="AZ107" s="68" t="s">
        <v>139</v>
      </c>
      <c r="BA107" s="68" t="s">
        <v>154</v>
      </c>
      <c r="BB107" s="68" t="s">
        <v>275</v>
      </c>
      <c r="BC107" s="68" t="s">
        <v>156</v>
      </c>
      <c r="BD107" s="68" t="s">
        <v>276</v>
      </c>
      <c r="BE107" s="68" t="s">
        <v>143</v>
      </c>
      <c r="BG107" s="68">
        <v>0</v>
      </c>
      <c r="BH107" s="68" t="s">
        <v>132</v>
      </c>
      <c r="BI107" s="68" t="s">
        <v>143</v>
      </c>
      <c r="BJ107" s="68" t="s">
        <v>143</v>
      </c>
      <c r="BK107" s="68" t="s">
        <v>136</v>
      </c>
      <c r="BL107" s="68" t="s">
        <v>143</v>
      </c>
      <c r="BM107" s="68" t="s">
        <v>160</v>
      </c>
      <c r="BN107" s="68" t="s">
        <v>160</v>
      </c>
      <c r="BO107" s="68" t="s">
        <v>143</v>
      </c>
      <c r="BP107" s="68" t="s">
        <v>143</v>
      </c>
      <c r="BQ107" s="68" t="s">
        <v>143</v>
      </c>
      <c r="BR107" s="68">
        <v>0</v>
      </c>
      <c r="BS107" s="68" t="s">
        <v>143</v>
      </c>
      <c r="BT107" s="68">
        <v>11766</v>
      </c>
      <c r="BU107" s="68">
        <v>11766</v>
      </c>
      <c r="BV107" s="68" t="s">
        <v>135</v>
      </c>
      <c r="BW107" s="68" t="s">
        <v>135</v>
      </c>
      <c r="BX107" s="68" t="s">
        <v>135</v>
      </c>
      <c r="BY107" s="68" t="s">
        <v>148</v>
      </c>
      <c r="BZ107" s="68" t="s">
        <v>143</v>
      </c>
      <c r="CA107" s="68" t="s">
        <v>144</v>
      </c>
      <c r="CB107" s="68" t="s">
        <v>143</v>
      </c>
      <c r="CC107" s="68" t="s">
        <v>143</v>
      </c>
      <c r="CD107" s="68" t="s">
        <v>143</v>
      </c>
      <c r="CE107" s="68" t="s">
        <v>143</v>
      </c>
      <c r="CF107" s="68">
        <v>19610535</v>
      </c>
      <c r="CJ107" s="68">
        <v>0</v>
      </c>
    </row>
    <row r="108" spans="1:88" s="68" customFormat="1" ht="12.75" x14ac:dyDescent="0.2">
      <c r="A108" s="67">
        <v>44958</v>
      </c>
      <c r="B108" s="68" t="s">
        <v>8</v>
      </c>
      <c r="C108" s="68">
        <v>51477</v>
      </c>
      <c r="D108" s="68" t="s">
        <v>1027</v>
      </c>
      <c r="E108" s="68" t="s">
        <v>164</v>
      </c>
      <c r="F108" s="69">
        <v>44984</v>
      </c>
      <c r="G108" s="68" t="s">
        <v>165</v>
      </c>
      <c r="H108" s="68" t="s">
        <v>166</v>
      </c>
      <c r="I108" s="70">
        <v>235.33</v>
      </c>
      <c r="J108" s="70">
        <v>235.33</v>
      </c>
      <c r="K108" s="71">
        <f t="shared" si="1"/>
        <v>5.7601437752250991E-4</v>
      </c>
      <c r="L108" s="68" t="s">
        <v>501</v>
      </c>
      <c r="M108" s="68" t="s">
        <v>218</v>
      </c>
      <c r="N108" s="68" t="s">
        <v>1056</v>
      </c>
      <c r="O108" s="68" t="s">
        <v>1130</v>
      </c>
      <c r="P108" s="68" t="s">
        <v>1135</v>
      </c>
      <c r="Q108" s="68" t="s">
        <v>132</v>
      </c>
      <c r="R108" s="68" t="s">
        <v>1136</v>
      </c>
      <c r="S108" s="68" t="s">
        <v>1137</v>
      </c>
      <c r="T108" s="68" t="s">
        <v>135</v>
      </c>
      <c r="U108" s="68" t="s">
        <v>135</v>
      </c>
      <c r="V108" s="68" t="s">
        <v>506</v>
      </c>
      <c r="W108" s="68" t="s">
        <v>137</v>
      </c>
      <c r="X108" s="68" t="s">
        <v>138</v>
      </c>
      <c r="Y108" s="68">
        <v>44984.097830787039</v>
      </c>
      <c r="Z108" s="68">
        <v>44984.097777430557</v>
      </c>
      <c r="AA108" s="68" t="s">
        <v>139</v>
      </c>
      <c r="AB108" s="68" t="s">
        <v>226</v>
      </c>
      <c r="AC108" s="68">
        <v>0</v>
      </c>
      <c r="AE108" s="68">
        <v>0</v>
      </c>
      <c r="AG108" s="68">
        <v>10012</v>
      </c>
      <c r="AH108" s="68" t="s">
        <v>141</v>
      </c>
      <c r="AK108" s="68" t="s">
        <v>207</v>
      </c>
      <c r="AL108" s="68" t="s">
        <v>1138</v>
      </c>
      <c r="AM108" s="68">
        <v>1200</v>
      </c>
      <c r="AN108" s="68" t="s">
        <v>143</v>
      </c>
      <c r="AO108" s="68" t="s">
        <v>1133</v>
      </c>
      <c r="AP108" s="68" t="s">
        <v>1133</v>
      </c>
      <c r="AQ108" s="68" t="s">
        <v>309</v>
      </c>
      <c r="AR108" s="68" t="s">
        <v>148</v>
      </c>
      <c r="AS108" s="68" t="s">
        <v>139</v>
      </c>
      <c r="AT108" s="68" t="s">
        <v>508</v>
      </c>
      <c r="AU108" s="68" t="s">
        <v>311</v>
      </c>
      <c r="AV108" s="68" t="s">
        <v>290</v>
      </c>
      <c r="AW108" s="68" t="s">
        <v>146</v>
      </c>
      <c r="AX108" s="68" t="s">
        <v>1060</v>
      </c>
      <c r="AY108" s="68" t="s">
        <v>148</v>
      </c>
      <c r="AZ108" s="68" t="s">
        <v>139</v>
      </c>
      <c r="BA108" s="68" t="s">
        <v>149</v>
      </c>
      <c r="BB108" s="68" t="s">
        <v>150</v>
      </c>
      <c r="BC108" s="68" t="s">
        <v>156</v>
      </c>
      <c r="BD108" s="68" t="s">
        <v>157</v>
      </c>
      <c r="BE108" s="68" t="s">
        <v>484</v>
      </c>
      <c r="BF108" s="68">
        <v>44984.123900462961</v>
      </c>
      <c r="BG108" s="68">
        <v>0</v>
      </c>
      <c r="BH108" s="68" t="s">
        <v>132</v>
      </c>
      <c r="BI108" s="68" t="s">
        <v>143</v>
      </c>
      <c r="BJ108" s="68" t="s">
        <v>143</v>
      </c>
      <c r="BK108" s="68" t="s">
        <v>506</v>
      </c>
      <c r="BL108" s="68" t="s">
        <v>143</v>
      </c>
      <c r="BM108" s="68" t="s">
        <v>160</v>
      </c>
      <c r="BN108" s="68" t="s">
        <v>160</v>
      </c>
      <c r="BO108" s="68" t="s">
        <v>164</v>
      </c>
      <c r="BP108" s="68" t="s">
        <v>143</v>
      </c>
      <c r="BQ108" s="68" t="s">
        <v>1139</v>
      </c>
      <c r="BR108" s="68">
        <v>250</v>
      </c>
      <c r="BS108" s="68" t="s">
        <v>162</v>
      </c>
      <c r="BT108" s="68">
        <v>23533</v>
      </c>
      <c r="BU108" s="68">
        <v>23533</v>
      </c>
      <c r="BV108" s="68" t="s">
        <v>135</v>
      </c>
      <c r="BW108" s="68" t="s">
        <v>135</v>
      </c>
      <c r="BX108" s="68" t="s">
        <v>135</v>
      </c>
      <c r="BY108" s="68" t="s">
        <v>148</v>
      </c>
      <c r="BZ108" s="68" t="s">
        <v>143</v>
      </c>
      <c r="CA108" s="68" t="s">
        <v>144</v>
      </c>
      <c r="CB108" s="68" t="s">
        <v>143</v>
      </c>
      <c r="CC108" s="68" t="s">
        <v>143</v>
      </c>
      <c r="CD108" s="68" t="s">
        <v>143</v>
      </c>
      <c r="CE108" s="68" t="s">
        <v>143</v>
      </c>
      <c r="CF108" s="68">
        <v>19610535</v>
      </c>
      <c r="CJ108" s="68">
        <v>0</v>
      </c>
    </row>
    <row r="109" spans="1:88" s="68" customFormat="1" ht="12.75" x14ac:dyDescent="0.2">
      <c r="A109" s="67">
        <v>44958</v>
      </c>
      <c r="B109" s="68" t="s">
        <v>8</v>
      </c>
      <c r="C109" s="68">
        <v>51530</v>
      </c>
      <c r="D109" s="68" t="s">
        <v>1140</v>
      </c>
      <c r="E109" s="68" t="s">
        <v>164</v>
      </c>
      <c r="F109" s="69">
        <v>44973</v>
      </c>
      <c r="G109" s="68" t="s">
        <v>165</v>
      </c>
      <c r="H109" s="68" t="s">
        <v>166</v>
      </c>
      <c r="I109" s="70">
        <v>127.28</v>
      </c>
      <c r="J109" s="70">
        <v>127.28</v>
      </c>
      <c r="K109" s="71">
        <f t="shared" si="1"/>
        <v>3.1154170726666833E-4</v>
      </c>
      <c r="L109" s="68" t="s">
        <v>217</v>
      </c>
      <c r="M109" s="68" t="s">
        <v>218</v>
      </c>
      <c r="N109" s="68" t="s">
        <v>219</v>
      </c>
      <c r="O109" s="68" t="s">
        <v>540</v>
      </c>
      <c r="P109" s="68" t="s">
        <v>999</v>
      </c>
      <c r="Q109" s="68" t="s">
        <v>170</v>
      </c>
      <c r="R109" s="68" t="s">
        <v>1141</v>
      </c>
      <c r="S109" s="68" t="s">
        <v>1142</v>
      </c>
      <c r="T109" s="68" t="s">
        <v>135</v>
      </c>
      <c r="U109" s="68" t="s">
        <v>135</v>
      </c>
      <c r="V109" s="68" t="s">
        <v>224</v>
      </c>
      <c r="W109" s="68" t="s">
        <v>137</v>
      </c>
      <c r="X109" s="68" t="s">
        <v>225</v>
      </c>
      <c r="Y109" s="68">
        <v>44984.229268981479</v>
      </c>
      <c r="Z109" s="68">
        <v>44984.229258912033</v>
      </c>
      <c r="AA109" s="68" t="s">
        <v>139</v>
      </c>
      <c r="AB109" s="68" t="s">
        <v>226</v>
      </c>
      <c r="AC109" s="68">
        <v>0</v>
      </c>
      <c r="AE109" s="68">
        <v>0</v>
      </c>
      <c r="AF109" s="68">
        <v>44979</v>
      </c>
      <c r="AG109" s="68">
        <v>10012</v>
      </c>
      <c r="AH109" s="68" t="s">
        <v>141</v>
      </c>
      <c r="AK109" s="68" t="s">
        <v>207</v>
      </c>
      <c r="AL109" s="68" t="s">
        <v>143</v>
      </c>
      <c r="AM109" s="68">
        <v>12728</v>
      </c>
      <c r="AN109" s="68" t="s">
        <v>143</v>
      </c>
      <c r="AO109" s="68" t="s">
        <v>544</v>
      </c>
      <c r="AP109" s="68" t="s">
        <v>325</v>
      </c>
      <c r="AQ109" s="68" t="s">
        <v>545</v>
      </c>
      <c r="AR109" s="68" t="s">
        <v>178</v>
      </c>
      <c r="AS109" s="68" t="s">
        <v>179</v>
      </c>
      <c r="AT109" s="68" t="s">
        <v>327</v>
      </c>
      <c r="AU109" s="68" t="s">
        <v>328</v>
      </c>
      <c r="AV109" s="68" t="s">
        <v>234</v>
      </c>
      <c r="AW109" s="68" t="s">
        <v>165</v>
      </c>
      <c r="AX109" s="68" t="s">
        <v>235</v>
      </c>
      <c r="AY109" s="68" t="s">
        <v>148</v>
      </c>
      <c r="AZ109" s="68" t="s">
        <v>139</v>
      </c>
      <c r="BA109" s="68" t="s">
        <v>236</v>
      </c>
      <c r="BB109" s="68" t="s">
        <v>150</v>
      </c>
      <c r="BC109" s="68" t="s">
        <v>156</v>
      </c>
      <c r="BD109" s="68" t="s">
        <v>157</v>
      </c>
      <c r="BE109" s="68" t="s">
        <v>484</v>
      </c>
      <c r="BF109" s="68">
        <v>44984.290972222225</v>
      </c>
      <c r="BG109" s="68">
        <v>0</v>
      </c>
      <c r="BH109" s="68" t="s">
        <v>143</v>
      </c>
      <c r="BI109" s="68" t="s">
        <v>143</v>
      </c>
      <c r="BJ109" s="68" t="s">
        <v>143</v>
      </c>
      <c r="BK109" s="68" t="s">
        <v>224</v>
      </c>
      <c r="BL109" s="68" t="s">
        <v>143</v>
      </c>
      <c r="BM109" s="68" t="s">
        <v>160</v>
      </c>
      <c r="BN109" s="68" t="s">
        <v>160</v>
      </c>
      <c r="BO109" s="68" t="s">
        <v>143</v>
      </c>
      <c r="BP109" s="68" t="s">
        <v>1003</v>
      </c>
      <c r="BQ109" s="68" t="s">
        <v>1143</v>
      </c>
      <c r="BR109" s="68">
        <v>250</v>
      </c>
      <c r="BS109" s="68" t="s">
        <v>162</v>
      </c>
      <c r="BT109" s="68">
        <v>12728</v>
      </c>
      <c r="BU109" s="68">
        <v>12728</v>
      </c>
      <c r="BV109" s="68" t="s">
        <v>135</v>
      </c>
      <c r="BW109" s="68" t="s">
        <v>135</v>
      </c>
      <c r="BX109" s="68" t="s">
        <v>135</v>
      </c>
      <c r="BY109" s="68" t="s">
        <v>148</v>
      </c>
      <c r="BZ109" s="68" t="s">
        <v>143</v>
      </c>
      <c r="CA109" s="68" t="s">
        <v>174</v>
      </c>
      <c r="CB109" s="68" t="s">
        <v>1005</v>
      </c>
      <c r="CC109" s="68" t="s">
        <v>143</v>
      </c>
      <c r="CD109" s="68" t="s">
        <v>143</v>
      </c>
      <c r="CE109" s="68" t="s">
        <v>143</v>
      </c>
      <c r="CF109" s="68">
        <v>1</v>
      </c>
      <c r="CJ109" s="68">
        <v>0</v>
      </c>
    </row>
    <row r="110" spans="1:88" s="68" customFormat="1" ht="12.75" x14ac:dyDescent="0.2">
      <c r="A110" s="67">
        <v>44958</v>
      </c>
      <c r="B110" s="68" t="s">
        <v>13</v>
      </c>
      <c r="C110" s="68">
        <v>51583</v>
      </c>
      <c r="D110" s="68" t="s">
        <v>1144</v>
      </c>
      <c r="E110" s="68" t="s">
        <v>125</v>
      </c>
      <c r="F110" s="69">
        <v>44984</v>
      </c>
      <c r="G110" s="68" t="s">
        <v>257</v>
      </c>
      <c r="H110" s="68" t="s">
        <v>127</v>
      </c>
      <c r="I110" s="70">
        <v>307.49</v>
      </c>
      <c r="J110" s="70">
        <v>307.49</v>
      </c>
      <c r="K110" s="71">
        <f t="shared" si="1"/>
        <v>7.5263953148513394E-4</v>
      </c>
      <c r="L110" s="68" t="s">
        <v>394</v>
      </c>
      <c r="M110" s="68" t="s">
        <v>129</v>
      </c>
      <c r="N110" s="68" t="s">
        <v>1145</v>
      </c>
      <c r="O110" s="68" t="s">
        <v>259</v>
      </c>
      <c r="P110" s="68" t="s">
        <v>1146</v>
      </c>
      <c r="Q110" s="68" t="s">
        <v>132</v>
      </c>
      <c r="R110" s="68" t="s">
        <v>1147</v>
      </c>
      <c r="S110" s="68" t="s">
        <v>1148</v>
      </c>
      <c r="T110" s="68" t="s">
        <v>135</v>
      </c>
      <c r="U110" s="68" t="s">
        <v>135</v>
      </c>
      <c r="V110" s="68" t="s">
        <v>136</v>
      </c>
      <c r="W110" s="68" t="s">
        <v>137</v>
      </c>
      <c r="X110" s="68" t="s">
        <v>138</v>
      </c>
      <c r="Y110" s="68">
        <v>44984.365114930559</v>
      </c>
      <c r="Z110" s="68">
        <v>44984.365068287036</v>
      </c>
      <c r="AA110" s="68" t="s">
        <v>139</v>
      </c>
      <c r="AB110" s="68" t="s">
        <v>140</v>
      </c>
      <c r="AC110" s="68">
        <v>0</v>
      </c>
      <c r="AE110" s="68">
        <v>0</v>
      </c>
      <c r="AG110" s="68">
        <v>10010</v>
      </c>
      <c r="AH110" s="68" t="s">
        <v>265</v>
      </c>
      <c r="AK110" s="68" t="s">
        <v>142</v>
      </c>
      <c r="AL110" s="68" t="s">
        <v>143</v>
      </c>
      <c r="AM110" s="68">
        <v>1568</v>
      </c>
      <c r="AN110" s="68" t="s">
        <v>143</v>
      </c>
      <c r="AO110" s="68" t="s">
        <v>272</v>
      </c>
      <c r="AP110" s="68" t="s">
        <v>273</v>
      </c>
      <c r="AQ110" s="68" t="s">
        <v>274</v>
      </c>
      <c r="AR110" s="68" t="s">
        <v>148</v>
      </c>
      <c r="AS110" s="68" t="s">
        <v>139</v>
      </c>
      <c r="AT110" s="68" t="s">
        <v>154</v>
      </c>
      <c r="AU110" s="68" t="s">
        <v>275</v>
      </c>
      <c r="AV110" s="68" t="s">
        <v>1149</v>
      </c>
      <c r="AW110" s="68" t="s">
        <v>1149</v>
      </c>
      <c r="AX110" s="68" t="s">
        <v>309</v>
      </c>
      <c r="AY110" s="68" t="s">
        <v>148</v>
      </c>
      <c r="AZ110" s="68" t="s">
        <v>139</v>
      </c>
      <c r="BA110" s="68" t="s">
        <v>508</v>
      </c>
      <c r="BB110" s="68" t="s">
        <v>311</v>
      </c>
      <c r="BC110" s="68" t="s">
        <v>156</v>
      </c>
      <c r="BD110" s="68" t="s">
        <v>157</v>
      </c>
      <c r="BE110" s="68" t="s">
        <v>303</v>
      </c>
      <c r="BF110" s="68">
        <v>44984.400254629632</v>
      </c>
      <c r="BG110" s="68">
        <v>0</v>
      </c>
      <c r="BH110" s="68" t="s">
        <v>143</v>
      </c>
      <c r="BI110" s="68" t="s">
        <v>143</v>
      </c>
      <c r="BJ110" s="68" t="s">
        <v>143</v>
      </c>
      <c r="BK110" s="68" t="s">
        <v>136</v>
      </c>
      <c r="BL110" s="68" t="s">
        <v>143</v>
      </c>
      <c r="BM110" s="68" t="s">
        <v>160</v>
      </c>
      <c r="BN110" s="68" t="s">
        <v>160</v>
      </c>
      <c r="BO110" s="68" t="s">
        <v>143</v>
      </c>
      <c r="BP110" s="68" t="s">
        <v>143</v>
      </c>
      <c r="BQ110" s="68" t="s">
        <v>1150</v>
      </c>
      <c r="BR110" s="68">
        <v>500</v>
      </c>
      <c r="BS110" s="68" t="s">
        <v>241</v>
      </c>
      <c r="BT110" s="68">
        <v>30749</v>
      </c>
      <c r="BU110" s="68">
        <v>30749</v>
      </c>
      <c r="BV110" s="68" t="s">
        <v>135</v>
      </c>
      <c r="BW110" s="68" t="s">
        <v>135</v>
      </c>
      <c r="BX110" s="68" t="s">
        <v>135</v>
      </c>
      <c r="BY110" s="68" t="s">
        <v>148</v>
      </c>
      <c r="BZ110" s="68" t="s">
        <v>143</v>
      </c>
      <c r="CA110" s="68" t="s">
        <v>144</v>
      </c>
      <c r="CB110" s="68" t="s">
        <v>143</v>
      </c>
      <c r="CC110" s="68" t="s">
        <v>143</v>
      </c>
      <c r="CD110" s="68" t="s">
        <v>143</v>
      </c>
      <c r="CE110" s="68" t="s">
        <v>143</v>
      </c>
      <c r="CF110" s="68">
        <v>19610535</v>
      </c>
      <c r="CJ110" s="68">
        <v>0</v>
      </c>
    </row>
    <row r="111" spans="1:88" s="68" customFormat="1" ht="12.75" x14ac:dyDescent="0.2">
      <c r="A111" s="67">
        <v>44958</v>
      </c>
      <c r="B111" s="68" t="s">
        <v>13</v>
      </c>
      <c r="C111" s="68">
        <v>51589</v>
      </c>
      <c r="D111" s="68" t="s">
        <v>1144</v>
      </c>
      <c r="E111" s="68" t="s">
        <v>125</v>
      </c>
      <c r="F111" s="69">
        <v>44984</v>
      </c>
      <c r="G111" s="68" t="s">
        <v>165</v>
      </c>
      <c r="H111" s="68" t="s">
        <v>127</v>
      </c>
      <c r="I111" s="70">
        <v>211.4</v>
      </c>
      <c r="J111" s="70">
        <v>211.4</v>
      </c>
      <c r="K111" s="71">
        <f t="shared" si="1"/>
        <v>5.174412077009247E-4</v>
      </c>
      <c r="L111" s="68" t="s">
        <v>394</v>
      </c>
      <c r="M111" s="68" t="s">
        <v>129</v>
      </c>
      <c r="N111" s="68" t="s">
        <v>1145</v>
      </c>
      <c r="O111" s="68" t="s">
        <v>1151</v>
      </c>
      <c r="P111" s="68" t="s">
        <v>1146</v>
      </c>
      <c r="Q111" s="68" t="s">
        <v>132</v>
      </c>
      <c r="R111" s="68" t="s">
        <v>1152</v>
      </c>
      <c r="S111" s="68" t="s">
        <v>1153</v>
      </c>
      <c r="T111" s="68" t="s">
        <v>135</v>
      </c>
      <c r="U111" s="68" t="s">
        <v>135</v>
      </c>
      <c r="V111" s="68" t="s">
        <v>136</v>
      </c>
      <c r="W111" s="68" t="s">
        <v>137</v>
      </c>
      <c r="X111" s="68" t="s">
        <v>138</v>
      </c>
      <c r="Y111" s="68">
        <v>44984.369202430556</v>
      </c>
      <c r="Z111" s="68">
        <v>44984.368605787036</v>
      </c>
      <c r="AA111" s="68" t="s">
        <v>139</v>
      </c>
      <c r="AB111" s="68" t="s">
        <v>140</v>
      </c>
      <c r="AC111" s="68">
        <v>0</v>
      </c>
      <c r="AE111" s="68">
        <v>0</v>
      </c>
      <c r="AG111" s="68">
        <v>10012</v>
      </c>
      <c r="AH111" s="68" t="s">
        <v>141</v>
      </c>
      <c r="AK111" s="68" t="s">
        <v>142</v>
      </c>
      <c r="AL111" s="68" t="s">
        <v>143</v>
      </c>
      <c r="AM111" s="68">
        <v>1078</v>
      </c>
      <c r="AN111" s="68" t="s">
        <v>143</v>
      </c>
      <c r="AO111" s="68" t="s">
        <v>290</v>
      </c>
      <c r="AP111" s="68" t="s">
        <v>146</v>
      </c>
      <c r="AQ111" s="68" t="s">
        <v>1154</v>
      </c>
      <c r="AR111" s="68" t="s">
        <v>148</v>
      </c>
      <c r="AS111" s="68" t="s">
        <v>139</v>
      </c>
      <c r="AT111" s="68" t="s">
        <v>149</v>
      </c>
      <c r="AU111" s="68" t="s">
        <v>150</v>
      </c>
      <c r="AV111" s="68" t="s">
        <v>1149</v>
      </c>
      <c r="AW111" s="68" t="s">
        <v>1149</v>
      </c>
      <c r="AX111" s="68" t="s">
        <v>309</v>
      </c>
      <c r="AY111" s="68" t="s">
        <v>148</v>
      </c>
      <c r="AZ111" s="68" t="s">
        <v>139</v>
      </c>
      <c r="BA111" s="68" t="s">
        <v>508</v>
      </c>
      <c r="BB111" s="68" t="s">
        <v>311</v>
      </c>
      <c r="BC111" s="68" t="s">
        <v>156</v>
      </c>
      <c r="BD111" s="68" t="s">
        <v>157</v>
      </c>
      <c r="BE111" s="68" t="s">
        <v>484</v>
      </c>
      <c r="BF111" s="68">
        <v>44985.522905092592</v>
      </c>
      <c r="BG111" s="68">
        <v>0</v>
      </c>
      <c r="BH111" s="68" t="s">
        <v>143</v>
      </c>
      <c r="BI111" s="68" t="s">
        <v>143</v>
      </c>
      <c r="BJ111" s="68" t="s">
        <v>143</v>
      </c>
      <c r="BK111" s="68" t="s">
        <v>136</v>
      </c>
      <c r="BL111" s="68" t="s">
        <v>143</v>
      </c>
      <c r="BM111" s="68" t="s">
        <v>160</v>
      </c>
      <c r="BN111" s="68" t="s">
        <v>160</v>
      </c>
      <c r="BO111" s="68" t="s">
        <v>143</v>
      </c>
      <c r="BP111" s="68" t="s">
        <v>143</v>
      </c>
      <c r="BQ111" s="68" t="s">
        <v>1155</v>
      </c>
      <c r="BR111" s="68">
        <v>250</v>
      </c>
      <c r="BS111" s="68" t="s">
        <v>162</v>
      </c>
      <c r="BT111" s="68">
        <v>2114</v>
      </c>
      <c r="BU111" s="68">
        <v>2114</v>
      </c>
      <c r="BV111" s="68" t="s">
        <v>135</v>
      </c>
      <c r="BW111" s="68" t="s">
        <v>135</v>
      </c>
      <c r="BX111" s="68" t="s">
        <v>135</v>
      </c>
      <c r="BY111" s="68" t="s">
        <v>148</v>
      </c>
      <c r="BZ111" s="68" t="s">
        <v>143</v>
      </c>
      <c r="CA111" s="68" t="s">
        <v>144</v>
      </c>
      <c r="CB111" s="68" t="s">
        <v>143</v>
      </c>
      <c r="CC111" s="68" t="s">
        <v>143</v>
      </c>
      <c r="CD111" s="68" t="s">
        <v>143</v>
      </c>
      <c r="CE111" s="68" t="s">
        <v>143</v>
      </c>
      <c r="CF111" s="68">
        <v>19610535</v>
      </c>
      <c r="CJ111" s="68">
        <v>0</v>
      </c>
    </row>
    <row r="112" spans="1:88" s="68" customFormat="1" ht="12.75" x14ac:dyDescent="0.2">
      <c r="A112" s="67">
        <v>44958</v>
      </c>
      <c r="B112" s="68" t="s">
        <v>24</v>
      </c>
      <c r="C112" s="68">
        <v>51758</v>
      </c>
      <c r="D112" s="68" t="s">
        <v>24</v>
      </c>
      <c r="E112" s="68" t="s">
        <v>364</v>
      </c>
      <c r="F112" s="69">
        <v>44985</v>
      </c>
      <c r="G112" s="68" t="s">
        <v>165</v>
      </c>
      <c r="H112" s="68" t="s">
        <v>166</v>
      </c>
      <c r="I112" s="70">
        <v>40.409999999999997</v>
      </c>
      <c r="J112" s="70">
        <v>40.409999999999997</v>
      </c>
      <c r="K112" s="71">
        <f t="shared" si="1"/>
        <v>9.8911065294202285E-5</v>
      </c>
      <c r="L112" s="68" t="s">
        <v>705</v>
      </c>
      <c r="M112" s="68" t="s">
        <v>129</v>
      </c>
      <c r="N112" s="68" t="s">
        <v>1151</v>
      </c>
      <c r="O112" s="68" t="s">
        <v>1156</v>
      </c>
      <c r="P112" s="68" t="s">
        <v>1157</v>
      </c>
      <c r="Q112" s="68" t="s">
        <v>170</v>
      </c>
      <c r="R112" s="68" t="s">
        <v>1158</v>
      </c>
      <c r="S112" s="68" t="s">
        <v>1159</v>
      </c>
      <c r="T112" s="68" t="s">
        <v>1160</v>
      </c>
      <c r="U112" s="68" t="s">
        <v>1161</v>
      </c>
      <c r="V112" s="68" t="s">
        <v>136</v>
      </c>
      <c r="W112" s="68" t="s">
        <v>137</v>
      </c>
      <c r="X112" s="68" t="s">
        <v>349</v>
      </c>
      <c r="Y112" s="68">
        <v>44985.100515509257</v>
      </c>
      <c r="Z112" s="68">
        <v>44985.10044652778</v>
      </c>
      <c r="AA112" s="68" t="s">
        <v>139</v>
      </c>
      <c r="AB112" s="68" t="s">
        <v>140</v>
      </c>
      <c r="AC112" s="68">
        <v>0</v>
      </c>
      <c r="AE112" s="68">
        <v>0</v>
      </c>
      <c r="AF112" s="68">
        <v>44985</v>
      </c>
      <c r="AG112" s="68">
        <v>10012</v>
      </c>
      <c r="AH112" s="68" t="s">
        <v>141</v>
      </c>
      <c r="AK112" s="68" t="s">
        <v>142</v>
      </c>
      <c r="AL112" s="68" t="s">
        <v>143</v>
      </c>
      <c r="AM112" s="68">
        <v>4041</v>
      </c>
      <c r="AN112" s="68" t="s">
        <v>143</v>
      </c>
      <c r="AO112" s="68" t="s">
        <v>778</v>
      </c>
      <c r="AP112" s="68" t="s">
        <v>779</v>
      </c>
      <c r="AQ112" s="68" t="s">
        <v>1162</v>
      </c>
      <c r="AR112" s="68" t="s">
        <v>617</v>
      </c>
      <c r="AS112" s="68" t="s">
        <v>231</v>
      </c>
      <c r="AT112" s="68" t="s">
        <v>781</v>
      </c>
      <c r="AU112" s="68" t="s">
        <v>782</v>
      </c>
      <c r="AV112" s="68" t="s">
        <v>290</v>
      </c>
      <c r="AW112" s="68" t="s">
        <v>146</v>
      </c>
      <c r="AX112" s="68" t="s">
        <v>1154</v>
      </c>
      <c r="AY112" s="68" t="s">
        <v>148</v>
      </c>
      <c r="AZ112" s="68" t="s">
        <v>139</v>
      </c>
      <c r="BA112" s="68" t="s">
        <v>149</v>
      </c>
      <c r="BB112" s="68" t="s">
        <v>150</v>
      </c>
      <c r="BC112" s="68" t="s">
        <v>156</v>
      </c>
      <c r="BD112" s="68" t="s">
        <v>157</v>
      </c>
      <c r="BE112" s="68" t="s">
        <v>484</v>
      </c>
      <c r="BF112" s="68">
        <v>44985.291273148148</v>
      </c>
      <c r="BG112" s="68">
        <v>0</v>
      </c>
      <c r="BH112" s="68" t="s">
        <v>170</v>
      </c>
      <c r="BI112" s="68" t="s">
        <v>1163</v>
      </c>
      <c r="BJ112" s="68" t="s">
        <v>143</v>
      </c>
      <c r="BK112" s="68" t="s">
        <v>136</v>
      </c>
      <c r="BL112" s="68" t="s">
        <v>143</v>
      </c>
      <c r="BM112" s="68" t="s">
        <v>160</v>
      </c>
      <c r="BN112" s="68" t="s">
        <v>143</v>
      </c>
      <c r="BO112" s="68" t="s">
        <v>364</v>
      </c>
      <c r="BP112" s="68" t="s">
        <v>1056</v>
      </c>
      <c r="BQ112" s="68" t="s">
        <v>1164</v>
      </c>
      <c r="BR112" s="68">
        <v>250</v>
      </c>
      <c r="BS112" s="68" t="s">
        <v>162</v>
      </c>
      <c r="BT112" s="68">
        <v>4041</v>
      </c>
      <c r="BU112" s="68">
        <v>4041</v>
      </c>
      <c r="BV112" s="68" t="s">
        <v>135</v>
      </c>
      <c r="BW112" s="68" t="s">
        <v>1165</v>
      </c>
      <c r="BX112" s="68" t="s">
        <v>135</v>
      </c>
      <c r="BY112" s="68" t="s">
        <v>148</v>
      </c>
      <c r="BZ112" s="68" t="s">
        <v>24</v>
      </c>
      <c r="CA112" s="68" t="s">
        <v>174</v>
      </c>
      <c r="CB112" s="68" t="s">
        <v>143</v>
      </c>
      <c r="CC112" s="68" t="s">
        <v>174</v>
      </c>
      <c r="CD112" s="68" t="s">
        <v>362</v>
      </c>
      <c r="CE112" s="68" t="s">
        <v>1157</v>
      </c>
      <c r="CF112" s="68">
        <v>1</v>
      </c>
      <c r="CH112" s="68">
        <v>1</v>
      </c>
      <c r="CJ112" s="68">
        <v>0</v>
      </c>
    </row>
    <row r="113" spans="1:95" s="68" customFormat="1" ht="12.75" x14ac:dyDescent="0.2">
      <c r="A113" s="67">
        <v>44958</v>
      </c>
      <c r="B113" s="68" t="s">
        <v>16</v>
      </c>
      <c r="C113" s="68">
        <v>51768</v>
      </c>
      <c r="D113" s="68" t="s">
        <v>1106</v>
      </c>
      <c r="E113" s="68" t="s">
        <v>364</v>
      </c>
      <c r="F113" s="69">
        <v>44985</v>
      </c>
      <c r="G113" s="68" t="s">
        <v>165</v>
      </c>
      <c r="H113" s="68" t="s">
        <v>166</v>
      </c>
      <c r="I113" s="70">
        <v>137.27000000000001</v>
      </c>
      <c r="J113" s="70">
        <v>137.27000000000001</v>
      </c>
      <c r="K113" s="71">
        <f t="shared" si="1"/>
        <v>3.3599410870911034E-4</v>
      </c>
      <c r="L113" s="68" t="s">
        <v>374</v>
      </c>
      <c r="M113" s="68" t="s">
        <v>129</v>
      </c>
      <c r="N113" s="68" t="s">
        <v>960</v>
      </c>
      <c r="O113" s="68" t="s">
        <v>1166</v>
      </c>
      <c r="P113" s="68" t="s">
        <v>1167</v>
      </c>
      <c r="Q113" s="68" t="s">
        <v>132</v>
      </c>
      <c r="R113" s="68" t="s">
        <v>1168</v>
      </c>
      <c r="S113" s="68" t="s">
        <v>1169</v>
      </c>
      <c r="T113" s="68" t="s">
        <v>135</v>
      </c>
      <c r="U113" s="68" t="s">
        <v>135</v>
      </c>
      <c r="V113" s="68" t="s">
        <v>136</v>
      </c>
      <c r="W113" s="68" t="s">
        <v>137</v>
      </c>
      <c r="X113" s="68" t="s">
        <v>138</v>
      </c>
      <c r="Y113" s="68">
        <v>44985.102559953702</v>
      </c>
      <c r="Z113" s="68">
        <v>44985.102521759261</v>
      </c>
      <c r="AA113" s="68" t="s">
        <v>139</v>
      </c>
      <c r="AB113" s="68" t="s">
        <v>140</v>
      </c>
      <c r="AC113" s="68">
        <v>0</v>
      </c>
      <c r="AE113" s="68">
        <v>0</v>
      </c>
      <c r="AG113" s="68">
        <v>10012</v>
      </c>
      <c r="AH113" s="68" t="s">
        <v>141</v>
      </c>
      <c r="AK113" s="68" t="s">
        <v>142</v>
      </c>
      <c r="AL113" s="68" t="s">
        <v>143</v>
      </c>
      <c r="AM113" s="68">
        <v>700</v>
      </c>
      <c r="AN113" s="68" t="s">
        <v>143</v>
      </c>
      <c r="AO113" s="68" t="s">
        <v>1170</v>
      </c>
      <c r="AP113" s="68" t="s">
        <v>1170</v>
      </c>
      <c r="AQ113" s="68" t="s">
        <v>309</v>
      </c>
      <c r="AR113" s="68" t="s">
        <v>148</v>
      </c>
      <c r="AS113" s="68" t="s">
        <v>139</v>
      </c>
      <c r="AT113" s="68" t="s">
        <v>950</v>
      </c>
      <c r="AU113" s="68" t="s">
        <v>311</v>
      </c>
      <c r="AV113" s="68" t="s">
        <v>145</v>
      </c>
      <c r="AW113" s="68" t="s">
        <v>146</v>
      </c>
      <c r="AX113" s="68" t="s">
        <v>972</v>
      </c>
      <c r="AY113" s="68" t="s">
        <v>148</v>
      </c>
      <c r="AZ113" s="68" t="s">
        <v>139</v>
      </c>
      <c r="BA113" s="68" t="s">
        <v>149</v>
      </c>
      <c r="BB113" s="68" t="s">
        <v>150</v>
      </c>
      <c r="BC113" s="68" t="s">
        <v>156</v>
      </c>
      <c r="BD113" s="68" t="s">
        <v>157</v>
      </c>
      <c r="BE113" s="68" t="s">
        <v>484</v>
      </c>
      <c r="BF113" s="68">
        <v>44985.291435185187</v>
      </c>
      <c r="BG113" s="68">
        <v>0</v>
      </c>
      <c r="BH113" s="68" t="s">
        <v>132</v>
      </c>
      <c r="BI113" s="68" t="s">
        <v>143</v>
      </c>
      <c r="BJ113" s="68" t="s">
        <v>143</v>
      </c>
      <c r="BK113" s="68" t="s">
        <v>136</v>
      </c>
      <c r="BL113" s="68" t="s">
        <v>136</v>
      </c>
      <c r="BM113" s="68" t="s">
        <v>160</v>
      </c>
      <c r="BN113" s="68" t="s">
        <v>160</v>
      </c>
      <c r="BO113" s="68" t="s">
        <v>143</v>
      </c>
      <c r="BP113" s="68" t="s">
        <v>143</v>
      </c>
      <c r="BQ113" s="68" t="s">
        <v>1016</v>
      </c>
      <c r="BR113" s="68">
        <v>250</v>
      </c>
      <c r="BS113" s="68" t="s">
        <v>162</v>
      </c>
      <c r="BT113" s="68">
        <v>13727</v>
      </c>
      <c r="BU113" s="68">
        <v>13727</v>
      </c>
      <c r="BV113" s="68" t="s">
        <v>135</v>
      </c>
      <c r="BW113" s="68" t="s">
        <v>135</v>
      </c>
      <c r="BX113" s="68" t="s">
        <v>135</v>
      </c>
      <c r="BY113" s="68" t="s">
        <v>148</v>
      </c>
      <c r="BZ113" s="68" t="s">
        <v>143</v>
      </c>
      <c r="CA113" s="68" t="s">
        <v>144</v>
      </c>
      <c r="CB113" s="68" t="s">
        <v>143</v>
      </c>
      <c r="CC113" s="68" t="s">
        <v>143</v>
      </c>
      <c r="CD113" s="68" t="s">
        <v>143</v>
      </c>
      <c r="CE113" s="68" t="s">
        <v>1171</v>
      </c>
      <c r="CF113" s="68">
        <v>19610535</v>
      </c>
      <c r="CJ113" s="68">
        <v>0</v>
      </c>
    </row>
    <row r="114" spans="1:95" s="68" customFormat="1" ht="12.75" x14ac:dyDescent="0.2">
      <c r="A114" s="67">
        <v>44958</v>
      </c>
      <c r="B114" s="68" t="s">
        <v>16</v>
      </c>
      <c r="C114" s="68">
        <v>51772</v>
      </c>
      <c r="D114" s="68" t="s">
        <v>1106</v>
      </c>
      <c r="E114" s="68" t="s">
        <v>364</v>
      </c>
      <c r="F114" s="69">
        <v>44985</v>
      </c>
      <c r="G114" s="68" t="s">
        <v>126</v>
      </c>
      <c r="H114" s="68" t="s">
        <v>166</v>
      </c>
      <c r="I114" s="70">
        <v>360.64</v>
      </c>
      <c r="J114" s="70">
        <v>360.64</v>
      </c>
      <c r="K114" s="71">
        <f t="shared" si="1"/>
        <v>8.8273413975998791E-4</v>
      </c>
      <c r="L114" s="68" t="s">
        <v>374</v>
      </c>
      <c r="M114" s="68" t="s">
        <v>129</v>
      </c>
      <c r="N114" s="68" t="s">
        <v>1065</v>
      </c>
      <c r="O114" s="68" t="s">
        <v>1166</v>
      </c>
      <c r="P114" s="68" t="s">
        <v>1167</v>
      </c>
      <c r="Q114" s="68" t="s">
        <v>132</v>
      </c>
      <c r="R114" s="68" t="s">
        <v>1172</v>
      </c>
      <c r="S114" s="68" t="s">
        <v>1169</v>
      </c>
      <c r="T114" s="68" t="s">
        <v>135</v>
      </c>
      <c r="U114" s="68" t="s">
        <v>135</v>
      </c>
      <c r="V114" s="68" t="s">
        <v>136</v>
      </c>
      <c r="W114" s="68" t="s">
        <v>137</v>
      </c>
      <c r="X114" s="68" t="s">
        <v>138</v>
      </c>
      <c r="Y114" s="68">
        <v>44985.105074305553</v>
      </c>
      <c r="Z114" s="68">
        <v>44985.104637037039</v>
      </c>
      <c r="AA114" s="68" t="s">
        <v>139</v>
      </c>
      <c r="AB114" s="68" t="s">
        <v>140</v>
      </c>
      <c r="AC114" s="68">
        <v>0</v>
      </c>
      <c r="AE114" s="68">
        <v>0</v>
      </c>
      <c r="AG114" s="68">
        <v>10023</v>
      </c>
      <c r="AH114" s="68" t="s">
        <v>141</v>
      </c>
      <c r="AK114" s="68" t="s">
        <v>142</v>
      </c>
      <c r="AL114" s="68" t="s">
        <v>143</v>
      </c>
      <c r="AM114" s="68">
        <v>1839</v>
      </c>
      <c r="AN114" s="68" t="s">
        <v>143</v>
      </c>
      <c r="AO114" s="68" t="s">
        <v>1170</v>
      </c>
      <c r="AP114" s="68" t="s">
        <v>1170</v>
      </c>
      <c r="AQ114" s="68" t="s">
        <v>309</v>
      </c>
      <c r="AR114" s="68" t="s">
        <v>148</v>
      </c>
      <c r="AS114" s="68" t="s">
        <v>139</v>
      </c>
      <c r="AT114" s="68" t="s">
        <v>950</v>
      </c>
      <c r="AU114" s="68" t="s">
        <v>311</v>
      </c>
      <c r="AV114" s="68" t="s">
        <v>631</v>
      </c>
      <c r="AW114" s="68" t="s">
        <v>632</v>
      </c>
      <c r="AX114" s="68" t="s">
        <v>1068</v>
      </c>
      <c r="AY114" s="68" t="s">
        <v>148</v>
      </c>
      <c r="AZ114" s="68" t="s">
        <v>139</v>
      </c>
      <c r="BA114" s="68" t="s">
        <v>149</v>
      </c>
      <c r="BB114" s="68" t="s">
        <v>634</v>
      </c>
      <c r="BC114" s="68" t="s">
        <v>156</v>
      </c>
      <c r="BD114" s="68" t="s">
        <v>157</v>
      </c>
      <c r="BE114" s="68" t="s">
        <v>303</v>
      </c>
      <c r="BF114" s="68">
        <v>44985.346875000003</v>
      </c>
      <c r="BG114" s="68">
        <v>0</v>
      </c>
      <c r="BH114" s="68" t="s">
        <v>132</v>
      </c>
      <c r="BI114" s="68" t="s">
        <v>143</v>
      </c>
      <c r="BJ114" s="68" t="s">
        <v>143</v>
      </c>
      <c r="BK114" s="68" t="s">
        <v>136</v>
      </c>
      <c r="BL114" s="68" t="s">
        <v>136</v>
      </c>
      <c r="BM114" s="68" t="s">
        <v>160</v>
      </c>
      <c r="BN114" s="68" t="s">
        <v>160</v>
      </c>
      <c r="BO114" s="68" t="s">
        <v>143</v>
      </c>
      <c r="BP114" s="68" t="s">
        <v>143</v>
      </c>
      <c r="BQ114" s="68" t="s">
        <v>1173</v>
      </c>
      <c r="BR114" s="68">
        <v>500</v>
      </c>
      <c r="BS114" s="68" t="s">
        <v>241</v>
      </c>
      <c r="BT114" s="68">
        <v>36064</v>
      </c>
      <c r="BU114" s="68">
        <v>36064</v>
      </c>
      <c r="BV114" s="68" t="s">
        <v>135</v>
      </c>
      <c r="BW114" s="68" t="s">
        <v>135</v>
      </c>
      <c r="BX114" s="68" t="s">
        <v>135</v>
      </c>
      <c r="BY114" s="68" t="s">
        <v>148</v>
      </c>
      <c r="BZ114" s="68" t="s">
        <v>1174</v>
      </c>
      <c r="CA114" s="68" t="s">
        <v>144</v>
      </c>
      <c r="CB114" s="68" t="s">
        <v>143</v>
      </c>
      <c r="CC114" s="68" t="s">
        <v>143</v>
      </c>
      <c r="CD114" s="68" t="s">
        <v>143</v>
      </c>
      <c r="CE114" s="68" t="s">
        <v>143</v>
      </c>
      <c r="CF114" s="68">
        <v>19610535</v>
      </c>
      <c r="CJ114" s="68">
        <v>0</v>
      </c>
    </row>
    <row r="115" spans="1:95" s="68" customFormat="1" ht="12.75" x14ac:dyDescent="0.2">
      <c r="A115" s="67">
        <v>44958</v>
      </c>
      <c r="B115" s="68" t="s">
        <v>16</v>
      </c>
      <c r="C115" s="68">
        <v>51849</v>
      </c>
      <c r="D115" s="68" t="s">
        <v>907</v>
      </c>
      <c r="E115" s="68" t="s">
        <v>125</v>
      </c>
      <c r="F115" s="69">
        <v>44985</v>
      </c>
      <c r="G115" s="68" t="s">
        <v>126</v>
      </c>
      <c r="H115" s="68" t="s">
        <v>166</v>
      </c>
      <c r="I115" s="70">
        <v>126</v>
      </c>
      <c r="J115" s="70">
        <v>126</v>
      </c>
      <c r="K115" s="71">
        <f t="shared" si="1"/>
        <v>3.0840866684161072E-4</v>
      </c>
      <c r="L115" s="68" t="s">
        <v>908</v>
      </c>
      <c r="M115" s="68" t="s">
        <v>129</v>
      </c>
      <c r="N115" s="68" t="s">
        <v>1151</v>
      </c>
      <c r="O115" s="68" t="s">
        <v>1175</v>
      </c>
      <c r="P115" s="68" t="s">
        <v>1176</v>
      </c>
      <c r="Q115" s="68" t="s">
        <v>170</v>
      </c>
      <c r="R115" s="68" t="s">
        <v>1177</v>
      </c>
      <c r="S115" s="68" t="s">
        <v>1178</v>
      </c>
      <c r="T115" s="68" t="s">
        <v>135</v>
      </c>
      <c r="U115" s="68" t="s">
        <v>135</v>
      </c>
      <c r="V115" s="68" t="s">
        <v>136</v>
      </c>
      <c r="W115" s="68" t="s">
        <v>137</v>
      </c>
      <c r="X115" s="68" t="s">
        <v>399</v>
      </c>
      <c r="Y115" s="68">
        <v>44985.259182291666</v>
      </c>
      <c r="Z115" s="68">
        <v>44985.255139120367</v>
      </c>
      <c r="AA115" s="68" t="s">
        <v>139</v>
      </c>
      <c r="AB115" s="68" t="s">
        <v>140</v>
      </c>
      <c r="AC115" s="68">
        <v>0</v>
      </c>
      <c r="AE115" s="68">
        <v>0</v>
      </c>
      <c r="AG115" s="68">
        <v>10023</v>
      </c>
      <c r="AH115" s="68" t="s">
        <v>141</v>
      </c>
      <c r="AK115" s="68" t="s">
        <v>142</v>
      </c>
      <c r="AL115" s="68" t="s">
        <v>143</v>
      </c>
      <c r="AM115" s="68">
        <v>126</v>
      </c>
      <c r="AN115" s="68" t="s">
        <v>143</v>
      </c>
      <c r="AO115" s="68" t="s">
        <v>1179</v>
      </c>
      <c r="AP115" s="68" t="s">
        <v>1180</v>
      </c>
      <c r="AQ115" s="68" t="s">
        <v>1181</v>
      </c>
      <c r="AR115" s="68" t="s">
        <v>178</v>
      </c>
      <c r="AS115" s="68" t="s">
        <v>179</v>
      </c>
      <c r="AT115" s="68" t="s">
        <v>1182</v>
      </c>
      <c r="AU115" s="68" t="s">
        <v>1183</v>
      </c>
      <c r="AV115" s="68" t="s">
        <v>290</v>
      </c>
      <c r="AW115" s="68" t="s">
        <v>146</v>
      </c>
      <c r="AX115" s="68" t="s">
        <v>1154</v>
      </c>
      <c r="AY115" s="68" t="s">
        <v>148</v>
      </c>
      <c r="AZ115" s="68" t="s">
        <v>139</v>
      </c>
      <c r="BA115" s="68" t="s">
        <v>149</v>
      </c>
      <c r="BB115" s="68" t="s">
        <v>150</v>
      </c>
      <c r="BC115" s="68" t="s">
        <v>156</v>
      </c>
      <c r="BD115" s="68" t="s">
        <v>157</v>
      </c>
      <c r="BE115" s="68" t="s">
        <v>484</v>
      </c>
      <c r="BF115" s="68">
        <v>44985.289814814816</v>
      </c>
      <c r="BG115" s="68">
        <v>0</v>
      </c>
      <c r="BH115" s="68" t="s">
        <v>143</v>
      </c>
      <c r="BI115" s="68" t="s">
        <v>143</v>
      </c>
      <c r="BJ115" s="68" t="s">
        <v>143</v>
      </c>
      <c r="BK115" s="68" t="s">
        <v>136</v>
      </c>
      <c r="BL115" s="68" t="s">
        <v>143</v>
      </c>
      <c r="BM115" s="68" t="s">
        <v>160</v>
      </c>
      <c r="BN115" s="68" t="s">
        <v>143</v>
      </c>
      <c r="BO115" s="68" t="s">
        <v>143</v>
      </c>
      <c r="BP115" s="68" t="s">
        <v>143</v>
      </c>
      <c r="BQ115" s="68" t="s">
        <v>1184</v>
      </c>
      <c r="BR115" s="68">
        <v>250</v>
      </c>
      <c r="BS115" s="68" t="s">
        <v>162</v>
      </c>
      <c r="BT115" s="68">
        <v>126</v>
      </c>
      <c r="BU115" s="68">
        <v>126</v>
      </c>
      <c r="BV115" s="68" t="s">
        <v>135</v>
      </c>
      <c r="BW115" s="68" t="s">
        <v>135</v>
      </c>
      <c r="BX115" s="68" t="s">
        <v>135</v>
      </c>
      <c r="BY115" s="68" t="s">
        <v>148</v>
      </c>
      <c r="BZ115" s="68" t="s">
        <v>1185</v>
      </c>
      <c r="CA115" s="68" t="s">
        <v>174</v>
      </c>
      <c r="CB115" s="68" t="s">
        <v>143</v>
      </c>
      <c r="CC115" s="68" t="s">
        <v>143</v>
      </c>
      <c r="CD115" s="68" t="s">
        <v>143</v>
      </c>
      <c r="CE115" s="68" t="s">
        <v>1176</v>
      </c>
      <c r="CF115" s="68">
        <v>1</v>
      </c>
      <c r="CJ115" s="68">
        <v>0</v>
      </c>
    </row>
    <row r="116" spans="1:95" s="68" customFormat="1" ht="12.75" x14ac:dyDescent="0.2">
      <c r="A116" s="67">
        <v>44958</v>
      </c>
      <c r="B116" s="68" t="s">
        <v>13</v>
      </c>
      <c r="C116" s="68">
        <v>51884</v>
      </c>
      <c r="D116" s="68" t="s">
        <v>1144</v>
      </c>
      <c r="E116" s="68" t="s">
        <v>125</v>
      </c>
      <c r="F116" s="69">
        <v>44984</v>
      </c>
      <c r="G116" s="68" t="s">
        <v>257</v>
      </c>
      <c r="H116" s="68" t="s">
        <v>166</v>
      </c>
      <c r="I116" s="70">
        <v>156.88</v>
      </c>
      <c r="J116" s="70">
        <v>156.88</v>
      </c>
      <c r="K116" s="71">
        <f t="shared" si="1"/>
        <v>3.8399326709612609E-4</v>
      </c>
      <c r="L116" s="68" t="s">
        <v>374</v>
      </c>
      <c r="M116" s="68" t="s">
        <v>129</v>
      </c>
      <c r="N116" s="68" t="s">
        <v>259</v>
      </c>
      <c r="O116" s="68" t="s">
        <v>1166</v>
      </c>
      <c r="P116" s="68" t="s">
        <v>1131</v>
      </c>
      <c r="Q116" s="68" t="s">
        <v>132</v>
      </c>
      <c r="R116" s="68" t="s">
        <v>1186</v>
      </c>
      <c r="S116" s="68" t="s">
        <v>1187</v>
      </c>
      <c r="T116" s="68" t="s">
        <v>135</v>
      </c>
      <c r="U116" s="68" t="s">
        <v>135</v>
      </c>
      <c r="V116" s="68" t="s">
        <v>136</v>
      </c>
      <c r="W116" s="68" t="s">
        <v>137</v>
      </c>
      <c r="X116" s="68" t="s">
        <v>138</v>
      </c>
      <c r="Y116" s="68">
        <v>44985.355436805556</v>
      </c>
      <c r="Z116" s="68">
        <v>44985.355243171296</v>
      </c>
      <c r="AA116" s="68" t="s">
        <v>139</v>
      </c>
      <c r="AB116" s="68" t="s">
        <v>140</v>
      </c>
      <c r="AC116" s="68">
        <v>0</v>
      </c>
      <c r="AE116" s="68">
        <v>0</v>
      </c>
      <c r="AG116" s="68">
        <v>10010</v>
      </c>
      <c r="AH116" s="68" t="s">
        <v>265</v>
      </c>
      <c r="AK116" s="68" t="s">
        <v>142</v>
      </c>
      <c r="AL116" s="68" t="s">
        <v>143</v>
      </c>
      <c r="AM116" s="68">
        <v>800</v>
      </c>
      <c r="AN116" s="68" t="s">
        <v>143</v>
      </c>
      <c r="AO116" s="68" t="s">
        <v>1170</v>
      </c>
      <c r="AP116" s="68" t="s">
        <v>1170</v>
      </c>
      <c r="AQ116" s="68" t="s">
        <v>309</v>
      </c>
      <c r="AR116" s="68" t="s">
        <v>148</v>
      </c>
      <c r="AS116" s="68" t="s">
        <v>139</v>
      </c>
      <c r="AT116" s="68" t="s">
        <v>508</v>
      </c>
      <c r="AU116" s="68" t="s">
        <v>311</v>
      </c>
      <c r="AV116" s="68" t="s">
        <v>272</v>
      </c>
      <c r="AW116" s="68" t="s">
        <v>273</v>
      </c>
      <c r="AX116" s="68" t="s">
        <v>274</v>
      </c>
      <c r="AY116" s="68" t="s">
        <v>148</v>
      </c>
      <c r="AZ116" s="68" t="s">
        <v>139</v>
      </c>
      <c r="BA116" s="68" t="s">
        <v>154</v>
      </c>
      <c r="BB116" s="68" t="s">
        <v>275</v>
      </c>
      <c r="BC116" s="68" t="s">
        <v>156</v>
      </c>
      <c r="BD116" s="68" t="s">
        <v>157</v>
      </c>
      <c r="BE116" s="68" t="s">
        <v>484</v>
      </c>
      <c r="BF116" s="68">
        <v>44985.380439814813</v>
      </c>
      <c r="BG116" s="68">
        <v>0</v>
      </c>
      <c r="BH116" s="68" t="s">
        <v>132</v>
      </c>
      <c r="BI116" s="68" t="s">
        <v>143</v>
      </c>
      <c r="BJ116" s="68" t="s">
        <v>143</v>
      </c>
      <c r="BK116" s="68" t="s">
        <v>136</v>
      </c>
      <c r="BL116" s="68" t="s">
        <v>143</v>
      </c>
      <c r="BM116" s="68" t="s">
        <v>160</v>
      </c>
      <c r="BN116" s="68" t="s">
        <v>160</v>
      </c>
      <c r="BO116" s="68" t="s">
        <v>143</v>
      </c>
      <c r="BP116" s="68" t="s">
        <v>143</v>
      </c>
      <c r="BQ116" s="68" t="s">
        <v>1188</v>
      </c>
      <c r="BR116" s="68">
        <v>250</v>
      </c>
      <c r="BS116" s="68" t="s">
        <v>162</v>
      </c>
      <c r="BT116" s="68">
        <v>15688</v>
      </c>
      <c r="BU116" s="68">
        <v>15688</v>
      </c>
      <c r="BV116" s="68" t="s">
        <v>135</v>
      </c>
      <c r="BW116" s="68" t="s">
        <v>135</v>
      </c>
      <c r="BX116" s="68" t="s">
        <v>135</v>
      </c>
      <c r="BY116" s="68" t="s">
        <v>148</v>
      </c>
      <c r="BZ116" s="68" t="s">
        <v>143</v>
      </c>
      <c r="CA116" s="68" t="s">
        <v>144</v>
      </c>
      <c r="CB116" s="68" t="s">
        <v>143</v>
      </c>
      <c r="CC116" s="68" t="s">
        <v>143</v>
      </c>
      <c r="CD116" s="68" t="s">
        <v>143</v>
      </c>
      <c r="CE116" s="68" t="s">
        <v>143</v>
      </c>
      <c r="CF116" s="68">
        <v>19610535</v>
      </c>
      <c r="CJ116" s="68">
        <v>0</v>
      </c>
    </row>
    <row r="117" spans="1:95" s="68" customFormat="1" ht="12.75" x14ac:dyDescent="0.2">
      <c r="A117" s="67">
        <v>44958</v>
      </c>
      <c r="B117" s="68" t="s">
        <v>13</v>
      </c>
      <c r="C117" s="68">
        <v>51889</v>
      </c>
      <c r="D117" s="68" t="s">
        <v>1144</v>
      </c>
      <c r="E117" s="68" t="s">
        <v>125</v>
      </c>
      <c r="F117" s="69">
        <v>44985</v>
      </c>
      <c r="G117" s="68" t="s">
        <v>257</v>
      </c>
      <c r="H117" s="68" t="s">
        <v>166</v>
      </c>
      <c r="I117" s="70">
        <v>333.38</v>
      </c>
      <c r="J117" s="70">
        <v>333.38</v>
      </c>
      <c r="K117" s="71">
        <f t="shared" si="1"/>
        <v>8.1601016945758874E-4</v>
      </c>
      <c r="L117" s="68" t="s">
        <v>374</v>
      </c>
      <c r="M117" s="68" t="s">
        <v>129</v>
      </c>
      <c r="N117" s="68" t="s">
        <v>259</v>
      </c>
      <c r="O117" s="68" t="s">
        <v>1166</v>
      </c>
      <c r="P117" s="68" t="s">
        <v>1144</v>
      </c>
      <c r="Q117" s="68" t="s">
        <v>132</v>
      </c>
      <c r="R117" s="68" t="s">
        <v>1189</v>
      </c>
      <c r="S117" s="68" t="s">
        <v>1187</v>
      </c>
      <c r="T117" s="68" t="s">
        <v>135</v>
      </c>
      <c r="U117" s="68" t="s">
        <v>135</v>
      </c>
      <c r="V117" s="68" t="s">
        <v>136</v>
      </c>
      <c r="W117" s="68" t="s">
        <v>137</v>
      </c>
      <c r="X117" s="68" t="s">
        <v>138</v>
      </c>
      <c r="Y117" s="68">
        <v>44985.356774537038</v>
      </c>
      <c r="Z117" s="68">
        <v>44985.356676388888</v>
      </c>
      <c r="AA117" s="68" t="s">
        <v>139</v>
      </c>
      <c r="AB117" s="68" t="s">
        <v>140</v>
      </c>
      <c r="AC117" s="68">
        <v>0</v>
      </c>
      <c r="AE117" s="68">
        <v>0</v>
      </c>
      <c r="AG117" s="68">
        <v>10010</v>
      </c>
      <c r="AH117" s="68" t="s">
        <v>265</v>
      </c>
      <c r="AK117" s="68" t="s">
        <v>142</v>
      </c>
      <c r="AL117" s="68" t="s">
        <v>143</v>
      </c>
      <c r="AM117" s="68">
        <v>1700</v>
      </c>
      <c r="AN117" s="68" t="s">
        <v>143</v>
      </c>
      <c r="AO117" s="68" t="s">
        <v>1170</v>
      </c>
      <c r="AP117" s="68" t="s">
        <v>1170</v>
      </c>
      <c r="AQ117" s="68" t="s">
        <v>309</v>
      </c>
      <c r="AR117" s="68" t="s">
        <v>148</v>
      </c>
      <c r="AS117" s="68" t="s">
        <v>139</v>
      </c>
      <c r="AT117" s="68" t="s">
        <v>508</v>
      </c>
      <c r="AU117" s="68" t="s">
        <v>311</v>
      </c>
      <c r="AV117" s="68" t="s">
        <v>272</v>
      </c>
      <c r="AW117" s="68" t="s">
        <v>273</v>
      </c>
      <c r="AX117" s="68" t="s">
        <v>274</v>
      </c>
      <c r="AY117" s="68" t="s">
        <v>148</v>
      </c>
      <c r="AZ117" s="68" t="s">
        <v>139</v>
      </c>
      <c r="BA117" s="68" t="s">
        <v>154</v>
      </c>
      <c r="BB117" s="68" t="s">
        <v>275</v>
      </c>
      <c r="BC117" s="68" t="s">
        <v>156</v>
      </c>
      <c r="BD117" s="68" t="s">
        <v>157</v>
      </c>
      <c r="BE117" s="68" t="s">
        <v>303</v>
      </c>
      <c r="BF117" s="68">
        <v>44986.4375462963</v>
      </c>
      <c r="BG117" s="68">
        <v>0</v>
      </c>
      <c r="BH117" s="68" t="s">
        <v>132</v>
      </c>
      <c r="BI117" s="68" t="s">
        <v>143</v>
      </c>
      <c r="BJ117" s="68" t="s">
        <v>143</v>
      </c>
      <c r="BK117" s="68" t="s">
        <v>136</v>
      </c>
      <c r="BL117" s="68" t="s">
        <v>143</v>
      </c>
      <c r="BM117" s="68" t="s">
        <v>160</v>
      </c>
      <c r="BN117" s="68" t="s">
        <v>160</v>
      </c>
      <c r="BO117" s="68" t="s">
        <v>143</v>
      </c>
      <c r="BP117" s="68" t="s">
        <v>143</v>
      </c>
      <c r="BQ117" s="68" t="s">
        <v>1190</v>
      </c>
      <c r="BR117" s="68">
        <v>500</v>
      </c>
      <c r="BS117" s="68" t="s">
        <v>241</v>
      </c>
      <c r="BT117" s="68">
        <v>33338</v>
      </c>
      <c r="BU117" s="68">
        <v>33338</v>
      </c>
      <c r="BV117" s="68" t="s">
        <v>135</v>
      </c>
      <c r="BW117" s="68" t="s">
        <v>135</v>
      </c>
      <c r="BX117" s="68" t="s">
        <v>135</v>
      </c>
      <c r="BY117" s="68" t="s">
        <v>148</v>
      </c>
      <c r="BZ117" s="68" t="s">
        <v>143</v>
      </c>
      <c r="CA117" s="68" t="s">
        <v>144</v>
      </c>
      <c r="CB117" s="68" t="s">
        <v>143</v>
      </c>
      <c r="CC117" s="68" t="s">
        <v>143</v>
      </c>
      <c r="CD117" s="68" t="s">
        <v>143</v>
      </c>
      <c r="CE117" s="68" t="s">
        <v>143</v>
      </c>
      <c r="CF117" s="68">
        <v>19610535</v>
      </c>
      <c r="CJ117" s="68">
        <v>0</v>
      </c>
    </row>
    <row r="118" spans="1:95" s="68" customFormat="1" ht="12.75" x14ac:dyDescent="0.2">
      <c r="A118" s="67">
        <v>44958</v>
      </c>
      <c r="B118" s="68" t="s">
        <v>13</v>
      </c>
      <c r="C118" s="68">
        <v>51901</v>
      </c>
      <c r="D118" s="68" t="s">
        <v>1144</v>
      </c>
      <c r="E118" s="68" t="s">
        <v>125</v>
      </c>
      <c r="F118" s="69">
        <v>44985</v>
      </c>
      <c r="G118" s="68" t="s">
        <v>257</v>
      </c>
      <c r="H118" s="68" t="s">
        <v>166</v>
      </c>
      <c r="I118" s="70">
        <v>156.88</v>
      </c>
      <c r="J118" s="70">
        <v>156.88</v>
      </c>
      <c r="K118" s="71">
        <f t="shared" si="1"/>
        <v>3.8399326709612609E-4</v>
      </c>
      <c r="L118" s="68" t="s">
        <v>374</v>
      </c>
      <c r="M118" s="68" t="s">
        <v>129</v>
      </c>
      <c r="N118" s="68" t="s">
        <v>259</v>
      </c>
      <c r="O118" s="68" t="s">
        <v>1191</v>
      </c>
      <c r="P118" s="68" t="s">
        <v>1144</v>
      </c>
      <c r="Q118" s="68" t="s">
        <v>132</v>
      </c>
      <c r="R118" s="68" t="s">
        <v>1192</v>
      </c>
      <c r="S118" s="68" t="s">
        <v>1193</v>
      </c>
      <c r="T118" s="68" t="s">
        <v>135</v>
      </c>
      <c r="U118" s="68" t="s">
        <v>135</v>
      </c>
      <c r="V118" s="68" t="s">
        <v>136</v>
      </c>
      <c r="W118" s="68" t="s">
        <v>137</v>
      </c>
      <c r="X118" s="68" t="s">
        <v>138</v>
      </c>
      <c r="Y118" s="68">
        <v>44985.377999537035</v>
      </c>
      <c r="Z118" s="68">
        <v>44985.377802662035</v>
      </c>
      <c r="AA118" s="68" t="s">
        <v>139</v>
      </c>
      <c r="AB118" s="68" t="s">
        <v>140</v>
      </c>
      <c r="AC118" s="68">
        <v>0</v>
      </c>
      <c r="AE118" s="68">
        <v>0</v>
      </c>
      <c r="AG118" s="68">
        <v>10010</v>
      </c>
      <c r="AH118" s="68" t="s">
        <v>265</v>
      </c>
      <c r="AK118" s="68" t="s">
        <v>142</v>
      </c>
      <c r="AL118" s="68" t="s">
        <v>143</v>
      </c>
      <c r="AM118" s="68">
        <v>800</v>
      </c>
      <c r="AN118" s="68" t="s">
        <v>143</v>
      </c>
      <c r="AO118" s="68" t="s">
        <v>950</v>
      </c>
      <c r="AP118" s="68" t="s">
        <v>950</v>
      </c>
      <c r="AQ118" s="68" t="s">
        <v>309</v>
      </c>
      <c r="AR118" s="68" t="s">
        <v>148</v>
      </c>
      <c r="AS118" s="68" t="s">
        <v>139</v>
      </c>
      <c r="AT118" s="68" t="s">
        <v>508</v>
      </c>
      <c r="AU118" s="68" t="s">
        <v>311</v>
      </c>
      <c r="AV118" s="68" t="s">
        <v>272</v>
      </c>
      <c r="AW118" s="68" t="s">
        <v>273</v>
      </c>
      <c r="AX118" s="68" t="s">
        <v>274</v>
      </c>
      <c r="AY118" s="68" t="s">
        <v>148</v>
      </c>
      <c r="AZ118" s="68" t="s">
        <v>139</v>
      </c>
      <c r="BA118" s="68" t="s">
        <v>154</v>
      </c>
      <c r="BB118" s="68" t="s">
        <v>275</v>
      </c>
      <c r="BC118" s="68" t="s">
        <v>156</v>
      </c>
      <c r="BD118" s="68" t="s">
        <v>157</v>
      </c>
      <c r="BE118" s="68" t="s">
        <v>484</v>
      </c>
      <c r="BF118" s="68">
        <v>44985.384004629632</v>
      </c>
      <c r="BG118" s="68">
        <v>0</v>
      </c>
      <c r="BH118" s="68" t="s">
        <v>132</v>
      </c>
      <c r="BI118" s="68" t="s">
        <v>143</v>
      </c>
      <c r="BJ118" s="68" t="s">
        <v>143</v>
      </c>
      <c r="BK118" s="68" t="s">
        <v>136</v>
      </c>
      <c r="BL118" s="68" t="s">
        <v>143</v>
      </c>
      <c r="BM118" s="68" t="s">
        <v>160</v>
      </c>
      <c r="BN118" s="68" t="s">
        <v>160</v>
      </c>
      <c r="BO118" s="68" t="s">
        <v>143</v>
      </c>
      <c r="BP118" s="68" t="s">
        <v>143</v>
      </c>
      <c r="BQ118" s="68" t="s">
        <v>1194</v>
      </c>
      <c r="BR118" s="68">
        <v>250</v>
      </c>
      <c r="BS118" s="68" t="s">
        <v>162</v>
      </c>
      <c r="BT118" s="68">
        <v>15688</v>
      </c>
      <c r="BU118" s="68">
        <v>15688</v>
      </c>
      <c r="BV118" s="68" t="s">
        <v>135</v>
      </c>
      <c r="BW118" s="68" t="s">
        <v>135</v>
      </c>
      <c r="BX118" s="68" t="s">
        <v>135</v>
      </c>
      <c r="BY118" s="68" t="s">
        <v>148</v>
      </c>
      <c r="BZ118" s="68" t="s">
        <v>143</v>
      </c>
      <c r="CA118" s="68" t="s">
        <v>144</v>
      </c>
      <c r="CB118" s="68" t="s">
        <v>143</v>
      </c>
      <c r="CC118" s="68" t="s">
        <v>143</v>
      </c>
      <c r="CD118" s="68" t="s">
        <v>143</v>
      </c>
      <c r="CE118" s="68" t="s">
        <v>143</v>
      </c>
      <c r="CF118" s="68">
        <v>19610535</v>
      </c>
      <c r="CJ118" s="68">
        <v>0</v>
      </c>
    </row>
    <row r="119" spans="1:95" s="68" customFormat="1" ht="12.75" x14ac:dyDescent="0.2">
      <c r="A119" s="67">
        <v>44986</v>
      </c>
      <c r="B119" s="68" t="s">
        <v>7</v>
      </c>
      <c r="C119" s="68">
        <v>51815</v>
      </c>
      <c r="D119" s="68" t="s">
        <v>1195</v>
      </c>
      <c r="E119" s="68" t="s">
        <v>125</v>
      </c>
      <c r="F119" s="69">
        <v>44986</v>
      </c>
      <c r="G119" s="68" t="s">
        <v>257</v>
      </c>
      <c r="H119" s="68" t="s">
        <v>166</v>
      </c>
      <c r="I119" s="70">
        <v>216</v>
      </c>
      <c r="J119" s="70">
        <v>216</v>
      </c>
      <c r="K119" s="71">
        <f t="shared" si="1"/>
        <v>5.2870057172847555E-4</v>
      </c>
      <c r="L119" s="68" t="s">
        <v>1196</v>
      </c>
      <c r="M119" s="68" t="s">
        <v>129</v>
      </c>
      <c r="N119" s="68" t="s">
        <v>980</v>
      </c>
      <c r="O119" s="68" t="s">
        <v>1197</v>
      </c>
      <c r="P119" s="68" t="s">
        <v>1198</v>
      </c>
      <c r="Q119" s="68" t="s">
        <v>170</v>
      </c>
      <c r="R119" s="68" t="s">
        <v>1199</v>
      </c>
      <c r="S119" s="68" t="s">
        <v>1200</v>
      </c>
      <c r="T119" s="68" t="s">
        <v>135</v>
      </c>
      <c r="U119" s="68" t="s">
        <v>135</v>
      </c>
      <c r="V119" s="68" t="s">
        <v>136</v>
      </c>
      <c r="W119" s="68" t="s">
        <v>137</v>
      </c>
      <c r="X119" s="68" t="s">
        <v>264</v>
      </c>
      <c r="Y119" s="68">
        <v>44985.219687500001</v>
      </c>
      <c r="Z119" s="68">
        <v>44985.21393125</v>
      </c>
      <c r="AA119" s="68" t="s">
        <v>139</v>
      </c>
      <c r="AB119" s="68" t="s">
        <v>140</v>
      </c>
      <c r="AC119" s="68">
        <v>0</v>
      </c>
      <c r="AD119" s="68" t="s">
        <v>143</v>
      </c>
      <c r="AE119" s="68">
        <v>0</v>
      </c>
      <c r="AF119" s="68">
        <v>44985</v>
      </c>
      <c r="AG119" s="68">
        <v>10010</v>
      </c>
      <c r="AH119" s="68" t="s">
        <v>265</v>
      </c>
      <c r="AK119" s="68" t="s">
        <v>142</v>
      </c>
      <c r="AL119" s="68" t="s">
        <v>143</v>
      </c>
      <c r="AM119" s="68">
        <v>216</v>
      </c>
      <c r="AN119" s="68" t="s">
        <v>143</v>
      </c>
      <c r="AO119" s="68" t="s">
        <v>1201</v>
      </c>
      <c r="AP119" s="68" t="s">
        <v>176</v>
      </c>
      <c r="AQ119" s="68" t="s">
        <v>1202</v>
      </c>
      <c r="AR119" s="68" t="s">
        <v>178</v>
      </c>
      <c r="AS119" s="68" t="s">
        <v>179</v>
      </c>
      <c r="AT119" s="68" t="s">
        <v>180</v>
      </c>
      <c r="AU119" s="68" t="s">
        <v>181</v>
      </c>
      <c r="AV119" s="68" t="s">
        <v>990</v>
      </c>
      <c r="AW119" s="68" t="s">
        <v>273</v>
      </c>
      <c r="AX119" s="68" t="s">
        <v>991</v>
      </c>
      <c r="AY119" s="68" t="s">
        <v>148</v>
      </c>
      <c r="AZ119" s="68" t="s">
        <v>139</v>
      </c>
      <c r="BA119" s="68" t="s">
        <v>154</v>
      </c>
      <c r="BB119" s="68" t="s">
        <v>992</v>
      </c>
      <c r="BC119" s="68" t="s">
        <v>156</v>
      </c>
      <c r="BD119" s="68" t="s">
        <v>157</v>
      </c>
      <c r="BE119" s="68" t="s">
        <v>484</v>
      </c>
      <c r="BF119" s="68">
        <v>44985.379745370374</v>
      </c>
      <c r="BG119" s="68">
        <v>0</v>
      </c>
      <c r="BH119" s="68" t="s">
        <v>143</v>
      </c>
      <c r="BI119" s="68" t="s">
        <v>143</v>
      </c>
      <c r="BJ119" s="68" t="s">
        <v>143</v>
      </c>
      <c r="BK119" s="68" t="s">
        <v>183</v>
      </c>
      <c r="BL119" s="68" t="s">
        <v>143</v>
      </c>
      <c r="BM119" s="68" t="s">
        <v>200</v>
      </c>
      <c r="BN119" s="68" t="s">
        <v>143</v>
      </c>
      <c r="BO119" s="68" t="s">
        <v>143</v>
      </c>
      <c r="BP119" s="68" t="s">
        <v>143</v>
      </c>
      <c r="BQ119" s="68" t="s">
        <v>1203</v>
      </c>
      <c r="BR119" s="68">
        <v>250</v>
      </c>
      <c r="BS119" s="68" t="s">
        <v>162</v>
      </c>
      <c r="BT119" s="68">
        <v>216</v>
      </c>
      <c r="BU119" s="68">
        <v>216</v>
      </c>
      <c r="BV119" s="68" t="s">
        <v>135</v>
      </c>
      <c r="BW119" s="68" t="s">
        <v>135</v>
      </c>
      <c r="BX119" s="68" t="s">
        <v>135</v>
      </c>
      <c r="BY119" s="68" t="s">
        <v>148</v>
      </c>
      <c r="BZ119" s="68" t="s">
        <v>143</v>
      </c>
      <c r="CA119" s="68" t="s">
        <v>174</v>
      </c>
      <c r="CB119" s="68" t="s">
        <v>143</v>
      </c>
      <c r="CC119" s="68" t="s">
        <v>143</v>
      </c>
      <c r="CD119" s="68" t="s">
        <v>143</v>
      </c>
      <c r="CE119" s="68" t="s">
        <v>1204</v>
      </c>
      <c r="CF119" s="68">
        <v>1</v>
      </c>
      <c r="CJ119" s="68">
        <v>0</v>
      </c>
      <c r="CK119" s="68" t="s">
        <v>143</v>
      </c>
      <c r="CM119" s="68" t="s">
        <v>143</v>
      </c>
      <c r="CN119" s="68" t="s">
        <v>143</v>
      </c>
    </row>
    <row r="120" spans="1:95" s="68" customFormat="1" ht="12.75" x14ac:dyDescent="0.2">
      <c r="A120" s="67">
        <v>44986</v>
      </c>
      <c r="B120" s="68" t="s">
        <v>16</v>
      </c>
      <c r="C120" s="68">
        <v>51986</v>
      </c>
      <c r="D120" s="68" t="s">
        <v>1205</v>
      </c>
      <c r="E120" s="68" t="s">
        <v>685</v>
      </c>
      <c r="F120" s="69">
        <v>44986</v>
      </c>
      <c r="G120" s="68" t="s">
        <v>165</v>
      </c>
      <c r="H120" s="68" t="s">
        <v>166</v>
      </c>
      <c r="I120" s="70">
        <v>137.27000000000001</v>
      </c>
      <c r="J120" s="70">
        <v>137.27000000000001</v>
      </c>
      <c r="K120" s="71">
        <f t="shared" si="1"/>
        <v>3.3599410870911034E-4</v>
      </c>
      <c r="L120" s="68" t="s">
        <v>374</v>
      </c>
      <c r="M120" s="68" t="s">
        <v>129</v>
      </c>
      <c r="N120" s="68" t="s">
        <v>960</v>
      </c>
      <c r="O120" s="68" t="s">
        <v>1166</v>
      </c>
      <c r="P120" s="68" t="s">
        <v>1106</v>
      </c>
      <c r="Q120" s="68" t="s">
        <v>132</v>
      </c>
      <c r="R120" s="68" t="s">
        <v>1206</v>
      </c>
      <c r="S120" s="68" t="s">
        <v>1207</v>
      </c>
      <c r="T120" s="68" t="s">
        <v>135</v>
      </c>
      <c r="U120" s="68" t="s">
        <v>135</v>
      </c>
      <c r="V120" s="68" t="s">
        <v>136</v>
      </c>
      <c r="W120" s="68" t="s">
        <v>137</v>
      </c>
      <c r="X120" s="68" t="s">
        <v>138</v>
      </c>
      <c r="Y120" s="68">
        <v>44986.50835300926</v>
      </c>
      <c r="Z120" s="68">
        <v>44993.130312615744</v>
      </c>
      <c r="AA120" s="68" t="s">
        <v>139</v>
      </c>
      <c r="AB120" s="68" t="s">
        <v>140</v>
      </c>
      <c r="AC120" s="68">
        <v>0</v>
      </c>
      <c r="AD120" s="68" t="s">
        <v>143</v>
      </c>
      <c r="AE120" s="68">
        <v>0</v>
      </c>
      <c r="AG120" s="68">
        <v>10012</v>
      </c>
      <c r="AH120" s="68" t="s">
        <v>141</v>
      </c>
      <c r="AJ120" s="68">
        <v>8335</v>
      </c>
      <c r="AK120" s="68" t="s">
        <v>142</v>
      </c>
      <c r="AL120" s="68" t="s">
        <v>143</v>
      </c>
      <c r="AM120" s="68">
        <v>700</v>
      </c>
      <c r="AN120" s="68" t="s">
        <v>144</v>
      </c>
      <c r="AO120" s="68" t="s">
        <v>1170</v>
      </c>
      <c r="AP120" s="68" t="s">
        <v>1170</v>
      </c>
      <c r="AQ120" s="68" t="s">
        <v>309</v>
      </c>
      <c r="AR120" s="68" t="s">
        <v>148</v>
      </c>
      <c r="AS120" s="68" t="s">
        <v>139</v>
      </c>
      <c r="AT120" s="68" t="s">
        <v>950</v>
      </c>
      <c r="AU120" s="68" t="s">
        <v>311</v>
      </c>
      <c r="AV120" s="68" t="s">
        <v>145</v>
      </c>
      <c r="AW120" s="68" t="s">
        <v>146</v>
      </c>
      <c r="AX120" s="68" t="s">
        <v>972</v>
      </c>
      <c r="AY120" s="68" t="s">
        <v>148</v>
      </c>
      <c r="AZ120" s="68" t="s">
        <v>139</v>
      </c>
      <c r="BA120" s="68" t="s">
        <v>149</v>
      </c>
      <c r="BB120" s="68" t="s">
        <v>150</v>
      </c>
      <c r="BC120" s="68" t="s">
        <v>156</v>
      </c>
      <c r="BD120" s="68" t="s">
        <v>157</v>
      </c>
      <c r="BE120" s="68" t="s">
        <v>484</v>
      </c>
      <c r="BF120" s="68">
        <v>44986.065358796295</v>
      </c>
      <c r="BG120" s="68">
        <v>0</v>
      </c>
      <c r="BH120" s="68" t="s">
        <v>132</v>
      </c>
      <c r="BI120" s="68" t="s">
        <v>1208</v>
      </c>
      <c r="BJ120" s="68" t="s">
        <v>143</v>
      </c>
      <c r="BK120" s="68" t="s">
        <v>136</v>
      </c>
      <c r="BL120" s="68" t="s">
        <v>136</v>
      </c>
      <c r="BM120" s="68" t="s">
        <v>160</v>
      </c>
      <c r="BN120" s="68" t="s">
        <v>160</v>
      </c>
      <c r="BO120" s="68" t="s">
        <v>143</v>
      </c>
      <c r="BP120" s="68" t="s">
        <v>143</v>
      </c>
      <c r="BQ120" s="68" t="s">
        <v>1209</v>
      </c>
      <c r="BR120" s="68">
        <v>250</v>
      </c>
      <c r="BS120" s="68" t="s">
        <v>162</v>
      </c>
      <c r="BT120" s="68">
        <v>13727</v>
      </c>
      <c r="BU120" s="68">
        <v>13727</v>
      </c>
      <c r="BV120" s="68" t="s">
        <v>135</v>
      </c>
      <c r="BW120" s="68" t="s">
        <v>135</v>
      </c>
      <c r="BX120" s="68" t="s">
        <v>135</v>
      </c>
      <c r="BY120" s="68" t="s">
        <v>148</v>
      </c>
      <c r="BZ120" s="68" t="s">
        <v>143</v>
      </c>
      <c r="CA120" s="68" t="s">
        <v>144</v>
      </c>
      <c r="CB120" s="68" t="s">
        <v>143</v>
      </c>
      <c r="CC120" s="68" t="s">
        <v>143</v>
      </c>
      <c r="CD120" s="68" t="s">
        <v>143</v>
      </c>
      <c r="CE120" s="68" t="s">
        <v>143</v>
      </c>
      <c r="CF120" s="68">
        <v>19610535</v>
      </c>
      <c r="CG120" s="68">
        <v>19201966</v>
      </c>
      <c r="CJ120" s="68">
        <v>0</v>
      </c>
      <c r="CK120" s="68" t="s">
        <v>143</v>
      </c>
      <c r="CM120" s="68" t="s">
        <v>143</v>
      </c>
      <c r="CN120" s="68" t="s">
        <v>143</v>
      </c>
    </row>
    <row r="121" spans="1:95" s="68" customFormat="1" ht="12.75" x14ac:dyDescent="0.2">
      <c r="A121" s="67">
        <v>44986</v>
      </c>
      <c r="B121" s="68" t="s">
        <v>14</v>
      </c>
      <c r="C121" s="68">
        <v>51991</v>
      </c>
      <c r="D121" s="68" t="s">
        <v>315</v>
      </c>
      <c r="E121" s="68" t="s">
        <v>164</v>
      </c>
      <c r="F121" s="69">
        <v>44986</v>
      </c>
      <c r="G121" s="68" t="s">
        <v>165</v>
      </c>
      <c r="H121" s="68" t="s">
        <v>166</v>
      </c>
      <c r="I121" s="70">
        <v>37.42</v>
      </c>
      <c r="J121" s="70">
        <v>37.42</v>
      </c>
      <c r="K121" s="71">
        <f t="shared" si="1"/>
        <v>9.1592478676294227E-5</v>
      </c>
      <c r="L121" s="68" t="s">
        <v>316</v>
      </c>
      <c r="M121" s="68" t="s">
        <v>317</v>
      </c>
      <c r="N121" s="68" t="s">
        <v>219</v>
      </c>
      <c r="O121" s="68" t="s">
        <v>540</v>
      </c>
      <c r="P121" s="68" t="s">
        <v>1210</v>
      </c>
      <c r="Q121" s="68" t="s">
        <v>170</v>
      </c>
      <c r="R121" s="68" t="s">
        <v>1211</v>
      </c>
      <c r="S121" s="68" t="s">
        <v>1212</v>
      </c>
      <c r="T121" s="68" t="s">
        <v>135</v>
      </c>
      <c r="U121" s="68" t="s">
        <v>135</v>
      </c>
      <c r="V121" s="68" t="s">
        <v>136</v>
      </c>
      <c r="W121" s="68" t="s">
        <v>137</v>
      </c>
      <c r="X121" s="68" t="s">
        <v>322</v>
      </c>
      <c r="Y121" s="68">
        <v>44986.057966550929</v>
      </c>
      <c r="Z121" s="68">
        <v>44986.04551585648</v>
      </c>
      <c r="AA121" s="68" t="s">
        <v>139</v>
      </c>
      <c r="AB121" s="68" t="s">
        <v>323</v>
      </c>
      <c r="AC121" s="68">
        <v>0</v>
      </c>
      <c r="AD121" s="68" t="s">
        <v>143</v>
      </c>
      <c r="AE121" s="68">
        <v>0</v>
      </c>
      <c r="AG121" s="68">
        <v>10012</v>
      </c>
      <c r="AH121" s="68" t="s">
        <v>141</v>
      </c>
      <c r="AK121" s="68" t="s">
        <v>207</v>
      </c>
      <c r="AL121" s="68" t="s">
        <v>143</v>
      </c>
      <c r="AM121" s="68">
        <v>3742</v>
      </c>
      <c r="AN121" s="68" t="s">
        <v>143</v>
      </c>
      <c r="AO121" s="68" t="s">
        <v>544</v>
      </c>
      <c r="AP121" s="68" t="s">
        <v>325</v>
      </c>
      <c r="AQ121" s="68" t="s">
        <v>545</v>
      </c>
      <c r="AR121" s="68" t="s">
        <v>178</v>
      </c>
      <c r="AS121" s="68" t="s">
        <v>179</v>
      </c>
      <c r="AT121" s="68" t="s">
        <v>327</v>
      </c>
      <c r="AU121" s="68" t="s">
        <v>328</v>
      </c>
      <c r="AV121" s="68" t="s">
        <v>234</v>
      </c>
      <c r="AW121" s="68" t="s">
        <v>165</v>
      </c>
      <c r="AX121" s="68" t="s">
        <v>235</v>
      </c>
      <c r="AY121" s="68" t="s">
        <v>148</v>
      </c>
      <c r="AZ121" s="68" t="s">
        <v>139</v>
      </c>
      <c r="BA121" s="68" t="s">
        <v>236</v>
      </c>
      <c r="BB121" s="68" t="s">
        <v>150</v>
      </c>
      <c r="BC121" s="68" t="s">
        <v>156</v>
      </c>
      <c r="BD121" s="68" t="s">
        <v>157</v>
      </c>
      <c r="BE121" s="68" t="s">
        <v>484</v>
      </c>
      <c r="BF121" s="68">
        <v>44986.282685185186</v>
      </c>
      <c r="BG121" s="68">
        <v>0</v>
      </c>
      <c r="BH121" s="68" t="s">
        <v>170</v>
      </c>
      <c r="BI121" s="68" t="s">
        <v>1213</v>
      </c>
      <c r="BJ121" s="68" t="s">
        <v>143</v>
      </c>
      <c r="BK121" s="68" t="s">
        <v>136</v>
      </c>
      <c r="BL121" s="68" t="s">
        <v>143</v>
      </c>
      <c r="BM121" s="68" t="s">
        <v>160</v>
      </c>
      <c r="BN121" s="68" t="s">
        <v>160</v>
      </c>
      <c r="BO121" s="68" t="s">
        <v>164</v>
      </c>
      <c r="BP121" s="68" t="s">
        <v>143</v>
      </c>
      <c r="BQ121" s="68" t="s">
        <v>1214</v>
      </c>
      <c r="BR121" s="68">
        <v>250</v>
      </c>
      <c r="BS121" s="68" t="s">
        <v>162</v>
      </c>
      <c r="BT121" s="68">
        <v>3742</v>
      </c>
      <c r="BU121" s="68">
        <v>3742</v>
      </c>
      <c r="BV121" s="68" t="s">
        <v>135</v>
      </c>
      <c r="BW121" s="68" t="s">
        <v>135</v>
      </c>
      <c r="BX121" s="68" t="s">
        <v>135</v>
      </c>
      <c r="BY121" s="68" t="s">
        <v>148</v>
      </c>
      <c r="BZ121" s="68" t="s">
        <v>1215</v>
      </c>
      <c r="CA121" s="68" t="s">
        <v>174</v>
      </c>
      <c r="CB121" s="68" t="s">
        <v>143</v>
      </c>
      <c r="CC121" s="68" t="s">
        <v>143</v>
      </c>
      <c r="CD121" s="68" t="s">
        <v>143</v>
      </c>
      <c r="CE121" s="68" t="s">
        <v>1216</v>
      </c>
      <c r="CF121" s="68">
        <v>1</v>
      </c>
      <c r="CJ121" s="68">
        <v>0</v>
      </c>
      <c r="CK121" s="68" t="s">
        <v>143</v>
      </c>
      <c r="CM121" s="68" t="s">
        <v>143</v>
      </c>
      <c r="CN121" s="68" t="s">
        <v>143</v>
      </c>
      <c r="CO121" s="68">
        <v>800114696</v>
      </c>
    </row>
    <row r="122" spans="1:95" s="68" customFormat="1" ht="12.75" x14ac:dyDescent="0.2">
      <c r="A122" s="67">
        <v>44986</v>
      </c>
      <c r="B122" s="68" t="s">
        <v>14</v>
      </c>
      <c r="C122" s="68">
        <v>51994</v>
      </c>
      <c r="D122" s="68" t="s">
        <v>315</v>
      </c>
      <c r="E122" s="68" t="s">
        <v>279</v>
      </c>
      <c r="F122" s="69">
        <v>44986</v>
      </c>
      <c r="G122" s="68" t="s">
        <v>165</v>
      </c>
      <c r="H122" s="68" t="s">
        <v>166</v>
      </c>
      <c r="I122" s="70">
        <v>175.25</v>
      </c>
      <c r="J122" s="70">
        <v>175.25</v>
      </c>
      <c r="K122" s="71">
        <f t="shared" si="1"/>
        <v>4.289572925713673E-4</v>
      </c>
      <c r="L122" s="68" t="s">
        <v>316</v>
      </c>
      <c r="M122" s="68" t="s">
        <v>317</v>
      </c>
      <c r="N122" s="68" t="s">
        <v>219</v>
      </c>
      <c r="O122" s="68" t="s">
        <v>540</v>
      </c>
      <c r="P122" s="68" t="s">
        <v>477</v>
      </c>
      <c r="Q122" s="68" t="s">
        <v>170</v>
      </c>
      <c r="R122" s="68" t="s">
        <v>1217</v>
      </c>
      <c r="S122" s="68" t="s">
        <v>1218</v>
      </c>
      <c r="T122" s="68" t="s">
        <v>135</v>
      </c>
      <c r="U122" s="68" t="s">
        <v>135</v>
      </c>
      <c r="V122" s="68" t="s">
        <v>136</v>
      </c>
      <c r="W122" s="68" t="s">
        <v>137</v>
      </c>
      <c r="X122" s="68" t="s">
        <v>322</v>
      </c>
      <c r="Y122" s="68">
        <v>44986.084744097221</v>
      </c>
      <c r="Z122" s="68">
        <v>44986.083509953707</v>
      </c>
      <c r="AA122" s="68" t="s">
        <v>139</v>
      </c>
      <c r="AB122" s="68" t="s">
        <v>323</v>
      </c>
      <c r="AC122" s="68">
        <v>0</v>
      </c>
      <c r="AD122" s="68" t="s">
        <v>143</v>
      </c>
      <c r="AE122" s="68">
        <v>17525</v>
      </c>
      <c r="AG122" s="68">
        <v>10012</v>
      </c>
      <c r="AH122" s="68" t="s">
        <v>141</v>
      </c>
      <c r="AJ122" s="68">
        <v>17525</v>
      </c>
      <c r="AK122" s="68" t="s">
        <v>207</v>
      </c>
      <c r="AL122" s="68" t="s">
        <v>143</v>
      </c>
      <c r="AM122" s="68">
        <v>17525</v>
      </c>
      <c r="AN122" s="68" t="s">
        <v>174</v>
      </c>
      <c r="AO122" s="68" t="s">
        <v>544</v>
      </c>
      <c r="AP122" s="68" t="s">
        <v>325</v>
      </c>
      <c r="AQ122" s="68" t="s">
        <v>545</v>
      </c>
      <c r="AR122" s="68" t="s">
        <v>178</v>
      </c>
      <c r="AS122" s="68" t="s">
        <v>179</v>
      </c>
      <c r="AT122" s="68" t="s">
        <v>327</v>
      </c>
      <c r="AU122" s="68" t="s">
        <v>328</v>
      </c>
      <c r="AV122" s="68" t="s">
        <v>234</v>
      </c>
      <c r="AW122" s="68" t="s">
        <v>165</v>
      </c>
      <c r="AX122" s="68" t="s">
        <v>235</v>
      </c>
      <c r="AY122" s="68" t="s">
        <v>148</v>
      </c>
      <c r="AZ122" s="68" t="s">
        <v>139</v>
      </c>
      <c r="BA122" s="68" t="s">
        <v>236</v>
      </c>
      <c r="BB122" s="68" t="s">
        <v>150</v>
      </c>
      <c r="BC122" s="68" t="s">
        <v>156</v>
      </c>
      <c r="BD122" s="68" t="s">
        <v>157</v>
      </c>
      <c r="BE122" s="68" t="s">
        <v>484</v>
      </c>
      <c r="BF122" s="68">
        <v>44986.114768518521</v>
      </c>
      <c r="BG122" s="68">
        <v>0</v>
      </c>
      <c r="BH122" s="68" t="s">
        <v>170</v>
      </c>
      <c r="BI122" s="68" t="s">
        <v>1219</v>
      </c>
      <c r="BJ122" s="68" t="s">
        <v>143</v>
      </c>
      <c r="BK122" s="68" t="s">
        <v>136</v>
      </c>
      <c r="BL122" s="68" t="s">
        <v>143</v>
      </c>
      <c r="BM122" s="68" t="s">
        <v>160</v>
      </c>
      <c r="BN122" s="68" t="s">
        <v>160</v>
      </c>
      <c r="BO122" s="68" t="s">
        <v>164</v>
      </c>
      <c r="BP122" s="68" t="s">
        <v>143</v>
      </c>
      <c r="BQ122" s="68" t="s">
        <v>1220</v>
      </c>
      <c r="BR122" s="68">
        <v>250</v>
      </c>
      <c r="BS122" s="68" t="s">
        <v>162</v>
      </c>
      <c r="BT122" s="68">
        <v>17525</v>
      </c>
      <c r="BU122" s="68">
        <v>17525</v>
      </c>
      <c r="BV122" s="68" t="s">
        <v>135</v>
      </c>
      <c r="BW122" s="68" t="s">
        <v>135</v>
      </c>
      <c r="BX122" s="68" t="s">
        <v>135</v>
      </c>
      <c r="BY122" s="68" t="s">
        <v>148</v>
      </c>
      <c r="BZ122" s="68" t="s">
        <v>1221</v>
      </c>
      <c r="CA122" s="68" t="s">
        <v>174</v>
      </c>
      <c r="CB122" s="68" t="s">
        <v>143</v>
      </c>
      <c r="CC122" s="68" t="s">
        <v>143</v>
      </c>
      <c r="CD122" s="68" t="s">
        <v>143</v>
      </c>
      <c r="CE122" s="68" t="s">
        <v>1222</v>
      </c>
      <c r="CF122" s="68">
        <v>1</v>
      </c>
      <c r="CG122" s="68">
        <v>1</v>
      </c>
      <c r="CJ122" s="68">
        <v>0</v>
      </c>
      <c r="CK122" s="68" t="s">
        <v>143</v>
      </c>
      <c r="CM122" s="68" t="s">
        <v>143</v>
      </c>
      <c r="CN122" s="68" t="s">
        <v>143</v>
      </c>
      <c r="CO122" s="68">
        <v>800114696</v>
      </c>
    </row>
    <row r="123" spans="1:95" s="68" customFormat="1" ht="12.75" x14ac:dyDescent="0.2">
      <c r="A123" s="67">
        <v>44986</v>
      </c>
      <c r="B123" s="68" t="s">
        <v>24</v>
      </c>
      <c r="C123" s="68">
        <v>52264</v>
      </c>
      <c r="D123" s="68" t="s">
        <v>24</v>
      </c>
      <c r="E123" s="68" t="s">
        <v>1223</v>
      </c>
      <c r="F123" s="69">
        <v>44988</v>
      </c>
      <c r="G123" s="68" t="s">
        <v>257</v>
      </c>
      <c r="H123" s="68" t="s">
        <v>166</v>
      </c>
      <c r="I123" s="70">
        <v>100</v>
      </c>
      <c r="J123" s="70">
        <v>100</v>
      </c>
      <c r="K123" s="71">
        <f t="shared" si="1"/>
        <v>2.4476878320762752E-4</v>
      </c>
      <c r="L123" s="68" t="s">
        <v>394</v>
      </c>
      <c r="M123" s="68" t="s">
        <v>129</v>
      </c>
      <c r="N123" s="68" t="s">
        <v>1224</v>
      </c>
      <c r="O123" s="68" t="s">
        <v>1003</v>
      </c>
      <c r="P123" s="68" t="s">
        <v>1225</v>
      </c>
      <c r="Q123" s="68" t="s">
        <v>170</v>
      </c>
      <c r="R123" s="68" t="s">
        <v>1226</v>
      </c>
      <c r="S123" s="68" t="s">
        <v>1227</v>
      </c>
      <c r="T123" s="68" t="s">
        <v>135</v>
      </c>
      <c r="U123" s="68" t="s">
        <v>135</v>
      </c>
      <c r="V123" s="68" t="s">
        <v>136</v>
      </c>
      <c r="W123" s="68" t="s">
        <v>137</v>
      </c>
      <c r="X123" s="68" t="s">
        <v>264</v>
      </c>
      <c r="Y123" s="68">
        <v>44987.129870717596</v>
      </c>
      <c r="Z123" s="68">
        <v>44987.128133564816</v>
      </c>
      <c r="AA123" s="68" t="s">
        <v>139</v>
      </c>
      <c r="AB123" s="68" t="s">
        <v>140</v>
      </c>
      <c r="AC123" s="68">
        <v>0</v>
      </c>
      <c r="AD123" s="68" t="s">
        <v>143</v>
      </c>
      <c r="AE123" s="68">
        <v>0</v>
      </c>
      <c r="AF123" s="68">
        <v>44987</v>
      </c>
      <c r="AG123" s="68">
        <v>10010</v>
      </c>
      <c r="AH123" s="68" t="s">
        <v>265</v>
      </c>
      <c r="AK123" s="68" t="s">
        <v>142</v>
      </c>
      <c r="AL123" s="68" t="s">
        <v>143</v>
      </c>
      <c r="AM123" s="68">
        <v>100</v>
      </c>
      <c r="AN123" s="68" t="s">
        <v>143</v>
      </c>
      <c r="AO123" s="68" t="s">
        <v>1228</v>
      </c>
      <c r="AP123" s="68" t="s">
        <v>1229</v>
      </c>
      <c r="AQ123" s="68" t="s">
        <v>1230</v>
      </c>
      <c r="AR123" s="68" t="s">
        <v>178</v>
      </c>
      <c r="AS123" s="68" t="s">
        <v>179</v>
      </c>
      <c r="AT123" s="68" t="s">
        <v>211</v>
      </c>
      <c r="AU123" s="68" t="s">
        <v>1231</v>
      </c>
      <c r="AV123" s="68" t="s">
        <v>990</v>
      </c>
      <c r="AW123" s="68" t="s">
        <v>273</v>
      </c>
      <c r="AX123" s="68" t="s">
        <v>1232</v>
      </c>
      <c r="AY123" s="68" t="s">
        <v>148</v>
      </c>
      <c r="AZ123" s="68" t="s">
        <v>139</v>
      </c>
      <c r="BA123" s="68" t="s">
        <v>154</v>
      </c>
      <c r="BB123" s="68" t="s">
        <v>992</v>
      </c>
      <c r="BC123" s="68" t="s">
        <v>156</v>
      </c>
      <c r="BD123" s="68" t="s">
        <v>157</v>
      </c>
      <c r="BE123" s="68" t="s">
        <v>484</v>
      </c>
      <c r="BF123" s="68">
        <v>44987.228229166663</v>
      </c>
      <c r="BG123" s="68">
        <v>0</v>
      </c>
      <c r="BH123" s="68" t="s">
        <v>143</v>
      </c>
      <c r="BI123" s="68" t="s">
        <v>143</v>
      </c>
      <c r="BJ123" s="68" t="s">
        <v>143</v>
      </c>
      <c r="BK123" s="68" t="s">
        <v>136</v>
      </c>
      <c r="BL123" s="68" t="s">
        <v>143</v>
      </c>
      <c r="BM123" s="68" t="s">
        <v>200</v>
      </c>
      <c r="BN123" s="68" t="s">
        <v>143</v>
      </c>
      <c r="BO123" s="68" t="s">
        <v>143</v>
      </c>
      <c r="BP123" s="68" t="s">
        <v>143</v>
      </c>
      <c r="BQ123" s="68" t="s">
        <v>1233</v>
      </c>
      <c r="BR123" s="68">
        <v>250</v>
      </c>
      <c r="BS123" s="68" t="s">
        <v>162</v>
      </c>
      <c r="BT123" s="68">
        <v>100</v>
      </c>
      <c r="BU123" s="68">
        <v>100</v>
      </c>
      <c r="BV123" s="68" t="s">
        <v>135</v>
      </c>
      <c r="BW123" s="68" t="s">
        <v>135</v>
      </c>
      <c r="BX123" s="68" t="s">
        <v>135</v>
      </c>
      <c r="BY123" s="68" t="s">
        <v>148</v>
      </c>
      <c r="BZ123" s="68" t="s">
        <v>143</v>
      </c>
      <c r="CA123" s="68" t="s">
        <v>174</v>
      </c>
      <c r="CB123" s="68" t="s">
        <v>143</v>
      </c>
      <c r="CC123" s="68" t="s">
        <v>143</v>
      </c>
      <c r="CD123" s="68" t="s">
        <v>143</v>
      </c>
      <c r="CE123" s="68" t="s">
        <v>143</v>
      </c>
      <c r="CF123" s="68">
        <v>1</v>
      </c>
      <c r="CJ123" s="68">
        <v>0</v>
      </c>
      <c r="CK123" s="68" t="s">
        <v>143</v>
      </c>
      <c r="CM123" s="68" t="s">
        <v>143</v>
      </c>
      <c r="CN123" s="68" t="s">
        <v>143</v>
      </c>
    </row>
    <row r="124" spans="1:95" s="68" customFormat="1" ht="12.75" x14ac:dyDescent="0.2">
      <c r="A124" s="67">
        <v>44986</v>
      </c>
      <c r="B124" s="68" t="s">
        <v>24</v>
      </c>
      <c r="C124" s="68">
        <v>52318</v>
      </c>
      <c r="D124" s="68" t="s">
        <v>24</v>
      </c>
      <c r="E124" s="68" t="s">
        <v>364</v>
      </c>
      <c r="F124" s="69">
        <v>44987</v>
      </c>
      <c r="G124" s="68" t="s">
        <v>165</v>
      </c>
      <c r="H124" s="68" t="s">
        <v>166</v>
      </c>
      <c r="I124" s="70">
        <v>66.64</v>
      </c>
      <c r="J124" s="70">
        <v>64.17</v>
      </c>
      <c r="K124" s="71">
        <f t="shared" si="1"/>
        <v>1.6311391712956299E-4</v>
      </c>
      <c r="L124" s="68" t="s">
        <v>394</v>
      </c>
      <c r="M124" s="68" t="s">
        <v>129</v>
      </c>
      <c r="N124" s="68" t="s">
        <v>1056</v>
      </c>
      <c r="O124" s="68" t="s">
        <v>318</v>
      </c>
      <c r="P124" s="68" t="s">
        <v>1234</v>
      </c>
      <c r="Q124" s="68" t="s">
        <v>170</v>
      </c>
      <c r="R124" s="68" t="s">
        <v>1235</v>
      </c>
      <c r="S124" s="68" t="s">
        <v>1236</v>
      </c>
      <c r="T124" s="68" t="s">
        <v>1237</v>
      </c>
      <c r="U124" s="68" t="s">
        <v>1238</v>
      </c>
      <c r="V124" s="68" t="s">
        <v>136</v>
      </c>
      <c r="W124" s="68" t="s">
        <v>137</v>
      </c>
      <c r="X124" s="68" t="s">
        <v>349</v>
      </c>
      <c r="Y124" s="68">
        <v>44987.243333449071</v>
      </c>
      <c r="Z124" s="68">
        <v>44999.113496527774</v>
      </c>
      <c r="AA124" s="68" t="s">
        <v>139</v>
      </c>
      <c r="AB124" s="68" t="s">
        <v>140</v>
      </c>
      <c r="AC124" s="68">
        <v>0</v>
      </c>
      <c r="AD124" s="68" t="s">
        <v>143</v>
      </c>
      <c r="AE124" s="68">
        <v>6664</v>
      </c>
      <c r="AF124" s="68">
        <v>44987</v>
      </c>
      <c r="AG124" s="68">
        <v>10012</v>
      </c>
      <c r="AH124" s="68" t="s">
        <v>141</v>
      </c>
      <c r="AJ124" s="68">
        <v>6664</v>
      </c>
      <c r="AK124" s="68" t="s">
        <v>142</v>
      </c>
      <c r="AL124" s="68" t="s">
        <v>143</v>
      </c>
      <c r="AM124" s="68">
        <v>6417</v>
      </c>
      <c r="AN124" s="68" t="s">
        <v>174</v>
      </c>
      <c r="AO124" s="68" t="s">
        <v>324</v>
      </c>
      <c r="AP124" s="68" t="s">
        <v>325</v>
      </c>
      <c r="AQ124" s="68" t="s">
        <v>326</v>
      </c>
      <c r="AR124" s="68" t="s">
        <v>178</v>
      </c>
      <c r="AS124" s="68" t="s">
        <v>179</v>
      </c>
      <c r="AT124" s="68" t="s">
        <v>327</v>
      </c>
      <c r="AU124" s="68" t="s">
        <v>328</v>
      </c>
      <c r="AV124" s="68" t="s">
        <v>290</v>
      </c>
      <c r="AW124" s="68" t="s">
        <v>146</v>
      </c>
      <c r="AX124" s="68" t="s">
        <v>1060</v>
      </c>
      <c r="AY124" s="68" t="s">
        <v>148</v>
      </c>
      <c r="AZ124" s="68" t="s">
        <v>139</v>
      </c>
      <c r="BA124" s="68" t="s">
        <v>149</v>
      </c>
      <c r="BB124" s="68" t="s">
        <v>150</v>
      </c>
      <c r="BC124" s="68" t="s">
        <v>156</v>
      </c>
      <c r="BD124" s="68" t="s">
        <v>157</v>
      </c>
      <c r="BE124" s="68" t="s">
        <v>484</v>
      </c>
      <c r="BF124" s="68">
        <v>44987.487534722219</v>
      </c>
      <c r="BG124" s="68">
        <v>121752</v>
      </c>
      <c r="BH124" s="68" t="s">
        <v>170</v>
      </c>
      <c r="BI124" s="68" t="s">
        <v>1239</v>
      </c>
      <c r="BJ124" s="68" t="s">
        <v>394</v>
      </c>
      <c r="BK124" s="68" t="s">
        <v>136</v>
      </c>
      <c r="BL124" s="68" t="s">
        <v>136</v>
      </c>
      <c r="BM124" s="68" t="s">
        <v>160</v>
      </c>
      <c r="BN124" s="68" t="s">
        <v>160</v>
      </c>
      <c r="BO124" s="68" t="s">
        <v>364</v>
      </c>
      <c r="BP124" s="68" t="s">
        <v>143</v>
      </c>
      <c r="BQ124" s="68" t="s">
        <v>1240</v>
      </c>
      <c r="BR124" s="68">
        <v>250</v>
      </c>
      <c r="BS124" s="68" t="s">
        <v>162</v>
      </c>
      <c r="BT124" s="68">
        <v>6664</v>
      </c>
      <c r="BU124" s="68">
        <v>6664</v>
      </c>
      <c r="BV124" s="68" t="s">
        <v>1241</v>
      </c>
      <c r="BW124" s="68" t="s">
        <v>1242</v>
      </c>
      <c r="BX124" s="68" t="s">
        <v>1243</v>
      </c>
      <c r="BY124" s="68" t="s">
        <v>148</v>
      </c>
      <c r="BZ124" s="68" t="s">
        <v>24</v>
      </c>
      <c r="CA124" s="68" t="s">
        <v>174</v>
      </c>
      <c r="CB124" s="68" t="s">
        <v>143</v>
      </c>
      <c r="CC124" s="68" t="s">
        <v>143</v>
      </c>
      <c r="CD124" s="68" t="s">
        <v>362</v>
      </c>
      <c r="CE124" s="68" t="s">
        <v>1234</v>
      </c>
      <c r="CF124" s="68">
        <v>1</v>
      </c>
      <c r="CG124" s="68">
        <v>1</v>
      </c>
      <c r="CJ124" s="68">
        <v>0</v>
      </c>
      <c r="CK124" s="68" t="s">
        <v>174</v>
      </c>
      <c r="CL124" s="68">
        <v>1</v>
      </c>
      <c r="CM124" s="68" t="s">
        <v>394</v>
      </c>
      <c r="CN124" s="68" t="s">
        <v>143</v>
      </c>
    </row>
    <row r="125" spans="1:95" s="68" customFormat="1" ht="12.75" x14ac:dyDescent="0.2">
      <c r="A125" s="67">
        <v>44986</v>
      </c>
      <c r="B125" s="68" t="s">
        <v>20</v>
      </c>
      <c r="C125" s="68">
        <v>52393</v>
      </c>
      <c r="D125" s="68" t="s">
        <v>1244</v>
      </c>
      <c r="E125" s="68" t="s">
        <v>279</v>
      </c>
      <c r="F125" s="69">
        <v>44987</v>
      </c>
      <c r="G125" s="68" t="s">
        <v>165</v>
      </c>
      <c r="H125" s="68" t="s">
        <v>127</v>
      </c>
      <c r="I125" s="70">
        <v>471.39</v>
      </c>
      <c r="J125" s="70">
        <v>470.65</v>
      </c>
      <c r="K125" s="71">
        <f t="shared" si="1"/>
        <v>1.1538155671624354E-3</v>
      </c>
      <c r="L125" s="68" t="s">
        <v>501</v>
      </c>
      <c r="M125" s="68" t="s">
        <v>218</v>
      </c>
      <c r="N125" s="68" t="s">
        <v>1245</v>
      </c>
      <c r="O125" s="68" t="s">
        <v>131</v>
      </c>
      <c r="P125" s="68" t="s">
        <v>1246</v>
      </c>
      <c r="Q125" s="68" t="s">
        <v>132</v>
      </c>
      <c r="R125" s="68" t="s">
        <v>1247</v>
      </c>
      <c r="S125" s="68" t="s">
        <v>1248</v>
      </c>
      <c r="T125" s="68" t="s">
        <v>135</v>
      </c>
      <c r="U125" s="68" t="s">
        <v>135</v>
      </c>
      <c r="V125" s="68" t="s">
        <v>506</v>
      </c>
      <c r="W125" s="68" t="s">
        <v>137</v>
      </c>
      <c r="X125" s="68" t="s">
        <v>138</v>
      </c>
      <c r="Y125" s="68">
        <v>44987.491590509257</v>
      </c>
      <c r="Z125" s="68">
        <v>44998.289957986111</v>
      </c>
      <c r="AA125" s="68" t="s">
        <v>139</v>
      </c>
      <c r="AB125" s="68" t="s">
        <v>226</v>
      </c>
      <c r="AC125" s="68">
        <v>0</v>
      </c>
      <c r="AD125" s="68" t="s">
        <v>143</v>
      </c>
      <c r="AE125" s="68">
        <v>47139</v>
      </c>
      <c r="AG125" s="68">
        <v>10012</v>
      </c>
      <c r="AH125" s="68" t="s">
        <v>141</v>
      </c>
      <c r="AJ125" s="68">
        <v>24549</v>
      </c>
      <c r="AK125" s="68" t="s">
        <v>207</v>
      </c>
      <c r="AL125" s="68" t="s">
        <v>1249</v>
      </c>
      <c r="AM125" s="68">
        <v>2400</v>
      </c>
      <c r="AN125" s="68" t="s">
        <v>144</v>
      </c>
      <c r="AO125" s="68" t="s">
        <v>145</v>
      </c>
      <c r="AP125" s="68" t="s">
        <v>146</v>
      </c>
      <c r="AQ125" s="68" t="s">
        <v>147</v>
      </c>
      <c r="AR125" s="68" t="s">
        <v>148</v>
      </c>
      <c r="AS125" s="68" t="s">
        <v>139</v>
      </c>
      <c r="AT125" s="68" t="s">
        <v>149</v>
      </c>
      <c r="AU125" s="68" t="s">
        <v>150</v>
      </c>
      <c r="AV125" s="68" t="s">
        <v>1250</v>
      </c>
      <c r="AW125" s="68" t="s">
        <v>1250</v>
      </c>
      <c r="AX125" s="68" t="s">
        <v>309</v>
      </c>
      <c r="AY125" s="68" t="s">
        <v>148</v>
      </c>
      <c r="AZ125" s="68" t="s">
        <v>139</v>
      </c>
      <c r="BA125" s="68" t="s">
        <v>508</v>
      </c>
      <c r="BB125" s="68" t="s">
        <v>311</v>
      </c>
      <c r="BC125" s="68" t="s">
        <v>156</v>
      </c>
      <c r="BD125" s="68" t="s">
        <v>157</v>
      </c>
      <c r="BE125" s="68" t="s">
        <v>303</v>
      </c>
      <c r="BF125" s="68">
        <v>44988.450671296298</v>
      </c>
      <c r="BG125" s="68">
        <v>0</v>
      </c>
      <c r="BH125" s="68" t="s">
        <v>132</v>
      </c>
      <c r="BI125" s="68" t="s">
        <v>1251</v>
      </c>
      <c r="BJ125" s="68" t="s">
        <v>143</v>
      </c>
      <c r="BK125" s="68" t="s">
        <v>506</v>
      </c>
      <c r="BL125" s="68" t="s">
        <v>143</v>
      </c>
      <c r="BM125" s="68" t="s">
        <v>160</v>
      </c>
      <c r="BN125" s="68" t="s">
        <v>160</v>
      </c>
      <c r="BO125" s="68" t="s">
        <v>279</v>
      </c>
      <c r="BP125" s="68" t="s">
        <v>143</v>
      </c>
      <c r="BQ125" s="68" t="s">
        <v>1252</v>
      </c>
      <c r="BR125" s="68">
        <v>500</v>
      </c>
      <c r="BS125" s="68" t="s">
        <v>241</v>
      </c>
      <c r="BT125" s="68">
        <v>47139</v>
      </c>
      <c r="BU125" s="68">
        <v>47139</v>
      </c>
      <c r="BV125" s="68" t="s">
        <v>135</v>
      </c>
      <c r="BW125" s="68" t="s">
        <v>135</v>
      </c>
      <c r="BX125" s="68" t="s">
        <v>135</v>
      </c>
      <c r="BY125" s="68" t="s">
        <v>148</v>
      </c>
      <c r="BZ125" s="68" t="s">
        <v>975</v>
      </c>
      <c r="CA125" s="68" t="s">
        <v>144</v>
      </c>
      <c r="CB125" s="68" t="s">
        <v>143</v>
      </c>
      <c r="CC125" s="68" t="s">
        <v>143</v>
      </c>
      <c r="CD125" s="68" t="s">
        <v>143</v>
      </c>
      <c r="CE125" s="68" t="s">
        <v>143</v>
      </c>
      <c r="CF125" s="68">
        <v>19610535</v>
      </c>
      <c r="CG125" s="68">
        <v>19201966</v>
      </c>
      <c r="CJ125" s="68">
        <v>0</v>
      </c>
      <c r="CK125" s="68" t="s">
        <v>143</v>
      </c>
      <c r="CM125" s="68" t="s">
        <v>143</v>
      </c>
      <c r="CN125" s="68" t="s">
        <v>143</v>
      </c>
    </row>
    <row r="126" spans="1:95" s="68" customFormat="1" ht="12.75" x14ac:dyDescent="0.2">
      <c r="A126" s="67">
        <v>44986</v>
      </c>
      <c r="B126" s="68" t="s">
        <v>27</v>
      </c>
      <c r="C126" s="68">
        <v>52454</v>
      </c>
      <c r="D126" s="68" t="s">
        <v>1253</v>
      </c>
      <c r="E126" s="68" t="s">
        <v>685</v>
      </c>
      <c r="F126" s="69">
        <v>44991</v>
      </c>
      <c r="G126" s="68" t="s">
        <v>165</v>
      </c>
      <c r="H126" s="68" t="s">
        <v>166</v>
      </c>
      <c r="I126" s="70">
        <v>91.61</v>
      </c>
      <c r="J126" s="70">
        <v>86.51</v>
      </c>
      <c r="K126" s="71">
        <f t="shared" si="1"/>
        <v>2.2423268229650759E-4</v>
      </c>
      <c r="L126" s="68" t="s">
        <v>1254</v>
      </c>
      <c r="M126" s="68" t="s">
        <v>218</v>
      </c>
      <c r="N126" s="68" t="s">
        <v>219</v>
      </c>
      <c r="O126" s="68" t="s">
        <v>1255</v>
      </c>
      <c r="P126" s="68" t="s">
        <v>1256</v>
      </c>
      <c r="Q126" s="68" t="s">
        <v>170</v>
      </c>
      <c r="R126" s="68" t="s">
        <v>1257</v>
      </c>
      <c r="S126" s="68" t="s">
        <v>1258</v>
      </c>
      <c r="T126" s="68" t="s">
        <v>135</v>
      </c>
      <c r="U126" s="68" t="s">
        <v>135</v>
      </c>
      <c r="V126" s="68" t="s">
        <v>224</v>
      </c>
      <c r="W126" s="68" t="s">
        <v>137</v>
      </c>
      <c r="X126" s="68" t="s">
        <v>225</v>
      </c>
      <c r="Y126" s="68">
        <v>44988.513715277775</v>
      </c>
      <c r="Z126" s="68">
        <v>45002.308073379631</v>
      </c>
      <c r="AA126" s="68" t="s">
        <v>139</v>
      </c>
      <c r="AB126" s="68" t="s">
        <v>226</v>
      </c>
      <c r="AC126" s="68">
        <v>0</v>
      </c>
      <c r="AD126" s="68" t="s">
        <v>143</v>
      </c>
      <c r="AE126" s="68">
        <v>9161</v>
      </c>
      <c r="AF126" s="68">
        <v>44994</v>
      </c>
      <c r="AG126" s="68">
        <v>10012</v>
      </c>
      <c r="AH126" s="68" t="s">
        <v>141</v>
      </c>
      <c r="AJ126" s="68">
        <v>9161</v>
      </c>
      <c r="AK126" s="68" t="s">
        <v>207</v>
      </c>
      <c r="AL126" s="68" t="s">
        <v>143</v>
      </c>
      <c r="AM126" s="68">
        <v>8651</v>
      </c>
      <c r="AN126" s="68" t="s">
        <v>174</v>
      </c>
      <c r="AO126" s="68" t="s">
        <v>1259</v>
      </c>
      <c r="AP126" s="68" t="s">
        <v>1260</v>
      </c>
      <c r="AQ126" s="68" t="s">
        <v>1261</v>
      </c>
      <c r="AR126" s="68" t="s">
        <v>353</v>
      </c>
      <c r="AS126" s="68" t="s">
        <v>231</v>
      </c>
      <c r="AT126" s="68" t="s">
        <v>492</v>
      </c>
      <c r="AU126" s="68" t="s">
        <v>1262</v>
      </c>
      <c r="AV126" s="68" t="s">
        <v>234</v>
      </c>
      <c r="AW126" s="68" t="s">
        <v>165</v>
      </c>
      <c r="AX126" s="68" t="s">
        <v>235</v>
      </c>
      <c r="AY126" s="68" t="s">
        <v>148</v>
      </c>
      <c r="AZ126" s="68" t="s">
        <v>139</v>
      </c>
      <c r="BA126" s="68" t="s">
        <v>236</v>
      </c>
      <c r="BB126" s="68" t="s">
        <v>150</v>
      </c>
      <c r="BC126" s="68" t="s">
        <v>156</v>
      </c>
      <c r="BD126" s="68" t="s">
        <v>157</v>
      </c>
      <c r="BE126" s="68" t="s">
        <v>484</v>
      </c>
      <c r="BF126" s="68">
        <v>44988.279236111113</v>
      </c>
      <c r="BG126" s="68">
        <v>0</v>
      </c>
      <c r="BH126" s="68" t="s">
        <v>143</v>
      </c>
      <c r="BI126" s="68" t="s">
        <v>1263</v>
      </c>
      <c r="BJ126" s="68" t="s">
        <v>143</v>
      </c>
      <c r="BK126" s="68" t="s">
        <v>224</v>
      </c>
      <c r="BL126" s="68" t="s">
        <v>143</v>
      </c>
      <c r="BM126" s="68" t="s">
        <v>160</v>
      </c>
      <c r="BN126" s="68" t="s">
        <v>160</v>
      </c>
      <c r="BO126" s="68" t="s">
        <v>143</v>
      </c>
      <c r="BP126" s="68" t="s">
        <v>1255</v>
      </c>
      <c r="BQ126" s="68" t="s">
        <v>1264</v>
      </c>
      <c r="BR126" s="68">
        <v>250</v>
      </c>
      <c r="BS126" s="68" t="s">
        <v>162</v>
      </c>
      <c r="BT126" s="68">
        <v>9161</v>
      </c>
      <c r="BU126" s="68">
        <v>9161</v>
      </c>
      <c r="BV126" s="68" t="s">
        <v>135</v>
      </c>
      <c r="BW126" s="68" t="s">
        <v>135</v>
      </c>
      <c r="BX126" s="68" t="s">
        <v>135</v>
      </c>
      <c r="BY126" s="68" t="s">
        <v>148</v>
      </c>
      <c r="BZ126" s="68" t="s">
        <v>143</v>
      </c>
      <c r="CA126" s="68" t="s">
        <v>174</v>
      </c>
      <c r="CB126" s="68" t="s">
        <v>1265</v>
      </c>
      <c r="CC126" s="68" t="s">
        <v>143</v>
      </c>
      <c r="CD126" s="68" t="s">
        <v>143</v>
      </c>
      <c r="CE126" s="68" t="s">
        <v>1266</v>
      </c>
      <c r="CF126" s="68">
        <v>1</v>
      </c>
      <c r="CG126" s="68">
        <v>1</v>
      </c>
      <c r="CJ126" s="68">
        <v>0</v>
      </c>
      <c r="CK126" s="68" t="s">
        <v>143</v>
      </c>
      <c r="CM126" s="68" t="s">
        <v>143</v>
      </c>
      <c r="CN126" s="68" t="s">
        <v>143</v>
      </c>
      <c r="CO126" s="68">
        <v>493378544</v>
      </c>
      <c r="CQ126" s="68">
        <v>493378544</v>
      </c>
    </row>
    <row r="127" spans="1:95" s="68" customFormat="1" ht="12.75" x14ac:dyDescent="0.2">
      <c r="A127" s="67">
        <v>44986</v>
      </c>
      <c r="B127" s="68" t="s">
        <v>16</v>
      </c>
      <c r="C127" s="68">
        <v>52464</v>
      </c>
      <c r="D127" s="68" t="s">
        <v>1205</v>
      </c>
      <c r="E127" s="68" t="s">
        <v>364</v>
      </c>
      <c r="F127" s="69">
        <v>44988</v>
      </c>
      <c r="G127" s="68" t="s">
        <v>126</v>
      </c>
      <c r="H127" s="68" t="s">
        <v>166</v>
      </c>
      <c r="I127" s="70">
        <v>401.53</v>
      </c>
      <c r="J127" s="70">
        <v>360.64</v>
      </c>
      <c r="K127" s="71">
        <f t="shared" si="1"/>
        <v>9.8282009521358693E-4</v>
      </c>
      <c r="L127" s="68" t="s">
        <v>374</v>
      </c>
      <c r="M127" s="68" t="s">
        <v>129</v>
      </c>
      <c r="N127" s="68" t="s">
        <v>1065</v>
      </c>
      <c r="O127" s="68" t="s">
        <v>1166</v>
      </c>
      <c r="P127" s="68" t="s">
        <v>1106</v>
      </c>
      <c r="Q127" s="68" t="s">
        <v>132</v>
      </c>
      <c r="R127" s="68" t="s">
        <v>1267</v>
      </c>
      <c r="S127" s="68" t="s">
        <v>1268</v>
      </c>
      <c r="T127" s="68" t="s">
        <v>135</v>
      </c>
      <c r="U127" s="68" t="s">
        <v>135</v>
      </c>
      <c r="V127" s="68" t="s">
        <v>136</v>
      </c>
      <c r="W127" s="68" t="s">
        <v>137</v>
      </c>
      <c r="X127" s="68" t="s">
        <v>138</v>
      </c>
      <c r="Y127" s="68">
        <v>44988.055242824077</v>
      </c>
      <c r="Z127" s="68">
        <v>44994.307768055558</v>
      </c>
      <c r="AA127" s="68" t="s">
        <v>139</v>
      </c>
      <c r="AB127" s="68" t="s">
        <v>140</v>
      </c>
      <c r="AC127" s="68">
        <v>0</v>
      </c>
      <c r="AD127" s="68" t="s">
        <v>143</v>
      </c>
      <c r="AE127" s="68">
        <v>40153</v>
      </c>
      <c r="AG127" s="68">
        <v>10023</v>
      </c>
      <c r="AH127" s="68" t="s">
        <v>141</v>
      </c>
      <c r="AJ127" s="68">
        <v>209107</v>
      </c>
      <c r="AK127" s="68" t="s">
        <v>142</v>
      </c>
      <c r="AL127" s="68" t="s">
        <v>143</v>
      </c>
      <c r="AM127" s="68">
        <v>1839</v>
      </c>
      <c r="AN127" s="68" t="s">
        <v>144</v>
      </c>
      <c r="AO127" s="68" t="s">
        <v>1170</v>
      </c>
      <c r="AP127" s="68" t="s">
        <v>1170</v>
      </c>
      <c r="AQ127" s="68" t="s">
        <v>309</v>
      </c>
      <c r="AR127" s="68" t="s">
        <v>148</v>
      </c>
      <c r="AS127" s="68" t="s">
        <v>139</v>
      </c>
      <c r="AT127" s="68" t="s">
        <v>950</v>
      </c>
      <c r="AU127" s="68" t="s">
        <v>311</v>
      </c>
      <c r="AV127" s="68" t="s">
        <v>631</v>
      </c>
      <c r="AW127" s="68" t="s">
        <v>632</v>
      </c>
      <c r="AX127" s="68" t="s">
        <v>1068</v>
      </c>
      <c r="AY127" s="68" t="s">
        <v>148</v>
      </c>
      <c r="AZ127" s="68" t="s">
        <v>139</v>
      </c>
      <c r="BA127" s="68" t="s">
        <v>149</v>
      </c>
      <c r="BB127" s="68" t="s">
        <v>634</v>
      </c>
      <c r="BC127" s="68" t="s">
        <v>156</v>
      </c>
      <c r="BD127" s="68" t="s">
        <v>157</v>
      </c>
      <c r="BE127" s="68" t="s">
        <v>303</v>
      </c>
      <c r="BF127" s="68">
        <v>44991.465810185182</v>
      </c>
      <c r="BG127" s="68">
        <v>0</v>
      </c>
      <c r="BH127" s="68" t="s">
        <v>132</v>
      </c>
      <c r="BI127" s="68" t="s">
        <v>1269</v>
      </c>
      <c r="BJ127" s="68" t="s">
        <v>143</v>
      </c>
      <c r="BK127" s="68" t="s">
        <v>136</v>
      </c>
      <c r="BL127" s="68" t="s">
        <v>136</v>
      </c>
      <c r="BM127" s="68" t="s">
        <v>160</v>
      </c>
      <c r="BN127" s="68" t="s">
        <v>160</v>
      </c>
      <c r="BO127" s="68" t="s">
        <v>143</v>
      </c>
      <c r="BP127" s="68" t="s">
        <v>143</v>
      </c>
      <c r="BQ127" s="68" t="s">
        <v>1270</v>
      </c>
      <c r="BR127" s="68">
        <v>500</v>
      </c>
      <c r="BS127" s="68" t="s">
        <v>241</v>
      </c>
      <c r="BT127" s="68">
        <v>40153</v>
      </c>
      <c r="BU127" s="68">
        <v>40153</v>
      </c>
      <c r="BV127" s="68" t="s">
        <v>135</v>
      </c>
      <c r="BW127" s="68" t="s">
        <v>135</v>
      </c>
      <c r="BX127" s="68" t="s">
        <v>135</v>
      </c>
      <c r="BY127" s="68" t="s">
        <v>148</v>
      </c>
      <c r="BZ127" s="68" t="s">
        <v>1174</v>
      </c>
      <c r="CA127" s="68" t="s">
        <v>144</v>
      </c>
      <c r="CB127" s="68" t="s">
        <v>143</v>
      </c>
      <c r="CC127" s="68" t="s">
        <v>143</v>
      </c>
      <c r="CD127" s="68" t="s">
        <v>143</v>
      </c>
      <c r="CE127" s="68" t="s">
        <v>143</v>
      </c>
      <c r="CF127" s="68">
        <v>19610535</v>
      </c>
      <c r="CG127" s="68">
        <v>19201966</v>
      </c>
      <c r="CJ127" s="68">
        <v>0</v>
      </c>
      <c r="CK127" s="68" t="s">
        <v>143</v>
      </c>
      <c r="CM127" s="68" t="s">
        <v>143</v>
      </c>
      <c r="CN127" s="68" t="s">
        <v>143</v>
      </c>
    </row>
    <row r="128" spans="1:95" s="68" customFormat="1" ht="12.75" x14ac:dyDescent="0.2">
      <c r="A128" s="67">
        <v>44986</v>
      </c>
      <c r="B128" s="68" t="s">
        <v>7</v>
      </c>
      <c r="C128" s="68">
        <v>52512</v>
      </c>
      <c r="D128" s="68" t="s">
        <v>1195</v>
      </c>
      <c r="E128" s="68" t="s">
        <v>125</v>
      </c>
      <c r="F128" s="69">
        <v>44988</v>
      </c>
      <c r="G128" s="68" t="s">
        <v>257</v>
      </c>
      <c r="H128" s="68" t="s">
        <v>166</v>
      </c>
      <c r="I128" s="70">
        <v>1636</v>
      </c>
      <c r="J128" s="70">
        <v>1636</v>
      </c>
      <c r="K128" s="71">
        <f t="shared" si="1"/>
        <v>4.0044172932767871E-3</v>
      </c>
      <c r="L128" s="68" t="s">
        <v>1196</v>
      </c>
      <c r="M128" s="68" t="s">
        <v>129</v>
      </c>
      <c r="N128" s="68" t="s">
        <v>259</v>
      </c>
      <c r="O128" s="68" t="s">
        <v>260</v>
      </c>
      <c r="P128" s="68" t="s">
        <v>1198</v>
      </c>
      <c r="Q128" s="68" t="s">
        <v>262</v>
      </c>
      <c r="R128" s="68" t="s">
        <v>1271</v>
      </c>
      <c r="S128" s="68" t="s">
        <v>681</v>
      </c>
      <c r="T128" s="68" t="s">
        <v>135</v>
      </c>
      <c r="U128" s="68" t="s">
        <v>135</v>
      </c>
      <c r="V128" s="68" t="s">
        <v>136</v>
      </c>
      <c r="W128" s="68" t="s">
        <v>137</v>
      </c>
      <c r="X128" s="68" t="s">
        <v>264</v>
      </c>
      <c r="Y128" s="68">
        <v>44988.123147685183</v>
      </c>
      <c r="Z128" s="68">
        <v>44988.120223726852</v>
      </c>
      <c r="AA128" s="68" t="s">
        <v>139</v>
      </c>
      <c r="AB128" s="68" t="s">
        <v>140</v>
      </c>
      <c r="AC128" s="68">
        <v>0</v>
      </c>
      <c r="AD128" s="68" t="s">
        <v>143</v>
      </c>
      <c r="AE128" s="68">
        <v>0</v>
      </c>
      <c r="AF128" s="68">
        <v>44988</v>
      </c>
      <c r="AG128" s="68">
        <v>10010</v>
      </c>
      <c r="AH128" s="68" t="s">
        <v>265</v>
      </c>
      <c r="AK128" s="68" t="s">
        <v>142</v>
      </c>
      <c r="AL128" s="68" t="s">
        <v>143</v>
      </c>
      <c r="AM128" s="68">
        <v>1636</v>
      </c>
      <c r="AN128" s="68" t="s">
        <v>143</v>
      </c>
      <c r="AO128" s="68" t="s">
        <v>266</v>
      </c>
      <c r="AP128" s="68" t="s">
        <v>267</v>
      </c>
      <c r="AQ128" s="68" t="s">
        <v>268</v>
      </c>
      <c r="AR128" s="68" t="s">
        <v>269</v>
      </c>
      <c r="AS128" s="68" t="s">
        <v>179</v>
      </c>
      <c r="AT128" s="68" t="s">
        <v>270</v>
      </c>
      <c r="AU128" s="68" t="s">
        <v>271</v>
      </c>
      <c r="AV128" s="68" t="s">
        <v>272</v>
      </c>
      <c r="AW128" s="68" t="s">
        <v>273</v>
      </c>
      <c r="AX128" s="68" t="s">
        <v>274</v>
      </c>
      <c r="AY128" s="68" t="s">
        <v>148</v>
      </c>
      <c r="AZ128" s="68" t="s">
        <v>139</v>
      </c>
      <c r="BA128" s="68" t="s">
        <v>154</v>
      </c>
      <c r="BB128" s="68" t="s">
        <v>275</v>
      </c>
      <c r="BC128" s="68" t="s">
        <v>156</v>
      </c>
      <c r="BD128" s="68" t="s">
        <v>157</v>
      </c>
      <c r="BE128" s="68" t="s">
        <v>438</v>
      </c>
      <c r="BF128" s="68">
        <v>44995.149074074077</v>
      </c>
      <c r="BG128" s="68">
        <v>0</v>
      </c>
      <c r="BH128" s="68" t="s">
        <v>143</v>
      </c>
      <c r="BI128" s="68" t="s">
        <v>143</v>
      </c>
      <c r="BJ128" s="68" t="s">
        <v>143</v>
      </c>
      <c r="BK128" s="68" t="s">
        <v>183</v>
      </c>
      <c r="BL128" s="68" t="s">
        <v>143</v>
      </c>
      <c r="BM128" s="68" t="s">
        <v>200</v>
      </c>
      <c r="BN128" s="68" t="s">
        <v>200</v>
      </c>
      <c r="BO128" s="68" t="s">
        <v>143</v>
      </c>
      <c r="BP128" s="68" t="s">
        <v>143</v>
      </c>
      <c r="BQ128" s="68" t="s">
        <v>1272</v>
      </c>
      <c r="BR128" s="68">
        <v>5000</v>
      </c>
      <c r="BS128" s="68" t="s">
        <v>1273</v>
      </c>
      <c r="BT128" s="68">
        <v>1636</v>
      </c>
      <c r="BU128" s="68">
        <v>1636</v>
      </c>
      <c r="BV128" s="68" t="s">
        <v>135</v>
      </c>
      <c r="BW128" s="68" t="s">
        <v>135</v>
      </c>
      <c r="BX128" s="68" t="s">
        <v>135</v>
      </c>
      <c r="BY128" s="68" t="s">
        <v>148</v>
      </c>
      <c r="BZ128" s="68" t="s">
        <v>143</v>
      </c>
      <c r="CA128" s="68" t="s">
        <v>174</v>
      </c>
      <c r="CB128" s="68" t="s">
        <v>143</v>
      </c>
      <c r="CC128" s="68" t="s">
        <v>143</v>
      </c>
      <c r="CD128" s="68" t="s">
        <v>143</v>
      </c>
      <c r="CE128" s="68" t="s">
        <v>1274</v>
      </c>
      <c r="CF128" s="68">
        <v>1</v>
      </c>
      <c r="CJ128" s="68">
        <v>0</v>
      </c>
      <c r="CK128" s="68" t="s">
        <v>143</v>
      </c>
      <c r="CM128" s="68" t="s">
        <v>143</v>
      </c>
      <c r="CN128" s="68" t="s">
        <v>143</v>
      </c>
    </row>
    <row r="129" spans="1:95" s="68" customFormat="1" ht="12.75" x14ac:dyDescent="0.2">
      <c r="A129" s="67">
        <v>44986</v>
      </c>
      <c r="B129" s="68" t="s">
        <v>11</v>
      </c>
      <c r="C129" s="68">
        <v>52724</v>
      </c>
      <c r="D129" s="68" t="s">
        <v>256</v>
      </c>
      <c r="E129" s="68" t="s">
        <v>164</v>
      </c>
      <c r="F129" s="69">
        <v>44991</v>
      </c>
      <c r="G129" s="68" t="s">
        <v>165</v>
      </c>
      <c r="H129" s="68" t="s">
        <v>166</v>
      </c>
      <c r="I129" s="70">
        <v>300</v>
      </c>
      <c r="J129" s="70">
        <v>300</v>
      </c>
      <c r="K129" s="71">
        <f t="shared" si="1"/>
        <v>7.3430634962288262E-4</v>
      </c>
      <c r="L129" s="68" t="s">
        <v>258</v>
      </c>
      <c r="M129" s="68" t="s">
        <v>129</v>
      </c>
      <c r="N129" s="68" t="s">
        <v>960</v>
      </c>
      <c r="O129" s="68" t="s">
        <v>1275</v>
      </c>
      <c r="P129" s="68" t="s">
        <v>1276</v>
      </c>
      <c r="Q129" s="68" t="s">
        <v>170</v>
      </c>
      <c r="R129" s="68" t="s">
        <v>1277</v>
      </c>
      <c r="S129" s="68" t="s">
        <v>1278</v>
      </c>
      <c r="T129" s="68" t="s">
        <v>135</v>
      </c>
      <c r="U129" s="68" t="s">
        <v>135</v>
      </c>
      <c r="V129" s="68" t="s">
        <v>136</v>
      </c>
      <c r="W129" s="68" t="s">
        <v>137</v>
      </c>
      <c r="X129" s="68" t="s">
        <v>957</v>
      </c>
      <c r="Y129" s="68">
        <v>44991.488769328702</v>
      </c>
      <c r="Z129" s="68">
        <v>44991.48807673611</v>
      </c>
      <c r="AA129" s="68" t="s">
        <v>139</v>
      </c>
      <c r="AB129" s="68" t="s">
        <v>140</v>
      </c>
      <c r="AC129" s="68">
        <v>0</v>
      </c>
      <c r="AD129" s="68" t="s">
        <v>143</v>
      </c>
      <c r="AE129" s="68">
        <v>0</v>
      </c>
      <c r="AF129" s="68">
        <v>44995</v>
      </c>
      <c r="AG129" s="68">
        <v>10012</v>
      </c>
      <c r="AH129" s="68" t="s">
        <v>141</v>
      </c>
      <c r="AK129" s="68" t="s">
        <v>142</v>
      </c>
      <c r="AL129" s="68" t="s">
        <v>143</v>
      </c>
      <c r="AM129" s="68">
        <v>300</v>
      </c>
      <c r="AN129" s="68" t="s">
        <v>143</v>
      </c>
      <c r="AO129" s="68" t="s">
        <v>717</v>
      </c>
      <c r="AP129" s="68" t="s">
        <v>718</v>
      </c>
      <c r="AQ129" s="68" t="s">
        <v>1279</v>
      </c>
      <c r="AR129" s="68" t="s">
        <v>353</v>
      </c>
      <c r="AS129" s="68" t="s">
        <v>231</v>
      </c>
      <c r="AT129" s="68" t="s">
        <v>354</v>
      </c>
      <c r="AU129" s="68" t="s">
        <v>720</v>
      </c>
      <c r="AV129" s="68" t="s">
        <v>145</v>
      </c>
      <c r="AW129" s="68" t="s">
        <v>146</v>
      </c>
      <c r="AX129" s="68" t="s">
        <v>972</v>
      </c>
      <c r="AY129" s="68" t="s">
        <v>148</v>
      </c>
      <c r="AZ129" s="68" t="s">
        <v>139</v>
      </c>
      <c r="BA129" s="68" t="s">
        <v>149</v>
      </c>
      <c r="BB129" s="68" t="s">
        <v>150</v>
      </c>
      <c r="BC129" s="68" t="s">
        <v>156</v>
      </c>
      <c r="BD129" s="68" t="s">
        <v>157</v>
      </c>
      <c r="BE129" s="68" t="s">
        <v>303</v>
      </c>
      <c r="BF129" s="68">
        <v>44991.142025462963</v>
      </c>
      <c r="BG129" s="68">
        <v>0</v>
      </c>
      <c r="BH129" s="68" t="s">
        <v>143</v>
      </c>
      <c r="BI129" s="68" t="s">
        <v>143</v>
      </c>
      <c r="BJ129" s="68" t="s">
        <v>143</v>
      </c>
      <c r="BK129" s="68" t="s">
        <v>136</v>
      </c>
      <c r="BL129" s="68" t="s">
        <v>143</v>
      </c>
      <c r="BM129" s="68" t="s">
        <v>160</v>
      </c>
      <c r="BN129" s="68" t="s">
        <v>143</v>
      </c>
      <c r="BO129" s="68" t="s">
        <v>143</v>
      </c>
      <c r="BP129" s="68" t="s">
        <v>143</v>
      </c>
      <c r="BQ129" s="68" t="s">
        <v>1280</v>
      </c>
      <c r="BR129" s="68">
        <v>500</v>
      </c>
      <c r="BS129" s="68" t="s">
        <v>241</v>
      </c>
      <c r="BT129" s="68">
        <v>300</v>
      </c>
      <c r="BU129" s="68">
        <v>300</v>
      </c>
      <c r="BV129" s="68" t="s">
        <v>135</v>
      </c>
      <c r="BW129" s="68" t="s">
        <v>135</v>
      </c>
      <c r="BX129" s="68" t="s">
        <v>135</v>
      </c>
      <c r="BY129" s="68" t="s">
        <v>148</v>
      </c>
      <c r="BZ129" s="68" t="s">
        <v>1281</v>
      </c>
      <c r="CA129" s="68" t="s">
        <v>174</v>
      </c>
      <c r="CB129" s="68" t="s">
        <v>143</v>
      </c>
      <c r="CC129" s="68" t="s">
        <v>143</v>
      </c>
      <c r="CD129" s="68" t="s">
        <v>143</v>
      </c>
      <c r="CE129" s="68" t="s">
        <v>143</v>
      </c>
      <c r="CF129" s="68">
        <v>1</v>
      </c>
      <c r="CJ129" s="68">
        <v>0</v>
      </c>
      <c r="CK129" s="68" t="s">
        <v>143</v>
      </c>
      <c r="CM129" s="68" t="s">
        <v>143</v>
      </c>
      <c r="CN129" s="68" t="s">
        <v>143</v>
      </c>
      <c r="CO129" s="68">
        <v>505882451</v>
      </c>
    </row>
    <row r="130" spans="1:95" s="68" customFormat="1" ht="12.75" x14ac:dyDescent="0.2">
      <c r="A130" s="67">
        <v>44986</v>
      </c>
      <c r="B130" s="68" t="s">
        <v>7</v>
      </c>
      <c r="C130" s="68">
        <v>52852</v>
      </c>
      <c r="D130" s="68" t="s">
        <v>1282</v>
      </c>
      <c r="E130" s="68" t="s">
        <v>125</v>
      </c>
      <c r="F130" s="69">
        <v>44992</v>
      </c>
      <c r="G130" s="68" t="s">
        <v>257</v>
      </c>
      <c r="H130" s="68" t="s">
        <v>166</v>
      </c>
      <c r="I130" s="70">
        <v>410.71</v>
      </c>
      <c r="J130" s="70">
        <v>410.71</v>
      </c>
      <c r="K130" s="71">
        <f t="shared" si="1"/>
        <v>1.0052898695120471E-3</v>
      </c>
      <c r="L130" s="68" t="s">
        <v>374</v>
      </c>
      <c r="M130" s="68" t="s">
        <v>129</v>
      </c>
      <c r="N130" s="68" t="s">
        <v>527</v>
      </c>
      <c r="O130" s="68" t="s">
        <v>528</v>
      </c>
      <c r="P130" s="68" t="s">
        <v>1283</v>
      </c>
      <c r="Q130" s="68" t="s">
        <v>530</v>
      </c>
      <c r="R130" s="68" t="s">
        <v>1284</v>
      </c>
      <c r="S130" s="68" t="s">
        <v>1285</v>
      </c>
      <c r="T130" s="68" t="s">
        <v>135</v>
      </c>
      <c r="U130" s="68" t="s">
        <v>135</v>
      </c>
      <c r="V130" s="68" t="s">
        <v>136</v>
      </c>
      <c r="W130" s="68" t="s">
        <v>137</v>
      </c>
      <c r="X130" s="68" t="s">
        <v>264</v>
      </c>
      <c r="Y130" s="68">
        <v>44991.281679629632</v>
      </c>
      <c r="Z130" s="68">
        <v>44991.281089004631</v>
      </c>
      <c r="AA130" s="68" t="s">
        <v>139</v>
      </c>
      <c r="AB130" s="68" t="s">
        <v>140</v>
      </c>
      <c r="AC130" s="68">
        <v>0</v>
      </c>
      <c r="AD130" s="68" t="s">
        <v>143</v>
      </c>
      <c r="AE130" s="68">
        <v>0</v>
      </c>
      <c r="AF130" s="68">
        <v>44991</v>
      </c>
      <c r="AG130" s="68">
        <v>10010</v>
      </c>
      <c r="AH130" s="68" t="s">
        <v>265</v>
      </c>
      <c r="AK130" s="68" t="s">
        <v>142</v>
      </c>
      <c r="AL130" s="68" t="s">
        <v>143</v>
      </c>
      <c r="AM130" s="68">
        <v>41071</v>
      </c>
      <c r="AN130" s="68" t="s">
        <v>143</v>
      </c>
      <c r="AO130" s="68" t="s">
        <v>533</v>
      </c>
      <c r="AP130" s="68" t="s">
        <v>534</v>
      </c>
      <c r="AQ130" s="68" t="s">
        <v>309</v>
      </c>
      <c r="AR130" s="68" t="s">
        <v>148</v>
      </c>
      <c r="AS130" s="68" t="s">
        <v>139</v>
      </c>
      <c r="AT130" s="68" t="s">
        <v>508</v>
      </c>
      <c r="AU130" s="68" t="s">
        <v>535</v>
      </c>
      <c r="AV130" s="68" t="s">
        <v>536</v>
      </c>
      <c r="AW130" s="68" t="s">
        <v>273</v>
      </c>
      <c r="AX130" s="68" t="s">
        <v>537</v>
      </c>
      <c r="AY130" s="68" t="s">
        <v>148</v>
      </c>
      <c r="AZ130" s="68" t="s">
        <v>139</v>
      </c>
      <c r="BA130" s="68" t="s">
        <v>154</v>
      </c>
      <c r="BB130" s="68" t="s">
        <v>275</v>
      </c>
      <c r="BC130" s="68" t="s">
        <v>156</v>
      </c>
      <c r="BD130" s="68" t="s">
        <v>157</v>
      </c>
      <c r="BE130" s="68" t="s">
        <v>303</v>
      </c>
      <c r="BF130" s="68">
        <v>44992.292766203704</v>
      </c>
      <c r="BG130" s="68">
        <v>0</v>
      </c>
      <c r="BH130" s="68" t="s">
        <v>530</v>
      </c>
      <c r="BI130" s="68" t="s">
        <v>143</v>
      </c>
      <c r="BJ130" s="68" t="s">
        <v>143</v>
      </c>
      <c r="BK130" s="68" t="s">
        <v>136</v>
      </c>
      <c r="BL130" s="68" t="s">
        <v>143</v>
      </c>
      <c r="BM130" s="68" t="s">
        <v>200</v>
      </c>
      <c r="BN130" s="68" t="s">
        <v>200</v>
      </c>
      <c r="BO130" s="68" t="s">
        <v>143</v>
      </c>
      <c r="BP130" s="68" t="s">
        <v>143</v>
      </c>
      <c r="BQ130" s="68" t="s">
        <v>1286</v>
      </c>
      <c r="BR130" s="68">
        <v>500</v>
      </c>
      <c r="BS130" s="68" t="s">
        <v>241</v>
      </c>
      <c r="BT130" s="68">
        <v>41071</v>
      </c>
      <c r="BU130" s="68">
        <v>41071</v>
      </c>
      <c r="BV130" s="68" t="s">
        <v>135</v>
      </c>
      <c r="BW130" s="68" t="s">
        <v>135</v>
      </c>
      <c r="BX130" s="68" t="s">
        <v>135</v>
      </c>
      <c r="BY130" s="68" t="s">
        <v>148</v>
      </c>
      <c r="BZ130" s="68" t="s">
        <v>143</v>
      </c>
      <c r="CA130" s="68" t="s">
        <v>174</v>
      </c>
      <c r="CB130" s="68" t="s">
        <v>143</v>
      </c>
      <c r="CC130" s="68" t="s">
        <v>143</v>
      </c>
      <c r="CD130" s="68" t="s">
        <v>143</v>
      </c>
      <c r="CE130" s="68" t="s">
        <v>143</v>
      </c>
      <c r="CF130" s="68">
        <v>1</v>
      </c>
      <c r="CJ130" s="68">
        <v>0</v>
      </c>
      <c r="CK130" s="68" t="s">
        <v>143</v>
      </c>
      <c r="CM130" s="68" t="s">
        <v>143</v>
      </c>
      <c r="CN130" s="68" t="s">
        <v>143</v>
      </c>
      <c r="CP130" s="68">
        <v>217616996</v>
      </c>
    </row>
    <row r="131" spans="1:95" s="68" customFormat="1" ht="12.75" x14ac:dyDescent="0.2">
      <c r="A131" s="67">
        <v>44986</v>
      </c>
      <c r="B131" s="68" t="s">
        <v>16</v>
      </c>
      <c r="C131" s="68">
        <v>52882</v>
      </c>
      <c r="D131" s="68" t="s">
        <v>1205</v>
      </c>
      <c r="E131" s="68" t="s">
        <v>125</v>
      </c>
      <c r="F131" s="69">
        <v>44991</v>
      </c>
      <c r="G131" s="68" t="s">
        <v>257</v>
      </c>
      <c r="H131" s="68" t="s">
        <v>166</v>
      </c>
      <c r="I131" s="70">
        <v>148.93</v>
      </c>
      <c r="J131" s="70">
        <v>153.62</v>
      </c>
      <c r="K131" s="71">
        <f t="shared" si="1"/>
        <v>3.645341488311197E-4</v>
      </c>
      <c r="L131" s="68" t="s">
        <v>374</v>
      </c>
      <c r="M131" s="68" t="s">
        <v>129</v>
      </c>
      <c r="N131" s="68" t="s">
        <v>259</v>
      </c>
      <c r="O131" s="68" t="s">
        <v>948</v>
      </c>
      <c r="P131" s="68" t="s">
        <v>1287</v>
      </c>
      <c r="Q131" s="68" t="s">
        <v>132</v>
      </c>
      <c r="R131" s="68" t="s">
        <v>1288</v>
      </c>
      <c r="S131" s="68" t="s">
        <v>1289</v>
      </c>
      <c r="T131" s="68" t="s">
        <v>135</v>
      </c>
      <c r="U131" s="68" t="s">
        <v>135</v>
      </c>
      <c r="V131" s="68" t="s">
        <v>136</v>
      </c>
      <c r="W131" s="68" t="s">
        <v>137</v>
      </c>
      <c r="X131" s="68" t="s">
        <v>138</v>
      </c>
      <c r="Y131" s="68">
        <v>44992.265780439811</v>
      </c>
      <c r="Z131" s="68">
        <v>44995.047892708331</v>
      </c>
      <c r="AA131" s="68" t="s">
        <v>139</v>
      </c>
      <c r="AB131" s="68" t="s">
        <v>140</v>
      </c>
      <c r="AC131" s="68">
        <v>0</v>
      </c>
      <c r="AD131" s="68" t="s">
        <v>143</v>
      </c>
      <c r="AE131" s="68">
        <v>14893</v>
      </c>
      <c r="AG131" s="68">
        <v>10010</v>
      </c>
      <c r="AH131" s="68" t="s">
        <v>265</v>
      </c>
      <c r="AJ131" s="68">
        <v>77558</v>
      </c>
      <c r="AK131" s="68" t="s">
        <v>142</v>
      </c>
      <c r="AL131" s="68" t="s">
        <v>143</v>
      </c>
      <c r="AM131" s="68">
        <v>800</v>
      </c>
      <c r="AN131" s="68" t="s">
        <v>144</v>
      </c>
      <c r="AO131" s="68" t="s">
        <v>950</v>
      </c>
      <c r="AP131" s="68" t="s">
        <v>950</v>
      </c>
      <c r="AQ131" s="68" t="s">
        <v>309</v>
      </c>
      <c r="AR131" s="68" t="s">
        <v>148</v>
      </c>
      <c r="AS131" s="68" t="s">
        <v>139</v>
      </c>
      <c r="AT131" s="68" t="s">
        <v>508</v>
      </c>
      <c r="AU131" s="68" t="s">
        <v>311</v>
      </c>
      <c r="AV131" s="68" t="s">
        <v>272</v>
      </c>
      <c r="AW131" s="68" t="s">
        <v>273</v>
      </c>
      <c r="AX131" s="68" t="s">
        <v>274</v>
      </c>
      <c r="AY131" s="68" t="s">
        <v>148</v>
      </c>
      <c r="AZ131" s="68" t="s">
        <v>139</v>
      </c>
      <c r="BA131" s="68" t="s">
        <v>154</v>
      </c>
      <c r="BB131" s="68" t="s">
        <v>275</v>
      </c>
      <c r="BC131" s="68" t="s">
        <v>156</v>
      </c>
      <c r="BD131" s="68" t="s">
        <v>157</v>
      </c>
      <c r="BE131" s="68" t="s">
        <v>484</v>
      </c>
      <c r="BF131" s="68">
        <v>44992.288368055553</v>
      </c>
      <c r="BG131" s="68">
        <v>0</v>
      </c>
      <c r="BH131" s="68" t="s">
        <v>132</v>
      </c>
      <c r="BI131" s="68" t="s">
        <v>1290</v>
      </c>
      <c r="BJ131" s="68" t="s">
        <v>143</v>
      </c>
      <c r="BK131" s="68" t="s">
        <v>136</v>
      </c>
      <c r="BL131" s="68" t="s">
        <v>143</v>
      </c>
      <c r="BM131" s="68" t="s">
        <v>160</v>
      </c>
      <c r="BN131" s="68" t="s">
        <v>160</v>
      </c>
      <c r="BO131" s="68" t="s">
        <v>143</v>
      </c>
      <c r="BP131" s="68" t="s">
        <v>143</v>
      </c>
      <c r="BQ131" s="68" t="s">
        <v>1291</v>
      </c>
      <c r="BR131" s="68">
        <v>250</v>
      </c>
      <c r="BS131" s="68" t="s">
        <v>1292</v>
      </c>
      <c r="BT131" s="68">
        <v>14893</v>
      </c>
      <c r="BU131" s="68">
        <v>14893</v>
      </c>
      <c r="BV131" s="68" t="s">
        <v>135</v>
      </c>
      <c r="BW131" s="68" t="s">
        <v>135</v>
      </c>
      <c r="BX131" s="68" t="s">
        <v>135</v>
      </c>
      <c r="BY131" s="68" t="s">
        <v>148</v>
      </c>
      <c r="BZ131" s="68" t="s">
        <v>143</v>
      </c>
      <c r="CA131" s="68" t="s">
        <v>144</v>
      </c>
      <c r="CB131" s="68" t="s">
        <v>143</v>
      </c>
      <c r="CC131" s="68" t="s">
        <v>143</v>
      </c>
      <c r="CD131" s="68" t="s">
        <v>143</v>
      </c>
      <c r="CE131" s="68" t="s">
        <v>143</v>
      </c>
      <c r="CF131" s="68">
        <v>19201966</v>
      </c>
      <c r="CG131" s="68">
        <v>19201966</v>
      </c>
      <c r="CJ131" s="68">
        <v>0</v>
      </c>
      <c r="CK131" s="68" t="s">
        <v>143</v>
      </c>
      <c r="CM131" s="68" t="s">
        <v>143</v>
      </c>
      <c r="CN131" s="68" t="s">
        <v>143</v>
      </c>
    </row>
    <row r="132" spans="1:95" s="68" customFormat="1" ht="12.75" x14ac:dyDescent="0.2">
      <c r="A132" s="67">
        <v>44986</v>
      </c>
      <c r="B132" s="68" t="s">
        <v>24</v>
      </c>
      <c r="C132" s="68">
        <v>52977</v>
      </c>
      <c r="D132" s="68" t="s">
        <v>24</v>
      </c>
      <c r="E132" s="68" t="s">
        <v>364</v>
      </c>
      <c r="F132" s="69">
        <v>44992</v>
      </c>
      <c r="G132" s="68" t="s">
        <v>165</v>
      </c>
      <c r="H132" s="68" t="s">
        <v>166</v>
      </c>
      <c r="I132" s="70">
        <v>45.92</v>
      </c>
      <c r="J132" s="70">
        <v>43.14</v>
      </c>
      <c r="K132" s="71">
        <f t="shared" ref="K132:K195" si="2">I132/$I$1</f>
        <v>1.1239782524894257E-4</v>
      </c>
      <c r="L132" s="68" t="s">
        <v>394</v>
      </c>
      <c r="M132" s="68" t="s">
        <v>129</v>
      </c>
      <c r="N132" s="68" t="s">
        <v>1056</v>
      </c>
      <c r="O132" s="68" t="s">
        <v>318</v>
      </c>
      <c r="P132" s="68" t="s">
        <v>1293</v>
      </c>
      <c r="Q132" s="68" t="s">
        <v>170</v>
      </c>
      <c r="R132" s="68" t="s">
        <v>1294</v>
      </c>
      <c r="S132" s="68" t="s">
        <v>1295</v>
      </c>
      <c r="T132" s="68" t="s">
        <v>1296</v>
      </c>
      <c r="U132" s="68" t="s">
        <v>1297</v>
      </c>
      <c r="V132" s="68" t="s">
        <v>136</v>
      </c>
      <c r="W132" s="68" t="s">
        <v>137</v>
      </c>
      <c r="X132" s="68" t="s">
        <v>349</v>
      </c>
      <c r="Y132" s="68">
        <v>44992.439029398149</v>
      </c>
      <c r="Z132" s="68">
        <v>45013.096111574072</v>
      </c>
      <c r="AA132" s="68" t="s">
        <v>139</v>
      </c>
      <c r="AB132" s="68" t="s">
        <v>140</v>
      </c>
      <c r="AC132" s="68">
        <v>0</v>
      </c>
      <c r="AD132" s="68" t="s">
        <v>143</v>
      </c>
      <c r="AE132" s="68">
        <v>4592</v>
      </c>
      <c r="AF132" s="68">
        <v>44992</v>
      </c>
      <c r="AG132" s="68">
        <v>10012</v>
      </c>
      <c r="AH132" s="68" t="s">
        <v>141</v>
      </c>
      <c r="AJ132" s="68">
        <v>4592</v>
      </c>
      <c r="AK132" s="68" t="s">
        <v>142</v>
      </c>
      <c r="AL132" s="68" t="s">
        <v>143</v>
      </c>
      <c r="AM132" s="68">
        <v>4314</v>
      </c>
      <c r="AN132" s="68" t="s">
        <v>174</v>
      </c>
      <c r="AO132" s="68" t="s">
        <v>324</v>
      </c>
      <c r="AP132" s="68" t="s">
        <v>325</v>
      </c>
      <c r="AQ132" s="68" t="s">
        <v>326</v>
      </c>
      <c r="AR132" s="68" t="s">
        <v>178</v>
      </c>
      <c r="AS132" s="68" t="s">
        <v>179</v>
      </c>
      <c r="AT132" s="68" t="s">
        <v>327</v>
      </c>
      <c r="AU132" s="68" t="s">
        <v>328</v>
      </c>
      <c r="AV132" s="68" t="s">
        <v>290</v>
      </c>
      <c r="AW132" s="68" t="s">
        <v>146</v>
      </c>
      <c r="AX132" s="68" t="s">
        <v>1060</v>
      </c>
      <c r="AY132" s="68" t="s">
        <v>148</v>
      </c>
      <c r="AZ132" s="68" t="s">
        <v>139</v>
      </c>
      <c r="BA132" s="68" t="s">
        <v>149</v>
      </c>
      <c r="BB132" s="68" t="s">
        <v>150</v>
      </c>
      <c r="BC132" s="68" t="s">
        <v>156</v>
      </c>
      <c r="BD132" s="68" t="s">
        <v>157</v>
      </c>
      <c r="BE132" s="68" t="s">
        <v>484</v>
      </c>
      <c r="BF132" s="68">
        <v>44992.490659722222</v>
      </c>
      <c r="BG132" s="68">
        <v>121864</v>
      </c>
      <c r="BH132" s="68" t="s">
        <v>170</v>
      </c>
      <c r="BI132" s="68" t="s">
        <v>1298</v>
      </c>
      <c r="BJ132" s="68" t="s">
        <v>394</v>
      </c>
      <c r="BK132" s="68" t="s">
        <v>136</v>
      </c>
      <c r="BL132" s="68" t="s">
        <v>136</v>
      </c>
      <c r="BM132" s="68" t="s">
        <v>160</v>
      </c>
      <c r="BN132" s="68" t="s">
        <v>160</v>
      </c>
      <c r="BO132" s="68" t="s">
        <v>364</v>
      </c>
      <c r="BP132" s="68" t="s">
        <v>143</v>
      </c>
      <c r="BQ132" s="68" t="s">
        <v>1299</v>
      </c>
      <c r="BR132" s="68">
        <v>250</v>
      </c>
      <c r="BS132" s="68" t="s">
        <v>162</v>
      </c>
      <c r="BT132" s="68">
        <v>4592</v>
      </c>
      <c r="BU132" s="68">
        <v>4592</v>
      </c>
      <c r="BV132" s="68" t="s">
        <v>135</v>
      </c>
      <c r="BW132" s="68" t="s">
        <v>1300</v>
      </c>
      <c r="BX132" s="68" t="s">
        <v>135</v>
      </c>
      <c r="BY132" s="68" t="s">
        <v>148</v>
      </c>
      <c r="BZ132" s="68" t="s">
        <v>24</v>
      </c>
      <c r="CA132" s="68" t="s">
        <v>174</v>
      </c>
      <c r="CB132" s="68" t="s">
        <v>143</v>
      </c>
      <c r="CC132" s="68" t="s">
        <v>143</v>
      </c>
      <c r="CD132" s="68" t="s">
        <v>362</v>
      </c>
      <c r="CE132" s="68" t="s">
        <v>1293</v>
      </c>
      <c r="CF132" s="68">
        <v>1</v>
      </c>
      <c r="CG132" s="68">
        <v>1</v>
      </c>
      <c r="CJ132" s="68">
        <v>0</v>
      </c>
      <c r="CK132" s="68" t="s">
        <v>174</v>
      </c>
      <c r="CL132" s="68">
        <v>1</v>
      </c>
      <c r="CM132" s="68" t="s">
        <v>394</v>
      </c>
      <c r="CN132" s="68" t="s">
        <v>143</v>
      </c>
    </row>
    <row r="133" spans="1:95" s="68" customFormat="1" ht="12.75" x14ac:dyDescent="0.2">
      <c r="A133" s="67">
        <v>44986</v>
      </c>
      <c r="B133" s="68" t="s">
        <v>7</v>
      </c>
      <c r="C133" s="68">
        <v>53045</v>
      </c>
      <c r="D133" s="68" t="s">
        <v>1282</v>
      </c>
      <c r="E133" s="68" t="s">
        <v>685</v>
      </c>
      <c r="F133" s="69">
        <v>44992</v>
      </c>
      <c r="G133" s="68" t="s">
        <v>165</v>
      </c>
      <c r="H133" s="68" t="s">
        <v>166</v>
      </c>
      <c r="I133" s="70">
        <v>441.65</v>
      </c>
      <c r="J133" s="70">
        <v>441.65</v>
      </c>
      <c r="K133" s="71">
        <f t="shared" si="2"/>
        <v>1.081021331036487E-3</v>
      </c>
      <c r="L133" s="68" t="s">
        <v>167</v>
      </c>
      <c r="M133" s="68" t="s">
        <v>129</v>
      </c>
      <c r="N133" s="68" t="s">
        <v>960</v>
      </c>
      <c r="O133" s="68" t="s">
        <v>1301</v>
      </c>
      <c r="P133" s="68" t="s">
        <v>1302</v>
      </c>
      <c r="Q133" s="68" t="s">
        <v>530</v>
      </c>
      <c r="R133" s="68" t="s">
        <v>1303</v>
      </c>
      <c r="S133" s="68" t="s">
        <v>1304</v>
      </c>
      <c r="T133" s="68" t="s">
        <v>135</v>
      </c>
      <c r="U133" s="68" t="s">
        <v>135</v>
      </c>
      <c r="V133" s="68" t="s">
        <v>136</v>
      </c>
      <c r="W133" s="68" t="s">
        <v>137</v>
      </c>
      <c r="X133" s="68" t="s">
        <v>138</v>
      </c>
      <c r="Y133" s="68">
        <v>44992.14511597222</v>
      </c>
      <c r="Z133" s="68">
        <v>44995.049507291667</v>
      </c>
      <c r="AA133" s="68" t="s">
        <v>139</v>
      </c>
      <c r="AB133" s="68" t="s">
        <v>140</v>
      </c>
      <c r="AC133" s="68">
        <v>0</v>
      </c>
      <c r="AD133" s="68" t="s">
        <v>143</v>
      </c>
      <c r="AE133" s="68">
        <v>44165</v>
      </c>
      <c r="AG133" s="68">
        <v>10012</v>
      </c>
      <c r="AH133" s="68" t="s">
        <v>141</v>
      </c>
      <c r="AJ133" s="68">
        <v>44165</v>
      </c>
      <c r="AK133" s="68" t="s">
        <v>142</v>
      </c>
      <c r="AL133" s="68" t="s">
        <v>143</v>
      </c>
      <c r="AM133" s="68">
        <v>2300</v>
      </c>
      <c r="AN133" s="68" t="s">
        <v>174</v>
      </c>
      <c r="AO133" s="68" t="s">
        <v>534</v>
      </c>
      <c r="AP133" s="68" t="s">
        <v>534</v>
      </c>
      <c r="AQ133" s="68" t="s">
        <v>309</v>
      </c>
      <c r="AR133" s="68" t="s">
        <v>148</v>
      </c>
      <c r="AS133" s="68" t="s">
        <v>139</v>
      </c>
      <c r="AT133" s="68" t="s">
        <v>950</v>
      </c>
      <c r="AU133" s="68" t="s">
        <v>311</v>
      </c>
      <c r="AV133" s="68" t="s">
        <v>145</v>
      </c>
      <c r="AW133" s="68" t="s">
        <v>146</v>
      </c>
      <c r="AX133" s="68" t="s">
        <v>972</v>
      </c>
      <c r="AY133" s="68" t="s">
        <v>148</v>
      </c>
      <c r="AZ133" s="68" t="s">
        <v>139</v>
      </c>
      <c r="BA133" s="68" t="s">
        <v>149</v>
      </c>
      <c r="BB133" s="68" t="s">
        <v>150</v>
      </c>
      <c r="BC133" s="68" t="s">
        <v>156</v>
      </c>
      <c r="BD133" s="68" t="s">
        <v>157</v>
      </c>
      <c r="BE133" s="68" t="s">
        <v>303</v>
      </c>
      <c r="BF133" s="68">
        <v>44992.292962962965</v>
      </c>
      <c r="BG133" s="68">
        <v>0</v>
      </c>
      <c r="BH133" s="68" t="s">
        <v>530</v>
      </c>
      <c r="BI133" s="68" t="s">
        <v>1305</v>
      </c>
      <c r="BJ133" s="68" t="s">
        <v>143</v>
      </c>
      <c r="BK133" s="68" t="s">
        <v>183</v>
      </c>
      <c r="BL133" s="68" t="s">
        <v>136</v>
      </c>
      <c r="BM133" s="68" t="s">
        <v>160</v>
      </c>
      <c r="BN133" s="68" t="s">
        <v>160</v>
      </c>
      <c r="BO133" s="68" t="s">
        <v>143</v>
      </c>
      <c r="BP133" s="68" t="s">
        <v>143</v>
      </c>
      <c r="BQ133" s="68" t="s">
        <v>771</v>
      </c>
      <c r="BR133" s="68">
        <v>500</v>
      </c>
      <c r="BS133" s="68" t="s">
        <v>241</v>
      </c>
      <c r="BT133" s="68">
        <v>44165</v>
      </c>
      <c r="BU133" s="68">
        <v>44165</v>
      </c>
      <c r="BV133" s="68" t="s">
        <v>135</v>
      </c>
      <c r="BW133" s="68" t="s">
        <v>135</v>
      </c>
      <c r="BX133" s="68" t="s">
        <v>135</v>
      </c>
      <c r="BY133" s="68" t="s">
        <v>148</v>
      </c>
      <c r="BZ133" s="68" t="s">
        <v>1306</v>
      </c>
      <c r="CA133" s="68" t="s">
        <v>144</v>
      </c>
      <c r="CB133" s="68" t="s">
        <v>143</v>
      </c>
      <c r="CC133" s="68" t="s">
        <v>143</v>
      </c>
      <c r="CD133" s="68" t="s">
        <v>143</v>
      </c>
      <c r="CE133" s="68" t="s">
        <v>143</v>
      </c>
      <c r="CF133" s="68">
        <v>19201966</v>
      </c>
      <c r="CG133" s="68">
        <v>1</v>
      </c>
      <c r="CJ133" s="68">
        <v>0</v>
      </c>
      <c r="CK133" s="68" t="s">
        <v>143</v>
      </c>
      <c r="CM133" s="68" t="s">
        <v>143</v>
      </c>
      <c r="CN133" s="68" t="s">
        <v>143</v>
      </c>
    </row>
    <row r="134" spans="1:95" s="68" customFormat="1" ht="12.75" x14ac:dyDescent="0.2">
      <c r="A134" s="67">
        <v>44986</v>
      </c>
      <c r="B134" s="68" t="s">
        <v>7</v>
      </c>
      <c r="C134" s="68">
        <v>53065</v>
      </c>
      <c r="D134" s="68" t="s">
        <v>1195</v>
      </c>
      <c r="E134" s="68" t="s">
        <v>125</v>
      </c>
      <c r="F134" s="69">
        <v>44993</v>
      </c>
      <c r="G134" s="68" t="s">
        <v>257</v>
      </c>
      <c r="H134" s="68" t="s">
        <v>166</v>
      </c>
      <c r="I134" s="70">
        <v>208.43</v>
      </c>
      <c r="J134" s="70">
        <v>208.43</v>
      </c>
      <c r="K134" s="71">
        <f t="shared" si="2"/>
        <v>5.101715748396581E-4</v>
      </c>
      <c r="L134" s="68" t="s">
        <v>1196</v>
      </c>
      <c r="M134" s="68" t="s">
        <v>129</v>
      </c>
      <c r="N134" s="68" t="s">
        <v>980</v>
      </c>
      <c r="O134" s="68" t="s">
        <v>1307</v>
      </c>
      <c r="P134" s="68" t="s">
        <v>1198</v>
      </c>
      <c r="Q134" s="68" t="s">
        <v>170</v>
      </c>
      <c r="R134" s="68" t="s">
        <v>1308</v>
      </c>
      <c r="S134" s="68" t="s">
        <v>1309</v>
      </c>
      <c r="T134" s="68" t="s">
        <v>135</v>
      </c>
      <c r="U134" s="68" t="s">
        <v>135</v>
      </c>
      <c r="V134" s="68" t="s">
        <v>136</v>
      </c>
      <c r="W134" s="68" t="s">
        <v>137</v>
      </c>
      <c r="X134" s="68" t="s">
        <v>264</v>
      </c>
      <c r="Y134" s="68">
        <v>44992.155907291664</v>
      </c>
      <c r="Z134" s="68">
        <v>44992.152215046299</v>
      </c>
      <c r="AA134" s="68" t="s">
        <v>139</v>
      </c>
      <c r="AB134" s="68" t="s">
        <v>140</v>
      </c>
      <c r="AC134" s="68">
        <v>0</v>
      </c>
      <c r="AD134" s="68" t="s">
        <v>143</v>
      </c>
      <c r="AE134" s="68">
        <v>0</v>
      </c>
      <c r="AF134" s="68">
        <v>44992</v>
      </c>
      <c r="AG134" s="68">
        <v>10010</v>
      </c>
      <c r="AH134" s="68" t="s">
        <v>265</v>
      </c>
      <c r="AK134" s="68" t="s">
        <v>142</v>
      </c>
      <c r="AL134" s="68" t="s">
        <v>143</v>
      </c>
      <c r="AM134" s="68">
        <v>20843</v>
      </c>
      <c r="AN134" s="68" t="s">
        <v>143</v>
      </c>
      <c r="AO134" s="68" t="s">
        <v>416</v>
      </c>
      <c r="AP134" s="68" t="s">
        <v>417</v>
      </c>
      <c r="AQ134" s="68" t="s">
        <v>1310</v>
      </c>
      <c r="AR134" s="68" t="s">
        <v>178</v>
      </c>
      <c r="AS134" s="68" t="s">
        <v>179</v>
      </c>
      <c r="AT134" s="68" t="s">
        <v>403</v>
      </c>
      <c r="AU134" s="68" t="s">
        <v>1311</v>
      </c>
      <c r="AV134" s="68" t="s">
        <v>990</v>
      </c>
      <c r="AW134" s="68" t="s">
        <v>273</v>
      </c>
      <c r="AX134" s="68" t="s">
        <v>991</v>
      </c>
      <c r="AY134" s="68" t="s">
        <v>148</v>
      </c>
      <c r="AZ134" s="68" t="s">
        <v>139</v>
      </c>
      <c r="BA134" s="68" t="s">
        <v>154</v>
      </c>
      <c r="BB134" s="68" t="s">
        <v>992</v>
      </c>
      <c r="BC134" s="68" t="s">
        <v>156</v>
      </c>
      <c r="BD134" s="68" t="s">
        <v>157</v>
      </c>
      <c r="BE134" s="68" t="s">
        <v>484</v>
      </c>
      <c r="BF134" s="68">
        <v>44993.084791666668</v>
      </c>
      <c r="BG134" s="68">
        <v>0</v>
      </c>
      <c r="BH134" s="68" t="s">
        <v>143</v>
      </c>
      <c r="BI134" s="68" t="s">
        <v>143</v>
      </c>
      <c r="BJ134" s="68" t="s">
        <v>143</v>
      </c>
      <c r="BK134" s="68" t="s">
        <v>183</v>
      </c>
      <c r="BL134" s="68" t="s">
        <v>143</v>
      </c>
      <c r="BM134" s="68" t="s">
        <v>200</v>
      </c>
      <c r="BN134" s="68" t="s">
        <v>143</v>
      </c>
      <c r="BO134" s="68" t="s">
        <v>143</v>
      </c>
      <c r="BP134" s="68" t="s">
        <v>143</v>
      </c>
      <c r="BQ134" s="68" t="s">
        <v>1312</v>
      </c>
      <c r="BR134" s="68">
        <v>250</v>
      </c>
      <c r="BS134" s="68" t="s">
        <v>162</v>
      </c>
      <c r="BT134" s="68">
        <v>20843</v>
      </c>
      <c r="BU134" s="68">
        <v>20843</v>
      </c>
      <c r="BV134" s="68" t="s">
        <v>135</v>
      </c>
      <c r="BW134" s="68" t="s">
        <v>135</v>
      </c>
      <c r="BX134" s="68" t="s">
        <v>135</v>
      </c>
      <c r="BY134" s="68" t="s">
        <v>148</v>
      </c>
      <c r="BZ134" s="68" t="s">
        <v>143</v>
      </c>
      <c r="CA134" s="68" t="s">
        <v>174</v>
      </c>
      <c r="CB134" s="68" t="s">
        <v>143</v>
      </c>
      <c r="CC134" s="68" t="s">
        <v>143</v>
      </c>
      <c r="CD134" s="68" t="s">
        <v>143</v>
      </c>
      <c r="CE134" s="68" t="s">
        <v>143</v>
      </c>
      <c r="CF134" s="68">
        <v>1</v>
      </c>
      <c r="CJ134" s="68">
        <v>0</v>
      </c>
      <c r="CK134" s="68" t="s">
        <v>143</v>
      </c>
      <c r="CM134" s="68" t="s">
        <v>143</v>
      </c>
      <c r="CN134" s="68" t="s">
        <v>143</v>
      </c>
      <c r="CO134" s="68">
        <v>999105902</v>
      </c>
    </row>
    <row r="135" spans="1:95" s="68" customFormat="1" ht="12.75" x14ac:dyDescent="0.2">
      <c r="A135" s="67">
        <v>44986</v>
      </c>
      <c r="B135" s="68" t="s">
        <v>11</v>
      </c>
      <c r="C135" s="68">
        <v>53248</v>
      </c>
      <c r="D135" s="68" t="s">
        <v>256</v>
      </c>
      <c r="E135" s="68" t="s">
        <v>279</v>
      </c>
      <c r="F135" s="69">
        <v>44993</v>
      </c>
      <c r="G135" s="68" t="s">
        <v>165</v>
      </c>
      <c r="H135" s="68" t="s">
        <v>166</v>
      </c>
      <c r="I135" s="70">
        <v>390.5</v>
      </c>
      <c r="J135" s="70">
        <v>134.41</v>
      </c>
      <c r="K135" s="71">
        <f t="shared" si="2"/>
        <v>9.5582209842578559E-4</v>
      </c>
      <c r="L135" s="68" t="s">
        <v>258</v>
      </c>
      <c r="M135" s="68" t="s">
        <v>129</v>
      </c>
      <c r="N135" s="68" t="s">
        <v>960</v>
      </c>
      <c r="O135" s="68" t="s">
        <v>1130</v>
      </c>
      <c r="P135" s="68" t="s">
        <v>256</v>
      </c>
      <c r="Q135" s="68" t="s">
        <v>132</v>
      </c>
      <c r="R135" s="68" t="s">
        <v>1313</v>
      </c>
      <c r="S135" s="68" t="s">
        <v>1314</v>
      </c>
      <c r="T135" s="68" t="s">
        <v>135</v>
      </c>
      <c r="U135" s="68" t="s">
        <v>135</v>
      </c>
      <c r="V135" s="68" t="s">
        <v>136</v>
      </c>
      <c r="W135" s="68" t="s">
        <v>137</v>
      </c>
      <c r="X135" s="68" t="s">
        <v>138</v>
      </c>
      <c r="Y135" s="68">
        <v>44993.533233912036</v>
      </c>
      <c r="Z135" s="68">
        <v>44995.050974421298</v>
      </c>
      <c r="AA135" s="68" t="s">
        <v>139</v>
      </c>
      <c r="AB135" s="68" t="s">
        <v>140</v>
      </c>
      <c r="AC135" s="68">
        <v>0</v>
      </c>
      <c r="AD135" s="68" t="s">
        <v>143</v>
      </c>
      <c r="AE135" s="68">
        <v>3905</v>
      </c>
      <c r="AG135" s="68">
        <v>10012</v>
      </c>
      <c r="AH135" s="68" t="s">
        <v>141</v>
      </c>
      <c r="AJ135" s="68">
        <v>203365</v>
      </c>
      <c r="AK135" s="68" t="s">
        <v>142</v>
      </c>
      <c r="AL135" s="68" t="s">
        <v>143</v>
      </c>
      <c r="AM135" s="68">
        <v>700</v>
      </c>
      <c r="AN135" s="68" t="s">
        <v>144</v>
      </c>
      <c r="AO135" s="68" t="s">
        <v>1133</v>
      </c>
      <c r="AP135" s="68" t="s">
        <v>1133</v>
      </c>
      <c r="AQ135" s="68" t="s">
        <v>309</v>
      </c>
      <c r="AR135" s="68" t="s">
        <v>148</v>
      </c>
      <c r="AS135" s="68" t="s">
        <v>139</v>
      </c>
      <c r="AT135" s="68" t="s">
        <v>950</v>
      </c>
      <c r="AU135" s="68" t="s">
        <v>311</v>
      </c>
      <c r="AV135" s="68" t="s">
        <v>145</v>
      </c>
      <c r="AW135" s="68" t="s">
        <v>146</v>
      </c>
      <c r="AX135" s="68" t="s">
        <v>972</v>
      </c>
      <c r="AY135" s="68" t="s">
        <v>148</v>
      </c>
      <c r="AZ135" s="68" t="s">
        <v>139</v>
      </c>
      <c r="BA135" s="68" t="s">
        <v>149</v>
      </c>
      <c r="BB135" s="68" t="s">
        <v>150</v>
      </c>
      <c r="BC135" s="68" t="s">
        <v>156</v>
      </c>
      <c r="BD135" s="68" t="s">
        <v>157</v>
      </c>
      <c r="BE135" s="68" t="s">
        <v>484</v>
      </c>
      <c r="BF135" s="68">
        <v>44993.141550925924</v>
      </c>
      <c r="BG135" s="68">
        <v>0</v>
      </c>
      <c r="BH135" s="68" t="s">
        <v>132</v>
      </c>
      <c r="BI135" s="68" t="s">
        <v>1315</v>
      </c>
      <c r="BJ135" s="68" t="s">
        <v>143</v>
      </c>
      <c r="BK135" s="68" t="s">
        <v>136</v>
      </c>
      <c r="BL135" s="68" t="s">
        <v>136</v>
      </c>
      <c r="BM135" s="68" t="s">
        <v>160</v>
      </c>
      <c r="BN135" s="68" t="s">
        <v>160</v>
      </c>
      <c r="BO135" s="68" t="s">
        <v>143</v>
      </c>
      <c r="BP135" s="68" t="s">
        <v>143</v>
      </c>
      <c r="BQ135" s="68" t="s">
        <v>1316</v>
      </c>
      <c r="BR135" s="68">
        <v>250</v>
      </c>
      <c r="BS135" s="68" t="s">
        <v>162</v>
      </c>
      <c r="BT135" s="68">
        <v>3905</v>
      </c>
      <c r="BU135" s="68">
        <v>3905</v>
      </c>
      <c r="BV135" s="68" t="s">
        <v>135</v>
      </c>
      <c r="BW135" s="68" t="s">
        <v>135</v>
      </c>
      <c r="BX135" s="68" t="s">
        <v>135</v>
      </c>
      <c r="BY135" s="68" t="s">
        <v>148</v>
      </c>
      <c r="BZ135" s="68" t="s">
        <v>975</v>
      </c>
      <c r="CA135" s="68" t="s">
        <v>144</v>
      </c>
      <c r="CB135" s="68" t="s">
        <v>143</v>
      </c>
      <c r="CC135" s="68" t="s">
        <v>143</v>
      </c>
      <c r="CD135" s="68" t="s">
        <v>143</v>
      </c>
      <c r="CE135" s="68" t="s">
        <v>143</v>
      </c>
      <c r="CF135" s="68">
        <v>19201966</v>
      </c>
      <c r="CG135" s="68">
        <v>19201966</v>
      </c>
      <c r="CJ135" s="68">
        <v>0</v>
      </c>
      <c r="CK135" s="68" t="s">
        <v>143</v>
      </c>
      <c r="CM135" s="68" t="s">
        <v>143</v>
      </c>
      <c r="CN135" s="68" t="s">
        <v>143</v>
      </c>
    </row>
    <row r="136" spans="1:95" s="68" customFormat="1" ht="12.75" x14ac:dyDescent="0.2">
      <c r="A136" s="67">
        <v>44986</v>
      </c>
      <c r="B136" s="68" t="s">
        <v>14</v>
      </c>
      <c r="C136" s="68">
        <v>53476</v>
      </c>
      <c r="D136" s="68" t="s">
        <v>1317</v>
      </c>
      <c r="E136" s="68" t="s">
        <v>373</v>
      </c>
      <c r="F136" s="69">
        <v>44995</v>
      </c>
      <c r="G136" s="68" t="s">
        <v>257</v>
      </c>
      <c r="H136" s="68" t="s">
        <v>166</v>
      </c>
      <c r="I136" s="70">
        <v>45</v>
      </c>
      <c r="J136" s="70">
        <v>45</v>
      </c>
      <c r="K136" s="71">
        <f t="shared" si="2"/>
        <v>1.101459524434324E-4</v>
      </c>
      <c r="L136" s="68" t="s">
        <v>316</v>
      </c>
      <c r="M136" s="68" t="s">
        <v>129</v>
      </c>
      <c r="N136" s="68" t="s">
        <v>259</v>
      </c>
      <c r="O136" s="68" t="s">
        <v>1318</v>
      </c>
      <c r="P136" s="68" t="s">
        <v>1319</v>
      </c>
      <c r="Q136" s="68" t="s">
        <v>170</v>
      </c>
      <c r="R136" s="68" t="s">
        <v>1320</v>
      </c>
      <c r="S136" s="68" t="s">
        <v>1321</v>
      </c>
      <c r="T136" s="68" t="s">
        <v>135</v>
      </c>
      <c r="U136" s="68" t="s">
        <v>135</v>
      </c>
      <c r="V136" s="68" t="s">
        <v>136</v>
      </c>
      <c r="W136" s="68" t="s">
        <v>137</v>
      </c>
      <c r="X136" s="68" t="s">
        <v>379</v>
      </c>
      <c r="Y136" s="68">
        <v>44994.392881250002</v>
      </c>
      <c r="Z136" s="68">
        <v>44994.390608912036</v>
      </c>
      <c r="AA136" s="68" t="s">
        <v>139</v>
      </c>
      <c r="AB136" s="68" t="s">
        <v>140</v>
      </c>
      <c r="AC136" s="68">
        <v>0</v>
      </c>
      <c r="AD136" s="68" t="s">
        <v>143</v>
      </c>
      <c r="AE136" s="68">
        <v>0</v>
      </c>
      <c r="AF136" s="68">
        <v>44994</v>
      </c>
      <c r="AG136" s="68">
        <v>10010</v>
      </c>
      <c r="AH136" s="68" t="s">
        <v>265</v>
      </c>
      <c r="AK136" s="68" t="s">
        <v>142</v>
      </c>
      <c r="AL136" s="68" t="s">
        <v>143</v>
      </c>
      <c r="AM136" s="68">
        <v>45</v>
      </c>
      <c r="AN136" s="68" t="s">
        <v>143</v>
      </c>
      <c r="AO136" s="68" t="s">
        <v>1322</v>
      </c>
      <c r="AP136" s="68" t="s">
        <v>1323</v>
      </c>
      <c r="AQ136" s="68" t="s">
        <v>1324</v>
      </c>
      <c r="AR136" s="68" t="s">
        <v>353</v>
      </c>
      <c r="AS136" s="68" t="s">
        <v>231</v>
      </c>
      <c r="AT136" s="68" t="s">
        <v>492</v>
      </c>
      <c r="AU136" s="68" t="s">
        <v>1325</v>
      </c>
      <c r="AV136" s="68" t="s">
        <v>272</v>
      </c>
      <c r="AW136" s="68" t="s">
        <v>273</v>
      </c>
      <c r="AX136" s="68" t="s">
        <v>274</v>
      </c>
      <c r="AY136" s="68" t="s">
        <v>148</v>
      </c>
      <c r="AZ136" s="68" t="s">
        <v>139</v>
      </c>
      <c r="BA136" s="68" t="s">
        <v>154</v>
      </c>
      <c r="BB136" s="68" t="s">
        <v>275</v>
      </c>
      <c r="BC136" s="68" t="s">
        <v>156</v>
      </c>
      <c r="BD136" s="68" t="s">
        <v>157</v>
      </c>
      <c r="BE136" s="68" t="s">
        <v>484</v>
      </c>
      <c r="BF136" s="68">
        <v>44994.468159722222</v>
      </c>
      <c r="BG136" s="68">
        <v>0</v>
      </c>
      <c r="BH136" s="68" t="s">
        <v>170</v>
      </c>
      <c r="BI136" s="68" t="s">
        <v>143</v>
      </c>
      <c r="BJ136" s="68" t="s">
        <v>143</v>
      </c>
      <c r="BK136" s="68" t="s">
        <v>136</v>
      </c>
      <c r="BL136" s="68" t="s">
        <v>143</v>
      </c>
      <c r="BM136" s="68" t="s">
        <v>200</v>
      </c>
      <c r="BN136" s="68" t="s">
        <v>200</v>
      </c>
      <c r="BO136" s="68" t="s">
        <v>143</v>
      </c>
      <c r="BP136" s="68" t="s">
        <v>143</v>
      </c>
      <c r="BQ136" s="68" t="s">
        <v>1326</v>
      </c>
      <c r="BR136" s="68">
        <v>250</v>
      </c>
      <c r="BS136" s="68" t="s">
        <v>162</v>
      </c>
      <c r="BT136" s="68">
        <v>45</v>
      </c>
      <c r="BU136" s="68">
        <v>45</v>
      </c>
      <c r="BV136" s="68" t="s">
        <v>135</v>
      </c>
      <c r="BW136" s="68" t="s">
        <v>135</v>
      </c>
      <c r="BX136" s="68" t="s">
        <v>135</v>
      </c>
      <c r="BY136" s="68" t="s">
        <v>148</v>
      </c>
      <c r="BZ136" s="68" t="s">
        <v>1327</v>
      </c>
      <c r="CA136" s="68" t="s">
        <v>174</v>
      </c>
      <c r="CB136" s="68" t="s">
        <v>143</v>
      </c>
      <c r="CC136" s="68" t="s">
        <v>143</v>
      </c>
      <c r="CD136" s="68" t="s">
        <v>143</v>
      </c>
      <c r="CE136" s="68" t="s">
        <v>143</v>
      </c>
      <c r="CF136" s="68">
        <v>1</v>
      </c>
      <c r="CJ136" s="68">
        <v>0</v>
      </c>
      <c r="CK136" s="68" t="s">
        <v>143</v>
      </c>
      <c r="CM136" s="68" t="s">
        <v>143</v>
      </c>
      <c r="CN136" s="68" t="s">
        <v>143</v>
      </c>
    </row>
    <row r="137" spans="1:95" s="68" customFormat="1" ht="12.75" x14ac:dyDescent="0.2">
      <c r="A137" s="67">
        <v>44986</v>
      </c>
      <c r="B137" s="68" t="s">
        <v>7</v>
      </c>
      <c r="C137" s="68">
        <v>53487</v>
      </c>
      <c r="D137" s="68" t="s">
        <v>1195</v>
      </c>
      <c r="E137" s="68" t="s">
        <v>125</v>
      </c>
      <c r="F137" s="69">
        <v>44995</v>
      </c>
      <c r="G137" s="68" t="s">
        <v>257</v>
      </c>
      <c r="H137" s="68" t="s">
        <v>166</v>
      </c>
      <c r="I137" s="70">
        <v>241.16</v>
      </c>
      <c r="J137" s="70">
        <v>241.16</v>
      </c>
      <c r="K137" s="71">
        <f t="shared" si="2"/>
        <v>5.9028439758351456E-4</v>
      </c>
      <c r="L137" s="68" t="s">
        <v>1196</v>
      </c>
      <c r="M137" s="68" t="s">
        <v>129</v>
      </c>
      <c r="N137" s="68" t="s">
        <v>980</v>
      </c>
      <c r="O137" s="68" t="s">
        <v>589</v>
      </c>
      <c r="P137" s="68" t="s">
        <v>1198</v>
      </c>
      <c r="Q137" s="68" t="s">
        <v>170</v>
      </c>
      <c r="R137" s="68" t="s">
        <v>1328</v>
      </c>
      <c r="S137" s="68" t="s">
        <v>1200</v>
      </c>
      <c r="T137" s="68" t="s">
        <v>135</v>
      </c>
      <c r="U137" s="68" t="s">
        <v>135</v>
      </c>
      <c r="V137" s="68" t="s">
        <v>136</v>
      </c>
      <c r="W137" s="68" t="s">
        <v>137</v>
      </c>
      <c r="X137" s="68" t="s">
        <v>264</v>
      </c>
      <c r="Y137" s="68">
        <v>44994.483994675924</v>
      </c>
      <c r="Z137" s="68">
        <v>44994.482204861109</v>
      </c>
      <c r="AA137" s="68" t="s">
        <v>139</v>
      </c>
      <c r="AB137" s="68" t="s">
        <v>140</v>
      </c>
      <c r="AC137" s="68">
        <v>0</v>
      </c>
      <c r="AD137" s="68" t="s">
        <v>143</v>
      </c>
      <c r="AE137" s="68">
        <v>0</v>
      </c>
      <c r="AF137" s="68">
        <v>44994</v>
      </c>
      <c r="AG137" s="68">
        <v>10010</v>
      </c>
      <c r="AH137" s="68" t="s">
        <v>265</v>
      </c>
      <c r="AK137" s="68" t="s">
        <v>142</v>
      </c>
      <c r="AL137" s="68" t="s">
        <v>143</v>
      </c>
      <c r="AM137" s="68">
        <v>24116</v>
      </c>
      <c r="AN137" s="68" t="s">
        <v>143</v>
      </c>
      <c r="AO137" s="68" t="s">
        <v>175</v>
      </c>
      <c r="AP137" s="68" t="s">
        <v>176</v>
      </c>
      <c r="AQ137" s="68" t="s">
        <v>592</v>
      </c>
      <c r="AR137" s="68" t="s">
        <v>178</v>
      </c>
      <c r="AS137" s="68" t="s">
        <v>179</v>
      </c>
      <c r="AT137" s="68" t="s">
        <v>180</v>
      </c>
      <c r="AU137" s="68" t="s">
        <v>593</v>
      </c>
      <c r="AV137" s="68" t="s">
        <v>990</v>
      </c>
      <c r="AW137" s="68" t="s">
        <v>273</v>
      </c>
      <c r="AX137" s="68" t="s">
        <v>991</v>
      </c>
      <c r="AY137" s="68" t="s">
        <v>148</v>
      </c>
      <c r="AZ137" s="68" t="s">
        <v>139</v>
      </c>
      <c r="BA137" s="68" t="s">
        <v>154</v>
      </c>
      <c r="BB137" s="68" t="s">
        <v>992</v>
      </c>
      <c r="BC137" s="68" t="s">
        <v>156</v>
      </c>
      <c r="BD137" s="68" t="s">
        <v>157</v>
      </c>
      <c r="BE137" s="68" t="s">
        <v>484</v>
      </c>
      <c r="BF137" s="68">
        <v>44994.08216435185</v>
      </c>
      <c r="BG137" s="68">
        <v>0</v>
      </c>
      <c r="BH137" s="68" t="s">
        <v>143</v>
      </c>
      <c r="BI137" s="68" t="s">
        <v>143</v>
      </c>
      <c r="BJ137" s="68" t="s">
        <v>143</v>
      </c>
      <c r="BK137" s="68" t="s">
        <v>183</v>
      </c>
      <c r="BL137" s="68" t="s">
        <v>143</v>
      </c>
      <c r="BM137" s="68" t="s">
        <v>200</v>
      </c>
      <c r="BN137" s="68" t="s">
        <v>143</v>
      </c>
      <c r="BO137" s="68" t="s">
        <v>143</v>
      </c>
      <c r="BP137" s="68" t="s">
        <v>143</v>
      </c>
      <c r="BQ137" s="68" t="s">
        <v>1233</v>
      </c>
      <c r="BR137" s="68">
        <v>250</v>
      </c>
      <c r="BS137" s="68" t="s">
        <v>162</v>
      </c>
      <c r="BT137" s="68">
        <v>24116</v>
      </c>
      <c r="BU137" s="68">
        <v>24116</v>
      </c>
      <c r="BV137" s="68" t="s">
        <v>135</v>
      </c>
      <c r="BW137" s="68" t="s">
        <v>135</v>
      </c>
      <c r="BX137" s="68" t="s">
        <v>135</v>
      </c>
      <c r="BY137" s="68" t="s">
        <v>148</v>
      </c>
      <c r="BZ137" s="68" t="s">
        <v>143</v>
      </c>
      <c r="CA137" s="68" t="s">
        <v>174</v>
      </c>
      <c r="CB137" s="68" t="s">
        <v>143</v>
      </c>
      <c r="CC137" s="68" t="s">
        <v>143</v>
      </c>
      <c r="CD137" s="68" t="s">
        <v>143</v>
      </c>
      <c r="CE137" s="68" t="s">
        <v>1329</v>
      </c>
      <c r="CF137" s="68">
        <v>1</v>
      </c>
      <c r="CJ137" s="68">
        <v>0</v>
      </c>
      <c r="CK137" s="68" t="s">
        <v>143</v>
      </c>
      <c r="CM137" s="68" t="s">
        <v>143</v>
      </c>
      <c r="CN137" s="68" t="s">
        <v>143</v>
      </c>
      <c r="CO137" s="68">
        <v>217616996</v>
      </c>
    </row>
    <row r="138" spans="1:95" s="68" customFormat="1" ht="12.75" x14ac:dyDescent="0.2">
      <c r="A138" s="67">
        <v>44986</v>
      </c>
      <c r="B138" s="68" t="s">
        <v>8</v>
      </c>
      <c r="C138" s="68">
        <v>53578</v>
      </c>
      <c r="D138" s="68" t="s">
        <v>1330</v>
      </c>
      <c r="E138" s="68" t="s">
        <v>364</v>
      </c>
      <c r="F138" s="69">
        <v>44995</v>
      </c>
      <c r="G138" s="68" t="s">
        <v>165</v>
      </c>
      <c r="H138" s="68" t="s">
        <v>166</v>
      </c>
      <c r="I138" s="70">
        <v>1975</v>
      </c>
      <c r="J138" s="70">
        <v>1975</v>
      </c>
      <c r="K138" s="71">
        <f t="shared" si="2"/>
        <v>4.8341834683506444E-3</v>
      </c>
      <c r="L138" s="68" t="s">
        <v>953</v>
      </c>
      <c r="M138" s="68" t="s">
        <v>218</v>
      </c>
      <c r="N138" s="68" t="s">
        <v>960</v>
      </c>
      <c r="O138" s="68" t="s">
        <v>1331</v>
      </c>
      <c r="P138" s="68" t="s">
        <v>1332</v>
      </c>
      <c r="Q138" s="68" t="s">
        <v>170</v>
      </c>
      <c r="R138" s="68" t="s">
        <v>1333</v>
      </c>
      <c r="S138" s="68" t="s">
        <v>1334</v>
      </c>
      <c r="T138" s="68" t="s">
        <v>135</v>
      </c>
      <c r="U138" s="68" t="s">
        <v>135</v>
      </c>
      <c r="V138" s="68" t="s">
        <v>506</v>
      </c>
      <c r="W138" s="68" t="s">
        <v>137</v>
      </c>
      <c r="X138" s="68" t="s">
        <v>399</v>
      </c>
      <c r="Y138" s="68">
        <v>44994.313862615738</v>
      </c>
      <c r="Z138" s="68">
        <v>44994.313530324071</v>
      </c>
      <c r="AA138" s="68" t="s">
        <v>139</v>
      </c>
      <c r="AB138" s="68" t="s">
        <v>226</v>
      </c>
      <c r="AC138" s="68">
        <v>0</v>
      </c>
      <c r="AD138" s="68" t="s">
        <v>143</v>
      </c>
      <c r="AE138" s="68">
        <v>0</v>
      </c>
      <c r="AG138" s="68">
        <v>10012</v>
      </c>
      <c r="AH138" s="68" t="s">
        <v>141</v>
      </c>
      <c r="AK138" s="68" t="s">
        <v>207</v>
      </c>
      <c r="AL138" s="68" t="s">
        <v>143</v>
      </c>
      <c r="AM138" s="68">
        <v>1975</v>
      </c>
      <c r="AN138" s="68" t="s">
        <v>143</v>
      </c>
      <c r="AO138" s="68" t="s">
        <v>1335</v>
      </c>
      <c r="AP138" s="68" t="s">
        <v>1336</v>
      </c>
      <c r="AQ138" s="68" t="s">
        <v>1337</v>
      </c>
      <c r="AR138" s="68" t="s">
        <v>353</v>
      </c>
      <c r="AS138" s="68" t="s">
        <v>231</v>
      </c>
      <c r="AT138" s="68" t="s">
        <v>492</v>
      </c>
      <c r="AU138" s="68" t="s">
        <v>1338</v>
      </c>
      <c r="AV138" s="68" t="s">
        <v>145</v>
      </c>
      <c r="AW138" s="68" t="s">
        <v>146</v>
      </c>
      <c r="AX138" s="68" t="s">
        <v>972</v>
      </c>
      <c r="AY138" s="68" t="s">
        <v>148</v>
      </c>
      <c r="AZ138" s="68" t="s">
        <v>139</v>
      </c>
      <c r="BA138" s="68" t="s">
        <v>149</v>
      </c>
      <c r="BB138" s="68" t="s">
        <v>150</v>
      </c>
      <c r="BC138" s="68" t="s">
        <v>156</v>
      </c>
      <c r="BD138" s="68" t="s">
        <v>157</v>
      </c>
      <c r="BE138" s="68" t="s">
        <v>438</v>
      </c>
      <c r="BF138" s="68">
        <v>44999.076666666668</v>
      </c>
      <c r="BG138" s="68">
        <v>0</v>
      </c>
      <c r="BH138" s="68" t="s">
        <v>143</v>
      </c>
      <c r="BI138" s="68" t="s">
        <v>143</v>
      </c>
      <c r="BJ138" s="68" t="s">
        <v>143</v>
      </c>
      <c r="BK138" s="68" t="s">
        <v>506</v>
      </c>
      <c r="BL138" s="68" t="s">
        <v>143</v>
      </c>
      <c r="BM138" s="68" t="s">
        <v>160</v>
      </c>
      <c r="BN138" s="68" t="s">
        <v>143</v>
      </c>
      <c r="BO138" s="68" t="s">
        <v>364</v>
      </c>
      <c r="BP138" s="68" t="s">
        <v>143</v>
      </c>
      <c r="BQ138" s="68" t="s">
        <v>1339</v>
      </c>
      <c r="BR138" s="68">
        <v>5000</v>
      </c>
      <c r="BS138" s="68" t="s">
        <v>1340</v>
      </c>
      <c r="BT138" s="68">
        <v>1975</v>
      </c>
      <c r="BU138" s="68">
        <v>1975</v>
      </c>
      <c r="BV138" s="68" t="s">
        <v>135</v>
      </c>
      <c r="BW138" s="68" t="s">
        <v>135</v>
      </c>
      <c r="BX138" s="68" t="s">
        <v>135</v>
      </c>
      <c r="BY138" s="68" t="s">
        <v>148</v>
      </c>
      <c r="BZ138" s="68" t="s">
        <v>143</v>
      </c>
      <c r="CA138" s="68" t="s">
        <v>174</v>
      </c>
      <c r="CB138" s="68" t="s">
        <v>1341</v>
      </c>
      <c r="CC138" s="68" t="s">
        <v>143</v>
      </c>
      <c r="CD138" s="68" t="s">
        <v>143</v>
      </c>
      <c r="CE138" s="68" t="s">
        <v>1332</v>
      </c>
      <c r="CF138" s="68">
        <v>1</v>
      </c>
      <c r="CJ138" s="68">
        <v>0</v>
      </c>
      <c r="CK138" s="68" t="s">
        <v>143</v>
      </c>
      <c r="CM138" s="68" t="s">
        <v>143</v>
      </c>
      <c r="CN138" s="68" t="s">
        <v>143</v>
      </c>
      <c r="CO138" s="68">
        <v>726761322</v>
      </c>
    </row>
    <row r="139" spans="1:95" s="68" customFormat="1" ht="12.75" x14ac:dyDescent="0.2">
      <c r="A139" s="67">
        <v>44986</v>
      </c>
      <c r="B139" s="68" t="s">
        <v>7</v>
      </c>
      <c r="C139" s="68">
        <v>53921</v>
      </c>
      <c r="D139" s="68" t="s">
        <v>1282</v>
      </c>
      <c r="E139" s="68" t="s">
        <v>164</v>
      </c>
      <c r="F139" s="69">
        <v>44999</v>
      </c>
      <c r="G139" s="68" t="s">
        <v>165</v>
      </c>
      <c r="H139" s="68" t="s">
        <v>166</v>
      </c>
      <c r="I139" s="70">
        <v>86.51</v>
      </c>
      <c r="J139" s="70">
        <v>86.51</v>
      </c>
      <c r="K139" s="71">
        <f t="shared" si="2"/>
        <v>2.1174947435291861E-4</v>
      </c>
      <c r="L139" s="68" t="s">
        <v>167</v>
      </c>
      <c r="M139" s="68" t="s">
        <v>129</v>
      </c>
      <c r="N139" s="68" t="s">
        <v>1056</v>
      </c>
      <c r="O139" s="68" t="s">
        <v>1342</v>
      </c>
      <c r="P139" s="68" t="s">
        <v>1343</v>
      </c>
      <c r="Q139" s="68" t="s">
        <v>170</v>
      </c>
      <c r="R139" s="68" t="s">
        <v>1344</v>
      </c>
      <c r="S139" s="68" t="s">
        <v>1345</v>
      </c>
      <c r="T139" s="68" t="s">
        <v>135</v>
      </c>
      <c r="U139" s="68" t="s">
        <v>135</v>
      </c>
      <c r="V139" s="68" t="s">
        <v>136</v>
      </c>
      <c r="W139" s="68" t="s">
        <v>137</v>
      </c>
      <c r="X139" s="68" t="s">
        <v>225</v>
      </c>
      <c r="Y139" s="68">
        <v>44998.235946064815</v>
      </c>
      <c r="Z139" s="68">
        <v>45002.309002662034</v>
      </c>
      <c r="AA139" s="68" t="s">
        <v>139</v>
      </c>
      <c r="AB139" s="68" t="s">
        <v>140</v>
      </c>
      <c r="AC139" s="68">
        <v>0</v>
      </c>
      <c r="AD139" s="68" t="s">
        <v>143</v>
      </c>
      <c r="AE139" s="68">
        <v>0</v>
      </c>
      <c r="AF139" s="68">
        <v>45006</v>
      </c>
      <c r="AG139" s="68">
        <v>10012</v>
      </c>
      <c r="AH139" s="68" t="s">
        <v>141</v>
      </c>
      <c r="AJ139" s="68">
        <v>7406</v>
      </c>
      <c r="AK139" s="68" t="s">
        <v>142</v>
      </c>
      <c r="AL139" s="68" t="s">
        <v>143</v>
      </c>
      <c r="AM139" s="68">
        <v>7158</v>
      </c>
      <c r="AN139" s="68" t="s">
        <v>174</v>
      </c>
      <c r="AO139" s="68" t="s">
        <v>1346</v>
      </c>
      <c r="AP139" s="68" t="s">
        <v>1347</v>
      </c>
      <c r="AQ139" s="68" t="s">
        <v>1348</v>
      </c>
      <c r="AR139" s="68" t="s">
        <v>250</v>
      </c>
      <c r="AS139" s="68" t="s">
        <v>179</v>
      </c>
      <c r="AT139" s="68" t="s">
        <v>1349</v>
      </c>
      <c r="AU139" s="68" t="s">
        <v>1350</v>
      </c>
      <c r="AV139" s="68" t="s">
        <v>290</v>
      </c>
      <c r="AW139" s="68" t="s">
        <v>146</v>
      </c>
      <c r="AX139" s="68" t="s">
        <v>1060</v>
      </c>
      <c r="AY139" s="68" t="s">
        <v>148</v>
      </c>
      <c r="AZ139" s="68" t="s">
        <v>139</v>
      </c>
      <c r="BA139" s="68" t="s">
        <v>149</v>
      </c>
      <c r="BB139" s="68" t="s">
        <v>150</v>
      </c>
      <c r="BC139" s="68" t="s">
        <v>156</v>
      </c>
      <c r="BD139" s="68" t="s">
        <v>157</v>
      </c>
      <c r="BE139" s="68" t="s">
        <v>484</v>
      </c>
      <c r="BF139" s="68">
        <v>44999.496608796297</v>
      </c>
      <c r="BG139" s="68">
        <v>0</v>
      </c>
      <c r="BH139" s="68" t="s">
        <v>143</v>
      </c>
      <c r="BI139" s="68" t="s">
        <v>1351</v>
      </c>
      <c r="BJ139" s="68" t="s">
        <v>143</v>
      </c>
      <c r="BK139" s="68" t="s">
        <v>183</v>
      </c>
      <c r="BL139" s="68" t="s">
        <v>143</v>
      </c>
      <c r="BM139" s="68" t="s">
        <v>160</v>
      </c>
      <c r="BN139" s="68" t="s">
        <v>160</v>
      </c>
      <c r="BO139" s="68" t="s">
        <v>143</v>
      </c>
      <c r="BP139" s="68" t="s">
        <v>143</v>
      </c>
      <c r="BQ139" s="68" t="s">
        <v>1352</v>
      </c>
      <c r="BR139" s="68">
        <v>250</v>
      </c>
      <c r="BS139" s="68" t="s">
        <v>162</v>
      </c>
      <c r="BT139" s="68">
        <v>8651</v>
      </c>
      <c r="BU139" s="68">
        <v>8651</v>
      </c>
      <c r="BV139" s="68" t="s">
        <v>135</v>
      </c>
      <c r="BW139" s="68" t="s">
        <v>135</v>
      </c>
      <c r="BX139" s="68" t="s">
        <v>135</v>
      </c>
      <c r="BY139" s="68" t="s">
        <v>148</v>
      </c>
      <c r="BZ139" s="68" t="s">
        <v>143</v>
      </c>
      <c r="CA139" s="68" t="s">
        <v>174</v>
      </c>
      <c r="CB139" s="68" t="s">
        <v>143</v>
      </c>
      <c r="CC139" s="68" t="s">
        <v>143</v>
      </c>
      <c r="CD139" s="68" t="s">
        <v>143</v>
      </c>
      <c r="CE139" s="68" t="s">
        <v>143</v>
      </c>
      <c r="CF139" s="68">
        <v>1</v>
      </c>
      <c r="CG139" s="68">
        <v>1</v>
      </c>
      <c r="CJ139" s="68">
        <v>0</v>
      </c>
      <c r="CK139" s="68" t="s">
        <v>143</v>
      </c>
      <c r="CM139" s="68" t="s">
        <v>143</v>
      </c>
      <c r="CN139" s="68" t="s">
        <v>143</v>
      </c>
    </row>
    <row r="140" spans="1:95" s="68" customFormat="1" ht="12.75" x14ac:dyDescent="0.2">
      <c r="A140" s="67">
        <v>44986</v>
      </c>
      <c r="B140" s="68" t="s">
        <v>27</v>
      </c>
      <c r="C140" s="68">
        <v>53935</v>
      </c>
      <c r="D140" s="68" t="s">
        <v>1353</v>
      </c>
      <c r="E140" s="68" t="s">
        <v>125</v>
      </c>
      <c r="F140" s="69">
        <v>44999</v>
      </c>
      <c r="G140" s="68" t="s">
        <v>257</v>
      </c>
      <c r="H140" s="68" t="s">
        <v>166</v>
      </c>
      <c r="I140" s="70">
        <v>100</v>
      </c>
      <c r="J140" s="70">
        <v>100</v>
      </c>
      <c r="K140" s="71">
        <f t="shared" si="2"/>
        <v>2.4476878320762752E-4</v>
      </c>
      <c r="L140" s="68" t="s">
        <v>1254</v>
      </c>
      <c r="M140" s="68" t="s">
        <v>218</v>
      </c>
      <c r="N140" s="68" t="s">
        <v>259</v>
      </c>
      <c r="O140" s="68" t="s">
        <v>1354</v>
      </c>
      <c r="P140" s="68" t="s">
        <v>1355</v>
      </c>
      <c r="Q140" s="68" t="s">
        <v>170</v>
      </c>
      <c r="R140" s="68" t="s">
        <v>1356</v>
      </c>
      <c r="S140" s="68" t="s">
        <v>1357</v>
      </c>
      <c r="T140" s="68" t="s">
        <v>135</v>
      </c>
      <c r="U140" s="68" t="s">
        <v>135</v>
      </c>
      <c r="V140" s="68" t="s">
        <v>224</v>
      </c>
      <c r="W140" s="68" t="s">
        <v>137</v>
      </c>
      <c r="X140" s="68" t="s">
        <v>379</v>
      </c>
      <c r="Y140" s="68">
        <v>44998.056473958335</v>
      </c>
      <c r="Z140" s="68">
        <v>44998.537083333336</v>
      </c>
      <c r="AA140" s="68" t="s">
        <v>139</v>
      </c>
      <c r="AB140" s="68" t="s">
        <v>226</v>
      </c>
      <c r="AC140" s="68">
        <v>0</v>
      </c>
      <c r="AD140" s="68" t="s">
        <v>143</v>
      </c>
      <c r="AE140" s="68">
        <v>0</v>
      </c>
      <c r="AF140" s="68">
        <v>44998</v>
      </c>
      <c r="AG140" s="68">
        <v>10010</v>
      </c>
      <c r="AH140" s="68" t="s">
        <v>265</v>
      </c>
      <c r="AK140" s="68" t="s">
        <v>207</v>
      </c>
      <c r="AL140" s="68" t="s">
        <v>143</v>
      </c>
      <c r="AM140" s="68">
        <v>100</v>
      </c>
      <c r="AN140" s="68" t="s">
        <v>143</v>
      </c>
      <c r="AO140" s="68" t="s">
        <v>1358</v>
      </c>
      <c r="AP140" s="68" t="s">
        <v>1359</v>
      </c>
      <c r="AQ140" s="68" t="s">
        <v>1360</v>
      </c>
      <c r="AR140" s="68" t="s">
        <v>353</v>
      </c>
      <c r="AS140" s="68" t="s">
        <v>231</v>
      </c>
      <c r="AT140" s="68" t="s">
        <v>492</v>
      </c>
      <c r="AU140" s="68" t="s">
        <v>1361</v>
      </c>
      <c r="AV140" s="68" t="s">
        <v>272</v>
      </c>
      <c r="AW140" s="68" t="s">
        <v>273</v>
      </c>
      <c r="AX140" s="68" t="s">
        <v>274</v>
      </c>
      <c r="AY140" s="68" t="s">
        <v>148</v>
      </c>
      <c r="AZ140" s="68" t="s">
        <v>139</v>
      </c>
      <c r="BA140" s="68" t="s">
        <v>154</v>
      </c>
      <c r="BB140" s="68" t="s">
        <v>275</v>
      </c>
      <c r="BC140" s="68" t="s">
        <v>156</v>
      </c>
      <c r="BD140" s="68" t="s">
        <v>157</v>
      </c>
      <c r="BE140" s="68" t="s">
        <v>484</v>
      </c>
      <c r="BF140" s="68">
        <v>44999.496863425928</v>
      </c>
      <c r="BG140" s="68">
        <v>0</v>
      </c>
      <c r="BH140" s="68" t="s">
        <v>170</v>
      </c>
      <c r="BI140" s="68" t="s">
        <v>143</v>
      </c>
      <c r="BJ140" s="68" t="s">
        <v>143</v>
      </c>
      <c r="BK140" s="68" t="s">
        <v>224</v>
      </c>
      <c r="BL140" s="68" t="s">
        <v>143</v>
      </c>
      <c r="BM140" s="68" t="s">
        <v>200</v>
      </c>
      <c r="BN140" s="68" t="s">
        <v>200</v>
      </c>
      <c r="BO140" s="68" t="s">
        <v>143</v>
      </c>
      <c r="BP140" s="68" t="s">
        <v>1362</v>
      </c>
      <c r="BQ140" s="68" t="s">
        <v>1363</v>
      </c>
      <c r="BR140" s="68">
        <v>250</v>
      </c>
      <c r="BS140" s="68" t="s">
        <v>162</v>
      </c>
      <c r="BT140" s="68">
        <v>100</v>
      </c>
      <c r="BU140" s="68">
        <v>100</v>
      </c>
      <c r="BV140" s="68" t="s">
        <v>135</v>
      </c>
      <c r="BW140" s="68" t="s">
        <v>135</v>
      </c>
      <c r="BX140" s="68" t="s">
        <v>135</v>
      </c>
      <c r="BY140" s="68" t="s">
        <v>148</v>
      </c>
      <c r="BZ140" s="68" t="s">
        <v>1364</v>
      </c>
      <c r="CA140" s="68" t="s">
        <v>174</v>
      </c>
      <c r="CB140" s="68" t="s">
        <v>1341</v>
      </c>
      <c r="CC140" s="68" t="s">
        <v>143</v>
      </c>
      <c r="CD140" s="68" t="s">
        <v>143</v>
      </c>
      <c r="CE140" s="68" t="s">
        <v>143</v>
      </c>
      <c r="CF140" s="68">
        <v>1</v>
      </c>
      <c r="CJ140" s="68">
        <v>0</v>
      </c>
      <c r="CK140" s="68" t="s">
        <v>143</v>
      </c>
      <c r="CM140" s="68" t="s">
        <v>143</v>
      </c>
      <c r="CN140" s="68" t="s">
        <v>143</v>
      </c>
      <c r="CO140" s="68">
        <v>726761322</v>
      </c>
      <c r="CQ140" s="68">
        <v>490218272</v>
      </c>
    </row>
    <row r="141" spans="1:95" s="68" customFormat="1" ht="12.75" x14ac:dyDescent="0.2">
      <c r="A141" s="67">
        <v>44986</v>
      </c>
      <c r="B141" s="68" t="s">
        <v>7</v>
      </c>
      <c r="C141" s="68">
        <v>53996</v>
      </c>
      <c r="D141" s="68" t="s">
        <v>1282</v>
      </c>
      <c r="E141" s="68" t="s">
        <v>190</v>
      </c>
      <c r="F141" s="69">
        <v>44999</v>
      </c>
      <c r="G141" s="68" t="s">
        <v>165</v>
      </c>
      <c r="H141" s="68" t="s">
        <v>166</v>
      </c>
      <c r="I141" s="70">
        <v>130</v>
      </c>
      <c r="J141" s="70">
        <v>130</v>
      </c>
      <c r="K141" s="71">
        <f t="shared" si="2"/>
        <v>3.1819941816991582E-4</v>
      </c>
      <c r="L141" s="68" t="s">
        <v>1365</v>
      </c>
      <c r="M141" s="68" t="s">
        <v>129</v>
      </c>
      <c r="N141" s="68" t="s">
        <v>1151</v>
      </c>
      <c r="O141" s="68" t="s">
        <v>1366</v>
      </c>
      <c r="P141" s="68" t="s">
        <v>1367</v>
      </c>
      <c r="Q141" s="68" t="s">
        <v>170</v>
      </c>
      <c r="R141" s="68" t="s">
        <v>1368</v>
      </c>
      <c r="S141" s="68" t="s">
        <v>1369</v>
      </c>
      <c r="T141" s="68" t="s">
        <v>135</v>
      </c>
      <c r="U141" s="68" t="s">
        <v>135</v>
      </c>
      <c r="V141" s="68" t="s">
        <v>136</v>
      </c>
      <c r="W141" s="68" t="s">
        <v>137</v>
      </c>
      <c r="X141" s="68" t="s">
        <v>957</v>
      </c>
      <c r="Y141" s="68">
        <v>44998.225493518519</v>
      </c>
      <c r="Z141" s="68">
        <v>45006.51405474537</v>
      </c>
      <c r="AA141" s="68" t="s">
        <v>139</v>
      </c>
      <c r="AB141" s="68" t="s">
        <v>140</v>
      </c>
      <c r="AC141" s="68">
        <v>0</v>
      </c>
      <c r="AD141" s="68" t="s">
        <v>143</v>
      </c>
      <c r="AE141" s="68">
        <v>0</v>
      </c>
      <c r="AF141" s="68">
        <v>45006</v>
      </c>
      <c r="AG141" s="68">
        <v>10012</v>
      </c>
      <c r="AH141" s="68" t="s">
        <v>141</v>
      </c>
      <c r="AK141" s="68" t="s">
        <v>142</v>
      </c>
      <c r="AL141" s="68" t="s">
        <v>143</v>
      </c>
      <c r="AM141" s="68">
        <v>130</v>
      </c>
      <c r="AN141" s="68" t="s">
        <v>143</v>
      </c>
      <c r="AO141" s="68" t="s">
        <v>298</v>
      </c>
      <c r="AP141" s="68" t="s">
        <v>299</v>
      </c>
      <c r="AQ141" s="68" t="s">
        <v>1370</v>
      </c>
      <c r="AR141" s="68" t="s">
        <v>178</v>
      </c>
      <c r="AS141" s="68" t="s">
        <v>179</v>
      </c>
      <c r="AT141" s="68" t="s">
        <v>301</v>
      </c>
      <c r="AU141" s="68" t="s">
        <v>302</v>
      </c>
      <c r="AV141" s="68" t="s">
        <v>290</v>
      </c>
      <c r="AW141" s="68" t="s">
        <v>146</v>
      </c>
      <c r="AX141" s="68" t="s">
        <v>1154</v>
      </c>
      <c r="AY141" s="68" t="s">
        <v>148</v>
      </c>
      <c r="AZ141" s="68" t="s">
        <v>139</v>
      </c>
      <c r="BA141" s="68" t="s">
        <v>149</v>
      </c>
      <c r="BB141" s="68" t="s">
        <v>150</v>
      </c>
      <c r="BC141" s="68" t="s">
        <v>156</v>
      </c>
      <c r="BD141" s="68" t="s">
        <v>157</v>
      </c>
      <c r="BE141" s="68" t="s">
        <v>484</v>
      </c>
      <c r="BF141" s="68">
        <v>44999.496215277781</v>
      </c>
      <c r="BG141" s="68">
        <v>0</v>
      </c>
      <c r="BH141" s="68" t="s">
        <v>143</v>
      </c>
      <c r="BI141" s="68" t="s">
        <v>143</v>
      </c>
      <c r="BJ141" s="68" t="s">
        <v>167</v>
      </c>
      <c r="BK141" s="68" t="s">
        <v>183</v>
      </c>
      <c r="BL141" s="68" t="s">
        <v>183</v>
      </c>
      <c r="BM141" s="68" t="s">
        <v>160</v>
      </c>
      <c r="BN141" s="68" t="s">
        <v>143</v>
      </c>
      <c r="BO141" s="68" t="s">
        <v>143</v>
      </c>
      <c r="BP141" s="68" t="s">
        <v>143</v>
      </c>
      <c r="BQ141" s="68" t="s">
        <v>1371</v>
      </c>
      <c r="BR141" s="68">
        <v>250</v>
      </c>
      <c r="BS141" s="68" t="s">
        <v>1372</v>
      </c>
      <c r="BT141" s="68">
        <v>130</v>
      </c>
      <c r="BU141" s="68">
        <v>130</v>
      </c>
      <c r="BV141" s="68" t="s">
        <v>135</v>
      </c>
      <c r="BW141" s="68" t="s">
        <v>135</v>
      </c>
      <c r="BX141" s="68" t="s">
        <v>135</v>
      </c>
      <c r="BY141" s="68" t="s">
        <v>148</v>
      </c>
      <c r="BZ141" s="68" t="s">
        <v>1373</v>
      </c>
      <c r="CA141" s="68" t="s">
        <v>174</v>
      </c>
      <c r="CB141" s="68" t="s">
        <v>143</v>
      </c>
      <c r="CC141" s="68" t="s">
        <v>143</v>
      </c>
      <c r="CD141" s="68" t="s">
        <v>143</v>
      </c>
      <c r="CE141" s="68" t="s">
        <v>143</v>
      </c>
      <c r="CF141" s="68">
        <v>1</v>
      </c>
      <c r="CJ141" s="68">
        <v>0</v>
      </c>
      <c r="CK141" s="68" t="s">
        <v>143</v>
      </c>
      <c r="CM141" s="68" t="s">
        <v>167</v>
      </c>
      <c r="CN141" s="68" t="s">
        <v>143</v>
      </c>
      <c r="CO141" s="68">
        <v>690666524</v>
      </c>
    </row>
    <row r="142" spans="1:95" s="68" customFormat="1" ht="12.75" x14ac:dyDescent="0.2">
      <c r="A142" s="67">
        <v>44986</v>
      </c>
      <c r="B142" s="68" t="s">
        <v>24</v>
      </c>
      <c r="C142" s="68">
        <v>54011</v>
      </c>
      <c r="D142" s="68" t="s">
        <v>24</v>
      </c>
      <c r="E142" s="68" t="s">
        <v>190</v>
      </c>
      <c r="F142" s="69">
        <v>44998</v>
      </c>
      <c r="G142" s="68" t="s">
        <v>165</v>
      </c>
      <c r="H142" s="68" t="s">
        <v>166</v>
      </c>
      <c r="I142" s="70">
        <v>93.5</v>
      </c>
      <c r="J142" s="70">
        <v>93.5</v>
      </c>
      <c r="K142" s="71">
        <f t="shared" si="2"/>
        <v>2.2885881229913176E-4</v>
      </c>
      <c r="L142" s="68" t="s">
        <v>394</v>
      </c>
      <c r="M142" s="68" t="s">
        <v>129</v>
      </c>
      <c r="N142" s="68" t="s">
        <v>1056</v>
      </c>
      <c r="O142" s="68" t="s">
        <v>1374</v>
      </c>
      <c r="P142" s="68" t="s">
        <v>1375</v>
      </c>
      <c r="Q142" s="68" t="s">
        <v>170</v>
      </c>
      <c r="R142" s="68" t="s">
        <v>1376</v>
      </c>
      <c r="S142" s="68" t="s">
        <v>1377</v>
      </c>
      <c r="T142" s="68" t="s">
        <v>1041</v>
      </c>
      <c r="U142" s="68" t="s">
        <v>1378</v>
      </c>
      <c r="V142" s="68" t="s">
        <v>136</v>
      </c>
      <c r="W142" s="68" t="s">
        <v>137</v>
      </c>
      <c r="X142" s="68" t="s">
        <v>349</v>
      </c>
      <c r="Y142" s="68">
        <v>44998.273233680557</v>
      </c>
      <c r="Z142" s="68">
        <v>44998.268591087966</v>
      </c>
      <c r="AA142" s="68" t="s">
        <v>139</v>
      </c>
      <c r="AB142" s="68" t="s">
        <v>140</v>
      </c>
      <c r="AC142" s="68">
        <v>0</v>
      </c>
      <c r="AD142" s="68" t="s">
        <v>143</v>
      </c>
      <c r="AE142" s="68">
        <v>0</v>
      </c>
      <c r="AF142" s="68">
        <v>44998</v>
      </c>
      <c r="AG142" s="68">
        <v>10012</v>
      </c>
      <c r="AH142" s="68" t="s">
        <v>141</v>
      </c>
      <c r="AK142" s="68" t="s">
        <v>142</v>
      </c>
      <c r="AL142" s="68" t="s">
        <v>143</v>
      </c>
      <c r="AM142" s="68">
        <v>935</v>
      </c>
      <c r="AN142" s="68" t="s">
        <v>143</v>
      </c>
      <c r="AO142" s="68" t="s">
        <v>1379</v>
      </c>
      <c r="AP142" s="68" t="s">
        <v>1229</v>
      </c>
      <c r="AQ142" s="68" t="s">
        <v>1380</v>
      </c>
      <c r="AR142" s="68" t="s">
        <v>178</v>
      </c>
      <c r="AS142" s="68" t="s">
        <v>179</v>
      </c>
      <c r="AT142" s="68" t="s">
        <v>211</v>
      </c>
      <c r="AU142" s="68" t="s">
        <v>1381</v>
      </c>
      <c r="AV142" s="68" t="s">
        <v>290</v>
      </c>
      <c r="AW142" s="68" t="s">
        <v>146</v>
      </c>
      <c r="AX142" s="68" t="s">
        <v>1060</v>
      </c>
      <c r="AY142" s="68" t="s">
        <v>148</v>
      </c>
      <c r="AZ142" s="68" t="s">
        <v>139</v>
      </c>
      <c r="BA142" s="68" t="s">
        <v>149</v>
      </c>
      <c r="BB142" s="68" t="s">
        <v>150</v>
      </c>
      <c r="BC142" s="68" t="s">
        <v>156</v>
      </c>
      <c r="BD142" s="68" t="s">
        <v>157</v>
      </c>
      <c r="BE142" s="68" t="s">
        <v>484</v>
      </c>
      <c r="BF142" s="68">
        <v>44998.297719907408</v>
      </c>
      <c r="BG142" s="68">
        <v>0</v>
      </c>
      <c r="BH142" s="68" t="s">
        <v>170</v>
      </c>
      <c r="BI142" s="68" t="s">
        <v>143</v>
      </c>
      <c r="BJ142" s="68" t="s">
        <v>143</v>
      </c>
      <c r="BK142" s="68" t="s">
        <v>136</v>
      </c>
      <c r="BL142" s="68" t="s">
        <v>143</v>
      </c>
      <c r="BM142" s="68" t="s">
        <v>160</v>
      </c>
      <c r="BN142" s="68" t="s">
        <v>143</v>
      </c>
      <c r="BO142" s="68" t="s">
        <v>143</v>
      </c>
      <c r="BP142" s="68" t="s">
        <v>143</v>
      </c>
      <c r="BQ142" s="68" t="s">
        <v>1382</v>
      </c>
      <c r="BR142" s="68">
        <v>250</v>
      </c>
      <c r="BS142" s="68" t="s">
        <v>162</v>
      </c>
      <c r="BT142" s="68">
        <v>935</v>
      </c>
      <c r="BU142" s="68">
        <v>935</v>
      </c>
      <c r="BV142" s="68" t="s">
        <v>474</v>
      </c>
      <c r="BW142" s="68" t="s">
        <v>1383</v>
      </c>
      <c r="BX142" s="68" t="s">
        <v>135</v>
      </c>
      <c r="BY142" s="68" t="s">
        <v>148</v>
      </c>
      <c r="BZ142" s="68" t="s">
        <v>24</v>
      </c>
      <c r="CA142" s="68" t="s">
        <v>174</v>
      </c>
      <c r="CB142" s="68" t="s">
        <v>143</v>
      </c>
      <c r="CC142" s="68" t="s">
        <v>143</v>
      </c>
      <c r="CD142" s="68" t="s">
        <v>362</v>
      </c>
      <c r="CE142" s="68" t="s">
        <v>1384</v>
      </c>
      <c r="CF142" s="68">
        <v>1</v>
      </c>
      <c r="CJ142" s="68">
        <v>0</v>
      </c>
      <c r="CK142" s="68" t="s">
        <v>174</v>
      </c>
      <c r="CL142" s="68">
        <v>1</v>
      </c>
      <c r="CM142" s="68" t="s">
        <v>143</v>
      </c>
      <c r="CN142" s="68" t="s">
        <v>143</v>
      </c>
    </row>
    <row r="143" spans="1:95" s="68" customFormat="1" ht="12.75" x14ac:dyDescent="0.2">
      <c r="A143" s="67">
        <v>44986</v>
      </c>
      <c r="B143" s="68" t="s">
        <v>20</v>
      </c>
      <c r="C143" s="68">
        <v>54015</v>
      </c>
      <c r="D143" s="68" t="s">
        <v>1244</v>
      </c>
      <c r="E143" s="68" t="s">
        <v>279</v>
      </c>
      <c r="F143" s="69">
        <v>44998</v>
      </c>
      <c r="G143" s="68" t="s">
        <v>165</v>
      </c>
      <c r="H143" s="68" t="s">
        <v>127</v>
      </c>
      <c r="I143" s="70">
        <v>460.85</v>
      </c>
      <c r="J143" s="70">
        <v>460.85</v>
      </c>
      <c r="K143" s="71">
        <f t="shared" si="2"/>
        <v>1.1280169374123517E-3</v>
      </c>
      <c r="L143" s="68" t="s">
        <v>501</v>
      </c>
      <c r="M143" s="68" t="s">
        <v>218</v>
      </c>
      <c r="N143" s="68" t="s">
        <v>1245</v>
      </c>
      <c r="O143" s="68" t="s">
        <v>131</v>
      </c>
      <c r="P143" s="68" t="s">
        <v>1246</v>
      </c>
      <c r="Q143" s="68" t="s">
        <v>132</v>
      </c>
      <c r="R143" s="68" t="s">
        <v>1385</v>
      </c>
      <c r="S143" s="68" t="s">
        <v>1248</v>
      </c>
      <c r="T143" s="68" t="s">
        <v>135</v>
      </c>
      <c r="U143" s="68" t="s">
        <v>135</v>
      </c>
      <c r="V143" s="68" t="s">
        <v>506</v>
      </c>
      <c r="W143" s="68" t="s">
        <v>137</v>
      </c>
      <c r="X143" s="68" t="s">
        <v>138</v>
      </c>
      <c r="Y143" s="68">
        <v>44998.285018750001</v>
      </c>
      <c r="Z143" s="68">
        <v>44998.284913657408</v>
      </c>
      <c r="AA143" s="68" t="s">
        <v>139</v>
      </c>
      <c r="AB143" s="68" t="s">
        <v>226</v>
      </c>
      <c r="AC143" s="68">
        <v>0</v>
      </c>
      <c r="AD143" s="68" t="s">
        <v>143</v>
      </c>
      <c r="AE143" s="68">
        <v>0</v>
      </c>
      <c r="AG143" s="68">
        <v>10012</v>
      </c>
      <c r="AH143" s="68" t="s">
        <v>141</v>
      </c>
      <c r="AK143" s="68" t="s">
        <v>207</v>
      </c>
      <c r="AL143" s="68" t="s">
        <v>1249</v>
      </c>
      <c r="AM143" s="68">
        <v>2400</v>
      </c>
      <c r="AN143" s="68" t="s">
        <v>143</v>
      </c>
      <c r="AO143" s="68" t="s">
        <v>145</v>
      </c>
      <c r="AP143" s="68" t="s">
        <v>146</v>
      </c>
      <c r="AQ143" s="68" t="s">
        <v>147</v>
      </c>
      <c r="AR143" s="68" t="s">
        <v>148</v>
      </c>
      <c r="AS143" s="68" t="s">
        <v>139</v>
      </c>
      <c r="AT143" s="68" t="s">
        <v>149</v>
      </c>
      <c r="AU143" s="68" t="s">
        <v>150</v>
      </c>
      <c r="AV143" s="68" t="s">
        <v>1250</v>
      </c>
      <c r="AW143" s="68" t="s">
        <v>1250</v>
      </c>
      <c r="AX143" s="68" t="s">
        <v>309</v>
      </c>
      <c r="AY143" s="68" t="s">
        <v>148</v>
      </c>
      <c r="AZ143" s="68" t="s">
        <v>139</v>
      </c>
      <c r="BA143" s="68" t="s">
        <v>508</v>
      </c>
      <c r="BB143" s="68" t="s">
        <v>311</v>
      </c>
      <c r="BC143" s="68" t="s">
        <v>156</v>
      </c>
      <c r="BD143" s="68" t="s">
        <v>157</v>
      </c>
      <c r="BE143" s="68" t="s">
        <v>303</v>
      </c>
      <c r="BF143" s="68">
        <v>44998.364374999997</v>
      </c>
      <c r="BG143" s="68">
        <v>0</v>
      </c>
      <c r="BH143" s="68" t="s">
        <v>132</v>
      </c>
      <c r="BI143" s="68" t="s">
        <v>143</v>
      </c>
      <c r="BJ143" s="68" t="s">
        <v>143</v>
      </c>
      <c r="BK143" s="68" t="s">
        <v>506</v>
      </c>
      <c r="BL143" s="68" t="s">
        <v>143</v>
      </c>
      <c r="BM143" s="68" t="s">
        <v>160</v>
      </c>
      <c r="BN143" s="68" t="s">
        <v>160</v>
      </c>
      <c r="BO143" s="68" t="s">
        <v>279</v>
      </c>
      <c r="BP143" s="68" t="s">
        <v>143</v>
      </c>
      <c r="BQ143" s="68" t="s">
        <v>1386</v>
      </c>
      <c r="BR143" s="68">
        <v>500</v>
      </c>
      <c r="BS143" s="68" t="s">
        <v>241</v>
      </c>
      <c r="BT143" s="68">
        <v>46085</v>
      </c>
      <c r="BU143" s="68">
        <v>46085</v>
      </c>
      <c r="BV143" s="68" t="s">
        <v>135</v>
      </c>
      <c r="BW143" s="68" t="s">
        <v>135</v>
      </c>
      <c r="BX143" s="68" t="s">
        <v>135</v>
      </c>
      <c r="BY143" s="68" t="s">
        <v>148</v>
      </c>
      <c r="BZ143" s="68" t="s">
        <v>975</v>
      </c>
      <c r="CA143" s="68" t="s">
        <v>144</v>
      </c>
      <c r="CB143" s="68" t="s">
        <v>143</v>
      </c>
      <c r="CC143" s="68" t="s">
        <v>143</v>
      </c>
      <c r="CD143" s="68" t="s">
        <v>143</v>
      </c>
      <c r="CE143" s="68" t="s">
        <v>143</v>
      </c>
      <c r="CF143" s="68">
        <v>19201966</v>
      </c>
      <c r="CJ143" s="68">
        <v>0</v>
      </c>
      <c r="CK143" s="68" t="s">
        <v>143</v>
      </c>
      <c r="CM143" s="68" t="s">
        <v>143</v>
      </c>
      <c r="CN143" s="68" t="s">
        <v>143</v>
      </c>
    </row>
    <row r="144" spans="1:95" s="68" customFormat="1" ht="12.75" x14ac:dyDescent="0.2">
      <c r="A144" s="67">
        <v>44986</v>
      </c>
      <c r="B144" s="68" t="s">
        <v>7</v>
      </c>
      <c r="C144" s="68">
        <v>54170</v>
      </c>
      <c r="D144" s="68" t="s">
        <v>1195</v>
      </c>
      <c r="E144" s="68" t="s">
        <v>125</v>
      </c>
      <c r="F144" s="69">
        <v>45000</v>
      </c>
      <c r="G144" s="68" t="s">
        <v>257</v>
      </c>
      <c r="H144" s="68" t="s">
        <v>166</v>
      </c>
      <c r="I144" s="70">
        <v>1694</v>
      </c>
      <c r="J144" s="70">
        <v>1694</v>
      </c>
      <c r="K144" s="71">
        <f t="shared" si="2"/>
        <v>4.1463831875372106E-3</v>
      </c>
      <c r="L144" s="68" t="s">
        <v>1196</v>
      </c>
      <c r="M144" s="68" t="s">
        <v>129</v>
      </c>
      <c r="N144" s="68" t="s">
        <v>259</v>
      </c>
      <c r="O144" s="68" t="s">
        <v>260</v>
      </c>
      <c r="P144" s="68" t="s">
        <v>1198</v>
      </c>
      <c r="Q144" s="68" t="s">
        <v>262</v>
      </c>
      <c r="R144" s="68" t="s">
        <v>1387</v>
      </c>
      <c r="S144" s="68" t="s">
        <v>437</v>
      </c>
      <c r="T144" s="68" t="s">
        <v>135</v>
      </c>
      <c r="U144" s="68" t="s">
        <v>135</v>
      </c>
      <c r="V144" s="68" t="s">
        <v>136</v>
      </c>
      <c r="W144" s="68" t="s">
        <v>137</v>
      </c>
      <c r="X144" s="68" t="s">
        <v>264</v>
      </c>
      <c r="Y144" s="68">
        <v>44999.082626388888</v>
      </c>
      <c r="Z144" s="68">
        <v>44999.081232407407</v>
      </c>
      <c r="AA144" s="68" t="s">
        <v>139</v>
      </c>
      <c r="AB144" s="68" t="s">
        <v>140</v>
      </c>
      <c r="AC144" s="68">
        <v>0</v>
      </c>
      <c r="AD144" s="68" t="s">
        <v>143</v>
      </c>
      <c r="AE144" s="68">
        <v>0</v>
      </c>
      <c r="AF144" s="68">
        <v>44999</v>
      </c>
      <c r="AG144" s="68">
        <v>10010</v>
      </c>
      <c r="AH144" s="68" t="s">
        <v>265</v>
      </c>
      <c r="AK144" s="68" t="s">
        <v>142</v>
      </c>
      <c r="AL144" s="68" t="s">
        <v>143</v>
      </c>
      <c r="AM144" s="68">
        <v>1694</v>
      </c>
      <c r="AN144" s="68" t="s">
        <v>143</v>
      </c>
      <c r="AO144" s="68" t="s">
        <v>266</v>
      </c>
      <c r="AP144" s="68" t="s">
        <v>267</v>
      </c>
      <c r="AQ144" s="68" t="s">
        <v>268</v>
      </c>
      <c r="AR144" s="68" t="s">
        <v>269</v>
      </c>
      <c r="AS144" s="68" t="s">
        <v>179</v>
      </c>
      <c r="AT144" s="68" t="s">
        <v>270</v>
      </c>
      <c r="AU144" s="68" t="s">
        <v>271</v>
      </c>
      <c r="AV144" s="68" t="s">
        <v>272</v>
      </c>
      <c r="AW144" s="68" t="s">
        <v>273</v>
      </c>
      <c r="AX144" s="68" t="s">
        <v>274</v>
      </c>
      <c r="AY144" s="68" t="s">
        <v>148</v>
      </c>
      <c r="AZ144" s="68" t="s">
        <v>139</v>
      </c>
      <c r="BA144" s="68" t="s">
        <v>154</v>
      </c>
      <c r="BB144" s="68" t="s">
        <v>275</v>
      </c>
      <c r="BC144" s="68" t="s">
        <v>156</v>
      </c>
      <c r="BD144" s="68" t="s">
        <v>157</v>
      </c>
      <c r="BE144" s="68" t="s">
        <v>438</v>
      </c>
      <c r="BF144" s="68">
        <v>45017.149606481478</v>
      </c>
      <c r="BG144" s="68">
        <v>0</v>
      </c>
      <c r="BH144" s="68" t="s">
        <v>143</v>
      </c>
      <c r="BI144" s="68" t="s">
        <v>143</v>
      </c>
      <c r="BJ144" s="68" t="s">
        <v>143</v>
      </c>
      <c r="BK144" s="68" t="s">
        <v>183</v>
      </c>
      <c r="BL144" s="68" t="s">
        <v>143</v>
      </c>
      <c r="BM144" s="68" t="s">
        <v>200</v>
      </c>
      <c r="BN144" s="68" t="s">
        <v>143</v>
      </c>
      <c r="BO144" s="68" t="s">
        <v>143</v>
      </c>
      <c r="BP144" s="68" t="s">
        <v>143</v>
      </c>
      <c r="BQ144" s="68" t="s">
        <v>1388</v>
      </c>
      <c r="BR144" s="68">
        <v>5000</v>
      </c>
      <c r="BS144" s="68" t="s">
        <v>1389</v>
      </c>
      <c r="BT144" s="68">
        <v>1694</v>
      </c>
      <c r="BU144" s="68">
        <v>1694</v>
      </c>
      <c r="BV144" s="68" t="s">
        <v>135</v>
      </c>
      <c r="BW144" s="68" t="s">
        <v>135</v>
      </c>
      <c r="BX144" s="68" t="s">
        <v>135</v>
      </c>
      <c r="BY144" s="68" t="s">
        <v>148</v>
      </c>
      <c r="BZ144" s="68" t="s">
        <v>143</v>
      </c>
      <c r="CA144" s="68" t="s">
        <v>174</v>
      </c>
      <c r="CB144" s="68" t="s">
        <v>143</v>
      </c>
      <c r="CC144" s="68" t="s">
        <v>143</v>
      </c>
      <c r="CD144" s="68" t="s">
        <v>143</v>
      </c>
      <c r="CE144" s="68" t="s">
        <v>1390</v>
      </c>
      <c r="CF144" s="68">
        <v>1</v>
      </c>
      <c r="CJ144" s="68">
        <v>0</v>
      </c>
      <c r="CK144" s="68" t="s">
        <v>143</v>
      </c>
      <c r="CM144" s="68" t="s">
        <v>143</v>
      </c>
      <c r="CN144" s="68" t="s">
        <v>143</v>
      </c>
    </row>
    <row r="145" spans="1:94" s="68" customFormat="1" ht="12.75" x14ac:dyDescent="0.2">
      <c r="A145" s="67">
        <v>44986</v>
      </c>
      <c r="B145" s="68" t="s">
        <v>26</v>
      </c>
      <c r="C145" s="68">
        <v>54262</v>
      </c>
      <c r="D145" s="68" t="s">
        <v>278</v>
      </c>
      <c r="E145" s="68" t="s">
        <v>341</v>
      </c>
      <c r="F145" s="69">
        <v>44999</v>
      </c>
      <c r="G145" s="68" t="s">
        <v>165</v>
      </c>
      <c r="H145" s="68" t="s">
        <v>166</v>
      </c>
      <c r="I145" s="70">
        <v>441.65</v>
      </c>
      <c r="J145" s="70">
        <v>441.65</v>
      </c>
      <c r="K145" s="71">
        <f t="shared" si="2"/>
        <v>1.081021331036487E-3</v>
      </c>
      <c r="L145" s="68" t="s">
        <v>280</v>
      </c>
      <c r="M145" s="68" t="s">
        <v>129</v>
      </c>
      <c r="N145" s="68" t="s">
        <v>960</v>
      </c>
      <c r="O145" s="68" t="s">
        <v>1301</v>
      </c>
      <c r="P145" s="68" t="s">
        <v>1391</v>
      </c>
      <c r="Q145" s="68" t="s">
        <v>530</v>
      </c>
      <c r="R145" s="68" t="s">
        <v>1392</v>
      </c>
      <c r="S145" s="68" t="s">
        <v>1393</v>
      </c>
      <c r="T145" s="68" t="s">
        <v>135</v>
      </c>
      <c r="U145" s="68" t="s">
        <v>135</v>
      </c>
      <c r="V145" s="68" t="s">
        <v>136</v>
      </c>
      <c r="W145" s="68" t="s">
        <v>137</v>
      </c>
      <c r="X145" s="68" t="s">
        <v>138</v>
      </c>
      <c r="Y145" s="68">
        <v>44999.318442245371</v>
      </c>
      <c r="Z145" s="68">
        <v>44999.318369791668</v>
      </c>
      <c r="AA145" s="68" t="s">
        <v>139</v>
      </c>
      <c r="AB145" s="68" t="s">
        <v>140</v>
      </c>
      <c r="AC145" s="68">
        <v>0</v>
      </c>
      <c r="AD145" s="68" t="s">
        <v>143</v>
      </c>
      <c r="AE145" s="68">
        <v>44165</v>
      </c>
      <c r="AG145" s="68">
        <v>10012</v>
      </c>
      <c r="AH145" s="68" t="s">
        <v>141</v>
      </c>
      <c r="AJ145" s="68">
        <v>2300</v>
      </c>
      <c r="AK145" s="68" t="s">
        <v>142</v>
      </c>
      <c r="AL145" s="68" t="s">
        <v>143</v>
      </c>
      <c r="AM145" s="68">
        <v>2300</v>
      </c>
      <c r="AN145" s="68" t="s">
        <v>144</v>
      </c>
      <c r="AO145" s="68" t="s">
        <v>534</v>
      </c>
      <c r="AP145" s="68" t="s">
        <v>534</v>
      </c>
      <c r="AQ145" s="68" t="s">
        <v>309</v>
      </c>
      <c r="AR145" s="68" t="s">
        <v>148</v>
      </c>
      <c r="AS145" s="68" t="s">
        <v>139</v>
      </c>
      <c r="AT145" s="68" t="s">
        <v>950</v>
      </c>
      <c r="AU145" s="68" t="s">
        <v>311</v>
      </c>
      <c r="AV145" s="68" t="s">
        <v>145</v>
      </c>
      <c r="AW145" s="68" t="s">
        <v>146</v>
      </c>
      <c r="AX145" s="68" t="s">
        <v>972</v>
      </c>
      <c r="AY145" s="68" t="s">
        <v>148</v>
      </c>
      <c r="AZ145" s="68" t="s">
        <v>139</v>
      </c>
      <c r="BA145" s="68" t="s">
        <v>149</v>
      </c>
      <c r="BB145" s="68" t="s">
        <v>150</v>
      </c>
      <c r="BC145" s="68" t="s">
        <v>156</v>
      </c>
      <c r="BD145" s="68" t="s">
        <v>157</v>
      </c>
      <c r="BE145" s="68" t="s">
        <v>303</v>
      </c>
      <c r="BF145" s="68">
        <v>44999.381967592592</v>
      </c>
      <c r="BG145" s="68">
        <v>0</v>
      </c>
      <c r="BH145" s="68" t="s">
        <v>530</v>
      </c>
      <c r="BI145" s="68" t="s">
        <v>1394</v>
      </c>
      <c r="BJ145" s="68" t="s">
        <v>143</v>
      </c>
      <c r="BK145" s="68" t="s">
        <v>136</v>
      </c>
      <c r="BL145" s="68" t="s">
        <v>136</v>
      </c>
      <c r="BM145" s="68" t="s">
        <v>160</v>
      </c>
      <c r="BN145" s="68" t="s">
        <v>160</v>
      </c>
      <c r="BO145" s="68" t="s">
        <v>143</v>
      </c>
      <c r="BP145" s="68" t="s">
        <v>143</v>
      </c>
      <c r="BQ145" s="68" t="s">
        <v>1395</v>
      </c>
      <c r="BR145" s="68">
        <v>500</v>
      </c>
      <c r="BS145" s="68" t="s">
        <v>241</v>
      </c>
      <c r="BT145" s="68">
        <v>44165</v>
      </c>
      <c r="BU145" s="68">
        <v>44165</v>
      </c>
      <c r="BV145" s="68" t="s">
        <v>135</v>
      </c>
      <c r="BW145" s="68" t="s">
        <v>135</v>
      </c>
      <c r="BX145" s="68" t="s">
        <v>135</v>
      </c>
      <c r="BY145" s="68" t="s">
        <v>148</v>
      </c>
      <c r="BZ145" s="68" t="s">
        <v>1396</v>
      </c>
      <c r="CA145" s="68" t="s">
        <v>144</v>
      </c>
      <c r="CB145" s="68" t="s">
        <v>143</v>
      </c>
      <c r="CC145" s="68" t="s">
        <v>143</v>
      </c>
      <c r="CD145" s="68" t="s">
        <v>143</v>
      </c>
      <c r="CE145" s="68" t="s">
        <v>1397</v>
      </c>
      <c r="CF145" s="68">
        <v>19201966</v>
      </c>
      <c r="CG145" s="68">
        <v>19201966</v>
      </c>
      <c r="CJ145" s="68">
        <v>0</v>
      </c>
      <c r="CK145" s="68" t="s">
        <v>143</v>
      </c>
      <c r="CM145" s="68" t="s">
        <v>143</v>
      </c>
      <c r="CN145" s="68" t="s">
        <v>143</v>
      </c>
    </row>
    <row r="146" spans="1:94" s="68" customFormat="1" ht="12.75" x14ac:dyDescent="0.2">
      <c r="A146" s="67">
        <v>44986</v>
      </c>
      <c r="B146" s="68" t="s">
        <v>20</v>
      </c>
      <c r="C146" s="68">
        <v>54266</v>
      </c>
      <c r="D146" s="68" t="s">
        <v>1244</v>
      </c>
      <c r="E146" s="68" t="s">
        <v>279</v>
      </c>
      <c r="F146" s="69">
        <v>44999</v>
      </c>
      <c r="G146" s="68" t="s">
        <v>165</v>
      </c>
      <c r="H146" s="68" t="s">
        <v>127</v>
      </c>
      <c r="I146" s="70">
        <v>460.85</v>
      </c>
      <c r="J146" s="70">
        <v>460.85</v>
      </c>
      <c r="K146" s="71">
        <f t="shared" si="2"/>
        <v>1.1280169374123517E-3</v>
      </c>
      <c r="L146" s="68" t="s">
        <v>501</v>
      </c>
      <c r="M146" s="68" t="s">
        <v>218</v>
      </c>
      <c r="N146" s="68" t="s">
        <v>1245</v>
      </c>
      <c r="O146" s="68" t="s">
        <v>131</v>
      </c>
      <c r="P146" s="68" t="s">
        <v>1246</v>
      </c>
      <c r="Q146" s="68" t="s">
        <v>132</v>
      </c>
      <c r="R146" s="68" t="s">
        <v>1398</v>
      </c>
      <c r="S146" s="68" t="s">
        <v>1248</v>
      </c>
      <c r="T146" s="68" t="s">
        <v>135</v>
      </c>
      <c r="U146" s="68" t="s">
        <v>135</v>
      </c>
      <c r="V146" s="68" t="s">
        <v>506</v>
      </c>
      <c r="W146" s="68" t="s">
        <v>137</v>
      </c>
      <c r="X146" s="68" t="s">
        <v>138</v>
      </c>
      <c r="Y146" s="68">
        <v>44999.343536458335</v>
      </c>
      <c r="Z146" s="68">
        <v>44999.331602546299</v>
      </c>
      <c r="AA146" s="68" t="s">
        <v>139</v>
      </c>
      <c r="AB146" s="68" t="s">
        <v>226</v>
      </c>
      <c r="AC146" s="68">
        <v>0</v>
      </c>
      <c r="AD146" s="68" t="s">
        <v>143</v>
      </c>
      <c r="AE146" s="68">
        <v>0</v>
      </c>
      <c r="AG146" s="68">
        <v>10012</v>
      </c>
      <c r="AH146" s="68" t="s">
        <v>141</v>
      </c>
      <c r="AK146" s="68" t="s">
        <v>207</v>
      </c>
      <c r="AL146" s="68" t="s">
        <v>1249</v>
      </c>
      <c r="AM146" s="68">
        <v>2400</v>
      </c>
      <c r="AN146" s="68" t="s">
        <v>143</v>
      </c>
      <c r="AO146" s="68" t="s">
        <v>145</v>
      </c>
      <c r="AP146" s="68" t="s">
        <v>146</v>
      </c>
      <c r="AQ146" s="68" t="s">
        <v>147</v>
      </c>
      <c r="AR146" s="68" t="s">
        <v>148</v>
      </c>
      <c r="AS146" s="68" t="s">
        <v>139</v>
      </c>
      <c r="AT146" s="68" t="s">
        <v>149</v>
      </c>
      <c r="AU146" s="68" t="s">
        <v>150</v>
      </c>
      <c r="AV146" s="68" t="s">
        <v>1250</v>
      </c>
      <c r="AW146" s="68" t="s">
        <v>1250</v>
      </c>
      <c r="AX146" s="68" t="s">
        <v>309</v>
      </c>
      <c r="AY146" s="68" t="s">
        <v>148</v>
      </c>
      <c r="AZ146" s="68" t="s">
        <v>139</v>
      </c>
      <c r="BA146" s="68" t="s">
        <v>508</v>
      </c>
      <c r="BB146" s="68" t="s">
        <v>311</v>
      </c>
      <c r="BC146" s="68" t="s">
        <v>156</v>
      </c>
      <c r="BD146" s="68" t="s">
        <v>157</v>
      </c>
      <c r="BE146" s="68" t="s">
        <v>303</v>
      </c>
      <c r="BF146" s="68">
        <v>45000.490324074075</v>
      </c>
      <c r="BG146" s="68">
        <v>0</v>
      </c>
      <c r="BH146" s="68" t="s">
        <v>132</v>
      </c>
      <c r="BI146" s="68" t="s">
        <v>143</v>
      </c>
      <c r="BJ146" s="68" t="s">
        <v>143</v>
      </c>
      <c r="BK146" s="68" t="s">
        <v>506</v>
      </c>
      <c r="BL146" s="68" t="s">
        <v>143</v>
      </c>
      <c r="BM146" s="68" t="s">
        <v>160</v>
      </c>
      <c r="BN146" s="68" t="s">
        <v>160</v>
      </c>
      <c r="BO146" s="68" t="s">
        <v>279</v>
      </c>
      <c r="BP146" s="68" t="s">
        <v>143</v>
      </c>
      <c r="BQ146" s="68" t="s">
        <v>1399</v>
      </c>
      <c r="BR146" s="68">
        <v>500</v>
      </c>
      <c r="BS146" s="68" t="s">
        <v>241</v>
      </c>
      <c r="BT146" s="68">
        <v>46085</v>
      </c>
      <c r="BU146" s="68">
        <v>46085</v>
      </c>
      <c r="BV146" s="68" t="s">
        <v>135</v>
      </c>
      <c r="BW146" s="68" t="s">
        <v>135</v>
      </c>
      <c r="BX146" s="68" t="s">
        <v>135</v>
      </c>
      <c r="BY146" s="68" t="s">
        <v>148</v>
      </c>
      <c r="BZ146" s="68" t="s">
        <v>975</v>
      </c>
      <c r="CA146" s="68" t="s">
        <v>144</v>
      </c>
      <c r="CB146" s="68" t="s">
        <v>143</v>
      </c>
      <c r="CC146" s="68" t="s">
        <v>143</v>
      </c>
      <c r="CD146" s="68" t="s">
        <v>143</v>
      </c>
      <c r="CE146" s="68" t="s">
        <v>143</v>
      </c>
      <c r="CF146" s="68">
        <v>19201966</v>
      </c>
      <c r="CJ146" s="68">
        <v>0</v>
      </c>
      <c r="CK146" s="68" t="s">
        <v>143</v>
      </c>
      <c r="CM146" s="68" t="s">
        <v>143</v>
      </c>
      <c r="CN146" s="68" t="s">
        <v>143</v>
      </c>
    </row>
    <row r="147" spans="1:94" s="68" customFormat="1" ht="12.75" x14ac:dyDescent="0.2">
      <c r="A147" s="67">
        <v>44986</v>
      </c>
      <c r="B147" s="68" t="s">
        <v>7</v>
      </c>
      <c r="C147" s="68">
        <v>54453</v>
      </c>
      <c r="D147" s="68" t="s">
        <v>1195</v>
      </c>
      <c r="E147" s="68" t="s">
        <v>125</v>
      </c>
      <c r="F147" s="69">
        <v>45001</v>
      </c>
      <c r="G147" s="68" t="s">
        <v>257</v>
      </c>
      <c r="H147" s="68" t="s">
        <v>166</v>
      </c>
      <c r="I147" s="70">
        <v>499.34</v>
      </c>
      <c r="J147" s="70">
        <v>499.34</v>
      </c>
      <c r="K147" s="71">
        <f t="shared" si="2"/>
        <v>1.2222284420689673E-3</v>
      </c>
      <c r="L147" s="68" t="s">
        <v>1196</v>
      </c>
      <c r="M147" s="68" t="s">
        <v>129</v>
      </c>
      <c r="N147" s="68" t="s">
        <v>980</v>
      </c>
      <c r="O147" s="68" t="s">
        <v>1400</v>
      </c>
      <c r="P147" s="68" t="s">
        <v>1198</v>
      </c>
      <c r="Q147" s="68" t="s">
        <v>170</v>
      </c>
      <c r="R147" s="68" t="s">
        <v>1401</v>
      </c>
      <c r="S147" s="68" t="s">
        <v>1200</v>
      </c>
      <c r="T147" s="68" t="s">
        <v>135</v>
      </c>
      <c r="U147" s="68" t="s">
        <v>135</v>
      </c>
      <c r="V147" s="68" t="s">
        <v>136</v>
      </c>
      <c r="W147" s="68" t="s">
        <v>137</v>
      </c>
      <c r="X147" s="68" t="s">
        <v>264</v>
      </c>
      <c r="Y147" s="68">
        <v>45000.226632060185</v>
      </c>
      <c r="Z147" s="68">
        <v>45000.224482407408</v>
      </c>
      <c r="AA147" s="68" t="s">
        <v>139</v>
      </c>
      <c r="AB147" s="68" t="s">
        <v>140</v>
      </c>
      <c r="AC147" s="68">
        <v>0</v>
      </c>
      <c r="AD147" s="68" t="s">
        <v>143</v>
      </c>
      <c r="AE147" s="68">
        <v>0</v>
      </c>
      <c r="AF147" s="68">
        <v>45000</v>
      </c>
      <c r="AG147" s="68">
        <v>10010</v>
      </c>
      <c r="AH147" s="68" t="s">
        <v>265</v>
      </c>
      <c r="AK147" s="68" t="s">
        <v>142</v>
      </c>
      <c r="AL147" s="68" t="s">
        <v>143</v>
      </c>
      <c r="AM147" s="68">
        <v>49934</v>
      </c>
      <c r="AN147" s="68" t="s">
        <v>143</v>
      </c>
      <c r="AO147" s="68" t="s">
        <v>1402</v>
      </c>
      <c r="AP147" s="68" t="s">
        <v>447</v>
      </c>
      <c r="AQ147" s="68" t="s">
        <v>1403</v>
      </c>
      <c r="AR147" s="68" t="s">
        <v>178</v>
      </c>
      <c r="AS147" s="68" t="s">
        <v>179</v>
      </c>
      <c r="AT147" s="68" t="s">
        <v>403</v>
      </c>
      <c r="AU147" s="68" t="s">
        <v>1404</v>
      </c>
      <c r="AV147" s="68" t="s">
        <v>990</v>
      </c>
      <c r="AW147" s="68" t="s">
        <v>273</v>
      </c>
      <c r="AX147" s="68" t="s">
        <v>991</v>
      </c>
      <c r="AY147" s="68" t="s">
        <v>148</v>
      </c>
      <c r="AZ147" s="68" t="s">
        <v>139</v>
      </c>
      <c r="BA147" s="68" t="s">
        <v>154</v>
      </c>
      <c r="BB147" s="68" t="s">
        <v>992</v>
      </c>
      <c r="BC147" s="68" t="s">
        <v>156</v>
      </c>
      <c r="BD147" s="68" t="s">
        <v>157</v>
      </c>
      <c r="BE147" s="68" t="s">
        <v>303</v>
      </c>
      <c r="BF147" s="68">
        <v>45000.256608796299</v>
      </c>
      <c r="BG147" s="68">
        <v>0</v>
      </c>
      <c r="BH147" s="68" t="s">
        <v>143</v>
      </c>
      <c r="BI147" s="68" t="s">
        <v>143</v>
      </c>
      <c r="BJ147" s="68" t="s">
        <v>143</v>
      </c>
      <c r="BK147" s="68" t="s">
        <v>183</v>
      </c>
      <c r="BL147" s="68" t="s">
        <v>143</v>
      </c>
      <c r="BM147" s="68" t="s">
        <v>160</v>
      </c>
      <c r="BN147" s="68" t="s">
        <v>143</v>
      </c>
      <c r="BO147" s="68" t="s">
        <v>143</v>
      </c>
      <c r="BP147" s="68" t="s">
        <v>143</v>
      </c>
      <c r="BQ147" s="68" t="s">
        <v>1220</v>
      </c>
      <c r="BR147" s="68">
        <v>500</v>
      </c>
      <c r="BS147" s="68" t="s">
        <v>241</v>
      </c>
      <c r="BT147" s="68">
        <v>49934</v>
      </c>
      <c r="BU147" s="68">
        <v>49934</v>
      </c>
      <c r="BV147" s="68" t="s">
        <v>135</v>
      </c>
      <c r="BW147" s="68" t="s">
        <v>135</v>
      </c>
      <c r="BX147" s="68" t="s">
        <v>135</v>
      </c>
      <c r="BY147" s="68" t="s">
        <v>148</v>
      </c>
      <c r="BZ147" s="68" t="s">
        <v>143</v>
      </c>
      <c r="CA147" s="68" t="s">
        <v>174</v>
      </c>
      <c r="CB147" s="68" t="s">
        <v>143</v>
      </c>
      <c r="CC147" s="68" t="s">
        <v>143</v>
      </c>
      <c r="CD147" s="68" t="s">
        <v>143</v>
      </c>
      <c r="CE147" s="68" t="s">
        <v>1405</v>
      </c>
      <c r="CF147" s="68">
        <v>1</v>
      </c>
      <c r="CJ147" s="68">
        <v>0</v>
      </c>
      <c r="CK147" s="68" t="s">
        <v>143</v>
      </c>
      <c r="CM147" s="68" t="s">
        <v>143</v>
      </c>
      <c r="CN147" s="68" t="s">
        <v>143</v>
      </c>
      <c r="CO147" s="68">
        <v>217616996</v>
      </c>
    </row>
    <row r="148" spans="1:94" s="68" customFormat="1" ht="12.75" x14ac:dyDescent="0.2">
      <c r="A148" s="67">
        <v>44986</v>
      </c>
      <c r="B148" s="68" t="s">
        <v>24</v>
      </c>
      <c r="C148" s="68">
        <v>54586</v>
      </c>
      <c r="D148" s="68" t="s">
        <v>24</v>
      </c>
      <c r="E148" s="68" t="s">
        <v>373</v>
      </c>
      <c r="F148" s="69">
        <v>45002</v>
      </c>
      <c r="G148" s="68" t="s">
        <v>257</v>
      </c>
      <c r="H148" s="68" t="s">
        <v>166</v>
      </c>
      <c r="I148" s="70">
        <v>150</v>
      </c>
      <c r="J148" s="70">
        <v>150</v>
      </c>
      <c r="K148" s="71">
        <f t="shared" si="2"/>
        <v>3.6715317481144131E-4</v>
      </c>
      <c r="L148" s="68" t="s">
        <v>394</v>
      </c>
      <c r="M148" s="68" t="s">
        <v>129</v>
      </c>
      <c r="N148" s="68" t="s">
        <v>980</v>
      </c>
      <c r="O148" s="68" t="s">
        <v>1406</v>
      </c>
      <c r="P148" s="68" t="s">
        <v>1225</v>
      </c>
      <c r="Q148" s="68" t="s">
        <v>170</v>
      </c>
      <c r="R148" s="68" t="s">
        <v>1407</v>
      </c>
      <c r="S148" s="68" t="s">
        <v>1408</v>
      </c>
      <c r="T148" s="68" t="s">
        <v>135</v>
      </c>
      <c r="U148" s="68" t="s">
        <v>135</v>
      </c>
      <c r="V148" s="68" t="s">
        <v>136</v>
      </c>
      <c r="W148" s="68" t="s">
        <v>137</v>
      </c>
      <c r="X148" s="68" t="s">
        <v>264</v>
      </c>
      <c r="Y148" s="68">
        <v>45001.110995254632</v>
      </c>
      <c r="Z148" s="68">
        <v>45001.107754398145</v>
      </c>
      <c r="AA148" s="68" t="s">
        <v>139</v>
      </c>
      <c r="AB148" s="68" t="s">
        <v>140</v>
      </c>
      <c r="AC148" s="68">
        <v>0</v>
      </c>
      <c r="AD148" s="68" t="s">
        <v>143</v>
      </c>
      <c r="AE148" s="68">
        <v>0</v>
      </c>
      <c r="AF148" s="68">
        <v>45001</v>
      </c>
      <c r="AG148" s="68">
        <v>10010</v>
      </c>
      <c r="AH148" s="68" t="s">
        <v>265</v>
      </c>
      <c r="AK148" s="68" t="s">
        <v>142</v>
      </c>
      <c r="AL148" s="68" t="s">
        <v>143</v>
      </c>
      <c r="AM148" s="68">
        <v>150</v>
      </c>
      <c r="AN148" s="68" t="s">
        <v>143</v>
      </c>
      <c r="AO148" s="68" t="s">
        <v>1409</v>
      </c>
      <c r="AP148" s="68" t="s">
        <v>1410</v>
      </c>
      <c r="AQ148" s="68" t="s">
        <v>1411</v>
      </c>
      <c r="AR148" s="68" t="s">
        <v>1412</v>
      </c>
      <c r="AS148" s="68" t="s">
        <v>231</v>
      </c>
      <c r="AT148" s="68" t="s">
        <v>1413</v>
      </c>
      <c r="AU148" s="68" t="s">
        <v>1414</v>
      </c>
      <c r="AV148" s="68" t="s">
        <v>990</v>
      </c>
      <c r="AW148" s="68" t="s">
        <v>273</v>
      </c>
      <c r="AX148" s="68" t="s">
        <v>991</v>
      </c>
      <c r="AY148" s="68" t="s">
        <v>148</v>
      </c>
      <c r="AZ148" s="68" t="s">
        <v>139</v>
      </c>
      <c r="BA148" s="68" t="s">
        <v>154</v>
      </c>
      <c r="BB148" s="68" t="s">
        <v>992</v>
      </c>
      <c r="BC148" s="68" t="s">
        <v>156</v>
      </c>
      <c r="BD148" s="68" t="s">
        <v>157</v>
      </c>
      <c r="BE148" s="68" t="s">
        <v>484</v>
      </c>
      <c r="BF148" s="68">
        <v>45002.334560185183</v>
      </c>
      <c r="BG148" s="68">
        <v>0</v>
      </c>
      <c r="BH148" s="68" t="s">
        <v>143</v>
      </c>
      <c r="BI148" s="68" t="s">
        <v>143</v>
      </c>
      <c r="BJ148" s="68" t="s">
        <v>143</v>
      </c>
      <c r="BK148" s="68" t="s">
        <v>136</v>
      </c>
      <c r="BL148" s="68" t="s">
        <v>143</v>
      </c>
      <c r="BM148" s="68" t="s">
        <v>200</v>
      </c>
      <c r="BN148" s="68" t="s">
        <v>143</v>
      </c>
      <c r="BO148" s="68" t="s">
        <v>143</v>
      </c>
      <c r="BP148" s="68" t="s">
        <v>143</v>
      </c>
      <c r="BQ148" s="68" t="s">
        <v>1415</v>
      </c>
      <c r="BR148" s="68">
        <v>250</v>
      </c>
      <c r="BS148" s="68" t="s">
        <v>162</v>
      </c>
      <c r="BT148" s="68">
        <v>150</v>
      </c>
      <c r="BU148" s="68">
        <v>150</v>
      </c>
      <c r="BV148" s="68" t="s">
        <v>135</v>
      </c>
      <c r="BW148" s="68" t="s">
        <v>135</v>
      </c>
      <c r="BX148" s="68" t="s">
        <v>135</v>
      </c>
      <c r="BY148" s="68" t="s">
        <v>148</v>
      </c>
      <c r="BZ148" s="68" t="s">
        <v>143</v>
      </c>
      <c r="CA148" s="68" t="s">
        <v>174</v>
      </c>
      <c r="CB148" s="68" t="s">
        <v>143</v>
      </c>
      <c r="CC148" s="68" t="s">
        <v>143</v>
      </c>
      <c r="CD148" s="68" t="s">
        <v>143</v>
      </c>
      <c r="CE148" s="68" t="s">
        <v>143</v>
      </c>
      <c r="CF148" s="68">
        <v>1</v>
      </c>
      <c r="CJ148" s="68">
        <v>0</v>
      </c>
      <c r="CK148" s="68" t="s">
        <v>143</v>
      </c>
      <c r="CM148" s="68" t="s">
        <v>143</v>
      </c>
      <c r="CN148" s="68" t="s">
        <v>143</v>
      </c>
      <c r="CO148" s="68">
        <v>322804170</v>
      </c>
    </row>
    <row r="149" spans="1:94" s="68" customFormat="1" ht="12.75" x14ac:dyDescent="0.2">
      <c r="A149" s="67">
        <v>44986</v>
      </c>
      <c r="B149" s="68" t="s">
        <v>13</v>
      </c>
      <c r="C149" s="68">
        <v>54831</v>
      </c>
      <c r="D149" s="68" t="s">
        <v>24</v>
      </c>
      <c r="E149" s="68" t="s">
        <v>125</v>
      </c>
      <c r="F149" s="69">
        <v>45002</v>
      </c>
      <c r="G149" s="68" t="s">
        <v>257</v>
      </c>
      <c r="H149" s="68" t="s">
        <v>127</v>
      </c>
      <c r="I149" s="70">
        <v>395.56</v>
      </c>
      <c r="J149" s="70">
        <v>395.56</v>
      </c>
      <c r="K149" s="71">
        <f t="shared" si="2"/>
        <v>9.682073988560915E-4</v>
      </c>
      <c r="L149" s="68" t="s">
        <v>394</v>
      </c>
      <c r="M149" s="68" t="s">
        <v>129</v>
      </c>
      <c r="N149" s="68" t="s">
        <v>1416</v>
      </c>
      <c r="O149" s="68" t="s">
        <v>259</v>
      </c>
      <c r="P149" s="68" t="s">
        <v>1417</v>
      </c>
      <c r="Q149" s="68" t="s">
        <v>132</v>
      </c>
      <c r="R149" s="68" t="s">
        <v>1418</v>
      </c>
      <c r="S149" s="68" t="s">
        <v>1419</v>
      </c>
      <c r="T149" s="68" t="s">
        <v>135</v>
      </c>
      <c r="U149" s="68" t="s">
        <v>135</v>
      </c>
      <c r="V149" s="68" t="s">
        <v>136</v>
      </c>
      <c r="W149" s="68" t="s">
        <v>137</v>
      </c>
      <c r="X149" s="68" t="s">
        <v>138</v>
      </c>
      <c r="Y149" s="68">
        <v>45002.059900810185</v>
      </c>
      <c r="Z149" s="68">
        <v>45002.058348032406</v>
      </c>
      <c r="AA149" s="68" t="s">
        <v>139</v>
      </c>
      <c r="AB149" s="68" t="s">
        <v>140</v>
      </c>
      <c r="AC149" s="68">
        <v>0</v>
      </c>
      <c r="AD149" s="68" t="s">
        <v>143</v>
      </c>
      <c r="AE149" s="68">
        <v>0</v>
      </c>
      <c r="AG149" s="68">
        <v>10010</v>
      </c>
      <c r="AH149" s="68" t="s">
        <v>265</v>
      </c>
      <c r="AK149" s="68" t="s">
        <v>142</v>
      </c>
      <c r="AL149" s="68" t="s">
        <v>143</v>
      </c>
      <c r="AM149" s="68">
        <v>2060</v>
      </c>
      <c r="AN149" s="68" t="s">
        <v>143</v>
      </c>
      <c r="AO149" s="68" t="s">
        <v>272</v>
      </c>
      <c r="AP149" s="68" t="s">
        <v>273</v>
      </c>
      <c r="AQ149" s="68" t="s">
        <v>274</v>
      </c>
      <c r="AR149" s="68" t="s">
        <v>148</v>
      </c>
      <c r="AS149" s="68" t="s">
        <v>139</v>
      </c>
      <c r="AT149" s="68" t="s">
        <v>154</v>
      </c>
      <c r="AU149" s="68" t="s">
        <v>275</v>
      </c>
      <c r="AV149" s="68" t="s">
        <v>1420</v>
      </c>
      <c r="AW149" s="68" t="s">
        <v>1420</v>
      </c>
      <c r="AX149" s="68" t="s">
        <v>309</v>
      </c>
      <c r="AY149" s="68" t="s">
        <v>148</v>
      </c>
      <c r="AZ149" s="68" t="s">
        <v>139</v>
      </c>
      <c r="BA149" s="68" t="s">
        <v>508</v>
      </c>
      <c r="BB149" s="68" t="s">
        <v>1421</v>
      </c>
      <c r="BC149" s="68" t="s">
        <v>156</v>
      </c>
      <c r="BD149" s="68" t="s">
        <v>157</v>
      </c>
      <c r="BE149" s="68" t="s">
        <v>303</v>
      </c>
      <c r="BF149" s="68">
        <v>45002.345243055555</v>
      </c>
      <c r="BG149" s="68">
        <v>0</v>
      </c>
      <c r="BH149" s="68" t="s">
        <v>132</v>
      </c>
      <c r="BI149" s="68" t="s">
        <v>143</v>
      </c>
      <c r="BJ149" s="68" t="s">
        <v>143</v>
      </c>
      <c r="BK149" s="68" t="s">
        <v>136</v>
      </c>
      <c r="BL149" s="68" t="s">
        <v>143</v>
      </c>
      <c r="BM149" s="68" t="s">
        <v>160</v>
      </c>
      <c r="BN149" s="68" t="s">
        <v>160</v>
      </c>
      <c r="BO149" s="68" t="s">
        <v>143</v>
      </c>
      <c r="BP149" s="68" t="s">
        <v>143</v>
      </c>
      <c r="BQ149" s="68" t="s">
        <v>1422</v>
      </c>
      <c r="BR149" s="68">
        <v>500</v>
      </c>
      <c r="BS149" s="68" t="s">
        <v>241</v>
      </c>
      <c r="BT149" s="68">
        <v>39556</v>
      </c>
      <c r="BU149" s="68">
        <v>39556</v>
      </c>
      <c r="BV149" s="68" t="s">
        <v>135</v>
      </c>
      <c r="BW149" s="68" t="s">
        <v>135</v>
      </c>
      <c r="BX149" s="68" t="s">
        <v>135</v>
      </c>
      <c r="BY149" s="68" t="s">
        <v>148</v>
      </c>
      <c r="BZ149" s="68" t="s">
        <v>143</v>
      </c>
      <c r="CA149" s="68" t="s">
        <v>144</v>
      </c>
      <c r="CB149" s="68" t="s">
        <v>339</v>
      </c>
      <c r="CC149" s="68" t="s">
        <v>143</v>
      </c>
      <c r="CD149" s="68" t="s">
        <v>143</v>
      </c>
      <c r="CE149" s="68" t="s">
        <v>143</v>
      </c>
      <c r="CF149" s="68">
        <v>19201966</v>
      </c>
      <c r="CJ149" s="68">
        <v>0</v>
      </c>
      <c r="CK149" s="68" t="s">
        <v>143</v>
      </c>
      <c r="CM149" s="68" t="s">
        <v>143</v>
      </c>
      <c r="CN149" s="68" t="s">
        <v>143</v>
      </c>
    </row>
    <row r="150" spans="1:94" s="68" customFormat="1" ht="12.75" x14ac:dyDescent="0.2">
      <c r="A150" s="67">
        <v>44986</v>
      </c>
      <c r="B150" s="68" t="s">
        <v>14</v>
      </c>
      <c r="C150" s="68">
        <v>54967</v>
      </c>
      <c r="D150" s="68" t="s">
        <v>315</v>
      </c>
      <c r="E150" s="68" t="s">
        <v>164</v>
      </c>
      <c r="F150" s="69">
        <v>45002</v>
      </c>
      <c r="G150" s="68" t="s">
        <v>165</v>
      </c>
      <c r="H150" s="68" t="s">
        <v>166</v>
      </c>
      <c r="I150" s="70">
        <v>35</v>
      </c>
      <c r="J150" s="70">
        <v>35</v>
      </c>
      <c r="K150" s="71">
        <f t="shared" si="2"/>
        <v>8.5669074122669641E-5</v>
      </c>
      <c r="L150" s="68" t="s">
        <v>316</v>
      </c>
      <c r="M150" s="68" t="s">
        <v>317</v>
      </c>
      <c r="N150" s="68" t="s">
        <v>219</v>
      </c>
      <c r="O150" s="68" t="s">
        <v>540</v>
      </c>
      <c r="P150" s="68" t="s">
        <v>1423</v>
      </c>
      <c r="Q150" s="68" t="s">
        <v>170</v>
      </c>
      <c r="R150" s="68" t="s">
        <v>1424</v>
      </c>
      <c r="S150" s="68" t="s">
        <v>1425</v>
      </c>
      <c r="T150" s="68" t="s">
        <v>135</v>
      </c>
      <c r="U150" s="68" t="s">
        <v>135</v>
      </c>
      <c r="V150" s="68" t="s">
        <v>136</v>
      </c>
      <c r="W150" s="68" t="s">
        <v>137</v>
      </c>
      <c r="X150" s="68" t="s">
        <v>322</v>
      </c>
      <c r="Y150" s="68">
        <v>45002.323405671297</v>
      </c>
      <c r="Z150" s="68">
        <v>45002.323229861111</v>
      </c>
      <c r="AA150" s="68" t="s">
        <v>139</v>
      </c>
      <c r="AB150" s="68" t="s">
        <v>323</v>
      </c>
      <c r="AC150" s="68">
        <v>0</v>
      </c>
      <c r="AD150" s="68" t="s">
        <v>143</v>
      </c>
      <c r="AE150" s="68">
        <v>35</v>
      </c>
      <c r="AG150" s="68">
        <v>10012</v>
      </c>
      <c r="AH150" s="68" t="s">
        <v>141</v>
      </c>
      <c r="AJ150" s="68">
        <v>35</v>
      </c>
      <c r="AK150" s="68" t="s">
        <v>207</v>
      </c>
      <c r="AL150" s="68" t="s">
        <v>143</v>
      </c>
      <c r="AM150" s="68">
        <v>35</v>
      </c>
      <c r="AN150" s="68" t="s">
        <v>174</v>
      </c>
      <c r="AO150" s="68" t="s">
        <v>544</v>
      </c>
      <c r="AP150" s="68" t="s">
        <v>325</v>
      </c>
      <c r="AQ150" s="68" t="s">
        <v>545</v>
      </c>
      <c r="AR150" s="68" t="s">
        <v>178</v>
      </c>
      <c r="AS150" s="68" t="s">
        <v>179</v>
      </c>
      <c r="AT150" s="68" t="s">
        <v>327</v>
      </c>
      <c r="AU150" s="68" t="s">
        <v>328</v>
      </c>
      <c r="AV150" s="68" t="s">
        <v>234</v>
      </c>
      <c r="AW150" s="68" t="s">
        <v>165</v>
      </c>
      <c r="AX150" s="68" t="s">
        <v>235</v>
      </c>
      <c r="AY150" s="68" t="s">
        <v>148</v>
      </c>
      <c r="AZ150" s="68" t="s">
        <v>139</v>
      </c>
      <c r="BA150" s="68" t="s">
        <v>236</v>
      </c>
      <c r="BB150" s="68" t="s">
        <v>150</v>
      </c>
      <c r="BC150" s="68" t="s">
        <v>156</v>
      </c>
      <c r="BD150" s="68" t="s">
        <v>157</v>
      </c>
      <c r="BE150" s="68" t="s">
        <v>484</v>
      </c>
      <c r="BF150" s="68">
        <v>45002.334155092591</v>
      </c>
      <c r="BG150" s="68">
        <v>0</v>
      </c>
      <c r="BH150" s="68" t="s">
        <v>170</v>
      </c>
      <c r="BI150" s="68" t="s">
        <v>1426</v>
      </c>
      <c r="BJ150" s="68" t="s">
        <v>143</v>
      </c>
      <c r="BK150" s="68" t="s">
        <v>136</v>
      </c>
      <c r="BL150" s="68" t="s">
        <v>143</v>
      </c>
      <c r="BM150" s="68" t="s">
        <v>160</v>
      </c>
      <c r="BN150" s="68" t="s">
        <v>160</v>
      </c>
      <c r="BO150" s="68" t="s">
        <v>143</v>
      </c>
      <c r="BP150" s="68" t="s">
        <v>143</v>
      </c>
      <c r="BQ150" s="68" t="s">
        <v>1427</v>
      </c>
      <c r="BR150" s="68">
        <v>250</v>
      </c>
      <c r="BS150" s="68" t="s">
        <v>162</v>
      </c>
      <c r="BT150" s="68">
        <v>35</v>
      </c>
      <c r="BU150" s="68">
        <v>35</v>
      </c>
      <c r="BV150" s="68" t="s">
        <v>135</v>
      </c>
      <c r="BW150" s="68" t="s">
        <v>135</v>
      </c>
      <c r="BX150" s="68" t="s">
        <v>135</v>
      </c>
      <c r="BY150" s="68" t="s">
        <v>148</v>
      </c>
      <c r="BZ150" s="68" t="s">
        <v>1428</v>
      </c>
      <c r="CA150" s="68" t="s">
        <v>174</v>
      </c>
      <c r="CB150" s="68" t="s">
        <v>143</v>
      </c>
      <c r="CC150" s="68" t="s">
        <v>143</v>
      </c>
      <c r="CD150" s="68" t="s">
        <v>143</v>
      </c>
      <c r="CE150" s="68" t="s">
        <v>1429</v>
      </c>
      <c r="CF150" s="68">
        <v>1</v>
      </c>
      <c r="CG150" s="68">
        <v>1</v>
      </c>
      <c r="CJ150" s="68">
        <v>0</v>
      </c>
      <c r="CK150" s="68" t="s">
        <v>1430</v>
      </c>
      <c r="CL150" s="68">
        <v>2722496</v>
      </c>
      <c r="CM150" s="68" t="s">
        <v>143</v>
      </c>
      <c r="CN150" s="68" t="s">
        <v>143</v>
      </c>
      <c r="CO150" s="68">
        <v>800114696</v>
      </c>
    </row>
    <row r="151" spans="1:94" s="68" customFormat="1" ht="12.75" x14ac:dyDescent="0.2">
      <c r="A151" s="67">
        <v>44986</v>
      </c>
      <c r="B151" s="68" t="s">
        <v>24</v>
      </c>
      <c r="C151" s="68">
        <v>55213</v>
      </c>
      <c r="D151" s="68" t="s">
        <v>24</v>
      </c>
      <c r="E151" s="68" t="s">
        <v>190</v>
      </c>
      <c r="F151" s="69">
        <v>45006</v>
      </c>
      <c r="G151" s="68" t="s">
        <v>165</v>
      </c>
      <c r="H151" s="68" t="s">
        <v>166</v>
      </c>
      <c r="I151" s="70">
        <v>71.58</v>
      </c>
      <c r="J151" s="70">
        <v>71.58</v>
      </c>
      <c r="K151" s="71">
        <f t="shared" si="2"/>
        <v>1.7520549502001979E-4</v>
      </c>
      <c r="L151" s="68" t="s">
        <v>394</v>
      </c>
      <c r="M151" s="68" t="s">
        <v>129</v>
      </c>
      <c r="N151" s="68" t="s">
        <v>1151</v>
      </c>
      <c r="O151" s="68" t="s">
        <v>318</v>
      </c>
      <c r="P151" s="68" t="s">
        <v>1431</v>
      </c>
      <c r="Q151" s="68" t="s">
        <v>170</v>
      </c>
      <c r="R151" s="68" t="s">
        <v>1432</v>
      </c>
      <c r="S151" s="68" t="s">
        <v>1433</v>
      </c>
      <c r="T151" s="68" t="s">
        <v>1434</v>
      </c>
      <c r="U151" s="68" t="s">
        <v>1435</v>
      </c>
      <c r="V151" s="68" t="s">
        <v>136</v>
      </c>
      <c r="W151" s="68" t="s">
        <v>137</v>
      </c>
      <c r="X151" s="68" t="s">
        <v>349</v>
      </c>
      <c r="Y151" s="68">
        <v>45006.422048958331</v>
      </c>
      <c r="Z151" s="68">
        <v>45006.418209490737</v>
      </c>
      <c r="AA151" s="68" t="s">
        <v>139</v>
      </c>
      <c r="AB151" s="68" t="s">
        <v>140</v>
      </c>
      <c r="AC151" s="68">
        <v>0</v>
      </c>
      <c r="AD151" s="68" t="s">
        <v>143</v>
      </c>
      <c r="AE151" s="68">
        <v>0</v>
      </c>
      <c r="AF151" s="68">
        <v>45006</v>
      </c>
      <c r="AG151" s="68">
        <v>10012</v>
      </c>
      <c r="AH151" s="68" t="s">
        <v>141</v>
      </c>
      <c r="AK151" s="68" t="s">
        <v>142</v>
      </c>
      <c r="AL151" s="68" t="s">
        <v>143</v>
      </c>
      <c r="AM151" s="68">
        <v>7158</v>
      </c>
      <c r="AN151" s="68" t="s">
        <v>174</v>
      </c>
      <c r="AO151" s="68" t="s">
        <v>324</v>
      </c>
      <c r="AP151" s="68" t="s">
        <v>325</v>
      </c>
      <c r="AQ151" s="68" t="s">
        <v>326</v>
      </c>
      <c r="AR151" s="68" t="s">
        <v>178</v>
      </c>
      <c r="AS151" s="68" t="s">
        <v>179</v>
      </c>
      <c r="AT151" s="68" t="s">
        <v>327</v>
      </c>
      <c r="AU151" s="68" t="s">
        <v>328</v>
      </c>
      <c r="AV151" s="68" t="s">
        <v>290</v>
      </c>
      <c r="AW151" s="68" t="s">
        <v>146</v>
      </c>
      <c r="AX151" s="68" t="s">
        <v>1154</v>
      </c>
      <c r="AY151" s="68" t="s">
        <v>148</v>
      </c>
      <c r="AZ151" s="68" t="s">
        <v>139</v>
      </c>
      <c r="BA151" s="68" t="s">
        <v>149</v>
      </c>
      <c r="BB151" s="68" t="s">
        <v>150</v>
      </c>
      <c r="BC151" s="68" t="s">
        <v>156</v>
      </c>
      <c r="BD151" s="68" t="s">
        <v>157</v>
      </c>
      <c r="BE151" s="68" t="s">
        <v>484</v>
      </c>
      <c r="BF151" s="68">
        <v>45006.247106481482</v>
      </c>
      <c r="BG151" s="68">
        <v>0</v>
      </c>
      <c r="BH151" s="68" t="s">
        <v>170</v>
      </c>
      <c r="BI151" s="68" t="s">
        <v>1436</v>
      </c>
      <c r="BJ151" s="68" t="s">
        <v>143</v>
      </c>
      <c r="BK151" s="68" t="s">
        <v>136</v>
      </c>
      <c r="BL151" s="68" t="s">
        <v>143</v>
      </c>
      <c r="BM151" s="68" t="s">
        <v>160</v>
      </c>
      <c r="BN151" s="68" t="s">
        <v>143</v>
      </c>
      <c r="BO151" s="68" t="s">
        <v>190</v>
      </c>
      <c r="BP151" s="68" t="s">
        <v>143</v>
      </c>
      <c r="BQ151" s="68" t="s">
        <v>1437</v>
      </c>
      <c r="BR151" s="68">
        <v>250</v>
      </c>
      <c r="BS151" s="68" t="s">
        <v>162</v>
      </c>
      <c r="BT151" s="68">
        <v>7158</v>
      </c>
      <c r="BU151" s="68">
        <v>7158</v>
      </c>
      <c r="BV151" s="68" t="s">
        <v>1438</v>
      </c>
      <c r="BW151" s="68" t="s">
        <v>823</v>
      </c>
      <c r="BX151" s="68" t="s">
        <v>135</v>
      </c>
      <c r="BY151" s="68" t="s">
        <v>148</v>
      </c>
      <c r="BZ151" s="68" t="s">
        <v>24</v>
      </c>
      <c r="CA151" s="68" t="s">
        <v>174</v>
      </c>
      <c r="CB151" s="68" t="s">
        <v>143</v>
      </c>
      <c r="CC151" s="68" t="s">
        <v>143</v>
      </c>
      <c r="CD151" s="68" t="s">
        <v>362</v>
      </c>
      <c r="CE151" s="68" t="s">
        <v>1431</v>
      </c>
      <c r="CF151" s="68">
        <v>1</v>
      </c>
      <c r="CG151" s="68">
        <v>1</v>
      </c>
      <c r="CJ151" s="68">
        <v>0</v>
      </c>
      <c r="CK151" s="68" t="s">
        <v>143</v>
      </c>
      <c r="CM151" s="68" t="s">
        <v>143</v>
      </c>
      <c r="CN151" s="68" t="s">
        <v>143</v>
      </c>
    </row>
    <row r="152" spans="1:94" s="68" customFormat="1" ht="12.75" x14ac:dyDescent="0.2">
      <c r="A152" s="67">
        <v>44986</v>
      </c>
      <c r="B152" s="68" t="s">
        <v>23</v>
      </c>
      <c r="C152" s="68">
        <v>55221</v>
      </c>
      <c r="D152" s="68" t="s">
        <v>1439</v>
      </c>
      <c r="E152" s="68" t="s">
        <v>364</v>
      </c>
      <c r="F152" s="69">
        <v>45006</v>
      </c>
      <c r="G152" s="68" t="s">
        <v>126</v>
      </c>
      <c r="H152" s="68" t="s">
        <v>166</v>
      </c>
      <c r="I152" s="70">
        <v>669.22</v>
      </c>
      <c r="J152" s="70">
        <v>669.22</v>
      </c>
      <c r="K152" s="71">
        <f t="shared" si="2"/>
        <v>1.6380416509820851E-3</v>
      </c>
      <c r="L152" s="68" t="s">
        <v>374</v>
      </c>
      <c r="M152" s="68" t="s">
        <v>129</v>
      </c>
      <c r="N152" s="68" t="s">
        <v>1065</v>
      </c>
      <c r="O152" s="68" t="s">
        <v>1440</v>
      </c>
      <c r="P152" s="68" t="s">
        <v>1441</v>
      </c>
      <c r="Q152" s="68" t="s">
        <v>132</v>
      </c>
      <c r="R152" s="68" t="s">
        <v>1442</v>
      </c>
      <c r="S152" s="68" t="s">
        <v>1268</v>
      </c>
      <c r="T152" s="68" t="s">
        <v>135</v>
      </c>
      <c r="U152" s="68" t="s">
        <v>135</v>
      </c>
      <c r="V152" s="68" t="s">
        <v>136</v>
      </c>
      <c r="W152" s="68" t="s">
        <v>137</v>
      </c>
      <c r="X152" s="68" t="s">
        <v>138</v>
      </c>
      <c r="Y152" s="68">
        <v>45006.50140601852</v>
      </c>
      <c r="Z152" s="68">
        <v>45006.501137847219</v>
      </c>
      <c r="AA152" s="68" t="s">
        <v>139</v>
      </c>
      <c r="AB152" s="68" t="s">
        <v>140</v>
      </c>
      <c r="AC152" s="68">
        <v>0</v>
      </c>
      <c r="AD152" s="68" t="s">
        <v>143</v>
      </c>
      <c r="AE152" s="68">
        <v>0</v>
      </c>
      <c r="AG152" s="68">
        <v>10023</v>
      </c>
      <c r="AH152" s="68" t="s">
        <v>141</v>
      </c>
      <c r="AK152" s="68" t="s">
        <v>142</v>
      </c>
      <c r="AL152" s="68" t="s">
        <v>143</v>
      </c>
      <c r="AM152" s="68">
        <v>348518</v>
      </c>
      <c r="AN152" s="68" t="s">
        <v>143</v>
      </c>
      <c r="AO152" s="68" t="s">
        <v>1443</v>
      </c>
      <c r="AP152" s="68" t="s">
        <v>1443</v>
      </c>
      <c r="AQ152" s="68" t="s">
        <v>309</v>
      </c>
      <c r="AR152" s="68" t="s">
        <v>148</v>
      </c>
      <c r="AS152" s="68" t="s">
        <v>139</v>
      </c>
      <c r="AT152" s="68" t="s">
        <v>950</v>
      </c>
      <c r="AU152" s="68" t="s">
        <v>311</v>
      </c>
      <c r="AV152" s="68" t="s">
        <v>631</v>
      </c>
      <c r="AW152" s="68" t="s">
        <v>632</v>
      </c>
      <c r="AX152" s="68" t="s">
        <v>1068</v>
      </c>
      <c r="AY152" s="68" t="s">
        <v>148</v>
      </c>
      <c r="AZ152" s="68" t="s">
        <v>139</v>
      </c>
      <c r="BA152" s="68" t="s">
        <v>149</v>
      </c>
      <c r="BB152" s="68" t="s">
        <v>634</v>
      </c>
      <c r="BC152" s="68" t="s">
        <v>156</v>
      </c>
      <c r="BD152" s="68" t="s">
        <v>157</v>
      </c>
      <c r="BE152" s="68" t="s">
        <v>237</v>
      </c>
      <c r="BF152" s="68">
        <v>45006.072233796294</v>
      </c>
      <c r="BG152" s="68">
        <v>0</v>
      </c>
      <c r="BH152" s="68" t="s">
        <v>132</v>
      </c>
      <c r="BI152" s="68" t="s">
        <v>143</v>
      </c>
      <c r="BJ152" s="68" t="s">
        <v>143</v>
      </c>
      <c r="BK152" s="68" t="s">
        <v>136</v>
      </c>
      <c r="BL152" s="68" t="s">
        <v>136</v>
      </c>
      <c r="BM152" s="68" t="s">
        <v>160</v>
      </c>
      <c r="BN152" s="68" t="s">
        <v>160</v>
      </c>
      <c r="BO152" s="68" t="s">
        <v>143</v>
      </c>
      <c r="BP152" s="68" t="s">
        <v>143</v>
      </c>
      <c r="BQ152" s="68" t="s">
        <v>1444</v>
      </c>
      <c r="BR152" s="68">
        <v>800</v>
      </c>
      <c r="BS152" s="68" t="s">
        <v>790</v>
      </c>
      <c r="BT152" s="68">
        <v>66922</v>
      </c>
      <c r="BU152" s="68">
        <v>66922</v>
      </c>
      <c r="BV152" s="68" t="s">
        <v>135</v>
      </c>
      <c r="BW152" s="68" t="s">
        <v>135</v>
      </c>
      <c r="BX152" s="68" t="s">
        <v>135</v>
      </c>
      <c r="BY152" s="68" t="s">
        <v>148</v>
      </c>
      <c r="BZ152" s="68" t="s">
        <v>1445</v>
      </c>
      <c r="CA152" s="68" t="s">
        <v>144</v>
      </c>
      <c r="CB152" s="68" t="s">
        <v>143</v>
      </c>
      <c r="CC152" s="68" t="s">
        <v>143</v>
      </c>
      <c r="CD152" s="68" t="s">
        <v>143</v>
      </c>
      <c r="CE152" s="68" t="s">
        <v>1446</v>
      </c>
      <c r="CF152" s="68">
        <v>19201966</v>
      </c>
      <c r="CJ152" s="68">
        <v>0</v>
      </c>
      <c r="CK152" s="68" t="s">
        <v>143</v>
      </c>
      <c r="CM152" s="68" t="s">
        <v>143</v>
      </c>
      <c r="CN152" s="68" t="s">
        <v>143</v>
      </c>
    </row>
    <row r="153" spans="1:94" s="68" customFormat="1" ht="12.75" x14ac:dyDescent="0.2">
      <c r="A153" s="67">
        <v>44986</v>
      </c>
      <c r="B153" s="68" t="s">
        <v>14</v>
      </c>
      <c r="C153" s="68">
        <v>55227</v>
      </c>
      <c r="D153" s="68" t="s">
        <v>315</v>
      </c>
      <c r="E153" s="68" t="s">
        <v>373</v>
      </c>
      <c r="F153" s="69">
        <v>45006</v>
      </c>
      <c r="G153" s="68" t="s">
        <v>165</v>
      </c>
      <c r="H153" s="68" t="s">
        <v>166</v>
      </c>
      <c r="I153" s="70">
        <v>47</v>
      </c>
      <c r="J153" s="70">
        <v>47</v>
      </c>
      <c r="K153" s="71">
        <f t="shared" si="2"/>
        <v>1.1504132810758495E-4</v>
      </c>
      <c r="L153" s="68" t="s">
        <v>316</v>
      </c>
      <c r="M153" s="68" t="s">
        <v>317</v>
      </c>
      <c r="N153" s="68" t="s">
        <v>219</v>
      </c>
      <c r="O153" s="68" t="s">
        <v>1447</v>
      </c>
      <c r="P153" s="68" t="s">
        <v>1448</v>
      </c>
      <c r="Q153" s="68" t="s">
        <v>170</v>
      </c>
      <c r="R153" s="68" t="s">
        <v>1449</v>
      </c>
      <c r="S153" s="68" t="s">
        <v>1450</v>
      </c>
      <c r="T153" s="68" t="s">
        <v>135</v>
      </c>
      <c r="U153" s="68" t="s">
        <v>135</v>
      </c>
      <c r="V153" s="68" t="s">
        <v>136</v>
      </c>
      <c r="W153" s="68" t="s">
        <v>137</v>
      </c>
      <c r="X153" s="68" t="s">
        <v>322</v>
      </c>
      <c r="Y153" s="68">
        <v>45006.521460300923</v>
      </c>
      <c r="Z153" s="68">
        <v>45006.520863888887</v>
      </c>
      <c r="AA153" s="68" t="s">
        <v>139</v>
      </c>
      <c r="AB153" s="68" t="s">
        <v>323</v>
      </c>
      <c r="AC153" s="68">
        <v>0</v>
      </c>
      <c r="AD153" s="68" t="s">
        <v>143</v>
      </c>
      <c r="AE153" s="68">
        <v>47</v>
      </c>
      <c r="AG153" s="68">
        <v>10012</v>
      </c>
      <c r="AH153" s="68" t="s">
        <v>141</v>
      </c>
      <c r="AJ153" s="68">
        <v>47</v>
      </c>
      <c r="AK153" s="68" t="s">
        <v>207</v>
      </c>
      <c r="AL153" s="68" t="s">
        <v>143</v>
      </c>
      <c r="AM153" s="68">
        <v>47</v>
      </c>
      <c r="AN153" s="68" t="s">
        <v>174</v>
      </c>
      <c r="AO153" s="68" t="s">
        <v>1451</v>
      </c>
      <c r="AP153" s="68" t="s">
        <v>1452</v>
      </c>
      <c r="AQ153" s="68" t="s">
        <v>1453</v>
      </c>
      <c r="AR153" s="68" t="s">
        <v>1454</v>
      </c>
      <c r="AS153" s="68" t="s">
        <v>231</v>
      </c>
      <c r="AT153" s="68" t="s">
        <v>1455</v>
      </c>
      <c r="AU153" s="68" t="s">
        <v>1456</v>
      </c>
      <c r="AV153" s="68" t="s">
        <v>234</v>
      </c>
      <c r="AW153" s="68" t="s">
        <v>165</v>
      </c>
      <c r="AX153" s="68" t="s">
        <v>235</v>
      </c>
      <c r="AY153" s="68" t="s">
        <v>148</v>
      </c>
      <c r="AZ153" s="68" t="s">
        <v>139</v>
      </c>
      <c r="BA153" s="68" t="s">
        <v>236</v>
      </c>
      <c r="BB153" s="68" t="s">
        <v>150</v>
      </c>
      <c r="BC153" s="68" t="s">
        <v>156</v>
      </c>
      <c r="BD153" s="68" t="s">
        <v>157</v>
      </c>
      <c r="BE153" s="68" t="s">
        <v>484</v>
      </c>
      <c r="BF153" s="68">
        <v>45006.532256944447</v>
      </c>
      <c r="BG153" s="68">
        <v>0</v>
      </c>
      <c r="BH153" s="68" t="s">
        <v>143</v>
      </c>
      <c r="BI153" s="68" t="s">
        <v>1457</v>
      </c>
      <c r="BJ153" s="68" t="s">
        <v>143</v>
      </c>
      <c r="BK153" s="68" t="s">
        <v>136</v>
      </c>
      <c r="BL153" s="68" t="s">
        <v>143</v>
      </c>
      <c r="BM153" s="68" t="s">
        <v>160</v>
      </c>
      <c r="BN153" s="68" t="s">
        <v>160</v>
      </c>
      <c r="BO153" s="68" t="s">
        <v>143</v>
      </c>
      <c r="BP153" s="68" t="s">
        <v>143</v>
      </c>
      <c r="BQ153" s="68" t="s">
        <v>1427</v>
      </c>
      <c r="BR153" s="68">
        <v>250</v>
      </c>
      <c r="BS153" s="68" t="s">
        <v>162</v>
      </c>
      <c r="BT153" s="68">
        <v>47</v>
      </c>
      <c r="BU153" s="68">
        <v>47</v>
      </c>
      <c r="BV153" s="68" t="s">
        <v>135</v>
      </c>
      <c r="BW153" s="68" t="s">
        <v>135</v>
      </c>
      <c r="BX153" s="68" t="s">
        <v>135</v>
      </c>
      <c r="BY153" s="68" t="s">
        <v>148</v>
      </c>
      <c r="BZ153" s="68" t="s">
        <v>1458</v>
      </c>
      <c r="CA153" s="68" t="s">
        <v>174</v>
      </c>
      <c r="CB153" s="68" t="s">
        <v>143</v>
      </c>
      <c r="CC153" s="68" t="s">
        <v>143</v>
      </c>
      <c r="CD153" s="68" t="s">
        <v>362</v>
      </c>
      <c r="CE153" s="68" t="s">
        <v>1459</v>
      </c>
      <c r="CF153" s="68">
        <v>1</v>
      </c>
      <c r="CG153" s="68">
        <v>1</v>
      </c>
      <c r="CJ153" s="68">
        <v>0</v>
      </c>
      <c r="CK153" s="68" t="s">
        <v>174</v>
      </c>
      <c r="CL153" s="68">
        <v>1</v>
      </c>
      <c r="CM153" s="68" t="s">
        <v>143</v>
      </c>
      <c r="CN153" s="68" t="s">
        <v>143</v>
      </c>
    </row>
    <row r="154" spans="1:94" s="68" customFormat="1" ht="12.75" x14ac:dyDescent="0.2">
      <c r="A154" s="67">
        <v>44986</v>
      </c>
      <c r="B154" s="68" t="s">
        <v>7</v>
      </c>
      <c r="C154" s="68">
        <v>55257</v>
      </c>
      <c r="D154" s="68" t="s">
        <v>1195</v>
      </c>
      <c r="E154" s="68" t="s">
        <v>125</v>
      </c>
      <c r="F154" s="69">
        <v>45007</v>
      </c>
      <c r="G154" s="68" t="s">
        <v>257</v>
      </c>
      <c r="H154" s="68" t="s">
        <v>166</v>
      </c>
      <c r="I154" s="70">
        <v>201.01</v>
      </c>
      <c r="J154" s="70">
        <v>201.01</v>
      </c>
      <c r="K154" s="71">
        <f t="shared" si="2"/>
        <v>4.9200973112565217E-4</v>
      </c>
      <c r="L154" s="68" t="s">
        <v>1196</v>
      </c>
      <c r="M154" s="68" t="s">
        <v>129</v>
      </c>
      <c r="N154" s="68" t="s">
        <v>1224</v>
      </c>
      <c r="O154" s="68" t="s">
        <v>550</v>
      </c>
      <c r="P154" s="68" t="s">
        <v>1198</v>
      </c>
      <c r="Q154" s="68" t="s">
        <v>170</v>
      </c>
      <c r="R154" s="68" t="s">
        <v>1460</v>
      </c>
      <c r="S154" s="68" t="s">
        <v>1285</v>
      </c>
      <c r="T154" s="68" t="s">
        <v>135</v>
      </c>
      <c r="U154" s="68" t="s">
        <v>135</v>
      </c>
      <c r="V154" s="68" t="s">
        <v>136</v>
      </c>
      <c r="W154" s="68" t="s">
        <v>137</v>
      </c>
      <c r="X154" s="68" t="s">
        <v>264</v>
      </c>
      <c r="Y154" s="68">
        <v>45006.10803865741</v>
      </c>
      <c r="Z154" s="68">
        <v>45006.106340972219</v>
      </c>
      <c r="AA154" s="68" t="s">
        <v>139</v>
      </c>
      <c r="AB154" s="68" t="s">
        <v>140</v>
      </c>
      <c r="AC154" s="68">
        <v>0</v>
      </c>
      <c r="AD154" s="68" t="s">
        <v>143</v>
      </c>
      <c r="AE154" s="68">
        <v>0</v>
      </c>
      <c r="AF154" s="68">
        <v>45006</v>
      </c>
      <c r="AG154" s="68">
        <v>10010</v>
      </c>
      <c r="AH154" s="68" t="s">
        <v>265</v>
      </c>
      <c r="AK154" s="68" t="s">
        <v>142</v>
      </c>
      <c r="AL154" s="68" t="s">
        <v>143</v>
      </c>
      <c r="AM154" s="68">
        <v>20101</v>
      </c>
      <c r="AN154" s="68" t="s">
        <v>143</v>
      </c>
      <c r="AO154" s="68" t="s">
        <v>553</v>
      </c>
      <c r="AP154" s="68" t="s">
        <v>554</v>
      </c>
      <c r="AQ154" s="68" t="s">
        <v>555</v>
      </c>
      <c r="AR154" s="68" t="s">
        <v>178</v>
      </c>
      <c r="AS154" s="68" t="s">
        <v>179</v>
      </c>
      <c r="AT154" s="68" t="s">
        <v>403</v>
      </c>
      <c r="AU154" s="68" t="s">
        <v>556</v>
      </c>
      <c r="AV154" s="68" t="s">
        <v>990</v>
      </c>
      <c r="AW154" s="68" t="s">
        <v>273</v>
      </c>
      <c r="AX154" s="68" t="s">
        <v>1232</v>
      </c>
      <c r="AY154" s="68" t="s">
        <v>148</v>
      </c>
      <c r="AZ154" s="68" t="s">
        <v>139</v>
      </c>
      <c r="BA154" s="68" t="s">
        <v>154</v>
      </c>
      <c r="BB154" s="68" t="s">
        <v>992</v>
      </c>
      <c r="BC154" s="68" t="s">
        <v>156</v>
      </c>
      <c r="BD154" s="68" t="s">
        <v>157</v>
      </c>
      <c r="BE154" s="68" t="s">
        <v>484</v>
      </c>
      <c r="BF154" s="68">
        <v>45008.532013888886</v>
      </c>
      <c r="BG154" s="68">
        <v>0</v>
      </c>
      <c r="BH154" s="68" t="s">
        <v>143</v>
      </c>
      <c r="BI154" s="68" t="s">
        <v>143</v>
      </c>
      <c r="BJ154" s="68" t="s">
        <v>143</v>
      </c>
      <c r="BK154" s="68" t="s">
        <v>183</v>
      </c>
      <c r="BL154" s="68" t="s">
        <v>143</v>
      </c>
      <c r="BM154" s="68" t="s">
        <v>200</v>
      </c>
      <c r="BN154" s="68" t="s">
        <v>143</v>
      </c>
      <c r="BO154" s="68" t="s">
        <v>143</v>
      </c>
      <c r="BP154" s="68" t="s">
        <v>143</v>
      </c>
      <c r="BQ154" s="68" t="s">
        <v>1461</v>
      </c>
      <c r="BR154" s="68">
        <v>250</v>
      </c>
      <c r="BS154" s="68" t="s">
        <v>162</v>
      </c>
      <c r="BT154" s="68">
        <v>20101</v>
      </c>
      <c r="BU154" s="68">
        <v>20101</v>
      </c>
      <c r="BV154" s="68" t="s">
        <v>135</v>
      </c>
      <c r="BW154" s="68" t="s">
        <v>135</v>
      </c>
      <c r="BX154" s="68" t="s">
        <v>135</v>
      </c>
      <c r="BY154" s="68" t="s">
        <v>148</v>
      </c>
      <c r="BZ154" s="68" t="s">
        <v>143</v>
      </c>
      <c r="CA154" s="68" t="s">
        <v>174</v>
      </c>
      <c r="CB154" s="68" t="s">
        <v>143</v>
      </c>
      <c r="CC154" s="68" t="s">
        <v>143</v>
      </c>
      <c r="CD154" s="68" t="s">
        <v>143</v>
      </c>
      <c r="CE154" s="68" t="s">
        <v>143</v>
      </c>
      <c r="CF154" s="68">
        <v>1</v>
      </c>
      <c r="CJ154" s="68">
        <v>0</v>
      </c>
      <c r="CK154" s="68" t="s">
        <v>143</v>
      </c>
      <c r="CM154" s="68" t="s">
        <v>143</v>
      </c>
      <c r="CN154" s="68" t="s">
        <v>143</v>
      </c>
      <c r="CO154" s="68">
        <v>690666524</v>
      </c>
    </row>
    <row r="155" spans="1:94" s="68" customFormat="1" ht="12.75" x14ac:dyDescent="0.2">
      <c r="A155" s="67">
        <v>44986</v>
      </c>
      <c r="B155" s="68" t="s">
        <v>14</v>
      </c>
      <c r="C155" s="68">
        <v>55261</v>
      </c>
      <c r="D155" s="68" t="s">
        <v>315</v>
      </c>
      <c r="E155" s="68" t="s">
        <v>279</v>
      </c>
      <c r="F155" s="69">
        <v>45006</v>
      </c>
      <c r="G155" s="68" t="s">
        <v>165</v>
      </c>
      <c r="H155" s="68" t="s">
        <v>166</v>
      </c>
      <c r="I155" s="70">
        <v>490</v>
      </c>
      <c r="J155" s="70">
        <v>490</v>
      </c>
      <c r="K155" s="71">
        <f t="shared" si="2"/>
        <v>1.199367037717375E-3</v>
      </c>
      <c r="L155" s="68" t="s">
        <v>519</v>
      </c>
      <c r="M155" s="68" t="s">
        <v>317</v>
      </c>
      <c r="N155" s="68" t="s">
        <v>219</v>
      </c>
      <c r="O155" s="68" t="s">
        <v>318</v>
      </c>
      <c r="P155" s="68" t="s">
        <v>477</v>
      </c>
      <c r="Q155" s="68" t="s">
        <v>170</v>
      </c>
      <c r="R155" s="68" t="s">
        <v>1462</v>
      </c>
      <c r="S155" s="68" t="s">
        <v>1463</v>
      </c>
      <c r="T155" s="68" t="s">
        <v>135</v>
      </c>
      <c r="U155" s="68" t="s">
        <v>135</v>
      </c>
      <c r="V155" s="68" t="s">
        <v>136</v>
      </c>
      <c r="W155" s="68" t="s">
        <v>137</v>
      </c>
      <c r="X155" s="68" t="s">
        <v>322</v>
      </c>
      <c r="Y155" s="68">
        <v>45006.110999074073</v>
      </c>
      <c r="Z155" s="68">
        <v>45006.110846990741</v>
      </c>
      <c r="AA155" s="68" t="s">
        <v>139</v>
      </c>
      <c r="AB155" s="68" t="s">
        <v>323</v>
      </c>
      <c r="AC155" s="68">
        <v>0</v>
      </c>
      <c r="AD155" s="68" t="s">
        <v>143</v>
      </c>
      <c r="AE155" s="68">
        <v>490</v>
      </c>
      <c r="AG155" s="68">
        <v>10012</v>
      </c>
      <c r="AH155" s="68" t="s">
        <v>141</v>
      </c>
      <c r="AJ155" s="68">
        <v>490</v>
      </c>
      <c r="AK155" s="68" t="s">
        <v>207</v>
      </c>
      <c r="AL155" s="68" t="s">
        <v>143</v>
      </c>
      <c r="AM155" s="68">
        <v>490</v>
      </c>
      <c r="AN155" s="68" t="s">
        <v>174</v>
      </c>
      <c r="AO155" s="68" t="s">
        <v>324</v>
      </c>
      <c r="AP155" s="68" t="s">
        <v>325</v>
      </c>
      <c r="AQ155" s="68" t="s">
        <v>326</v>
      </c>
      <c r="AR155" s="68" t="s">
        <v>178</v>
      </c>
      <c r="AS155" s="68" t="s">
        <v>179</v>
      </c>
      <c r="AT155" s="68" t="s">
        <v>327</v>
      </c>
      <c r="AU155" s="68" t="s">
        <v>328</v>
      </c>
      <c r="AV155" s="68" t="s">
        <v>234</v>
      </c>
      <c r="AW155" s="68" t="s">
        <v>165</v>
      </c>
      <c r="AX155" s="68" t="s">
        <v>235</v>
      </c>
      <c r="AY155" s="68" t="s">
        <v>148</v>
      </c>
      <c r="AZ155" s="68" t="s">
        <v>139</v>
      </c>
      <c r="BA155" s="68" t="s">
        <v>236</v>
      </c>
      <c r="BB155" s="68" t="s">
        <v>150</v>
      </c>
      <c r="BC155" s="68" t="s">
        <v>156</v>
      </c>
      <c r="BD155" s="68" t="s">
        <v>157</v>
      </c>
      <c r="BE155" s="68" t="s">
        <v>303</v>
      </c>
      <c r="BF155" s="68">
        <v>45006.307152777779</v>
      </c>
      <c r="BG155" s="68">
        <v>0</v>
      </c>
      <c r="BH155" s="68" t="s">
        <v>170</v>
      </c>
      <c r="BI155" s="68" t="s">
        <v>1464</v>
      </c>
      <c r="BJ155" s="68" t="s">
        <v>143</v>
      </c>
      <c r="BK155" s="68" t="s">
        <v>136</v>
      </c>
      <c r="BL155" s="68" t="s">
        <v>143</v>
      </c>
      <c r="BM155" s="68" t="s">
        <v>160</v>
      </c>
      <c r="BN155" s="68" t="s">
        <v>160</v>
      </c>
      <c r="BO155" s="68" t="s">
        <v>143</v>
      </c>
      <c r="BP155" s="68" t="s">
        <v>143</v>
      </c>
      <c r="BQ155" s="68" t="s">
        <v>1465</v>
      </c>
      <c r="BR155" s="68">
        <v>500</v>
      </c>
      <c r="BS155" s="68" t="s">
        <v>241</v>
      </c>
      <c r="BT155" s="68">
        <v>490</v>
      </c>
      <c r="BU155" s="68">
        <v>490</v>
      </c>
      <c r="BV155" s="68" t="s">
        <v>135</v>
      </c>
      <c r="BW155" s="68" t="s">
        <v>135</v>
      </c>
      <c r="BX155" s="68" t="s">
        <v>135</v>
      </c>
      <c r="BY155" s="68" t="s">
        <v>148</v>
      </c>
      <c r="BZ155" s="68" t="s">
        <v>1466</v>
      </c>
      <c r="CA155" s="68" t="s">
        <v>174</v>
      </c>
      <c r="CB155" s="68" t="s">
        <v>143</v>
      </c>
      <c r="CC155" s="68" t="s">
        <v>143</v>
      </c>
      <c r="CD155" s="68" t="s">
        <v>143</v>
      </c>
      <c r="CE155" s="68" t="s">
        <v>1467</v>
      </c>
      <c r="CF155" s="68">
        <v>1</v>
      </c>
      <c r="CG155" s="68">
        <v>1</v>
      </c>
      <c r="CJ155" s="68">
        <v>0</v>
      </c>
      <c r="CK155" s="68" t="s">
        <v>143</v>
      </c>
      <c r="CM155" s="68" t="s">
        <v>143</v>
      </c>
      <c r="CN155" s="68" t="s">
        <v>143</v>
      </c>
    </row>
    <row r="156" spans="1:94" s="68" customFormat="1" ht="12.75" x14ac:dyDescent="0.2">
      <c r="A156" s="67">
        <v>44986</v>
      </c>
      <c r="B156" s="68" t="s">
        <v>7</v>
      </c>
      <c r="C156" s="68">
        <v>55457</v>
      </c>
      <c r="D156" s="68" t="s">
        <v>1468</v>
      </c>
      <c r="E156" s="68" t="s">
        <v>125</v>
      </c>
      <c r="F156" s="69">
        <v>45007</v>
      </c>
      <c r="G156" s="68" t="s">
        <v>257</v>
      </c>
      <c r="H156" s="68" t="s">
        <v>166</v>
      </c>
      <c r="I156" s="70">
        <v>410.71</v>
      </c>
      <c r="J156" s="70">
        <v>410.71</v>
      </c>
      <c r="K156" s="71">
        <f t="shared" si="2"/>
        <v>1.0052898695120471E-3</v>
      </c>
      <c r="L156" s="68" t="s">
        <v>374</v>
      </c>
      <c r="M156" s="68" t="s">
        <v>129</v>
      </c>
      <c r="N156" s="68" t="s">
        <v>527</v>
      </c>
      <c r="O156" s="68" t="s">
        <v>528</v>
      </c>
      <c r="P156" s="68" t="s">
        <v>1469</v>
      </c>
      <c r="Q156" s="68" t="s">
        <v>530</v>
      </c>
      <c r="R156" s="68" t="s">
        <v>1470</v>
      </c>
      <c r="S156" s="68" t="s">
        <v>1471</v>
      </c>
      <c r="T156" s="68" t="s">
        <v>135</v>
      </c>
      <c r="U156" s="68" t="s">
        <v>135</v>
      </c>
      <c r="V156" s="68" t="s">
        <v>136</v>
      </c>
      <c r="W156" s="68" t="s">
        <v>137</v>
      </c>
      <c r="X156" s="68" t="s">
        <v>264</v>
      </c>
      <c r="Y156" s="68">
        <v>45007.489080092593</v>
      </c>
      <c r="Z156" s="68">
        <v>45007.488355092595</v>
      </c>
      <c r="AA156" s="68" t="s">
        <v>139</v>
      </c>
      <c r="AB156" s="68" t="s">
        <v>140</v>
      </c>
      <c r="AC156" s="68">
        <v>0</v>
      </c>
      <c r="AD156" s="68" t="s">
        <v>143</v>
      </c>
      <c r="AE156" s="68">
        <v>0</v>
      </c>
      <c r="AF156" s="68">
        <v>45006</v>
      </c>
      <c r="AG156" s="68">
        <v>10010</v>
      </c>
      <c r="AH156" s="68" t="s">
        <v>265</v>
      </c>
      <c r="AK156" s="68" t="s">
        <v>142</v>
      </c>
      <c r="AL156" s="68" t="s">
        <v>143</v>
      </c>
      <c r="AM156" s="68">
        <v>41071</v>
      </c>
      <c r="AN156" s="68" t="s">
        <v>143</v>
      </c>
      <c r="AO156" s="68" t="s">
        <v>533</v>
      </c>
      <c r="AP156" s="68" t="s">
        <v>534</v>
      </c>
      <c r="AQ156" s="68" t="s">
        <v>309</v>
      </c>
      <c r="AR156" s="68" t="s">
        <v>148</v>
      </c>
      <c r="AS156" s="68" t="s">
        <v>139</v>
      </c>
      <c r="AT156" s="68" t="s">
        <v>508</v>
      </c>
      <c r="AU156" s="68" t="s">
        <v>535</v>
      </c>
      <c r="AV156" s="68" t="s">
        <v>536</v>
      </c>
      <c r="AW156" s="68" t="s">
        <v>273</v>
      </c>
      <c r="AX156" s="68" t="s">
        <v>537</v>
      </c>
      <c r="AY156" s="68" t="s">
        <v>148</v>
      </c>
      <c r="AZ156" s="68" t="s">
        <v>139</v>
      </c>
      <c r="BA156" s="68" t="s">
        <v>154</v>
      </c>
      <c r="BB156" s="68" t="s">
        <v>275</v>
      </c>
      <c r="BC156" s="68" t="s">
        <v>156</v>
      </c>
      <c r="BD156" s="68" t="s">
        <v>157</v>
      </c>
      <c r="BE156" s="68" t="s">
        <v>303</v>
      </c>
      <c r="BF156" s="68">
        <v>45008.04451388889</v>
      </c>
      <c r="BG156" s="68">
        <v>0</v>
      </c>
      <c r="BH156" s="68" t="s">
        <v>530</v>
      </c>
      <c r="BI156" s="68" t="s">
        <v>143</v>
      </c>
      <c r="BJ156" s="68" t="s">
        <v>143</v>
      </c>
      <c r="BK156" s="68" t="s">
        <v>136</v>
      </c>
      <c r="BL156" s="68" t="s">
        <v>143</v>
      </c>
      <c r="BM156" s="68" t="s">
        <v>200</v>
      </c>
      <c r="BN156" s="68" t="s">
        <v>200</v>
      </c>
      <c r="BO156" s="68" t="s">
        <v>143</v>
      </c>
      <c r="BP156" s="68" t="s">
        <v>143</v>
      </c>
      <c r="BQ156" s="68" t="s">
        <v>1472</v>
      </c>
      <c r="BR156" s="68">
        <v>500</v>
      </c>
      <c r="BS156" s="68" t="s">
        <v>241</v>
      </c>
      <c r="BT156" s="68">
        <v>41071</v>
      </c>
      <c r="BU156" s="68">
        <v>41071</v>
      </c>
      <c r="BV156" s="68" t="s">
        <v>135</v>
      </c>
      <c r="BW156" s="68" t="s">
        <v>135</v>
      </c>
      <c r="BX156" s="68" t="s">
        <v>135</v>
      </c>
      <c r="BY156" s="68" t="s">
        <v>148</v>
      </c>
      <c r="BZ156" s="68" t="s">
        <v>143</v>
      </c>
      <c r="CA156" s="68" t="s">
        <v>174</v>
      </c>
      <c r="CB156" s="68" t="s">
        <v>143</v>
      </c>
      <c r="CC156" s="68" t="s">
        <v>143</v>
      </c>
      <c r="CD156" s="68" t="s">
        <v>143</v>
      </c>
      <c r="CE156" s="68" t="s">
        <v>143</v>
      </c>
      <c r="CF156" s="68">
        <v>1</v>
      </c>
      <c r="CJ156" s="68">
        <v>0</v>
      </c>
      <c r="CK156" s="68" t="s">
        <v>143</v>
      </c>
      <c r="CM156" s="68" t="s">
        <v>143</v>
      </c>
      <c r="CN156" s="68" t="s">
        <v>143</v>
      </c>
      <c r="CP156" s="68">
        <v>217616996</v>
      </c>
    </row>
    <row r="157" spans="1:94" s="68" customFormat="1" ht="12.75" x14ac:dyDescent="0.2">
      <c r="A157" s="67">
        <v>44986</v>
      </c>
      <c r="B157" s="68" t="s">
        <v>7</v>
      </c>
      <c r="C157" s="68">
        <v>55480</v>
      </c>
      <c r="D157" s="68" t="s">
        <v>1195</v>
      </c>
      <c r="E157" s="68" t="s">
        <v>125</v>
      </c>
      <c r="F157" s="69">
        <v>45008</v>
      </c>
      <c r="G157" s="68" t="s">
        <v>257</v>
      </c>
      <c r="H157" s="68" t="s">
        <v>166</v>
      </c>
      <c r="I157" s="70">
        <v>1100</v>
      </c>
      <c r="J157" s="70">
        <v>1100</v>
      </c>
      <c r="K157" s="71">
        <f t="shared" si="2"/>
        <v>2.692456615283903E-3</v>
      </c>
      <c r="L157" s="68" t="s">
        <v>1196</v>
      </c>
      <c r="M157" s="68" t="s">
        <v>129</v>
      </c>
      <c r="N157" s="68" t="s">
        <v>259</v>
      </c>
      <c r="O157" s="68" t="s">
        <v>260</v>
      </c>
      <c r="P157" s="68" t="s">
        <v>1198</v>
      </c>
      <c r="Q157" s="68" t="s">
        <v>262</v>
      </c>
      <c r="R157" s="68" t="s">
        <v>1473</v>
      </c>
      <c r="S157" s="68" t="s">
        <v>437</v>
      </c>
      <c r="T157" s="68" t="s">
        <v>135</v>
      </c>
      <c r="U157" s="68" t="s">
        <v>135</v>
      </c>
      <c r="V157" s="68" t="s">
        <v>136</v>
      </c>
      <c r="W157" s="68" t="s">
        <v>137</v>
      </c>
      <c r="X157" s="68" t="s">
        <v>264</v>
      </c>
      <c r="Y157" s="68">
        <v>45007.064644675927</v>
      </c>
      <c r="Z157" s="68">
        <v>45007.062451157406</v>
      </c>
      <c r="AA157" s="68" t="s">
        <v>139</v>
      </c>
      <c r="AB157" s="68" t="s">
        <v>140</v>
      </c>
      <c r="AC157" s="68">
        <v>0</v>
      </c>
      <c r="AD157" s="68" t="s">
        <v>143</v>
      </c>
      <c r="AE157" s="68">
        <v>0</v>
      </c>
      <c r="AF157" s="68">
        <v>45007</v>
      </c>
      <c r="AG157" s="68">
        <v>10010</v>
      </c>
      <c r="AH157" s="68" t="s">
        <v>265</v>
      </c>
      <c r="AK157" s="68" t="s">
        <v>142</v>
      </c>
      <c r="AL157" s="68" t="s">
        <v>143</v>
      </c>
      <c r="AM157" s="68">
        <v>1100</v>
      </c>
      <c r="AN157" s="68" t="s">
        <v>143</v>
      </c>
      <c r="AO157" s="68" t="s">
        <v>266</v>
      </c>
      <c r="AP157" s="68" t="s">
        <v>267</v>
      </c>
      <c r="AQ157" s="68" t="s">
        <v>268</v>
      </c>
      <c r="AR157" s="68" t="s">
        <v>269</v>
      </c>
      <c r="AS157" s="68" t="s">
        <v>179</v>
      </c>
      <c r="AT157" s="68" t="s">
        <v>270</v>
      </c>
      <c r="AU157" s="68" t="s">
        <v>271</v>
      </c>
      <c r="AV157" s="68" t="s">
        <v>272</v>
      </c>
      <c r="AW157" s="68" t="s">
        <v>273</v>
      </c>
      <c r="AX157" s="68" t="s">
        <v>274</v>
      </c>
      <c r="AY157" s="68" t="s">
        <v>148</v>
      </c>
      <c r="AZ157" s="68" t="s">
        <v>139</v>
      </c>
      <c r="BA157" s="68" t="s">
        <v>154</v>
      </c>
      <c r="BB157" s="68" t="s">
        <v>275</v>
      </c>
      <c r="BC157" s="68" t="s">
        <v>156</v>
      </c>
      <c r="BD157" s="68" t="s">
        <v>157</v>
      </c>
      <c r="BE157" s="68" t="s">
        <v>438</v>
      </c>
      <c r="BF157" s="68">
        <v>45017.149421296293</v>
      </c>
      <c r="BG157" s="68">
        <v>0</v>
      </c>
      <c r="BH157" s="68" t="s">
        <v>143</v>
      </c>
      <c r="BI157" s="68" t="s">
        <v>143</v>
      </c>
      <c r="BJ157" s="68" t="s">
        <v>143</v>
      </c>
      <c r="BK157" s="68" t="s">
        <v>183</v>
      </c>
      <c r="BL157" s="68" t="s">
        <v>143</v>
      </c>
      <c r="BM157" s="68" t="s">
        <v>200</v>
      </c>
      <c r="BN157" s="68" t="s">
        <v>143</v>
      </c>
      <c r="BO157" s="68" t="s">
        <v>143</v>
      </c>
      <c r="BP157" s="68" t="s">
        <v>143</v>
      </c>
      <c r="BQ157" s="68" t="s">
        <v>1474</v>
      </c>
      <c r="BR157" s="68">
        <v>5000</v>
      </c>
      <c r="BS157" s="68" t="s">
        <v>1389</v>
      </c>
      <c r="BT157" s="68">
        <v>1100</v>
      </c>
      <c r="BU157" s="68">
        <v>1100</v>
      </c>
      <c r="BV157" s="68" t="s">
        <v>135</v>
      </c>
      <c r="BW157" s="68" t="s">
        <v>135</v>
      </c>
      <c r="BX157" s="68" t="s">
        <v>135</v>
      </c>
      <c r="BY157" s="68" t="s">
        <v>148</v>
      </c>
      <c r="BZ157" s="68" t="s">
        <v>143</v>
      </c>
      <c r="CA157" s="68" t="s">
        <v>174</v>
      </c>
      <c r="CB157" s="68" t="s">
        <v>143</v>
      </c>
      <c r="CC157" s="68" t="s">
        <v>143</v>
      </c>
      <c r="CD157" s="68" t="s">
        <v>143</v>
      </c>
      <c r="CE157" s="68" t="s">
        <v>1475</v>
      </c>
      <c r="CF157" s="68">
        <v>1</v>
      </c>
      <c r="CJ157" s="68">
        <v>0</v>
      </c>
      <c r="CK157" s="68" t="s">
        <v>143</v>
      </c>
      <c r="CM157" s="68" t="s">
        <v>143</v>
      </c>
      <c r="CN157" s="68" t="s">
        <v>143</v>
      </c>
    </row>
    <row r="158" spans="1:94" s="68" customFormat="1" ht="12.75" x14ac:dyDescent="0.2">
      <c r="A158" s="67">
        <v>44986</v>
      </c>
      <c r="B158" s="68" t="s">
        <v>7</v>
      </c>
      <c r="C158" s="68">
        <v>55661</v>
      </c>
      <c r="D158" s="68" t="s">
        <v>1476</v>
      </c>
      <c r="E158" s="68" t="s">
        <v>364</v>
      </c>
      <c r="F158" s="69">
        <v>45008</v>
      </c>
      <c r="G158" s="68" t="s">
        <v>126</v>
      </c>
      <c r="H158" s="68" t="s">
        <v>127</v>
      </c>
      <c r="I158" s="70">
        <v>272.08999999999997</v>
      </c>
      <c r="J158" s="70">
        <v>272.08999999999997</v>
      </c>
      <c r="K158" s="71">
        <f t="shared" si="2"/>
        <v>6.6599138222963369E-4</v>
      </c>
      <c r="L158" s="68" t="s">
        <v>374</v>
      </c>
      <c r="M158" s="68" t="s">
        <v>129</v>
      </c>
      <c r="N158" s="68" t="s">
        <v>1477</v>
      </c>
      <c r="O158" s="68" t="s">
        <v>281</v>
      </c>
      <c r="P158" s="68" t="s">
        <v>1478</v>
      </c>
      <c r="Q158" s="68" t="s">
        <v>132</v>
      </c>
      <c r="R158" s="68" t="s">
        <v>1479</v>
      </c>
      <c r="S158" s="68" t="s">
        <v>1480</v>
      </c>
      <c r="T158" s="68" t="s">
        <v>135</v>
      </c>
      <c r="U158" s="68" t="s">
        <v>135</v>
      </c>
      <c r="V158" s="68" t="s">
        <v>136</v>
      </c>
      <c r="W158" s="68" t="s">
        <v>137</v>
      </c>
      <c r="X158" s="68" t="s">
        <v>138</v>
      </c>
      <c r="Y158" s="68">
        <v>45008.489416319448</v>
      </c>
      <c r="Z158" s="68">
        <v>45013.105555555558</v>
      </c>
      <c r="AA158" s="68" t="s">
        <v>139</v>
      </c>
      <c r="AB158" s="68" t="s">
        <v>140</v>
      </c>
      <c r="AC158" s="68">
        <v>0</v>
      </c>
      <c r="AD158" s="68" t="s">
        <v>143</v>
      </c>
      <c r="AE158" s="68">
        <v>0</v>
      </c>
      <c r="AG158" s="68">
        <v>10023</v>
      </c>
      <c r="AH158" s="68" t="s">
        <v>141</v>
      </c>
      <c r="AK158" s="68" t="s">
        <v>142</v>
      </c>
      <c r="AL158" s="68" t="s">
        <v>143</v>
      </c>
      <c r="AM158" s="68">
        <v>1417</v>
      </c>
      <c r="AN158" s="68" t="s">
        <v>143</v>
      </c>
      <c r="AO158" s="68" t="s">
        <v>290</v>
      </c>
      <c r="AP158" s="68" t="s">
        <v>146</v>
      </c>
      <c r="AQ158" s="68" t="s">
        <v>291</v>
      </c>
      <c r="AR158" s="68" t="s">
        <v>148</v>
      </c>
      <c r="AS158" s="68" t="s">
        <v>139</v>
      </c>
      <c r="AT158" s="68" t="s">
        <v>149</v>
      </c>
      <c r="AU158" s="68" t="s">
        <v>150</v>
      </c>
      <c r="AV158" s="68" t="s">
        <v>1481</v>
      </c>
      <c r="AW158" s="68" t="s">
        <v>1481</v>
      </c>
      <c r="AX158" s="68" t="s">
        <v>309</v>
      </c>
      <c r="AY158" s="68" t="s">
        <v>148</v>
      </c>
      <c r="AZ158" s="68" t="s">
        <v>139</v>
      </c>
      <c r="BA158" s="68" t="s">
        <v>875</v>
      </c>
      <c r="BB158" s="68" t="s">
        <v>311</v>
      </c>
      <c r="BC158" s="68" t="s">
        <v>156</v>
      </c>
      <c r="BD158" s="68" t="s">
        <v>157</v>
      </c>
      <c r="BE158" s="68" t="s">
        <v>303</v>
      </c>
      <c r="BF158" s="68">
        <v>45008.208611111113</v>
      </c>
      <c r="BG158" s="68">
        <v>0</v>
      </c>
      <c r="BH158" s="68" t="s">
        <v>132</v>
      </c>
      <c r="BI158" s="68" t="s">
        <v>143</v>
      </c>
      <c r="BJ158" s="68" t="s">
        <v>143</v>
      </c>
      <c r="BK158" s="68" t="s">
        <v>136</v>
      </c>
      <c r="BL158" s="68" t="s">
        <v>143</v>
      </c>
      <c r="BM158" s="68" t="s">
        <v>160</v>
      </c>
      <c r="BN158" s="68" t="s">
        <v>160</v>
      </c>
      <c r="BO158" s="68" t="s">
        <v>143</v>
      </c>
      <c r="BP158" s="68" t="s">
        <v>143</v>
      </c>
      <c r="BQ158" s="68" t="s">
        <v>1482</v>
      </c>
      <c r="BR158" s="68">
        <v>500</v>
      </c>
      <c r="BS158" s="68" t="s">
        <v>241</v>
      </c>
      <c r="BT158" s="68">
        <v>27209</v>
      </c>
      <c r="BU158" s="68">
        <v>27209</v>
      </c>
      <c r="BV158" s="68" t="s">
        <v>135</v>
      </c>
      <c r="BW158" s="68" t="s">
        <v>135</v>
      </c>
      <c r="BX158" s="68" t="s">
        <v>135</v>
      </c>
      <c r="BY158" s="68" t="s">
        <v>148</v>
      </c>
      <c r="BZ158" s="68" t="s">
        <v>1483</v>
      </c>
      <c r="CA158" s="68" t="s">
        <v>144</v>
      </c>
      <c r="CB158" s="68" t="s">
        <v>143</v>
      </c>
      <c r="CC158" s="68" t="s">
        <v>143</v>
      </c>
      <c r="CD158" s="68" t="s">
        <v>143</v>
      </c>
      <c r="CE158" s="68" t="s">
        <v>143</v>
      </c>
      <c r="CF158" s="68">
        <v>19201966</v>
      </c>
      <c r="CJ158" s="68">
        <v>0</v>
      </c>
      <c r="CK158" s="68" t="s">
        <v>143</v>
      </c>
      <c r="CM158" s="68" t="s">
        <v>143</v>
      </c>
      <c r="CN158" s="68" t="s">
        <v>143</v>
      </c>
    </row>
    <row r="159" spans="1:94" s="68" customFormat="1" ht="12.75" x14ac:dyDescent="0.2">
      <c r="A159" s="67">
        <v>44986</v>
      </c>
      <c r="B159" s="68" t="s">
        <v>19</v>
      </c>
      <c r="C159" s="68">
        <v>55693</v>
      </c>
      <c r="D159" s="68" t="s">
        <v>1484</v>
      </c>
      <c r="E159" s="68" t="s">
        <v>125</v>
      </c>
      <c r="F159" s="69">
        <v>45012</v>
      </c>
      <c r="G159" s="68" t="s">
        <v>126</v>
      </c>
      <c r="H159" s="68" t="s">
        <v>166</v>
      </c>
      <c r="I159" s="70">
        <v>100</v>
      </c>
      <c r="J159" s="70">
        <v>100</v>
      </c>
      <c r="K159" s="71">
        <f t="shared" si="2"/>
        <v>2.4476878320762752E-4</v>
      </c>
      <c r="L159" s="68" t="s">
        <v>908</v>
      </c>
      <c r="M159" s="68" t="s">
        <v>129</v>
      </c>
      <c r="N159" s="68" t="s">
        <v>1485</v>
      </c>
      <c r="O159" s="68" t="s">
        <v>191</v>
      </c>
      <c r="P159" s="68" t="s">
        <v>1486</v>
      </c>
      <c r="Q159" s="68" t="s">
        <v>170</v>
      </c>
      <c r="R159" s="68" t="s">
        <v>1487</v>
      </c>
      <c r="S159" s="68" t="s">
        <v>1488</v>
      </c>
      <c r="T159" s="68" t="s">
        <v>135</v>
      </c>
      <c r="U159" s="68" t="s">
        <v>135</v>
      </c>
      <c r="V159" s="68" t="s">
        <v>136</v>
      </c>
      <c r="W159" s="68" t="s">
        <v>137</v>
      </c>
      <c r="X159" s="68" t="s">
        <v>173</v>
      </c>
      <c r="Y159" s="68">
        <v>45008.133510879627</v>
      </c>
      <c r="Z159" s="68">
        <v>45008.133499189818</v>
      </c>
      <c r="AA159" s="68" t="s">
        <v>139</v>
      </c>
      <c r="AB159" s="68" t="s">
        <v>140</v>
      </c>
      <c r="AC159" s="68">
        <v>0</v>
      </c>
      <c r="AD159" s="68" t="s">
        <v>143</v>
      </c>
      <c r="AE159" s="68">
        <v>0</v>
      </c>
      <c r="AG159" s="68">
        <v>10023</v>
      </c>
      <c r="AH159" s="68" t="s">
        <v>141</v>
      </c>
      <c r="AK159" s="68" t="s">
        <v>142</v>
      </c>
      <c r="AL159" s="68" t="s">
        <v>143</v>
      </c>
      <c r="AM159" s="68">
        <v>100</v>
      </c>
      <c r="AN159" s="68" t="s">
        <v>143</v>
      </c>
      <c r="AO159" s="68" t="s">
        <v>195</v>
      </c>
      <c r="AP159" s="68" t="s">
        <v>196</v>
      </c>
      <c r="AQ159" s="68" t="s">
        <v>197</v>
      </c>
      <c r="AR159" s="68" t="s">
        <v>178</v>
      </c>
      <c r="AS159" s="68" t="s">
        <v>179</v>
      </c>
      <c r="AT159" s="68" t="s">
        <v>180</v>
      </c>
      <c r="AU159" s="68" t="s">
        <v>198</v>
      </c>
      <c r="AV159" s="68" t="s">
        <v>1489</v>
      </c>
      <c r="AW159" s="68" t="s">
        <v>632</v>
      </c>
      <c r="AX159" s="68" t="s">
        <v>1490</v>
      </c>
      <c r="AY159" s="68" t="s">
        <v>148</v>
      </c>
      <c r="AZ159" s="68" t="s">
        <v>139</v>
      </c>
      <c r="BA159" s="68" t="s">
        <v>149</v>
      </c>
      <c r="BB159" s="68" t="s">
        <v>634</v>
      </c>
      <c r="BC159" s="68" t="s">
        <v>156</v>
      </c>
      <c r="BD159" s="68" t="s">
        <v>157</v>
      </c>
      <c r="BE159" s="68" t="s">
        <v>484</v>
      </c>
      <c r="BF159" s="68">
        <v>45008.239305555559</v>
      </c>
      <c r="BG159" s="68">
        <v>0</v>
      </c>
      <c r="BH159" s="68" t="s">
        <v>143</v>
      </c>
      <c r="BI159" s="68" t="s">
        <v>143</v>
      </c>
      <c r="BJ159" s="68" t="s">
        <v>143</v>
      </c>
      <c r="BK159" s="68" t="s">
        <v>136</v>
      </c>
      <c r="BL159" s="68" t="s">
        <v>143</v>
      </c>
      <c r="BM159" s="68" t="s">
        <v>200</v>
      </c>
      <c r="BN159" s="68" t="s">
        <v>143</v>
      </c>
      <c r="BO159" s="68" t="s">
        <v>143</v>
      </c>
      <c r="BP159" s="68" t="s">
        <v>143</v>
      </c>
      <c r="BQ159" s="68" t="s">
        <v>1491</v>
      </c>
      <c r="BR159" s="68">
        <v>250</v>
      </c>
      <c r="BS159" s="68" t="s">
        <v>162</v>
      </c>
      <c r="BT159" s="68">
        <v>100</v>
      </c>
      <c r="BU159" s="68">
        <v>100</v>
      </c>
      <c r="BV159" s="68" t="s">
        <v>135</v>
      </c>
      <c r="BW159" s="68" t="s">
        <v>135</v>
      </c>
      <c r="BX159" s="68" t="s">
        <v>135</v>
      </c>
      <c r="BY159" s="68" t="s">
        <v>148</v>
      </c>
      <c r="BZ159" s="68" t="s">
        <v>1492</v>
      </c>
      <c r="CA159" s="68" t="s">
        <v>174</v>
      </c>
      <c r="CB159" s="68" t="s">
        <v>143</v>
      </c>
      <c r="CC159" s="68" t="s">
        <v>143</v>
      </c>
      <c r="CD159" s="68" t="s">
        <v>143</v>
      </c>
      <c r="CE159" s="68" t="s">
        <v>143</v>
      </c>
      <c r="CF159" s="68">
        <v>1</v>
      </c>
      <c r="CJ159" s="68">
        <v>0</v>
      </c>
      <c r="CK159" s="68" t="s">
        <v>143</v>
      </c>
      <c r="CM159" s="68" t="s">
        <v>143</v>
      </c>
      <c r="CN159" s="68" t="s">
        <v>143</v>
      </c>
    </row>
    <row r="160" spans="1:94" s="68" customFormat="1" ht="12.75" x14ac:dyDescent="0.2">
      <c r="A160" s="67">
        <v>44986</v>
      </c>
      <c r="B160" s="68" t="s">
        <v>19</v>
      </c>
      <c r="C160" s="68">
        <v>55694</v>
      </c>
      <c r="D160" s="68" t="s">
        <v>1484</v>
      </c>
      <c r="E160" s="68" t="s">
        <v>125</v>
      </c>
      <c r="F160" s="69">
        <v>45012</v>
      </c>
      <c r="G160" s="68" t="s">
        <v>126</v>
      </c>
      <c r="H160" s="68" t="s">
        <v>166</v>
      </c>
      <c r="I160" s="70">
        <v>150</v>
      </c>
      <c r="J160" s="70">
        <v>150</v>
      </c>
      <c r="K160" s="71">
        <f t="shared" si="2"/>
        <v>3.6715317481144131E-4</v>
      </c>
      <c r="L160" s="68" t="s">
        <v>908</v>
      </c>
      <c r="M160" s="68" t="s">
        <v>129</v>
      </c>
      <c r="N160" s="68" t="s">
        <v>1485</v>
      </c>
      <c r="O160" s="68" t="s">
        <v>191</v>
      </c>
      <c r="P160" s="68" t="s">
        <v>1486</v>
      </c>
      <c r="Q160" s="68" t="s">
        <v>170</v>
      </c>
      <c r="R160" s="68" t="s">
        <v>1493</v>
      </c>
      <c r="S160" s="68" t="s">
        <v>1494</v>
      </c>
      <c r="T160" s="68" t="s">
        <v>135</v>
      </c>
      <c r="U160" s="68" t="s">
        <v>135</v>
      </c>
      <c r="V160" s="68" t="s">
        <v>136</v>
      </c>
      <c r="W160" s="68" t="s">
        <v>137</v>
      </c>
      <c r="X160" s="68" t="s">
        <v>173</v>
      </c>
      <c r="Y160" s="68">
        <v>45008.136237268518</v>
      </c>
      <c r="Z160" s="68">
        <v>45008.136078703705</v>
      </c>
      <c r="AA160" s="68" t="s">
        <v>139</v>
      </c>
      <c r="AB160" s="68" t="s">
        <v>140</v>
      </c>
      <c r="AC160" s="68">
        <v>0</v>
      </c>
      <c r="AD160" s="68" t="s">
        <v>143</v>
      </c>
      <c r="AE160" s="68">
        <v>0</v>
      </c>
      <c r="AG160" s="68">
        <v>10023</v>
      </c>
      <c r="AH160" s="68" t="s">
        <v>141</v>
      </c>
      <c r="AK160" s="68" t="s">
        <v>142</v>
      </c>
      <c r="AL160" s="68" t="s">
        <v>143</v>
      </c>
      <c r="AM160" s="68">
        <v>150</v>
      </c>
      <c r="AN160" s="68" t="s">
        <v>143</v>
      </c>
      <c r="AO160" s="68" t="s">
        <v>195</v>
      </c>
      <c r="AP160" s="68" t="s">
        <v>196</v>
      </c>
      <c r="AQ160" s="68" t="s">
        <v>197</v>
      </c>
      <c r="AR160" s="68" t="s">
        <v>178</v>
      </c>
      <c r="AS160" s="68" t="s">
        <v>179</v>
      </c>
      <c r="AT160" s="68" t="s">
        <v>180</v>
      </c>
      <c r="AU160" s="68" t="s">
        <v>198</v>
      </c>
      <c r="AV160" s="68" t="s">
        <v>1489</v>
      </c>
      <c r="AW160" s="68" t="s">
        <v>632</v>
      </c>
      <c r="AX160" s="68" t="s">
        <v>1490</v>
      </c>
      <c r="AY160" s="68" t="s">
        <v>148</v>
      </c>
      <c r="AZ160" s="68" t="s">
        <v>139</v>
      </c>
      <c r="BA160" s="68" t="s">
        <v>149</v>
      </c>
      <c r="BB160" s="68" t="s">
        <v>634</v>
      </c>
      <c r="BC160" s="68" t="s">
        <v>156</v>
      </c>
      <c r="BD160" s="68" t="s">
        <v>157</v>
      </c>
      <c r="BE160" s="68" t="s">
        <v>484</v>
      </c>
      <c r="BF160" s="68">
        <v>45008.237905092596</v>
      </c>
      <c r="BG160" s="68">
        <v>0</v>
      </c>
      <c r="BH160" s="68" t="s">
        <v>143</v>
      </c>
      <c r="BI160" s="68" t="s">
        <v>143</v>
      </c>
      <c r="BJ160" s="68" t="s">
        <v>143</v>
      </c>
      <c r="BK160" s="68" t="s">
        <v>136</v>
      </c>
      <c r="BL160" s="68" t="s">
        <v>143</v>
      </c>
      <c r="BM160" s="68" t="s">
        <v>200</v>
      </c>
      <c r="BN160" s="68" t="s">
        <v>143</v>
      </c>
      <c r="BO160" s="68" t="s">
        <v>143</v>
      </c>
      <c r="BP160" s="68" t="s">
        <v>143</v>
      </c>
      <c r="BQ160" s="68" t="s">
        <v>1495</v>
      </c>
      <c r="BR160" s="68">
        <v>250</v>
      </c>
      <c r="BS160" s="68" t="s">
        <v>162</v>
      </c>
      <c r="BT160" s="68">
        <v>150</v>
      </c>
      <c r="BU160" s="68">
        <v>150</v>
      </c>
      <c r="BV160" s="68" t="s">
        <v>135</v>
      </c>
      <c r="BW160" s="68" t="s">
        <v>135</v>
      </c>
      <c r="BX160" s="68" t="s">
        <v>135</v>
      </c>
      <c r="BY160" s="68" t="s">
        <v>148</v>
      </c>
      <c r="BZ160" s="68" t="s">
        <v>1492</v>
      </c>
      <c r="CA160" s="68" t="s">
        <v>174</v>
      </c>
      <c r="CB160" s="68" t="s">
        <v>143</v>
      </c>
      <c r="CC160" s="68" t="s">
        <v>143</v>
      </c>
      <c r="CD160" s="68" t="s">
        <v>143</v>
      </c>
      <c r="CE160" s="68" t="s">
        <v>143</v>
      </c>
      <c r="CF160" s="68">
        <v>1</v>
      </c>
      <c r="CJ160" s="68">
        <v>0</v>
      </c>
      <c r="CK160" s="68" t="s">
        <v>143</v>
      </c>
      <c r="CM160" s="68" t="s">
        <v>143</v>
      </c>
      <c r="CN160" s="68" t="s">
        <v>143</v>
      </c>
    </row>
    <row r="161" spans="1:94" s="68" customFormat="1" ht="12.75" x14ac:dyDescent="0.2">
      <c r="A161" s="67">
        <v>44986</v>
      </c>
      <c r="B161" s="68" t="s">
        <v>7</v>
      </c>
      <c r="C161" s="68">
        <v>55872</v>
      </c>
      <c r="D161" s="68" t="s">
        <v>1468</v>
      </c>
      <c r="E161" s="68" t="s">
        <v>164</v>
      </c>
      <c r="F161" s="69">
        <v>45009</v>
      </c>
      <c r="G161" s="68" t="s">
        <v>165</v>
      </c>
      <c r="H161" s="68" t="s">
        <v>166</v>
      </c>
      <c r="I161" s="70">
        <v>103</v>
      </c>
      <c r="J161" s="70">
        <v>103</v>
      </c>
      <c r="K161" s="71">
        <f t="shared" si="2"/>
        <v>2.521118467038564E-4</v>
      </c>
      <c r="L161" s="68" t="s">
        <v>167</v>
      </c>
      <c r="M161" s="68" t="s">
        <v>129</v>
      </c>
      <c r="N161" s="68" t="s">
        <v>1056</v>
      </c>
      <c r="O161" s="68" t="s">
        <v>1342</v>
      </c>
      <c r="P161" s="68" t="s">
        <v>1496</v>
      </c>
      <c r="Q161" s="68" t="s">
        <v>170</v>
      </c>
      <c r="R161" s="68" t="s">
        <v>1497</v>
      </c>
      <c r="S161" s="68" t="s">
        <v>1498</v>
      </c>
      <c r="T161" s="68" t="s">
        <v>135</v>
      </c>
      <c r="U161" s="68" t="s">
        <v>135</v>
      </c>
      <c r="V161" s="68" t="s">
        <v>136</v>
      </c>
      <c r="W161" s="68" t="s">
        <v>137</v>
      </c>
      <c r="X161" s="68" t="s">
        <v>225</v>
      </c>
      <c r="Y161" s="68">
        <v>45009.496239351851</v>
      </c>
      <c r="Z161" s="68">
        <v>45016.479961458332</v>
      </c>
      <c r="AA161" s="68" t="s">
        <v>139</v>
      </c>
      <c r="AB161" s="68" t="s">
        <v>140</v>
      </c>
      <c r="AC161" s="68">
        <v>0</v>
      </c>
      <c r="AD161" s="68" t="s">
        <v>143</v>
      </c>
      <c r="AE161" s="68">
        <v>0</v>
      </c>
      <c r="AF161" s="68">
        <v>45013</v>
      </c>
      <c r="AG161" s="68">
        <v>10012</v>
      </c>
      <c r="AH161" s="68" t="s">
        <v>141</v>
      </c>
      <c r="AJ161" s="68">
        <v>8383</v>
      </c>
      <c r="AK161" s="68" t="s">
        <v>142</v>
      </c>
      <c r="AL161" s="68" t="s">
        <v>143</v>
      </c>
      <c r="AM161" s="68">
        <v>103</v>
      </c>
      <c r="AN161" s="68" t="s">
        <v>174</v>
      </c>
      <c r="AO161" s="68" t="s">
        <v>1346</v>
      </c>
      <c r="AP161" s="68" t="s">
        <v>1347</v>
      </c>
      <c r="AQ161" s="68" t="s">
        <v>1348</v>
      </c>
      <c r="AR161" s="68" t="s">
        <v>250</v>
      </c>
      <c r="AS161" s="68" t="s">
        <v>179</v>
      </c>
      <c r="AT161" s="68" t="s">
        <v>1349</v>
      </c>
      <c r="AU161" s="68" t="s">
        <v>1350</v>
      </c>
      <c r="AV161" s="68" t="s">
        <v>290</v>
      </c>
      <c r="AW161" s="68" t="s">
        <v>146</v>
      </c>
      <c r="AX161" s="68" t="s">
        <v>1060</v>
      </c>
      <c r="AY161" s="68" t="s">
        <v>148</v>
      </c>
      <c r="AZ161" s="68" t="s">
        <v>139</v>
      </c>
      <c r="BA161" s="68" t="s">
        <v>149</v>
      </c>
      <c r="BB161" s="68" t="s">
        <v>150</v>
      </c>
      <c r="BC161" s="68" t="s">
        <v>156</v>
      </c>
      <c r="BD161" s="68" t="s">
        <v>157</v>
      </c>
      <c r="BE161" s="68" t="s">
        <v>484</v>
      </c>
      <c r="BF161" s="68">
        <v>45009.187013888892</v>
      </c>
      <c r="BG161" s="68">
        <v>0</v>
      </c>
      <c r="BH161" s="68" t="s">
        <v>143</v>
      </c>
      <c r="BI161" s="68" t="s">
        <v>1499</v>
      </c>
      <c r="BJ161" s="68" t="s">
        <v>143</v>
      </c>
      <c r="BK161" s="68" t="s">
        <v>183</v>
      </c>
      <c r="BL161" s="68" t="s">
        <v>143</v>
      </c>
      <c r="BM161" s="68" t="s">
        <v>160</v>
      </c>
      <c r="BN161" s="68" t="s">
        <v>160</v>
      </c>
      <c r="BO161" s="68" t="s">
        <v>143</v>
      </c>
      <c r="BP161" s="68" t="s">
        <v>143</v>
      </c>
      <c r="BQ161" s="68" t="s">
        <v>1164</v>
      </c>
      <c r="BR161" s="68">
        <v>250</v>
      </c>
      <c r="BS161" s="68" t="s">
        <v>162</v>
      </c>
      <c r="BT161" s="68">
        <v>103</v>
      </c>
      <c r="BU161" s="68">
        <v>103</v>
      </c>
      <c r="BV161" s="68" t="s">
        <v>135</v>
      </c>
      <c r="BW161" s="68" t="s">
        <v>135</v>
      </c>
      <c r="BX161" s="68" t="s">
        <v>135</v>
      </c>
      <c r="BY161" s="68" t="s">
        <v>148</v>
      </c>
      <c r="BZ161" s="68" t="s">
        <v>143</v>
      </c>
      <c r="CA161" s="68" t="s">
        <v>174</v>
      </c>
      <c r="CB161" s="68" t="s">
        <v>143</v>
      </c>
      <c r="CC161" s="68" t="s">
        <v>143</v>
      </c>
      <c r="CD161" s="68" t="s">
        <v>143</v>
      </c>
      <c r="CE161" s="68" t="s">
        <v>143</v>
      </c>
      <c r="CF161" s="68">
        <v>1</v>
      </c>
      <c r="CG161" s="68">
        <v>1</v>
      </c>
      <c r="CJ161" s="68">
        <v>0</v>
      </c>
      <c r="CK161" s="68" t="s">
        <v>143</v>
      </c>
      <c r="CM161" s="68" t="s">
        <v>143</v>
      </c>
      <c r="CN161" s="68" t="s">
        <v>143</v>
      </c>
    </row>
    <row r="162" spans="1:94" s="68" customFormat="1" ht="12.75" x14ac:dyDescent="0.2">
      <c r="A162" s="67">
        <v>44986</v>
      </c>
      <c r="B162" s="68" t="s">
        <v>14</v>
      </c>
      <c r="C162" s="68">
        <v>55892</v>
      </c>
      <c r="D162" s="68" t="s">
        <v>1317</v>
      </c>
      <c r="E162" s="68" t="s">
        <v>279</v>
      </c>
      <c r="F162" s="69">
        <v>45009</v>
      </c>
      <c r="G162" s="68" t="s">
        <v>165</v>
      </c>
      <c r="H162" s="68" t="s">
        <v>127</v>
      </c>
      <c r="I162" s="70">
        <v>272.08999999999997</v>
      </c>
      <c r="J162" s="70">
        <v>272.08999999999997</v>
      </c>
      <c r="K162" s="71">
        <f t="shared" si="2"/>
        <v>6.6599138222963369E-4</v>
      </c>
      <c r="L162" s="68" t="s">
        <v>316</v>
      </c>
      <c r="M162" s="68" t="s">
        <v>129</v>
      </c>
      <c r="N162" s="68" t="s">
        <v>1500</v>
      </c>
      <c r="O162" s="68" t="s">
        <v>1056</v>
      </c>
      <c r="P162" s="68" t="s">
        <v>1501</v>
      </c>
      <c r="Q162" s="68" t="s">
        <v>132</v>
      </c>
      <c r="R162" s="68" t="s">
        <v>1502</v>
      </c>
      <c r="S162" s="68" t="s">
        <v>1503</v>
      </c>
      <c r="T162" s="68" t="s">
        <v>135</v>
      </c>
      <c r="U162" s="68" t="s">
        <v>135</v>
      </c>
      <c r="V162" s="68" t="s">
        <v>136</v>
      </c>
      <c r="W162" s="68" t="s">
        <v>137</v>
      </c>
      <c r="X162" s="68" t="s">
        <v>138</v>
      </c>
      <c r="Y162" s="68">
        <v>45009.059980324077</v>
      </c>
      <c r="Z162" s="68">
        <v>45009.059899652777</v>
      </c>
      <c r="AA162" s="68" t="s">
        <v>139</v>
      </c>
      <c r="AB162" s="68" t="s">
        <v>140</v>
      </c>
      <c r="AC162" s="68">
        <v>0</v>
      </c>
      <c r="AD162" s="68" t="s">
        <v>143</v>
      </c>
      <c r="AE162" s="68">
        <v>0</v>
      </c>
      <c r="AG162" s="68">
        <v>10012</v>
      </c>
      <c r="AH162" s="68" t="s">
        <v>141</v>
      </c>
      <c r="AK162" s="68" t="s">
        <v>142</v>
      </c>
      <c r="AL162" s="68" t="s">
        <v>143</v>
      </c>
      <c r="AM162" s="68">
        <v>1417</v>
      </c>
      <c r="AN162" s="68" t="s">
        <v>143</v>
      </c>
      <c r="AO162" s="68" t="s">
        <v>290</v>
      </c>
      <c r="AP162" s="68" t="s">
        <v>146</v>
      </c>
      <c r="AQ162" s="68" t="s">
        <v>1060</v>
      </c>
      <c r="AR162" s="68" t="s">
        <v>148</v>
      </c>
      <c r="AS162" s="68" t="s">
        <v>139</v>
      </c>
      <c r="AT162" s="68" t="s">
        <v>149</v>
      </c>
      <c r="AU162" s="68" t="s">
        <v>150</v>
      </c>
      <c r="AV162" s="68" t="s">
        <v>1504</v>
      </c>
      <c r="AW162" s="68" t="s">
        <v>1504</v>
      </c>
      <c r="AX162" s="68" t="s">
        <v>309</v>
      </c>
      <c r="AY162" s="68" t="s">
        <v>148</v>
      </c>
      <c r="AZ162" s="68" t="s">
        <v>139</v>
      </c>
      <c r="BA162" s="68" t="s">
        <v>875</v>
      </c>
      <c r="BB162" s="68" t="s">
        <v>311</v>
      </c>
      <c r="BC162" s="68" t="s">
        <v>156</v>
      </c>
      <c r="BD162" s="68" t="s">
        <v>157</v>
      </c>
      <c r="BE162" s="68" t="s">
        <v>303</v>
      </c>
      <c r="BF162" s="68">
        <v>45009.254351851851</v>
      </c>
      <c r="BG162" s="68">
        <v>0</v>
      </c>
      <c r="BH162" s="68" t="s">
        <v>143</v>
      </c>
      <c r="BI162" s="68" t="s">
        <v>143</v>
      </c>
      <c r="BJ162" s="68" t="s">
        <v>143</v>
      </c>
      <c r="BK162" s="68" t="s">
        <v>136</v>
      </c>
      <c r="BL162" s="68" t="s">
        <v>143</v>
      </c>
      <c r="BM162" s="68" t="s">
        <v>160</v>
      </c>
      <c r="BN162" s="68" t="s">
        <v>143</v>
      </c>
      <c r="BO162" s="68" t="s">
        <v>143</v>
      </c>
      <c r="BP162" s="68" t="s">
        <v>143</v>
      </c>
      <c r="BQ162" s="68" t="s">
        <v>1505</v>
      </c>
      <c r="BR162" s="68">
        <v>500</v>
      </c>
      <c r="BS162" s="68" t="s">
        <v>241</v>
      </c>
      <c r="BT162" s="68">
        <v>27209</v>
      </c>
      <c r="BU162" s="68">
        <v>27209</v>
      </c>
      <c r="BV162" s="68" t="s">
        <v>135</v>
      </c>
      <c r="BW162" s="68" t="s">
        <v>135</v>
      </c>
      <c r="BX162" s="68" t="s">
        <v>135</v>
      </c>
      <c r="BY162" s="68" t="s">
        <v>148</v>
      </c>
      <c r="BZ162" s="68" t="s">
        <v>1506</v>
      </c>
      <c r="CA162" s="68" t="s">
        <v>144</v>
      </c>
      <c r="CB162" s="68" t="s">
        <v>143</v>
      </c>
      <c r="CC162" s="68" t="s">
        <v>143</v>
      </c>
      <c r="CD162" s="68" t="s">
        <v>143</v>
      </c>
      <c r="CE162" s="68" t="s">
        <v>1507</v>
      </c>
      <c r="CF162" s="68">
        <v>19201966</v>
      </c>
      <c r="CJ162" s="68">
        <v>0</v>
      </c>
      <c r="CK162" s="68" t="s">
        <v>143</v>
      </c>
      <c r="CM162" s="68" t="s">
        <v>143</v>
      </c>
      <c r="CN162" s="68" t="s">
        <v>143</v>
      </c>
    </row>
    <row r="163" spans="1:94" s="68" customFormat="1" ht="12.75" x14ac:dyDescent="0.2">
      <c r="A163" s="67">
        <v>44986</v>
      </c>
      <c r="B163" s="68" t="s">
        <v>14</v>
      </c>
      <c r="C163" s="68">
        <v>55935</v>
      </c>
      <c r="D163" s="68" t="s">
        <v>315</v>
      </c>
      <c r="E163" s="68" t="s">
        <v>373</v>
      </c>
      <c r="F163" s="69">
        <v>45009</v>
      </c>
      <c r="G163" s="68" t="s">
        <v>165</v>
      </c>
      <c r="H163" s="68" t="s">
        <v>166</v>
      </c>
      <c r="I163" s="70">
        <v>55</v>
      </c>
      <c r="J163" s="70">
        <v>55</v>
      </c>
      <c r="K163" s="71">
        <f t="shared" si="2"/>
        <v>1.3462283076419516E-4</v>
      </c>
      <c r="L163" s="68" t="s">
        <v>316</v>
      </c>
      <c r="M163" s="68" t="s">
        <v>317</v>
      </c>
      <c r="N163" s="68" t="s">
        <v>219</v>
      </c>
      <c r="O163" s="68" t="s">
        <v>1508</v>
      </c>
      <c r="P163" s="68" t="s">
        <v>319</v>
      </c>
      <c r="Q163" s="68" t="s">
        <v>170</v>
      </c>
      <c r="R163" s="68" t="s">
        <v>1509</v>
      </c>
      <c r="S163" s="68" t="s">
        <v>1510</v>
      </c>
      <c r="T163" s="68" t="s">
        <v>135</v>
      </c>
      <c r="U163" s="68" t="s">
        <v>135</v>
      </c>
      <c r="V163" s="68" t="s">
        <v>136</v>
      </c>
      <c r="W163" s="68" t="s">
        <v>137</v>
      </c>
      <c r="X163" s="68" t="s">
        <v>322</v>
      </c>
      <c r="Y163" s="68">
        <v>45009.141352777777</v>
      </c>
      <c r="Z163" s="68">
        <v>45009.141297800925</v>
      </c>
      <c r="AA163" s="68" t="s">
        <v>139</v>
      </c>
      <c r="AB163" s="68" t="s">
        <v>323</v>
      </c>
      <c r="AC163" s="68">
        <v>0</v>
      </c>
      <c r="AD163" s="68" t="s">
        <v>143</v>
      </c>
      <c r="AE163" s="68">
        <v>55</v>
      </c>
      <c r="AG163" s="68">
        <v>10012</v>
      </c>
      <c r="AH163" s="68" t="s">
        <v>141</v>
      </c>
      <c r="AJ163" s="68">
        <v>55</v>
      </c>
      <c r="AK163" s="68" t="s">
        <v>207</v>
      </c>
      <c r="AL163" s="68" t="s">
        <v>143</v>
      </c>
      <c r="AM163" s="68">
        <v>55</v>
      </c>
      <c r="AN163" s="68" t="s">
        <v>174</v>
      </c>
      <c r="AO163" s="68" t="s">
        <v>1511</v>
      </c>
      <c r="AP163" s="68" t="s">
        <v>1512</v>
      </c>
      <c r="AQ163" s="68" t="s">
        <v>1513</v>
      </c>
      <c r="AR163" s="68" t="s">
        <v>1514</v>
      </c>
      <c r="AS163" s="68" t="s">
        <v>139</v>
      </c>
      <c r="AT163" s="68" t="s">
        <v>1515</v>
      </c>
      <c r="AU163" s="68" t="s">
        <v>1516</v>
      </c>
      <c r="AV163" s="68" t="s">
        <v>234</v>
      </c>
      <c r="AW163" s="68" t="s">
        <v>165</v>
      </c>
      <c r="AX163" s="68" t="s">
        <v>235</v>
      </c>
      <c r="AY163" s="68" t="s">
        <v>148</v>
      </c>
      <c r="AZ163" s="68" t="s">
        <v>139</v>
      </c>
      <c r="BA163" s="68" t="s">
        <v>236</v>
      </c>
      <c r="BB163" s="68" t="s">
        <v>150</v>
      </c>
      <c r="BC163" s="68" t="s">
        <v>156</v>
      </c>
      <c r="BD163" s="68" t="s">
        <v>157</v>
      </c>
      <c r="BE163" s="68" t="s">
        <v>484</v>
      </c>
      <c r="BF163" s="68">
        <v>45009.197928240741</v>
      </c>
      <c r="BG163" s="68">
        <v>0</v>
      </c>
      <c r="BH163" s="68" t="s">
        <v>143</v>
      </c>
      <c r="BI163" s="68" t="s">
        <v>1517</v>
      </c>
      <c r="BJ163" s="68" t="s">
        <v>143</v>
      </c>
      <c r="BK163" s="68" t="s">
        <v>136</v>
      </c>
      <c r="BL163" s="68" t="s">
        <v>143</v>
      </c>
      <c r="BM163" s="68" t="s">
        <v>160</v>
      </c>
      <c r="BN163" s="68" t="s">
        <v>160</v>
      </c>
      <c r="BO163" s="68" t="s">
        <v>143</v>
      </c>
      <c r="BP163" s="68" t="s">
        <v>143</v>
      </c>
      <c r="BQ163" s="68" t="s">
        <v>1518</v>
      </c>
      <c r="BR163" s="68">
        <v>250</v>
      </c>
      <c r="BS163" s="68" t="s">
        <v>162</v>
      </c>
      <c r="BT163" s="68">
        <v>55</v>
      </c>
      <c r="BU163" s="68">
        <v>55</v>
      </c>
      <c r="BV163" s="68" t="s">
        <v>135</v>
      </c>
      <c r="BW163" s="68" t="s">
        <v>135</v>
      </c>
      <c r="BX163" s="68" t="s">
        <v>135</v>
      </c>
      <c r="BY163" s="68" t="s">
        <v>148</v>
      </c>
      <c r="BZ163" s="68" t="s">
        <v>1458</v>
      </c>
      <c r="CA163" s="68" t="s">
        <v>174</v>
      </c>
      <c r="CB163" s="68" t="s">
        <v>143</v>
      </c>
      <c r="CC163" s="68" t="s">
        <v>143</v>
      </c>
      <c r="CD163" s="68" t="s">
        <v>143</v>
      </c>
      <c r="CE163" s="68" t="s">
        <v>1519</v>
      </c>
      <c r="CF163" s="68">
        <v>1</v>
      </c>
      <c r="CG163" s="68">
        <v>1</v>
      </c>
      <c r="CJ163" s="68">
        <v>0</v>
      </c>
      <c r="CK163" s="68" t="s">
        <v>143</v>
      </c>
      <c r="CM163" s="68" t="s">
        <v>143</v>
      </c>
      <c r="CN163" s="68" t="s">
        <v>143</v>
      </c>
    </row>
    <row r="164" spans="1:94" s="68" customFormat="1" ht="12.75" x14ac:dyDescent="0.2">
      <c r="A164" s="67">
        <v>44986</v>
      </c>
      <c r="B164" s="68" t="s">
        <v>14</v>
      </c>
      <c r="C164" s="68">
        <v>55990</v>
      </c>
      <c r="D164" s="68" t="s">
        <v>315</v>
      </c>
      <c r="E164" s="68" t="s">
        <v>373</v>
      </c>
      <c r="F164" s="69">
        <v>45009</v>
      </c>
      <c r="G164" s="68" t="s">
        <v>165</v>
      </c>
      <c r="H164" s="68" t="s">
        <v>166</v>
      </c>
      <c r="I164" s="70">
        <v>32</v>
      </c>
      <c r="J164" s="70">
        <v>32</v>
      </c>
      <c r="K164" s="71">
        <f t="shared" si="2"/>
        <v>7.8326010626440817E-5</v>
      </c>
      <c r="L164" s="68" t="s">
        <v>316</v>
      </c>
      <c r="M164" s="68" t="s">
        <v>317</v>
      </c>
      <c r="N164" s="68" t="s">
        <v>219</v>
      </c>
      <c r="O164" s="68" t="s">
        <v>1520</v>
      </c>
      <c r="P164" s="68" t="s">
        <v>319</v>
      </c>
      <c r="Q164" s="68" t="s">
        <v>170</v>
      </c>
      <c r="R164" s="68" t="s">
        <v>1521</v>
      </c>
      <c r="S164" s="68" t="s">
        <v>1522</v>
      </c>
      <c r="T164" s="68" t="s">
        <v>135</v>
      </c>
      <c r="U164" s="68" t="s">
        <v>135</v>
      </c>
      <c r="V164" s="68" t="s">
        <v>136</v>
      </c>
      <c r="W164" s="68" t="s">
        <v>137</v>
      </c>
      <c r="X164" s="68" t="s">
        <v>322</v>
      </c>
      <c r="Y164" s="68">
        <v>45009.249278009258</v>
      </c>
      <c r="Z164" s="68">
        <v>45009.249208217596</v>
      </c>
      <c r="AA164" s="68" t="s">
        <v>139</v>
      </c>
      <c r="AB164" s="68" t="s">
        <v>323</v>
      </c>
      <c r="AC164" s="68">
        <v>0</v>
      </c>
      <c r="AD164" s="68" t="s">
        <v>143</v>
      </c>
      <c r="AE164" s="68">
        <v>32</v>
      </c>
      <c r="AG164" s="68">
        <v>10012</v>
      </c>
      <c r="AH164" s="68" t="s">
        <v>141</v>
      </c>
      <c r="AJ164" s="68">
        <v>32</v>
      </c>
      <c r="AK164" s="68" t="s">
        <v>207</v>
      </c>
      <c r="AL164" s="68" t="s">
        <v>143</v>
      </c>
      <c r="AM164" s="68">
        <v>32</v>
      </c>
      <c r="AN164" s="68" t="s">
        <v>174</v>
      </c>
      <c r="AO164" s="68" t="s">
        <v>602</v>
      </c>
      <c r="AP164" s="68" t="s">
        <v>603</v>
      </c>
      <c r="AQ164" s="68" t="s">
        <v>1523</v>
      </c>
      <c r="AR164" s="68" t="s">
        <v>178</v>
      </c>
      <c r="AS164" s="68" t="s">
        <v>179</v>
      </c>
      <c r="AT164" s="68" t="s">
        <v>211</v>
      </c>
      <c r="AU164" s="68" t="s">
        <v>605</v>
      </c>
      <c r="AV164" s="68" t="s">
        <v>234</v>
      </c>
      <c r="AW164" s="68" t="s">
        <v>165</v>
      </c>
      <c r="AX164" s="68" t="s">
        <v>235</v>
      </c>
      <c r="AY164" s="68" t="s">
        <v>148</v>
      </c>
      <c r="AZ164" s="68" t="s">
        <v>139</v>
      </c>
      <c r="BA164" s="68" t="s">
        <v>236</v>
      </c>
      <c r="BB164" s="68" t="s">
        <v>150</v>
      </c>
      <c r="BC164" s="68" t="s">
        <v>156</v>
      </c>
      <c r="BD164" s="68" t="s">
        <v>157</v>
      </c>
      <c r="BE164" s="68" t="s">
        <v>484</v>
      </c>
      <c r="BF164" s="68">
        <v>45009.252314814818</v>
      </c>
      <c r="BG164" s="68">
        <v>0</v>
      </c>
      <c r="BH164" s="68" t="s">
        <v>170</v>
      </c>
      <c r="BI164" s="68" t="s">
        <v>1524</v>
      </c>
      <c r="BJ164" s="68" t="s">
        <v>143</v>
      </c>
      <c r="BK164" s="68" t="s">
        <v>136</v>
      </c>
      <c r="BL164" s="68" t="s">
        <v>143</v>
      </c>
      <c r="BM164" s="68" t="s">
        <v>160</v>
      </c>
      <c r="BN164" s="68" t="s">
        <v>160</v>
      </c>
      <c r="BO164" s="68" t="s">
        <v>143</v>
      </c>
      <c r="BP164" s="68" t="s">
        <v>143</v>
      </c>
      <c r="BQ164" s="68" t="s">
        <v>713</v>
      </c>
      <c r="BR164" s="68">
        <v>250</v>
      </c>
      <c r="BS164" s="68" t="s">
        <v>162</v>
      </c>
      <c r="BT164" s="68">
        <v>32</v>
      </c>
      <c r="BU164" s="68">
        <v>32</v>
      </c>
      <c r="BV164" s="68" t="s">
        <v>135</v>
      </c>
      <c r="BW164" s="68" t="s">
        <v>135</v>
      </c>
      <c r="BX164" s="68" t="s">
        <v>135</v>
      </c>
      <c r="BY164" s="68" t="s">
        <v>148</v>
      </c>
      <c r="BZ164" s="68" t="s">
        <v>1458</v>
      </c>
      <c r="CA164" s="68" t="s">
        <v>174</v>
      </c>
      <c r="CB164" s="68" t="s">
        <v>143</v>
      </c>
      <c r="CC164" s="68" t="s">
        <v>143</v>
      </c>
      <c r="CD164" s="68" t="s">
        <v>143</v>
      </c>
      <c r="CE164" s="68" t="s">
        <v>1525</v>
      </c>
      <c r="CF164" s="68">
        <v>1</v>
      </c>
      <c r="CG164" s="68">
        <v>1</v>
      </c>
      <c r="CJ164" s="68">
        <v>0</v>
      </c>
      <c r="CK164" s="68" t="s">
        <v>143</v>
      </c>
      <c r="CM164" s="68" t="s">
        <v>143</v>
      </c>
      <c r="CN164" s="68" t="s">
        <v>143</v>
      </c>
      <c r="CO164" s="68">
        <v>537330958</v>
      </c>
    </row>
    <row r="165" spans="1:94" s="68" customFormat="1" ht="12.75" x14ac:dyDescent="0.2">
      <c r="A165" s="67">
        <v>44986</v>
      </c>
      <c r="B165" s="68" t="s">
        <v>11</v>
      </c>
      <c r="C165" s="68">
        <v>56021</v>
      </c>
      <c r="D165" s="68" t="s">
        <v>256</v>
      </c>
      <c r="E165" s="68" t="s">
        <v>373</v>
      </c>
      <c r="F165" s="69">
        <v>45009</v>
      </c>
      <c r="G165" s="68" t="s">
        <v>165</v>
      </c>
      <c r="H165" s="68" t="s">
        <v>166</v>
      </c>
      <c r="I165" s="70">
        <v>145.93</v>
      </c>
      <c r="J165" s="70">
        <v>145.93</v>
      </c>
      <c r="K165" s="71">
        <f t="shared" si="2"/>
        <v>3.5719108533489088E-4</v>
      </c>
      <c r="L165" s="68" t="s">
        <v>258</v>
      </c>
      <c r="M165" s="68" t="s">
        <v>129</v>
      </c>
      <c r="N165" s="68" t="s">
        <v>960</v>
      </c>
      <c r="O165" s="68" t="s">
        <v>1526</v>
      </c>
      <c r="P165" s="68" t="s">
        <v>256</v>
      </c>
      <c r="Q165" s="68" t="s">
        <v>132</v>
      </c>
      <c r="R165" s="68" t="s">
        <v>1527</v>
      </c>
      <c r="S165" s="68" t="s">
        <v>1528</v>
      </c>
      <c r="T165" s="68" t="s">
        <v>135</v>
      </c>
      <c r="U165" s="68" t="s">
        <v>135</v>
      </c>
      <c r="V165" s="68" t="s">
        <v>136</v>
      </c>
      <c r="W165" s="68" t="s">
        <v>137</v>
      </c>
      <c r="X165" s="68" t="s">
        <v>138</v>
      </c>
      <c r="Y165" s="68">
        <v>45009.282704976853</v>
      </c>
      <c r="Z165" s="68">
        <v>45009.282446296296</v>
      </c>
      <c r="AA165" s="68" t="s">
        <v>139</v>
      </c>
      <c r="AB165" s="68" t="s">
        <v>140</v>
      </c>
      <c r="AC165" s="68">
        <v>0</v>
      </c>
      <c r="AD165" s="68" t="s">
        <v>143</v>
      </c>
      <c r="AE165" s="68">
        <v>0</v>
      </c>
      <c r="AG165" s="68">
        <v>10012</v>
      </c>
      <c r="AH165" s="68" t="s">
        <v>141</v>
      </c>
      <c r="AK165" s="68" t="s">
        <v>142</v>
      </c>
      <c r="AL165" s="68" t="s">
        <v>143</v>
      </c>
      <c r="AM165" s="68">
        <v>760</v>
      </c>
      <c r="AN165" s="68" t="s">
        <v>143</v>
      </c>
      <c r="AO165" s="68" t="s">
        <v>1529</v>
      </c>
      <c r="AP165" s="68" t="s">
        <v>1529</v>
      </c>
      <c r="AQ165" s="68" t="s">
        <v>309</v>
      </c>
      <c r="AR165" s="68" t="s">
        <v>148</v>
      </c>
      <c r="AS165" s="68" t="s">
        <v>139</v>
      </c>
      <c r="AT165" s="68" t="s">
        <v>875</v>
      </c>
      <c r="AU165" s="68" t="s">
        <v>311</v>
      </c>
      <c r="AV165" s="68" t="s">
        <v>145</v>
      </c>
      <c r="AW165" s="68" t="s">
        <v>146</v>
      </c>
      <c r="AX165" s="68" t="s">
        <v>972</v>
      </c>
      <c r="AY165" s="68" t="s">
        <v>148</v>
      </c>
      <c r="AZ165" s="68" t="s">
        <v>139</v>
      </c>
      <c r="BA165" s="68" t="s">
        <v>149</v>
      </c>
      <c r="BB165" s="68" t="s">
        <v>150</v>
      </c>
      <c r="BC165" s="68" t="s">
        <v>156</v>
      </c>
      <c r="BD165" s="68" t="s">
        <v>157</v>
      </c>
      <c r="BE165" s="68" t="s">
        <v>303</v>
      </c>
      <c r="BF165" s="68">
        <v>45012.44971064815</v>
      </c>
      <c r="BG165" s="68">
        <v>0</v>
      </c>
      <c r="BH165" s="68" t="s">
        <v>132</v>
      </c>
      <c r="BI165" s="68" t="s">
        <v>143</v>
      </c>
      <c r="BJ165" s="68" t="s">
        <v>143</v>
      </c>
      <c r="BK165" s="68" t="s">
        <v>136</v>
      </c>
      <c r="BL165" s="68" t="s">
        <v>136</v>
      </c>
      <c r="BM165" s="68" t="s">
        <v>160</v>
      </c>
      <c r="BN165" s="68" t="s">
        <v>160</v>
      </c>
      <c r="BO165" s="68" t="s">
        <v>143</v>
      </c>
      <c r="BP165" s="68" t="s">
        <v>143</v>
      </c>
      <c r="BQ165" s="68" t="s">
        <v>1530</v>
      </c>
      <c r="BR165" s="68">
        <v>500</v>
      </c>
      <c r="BS165" s="68" t="s">
        <v>162</v>
      </c>
      <c r="BT165" s="68">
        <v>14593</v>
      </c>
      <c r="BU165" s="68">
        <v>14593</v>
      </c>
      <c r="BV165" s="68" t="s">
        <v>135</v>
      </c>
      <c r="BW165" s="68" t="s">
        <v>135</v>
      </c>
      <c r="BX165" s="68" t="s">
        <v>135</v>
      </c>
      <c r="BY165" s="68" t="s">
        <v>148</v>
      </c>
      <c r="BZ165" s="68" t="s">
        <v>1531</v>
      </c>
      <c r="CA165" s="68" t="s">
        <v>144</v>
      </c>
      <c r="CB165" s="68" t="s">
        <v>143</v>
      </c>
      <c r="CC165" s="68" t="s">
        <v>143</v>
      </c>
      <c r="CD165" s="68" t="s">
        <v>143</v>
      </c>
      <c r="CE165" s="68" t="s">
        <v>143</v>
      </c>
      <c r="CF165" s="68">
        <v>19201966</v>
      </c>
      <c r="CJ165" s="68">
        <v>0</v>
      </c>
      <c r="CK165" s="68" t="s">
        <v>143</v>
      </c>
      <c r="CM165" s="68" t="s">
        <v>143</v>
      </c>
      <c r="CN165" s="68" t="s">
        <v>143</v>
      </c>
    </row>
    <row r="166" spans="1:94" s="68" customFormat="1" ht="12.75" x14ac:dyDescent="0.2">
      <c r="A166" s="67">
        <v>44986</v>
      </c>
      <c r="B166" s="68" t="s">
        <v>11</v>
      </c>
      <c r="C166" s="68">
        <v>56170</v>
      </c>
      <c r="D166" s="68" t="s">
        <v>256</v>
      </c>
      <c r="E166" s="68" t="s">
        <v>125</v>
      </c>
      <c r="F166" s="69">
        <v>45012</v>
      </c>
      <c r="G166" s="68" t="s">
        <v>257</v>
      </c>
      <c r="H166" s="68" t="s">
        <v>166</v>
      </c>
      <c r="I166" s="70">
        <v>451</v>
      </c>
      <c r="J166" s="70">
        <v>451</v>
      </c>
      <c r="K166" s="71">
        <f t="shared" si="2"/>
        <v>1.1039072122664003E-3</v>
      </c>
      <c r="L166" s="68" t="s">
        <v>258</v>
      </c>
      <c r="M166" s="68" t="s">
        <v>129</v>
      </c>
      <c r="N166" s="68" t="s">
        <v>980</v>
      </c>
      <c r="O166" s="68" t="s">
        <v>981</v>
      </c>
      <c r="P166" s="68" t="s">
        <v>1532</v>
      </c>
      <c r="Q166" s="68" t="s">
        <v>170</v>
      </c>
      <c r="R166" s="68" t="s">
        <v>1533</v>
      </c>
      <c r="S166" s="68" t="s">
        <v>1534</v>
      </c>
      <c r="T166" s="68" t="s">
        <v>135</v>
      </c>
      <c r="U166" s="68" t="s">
        <v>135</v>
      </c>
      <c r="V166" s="68" t="s">
        <v>136</v>
      </c>
      <c r="W166" s="68" t="s">
        <v>137</v>
      </c>
      <c r="X166" s="68" t="s">
        <v>264</v>
      </c>
      <c r="Y166" s="68">
        <v>45012.501423495371</v>
      </c>
      <c r="Z166" s="68">
        <v>45012.496789814817</v>
      </c>
      <c r="AA166" s="68" t="s">
        <v>139</v>
      </c>
      <c r="AB166" s="68" t="s">
        <v>140</v>
      </c>
      <c r="AC166" s="68">
        <v>0</v>
      </c>
      <c r="AD166" s="68" t="s">
        <v>143</v>
      </c>
      <c r="AE166" s="68">
        <v>0</v>
      </c>
      <c r="AF166" s="68">
        <v>45012</v>
      </c>
      <c r="AG166" s="68">
        <v>10010</v>
      </c>
      <c r="AH166" s="68" t="s">
        <v>265</v>
      </c>
      <c r="AK166" s="68" t="s">
        <v>142</v>
      </c>
      <c r="AL166" s="68" t="s">
        <v>143</v>
      </c>
      <c r="AM166" s="68">
        <v>451</v>
      </c>
      <c r="AN166" s="68" t="s">
        <v>143</v>
      </c>
      <c r="AO166" s="68" t="s">
        <v>1535</v>
      </c>
      <c r="AP166" s="68" t="s">
        <v>986</v>
      </c>
      <c r="AQ166" s="68" t="s">
        <v>987</v>
      </c>
      <c r="AR166" s="68" t="s">
        <v>430</v>
      </c>
      <c r="AS166" s="68" t="s">
        <v>431</v>
      </c>
      <c r="AT166" s="68" t="s">
        <v>988</v>
      </c>
      <c r="AU166" s="68" t="s">
        <v>989</v>
      </c>
      <c r="AV166" s="68" t="s">
        <v>990</v>
      </c>
      <c r="AW166" s="68" t="s">
        <v>273</v>
      </c>
      <c r="AX166" s="68" t="s">
        <v>991</v>
      </c>
      <c r="AY166" s="68" t="s">
        <v>148</v>
      </c>
      <c r="AZ166" s="68" t="s">
        <v>139</v>
      </c>
      <c r="BA166" s="68" t="s">
        <v>154</v>
      </c>
      <c r="BB166" s="68" t="s">
        <v>992</v>
      </c>
      <c r="BC166" s="68" t="s">
        <v>156</v>
      </c>
      <c r="BD166" s="68" t="s">
        <v>157</v>
      </c>
      <c r="BE166" s="68" t="s">
        <v>303</v>
      </c>
      <c r="BF166" s="68">
        <v>45012.504131944443</v>
      </c>
      <c r="BG166" s="68">
        <v>0</v>
      </c>
      <c r="BH166" s="68" t="s">
        <v>143</v>
      </c>
      <c r="BI166" s="68" t="s">
        <v>143</v>
      </c>
      <c r="BJ166" s="68" t="s">
        <v>143</v>
      </c>
      <c r="BK166" s="68" t="s">
        <v>136</v>
      </c>
      <c r="BL166" s="68" t="s">
        <v>143</v>
      </c>
      <c r="BM166" s="68" t="s">
        <v>200</v>
      </c>
      <c r="BN166" s="68" t="s">
        <v>143</v>
      </c>
      <c r="BO166" s="68" t="s">
        <v>143</v>
      </c>
      <c r="BP166" s="68" t="s">
        <v>143</v>
      </c>
      <c r="BQ166" s="68" t="s">
        <v>741</v>
      </c>
      <c r="BR166" s="68">
        <v>500</v>
      </c>
      <c r="BS166" s="68" t="s">
        <v>162</v>
      </c>
      <c r="BT166" s="68">
        <v>451</v>
      </c>
      <c r="BU166" s="68">
        <v>451</v>
      </c>
      <c r="BV166" s="68" t="s">
        <v>135</v>
      </c>
      <c r="BW166" s="68" t="s">
        <v>135</v>
      </c>
      <c r="BX166" s="68" t="s">
        <v>135</v>
      </c>
      <c r="BY166" s="68" t="s">
        <v>148</v>
      </c>
      <c r="BZ166" s="68" t="s">
        <v>143</v>
      </c>
      <c r="CA166" s="68" t="s">
        <v>174</v>
      </c>
      <c r="CB166" s="68" t="s">
        <v>143</v>
      </c>
      <c r="CC166" s="68" t="s">
        <v>143</v>
      </c>
      <c r="CD166" s="68" t="s">
        <v>143</v>
      </c>
      <c r="CE166" s="68" t="s">
        <v>143</v>
      </c>
      <c r="CF166" s="68">
        <v>1</v>
      </c>
      <c r="CJ166" s="68">
        <v>0</v>
      </c>
      <c r="CK166" s="68" t="s">
        <v>143</v>
      </c>
      <c r="CM166" s="68" t="s">
        <v>143</v>
      </c>
      <c r="CN166" s="68" t="s">
        <v>143</v>
      </c>
      <c r="CO166" s="68">
        <v>421280214</v>
      </c>
    </row>
    <row r="167" spans="1:94" s="68" customFormat="1" ht="12.75" x14ac:dyDescent="0.2">
      <c r="A167" s="67">
        <v>44986</v>
      </c>
      <c r="B167" s="68" t="s">
        <v>24</v>
      </c>
      <c r="C167" s="68">
        <v>56400</v>
      </c>
      <c r="D167" s="68" t="s">
        <v>24</v>
      </c>
      <c r="E167" s="68" t="s">
        <v>190</v>
      </c>
      <c r="F167" s="69">
        <v>45013</v>
      </c>
      <c r="G167" s="68" t="s">
        <v>165</v>
      </c>
      <c r="H167" s="68" t="s">
        <v>166</v>
      </c>
      <c r="I167" s="70">
        <v>100</v>
      </c>
      <c r="J167" s="70">
        <v>100</v>
      </c>
      <c r="K167" s="71">
        <f t="shared" si="2"/>
        <v>2.4476878320762752E-4</v>
      </c>
      <c r="L167" s="68" t="s">
        <v>394</v>
      </c>
      <c r="M167" s="68" t="s">
        <v>129</v>
      </c>
      <c r="N167" s="68" t="s">
        <v>1056</v>
      </c>
      <c r="O167" s="68" t="s">
        <v>318</v>
      </c>
      <c r="P167" s="68" t="s">
        <v>1384</v>
      </c>
      <c r="Q167" s="68" t="s">
        <v>170</v>
      </c>
      <c r="R167" s="68" t="s">
        <v>1536</v>
      </c>
      <c r="S167" s="68" t="s">
        <v>1537</v>
      </c>
      <c r="T167" s="68" t="s">
        <v>1538</v>
      </c>
      <c r="U167" s="68" t="s">
        <v>1539</v>
      </c>
      <c r="V167" s="68" t="s">
        <v>136</v>
      </c>
      <c r="W167" s="68" t="s">
        <v>137</v>
      </c>
      <c r="X167" s="68" t="s">
        <v>349</v>
      </c>
      <c r="Y167" s="68">
        <v>45013.503285763887</v>
      </c>
      <c r="Z167" s="68">
        <v>45013.498451851854</v>
      </c>
      <c r="AA167" s="68" t="s">
        <v>139</v>
      </c>
      <c r="AB167" s="68" t="s">
        <v>140</v>
      </c>
      <c r="AC167" s="68">
        <v>0</v>
      </c>
      <c r="AD167" s="68" t="s">
        <v>143</v>
      </c>
      <c r="AE167" s="68">
        <v>0</v>
      </c>
      <c r="AF167" s="68">
        <v>45013</v>
      </c>
      <c r="AG167" s="68">
        <v>10012</v>
      </c>
      <c r="AH167" s="68" t="s">
        <v>141</v>
      </c>
      <c r="AK167" s="68" t="s">
        <v>142</v>
      </c>
      <c r="AL167" s="68" t="s">
        <v>143</v>
      </c>
      <c r="AM167" s="68">
        <v>100</v>
      </c>
      <c r="AN167" s="68" t="s">
        <v>174</v>
      </c>
      <c r="AO167" s="68" t="s">
        <v>324</v>
      </c>
      <c r="AP167" s="68" t="s">
        <v>325</v>
      </c>
      <c r="AQ167" s="68" t="s">
        <v>326</v>
      </c>
      <c r="AR167" s="68" t="s">
        <v>178</v>
      </c>
      <c r="AS167" s="68" t="s">
        <v>179</v>
      </c>
      <c r="AT167" s="68" t="s">
        <v>327</v>
      </c>
      <c r="AU167" s="68" t="s">
        <v>328</v>
      </c>
      <c r="AV167" s="68" t="s">
        <v>290</v>
      </c>
      <c r="AW167" s="68" t="s">
        <v>146</v>
      </c>
      <c r="AX167" s="68" t="s">
        <v>1060</v>
      </c>
      <c r="AY167" s="68" t="s">
        <v>148</v>
      </c>
      <c r="AZ167" s="68" t="s">
        <v>139</v>
      </c>
      <c r="BA167" s="68" t="s">
        <v>149</v>
      </c>
      <c r="BB167" s="68" t="s">
        <v>150</v>
      </c>
      <c r="BC167" s="68" t="s">
        <v>156</v>
      </c>
      <c r="BD167" s="68" t="s">
        <v>157</v>
      </c>
      <c r="BE167" s="68" t="s">
        <v>303</v>
      </c>
      <c r="BF167" s="68">
        <v>45013.512048611112</v>
      </c>
      <c r="BG167" s="68">
        <v>122348</v>
      </c>
      <c r="BH167" s="68" t="s">
        <v>170</v>
      </c>
      <c r="BI167" s="68" t="s">
        <v>1540</v>
      </c>
      <c r="BJ167" s="68" t="s">
        <v>143</v>
      </c>
      <c r="BK167" s="68" t="s">
        <v>136</v>
      </c>
      <c r="BL167" s="68" t="s">
        <v>143</v>
      </c>
      <c r="BM167" s="68" t="s">
        <v>160</v>
      </c>
      <c r="BN167" s="68" t="s">
        <v>160</v>
      </c>
      <c r="BO167" s="68" t="s">
        <v>143</v>
      </c>
      <c r="BP167" s="68" t="s">
        <v>143</v>
      </c>
      <c r="BQ167" s="68" t="s">
        <v>1541</v>
      </c>
      <c r="BR167" s="68">
        <v>500</v>
      </c>
      <c r="BS167" s="68" t="s">
        <v>162</v>
      </c>
      <c r="BT167" s="68">
        <v>100</v>
      </c>
      <c r="BU167" s="68">
        <v>100</v>
      </c>
      <c r="BV167" s="68" t="s">
        <v>474</v>
      </c>
      <c r="BW167" s="68" t="s">
        <v>1300</v>
      </c>
      <c r="BX167" s="68" t="s">
        <v>135</v>
      </c>
      <c r="BY167" s="68" t="s">
        <v>148</v>
      </c>
      <c r="BZ167" s="68" t="s">
        <v>24</v>
      </c>
      <c r="CA167" s="68" t="s">
        <v>174</v>
      </c>
      <c r="CB167" s="68" t="s">
        <v>143</v>
      </c>
      <c r="CC167" s="68" t="s">
        <v>143</v>
      </c>
      <c r="CD167" s="68" t="s">
        <v>362</v>
      </c>
      <c r="CE167" s="68" t="s">
        <v>1431</v>
      </c>
      <c r="CF167" s="68">
        <v>1</v>
      </c>
      <c r="CG167" s="68">
        <v>1</v>
      </c>
      <c r="CJ167" s="68">
        <v>0</v>
      </c>
      <c r="CK167" s="68" t="s">
        <v>174</v>
      </c>
      <c r="CL167" s="68">
        <v>1</v>
      </c>
      <c r="CM167" s="68" t="s">
        <v>143</v>
      </c>
      <c r="CN167" s="68" t="s">
        <v>143</v>
      </c>
    </row>
    <row r="168" spans="1:94" s="68" customFormat="1" ht="12.75" x14ac:dyDescent="0.2">
      <c r="A168" s="67">
        <v>44986</v>
      </c>
      <c r="B168" s="68" t="s">
        <v>7</v>
      </c>
      <c r="C168" s="68">
        <v>56409</v>
      </c>
      <c r="D168" s="68" t="s">
        <v>1468</v>
      </c>
      <c r="E168" s="68" t="s">
        <v>125</v>
      </c>
      <c r="F168" s="69">
        <v>45014</v>
      </c>
      <c r="G168" s="68" t="s">
        <v>165</v>
      </c>
      <c r="H168" s="68" t="s">
        <v>166</v>
      </c>
      <c r="I168" s="70">
        <v>193</v>
      </c>
      <c r="J168" s="70">
        <v>193</v>
      </c>
      <c r="K168" s="71">
        <f t="shared" si="2"/>
        <v>4.7240375159072117E-4</v>
      </c>
      <c r="L168" s="68" t="s">
        <v>167</v>
      </c>
      <c r="M168" s="68" t="s">
        <v>129</v>
      </c>
      <c r="N168" s="68" t="s">
        <v>219</v>
      </c>
      <c r="O168" s="68" t="s">
        <v>1542</v>
      </c>
      <c r="P168" s="68" t="s">
        <v>1543</v>
      </c>
      <c r="Q168" s="68" t="s">
        <v>170</v>
      </c>
      <c r="R168" s="68" t="s">
        <v>1544</v>
      </c>
      <c r="S168" s="68" t="s">
        <v>1498</v>
      </c>
      <c r="T168" s="68" t="s">
        <v>135</v>
      </c>
      <c r="U168" s="68" t="s">
        <v>135</v>
      </c>
      <c r="V168" s="68" t="s">
        <v>136</v>
      </c>
      <c r="W168" s="68" t="s">
        <v>137</v>
      </c>
      <c r="X168" s="68" t="s">
        <v>225</v>
      </c>
      <c r="Y168" s="68">
        <v>45013.541063078701</v>
      </c>
      <c r="Z168" s="68">
        <v>45013.540202314813</v>
      </c>
      <c r="AA168" s="68" t="s">
        <v>139</v>
      </c>
      <c r="AB168" s="68" t="s">
        <v>140</v>
      </c>
      <c r="AC168" s="68">
        <v>0</v>
      </c>
      <c r="AD168" s="68" t="s">
        <v>143</v>
      </c>
      <c r="AE168" s="68">
        <v>0</v>
      </c>
      <c r="AF168" s="68">
        <v>45016</v>
      </c>
      <c r="AG168" s="68">
        <v>10012</v>
      </c>
      <c r="AH168" s="68" t="s">
        <v>141</v>
      </c>
      <c r="AK168" s="68" t="s">
        <v>142</v>
      </c>
      <c r="AL168" s="68" t="s">
        <v>143</v>
      </c>
      <c r="AM168" s="68">
        <v>193</v>
      </c>
      <c r="AN168" s="68" t="s">
        <v>143</v>
      </c>
      <c r="AO168" s="68" t="s">
        <v>1545</v>
      </c>
      <c r="AP168" s="68" t="s">
        <v>1229</v>
      </c>
      <c r="AQ168" s="68" t="s">
        <v>1546</v>
      </c>
      <c r="AR168" s="68" t="s">
        <v>178</v>
      </c>
      <c r="AS168" s="68" t="s">
        <v>179</v>
      </c>
      <c r="AT168" s="68" t="s">
        <v>211</v>
      </c>
      <c r="AU168" s="68" t="s">
        <v>1381</v>
      </c>
      <c r="AV168" s="68" t="s">
        <v>234</v>
      </c>
      <c r="AW168" s="68" t="s">
        <v>165</v>
      </c>
      <c r="AX168" s="68" t="s">
        <v>235</v>
      </c>
      <c r="AY168" s="68" t="s">
        <v>148</v>
      </c>
      <c r="AZ168" s="68" t="s">
        <v>139</v>
      </c>
      <c r="BA168" s="68" t="s">
        <v>236</v>
      </c>
      <c r="BB168" s="68" t="s">
        <v>150</v>
      </c>
      <c r="BC168" s="68" t="s">
        <v>156</v>
      </c>
      <c r="BD168" s="68" t="s">
        <v>157</v>
      </c>
      <c r="BE168" s="68" t="s">
        <v>303</v>
      </c>
      <c r="BF168" s="68">
        <v>45013.070069444446</v>
      </c>
      <c r="BG168" s="68">
        <v>0</v>
      </c>
      <c r="BH168" s="68" t="s">
        <v>143</v>
      </c>
      <c r="BI168" s="68" t="s">
        <v>143</v>
      </c>
      <c r="BJ168" s="68" t="s">
        <v>143</v>
      </c>
      <c r="BK168" s="68" t="s">
        <v>183</v>
      </c>
      <c r="BL168" s="68" t="s">
        <v>143</v>
      </c>
      <c r="BM168" s="68" t="s">
        <v>160</v>
      </c>
      <c r="BN168" s="68" t="s">
        <v>143</v>
      </c>
      <c r="BO168" s="68" t="s">
        <v>143</v>
      </c>
      <c r="BP168" s="68" t="s">
        <v>143</v>
      </c>
      <c r="BQ168" s="68" t="s">
        <v>435</v>
      </c>
      <c r="BR168" s="68">
        <v>500</v>
      </c>
      <c r="BS168" s="68" t="s">
        <v>162</v>
      </c>
      <c r="BT168" s="68">
        <v>193</v>
      </c>
      <c r="BU168" s="68">
        <v>193</v>
      </c>
      <c r="BV168" s="68" t="s">
        <v>135</v>
      </c>
      <c r="BW168" s="68" t="s">
        <v>135</v>
      </c>
      <c r="BX168" s="68" t="s">
        <v>135</v>
      </c>
      <c r="BY168" s="68" t="s">
        <v>148</v>
      </c>
      <c r="BZ168" s="68" t="s">
        <v>143</v>
      </c>
      <c r="CA168" s="68" t="s">
        <v>174</v>
      </c>
      <c r="CB168" s="68" t="s">
        <v>143</v>
      </c>
      <c r="CC168" s="68" t="s">
        <v>143</v>
      </c>
      <c r="CD168" s="68" t="s">
        <v>143</v>
      </c>
      <c r="CE168" s="68" t="s">
        <v>143</v>
      </c>
      <c r="CF168" s="68">
        <v>1</v>
      </c>
      <c r="CJ168" s="68">
        <v>0</v>
      </c>
      <c r="CK168" s="68" t="s">
        <v>143</v>
      </c>
      <c r="CM168" s="68" t="s">
        <v>143</v>
      </c>
      <c r="CN168" s="68" t="s">
        <v>143</v>
      </c>
    </row>
    <row r="169" spans="1:94" s="68" customFormat="1" ht="12.75" x14ac:dyDescent="0.2">
      <c r="A169" s="67">
        <v>44986</v>
      </c>
      <c r="B169" s="68" t="s">
        <v>14</v>
      </c>
      <c r="C169" s="68">
        <v>56441</v>
      </c>
      <c r="D169" s="68" t="s">
        <v>315</v>
      </c>
      <c r="E169" s="68" t="s">
        <v>373</v>
      </c>
      <c r="F169" s="69">
        <v>45014</v>
      </c>
      <c r="G169" s="68" t="s">
        <v>165</v>
      </c>
      <c r="H169" s="68" t="s">
        <v>166</v>
      </c>
      <c r="I169" s="70">
        <v>33</v>
      </c>
      <c r="J169" s="70">
        <v>33</v>
      </c>
      <c r="K169" s="71">
        <f t="shared" si="2"/>
        <v>8.0773698458517091E-5</v>
      </c>
      <c r="L169" s="68" t="s">
        <v>316</v>
      </c>
      <c r="M169" s="68" t="s">
        <v>317</v>
      </c>
      <c r="N169" s="68" t="s">
        <v>219</v>
      </c>
      <c r="O169" s="68" t="s">
        <v>647</v>
      </c>
      <c r="P169" s="68" t="s">
        <v>319</v>
      </c>
      <c r="Q169" s="68" t="s">
        <v>170</v>
      </c>
      <c r="R169" s="68" t="s">
        <v>1547</v>
      </c>
      <c r="S169" s="68" t="s">
        <v>1548</v>
      </c>
      <c r="T169" s="68" t="s">
        <v>135</v>
      </c>
      <c r="U169" s="68" t="s">
        <v>135</v>
      </c>
      <c r="V169" s="68" t="s">
        <v>136</v>
      </c>
      <c r="W169" s="68" t="s">
        <v>137</v>
      </c>
      <c r="X169" s="68" t="s">
        <v>322</v>
      </c>
      <c r="Y169" s="68">
        <v>45013.137361805559</v>
      </c>
      <c r="Z169" s="68">
        <v>45013.13726354167</v>
      </c>
      <c r="AA169" s="68" t="s">
        <v>139</v>
      </c>
      <c r="AB169" s="68" t="s">
        <v>323</v>
      </c>
      <c r="AC169" s="68">
        <v>0</v>
      </c>
      <c r="AD169" s="68" t="s">
        <v>143</v>
      </c>
      <c r="AE169" s="68">
        <v>33</v>
      </c>
      <c r="AG169" s="68">
        <v>10012</v>
      </c>
      <c r="AH169" s="68" t="s">
        <v>141</v>
      </c>
      <c r="AJ169" s="68">
        <v>33</v>
      </c>
      <c r="AK169" s="68" t="s">
        <v>207</v>
      </c>
      <c r="AL169" s="68" t="s">
        <v>143</v>
      </c>
      <c r="AM169" s="68">
        <v>33</v>
      </c>
      <c r="AN169" s="68" t="s">
        <v>174</v>
      </c>
      <c r="AO169" s="68" t="s">
        <v>650</v>
      </c>
      <c r="AP169" s="68" t="s">
        <v>568</v>
      </c>
      <c r="AQ169" s="68" t="s">
        <v>651</v>
      </c>
      <c r="AR169" s="68" t="s">
        <v>570</v>
      </c>
      <c r="AS169" s="68" t="s">
        <v>231</v>
      </c>
      <c r="AT169" s="68" t="s">
        <v>652</v>
      </c>
      <c r="AU169" s="68" t="s">
        <v>572</v>
      </c>
      <c r="AV169" s="68" t="s">
        <v>234</v>
      </c>
      <c r="AW169" s="68" t="s">
        <v>165</v>
      </c>
      <c r="AX169" s="68" t="s">
        <v>235</v>
      </c>
      <c r="AY169" s="68" t="s">
        <v>148</v>
      </c>
      <c r="AZ169" s="68" t="s">
        <v>139</v>
      </c>
      <c r="BA169" s="68" t="s">
        <v>236</v>
      </c>
      <c r="BB169" s="68" t="s">
        <v>150</v>
      </c>
      <c r="BC169" s="68" t="s">
        <v>156</v>
      </c>
      <c r="BD169" s="68" t="s">
        <v>157</v>
      </c>
      <c r="BE169" s="68" t="s">
        <v>303</v>
      </c>
      <c r="BF169" s="68">
        <v>45013.17291666667</v>
      </c>
      <c r="BG169" s="68">
        <v>0</v>
      </c>
      <c r="BH169" s="68" t="s">
        <v>143</v>
      </c>
      <c r="BI169" s="68" t="s">
        <v>1549</v>
      </c>
      <c r="BJ169" s="68" t="s">
        <v>143</v>
      </c>
      <c r="BK169" s="68" t="s">
        <v>136</v>
      </c>
      <c r="BL169" s="68" t="s">
        <v>143</v>
      </c>
      <c r="BM169" s="68" t="s">
        <v>160</v>
      </c>
      <c r="BN169" s="68" t="s">
        <v>160</v>
      </c>
      <c r="BO169" s="68" t="s">
        <v>143</v>
      </c>
      <c r="BP169" s="68" t="s">
        <v>143</v>
      </c>
      <c r="BQ169" s="68" t="s">
        <v>979</v>
      </c>
      <c r="BR169" s="68">
        <v>500</v>
      </c>
      <c r="BS169" s="68" t="s">
        <v>162</v>
      </c>
      <c r="BT169" s="68">
        <v>33</v>
      </c>
      <c r="BU169" s="68">
        <v>33</v>
      </c>
      <c r="BV169" s="68" t="s">
        <v>135</v>
      </c>
      <c r="BW169" s="68" t="s">
        <v>135</v>
      </c>
      <c r="BX169" s="68" t="s">
        <v>135</v>
      </c>
      <c r="BY169" s="68" t="s">
        <v>148</v>
      </c>
      <c r="BZ169" s="68" t="s">
        <v>1458</v>
      </c>
      <c r="CA169" s="68" t="s">
        <v>174</v>
      </c>
      <c r="CB169" s="68" t="s">
        <v>143</v>
      </c>
      <c r="CC169" s="68" t="s">
        <v>143</v>
      </c>
      <c r="CD169" s="68" t="s">
        <v>143</v>
      </c>
      <c r="CE169" s="68" t="s">
        <v>1550</v>
      </c>
      <c r="CF169" s="68">
        <v>1</v>
      </c>
      <c r="CG169" s="68">
        <v>1</v>
      </c>
      <c r="CJ169" s="68">
        <v>0</v>
      </c>
      <c r="CK169" s="68" t="s">
        <v>143</v>
      </c>
      <c r="CM169" s="68" t="s">
        <v>143</v>
      </c>
      <c r="CN169" s="68" t="s">
        <v>143</v>
      </c>
    </row>
    <row r="170" spans="1:94" s="68" customFormat="1" ht="12.75" x14ac:dyDescent="0.2">
      <c r="A170" s="67">
        <v>44986</v>
      </c>
      <c r="B170" s="68" t="s">
        <v>14</v>
      </c>
      <c r="C170" s="68">
        <v>56446</v>
      </c>
      <c r="D170" s="68" t="s">
        <v>315</v>
      </c>
      <c r="E170" s="68" t="s">
        <v>373</v>
      </c>
      <c r="F170" s="69">
        <v>45014</v>
      </c>
      <c r="G170" s="68" t="s">
        <v>257</v>
      </c>
      <c r="H170" s="68" t="s">
        <v>166</v>
      </c>
      <c r="I170" s="70">
        <v>150</v>
      </c>
      <c r="J170" s="70">
        <v>150</v>
      </c>
      <c r="K170" s="71">
        <f t="shared" si="2"/>
        <v>3.6715317481144131E-4</v>
      </c>
      <c r="L170" s="68" t="s">
        <v>316</v>
      </c>
      <c r="M170" s="68" t="s">
        <v>129</v>
      </c>
      <c r="N170" s="68" t="s">
        <v>980</v>
      </c>
      <c r="O170" s="68" t="s">
        <v>1003</v>
      </c>
      <c r="P170" s="68" t="s">
        <v>1551</v>
      </c>
      <c r="Q170" s="68" t="s">
        <v>170</v>
      </c>
      <c r="R170" s="68" t="s">
        <v>143</v>
      </c>
      <c r="S170" s="68" t="s">
        <v>1552</v>
      </c>
      <c r="T170" s="68" t="s">
        <v>135</v>
      </c>
      <c r="U170" s="68" t="s">
        <v>135</v>
      </c>
      <c r="V170" s="68" t="s">
        <v>136</v>
      </c>
      <c r="W170" s="68" t="s">
        <v>137</v>
      </c>
      <c r="X170" s="68" t="s">
        <v>264</v>
      </c>
      <c r="Y170" s="68">
        <v>45013.161302430555</v>
      </c>
      <c r="Z170" s="68">
        <v>45013.158760416663</v>
      </c>
      <c r="AA170" s="68" t="s">
        <v>139</v>
      </c>
      <c r="AB170" s="68" t="s">
        <v>140</v>
      </c>
      <c r="AC170" s="68">
        <v>0</v>
      </c>
      <c r="AD170" s="68" t="s">
        <v>143</v>
      </c>
      <c r="AE170" s="68">
        <v>0</v>
      </c>
      <c r="AF170" s="68">
        <v>45013</v>
      </c>
      <c r="AG170" s="68">
        <v>10010</v>
      </c>
      <c r="AH170" s="68" t="s">
        <v>265</v>
      </c>
      <c r="AK170" s="68" t="s">
        <v>142</v>
      </c>
      <c r="AL170" s="68" t="s">
        <v>143</v>
      </c>
      <c r="AM170" s="68">
        <v>150</v>
      </c>
      <c r="AN170" s="68" t="s">
        <v>143</v>
      </c>
      <c r="AO170" s="68" t="s">
        <v>1228</v>
      </c>
      <c r="AP170" s="68" t="s">
        <v>1229</v>
      </c>
      <c r="AQ170" s="68" t="s">
        <v>1230</v>
      </c>
      <c r="AR170" s="68" t="s">
        <v>178</v>
      </c>
      <c r="AS170" s="68" t="s">
        <v>179</v>
      </c>
      <c r="AT170" s="68" t="s">
        <v>211</v>
      </c>
      <c r="AU170" s="68" t="s">
        <v>1231</v>
      </c>
      <c r="AV170" s="68" t="s">
        <v>990</v>
      </c>
      <c r="AW170" s="68" t="s">
        <v>273</v>
      </c>
      <c r="AX170" s="68" t="s">
        <v>991</v>
      </c>
      <c r="AY170" s="68" t="s">
        <v>148</v>
      </c>
      <c r="AZ170" s="68" t="s">
        <v>139</v>
      </c>
      <c r="BA170" s="68" t="s">
        <v>154</v>
      </c>
      <c r="BB170" s="68" t="s">
        <v>992</v>
      </c>
      <c r="BC170" s="68" t="s">
        <v>156</v>
      </c>
      <c r="BD170" s="68" t="s">
        <v>276</v>
      </c>
      <c r="BE170" s="68" t="s">
        <v>143</v>
      </c>
      <c r="BG170" s="68">
        <v>0</v>
      </c>
      <c r="BH170" s="68" t="s">
        <v>143</v>
      </c>
      <c r="BI170" s="68" t="s">
        <v>143</v>
      </c>
      <c r="BJ170" s="68" t="s">
        <v>143</v>
      </c>
      <c r="BK170" s="68" t="s">
        <v>136</v>
      </c>
      <c r="BL170" s="68" t="s">
        <v>143</v>
      </c>
      <c r="BM170" s="68" t="s">
        <v>200</v>
      </c>
      <c r="BN170" s="68" t="s">
        <v>143</v>
      </c>
      <c r="BO170" s="68" t="s">
        <v>143</v>
      </c>
      <c r="BP170" s="68" t="s">
        <v>143</v>
      </c>
      <c r="BQ170" s="68" t="s">
        <v>143</v>
      </c>
      <c r="BR170" s="68">
        <v>0</v>
      </c>
      <c r="BS170" s="68" t="s">
        <v>1553</v>
      </c>
      <c r="BT170" s="68">
        <v>150</v>
      </c>
      <c r="BU170" s="68">
        <v>150</v>
      </c>
      <c r="BV170" s="68" t="s">
        <v>135</v>
      </c>
      <c r="BW170" s="68" t="s">
        <v>135</v>
      </c>
      <c r="BX170" s="68" t="s">
        <v>135</v>
      </c>
      <c r="BY170" s="68" t="s">
        <v>148</v>
      </c>
      <c r="BZ170" s="68" t="s">
        <v>143</v>
      </c>
      <c r="CA170" s="68" t="s">
        <v>174</v>
      </c>
      <c r="CB170" s="68" t="s">
        <v>143</v>
      </c>
      <c r="CC170" s="68" t="s">
        <v>143</v>
      </c>
      <c r="CD170" s="68" t="s">
        <v>143</v>
      </c>
      <c r="CE170" s="68" t="s">
        <v>143</v>
      </c>
      <c r="CF170" s="68">
        <v>1</v>
      </c>
      <c r="CJ170" s="68">
        <v>0</v>
      </c>
      <c r="CK170" s="68" t="s">
        <v>143</v>
      </c>
      <c r="CM170" s="68" t="s">
        <v>143</v>
      </c>
      <c r="CN170" s="68" t="s">
        <v>143</v>
      </c>
    </row>
    <row r="171" spans="1:94" s="68" customFormat="1" ht="12.75" x14ac:dyDescent="0.2">
      <c r="A171" s="67">
        <v>44986</v>
      </c>
      <c r="B171" s="68" t="s">
        <v>7</v>
      </c>
      <c r="C171" s="68">
        <v>56490</v>
      </c>
      <c r="D171" s="68" t="s">
        <v>1195</v>
      </c>
      <c r="E171" s="68" t="s">
        <v>125</v>
      </c>
      <c r="F171" s="69">
        <v>45014</v>
      </c>
      <c r="G171" s="68" t="s">
        <v>257</v>
      </c>
      <c r="H171" s="68" t="s">
        <v>166</v>
      </c>
      <c r="I171" s="70">
        <v>200</v>
      </c>
      <c r="J171" s="70">
        <v>200</v>
      </c>
      <c r="K171" s="71">
        <f t="shared" si="2"/>
        <v>4.8953756641525504E-4</v>
      </c>
      <c r="L171" s="68" t="s">
        <v>1196</v>
      </c>
      <c r="M171" s="68" t="s">
        <v>129</v>
      </c>
      <c r="N171" s="68" t="s">
        <v>259</v>
      </c>
      <c r="O171" s="68" t="s">
        <v>260</v>
      </c>
      <c r="P171" s="68" t="s">
        <v>1198</v>
      </c>
      <c r="Q171" s="68" t="s">
        <v>170</v>
      </c>
      <c r="R171" s="68" t="s">
        <v>143</v>
      </c>
      <c r="S171" s="68" t="s">
        <v>560</v>
      </c>
      <c r="T171" s="68" t="s">
        <v>135</v>
      </c>
      <c r="U171" s="68" t="s">
        <v>135</v>
      </c>
      <c r="V171" s="68" t="s">
        <v>136</v>
      </c>
      <c r="W171" s="68" t="s">
        <v>137</v>
      </c>
      <c r="X171" s="68" t="s">
        <v>264</v>
      </c>
      <c r="Y171" s="68">
        <v>45013.241632986108</v>
      </c>
      <c r="Z171" s="68">
        <v>45013.240536689817</v>
      </c>
      <c r="AA171" s="68" t="s">
        <v>139</v>
      </c>
      <c r="AB171" s="68" t="s">
        <v>140</v>
      </c>
      <c r="AC171" s="68">
        <v>0</v>
      </c>
      <c r="AD171" s="68" t="s">
        <v>143</v>
      </c>
      <c r="AE171" s="68">
        <v>0</v>
      </c>
      <c r="AF171" s="68">
        <v>45013</v>
      </c>
      <c r="AG171" s="68">
        <v>10010</v>
      </c>
      <c r="AH171" s="68" t="s">
        <v>265</v>
      </c>
      <c r="AK171" s="68" t="s">
        <v>142</v>
      </c>
      <c r="AL171" s="68" t="s">
        <v>143</v>
      </c>
      <c r="AM171" s="68">
        <v>200</v>
      </c>
      <c r="AN171" s="68" t="s">
        <v>143</v>
      </c>
      <c r="AO171" s="68" t="s">
        <v>266</v>
      </c>
      <c r="AP171" s="68" t="s">
        <v>267</v>
      </c>
      <c r="AQ171" s="68" t="s">
        <v>268</v>
      </c>
      <c r="AR171" s="68" t="s">
        <v>269</v>
      </c>
      <c r="AS171" s="68" t="s">
        <v>179</v>
      </c>
      <c r="AT171" s="68" t="s">
        <v>270</v>
      </c>
      <c r="AU171" s="68" t="s">
        <v>271</v>
      </c>
      <c r="AV171" s="68" t="s">
        <v>272</v>
      </c>
      <c r="AW171" s="68" t="s">
        <v>273</v>
      </c>
      <c r="AX171" s="68" t="s">
        <v>274</v>
      </c>
      <c r="AY171" s="68" t="s">
        <v>148</v>
      </c>
      <c r="AZ171" s="68" t="s">
        <v>139</v>
      </c>
      <c r="BA171" s="68" t="s">
        <v>154</v>
      </c>
      <c r="BB171" s="68" t="s">
        <v>275</v>
      </c>
      <c r="BC171" s="68" t="s">
        <v>156</v>
      </c>
      <c r="BD171" s="68" t="s">
        <v>276</v>
      </c>
      <c r="BE171" s="68" t="s">
        <v>143</v>
      </c>
      <c r="BG171" s="68">
        <v>0</v>
      </c>
      <c r="BH171" s="68" t="s">
        <v>170</v>
      </c>
      <c r="BI171" s="68" t="s">
        <v>143</v>
      </c>
      <c r="BJ171" s="68" t="s">
        <v>143</v>
      </c>
      <c r="BK171" s="68" t="s">
        <v>183</v>
      </c>
      <c r="BL171" s="68" t="s">
        <v>143</v>
      </c>
      <c r="BM171" s="68" t="s">
        <v>200</v>
      </c>
      <c r="BN171" s="68" t="s">
        <v>200</v>
      </c>
      <c r="BO171" s="68" t="s">
        <v>143</v>
      </c>
      <c r="BP171" s="68" t="s">
        <v>143</v>
      </c>
      <c r="BQ171" s="68" t="s">
        <v>143</v>
      </c>
      <c r="BR171" s="68">
        <v>0</v>
      </c>
      <c r="BS171" s="68" t="s">
        <v>1553</v>
      </c>
      <c r="BT171" s="68">
        <v>200</v>
      </c>
      <c r="BU171" s="68">
        <v>200</v>
      </c>
      <c r="BV171" s="68" t="s">
        <v>135</v>
      </c>
      <c r="BW171" s="68" t="s">
        <v>135</v>
      </c>
      <c r="BX171" s="68" t="s">
        <v>135</v>
      </c>
      <c r="BY171" s="68" t="s">
        <v>148</v>
      </c>
      <c r="BZ171" s="68" t="s">
        <v>143</v>
      </c>
      <c r="CA171" s="68" t="s">
        <v>174</v>
      </c>
      <c r="CB171" s="68" t="s">
        <v>143</v>
      </c>
      <c r="CC171" s="68" t="s">
        <v>143</v>
      </c>
      <c r="CD171" s="68" t="s">
        <v>143</v>
      </c>
      <c r="CE171" s="68" t="s">
        <v>143</v>
      </c>
      <c r="CF171" s="68">
        <v>1</v>
      </c>
      <c r="CJ171" s="68">
        <v>0</v>
      </c>
      <c r="CK171" s="68" t="s">
        <v>143</v>
      </c>
      <c r="CM171" s="68" t="s">
        <v>143</v>
      </c>
      <c r="CN171" s="68" t="s">
        <v>143</v>
      </c>
    </row>
    <row r="172" spans="1:94" s="68" customFormat="1" ht="12.75" x14ac:dyDescent="0.2">
      <c r="A172" s="67">
        <v>44986</v>
      </c>
      <c r="B172" s="68" t="s">
        <v>14</v>
      </c>
      <c r="C172" s="68">
        <v>56504</v>
      </c>
      <c r="D172" s="68" t="s">
        <v>315</v>
      </c>
      <c r="E172" s="68" t="s">
        <v>279</v>
      </c>
      <c r="F172" s="69">
        <v>45013</v>
      </c>
      <c r="G172" s="68" t="s">
        <v>165</v>
      </c>
      <c r="H172" s="68" t="s">
        <v>166</v>
      </c>
      <c r="I172" s="70">
        <v>700</v>
      </c>
      <c r="J172" s="70">
        <v>700</v>
      </c>
      <c r="K172" s="71">
        <f t="shared" si="2"/>
        <v>1.7133814824533929E-3</v>
      </c>
      <c r="L172" s="68" t="s">
        <v>316</v>
      </c>
      <c r="M172" s="68" t="s">
        <v>317</v>
      </c>
      <c r="N172" s="68" t="s">
        <v>219</v>
      </c>
      <c r="O172" s="68" t="s">
        <v>1554</v>
      </c>
      <c r="P172" s="68" t="s">
        <v>477</v>
      </c>
      <c r="Q172" s="68" t="s">
        <v>170</v>
      </c>
      <c r="R172" s="68" t="s">
        <v>1555</v>
      </c>
      <c r="S172" s="68" t="s">
        <v>1556</v>
      </c>
      <c r="T172" s="68" t="s">
        <v>135</v>
      </c>
      <c r="U172" s="68" t="s">
        <v>135</v>
      </c>
      <c r="V172" s="68" t="s">
        <v>136</v>
      </c>
      <c r="W172" s="68" t="s">
        <v>137</v>
      </c>
      <c r="X172" s="68" t="s">
        <v>322</v>
      </c>
      <c r="Y172" s="68">
        <v>45013.269288541669</v>
      </c>
      <c r="Z172" s="68">
        <v>45013.268971064812</v>
      </c>
      <c r="AA172" s="68" t="s">
        <v>139</v>
      </c>
      <c r="AB172" s="68" t="s">
        <v>323</v>
      </c>
      <c r="AC172" s="68">
        <v>0</v>
      </c>
      <c r="AD172" s="68" t="s">
        <v>143</v>
      </c>
      <c r="AE172" s="68">
        <v>700</v>
      </c>
      <c r="AG172" s="68">
        <v>10012</v>
      </c>
      <c r="AH172" s="68" t="s">
        <v>141</v>
      </c>
      <c r="AJ172" s="68">
        <v>700</v>
      </c>
      <c r="AK172" s="68" t="s">
        <v>207</v>
      </c>
      <c r="AL172" s="68" t="s">
        <v>143</v>
      </c>
      <c r="AM172" s="68">
        <v>700</v>
      </c>
      <c r="AN172" s="68" t="s">
        <v>174</v>
      </c>
      <c r="AO172" s="68" t="s">
        <v>1557</v>
      </c>
      <c r="AP172" s="68" t="s">
        <v>1229</v>
      </c>
      <c r="AQ172" s="68" t="s">
        <v>1558</v>
      </c>
      <c r="AR172" s="68" t="s">
        <v>178</v>
      </c>
      <c r="AS172" s="68" t="s">
        <v>179</v>
      </c>
      <c r="AT172" s="68" t="s">
        <v>211</v>
      </c>
      <c r="AU172" s="68" t="s">
        <v>1559</v>
      </c>
      <c r="AV172" s="68" t="s">
        <v>234</v>
      </c>
      <c r="AW172" s="68" t="s">
        <v>165</v>
      </c>
      <c r="AX172" s="68" t="s">
        <v>235</v>
      </c>
      <c r="AY172" s="68" t="s">
        <v>148</v>
      </c>
      <c r="AZ172" s="68" t="s">
        <v>139</v>
      </c>
      <c r="BA172" s="68" t="s">
        <v>236</v>
      </c>
      <c r="BB172" s="68" t="s">
        <v>150</v>
      </c>
      <c r="BC172" s="68" t="s">
        <v>156</v>
      </c>
      <c r="BD172" s="68" t="s">
        <v>157</v>
      </c>
      <c r="BE172" s="68" t="s">
        <v>237</v>
      </c>
      <c r="BF172" s="68">
        <v>45013.3044212963</v>
      </c>
      <c r="BG172" s="68">
        <v>0</v>
      </c>
      <c r="BH172" s="68" t="s">
        <v>170</v>
      </c>
      <c r="BI172" s="68" t="s">
        <v>143</v>
      </c>
      <c r="BJ172" s="68" t="s">
        <v>143</v>
      </c>
      <c r="BK172" s="68" t="s">
        <v>136</v>
      </c>
      <c r="BL172" s="68" t="s">
        <v>143</v>
      </c>
      <c r="BM172" s="68" t="s">
        <v>160</v>
      </c>
      <c r="BN172" s="68" t="s">
        <v>160</v>
      </c>
      <c r="BO172" s="68" t="s">
        <v>143</v>
      </c>
      <c r="BP172" s="68" t="s">
        <v>143</v>
      </c>
      <c r="BQ172" s="68" t="s">
        <v>1150</v>
      </c>
      <c r="BR172" s="68">
        <v>800</v>
      </c>
      <c r="BS172" s="68" t="s">
        <v>358</v>
      </c>
      <c r="BT172" s="68">
        <v>700</v>
      </c>
      <c r="BU172" s="68">
        <v>700</v>
      </c>
      <c r="BV172" s="68" t="s">
        <v>135</v>
      </c>
      <c r="BW172" s="68" t="s">
        <v>135</v>
      </c>
      <c r="BX172" s="68" t="s">
        <v>135</v>
      </c>
      <c r="BY172" s="68" t="s">
        <v>148</v>
      </c>
      <c r="BZ172" s="68" t="s">
        <v>1221</v>
      </c>
      <c r="CA172" s="68" t="s">
        <v>174</v>
      </c>
      <c r="CB172" s="68" t="s">
        <v>143</v>
      </c>
      <c r="CC172" s="68" t="s">
        <v>143</v>
      </c>
      <c r="CD172" s="68" t="s">
        <v>143</v>
      </c>
      <c r="CE172" s="68" t="s">
        <v>1560</v>
      </c>
      <c r="CF172" s="68">
        <v>1</v>
      </c>
      <c r="CG172" s="68">
        <v>1</v>
      </c>
      <c r="CJ172" s="68">
        <v>0</v>
      </c>
      <c r="CK172" s="68" t="s">
        <v>143</v>
      </c>
      <c r="CM172" s="68" t="s">
        <v>143</v>
      </c>
      <c r="CN172" s="68" t="s">
        <v>143</v>
      </c>
      <c r="CO172" s="68">
        <v>2338549</v>
      </c>
    </row>
    <row r="173" spans="1:94" s="68" customFormat="1" ht="12.75" x14ac:dyDescent="0.2">
      <c r="A173" s="67">
        <v>44986</v>
      </c>
      <c r="B173" s="68" t="s">
        <v>7</v>
      </c>
      <c r="C173" s="68">
        <v>56647</v>
      </c>
      <c r="D173" s="68" t="s">
        <v>1282</v>
      </c>
      <c r="E173" s="68" t="s">
        <v>125</v>
      </c>
      <c r="F173" s="69">
        <v>45015</v>
      </c>
      <c r="G173" s="68" t="s">
        <v>257</v>
      </c>
      <c r="H173" s="68" t="s">
        <v>166</v>
      </c>
      <c r="I173" s="70">
        <v>410.71</v>
      </c>
      <c r="J173" s="70">
        <v>410.71</v>
      </c>
      <c r="K173" s="71">
        <f t="shared" si="2"/>
        <v>1.0052898695120471E-3</v>
      </c>
      <c r="L173" s="68" t="s">
        <v>374</v>
      </c>
      <c r="M173" s="68" t="s">
        <v>129</v>
      </c>
      <c r="N173" s="68" t="s">
        <v>527</v>
      </c>
      <c r="O173" s="68" t="s">
        <v>528</v>
      </c>
      <c r="P173" s="68" t="s">
        <v>1561</v>
      </c>
      <c r="Q173" s="68" t="s">
        <v>530</v>
      </c>
      <c r="R173" s="68" t="s">
        <v>1562</v>
      </c>
      <c r="S173" s="68" t="s">
        <v>1563</v>
      </c>
      <c r="T173" s="68" t="s">
        <v>135</v>
      </c>
      <c r="U173" s="68" t="s">
        <v>135</v>
      </c>
      <c r="V173" s="68" t="s">
        <v>136</v>
      </c>
      <c r="W173" s="68" t="s">
        <v>137</v>
      </c>
      <c r="X173" s="68" t="s">
        <v>264</v>
      </c>
      <c r="Y173" s="68">
        <v>45014.471603587961</v>
      </c>
      <c r="Z173" s="68">
        <v>45014.470904166665</v>
      </c>
      <c r="AA173" s="68" t="s">
        <v>139</v>
      </c>
      <c r="AB173" s="68" t="s">
        <v>140</v>
      </c>
      <c r="AC173" s="68">
        <v>0</v>
      </c>
      <c r="AD173" s="68" t="s">
        <v>143</v>
      </c>
      <c r="AE173" s="68">
        <v>0</v>
      </c>
      <c r="AF173" s="68">
        <v>45014</v>
      </c>
      <c r="AG173" s="68">
        <v>10010</v>
      </c>
      <c r="AH173" s="68" t="s">
        <v>265</v>
      </c>
      <c r="AK173" s="68" t="s">
        <v>142</v>
      </c>
      <c r="AL173" s="68" t="s">
        <v>143</v>
      </c>
      <c r="AM173" s="68">
        <v>41071</v>
      </c>
      <c r="AN173" s="68" t="s">
        <v>143</v>
      </c>
      <c r="AO173" s="68" t="s">
        <v>533</v>
      </c>
      <c r="AP173" s="68" t="s">
        <v>534</v>
      </c>
      <c r="AQ173" s="68" t="s">
        <v>309</v>
      </c>
      <c r="AR173" s="68" t="s">
        <v>148</v>
      </c>
      <c r="AS173" s="68" t="s">
        <v>139</v>
      </c>
      <c r="AT173" s="68" t="s">
        <v>508</v>
      </c>
      <c r="AU173" s="68" t="s">
        <v>535</v>
      </c>
      <c r="AV173" s="68" t="s">
        <v>536</v>
      </c>
      <c r="AW173" s="68" t="s">
        <v>273</v>
      </c>
      <c r="AX173" s="68" t="s">
        <v>537</v>
      </c>
      <c r="AY173" s="68" t="s">
        <v>148</v>
      </c>
      <c r="AZ173" s="68" t="s">
        <v>139</v>
      </c>
      <c r="BA173" s="68" t="s">
        <v>154</v>
      </c>
      <c r="BB173" s="68" t="s">
        <v>275</v>
      </c>
      <c r="BC173" s="68" t="s">
        <v>156</v>
      </c>
      <c r="BD173" s="68" t="s">
        <v>157</v>
      </c>
      <c r="BE173" s="68" t="s">
        <v>303</v>
      </c>
      <c r="BF173" s="68">
        <v>45014.056944444441</v>
      </c>
      <c r="BG173" s="68">
        <v>0</v>
      </c>
      <c r="BH173" s="68" t="s">
        <v>530</v>
      </c>
      <c r="BI173" s="68" t="s">
        <v>143</v>
      </c>
      <c r="BJ173" s="68" t="s">
        <v>143</v>
      </c>
      <c r="BK173" s="68" t="s">
        <v>136</v>
      </c>
      <c r="BL173" s="68" t="s">
        <v>143</v>
      </c>
      <c r="BM173" s="68" t="s">
        <v>200</v>
      </c>
      <c r="BN173" s="68" t="s">
        <v>200</v>
      </c>
      <c r="BO173" s="68" t="s">
        <v>143</v>
      </c>
      <c r="BP173" s="68" t="s">
        <v>143</v>
      </c>
      <c r="BQ173" s="68" t="s">
        <v>639</v>
      </c>
      <c r="BR173" s="68">
        <v>500</v>
      </c>
      <c r="BS173" s="68" t="s">
        <v>162</v>
      </c>
      <c r="BT173" s="68">
        <v>41071</v>
      </c>
      <c r="BU173" s="68">
        <v>41071</v>
      </c>
      <c r="BV173" s="68" t="s">
        <v>135</v>
      </c>
      <c r="BW173" s="68" t="s">
        <v>135</v>
      </c>
      <c r="BX173" s="68" t="s">
        <v>135</v>
      </c>
      <c r="BY173" s="68" t="s">
        <v>148</v>
      </c>
      <c r="BZ173" s="68" t="s">
        <v>143</v>
      </c>
      <c r="CA173" s="68" t="s">
        <v>174</v>
      </c>
      <c r="CB173" s="68" t="s">
        <v>143</v>
      </c>
      <c r="CC173" s="68" t="s">
        <v>143</v>
      </c>
      <c r="CD173" s="68" t="s">
        <v>143</v>
      </c>
      <c r="CE173" s="68" t="s">
        <v>143</v>
      </c>
      <c r="CF173" s="68">
        <v>1</v>
      </c>
      <c r="CJ173" s="68">
        <v>0</v>
      </c>
      <c r="CK173" s="68" t="s">
        <v>143</v>
      </c>
      <c r="CM173" s="68" t="s">
        <v>143</v>
      </c>
      <c r="CN173" s="68" t="s">
        <v>143</v>
      </c>
      <c r="CP173" s="68">
        <v>217616996</v>
      </c>
    </row>
    <row r="174" spans="1:94" s="68" customFormat="1" ht="12.75" x14ac:dyDescent="0.2">
      <c r="A174" s="67">
        <v>44986</v>
      </c>
      <c r="B174" s="68" t="s">
        <v>7</v>
      </c>
      <c r="C174" s="68">
        <v>56659</v>
      </c>
      <c r="D174" s="68" t="s">
        <v>1195</v>
      </c>
      <c r="E174" s="68" t="s">
        <v>125</v>
      </c>
      <c r="F174" s="69">
        <v>45015</v>
      </c>
      <c r="G174" s="68" t="s">
        <v>257</v>
      </c>
      <c r="H174" s="68" t="s">
        <v>166</v>
      </c>
      <c r="I174" s="70">
        <v>780</v>
      </c>
      <c r="J174" s="70">
        <v>780</v>
      </c>
      <c r="K174" s="71">
        <f t="shared" si="2"/>
        <v>1.9091965090194949E-3</v>
      </c>
      <c r="L174" s="68" t="s">
        <v>1196</v>
      </c>
      <c r="M174" s="68" t="s">
        <v>129</v>
      </c>
      <c r="N174" s="68" t="s">
        <v>1224</v>
      </c>
      <c r="O174" s="68" t="s">
        <v>550</v>
      </c>
      <c r="P174" s="68" t="s">
        <v>1198</v>
      </c>
      <c r="Q174" s="68" t="s">
        <v>170</v>
      </c>
      <c r="R174" s="68" t="s">
        <v>1564</v>
      </c>
      <c r="S174" s="68" t="s">
        <v>1565</v>
      </c>
      <c r="T174" s="68" t="s">
        <v>135</v>
      </c>
      <c r="U174" s="68" t="s">
        <v>135</v>
      </c>
      <c r="V174" s="68" t="s">
        <v>136</v>
      </c>
      <c r="W174" s="68" t="s">
        <v>137</v>
      </c>
      <c r="X174" s="68" t="s">
        <v>264</v>
      </c>
      <c r="Y174" s="68">
        <v>45014.065647800926</v>
      </c>
      <c r="Z174" s="68">
        <v>45014.064917013886</v>
      </c>
      <c r="AA174" s="68" t="s">
        <v>139</v>
      </c>
      <c r="AB174" s="68" t="s">
        <v>140</v>
      </c>
      <c r="AC174" s="68">
        <v>0</v>
      </c>
      <c r="AD174" s="68" t="s">
        <v>143</v>
      </c>
      <c r="AE174" s="68">
        <v>0</v>
      </c>
      <c r="AF174" s="68">
        <v>45014</v>
      </c>
      <c r="AG174" s="68">
        <v>10010</v>
      </c>
      <c r="AH174" s="68" t="s">
        <v>265</v>
      </c>
      <c r="AK174" s="68" t="s">
        <v>142</v>
      </c>
      <c r="AL174" s="68" t="s">
        <v>143</v>
      </c>
      <c r="AM174" s="68">
        <v>780</v>
      </c>
      <c r="AN174" s="68" t="s">
        <v>143</v>
      </c>
      <c r="AO174" s="68" t="s">
        <v>553</v>
      </c>
      <c r="AP174" s="68" t="s">
        <v>554</v>
      </c>
      <c r="AQ174" s="68" t="s">
        <v>555</v>
      </c>
      <c r="AR174" s="68" t="s">
        <v>178</v>
      </c>
      <c r="AS174" s="68" t="s">
        <v>179</v>
      </c>
      <c r="AT174" s="68" t="s">
        <v>403</v>
      </c>
      <c r="AU174" s="68" t="s">
        <v>556</v>
      </c>
      <c r="AV174" s="68" t="s">
        <v>990</v>
      </c>
      <c r="AW174" s="68" t="s">
        <v>273</v>
      </c>
      <c r="AX174" s="68" t="s">
        <v>1232</v>
      </c>
      <c r="AY174" s="68" t="s">
        <v>148</v>
      </c>
      <c r="AZ174" s="68" t="s">
        <v>139</v>
      </c>
      <c r="BA174" s="68" t="s">
        <v>154</v>
      </c>
      <c r="BB174" s="68" t="s">
        <v>992</v>
      </c>
      <c r="BC174" s="68" t="s">
        <v>156</v>
      </c>
      <c r="BD174" s="68" t="s">
        <v>157</v>
      </c>
      <c r="BE174" s="68" t="s">
        <v>237</v>
      </c>
      <c r="BF174" s="68">
        <v>45014.133935185186</v>
      </c>
      <c r="BG174" s="68">
        <v>0</v>
      </c>
      <c r="BH174" s="68" t="s">
        <v>143</v>
      </c>
      <c r="BI174" s="68" t="s">
        <v>143</v>
      </c>
      <c r="BJ174" s="68" t="s">
        <v>143</v>
      </c>
      <c r="BK174" s="68" t="s">
        <v>183</v>
      </c>
      <c r="BL174" s="68" t="s">
        <v>143</v>
      </c>
      <c r="BM174" s="68" t="s">
        <v>200</v>
      </c>
      <c r="BN174" s="68" t="s">
        <v>143</v>
      </c>
      <c r="BO174" s="68" t="s">
        <v>143</v>
      </c>
      <c r="BP174" s="68" t="s">
        <v>143</v>
      </c>
      <c r="BQ174" s="68" t="s">
        <v>1566</v>
      </c>
      <c r="BR174" s="68">
        <v>800</v>
      </c>
      <c r="BS174" s="68" t="s">
        <v>241</v>
      </c>
      <c r="BT174" s="68">
        <v>780</v>
      </c>
      <c r="BU174" s="68">
        <v>780</v>
      </c>
      <c r="BV174" s="68" t="s">
        <v>135</v>
      </c>
      <c r="BW174" s="68" t="s">
        <v>135</v>
      </c>
      <c r="BX174" s="68" t="s">
        <v>135</v>
      </c>
      <c r="BY174" s="68" t="s">
        <v>148</v>
      </c>
      <c r="BZ174" s="68" t="s">
        <v>143</v>
      </c>
      <c r="CA174" s="68" t="s">
        <v>174</v>
      </c>
      <c r="CB174" s="68" t="s">
        <v>143</v>
      </c>
      <c r="CC174" s="68" t="s">
        <v>143</v>
      </c>
      <c r="CD174" s="68" t="s">
        <v>143</v>
      </c>
      <c r="CE174" s="68" t="s">
        <v>1567</v>
      </c>
      <c r="CF174" s="68">
        <v>1</v>
      </c>
      <c r="CJ174" s="68">
        <v>0</v>
      </c>
      <c r="CK174" s="68" t="s">
        <v>143</v>
      </c>
      <c r="CM174" s="68" t="s">
        <v>143</v>
      </c>
      <c r="CN174" s="68" t="s">
        <v>143</v>
      </c>
      <c r="CO174" s="68">
        <v>690666524</v>
      </c>
    </row>
    <row r="175" spans="1:94" s="68" customFormat="1" ht="12.75" x14ac:dyDescent="0.2">
      <c r="A175" s="67">
        <v>44986</v>
      </c>
      <c r="B175" s="68" t="s">
        <v>23</v>
      </c>
      <c r="C175" s="68">
        <v>56878</v>
      </c>
      <c r="D175" s="68" t="s">
        <v>1439</v>
      </c>
      <c r="E175" s="68" t="s">
        <v>364</v>
      </c>
      <c r="F175" s="69">
        <v>45006</v>
      </c>
      <c r="G175" s="68" t="s">
        <v>126</v>
      </c>
      <c r="H175" s="68" t="s">
        <v>166</v>
      </c>
      <c r="I175" s="70">
        <v>669.22</v>
      </c>
      <c r="J175" s="70">
        <v>669.22</v>
      </c>
      <c r="K175" s="71">
        <f t="shared" si="2"/>
        <v>1.6380416509820851E-3</v>
      </c>
      <c r="L175" s="68" t="s">
        <v>374</v>
      </c>
      <c r="M175" s="68" t="s">
        <v>129</v>
      </c>
      <c r="N175" s="68" t="s">
        <v>1065</v>
      </c>
      <c r="O175" s="68" t="s">
        <v>1440</v>
      </c>
      <c r="P175" s="68" t="s">
        <v>1441</v>
      </c>
      <c r="Q175" s="68" t="s">
        <v>132</v>
      </c>
      <c r="R175" s="68" t="s">
        <v>1568</v>
      </c>
      <c r="S175" s="68" t="s">
        <v>1268</v>
      </c>
      <c r="T175" s="68" t="s">
        <v>135</v>
      </c>
      <c r="U175" s="68" t="s">
        <v>135</v>
      </c>
      <c r="V175" s="68" t="s">
        <v>136</v>
      </c>
      <c r="W175" s="68" t="s">
        <v>137</v>
      </c>
      <c r="X175" s="68" t="s">
        <v>138</v>
      </c>
      <c r="Y175" s="68">
        <v>45015.125968749999</v>
      </c>
      <c r="Z175" s="68">
        <v>45015.125923726853</v>
      </c>
      <c r="AA175" s="68" t="s">
        <v>139</v>
      </c>
      <c r="AB175" s="68" t="s">
        <v>140</v>
      </c>
      <c r="AC175" s="68">
        <v>0</v>
      </c>
      <c r="AD175" s="68" t="s">
        <v>143</v>
      </c>
      <c r="AE175" s="68">
        <v>0</v>
      </c>
      <c r="AG175" s="68">
        <v>10023</v>
      </c>
      <c r="AH175" s="68" t="s">
        <v>141</v>
      </c>
      <c r="AK175" s="68" t="s">
        <v>142</v>
      </c>
      <c r="AL175" s="68" t="s">
        <v>143</v>
      </c>
      <c r="AM175" s="68">
        <v>348518</v>
      </c>
      <c r="AN175" s="68" t="s">
        <v>143</v>
      </c>
      <c r="AO175" s="68" t="s">
        <v>1443</v>
      </c>
      <c r="AP175" s="68" t="s">
        <v>1443</v>
      </c>
      <c r="AQ175" s="68" t="s">
        <v>309</v>
      </c>
      <c r="AR175" s="68" t="s">
        <v>148</v>
      </c>
      <c r="AS175" s="68" t="s">
        <v>139</v>
      </c>
      <c r="AT175" s="68" t="s">
        <v>950</v>
      </c>
      <c r="AU175" s="68" t="s">
        <v>311</v>
      </c>
      <c r="AV175" s="68" t="s">
        <v>631</v>
      </c>
      <c r="AW175" s="68" t="s">
        <v>632</v>
      </c>
      <c r="AX175" s="68" t="s">
        <v>1068</v>
      </c>
      <c r="AY175" s="68" t="s">
        <v>148</v>
      </c>
      <c r="AZ175" s="68" t="s">
        <v>139</v>
      </c>
      <c r="BA175" s="68" t="s">
        <v>149</v>
      </c>
      <c r="BB175" s="68" t="s">
        <v>634</v>
      </c>
      <c r="BC175" s="68" t="s">
        <v>156</v>
      </c>
      <c r="BD175" s="68" t="s">
        <v>157</v>
      </c>
      <c r="BE175" s="68" t="s">
        <v>237</v>
      </c>
      <c r="BF175" s="68">
        <v>45015.205416666664</v>
      </c>
      <c r="BG175" s="68">
        <v>0</v>
      </c>
      <c r="BH175" s="68" t="s">
        <v>132</v>
      </c>
      <c r="BI175" s="68" t="s">
        <v>143</v>
      </c>
      <c r="BJ175" s="68" t="s">
        <v>143</v>
      </c>
      <c r="BK175" s="68" t="s">
        <v>136</v>
      </c>
      <c r="BL175" s="68" t="s">
        <v>136</v>
      </c>
      <c r="BM175" s="68" t="s">
        <v>160</v>
      </c>
      <c r="BN175" s="68" t="s">
        <v>160</v>
      </c>
      <c r="BO175" s="68" t="s">
        <v>143</v>
      </c>
      <c r="BP175" s="68" t="s">
        <v>143</v>
      </c>
      <c r="BQ175" s="68" t="s">
        <v>1386</v>
      </c>
      <c r="BR175" s="68">
        <v>800</v>
      </c>
      <c r="BS175" s="68" t="s">
        <v>241</v>
      </c>
      <c r="BT175" s="68">
        <v>66922</v>
      </c>
      <c r="BU175" s="68">
        <v>66922</v>
      </c>
      <c r="BV175" s="68" t="s">
        <v>135</v>
      </c>
      <c r="BW175" s="68" t="s">
        <v>135</v>
      </c>
      <c r="BX175" s="68" t="s">
        <v>135</v>
      </c>
      <c r="BY175" s="68" t="s">
        <v>148</v>
      </c>
      <c r="BZ175" s="68" t="s">
        <v>1445</v>
      </c>
      <c r="CA175" s="68" t="s">
        <v>144</v>
      </c>
      <c r="CB175" s="68" t="s">
        <v>143</v>
      </c>
      <c r="CC175" s="68" t="s">
        <v>143</v>
      </c>
      <c r="CD175" s="68" t="s">
        <v>143</v>
      </c>
      <c r="CE175" s="68" t="s">
        <v>1446</v>
      </c>
      <c r="CF175" s="68">
        <v>19201966</v>
      </c>
      <c r="CJ175" s="68">
        <v>0</v>
      </c>
      <c r="CK175" s="68" t="s">
        <v>143</v>
      </c>
      <c r="CM175" s="68" t="s">
        <v>143</v>
      </c>
      <c r="CN175" s="68" t="s">
        <v>143</v>
      </c>
    </row>
    <row r="176" spans="1:94" s="68" customFormat="1" ht="12.75" x14ac:dyDescent="0.2">
      <c r="A176" s="67">
        <v>44986</v>
      </c>
      <c r="B176" s="68" t="s">
        <v>16</v>
      </c>
      <c r="C176" s="68">
        <v>56894</v>
      </c>
      <c r="D176" s="68" t="s">
        <v>1569</v>
      </c>
      <c r="E176" s="68" t="s">
        <v>279</v>
      </c>
      <c r="F176" s="69">
        <v>45015</v>
      </c>
      <c r="G176" s="68" t="s">
        <v>165</v>
      </c>
      <c r="H176" s="68" t="s">
        <v>127</v>
      </c>
      <c r="I176" s="70">
        <v>211.22</v>
      </c>
      <c r="J176" s="70">
        <v>211.22</v>
      </c>
      <c r="K176" s="71">
        <f t="shared" si="2"/>
        <v>5.1700062389115086E-4</v>
      </c>
      <c r="L176" s="68" t="s">
        <v>374</v>
      </c>
      <c r="M176" s="68" t="s">
        <v>129</v>
      </c>
      <c r="N176" s="68" t="s">
        <v>1245</v>
      </c>
      <c r="O176" s="68" t="s">
        <v>960</v>
      </c>
      <c r="P176" s="68" t="s">
        <v>1570</v>
      </c>
      <c r="Q176" s="68" t="s">
        <v>132</v>
      </c>
      <c r="R176" s="68" t="s">
        <v>1571</v>
      </c>
      <c r="S176" s="68" t="s">
        <v>1572</v>
      </c>
      <c r="T176" s="68" t="s">
        <v>135</v>
      </c>
      <c r="U176" s="68" t="s">
        <v>135</v>
      </c>
      <c r="V176" s="68" t="s">
        <v>136</v>
      </c>
      <c r="W176" s="68" t="s">
        <v>137</v>
      </c>
      <c r="X176" s="68" t="s">
        <v>138</v>
      </c>
      <c r="Y176" s="68">
        <v>45015.140534722224</v>
      </c>
      <c r="Z176" s="68">
        <v>45015.140099074073</v>
      </c>
      <c r="AA176" s="68" t="s">
        <v>139</v>
      </c>
      <c r="AB176" s="68" t="s">
        <v>140</v>
      </c>
      <c r="AC176" s="68">
        <v>0</v>
      </c>
      <c r="AD176" s="68" t="s">
        <v>143</v>
      </c>
      <c r="AE176" s="68">
        <v>0</v>
      </c>
      <c r="AG176" s="68">
        <v>10012</v>
      </c>
      <c r="AH176" s="68" t="s">
        <v>141</v>
      </c>
      <c r="AK176" s="68" t="s">
        <v>142</v>
      </c>
      <c r="AL176" s="68" t="s">
        <v>143</v>
      </c>
      <c r="AM176" s="68">
        <v>1100</v>
      </c>
      <c r="AN176" s="68" t="s">
        <v>143</v>
      </c>
      <c r="AO176" s="68" t="s">
        <v>145</v>
      </c>
      <c r="AP176" s="68" t="s">
        <v>146</v>
      </c>
      <c r="AQ176" s="68" t="s">
        <v>972</v>
      </c>
      <c r="AR176" s="68" t="s">
        <v>148</v>
      </c>
      <c r="AS176" s="68" t="s">
        <v>139</v>
      </c>
      <c r="AT176" s="68" t="s">
        <v>149</v>
      </c>
      <c r="AU176" s="68" t="s">
        <v>150</v>
      </c>
      <c r="AV176" s="68" t="s">
        <v>1250</v>
      </c>
      <c r="AW176" s="68" t="s">
        <v>1250</v>
      </c>
      <c r="AX176" s="68" t="s">
        <v>309</v>
      </c>
      <c r="AY176" s="68" t="s">
        <v>148</v>
      </c>
      <c r="AZ176" s="68" t="s">
        <v>139</v>
      </c>
      <c r="BA176" s="68" t="s">
        <v>950</v>
      </c>
      <c r="BB176" s="68" t="s">
        <v>311</v>
      </c>
      <c r="BC176" s="68" t="s">
        <v>156</v>
      </c>
      <c r="BD176" s="68" t="s">
        <v>157</v>
      </c>
      <c r="BE176" s="68" t="s">
        <v>303</v>
      </c>
      <c r="BF176" s="68">
        <v>45015.27140046296</v>
      </c>
      <c r="BG176" s="68">
        <v>0</v>
      </c>
      <c r="BH176" s="68" t="s">
        <v>143</v>
      </c>
      <c r="BI176" s="68" t="s">
        <v>143</v>
      </c>
      <c r="BJ176" s="68" t="s">
        <v>143</v>
      </c>
      <c r="BK176" s="68" t="s">
        <v>136</v>
      </c>
      <c r="BL176" s="68" t="s">
        <v>143</v>
      </c>
      <c r="BM176" s="68" t="s">
        <v>160</v>
      </c>
      <c r="BN176" s="68" t="s">
        <v>143</v>
      </c>
      <c r="BO176" s="68" t="s">
        <v>143</v>
      </c>
      <c r="BP176" s="68" t="s">
        <v>143</v>
      </c>
      <c r="BQ176" s="68" t="s">
        <v>1573</v>
      </c>
      <c r="BR176" s="68">
        <v>500</v>
      </c>
      <c r="BS176" s="68" t="s">
        <v>162</v>
      </c>
      <c r="BT176" s="68">
        <v>21122</v>
      </c>
      <c r="BU176" s="68">
        <v>21122</v>
      </c>
      <c r="BV176" s="68" t="s">
        <v>135</v>
      </c>
      <c r="BW176" s="68" t="s">
        <v>135</v>
      </c>
      <c r="BX176" s="68" t="s">
        <v>135</v>
      </c>
      <c r="BY176" s="68" t="s">
        <v>148</v>
      </c>
      <c r="BZ176" s="68" t="s">
        <v>975</v>
      </c>
      <c r="CA176" s="68" t="s">
        <v>144</v>
      </c>
      <c r="CB176" s="68" t="s">
        <v>143</v>
      </c>
      <c r="CC176" s="68" t="s">
        <v>143</v>
      </c>
      <c r="CD176" s="68" t="s">
        <v>143</v>
      </c>
      <c r="CE176" s="68" t="s">
        <v>1574</v>
      </c>
      <c r="CF176" s="68">
        <v>19201966</v>
      </c>
      <c r="CJ176" s="68">
        <v>0</v>
      </c>
      <c r="CK176" s="68" t="s">
        <v>143</v>
      </c>
      <c r="CM176" s="68" t="s">
        <v>143</v>
      </c>
      <c r="CN176" s="68" t="s">
        <v>143</v>
      </c>
    </row>
    <row r="177" spans="1:95" s="68" customFormat="1" ht="12.75" x14ac:dyDescent="0.2">
      <c r="A177" s="67">
        <v>44986</v>
      </c>
      <c r="B177" s="68" t="s">
        <v>13</v>
      </c>
      <c r="C177" s="68">
        <v>56978</v>
      </c>
      <c r="D177" s="68" t="s">
        <v>1575</v>
      </c>
      <c r="E177" s="68" t="s">
        <v>164</v>
      </c>
      <c r="F177" s="69">
        <v>45015</v>
      </c>
      <c r="G177" s="68" t="s">
        <v>165</v>
      </c>
      <c r="H177" s="68" t="s">
        <v>166</v>
      </c>
      <c r="I177" s="70">
        <v>147.86000000000001</v>
      </c>
      <c r="J177" s="70">
        <v>147.86000000000001</v>
      </c>
      <c r="K177" s="71">
        <f t="shared" si="2"/>
        <v>3.6191512285079814E-4</v>
      </c>
      <c r="L177" s="68" t="s">
        <v>374</v>
      </c>
      <c r="M177" s="68" t="s">
        <v>129</v>
      </c>
      <c r="N177" s="68" t="s">
        <v>960</v>
      </c>
      <c r="O177" s="68" t="s">
        <v>1301</v>
      </c>
      <c r="P177" s="68" t="s">
        <v>1576</v>
      </c>
      <c r="Q177" s="68" t="s">
        <v>530</v>
      </c>
      <c r="R177" s="68" t="s">
        <v>1577</v>
      </c>
      <c r="S177" s="68" t="s">
        <v>1578</v>
      </c>
      <c r="T177" s="68" t="s">
        <v>135</v>
      </c>
      <c r="U177" s="68" t="s">
        <v>135</v>
      </c>
      <c r="V177" s="68" t="s">
        <v>136</v>
      </c>
      <c r="W177" s="68" t="s">
        <v>137</v>
      </c>
      <c r="X177" s="68" t="s">
        <v>138</v>
      </c>
      <c r="Y177" s="68">
        <v>45015.316193865743</v>
      </c>
      <c r="Z177" s="68">
        <v>45015.316141319447</v>
      </c>
      <c r="AA177" s="68" t="s">
        <v>139</v>
      </c>
      <c r="AB177" s="68" t="s">
        <v>140</v>
      </c>
      <c r="AC177" s="68">
        <v>0</v>
      </c>
      <c r="AD177" s="68" t="s">
        <v>143</v>
      </c>
      <c r="AE177" s="68">
        <v>0</v>
      </c>
      <c r="AG177" s="68">
        <v>10012</v>
      </c>
      <c r="AH177" s="68" t="s">
        <v>141</v>
      </c>
      <c r="AK177" s="68" t="s">
        <v>142</v>
      </c>
      <c r="AL177" s="68" t="s">
        <v>143</v>
      </c>
      <c r="AM177" s="68">
        <v>770</v>
      </c>
      <c r="AN177" s="68" t="s">
        <v>143</v>
      </c>
      <c r="AO177" s="68" t="s">
        <v>534</v>
      </c>
      <c r="AP177" s="68" t="s">
        <v>534</v>
      </c>
      <c r="AQ177" s="68" t="s">
        <v>309</v>
      </c>
      <c r="AR177" s="68" t="s">
        <v>148</v>
      </c>
      <c r="AS177" s="68" t="s">
        <v>139</v>
      </c>
      <c r="AT177" s="68" t="s">
        <v>950</v>
      </c>
      <c r="AU177" s="68" t="s">
        <v>311</v>
      </c>
      <c r="AV177" s="68" t="s">
        <v>145</v>
      </c>
      <c r="AW177" s="68" t="s">
        <v>146</v>
      </c>
      <c r="AX177" s="68" t="s">
        <v>972</v>
      </c>
      <c r="AY177" s="68" t="s">
        <v>148</v>
      </c>
      <c r="AZ177" s="68" t="s">
        <v>139</v>
      </c>
      <c r="BA177" s="68" t="s">
        <v>149</v>
      </c>
      <c r="BB177" s="68" t="s">
        <v>150</v>
      </c>
      <c r="BC177" s="68" t="s">
        <v>156</v>
      </c>
      <c r="BD177" s="68" t="s">
        <v>157</v>
      </c>
      <c r="BE177" s="68" t="s">
        <v>303</v>
      </c>
      <c r="BF177" s="68">
        <v>45015.374525462961</v>
      </c>
      <c r="BG177" s="68">
        <v>0</v>
      </c>
      <c r="BH177" s="68" t="s">
        <v>530</v>
      </c>
      <c r="BI177" s="68" t="s">
        <v>143</v>
      </c>
      <c r="BJ177" s="68" t="s">
        <v>143</v>
      </c>
      <c r="BK177" s="68" t="s">
        <v>136</v>
      </c>
      <c r="BL177" s="68" t="s">
        <v>136</v>
      </c>
      <c r="BM177" s="68" t="s">
        <v>160</v>
      </c>
      <c r="BN177" s="68" t="s">
        <v>160</v>
      </c>
      <c r="BO177" s="68" t="s">
        <v>143</v>
      </c>
      <c r="BP177" s="68" t="s">
        <v>143</v>
      </c>
      <c r="BQ177" s="68" t="s">
        <v>844</v>
      </c>
      <c r="BR177" s="68">
        <v>500</v>
      </c>
      <c r="BS177" s="68" t="s">
        <v>162</v>
      </c>
      <c r="BT177" s="68">
        <v>14786</v>
      </c>
      <c r="BU177" s="68">
        <v>14786</v>
      </c>
      <c r="BV177" s="68" t="s">
        <v>135</v>
      </c>
      <c r="BW177" s="68" t="s">
        <v>135</v>
      </c>
      <c r="BX177" s="68" t="s">
        <v>135</v>
      </c>
      <c r="BY177" s="68" t="s">
        <v>148</v>
      </c>
      <c r="BZ177" s="68" t="s">
        <v>143</v>
      </c>
      <c r="CA177" s="68" t="s">
        <v>144</v>
      </c>
      <c r="CB177" s="68" t="s">
        <v>143</v>
      </c>
      <c r="CC177" s="68" t="s">
        <v>143</v>
      </c>
      <c r="CD177" s="68" t="s">
        <v>143</v>
      </c>
      <c r="CE177" s="68" t="s">
        <v>143</v>
      </c>
      <c r="CF177" s="68">
        <v>19201966</v>
      </c>
      <c r="CJ177" s="68">
        <v>0</v>
      </c>
      <c r="CK177" s="68" t="s">
        <v>143</v>
      </c>
      <c r="CM177" s="68" t="s">
        <v>143</v>
      </c>
      <c r="CN177" s="68" t="s">
        <v>143</v>
      </c>
    </row>
    <row r="178" spans="1:95" s="68" customFormat="1" ht="12.75" x14ac:dyDescent="0.2">
      <c r="A178" s="67">
        <v>44986</v>
      </c>
      <c r="B178" s="68" t="s">
        <v>13</v>
      </c>
      <c r="C178" s="68">
        <v>56983</v>
      </c>
      <c r="D178" s="68" t="s">
        <v>1575</v>
      </c>
      <c r="E178" s="68" t="s">
        <v>164</v>
      </c>
      <c r="F178" s="69">
        <v>45015</v>
      </c>
      <c r="G178" s="68" t="s">
        <v>165</v>
      </c>
      <c r="H178" s="68" t="s">
        <v>166</v>
      </c>
      <c r="I178" s="70">
        <v>147.86000000000001</v>
      </c>
      <c r="J178" s="70">
        <v>147.86000000000001</v>
      </c>
      <c r="K178" s="71">
        <f t="shared" si="2"/>
        <v>3.6191512285079814E-4</v>
      </c>
      <c r="L178" s="68" t="s">
        <v>374</v>
      </c>
      <c r="M178" s="68" t="s">
        <v>129</v>
      </c>
      <c r="N178" s="68" t="s">
        <v>960</v>
      </c>
      <c r="O178" s="68" t="s">
        <v>1301</v>
      </c>
      <c r="P178" s="68" t="s">
        <v>1579</v>
      </c>
      <c r="Q178" s="68" t="s">
        <v>530</v>
      </c>
      <c r="R178" s="68" t="s">
        <v>1580</v>
      </c>
      <c r="S178" s="68" t="s">
        <v>1581</v>
      </c>
      <c r="T178" s="68" t="s">
        <v>135</v>
      </c>
      <c r="U178" s="68" t="s">
        <v>135</v>
      </c>
      <c r="V178" s="68" t="s">
        <v>136</v>
      </c>
      <c r="W178" s="68" t="s">
        <v>137</v>
      </c>
      <c r="X178" s="68" t="s">
        <v>138</v>
      </c>
      <c r="Y178" s="68">
        <v>45015.318003819448</v>
      </c>
      <c r="Z178" s="68">
        <v>45015.317984490743</v>
      </c>
      <c r="AA178" s="68" t="s">
        <v>139</v>
      </c>
      <c r="AB178" s="68" t="s">
        <v>140</v>
      </c>
      <c r="AC178" s="68">
        <v>0</v>
      </c>
      <c r="AD178" s="68" t="s">
        <v>143</v>
      </c>
      <c r="AE178" s="68">
        <v>0</v>
      </c>
      <c r="AG178" s="68">
        <v>10012</v>
      </c>
      <c r="AH178" s="68" t="s">
        <v>141</v>
      </c>
      <c r="AK178" s="68" t="s">
        <v>142</v>
      </c>
      <c r="AL178" s="68" t="s">
        <v>143</v>
      </c>
      <c r="AM178" s="68">
        <v>770</v>
      </c>
      <c r="AN178" s="68" t="s">
        <v>143</v>
      </c>
      <c r="AO178" s="68" t="s">
        <v>534</v>
      </c>
      <c r="AP178" s="68" t="s">
        <v>534</v>
      </c>
      <c r="AQ178" s="68" t="s">
        <v>309</v>
      </c>
      <c r="AR178" s="68" t="s">
        <v>148</v>
      </c>
      <c r="AS178" s="68" t="s">
        <v>139</v>
      </c>
      <c r="AT178" s="68" t="s">
        <v>950</v>
      </c>
      <c r="AU178" s="68" t="s">
        <v>311</v>
      </c>
      <c r="AV178" s="68" t="s">
        <v>145</v>
      </c>
      <c r="AW178" s="68" t="s">
        <v>146</v>
      </c>
      <c r="AX178" s="68" t="s">
        <v>972</v>
      </c>
      <c r="AY178" s="68" t="s">
        <v>148</v>
      </c>
      <c r="AZ178" s="68" t="s">
        <v>139</v>
      </c>
      <c r="BA178" s="68" t="s">
        <v>149</v>
      </c>
      <c r="BB178" s="68" t="s">
        <v>150</v>
      </c>
      <c r="BC178" s="68" t="s">
        <v>156</v>
      </c>
      <c r="BD178" s="68" t="s">
        <v>157</v>
      </c>
      <c r="BE178" s="68" t="s">
        <v>303</v>
      </c>
      <c r="BF178" s="68">
        <v>45015.374884259261</v>
      </c>
      <c r="BG178" s="68">
        <v>0</v>
      </c>
      <c r="BH178" s="68" t="s">
        <v>530</v>
      </c>
      <c r="BI178" s="68" t="s">
        <v>143</v>
      </c>
      <c r="BJ178" s="68" t="s">
        <v>143</v>
      </c>
      <c r="BK178" s="68" t="s">
        <v>136</v>
      </c>
      <c r="BL178" s="68" t="s">
        <v>136</v>
      </c>
      <c r="BM178" s="68" t="s">
        <v>160</v>
      </c>
      <c r="BN178" s="68" t="s">
        <v>160</v>
      </c>
      <c r="BO178" s="68" t="s">
        <v>143</v>
      </c>
      <c r="BP178" s="68" t="s">
        <v>143</v>
      </c>
      <c r="BQ178" s="68" t="s">
        <v>1518</v>
      </c>
      <c r="BR178" s="68">
        <v>500</v>
      </c>
      <c r="BS178" s="68" t="s">
        <v>162</v>
      </c>
      <c r="BT178" s="68">
        <v>14786</v>
      </c>
      <c r="BU178" s="68">
        <v>14786</v>
      </c>
      <c r="BV178" s="68" t="s">
        <v>135</v>
      </c>
      <c r="BW178" s="68" t="s">
        <v>135</v>
      </c>
      <c r="BX178" s="68" t="s">
        <v>135</v>
      </c>
      <c r="BY178" s="68" t="s">
        <v>148</v>
      </c>
      <c r="BZ178" s="68" t="s">
        <v>143</v>
      </c>
      <c r="CA178" s="68" t="s">
        <v>144</v>
      </c>
      <c r="CB178" s="68" t="s">
        <v>143</v>
      </c>
      <c r="CC178" s="68" t="s">
        <v>143</v>
      </c>
      <c r="CD178" s="68" t="s">
        <v>143</v>
      </c>
      <c r="CE178" s="68" t="s">
        <v>143</v>
      </c>
      <c r="CF178" s="68">
        <v>19201966</v>
      </c>
      <c r="CJ178" s="68">
        <v>0</v>
      </c>
      <c r="CK178" s="68" t="s">
        <v>143</v>
      </c>
      <c r="CM178" s="68" t="s">
        <v>143</v>
      </c>
      <c r="CN178" s="68" t="s">
        <v>143</v>
      </c>
    </row>
    <row r="179" spans="1:95" s="68" customFormat="1" ht="12.75" x14ac:dyDescent="0.2">
      <c r="A179" s="67">
        <v>44986</v>
      </c>
      <c r="B179" s="68" t="s">
        <v>14</v>
      </c>
      <c r="C179" s="68">
        <v>57120</v>
      </c>
      <c r="D179" s="68" t="s">
        <v>315</v>
      </c>
      <c r="E179" s="68" t="s">
        <v>373</v>
      </c>
      <c r="F179" s="69">
        <v>45016</v>
      </c>
      <c r="G179" s="68" t="s">
        <v>165</v>
      </c>
      <c r="H179" s="68" t="s">
        <v>166</v>
      </c>
      <c r="I179" s="70">
        <v>92</v>
      </c>
      <c r="J179" s="70">
        <v>92</v>
      </c>
      <c r="K179" s="71">
        <f t="shared" si="2"/>
        <v>2.2518728055101735E-4</v>
      </c>
      <c r="L179" s="68" t="s">
        <v>316</v>
      </c>
      <c r="M179" s="68" t="s">
        <v>317</v>
      </c>
      <c r="N179" s="68" t="s">
        <v>219</v>
      </c>
      <c r="O179" s="68" t="s">
        <v>1582</v>
      </c>
      <c r="P179" s="68" t="s">
        <v>319</v>
      </c>
      <c r="Q179" s="68" t="s">
        <v>170</v>
      </c>
      <c r="R179" s="68" t="s">
        <v>1583</v>
      </c>
      <c r="S179" s="68" t="s">
        <v>1584</v>
      </c>
      <c r="T179" s="68" t="s">
        <v>135</v>
      </c>
      <c r="U179" s="68" t="s">
        <v>135</v>
      </c>
      <c r="V179" s="68" t="s">
        <v>136</v>
      </c>
      <c r="W179" s="68" t="s">
        <v>137</v>
      </c>
      <c r="X179" s="68" t="s">
        <v>322</v>
      </c>
      <c r="Y179" s="68">
        <v>45016.08882326389</v>
      </c>
      <c r="Z179" s="68">
        <v>45016.088609375001</v>
      </c>
      <c r="AA179" s="68" t="s">
        <v>139</v>
      </c>
      <c r="AB179" s="68" t="s">
        <v>323</v>
      </c>
      <c r="AC179" s="68">
        <v>0</v>
      </c>
      <c r="AD179" s="68" t="s">
        <v>143</v>
      </c>
      <c r="AE179" s="68">
        <v>92</v>
      </c>
      <c r="AG179" s="68">
        <v>10012</v>
      </c>
      <c r="AH179" s="68" t="s">
        <v>141</v>
      </c>
      <c r="AJ179" s="68">
        <v>92</v>
      </c>
      <c r="AK179" s="68" t="s">
        <v>207</v>
      </c>
      <c r="AL179" s="68" t="s">
        <v>143</v>
      </c>
      <c r="AM179" s="68">
        <v>92</v>
      </c>
      <c r="AN179" s="68" t="s">
        <v>174</v>
      </c>
      <c r="AO179" s="68" t="s">
        <v>710</v>
      </c>
      <c r="AP179" s="68" t="s">
        <v>568</v>
      </c>
      <c r="AQ179" s="68" t="s">
        <v>1585</v>
      </c>
      <c r="AR179" s="68" t="s">
        <v>570</v>
      </c>
      <c r="AS179" s="68" t="s">
        <v>231</v>
      </c>
      <c r="AT179" s="68" t="s">
        <v>652</v>
      </c>
      <c r="AU179" s="68" t="s">
        <v>712</v>
      </c>
      <c r="AV179" s="68" t="s">
        <v>234</v>
      </c>
      <c r="AW179" s="68" t="s">
        <v>165</v>
      </c>
      <c r="AX179" s="68" t="s">
        <v>235</v>
      </c>
      <c r="AY179" s="68" t="s">
        <v>148</v>
      </c>
      <c r="AZ179" s="68" t="s">
        <v>139</v>
      </c>
      <c r="BA179" s="68" t="s">
        <v>236</v>
      </c>
      <c r="BB179" s="68" t="s">
        <v>150</v>
      </c>
      <c r="BC179" s="68" t="s">
        <v>156</v>
      </c>
      <c r="BD179" s="68" t="s">
        <v>157</v>
      </c>
      <c r="BE179" s="68" t="s">
        <v>303</v>
      </c>
      <c r="BF179" s="68">
        <v>45016.100081018521</v>
      </c>
      <c r="BG179" s="68">
        <v>0</v>
      </c>
      <c r="BH179" s="68" t="s">
        <v>170</v>
      </c>
      <c r="BI179" s="68" t="s">
        <v>1586</v>
      </c>
      <c r="BJ179" s="68" t="s">
        <v>143</v>
      </c>
      <c r="BK179" s="68" t="s">
        <v>136</v>
      </c>
      <c r="BL179" s="68" t="s">
        <v>143</v>
      </c>
      <c r="BM179" s="68" t="s">
        <v>160</v>
      </c>
      <c r="BN179" s="68" t="s">
        <v>160</v>
      </c>
      <c r="BO179" s="68" t="s">
        <v>143</v>
      </c>
      <c r="BP179" s="68" t="s">
        <v>143</v>
      </c>
      <c r="BQ179" s="68" t="s">
        <v>1587</v>
      </c>
      <c r="BR179" s="68">
        <v>500</v>
      </c>
      <c r="BS179" s="68" t="s">
        <v>162</v>
      </c>
      <c r="BT179" s="68">
        <v>92</v>
      </c>
      <c r="BU179" s="68">
        <v>92</v>
      </c>
      <c r="BV179" s="68" t="s">
        <v>135</v>
      </c>
      <c r="BW179" s="68" t="s">
        <v>135</v>
      </c>
      <c r="BX179" s="68" t="s">
        <v>135</v>
      </c>
      <c r="BY179" s="68" t="s">
        <v>148</v>
      </c>
      <c r="BZ179" s="68" t="s">
        <v>1458</v>
      </c>
      <c r="CA179" s="68" t="s">
        <v>174</v>
      </c>
      <c r="CB179" s="68" t="s">
        <v>143</v>
      </c>
      <c r="CC179" s="68" t="s">
        <v>143</v>
      </c>
      <c r="CD179" s="68" t="s">
        <v>143</v>
      </c>
      <c r="CE179" s="68" t="s">
        <v>1588</v>
      </c>
      <c r="CF179" s="68">
        <v>1</v>
      </c>
      <c r="CG179" s="68">
        <v>1</v>
      </c>
      <c r="CJ179" s="68">
        <v>0</v>
      </c>
      <c r="CK179" s="68" t="s">
        <v>143</v>
      </c>
      <c r="CM179" s="68" t="s">
        <v>143</v>
      </c>
      <c r="CN179" s="68" t="s">
        <v>143</v>
      </c>
    </row>
    <row r="180" spans="1:95" s="68" customFormat="1" ht="12.75" x14ac:dyDescent="0.2">
      <c r="A180" s="67">
        <v>44986</v>
      </c>
      <c r="B180" s="68" t="s">
        <v>14</v>
      </c>
      <c r="C180" s="68">
        <v>57157</v>
      </c>
      <c r="D180" s="68" t="s">
        <v>315</v>
      </c>
      <c r="E180" s="68" t="s">
        <v>164</v>
      </c>
      <c r="F180" s="69">
        <v>45016</v>
      </c>
      <c r="G180" s="68" t="s">
        <v>165</v>
      </c>
      <c r="H180" s="68" t="s">
        <v>166</v>
      </c>
      <c r="I180" s="70">
        <v>35</v>
      </c>
      <c r="J180" s="70">
        <v>35</v>
      </c>
      <c r="K180" s="71">
        <f t="shared" si="2"/>
        <v>8.5669074122669641E-5</v>
      </c>
      <c r="L180" s="68" t="s">
        <v>316</v>
      </c>
      <c r="M180" s="68" t="s">
        <v>317</v>
      </c>
      <c r="N180" s="68" t="s">
        <v>219</v>
      </c>
      <c r="O180" s="68" t="s">
        <v>318</v>
      </c>
      <c r="P180" s="68" t="s">
        <v>319</v>
      </c>
      <c r="Q180" s="68" t="s">
        <v>170</v>
      </c>
      <c r="R180" s="68" t="s">
        <v>1589</v>
      </c>
      <c r="S180" s="68" t="s">
        <v>1590</v>
      </c>
      <c r="T180" s="68" t="s">
        <v>135</v>
      </c>
      <c r="U180" s="68" t="s">
        <v>135</v>
      </c>
      <c r="V180" s="68" t="s">
        <v>136</v>
      </c>
      <c r="W180" s="68" t="s">
        <v>137</v>
      </c>
      <c r="X180" s="68" t="s">
        <v>322</v>
      </c>
      <c r="Y180" s="68">
        <v>45016.245562152777</v>
      </c>
      <c r="Z180" s="68">
        <v>45016.243957523147</v>
      </c>
      <c r="AA180" s="68" t="s">
        <v>139</v>
      </c>
      <c r="AB180" s="68" t="s">
        <v>323</v>
      </c>
      <c r="AC180" s="68">
        <v>0</v>
      </c>
      <c r="AD180" s="68" t="s">
        <v>143</v>
      </c>
      <c r="AE180" s="68">
        <v>35</v>
      </c>
      <c r="AG180" s="68">
        <v>10012</v>
      </c>
      <c r="AH180" s="68" t="s">
        <v>141</v>
      </c>
      <c r="AJ180" s="68">
        <v>35</v>
      </c>
      <c r="AK180" s="68" t="s">
        <v>207</v>
      </c>
      <c r="AL180" s="68" t="s">
        <v>143</v>
      </c>
      <c r="AM180" s="68">
        <v>35</v>
      </c>
      <c r="AN180" s="68" t="s">
        <v>174</v>
      </c>
      <c r="AO180" s="68" t="s">
        <v>324</v>
      </c>
      <c r="AP180" s="68" t="s">
        <v>325</v>
      </c>
      <c r="AQ180" s="68" t="s">
        <v>326</v>
      </c>
      <c r="AR180" s="68" t="s">
        <v>178</v>
      </c>
      <c r="AS180" s="68" t="s">
        <v>179</v>
      </c>
      <c r="AT180" s="68" t="s">
        <v>327</v>
      </c>
      <c r="AU180" s="68" t="s">
        <v>328</v>
      </c>
      <c r="AV180" s="68" t="s">
        <v>234</v>
      </c>
      <c r="AW180" s="68" t="s">
        <v>165</v>
      </c>
      <c r="AX180" s="68" t="s">
        <v>235</v>
      </c>
      <c r="AY180" s="68" t="s">
        <v>148</v>
      </c>
      <c r="AZ180" s="68" t="s">
        <v>139</v>
      </c>
      <c r="BA180" s="68" t="s">
        <v>236</v>
      </c>
      <c r="BB180" s="68" t="s">
        <v>150</v>
      </c>
      <c r="BC180" s="68" t="s">
        <v>156</v>
      </c>
      <c r="BD180" s="68" t="s">
        <v>157</v>
      </c>
      <c r="BE180" s="68" t="s">
        <v>303</v>
      </c>
      <c r="BF180" s="68">
        <v>45016.282268518517</v>
      </c>
      <c r="BG180" s="68">
        <v>0</v>
      </c>
      <c r="BH180" s="68" t="s">
        <v>170</v>
      </c>
      <c r="BI180" s="68" t="s">
        <v>1591</v>
      </c>
      <c r="BJ180" s="68" t="s">
        <v>143</v>
      </c>
      <c r="BK180" s="68" t="s">
        <v>136</v>
      </c>
      <c r="BL180" s="68" t="s">
        <v>143</v>
      </c>
      <c r="BM180" s="68" t="s">
        <v>160</v>
      </c>
      <c r="BN180" s="68" t="s">
        <v>160</v>
      </c>
      <c r="BO180" s="68" t="s">
        <v>143</v>
      </c>
      <c r="BP180" s="68" t="s">
        <v>143</v>
      </c>
      <c r="BQ180" s="68" t="s">
        <v>539</v>
      </c>
      <c r="BR180" s="68">
        <v>500</v>
      </c>
      <c r="BS180" s="68" t="s">
        <v>162</v>
      </c>
      <c r="BT180" s="68">
        <v>35</v>
      </c>
      <c r="BU180" s="68">
        <v>35</v>
      </c>
      <c r="BV180" s="68" t="s">
        <v>135</v>
      </c>
      <c r="BW180" s="68" t="s">
        <v>135</v>
      </c>
      <c r="BX180" s="68" t="s">
        <v>135</v>
      </c>
      <c r="BY180" s="68" t="s">
        <v>148</v>
      </c>
      <c r="BZ180" s="68" t="s">
        <v>1592</v>
      </c>
      <c r="CA180" s="68" t="s">
        <v>174</v>
      </c>
      <c r="CB180" s="68" t="s">
        <v>143</v>
      </c>
      <c r="CC180" s="68" t="s">
        <v>143</v>
      </c>
      <c r="CD180" s="68" t="s">
        <v>143</v>
      </c>
      <c r="CE180" s="68" t="s">
        <v>1593</v>
      </c>
      <c r="CF180" s="68">
        <v>1</v>
      </c>
      <c r="CG180" s="68">
        <v>1</v>
      </c>
      <c r="CJ180" s="68">
        <v>0</v>
      </c>
      <c r="CK180" s="68" t="s">
        <v>143</v>
      </c>
      <c r="CM180" s="68" t="s">
        <v>143</v>
      </c>
      <c r="CN180" s="68" t="s">
        <v>143</v>
      </c>
    </row>
    <row r="181" spans="1:95" s="68" customFormat="1" ht="12.75" x14ac:dyDescent="0.2">
      <c r="A181" s="67">
        <v>45017</v>
      </c>
      <c r="B181" s="68" t="s">
        <v>19</v>
      </c>
      <c r="C181" s="68">
        <v>56984</v>
      </c>
      <c r="D181" s="68" t="s">
        <v>1484</v>
      </c>
      <c r="E181" s="68" t="s">
        <v>164</v>
      </c>
      <c r="F181" s="69">
        <v>45019</v>
      </c>
      <c r="G181" s="68" t="s">
        <v>165</v>
      </c>
      <c r="H181" s="68" t="s">
        <v>166</v>
      </c>
      <c r="I181" s="70">
        <v>277.08999999999997</v>
      </c>
      <c r="J181" s="70">
        <v>400</v>
      </c>
      <c r="K181" s="71">
        <f t="shared" si="2"/>
        <v>6.7822982139001506E-4</v>
      </c>
      <c r="L181" s="68" t="s">
        <v>908</v>
      </c>
      <c r="M181" s="68" t="s">
        <v>129</v>
      </c>
      <c r="N181" s="68" t="s">
        <v>1056</v>
      </c>
      <c r="O181" s="68" t="s">
        <v>243</v>
      </c>
      <c r="P181" s="68" t="s">
        <v>477</v>
      </c>
      <c r="Q181" s="68" t="s">
        <v>170</v>
      </c>
      <c r="R181" s="68" t="s">
        <v>1594</v>
      </c>
      <c r="S181" s="68" t="s">
        <v>1595</v>
      </c>
      <c r="T181" s="68" t="s">
        <v>135</v>
      </c>
      <c r="U181" s="68" t="s">
        <v>135</v>
      </c>
      <c r="V181" s="68" t="s">
        <v>136</v>
      </c>
      <c r="W181" s="68" t="s">
        <v>137</v>
      </c>
      <c r="X181" s="68" t="s">
        <v>173</v>
      </c>
      <c r="Y181" s="68">
        <v>45015.321443865738</v>
      </c>
      <c r="Z181" s="68">
        <v>45029.235544444447</v>
      </c>
      <c r="AA181" s="68" t="s">
        <v>139</v>
      </c>
      <c r="AB181" s="68" t="s">
        <v>140</v>
      </c>
      <c r="AC181" s="68">
        <v>0</v>
      </c>
      <c r="AD181" s="68" t="s">
        <v>143</v>
      </c>
      <c r="AE181" s="68">
        <v>27709</v>
      </c>
      <c r="AG181" s="68">
        <v>10012</v>
      </c>
      <c r="AH181" s="68" t="s">
        <v>141</v>
      </c>
      <c r="AJ181" s="68">
        <v>27709</v>
      </c>
      <c r="AK181" s="68" t="s">
        <v>142</v>
      </c>
      <c r="AL181" s="68" t="s">
        <v>143</v>
      </c>
      <c r="AM181" s="68">
        <v>400</v>
      </c>
      <c r="AN181" s="68" t="s">
        <v>174</v>
      </c>
      <c r="AO181" s="68" t="s">
        <v>247</v>
      </c>
      <c r="AP181" s="68" t="s">
        <v>248</v>
      </c>
      <c r="AQ181" s="68" t="s">
        <v>249</v>
      </c>
      <c r="AR181" s="68" t="s">
        <v>250</v>
      </c>
      <c r="AS181" s="68" t="s">
        <v>179</v>
      </c>
      <c r="AT181" s="68" t="s">
        <v>251</v>
      </c>
      <c r="AU181" s="68" t="s">
        <v>252</v>
      </c>
      <c r="AV181" s="68" t="s">
        <v>290</v>
      </c>
      <c r="AW181" s="68" t="s">
        <v>146</v>
      </c>
      <c r="AX181" s="68" t="s">
        <v>1060</v>
      </c>
      <c r="AY181" s="68" t="s">
        <v>148</v>
      </c>
      <c r="AZ181" s="68" t="s">
        <v>139</v>
      </c>
      <c r="BA181" s="68" t="s">
        <v>149</v>
      </c>
      <c r="BB181" s="68" t="s">
        <v>150</v>
      </c>
      <c r="BC181" s="68" t="s">
        <v>156</v>
      </c>
      <c r="BD181" s="68" t="s">
        <v>157</v>
      </c>
      <c r="BE181" s="68" t="s">
        <v>303</v>
      </c>
      <c r="BF181" s="68">
        <v>45015.374791666669</v>
      </c>
      <c r="BG181" s="68">
        <v>0</v>
      </c>
      <c r="BH181" s="68" t="s">
        <v>170</v>
      </c>
      <c r="BI181" s="68" t="s">
        <v>1596</v>
      </c>
      <c r="BJ181" s="68" t="s">
        <v>143</v>
      </c>
      <c r="BK181" s="68" t="s">
        <v>136</v>
      </c>
      <c r="BL181" s="68" t="s">
        <v>143</v>
      </c>
      <c r="BM181" s="68" t="s">
        <v>200</v>
      </c>
      <c r="BN181" s="68" t="s">
        <v>160</v>
      </c>
      <c r="BO181" s="68" t="s">
        <v>143</v>
      </c>
      <c r="BP181" s="68" t="s">
        <v>143</v>
      </c>
      <c r="BQ181" s="68" t="s">
        <v>517</v>
      </c>
      <c r="BR181" s="68">
        <v>500</v>
      </c>
      <c r="BS181" s="68" t="s">
        <v>162</v>
      </c>
      <c r="BT181" s="68">
        <v>27709</v>
      </c>
      <c r="BU181" s="68">
        <v>27709</v>
      </c>
      <c r="BV181" s="68" t="s">
        <v>135</v>
      </c>
      <c r="BW181" s="68" t="s">
        <v>135</v>
      </c>
      <c r="BX181" s="68" t="s">
        <v>135</v>
      </c>
      <c r="BY181" s="68" t="s">
        <v>148</v>
      </c>
      <c r="BZ181" s="68" t="s">
        <v>143</v>
      </c>
      <c r="CA181" s="68" t="s">
        <v>174</v>
      </c>
      <c r="CB181" s="68" t="s">
        <v>143</v>
      </c>
      <c r="CC181" s="68" t="s">
        <v>143</v>
      </c>
      <c r="CD181" s="68" t="s">
        <v>143</v>
      </c>
      <c r="CE181" s="68" t="s">
        <v>1597</v>
      </c>
      <c r="CF181" s="68">
        <v>1</v>
      </c>
      <c r="CG181" s="68">
        <v>1</v>
      </c>
      <c r="CJ181" s="68">
        <v>0</v>
      </c>
      <c r="CK181" s="68" t="s">
        <v>143</v>
      </c>
      <c r="CM181" s="68" t="s">
        <v>143</v>
      </c>
      <c r="CN181" s="68" t="s">
        <v>143</v>
      </c>
      <c r="CQ181" s="68" t="s">
        <v>143</v>
      </c>
    </row>
    <row r="182" spans="1:95" s="68" customFormat="1" ht="12.75" x14ac:dyDescent="0.2">
      <c r="A182" s="67">
        <v>45017</v>
      </c>
      <c r="B182" s="68" t="s">
        <v>16</v>
      </c>
      <c r="C182" s="68">
        <v>57301</v>
      </c>
      <c r="D182" s="68" t="s">
        <v>1205</v>
      </c>
      <c r="E182" s="68" t="s">
        <v>190</v>
      </c>
      <c r="F182" s="69">
        <v>45020</v>
      </c>
      <c r="G182" s="68" t="s">
        <v>165</v>
      </c>
      <c r="H182" s="68" t="s">
        <v>166</v>
      </c>
      <c r="I182" s="70">
        <v>150</v>
      </c>
      <c r="J182" s="70">
        <v>150</v>
      </c>
      <c r="K182" s="71">
        <f t="shared" si="2"/>
        <v>3.6715317481144131E-4</v>
      </c>
      <c r="L182" s="68" t="s">
        <v>519</v>
      </c>
      <c r="M182" s="68" t="s">
        <v>129</v>
      </c>
      <c r="N182" s="68" t="s">
        <v>960</v>
      </c>
      <c r="O182" s="68" t="s">
        <v>1598</v>
      </c>
      <c r="P182" s="68" t="s">
        <v>1599</v>
      </c>
      <c r="Q182" s="68" t="s">
        <v>170</v>
      </c>
      <c r="R182" s="68" t="s">
        <v>1600</v>
      </c>
      <c r="S182" s="68" t="s">
        <v>1601</v>
      </c>
      <c r="T182" s="68" t="s">
        <v>135</v>
      </c>
      <c r="U182" s="68" t="s">
        <v>135</v>
      </c>
      <c r="V182" s="68" t="s">
        <v>136</v>
      </c>
      <c r="W182" s="68" t="s">
        <v>137</v>
      </c>
      <c r="X182" s="68" t="s">
        <v>957</v>
      </c>
      <c r="Y182" s="68">
        <v>45019.529456481483</v>
      </c>
      <c r="Z182" s="68">
        <v>45019.529266782411</v>
      </c>
      <c r="AA182" s="68" t="s">
        <v>139</v>
      </c>
      <c r="AB182" s="68" t="s">
        <v>140</v>
      </c>
      <c r="AC182" s="68">
        <v>0</v>
      </c>
      <c r="AD182" s="68" t="s">
        <v>143</v>
      </c>
      <c r="AE182" s="68">
        <v>0</v>
      </c>
      <c r="AF182" s="68">
        <v>45026</v>
      </c>
      <c r="AG182" s="68">
        <v>10012</v>
      </c>
      <c r="AH182" s="68" t="s">
        <v>141</v>
      </c>
      <c r="AK182" s="68" t="s">
        <v>142</v>
      </c>
      <c r="AL182" s="68" t="s">
        <v>143</v>
      </c>
      <c r="AM182" s="68">
        <v>150</v>
      </c>
      <c r="AN182" s="68" t="s">
        <v>143</v>
      </c>
      <c r="AO182" s="68" t="s">
        <v>1602</v>
      </c>
      <c r="AP182" s="68" t="s">
        <v>1603</v>
      </c>
      <c r="AQ182" s="68" t="s">
        <v>1604</v>
      </c>
      <c r="AR182" s="68" t="s">
        <v>178</v>
      </c>
      <c r="AS182" s="68" t="s">
        <v>179</v>
      </c>
      <c r="AT182" s="68" t="s">
        <v>1605</v>
      </c>
      <c r="AU182" s="68" t="s">
        <v>1606</v>
      </c>
      <c r="AV182" s="68" t="s">
        <v>145</v>
      </c>
      <c r="AW182" s="68" t="s">
        <v>146</v>
      </c>
      <c r="AX182" s="68" t="s">
        <v>972</v>
      </c>
      <c r="AY182" s="68" t="s">
        <v>148</v>
      </c>
      <c r="AZ182" s="68" t="s">
        <v>139</v>
      </c>
      <c r="BA182" s="68" t="s">
        <v>149</v>
      </c>
      <c r="BB182" s="68" t="s">
        <v>150</v>
      </c>
      <c r="BC182" s="68" t="s">
        <v>156</v>
      </c>
      <c r="BD182" s="68" t="s">
        <v>157</v>
      </c>
      <c r="BE182" s="68" t="s">
        <v>303</v>
      </c>
      <c r="BF182" s="68">
        <v>45019.0468287037</v>
      </c>
      <c r="BG182" s="68">
        <v>0</v>
      </c>
      <c r="BH182" s="68" t="s">
        <v>143</v>
      </c>
      <c r="BI182" s="68" t="s">
        <v>143</v>
      </c>
      <c r="BJ182" s="68" t="s">
        <v>143</v>
      </c>
      <c r="BK182" s="68" t="s">
        <v>136</v>
      </c>
      <c r="BL182" s="68" t="s">
        <v>143</v>
      </c>
      <c r="BM182" s="68" t="s">
        <v>160</v>
      </c>
      <c r="BN182" s="68" t="s">
        <v>143</v>
      </c>
      <c r="BO182" s="68" t="s">
        <v>143</v>
      </c>
      <c r="BP182" s="68" t="s">
        <v>143</v>
      </c>
      <c r="BQ182" s="68" t="s">
        <v>1607</v>
      </c>
      <c r="BR182" s="68">
        <v>500</v>
      </c>
      <c r="BS182" s="68" t="s">
        <v>1608</v>
      </c>
      <c r="BT182" s="68">
        <v>150</v>
      </c>
      <c r="BU182" s="68">
        <v>150</v>
      </c>
      <c r="BV182" s="68" t="s">
        <v>135</v>
      </c>
      <c r="BW182" s="68" t="s">
        <v>135</v>
      </c>
      <c r="BX182" s="68" t="s">
        <v>135</v>
      </c>
      <c r="BY182" s="68" t="s">
        <v>148</v>
      </c>
      <c r="BZ182" s="68" t="s">
        <v>143</v>
      </c>
      <c r="CA182" s="68" t="s">
        <v>174</v>
      </c>
      <c r="CB182" s="68" t="s">
        <v>143</v>
      </c>
      <c r="CC182" s="68" t="s">
        <v>143</v>
      </c>
      <c r="CD182" s="68" t="s">
        <v>143</v>
      </c>
      <c r="CE182" s="68" t="s">
        <v>1609</v>
      </c>
      <c r="CF182" s="68">
        <v>1</v>
      </c>
      <c r="CJ182" s="68">
        <v>0</v>
      </c>
      <c r="CK182" s="68" t="s">
        <v>143</v>
      </c>
      <c r="CM182" s="68" t="s">
        <v>143</v>
      </c>
      <c r="CN182" s="68" t="s">
        <v>143</v>
      </c>
      <c r="CO182" s="68">
        <v>999103929</v>
      </c>
      <c r="CQ182" s="68" t="s">
        <v>143</v>
      </c>
    </row>
    <row r="183" spans="1:95" s="68" customFormat="1" ht="12.75" x14ac:dyDescent="0.2">
      <c r="A183" s="67">
        <v>45017</v>
      </c>
      <c r="B183" s="68" t="s">
        <v>14</v>
      </c>
      <c r="C183" s="68">
        <v>57324</v>
      </c>
      <c r="D183" s="68" t="s">
        <v>1317</v>
      </c>
      <c r="E183" s="68" t="s">
        <v>373</v>
      </c>
      <c r="F183" s="69">
        <v>45020</v>
      </c>
      <c r="G183" s="68" t="s">
        <v>257</v>
      </c>
      <c r="H183" s="68" t="s">
        <v>166</v>
      </c>
      <c r="I183" s="70">
        <v>220</v>
      </c>
      <c r="J183" s="70">
        <v>220</v>
      </c>
      <c r="K183" s="71">
        <f t="shared" si="2"/>
        <v>5.3849132305678065E-4</v>
      </c>
      <c r="L183" s="68" t="s">
        <v>316</v>
      </c>
      <c r="M183" s="68" t="s">
        <v>218</v>
      </c>
      <c r="N183" s="68" t="s">
        <v>259</v>
      </c>
      <c r="O183" s="68" t="s">
        <v>1610</v>
      </c>
      <c r="P183" s="68" t="s">
        <v>1319</v>
      </c>
      <c r="Q183" s="68" t="s">
        <v>170</v>
      </c>
      <c r="R183" s="68" t="s">
        <v>1611</v>
      </c>
      <c r="S183" s="68" t="s">
        <v>1612</v>
      </c>
      <c r="T183" s="68" t="s">
        <v>135</v>
      </c>
      <c r="U183" s="68" t="s">
        <v>135</v>
      </c>
      <c r="V183" s="68" t="s">
        <v>506</v>
      </c>
      <c r="W183" s="68" t="s">
        <v>137</v>
      </c>
      <c r="X183" s="68" t="s">
        <v>379</v>
      </c>
      <c r="Y183" s="68">
        <v>45019.131206597223</v>
      </c>
      <c r="Z183" s="68">
        <v>45019.128468634262</v>
      </c>
      <c r="AA183" s="68" t="s">
        <v>139</v>
      </c>
      <c r="AB183" s="68" t="s">
        <v>226</v>
      </c>
      <c r="AC183" s="68">
        <v>0</v>
      </c>
      <c r="AD183" s="68" t="s">
        <v>143</v>
      </c>
      <c r="AE183" s="68">
        <v>0</v>
      </c>
      <c r="AF183" s="68">
        <v>45019</v>
      </c>
      <c r="AG183" s="68">
        <v>10010</v>
      </c>
      <c r="AH183" s="68" t="s">
        <v>265</v>
      </c>
      <c r="AK183" s="68" t="s">
        <v>207</v>
      </c>
      <c r="AL183" s="68" t="s">
        <v>143</v>
      </c>
      <c r="AM183" s="68">
        <v>220</v>
      </c>
      <c r="AN183" s="68" t="s">
        <v>143</v>
      </c>
      <c r="AO183" s="68" t="s">
        <v>1613</v>
      </c>
      <c r="AP183" s="68" t="s">
        <v>1614</v>
      </c>
      <c r="AQ183" s="68" t="s">
        <v>1615</v>
      </c>
      <c r="AR183" s="68" t="s">
        <v>353</v>
      </c>
      <c r="AS183" s="68" t="s">
        <v>231</v>
      </c>
      <c r="AT183" s="68" t="s">
        <v>1616</v>
      </c>
      <c r="AU183" s="68" t="s">
        <v>1617</v>
      </c>
      <c r="AV183" s="68" t="s">
        <v>272</v>
      </c>
      <c r="AW183" s="68" t="s">
        <v>273</v>
      </c>
      <c r="AX183" s="68" t="s">
        <v>274</v>
      </c>
      <c r="AY183" s="68" t="s">
        <v>148</v>
      </c>
      <c r="AZ183" s="68" t="s">
        <v>139</v>
      </c>
      <c r="BA183" s="68" t="s">
        <v>154</v>
      </c>
      <c r="BB183" s="68" t="s">
        <v>275</v>
      </c>
      <c r="BC183" s="68" t="s">
        <v>156</v>
      </c>
      <c r="BD183" s="68" t="s">
        <v>157</v>
      </c>
      <c r="BE183" s="68" t="s">
        <v>303</v>
      </c>
      <c r="BF183" s="68">
        <v>45020.159062500003</v>
      </c>
      <c r="BG183" s="68">
        <v>0</v>
      </c>
      <c r="BH183" s="68" t="s">
        <v>170</v>
      </c>
      <c r="BI183" s="68" t="s">
        <v>143</v>
      </c>
      <c r="BJ183" s="68" t="s">
        <v>143</v>
      </c>
      <c r="BK183" s="68" t="s">
        <v>136</v>
      </c>
      <c r="BL183" s="68" t="s">
        <v>143</v>
      </c>
      <c r="BM183" s="68" t="s">
        <v>200</v>
      </c>
      <c r="BN183" s="68" t="s">
        <v>200</v>
      </c>
      <c r="BO183" s="68" t="s">
        <v>373</v>
      </c>
      <c r="BP183" s="68" t="s">
        <v>143</v>
      </c>
      <c r="BQ183" s="68" t="s">
        <v>1618</v>
      </c>
      <c r="BR183" s="68">
        <v>500</v>
      </c>
      <c r="BS183" s="68" t="s">
        <v>162</v>
      </c>
      <c r="BT183" s="68">
        <v>220</v>
      </c>
      <c r="BU183" s="68">
        <v>220</v>
      </c>
      <c r="BV183" s="68" t="s">
        <v>135</v>
      </c>
      <c r="BW183" s="68" t="s">
        <v>135</v>
      </c>
      <c r="BX183" s="68" t="s">
        <v>135</v>
      </c>
      <c r="BY183" s="68" t="s">
        <v>148</v>
      </c>
      <c r="BZ183" s="68" t="s">
        <v>1327</v>
      </c>
      <c r="CA183" s="68" t="s">
        <v>174</v>
      </c>
      <c r="CB183" s="68" t="s">
        <v>143</v>
      </c>
      <c r="CC183" s="68" t="s">
        <v>143</v>
      </c>
      <c r="CD183" s="68" t="s">
        <v>143</v>
      </c>
      <c r="CE183" s="68" t="s">
        <v>143</v>
      </c>
      <c r="CF183" s="68">
        <v>1</v>
      </c>
      <c r="CJ183" s="68">
        <v>0</v>
      </c>
      <c r="CK183" s="68" t="s">
        <v>143</v>
      </c>
      <c r="CM183" s="68" t="s">
        <v>143</v>
      </c>
      <c r="CN183" s="68" t="s">
        <v>143</v>
      </c>
      <c r="CO183" s="68">
        <v>318405289</v>
      </c>
      <c r="CQ183" s="68" t="s">
        <v>143</v>
      </c>
    </row>
    <row r="184" spans="1:95" s="68" customFormat="1" ht="12.75" x14ac:dyDescent="0.2">
      <c r="A184" s="67">
        <v>45017</v>
      </c>
      <c r="B184" s="68" t="s">
        <v>14</v>
      </c>
      <c r="C184" s="68">
        <v>57329</v>
      </c>
      <c r="D184" s="68" t="s">
        <v>315</v>
      </c>
      <c r="E184" s="68" t="s">
        <v>373</v>
      </c>
      <c r="F184" s="69">
        <v>45020</v>
      </c>
      <c r="G184" s="68" t="s">
        <v>165</v>
      </c>
      <c r="H184" s="68" t="s">
        <v>166</v>
      </c>
      <c r="I184" s="70">
        <v>55</v>
      </c>
      <c r="J184" s="70">
        <v>55</v>
      </c>
      <c r="K184" s="71">
        <f t="shared" si="2"/>
        <v>1.3462283076419516E-4</v>
      </c>
      <c r="L184" s="68" t="s">
        <v>316</v>
      </c>
      <c r="M184" s="68" t="s">
        <v>317</v>
      </c>
      <c r="N184" s="68" t="s">
        <v>219</v>
      </c>
      <c r="O184" s="68" t="s">
        <v>1619</v>
      </c>
      <c r="P184" s="68" t="s">
        <v>319</v>
      </c>
      <c r="Q184" s="68" t="s">
        <v>170</v>
      </c>
      <c r="R184" s="68" t="s">
        <v>1620</v>
      </c>
      <c r="S184" s="68" t="s">
        <v>1621</v>
      </c>
      <c r="T184" s="68" t="s">
        <v>135</v>
      </c>
      <c r="U184" s="68" t="s">
        <v>135</v>
      </c>
      <c r="V184" s="68" t="s">
        <v>136</v>
      </c>
      <c r="W184" s="68" t="s">
        <v>137</v>
      </c>
      <c r="X184" s="68" t="s">
        <v>322</v>
      </c>
      <c r="Y184" s="68">
        <v>45019.138337615739</v>
      </c>
      <c r="Z184" s="68">
        <v>45019.138254166668</v>
      </c>
      <c r="AA184" s="68" t="s">
        <v>139</v>
      </c>
      <c r="AB184" s="68" t="s">
        <v>323</v>
      </c>
      <c r="AC184" s="68">
        <v>0</v>
      </c>
      <c r="AD184" s="68" t="s">
        <v>143</v>
      </c>
      <c r="AE184" s="68">
        <v>55</v>
      </c>
      <c r="AG184" s="68">
        <v>10012</v>
      </c>
      <c r="AH184" s="68" t="s">
        <v>141</v>
      </c>
      <c r="AJ184" s="68">
        <v>55</v>
      </c>
      <c r="AK184" s="68" t="s">
        <v>207</v>
      </c>
      <c r="AL184" s="68" t="s">
        <v>143</v>
      </c>
      <c r="AM184" s="68">
        <v>55</v>
      </c>
      <c r="AN184" s="68" t="s">
        <v>174</v>
      </c>
      <c r="AO184" s="68" t="s">
        <v>1622</v>
      </c>
      <c r="AP184" s="68" t="s">
        <v>1623</v>
      </c>
      <c r="AQ184" s="68" t="s">
        <v>1624</v>
      </c>
      <c r="AR184" s="68" t="s">
        <v>353</v>
      </c>
      <c r="AS184" s="68" t="s">
        <v>231</v>
      </c>
      <c r="AT184" s="68" t="s">
        <v>1625</v>
      </c>
      <c r="AU184" s="68" t="s">
        <v>1626</v>
      </c>
      <c r="AV184" s="68" t="s">
        <v>234</v>
      </c>
      <c r="AW184" s="68" t="s">
        <v>165</v>
      </c>
      <c r="AX184" s="68" t="s">
        <v>235</v>
      </c>
      <c r="AY184" s="68" t="s">
        <v>148</v>
      </c>
      <c r="AZ184" s="68" t="s">
        <v>139</v>
      </c>
      <c r="BA184" s="68" t="s">
        <v>236</v>
      </c>
      <c r="BB184" s="68" t="s">
        <v>150</v>
      </c>
      <c r="BC184" s="68" t="s">
        <v>156</v>
      </c>
      <c r="BD184" s="68" t="s">
        <v>157</v>
      </c>
      <c r="BE184" s="68" t="s">
        <v>303</v>
      </c>
      <c r="BF184" s="68">
        <v>45019.139664351853</v>
      </c>
      <c r="BG184" s="68">
        <v>0</v>
      </c>
      <c r="BH184" s="68" t="s">
        <v>170</v>
      </c>
      <c r="BI184" s="68" t="s">
        <v>1627</v>
      </c>
      <c r="BJ184" s="68" t="s">
        <v>143</v>
      </c>
      <c r="BK184" s="68" t="s">
        <v>136</v>
      </c>
      <c r="BL184" s="68" t="s">
        <v>143</v>
      </c>
      <c r="BM184" s="68" t="s">
        <v>160</v>
      </c>
      <c r="BN184" s="68" t="s">
        <v>160</v>
      </c>
      <c r="BO184" s="68" t="s">
        <v>143</v>
      </c>
      <c r="BP184" s="68" t="s">
        <v>143</v>
      </c>
      <c r="BQ184" s="68" t="s">
        <v>1628</v>
      </c>
      <c r="BR184" s="68">
        <v>500</v>
      </c>
      <c r="BS184" s="68" t="s">
        <v>1608</v>
      </c>
      <c r="BT184" s="68">
        <v>55</v>
      </c>
      <c r="BU184" s="68">
        <v>55</v>
      </c>
      <c r="BV184" s="68" t="s">
        <v>135</v>
      </c>
      <c r="BW184" s="68" t="s">
        <v>135</v>
      </c>
      <c r="BX184" s="68" t="s">
        <v>135</v>
      </c>
      <c r="BY184" s="68" t="s">
        <v>148</v>
      </c>
      <c r="BZ184" s="68" t="s">
        <v>1458</v>
      </c>
      <c r="CA184" s="68" t="s">
        <v>174</v>
      </c>
      <c r="CB184" s="68" t="s">
        <v>143</v>
      </c>
      <c r="CC184" s="68" t="s">
        <v>143</v>
      </c>
      <c r="CD184" s="68" t="s">
        <v>143</v>
      </c>
      <c r="CE184" s="68" t="s">
        <v>1629</v>
      </c>
      <c r="CF184" s="68">
        <v>1</v>
      </c>
      <c r="CG184" s="68">
        <v>1</v>
      </c>
      <c r="CJ184" s="68">
        <v>0</v>
      </c>
      <c r="CK184" s="68" t="s">
        <v>143</v>
      </c>
      <c r="CM184" s="68" t="s">
        <v>143</v>
      </c>
      <c r="CN184" s="68" t="s">
        <v>143</v>
      </c>
      <c r="CQ184" s="68" t="s">
        <v>143</v>
      </c>
    </row>
    <row r="185" spans="1:95" s="68" customFormat="1" ht="12.75" x14ac:dyDescent="0.2">
      <c r="A185" s="67">
        <v>45017</v>
      </c>
      <c r="B185" s="68" t="s">
        <v>13</v>
      </c>
      <c r="C185" s="68">
        <v>57379</v>
      </c>
      <c r="D185" s="68" t="s">
        <v>1630</v>
      </c>
      <c r="E185" s="68" t="s">
        <v>164</v>
      </c>
      <c r="F185" s="69">
        <v>45019</v>
      </c>
      <c r="G185" s="68" t="s">
        <v>165</v>
      </c>
      <c r="H185" s="68" t="s">
        <v>166</v>
      </c>
      <c r="I185" s="70">
        <v>360.8</v>
      </c>
      <c r="J185" s="70">
        <v>360.8</v>
      </c>
      <c r="K185" s="71">
        <f t="shared" si="2"/>
        <v>8.8312576981312027E-4</v>
      </c>
      <c r="L185" s="68" t="s">
        <v>374</v>
      </c>
      <c r="M185" s="68" t="s">
        <v>129</v>
      </c>
      <c r="N185" s="68" t="s">
        <v>960</v>
      </c>
      <c r="O185" s="68" t="s">
        <v>1631</v>
      </c>
      <c r="P185" s="68" t="s">
        <v>1632</v>
      </c>
      <c r="Q185" s="68" t="s">
        <v>530</v>
      </c>
      <c r="R185" s="68" t="s">
        <v>1633</v>
      </c>
      <c r="S185" s="68" t="s">
        <v>1634</v>
      </c>
      <c r="T185" s="68" t="s">
        <v>135</v>
      </c>
      <c r="U185" s="68" t="s">
        <v>135</v>
      </c>
      <c r="V185" s="68" t="s">
        <v>136</v>
      </c>
      <c r="W185" s="68" t="s">
        <v>137</v>
      </c>
      <c r="X185" s="68" t="s">
        <v>138</v>
      </c>
      <c r="Y185" s="68">
        <v>45019.271197337963</v>
      </c>
      <c r="Z185" s="68">
        <v>45019.271159027776</v>
      </c>
      <c r="AA185" s="68" t="s">
        <v>139</v>
      </c>
      <c r="AB185" s="68" t="s">
        <v>140</v>
      </c>
      <c r="AC185" s="68">
        <v>0</v>
      </c>
      <c r="AD185" s="68" t="s">
        <v>143</v>
      </c>
      <c r="AE185" s="68">
        <v>0</v>
      </c>
      <c r="AG185" s="68">
        <v>10012</v>
      </c>
      <c r="AH185" s="68" t="s">
        <v>141</v>
      </c>
      <c r="AK185" s="68" t="s">
        <v>142</v>
      </c>
      <c r="AL185" s="68" t="s">
        <v>143</v>
      </c>
      <c r="AM185" s="68">
        <v>1879</v>
      </c>
      <c r="AN185" s="68" t="s">
        <v>143</v>
      </c>
      <c r="AO185" s="68" t="s">
        <v>1635</v>
      </c>
      <c r="AP185" s="68" t="s">
        <v>1636</v>
      </c>
      <c r="AQ185" s="68" t="s">
        <v>309</v>
      </c>
      <c r="AR185" s="68" t="s">
        <v>148</v>
      </c>
      <c r="AS185" s="68" t="s">
        <v>139</v>
      </c>
      <c r="AT185" s="68" t="s">
        <v>1637</v>
      </c>
      <c r="AU185" s="68" t="s">
        <v>311</v>
      </c>
      <c r="AV185" s="68" t="s">
        <v>145</v>
      </c>
      <c r="AW185" s="68" t="s">
        <v>146</v>
      </c>
      <c r="AX185" s="68" t="s">
        <v>972</v>
      </c>
      <c r="AY185" s="68" t="s">
        <v>148</v>
      </c>
      <c r="AZ185" s="68" t="s">
        <v>139</v>
      </c>
      <c r="BA185" s="68" t="s">
        <v>149</v>
      </c>
      <c r="BB185" s="68" t="s">
        <v>150</v>
      </c>
      <c r="BC185" s="68" t="s">
        <v>156</v>
      </c>
      <c r="BD185" s="68" t="s">
        <v>157</v>
      </c>
      <c r="BE185" s="68" t="s">
        <v>303</v>
      </c>
      <c r="BF185" s="68">
        <v>45020.459594907406</v>
      </c>
      <c r="BG185" s="68">
        <v>0</v>
      </c>
      <c r="BH185" s="68" t="s">
        <v>663</v>
      </c>
      <c r="BI185" s="68" t="s">
        <v>143</v>
      </c>
      <c r="BJ185" s="68" t="s">
        <v>143</v>
      </c>
      <c r="BK185" s="68" t="s">
        <v>136</v>
      </c>
      <c r="BL185" s="68" t="s">
        <v>136</v>
      </c>
      <c r="BM185" s="68" t="s">
        <v>160</v>
      </c>
      <c r="BN185" s="68" t="s">
        <v>160</v>
      </c>
      <c r="BO185" s="68" t="s">
        <v>143</v>
      </c>
      <c r="BP185" s="68" t="s">
        <v>143</v>
      </c>
      <c r="BQ185" s="68" t="s">
        <v>1638</v>
      </c>
      <c r="BR185" s="68">
        <v>500</v>
      </c>
      <c r="BS185" s="68" t="s">
        <v>1608</v>
      </c>
      <c r="BT185" s="68">
        <v>3608</v>
      </c>
      <c r="BU185" s="68">
        <v>3608</v>
      </c>
      <c r="BV185" s="68" t="s">
        <v>135</v>
      </c>
      <c r="BW185" s="68" t="s">
        <v>135</v>
      </c>
      <c r="BX185" s="68" t="s">
        <v>135</v>
      </c>
      <c r="BY185" s="68" t="s">
        <v>148</v>
      </c>
      <c r="BZ185" s="68" t="s">
        <v>143</v>
      </c>
      <c r="CA185" s="68" t="s">
        <v>144</v>
      </c>
      <c r="CB185" s="68" t="s">
        <v>143</v>
      </c>
      <c r="CC185" s="68" t="s">
        <v>143</v>
      </c>
      <c r="CD185" s="68" t="s">
        <v>143</v>
      </c>
      <c r="CE185" s="68" t="s">
        <v>143</v>
      </c>
      <c r="CF185" s="68">
        <v>19201966</v>
      </c>
      <c r="CJ185" s="68">
        <v>0</v>
      </c>
      <c r="CK185" s="68" t="s">
        <v>143</v>
      </c>
      <c r="CM185" s="68" t="s">
        <v>143</v>
      </c>
      <c r="CN185" s="68" t="s">
        <v>143</v>
      </c>
      <c r="CQ185" s="68" t="s">
        <v>143</v>
      </c>
    </row>
    <row r="186" spans="1:95" s="68" customFormat="1" ht="12.75" x14ac:dyDescent="0.2">
      <c r="A186" s="67">
        <v>45017</v>
      </c>
      <c r="B186" s="68" t="s">
        <v>13</v>
      </c>
      <c r="C186" s="68">
        <v>57384</v>
      </c>
      <c r="D186" s="68" t="s">
        <v>1575</v>
      </c>
      <c r="E186" s="68" t="s">
        <v>164</v>
      </c>
      <c r="F186" s="69">
        <v>45019</v>
      </c>
      <c r="G186" s="68" t="s">
        <v>165</v>
      </c>
      <c r="H186" s="68" t="s">
        <v>166</v>
      </c>
      <c r="I186" s="70">
        <v>610.19000000000005</v>
      </c>
      <c r="J186" s="70">
        <v>147.86000000000001</v>
      </c>
      <c r="K186" s="71">
        <f t="shared" si="2"/>
        <v>1.4935546382546226E-3</v>
      </c>
      <c r="L186" s="68" t="s">
        <v>374</v>
      </c>
      <c r="M186" s="68" t="s">
        <v>129</v>
      </c>
      <c r="N186" s="68" t="s">
        <v>960</v>
      </c>
      <c r="O186" s="68" t="s">
        <v>1301</v>
      </c>
      <c r="P186" s="68" t="s">
        <v>1639</v>
      </c>
      <c r="Q186" s="68" t="s">
        <v>530</v>
      </c>
      <c r="R186" s="68" t="s">
        <v>1640</v>
      </c>
      <c r="S186" s="68" t="s">
        <v>1581</v>
      </c>
      <c r="T186" s="68" t="s">
        <v>135</v>
      </c>
      <c r="U186" s="68" t="s">
        <v>135</v>
      </c>
      <c r="V186" s="68" t="s">
        <v>136</v>
      </c>
      <c r="W186" s="68" t="s">
        <v>137</v>
      </c>
      <c r="X186" s="68" t="s">
        <v>138</v>
      </c>
      <c r="Y186" s="68">
        <v>45019.273789004626</v>
      </c>
      <c r="Z186" s="68">
        <v>45026.234020023148</v>
      </c>
      <c r="AA186" s="68" t="s">
        <v>139</v>
      </c>
      <c r="AB186" s="68" t="s">
        <v>140</v>
      </c>
      <c r="AC186" s="68">
        <v>0</v>
      </c>
      <c r="AD186" s="68" t="s">
        <v>143</v>
      </c>
      <c r="AE186" s="68">
        <v>61019</v>
      </c>
      <c r="AG186" s="68">
        <v>10012</v>
      </c>
      <c r="AH186" s="68" t="s">
        <v>141</v>
      </c>
      <c r="AJ186" s="68">
        <v>3100</v>
      </c>
      <c r="AK186" s="68" t="s">
        <v>142</v>
      </c>
      <c r="AL186" s="68" t="s">
        <v>143</v>
      </c>
      <c r="AM186" s="68">
        <v>770</v>
      </c>
      <c r="AN186" s="68" t="s">
        <v>144</v>
      </c>
      <c r="AO186" s="68" t="s">
        <v>534</v>
      </c>
      <c r="AP186" s="68" t="s">
        <v>534</v>
      </c>
      <c r="AQ186" s="68" t="s">
        <v>309</v>
      </c>
      <c r="AR186" s="68" t="s">
        <v>148</v>
      </c>
      <c r="AS186" s="68" t="s">
        <v>139</v>
      </c>
      <c r="AT186" s="68" t="s">
        <v>950</v>
      </c>
      <c r="AU186" s="68" t="s">
        <v>311</v>
      </c>
      <c r="AV186" s="68" t="s">
        <v>145</v>
      </c>
      <c r="AW186" s="68" t="s">
        <v>146</v>
      </c>
      <c r="AX186" s="68" t="s">
        <v>972</v>
      </c>
      <c r="AY186" s="68" t="s">
        <v>148</v>
      </c>
      <c r="AZ186" s="68" t="s">
        <v>139</v>
      </c>
      <c r="BA186" s="68" t="s">
        <v>149</v>
      </c>
      <c r="BB186" s="68" t="s">
        <v>150</v>
      </c>
      <c r="BC186" s="68" t="s">
        <v>156</v>
      </c>
      <c r="BD186" s="68" t="s">
        <v>157</v>
      </c>
      <c r="BE186" s="68" t="s">
        <v>303</v>
      </c>
      <c r="BF186" s="68">
        <v>45020.45925925926</v>
      </c>
      <c r="BG186" s="68">
        <v>0</v>
      </c>
      <c r="BH186" s="68" t="s">
        <v>530</v>
      </c>
      <c r="BI186" s="68" t="s">
        <v>1641</v>
      </c>
      <c r="BJ186" s="68" t="s">
        <v>143</v>
      </c>
      <c r="BK186" s="68" t="s">
        <v>136</v>
      </c>
      <c r="BL186" s="68" t="s">
        <v>136</v>
      </c>
      <c r="BM186" s="68" t="s">
        <v>160</v>
      </c>
      <c r="BN186" s="68" t="s">
        <v>160</v>
      </c>
      <c r="BO186" s="68" t="s">
        <v>143</v>
      </c>
      <c r="BP186" s="68" t="s">
        <v>143</v>
      </c>
      <c r="BQ186" s="68" t="s">
        <v>1642</v>
      </c>
      <c r="BR186" s="68">
        <v>500</v>
      </c>
      <c r="BS186" s="68" t="s">
        <v>1608</v>
      </c>
      <c r="BT186" s="68">
        <v>61019</v>
      </c>
      <c r="BU186" s="68">
        <v>61019</v>
      </c>
      <c r="BV186" s="68" t="s">
        <v>135</v>
      </c>
      <c r="BW186" s="68" t="s">
        <v>135</v>
      </c>
      <c r="BX186" s="68" t="s">
        <v>135</v>
      </c>
      <c r="BY186" s="68" t="s">
        <v>148</v>
      </c>
      <c r="BZ186" s="68" t="s">
        <v>143</v>
      </c>
      <c r="CA186" s="68" t="s">
        <v>144</v>
      </c>
      <c r="CB186" s="68" t="s">
        <v>143</v>
      </c>
      <c r="CC186" s="68" t="s">
        <v>143</v>
      </c>
      <c r="CD186" s="68" t="s">
        <v>143</v>
      </c>
      <c r="CE186" s="68" t="s">
        <v>143</v>
      </c>
      <c r="CF186" s="68">
        <v>19201966</v>
      </c>
      <c r="CG186" s="68">
        <v>19201966</v>
      </c>
      <c r="CJ186" s="68">
        <v>0</v>
      </c>
      <c r="CK186" s="68" t="s">
        <v>143</v>
      </c>
      <c r="CM186" s="68" t="s">
        <v>143</v>
      </c>
      <c r="CN186" s="68" t="s">
        <v>143</v>
      </c>
      <c r="CQ186" s="68" t="s">
        <v>143</v>
      </c>
    </row>
    <row r="187" spans="1:95" s="68" customFormat="1" ht="12.75" x14ac:dyDescent="0.2">
      <c r="A187" s="67">
        <v>45017</v>
      </c>
      <c r="B187" s="68" t="s">
        <v>14</v>
      </c>
      <c r="C187" s="68">
        <v>57548</v>
      </c>
      <c r="D187" s="68" t="s">
        <v>315</v>
      </c>
      <c r="E187" s="68" t="s">
        <v>164</v>
      </c>
      <c r="F187" s="69">
        <v>45020</v>
      </c>
      <c r="G187" s="68" t="s">
        <v>165</v>
      </c>
      <c r="H187" s="68" t="s">
        <v>166</v>
      </c>
      <c r="I187" s="70">
        <v>109</v>
      </c>
      <c r="J187" s="70">
        <v>109</v>
      </c>
      <c r="K187" s="71">
        <f t="shared" si="2"/>
        <v>2.6679797369631405E-4</v>
      </c>
      <c r="L187" s="68" t="s">
        <v>316</v>
      </c>
      <c r="M187" s="68" t="s">
        <v>317</v>
      </c>
      <c r="N187" s="68" t="s">
        <v>219</v>
      </c>
      <c r="O187" s="68" t="s">
        <v>318</v>
      </c>
      <c r="P187" s="68" t="s">
        <v>319</v>
      </c>
      <c r="Q187" s="68" t="s">
        <v>170</v>
      </c>
      <c r="R187" s="68" t="s">
        <v>1643</v>
      </c>
      <c r="S187" s="68" t="s">
        <v>1644</v>
      </c>
      <c r="T187" s="68" t="s">
        <v>135</v>
      </c>
      <c r="U187" s="68" t="s">
        <v>135</v>
      </c>
      <c r="V187" s="68" t="s">
        <v>136</v>
      </c>
      <c r="W187" s="68" t="s">
        <v>137</v>
      </c>
      <c r="X187" s="68" t="s">
        <v>322</v>
      </c>
      <c r="Y187" s="68">
        <v>45020.497895717592</v>
      </c>
      <c r="Z187" s="68">
        <v>45020.49776273148</v>
      </c>
      <c r="AA187" s="68" t="s">
        <v>139</v>
      </c>
      <c r="AB187" s="68" t="s">
        <v>323</v>
      </c>
      <c r="AC187" s="68">
        <v>0</v>
      </c>
      <c r="AD187" s="68" t="s">
        <v>143</v>
      </c>
      <c r="AE187" s="68">
        <v>109</v>
      </c>
      <c r="AG187" s="68">
        <v>10012</v>
      </c>
      <c r="AH187" s="68" t="s">
        <v>141</v>
      </c>
      <c r="AJ187" s="68">
        <v>109</v>
      </c>
      <c r="AK187" s="68" t="s">
        <v>207</v>
      </c>
      <c r="AL187" s="68" t="s">
        <v>143</v>
      </c>
      <c r="AM187" s="68">
        <v>109</v>
      </c>
      <c r="AN187" s="68" t="s">
        <v>174</v>
      </c>
      <c r="AO187" s="68" t="s">
        <v>324</v>
      </c>
      <c r="AP187" s="68" t="s">
        <v>325</v>
      </c>
      <c r="AQ187" s="68" t="s">
        <v>326</v>
      </c>
      <c r="AR187" s="68" t="s">
        <v>178</v>
      </c>
      <c r="AS187" s="68" t="s">
        <v>179</v>
      </c>
      <c r="AT187" s="68" t="s">
        <v>327</v>
      </c>
      <c r="AU187" s="68" t="s">
        <v>328</v>
      </c>
      <c r="AV187" s="68" t="s">
        <v>234</v>
      </c>
      <c r="AW187" s="68" t="s">
        <v>165</v>
      </c>
      <c r="AX187" s="68" t="s">
        <v>235</v>
      </c>
      <c r="AY187" s="68" t="s">
        <v>148</v>
      </c>
      <c r="AZ187" s="68" t="s">
        <v>139</v>
      </c>
      <c r="BA187" s="68" t="s">
        <v>236</v>
      </c>
      <c r="BB187" s="68" t="s">
        <v>150</v>
      </c>
      <c r="BC187" s="68" t="s">
        <v>156</v>
      </c>
      <c r="BD187" s="68" t="s">
        <v>157</v>
      </c>
      <c r="BE187" s="68" t="s">
        <v>303</v>
      </c>
      <c r="BF187" s="68">
        <v>45020.124374999999</v>
      </c>
      <c r="BG187" s="68">
        <v>0</v>
      </c>
      <c r="BH187" s="68" t="s">
        <v>170</v>
      </c>
      <c r="BI187" s="68" t="s">
        <v>1645</v>
      </c>
      <c r="BJ187" s="68" t="s">
        <v>143</v>
      </c>
      <c r="BK187" s="68" t="s">
        <v>136</v>
      </c>
      <c r="BL187" s="68" t="s">
        <v>143</v>
      </c>
      <c r="BM187" s="68" t="s">
        <v>160</v>
      </c>
      <c r="BN187" s="68" t="s">
        <v>160</v>
      </c>
      <c r="BO187" s="68" t="s">
        <v>143</v>
      </c>
      <c r="BP187" s="68" t="s">
        <v>143</v>
      </c>
      <c r="BQ187" s="68" t="s">
        <v>1646</v>
      </c>
      <c r="BR187" s="68">
        <v>500</v>
      </c>
      <c r="BS187" s="68" t="s">
        <v>1608</v>
      </c>
      <c r="BT187" s="68">
        <v>109</v>
      </c>
      <c r="BU187" s="68">
        <v>109</v>
      </c>
      <c r="BV187" s="68" t="s">
        <v>135</v>
      </c>
      <c r="BW187" s="68" t="s">
        <v>135</v>
      </c>
      <c r="BX187" s="68" t="s">
        <v>135</v>
      </c>
      <c r="BY187" s="68" t="s">
        <v>148</v>
      </c>
      <c r="BZ187" s="68" t="s">
        <v>1647</v>
      </c>
      <c r="CA187" s="68" t="s">
        <v>174</v>
      </c>
      <c r="CB187" s="68" t="s">
        <v>143</v>
      </c>
      <c r="CC187" s="68" t="s">
        <v>143</v>
      </c>
      <c r="CD187" s="68" t="s">
        <v>143</v>
      </c>
      <c r="CE187" s="68" t="s">
        <v>1648</v>
      </c>
      <c r="CF187" s="68">
        <v>1</v>
      </c>
      <c r="CG187" s="68">
        <v>1</v>
      </c>
      <c r="CJ187" s="68">
        <v>0</v>
      </c>
      <c r="CK187" s="68" t="s">
        <v>143</v>
      </c>
      <c r="CM187" s="68" t="s">
        <v>143</v>
      </c>
      <c r="CN187" s="68" t="s">
        <v>143</v>
      </c>
      <c r="CQ187" s="68" t="s">
        <v>143</v>
      </c>
    </row>
    <row r="188" spans="1:95" s="68" customFormat="1" ht="12.75" x14ac:dyDescent="0.2">
      <c r="A188" s="67">
        <v>45017</v>
      </c>
      <c r="B188" s="68" t="s">
        <v>14</v>
      </c>
      <c r="C188" s="68">
        <v>57552</v>
      </c>
      <c r="D188" s="68" t="s">
        <v>315</v>
      </c>
      <c r="E188" s="68" t="s">
        <v>164</v>
      </c>
      <c r="F188" s="69">
        <v>45020</v>
      </c>
      <c r="G188" s="68" t="s">
        <v>165</v>
      </c>
      <c r="H188" s="68" t="s">
        <v>166</v>
      </c>
      <c r="I188" s="70">
        <v>44</v>
      </c>
      <c r="J188" s="70">
        <v>44</v>
      </c>
      <c r="K188" s="71">
        <f t="shared" si="2"/>
        <v>1.0769826461135613E-4</v>
      </c>
      <c r="L188" s="68" t="s">
        <v>316</v>
      </c>
      <c r="M188" s="68" t="s">
        <v>317</v>
      </c>
      <c r="N188" s="68" t="s">
        <v>219</v>
      </c>
      <c r="O188" s="68" t="s">
        <v>1582</v>
      </c>
      <c r="P188" s="68" t="s">
        <v>319</v>
      </c>
      <c r="Q188" s="68" t="s">
        <v>170</v>
      </c>
      <c r="R188" s="68" t="s">
        <v>1649</v>
      </c>
      <c r="S188" s="68" t="s">
        <v>1650</v>
      </c>
      <c r="T188" s="68" t="s">
        <v>135</v>
      </c>
      <c r="U188" s="68" t="s">
        <v>135</v>
      </c>
      <c r="V188" s="68" t="s">
        <v>136</v>
      </c>
      <c r="W188" s="68" t="s">
        <v>137</v>
      </c>
      <c r="X188" s="68" t="s">
        <v>322</v>
      </c>
      <c r="Y188" s="68">
        <v>45020.525036805557</v>
      </c>
      <c r="Z188" s="68">
        <v>45020.524353356479</v>
      </c>
      <c r="AA188" s="68" t="s">
        <v>139</v>
      </c>
      <c r="AB188" s="68" t="s">
        <v>323</v>
      </c>
      <c r="AC188" s="68">
        <v>0</v>
      </c>
      <c r="AD188" s="68" t="s">
        <v>143</v>
      </c>
      <c r="AE188" s="68">
        <v>44</v>
      </c>
      <c r="AG188" s="68">
        <v>10012</v>
      </c>
      <c r="AH188" s="68" t="s">
        <v>141</v>
      </c>
      <c r="AJ188" s="68">
        <v>44</v>
      </c>
      <c r="AK188" s="68" t="s">
        <v>207</v>
      </c>
      <c r="AL188" s="68" t="s">
        <v>143</v>
      </c>
      <c r="AM188" s="68">
        <v>44</v>
      </c>
      <c r="AN188" s="68" t="s">
        <v>174</v>
      </c>
      <c r="AO188" s="68" t="s">
        <v>710</v>
      </c>
      <c r="AP188" s="68" t="s">
        <v>568</v>
      </c>
      <c r="AQ188" s="68" t="s">
        <v>1585</v>
      </c>
      <c r="AR188" s="68" t="s">
        <v>570</v>
      </c>
      <c r="AS188" s="68" t="s">
        <v>231</v>
      </c>
      <c r="AT188" s="68" t="s">
        <v>652</v>
      </c>
      <c r="AU188" s="68" t="s">
        <v>712</v>
      </c>
      <c r="AV188" s="68" t="s">
        <v>234</v>
      </c>
      <c r="AW188" s="68" t="s">
        <v>165</v>
      </c>
      <c r="AX188" s="68" t="s">
        <v>235</v>
      </c>
      <c r="AY188" s="68" t="s">
        <v>148</v>
      </c>
      <c r="AZ188" s="68" t="s">
        <v>139</v>
      </c>
      <c r="BA188" s="68" t="s">
        <v>236</v>
      </c>
      <c r="BB188" s="68" t="s">
        <v>150</v>
      </c>
      <c r="BC188" s="68" t="s">
        <v>156</v>
      </c>
      <c r="BD188" s="68" t="s">
        <v>157</v>
      </c>
      <c r="BE188" s="68" t="s">
        <v>303</v>
      </c>
      <c r="BF188" s="68">
        <v>45020.124236111114</v>
      </c>
      <c r="BG188" s="68">
        <v>0</v>
      </c>
      <c r="BH188" s="68" t="s">
        <v>170</v>
      </c>
      <c r="BI188" s="68" t="s">
        <v>1651</v>
      </c>
      <c r="BJ188" s="68" t="s">
        <v>143</v>
      </c>
      <c r="BK188" s="68" t="s">
        <v>136</v>
      </c>
      <c r="BL188" s="68" t="s">
        <v>143</v>
      </c>
      <c r="BM188" s="68" t="s">
        <v>160</v>
      </c>
      <c r="BN188" s="68" t="s">
        <v>160</v>
      </c>
      <c r="BO188" s="68" t="s">
        <v>143</v>
      </c>
      <c r="BP188" s="68" t="s">
        <v>143</v>
      </c>
      <c r="BQ188" s="68" t="s">
        <v>1652</v>
      </c>
      <c r="BR188" s="68">
        <v>500</v>
      </c>
      <c r="BS188" s="68" t="s">
        <v>1608</v>
      </c>
      <c r="BT188" s="68">
        <v>44</v>
      </c>
      <c r="BU188" s="68">
        <v>44</v>
      </c>
      <c r="BV188" s="68" t="s">
        <v>135</v>
      </c>
      <c r="BW188" s="68" t="s">
        <v>135</v>
      </c>
      <c r="BX188" s="68" t="s">
        <v>135</v>
      </c>
      <c r="BY188" s="68" t="s">
        <v>148</v>
      </c>
      <c r="BZ188" s="68" t="s">
        <v>1653</v>
      </c>
      <c r="CA188" s="68" t="s">
        <v>174</v>
      </c>
      <c r="CB188" s="68" t="s">
        <v>143</v>
      </c>
      <c r="CC188" s="68" t="s">
        <v>143</v>
      </c>
      <c r="CD188" s="68" t="s">
        <v>143</v>
      </c>
      <c r="CE188" s="68" t="s">
        <v>1654</v>
      </c>
      <c r="CF188" s="68">
        <v>1</v>
      </c>
      <c r="CG188" s="68">
        <v>1</v>
      </c>
      <c r="CJ188" s="68">
        <v>0</v>
      </c>
      <c r="CK188" s="68" t="s">
        <v>143</v>
      </c>
      <c r="CM188" s="68" t="s">
        <v>143</v>
      </c>
      <c r="CN188" s="68" t="s">
        <v>143</v>
      </c>
      <c r="CQ188" s="68" t="s">
        <v>143</v>
      </c>
    </row>
    <row r="189" spans="1:95" s="68" customFormat="1" ht="12.75" x14ac:dyDescent="0.2">
      <c r="A189" s="67">
        <v>45017</v>
      </c>
      <c r="B189" s="68" t="s">
        <v>14</v>
      </c>
      <c r="C189" s="68">
        <v>57558</v>
      </c>
      <c r="D189" s="68" t="s">
        <v>315</v>
      </c>
      <c r="E189" s="68" t="s">
        <v>164</v>
      </c>
      <c r="F189" s="69">
        <v>45020</v>
      </c>
      <c r="G189" s="68" t="s">
        <v>165</v>
      </c>
      <c r="H189" s="68" t="s">
        <v>166</v>
      </c>
      <c r="I189" s="70">
        <v>66</v>
      </c>
      <c r="J189" s="70">
        <v>66</v>
      </c>
      <c r="K189" s="71">
        <f t="shared" si="2"/>
        <v>1.6154739691703418E-4</v>
      </c>
      <c r="L189" s="68" t="s">
        <v>316</v>
      </c>
      <c r="M189" s="68" t="s">
        <v>317</v>
      </c>
      <c r="N189" s="68" t="s">
        <v>219</v>
      </c>
      <c r="O189" s="68" t="s">
        <v>878</v>
      </c>
      <c r="P189" s="68" t="s">
        <v>1655</v>
      </c>
      <c r="Q189" s="68" t="s">
        <v>170</v>
      </c>
      <c r="R189" s="68" t="s">
        <v>1656</v>
      </c>
      <c r="S189" s="68" t="s">
        <v>1657</v>
      </c>
      <c r="T189" s="68" t="s">
        <v>135</v>
      </c>
      <c r="U189" s="68" t="s">
        <v>135</v>
      </c>
      <c r="V189" s="68" t="s">
        <v>136</v>
      </c>
      <c r="W189" s="68" t="s">
        <v>137</v>
      </c>
      <c r="X189" s="68" t="s">
        <v>322</v>
      </c>
      <c r="Y189" s="68">
        <v>45020.056553240742</v>
      </c>
      <c r="Z189" s="68">
        <v>45020.056423148148</v>
      </c>
      <c r="AA189" s="68" t="s">
        <v>139</v>
      </c>
      <c r="AB189" s="68" t="s">
        <v>323</v>
      </c>
      <c r="AC189" s="68">
        <v>0</v>
      </c>
      <c r="AD189" s="68" t="s">
        <v>143</v>
      </c>
      <c r="AE189" s="68">
        <v>66</v>
      </c>
      <c r="AG189" s="68">
        <v>10012</v>
      </c>
      <c r="AH189" s="68" t="s">
        <v>141</v>
      </c>
      <c r="AJ189" s="68">
        <v>66</v>
      </c>
      <c r="AK189" s="68" t="s">
        <v>207</v>
      </c>
      <c r="AL189" s="68" t="s">
        <v>143</v>
      </c>
      <c r="AM189" s="68">
        <v>66</v>
      </c>
      <c r="AN189" s="68" t="s">
        <v>174</v>
      </c>
      <c r="AO189" s="68" t="s">
        <v>544</v>
      </c>
      <c r="AP189" s="68" t="s">
        <v>325</v>
      </c>
      <c r="AQ189" s="68" t="s">
        <v>882</v>
      </c>
      <c r="AR189" s="68" t="s">
        <v>178</v>
      </c>
      <c r="AS189" s="68" t="s">
        <v>179</v>
      </c>
      <c r="AT189" s="68" t="s">
        <v>327</v>
      </c>
      <c r="AU189" s="68" t="s">
        <v>328</v>
      </c>
      <c r="AV189" s="68" t="s">
        <v>234</v>
      </c>
      <c r="AW189" s="68" t="s">
        <v>165</v>
      </c>
      <c r="AX189" s="68" t="s">
        <v>235</v>
      </c>
      <c r="AY189" s="68" t="s">
        <v>148</v>
      </c>
      <c r="AZ189" s="68" t="s">
        <v>139</v>
      </c>
      <c r="BA189" s="68" t="s">
        <v>236</v>
      </c>
      <c r="BB189" s="68" t="s">
        <v>150</v>
      </c>
      <c r="BC189" s="68" t="s">
        <v>156</v>
      </c>
      <c r="BD189" s="68" t="s">
        <v>157</v>
      </c>
      <c r="BE189" s="68" t="s">
        <v>303</v>
      </c>
      <c r="BF189" s="68">
        <v>45020.077962962961</v>
      </c>
      <c r="BG189" s="68">
        <v>0</v>
      </c>
      <c r="BH189" s="68" t="s">
        <v>143</v>
      </c>
      <c r="BI189" s="68" t="s">
        <v>1658</v>
      </c>
      <c r="BJ189" s="68" t="s">
        <v>143</v>
      </c>
      <c r="BK189" s="68" t="s">
        <v>136</v>
      </c>
      <c r="BL189" s="68" t="s">
        <v>143</v>
      </c>
      <c r="BM189" s="68" t="s">
        <v>160</v>
      </c>
      <c r="BN189" s="68" t="s">
        <v>160</v>
      </c>
      <c r="BO189" s="68" t="s">
        <v>143</v>
      </c>
      <c r="BP189" s="68" t="s">
        <v>143</v>
      </c>
      <c r="BQ189" s="68" t="s">
        <v>1659</v>
      </c>
      <c r="BR189" s="68">
        <v>500</v>
      </c>
      <c r="BS189" s="68" t="s">
        <v>1608</v>
      </c>
      <c r="BT189" s="68">
        <v>66</v>
      </c>
      <c r="BU189" s="68">
        <v>66</v>
      </c>
      <c r="BV189" s="68" t="s">
        <v>135</v>
      </c>
      <c r="BW189" s="68" t="s">
        <v>135</v>
      </c>
      <c r="BX189" s="68" t="s">
        <v>135</v>
      </c>
      <c r="BY189" s="68" t="s">
        <v>148</v>
      </c>
      <c r="BZ189" s="68" t="s">
        <v>1660</v>
      </c>
      <c r="CA189" s="68" t="s">
        <v>174</v>
      </c>
      <c r="CB189" s="68" t="s">
        <v>143</v>
      </c>
      <c r="CC189" s="68" t="s">
        <v>143</v>
      </c>
      <c r="CD189" s="68" t="s">
        <v>143</v>
      </c>
      <c r="CE189" s="68" t="s">
        <v>1661</v>
      </c>
      <c r="CF189" s="68">
        <v>1</v>
      </c>
      <c r="CG189" s="68">
        <v>1</v>
      </c>
      <c r="CJ189" s="68">
        <v>0</v>
      </c>
      <c r="CK189" s="68" t="s">
        <v>143</v>
      </c>
      <c r="CM189" s="68" t="s">
        <v>143</v>
      </c>
      <c r="CN189" s="68" t="s">
        <v>143</v>
      </c>
      <c r="CO189" s="68">
        <v>800114696</v>
      </c>
      <c r="CQ189" s="68" t="s">
        <v>143</v>
      </c>
    </row>
    <row r="190" spans="1:95" s="68" customFormat="1" ht="12.75" x14ac:dyDescent="0.2">
      <c r="A190" s="67">
        <v>45017</v>
      </c>
      <c r="B190" s="68" t="s">
        <v>11</v>
      </c>
      <c r="C190" s="68">
        <v>57562</v>
      </c>
      <c r="D190" s="68" t="s">
        <v>256</v>
      </c>
      <c r="E190" s="68" t="s">
        <v>685</v>
      </c>
      <c r="F190" s="69">
        <v>45020</v>
      </c>
      <c r="G190" s="68" t="s">
        <v>165</v>
      </c>
      <c r="H190" s="68" t="s">
        <v>166</v>
      </c>
      <c r="I190" s="70">
        <v>230.42</v>
      </c>
      <c r="J190" s="70">
        <v>230.42</v>
      </c>
      <c r="K190" s="71">
        <f t="shared" si="2"/>
        <v>5.639962302670154E-4</v>
      </c>
      <c r="L190" s="68" t="s">
        <v>258</v>
      </c>
      <c r="M190" s="68" t="s">
        <v>129</v>
      </c>
      <c r="N190" s="68" t="s">
        <v>960</v>
      </c>
      <c r="O190" s="68" t="s">
        <v>1662</v>
      </c>
      <c r="P190" s="68" t="s">
        <v>256</v>
      </c>
      <c r="Q190" s="68" t="s">
        <v>132</v>
      </c>
      <c r="R190" s="68" t="s">
        <v>1663</v>
      </c>
      <c r="S190" s="68" t="s">
        <v>1664</v>
      </c>
      <c r="T190" s="68" t="s">
        <v>135</v>
      </c>
      <c r="U190" s="68" t="s">
        <v>135</v>
      </c>
      <c r="V190" s="68" t="s">
        <v>136</v>
      </c>
      <c r="W190" s="68" t="s">
        <v>137</v>
      </c>
      <c r="X190" s="68" t="s">
        <v>138</v>
      </c>
      <c r="Y190" s="68">
        <v>45020.103566550926</v>
      </c>
      <c r="Z190" s="68">
        <v>45020.09496840278</v>
      </c>
      <c r="AA190" s="68" t="s">
        <v>139</v>
      </c>
      <c r="AB190" s="68" t="s">
        <v>140</v>
      </c>
      <c r="AC190" s="68">
        <v>0</v>
      </c>
      <c r="AD190" s="68" t="s">
        <v>143</v>
      </c>
      <c r="AE190" s="68">
        <v>0</v>
      </c>
      <c r="AG190" s="68">
        <v>10012</v>
      </c>
      <c r="AH190" s="68" t="s">
        <v>141</v>
      </c>
      <c r="AK190" s="68" t="s">
        <v>142</v>
      </c>
      <c r="AL190" s="68" t="s">
        <v>143</v>
      </c>
      <c r="AM190" s="68">
        <v>1200</v>
      </c>
      <c r="AN190" s="68" t="s">
        <v>143</v>
      </c>
      <c r="AO190" s="68" t="s">
        <v>1133</v>
      </c>
      <c r="AP190" s="68" t="s">
        <v>1133</v>
      </c>
      <c r="AQ190" s="68" t="s">
        <v>309</v>
      </c>
      <c r="AR190" s="68" t="s">
        <v>148</v>
      </c>
      <c r="AS190" s="68" t="s">
        <v>139</v>
      </c>
      <c r="AT190" s="68" t="s">
        <v>950</v>
      </c>
      <c r="AU190" s="68" t="s">
        <v>311</v>
      </c>
      <c r="AV190" s="68" t="s">
        <v>145</v>
      </c>
      <c r="AW190" s="68" t="s">
        <v>146</v>
      </c>
      <c r="AX190" s="68" t="s">
        <v>972</v>
      </c>
      <c r="AY190" s="68" t="s">
        <v>148</v>
      </c>
      <c r="AZ190" s="68" t="s">
        <v>139</v>
      </c>
      <c r="BA190" s="68" t="s">
        <v>149</v>
      </c>
      <c r="BB190" s="68" t="s">
        <v>150</v>
      </c>
      <c r="BC190" s="68" t="s">
        <v>156</v>
      </c>
      <c r="BD190" s="68" t="s">
        <v>157</v>
      </c>
      <c r="BE190" s="68" t="s">
        <v>303</v>
      </c>
      <c r="BF190" s="68">
        <v>45020.12400462963</v>
      </c>
      <c r="BG190" s="68">
        <v>0</v>
      </c>
      <c r="BH190" s="68" t="s">
        <v>132</v>
      </c>
      <c r="BI190" s="68" t="s">
        <v>143</v>
      </c>
      <c r="BJ190" s="68" t="s">
        <v>143</v>
      </c>
      <c r="BK190" s="68" t="s">
        <v>136</v>
      </c>
      <c r="BL190" s="68" t="s">
        <v>136</v>
      </c>
      <c r="BM190" s="68" t="s">
        <v>160</v>
      </c>
      <c r="BN190" s="68" t="s">
        <v>160</v>
      </c>
      <c r="BO190" s="68" t="s">
        <v>143</v>
      </c>
      <c r="BP190" s="68" t="s">
        <v>143</v>
      </c>
      <c r="BQ190" s="68" t="s">
        <v>1665</v>
      </c>
      <c r="BR190" s="68">
        <v>500</v>
      </c>
      <c r="BS190" s="68" t="s">
        <v>1608</v>
      </c>
      <c r="BT190" s="68">
        <v>23042</v>
      </c>
      <c r="BU190" s="68">
        <v>23042</v>
      </c>
      <c r="BV190" s="68" t="s">
        <v>135</v>
      </c>
      <c r="BW190" s="68" t="s">
        <v>135</v>
      </c>
      <c r="BX190" s="68" t="s">
        <v>135</v>
      </c>
      <c r="BY190" s="68" t="s">
        <v>148</v>
      </c>
      <c r="BZ190" s="68" t="s">
        <v>1666</v>
      </c>
      <c r="CA190" s="68" t="s">
        <v>144</v>
      </c>
      <c r="CB190" s="68" t="s">
        <v>143</v>
      </c>
      <c r="CC190" s="68" t="s">
        <v>143</v>
      </c>
      <c r="CD190" s="68" t="s">
        <v>143</v>
      </c>
      <c r="CE190" s="68" t="s">
        <v>143</v>
      </c>
      <c r="CF190" s="68">
        <v>19201966</v>
      </c>
      <c r="CJ190" s="68">
        <v>0</v>
      </c>
      <c r="CK190" s="68" t="s">
        <v>143</v>
      </c>
      <c r="CM190" s="68" t="s">
        <v>143</v>
      </c>
      <c r="CN190" s="68" t="s">
        <v>143</v>
      </c>
      <c r="CQ190" s="68" t="s">
        <v>143</v>
      </c>
    </row>
    <row r="191" spans="1:95" s="68" customFormat="1" ht="12.75" x14ac:dyDescent="0.2">
      <c r="A191" s="67">
        <v>45017</v>
      </c>
      <c r="B191" s="68" t="s">
        <v>14</v>
      </c>
      <c r="C191" s="68">
        <v>57572</v>
      </c>
      <c r="D191" s="68" t="s">
        <v>315</v>
      </c>
      <c r="E191" s="68" t="s">
        <v>373</v>
      </c>
      <c r="F191" s="69">
        <v>45020</v>
      </c>
      <c r="G191" s="68" t="s">
        <v>165</v>
      </c>
      <c r="H191" s="68" t="s">
        <v>166</v>
      </c>
      <c r="I191" s="70">
        <v>23.04</v>
      </c>
      <c r="J191" s="70">
        <v>23.04</v>
      </c>
      <c r="K191" s="71">
        <f t="shared" si="2"/>
        <v>5.6394727651037388E-5</v>
      </c>
      <c r="L191" s="68" t="s">
        <v>316</v>
      </c>
      <c r="M191" s="68" t="s">
        <v>317</v>
      </c>
      <c r="N191" s="68" t="s">
        <v>219</v>
      </c>
      <c r="O191" s="68" t="s">
        <v>1667</v>
      </c>
      <c r="P191" s="68" t="s">
        <v>319</v>
      </c>
      <c r="Q191" s="68" t="s">
        <v>170</v>
      </c>
      <c r="R191" s="68" t="s">
        <v>1668</v>
      </c>
      <c r="S191" s="68" t="s">
        <v>1669</v>
      </c>
      <c r="T191" s="68" t="s">
        <v>135</v>
      </c>
      <c r="U191" s="68" t="s">
        <v>135</v>
      </c>
      <c r="V191" s="68" t="s">
        <v>136</v>
      </c>
      <c r="W191" s="68" t="s">
        <v>137</v>
      </c>
      <c r="X191" s="68" t="s">
        <v>322</v>
      </c>
      <c r="Y191" s="68">
        <v>45020.103002546297</v>
      </c>
      <c r="Z191" s="68">
        <v>45020.102856481484</v>
      </c>
      <c r="AA191" s="68" t="s">
        <v>139</v>
      </c>
      <c r="AB191" s="68" t="s">
        <v>323</v>
      </c>
      <c r="AC191" s="68">
        <v>0</v>
      </c>
      <c r="AD191" s="68" t="s">
        <v>143</v>
      </c>
      <c r="AE191" s="68">
        <v>2304</v>
      </c>
      <c r="AG191" s="68">
        <v>10012</v>
      </c>
      <c r="AH191" s="68" t="s">
        <v>141</v>
      </c>
      <c r="AJ191" s="68">
        <v>120</v>
      </c>
      <c r="AK191" s="68" t="s">
        <v>207</v>
      </c>
      <c r="AL191" s="68" t="s">
        <v>143</v>
      </c>
      <c r="AM191" s="68">
        <v>120</v>
      </c>
      <c r="AN191" s="68" t="s">
        <v>144</v>
      </c>
      <c r="AO191" s="68" t="s">
        <v>1670</v>
      </c>
      <c r="AP191" s="68" t="s">
        <v>1671</v>
      </c>
      <c r="AQ191" s="68" t="s">
        <v>309</v>
      </c>
      <c r="AR191" s="68" t="s">
        <v>148</v>
      </c>
      <c r="AS191" s="68" t="s">
        <v>179</v>
      </c>
      <c r="AT191" s="68" t="s">
        <v>1672</v>
      </c>
      <c r="AU191" s="68" t="s">
        <v>1673</v>
      </c>
      <c r="AV191" s="68" t="s">
        <v>234</v>
      </c>
      <c r="AW191" s="68" t="s">
        <v>165</v>
      </c>
      <c r="AX191" s="68" t="s">
        <v>235</v>
      </c>
      <c r="AY191" s="68" t="s">
        <v>148</v>
      </c>
      <c r="AZ191" s="68" t="s">
        <v>139</v>
      </c>
      <c r="BA191" s="68" t="s">
        <v>236</v>
      </c>
      <c r="BB191" s="68" t="s">
        <v>150</v>
      </c>
      <c r="BC191" s="68" t="s">
        <v>156</v>
      </c>
      <c r="BD191" s="68" t="s">
        <v>157</v>
      </c>
      <c r="BE191" s="68" t="s">
        <v>303</v>
      </c>
      <c r="BF191" s="68">
        <v>45020.124120370368</v>
      </c>
      <c r="BG191" s="68">
        <v>0</v>
      </c>
      <c r="BH191" s="68" t="s">
        <v>132</v>
      </c>
      <c r="BI191" s="68" t="s">
        <v>143</v>
      </c>
      <c r="BJ191" s="68" t="s">
        <v>143</v>
      </c>
      <c r="BK191" s="68" t="s">
        <v>136</v>
      </c>
      <c r="BL191" s="68" t="s">
        <v>143</v>
      </c>
      <c r="BM191" s="68" t="s">
        <v>1674</v>
      </c>
      <c r="BN191" s="68" t="s">
        <v>1674</v>
      </c>
      <c r="BO191" s="68" t="s">
        <v>143</v>
      </c>
      <c r="BP191" s="68" t="s">
        <v>143</v>
      </c>
      <c r="BQ191" s="68" t="s">
        <v>1659</v>
      </c>
      <c r="BR191" s="68">
        <v>500</v>
      </c>
      <c r="BS191" s="68" t="s">
        <v>1608</v>
      </c>
      <c r="BT191" s="68">
        <v>2304</v>
      </c>
      <c r="BU191" s="68">
        <v>2304</v>
      </c>
      <c r="BV191" s="68" t="s">
        <v>135</v>
      </c>
      <c r="BW191" s="68" t="s">
        <v>135</v>
      </c>
      <c r="BX191" s="68" t="s">
        <v>135</v>
      </c>
      <c r="BY191" s="68" t="s">
        <v>148</v>
      </c>
      <c r="BZ191" s="68" t="s">
        <v>1458</v>
      </c>
      <c r="CA191" s="68" t="s">
        <v>144</v>
      </c>
      <c r="CB191" s="68" t="s">
        <v>143</v>
      </c>
      <c r="CC191" s="68" t="s">
        <v>143</v>
      </c>
      <c r="CD191" s="68" t="s">
        <v>143</v>
      </c>
      <c r="CE191" s="68" t="s">
        <v>1675</v>
      </c>
      <c r="CF191" s="68">
        <v>19201966</v>
      </c>
      <c r="CG191" s="68">
        <v>19201966</v>
      </c>
      <c r="CJ191" s="68">
        <v>0</v>
      </c>
      <c r="CK191" s="68" t="s">
        <v>143</v>
      </c>
      <c r="CM191" s="68" t="s">
        <v>143</v>
      </c>
      <c r="CN191" s="68" t="s">
        <v>143</v>
      </c>
      <c r="CQ191" s="68" t="s">
        <v>143</v>
      </c>
    </row>
    <row r="192" spans="1:95" s="68" customFormat="1" ht="12.75" x14ac:dyDescent="0.2">
      <c r="A192" s="67">
        <v>45017</v>
      </c>
      <c r="B192" s="68" t="s">
        <v>11</v>
      </c>
      <c r="C192" s="68">
        <v>57640</v>
      </c>
      <c r="D192" s="68" t="s">
        <v>256</v>
      </c>
      <c r="E192" s="68" t="s">
        <v>364</v>
      </c>
      <c r="F192" s="69">
        <v>45020</v>
      </c>
      <c r="G192" s="68" t="s">
        <v>126</v>
      </c>
      <c r="H192" s="68" t="s">
        <v>166</v>
      </c>
      <c r="I192" s="70">
        <v>355.24</v>
      </c>
      <c r="J192" s="70">
        <v>355.24</v>
      </c>
      <c r="K192" s="71">
        <f t="shared" si="2"/>
        <v>8.6951662546677611E-4</v>
      </c>
      <c r="L192" s="68" t="s">
        <v>258</v>
      </c>
      <c r="M192" s="68" t="s">
        <v>129</v>
      </c>
      <c r="N192" s="68" t="s">
        <v>1065</v>
      </c>
      <c r="O192" s="68" t="s">
        <v>1166</v>
      </c>
      <c r="P192" s="68" t="s">
        <v>256</v>
      </c>
      <c r="Q192" s="68" t="s">
        <v>132</v>
      </c>
      <c r="R192" s="68" t="s">
        <v>1676</v>
      </c>
      <c r="S192" s="68" t="s">
        <v>1677</v>
      </c>
      <c r="T192" s="68" t="s">
        <v>135</v>
      </c>
      <c r="U192" s="68" t="s">
        <v>135</v>
      </c>
      <c r="V192" s="68" t="s">
        <v>136</v>
      </c>
      <c r="W192" s="68" t="s">
        <v>137</v>
      </c>
      <c r="X192" s="68" t="s">
        <v>138</v>
      </c>
      <c r="Y192" s="68">
        <v>45020.324099768521</v>
      </c>
      <c r="Z192" s="68">
        <v>45020.323739930558</v>
      </c>
      <c r="AA192" s="68" t="s">
        <v>139</v>
      </c>
      <c r="AB192" s="68" t="s">
        <v>140</v>
      </c>
      <c r="AC192" s="68">
        <v>0</v>
      </c>
      <c r="AD192" s="68" t="s">
        <v>143</v>
      </c>
      <c r="AE192" s="68">
        <v>0</v>
      </c>
      <c r="AG192" s="68">
        <v>10023</v>
      </c>
      <c r="AH192" s="68" t="s">
        <v>141</v>
      </c>
      <c r="AK192" s="68" t="s">
        <v>142</v>
      </c>
      <c r="AL192" s="68" t="s">
        <v>143</v>
      </c>
      <c r="AM192" s="68">
        <v>1850</v>
      </c>
      <c r="AN192" s="68" t="s">
        <v>143</v>
      </c>
      <c r="AO192" s="68" t="s">
        <v>1170</v>
      </c>
      <c r="AP192" s="68" t="s">
        <v>1170</v>
      </c>
      <c r="AQ192" s="68" t="s">
        <v>309</v>
      </c>
      <c r="AR192" s="68" t="s">
        <v>148</v>
      </c>
      <c r="AS192" s="68" t="s">
        <v>139</v>
      </c>
      <c r="AT192" s="68" t="s">
        <v>950</v>
      </c>
      <c r="AU192" s="68" t="s">
        <v>311</v>
      </c>
      <c r="AV192" s="68" t="s">
        <v>631</v>
      </c>
      <c r="AW192" s="68" t="s">
        <v>632</v>
      </c>
      <c r="AX192" s="68" t="s">
        <v>1068</v>
      </c>
      <c r="AY192" s="68" t="s">
        <v>148</v>
      </c>
      <c r="AZ192" s="68" t="s">
        <v>139</v>
      </c>
      <c r="BA192" s="68" t="s">
        <v>149</v>
      </c>
      <c r="BB192" s="68" t="s">
        <v>634</v>
      </c>
      <c r="BC192" s="68" t="s">
        <v>156</v>
      </c>
      <c r="BD192" s="68" t="s">
        <v>157</v>
      </c>
      <c r="BE192" s="68" t="s">
        <v>303</v>
      </c>
      <c r="BF192" s="68">
        <v>45020.325185185182</v>
      </c>
      <c r="BG192" s="68">
        <v>0</v>
      </c>
      <c r="BH192" s="68" t="s">
        <v>132</v>
      </c>
      <c r="BI192" s="68" t="s">
        <v>143</v>
      </c>
      <c r="BJ192" s="68" t="s">
        <v>143</v>
      </c>
      <c r="BK192" s="68" t="s">
        <v>136</v>
      </c>
      <c r="BL192" s="68" t="s">
        <v>136</v>
      </c>
      <c r="BM192" s="68" t="s">
        <v>160</v>
      </c>
      <c r="BN192" s="68" t="s">
        <v>160</v>
      </c>
      <c r="BO192" s="68" t="s">
        <v>143</v>
      </c>
      <c r="BP192" s="68" t="s">
        <v>143</v>
      </c>
      <c r="BQ192" s="68" t="s">
        <v>1628</v>
      </c>
      <c r="BR192" s="68">
        <v>500</v>
      </c>
      <c r="BS192" s="68" t="s">
        <v>1608</v>
      </c>
      <c r="BT192" s="68">
        <v>35524</v>
      </c>
      <c r="BU192" s="68">
        <v>35524</v>
      </c>
      <c r="BV192" s="68" t="s">
        <v>135</v>
      </c>
      <c r="BW192" s="68" t="s">
        <v>135</v>
      </c>
      <c r="BX192" s="68" t="s">
        <v>135</v>
      </c>
      <c r="BY192" s="68" t="s">
        <v>148</v>
      </c>
      <c r="BZ192" s="68" t="s">
        <v>143</v>
      </c>
      <c r="CA192" s="68" t="s">
        <v>144</v>
      </c>
      <c r="CB192" s="68" t="s">
        <v>143</v>
      </c>
      <c r="CC192" s="68" t="s">
        <v>143</v>
      </c>
      <c r="CD192" s="68" t="s">
        <v>143</v>
      </c>
      <c r="CE192" s="68" t="s">
        <v>143</v>
      </c>
      <c r="CF192" s="68">
        <v>19201966</v>
      </c>
      <c r="CJ192" s="68">
        <v>0</v>
      </c>
      <c r="CK192" s="68" t="s">
        <v>143</v>
      </c>
      <c r="CM192" s="68" t="s">
        <v>143</v>
      </c>
      <c r="CN192" s="68" t="s">
        <v>143</v>
      </c>
      <c r="CQ192" s="68" t="s">
        <v>143</v>
      </c>
    </row>
    <row r="193" spans="1:95" s="68" customFormat="1" ht="12.75" x14ac:dyDescent="0.2">
      <c r="A193" s="67">
        <v>45017</v>
      </c>
      <c r="B193" s="68" t="s">
        <v>14</v>
      </c>
      <c r="C193" s="68">
        <v>57723</v>
      </c>
      <c r="D193" s="68" t="s">
        <v>1317</v>
      </c>
      <c r="E193" s="68" t="s">
        <v>364</v>
      </c>
      <c r="F193" s="69">
        <v>45021</v>
      </c>
      <c r="G193" s="68" t="s">
        <v>165</v>
      </c>
      <c r="H193" s="68" t="s">
        <v>166</v>
      </c>
      <c r="I193" s="70">
        <v>39.799999999999997</v>
      </c>
      <c r="J193" s="70">
        <v>39.799999999999997</v>
      </c>
      <c r="K193" s="71">
        <f t="shared" si="2"/>
        <v>9.7417975716635762E-5</v>
      </c>
      <c r="L193" s="68" t="s">
        <v>316</v>
      </c>
      <c r="M193" s="68" t="s">
        <v>129</v>
      </c>
      <c r="N193" s="68" t="s">
        <v>1056</v>
      </c>
      <c r="O193" s="68" t="s">
        <v>318</v>
      </c>
      <c r="P193" s="68" t="s">
        <v>1678</v>
      </c>
      <c r="Q193" s="68" t="s">
        <v>170</v>
      </c>
      <c r="R193" s="68" t="s">
        <v>1679</v>
      </c>
      <c r="S193" s="68" t="s">
        <v>1680</v>
      </c>
      <c r="T193" s="68" t="s">
        <v>1681</v>
      </c>
      <c r="U193" s="68" t="s">
        <v>1682</v>
      </c>
      <c r="V193" s="68" t="s">
        <v>136</v>
      </c>
      <c r="W193" s="68" t="s">
        <v>137</v>
      </c>
      <c r="X193" s="68" t="s">
        <v>349</v>
      </c>
      <c r="Y193" s="68">
        <v>45021.430648379632</v>
      </c>
      <c r="Z193" s="68">
        <v>45036.088199189813</v>
      </c>
      <c r="AA193" s="68" t="s">
        <v>139</v>
      </c>
      <c r="AB193" s="68" t="s">
        <v>140</v>
      </c>
      <c r="AC193" s="68">
        <v>0</v>
      </c>
      <c r="AD193" s="68" t="s">
        <v>143</v>
      </c>
      <c r="AE193" s="68">
        <v>398</v>
      </c>
      <c r="AF193" s="68">
        <v>45021</v>
      </c>
      <c r="AG193" s="68">
        <v>10012</v>
      </c>
      <c r="AH193" s="68" t="s">
        <v>141</v>
      </c>
      <c r="AJ193" s="68">
        <v>398</v>
      </c>
      <c r="AK193" s="68" t="s">
        <v>142</v>
      </c>
      <c r="AL193" s="68" t="s">
        <v>143</v>
      </c>
      <c r="AM193" s="68">
        <v>398</v>
      </c>
      <c r="AN193" s="68" t="s">
        <v>174</v>
      </c>
      <c r="AO193" s="68" t="s">
        <v>324</v>
      </c>
      <c r="AP193" s="68" t="s">
        <v>325</v>
      </c>
      <c r="AQ193" s="68" t="s">
        <v>326</v>
      </c>
      <c r="AR193" s="68" t="s">
        <v>178</v>
      </c>
      <c r="AS193" s="68" t="s">
        <v>179</v>
      </c>
      <c r="AT193" s="68" t="s">
        <v>327</v>
      </c>
      <c r="AU193" s="68" t="s">
        <v>328</v>
      </c>
      <c r="AV193" s="68" t="s">
        <v>290</v>
      </c>
      <c r="AW193" s="68" t="s">
        <v>146</v>
      </c>
      <c r="AX193" s="68" t="s">
        <v>1060</v>
      </c>
      <c r="AY193" s="68" t="s">
        <v>148</v>
      </c>
      <c r="AZ193" s="68" t="s">
        <v>139</v>
      </c>
      <c r="BA193" s="68" t="s">
        <v>149</v>
      </c>
      <c r="BB193" s="68" t="s">
        <v>150</v>
      </c>
      <c r="BC193" s="68" t="s">
        <v>156</v>
      </c>
      <c r="BD193" s="68" t="s">
        <v>157</v>
      </c>
      <c r="BE193" s="68" t="s">
        <v>303</v>
      </c>
      <c r="BF193" s="68">
        <v>45021.451006944444</v>
      </c>
      <c r="BG193" s="68">
        <v>122645</v>
      </c>
      <c r="BH193" s="68" t="s">
        <v>170</v>
      </c>
      <c r="BI193" s="68" t="s">
        <v>1683</v>
      </c>
      <c r="BJ193" s="68" t="s">
        <v>143</v>
      </c>
      <c r="BK193" s="68" t="s">
        <v>136</v>
      </c>
      <c r="BL193" s="68" t="s">
        <v>136</v>
      </c>
      <c r="BM193" s="68" t="s">
        <v>160</v>
      </c>
      <c r="BN193" s="68" t="s">
        <v>160</v>
      </c>
      <c r="BO193" s="68" t="s">
        <v>364</v>
      </c>
      <c r="BP193" s="68" t="s">
        <v>143</v>
      </c>
      <c r="BQ193" s="68" t="s">
        <v>1665</v>
      </c>
      <c r="BR193" s="68">
        <v>500</v>
      </c>
      <c r="BS193" s="68" t="s">
        <v>1608</v>
      </c>
      <c r="BT193" s="68">
        <v>398</v>
      </c>
      <c r="BU193" s="68">
        <v>398</v>
      </c>
      <c r="BV193" s="68" t="s">
        <v>474</v>
      </c>
      <c r="BW193" s="68" t="s">
        <v>1300</v>
      </c>
      <c r="BX193" s="68" t="s">
        <v>135</v>
      </c>
      <c r="BY193" s="68" t="s">
        <v>148</v>
      </c>
      <c r="BZ193" s="68" t="s">
        <v>1684</v>
      </c>
      <c r="CA193" s="68" t="s">
        <v>174</v>
      </c>
      <c r="CB193" s="68" t="s">
        <v>143</v>
      </c>
      <c r="CC193" s="68" t="s">
        <v>143</v>
      </c>
      <c r="CD193" s="68" t="s">
        <v>362</v>
      </c>
      <c r="CE193" s="68" t="s">
        <v>1678</v>
      </c>
      <c r="CF193" s="68">
        <v>1</v>
      </c>
      <c r="CG193" s="68">
        <v>1</v>
      </c>
      <c r="CJ193" s="68">
        <v>0</v>
      </c>
      <c r="CK193" s="68" t="s">
        <v>174</v>
      </c>
      <c r="CL193" s="68">
        <v>1</v>
      </c>
      <c r="CM193" s="68" t="s">
        <v>143</v>
      </c>
      <c r="CN193" s="68" t="s">
        <v>143</v>
      </c>
      <c r="CQ193" s="68" t="s">
        <v>143</v>
      </c>
    </row>
    <row r="194" spans="1:95" s="68" customFormat="1" ht="12.75" x14ac:dyDescent="0.2">
      <c r="A194" s="67">
        <v>45017</v>
      </c>
      <c r="B194" s="68" t="s">
        <v>7</v>
      </c>
      <c r="C194" s="68">
        <v>57738</v>
      </c>
      <c r="D194" s="68" t="s">
        <v>1685</v>
      </c>
      <c r="E194" s="68" t="s">
        <v>125</v>
      </c>
      <c r="F194" s="69">
        <v>45022</v>
      </c>
      <c r="G194" s="68" t="s">
        <v>257</v>
      </c>
      <c r="H194" s="68" t="s">
        <v>166</v>
      </c>
      <c r="I194" s="70">
        <v>713.61</v>
      </c>
      <c r="J194" s="70">
        <v>713.61</v>
      </c>
      <c r="K194" s="71">
        <f t="shared" si="2"/>
        <v>1.746694513847951E-3</v>
      </c>
      <c r="L194" s="68" t="s">
        <v>1196</v>
      </c>
      <c r="M194" s="68" t="s">
        <v>129</v>
      </c>
      <c r="N194" s="68" t="s">
        <v>1224</v>
      </c>
      <c r="O194" s="68" t="s">
        <v>1686</v>
      </c>
      <c r="P194" s="68" t="s">
        <v>1198</v>
      </c>
      <c r="Q194" s="68" t="s">
        <v>170</v>
      </c>
      <c r="R194" s="68" t="s">
        <v>1687</v>
      </c>
      <c r="S194" s="68" t="s">
        <v>1565</v>
      </c>
      <c r="T194" s="68" t="s">
        <v>135</v>
      </c>
      <c r="U194" s="68" t="s">
        <v>135</v>
      </c>
      <c r="V194" s="68" t="s">
        <v>136</v>
      </c>
      <c r="W194" s="68" t="s">
        <v>137</v>
      </c>
      <c r="X194" s="68" t="s">
        <v>264</v>
      </c>
      <c r="Y194" s="68">
        <v>45021.069477083336</v>
      </c>
      <c r="Z194" s="68">
        <v>45021.436929050928</v>
      </c>
      <c r="AA194" s="68" t="s">
        <v>139</v>
      </c>
      <c r="AB194" s="68" t="s">
        <v>140</v>
      </c>
      <c r="AC194" s="68">
        <v>0</v>
      </c>
      <c r="AD194" s="68" t="s">
        <v>143</v>
      </c>
      <c r="AE194" s="68">
        <v>0</v>
      </c>
      <c r="AF194" s="68">
        <v>45021</v>
      </c>
      <c r="AG194" s="68">
        <v>10010</v>
      </c>
      <c r="AH194" s="68" t="s">
        <v>265</v>
      </c>
      <c r="AK194" s="68" t="s">
        <v>142</v>
      </c>
      <c r="AL194" s="68" t="s">
        <v>143</v>
      </c>
      <c r="AM194" s="68">
        <v>71361</v>
      </c>
      <c r="AN194" s="68" t="s">
        <v>143</v>
      </c>
      <c r="AO194" s="68" t="s">
        <v>553</v>
      </c>
      <c r="AP194" s="68" t="s">
        <v>554</v>
      </c>
      <c r="AQ194" s="68" t="s">
        <v>1688</v>
      </c>
      <c r="AR194" s="68" t="s">
        <v>178</v>
      </c>
      <c r="AS194" s="68" t="s">
        <v>179</v>
      </c>
      <c r="AT194" s="68" t="s">
        <v>403</v>
      </c>
      <c r="AU194" s="68" t="s">
        <v>556</v>
      </c>
      <c r="AV194" s="68" t="s">
        <v>990</v>
      </c>
      <c r="AW194" s="68" t="s">
        <v>273</v>
      </c>
      <c r="AX194" s="68" t="s">
        <v>1232</v>
      </c>
      <c r="AY194" s="68" t="s">
        <v>148</v>
      </c>
      <c r="AZ194" s="68" t="s">
        <v>139</v>
      </c>
      <c r="BA194" s="68" t="s">
        <v>154</v>
      </c>
      <c r="BB194" s="68" t="s">
        <v>992</v>
      </c>
      <c r="BC194" s="68" t="s">
        <v>156</v>
      </c>
      <c r="BD194" s="68" t="s">
        <v>157</v>
      </c>
      <c r="BE194" s="68" t="s">
        <v>237</v>
      </c>
      <c r="BF194" s="68">
        <v>45030.501076388886</v>
      </c>
      <c r="BG194" s="68">
        <v>0</v>
      </c>
      <c r="BH194" s="68" t="s">
        <v>143</v>
      </c>
      <c r="BI194" s="68" t="s">
        <v>143</v>
      </c>
      <c r="BJ194" s="68" t="s">
        <v>143</v>
      </c>
      <c r="BK194" s="68" t="s">
        <v>183</v>
      </c>
      <c r="BL194" s="68" t="s">
        <v>143</v>
      </c>
      <c r="BM194" s="68" t="s">
        <v>200</v>
      </c>
      <c r="BN194" s="68" t="s">
        <v>143</v>
      </c>
      <c r="BO194" s="68" t="s">
        <v>143</v>
      </c>
      <c r="BP194" s="68" t="s">
        <v>143</v>
      </c>
      <c r="BQ194" s="68" t="s">
        <v>1689</v>
      </c>
      <c r="BR194" s="68">
        <v>800</v>
      </c>
      <c r="BS194" s="68" t="s">
        <v>358</v>
      </c>
      <c r="BT194" s="68">
        <v>71361</v>
      </c>
      <c r="BU194" s="68">
        <v>71361</v>
      </c>
      <c r="BV194" s="68" t="s">
        <v>135</v>
      </c>
      <c r="BW194" s="68" t="s">
        <v>135</v>
      </c>
      <c r="BX194" s="68" t="s">
        <v>135</v>
      </c>
      <c r="BY194" s="68" t="s">
        <v>148</v>
      </c>
      <c r="BZ194" s="68" t="s">
        <v>143</v>
      </c>
      <c r="CA194" s="68" t="s">
        <v>174</v>
      </c>
      <c r="CB194" s="68" t="s">
        <v>143</v>
      </c>
      <c r="CC194" s="68" t="s">
        <v>143</v>
      </c>
      <c r="CD194" s="68" t="s">
        <v>143</v>
      </c>
      <c r="CE194" s="68" t="s">
        <v>1690</v>
      </c>
      <c r="CF194" s="68">
        <v>1</v>
      </c>
      <c r="CJ194" s="68">
        <v>0</v>
      </c>
      <c r="CK194" s="68" t="s">
        <v>143</v>
      </c>
      <c r="CM194" s="68" t="s">
        <v>143</v>
      </c>
      <c r="CN194" s="68" t="s">
        <v>143</v>
      </c>
      <c r="CO194" s="68">
        <v>690666524</v>
      </c>
      <c r="CQ194" s="68" t="s">
        <v>143</v>
      </c>
    </row>
    <row r="195" spans="1:95" s="68" customFormat="1" ht="12.75" x14ac:dyDescent="0.2">
      <c r="A195" s="67">
        <v>45017</v>
      </c>
      <c r="B195" s="68" t="s">
        <v>11</v>
      </c>
      <c r="C195" s="68">
        <v>57793</v>
      </c>
      <c r="D195" s="68" t="s">
        <v>256</v>
      </c>
      <c r="E195" s="68" t="s">
        <v>164</v>
      </c>
      <c r="F195" s="69">
        <v>45021</v>
      </c>
      <c r="G195" s="68" t="s">
        <v>165</v>
      </c>
      <c r="H195" s="68" t="s">
        <v>166</v>
      </c>
      <c r="I195" s="70">
        <v>595.26</v>
      </c>
      <c r="J195" s="70">
        <v>595.26</v>
      </c>
      <c r="K195" s="71">
        <f t="shared" si="2"/>
        <v>1.4570106589217237E-3</v>
      </c>
      <c r="L195" s="68" t="s">
        <v>258</v>
      </c>
      <c r="M195" s="68" t="s">
        <v>129</v>
      </c>
      <c r="N195" s="68" t="s">
        <v>960</v>
      </c>
      <c r="O195" s="68" t="s">
        <v>1301</v>
      </c>
      <c r="P195" s="68" t="s">
        <v>1691</v>
      </c>
      <c r="Q195" s="68" t="s">
        <v>530</v>
      </c>
      <c r="R195" s="68" t="s">
        <v>1692</v>
      </c>
      <c r="S195" s="68" t="s">
        <v>1693</v>
      </c>
      <c r="T195" s="68" t="s">
        <v>135</v>
      </c>
      <c r="U195" s="68" t="s">
        <v>135</v>
      </c>
      <c r="V195" s="68" t="s">
        <v>136</v>
      </c>
      <c r="W195" s="68" t="s">
        <v>137</v>
      </c>
      <c r="X195" s="68" t="s">
        <v>138</v>
      </c>
      <c r="Y195" s="68">
        <v>45021.261675000002</v>
      </c>
      <c r="Z195" s="68">
        <v>45021.260892361111</v>
      </c>
      <c r="AA195" s="68" t="s">
        <v>139</v>
      </c>
      <c r="AB195" s="68" t="s">
        <v>140</v>
      </c>
      <c r="AC195" s="68">
        <v>0</v>
      </c>
      <c r="AD195" s="68" t="s">
        <v>143</v>
      </c>
      <c r="AE195" s="68">
        <v>59526</v>
      </c>
      <c r="AG195" s="68">
        <v>10012</v>
      </c>
      <c r="AH195" s="68" t="s">
        <v>141</v>
      </c>
      <c r="AJ195" s="68">
        <v>3100</v>
      </c>
      <c r="AK195" s="68" t="s">
        <v>142</v>
      </c>
      <c r="AL195" s="68" t="s">
        <v>143</v>
      </c>
      <c r="AM195" s="68">
        <v>3100</v>
      </c>
      <c r="AN195" s="68" t="s">
        <v>144</v>
      </c>
      <c r="AO195" s="68" t="s">
        <v>534</v>
      </c>
      <c r="AP195" s="68" t="s">
        <v>534</v>
      </c>
      <c r="AQ195" s="68" t="s">
        <v>309</v>
      </c>
      <c r="AR195" s="68" t="s">
        <v>148</v>
      </c>
      <c r="AS195" s="68" t="s">
        <v>139</v>
      </c>
      <c r="AT195" s="68" t="s">
        <v>950</v>
      </c>
      <c r="AU195" s="68" t="s">
        <v>311</v>
      </c>
      <c r="AV195" s="68" t="s">
        <v>145</v>
      </c>
      <c r="AW195" s="68" t="s">
        <v>146</v>
      </c>
      <c r="AX195" s="68" t="s">
        <v>972</v>
      </c>
      <c r="AY195" s="68" t="s">
        <v>148</v>
      </c>
      <c r="AZ195" s="68" t="s">
        <v>139</v>
      </c>
      <c r="BA195" s="68" t="s">
        <v>149</v>
      </c>
      <c r="BB195" s="68" t="s">
        <v>150</v>
      </c>
      <c r="BC195" s="68" t="s">
        <v>156</v>
      </c>
      <c r="BD195" s="68" t="s">
        <v>157</v>
      </c>
      <c r="BE195" s="68" t="s">
        <v>237</v>
      </c>
      <c r="BF195" s="68">
        <v>45030.500902777778</v>
      </c>
      <c r="BG195" s="68">
        <v>0</v>
      </c>
      <c r="BH195" s="68" t="s">
        <v>530</v>
      </c>
      <c r="BI195" s="68" t="s">
        <v>1694</v>
      </c>
      <c r="BJ195" s="68" t="s">
        <v>143</v>
      </c>
      <c r="BK195" s="68" t="s">
        <v>136</v>
      </c>
      <c r="BL195" s="68" t="s">
        <v>136</v>
      </c>
      <c r="BM195" s="68" t="s">
        <v>160</v>
      </c>
      <c r="BN195" s="68" t="s">
        <v>160</v>
      </c>
      <c r="BO195" s="68" t="s">
        <v>143</v>
      </c>
      <c r="BP195" s="68" t="s">
        <v>143</v>
      </c>
      <c r="BQ195" s="68" t="s">
        <v>1695</v>
      </c>
      <c r="BR195" s="68">
        <v>800</v>
      </c>
      <c r="BS195" s="68" t="s">
        <v>1696</v>
      </c>
      <c r="BT195" s="68">
        <v>59526</v>
      </c>
      <c r="BU195" s="68">
        <v>59526</v>
      </c>
      <c r="BV195" s="68" t="s">
        <v>135</v>
      </c>
      <c r="BW195" s="68" t="s">
        <v>135</v>
      </c>
      <c r="BX195" s="68" t="s">
        <v>135</v>
      </c>
      <c r="BY195" s="68" t="s">
        <v>148</v>
      </c>
      <c r="BZ195" s="68" t="s">
        <v>143</v>
      </c>
      <c r="CA195" s="68" t="s">
        <v>144</v>
      </c>
      <c r="CB195" s="68" t="s">
        <v>143</v>
      </c>
      <c r="CC195" s="68" t="s">
        <v>143</v>
      </c>
      <c r="CD195" s="68" t="s">
        <v>143</v>
      </c>
      <c r="CE195" s="68" t="s">
        <v>143</v>
      </c>
      <c r="CF195" s="68">
        <v>19201966</v>
      </c>
      <c r="CG195" s="68">
        <v>19201966</v>
      </c>
      <c r="CJ195" s="68">
        <v>0</v>
      </c>
      <c r="CK195" s="68" t="s">
        <v>143</v>
      </c>
      <c r="CM195" s="68" t="s">
        <v>143</v>
      </c>
      <c r="CN195" s="68" t="s">
        <v>143</v>
      </c>
      <c r="CQ195" s="68" t="s">
        <v>143</v>
      </c>
    </row>
    <row r="196" spans="1:95" s="68" customFormat="1" ht="12.75" x14ac:dyDescent="0.2">
      <c r="A196" s="67">
        <v>45017</v>
      </c>
      <c r="B196" s="68" t="s">
        <v>8</v>
      </c>
      <c r="C196" s="68">
        <v>57817</v>
      </c>
      <c r="D196" s="68" t="s">
        <v>1697</v>
      </c>
      <c r="E196" s="68" t="s">
        <v>164</v>
      </c>
      <c r="F196" s="69">
        <v>45022</v>
      </c>
      <c r="G196" s="68" t="s">
        <v>165</v>
      </c>
      <c r="H196" s="68" t="s">
        <v>166</v>
      </c>
      <c r="I196" s="70">
        <v>540</v>
      </c>
      <c r="J196" s="70">
        <v>540</v>
      </c>
      <c r="K196" s="71">
        <f t="shared" ref="K196:K259" si="3">I196/$I$1</f>
        <v>1.3217514293211888E-3</v>
      </c>
      <c r="L196" s="68" t="s">
        <v>501</v>
      </c>
      <c r="M196" s="68" t="s">
        <v>218</v>
      </c>
      <c r="N196" s="68" t="s">
        <v>219</v>
      </c>
      <c r="O196" s="68" t="s">
        <v>1698</v>
      </c>
      <c r="P196" s="68" t="s">
        <v>1699</v>
      </c>
      <c r="Q196" s="68" t="s">
        <v>170</v>
      </c>
      <c r="R196" s="68" t="s">
        <v>1700</v>
      </c>
      <c r="S196" s="68" t="s">
        <v>827</v>
      </c>
      <c r="T196" s="68" t="s">
        <v>135</v>
      </c>
      <c r="U196" s="68" t="s">
        <v>135</v>
      </c>
      <c r="V196" s="68" t="s">
        <v>506</v>
      </c>
      <c r="W196" s="68" t="s">
        <v>137</v>
      </c>
      <c r="X196" s="68" t="s">
        <v>225</v>
      </c>
      <c r="Y196" s="68">
        <v>45021.301603587963</v>
      </c>
      <c r="Z196" s="68">
        <v>45021.301413194444</v>
      </c>
      <c r="AA196" s="68" t="s">
        <v>139</v>
      </c>
      <c r="AB196" s="68" t="s">
        <v>226</v>
      </c>
      <c r="AC196" s="68">
        <v>0</v>
      </c>
      <c r="AD196" s="68" t="s">
        <v>143</v>
      </c>
      <c r="AE196" s="68">
        <v>0</v>
      </c>
      <c r="AF196" s="68">
        <v>45027</v>
      </c>
      <c r="AG196" s="68">
        <v>10012</v>
      </c>
      <c r="AH196" s="68" t="s">
        <v>141</v>
      </c>
      <c r="AK196" s="68" t="s">
        <v>207</v>
      </c>
      <c r="AL196" s="68" t="s">
        <v>143</v>
      </c>
      <c r="AM196" s="68">
        <v>540</v>
      </c>
      <c r="AN196" s="68" t="s">
        <v>143</v>
      </c>
      <c r="AO196" s="68" t="s">
        <v>1701</v>
      </c>
      <c r="AP196" s="68" t="s">
        <v>1702</v>
      </c>
      <c r="AQ196" s="68" t="s">
        <v>1703</v>
      </c>
      <c r="AR196" s="68" t="s">
        <v>178</v>
      </c>
      <c r="AS196" s="68" t="s">
        <v>179</v>
      </c>
      <c r="AT196" s="68" t="s">
        <v>1704</v>
      </c>
      <c r="AU196" s="68" t="s">
        <v>1705</v>
      </c>
      <c r="AV196" s="68" t="s">
        <v>234</v>
      </c>
      <c r="AW196" s="68" t="s">
        <v>165</v>
      </c>
      <c r="AX196" s="68" t="s">
        <v>235</v>
      </c>
      <c r="AY196" s="68" t="s">
        <v>148</v>
      </c>
      <c r="AZ196" s="68" t="s">
        <v>139</v>
      </c>
      <c r="BA196" s="68" t="s">
        <v>236</v>
      </c>
      <c r="BB196" s="68" t="s">
        <v>150</v>
      </c>
      <c r="BC196" s="68" t="s">
        <v>156</v>
      </c>
      <c r="BD196" s="68" t="s">
        <v>157</v>
      </c>
      <c r="BE196" s="68" t="s">
        <v>237</v>
      </c>
      <c r="BF196" s="68">
        <v>45030.500671296293</v>
      </c>
      <c r="BG196" s="68">
        <v>0</v>
      </c>
      <c r="BH196" s="68" t="s">
        <v>143</v>
      </c>
      <c r="BI196" s="68" t="s">
        <v>143</v>
      </c>
      <c r="BJ196" s="68" t="s">
        <v>143</v>
      </c>
      <c r="BK196" s="68" t="s">
        <v>506</v>
      </c>
      <c r="BL196" s="68" t="s">
        <v>143</v>
      </c>
      <c r="BM196" s="68" t="s">
        <v>160</v>
      </c>
      <c r="BN196" s="68" t="s">
        <v>143</v>
      </c>
      <c r="BO196" s="68" t="s">
        <v>164</v>
      </c>
      <c r="BP196" s="68" t="s">
        <v>143</v>
      </c>
      <c r="BQ196" s="68" t="s">
        <v>1706</v>
      </c>
      <c r="BR196" s="68">
        <v>800</v>
      </c>
      <c r="BS196" s="68" t="s">
        <v>162</v>
      </c>
      <c r="BT196" s="68">
        <v>540</v>
      </c>
      <c r="BU196" s="68">
        <v>540</v>
      </c>
      <c r="BV196" s="68" t="s">
        <v>135</v>
      </c>
      <c r="BW196" s="68" t="s">
        <v>135</v>
      </c>
      <c r="BX196" s="68" t="s">
        <v>135</v>
      </c>
      <c r="BY196" s="68" t="s">
        <v>148</v>
      </c>
      <c r="BZ196" s="68" t="s">
        <v>143</v>
      </c>
      <c r="CA196" s="68" t="s">
        <v>174</v>
      </c>
      <c r="CB196" s="68" t="s">
        <v>143</v>
      </c>
      <c r="CC196" s="68" t="s">
        <v>143</v>
      </c>
      <c r="CD196" s="68" t="s">
        <v>143</v>
      </c>
      <c r="CE196" s="68" t="s">
        <v>143</v>
      </c>
      <c r="CF196" s="68">
        <v>1</v>
      </c>
      <c r="CJ196" s="68">
        <v>0</v>
      </c>
      <c r="CK196" s="68" t="s">
        <v>143</v>
      </c>
      <c r="CM196" s="68" t="s">
        <v>143</v>
      </c>
      <c r="CN196" s="68" t="s">
        <v>143</v>
      </c>
      <c r="CO196" s="68">
        <v>22537949</v>
      </c>
      <c r="CQ196" s="68" t="s">
        <v>143</v>
      </c>
    </row>
    <row r="197" spans="1:95" s="68" customFormat="1" ht="12.75" x14ac:dyDescent="0.2">
      <c r="A197" s="67">
        <v>45017</v>
      </c>
      <c r="B197" s="68" t="s">
        <v>7</v>
      </c>
      <c r="C197" s="68">
        <v>57818</v>
      </c>
      <c r="D197" s="68" t="s">
        <v>1707</v>
      </c>
      <c r="E197" s="68" t="s">
        <v>125</v>
      </c>
      <c r="F197" s="69">
        <v>45028</v>
      </c>
      <c r="G197" s="68" t="s">
        <v>165</v>
      </c>
      <c r="H197" s="68" t="s">
        <v>166</v>
      </c>
      <c r="I197" s="70">
        <v>193</v>
      </c>
      <c r="J197" s="70">
        <v>193</v>
      </c>
      <c r="K197" s="71">
        <f t="shared" si="3"/>
        <v>4.7240375159072117E-4</v>
      </c>
      <c r="L197" s="68" t="s">
        <v>167</v>
      </c>
      <c r="M197" s="68" t="s">
        <v>218</v>
      </c>
      <c r="N197" s="68" t="s">
        <v>219</v>
      </c>
      <c r="O197" s="68" t="s">
        <v>1542</v>
      </c>
      <c r="P197" s="68" t="s">
        <v>1543</v>
      </c>
      <c r="Q197" s="68" t="s">
        <v>170</v>
      </c>
      <c r="R197" s="68" t="s">
        <v>1708</v>
      </c>
      <c r="S197" s="68" t="s">
        <v>1498</v>
      </c>
      <c r="T197" s="68" t="s">
        <v>135</v>
      </c>
      <c r="U197" s="68" t="s">
        <v>135</v>
      </c>
      <c r="V197" s="68" t="s">
        <v>136</v>
      </c>
      <c r="W197" s="68" t="s">
        <v>137</v>
      </c>
      <c r="X197" s="68" t="s">
        <v>225</v>
      </c>
      <c r="Y197" s="68">
        <v>45021.303677199074</v>
      </c>
      <c r="Z197" s="68">
        <v>45021.303651388887</v>
      </c>
      <c r="AA197" s="68" t="s">
        <v>139</v>
      </c>
      <c r="AB197" s="68" t="s">
        <v>226</v>
      </c>
      <c r="AC197" s="68">
        <v>0</v>
      </c>
      <c r="AD197" s="68" t="s">
        <v>143</v>
      </c>
      <c r="AE197" s="68">
        <v>0</v>
      </c>
      <c r="AF197" s="68">
        <v>45034</v>
      </c>
      <c r="AG197" s="68">
        <v>10012</v>
      </c>
      <c r="AH197" s="68" t="s">
        <v>141</v>
      </c>
      <c r="AK197" s="68" t="s">
        <v>142</v>
      </c>
      <c r="AL197" s="68" t="s">
        <v>143</v>
      </c>
      <c r="AM197" s="68">
        <v>193</v>
      </c>
      <c r="AN197" s="68" t="s">
        <v>143</v>
      </c>
      <c r="AO197" s="68" t="s">
        <v>1545</v>
      </c>
      <c r="AP197" s="68" t="s">
        <v>1229</v>
      </c>
      <c r="AQ197" s="68" t="s">
        <v>1546</v>
      </c>
      <c r="AR197" s="68" t="s">
        <v>178</v>
      </c>
      <c r="AS197" s="68" t="s">
        <v>179</v>
      </c>
      <c r="AT197" s="68" t="s">
        <v>211</v>
      </c>
      <c r="AU197" s="68" t="s">
        <v>1381</v>
      </c>
      <c r="AV197" s="68" t="s">
        <v>234</v>
      </c>
      <c r="AW197" s="68" t="s">
        <v>165</v>
      </c>
      <c r="AX197" s="68" t="s">
        <v>235</v>
      </c>
      <c r="AY197" s="68" t="s">
        <v>148</v>
      </c>
      <c r="AZ197" s="68" t="s">
        <v>139</v>
      </c>
      <c r="BA197" s="68" t="s">
        <v>236</v>
      </c>
      <c r="BB197" s="68" t="s">
        <v>150</v>
      </c>
      <c r="BC197" s="68" t="s">
        <v>156</v>
      </c>
      <c r="BD197" s="68" t="s">
        <v>157</v>
      </c>
      <c r="BE197" s="68" t="s">
        <v>303</v>
      </c>
      <c r="BF197" s="68">
        <v>45021.317662037036</v>
      </c>
      <c r="BG197" s="68">
        <v>0</v>
      </c>
      <c r="BH197" s="68" t="s">
        <v>143</v>
      </c>
      <c r="BI197" s="68" t="s">
        <v>143</v>
      </c>
      <c r="BJ197" s="68" t="s">
        <v>143</v>
      </c>
      <c r="BK197" s="68" t="s">
        <v>183</v>
      </c>
      <c r="BL197" s="68" t="s">
        <v>143</v>
      </c>
      <c r="BM197" s="68" t="s">
        <v>160</v>
      </c>
      <c r="BN197" s="68" t="s">
        <v>143</v>
      </c>
      <c r="BO197" s="68" t="s">
        <v>143</v>
      </c>
      <c r="BP197" s="68" t="s">
        <v>143</v>
      </c>
      <c r="BQ197" s="68" t="s">
        <v>1709</v>
      </c>
      <c r="BR197" s="68">
        <v>500</v>
      </c>
      <c r="BS197" s="68" t="s">
        <v>1608</v>
      </c>
      <c r="BT197" s="68">
        <v>193</v>
      </c>
      <c r="BU197" s="68">
        <v>193</v>
      </c>
      <c r="BV197" s="68" t="s">
        <v>135</v>
      </c>
      <c r="BW197" s="68" t="s">
        <v>135</v>
      </c>
      <c r="BX197" s="68" t="s">
        <v>135</v>
      </c>
      <c r="BY197" s="68" t="s">
        <v>148</v>
      </c>
      <c r="BZ197" s="68" t="s">
        <v>143</v>
      </c>
      <c r="CA197" s="68" t="s">
        <v>174</v>
      </c>
      <c r="CB197" s="68" t="s">
        <v>143</v>
      </c>
      <c r="CC197" s="68" t="s">
        <v>143</v>
      </c>
      <c r="CD197" s="68" t="s">
        <v>143</v>
      </c>
      <c r="CE197" s="68" t="s">
        <v>143</v>
      </c>
      <c r="CF197" s="68">
        <v>1</v>
      </c>
      <c r="CJ197" s="68">
        <v>0</v>
      </c>
      <c r="CK197" s="68" t="s">
        <v>143</v>
      </c>
      <c r="CM197" s="68" t="s">
        <v>143</v>
      </c>
      <c r="CN197" s="68" t="s">
        <v>143</v>
      </c>
      <c r="CQ197" s="68" t="s">
        <v>143</v>
      </c>
    </row>
    <row r="198" spans="1:95" s="68" customFormat="1" ht="12.75" x14ac:dyDescent="0.2">
      <c r="A198" s="67">
        <v>45017</v>
      </c>
      <c r="B198" s="68" t="s">
        <v>18</v>
      </c>
      <c r="C198" s="68">
        <v>57858</v>
      </c>
      <c r="D198" s="68" t="s">
        <v>1710</v>
      </c>
      <c r="E198" s="68" t="s">
        <v>125</v>
      </c>
      <c r="F198" s="69">
        <v>45021</v>
      </c>
      <c r="G198" s="68" t="s">
        <v>257</v>
      </c>
      <c r="H198" s="68" t="s">
        <v>166</v>
      </c>
      <c r="I198" s="70">
        <v>153.62</v>
      </c>
      <c r="J198" s="70">
        <v>153.62</v>
      </c>
      <c r="K198" s="71">
        <f t="shared" si="3"/>
        <v>3.7601380476355746E-4</v>
      </c>
      <c r="L198" s="68" t="s">
        <v>217</v>
      </c>
      <c r="M198" s="68" t="s">
        <v>218</v>
      </c>
      <c r="N198" s="68" t="s">
        <v>259</v>
      </c>
      <c r="O198" s="68" t="s">
        <v>1711</v>
      </c>
      <c r="P198" s="68" t="s">
        <v>1710</v>
      </c>
      <c r="Q198" s="68" t="s">
        <v>132</v>
      </c>
      <c r="R198" s="68" t="s">
        <v>143</v>
      </c>
      <c r="S198" s="68" t="s">
        <v>1712</v>
      </c>
      <c r="T198" s="68" t="s">
        <v>135</v>
      </c>
      <c r="U198" s="68" t="s">
        <v>135</v>
      </c>
      <c r="V198" s="68" t="s">
        <v>136</v>
      </c>
      <c r="W198" s="68" t="s">
        <v>137</v>
      </c>
      <c r="X198" s="68" t="s">
        <v>138</v>
      </c>
      <c r="Y198" s="68">
        <v>45021.37235578704</v>
      </c>
      <c r="Z198" s="68">
        <v>45021.372327777775</v>
      </c>
      <c r="AA198" s="68" t="s">
        <v>139</v>
      </c>
      <c r="AB198" s="68" t="s">
        <v>226</v>
      </c>
      <c r="AC198" s="68">
        <v>0</v>
      </c>
      <c r="AD198" s="68" t="s">
        <v>143</v>
      </c>
      <c r="AE198" s="68">
        <v>0</v>
      </c>
      <c r="AG198" s="68">
        <v>10010</v>
      </c>
      <c r="AH198" s="68" t="s">
        <v>265</v>
      </c>
      <c r="AK198" s="68" t="s">
        <v>207</v>
      </c>
      <c r="AL198" s="68" t="s">
        <v>143</v>
      </c>
      <c r="AM198" s="68">
        <v>800</v>
      </c>
      <c r="AN198" s="68" t="s">
        <v>143</v>
      </c>
      <c r="AO198" s="68" t="s">
        <v>950</v>
      </c>
      <c r="AP198" s="68" t="s">
        <v>950</v>
      </c>
      <c r="AQ198" s="68" t="s">
        <v>309</v>
      </c>
      <c r="AR198" s="68" t="s">
        <v>148</v>
      </c>
      <c r="AS198" s="68" t="s">
        <v>139</v>
      </c>
      <c r="AT198" s="68" t="s">
        <v>950</v>
      </c>
      <c r="AU198" s="68" t="s">
        <v>311</v>
      </c>
      <c r="AV198" s="68" t="s">
        <v>272</v>
      </c>
      <c r="AW198" s="68" t="s">
        <v>273</v>
      </c>
      <c r="AX198" s="68" t="s">
        <v>274</v>
      </c>
      <c r="AY198" s="68" t="s">
        <v>148</v>
      </c>
      <c r="AZ198" s="68" t="s">
        <v>139</v>
      </c>
      <c r="BA198" s="68" t="s">
        <v>154</v>
      </c>
      <c r="BB198" s="68" t="s">
        <v>275</v>
      </c>
      <c r="BC198" s="68" t="s">
        <v>156</v>
      </c>
      <c r="BD198" s="68" t="s">
        <v>276</v>
      </c>
      <c r="BE198" s="68" t="s">
        <v>143</v>
      </c>
      <c r="BG198" s="68">
        <v>0</v>
      </c>
      <c r="BH198" s="68" t="s">
        <v>132</v>
      </c>
      <c r="BI198" s="68" t="s">
        <v>143</v>
      </c>
      <c r="BJ198" s="68" t="s">
        <v>143</v>
      </c>
      <c r="BK198" s="68" t="s">
        <v>224</v>
      </c>
      <c r="BL198" s="68" t="s">
        <v>143</v>
      </c>
      <c r="BM198" s="68" t="s">
        <v>160</v>
      </c>
      <c r="BN198" s="68" t="s">
        <v>160</v>
      </c>
      <c r="BO198" s="68" t="s">
        <v>143</v>
      </c>
      <c r="BP198" s="68" t="s">
        <v>1713</v>
      </c>
      <c r="BQ198" s="68" t="s">
        <v>143</v>
      </c>
      <c r="BR198" s="68">
        <v>0</v>
      </c>
      <c r="BS198" s="68" t="s">
        <v>1553</v>
      </c>
      <c r="BT198" s="68">
        <v>15362</v>
      </c>
      <c r="BU198" s="68">
        <v>15362</v>
      </c>
      <c r="BV198" s="68" t="s">
        <v>135</v>
      </c>
      <c r="BW198" s="68" t="s">
        <v>135</v>
      </c>
      <c r="BX198" s="68" t="s">
        <v>135</v>
      </c>
      <c r="BY198" s="68" t="s">
        <v>148</v>
      </c>
      <c r="BZ198" s="68" t="s">
        <v>143</v>
      </c>
      <c r="CA198" s="68" t="s">
        <v>144</v>
      </c>
      <c r="CB198" s="68" t="s">
        <v>143</v>
      </c>
      <c r="CC198" s="68" t="s">
        <v>143</v>
      </c>
      <c r="CD198" s="68" t="s">
        <v>143</v>
      </c>
      <c r="CE198" s="68" t="s">
        <v>143</v>
      </c>
      <c r="CF198" s="68">
        <v>19201966</v>
      </c>
      <c r="CJ198" s="68">
        <v>0</v>
      </c>
      <c r="CK198" s="68" t="s">
        <v>143</v>
      </c>
      <c r="CM198" s="68" t="s">
        <v>143</v>
      </c>
      <c r="CN198" s="68" t="s">
        <v>143</v>
      </c>
      <c r="CQ198" s="68" t="s">
        <v>1714</v>
      </c>
    </row>
    <row r="199" spans="1:95" s="68" customFormat="1" ht="12.75" x14ac:dyDescent="0.2">
      <c r="A199" s="67">
        <v>45017</v>
      </c>
      <c r="B199" s="68" t="s">
        <v>16</v>
      </c>
      <c r="C199" s="68">
        <v>57861</v>
      </c>
      <c r="D199" s="68" t="s">
        <v>124</v>
      </c>
      <c r="E199" s="68" t="s">
        <v>125</v>
      </c>
      <c r="F199" s="69">
        <v>45043</v>
      </c>
      <c r="G199" s="68" t="s">
        <v>257</v>
      </c>
      <c r="H199" s="68" t="s">
        <v>127</v>
      </c>
      <c r="I199" s="70">
        <v>153.62</v>
      </c>
      <c r="J199" s="70">
        <v>153.62</v>
      </c>
      <c r="K199" s="71">
        <f t="shared" si="3"/>
        <v>3.7601380476355746E-4</v>
      </c>
      <c r="L199" s="68" t="s">
        <v>128</v>
      </c>
      <c r="M199" s="68" t="s">
        <v>129</v>
      </c>
      <c r="N199" s="68" t="s">
        <v>1715</v>
      </c>
      <c r="O199" s="68" t="s">
        <v>980</v>
      </c>
      <c r="P199" s="68" t="s">
        <v>1716</v>
      </c>
      <c r="Q199" s="68" t="s">
        <v>132</v>
      </c>
      <c r="R199" s="68" t="s">
        <v>143</v>
      </c>
      <c r="S199" s="68" t="s">
        <v>1717</v>
      </c>
      <c r="T199" s="68" t="s">
        <v>135</v>
      </c>
      <c r="U199" s="68" t="s">
        <v>135</v>
      </c>
      <c r="V199" s="68" t="s">
        <v>136</v>
      </c>
      <c r="W199" s="68" t="s">
        <v>137</v>
      </c>
      <c r="X199" s="68" t="s">
        <v>138</v>
      </c>
      <c r="Y199" s="68">
        <v>45043.142697916664</v>
      </c>
      <c r="Z199" s="68">
        <v>45043.142482986113</v>
      </c>
      <c r="AA199" s="68" t="s">
        <v>139</v>
      </c>
      <c r="AB199" s="68" t="s">
        <v>140</v>
      </c>
      <c r="AC199" s="68">
        <v>0</v>
      </c>
      <c r="AD199" s="68" t="s">
        <v>143</v>
      </c>
      <c r="AE199" s="68">
        <v>0</v>
      </c>
      <c r="AG199" s="68">
        <v>10010</v>
      </c>
      <c r="AH199" s="68" t="s">
        <v>265</v>
      </c>
      <c r="AK199" s="68" t="s">
        <v>142</v>
      </c>
      <c r="AL199" s="68" t="s">
        <v>143</v>
      </c>
      <c r="AM199" s="68">
        <v>234612</v>
      </c>
      <c r="AN199" s="68" t="s">
        <v>143</v>
      </c>
      <c r="AO199" s="68" t="s">
        <v>990</v>
      </c>
      <c r="AP199" s="68" t="s">
        <v>273</v>
      </c>
      <c r="AQ199" s="68" t="s">
        <v>991</v>
      </c>
      <c r="AR199" s="68" t="s">
        <v>148</v>
      </c>
      <c r="AS199" s="68" t="s">
        <v>139</v>
      </c>
      <c r="AT199" s="68" t="s">
        <v>154</v>
      </c>
      <c r="AU199" s="68" t="s">
        <v>992</v>
      </c>
      <c r="AV199" s="68" t="s">
        <v>1718</v>
      </c>
      <c r="AW199" s="68" t="s">
        <v>1719</v>
      </c>
      <c r="AX199" s="68" t="s">
        <v>1720</v>
      </c>
      <c r="AY199" s="68" t="s">
        <v>148</v>
      </c>
      <c r="AZ199" s="68" t="s">
        <v>139</v>
      </c>
      <c r="BA199" s="68" t="s">
        <v>154</v>
      </c>
      <c r="BB199" s="68" t="s">
        <v>1721</v>
      </c>
      <c r="BC199" s="68" t="s">
        <v>156</v>
      </c>
      <c r="BD199" s="68" t="s">
        <v>276</v>
      </c>
      <c r="BE199" s="68" t="s">
        <v>143</v>
      </c>
      <c r="BG199" s="68">
        <v>0</v>
      </c>
      <c r="BH199" s="68" t="s">
        <v>132</v>
      </c>
      <c r="BI199" s="68" t="s">
        <v>143</v>
      </c>
      <c r="BJ199" s="68" t="s">
        <v>143</v>
      </c>
      <c r="BK199" s="68" t="s">
        <v>136</v>
      </c>
      <c r="BL199" s="68" t="s">
        <v>143</v>
      </c>
      <c r="BM199" s="68" t="s">
        <v>160</v>
      </c>
      <c r="BN199" s="68" t="s">
        <v>160</v>
      </c>
      <c r="BO199" s="68" t="s">
        <v>143</v>
      </c>
      <c r="BP199" s="68" t="s">
        <v>1722</v>
      </c>
      <c r="BQ199" s="68" t="s">
        <v>143</v>
      </c>
      <c r="BR199" s="68">
        <v>0</v>
      </c>
      <c r="BS199" s="68" t="s">
        <v>1553</v>
      </c>
      <c r="BT199" s="68">
        <v>4618</v>
      </c>
      <c r="BU199" s="68">
        <v>4618</v>
      </c>
      <c r="BV199" s="68" t="s">
        <v>135</v>
      </c>
      <c r="BW199" s="68" t="s">
        <v>135</v>
      </c>
      <c r="BX199" s="68" t="s">
        <v>135</v>
      </c>
      <c r="BY199" s="68" t="s">
        <v>148</v>
      </c>
      <c r="BZ199" s="68" t="s">
        <v>1723</v>
      </c>
      <c r="CA199" s="68" t="s">
        <v>144</v>
      </c>
      <c r="CB199" s="68" t="s">
        <v>143</v>
      </c>
      <c r="CC199" s="68" t="s">
        <v>143</v>
      </c>
      <c r="CD199" s="68" t="s">
        <v>143</v>
      </c>
      <c r="CE199" s="68" t="s">
        <v>143</v>
      </c>
      <c r="CF199" s="68">
        <v>1968349</v>
      </c>
      <c r="CJ199" s="68">
        <v>0</v>
      </c>
      <c r="CK199" s="68" t="s">
        <v>143</v>
      </c>
      <c r="CM199" s="68" t="s">
        <v>143</v>
      </c>
      <c r="CN199" s="68" t="s">
        <v>143</v>
      </c>
      <c r="CQ199" s="68" t="s">
        <v>1724</v>
      </c>
    </row>
    <row r="200" spans="1:95" s="68" customFormat="1" ht="12.75" x14ac:dyDescent="0.2">
      <c r="A200" s="67">
        <v>45017</v>
      </c>
      <c r="B200" s="68" t="s">
        <v>16</v>
      </c>
      <c r="C200" s="68">
        <v>57863</v>
      </c>
      <c r="D200" s="68" t="s">
        <v>124</v>
      </c>
      <c r="E200" s="68" t="s">
        <v>125</v>
      </c>
      <c r="F200" s="69">
        <v>45043</v>
      </c>
      <c r="G200" s="68" t="s">
        <v>257</v>
      </c>
      <c r="H200" s="68" t="s">
        <v>127</v>
      </c>
      <c r="I200" s="70">
        <v>461.8</v>
      </c>
      <c r="J200" s="70">
        <v>461.8</v>
      </c>
      <c r="K200" s="71">
        <f t="shared" si="3"/>
        <v>1.1303422408528241E-3</v>
      </c>
      <c r="L200" s="68" t="s">
        <v>128</v>
      </c>
      <c r="M200" s="68" t="s">
        <v>129</v>
      </c>
      <c r="N200" s="68" t="s">
        <v>1725</v>
      </c>
      <c r="O200" s="68" t="s">
        <v>1224</v>
      </c>
      <c r="P200" s="68" t="s">
        <v>124</v>
      </c>
      <c r="Q200" s="68" t="s">
        <v>132</v>
      </c>
      <c r="R200" s="68" t="s">
        <v>143</v>
      </c>
      <c r="S200" s="68" t="s">
        <v>1717</v>
      </c>
      <c r="T200" s="68" t="s">
        <v>135</v>
      </c>
      <c r="U200" s="68" t="s">
        <v>135</v>
      </c>
      <c r="V200" s="68" t="s">
        <v>136</v>
      </c>
      <c r="W200" s="68" t="s">
        <v>137</v>
      </c>
      <c r="X200" s="68" t="s">
        <v>138</v>
      </c>
      <c r="Y200" s="68">
        <v>45043.091522916664</v>
      </c>
      <c r="Z200" s="68">
        <v>45043.091405439816</v>
      </c>
      <c r="AA200" s="68" t="s">
        <v>139</v>
      </c>
      <c r="AB200" s="68" t="s">
        <v>140</v>
      </c>
      <c r="AC200" s="68">
        <v>0</v>
      </c>
      <c r="AD200" s="68" t="s">
        <v>143</v>
      </c>
      <c r="AE200" s="68">
        <v>0</v>
      </c>
      <c r="AG200" s="68">
        <v>10010</v>
      </c>
      <c r="AH200" s="68" t="s">
        <v>265</v>
      </c>
      <c r="AK200" s="68" t="s">
        <v>142</v>
      </c>
      <c r="AL200" s="68" t="s">
        <v>143</v>
      </c>
      <c r="AM200" s="68">
        <v>234612</v>
      </c>
      <c r="AN200" s="68" t="s">
        <v>143</v>
      </c>
      <c r="AO200" s="68" t="s">
        <v>990</v>
      </c>
      <c r="AP200" s="68" t="s">
        <v>273</v>
      </c>
      <c r="AQ200" s="68" t="s">
        <v>1232</v>
      </c>
      <c r="AR200" s="68" t="s">
        <v>148</v>
      </c>
      <c r="AS200" s="68" t="s">
        <v>139</v>
      </c>
      <c r="AT200" s="68" t="s">
        <v>154</v>
      </c>
      <c r="AU200" s="68" t="s">
        <v>992</v>
      </c>
      <c r="AV200" s="68" t="s">
        <v>1718</v>
      </c>
      <c r="AW200" s="68" t="s">
        <v>1719</v>
      </c>
      <c r="AX200" s="68" t="s">
        <v>1726</v>
      </c>
      <c r="AY200" s="68" t="s">
        <v>148</v>
      </c>
      <c r="AZ200" s="68" t="s">
        <v>139</v>
      </c>
      <c r="BA200" s="68" t="s">
        <v>154</v>
      </c>
      <c r="BB200" s="68" t="s">
        <v>1727</v>
      </c>
      <c r="BC200" s="68" t="s">
        <v>156</v>
      </c>
      <c r="BD200" s="68" t="s">
        <v>276</v>
      </c>
      <c r="BE200" s="68" t="s">
        <v>143</v>
      </c>
      <c r="BG200" s="68">
        <v>0</v>
      </c>
      <c r="BH200" s="68" t="s">
        <v>132</v>
      </c>
      <c r="BI200" s="68" t="s">
        <v>143</v>
      </c>
      <c r="BJ200" s="68" t="s">
        <v>143</v>
      </c>
      <c r="BK200" s="68" t="s">
        <v>136</v>
      </c>
      <c r="BL200" s="68" t="s">
        <v>143</v>
      </c>
      <c r="BM200" s="68" t="s">
        <v>160</v>
      </c>
      <c r="BN200" s="68" t="s">
        <v>160</v>
      </c>
      <c r="BO200" s="68" t="s">
        <v>143</v>
      </c>
      <c r="BP200" s="68" t="s">
        <v>1728</v>
      </c>
      <c r="BQ200" s="68" t="s">
        <v>143</v>
      </c>
      <c r="BR200" s="68">
        <v>0</v>
      </c>
      <c r="BS200" s="68" t="s">
        <v>1553</v>
      </c>
      <c r="BT200" s="68">
        <v>4618</v>
      </c>
      <c r="BU200" s="68">
        <v>4618</v>
      </c>
      <c r="BV200" s="68" t="s">
        <v>135</v>
      </c>
      <c r="BW200" s="68" t="s">
        <v>135</v>
      </c>
      <c r="BX200" s="68" t="s">
        <v>135</v>
      </c>
      <c r="BY200" s="68" t="s">
        <v>148</v>
      </c>
      <c r="BZ200" s="68" t="s">
        <v>1729</v>
      </c>
      <c r="CA200" s="68" t="s">
        <v>144</v>
      </c>
      <c r="CB200" s="68" t="s">
        <v>143</v>
      </c>
      <c r="CC200" s="68" t="s">
        <v>143</v>
      </c>
      <c r="CD200" s="68" t="s">
        <v>143</v>
      </c>
      <c r="CE200" s="68" t="s">
        <v>143</v>
      </c>
      <c r="CF200" s="68">
        <v>1968349</v>
      </c>
      <c r="CJ200" s="68">
        <v>0</v>
      </c>
      <c r="CK200" s="68" t="s">
        <v>143</v>
      </c>
      <c r="CM200" s="68" t="s">
        <v>143</v>
      </c>
      <c r="CN200" s="68" t="s">
        <v>143</v>
      </c>
      <c r="CQ200" s="68" t="s">
        <v>1714</v>
      </c>
    </row>
    <row r="201" spans="1:95" s="68" customFormat="1" ht="12.75" x14ac:dyDescent="0.2">
      <c r="A201" s="67">
        <v>45017</v>
      </c>
      <c r="B201" s="68" t="s">
        <v>7</v>
      </c>
      <c r="C201" s="68">
        <v>57996</v>
      </c>
      <c r="D201" s="68" t="s">
        <v>1730</v>
      </c>
      <c r="E201" s="68" t="s">
        <v>125</v>
      </c>
      <c r="F201" s="69">
        <v>45024</v>
      </c>
      <c r="G201" s="68" t="s">
        <v>257</v>
      </c>
      <c r="H201" s="68" t="s">
        <v>166</v>
      </c>
      <c r="I201" s="70">
        <v>410.71</v>
      </c>
      <c r="J201" s="70">
        <v>410.71</v>
      </c>
      <c r="K201" s="71">
        <f t="shared" si="3"/>
        <v>1.0052898695120471E-3</v>
      </c>
      <c r="L201" s="68" t="s">
        <v>374</v>
      </c>
      <c r="M201" s="68" t="s">
        <v>129</v>
      </c>
      <c r="N201" s="68" t="s">
        <v>527</v>
      </c>
      <c r="O201" s="68" t="s">
        <v>528</v>
      </c>
      <c r="P201" s="68" t="s">
        <v>1731</v>
      </c>
      <c r="Q201" s="68" t="s">
        <v>530</v>
      </c>
      <c r="R201" s="68" t="s">
        <v>143</v>
      </c>
      <c r="S201" s="68" t="s">
        <v>1200</v>
      </c>
      <c r="T201" s="68" t="s">
        <v>135</v>
      </c>
      <c r="U201" s="68" t="s">
        <v>135</v>
      </c>
      <c r="V201" s="68" t="s">
        <v>136</v>
      </c>
      <c r="W201" s="68" t="s">
        <v>137</v>
      </c>
      <c r="X201" s="68" t="s">
        <v>264</v>
      </c>
      <c r="Y201" s="68">
        <v>45022.243701504631</v>
      </c>
      <c r="Z201" s="68">
        <v>45022.242584259257</v>
      </c>
      <c r="AA201" s="68" t="s">
        <v>139</v>
      </c>
      <c r="AB201" s="68" t="s">
        <v>140</v>
      </c>
      <c r="AC201" s="68">
        <v>0</v>
      </c>
      <c r="AD201" s="68" t="s">
        <v>143</v>
      </c>
      <c r="AE201" s="68">
        <v>0</v>
      </c>
      <c r="AF201" s="68">
        <v>45022</v>
      </c>
      <c r="AG201" s="68">
        <v>10010</v>
      </c>
      <c r="AH201" s="68" t="s">
        <v>265</v>
      </c>
      <c r="AK201" s="68" t="s">
        <v>142</v>
      </c>
      <c r="AL201" s="68" t="s">
        <v>143</v>
      </c>
      <c r="AM201" s="68">
        <v>41071</v>
      </c>
      <c r="AN201" s="68" t="s">
        <v>143</v>
      </c>
      <c r="AO201" s="68" t="s">
        <v>533</v>
      </c>
      <c r="AP201" s="68" t="s">
        <v>534</v>
      </c>
      <c r="AQ201" s="68" t="s">
        <v>309</v>
      </c>
      <c r="AR201" s="68" t="s">
        <v>148</v>
      </c>
      <c r="AS201" s="68" t="s">
        <v>139</v>
      </c>
      <c r="AT201" s="68" t="s">
        <v>508</v>
      </c>
      <c r="AU201" s="68" t="s">
        <v>535</v>
      </c>
      <c r="AV201" s="68" t="s">
        <v>536</v>
      </c>
      <c r="AW201" s="68" t="s">
        <v>273</v>
      </c>
      <c r="AX201" s="68" t="s">
        <v>537</v>
      </c>
      <c r="AY201" s="68" t="s">
        <v>148</v>
      </c>
      <c r="AZ201" s="68" t="s">
        <v>139</v>
      </c>
      <c r="BA201" s="68" t="s">
        <v>154</v>
      </c>
      <c r="BB201" s="68" t="s">
        <v>275</v>
      </c>
      <c r="BC201" s="68" t="s">
        <v>156</v>
      </c>
      <c r="BD201" s="68" t="s">
        <v>276</v>
      </c>
      <c r="BE201" s="68" t="s">
        <v>143</v>
      </c>
      <c r="BG201" s="68">
        <v>0</v>
      </c>
      <c r="BH201" s="68" t="s">
        <v>530</v>
      </c>
      <c r="BI201" s="68" t="s">
        <v>143</v>
      </c>
      <c r="BJ201" s="68" t="s">
        <v>143</v>
      </c>
      <c r="BK201" s="68" t="s">
        <v>136</v>
      </c>
      <c r="BL201" s="68" t="s">
        <v>143</v>
      </c>
      <c r="BM201" s="68" t="s">
        <v>200</v>
      </c>
      <c r="BN201" s="68" t="s">
        <v>200</v>
      </c>
      <c r="BO201" s="68" t="s">
        <v>143</v>
      </c>
      <c r="BP201" s="68" t="s">
        <v>143</v>
      </c>
      <c r="BQ201" s="68" t="s">
        <v>143</v>
      </c>
      <c r="BR201" s="68">
        <v>0</v>
      </c>
      <c r="BS201" s="68" t="s">
        <v>1553</v>
      </c>
      <c r="BT201" s="68">
        <v>41071</v>
      </c>
      <c r="BU201" s="68">
        <v>41071</v>
      </c>
      <c r="BV201" s="68" t="s">
        <v>135</v>
      </c>
      <c r="BW201" s="68" t="s">
        <v>135</v>
      </c>
      <c r="BX201" s="68" t="s">
        <v>135</v>
      </c>
      <c r="BY201" s="68" t="s">
        <v>148</v>
      </c>
      <c r="BZ201" s="68" t="s">
        <v>143</v>
      </c>
      <c r="CA201" s="68" t="s">
        <v>174</v>
      </c>
      <c r="CB201" s="68" t="s">
        <v>143</v>
      </c>
      <c r="CC201" s="68" t="s">
        <v>143</v>
      </c>
      <c r="CD201" s="68" t="s">
        <v>143</v>
      </c>
      <c r="CE201" s="68" t="s">
        <v>143</v>
      </c>
      <c r="CF201" s="68">
        <v>1</v>
      </c>
      <c r="CJ201" s="68">
        <v>0</v>
      </c>
      <c r="CK201" s="68" t="s">
        <v>143</v>
      </c>
      <c r="CM201" s="68" t="s">
        <v>143</v>
      </c>
      <c r="CN201" s="68" t="s">
        <v>143</v>
      </c>
      <c r="CP201" s="68">
        <v>217616996</v>
      </c>
      <c r="CQ201" s="68" t="s">
        <v>143</v>
      </c>
    </row>
    <row r="202" spans="1:95" s="68" customFormat="1" ht="12.75" x14ac:dyDescent="0.2">
      <c r="A202" s="67">
        <v>45017</v>
      </c>
      <c r="B202" s="68" t="s">
        <v>16</v>
      </c>
      <c r="C202" s="68">
        <v>58025</v>
      </c>
      <c r="D202" s="68" t="s">
        <v>1439</v>
      </c>
      <c r="E202" s="68" t="s">
        <v>364</v>
      </c>
      <c r="F202" s="69">
        <v>45022</v>
      </c>
      <c r="G202" s="68" t="s">
        <v>165</v>
      </c>
      <c r="H202" s="68" t="s">
        <v>166</v>
      </c>
      <c r="I202" s="70">
        <v>177.15</v>
      </c>
      <c r="J202" s="70">
        <v>177.15</v>
      </c>
      <c r="K202" s="71">
        <f t="shared" si="3"/>
        <v>4.3360789945231224E-4</v>
      </c>
      <c r="L202" s="68" t="s">
        <v>374</v>
      </c>
      <c r="M202" s="68" t="s">
        <v>129</v>
      </c>
      <c r="N202" s="68" t="s">
        <v>960</v>
      </c>
      <c r="O202" s="68" t="s">
        <v>1732</v>
      </c>
      <c r="P202" s="68" t="s">
        <v>1733</v>
      </c>
      <c r="Q202" s="68" t="s">
        <v>132</v>
      </c>
      <c r="R202" s="68" t="s">
        <v>1734</v>
      </c>
      <c r="S202" s="68" t="s">
        <v>1735</v>
      </c>
      <c r="T202" s="68" t="s">
        <v>135</v>
      </c>
      <c r="U202" s="68" t="s">
        <v>135</v>
      </c>
      <c r="V202" s="68" t="s">
        <v>136</v>
      </c>
      <c r="W202" s="68" t="s">
        <v>137</v>
      </c>
      <c r="X202" s="68" t="s">
        <v>138</v>
      </c>
      <c r="Y202" s="68">
        <v>45022.338045254626</v>
      </c>
      <c r="Z202" s="68">
        <v>45022.337980787037</v>
      </c>
      <c r="AA202" s="68" t="s">
        <v>139</v>
      </c>
      <c r="AB202" s="68" t="s">
        <v>140</v>
      </c>
      <c r="AC202" s="68">
        <v>0</v>
      </c>
      <c r="AD202" s="68" t="s">
        <v>143</v>
      </c>
      <c r="AE202" s="68">
        <v>0</v>
      </c>
      <c r="AG202" s="68">
        <v>10012</v>
      </c>
      <c r="AH202" s="68" t="s">
        <v>141</v>
      </c>
      <c r="AK202" s="68" t="s">
        <v>142</v>
      </c>
      <c r="AL202" s="68" t="s">
        <v>143</v>
      </c>
      <c r="AM202" s="68">
        <v>900</v>
      </c>
      <c r="AN202" s="68" t="s">
        <v>143</v>
      </c>
      <c r="AO202" s="68" t="s">
        <v>1736</v>
      </c>
      <c r="AP202" s="68" t="s">
        <v>1736</v>
      </c>
      <c r="AQ202" s="68" t="s">
        <v>309</v>
      </c>
      <c r="AR202" s="68" t="s">
        <v>148</v>
      </c>
      <c r="AS202" s="68" t="s">
        <v>139</v>
      </c>
      <c r="AT202" s="68" t="s">
        <v>950</v>
      </c>
      <c r="AU202" s="68" t="s">
        <v>311</v>
      </c>
      <c r="AV202" s="68" t="s">
        <v>145</v>
      </c>
      <c r="AW202" s="68" t="s">
        <v>146</v>
      </c>
      <c r="AX202" s="68" t="s">
        <v>972</v>
      </c>
      <c r="AY202" s="68" t="s">
        <v>148</v>
      </c>
      <c r="AZ202" s="68" t="s">
        <v>139</v>
      </c>
      <c r="BA202" s="68" t="s">
        <v>149</v>
      </c>
      <c r="BB202" s="68" t="s">
        <v>150</v>
      </c>
      <c r="BC202" s="68" t="s">
        <v>156</v>
      </c>
      <c r="BD202" s="68" t="s">
        <v>157</v>
      </c>
      <c r="BE202" s="68" t="s">
        <v>303</v>
      </c>
      <c r="BF202" s="68">
        <v>45026.079363425924</v>
      </c>
      <c r="BG202" s="68">
        <v>0</v>
      </c>
      <c r="BH202" s="68" t="s">
        <v>132</v>
      </c>
      <c r="BI202" s="68" t="s">
        <v>143</v>
      </c>
      <c r="BJ202" s="68" t="s">
        <v>143</v>
      </c>
      <c r="BK202" s="68" t="s">
        <v>136</v>
      </c>
      <c r="BL202" s="68" t="s">
        <v>136</v>
      </c>
      <c r="BM202" s="68" t="s">
        <v>160</v>
      </c>
      <c r="BN202" s="68" t="s">
        <v>160</v>
      </c>
      <c r="BO202" s="68" t="s">
        <v>143</v>
      </c>
      <c r="BP202" s="68" t="s">
        <v>143</v>
      </c>
      <c r="BQ202" s="68" t="s">
        <v>1737</v>
      </c>
      <c r="BR202" s="68">
        <v>500</v>
      </c>
      <c r="BS202" s="68" t="s">
        <v>1608</v>
      </c>
      <c r="BT202" s="68">
        <v>17715</v>
      </c>
      <c r="BU202" s="68">
        <v>17715</v>
      </c>
      <c r="BV202" s="68" t="s">
        <v>135</v>
      </c>
      <c r="BW202" s="68" t="s">
        <v>135</v>
      </c>
      <c r="BX202" s="68" t="s">
        <v>135</v>
      </c>
      <c r="BY202" s="68" t="s">
        <v>148</v>
      </c>
      <c r="BZ202" s="68" t="s">
        <v>143</v>
      </c>
      <c r="CA202" s="68" t="s">
        <v>144</v>
      </c>
      <c r="CB202" s="68" t="s">
        <v>143</v>
      </c>
      <c r="CC202" s="68" t="s">
        <v>143</v>
      </c>
      <c r="CD202" s="68" t="s">
        <v>143</v>
      </c>
      <c r="CE202" s="68" t="s">
        <v>143</v>
      </c>
      <c r="CF202" s="68">
        <v>1968349</v>
      </c>
      <c r="CJ202" s="68">
        <v>0</v>
      </c>
      <c r="CK202" s="68" t="s">
        <v>143</v>
      </c>
      <c r="CM202" s="68" t="s">
        <v>143</v>
      </c>
      <c r="CN202" s="68" t="s">
        <v>143</v>
      </c>
      <c r="CQ202" s="68" t="s">
        <v>143</v>
      </c>
    </row>
    <row r="203" spans="1:95" s="68" customFormat="1" ht="12.75" x14ac:dyDescent="0.2">
      <c r="A203" s="67">
        <v>45017</v>
      </c>
      <c r="B203" s="68" t="s">
        <v>24</v>
      </c>
      <c r="C203" s="68">
        <v>58152</v>
      </c>
      <c r="D203" s="68" t="s">
        <v>24</v>
      </c>
      <c r="E203" s="68" t="s">
        <v>373</v>
      </c>
      <c r="F203" s="69">
        <v>45027</v>
      </c>
      <c r="G203" s="68" t="s">
        <v>257</v>
      </c>
      <c r="H203" s="68" t="s">
        <v>166</v>
      </c>
      <c r="I203" s="70">
        <v>184</v>
      </c>
      <c r="J203" s="70">
        <v>184</v>
      </c>
      <c r="K203" s="71">
        <f t="shared" si="3"/>
        <v>4.503745611020347E-4</v>
      </c>
      <c r="L203" s="68" t="s">
        <v>394</v>
      </c>
      <c r="M203" s="68" t="s">
        <v>129</v>
      </c>
      <c r="N203" s="68" t="s">
        <v>980</v>
      </c>
      <c r="O203" s="68" t="s">
        <v>1738</v>
      </c>
      <c r="P203" s="68" t="s">
        <v>1739</v>
      </c>
      <c r="Q203" s="68" t="s">
        <v>170</v>
      </c>
      <c r="R203" s="68" t="s">
        <v>1740</v>
      </c>
      <c r="S203" s="68" t="s">
        <v>1712</v>
      </c>
      <c r="T203" s="68" t="s">
        <v>135</v>
      </c>
      <c r="U203" s="68" t="s">
        <v>135</v>
      </c>
      <c r="V203" s="68" t="s">
        <v>136</v>
      </c>
      <c r="W203" s="68" t="s">
        <v>137</v>
      </c>
      <c r="X203" s="68" t="s">
        <v>264</v>
      </c>
      <c r="Y203" s="68">
        <v>45026.475498726853</v>
      </c>
      <c r="Z203" s="68">
        <v>45026.473022569444</v>
      </c>
      <c r="AA203" s="68" t="s">
        <v>139</v>
      </c>
      <c r="AB203" s="68" t="s">
        <v>140</v>
      </c>
      <c r="AC203" s="68">
        <v>0</v>
      </c>
      <c r="AD203" s="68" t="s">
        <v>143</v>
      </c>
      <c r="AE203" s="68">
        <v>0</v>
      </c>
      <c r="AF203" s="68">
        <v>45026</v>
      </c>
      <c r="AG203" s="68">
        <v>10010</v>
      </c>
      <c r="AH203" s="68" t="s">
        <v>265</v>
      </c>
      <c r="AK203" s="68" t="s">
        <v>142</v>
      </c>
      <c r="AL203" s="68" t="s">
        <v>143</v>
      </c>
      <c r="AM203" s="68">
        <v>184</v>
      </c>
      <c r="AN203" s="68" t="s">
        <v>143</v>
      </c>
      <c r="AO203" s="68" t="s">
        <v>1741</v>
      </c>
      <c r="AP203" s="68" t="s">
        <v>568</v>
      </c>
      <c r="AQ203" s="68" t="s">
        <v>309</v>
      </c>
      <c r="AR203" s="68" t="s">
        <v>570</v>
      </c>
      <c r="AS203" s="68" t="s">
        <v>1742</v>
      </c>
      <c r="AT203" s="68" t="s">
        <v>568</v>
      </c>
      <c r="AU203" s="68" t="s">
        <v>893</v>
      </c>
      <c r="AV203" s="68" t="s">
        <v>990</v>
      </c>
      <c r="AW203" s="68" t="s">
        <v>273</v>
      </c>
      <c r="AX203" s="68" t="s">
        <v>991</v>
      </c>
      <c r="AY203" s="68" t="s">
        <v>148</v>
      </c>
      <c r="AZ203" s="68" t="s">
        <v>139</v>
      </c>
      <c r="BA203" s="68" t="s">
        <v>154</v>
      </c>
      <c r="BB203" s="68" t="s">
        <v>992</v>
      </c>
      <c r="BC203" s="68" t="s">
        <v>156</v>
      </c>
      <c r="BD203" s="68" t="s">
        <v>157</v>
      </c>
      <c r="BE203" s="68" t="s">
        <v>303</v>
      </c>
      <c r="BF203" s="68">
        <v>45026.079421296294</v>
      </c>
      <c r="BG203" s="68">
        <v>0</v>
      </c>
      <c r="BH203" s="68" t="s">
        <v>143</v>
      </c>
      <c r="BI203" s="68" t="s">
        <v>143</v>
      </c>
      <c r="BJ203" s="68" t="s">
        <v>143</v>
      </c>
      <c r="BK203" s="68" t="s">
        <v>136</v>
      </c>
      <c r="BL203" s="68" t="s">
        <v>143</v>
      </c>
      <c r="BM203" s="68" t="s">
        <v>200</v>
      </c>
      <c r="BN203" s="68" t="s">
        <v>143</v>
      </c>
      <c r="BO203" s="68" t="s">
        <v>143</v>
      </c>
      <c r="BP203" s="68" t="s">
        <v>143</v>
      </c>
      <c r="BQ203" s="68" t="s">
        <v>1743</v>
      </c>
      <c r="BR203" s="68">
        <v>500</v>
      </c>
      <c r="BS203" s="68" t="s">
        <v>162</v>
      </c>
      <c r="BT203" s="68">
        <v>184</v>
      </c>
      <c r="BU203" s="68">
        <v>184</v>
      </c>
      <c r="BV203" s="68" t="s">
        <v>135</v>
      </c>
      <c r="BW203" s="68" t="s">
        <v>135</v>
      </c>
      <c r="BX203" s="68" t="s">
        <v>135</v>
      </c>
      <c r="BY203" s="68" t="s">
        <v>148</v>
      </c>
      <c r="BZ203" s="68" t="s">
        <v>143</v>
      </c>
      <c r="CA203" s="68" t="s">
        <v>174</v>
      </c>
      <c r="CB203" s="68" t="s">
        <v>143</v>
      </c>
      <c r="CC203" s="68" t="s">
        <v>143</v>
      </c>
      <c r="CD203" s="68" t="s">
        <v>143</v>
      </c>
      <c r="CE203" s="68" t="s">
        <v>143</v>
      </c>
      <c r="CF203" s="68">
        <v>1</v>
      </c>
      <c r="CJ203" s="68">
        <v>0</v>
      </c>
      <c r="CK203" s="68" t="s">
        <v>143</v>
      </c>
      <c r="CM203" s="68" t="s">
        <v>143</v>
      </c>
      <c r="CN203" s="68" t="s">
        <v>143</v>
      </c>
      <c r="CQ203" s="68" t="s">
        <v>143</v>
      </c>
    </row>
    <row r="204" spans="1:95" s="68" customFormat="1" ht="12.75" x14ac:dyDescent="0.2">
      <c r="A204" s="67">
        <v>45017</v>
      </c>
      <c r="B204" s="68" t="s">
        <v>14</v>
      </c>
      <c r="C204" s="68">
        <v>58300</v>
      </c>
      <c r="D204" s="68" t="s">
        <v>315</v>
      </c>
      <c r="E204" s="68" t="s">
        <v>685</v>
      </c>
      <c r="F204" s="69">
        <v>45027</v>
      </c>
      <c r="G204" s="68" t="s">
        <v>165</v>
      </c>
      <c r="H204" s="68" t="s">
        <v>166</v>
      </c>
      <c r="I204" s="70">
        <v>61</v>
      </c>
      <c r="J204" s="70">
        <v>61</v>
      </c>
      <c r="K204" s="71">
        <f t="shared" si="3"/>
        <v>1.4930895775665281E-4</v>
      </c>
      <c r="L204" s="68" t="s">
        <v>316</v>
      </c>
      <c r="M204" s="68" t="s">
        <v>129</v>
      </c>
      <c r="N204" s="68" t="s">
        <v>219</v>
      </c>
      <c r="O204" s="68" t="s">
        <v>318</v>
      </c>
      <c r="P204" s="68" t="s">
        <v>879</v>
      </c>
      <c r="Q204" s="68" t="s">
        <v>170</v>
      </c>
      <c r="R204" s="68" t="s">
        <v>1744</v>
      </c>
      <c r="S204" s="68" t="s">
        <v>1745</v>
      </c>
      <c r="T204" s="68" t="s">
        <v>135</v>
      </c>
      <c r="U204" s="68" t="s">
        <v>135</v>
      </c>
      <c r="V204" s="68" t="s">
        <v>136</v>
      </c>
      <c r="W204" s="68" t="s">
        <v>137</v>
      </c>
      <c r="X204" s="68" t="s">
        <v>322</v>
      </c>
      <c r="Y204" s="68">
        <v>45027.485531944447</v>
      </c>
      <c r="Z204" s="68">
        <v>45027.465304976853</v>
      </c>
      <c r="AA204" s="68" t="s">
        <v>139</v>
      </c>
      <c r="AB204" s="68" t="s">
        <v>140</v>
      </c>
      <c r="AC204" s="68">
        <v>0</v>
      </c>
      <c r="AD204" s="68" t="s">
        <v>143</v>
      </c>
      <c r="AE204" s="68">
        <v>61</v>
      </c>
      <c r="AG204" s="68">
        <v>10012</v>
      </c>
      <c r="AH204" s="68" t="s">
        <v>141</v>
      </c>
      <c r="AJ204" s="68">
        <v>61</v>
      </c>
      <c r="AK204" s="68" t="s">
        <v>207</v>
      </c>
      <c r="AL204" s="68" t="s">
        <v>143</v>
      </c>
      <c r="AM204" s="68">
        <v>61</v>
      </c>
      <c r="AN204" s="68" t="s">
        <v>174</v>
      </c>
      <c r="AO204" s="68" t="s">
        <v>324</v>
      </c>
      <c r="AP204" s="68" t="s">
        <v>325</v>
      </c>
      <c r="AQ204" s="68" t="s">
        <v>326</v>
      </c>
      <c r="AR204" s="68" t="s">
        <v>178</v>
      </c>
      <c r="AS204" s="68" t="s">
        <v>179</v>
      </c>
      <c r="AT204" s="68" t="s">
        <v>327</v>
      </c>
      <c r="AU204" s="68" t="s">
        <v>328</v>
      </c>
      <c r="AV204" s="68" t="s">
        <v>234</v>
      </c>
      <c r="AW204" s="68" t="s">
        <v>165</v>
      </c>
      <c r="AX204" s="68" t="s">
        <v>235</v>
      </c>
      <c r="AY204" s="68" t="s">
        <v>148</v>
      </c>
      <c r="AZ204" s="68" t="s">
        <v>139</v>
      </c>
      <c r="BA204" s="68" t="s">
        <v>236</v>
      </c>
      <c r="BB204" s="68" t="s">
        <v>150</v>
      </c>
      <c r="BC204" s="68" t="s">
        <v>156</v>
      </c>
      <c r="BD204" s="68" t="s">
        <v>157</v>
      </c>
      <c r="BE204" s="68" t="s">
        <v>484</v>
      </c>
      <c r="BF204" s="68">
        <v>45027.050462962965</v>
      </c>
      <c r="BG204" s="68">
        <v>0</v>
      </c>
      <c r="BH204" s="68" t="s">
        <v>143</v>
      </c>
      <c r="BI204" s="68" t="s">
        <v>1746</v>
      </c>
      <c r="BJ204" s="68" t="s">
        <v>143</v>
      </c>
      <c r="BK204" s="68" t="s">
        <v>136</v>
      </c>
      <c r="BL204" s="68" t="s">
        <v>143</v>
      </c>
      <c r="BM204" s="68" t="s">
        <v>160</v>
      </c>
      <c r="BN204" s="68" t="s">
        <v>160</v>
      </c>
      <c r="BO204" s="68" t="s">
        <v>143</v>
      </c>
      <c r="BP204" s="68" t="s">
        <v>143</v>
      </c>
      <c r="BQ204" s="68" t="s">
        <v>1747</v>
      </c>
      <c r="BR204" s="68">
        <v>250</v>
      </c>
      <c r="BS204" s="68" t="s">
        <v>1608</v>
      </c>
      <c r="BT204" s="68">
        <v>61</v>
      </c>
      <c r="BU204" s="68">
        <v>61</v>
      </c>
      <c r="BV204" s="68" t="s">
        <v>135</v>
      </c>
      <c r="BW204" s="68" t="s">
        <v>135</v>
      </c>
      <c r="BX204" s="68" t="s">
        <v>135</v>
      </c>
      <c r="BY204" s="68" t="s">
        <v>148</v>
      </c>
      <c r="BZ204" s="68" t="s">
        <v>1748</v>
      </c>
      <c r="CA204" s="68" t="s">
        <v>174</v>
      </c>
      <c r="CB204" s="68" t="s">
        <v>143</v>
      </c>
      <c r="CC204" s="68" t="s">
        <v>143</v>
      </c>
      <c r="CD204" s="68" t="s">
        <v>143</v>
      </c>
      <c r="CE204" s="68" t="s">
        <v>1749</v>
      </c>
      <c r="CF204" s="68">
        <v>1</v>
      </c>
      <c r="CG204" s="68">
        <v>1</v>
      </c>
      <c r="CJ204" s="68">
        <v>0</v>
      </c>
      <c r="CK204" s="68" t="s">
        <v>143</v>
      </c>
      <c r="CM204" s="68" t="s">
        <v>143</v>
      </c>
      <c r="CN204" s="68" t="s">
        <v>143</v>
      </c>
      <c r="CQ204" s="68" t="s">
        <v>143</v>
      </c>
    </row>
    <row r="205" spans="1:95" s="68" customFormat="1" ht="12.75" x14ac:dyDescent="0.2">
      <c r="A205" s="67">
        <v>45017</v>
      </c>
      <c r="B205" s="68" t="s">
        <v>7</v>
      </c>
      <c r="C205" s="68">
        <v>58303</v>
      </c>
      <c r="D205" s="68" t="s">
        <v>1730</v>
      </c>
      <c r="E205" s="68" t="s">
        <v>125</v>
      </c>
      <c r="F205" s="69">
        <v>45027</v>
      </c>
      <c r="G205" s="68" t="s">
        <v>165</v>
      </c>
      <c r="H205" s="68" t="s">
        <v>166</v>
      </c>
      <c r="I205" s="70">
        <v>610.19000000000005</v>
      </c>
      <c r="J205" s="70">
        <v>610.19000000000005</v>
      </c>
      <c r="K205" s="71">
        <f t="shared" si="3"/>
        <v>1.4935546382546226E-3</v>
      </c>
      <c r="L205" s="68" t="s">
        <v>167</v>
      </c>
      <c r="M205" s="68" t="s">
        <v>129</v>
      </c>
      <c r="N205" s="68" t="s">
        <v>960</v>
      </c>
      <c r="O205" s="68" t="s">
        <v>1301</v>
      </c>
      <c r="P205" s="68" t="s">
        <v>1750</v>
      </c>
      <c r="Q205" s="68" t="s">
        <v>530</v>
      </c>
      <c r="R205" s="68" t="s">
        <v>1751</v>
      </c>
      <c r="S205" s="68" t="s">
        <v>1752</v>
      </c>
      <c r="T205" s="68" t="s">
        <v>135</v>
      </c>
      <c r="U205" s="68" t="s">
        <v>135</v>
      </c>
      <c r="V205" s="68" t="s">
        <v>136</v>
      </c>
      <c r="W205" s="68" t="s">
        <v>137</v>
      </c>
      <c r="X205" s="68" t="s">
        <v>138</v>
      </c>
      <c r="Y205" s="68">
        <v>45027.09582534722</v>
      </c>
      <c r="Z205" s="68">
        <v>45027.095739814817</v>
      </c>
      <c r="AA205" s="68" t="s">
        <v>139</v>
      </c>
      <c r="AB205" s="68" t="s">
        <v>140</v>
      </c>
      <c r="AC205" s="68">
        <v>0</v>
      </c>
      <c r="AD205" s="68" t="s">
        <v>143</v>
      </c>
      <c r="AE205" s="68">
        <v>0</v>
      </c>
      <c r="AG205" s="68">
        <v>10012</v>
      </c>
      <c r="AH205" s="68" t="s">
        <v>141</v>
      </c>
      <c r="AK205" s="68" t="s">
        <v>142</v>
      </c>
      <c r="AL205" s="68" t="s">
        <v>143</v>
      </c>
      <c r="AM205" s="68">
        <v>3100</v>
      </c>
      <c r="AN205" s="68" t="s">
        <v>143</v>
      </c>
      <c r="AO205" s="68" t="s">
        <v>534</v>
      </c>
      <c r="AP205" s="68" t="s">
        <v>534</v>
      </c>
      <c r="AQ205" s="68" t="s">
        <v>309</v>
      </c>
      <c r="AR205" s="68" t="s">
        <v>148</v>
      </c>
      <c r="AS205" s="68" t="s">
        <v>139</v>
      </c>
      <c r="AT205" s="68" t="s">
        <v>950</v>
      </c>
      <c r="AU205" s="68" t="s">
        <v>311</v>
      </c>
      <c r="AV205" s="68" t="s">
        <v>145</v>
      </c>
      <c r="AW205" s="68" t="s">
        <v>146</v>
      </c>
      <c r="AX205" s="68" t="s">
        <v>972</v>
      </c>
      <c r="AY205" s="68" t="s">
        <v>148</v>
      </c>
      <c r="AZ205" s="68" t="s">
        <v>139</v>
      </c>
      <c r="BA205" s="68" t="s">
        <v>149</v>
      </c>
      <c r="BB205" s="68" t="s">
        <v>150</v>
      </c>
      <c r="BC205" s="68" t="s">
        <v>156</v>
      </c>
      <c r="BD205" s="68" t="s">
        <v>157</v>
      </c>
      <c r="BE205" s="68" t="s">
        <v>237</v>
      </c>
      <c r="BF205" s="68">
        <v>45028.337245370371</v>
      </c>
      <c r="BG205" s="68">
        <v>0</v>
      </c>
      <c r="BH205" s="68" t="s">
        <v>530</v>
      </c>
      <c r="BI205" s="68" t="s">
        <v>143</v>
      </c>
      <c r="BJ205" s="68" t="s">
        <v>143</v>
      </c>
      <c r="BK205" s="68" t="s">
        <v>183</v>
      </c>
      <c r="BL205" s="68" t="s">
        <v>136</v>
      </c>
      <c r="BM205" s="68" t="s">
        <v>160</v>
      </c>
      <c r="BN205" s="68" t="s">
        <v>160</v>
      </c>
      <c r="BO205" s="68" t="s">
        <v>143</v>
      </c>
      <c r="BP205" s="68" t="s">
        <v>143</v>
      </c>
      <c r="BQ205" s="68" t="s">
        <v>1753</v>
      </c>
      <c r="BR205" s="68">
        <v>800</v>
      </c>
      <c r="BS205" s="68" t="s">
        <v>241</v>
      </c>
      <c r="BT205" s="68">
        <v>61019</v>
      </c>
      <c r="BU205" s="68">
        <v>61019</v>
      </c>
      <c r="BV205" s="68" t="s">
        <v>135</v>
      </c>
      <c r="BW205" s="68" t="s">
        <v>135</v>
      </c>
      <c r="BX205" s="68" t="s">
        <v>135</v>
      </c>
      <c r="BY205" s="68" t="s">
        <v>148</v>
      </c>
      <c r="BZ205" s="68" t="s">
        <v>1754</v>
      </c>
      <c r="CA205" s="68" t="s">
        <v>144</v>
      </c>
      <c r="CB205" s="68" t="s">
        <v>143</v>
      </c>
      <c r="CC205" s="68" t="s">
        <v>143</v>
      </c>
      <c r="CD205" s="68" t="s">
        <v>143</v>
      </c>
      <c r="CE205" s="68" t="s">
        <v>143</v>
      </c>
      <c r="CF205" s="68">
        <v>1968349</v>
      </c>
      <c r="CJ205" s="68">
        <v>0</v>
      </c>
      <c r="CK205" s="68" t="s">
        <v>143</v>
      </c>
      <c r="CM205" s="68" t="s">
        <v>143</v>
      </c>
      <c r="CN205" s="68" t="s">
        <v>143</v>
      </c>
      <c r="CQ205" s="68" t="s">
        <v>143</v>
      </c>
    </row>
    <row r="206" spans="1:95" s="68" customFormat="1" ht="12.75" x14ac:dyDescent="0.2">
      <c r="A206" s="67">
        <v>45017</v>
      </c>
      <c r="B206" s="68" t="s">
        <v>26</v>
      </c>
      <c r="C206" s="68">
        <v>58307</v>
      </c>
      <c r="D206" s="68" t="s">
        <v>278</v>
      </c>
      <c r="E206" s="68" t="s">
        <v>341</v>
      </c>
      <c r="F206" s="69">
        <v>45028</v>
      </c>
      <c r="G206" s="68" t="s">
        <v>165</v>
      </c>
      <c r="H206" s="68" t="s">
        <v>166</v>
      </c>
      <c r="I206" s="70">
        <v>700</v>
      </c>
      <c r="J206" s="70">
        <v>700</v>
      </c>
      <c r="K206" s="71">
        <f t="shared" si="3"/>
        <v>1.7133814824533929E-3</v>
      </c>
      <c r="L206" s="68" t="s">
        <v>280</v>
      </c>
      <c r="M206" s="68" t="s">
        <v>129</v>
      </c>
      <c r="N206" s="68" t="s">
        <v>1056</v>
      </c>
      <c r="O206" s="68" t="s">
        <v>1755</v>
      </c>
      <c r="P206" s="68" t="s">
        <v>1756</v>
      </c>
      <c r="Q206" s="68" t="s">
        <v>564</v>
      </c>
      <c r="R206" s="68" t="s">
        <v>1757</v>
      </c>
      <c r="S206" s="68" t="s">
        <v>1758</v>
      </c>
      <c r="T206" s="68" t="s">
        <v>135</v>
      </c>
      <c r="U206" s="68" t="s">
        <v>135</v>
      </c>
      <c r="V206" s="68" t="s">
        <v>136</v>
      </c>
      <c r="W206" s="68" t="s">
        <v>137</v>
      </c>
      <c r="X206" s="68" t="s">
        <v>399</v>
      </c>
      <c r="Y206" s="68">
        <v>45027.045534027777</v>
      </c>
      <c r="Z206" s="68">
        <v>45027.045445717595</v>
      </c>
      <c r="AA206" s="68" t="s">
        <v>139</v>
      </c>
      <c r="AB206" s="68" t="s">
        <v>140</v>
      </c>
      <c r="AC206" s="68">
        <v>0</v>
      </c>
      <c r="AD206" s="68" t="s">
        <v>143</v>
      </c>
      <c r="AE206" s="68">
        <v>0</v>
      </c>
      <c r="AF206" s="68">
        <v>45030</v>
      </c>
      <c r="AG206" s="68">
        <v>10012</v>
      </c>
      <c r="AH206" s="68" t="s">
        <v>141</v>
      </c>
      <c r="AK206" s="68" t="s">
        <v>142</v>
      </c>
      <c r="AL206" s="68" t="s">
        <v>143</v>
      </c>
      <c r="AM206" s="68">
        <v>700</v>
      </c>
      <c r="AN206" s="68" t="s">
        <v>143</v>
      </c>
      <c r="AO206" s="68" t="s">
        <v>1759</v>
      </c>
      <c r="AP206" s="68" t="s">
        <v>1760</v>
      </c>
      <c r="AQ206" s="68" t="s">
        <v>1761</v>
      </c>
      <c r="AR206" s="68" t="s">
        <v>1014</v>
      </c>
      <c r="AS206" s="68" t="s">
        <v>231</v>
      </c>
      <c r="AT206" s="68" t="s">
        <v>1762</v>
      </c>
      <c r="AU206" s="68" t="s">
        <v>1763</v>
      </c>
      <c r="AV206" s="68" t="s">
        <v>290</v>
      </c>
      <c r="AW206" s="68" t="s">
        <v>146</v>
      </c>
      <c r="AX206" s="68" t="s">
        <v>1060</v>
      </c>
      <c r="AY206" s="68" t="s">
        <v>148</v>
      </c>
      <c r="AZ206" s="68" t="s">
        <v>139</v>
      </c>
      <c r="BA206" s="68" t="s">
        <v>149</v>
      </c>
      <c r="BB206" s="68" t="s">
        <v>150</v>
      </c>
      <c r="BC206" s="68" t="s">
        <v>156</v>
      </c>
      <c r="BD206" s="68" t="s">
        <v>157</v>
      </c>
      <c r="BE206" s="68" t="s">
        <v>237</v>
      </c>
      <c r="BF206" s="68">
        <v>45030.499861111108</v>
      </c>
      <c r="BG206" s="68">
        <v>0</v>
      </c>
      <c r="BH206" s="68" t="s">
        <v>143</v>
      </c>
      <c r="BI206" s="68" t="s">
        <v>143</v>
      </c>
      <c r="BJ206" s="68" t="s">
        <v>143</v>
      </c>
      <c r="BK206" s="68" t="s">
        <v>136</v>
      </c>
      <c r="BL206" s="68" t="s">
        <v>143</v>
      </c>
      <c r="BM206" s="68" t="s">
        <v>160</v>
      </c>
      <c r="BN206" s="68" t="s">
        <v>143</v>
      </c>
      <c r="BO206" s="68" t="s">
        <v>143</v>
      </c>
      <c r="BP206" s="68" t="s">
        <v>143</v>
      </c>
      <c r="BQ206" s="68" t="s">
        <v>1764</v>
      </c>
      <c r="BR206" s="68">
        <v>800</v>
      </c>
      <c r="BS206" s="68" t="s">
        <v>1765</v>
      </c>
      <c r="BT206" s="68">
        <v>700</v>
      </c>
      <c r="BU206" s="68">
        <v>700</v>
      </c>
      <c r="BV206" s="68" t="s">
        <v>135</v>
      </c>
      <c r="BW206" s="68" t="s">
        <v>135</v>
      </c>
      <c r="BX206" s="68" t="s">
        <v>135</v>
      </c>
      <c r="BY206" s="68" t="s">
        <v>148</v>
      </c>
      <c r="BZ206" s="68" t="s">
        <v>143</v>
      </c>
      <c r="CA206" s="68" t="s">
        <v>174</v>
      </c>
      <c r="CB206" s="68" t="s">
        <v>143</v>
      </c>
      <c r="CC206" s="68" t="s">
        <v>143</v>
      </c>
      <c r="CD206" s="68" t="s">
        <v>143</v>
      </c>
      <c r="CE206" s="68" t="s">
        <v>1766</v>
      </c>
      <c r="CF206" s="68">
        <v>1</v>
      </c>
      <c r="CJ206" s="68">
        <v>0</v>
      </c>
      <c r="CK206" s="68" t="s">
        <v>143</v>
      </c>
      <c r="CM206" s="68" t="s">
        <v>143</v>
      </c>
      <c r="CN206" s="68" t="s">
        <v>143</v>
      </c>
      <c r="CO206" s="68">
        <v>329846877</v>
      </c>
      <c r="CQ206" s="68" t="s">
        <v>143</v>
      </c>
    </row>
    <row r="207" spans="1:95" s="68" customFormat="1" ht="12.75" x14ac:dyDescent="0.2">
      <c r="A207" s="67">
        <v>45017</v>
      </c>
      <c r="B207" s="68" t="s">
        <v>7</v>
      </c>
      <c r="C207" s="68">
        <v>58313</v>
      </c>
      <c r="D207" s="68" t="s">
        <v>1730</v>
      </c>
      <c r="E207" s="68" t="s">
        <v>125</v>
      </c>
      <c r="F207" s="69">
        <v>45028</v>
      </c>
      <c r="G207" s="68" t="s">
        <v>257</v>
      </c>
      <c r="H207" s="68" t="s">
        <v>166</v>
      </c>
      <c r="I207" s="70">
        <v>410.71</v>
      </c>
      <c r="J207" s="70">
        <v>410.71</v>
      </c>
      <c r="K207" s="71">
        <f t="shared" si="3"/>
        <v>1.0052898695120471E-3</v>
      </c>
      <c r="L207" s="68" t="s">
        <v>374</v>
      </c>
      <c r="M207" s="68" t="s">
        <v>129</v>
      </c>
      <c r="N207" s="68" t="s">
        <v>527</v>
      </c>
      <c r="O207" s="68" t="s">
        <v>528</v>
      </c>
      <c r="P207" s="68" t="s">
        <v>1767</v>
      </c>
      <c r="Q207" s="68" t="s">
        <v>530</v>
      </c>
      <c r="R207" s="68" t="s">
        <v>143</v>
      </c>
      <c r="S207" s="68" t="s">
        <v>1768</v>
      </c>
      <c r="T207" s="68" t="s">
        <v>135</v>
      </c>
      <c r="U207" s="68" t="s">
        <v>135</v>
      </c>
      <c r="V207" s="68" t="s">
        <v>136</v>
      </c>
      <c r="W207" s="68" t="s">
        <v>137</v>
      </c>
      <c r="X207" s="68" t="s">
        <v>264</v>
      </c>
      <c r="Y207" s="68">
        <v>45027.06977465278</v>
      </c>
      <c r="Z207" s="68">
        <v>45027.069124074071</v>
      </c>
      <c r="AA207" s="68" t="s">
        <v>139</v>
      </c>
      <c r="AB207" s="68" t="s">
        <v>140</v>
      </c>
      <c r="AC207" s="68">
        <v>0</v>
      </c>
      <c r="AD207" s="68" t="s">
        <v>143</v>
      </c>
      <c r="AE207" s="68">
        <v>0</v>
      </c>
      <c r="AF207" s="68">
        <v>45027</v>
      </c>
      <c r="AG207" s="68">
        <v>10010</v>
      </c>
      <c r="AH207" s="68" t="s">
        <v>265</v>
      </c>
      <c r="AK207" s="68" t="s">
        <v>142</v>
      </c>
      <c r="AL207" s="68" t="s">
        <v>143</v>
      </c>
      <c r="AM207" s="68">
        <v>41071</v>
      </c>
      <c r="AN207" s="68" t="s">
        <v>143</v>
      </c>
      <c r="AO207" s="68" t="s">
        <v>533</v>
      </c>
      <c r="AP207" s="68" t="s">
        <v>534</v>
      </c>
      <c r="AQ207" s="68" t="s">
        <v>309</v>
      </c>
      <c r="AR207" s="68" t="s">
        <v>148</v>
      </c>
      <c r="AS207" s="68" t="s">
        <v>139</v>
      </c>
      <c r="AT207" s="68" t="s">
        <v>508</v>
      </c>
      <c r="AU207" s="68" t="s">
        <v>535</v>
      </c>
      <c r="AV207" s="68" t="s">
        <v>536</v>
      </c>
      <c r="AW207" s="68" t="s">
        <v>273</v>
      </c>
      <c r="AX207" s="68" t="s">
        <v>537</v>
      </c>
      <c r="AY207" s="68" t="s">
        <v>148</v>
      </c>
      <c r="AZ207" s="68" t="s">
        <v>139</v>
      </c>
      <c r="BA207" s="68" t="s">
        <v>154</v>
      </c>
      <c r="BB207" s="68" t="s">
        <v>275</v>
      </c>
      <c r="BC207" s="68" t="s">
        <v>156</v>
      </c>
      <c r="BD207" s="68" t="s">
        <v>276</v>
      </c>
      <c r="BE207" s="68" t="s">
        <v>143</v>
      </c>
      <c r="BG207" s="68">
        <v>0</v>
      </c>
      <c r="BH207" s="68" t="s">
        <v>530</v>
      </c>
      <c r="BI207" s="68" t="s">
        <v>143</v>
      </c>
      <c r="BJ207" s="68" t="s">
        <v>143</v>
      </c>
      <c r="BK207" s="68" t="s">
        <v>136</v>
      </c>
      <c r="BL207" s="68" t="s">
        <v>143</v>
      </c>
      <c r="BM207" s="68" t="s">
        <v>200</v>
      </c>
      <c r="BN207" s="68" t="s">
        <v>200</v>
      </c>
      <c r="BO207" s="68" t="s">
        <v>143</v>
      </c>
      <c r="BP207" s="68" t="s">
        <v>143</v>
      </c>
      <c r="BQ207" s="68" t="s">
        <v>143</v>
      </c>
      <c r="BR207" s="68">
        <v>0</v>
      </c>
      <c r="BS207" s="68" t="s">
        <v>1553</v>
      </c>
      <c r="BT207" s="68">
        <v>41071</v>
      </c>
      <c r="BU207" s="68">
        <v>41071</v>
      </c>
      <c r="BV207" s="68" t="s">
        <v>135</v>
      </c>
      <c r="BW207" s="68" t="s">
        <v>135</v>
      </c>
      <c r="BX207" s="68" t="s">
        <v>135</v>
      </c>
      <c r="BY207" s="68" t="s">
        <v>148</v>
      </c>
      <c r="BZ207" s="68" t="s">
        <v>143</v>
      </c>
      <c r="CA207" s="68" t="s">
        <v>174</v>
      </c>
      <c r="CB207" s="68" t="s">
        <v>143</v>
      </c>
      <c r="CC207" s="68" t="s">
        <v>143</v>
      </c>
      <c r="CD207" s="68" t="s">
        <v>143</v>
      </c>
      <c r="CE207" s="68" t="s">
        <v>143</v>
      </c>
      <c r="CF207" s="68">
        <v>1</v>
      </c>
      <c r="CJ207" s="68">
        <v>0</v>
      </c>
      <c r="CK207" s="68" t="s">
        <v>143</v>
      </c>
      <c r="CM207" s="68" t="s">
        <v>143</v>
      </c>
      <c r="CN207" s="68" t="s">
        <v>143</v>
      </c>
      <c r="CP207" s="68">
        <v>217616996</v>
      </c>
      <c r="CQ207" s="68" t="s">
        <v>143</v>
      </c>
    </row>
    <row r="208" spans="1:95" s="68" customFormat="1" ht="12.75" x14ac:dyDescent="0.2">
      <c r="A208" s="67">
        <v>45017</v>
      </c>
      <c r="B208" s="68" t="s">
        <v>14</v>
      </c>
      <c r="C208" s="68">
        <v>58319</v>
      </c>
      <c r="D208" s="68" t="s">
        <v>315</v>
      </c>
      <c r="E208" s="68" t="s">
        <v>373</v>
      </c>
      <c r="F208" s="69">
        <v>45027</v>
      </c>
      <c r="G208" s="68" t="s">
        <v>165</v>
      </c>
      <c r="H208" s="68" t="s">
        <v>166</v>
      </c>
      <c r="I208" s="70">
        <v>171</v>
      </c>
      <c r="J208" s="70">
        <v>171</v>
      </c>
      <c r="K208" s="71">
        <f t="shared" si="3"/>
        <v>4.1855461928504313E-4</v>
      </c>
      <c r="L208" s="68" t="s">
        <v>316</v>
      </c>
      <c r="M208" s="68" t="s">
        <v>317</v>
      </c>
      <c r="N208" s="68" t="s">
        <v>219</v>
      </c>
      <c r="O208" s="68" t="s">
        <v>1769</v>
      </c>
      <c r="P208" s="68" t="s">
        <v>319</v>
      </c>
      <c r="Q208" s="68" t="s">
        <v>170</v>
      </c>
      <c r="R208" s="68" t="s">
        <v>1770</v>
      </c>
      <c r="S208" s="68" t="s">
        <v>1771</v>
      </c>
      <c r="T208" s="68" t="s">
        <v>135</v>
      </c>
      <c r="U208" s="68" t="s">
        <v>135</v>
      </c>
      <c r="V208" s="68" t="s">
        <v>136</v>
      </c>
      <c r="W208" s="68" t="s">
        <v>137</v>
      </c>
      <c r="X208" s="68" t="s">
        <v>322</v>
      </c>
      <c r="Y208" s="68">
        <v>45027.112709490742</v>
      </c>
      <c r="Z208" s="68">
        <v>45027.116738657409</v>
      </c>
      <c r="AA208" s="68" t="s">
        <v>139</v>
      </c>
      <c r="AB208" s="68" t="s">
        <v>323</v>
      </c>
      <c r="AC208" s="68">
        <v>0</v>
      </c>
      <c r="AD208" s="68" t="s">
        <v>143</v>
      </c>
      <c r="AE208" s="68">
        <v>171</v>
      </c>
      <c r="AG208" s="68">
        <v>10012</v>
      </c>
      <c r="AH208" s="68" t="s">
        <v>141</v>
      </c>
      <c r="AJ208" s="68">
        <v>171</v>
      </c>
      <c r="AK208" s="68" t="s">
        <v>207</v>
      </c>
      <c r="AL208" s="68" t="s">
        <v>143</v>
      </c>
      <c r="AM208" s="68">
        <v>171</v>
      </c>
      <c r="AN208" s="68" t="s">
        <v>174</v>
      </c>
      <c r="AO208" s="68" t="s">
        <v>1772</v>
      </c>
      <c r="AP208" s="68" t="s">
        <v>1773</v>
      </c>
      <c r="AQ208" s="68" t="s">
        <v>1774</v>
      </c>
      <c r="AR208" s="68" t="s">
        <v>250</v>
      </c>
      <c r="AS208" s="68" t="s">
        <v>179</v>
      </c>
      <c r="AT208" s="68" t="s">
        <v>1775</v>
      </c>
      <c r="AU208" s="68" t="s">
        <v>1776</v>
      </c>
      <c r="AV208" s="68" t="s">
        <v>234</v>
      </c>
      <c r="AW208" s="68" t="s">
        <v>165</v>
      </c>
      <c r="AX208" s="68" t="s">
        <v>235</v>
      </c>
      <c r="AY208" s="68" t="s">
        <v>148</v>
      </c>
      <c r="AZ208" s="68" t="s">
        <v>139</v>
      </c>
      <c r="BA208" s="68" t="s">
        <v>236</v>
      </c>
      <c r="BB208" s="68" t="s">
        <v>150</v>
      </c>
      <c r="BC208" s="68" t="s">
        <v>156</v>
      </c>
      <c r="BD208" s="68" t="s">
        <v>157</v>
      </c>
      <c r="BE208" s="68" t="s">
        <v>484</v>
      </c>
      <c r="BF208" s="68">
        <v>45027.114965277775</v>
      </c>
      <c r="BG208" s="68">
        <v>0</v>
      </c>
      <c r="BH208" s="68" t="s">
        <v>170</v>
      </c>
      <c r="BI208" s="68" t="s">
        <v>1777</v>
      </c>
      <c r="BJ208" s="68" t="s">
        <v>143</v>
      </c>
      <c r="BK208" s="68" t="s">
        <v>136</v>
      </c>
      <c r="BL208" s="68" t="s">
        <v>143</v>
      </c>
      <c r="BM208" s="68" t="s">
        <v>160</v>
      </c>
      <c r="BN208" s="68" t="s">
        <v>160</v>
      </c>
      <c r="BO208" s="68" t="s">
        <v>143</v>
      </c>
      <c r="BP208" s="68" t="s">
        <v>143</v>
      </c>
      <c r="BQ208" s="68" t="s">
        <v>741</v>
      </c>
      <c r="BR208" s="68">
        <v>250</v>
      </c>
      <c r="BS208" s="68" t="s">
        <v>1608</v>
      </c>
      <c r="BT208" s="68">
        <v>171</v>
      </c>
      <c r="BU208" s="68">
        <v>171</v>
      </c>
      <c r="BV208" s="68" t="s">
        <v>135</v>
      </c>
      <c r="BW208" s="68" t="s">
        <v>135</v>
      </c>
      <c r="BX208" s="68" t="s">
        <v>135</v>
      </c>
      <c r="BY208" s="68" t="s">
        <v>148</v>
      </c>
      <c r="BZ208" s="68" t="s">
        <v>1458</v>
      </c>
      <c r="CA208" s="68" t="s">
        <v>174</v>
      </c>
      <c r="CB208" s="68" t="s">
        <v>143</v>
      </c>
      <c r="CC208" s="68" t="s">
        <v>143</v>
      </c>
      <c r="CD208" s="68" t="s">
        <v>143</v>
      </c>
      <c r="CE208" s="68" t="s">
        <v>1778</v>
      </c>
      <c r="CF208" s="68">
        <v>1</v>
      </c>
      <c r="CG208" s="68">
        <v>1</v>
      </c>
      <c r="CJ208" s="68">
        <v>0</v>
      </c>
      <c r="CK208" s="68" t="s">
        <v>143</v>
      </c>
      <c r="CM208" s="68" t="s">
        <v>143</v>
      </c>
      <c r="CN208" s="68" t="s">
        <v>143</v>
      </c>
      <c r="CQ208" s="68" t="s">
        <v>143</v>
      </c>
    </row>
    <row r="209" spans="1:95" s="68" customFormat="1" ht="12.75" x14ac:dyDescent="0.2">
      <c r="A209" s="67">
        <v>45017</v>
      </c>
      <c r="B209" s="68" t="s">
        <v>7</v>
      </c>
      <c r="C209" s="68">
        <v>58580</v>
      </c>
      <c r="D209" s="68" t="s">
        <v>1685</v>
      </c>
      <c r="E209" s="68" t="s">
        <v>125</v>
      </c>
      <c r="F209" s="69">
        <v>45029</v>
      </c>
      <c r="G209" s="68" t="s">
        <v>257</v>
      </c>
      <c r="H209" s="68" t="s">
        <v>166</v>
      </c>
      <c r="I209" s="70">
        <v>580</v>
      </c>
      <c r="J209" s="70">
        <v>580</v>
      </c>
      <c r="K209" s="71">
        <f t="shared" si="3"/>
        <v>1.4196589426042397E-3</v>
      </c>
      <c r="L209" s="68" t="s">
        <v>1196</v>
      </c>
      <c r="M209" s="68" t="s">
        <v>129</v>
      </c>
      <c r="N209" s="68" t="s">
        <v>1224</v>
      </c>
      <c r="O209" s="68" t="s">
        <v>1779</v>
      </c>
      <c r="P209" s="68" t="s">
        <v>1198</v>
      </c>
      <c r="Q209" s="68" t="s">
        <v>170</v>
      </c>
      <c r="R209" s="68" t="s">
        <v>143</v>
      </c>
      <c r="S209" s="68" t="s">
        <v>445</v>
      </c>
      <c r="T209" s="68" t="s">
        <v>135</v>
      </c>
      <c r="U209" s="68" t="s">
        <v>135</v>
      </c>
      <c r="V209" s="68" t="s">
        <v>136</v>
      </c>
      <c r="W209" s="68" t="s">
        <v>137</v>
      </c>
      <c r="X209" s="68" t="s">
        <v>264</v>
      </c>
      <c r="Y209" s="68">
        <v>45028.24739074074</v>
      </c>
      <c r="Z209" s="68">
        <v>45028.218095486111</v>
      </c>
      <c r="AA209" s="68" t="s">
        <v>139</v>
      </c>
      <c r="AB209" s="68" t="s">
        <v>140</v>
      </c>
      <c r="AC209" s="68">
        <v>0</v>
      </c>
      <c r="AD209" s="68" t="s">
        <v>143</v>
      </c>
      <c r="AE209" s="68">
        <v>0</v>
      </c>
      <c r="AF209" s="68">
        <v>45028</v>
      </c>
      <c r="AG209" s="68">
        <v>10010</v>
      </c>
      <c r="AH209" s="68" t="s">
        <v>265</v>
      </c>
      <c r="AK209" s="68" t="s">
        <v>142</v>
      </c>
      <c r="AL209" s="68" t="s">
        <v>143</v>
      </c>
      <c r="AM209" s="68">
        <v>580</v>
      </c>
      <c r="AN209" s="68" t="s">
        <v>143</v>
      </c>
      <c r="AO209" s="68" t="s">
        <v>1780</v>
      </c>
      <c r="AP209" s="68" t="s">
        <v>176</v>
      </c>
      <c r="AQ209" s="68" t="s">
        <v>1781</v>
      </c>
      <c r="AR209" s="68" t="s">
        <v>178</v>
      </c>
      <c r="AS209" s="68" t="s">
        <v>179</v>
      </c>
      <c r="AT209" s="68" t="s">
        <v>180</v>
      </c>
      <c r="AU209" s="68" t="s">
        <v>181</v>
      </c>
      <c r="AV209" s="68" t="s">
        <v>990</v>
      </c>
      <c r="AW209" s="68" t="s">
        <v>273</v>
      </c>
      <c r="AX209" s="68" t="s">
        <v>1232</v>
      </c>
      <c r="AY209" s="68" t="s">
        <v>148</v>
      </c>
      <c r="AZ209" s="68" t="s">
        <v>139</v>
      </c>
      <c r="BA209" s="68" t="s">
        <v>154</v>
      </c>
      <c r="BB209" s="68" t="s">
        <v>992</v>
      </c>
      <c r="BC209" s="68" t="s">
        <v>156</v>
      </c>
      <c r="BD209" s="68" t="s">
        <v>276</v>
      </c>
      <c r="BE209" s="68" t="s">
        <v>143</v>
      </c>
      <c r="BG209" s="68">
        <v>0</v>
      </c>
      <c r="BH209" s="68" t="s">
        <v>143</v>
      </c>
      <c r="BI209" s="68" t="s">
        <v>143</v>
      </c>
      <c r="BJ209" s="68" t="s">
        <v>143</v>
      </c>
      <c r="BK209" s="68" t="s">
        <v>183</v>
      </c>
      <c r="BL209" s="68" t="s">
        <v>143</v>
      </c>
      <c r="BM209" s="68" t="s">
        <v>200</v>
      </c>
      <c r="BN209" s="68" t="s">
        <v>143</v>
      </c>
      <c r="BO209" s="68" t="s">
        <v>143</v>
      </c>
      <c r="BP209" s="68" t="s">
        <v>143</v>
      </c>
      <c r="BQ209" s="68" t="s">
        <v>143</v>
      </c>
      <c r="BR209" s="68">
        <v>0</v>
      </c>
      <c r="BS209" s="68" t="s">
        <v>1553</v>
      </c>
      <c r="BT209" s="68">
        <v>580</v>
      </c>
      <c r="BU209" s="68">
        <v>580</v>
      </c>
      <c r="BV209" s="68" t="s">
        <v>135</v>
      </c>
      <c r="BW209" s="68" t="s">
        <v>135</v>
      </c>
      <c r="BX209" s="68" t="s">
        <v>135</v>
      </c>
      <c r="BY209" s="68" t="s">
        <v>148</v>
      </c>
      <c r="BZ209" s="68" t="s">
        <v>143</v>
      </c>
      <c r="CA209" s="68" t="s">
        <v>174</v>
      </c>
      <c r="CB209" s="68" t="s">
        <v>143</v>
      </c>
      <c r="CC209" s="68" t="s">
        <v>143</v>
      </c>
      <c r="CD209" s="68" t="s">
        <v>143</v>
      </c>
      <c r="CE209" s="68" t="s">
        <v>1782</v>
      </c>
      <c r="CF209" s="68">
        <v>1</v>
      </c>
      <c r="CJ209" s="68">
        <v>0</v>
      </c>
      <c r="CK209" s="68" t="s">
        <v>143</v>
      </c>
      <c r="CM209" s="68" t="s">
        <v>143</v>
      </c>
      <c r="CN209" s="68" t="s">
        <v>143</v>
      </c>
      <c r="CO209" s="68">
        <v>217616996</v>
      </c>
      <c r="CQ209" s="68" t="s">
        <v>143</v>
      </c>
    </row>
    <row r="210" spans="1:95" s="68" customFormat="1" ht="12.75" x14ac:dyDescent="0.2">
      <c r="A210" s="67">
        <v>45017</v>
      </c>
      <c r="B210" s="68" t="s">
        <v>23</v>
      </c>
      <c r="C210" s="68">
        <v>58609</v>
      </c>
      <c r="D210" s="68" t="s">
        <v>1439</v>
      </c>
      <c r="E210" s="68" t="s">
        <v>364</v>
      </c>
      <c r="F210" s="69">
        <v>45028</v>
      </c>
      <c r="G210" s="68" t="s">
        <v>126</v>
      </c>
      <c r="H210" s="68" t="s">
        <v>166</v>
      </c>
      <c r="I210" s="70">
        <v>686.01</v>
      </c>
      <c r="J210" s="70">
        <v>686.01</v>
      </c>
      <c r="K210" s="71">
        <f t="shared" si="3"/>
        <v>1.6791383296826457E-3</v>
      </c>
      <c r="L210" s="68" t="s">
        <v>374</v>
      </c>
      <c r="M210" s="68" t="s">
        <v>129</v>
      </c>
      <c r="N210" s="68" t="s">
        <v>1065</v>
      </c>
      <c r="O210" s="68" t="s">
        <v>1440</v>
      </c>
      <c r="P210" s="68" t="s">
        <v>1441</v>
      </c>
      <c r="Q210" s="68" t="s">
        <v>132</v>
      </c>
      <c r="R210" s="68" t="s">
        <v>1783</v>
      </c>
      <c r="S210" s="68" t="s">
        <v>1268</v>
      </c>
      <c r="T210" s="68" t="s">
        <v>135</v>
      </c>
      <c r="U210" s="68" t="s">
        <v>135</v>
      </c>
      <c r="V210" s="68" t="s">
        <v>136</v>
      </c>
      <c r="W210" s="68" t="s">
        <v>137</v>
      </c>
      <c r="X210" s="68" t="s">
        <v>138</v>
      </c>
      <c r="Y210" s="68">
        <v>45028.310573958333</v>
      </c>
      <c r="Z210" s="68">
        <v>45028.310565856482</v>
      </c>
      <c r="AA210" s="68" t="s">
        <v>139</v>
      </c>
      <c r="AB210" s="68" t="s">
        <v>140</v>
      </c>
      <c r="AC210" s="68">
        <v>0</v>
      </c>
      <c r="AD210" s="68" t="s">
        <v>143</v>
      </c>
      <c r="AE210" s="68">
        <v>0</v>
      </c>
      <c r="AG210" s="68">
        <v>10023</v>
      </c>
      <c r="AH210" s="68" t="s">
        <v>141</v>
      </c>
      <c r="AK210" s="68" t="s">
        <v>142</v>
      </c>
      <c r="AL210" s="68" t="s">
        <v>143</v>
      </c>
      <c r="AM210" s="68">
        <v>348518</v>
      </c>
      <c r="AN210" s="68" t="s">
        <v>143</v>
      </c>
      <c r="AO210" s="68" t="s">
        <v>1443</v>
      </c>
      <c r="AP210" s="68" t="s">
        <v>1443</v>
      </c>
      <c r="AQ210" s="68" t="s">
        <v>309</v>
      </c>
      <c r="AR210" s="68" t="s">
        <v>148</v>
      </c>
      <c r="AS210" s="68" t="s">
        <v>139</v>
      </c>
      <c r="AT210" s="68" t="s">
        <v>950</v>
      </c>
      <c r="AU210" s="68" t="s">
        <v>311</v>
      </c>
      <c r="AV210" s="68" t="s">
        <v>631</v>
      </c>
      <c r="AW210" s="68" t="s">
        <v>632</v>
      </c>
      <c r="AX210" s="68" t="s">
        <v>1068</v>
      </c>
      <c r="AY210" s="68" t="s">
        <v>148</v>
      </c>
      <c r="AZ210" s="68" t="s">
        <v>139</v>
      </c>
      <c r="BA210" s="68" t="s">
        <v>149</v>
      </c>
      <c r="BB210" s="68" t="s">
        <v>634</v>
      </c>
      <c r="BC210" s="68" t="s">
        <v>156</v>
      </c>
      <c r="BD210" s="68" t="s">
        <v>157</v>
      </c>
      <c r="BE210" s="68" t="s">
        <v>237</v>
      </c>
      <c r="BF210" s="68">
        <v>45030.497673611113</v>
      </c>
      <c r="BG210" s="68">
        <v>0</v>
      </c>
      <c r="BH210" s="68" t="s">
        <v>132</v>
      </c>
      <c r="BI210" s="68" t="s">
        <v>143</v>
      </c>
      <c r="BJ210" s="68" t="s">
        <v>143</v>
      </c>
      <c r="BK210" s="68" t="s">
        <v>136</v>
      </c>
      <c r="BL210" s="68" t="s">
        <v>136</v>
      </c>
      <c r="BM210" s="68" t="s">
        <v>160</v>
      </c>
      <c r="BN210" s="68" t="s">
        <v>160</v>
      </c>
      <c r="BO210" s="68" t="s">
        <v>143</v>
      </c>
      <c r="BP210" s="68" t="s">
        <v>143</v>
      </c>
      <c r="BQ210" s="68" t="s">
        <v>1784</v>
      </c>
      <c r="BR210" s="68">
        <v>800</v>
      </c>
      <c r="BS210" s="68" t="s">
        <v>358</v>
      </c>
      <c r="BT210" s="68">
        <v>68601</v>
      </c>
      <c r="BU210" s="68">
        <v>68601</v>
      </c>
      <c r="BV210" s="68" t="s">
        <v>135</v>
      </c>
      <c r="BW210" s="68" t="s">
        <v>135</v>
      </c>
      <c r="BX210" s="68" t="s">
        <v>135</v>
      </c>
      <c r="BY210" s="68" t="s">
        <v>148</v>
      </c>
      <c r="BZ210" s="68" t="s">
        <v>1445</v>
      </c>
      <c r="CA210" s="68" t="s">
        <v>144</v>
      </c>
      <c r="CB210" s="68" t="s">
        <v>143</v>
      </c>
      <c r="CC210" s="68" t="s">
        <v>143</v>
      </c>
      <c r="CD210" s="68" t="s">
        <v>143</v>
      </c>
      <c r="CE210" s="68" t="s">
        <v>1446</v>
      </c>
      <c r="CF210" s="68">
        <v>1968349</v>
      </c>
      <c r="CJ210" s="68">
        <v>0</v>
      </c>
      <c r="CK210" s="68" t="s">
        <v>143</v>
      </c>
      <c r="CM210" s="68" t="s">
        <v>143</v>
      </c>
      <c r="CN210" s="68" t="s">
        <v>143</v>
      </c>
      <c r="CQ210" s="68" t="s">
        <v>143</v>
      </c>
    </row>
    <row r="211" spans="1:95" s="68" customFormat="1" ht="12.75" x14ac:dyDescent="0.2">
      <c r="A211" s="67">
        <v>45017</v>
      </c>
      <c r="B211" s="68" t="s">
        <v>19</v>
      </c>
      <c r="C211" s="68">
        <v>58610</v>
      </c>
      <c r="D211" s="68" t="s">
        <v>1484</v>
      </c>
      <c r="E211" s="68" t="s">
        <v>125</v>
      </c>
      <c r="F211" s="69">
        <v>45030</v>
      </c>
      <c r="G211" s="68" t="s">
        <v>165</v>
      </c>
      <c r="H211" s="68" t="s">
        <v>166</v>
      </c>
      <c r="I211" s="70">
        <v>300</v>
      </c>
      <c r="J211" s="70">
        <v>300</v>
      </c>
      <c r="K211" s="71">
        <f t="shared" si="3"/>
        <v>7.3430634962288262E-4</v>
      </c>
      <c r="L211" s="68" t="s">
        <v>908</v>
      </c>
      <c r="M211" s="68" t="s">
        <v>129</v>
      </c>
      <c r="N211" s="68" t="s">
        <v>960</v>
      </c>
      <c r="O211" s="68" t="s">
        <v>1785</v>
      </c>
      <c r="P211" s="68" t="s">
        <v>1786</v>
      </c>
      <c r="Q211" s="68" t="s">
        <v>170</v>
      </c>
      <c r="R211" s="68" t="s">
        <v>1787</v>
      </c>
      <c r="S211" s="68" t="s">
        <v>1788</v>
      </c>
      <c r="T211" s="68" t="s">
        <v>135</v>
      </c>
      <c r="U211" s="68" t="s">
        <v>135</v>
      </c>
      <c r="V211" s="68" t="s">
        <v>136</v>
      </c>
      <c r="W211" s="68" t="s">
        <v>137</v>
      </c>
      <c r="X211" s="68" t="s">
        <v>173</v>
      </c>
      <c r="Y211" s="68">
        <v>45028.320784143521</v>
      </c>
      <c r="Z211" s="68">
        <v>45028.320706365739</v>
      </c>
      <c r="AA211" s="68" t="s">
        <v>139</v>
      </c>
      <c r="AB211" s="68" t="s">
        <v>140</v>
      </c>
      <c r="AC211" s="68">
        <v>0</v>
      </c>
      <c r="AD211" s="68" t="s">
        <v>143</v>
      </c>
      <c r="AE211" s="68">
        <v>0</v>
      </c>
      <c r="AG211" s="68">
        <v>10012</v>
      </c>
      <c r="AH211" s="68" t="s">
        <v>141</v>
      </c>
      <c r="AK211" s="68" t="s">
        <v>142</v>
      </c>
      <c r="AL211" s="68" t="s">
        <v>143</v>
      </c>
      <c r="AM211" s="68">
        <v>300</v>
      </c>
      <c r="AN211" s="68" t="s">
        <v>143</v>
      </c>
      <c r="AO211" s="68" t="s">
        <v>1789</v>
      </c>
      <c r="AP211" s="68" t="s">
        <v>1790</v>
      </c>
      <c r="AQ211" s="68" t="s">
        <v>1791</v>
      </c>
      <c r="AR211" s="68" t="s">
        <v>178</v>
      </c>
      <c r="AS211" s="68" t="s">
        <v>179</v>
      </c>
      <c r="AT211" s="68" t="s">
        <v>1792</v>
      </c>
      <c r="AU211" s="68" t="s">
        <v>1793</v>
      </c>
      <c r="AV211" s="68" t="s">
        <v>145</v>
      </c>
      <c r="AW211" s="68" t="s">
        <v>146</v>
      </c>
      <c r="AX211" s="68" t="s">
        <v>972</v>
      </c>
      <c r="AY211" s="68" t="s">
        <v>148</v>
      </c>
      <c r="AZ211" s="68" t="s">
        <v>139</v>
      </c>
      <c r="BA211" s="68" t="s">
        <v>149</v>
      </c>
      <c r="BB211" s="68" t="s">
        <v>150</v>
      </c>
      <c r="BC211" s="68" t="s">
        <v>156</v>
      </c>
      <c r="BD211" s="68" t="s">
        <v>157</v>
      </c>
      <c r="BE211" s="68" t="s">
        <v>303</v>
      </c>
      <c r="BF211" s="68">
        <v>45029.496550925927</v>
      </c>
      <c r="BG211" s="68">
        <v>0</v>
      </c>
      <c r="BH211" s="68" t="s">
        <v>143</v>
      </c>
      <c r="BI211" s="68" t="s">
        <v>143</v>
      </c>
      <c r="BJ211" s="68" t="s">
        <v>143</v>
      </c>
      <c r="BK211" s="68" t="s">
        <v>136</v>
      </c>
      <c r="BL211" s="68" t="s">
        <v>143</v>
      </c>
      <c r="BM211" s="68" t="s">
        <v>200</v>
      </c>
      <c r="BN211" s="68" t="s">
        <v>143</v>
      </c>
      <c r="BO211" s="68" t="s">
        <v>143</v>
      </c>
      <c r="BP211" s="68" t="s">
        <v>143</v>
      </c>
      <c r="BQ211" s="68" t="s">
        <v>1794</v>
      </c>
      <c r="BR211" s="68">
        <v>500</v>
      </c>
      <c r="BS211" s="68" t="s">
        <v>162</v>
      </c>
      <c r="BT211" s="68">
        <v>300</v>
      </c>
      <c r="BU211" s="68">
        <v>300</v>
      </c>
      <c r="BV211" s="68" t="s">
        <v>135</v>
      </c>
      <c r="BW211" s="68" t="s">
        <v>135</v>
      </c>
      <c r="BX211" s="68" t="s">
        <v>135</v>
      </c>
      <c r="BY211" s="68" t="s">
        <v>148</v>
      </c>
      <c r="BZ211" s="68" t="s">
        <v>143</v>
      </c>
      <c r="CA211" s="68" t="s">
        <v>174</v>
      </c>
      <c r="CB211" s="68" t="s">
        <v>143</v>
      </c>
      <c r="CC211" s="68" t="s">
        <v>143</v>
      </c>
      <c r="CD211" s="68" t="s">
        <v>143</v>
      </c>
      <c r="CE211" s="68" t="s">
        <v>143</v>
      </c>
      <c r="CF211" s="68">
        <v>1</v>
      </c>
      <c r="CJ211" s="68">
        <v>0</v>
      </c>
      <c r="CK211" s="68" t="s">
        <v>143</v>
      </c>
      <c r="CM211" s="68" t="s">
        <v>143</v>
      </c>
      <c r="CN211" s="68" t="s">
        <v>143</v>
      </c>
      <c r="CO211" s="68">
        <v>2338549</v>
      </c>
      <c r="CQ211" s="68" t="s">
        <v>143</v>
      </c>
    </row>
    <row r="212" spans="1:95" s="68" customFormat="1" ht="12.75" x14ac:dyDescent="0.2">
      <c r="A212" s="67">
        <v>45017</v>
      </c>
      <c r="B212" s="68" t="s">
        <v>7</v>
      </c>
      <c r="C212" s="68">
        <v>58777</v>
      </c>
      <c r="D212" s="68" t="s">
        <v>1730</v>
      </c>
      <c r="E212" s="68" t="s">
        <v>125</v>
      </c>
      <c r="F212" s="69">
        <v>45030</v>
      </c>
      <c r="G212" s="68" t="s">
        <v>257</v>
      </c>
      <c r="H212" s="68" t="s">
        <v>166</v>
      </c>
      <c r="I212" s="70">
        <v>410.71</v>
      </c>
      <c r="J212" s="70">
        <v>410.71</v>
      </c>
      <c r="K212" s="71">
        <f t="shared" si="3"/>
        <v>1.0052898695120471E-3</v>
      </c>
      <c r="L212" s="68" t="s">
        <v>374</v>
      </c>
      <c r="M212" s="68" t="s">
        <v>129</v>
      </c>
      <c r="N212" s="68" t="s">
        <v>527</v>
      </c>
      <c r="O212" s="68" t="s">
        <v>528</v>
      </c>
      <c r="P212" s="68" t="s">
        <v>1795</v>
      </c>
      <c r="Q212" s="68" t="s">
        <v>530</v>
      </c>
      <c r="R212" s="68" t="s">
        <v>1796</v>
      </c>
      <c r="S212" s="68" t="s">
        <v>1797</v>
      </c>
      <c r="T212" s="68" t="s">
        <v>135</v>
      </c>
      <c r="U212" s="68" t="s">
        <v>135</v>
      </c>
      <c r="V212" s="68" t="s">
        <v>136</v>
      </c>
      <c r="W212" s="68" t="s">
        <v>137</v>
      </c>
      <c r="X212" s="68" t="s">
        <v>264</v>
      </c>
      <c r="Y212" s="68">
        <v>45029.094860185185</v>
      </c>
      <c r="Z212" s="68">
        <v>45029.094256249999</v>
      </c>
      <c r="AA212" s="68" t="s">
        <v>139</v>
      </c>
      <c r="AB212" s="68" t="s">
        <v>140</v>
      </c>
      <c r="AC212" s="68">
        <v>0</v>
      </c>
      <c r="AD212" s="68" t="s">
        <v>143</v>
      </c>
      <c r="AE212" s="68">
        <v>0</v>
      </c>
      <c r="AF212" s="68">
        <v>45029</v>
      </c>
      <c r="AG212" s="68">
        <v>10010</v>
      </c>
      <c r="AH212" s="68" t="s">
        <v>265</v>
      </c>
      <c r="AK212" s="68" t="s">
        <v>142</v>
      </c>
      <c r="AL212" s="68" t="s">
        <v>143</v>
      </c>
      <c r="AM212" s="68">
        <v>41071</v>
      </c>
      <c r="AN212" s="68" t="s">
        <v>143</v>
      </c>
      <c r="AO212" s="68" t="s">
        <v>533</v>
      </c>
      <c r="AP212" s="68" t="s">
        <v>534</v>
      </c>
      <c r="AQ212" s="68" t="s">
        <v>309</v>
      </c>
      <c r="AR212" s="68" t="s">
        <v>148</v>
      </c>
      <c r="AS212" s="68" t="s">
        <v>139</v>
      </c>
      <c r="AT212" s="68" t="s">
        <v>508</v>
      </c>
      <c r="AU212" s="68" t="s">
        <v>535</v>
      </c>
      <c r="AV212" s="68" t="s">
        <v>536</v>
      </c>
      <c r="AW212" s="68" t="s">
        <v>273</v>
      </c>
      <c r="AX212" s="68" t="s">
        <v>537</v>
      </c>
      <c r="AY212" s="68" t="s">
        <v>148</v>
      </c>
      <c r="AZ212" s="68" t="s">
        <v>139</v>
      </c>
      <c r="BA212" s="68" t="s">
        <v>154</v>
      </c>
      <c r="BB212" s="68" t="s">
        <v>275</v>
      </c>
      <c r="BC212" s="68" t="s">
        <v>156</v>
      </c>
      <c r="BD212" s="68" t="s">
        <v>157</v>
      </c>
      <c r="BE212" s="68" t="s">
        <v>303</v>
      </c>
      <c r="BF212" s="68">
        <v>45036.253761574073</v>
      </c>
      <c r="BG212" s="68">
        <v>0</v>
      </c>
      <c r="BH212" s="68" t="s">
        <v>530</v>
      </c>
      <c r="BI212" s="68" t="s">
        <v>143</v>
      </c>
      <c r="BJ212" s="68" t="s">
        <v>143</v>
      </c>
      <c r="BK212" s="68" t="s">
        <v>136</v>
      </c>
      <c r="BL212" s="68" t="s">
        <v>143</v>
      </c>
      <c r="BM212" s="68" t="s">
        <v>200</v>
      </c>
      <c r="BN212" s="68" t="s">
        <v>200</v>
      </c>
      <c r="BO212" s="68" t="s">
        <v>143</v>
      </c>
      <c r="BP212" s="68" t="s">
        <v>143</v>
      </c>
      <c r="BQ212" s="68" t="s">
        <v>1798</v>
      </c>
      <c r="BR212" s="68">
        <v>500</v>
      </c>
      <c r="BS212" s="68" t="s">
        <v>241</v>
      </c>
      <c r="BT212" s="68">
        <v>41071</v>
      </c>
      <c r="BU212" s="68">
        <v>41071</v>
      </c>
      <c r="BV212" s="68" t="s">
        <v>135</v>
      </c>
      <c r="BW212" s="68" t="s">
        <v>135</v>
      </c>
      <c r="BX212" s="68" t="s">
        <v>135</v>
      </c>
      <c r="BY212" s="68" t="s">
        <v>148</v>
      </c>
      <c r="BZ212" s="68" t="s">
        <v>143</v>
      </c>
      <c r="CA212" s="68" t="s">
        <v>174</v>
      </c>
      <c r="CB212" s="68" t="s">
        <v>143</v>
      </c>
      <c r="CC212" s="68" t="s">
        <v>143</v>
      </c>
      <c r="CD212" s="68" t="s">
        <v>143</v>
      </c>
      <c r="CE212" s="68" t="s">
        <v>143</v>
      </c>
      <c r="CF212" s="68">
        <v>1</v>
      </c>
      <c r="CJ212" s="68">
        <v>0</v>
      </c>
      <c r="CK212" s="68" t="s">
        <v>143</v>
      </c>
      <c r="CM212" s="68" t="s">
        <v>143</v>
      </c>
      <c r="CN212" s="68" t="s">
        <v>143</v>
      </c>
      <c r="CP212" s="68">
        <v>217616996</v>
      </c>
      <c r="CQ212" s="68" t="s">
        <v>143</v>
      </c>
    </row>
    <row r="213" spans="1:95" s="68" customFormat="1" ht="12.75" x14ac:dyDescent="0.2">
      <c r="A213" s="67">
        <v>45017</v>
      </c>
      <c r="B213" s="68" t="s">
        <v>23</v>
      </c>
      <c r="C213" s="68">
        <v>58779</v>
      </c>
      <c r="D213" s="68" t="s">
        <v>1439</v>
      </c>
      <c r="E213" s="68" t="s">
        <v>364</v>
      </c>
      <c r="F213" s="69">
        <v>45029</v>
      </c>
      <c r="G213" s="68" t="s">
        <v>126</v>
      </c>
      <c r="H213" s="68" t="s">
        <v>166</v>
      </c>
      <c r="I213" s="70">
        <v>233.62</v>
      </c>
      <c r="J213" s="70">
        <v>233.62</v>
      </c>
      <c r="K213" s="71">
        <f t="shared" si="3"/>
        <v>5.7182883132965944E-4</v>
      </c>
      <c r="L213" s="68" t="s">
        <v>374</v>
      </c>
      <c r="M213" s="68" t="s">
        <v>129</v>
      </c>
      <c r="N213" s="68" t="s">
        <v>1065</v>
      </c>
      <c r="O213" s="68" t="s">
        <v>1799</v>
      </c>
      <c r="P213" s="68" t="s">
        <v>1441</v>
      </c>
      <c r="Q213" s="68" t="s">
        <v>132</v>
      </c>
      <c r="R213" s="68" t="s">
        <v>1800</v>
      </c>
      <c r="S213" s="68" t="s">
        <v>1268</v>
      </c>
      <c r="T213" s="68" t="s">
        <v>135</v>
      </c>
      <c r="U213" s="68" t="s">
        <v>135</v>
      </c>
      <c r="V213" s="68" t="s">
        <v>136</v>
      </c>
      <c r="W213" s="68" t="s">
        <v>137</v>
      </c>
      <c r="X213" s="68" t="s">
        <v>138</v>
      </c>
      <c r="Y213" s="68">
        <v>45029.375763773147</v>
      </c>
      <c r="Z213" s="68">
        <v>45029.375669675923</v>
      </c>
      <c r="AA213" s="68" t="s">
        <v>139</v>
      </c>
      <c r="AB213" s="68" t="s">
        <v>140</v>
      </c>
      <c r="AC213" s="68">
        <v>0</v>
      </c>
      <c r="AD213" s="68" t="s">
        <v>143</v>
      </c>
      <c r="AE213" s="68">
        <v>0</v>
      </c>
      <c r="AG213" s="68">
        <v>10023</v>
      </c>
      <c r="AH213" s="68" t="s">
        <v>141</v>
      </c>
      <c r="AK213" s="68" t="s">
        <v>142</v>
      </c>
      <c r="AL213" s="68" t="s">
        <v>143</v>
      </c>
      <c r="AM213" s="68">
        <v>118689</v>
      </c>
      <c r="AN213" s="68" t="s">
        <v>143</v>
      </c>
      <c r="AO213" s="68" t="s">
        <v>1801</v>
      </c>
      <c r="AP213" s="68" t="s">
        <v>1801</v>
      </c>
      <c r="AQ213" s="68" t="s">
        <v>309</v>
      </c>
      <c r="AR213" s="68" t="s">
        <v>148</v>
      </c>
      <c r="AS213" s="68" t="s">
        <v>139</v>
      </c>
      <c r="AT213" s="68" t="s">
        <v>950</v>
      </c>
      <c r="AU213" s="68" t="s">
        <v>311</v>
      </c>
      <c r="AV213" s="68" t="s">
        <v>631</v>
      </c>
      <c r="AW213" s="68" t="s">
        <v>632</v>
      </c>
      <c r="AX213" s="68" t="s">
        <v>1068</v>
      </c>
      <c r="AY213" s="68" t="s">
        <v>148</v>
      </c>
      <c r="AZ213" s="68" t="s">
        <v>139</v>
      </c>
      <c r="BA213" s="68" t="s">
        <v>149</v>
      </c>
      <c r="BB213" s="68" t="s">
        <v>634</v>
      </c>
      <c r="BC213" s="68" t="s">
        <v>156</v>
      </c>
      <c r="BD213" s="68" t="s">
        <v>157</v>
      </c>
      <c r="BE213" s="68" t="s">
        <v>484</v>
      </c>
      <c r="BF213" s="68">
        <v>45029.413553240738</v>
      </c>
      <c r="BG213" s="68">
        <v>0</v>
      </c>
      <c r="BH213" s="68" t="s">
        <v>132</v>
      </c>
      <c r="BI213" s="68" t="s">
        <v>143</v>
      </c>
      <c r="BJ213" s="68" t="s">
        <v>143</v>
      </c>
      <c r="BK213" s="68" t="s">
        <v>136</v>
      </c>
      <c r="BL213" s="68" t="s">
        <v>136</v>
      </c>
      <c r="BM213" s="68" t="s">
        <v>160</v>
      </c>
      <c r="BN213" s="68" t="s">
        <v>160</v>
      </c>
      <c r="BO213" s="68" t="s">
        <v>143</v>
      </c>
      <c r="BP213" s="68" t="s">
        <v>143</v>
      </c>
      <c r="BQ213" s="68" t="s">
        <v>1802</v>
      </c>
      <c r="BR213" s="68">
        <v>250</v>
      </c>
      <c r="BS213" s="68" t="s">
        <v>1608</v>
      </c>
      <c r="BT213" s="68">
        <v>23362</v>
      </c>
      <c r="BU213" s="68">
        <v>23362</v>
      </c>
      <c r="BV213" s="68" t="s">
        <v>135</v>
      </c>
      <c r="BW213" s="68" t="s">
        <v>135</v>
      </c>
      <c r="BX213" s="68" t="s">
        <v>135</v>
      </c>
      <c r="BY213" s="68" t="s">
        <v>148</v>
      </c>
      <c r="BZ213" s="68" t="s">
        <v>1445</v>
      </c>
      <c r="CA213" s="68" t="s">
        <v>144</v>
      </c>
      <c r="CB213" s="68" t="s">
        <v>143</v>
      </c>
      <c r="CC213" s="68" t="s">
        <v>143</v>
      </c>
      <c r="CD213" s="68" t="s">
        <v>143</v>
      </c>
      <c r="CE213" s="68" t="s">
        <v>1803</v>
      </c>
      <c r="CF213" s="68">
        <v>1968349</v>
      </c>
      <c r="CJ213" s="68">
        <v>0</v>
      </c>
      <c r="CK213" s="68" t="s">
        <v>143</v>
      </c>
      <c r="CM213" s="68" t="s">
        <v>143</v>
      </c>
      <c r="CN213" s="68" t="s">
        <v>143</v>
      </c>
      <c r="CQ213" s="68" t="s">
        <v>143</v>
      </c>
    </row>
    <row r="214" spans="1:95" s="68" customFormat="1" ht="12.75" x14ac:dyDescent="0.2">
      <c r="A214" s="67">
        <v>45017</v>
      </c>
      <c r="B214" s="68" t="s">
        <v>14</v>
      </c>
      <c r="C214" s="68">
        <v>58797</v>
      </c>
      <c r="D214" s="68" t="s">
        <v>315</v>
      </c>
      <c r="E214" s="68" t="s">
        <v>373</v>
      </c>
      <c r="F214" s="69">
        <v>45029</v>
      </c>
      <c r="G214" s="68" t="s">
        <v>165</v>
      </c>
      <c r="H214" s="68" t="s">
        <v>166</v>
      </c>
      <c r="I214" s="70">
        <v>121</v>
      </c>
      <c r="J214" s="70">
        <v>121</v>
      </c>
      <c r="K214" s="71">
        <f t="shared" si="3"/>
        <v>2.9617022768122934E-4</v>
      </c>
      <c r="L214" s="68" t="s">
        <v>316</v>
      </c>
      <c r="M214" s="68" t="s">
        <v>317</v>
      </c>
      <c r="N214" s="68" t="s">
        <v>219</v>
      </c>
      <c r="O214" s="68" t="s">
        <v>318</v>
      </c>
      <c r="P214" s="68" t="s">
        <v>319</v>
      </c>
      <c r="Q214" s="68" t="s">
        <v>170</v>
      </c>
      <c r="R214" s="68" t="s">
        <v>1804</v>
      </c>
      <c r="S214" s="68" t="s">
        <v>1805</v>
      </c>
      <c r="T214" s="68" t="s">
        <v>135</v>
      </c>
      <c r="U214" s="68" t="s">
        <v>135</v>
      </c>
      <c r="V214" s="68" t="s">
        <v>136</v>
      </c>
      <c r="W214" s="68" t="s">
        <v>137</v>
      </c>
      <c r="X214" s="68" t="s">
        <v>322</v>
      </c>
      <c r="Y214" s="68">
        <v>45029.166298958335</v>
      </c>
      <c r="Z214" s="68">
        <v>45029.166083796299</v>
      </c>
      <c r="AA214" s="68" t="s">
        <v>139</v>
      </c>
      <c r="AB214" s="68" t="s">
        <v>323</v>
      </c>
      <c r="AC214" s="68">
        <v>0</v>
      </c>
      <c r="AD214" s="68" t="s">
        <v>143</v>
      </c>
      <c r="AE214" s="68">
        <v>121</v>
      </c>
      <c r="AG214" s="68">
        <v>10012</v>
      </c>
      <c r="AH214" s="68" t="s">
        <v>141</v>
      </c>
      <c r="AJ214" s="68">
        <v>121</v>
      </c>
      <c r="AK214" s="68" t="s">
        <v>207</v>
      </c>
      <c r="AL214" s="68" t="s">
        <v>143</v>
      </c>
      <c r="AM214" s="68">
        <v>121</v>
      </c>
      <c r="AN214" s="68" t="s">
        <v>174</v>
      </c>
      <c r="AO214" s="68" t="s">
        <v>324</v>
      </c>
      <c r="AP214" s="68" t="s">
        <v>325</v>
      </c>
      <c r="AQ214" s="68" t="s">
        <v>326</v>
      </c>
      <c r="AR214" s="68" t="s">
        <v>178</v>
      </c>
      <c r="AS214" s="68" t="s">
        <v>179</v>
      </c>
      <c r="AT214" s="68" t="s">
        <v>327</v>
      </c>
      <c r="AU214" s="68" t="s">
        <v>328</v>
      </c>
      <c r="AV214" s="68" t="s">
        <v>234</v>
      </c>
      <c r="AW214" s="68" t="s">
        <v>165</v>
      </c>
      <c r="AX214" s="68" t="s">
        <v>235</v>
      </c>
      <c r="AY214" s="68" t="s">
        <v>148</v>
      </c>
      <c r="AZ214" s="68" t="s">
        <v>139</v>
      </c>
      <c r="BA214" s="68" t="s">
        <v>236</v>
      </c>
      <c r="BB214" s="68" t="s">
        <v>150</v>
      </c>
      <c r="BC214" s="68" t="s">
        <v>156</v>
      </c>
      <c r="BD214" s="68" t="s">
        <v>157</v>
      </c>
      <c r="BE214" s="68" t="s">
        <v>484</v>
      </c>
      <c r="BF214" s="68">
        <v>45029.246724537035</v>
      </c>
      <c r="BG214" s="68">
        <v>0</v>
      </c>
      <c r="BH214" s="68" t="s">
        <v>170</v>
      </c>
      <c r="BI214" s="68" t="s">
        <v>1806</v>
      </c>
      <c r="BJ214" s="68" t="s">
        <v>143</v>
      </c>
      <c r="BK214" s="68" t="s">
        <v>136</v>
      </c>
      <c r="BL214" s="68" t="s">
        <v>143</v>
      </c>
      <c r="BM214" s="68" t="s">
        <v>160</v>
      </c>
      <c r="BN214" s="68" t="s">
        <v>160</v>
      </c>
      <c r="BO214" s="68" t="s">
        <v>143</v>
      </c>
      <c r="BP214" s="68" t="s">
        <v>143</v>
      </c>
      <c r="BQ214" s="68" t="s">
        <v>834</v>
      </c>
      <c r="BR214" s="68">
        <v>250</v>
      </c>
      <c r="BS214" s="68" t="s">
        <v>1608</v>
      </c>
      <c r="BT214" s="68">
        <v>121</v>
      </c>
      <c r="BU214" s="68">
        <v>121</v>
      </c>
      <c r="BV214" s="68" t="s">
        <v>135</v>
      </c>
      <c r="BW214" s="68" t="s">
        <v>135</v>
      </c>
      <c r="BX214" s="68" t="s">
        <v>135</v>
      </c>
      <c r="BY214" s="68" t="s">
        <v>148</v>
      </c>
      <c r="BZ214" s="68" t="s">
        <v>1807</v>
      </c>
      <c r="CA214" s="68" t="s">
        <v>174</v>
      </c>
      <c r="CB214" s="68" t="s">
        <v>143</v>
      </c>
      <c r="CC214" s="68" t="s">
        <v>143</v>
      </c>
      <c r="CD214" s="68" t="s">
        <v>143</v>
      </c>
      <c r="CE214" s="68" t="s">
        <v>1808</v>
      </c>
      <c r="CF214" s="68">
        <v>1</v>
      </c>
      <c r="CG214" s="68">
        <v>1</v>
      </c>
      <c r="CJ214" s="68">
        <v>0</v>
      </c>
      <c r="CK214" s="68" t="s">
        <v>143</v>
      </c>
      <c r="CM214" s="68" t="s">
        <v>143</v>
      </c>
      <c r="CN214" s="68" t="s">
        <v>143</v>
      </c>
      <c r="CQ214" s="68" t="s">
        <v>143</v>
      </c>
    </row>
    <row r="215" spans="1:95" s="68" customFormat="1" ht="12.75" x14ac:dyDescent="0.2">
      <c r="A215" s="67">
        <v>45017</v>
      </c>
      <c r="B215" s="68" t="s">
        <v>11</v>
      </c>
      <c r="C215" s="68">
        <v>58808</v>
      </c>
      <c r="D215" s="68" t="s">
        <v>256</v>
      </c>
      <c r="E215" s="68" t="s">
        <v>164</v>
      </c>
      <c r="F215" s="69">
        <v>45030</v>
      </c>
      <c r="G215" s="68" t="s">
        <v>165</v>
      </c>
      <c r="H215" s="68" t="s">
        <v>166</v>
      </c>
      <c r="I215" s="70">
        <v>220.27</v>
      </c>
      <c r="J215" s="70">
        <v>220.27</v>
      </c>
      <c r="K215" s="71">
        <f t="shared" si="3"/>
        <v>5.3915219877144125E-4</v>
      </c>
      <c r="L215" s="68" t="s">
        <v>258</v>
      </c>
      <c r="M215" s="68" t="s">
        <v>129</v>
      </c>
      <c r="N215" s="68" t="s">
        <v>1056</v>
      </c>
      <c r="O215" s="68" t="s">
        <v>1809</v>
      </c>
      <c r="P215" s="68" t="s">
        <v>1810</v>
      </c>
      <c r="Q215" s="68" t="s">
        <v>170</v>
      </c>
      <c r="R215" s="68" t="s">
        <v>1811</v>
      </c>
      <c r="S215" s="68" t="s">
        <v>1812</v>
      </c>
      <c r="T215" s="68" t="s">
        <v>135</v>
      </c>
      <c r="U215" s="68" t="s">
        <v>135</v>
      </c>
      <c r="V215" s="68" t="s">
        <v>136</v>
      </c>
      <c r="W215" s="68" t="s">
        <v>137</v>
      </c>
      <c r="X215" s="68" t="s">
        <v>173</v>
      </c>
      <c r="Y215" s="68">
        <v>45029.193998958333</v>
      </c>
      <c r="Z215" s="68">
        <v>45029.190146990739</v>
      </c>
      <c r="AA215" s="68" t="s">
        <v>139</v>
      </c>
      <c r="AB215" s="68" t="s">
        <v>140</v>
      </c>
      <c r="AC215" s="68">
        <v>0</v>
      </c>
      <c r="AD215" s="68" t="s">
        <v>143</v>
      </c>
      <c r="AE215" s="68">
        <v>0</v>
      </c>
      <c r="AG215" s="68">
        <v>10012</v>
      </c>
      <c r="AH215" s="68" t="s">
        <v>141</v>
      </c>
      <c r="AK215" s="68" t="s">
        <v>207</v>
      </c>
      <c r="AL215" s="68" t="s">
        <v>143</v>
      </c>
      <c r="AM215" s="68">
        <v>22027</v>
      </c>
      <c r="AN215" s="68" t="s">
        <v>143</v>
      </c>
      <c r="AO215" s="68" t="s">
        <v>1813</v>
      </c>
      <c r="AP215" s="68" t="s">
        <v>699</v>
      </c>
      <c r="AQ215" s="68" t="s">
        <v>1814</v>
      </c>
      <c r="AR215" s="68" t="s">
        <v>178</v>
      </c>
      <c r="AS215" s="68" t="s">
        <v>179</v>
      </c>
      <c r="AT215" s="68" t="s">
        <v>211</v>
      </c>
      <c r="AU215" s="68" t="s">
        <v>1815</v>
      </c>
      <c r="AV215" s="68" t="s">
        <v>290</v>
      </c>
      <c r="AW215" s="68" t="s">
        <v>146</v>
      </c>
      <c r="AX215" s="68" t="s">
        <v>1060</v>
      </c>
      <c r="AY215" s="68" t="s">
        <v>148</v>
      </c>
      <c r="AZ215" s="68" t="s">
        <v>139</v>
      </c>
      <c r="BA215" s="68" t="s">
        <v>149</v>
      </c>
      <c r="BB215" s="68" t="s">
        <v>150</v>
      </c>
      <c r="BC215" s="68" t="s">
        <v>156</v>
      </c>
      <c r="BD215" s="68" t="s">
        <v>157</v>
      </c>
      <c r="BE215" s="68" t="s">
        <v>484</v>
      </c>
      <c r="BF215" s="68">
        <v>45029.246365740742</v>
      </c>
      <c r="BG215" s="68">
        <v>0</v>
      </c>
      <c r="BH215" s="68" t="s">
        <v>143</v>
      </c>
      <c r="BI215" s="68" t="s">
        <v>143</v>
      </c>
      <c r="BJ215" s="68" t="s">
        <v>143</v>
      </c>
      <c r="BK215" s="68" t="s">
        <v>136</v>
      </c>
      <c r="BL215" s="68" t="s">
        <v>143</v>
      </c>
      <c r="BM215" s="68" t="s">
        <v>160</v>
      </c>
      <c r="BN215" s="68" t="s">
        <v>143</v>
      </c>
      <c r="BO215" s="68" t="s">
        <v>143</v>
      </c>
      <c r="BP215" s="68" t="s">
        <v>143</v>
      </c>
      <c r="BQ215" s="68" t="s">
        <v>1816</v>
      </c>
      <c r="BR215" s="68">
        <v>250</v>
      </c>
      <c r="BS215" s="68" t="s">
        <v>1608</v>
      </c>
      <c r="BT215" s="68">
        <v>22027</v>
      </c>
      <c r="BU215" s="68">
        <v>22027</v>
      </c>
      <c r="BV215" s="68" t="s">
        <v>135</v>
      </c>
      <c r="BW215" s="68" t="s">
        <v>135</v>
      </c>
      <c r="BX215" s="68" t="s">
        <v>135</v>
      </c>
      <c r="BY215" s="68" t="s">
        <v>148</v>
      </c>
      <c r="BZ215" s="68" t="s">
        <v>143</v>
      </c>
      <c r="CA215" s="68" t="s">
        <v>174</v>
      </c>
      <c r="CB215" s="68" t="s">
        <v>143</v>
      </c>
      <c r="CC215" s="68" t="s">
        <v>143</v>
      </c>
      <c r="CD215" s="68" t="s">
        <v>143</v>
      </c>
      <c r="CE215" s="68" t="s">
        <v>1817</v>
      </c>
      <c r="CF215" s="68">
        <v>1</v>
      </c>
      <c r="CJ215" s="68">
        <v>0</v>
      </c>
      <c r="CK215" s="68" t="s">
        <v>143</v>
      </c>
      <c r="CM215" s="68" t="s">
        <v>143</v>
      </c>
      <c r="CN215" s="68" t="s">
        <v>143</v>
      </c>
      <c r="CO215" s="68">
        <v>5212246</v>
      </c>
      <c r="CQ215" s="68" t="s">
        <v>143</v>
      </c>
    </row>
    <row r="216" spans="1:95" s="68" customFormat="1" ht="12.75" x14ac:dyDescent="0.2">
      <c r="A216" s="67">
        <v>45017</v>
      </c>
      <c r="B216" s="68" t="s">
        <v>18</v>
      </c>
      <c r="C216" s="68">
        <v>58819</v>
      </c>
      <c r="D216" s="68" t="s">
        <v>1818</v>
      </c>
      <c r="E216" s="68" t="s">
        <v>164</v>
      </c>
      <c r="F216" s="69">
        <v>45030</v>
      </c>
      <c r="G216" s="68" t="s">
        <v>165</v>
      </c>
      <c r="H216" s="68" t="s">
        <v>166</v>
      </c>
      <c r="I216" s="70">
        <v>990</v>
      </c>
      <c r="J216" s="70">
        <v>990</v>
      </c>
      <c r="K216" s="71">
        <f t="shared" si="3"/>
        <v>2.4232109537555128E-3</v>
      </c>
      <c r="L216" s="68" t="s">
        <v>1819</v>
      </c>
      <c r="M216" s="68" t="s">
        <v>218</v>
      </c>
      <c r="N216" s="68" t="s">
        <v>219</v>
      </c>
      <c r="O216" s="68" t="s">
        <v>1820</v>
      </c>
      <c r="P216" s="68" t="s">
        <v>1821</v>
      </c>
      <c r="Q216" s="68" t="s">
        <v>170</v>
      </c>
      <c r="R216" s="68" t="s">
        <v>1822</v>
      </c>
      <c r="S216" s="68" t="s">
        <v>1823</v>
      </c>
      <c r="T216" s="68" t="s">
        <v>135</v>
      </c>
      <c r="U216" s="68" t="s">
        <v>135</v>
      </c>
      <c r="V216" s="68" t="s">
        <v>224</v>
      </c>
      <c r="W216" s="68" t="s">
        <v>137</v>
      </c>
      <c r="X216" s="68" t="s">
        <v>225</v>
      </c>
      <c r="Y216" s="68">
        <v>45029.242165625001</v>
      </c>
      <c r="Z216" s="68">
        <v>45029.242114699075</v>
      </c>
      <c r="AA216" s="68" t="s">
        <v>139</v>
      </c>
      <c r="AB216" s="68" t="s">
        <v>226</v>
      </c>
      <c r="AC216" s="68">
        <v>0</v>
      </c>
      <c r="AD216" s="68" t="s">
        <v>143</v>
      </c>
      <c r="AE216" s="68">
        <v>0</v>
      </c>
      <c r="AF216" s="68">
        <v>45036</v>
      </c>
      <c r="AG216" s="68">
        <v>10012</v>
      </c>
      <c r="AH216" s="68" t="s">
        <v>141</v>
      </c>
      <c r="AK216" s="68" t="s">
        <v>207</v>
      </c>
      <c r="AL216" s="68" t="s">
        <v>143</v>
      </c>
      <c r="AM216" s="68">
        <v>990</v>
      </c>
      <c r="AN216" s="68" t="s">
        <v>143</v>
      </c>
      <c r="AO216" s="68" t="s">
        <v>1824</v>
      </c>
      <c r="AP216" s="68" t="s">
        <v>447</v>
      </c>
      <c r="AQ216" s="68" t="s">
        <v>1825</v>
      </c>
      <c r="AR216" s="68" t="s">
        <v>178</v>
      </c>
      <c r="AS216" s="68" t="s">
        <v>179</v>
      </c>
      <c r="AT216" s="68" t="s">
        <v>403</v>
      </c>
      <c r="AU216" s="68" t="s">
        <v>1826</v>
      </c>
      <c r="AV216" s="68" t="s">
        <v>234</v>
      </c>
      <c r="AW216" s="68" t="s">
        <v>165</v>
      </c>
      <c r="AX216" s="68" t="s">
        <v>235</v>
      </c>
      <c r="AY216" s="68" t="s">
        <v>148</v>
      </c>
      <c r="AZ216" s="68" t="s">
        <v>139</v>
      </c>
      <c r="BA216" s="68" t="s">
        <v>236</v>
      </c>
      <c r="BB216" s="68" t="s">
        <v>150</v>
      </c>
      <c r="BC216" s="68" t="s">
        <v>156</v>
      </c>
      <c r="BD216" s="68" t="s">
        <v>157</v>
      </c>
      <c r="BE216" s="68" t="s">
        <v>1101</v>
      </c>
      <c r="BF216" s="68">
        <v>45033.504108796296</v>
      </c>
      <c r="BG216" s="68">
        <v>0</v>
      </c>
      <c r="BH216" s="68" t="s">
        <v>143</v>
      </c>
      <c r="BI216" s="68" t="s">
        <v>143</v>
      </c>
      <c r="BJ216" s="68" t="s">
        <v>143</v>
      </c>
      <c r="BK216" s="68" t="s">
        <v>224</v>
      </c>
      <c r="BL216" s="68" t="s">
        <v>143</v>
      </c>
      <c r="BM216" s="68" t="s">
        <v>160</v>
      </c>
      <c r="BN216" s="68" t="s">
        <v>143</v>
      </c>
      <c r="BO216" s="68" t="s">
        <v>143</v>
      </c>
      <c r="BP216" s="68" t="s">
        <v>1820</v>
      </c>
      <c r="BQ216" s="68" t="s">
        <v>1827</v>
      </c>
      <c r="BR216" s="68">
        <v>1000</v>
      </c>
      <c r="BS216" s="68" t="s">
        <v>387</v>
      </c>
      <c r="BT216" s="68">
        <v>990</v>
      </c>
      <c r="BU216" s="68">
        <v>990</v>
      </c>
      <c r="BV216" s="68" t="s">
        <v>135</v>
      </c>
      <c r="BW216" s="68" t="s">
        <v>135</v>
      </c>
      <c r="BX216" s="68" t="s">
        <v>135</v>
      </c>
      <c r="BY216" s="68" t="s">
        <v>148</v>
      </c>
      <c r="BZ216" s="68" t="s">
        <v>143</v>
      </c>
      <c r="CA216" s="68" t="s">
        <v>174</v>
      </c>
      <c r="CB216" s="68" t="s">
        <v>1828</v>
      </c>
      <c r="CC216" s="68" t="s">
        <v>143</v>
      </c>
      <c r="CD216" s="68" t="s">
        <v>143</v>
      </c>
      <c r="CE216" s="68" t="s">
        <v>143</v>
      </c>
      <c r="CF216" s="68">
        <v>1</v>
      </c>
      <c r="CJ216" s="68">
        <v>0</v>
      </c>
      <c r="CK216" s="68" t="s">
        <v>143</v>
      </c>
      <c r="CM216" s="68" t="s">
        <v>143</v>
      </c>
      <c r="CN216" s="68" t="s">
        <v>143</v>
      </c>
      <c r="CQ216" s="68" t="s">
        <v>143</v>
      </c>
    </row>
    <row r="217" spans="1:95" s="68" customFormat="1" ht="12.75" x14ac:dyDescent="0.2">
      <c r="A217" s="67">
        <v>45017</v>
      </c>
      <c r="B217" s="68" t="s">
        <v>7</v>
      </c>
      <c r="C217" s="68">
        <v>59005</v>
      </c>
      <c r="D217" s="68" t="s">
        <v>1730</v>
      </c>
      <c r="E217" s="68" t="s">
        <v>125</v>
      </c>
      <c r="F217" s="69">
        <v>45031</v>
      </c>
      <c r="G217" s="68" t="s">
        <v>257</v>
      </c>
      <c r="H217" s="68" t="s">
        <v>166</v>
      </c>
      <c r="I217" s="70">
        <v>410.71</v>
      </c>
      <c r="J217" s="70">
        <v>410.71</v>
      </c>
      <c r="K217" s="71">
        <f t="shared" si="3"/>
        <v>1.0052898695120471E-3</v>
      </c>
      <c r="L217" s="68" t="s">
        <v>374</v>
      </c>
      <c r="M217" s="68" t="s">
        <v>129</v>
      </c>
      <c r="N217" s="68" t="s">
        <v>527</v>
      </c>
      <c r="O217" s="68" t="s">
        <v>528</v>
      </c>
      <c r="P217" s="68" t="s">
        <v>1829</v>
      </c>
      <c r="Q217" s="68" t="s">
        <v>530</v>
      </c>
      <c r="R217" s="68" t="s">
        <v>1830</v>
      </c>
      <c r="S217" s="68" t="s">
        <v>1797</v>
      </c>
      <c r="T217" s="68" t="s">
        <v>135</v>
      </c>
      <c r="U217" s="68" t="s">
        <v>135</v>
      </c>
      <c r="V217" s="68" t="s">
        <v>136</v>
      </c>
      <c r="W217" s="68" t="s">
        <v>137</v>
      </c>
      <c r="X217" s="68" t="s">
        <v>379</v>
      </c>
      <c r="Y217" s="68">
        <v>45030.060440972222</v>
      </c>
      <c r="Z217" s="68">
        <v>45030.059651967589</v>
      </c>
      <c r="AA217" s="68" t="s">
        <v>139</v>
      </c>
      <c r="AB217" s="68" t="s">
        <v>140</v>
      </c>
      <c r="AC217" s="68">
        <v>0</v>
      </c>
      <c r="AD217" s="68" t="s">
        <v>143</v>
      </c>
      <c r="AE217" s="68">
        <v>0</v>
      </c>
      <c r="AF217" s="68">
        <v>45030</v>
      </c>
      <c r="AG217" s="68">
        <v>10010</v>
      </c>
      <c r="AH217" s="68" t="s">
        <v>265</v>
      </c>
      <c r="AK217" s="68" t="s">
        <v>142</v>
      </c>
      <c r="AL217" s="68" t="s">
        <v>143</v>
      </c>
      <c r="AM217" s="68">
        <v>41071</v>
      </c>
      <c r="AN217" s="68" t="s">
        <v>143</v>
      </c>
      <c r="AO217" s="68" t="s">
        <v>533</v>
      </c>
      <c r="AP217" s="68" t="s">
        <v>534</v>
      </c>
      <c r="AQ217" s="68" t="s">
        <v>309</v>
      </c>
      <c r="AR217" s="68" t="s">
        <v>148</v>
      </c>
      <c r="AS217" s="68" t="s">
        <v>139</v>
      </c>
      <c r="AT217" s="68" t="s">
        <v>508</v>
      </c>
      <c r="AU217" s="68" t="s">
        <v>535</v>
      </c>
      <c r="AV217" s="68" t="s">
        <v>536</v>
      </c>
      <c r="AW217" s="68" t="s">
        <v>273</v>
      </c>
      <c r="AX217" s="68" t="s">
        <v>537</v>
      </c>
      <c r="AY217" s="68" t="s">
        <v>148</v>
      </c>
      <c r="AZ217" s="68" t="s">
        <v>139</v>
      </c>
      <c r="BA217" s="68" t="s">
        <v>154</v>
      </c>
      <c r="BB217" s="68" t="s">
        <v>275</v>
      </c>
      <c r="BC217" s="68" t="s">
        <v>156</v>
      </c>
      <c r="BD217" s="68" t="s">
        <v>157</v>
      </c>
      <c r="BE217" s="68" t="s">
        <v>303</v>
      </c>
      <c r="BF217" s="68">
        <v>45030.193969907406</v>
      </c>
      <c r="BG217" s="68">
        <v>0</v>
      </c>
      <c r="BH217" s="68" t="s">
        <v>530</v>
      </c>
      <c r="BI217" s="68" t="s">
        <v>143</v>
      </c>
      <c r="BJ217" s="68" t="s">
        <v>143</v>
      </c>
      <c r="BK217" s="68" t="s">
        <v>136</v>
      </c>
      <c r="BL217" s="68" t="s">
        <v>143</v>
      </c>
      <c r="BM217" s="68" t="s">
        <v>200</v>
      </c>
      <c r="BN217" s="68" t="s">
        <v>200</v>
      </c>
      <c r="BO217" s="68" t="s">
        <v>143</v>
      </c>
      <c r="BP217" s="68" t="s">
        <v>143</v>
      </c>
      <c r="BQ217" s="68" t="s">
        <v>1831</v>
      </c>
      <c r="BR217" s="68">
        <v>500</v>
      </c>
      <c r="BS217" s="68" t="s">
        <v>241</v>
      </c>
      <c r="BT217" s="68">
        <v>41071</v>
      </c>
      <c r="BU217" s="68">
        <v>41071</v>
      </c>
      <c r="BV217" s="68" t="s">
        <v>135</v>
      </c>
      <c r="BW217" s="68" t="s">
        <v>135</v>
      </c>
      <c r="BX217" s="68" t="s">
        <v>135</v>
      </c>
      <c r="BY217" s="68" t="s">
        <v>148</v>
      </c>
      <c r="BZ217" s="68" t="s">
        <v>143</v>
      </c>
      <c r="CA217" s="68" t="s">
        <v>174</v>
      </c>
      <c r="CB217" s="68" t="s">
        <v>143</v>
      </c>
      <c r="CC217" s="68" t="s">
        <v>143</v>
      </c>
      <c r="CD217" s="68" t="s">
        <v>143</v>
      </c>
      <c r="CE217" s="68" t="s">
        <v>143</v>
      </c>
      <c r="CF217" s="68">
        <v>1</v>
      </c>
      <c r="CJ217" s="68">
        <v>0</v>
      </c>
      <c r="CK217" s="68" t="s">
        <v>143</v>
      </c>
      <c r="CM217" s="68" t="s">
        <v>143</v>
      </c>
      <c r="CN217" s="68" t="s">
        <v>143</v>
      </c>
      <c r="CP217" s="68">
        <v>217616996</v>
      </c>
      <c r="CQ217" s="68" t="s">
        <v>143</v>
      </c>
    </row>
    <row r="218" spans="1:95" s="68" customFormat="1" ht="12.75" x14ac:dyDescent="0.2">
      <c r="A218" s="67">
        <v>45017</v>
      </c>
      <c r="B218" s="68" t="s">
        <v>16</v>
      </c>
      <c r="C218" s="68">
        <v>59018</v>
      </c>
      <c r="D218" s="68" t="s">
        <v>1832</v>
      </c>
      <c r="E218" s="68" t="s">
        <v>364</v>
      </c>
      <c r="F218" s="69">
        <v>45030</v>
      </c>
      <c r="G218" s="68" t="s">
        <v>126</v>
      </c>
      <c r="H218" s="68" t="s">
        <v>127</v>
      </c>
      <c r="I218" s="70">
        <v>295.25</v>
      </c>
      <c r="J218" s="70">
        <v>295.25</v>
      </c>
      <c r="K218" s="71">
        <f t="shared" si="3"/>
        <v>7.2267983242052037E-4</v>
      </c>
      <c r="L218" s="68" t="s">
        <v>1833</v>
      </c>
      <c r="M218" s="68" t="s">
        <v>129</v>
      </c>
      <c r="N218" s="68" t="s">
        <v>1477</v>
      </c>
      <c r="O218" s="68" t="s">
        <v>1065</v>
      </c>
      <c r="P218" s="68" t="s">
        <v>1834</v>
      </c>
      <c r="Q218" s="68" t="s">
        <v>132</v>
      </c>
      <c r="R218" s="68" t="s">
        <v>1835</v>
      </c>
      <c r="S218" s="68" t="s">
        <v>1836</v>
      </c>
      <c r="T218" s="68" t="s">
        <v>135</v>
      </c>
      <c r="U218" s="68" t="s">
        <v>135</v>
      </c>
      <c r="V218" s="68" t="s">
        <v>136</v>
      </c>
      <c r="W218" s="68" t="s">
        <v>137</v>
      </c>
      <c r="X218" s="68" t="s">
        <v>138</v>
      </c>
      <c r="Y218" s="68">
        <v>45030.144388310182</v>
      </c>
      <c r="Z218" s="68">
        <v>45030.144349884256</v>
      </c>
      <c r="AA218" s="68" t="s">
        <v>139</v>
      </c>
      <c r="AB218" s="68" t="s">
        <v>140</v>
      </c>
      <c r="AC218" s="68">
        <v>0</v>
      </c>
      <c r="AD218" s="68" t="s">
        <v>143</v>
      </c>
      <c r="AE218" s="68">
        <v>0</v>
      </c>
      <c r="AG218" s="68">
        <v>10023</v>
      </c>
      <c r="AH218" s="68" t="s">
        <v>141</v>
      </c>
      <c r="AK218" s="68" t="s">
        <v>142</v>
      </c>
      <c r="AL218" s="68" t="s">
        <v>143</v>
      </c>
      <c r="AM218" s="68">
        <v>1500</v>
      </c>
      <c r="AN218" s="68" t="s">
        <v>143</v>
      </c>
      <c r="AO218" s="68" t="s">
        <v>631</v>
      </c>
      <c r="AP218" s="68" t="s">
        <v>632</v>
      </c>
      <c r="AQ218" s="68" t="s">
        <v>1068</v>
      </c>
      <c r="AR218" s="68" t="s">
        <v>148</v>
      </c>
      <c r="AS218" s="68" t="s">
        <v>139</v>
      </c>
      <c r="AT218" s="68" t="s">
        <v>149</v>
      </c>
      <c r="AU218" s="68" t="s">
        <v>634</v>
      </c>
      <c r="AV218" s="68" t="s">
        <v>1481</v>
      </c>
      <c r="AW218" s="68" t="s">
        <v>1481</v>
      </c>
      <c r="AX218" s="68" t="s">
        <v>309</v>
      </c>
      <c r="AY218" s="68" t="s">
        <v>148</v>
      </c>
      <c r="AZ218" s="68" t="s">
        <v>139</v>
      </c>
      <c r="BA218" s="68" t="s">
        <v>154</v>
      </c>
      <c r="BB218" s="68" t="s">
        <v>311</v>
      </c>
      <c r="BC218" s="68" t="s">
        <v>156</v>
      </c>
      <c r="BD218" s="68" t="s">
        <v>157</v>
      </c>
      <c r="BE218" s="68" t="s">
        <v>303</v>
      </c>
      <c r="BF218" s="68">
        <v>45033.484953703701</v>
      </c>
      <c r="BG218" s="68">
        <v>0</v>
      </c>
      <c r="BH218" s="68" t="s">
        <v>132</v>
      </c>
      <c r="BI218" s="68" t="s">
        <v>143</v>
      </c>
      <c r="BJ218" s="68" t="s">
        <v>143</v>
      </c>
      <c r="BK218" s="68" t="s">
        <v>136</v>
      </c>
      <c r="BL218" s="68" t="s">
        <v>143</v>
      </c>
      <c r="BM218" s="68" t="s">
        <v>160</v>
      </c>
      <c r="BN218" s="68" t="s">
        <v>160</v>
      </c>
      <c r="BO218" s="68" t="s">
        <v>143</v>
      </c>
      <c r="BP218" s="68" t="s">
        <v>143</v>
      </c>
      <c r="BQ218" s="68" t="s">
        <v>1837</v>
      </c>
      <c r="BR218" s="68">
        <v>500</v>
      </c>
      <c r="BS218" s="68" t="s">
        <v>162</v>
      </c>
      <c r="BT218" s="68">
        <v>29525</v>
      </c>
      <c r="BU218" s="68">
        <v>29525</v>
      </c>
      <c r="BV218" s="68" t="s">
        <v>135</v>
      </c>
      <c r="BW218" s="68" t="s">
        <v>135</v>
      </c>
      <c r="BX218" s="68" t="s">
        <v>135</v>
      </c>
      <c r="BY218" s="68" t="s">
        <v>148</v>
      </c>
      <c r="BZ218" s="68" t="s">
        <v>143</v>
      </c>
      <c r="CA218" s="68" t="s">
        <v>144</v>
      </c>
      <c r="CB218" s="68" t="s">
        <v>143</v>
      </c>
      <c r="CC218" s="68" t="s">
        <v>143</v>
      </c>
      <c r="CD218" s="68" t="s">
        <v>143</v>
      </c>
      <c r="CE218" s="68" t="s">
        <v>143</v>
      </c>
      <c r="CF218" s="68">
        <v>1968349</v>
      </c>
      <c r="CJ218" s="68">
        <v>0</v>
      </c>
      <c r="CK218" s="68" t="s">
        <v>143</v>
      </c>
      <c r="CM218" s="68" t="s">
        <v>143</v>
      </c>
      <c r="CN218" s="68" t="s">
        <v>143</v>
      </c>
      <c r="CQ218" s="68" t="s">
        <v>143</v>
      </c>
    </row>
    <row r="219" spans="1:95" s="68" customFormat="1" ht="12.75" x14ac:dyDescent="0.2">
      <c r="A219" s="67">
        <v>45017</v>
      </c>
      <c r="B219" s="68" t="s">
        <v>8</v>
      </c>
      <c r="C219" s="68">
        <v>59095</v>
      </c>
      <c r="D219" s="68" t="s">
        <v>1838</v>
      </c>
      <c r="E219" s="68" t="s">
        <v>164</v>
      </c>
      <c r="F219" s="69">
        <v>45033</v>
      </c>
      <c r="G219" s="68" t="s">
        <v>165</v>
      </c>
      <c r="H219" s="68" t="s">
        <v>166</v>
      </c>
      <c r="I219" s="70">
        <v>980</v>
      </c>
      <c r="J219" s="70">
        <v>980</v>
      </c>
      <c r="K219" s="71">
        <f t="shared" si="3"/>
        <v>2.39873407543475E-3</v>
      </c>
      <c r="L219" s="68" t="s">
        <v>501</v>
      </c>
      <c r="M219" s="68" t="s">
        <v>317</v>
      </c>
      <c r="N219" s="68" t="s">
        <v>219</v>
      </c>
      <c r="O219" s="68" t="s">
        <v>1839</v>
      </c>
      <c r="P219" s="68" t="s">
        <v>1840</v>
      </c>
      <c r="Q219" s="68" t="s">
        <v>170</v>
      </c>
      <c r="R219" s="68" t="s">
        <v>1841</v>
      </c>
      <c r="S219" s="68" t="s">
        <v>1842</v>
      </c>
      <c r="T219" s="68" t="s">
        <v>135</v>
      </c>
      <c r="U219" s="68" t="s">
        <v>135</v>
      </c>
      <c r="V219" s="68" t="s">
        <v>506</v>
      </c>
      <c r="W219" s="68" t="s">
        <v>137</v>
      </c>
      <c r="X219" s="68" t="s">
        <v>225</v>
      </c>
      <c r="Y219" s="68">
        <v>45030.323086111108</v>
      </c>
      <c r="Z219" s="68">
        <v>45030.318065624997</v>
      </c>
      <c r="AA219" s="68" t="s">
        <v>139</v>
      </c>
      <c r="AB219" s="68" t="s">
        <v>323</v>
      </c>
      <c r="AC219" s="68">
        <v>0</v>
      </c>
      <c r="AD219" s="68" t="s">
        <v>143</v>
      </c>
      <c r="AE219" s="68">
        <v>0</v>
      </c>
      <c r="AF219" s="68">
        <v>45040</v>
      </c>
      <c r="AG219" s="68">
        <v>10012</v>
      </c>
      <c r="AH219" s="68" t="s">
        <v>141</v>
      </c>
      <c r="AK219" s="68" t="s">
        <v>207</v>
      </c>
      <c r="AL219" s="68" t="s">
        <v>143</v>
      </c>
      <c r="AM219" s="68">
        <v>980</v>
      </c>
      <c r="AN219" s="68" t="s">
        <v>143</v>
      </c>
      <c r="AO219" s="68" t="s">
        <v>1843</v>
      </c>
      <c r="AP219" s="68" t="s">
        <v>1844</v>
      </c>
      <c r="AQ219" s="68" t="s">
        <v>1845</v>
      </c>
      <c r="AR219" s="68" t="s">
        <v>1846</v>
      </c>
      <c r="AS219" s="68" t="s">
        <v>231</v>
      </c>
      <c r="AT219" s="68" t="s">
        <v>1847</v>
      </c>
      <c r="AU219" s="68" t="s">
        <v>1848</v>
      </c>
      <c r="AV219" s="68" t="s">
        <v>234</v>
      </c>
      <c r="AW219" s="68" t="s">
        <v>165</v>
      </c>
      <c r="AX219" s="68" t="s">
        <v>235</v>
      </c>
      <c r="AY219" s="68" t="s">
        <v>148</v>
      </c>
      <c r="AZ219" s="68" t="s">
        <v>139</v>
      </c>
      <c r="BA219" s="68" t="s">
        <v>236</v>
      </c>
      <c r="BB219" s="68" t="s">
        <v>150</v>
      </c>
      <c r="BC219" s="68" t="s">
        <v>156</v>
      </c>
      <c r="BD219" s="68" t="s">
        <v>157</v>
      </c>
      <c r="BE219" s="68" t="s">
        <v>1101</v>
      </c>
      <c r="BF219" s="68">
        <v>45033.267152777778</v>
      </c>
      <c r="BG219" s="68">
        <v>0</v>
      </c>
      <c r="BH219" s="68" t="s">
        <v>143</v>
      </c>
      <c r="BI219" s="68" t="s">
        <v>143</v>
      </c>
      <c r="BJ219" s="68" t="s">
        <v>143</v>
      </c>
      <c r="BK219" s="68" t="s">
        <v>506</v>
      </c>
      <c r="BL219" s="68" t="s">
        <v>143</v>
      </c>
      <c r="BM219" s="68" t="s">
        <v>160</v>
      </c>
      <c r="BN219" s="68" t="s">
        <v>143</v>
      </c>
      <c r="BO219" s="68" t="s">
        <v>164</v>
      </c>
      <c r="BP219" s="68" t="s">
        <v>143</v>
      </c>
      <c r="BQ219" s="68" t="s">
        <v>1849</v>
      </c>
      <c r="BR219" s="68">
        <v>1000</v>
      </c>
      <c r="BS219" s="68" t="s">
        <v>1850</v>
      </c>
      <c r="BT219" s="68">
        <v>980</v>
      </c>
      <c r="BU219" s="68">
        <v>980</v>
      </c>
      <c r="BV219" s="68" t="s">
        <v>135</v>
      </c>
      <c r="BW219" s="68" t="s">
        <v>135</v>
      </c>
      <c r="BX219" s="68" t="s">
        <v>135</v>
      </c>
      <c r="BY219" s="68" t="s">
        <v>148</v>
      </c>
      <c r="BZ219" s="68" t="s">
        <v>143</v>
      </c>
      <c r="CA219" s="68" t="s">
        <v>174</v>
      </c>
      <c r="CB219" s="68" t="s">
        <v>143</v>
      </c>
      <c r="CC219" s="68" t="s">
        <v>143</v>
      </c>
      <c r="CD219" s="68" t="s">
        <v>143</v>
      </c>
      <c r="CE219" s="68" t="s">
        <v>143</v>
      </c>
      <c r="CF219" s="68">
        <v>1</v>
      </c>
      <c r="CJ219" s="68">
        <v>0</v>
      </c>
      <c r="CK219" s="68" t="s">
        <v>143</v>
      </c>
      <c r="CM219" s="68" t="s">
        <v>143</v>
      </c>
      <c r="CN219" s="68" t="s">
        <v>143</v>
      </c>
      <c r="CO219" s="68">
        <v>811784925</v>
      </c>
      <c r="CQ219" s="68" t="s">
        <v>143</v>
      </c>
    </row>
    <row r="220" spans="1:95" s="68" customFormat="1" ht="12.75" x14ac:dyDescent="0.2">
      <c r="A220" s="67">
        <v>45017</v>
      </c>
      <c r="B220" s="68" t="s">
        <v>24</v>
      </c>
      <c r="C220" s="68">
        <v>59179</v>
      </c>
      <c r="D220" s="68" t="s">
        <v>24</v>
      </c>
      <c r="E220" s="68" t="s">
        <v>364</v>
      </c>
      <c r="F220" s="69">
        <v>45033</v>
      </c>
      <c r="G220" s="68" t="s">
        <v>165</v>
      </c>
      <c r="H220" s="68" t="s">
        <v>166</v>
      </c>
      <c r="I220" s="70">
        <v>155</v>
      </c>
      <c r="J220" s="70">
        <v>155</v>
      </c>
      <c r="K220" s="71">
        <f t="shared" si="3"/>
        <v>3.7939161397182268E-4</v>
      </c>
      <c r="L220" s="68" t="s">
        <v>394</v>
      </c>
      <c r="M220" s="68" t="s">
        <v>129</v>
      </c>
      <c r="N220" s="68" t="s">
        <v>960</v>
      </c>
      <c r="O220" s="68" t="s">
        <v>365</v>
      </c>
      <c r="P220" s="68" t="s">
        <v>1157</v>
      </c>
      <c r="Q220" s="68" t="s">
        <v>170</v>
      </c>
      <c r="R220" s="68" t="s">
        <v>1851</v>
      </c>
      <c r="S220" s="68" t="s">
        <v>1852</v>
      </c>
      <c r="T220" s="68" t="s">
        <v>1853</v>
      </c>
      <c r="U220" s="68" t="s">
        <v>1854</v>
      </c>
      <c r="V220" s="68" t="s">
        <v>136</v>
      </c>
      <c r="W220" s="68" t="s">
        <v>137</v>
      </c>
      <c r="X220" s="68" t="s">
        <v>349</v>
      </c>
      <c r="Y220" s="68">
        <v>45033.436330208337</v>
      </c>
      <c r="Z220" s="68">
        <v>45033.43619965278</v>
      </c>
      <c r="AA220" s="68" t="s">
        <v>139</v>
      </c>
      <c r="AB220" s="68" t="s">
        <v>140</v>
      </c>
      <c r="AC220" s="68">
        <v>0</v>
      </c>
      <c r="AD220" s="68" t="s">
        <v>143</v>
      </c>
      <c r="AE220" s="68">
        <v>0</v>
      </c>
      <c r="AF220" s="68">
        <v>45033</v>
      </c>
      <c r="AG220" s="68">
        <v>10012</v>
      </c>
      <c r="AH220" s="68" t="s">
        <v>141</v>
      </c>
      <c r="AK220" s="68" t="s">
        <v>142</v>
      </c>
      <c r="AL220" s="68" t="s">
        <v>143</v>
      </c>
      <c r="AM220" s="68">
        <v>155</v>
      </c>
      <c r="AN220" s="68" t="s">
        <v>174</v>
      </c>
      <c r="AO220" s="68" t="s">
        <v>227</v>
      </c>
      <c r="AP220" s="68" t="s">
        <v>228</v>
      </c>
      <c r="AQ220" s="68" t="s">
        <v>369</v>
      </c>
      <c r="AR220" s="68" t="s">
        <v>230</v>
      </c>
      <c r="AS220" s="68" t="s">
        <v>231</v>
      </c>
      <c r="AT220" s="68" t="s">
        <v>232</v>
      </c>
      <c r="AU220" s="68" t="s">
        <v>233</v>
      </c>
      <c r="AV220" s="68" t="s">
        <v>145</v>
      </c>
      <c r="AW220" s="68" t="s">
        <v>146</v>
      </c>
      <c r="AX220" s="68" t="s">
        <v>972</v>
      </c>
      <c r="AY220" s="68" t="s">
        <v>148</v>
      </c>
      <c r="AZ220" s="68" t="s">
        <v>139</v>
      </c>
      <c r="BA220" s="68" t="s">
        <v>149</v>
      </c>
      <c r="BB220" s="68" t="s">
        <v>150</v>
      </c>
      <c r="BC220" s="68" t="s">
        <v>156</v>
      </c>
      <c r="BD220" s="68" t="s">
        <v>157</v>
      </c>
      <c r="BE220" s="68" t="s">
        <v>484</v>
      </c>
      <c r="BF220" s="68">
        <v>45033.466481481482</v>
      </c>
      <c r="BG220" s="68">
        <v>0</v>
      </c>
      <c r="BH220" s="68" t="s">
        <v>170</v>
      </c>
      <c r="BI220" s="68" t="s">
        <v>1855</v>
      </c>
      <c r="BJ220" s="68" t="s">
        <v>143</v>
      </c>
      <c r="BK220" s="68" t="s">
        <v>136</v>
      </c>
      <c r="BL220" s="68" t="s">
        <v>143</v>
      </c>
      <c r="BM220" s="68" t="s">
        <v>160</v>
      </c>
      <c r="BN220" s="68" t="s">
        <v>143</v>
      </c>
      <c r="BO220" s="68" t="s">
        <v>364</v>
      </c>
      <c r="BP220" s="68" t="s">
        <v>143</v>
      </c>
      <c r="BQ220" s="68" t="s">
        <v>1220</v>
      </c>
      <c r="BR220" s="68">
        <v>250</v>
      </c>
      <c r="BS220" s="68" t="s">
        <v>1608</v>
      </c>
      <c r="BT220" s="68">
        <v>155</v>
      </c>
      <c r="BU220" s="68">
        <v>155</v>
      </c>
      <c r="BV220" s="68" t="s">
        <v>1856</v>
      </c>
      <c r="BW220" s="68" t="s">
        <v>1857</v>
      </c>
      <c r="BX220" s="68" t="s">
        <v>135</v>
      </c>
      <c r="BY220" s="68" t="s">
        <v>148</v>
      </c>
      <c r="BZ220" s="68" t="s">
        <v>24</v>
      </c>
      <c r="CA220" s="68" t="s">
        <v>174</v>
      </c>
      <c r="CB220" s="68" t="s">
        <v>143</v>
      </c>
      <c r="CC220" s="68" t="s">
        <v>143</v>
      </c>
      <c r="CD220" s="68" t="s">
        <v>362</v>
      </c>
      <c r="CE220" s="68" t="s">
        <v>1157</v>
      </c>
      <c r="CF220" s="68">
        <v>1</v>
      </c>
      <c r="CG220" s="68">
        <v>1</v>
      </c>
      <c r="CJ220" s="68">
        <v>0</v>
      </c>
      <c r="CK220" s="68" t="s">
        <v>174</v>
      </c>
      <c r="CL220" s="68">
        <v>1</v>
      </c>
      <c r="CM220" s="68" t="s">
        <v>143</v>
      </c>
      <c r="CN220" s="68" t="s">
        <v>143</v>
      </c>
      <c r="CO220" s="68">
        <v>428456263</v>
      </c>
      <c r="CQ220" s="68" t="s">
        <v>143</v>
      </c>
    </row>
    <row r="221" spans="1:95" s="68" customFormat="1" ht="12.75" x14ac:dyDescent="0.2">
      <c r="A221" s="67">
        <v>45017</v>
      </c>
      <c r="B221" s="68" t="s">
        <v>14</v>
      </c>
      <c r="C221" s="68">
        <v>59520</v>
      </c>
      <c r="D221" s="68" t="s">
        <v>315</v>
      </c>
      <c r="E221" s="68" t="s">
        <v>685</v>
      </c>
      <c r="F221" s="69">
        <v>45034</v>
      </c>
      <c r="G221" s="68" t="s">
        <v>165</v>
      </c>
      <c r="H221" s="68" t="s">
        <v>166</v>
      </c>
      <c r="I221" s="70">
        <v>47</v>
      </c>
      <c r="J221" s="70">
        <v>47</v>
      </c>
      <c r="K221" s="71">
        <f t="shared" si="3"/>
        <v>1.1504132810758495E-4</v>
      </c>
      <c r="L221" s="68" t="s">
        <v>316</v>
      </c>
      <c r="M221" s="68" t="s">
        <v>218</v>
      </c>
      <c r="N221" s="68" t="s">
        <v>219</v>
      </c>
      <c r="O221" s="68" t="s">
        <v>318</v>
      </c>
      <c r="P221" s="68" t="s">
        <v>879</v>
      </c>
      <c r="Q221" s="68" t="s">
        <v>170</v>
      </c>
      <c r="R221" s="68" t="s">
        <v>1858</v>
      </c>
      <c r="S221" s="68" t="s">
        <v>1859</v>
      </c>
      <c r="T221" s="68" t="s">
        <v>135</v>
      </c>
      <c r="U221" s="68" t="s">
        <v>135</v>
      </c>
      <c r="V221" s="68" t="s">
        <v>136</v>
      </c>
      <c r="W221" s="68" t="s">
        <v>137</v>
      </c>
      <c r="X221" s="68" t="s">
        <v>322</v>
      </c>
      <c r="Y221" s="68">
        <v>45034.305952314811</v>
      </c>
      <c r="Z221" s="68">
        <v>45034.305544444447</v>
      </c>
      <c r="AA221" s="68" t="s">
        <v>139</v>
      </c>
      <c r="AB221" s="68" t="s">
        <v>226</v>
      </c>
      <c r="AC221" s="68">
        <v>0</v>
      </c>
      <c r="AD221" s="68" t="s">
        <v>143</v>
      </c>
      <c r="AE221" s="68">
        <v>47</v>
      </c>
      <c r="AG221" s="68">
        <v>10012</v>
      </c>
      <c r="AH221" s="68" t="s">
        <v>141</v>
      </c>
      <c r="AJ221" s="68">
        <v>47</v>
      </c>
      <c r="AK221" s="68" t="s">
        <v>142</v>
      </c>
      <c r="AL221" s="68" t="s">
        <v>143</v>
      </c>
      <c r="AM221" s="68">
        <v>47</v>
      </c>
      <c r="AN221" s="68" t="s">
        <v>174</v>
      </c>
      <c r="AO221" s="68" t="s">
        <v>324</v>
      </c>
      <c r="AP221" s="68" t="s">
        <v>325</v>
      </c>
      <c r="AQ221" s="68" t="s">
        <v>326</v>
      </c>
      <c r="AR221" s="68" t="s">
        <v>178</v>
      </c>
      <c r="AS221" s="68" t="s">
        <v>179</v>
      </c>
      <c r="AT221" s="68" t="s">
        <v>327</v>
      </c>
      <c r="AU221" s="68" t="s">
        <v>328</v>
      </c>
      <c r="AV221" s="68" t="s">
        <v>234</v>
      </c>
      <c r="AW221" s="68" t="s">
        <v>165</v>
      </c>
      <c r="AX221" s="68" t="s">
        <v>235</v>
      </c>
      <c r="AY221" s="68" t="s">
        <v>148</v>
      </c>
      <c r="AZ221" s="68" t="s">
        <v>139</v>
      </c>
      <c r="BA221" s="68" t="s">
        <v>236</v>
      </c>
      <c r="BB221" s="68" t="s">
        <v>150</v>
      </c>
      <c r="BC221" s="68" t="s">
        <v>156</v>
      </c>
      <c r="BD221" s="68" t="s">
        <v>157</v>
      </c>
      <c r="BE221" s="68" t="s">
        <v>484</v>
      </c>
      <c r="BF221" s="68">
        <v>45034.424224537041</v>
      </c>
      <c r="BG221" s="68">
        <v>0</v>
      </c>
      <c r="BH221" s="68" t="s">
        <v>170</v>
      </c>
      <c r="BI221" s="68" t="s">
        <v>1860</v>
      </c>
      <c r="BJ221" s="68" t="s">
        <v>143</v>
      </c>
      <c r="BK221" s="68" t="s">
        <v>136</v>
      </c>
      <c r="BL221" s="68" t="s">
        <v>143</v>
      </c>
      <c r="BM221" s="68" t="s">
        <v>160</v>
      </c>
      <c r="BN221" s="68" t="s">
        <v>160</v>
      </c>
      <c r="BO221" s="68" t="s">
        <v>143</v>
      </c>
      <c r="BP221" s="68" t="s">
        <v>143</v>
      </c>
      <c r="BQ221" s="68" t="s">
        <v>1861</v>
      </c>
      <c r="BR221" s="68">
        <v>250</v>
      </c>
      <c r="BS221" s="68" t="s">
        <v>1608</v>
      </c>
      <c r="BT221" s="68">
        <v>47</v>
      </c>
      <c r="BU221" s="68">
        <v>47</v>
      </c>
      <c r="BV221" s="68" t="s">
        <v>135</v>
      </c>
      <c r="BW221" s="68" t="s">
        <v>135</v>
      </c>
      <c r="BX221" s="68" t="s">
        <v>135</v>
      </c>
      <c r="BY221" s="68" t="s">
        <v>148</v>
      </c>
      <c r="BZ221" s="68" t="s">
        <v>1748</v>
      </c>
      <c r="CA221" s="68" t="s">
        <v>174</v>
      </c>
      <c r="CB221" s="68" t="s">
        <v>143</v>
      </c>
      <c r="CC221" s="68" t="s">
        <v>143</v>
      </c>
      <c r="CD221" s="68" t="s">
        <v>143</v>
      </c>
      <c r="CE221" s="68" t="s">
        <v>1862</v>
      </c>
      <c r="CF221" s="68">
        <v>1</v>
      </c>
      <c r="CG221" s="68">
        <v>1</v>
      </c>
      <c r="CJ221" s="68">
        <v>0</v>
      </c>
      <c r="CK221" s="68" t="s">
        <v>143</v>
      </c>
      <c r="CM221" s="68" t="s">
        <v>143</v>
      </c>
      <c r="CN221" s="68" t="s">
        <v>143</v>
      </c>
      <c r="CQ221" s="68" t="s">
        <v>143</v>
      </c>
    </row>
    <row r="222" spans="1:95" s="68" customFormat="1" ht="12.75" x14ac:dyDescent="0.2">
      <c r="A222" s="67">
        <v>45017</v>
      </c>
      <c r="B222" s="68" t="s">
        <v>7</v>
      </c>
      <c r="C222" s="68">
        <v>59537</v>
      </c>
      <c r="D222" s="68" t="s">
        <v>1730</v>
      </c>
      <c r="E222" s="68" t="s">
        <v>125</v>
      </c>
      <c r="F222" s="69">
        <v>45040</v>
      </c>
      <c r="G222" s="68" t="s">
        <v>165</v>
      </c>
      <c r="H222" s="68" t="s">
        <v>166</v>
      </c>
      <c r="I222" s="70">
        <v>260</v>
      </c>
      <c r="J222" s="70">
        <v>260</v>
      </c>
      <c r="K222" s="71">
        <f t="shared" si="3"/>
        <v>6.3639883633983163E-4</v>
      </c>
      <c r="L222" s="68" t="s">
        <v>167</v>
      </c>
      <c r="M222" s="68" t="s">
        <v>129</v>
      </c>
      <c r="N222" s="68" t="s">
        <v>960</v>
      </c>
      <c r="O222" s="68" t="s">
        <v>1863</v>
      </c>
      <c r="P222" s="68" t="s">
        <v>1864</v>
      </c>
      <c r="Q222" s="68" t="s">
        <v>170</v>
      </c>
      <c r="R222" s="68" t="s">
        <v>1865</v>
      </c>
      <c r="S222" s="68" t="s">
        <v>1866</v>
      </c>
      <c r="T222" s="68" t="s">
        <v>135</v>
      </c>
      <c r="U222" s="68" t="s">
        <v>135</v>
      </c>
      <c r="V222" s="68" t="s">
        <v>136</v>
      </c>
      <c r="W222" s="68" t="s">
        <v>137</v>
      </c>
      <c r="X222" s="68" t="s">
        <v>173</v>
      </c>
      <c r="Y222" s="68">
        <v>45034.324155787035</v>
      </c>
      <c r="Z222" s="68">
        <v>45034.324113773146</v>
      </c>
      <c r="AA222" s="68" t="s">
        <v>139</v>
      </c>
      <c r="AB222" s="68" t="s">
        <v>140</v>
      </c>
      <c r="AC222" s="68">
        <v>0</v>
      </c>
      <c r="AD222" s="68" t="s">
        <v>143</v>
      </c>
      <c r="AE222" s="68">
        <v>0</v>
      </c>
      <c r="AG222" s="68">
        <v>10012</v>
      </c>
      <c r="AH222" s="68" t="s">
        <v>141</v>
      </c>
      <c r="AK222" s="68" t="s">
        <v>142</v>
      </c>
      <c r="AL222" s="68" t="s">
        <v>143</v>
      </c>
      <c r="AM222" s="68">
        <v>260</v>
      </c>
      <c r="AN222" s="68" t="s">
        <v>143</v>
      </c>
      <c r="AO222" s="68" t="s">
        <v>1867</v>
      </c>
      <c r="AP222" s="68" t="s">
        <v>986</v>
      </c>
      <c r="AQ222" s="68" t="s">
        <v>1868</v>
      </c>
      <c r="AR222" s="68" t="s">
        <v>430</v>
      </c>
      <c r="AS222" s="68" t="s">
        <v>431</v>
      </c>
      <c r="AT222" s="68" t="s">
        <v>1869</v>
      </c>
      <c r="AU222" s="68" t="s">
        <v>751</v>
      </c>
      <c r="AV222" s="68" t="s">
        <v>145</v>
      </c>
      <c r="AW222" s="68" t="s">
        <v>146</v>
      </c>
      <c r="AX222" s="68" t="s">
        <v>972</v>
      </c>
      <c r="AY222" s="68" t="s">
        <v>148</v>
      </c>
      <c r="AZ222" s="68" t="s">
        <v>139</v>
      </c>
      <c r="BA222" s="68" t="s">
        <v>149</v>
      </c>
      <c r="BB222" s="68" t="s">
        <v>150</v>
      </c>
      <c r="BC222" s="68" t="s">
        <v>156</v>
      </c>
      <c r="BD222" s="68" t="s">
        <v>157</v>
      </c>
      <c r="BE222" s="68" t="s">
        <v>303</v>
      </c>
      <c r="BF222" s="68">
        <v>45035.455659722225</v>
      </c>
      <c r="BG222" s="68">
        <v>0</v>
      </c>
      <c r="BH222" s="68" t="s">
        <v>143</v>
      </c>
      <c r="BI222" s="68" t="s">
        <v>143</v>
      </c>
      <c r="BJ222" s="68" t="s">
        <v>143</v>
      </c>
      <c r="BK222" s="68" t="s">
        <v>183</v>
      </c>
      <c r="BL222" s="68" t="s">
        <v>143</v>
      </c>
      <c r="BM222" s="68" t="s">
        <v>160</v>
      </c>
      <c r="BN222" s="68" t="s">
        <v>143</v>
      </c>
      <c r="BO222" s="68" t="s">
        <v>143</v>
      </c>
      <c r="BP222" s="68" t="s">
        <v>143</v>
      </c>
      <c r="BQ222" s="68" t="s">
        <v>1870</v>
      </c>
      <c r="BR222" s="68">
        <v>500</v>
      </c>
      <c r="BS222" s="68" t="s">
        <v>162</v>
      </c>
      <c r="BT222" s="68">
        <v>260</v>
      </c>
      <c r="BU222" s="68">
        <v>260</v>
      </c>
      <c r="BV222" s="68" t="s">
        <v>135</v>
      </c>
      <c r="BW222" s="68" t="s">
        <v>135</v>
      </c>
      <c r="BX222" s="68" t="s">
        <v>135</v>
      </c>
      <c r="BY222" s="68" t="s">
        <v>148</v>
      </c>
      <c r="BZ222" s="68" t="s">
        <v>1871</v>
      </c>
      <c r="CA222" s="68" t="s">
        <v>174</v>
      </c>
      <c r="CB222" s="68" t="s">
        <v>143</v>
      </c>
      <c r="CC222" s="68" t="s">
        <v>143</v>
      </c>
      <c r="CD222" s="68" t="s">
        <v>143</v>
      </c>
      <c r="CE222" s="68" t="s">
        <v>143</v>
      </c>
      <c r="CF222" s="68">
        <v>1</v>
      </c>
      <c r="CJ222" s="68">
        <v>0</v>
      </c>
      <c r="CK222" s="68" t="s">
        <v>143</v>
      </c>
      <c r="CM222" s="68" t="s">
        <v>143</v>
      </c>
      <c r="CN222" s="68" t="s">
        <v>143</v>
      </c>
      <c r="CQ222" s="68" t="s">
        <v>143</v>
      </c>
    </row>
    <row r="223" spans="1:95" s="68" customFormat="1" ht="12.75" x14ac:dyDescent="0.2">
      <c r="A223" s="67">
        <v>45017</v>
      </c>
      <c r="B223" s="68" t="s">
        <v>7</v>
      </c>
      <c r="C223" s="68">
        <v>59674</v>
      </c>
      <c r="D223" s="68" t="s">
        <v>1730</v>
      </c>
      <c r="E223" s="68" t="s">
        <v>125</v>
      </c>
      <c r="F223" s="69">
        <v>45038</v>
      </c>
      <c r="G223" s="68" t="s">
        <v>257</v>
      </c>
      <c r="H223" s="68" t="s">
        <v>166</v>
      </c>
      <c r="I223" s="70">
        <v>410.71</v>
      </c>
      <c r="J223" s="70">
        <v>410.71</v>
      </c>
      <c r="K223" s="71">
        <f t="shared" si="3"/>
        <v>1.0052898695120471E-3</v>
      </c>
      <c r="L223" s="68" t="s">
        <v>374</v>
      </c>
      <c r="M223" s="68" t="s">
        <v>129</v>
      </c>
      <c r="N223" s="68" t="s">
        <v>527</v>
      </c>
      <c r="O223" s="68" t="s">
        <v>528</v>
      </c>
      <c r="P223" s="68" t="s">
        <v>1872</v>
      </c>
      <c r="Q223" s="68" t="s">
        <v>530</v>
      </c>
      <c r="R223" s="68" t="s">
        <v>1873</v>
      </c>
      <c r="S223" s="68" t="s">
        <v>263</v>
      </c>
      <c r="T223" s="68" t="s">
        <v>135</v>
      </c>
      <c r="U223" s="68" t="s">
        <v>135</v>
      </c>
      <c r="V223" s="68" t="s">
        <v>136</v>
      </c>
      <c r="W223" s="68" t="s">
        <v>137</v>
      </c>
      <c r="X223" s="68" t="s">
        <v>264</v>
      </c>
      <c r="Y223" s="68">
        <v>45035.125224421296</v>
      </c>
      <c r="Z223" s="68">
        <v>45035.12337789352</v>
      </c>
      <c r="AA223" s="68" t="s">
        <v>139</v>
      </c>
      <c r="AB223" s="68" t="s">
        <v>140</v>
      </c>
      <c r="AC223" s="68">
        <v>0</v>
      </c>
      <c r="AD223" s="68" t="s">
        <v>143</v>
      </c>
      <c r="AE223" s="68">
        <v>0</v>
      </c>
      <c r="AF223" s="68">
        <v>45036</v>
      </c>
      <c r="AG223" s="68">
        <v>10010</v>
      </c>
      <c r="AH223" s="68" t="s">
        <v>265</v>
      </c>
      <c r="AK223" s="68" t="s">
        <v>142</v>
      </c>
      <c r="AL223" s="68" t="s">
        <v>143</v>
      </c>
      <c r="AM223" s="68">
        <v>41071</v>
      </c>
      <c r="AN223" s="68" t="s">
        <v>143</v>
      </c>
      <c r="AO223" s="68" t="s">
        <v>533</v>
      </c>
      <c r="AP223" s="68" t="s">
        <v>534</v>
      </c>
      <c r="AQ223" s="68" t="s">
        <v>309</v>
      </c>
      <c r="AR223" s="68" t="s">
        <v>148</v>
      </c>
      <c r="AS223" s="68" t="s">
        <v>139</v>
      </c>
      <c r="AT223" s="68" t="s">
        <v>508</v>
      </c>
      <c r="AU223" s="68" t="s">
        <v>535</v>
      </c>
      <c r="AV223" s="68" t="s">
        <v>536</v>
      </c>
      <c r="AW223" s="68" t="s">
        <v>273</v>
      </c>
      <c r="AX223" s="68" t="s">
        <v>537</v>
      </c>
      <c r="AY223" s="68" t="s">
        <v>148</v>
      </c>
      <c r="AZ223" s="68" t="s">
        <v>139</v>
      </c>
      <c r="BA223" s="68" t="s">
        <v>154</v>
      </c>
      <c r="BB223" s="68" t="s">
        <v>275</v>
      </c>
      <c r="BC223" s="68" t="s">
        <v>156</v>
      </c>
      <c r="BD223" s="68" t="s">
        <v>157</v>
      </c>
      <c r="BE223" s="68" t="s">
        <v>303</v>
      </c>
      <c r="BF223" s="68">
        <v>45036.253958333335</v>
      </c>
      <c r="BG223" s="68">
        <v>0</v>
      </c>
      <c r="BH223" s="68" t="s">
        <v>530</v>
      </c>
      <c r="BI223" s="68" t="s">
        <v>143</v>
      </c>
      <c r="BJ223" s="68" t="s">
        <v>143</v>
      </c>
      <c r="BK223" s="68" t="s">
        <v>136</v>
      </c>
      <c r="BL223" s="68" t="s">
        <v>143</v>
      </c>
      <c r="BM223" s="68" t="s">
        <v>200</v>
      </c>
      <c r="BN223" s="68" t="s">
        <v>200</v>
      </c>
      <c r="BO223" s="68" t="s">
        <v>143</v>
      </c>
      <c r="BP223" s="68" t="s">
        <v>143</v>
      </c>
      <c r="BQ223" s="68" t="s">
        <v>1874</v>
      </c>
      <c r="BR223" s="68">
        <v>500</v>
      </c>
      <c r="BS223" s="68" t="s">
        <v>241</v>
      </c>
      <c r="BT223" s="68">
        <v>41071</v>
      </c>
      <c r="BU223" s="68">
        <v>41071</v>
      </c>
      <c r="BV223" s="68" t="s">
        <v>135</v>
      </c>
      <c r="BW223" s="68" t="s">
        <v>135</v>
      </c>
      <c r="BX223" s="68" t="s">
        <v>135</v>
      </c>
      <c r="BY223" s="68" t="s">
        <v>148</v>
      </c>
      <c r="BZ223" s="68" t="s">
        <v>1875</v>
      </c>
      <c r="CA223" s="68" t="s">
        <v>174</v>
      </c>
      <c r="CB223" s="68" t="s">
        <v>143</v>
      </c>
      <c r="CC223" s="68" t="s">
        <v>143</v>
      </c>
      <c r="CD223" s="68" t="s">
        <v>143</v>
      </c>
      <c r="CE223" s="68" t="s">
        <v>143</v>
      </c>
      <c r="CF223" s="68">
        <v>1</v>
      </c>
      <c r="CJ223" s="68">
        <v>0</v>
      </c>
      <c r="CK223" s="68" t="s">
        <v>143</v>
      </c>
      <c r="CM223" s="68" t="s">
        <v>143</v>
      </c>
      <c r="CN223" s="68" t="s">
        <v>143</v>
      </c>
      <c r="CP223" s="68">
        <v>217616996</v>
      </c>
      <c r="CQ223" s="68" t="s">
        <v>143</v>
      </c>
    </row>
    <row r="224" spans="1:95" s="68" customFormat="1" ht="12.75" x14ac:dyDescent="0.2">
      <c r="A224" s="67">
        <v>45017</v>
      </c>
      <c r="B224" s="68" t="s">
        <v>7</v>
      </c>
      <c r="C224" s="68">
        <v>59722</v>
      </c>
      <c r="D224" s="68" t="s">
        <v>1730</v>
      </c>
      <c r="E224" s="68" t="s">
        <v>373</v>
      </c>
      <c r="F224" s="69">
        <v>45036</v>
      </c>
      <c r="G224" s="68" t="s">
        <v>257</v>
      </c>
      <c r="H224" s="68" t="s">
        <v>166</v>
      </c>
      <c r="I224" s="70">
        <v>450</v>
      </c>
      <c r="J224" s="70">
        <v>450</v>
      </c>
      <c r="K224" s="71">
        <f t="shared" si="3"/>
        <v>1.101459524434324E-3</v>
      </c>
      <c r="L224" s="68" t="s">
        <v>167</v>
      </c>
      <c r="M224" s="68" t="s">
        <v>129</v>
      </c>
      <c r="N224" s="68" t="s">
        <v>980</v>
      </c>
      <c r="O224" s="68" t="s">
        <v>1876</v>
      </c>
      <c r="P224" s="68" t="s">
        <v>1877</v>
      </c>
      <c r="Q224" s="68" t="s">
        <v>170</v>
      </c>
      <c r="R224" s="68" t="s">
        <v>1878</v>
      </c>
      <c r="S224" s="68" t="s">
        <v>1879</v>
      </c>
      <c r="T224" s="68" t="s">
        <v>135</v>
      </c>
      <c r="U224" s="68" t="s">
        <v>135</v>
      </c>
      <c r="V224" s="68" t="s">
        <v>136</v>
      </c>
      <c r="W224" s="68" t="s">
        <v>137</v>
      </c>
      <c r="X224" s="68" t="s">
        <v>264</v>
      </c>
      <c r="Y224" s="68">
        <v>45035.225706944446</v>
      </c>
      <c r="Z224" s="68">
        <v>45035.216218171299</v>
      </c>
      <c r="AA224" s="68" t="s">
        <v>139</v>
      </c>
      <c r="AB224" s="68" t="s">
        <v>140</v>
      </c>
      <c r="AC224" s="68">
        <v>0</v>
      </c>
      <c r="AD224" s="68" t="s">
        <v>143</v>
      </c>
      <c r="AE224" s="68">
        <v>0</v>
      </c>
      <c r="AF224" s="68">
        <v>45035</v>
      </c>
      <c r="AG224" s="68">
        <v>10010</v>
      </c>
      <c r="AH224" s="68" t="s">
        <v>265</v>
      </c>
      <c r="AK224" s="68" t="s">
        <v>142</v>
      </c>
      <c r="AL224" s="68" t="s">
        <v>143</v>
      </c>
      <c r="AM224" s="68">
        <v>450</v>
      </c>
      <c r="AN224" s="68" t="s">
        <v>143</v>
      </c>
      <c r="AO224" s="68" t="s">
        <v>1880</v>
      </c>
      <c r="AP224" s="68" t="s">
        <v>1881</v>
      </c>
      <c r="AQ224" s="68" t="s">
        <v>1882</v>
      </c>
      <c r="AR224" s="68" t="s">
        <v>178</v>
      </c>
      <c r="AS224" s="68" t="s">
        <v>179</v>
      </c>
      <c r="AT224" s="68" t="s">
        <v>1605</v>
      </c>
      <c r="AU224" s="68" t="s">
        <v>1883</v>
      </c>
      <c r="AV224" s="68" t="s">
        <v>990</v>
      </c>
      <c r="AW224" s="68" t="s">
        <v>273</v>
      </c>
      <c r="AX224" s="68" t="s">
        <v>991</v>
      </c>
      <c r="AY224" s="68" t="s">
        <v>148</v>
      </c>
      <c r="AZ224" s="68" t="s">
        <v>139</v>
      </c>
      <c r="BA224" s="68" t="s">
        <v>154</v>
      </c>
      <c r="BB224" s="68" t="s">
        <v>992</v>
      </c>
      <c r="BC224" s="68" t="s">
        <v>156</v>
      </c>
      <c r="BD224" s="68" t="s">
        <v>157</v>
      </c>
      <c r="BE224" s="68" t="s">
        <v>303</v>
      </c>
      <c r="BF224" s="68">
        <v>45036.253599537034</v>
      </c>
      <c r="BG224" s="68">
        <v>0</v>
      </c>
      <c r="BH224" s="68" t="s">
        <v>143</v>
      </c>
      <c r="BI224" s="68" t="s">
        <v>143</v>
      </c>
      <c r="BJ224" s="68" t="s">
        <v>143</v>
      </c>
      <c r="BK224" s="68" t="s">
        <v>183</v>
      </c>
      <c r="BL224" s="68" t="s">
        <v>143</v>
      </c>
      <c r="BM224" s="68" t="s">
        <v>200</v>
      </c>
      <c r="BN224" s="68" t="s">
        <v>143</v>
      </c>
      <c r="BO224" s="68" t="s">
        <v>143</v>
      </c>
      <c r="BP224" s="68" t="s">
        <v>143</v>
      </c>
      <c r="BQ224" s="68" t="s">
        <v>1618</v>
      </c>
      <c r="BR224" s="68">
        <v>500</v>
      </c>
      <c r="BS224" s="68" t="s">
        <v>241</v>
      </c>
      <c r="BT224" s="68">
        <v>450</v>
      </c>
      <c r="BU224" s="68">
        <v>450</v>
      </c>
      <c r="BV224" s="68" t="s">
        <v>135</v>
      </c>
      <c r="BW224" s="68" t="s">
        <v>135</v>
      </c>
      <c r="BX224" s="68" t="s">
        <v>135</v>
      </c>
      <c r="BY224" s="68" t="s">
        <v>148</v>
      </c>
      <c r="BZ224" s="68" t="s">
        <v>1875</v>
      </c>
      <c r="CA224" s="68" t="s">
        <v>174</v>
      </c>
      <c r="CB224" s="68" t="s">
        <v>143</v>
      </c>
      <c r="CC224" s="68" t="s">
        <v>143</v>
      </c>
      <c r="CD224" s="68" t="s">
        <v>143</v>
      </c>
      <c r="CE224" s="68" t="s">
        <v>1884</v>
      </c>
      <c r="CF224" s="68">
        <v>1</v>
      </c>
      <c r="CJ224" s="68">
        <v>0</v>
      </c>
      <c r="CK224" s="68" t="s">
        <v>143</v>
      </c>
      <c r="CM224" s="68" t="s">
        <v>143</v>
      </c>
      <c r="CN224" s="68" t="s">
        <v>143</v>
      </c>
      <c r="CO224" s="68">
        <v>79084255</v>
      </c>
      <c r="CQ224" s="68" t="s">
        <v>143</v>
      </c>
    </row>
    <row r="225" spans="1:111" s="68" customFormat="1" ht="12.75" x14ac:dyDescent="0.2">
      <c r="A225" s="67">
        <v>45017</v>
      </c>
      <c r="B225" s="68" t="s">
        <v>14</v>
      </c>
      <c r="C225" s="68">
        <v>59735</v>
      </c>
      <c r="D225" s="68" t="s">
        <v>1317</v>
      </c>
      <c r="E225" s="68" t="s">
        <v>373</v>
      </c>
      <c r="F225" s="69">
        <v>45037</v>
      </c>
      <c r="G225" s="68" t="s">
        <v>257</v>
      </c>
      <c r="H225" s="68" t="s">
        <v>166</v>
      </c>
      <c r="I225" s="70">
        <v>60</v>
      </c>
      <c r="J225" s="70">
        <v>60</v>
      </c>
      <c r="K225" s="71">
        <f t="shared" si="3"/>
        <v>1.4686126992457653E-4</v>
      </c>
      <c r="L225" s="68" t="s">
        <v>316</v>
      </c>
      <c r="M225" s="68" t="s">
        <v>218</v>
      </c>
      <c r="N225" s="68" t="s">
        <v>259</v>
      </c>
      <c r="O225" s="68" t="s">
        <v>1318</v>
      </c>
      <c r="P225" s="68" t="s">
        <v>1319</v>
      </c>
      <c r="Q225" s="68" t="s">
        <v>170</v>
      </c>
      <c r="R225" s="68" t="s">
        <v>1885</v>
      </c>
      <c r="S225" s="68" t="s">
        <v>1886</v>
      </c>
      <c r="T225" s="68" t="s">
        <v>135</v>
      </c>
      <c r="U225" s="68" t="s">
        <v>135</v>
      </c>
      <c r="V225" s="68" t="s">
        <v>506</v>
      </c>
      <c r="W225" s="68" t="s">
        <v>137</v>
      </c>
      <c r="X225" s="68" t="s">
        <v>379</v>
      </c>
      <c r="Y225" s="68">
        <v>45035.253494675926</v>
      </c>
      <c r="Z225" s="68">
        <v>45035.252358333331</v>
      </c>
      <c r="AA225" s="68" t="s">
        <v>139</v>
      </c>
      <c r="AB225" s="68" t="s">
        <v>226</v>
      </c>
      <c r="AC225" s="68">
        <v>0</v>
      </c>
      <c r="AD225" s="68" t="s">
        <v>143</v>
      </c>
      <c r="AE225" s="68">
        <v>0</v>
      </c>
      <c r="AF225" s="68">
        <v>45035</v>
      </c>
      <c r="AG225" s="68">
        <v>10010</v>
      </c>
      <c r="AH225" s="68" t="s">
        <v>265</v>
      </c>
      <c r="AK225" s="68" t="s">
        <v>207</v>
      </c>
      <c r="AL225" s="68" t="s">
        <v>143</v>
      </c>
      <c r="AM225" s="68">
        <v>60</v>
      </c>
      <c r="AN225" s="68" t="s">
        <v>143</v>
      </c>
      <c r="AO225" s="68" t="s">
        <v>1322</v>
      </c>
      <c r="AP225" s="68" t="s">
        <v>1323</v>
      </c>
      <c r="AQ225" s="68" t="s">
        <v>1324</v>
      </c>
      <c r="AR225" s="68" t="s">
        <v>353</v>
      </c>
      <c r="AS225" s="68" t="s">
        <v>231</v>
      </c>
      <c r="AT225" s="68" t="s">
        <v>492</v>
      </c>
      <c r="AU225" s="68" t="s">
        <v>1325</v>
      </c>
      <c r="AV225" s="68" t="s">
        <v>272</v>
      </c>
      <c r="AW225" s="68" t="s">
        <v>273</v>
      </c>
      <c r="AX225" s="68" t="s">
        <v>274</v>
      </c>
      <c r="AY225" s="68" t="s">
        <v>148</v>
      </c>
      <c r="AZ225" s="68" t="s">
        <v>139</v>
      </c>
      <c r="BA225" s="68" t="s">
        <v>154</v>
      </c>
      <c r="BB225" s="68" t="s">
        <v>275</v>
      </c>
      <c r="BC225" s="68" t="s">
        <v>156</v>
      </c>
      <c r="BD225" s="68" t="s">
        <v>157</v>
      </c>
      <c r="BE225" s="68" t="s">
        <v>484</v>
      </c>
      <c r="BF225" s="68">
        <v>45035.281319444446</v>
      </c>
      <c r="BG225" s="68">
        <v>0</v>
      </c>
      <c r="BH225" s="68" t="s">
        <v>170</v>
      </c>
      <c r="BI225" s="68" t="s">
        <v>143</v>
      </c>
      <c r="BJ225" s="68" t="s">
        <v>143</v>
      </c>
      <c r="BK225" s="68" t="s">
        <v>136</v>
      </c>
      <c r="BL225" s="68" t="s">
        <v>143</v>
      </c>
      <c r="BM225" s="68" t="s">
        <v>200</v>
      </c>
      <c r="BN225" s="68" t="s">
        <v>200</v>
      </c>
      <c r="BO225" s="68" t="s">
        <v>373</v>
      </c>
      <c r="BP225" s="68" t="s">
        <v>143</v>
      </c>
      <c r="BQ225" s="68" t="s">
        <v>189</v>
      </c>
      <c r="BR225" s="68">
        <v>250</v>
      </c>
      <c r="BS225" s="68" t="s">
        <v>162</v>
      </c>
      <c r="BT225" s="68">
        <v>60</v>
      </c>
      <c r="BU225" s="68">
        <v>60</v>
      </c>
      <c r="BV225" s="68" t="s">
        <v>135</v>
      </c>
      <c r="BW225" s="68" t="s">
        <v>135</v>
      </c>
      <c r="BX225" s="68" t="s">
        <v>135</v>
      </c>
      <c r="BY225" s="68" t="s">
        <v>148</v>
      </c>
      <c r="BZ225" s="68" t="s">
        <v>1327</v>
      </c>
      <c r="CA225" s="68" t="s">
        <v>174</v>
      </c>
      <c r="CB225" s="68" t="s">
        <v>143</v>
      </c>
      <c r="CC225" s="68" t="s">
        <v>143</v>
      </c>
      <c r="CD225" s="68" t="s">
        <v>143</v>
      </c>
      <c r="CE225" s="68" t="s">
        <v>143</v>
      </c>
      <c r="CF225" s="68">
        <v>1</v>
      </c>
      <c r="CJ225" s="68">
        <v>0</v>
      </c>
      <c r="CK225" s="68" t="s">
        <v>143</v>
      </c>
      <c r="CM225" s="68" t="s">
        <v>143</v>
      </c>
      <c r="CN225" s="68" t="s">
        <v>143</v>
      </c>
      <c r="CQ225" s="68" t="s">
        <v>143</v>
      </c>
    </row>
    <row r="226" spans="1:111" s="68" customFormat="1" ht="12.75" x14ac:dyDescent="0.2">
      <c r="A226" s="67">
        <v>45017</v>
      </c>
      <c r="B226" s="68" t="s">
        <v>19</v>
      </c>
      <c r="C226" s="68">
        <v>60028</v>
      </c>
      <c r="D226" s="68" t="s">
        <v>1887</v>
      </c>
      <c r="E226" s="68" t="s">
        <v>125</v>
      </c>
      <c r="F226" s="69">
        <v>45037</v>
      </c>
      <c r="G226" s="68" t="s">
        <v>126</v>
      </c>
      <c r="H226" s="68" t="s">
        <v>166</v>
      </c>
      <c r="I226" s="70">
        <v>500</v>
      </c>
      <c r="J226" s="70">
        <v>500</v>
      </c>
      <c r="K226" s="71">
        <f t="shared" si="3"/>
        <v>1.2238439160381378E-3</v>
      </c>
      <c r="L226" s="68" t="s">
        <v>501</v>
      </c>
      <c r="M226" s="68" t="s">
        <v>129</v>
      </c>
      <c r="N226" s="68" t="s">
        <v>1151</v>
      </c>
      <c r="O226" s="68" t="s">
        <v>1888</v>
      </c>
      <c r="P226" s="68" t="s">
        <v>1889</v>
      </c>
      <c r="Q226" s="68" t="s">
        <v>564</v>
      </c>
      <c r="R226" s="68" t="s">
        <v>1890</v>
      </c>
      <c r="S226" s="68" t="s">
        <v>1891</v>
      </c>
      <c r="T226" s="68" t="s">
        <v>135</v>
      </c>
      <c r="U226" s="68" t="s">
        <v>135</v>
      </c>
      <c r="V226" s="68" t="s">
        <v>506</v>
      </c>
      <c r="W226" s="68" t="s">
        <v>137</v>
      </c>
      <c r="X226" s="68" t="s">
        <v>399</v>
      </c>
      <c r="Y226" s="68">
        <v>45036.314943750003</v>
      </c>
      <c r="Z226" s="68">
        <v>45036.310251736111</v>
      </c>
      <c r="AA226" s="68" t="s">
        <v>139</v>
      </c>
      <c r="AB226" s="68" t="s">
        <v>226</v>
      </c>
      <c r="AC226" s="68">
        <v>0</v>
      </c>
      <c r="AD226" s="68" t="s">
        <v>143</v>
      </c>
      <c r="AE226" s="68">
        <v>0</v>
      </c>
      <c r="AG226" s="68">
        <v>10023</v>
      </c>
      <c r="AH226" s="68" t="s">
        <v>141</v>
      </c>
      <c r="AK226" s="68" t="s">
        <v>207</v>
      </c>
      <c r="AL226" s="68" t="s">
        <v>143</v>
      </c>
      <c r="AM226" s="68">
        <v>500</v>
      </c>
      <c r="AN226" s="68" t="s">
        <v>143</v>
      </c>
      <c r="AO226" s="68" t="s">
        <v>1892</v>
      </c>
      <c r="AP226" s="68" t="s">
        <v>1893</v>
      </c>
      <c r="AQ226" s="68" t="s">
        <v>1894</v>
      </c>
      <c r="AR226" s="68" t="s">
        <v>353</v>
      </c>
      <c r="AS226" s="68" t="s">
        <v>231</v>
      </c>
      <c r="AT226" s="68" t="s">
        <v>1895</v>
      </c>
      <c r="AU226" s="68" t="s">
        <v>1896</v>
      </c>
      <c r="AV226" s="68" t="s">
        <v>290</v>
      </c>
      <c r="AW226" s="68" t="s">
        <v>146</v>
      </c>
      <c r="AX226" s="68" t="s">
        <v>1154</v>
      </c>
      <c r="AY226" s="68" t="s">
        <v>148</v>
      </c>
      <c r="AZ226" s="68" t="s">
        <v>139</v>
      </c>
      <c r="BA226" s="68" t="s">
        <v>149</v>
      </c>
      <c r="BB226" s="68" t="s">
        <v>150</v>
      </c>
      <c r="BC226" s="68" t="s">
        <v>156</v>
      </c>
      <c r="BD226" s="68" t="s">
        <v>157</v>
      </c>
      <c r="BE226" s="68" t="s">
        <v>303</v>
      </c>
      <c r="BF226" s="68">
        <v>45040.451203703706</v>
      </c>
      <c r="BG226" s="68">
        <v>0</v>
      </c>
      <c r="BH226" s="68" t="s">
        <v>143</v>
      </c>
      <c r="BI226" s="68" t="s">
        <v>143</v>
      </c>
      <c r="BJ226" s="68" t="s">
        <v>143</v>
      </c>
      <c r="BK226" s="68" t="s">
        <v>506</v>
      </c>
      <c r="BL226" s="68" t="s">
        <v>143</v>
      </c>
      <c r="BM226" s="68" t="s">
        <v>160</v>
      </c>
      <c r="BN226" s="68" t="s">
        <v>143</v>
      </c>
      <c r="BO226" s="68" t="s">
        <v>125</v>
      </c>
      <c r="BP226" s="68" t="s">
        <v>143</v>
      </c>
      <c r="BQ226" s="68" t="s">
        <v>1897</v>
      </c>
      <c r="BR226" s="68">
        <v>500</v>
      </c>
      <c r="BS226" s="68" t="s">
        <v>162</v>
      </c>
      <c r="BT226" s="68">
        <v>500</v>
      </c>
      <c r="BU226" s="68">
        <v>500</v>
      </c>
      <c r="BV226" s="68" t="s">
        <v>135</v>
      </c>
      <c r="BW226" s="68" t="s">
        <v>135</v>
      </c>
      <c r="BX226" s="68" t="s">
        <v>135</v>
      </c>
      <c r="BY226" s="68" t="s">
        <v>148</v>
      </c>
      <c r="BZ226" s="68" t="s">
        <v>1492</v>
      </c>
      <c r="CA226" s="68" t="s">
        <v>174</v>
      </c>
      <c r="CB226" s="68" t="s">
        <v>143</v>
      </c>
      <c r="CC226" s="68" t="s">
        <v>143</v>
      </c>
      <c r="CD226" s="68" t="s">
        <v>143</v>
      </c>
      <c r="CE226" s="68" t="s">
        <v>1889</v>
      </c>
      <c r="CF226" s="68">
        <v>1</v>
      </c>
      <c r="CJ226" s="68">
        <v>0</v>
      </c>
      <c r="CK226" s="68" t="s">
        <v>143</v>
      </c>
      <c r="CM226" s="68" t="s">
        <v>143</v>
      </c>
      <c r="CN226" s="68" t="s">
        <v>143</v>
      </c>
      <c r="CO226" s="68">
        <v>35239425</v>
      </c>
      <c r="CQ226" s="68" t="s">
        <v>143</v>
      </c>
    </row>
    <row r="227" spans="1:111" s="68" customFormat="1" ht="12.75" x14ac:dyDescent="0.2">
      <c r="A227" s="67">
        <v>45017</v>
      </c>
      <c r="B227" s="68" t="s">
        <v>24</v>
      </c>
      <c r="C227" s="68">
        <v>60486</v>
      </c>
      <c r="D227" s="68" t="s">
        <v>24</v>
      </c>
      <c r="E227" s="68" t="s">
        <v>364</v>
      </c>
      <c r="F227" s="69">
        <v>45040</v>
      </c>
      <c r="G227" s="68" t="s">
        <v>165</v>
      </c>
      <c r="H227" s="68" t="s">
        <v>166</v>
      </c>
      <c r="I227" s="70">
        <v>31.19</v>
      </c>
      <c r="J227" s="70">
        <v>31.19</v>
      </c>
      <c r="K227" s="71">
        <f t="shared" si="3"/>
        <v>7.6343383482459042E-5</v>
      </c>
      <c r="L227" s="68" t="s">
        <v>394</v>
      </c>
      <c r="M227" s="68" t="s">
        <v>129</v>
      </c>
      <c r="N227" s="68" t="s">
        <v>960</v>
      </c>
      <c r="O227" s="68" t="s">
        <v>318</v>
      </c>
      <c r="P227" s="68" t="s">
        <v>1234</v>
      </c>
      <c r="Q227" s="68" t="s">
        <v>170</v>
      </c>
      <c r="R227" s="68" t="s">
        <v>1898</v>
      </c>
      <c r="S227" s="68" t="s">
        <v>1899</v>
      </c>
      <c r="T227" s="68" t="s">
        <v>1900</v>
      </c>
      <c r="U227" s="68" t="s">
        <v>1901</v>
      </c>
      <c r="V227" s="68" t="s">
        <v>136</v>
      </c>
      <c r="W227" s="68" t="s">
        <v>137</v>
      </c>
      <c r="X227" s="68" t="s">
        <v>349</v>
      </c>
      <c r="Y227" s="68">
        <v>45040.503044907404</v>
      </c>
      <c r="Z227" s="68">
        <v>45040.502820949077</v>
      </c>
      <c r="AA227" s="68" t="s">
        <v>139</v>
      </c>
      <c r="AB227" s="68" t="s">
        <v>140</v>
      </c>
      <c r="AC227" s="68">
        <v>0</v>
      </c>
      <c r="AD227" s="68" t="s">
        <v>143</v>
      </c>
      <c r="AE227" s="68">
        <v>3119</v>
      </c>
      <c r="AF227" s="68">
        <v>45040</v>
      </c>
      <c r="AG227" s="68">
        <v>10012</v>
      </c>
      <c r="AH227" s="68" t="s">
        <v>141</v>
      </c>
      <c r="AJ227" s="68">
        <v>3119</v>
      </c>
      <c r="AK227" s="68" t="s">
        <v>142</v>
      </c>
      <c r="AL227" s="68" t="s">
        <v>143</v>
      </c>
      <c r="AM227" s="68">
        <v>3119</v>
      </c>
      <c r="AN227" s="68" t="s">
        <v>174</v>
      </c>
      <c r="AO227" s="68" t="s">
        <v>324</v>
      </c>
      <c r="AP227" s="68" t="s">
        <v>325</v>
      </c>
      <c r="AQ227" s="68" t="s">
        <v>326</v>
      </c>
      <c r="AR227" s="68" t="s">
        <v>178</v>
      </c>
      <c r="AS227" s="68" t="s">
        <v>179</v>
      </c>
      <c r="AT227" s="68" t="s">
        <v>327</v>
      </c>
      <c r="AU227" s="68" t="s">
        <v>328</v>
      </c>
      <c r="AV227" s="68" t="s">
        <v>145</v>
      </c>
      <c r="AW227" s="68" t="s">
        <v>146</v>
      </c>
      <c r="AX227" s="68" t="s">
        <v>972</v>
      </c>
      <c r="AY227" s="68" t="s">
        <v>148</v>
      </c>
      <c r="AZ227" s="68" t="s">
        <v>139</v>
      </c>
      <c r="BA227" s="68" t="s">
        <v>149</v>
      </c>
      <c r="BB227" s="68" t="s">
        <v>150</v>
      </c>
      <c r="BC227" s="68" t="s">
        <v>156</v>
      </c>
      <c r="BD227" s="68" t="s">
        <v>157</v>
      </c>
      <c r="BE227" s="68" t="s">
        <v>484</v>
      </c>
      <c r="BF227" s="68">
        <v>45040.05678240741</v>
      </c>
      <c r="BG227" s="68">
        <v>123088</v>
      </c>
      <c r="BH227" s="68" t="s">
        <v>170</v>
      </c>
      <c r="BI227" s="68" t="s">
        <v>1902</v>
      </c>
      <c r="BJ227" s="68" t="s">
        <v>143</v>
      </c>
      <c r="BK227" s="68" t="s">
        <v>136</v>
      </c>
      <c r="BL227" s="68" t="s">
        <v>143</v>
      </c>
      <c r="BM227" s="68" t="s">
        <v>160</v>
      </c>
      <c r="BN227" s="68" t="s">
        <v>160</v>
      </c>
      <c r="BO227" s="68" t="s">
        <v>364</v>
      </c>
      <c r="BP227" s="68" t="s">
        <v>143</v>
      </c>
      <c r="BQ227" s="68" t="s">
        <v>1903</v>
      </c>
      <c r="BR227" s="68">
        <v>250</v>
      </c>
      <c r="BS227" s="68" t="s">
        <v>1608</v>
      </c>
      <c r="BT227" s="68">
        <v>3119</v>
      </c>
      <c r="BU227" s="68">
        <v>3119</v>
      </c>
      <c r="BV227" s="68" t="s">
        <v>1904</v>
      </c>
      <c r="BW227" s="68" t="s">
        <v>1905</v>
      </c>
      <c r="BX227" s="68" t="s">
        <v>1906</v>
      </c>
      <c r="BY227" s="68" t="s">
        <v>148</v>
      </c>
      <c r="BZ227" s="68" t="s">
        <v>24</v>
      </c>
      <c r="CA227" s="68" t="s">
        <v>174</v>
      </c>
      <c r="CB227" s="68" t="s">
        <v>143</v>
      </c>
      <c r="CC227" s="68" t="s">
        <v>143</v>
      </c>
      <c r="CD227" s="68" t="s">
        <v>362</v>
      </c>
      <c r="CE227" s="68" t="s">
        <v>1234</v>
      </c>
      <c r="CF227" s="68">
        <v>1</v>
      </c>
      <c r="CG227" s="68">
        <v>1</v>
      </c>
      <c r="CJ227" s="68">
        <v>0</v>
      </c>
      <c r="CK227" s="68" t="s">
        <v>143</v>
      </c>
      <c r="CM227" s="68" t="s">
        <v>143</v>
      </c>
      <c r="CN227" s="68" t="s">
        <v>143</v>
      </c>
      <c r="CQ227" s="68" t="s">
        <v>143</v>
      </c>
    </row>
    <row r="228" spans="1:111" s="68" customFormat="1" ht="12.75" x14ac:dyDescent="0.2">
      <c r="A228" s="67">
        <v>45017</v>
      </c>
      <c r="B228" s="68" t="s">
        <v>11</v>
      </c>
      <c r="C228" s="68">
        <v>60490</v>
      </c>
      <c r="D228" s="68" t="s">
        <v>256</v>
      </c>
      <c r="E228" s="68" t="s">
        <v>685</v>
      </c>
      <c r="F228" s="69">
        <v>45040</v>
      </c>
      <c r="G228" s="68" t="s">
        <v>165</v>
      </c>
      <c r="H228" s="68" t="s">
        <v>166</v>
      </c>
      <c r="I228" s="70">
        <v>265</v>
      </c>
      <c r="J228" s="70">
        <v>265</v>
      </c>
      <c r="K228" s="71">
        <f t="shared" si="3"/>
        <v>6.4863727550021301E-4</v>
      </c>
      <c r="L228" s="68" t="s">
        <v>167</v>
      </c>
      <c r="M228" s="68" t="s">
        <v>129</v>
      </c>
      <c r="N228" s="68" t="s">
        <v>219</v>
      </c>
      <c r="O228" s="68" t="s">
        <v>1907</v>
      </c>
      <c r="P228" s="68" t="s">
        <v>1908</v>
      </c>
      <c r="Q228" s="68" t="s">
        <v>170</v>
      </c>
      <c r="R228" s="68" t="s">
        <v>1909</v>
      </c>
      <c r="S228" s="68" t="s">
        <v>1910</v>
      </c>
      <c r="T228" s="68" t="s">
        <v>135</v>
      </c>
      <c r="U228" s="68" t="s">
        <v>135</v>
      </c>
      <c r="V228" s="68" t="s">
        <v>136</v>
      </c>
      <c r="W228" s="68" t="s">
        <v>137</v>
      </c>
      <c r="X228" s="68" t="s">
        <v>225</v>
      </c>
      <c r="Y228" s="68">
        <v>45040.474707754627</v>
      </c>
      <c r="Z228" s="68">
        <v>45040.474679513885</v>
      </c>
      <c r="AA228" s="68" t="s">
        <v>139</v>
      </c>
      <c r="AB228" s="68" t="s">
        <v>140</v>
      </c>
      <c r="AC228" s="68">
        <v>0</v>
      </c>
      <c r="AD228" s="68" t="s">
        <v>143</v>
      </c>
      <c r="AE228" s="68">
        <v>0</v>
      </c>
      <c r="AG228" s="68">
        <v>10012</v>
      </c>
      <c r="AH228" s="68" t="s">
        <v>141</v>
      </c>
      <c r="AK228" s="68" t="s">
        <v>142</v>
      </c>
      <c r="AL228" s="68" t="s">
        <v>143</v>
      </c>
      <c r="AM228" s="68">
        <v>265</v>
      </c>
      <c r="AN228" s="68" t="s">
        <v>143</v>
      </c>
      <c r="AO228" s="68" t="s">
        <v>1911</v>
      </c>
      <c r="AP228" s="68" t="s">
        <v>1912</v>
      </c>
      <c r="AQ228" s="68" t="s">
        <v>1913</v>
      </c>
      <c r="AR228" s="68" t="s">
        <v>1454</v>
      </c>
      <c r="AS228" s="68" t="s">
        <v>231</v>
      </c>
      <c r="AT228" s="68" t="s">
        <v>1914</v>
      </c>
      <c r="AU228" s="68" t="s">
        <v>1915</v>
      </c>
      <c r="AV228" s="68" t="s">
        <v>234</v>
      </c>
      <c r="AW228" s="68" t="s">
        <v>165</v>
      </c>
      <c r="AX228" s="68" t="s">
        <v>235</v>
      </c>
      <c r="AY228" s="68" t="s">
        <v>148</v>
      </c>
      <c r="AZ228" s="68" t="s">
        <v>139</v>
      </c>
      <c r="BA228" s="68" t="s">
        <v>236</v>
      </c>
      <c r="BB228" s="68" t="s">
        <v>150</v>
      </c>
      <c r="BC228" s="68" t="s">
        <v>156</v>
      </c>
      <c r="BD228" s="68" t="s">
        <v>157</v>
      </c>
      <c r="BE228" s="68" t="s">
        <v>303</v>
      </c>
      <c r="BF228" s="68">
        <v>45040.065729166665</v>
      </c>
      <c r="BG228" s="68">
        <v>0</v>
      </c>
      <c r="BH228" s="68" t="s">
        <v>143</v>
      </c>
      <c r="BI228" s="68" t="s">
        <v>143</v>
      </c>
      <c r="BJ228" s="68" t="s">
        <v>143</v>
      </c>
      <c r="BK228" s="68" t="s">
        <v>183</v>
      </c>
      <c r="BL228" s="68" t="s">
        <v>143</v>
      </c>
      <c r="BM228" s="68" t="s">
        <v>160</v>
      </c>
      <c r="BN228" s="68" t="s">
        <v>143</v>
      </c>
      <c r="BO228" s="68" t="s">
        <v>143</v>
      </c>
      <c r="BP228" s="68" t="s">
        <v>143</v>
      </c>
      <c r="BQ228" s="68" t="s">
        <v>1916</v>
      </c>
      <c r="BR228" s="68">
        <v>500</v>
      </c>
      <c r="BS228" s="68" t="s">
        <v>162</v>
      </c>
      <c r="BT228" s="68">
        <v>265</v>
      </c>
      <c r="BU228" s="68">
        <v>265</v>
      </c>
      <c r="BV228" s="68" t="s">
        <v>135</v>
      </c>
      <c r="BW228" s="68" t="s">
        <v>135</v>
      </c>
      <c r="BX228" s="68" t="s">
        <v>135</v>
      </c>
      <c r="BY228" s="68" t="s">
        <v>148</v>
      </c>
      <c r="BZ228" s="68" t="s">
        <v>1917</v>
      </c>
      <c r="CA228" s="68" t="s">
        <v>174</v>
      </c>
      <c r="CB228" s="68" t="s">
        <v>143</v>
      </c>
      <c r="CC228" s="68" t="s">
        <v>143</v>
      </c>
      <c r="CD228" s="68" t="s">
        <v>143</v>
      </c>
      <c r="CE228" s="68" t="s">
        <v>143</v>
      </c>
      <c r="CF228" s="68">
        <v>1</v>
      </c>
      <c r="CJ228" s="68">
        <v>0</v>
      </c>
      <c r="CK228" s="68" t="s">
        <v>143</v>
      </c>
      <c r="CM228" s="68" t="s">
        <v>143</v>
      </c>
      <c r="CN228" s="68" t="s">
        <v>143</v>
      </c>
      <c r="CQ228" s="68" t="s">
        <v>143</v>
      </c>
    </row>
    <row r="229" spans="1:111" s="68" customFormat="1" ht="12.75" x14ac:dyDescent="0.2">
      <c r="A229" s="67">
        <v>45017</v>
      </c>
      <c r="B229" s="68" t="s">
        <v>11</v>
      </c>
      <c r="C229" s="68">
        <v>60491</v>
      </c>
      <c r="D229" s="68" t="s">
        <v>256</v>
      </c>
      <c r="E229" s="68" t="s">
        <v>125</v>
      </c>
      <c r="F229" s="69">
        <v>45040</v>
      </c>
      <c r="G229" s="68" t="s">
        <v>165</v>
      </c>
      <c r="H229" s="68" t="s">
        <v>166</v>
      </c>
      <c r="I229" s="70">
        <v>44</v>
      </c>
      <c r="J229" s="70">
        <v>44</v>
      </c>
      <c r="K229" s="71">
        <f t="shared" si="3"/>
        <v>1.0769826461135613E-4</v>
      </c>
      <c r="L229" s="68" t="s">
        <v>258</v>
      </c>
      <c r="M229" s="68" t="s">
        <v>129</v>
      </c>
      <c r="N229" s="68" t="s">
        <v>219</v>
      </c>
      <c r="O229" s="68" t="s">
        <v>1918</v>
      </c>
      <c r="P229" s="68" t="s">
        <v>1919</v>
      </c>
      <c r="Q229" s="68" t="s">
        <v>170</v>
      </c>
      <c r="R229" s="68" t="s">
        <v>1920</v>
      </c>
      <c r="S229" s="68" t="s">
        <v>1921</v>
      </c>
      <c r="T229" s="68" t="s">
        <v>135</v>
      </c>
      <c r="U229" s="68" t="s">
        <v>135</v>
      </c>
      <c r="V229" s="68" t="s">
        <v>136</v>
      </c>
      <c r="W229" s="68" t="s">
        <v>137</v>
      </c>
      <c r="X229" s="68" t="s">
        <v>225</v>
      </c>
      <c r="Y229" s="68">
        <v>45040.4814625</v>
      </c>
      <c r="Z229" s="68">
        <v>45040.481414814814</v>
      </c>
      <c r="AA229" s="68" t="s">
        <v>139</v>
      </c>
      <c r="AB229" s="68" t="s">
        <v>140</v>
      </c>
      <c r="AC229" s="68">
        <v>0</v>
      </c>
      <c r="AD229" s="68" t="s">
        <v>143</v>
      </c>
      <c r="AE229" s="68">
        <v>0</v>
      </c>
      <c r="AF229" s="68">
        <v>45046</v>
      </c>
      <c r="AG229" s="68">
        <v>10012</v>
      </c>
      <c r="AH229" s="68" t="s">
        <v>141</v>
      </c>
      <c r="AK229" s="68" t="s">
        <v>142</v>
      </c>
      <c r="AL229" s="68" t="s">
        <v>143</v>
      </c>
      <c r="AM229" s="68">
        <v>44</v>
      </c>
      <c r="AN229" s="68" t="s">
        <v>143</v>
      </c>
      <c r="AO229" s="68" t="s">
        <v>1922</v>
      </c>
      <c r="AP229" s="68" t="s">
        <v>1923</v>
      </c>
      <c r="AQ229" s="68" t="s">
        <v>1924</v>
      </c>
      <c r="AR229" s="68" t="s">
        <v>353</v>
      </c>
      <c r="AS229" s="68" t="s">
        <v>231</v>
      </c>
      <c r="AT229" s="68" t="s">
        <v>1895</v>
      </c>
      <c r="AU229" s="68" t="s">
        <v>1925</v>
      </c>
      <c r="AV229" s="68" t="s">
        <v>234</v>
      </c>
      <c r="AW229" s="68" t="s">
        <v>165</v>
      </c>
      <c r="AX229" s="68" t="s">
        <v>235</v>
      </c>
      <c r="AY229" s="68" t="s">
        <v>148</v>
      </c>
      <c r="AZ229" s="68" t="s">
        <v>139</v>
      </c>
      <c r="BA229" s="68" t="s">
        <v>236</v>
      </c>
      <c r="BB229" s="68" t="s">
        <v>150</v>
      </c>
      <c r="BC229" s="68" t="s">
        <v>156</v>
      </c>
      <c r="BD229" s="68" t="s">
        <v>157</v>
      </c>
      <c r="BE229" s="68" t="s">
        <v>484</v>
      </c>
      <c r="BF229" s="68">
        <v>45040.057141203702</v>
      </c>
      <c r="BG229" s="68">
        <v>0</v>
      </c>
      <c r="BH229" s="68" t="s">
        <v>143</v>
      </c>
      <c r="BI229" s="68" t="s">
        <v>143</v>
      </c>
      <c r="BJ229" s="68" t="s">
        <v>143</v>
      </c>
      <c r="BK229" s="68" t="s">
        <v>136</v>
      </c>
      <c r="BL229" s="68" t="s">
        <v>143</v>
      </c>
      <c r="BM229" s="68" t="s">
        <v>160</v>
      </c>
      <c r="BN229" s="68" t="s">
        <v>143</v>
      </c>
      <c r="BO229" s="68" t="s">
        <v>143</v>
      </c>
      <c r="BP229" s="68" t="s">
        <v>143</v>
      </c>
      <c r="BQ229" s="68" t="s">
        <v>1326</v>
      </c>
      <c r="BR229" s="68">
        <v>250</v>
      </c>
      <c r="BS229" s="68" t="s">
        <v>1608</v>
      </c>
      <c r="BT229" s="68">
        <v>44</v>
      </c>
      <c r="BU229" s="68">
        <v>44</v>
      </c>
      <c r="BV229" s="68" t="s">
        <v>135</v>
      </c>
      <c r="BW229" s="68" t="s">
        <v>135</v>
      </c>
      <c r="BX229" s="68" t="s">
        <v>135</v>
      </c>
      <c r="BY229" s="68" t="s">
        <v>148</v>
      </c>
      <c r="BZ229" s="68" t="s">
        <v>1917</v>
      </c>
      <c r="CA229" s="68" t="s">
        <v>174</v>
      </c>
      <c r="CB229" s="68" t="s">
        <v>143</v>
      </c>
      <c r="CC229" s="68" t="s">
        <v>143</v>
      </c>
      <c r="CD229" s="68" t="s">
        <v>143</v>
      </c>
      <c r="CE229" s="68" t="s">
        <v>143</v>
      </c>
      <c r="CF229" s="68">
        <v>1</v>
      </c>
      <c r="CJ229" s="68">
        <v>0</v>
      </c>
      <c r="CK229" s="68" t="s">
        <v>143</v>
      </c>
      <c r="CM229" s="68" t="s">
        <v>143</v>
      </c>
      <c r="CN229" s="68" t="s">
        <v>143</v>
      </c>
      <c r="CO229" s="68">
        <v>219757144</v>
      </c>
      <c r="CQ229" s="68" t="s">
        <v>143</v>
      </c>
    </row>
    <row r="230" spans="1:111" s="68" customFormat="1" ht="12.75" x14ac:dyDescent="0.2">
      <c r="A230" s="67">
        <v>45017</v>
      </c>
      <c r="B230" s="68" t="s">
        <v>14</v>
      </c>
      <c r="C230" s="68">
        <v>60551</v>
      </c>
      <c r="D230" s="68" t="s">
        <v>315</v>
      </c>
      <c r="E230" s="68" t="s">
        <v>164</v>
      </c>
      <c r="F230" s="69">
        <v>45040</v>
      </c>
      <c r="G230" s="68" t="s">
        <v>165</v>
      </c>
      <c r="H230" s="68" t="s">
        <v>166</v>
      </c>
      <c r="I230" s="70">
        <v>88</v>
      </c>
      <c r="J230" s="70">
        <v>88</v>
      </c>
      <c r="K230" s="71">
        <f t="shared" si="3"/>
        <v>2.1539652922271225E-4</v>
      </c>
      <c r="L230" s="68" t="s">
        <v>316</v>
      </c>
      <c r="M230" s="68" t="s">
        <v>317</v>
      </c>
      <c r="N230" s="68" t="s">
        <v>219</v>
      </c>
      <c r="O230" s="68" t="s">
        <v>540</v>
      </c>
      <c r="P230" s="68" t="s">
        <v>319</v>
      </c>
      <c r="Q230" s="68" t="s">
        <v>170</v>
      </c>
      <c r="R230" s="68" t="s">
        <v>1926</v>
      </c>
      <c r="S230" s="68" t="s">
        <v>1927</v>
      </c>
      <c r="T230" s="68" t="s">
        <v>135</v>
      </c>
      <c r="U230" s="68" t="s">
        <v>135</v>
      </c>
      <c r="V230" s="68" t="s">
        <v>136</v>
      </c>
      <c r="W230" s="68" t="s">
        <v>137</v>
      </c>
      <c r="X230" s="68" t="s">
        <v>322</v>
      </c>
      <c r="Y230" s="68">
        <v>45040.243710185183</v>
      </c>
      <c r="Z230" s="68">
        <v>45040.243538541668</v>
      </c>
      <c r="AA230" s="68" t="s">
        <v>139</v>
      </c>
      <c r="AB230" s="68" t="s">
        <v>323</v>
      </c>
      <c r="AC230" s="68">
        <v>0</v>
      </c>
      <c r="AD230" s="68" t="s">
        <v>143</v>
      </c>
      <c r="AE230" s="68">
        <v>88</v>
      </c>
      <c r="AG230" s="68">
        <v>10012</v>
      </c>
      <c r="AH230" s="68" t="s">
        <v>141</v>
      </c>
      <c r="AJ230" s="68">
        <v>88</v>
      </c>
      <c r="AK230" s="68" t="s">
        <v>207</v>
      </c>
      <c r="AL230" s="68" t="s">
        <v>143</v>
      </c>
      <c r="AM230" s="68">
        <v>88</v>
      </c>
      <c r="AN230" s="68" t="s">
        <v>174</v>
      </c>
      <c r="AO230" s="68" t="s">
        <v>544</v>
      </c>
      <c r="AP230" s="68" t="s">
        <v>325</v>
      </c>
      <c r="AQ230" s="68" t="s">
        <v>545</v>
      </c>
      <c r="AR230" s="68" t="s">
        <v>178</v>
      </c>
      <c r="AS230" s="68" t="s">
        <v>179</v>
      </c>
      <c r="AT230" s="68" t="s">
        <v>327</v>
      </c>
      <c r="AU230" s="68" t="s">
        <v>328</v>
      </c>
      <c r="AV230" s="68" t="s">
        <v>234</v>
      </c>
      <c r="AW230" s="68" t="s">
        <v>165</v>
      </c>
      <c r="AX230" s="68" t="s">
        <v>235</v>
      </c>
      <c r="AY230" s="68" t="s">
        <v>148</v>
      </c>
      <c r="AZ230" s="68" t="s">
        <v>139</v>
      </c>
      <c r="BA230" s="68" t="s">
        <v>236</v>
      </c>
      <c r="BB230" s="68" t="s">
        <v>150</v>
      </c>
      <c r="BC230" s="68" t="s">
        <v>156</v>
      </c>
      <c r="BD230" s="68" t="s">
        <v>157</v>
      </c>
      <c r="BE230" s="68" t="s">
        <v>484</v>
      </c>
      <c r="BF230" s="68">
        <v>45040.253182870372</v>
      </c>
      <c r="BG230" s="68">
        <v>0</v>
      </c>
      <c r="BH230" s="68" t="s">
        <v>170</v>
      </c>
      <c r="BI230" s="68" t="s">
        <v>1928</v>
      </c>
      <c r="BJ230" s="68" t="s">
        <v>143</v>
      </c>
      <c r="BK230" s="68" t="s">
        <v>136</v>
      </c>
      <c r="BL230" s="68" t="s">
        <v>143</v>
      </c>
      <c r="BM230" s="68" t="s">
        <v>160</v>
      </c>
      <c r="BN230" s="68" t="s">
        <v>160</v>
      </c>
      <c r="BO230" s="68" t="s">
        <v>143</v>
      </c>
      <c r="BP230" s="68" t="s">
        <v>143</v>
      </c>
      <c r="BQ230" s="68" t="s">
        <v>703</v>
      </c>
      <c r="BR230" s="68">
        <v>250</v>
      </c>
      <c r="BS230" s="68" t="s">
        <v>1608</v>
      </c>
      <c r="BT230" s="68">
        <v>88</v>
      </c>
      <c r="BU230" s="68">
        <v>88</v>
      </c>
      <c r="BV230" s="68" t="s">
        <v>135</v>
      </c>
      <c r="BW230" s="68" t="s">
        <v>135</v>
      </c>
      <c r="BX230" s="68" t="s">
        <v>135</v>
      </c>
      <c r="BY230" s="68" t="s">
        <v>148</v>
      </c>
      <c r="BZ230" s="68" t="s">
        <v>1653</v>
      </c>
      <c r="CA230" s="68" t="s">
        <v>174</v>
      </c>
      <c r="CB230" s="68" t="s">
        <v>143</v>
      </c>
      <c r="CC230" s="68" t="s">
        <v>143</v>
      </c>
      <c r="CD230" s="68" t="s">
        <v>143</v>
      </c>
      <c r="CE230" s="68" t="s">
        <v>1929</v>
      </c>
      <c r="CF230" s="68">
        <v>1</v>
      </c>
      <c r="CG230" s="68">
        <v>1</v>
      </c>
      <c r="CJ230" s="68">
        <v>0</v>
      </c>
      <c r="CK230" s="68" t="s">
        <v>143</v>
      </c>
      <c r="CM230" s="68" t="s">
        <v>143</v>
      </c>
      <c r="CN230" s="68" t="s">
        <v>143</v>
      </c>
      <c r="CO230" s="68">
        <v>800114696</v>
      </c>
      <c r="CQ230" s="68" t="s">
        <v>143</v>
      </c>
    </row>
    <row r="231" spans="1:111" s="68" customFormat="1" ht="12.75" x14ac:dyDescent="0.2">
      <c r="A231" s="67">
        <v>45017</v>
      </c>
      <c r="B231" s="68" t="s">
        <v>11</v>
      </c>
      <c r="C231" s="68">
        <v>60862</v>
      </c>
      <c r="D231" s="68" t="s">
        <v>256</v>
      </c>
      <c r="E231" s="68" t="s">
        <v>164</v>
      </c>
      <c r="F231" s="69">
        <v>45041</v>
      </c>
      <c r="G231" s="68" t="s">
        <v>165</v>
      </c>
      <c r="H231" s="68" t="s">
        <v>166</v>
      </c>
      <c r="I231" s="70">
        <v>236.2</v>
      </c>
      <c r="J231" s="70">
        <v>236.2</v>
      </c>
      <c r="K231" s="71">
        <f t="shared" si="3"/>
        <v>5.7814386593641625E-4</v>
      </c>
      <c r="L231" s="68" t="s">
        <v>258</v>
      </c>
      <c r="M231" s="68" t="s">
        <v>129</v>
      </c>
      <c r="N231" s="68" t="s">
        <v>960</v>
      </c>
      <c r="O231" s="68" t="s">
        <v>1130</v>
      </c>
      <c r="P231" s="68" t="s">
        <v>256</v>
      </c>
      <c r="Q231" s="68" t="s">
        <v>132</v>
      </c>
      <c r="R231" s="68" t="s">
        <v>1930</v>
      </c>
      <c r="S231" s="68" t="s">
        <v>1931</v>
      </c>
      <c r="T231" s="68" t="s">
        <v>135</v>
      </c>
      <c r="U231" s="68" t="s">
        <v>135</v>
      </c>
      <c r="V231" s="68" t="s">
        <v>136</v>
      </c>
      <c r="W231" s="68" t="s">
        <v>137</v>
      </c>
      <c r="X231" s="68" t="s">
        <v>138</v>
      </c>
      <c r="Y231" s="68">
        <v>45041.351104745372</v>
      </c>
      <c r="Z231" s="68">
        <v>45041.351010879633</v>
      </c>
      <c r="AA231" s="68" t="s">
        <v>139</v>
      </c>
      <c r="AB231" s="68" t="s">
        <v>140</v>
      </c>
      <c r="AC231" s="68">
        <v>0</v>
      </c>
      <c r="AD231" s="68" t="s">
        <v>143</v>
      </c>
      <c r="AE231" s="68">
        <v>0</v>
      </c>
      <c r="AG231" s="68">
        <v>10012</v>
      </c>
      <c r="AH231" s="68" t="s">
        <v>141</v>
      </c>
      <c r="AK231" s="68" t="s">
        <v>142</v>
      </c>
      <c r="AL231" s="68" t="s">
        <v>143</v>
      </c>
      <c r="AM231" s="68">
        <v>1200</v>
      </c>
      <c r="AN231" s="68" t="s">
        <v>143</v>
      </c>
      <c r="AO231" s="68" t="s">
        <v>1133</v>
      </c>
      <c r="AP231" s="68" t="s">
        <v>1133</v>
      </c>
      <c r="AQ231" s="68" t="s">
        <v>309</v>
      </c>
      <c r="AR231" s="68" t="s">
        <v>148</v>
      </c>
      <c r="AS231" s="68" t="s">
        <v>139</v>
      </c>
      <c r="AT231" s="68" t="s">
        <v>950</v>
      </c>
      <c r="AU231" s="68" t="s">
        <v>311</v>
      </c>
      <c r="AV231" s="68" t="s">
        <v>145</v>
      </c>
      <c r="AW231" s="68" t="s">
        <v>146</v>
      </c>
      <c r="AX231" s="68" t="s">
        <v>972</v>
      </c>
      <c r="AY231" s="68" t="s">
        <v>148</v>
      </c>
      <c r="AZ231" s="68" t="s">
        <v>139</v>
      </c>
      <c r="BA231" s="68" t="s">
        <v>149</v>
      </c>
      <c r="BB231" s="68" t="s">
        <v>150</v>
      </c>
      <c r="BC231" s="68" t="s">
        <v>156</v>
      </c>
      <c r="BD231" s="68" t="s">
        <v>157</v>
      </c>
      <c r="BE231" s="68" t="s">
        <v>484</v>
      </c>
      <c r="BF231" s="68">
        <v>45042.510787037034</v>
      </c>
      <c r="BG231" s="68">
        <v>0</v>
      </c>
      <c r="BH231" s="68" t="s">
        <v>132</v>
      </c>
      <c r="BI231" s="68" t="s">
        <v>143</v>
      </c>
      <c r="BJ231" s="68" t="s">
        <v>143</v>
      </c>
      <c r="BK231" s="68" t="s">
        <v>136</v>
      </c>
      <c r="BL231" s="68" t="s">
        <v>136</v>
      </c>
      <c r="BM231" s="68" t="s">
        <v>160</v>
      </c>
      <c r="BN231" s="68" t="s">
        <v>160</v>
      </c>
      <c r="BO231" s="68" t="s">
        <v>143</v>
      </c>
      <c r="BP231" s="68" t="s">
        <v>143</v>
      </c>
      <c r="BQ231" s="68" t="s">
        <v>1932</v>
      </c>
      <c r="BR231" s="68">
        <v>250</v>
      </c>
      <c r="BS231" s="68" t="s">
        <v>1608</v>
      </c>
      <c r="BT231" s="68">
        <v>2362</v>
      </c>
      <c r="BU231" s="68">
        <v>2362</v>
      </c>
      <c r="BV231" s="68" t="s">
        <v>135</v>
      </c>
      <c r="BW231" s="68" t="s">
        <v>135</v>
      </c>
      <c r="BX231" s="68" t="s">
        <v>135</v>
      </c>
      <c r="BY231" s="68" t="s">
        <v>148</v>
      </c>
      <c r="BZ231" s="68" t="s">
        <v>1933</v>
      </c>
      <c r="CA231" s="68" t="s">
        <v>144</v>
      </c>
      <c r="CB231" s="68" t="s">
        <v>143</v>
      </c>
      <c r="CC231" s="68" t="s">
        <v>143</v>
      </c>
      <c r="CD231" s="68" t="s">
        <v>143</v>
      </c>
      <c r="CE231" s="68" t="s">
        <v>143</v>
      </c>
      <c r="CF231" s="68">
        <v>1968349</v>
      </c>
      <c r="CJ231" s="68">
        <v>0</v>
      </c>
      <c r="CK231" s="68" t="s">
        <v>143</v>
      </c>
      <c r="CM231" s="68" t="s">
        <v>143</v>
      </c>
      <c r="CN231" s="68" t="s">
        <v>143</v>
      </c>
      <c r="CQ231" s="68" t="s">
        <v>143</v>
      </c>
    </row>
    <row r="232" spans="1:111" s="68" customFormat="1" ht="12.75" x14ac:dyDescent="0.2">
      <c r="A232" s="67">
        <v>45017</v>
      </c>
      <c r="B232" s="68" t="s">
        <v>8</v>
      </c>
      <c r="C232" s="68">
        <v>61045</v>
      </c>
      <c r="D232" s="68" t="s">
        <v>1934</v>
      </c>
      <c r="E232" s="68" t="s">
        <v>373</v>
      </c>
      <c r="F232" s="69">
        <v>45043</v>
      </c>
      <c r="G232" s="68" t="s">
        <v>257</v>
      </c>
      <c r="H232" s="68" t="s">
        <v>166</v>
      </c>
      <c r="I232" s="70">
        <v>500</v>
      </c>
      <c r="J232" s="70">
        <v>500</v>
      </c>
      <c r="K232" s="71">
        <f t="shared" si="3"/>
        <v>1.2238439160381378E-3</v>
      </c>
      <c r="L232" s="68" t="s">
        <v>1935</v>
      </c>
      <c r="M232" s="68" t="s">
        <v>218</v>
      </c>
      <c r="N232" s="68" t="s">
        <v>980</v>
      </c>
      <c r="O232" s="68" t="s">
        <v>1936</v>
      </c>
      <c r="P232" s="68" t="s">
        <v>1937</v>
      </c>
      <c r="Q232" s="68" t="s">
        <v>170</v>
      </c>
      <c r="R232" s="68" t="s">
        <v>1938</v>
      </c>
      <c r="S232" s="68" t="s">
        <v>1939</v>
      </c>
      <c r="T232" s="68" t="s">
        <v>135</v>
      </c>
      <c r="U232" s="68" t="s">
        <v>135</v>
      </c>
      <c r="V232" s="68" t="s">
        <v>506</v>
      </c>
      <c r="W232" s="68" t="s">
        <v>137</v>
      </c>
      <c r="X232" s="68" t="s">
        <v>264</v>
      </c>
      <c r="Y232" s="68">
        <v>45042.129655902776</v>
      </c>
      <c r="Z232" s="68">
        <v>45042.122839004631</v>
      </c>
      <c r="AA232" s="68" t="s">
        <v>139</v>
      </c>
      <c r="AB232" s="68" t="s">
        <v>226</v>
      </c>
      <c r="AC232" s="68">
        <v>0</v>
      </c>
      <c r="AD232" s="68" t="s">
        <v>143</v>
      </c>
      <c r="AE232" s="68">
        <v>0</v>
      </c>
      <c r="AF232" s="68">
        <v>45042</v>
      </c>
      <c r="AG232" s="68">
        <v>10010</v>
      </c>
      <c r="AH232" s="68" t="s">
        <v>265</v>
      </c>
      <c r="AK232" s="68" t="s">
        <v>207</v>
      </c>
      <c r="AL232" s="68" t="s">
        <v>143</v>
      </c>
      <c r="AM232" s="68">
        <v>500</v>
      </c>
      <c r="AN232" s="68" t="s">
        <v>143</v>
      </c>
      <c r="AO232" s="68" t="s">
        <v>1940</v>
      </c>
      <c r="AP232" s="68" t="s">
        <v>1941</v>
      </c>
      <c r="AQ232" s="68" t="s">
        <v>1942</v>
      </c>
      <c r="AR232" s="68" t="s">
        <v>916</v>
      </c>
      <c r="AS232" s="68" t="s">
        <v>231</v>
      </c>
      <c r="AT232" s="68" t="s">
        <v>1943</v>
      </c>
      <c r="AU232" s="68" t="s">
        <v>1944</v>
      </c>
      <c r="AV232" s="68" t="s">
        <v>990</v>
      </c>
      <c r="AW232" s="68" t="s">
        <v>273</v>
      </c>
      <c r="AX232" s="68" t="s">
        <v>991</v>
      </c>
      <c r="AY232" s="68" t="s">
        <v>148</v>
      </c>
      <c r="AZ232" s="68" t="s">
        <v>139</v>
      </c>
      <c r="BA232" s="68" t="s">
        <v>154</v>
      </c>
      <c r="BB232" s="68" t="s">
        <v>992</v>
      </c>
      <c r="BC232" s="68" t="s">
        <v>156</v>
      </c>
      <c r="BD232" s="68" t="s">
        <v>157</v>
      </c>
      <c r="BE232" s="68" t="s">
        <v>303</v>
      </c>
      <c r="BF232" s="68">
        <v>45042.182384259257</v>
      </c>
      <c r="BG232" s="68">
        <v>0</v>
      </c>
      <c r="BH232" s="68" t="s">
        <v>143</v>
      </c>
      <c r="BI232" s="68" t="s">
        <v>143</v>
      </c>
      <c r="BJ232" s="68" t="s">
        <v>143</v>
      </c>
      <c r="BK232" s="68" t="s">
        <v>136</v>
      </c>
      <c r="BL232" s="68" t="s">
        <v>143</v>
      </c>
      <c r="BM232" s="68" t="s">
        <v>200</v>
      </c>
      <c r="BN232" s="68" t="s">
        <v>143</v>
      </c>
      <c r="BO232" s="68" t="s">
        <v>373</v>
      </c>
      <c r="BP232" s="68" t="s">
        <v>143</v>
      </c>
      <c r="BQ232" s="68" t="s">
        <v>1816</v>
      </c>
      <c r="BR232" s="68">
        <v>500</v>
      </c>
      <c r="BS232" s="68" t="s">
        <v>241</v>
      </c>
      <c r="BT232" s="68">
        <v>500</v>
      </c>
      <c r="BU232" s="68">
        <v>500</v>
      </c>
      <c r="BV232" s="68" t="s">
        <v>135</v>
      </c>
      <c r="BW232" s="68" t="s">
        <v>135</v>
      </c>
      <c r="BX232" s="68" t="s">
        <v>135</v>
      </c>
      <c r="BY232" s="68" t="s">
        <v>148</v>
      </c>
      <c r="BZ232" s="68" t="s">
        <v>1945</v>
      </c>
      <c r="CA232" s="68" t="s">
        <v>174</v>
      </c>
      <c r="CB232" s="68" t="s">
        <v>143</v>
      </c>
      <c r="CC232" s="68" t="s">
        <v>143</v>
      </c>
      <c r="CD232" s="68" t="s">
        <v>143</v>
      </c>
      <c r="CE232" s="68" t="s">
        <v>143</v>
      </c>
      <c r="CF232" s="68">
        <v>1</v>
      </c>
      <c r="CJ232" s="68">
        <v>0</v>
      </c>
      <c r="CK232" s="68" t="s">
        <v>143</v>
      </c>
      <c r="CM232" s="68" t="s">
        <v>143</v>
      </c>
      <c r="CN232" s="68" t="s">
        <v>143</v>
      </c>
      <c r="CQ232" s="68" t="s">
        <v>143</v>
      </c>
    </row>
    <row r="233" spans="1:111" s="68" customFormat="1" ht="12.75" x14ac:dyDescent="0.2">
      <c r="A233" s="67">
        <v>45017</v>
      </c>
      <c r="B233" s="68" t="s">
        <v>8</v>
      </c>
      <c r="C233" s="68">
        <v>61133</v>
      </c>
      <c r="D233" s="68" t="s">
        <v>1946</v>
      </c>
      <c r="E233" s="68" t="s">
        <v>125</v>
      </c>
      <c r="F233" s="69">
        <v>45043</v>
      </c>
      <c r="G233" s="68" t="s">
        <v>165</v>
      </c>
      <c r="H233" s="68" t="s">
        <v>166</v>
      </c>
      <c r="I233" s="70">
        <v>50.72</v>
      </c>
      <c r="J233" s="70">
        <v>50.72</v>
      </c>
      <c r="K233" s="71">
        <f t="shared" si="3"/>
        <v>1.241467268429087E-4</v>
      </c>
      <c r="L233" s="68" t="s">
        <v>501</v>
      </c>
      <c r="M233" s="68" t="s">
        <v>218</v>
      </c>
      <c r="N233" s="68" t="s">
        <v>960</v>
      </c>
      <c r="O233" s="68" t="s">
        <v>1947</v>
      </c>
      <c r="P233" s="68" t="s">
        <v>1948</v>
      </c>
      <c r="Q233" s="68" t="s">
        <v>170</v>
      </c>
      <c r="R233" s="68" t="s">
        <v>1949</v>
      </c>
      <c r="S233" s="68" t="s">
        <v>899</v>
      </c>
      <c r="T233" s="68" t="s">
        <v>135</v>
      </c>
      <c r="U233" s="68" t="s">
        <v>135</v>
      </c>
      <c r="V233" s="68" t="s">
        <v>506</v>
      </c>
      <c r="W233" s="68" t="s">
        <v>137</v>
      </c>
      <c r="X233" s="68" t="s">
        <v>225</v>
      </c>
      <c r="Y233" s="68">
        <v>45042.329445023148</v>
      </c>
      <c r="Z233" s="68">
        <v>45042.329383449076</v>
      </c>
      <c r="AA233" s="68" t="s">
        <v>139</v>
      </c>
      <c r="AB233" s="68" t="s">
        <v>226</v>
      </c>
      <c r="AC233" s="68">
        <v>0</v>
      </c>
      <c r="AD233" s="68" t="s">
        <v>143</v>
      </c>
      <c r="AE233" s="68">
        <v>0</v>
      </c>
      <c r="AF233" s="68">
        <v>45046</v>
      </c>
      <c r="AG233" s="68">
        <v>10012</v>
      </c>
      <c r="AH233" s="68" t="s">
        <v>141</v>
      </c>
      <c r="AK233" s="68" t="s">
        <v>207</v>
      </c>
      <c r="AL233" s="68" t="s">
        <v>143</v>
      </c>
      <c r="AM233" s="68">
        <v>5072</v>
      </c>
      <c r="AN233" s="68" t="s">
        <v>143</v>
      </c>
      <c r="AO233" s="68" t="s">
        <v>1950</v>
      </c>
      <c r="AP233" s="68" t="s">
        <v>901</v>
      </c>
      <c r="AQ233" s="68" t="s">
        <v>1951</v>
      </c>
      <c r="AR233" s="68" t="s">
        <v>178</v>
      </c>
      <c r="AS233" s="68" t="s">
        <v>179</v>
      </c>
      <c r="AT233" s="68" t="s">
        <v>903</v>
      </c>
      <c r="AU233" s="68" t="s">
        <v>1952</v>
      </c>
      <c r="AV233" s="68" t="s">
        <v>145</v>
      </c>
      <c r="AW233" s="68" t="s">
        <v>146</v>
      </c>
      <c r="AX233" s="68" t="s">
        <v>972</v>
      </c>
      <c r="AY233" s="68" t="s">
        <v>148</v>
      </c>
      <c r="AZ233" s="68" t="s">
        <v>139</v>
      </c>
      <c r="BA233" s="68" t="s">
        <v>149</v>
      </c>
      <c r="BB233" s="68" t="s">
        <v>150</v>
      </c>
      <c r="BC233" s="68" t="s">
        <v>156</v>
      </c>
      <c r="BD233" s="68" t="s">
        <v>157</v>
      </c>
      <c r="BE233" s="68" t="s">
        <v>484</v>
      </c>
      <c r="BF233" s="68">
        <v>45042.331655092596</v>
      </c>
      <c r="BG233" s="68">
        <v>0</v>
      </c>
      <c r="BH233" s="68" t="s">
        <v>143</v>
      </c>
      <c r="BI233" s="68" t="s">
        <v>143</v>
      </c>
      <c r="BJ233" s="68" t="s">
        <v>143</v>
      </c>
      <c r="BK233" s="68" t="s">
        <v>506</v>
      </c>
      <c r="BL233" s="68" t="s">
        <v>143</v>
      </c>
      <c r="BM233" s="68" t="s">
        <v>160</v>
      </c>
      <c r="BN233" s="68" t="s">
        <v>143</v>
      </c>
      <c r="BO233" s="68" t="s">
        <v>125</v>
      </c>
      <c r="BP233" s="68" t="s">
        <v>143</v>
      </c>
      <c r="BQ233" s="68" t="s">
        <v>741</v>
      </c>
      <c r="BR233" s="68">
        <v>250</v>
      </c>
      <c r="BS233" s="68" t="s">
        <v>1608</v>
      </c>
      <c r="BT233" s="68">
        <v>5072</v>
      </c>
      <c r="BU233" s="68">
        <v>5072</v>
      </c>
      <c r="BV233" s="68" t="s">
        <v>135</v>
      </c>
      <c r="BW233" s="68" t="s">
        <v>135</v>
      </c>
      <c r="BX233" s="68" t="s">
        <v>135</v>
      </c>
      <c r="BY233" s="68" t="s">
        <v>148</v>
      </c>
      <c r="BZ233" s="68" t="s">
        <v>1953</v>
      </c>
      <c r="CA233" s="68" t="s">
        <v>174</v>
      </c>
      <c r="CB233" s="68" t="s">
        <v>143</v>
      </c>
      <c r="CC233" s="68" t="s">
        <v>143</v>
      </c>
      <c r="CD233" s="68" t="s">
        <v>143</v>
      </c>
      <c r="CE233" s="68" t="s">
        <v>143</v>
      </c>
      <c r="CF233" s="68">
        <v>1</v>
      </c>
      <c r="CJ233" s="68">
        <v>0</v>
      </c>
      <c r="CK233" s="68" t="s">
        <v>143</v>
      </c>
      <c r="CM233" s="68" t="s">
        <v>143</v>
      </c>
      <c r="CN233" s="68" t="s">
        <v>143</v>
      </c>
      <c r="CO233" s="68">
        <v>6052690</v>
      </c>
      <c r="CQ233" s="68" t="s">
        <v>143</v>
      </c>
    </row>
    <row r="234" spans="1:111" s="68" customFormat="1" ht="12.75" x14ac:dyDescent="0.2">
      <c r="A234" s="67">
        <v>45017</v>
      </c>
      <c r="B234" s="68" t="s">
        <v>19</v>
      </c>
      <c r="C234" s="68">
        <v>61284</v>
      </c>
      <c r="D234" s="68" t="s">
        <v>1887</v>
      </c>
      <c r="E234" s="68" t="s">
        <v>164</v>
      </c>
      <c r="F234" s="69">
        <v>45044</v>
      </c>
      <c r="G234" s="68" t="s">
        <v>165</v>
      </c>
      <c r="H234" s="68" t="s">
        <v>166</v>
      </c>
      <c r="I234" s="70">
        <v>147</v>
      </c>
      <c r="J234" s="70">
        <v>147</v>
      </c>
      <c r="K234" s="71">
        <f t="shared" si="3"/>
        <v>3.5981011131521249E-4</v>
      </c>
      <c r="L234" s="68" t="s">
        <v>519</v>
      </c>
      <c r="M234" s="68" t="s">
        <v>129</v>
      </c>
      <c r="N234" s="68" t="s">
        <v>219</v>
      </c>
      <c r="O234" s="68" t="s">
        <v>1954</v>
      </c>
      <c r="P234" s="68" t="s">
        <v>1955</v>
      </c>
      <c r="Q234" s="68" t="s">
        <v>170</v>
      </c>
      <c r="R234" s="68" t="s">
        <v>1956</v>
      </c>
      <c r="S234" s="68" t="s">
        <v>1498</v>
      </c>
      <c r="T234" s="68" t="s">
        <v>135</v>
      </c>
      <c r="U234" s="68" t="s">
        <v>135</v>
      </c>
      <c r="V234" s="68" t="s">
        <v>136</v>
      </c>
      <c r="W234" s="68" t="s">
        <v>137</v>
      </c>
      <c r="X234" s="68" t="s">
        <v>225</v>
      </c>
      <c r="Y234" s="68">
        <v>45043.068917592595</v>
      </c>
      <c r="Z234" s="68">
        <v>45043.068838425927</v>
      </c>
      <c r="AA234" s="68" t="s">
        <v>139</v>
      </c>
      <c r="AB234" s="68" t="s">
        <v>140</v>
      </c>
      <c r="AC234" s="68">
        <v>0</v>
      </c>
      <c r="AD234" s="68" t="s">
        <v>143</v>
      </c>
      <c r="AE234" s="68">
        <v>0</v>
      </c>
      <c r="AG234" s="68">
        <v>10012</v>
      </c>
      <c r="AH234" s="68" t="s">
        <v>141</v>
      </c>
      <c r="AK234" s="68" t="s">
        <v>142</v>
      </c>
      <c r="AL234" s="68" t="s">
        <v>143</v>
      </c>
      <c r="AM234" s="68">
        <v>147</v>
      </c>
      <c r="AN234" s="68" t="s">
        <v>143</v>
      </c>
      <c r="AO234" s="68" t="s">
        <v>1957</v>
      </c>
      <c r="AP234" s="68" t="s">
        <v>1958</v>
      </c>
      <c r="AQ234" s="68" t="s">
        <v>1959</v>
      </c>
      <c r="AR234" s="68" t="s">
        <v>250</v>
      </c>
      <c r="AS234" s="68" t="s">
        <v>179</v>
      </c>
      <c r="AT234" s="68" t="s">
        <v>1960</v>
      </c>
      <c r="AU234" s="68" t="s">
        <v>1961</v>
      </c>
      <c r="AV234" s="68" t="s">
        <v>234</v>
      </c>
      <c r="AW234" s="68" t="s">
        <v>165</v>
      </c>
      <c r="AX234" s="68" t="s">
        <v>235</v>
      </c>
      <c r="AY234" s="68" t="s">
        <v>148</v>
      </c>
      <c r="AZ234" s="68" t="s">
        <v>139</v>
      </c>
      <c r="BA234" s="68" t="s">
        <v>236</v>
      </c>
      <c r="BB234" s="68" t="s">
        <v>150</v>
      </c>
      <c r="BC234" s="68" t="s">
        <v>156</v>
      </c>
      <c r="BD234" s="68" t="s">
        <v>157</v>
      </c>
      <c r="BE234" s="68" t="s">
        <v>484</v>
      </c>
      <c r="BF234" s="68">
        <v>45043.094409722224</v>
      </c>
      <c r="BG234" s="68">
        <v>0</v>
      </c>
      <c r="BH234" s="68" t="s">
        <v>143</v>
      </c>
      <c r="BI234" s="68" t="s">
        <v>143</v>
      </c>
      <c r="BJ234" s="68" t="s">
        <v>143</v>
      </c>
      <c r="BK234" s="68" t="s">
        <v>136</v>
      </c>
      <c r="BL234" s="68" t="s">
        <v>143</v>
      </c>
      <c r="BM234" s="68" t="s">
        <v>160</v>
      </c>
      <c r="BN234" s="68" t="s">
        <v>143</v>
      </c>
      <c r="BO234" s="68" t="s">
        <v>143</v>
      </c>
      <c r="BP234" s="68" t="s">
        <v>143</v>
      </c>
      <c r="BQ234" s="68" t="s">
        <v>1188</v>
      </c>
      <c r="BR234" s="68">
        <v>250</v>
      </c>
      <c r="BS234" s="68" t="s">
        <v>1608</v>
      </c>
      <c r="BT234" s="68">
        <v>147</v>
      </c>
      <c r="BU234" s="68">
        <v>147</v>
      </c>
      <c r="BV234" s="68" t="s">
        <v>135</v>
      </c>
      <c r="BW234" s="68" t="s">
        <v>135</v>
      </c>
      <c r="BX234" s="68" t="s">
        <v>135</v>
      </c>
      <c r="BY234" s="68" t="s">
        <v>148</v>
      </c>
      <c r="BZ234" s="68" t="s">
        <v>1962</v>
      </c>
      <c r="CA234" s="68" t="s">
        <v>174</v>
      </c>
      <c r="CB234" s="68" t="s">
        <v>143</v>
      </c>
      <c r="CC234" s="68" t="s">
        <v>143</v>
      </c>
      <c r="CD234" s="68" t="s">
        <v>143</v>
      </c>
      <c r="CE234" s="68" t="s">
        <v>143</v>
      </c>
      <c r="CF234" s="68">
        <v>1</v>
      </c>
      <c r="CJ234" s="68">
        <v>0</v>
      </c>
      <c r="CK234" s="68" t="s">
        <v>143</v>
      </c>
      <c r="CM234" s="68" t="s">
        <v>143</v>
      </c>
      <c r="CN234" s="68" t="s">
        <v>143</v>
      </c>
      <c r="CQ234" s="68" t="s">
        <v>143</v>
      </c>
    </row>
    <row r="235" spans="1:111" s="68" customFormat="1" ht="12.75" x14ac:dyDescent="0.2">
      <c r="A235" s="67">
        <v>45017</v>
      </c>
      <c r="B235" s="68" t="s">
        <v>13</v>
      </c>
      <c r="C235" s="68">
        <v>61305</v>
      </c>
      <c r="D235" s="68" t="s">
        <v>1575</v>
      </c>
      <c r="E235" s="68" t="s">
        <v>125</v>
      </c>
      <c r="F235" s="69">
        <v>45043</v>
      </c>
      <c r="G235" s="68" t="s">
        <v>257</v>
      </c>
      <c r="H235" s="68" t="s">
        <v>166</v>
      </c>
      <c r="I235" s="70">
        <v>168.92</v>
      </c>
      <c r="J235" s="70">
        <v>168.92</v>
      </c>
      <c r="K235" s="71">
        <f t="shared" si="3"/>
        <v>4.134634285943244E-4</v>
      </c>
      <c r="L235" s="68" t="s">
        <v>374</v>
      </c>
      <c r="M235" s="68" t="s">
        <v>129</v>
      </c>
      <c r="N235" s="68" t="s">
        <v>259</v>
      </c>
      <c r="O235" s="68" t="s">
        <v>1166</v>
      </c>
      <c r="P235" s="68" t="s">
        <v>1131</v>
      </c>
      <c r="Q235" s="68" t="s">
        <v>132</v>
      </c>
      <c r="R235" s="68" t="s">
        <v>143</v>
      </c>
      <c r="S235" s="68" t="s">
        <v>1187</v>
      </c>
      <c r="T235" s="68" t="s">
        <v>135</v>
      </c>
      <c r="U235" s="68" t="s">
        <v>135</v>
      </c>
      <c r="V235" s="68" t="s">
        <v>136</v>
      </c>
      <c r="W235" s="68" t="s">
        <v>137</v>
      </c>
      <c r="X235" s="68" t="s">
        <v>138</v>
      </c>
      <c r="Y235" s="68">
        <v>45043.375706018516</v>
      </c>
      <c r="Z235" s="68">
        <v>45043.375659259262</v>
      </c>
      <c r="AA235" s="68" t="s">
        <v>139</v>
      </c>
      <c r="AB235" s="68" t="s">
        <v>140</v>
      </c>
      <c r="AC235" s="68">
        <v>0</v>
      </c>
      <c r="AD235" s="68" t="s">
        <v>143</v>
      </c>
      <c r="AE235" s="68">
        <v>0</v>
      </c>
      <c r="AG235" s="68">
        <v>10010</v>
      </c>
      <c r="AH235" s="68" t="s">
        <v>265</v>
      </c>
      <c r="AK235" s="68" t="s">
        <v>142</v>
      </c>
      <c r="AL235" s="68" t="s">
        <v>143</v>
      </c>
      <c r="AM235" s="68">
        <v>1700</v>
      </c>
      <c r="AN235" s="68" t="s">
        <v>143</v>
      </c>
      <c r="AO235" s="68" t="s">
        <v>1170</v>
      </c>
      <c r="AP235" s="68" t="s">
        <v>1170</v>
      </c>
      <c r="AQ235" s="68" t="s">
        <v>309</v>
      </c>
      <c r="AR235" s="68" t="s">
        <v>148</v>
      </c>
      <c r="AS235" s="68" t="s">
        <v>139</v>
      </c>
      <c r="AT235" s="68" t="s">
        <v>508</v>
      </c>
      <c r="AU235" s="68" t="s">
        <v>311</v>
      </c>
      <c r="AV235" s="68" t="s">
        <v>272</v>
      </c>
      <c r="AW235" s="68" t="s">
        <v>273</v>
      </c>
      <c r="AX235" s="68" t="s">
        <v>274</v>
      </c>
      <c r="AY235" s="68" t="s">
        <v>148</v>
      </c>
      <c r="AZ235" s="68" t="s">
        <v>139</v>
      </c>
      <c r="BA235" s="68" t="s">
        <v>154</v>
      </c>
      <c r="BB235" s="68" t="s">
        <v>275</v>
      </c>
      <c r="BC235" s="68" t="s">
        <v>156</v>
      </c>
      <c r="BD235" s="68" t="s">
        <v>276</v>
      </c>
      <c r="BE235" s="68" t="s">
        <v>143</v>
      </c>
      <c r="BG235" s="68">
        <v>0</v>
      </c>
      <c r="BH235" s="68" t="s">
        <v>132</v>
      </c>
      <c r="BI235" s="68" t="s">
        <v>143</v>
      </c>
      <c r="BJ235" s="68" t="s">
        <v>143</v>
      </c>
      <c r="BK235" s="68" t="s">
        <v>136</v>
      </c>
      <c r="BL235" s="68" t="s">
        <v>143</v>
      </c>
      <c r="BM235" s="68" t="s">
        <v>160</v>
      </c>
      <c r="BN235" s="68" t="s">
        <v>160</v>
      </c>
      <c r="BO235" s="68" t="s">
        <v>143</v>
      </c>
      <c r="BP235" s="68" t="s">
        <v>143</v>
      </c>
      <c r="BQ235" s="68" t="s">
        <v>143</v>
      </c>
      <c r="BR235" s="68">
        <v>0</v>
      </c>
      <c r="BS235" s="68" t="s">
        <v>1553</v>
      </c>
      <c r="BT235" s="68">
        <v>33462</v>
      </c>
      <c r="BU235" s="68">
        <v>33462</v>
      </c>
      <c r="BV235" s="68" t="s">
        <v>135</v>
      </c>
      <c r="BW235" s="68" t="s">
        <v>135</v>
      </c>
      <c r="BX235" s="68" t="s">
        <v>135</v>
      </c>
      <c r="BY235" s="68" t="s">
        <v>148</v>
      </c>
      <c r="BZ235" s="68" t="s">
        <v>1729</v>
      </c>
      <c r="CA235" s="68" t="s">
        <v>144</v>
      </c>
      <c r="CB235" s="68" t="s">
        <v>143</v>
      </c>
      <c r="CC235" s="68" t="s">
        <v>143</v>
      </c>
      <c r="CD235" s="68" t="s">
        <v>143</v>
      </c>
      <c r="CE235" s="68" t="s">
        <v>1963</v>
      </c>
      <c r="CF235" s="68">
        <v>1968349</v>
      </c>
      <c r="CJ235" s="68">
        <v>0</v>
      </c>
      <c r="CK235" s="68" t="s">
        <v>143</v>
      </c>
      <c r="CM235" s="68" t="s">
        <v>143</v>
      </c>
      <c r="CN235" s="68" t="s">
        <v>143</v>
      </c>
      <c r="CQ235" s="68" t="s">
        <v>143</v>
      </c>
    </row>
    <row r="236" spans="1:111" s="68" customFormat="1" ht="12.75" x14ac:dyDescent="0.2">
      <c r="A236" s="67">
        <v>45017</v>
      </c>
      <c r="B236" s="68" t="s">
        <v>14</v>
      </c>
      <c r="C236" s="68">
        <v>61315</v>
      </c>
      <c r="D236" s="68" t="s">
        <v>315</v>
      </c>
      <c r="E236" s="68" t="s">
        <v>279</v>
      </c>
      <c r="F236" s="69">
        <v>45043</v>
      </c>
      <c r="G236" s="68" t="s">
        <v>165</v>
      </c>
      <c r="H236" s="68" t="s">
        <v>166</v>
      </c>
      <c r="I236" s="70">
        <v>125.97</v>
      </c>
      <c r="J236" s="70">
        <v>125.97</v>
      </c>
      <c r="K236" s="71">
        <f t="shared" si="3"/>
        <v>3.0833523620664845E-4</v>
      </c>
      <c r="L236" s="68" t="s">
        <v>316</v>
      </c>
      <c r="M236" s="68" t="s">
        <v>317</v>
      </c>
      <c r="N236" s="68" t="s">
        <v>219</v>
      </c>
      <c r="O236" s="68" t="s">
        <v>1964</v>
      </c>
      <c r="P236" s="68" t="s">
        <v>477</v>
      </c>
      <c r="Q236" s="68" t="s">
        <v>132</v>
      </c>
      <c r="R236" s="68" t="s">
        <v>1965</v>
      </c>
      <c r="S236" s="68" t="s">
        <v>1966</v>
      </c>
      <c r="T236" s="68" t="s">
        <v>135</v>
      </c>
      <c r="U236" s="68" t="s">
        <v>135</v>
      </c>
      <c r="V236" s="68" t="s">
        <v>136</v>
      </c>
      <c r="W236" s="68" t="s">
        <v>137</v>
      </c>
      <c r="X236" s="68" t="s">
        <v>322</v>
      </c>
      <c r="Y236" s="68">
        <v>45043.137504050923</v>
      </c>
      <c r="Z236" s="68">
        <v>45043.137436921294</v>
      </c>
      <c r="AA236" s="68" t="s">
        <v>139</v>
      </c>
      <c r="AB236" s="68" t="s">
        <v>323</v>
      </c>
      <c r="AC236" s="68">
        <v>0</v>
      </c>
      <c r="AD236" s="68" t="s">
        <v>143</v>
      </c>
      <c r="AE236" s="68">
        <v>12597</v>
      </c>
      <c r="AG236" s="68">
        <v>10012</v>
      </c>
      <c r="AH236" s="68" t="s">
        <v>141</v>
      </c>
      <c r="AJ236" s="68">
        <v>640</v>
      </c>
      <c r="AK236" s="68" t="s">
        <v>207</v>
      </c>
      <c r="AL236" s="68" t="s">
        <v>143</v>
      </c>
      <c r="AM236" s="68">
        <v>640</v>
      </c>
      <c r="AN236" s="68" t="s">
        <v>144</v>
      </c>
      <c r="AO236" s="68" t="s">
        <v>1967</v>
      </c>
      <c r="AP236" s="68" t="s">
        <v>1968</v>
      </c>
      <c r="AQ236" s="68" t="s">
        <v>1969</v>
      </c>
      <c r="AR236" s="68" t="s">
        <v>148</v>
      </c>
      <c r="AS236" s="68" t="s">
        <v>139</v>
      </c>
      <c r="AT236" s="68" t="s">
        <v>154</v>
      </c>
      <c r="AU236" s="68" t="s">
        <v>1970</v>
      </c>
      <c r="AV236" s="68" t="s">
        <v>234</v>
      </c>
      <c r="AW236" s="68" t="s">
        <v>165</v>
      </c>
      <c r="AX236" s="68" t="s">
        <v>235</v>
      </c>
      <c r="AY236" s="68" t="s">
        <v>148</v>
      </c>
      <c r="AZ236" s="68" t="s">
        <v>139</v>
      </c>
      <c r="BA236" s="68" t="s">
        <v>236</v>
      </c>
      <c r="BB236" s="68" t="s">
        <v>150</v>
      </c>
      <c r="BC236" s="68" t="s">
        <v>156</v>
      </c>
      <c r="BD236" s="68" t="s">
        <v>157</v>
      </c>
      <c r="BE236" s="68" t="s">
        <v>484</v>
      </c>
      <c r="BF236" s="68">
        <v>45043.189143518517</v>
      </c>
      <c r="BG236" s="68">
        <v>0</v>
      </c>
      <c r="BH236" s="68" t="s">
        <v>143</v>
      </c>
      <c r="BI236" s="68" t="s">
        <v>143</v>
      </c>
      <c r="BJ236" s="68" t="s">
        <v>143</v>
      </c>
      <c r="BK236" s="68" t="s">
        <v>136</v>
      </c>
      <c r="BL236" s="68" t="s">
        <v>143</v>
      </c>
      <c r="BM236" s="68" t="s">
        <v>1674</v>
      </c>
      <c r="BN236" s="68" t="s">
        <v>1674</v>
      </c>
      <c r="BO236" s="68" t="s">
        <v>143</v>
      </c>
      <c r="BP236" s="68" t="s">
        <v>143</v>
      </c>
      <c r="BQ236" s="68" t="s">
        <v>1299</v>
      </c>
      <c r="BR236" s="68">
        <v>250</v>
      </c>
      <c r="BS236" s="68" t="s">
        <v>1608</v>
      </c>
      <c r="BT236" s="68">
        <v>12597</v>
      </c>
      <c r="BU236" s="68">
        <v>12597</v>
      </c>
      <c r="BV236" s="68" t="s">
        <v>135</v>
      </c>
      <c r="BW236" s="68" t="s">
        <v>135</v>
      </c>
      <c r="BX236" s="68" t="s">
        <v>135</v>
      </c>
      <c r="BY236" s="68" t="s">
        <v>148</v>
      </c>
      <c r="BZ236" s="68" t="s">
        <v>1971</v>
      </c>
      <c r="CA236" s="68" t="s">
        <v>144</v>
      </c>
      <c r="CB236" s="68" t="s">
        <v>143</v>
      </c>
      <c r="CC236" s="68" t="s">
        <v>143</v>
      </c>
      <c r="CD236" s="68" t="s">
        <v>143</v>
      </c>
      <c r="CE236" s="68" t="s">
        <v>1972</v>
      </c>
      <c r="CF236" s="68">
        <v>1968349</v>
      </c>
      <c r="CG236" s="68">
        <v>1968349</v>
      </c>
      <c r="CJ236" s="68">
        <v>0</v>
      </c>
      <c r="CK236" s="68" t="s">
        <v>143</v>
      </c>
      <c r="CM236" s="68" t="s">
        <v>143</v>
      </c>
      <c r="CN236" s="68" t="s">
        <v>143</v>
      </c>
      <c r="CQ236" s="68" t="s">
        <v>143</v>
      </c>
    </row>
    <row r="237" spans="1:111" s="68" customFormat="1" ht="12.75" x14ac:dyDescent="0.2">
      <c r="A237" s="67">
        <v>45017</v>
      </c>
      <c r="B237" s="68" t="s">
        <v>8</v>
      </c>
      <c r="C237" s="68">
        <v>61387</v>
      </c>
      <c r="D237" s="68" t="s">
        <v>1946</v>
      </c>
      <c r="E237" s="68" t="s">
        <v>125</v>
      </c>
      <c r="F237" s="69">
        <v>45046</v>
      </c>
      <c r="G237" s="68" t="s">
        <v>165</v>
      </c>
      <c r="H237" s="68" t="s">
        <v>166</v>
      </c>
      <c r="I237" s="70">
        <v>147</v>
      </c>
      <c r="J237" s="70">
        <v>147</v>
      </c>
      <c r="K237" s="71">
        <f t="shared" si="3"/>
        <v>3.5981011131521249E-4</v>
      </c>
      <c r="L237" s="68" t="s">
        <v>501</v>
      </c>
      <c r="M237" s="68" t="s">
        <v>218</v>
      </c>
      <c r="N237" s="68" t="s">
        <v>219</v>
      </c>
      <c r="O237" s="68" t="s">
        <v>1973</v>
      </c>
      <c r="P237" s="68" t="s">
        <v>1974</v>
      </c>
      <c r="Q237" s="68" t="s">
        <v>170</v>
      </c>
      <c r="R237" s="68" t="s">
        <v>1975</v>
      </c>
      <c r="S237" s="68" t="s">
        <v>1976</v>
      </c>
      <c r="T237" s="68" t="s">
        <v>135</v>
      </c>
      <c r="U237" s="68" t="s">
        <v>135</v>
      </c>
      <c r="V237" s="68" t="s">
        <v>506</v>
      </c>
      <c r="W237" s="68" t="s">
        <v>137</v>
      </c>
      <c r="X237" s="68" t="s">
        <v>225</v>
      </c>
      <c r="Y237" s="68">
        <v>45043.287229629626</v>
      </c>
      <c r="Z237" s="68">
        <v>45043.287174074074</v>
      </c>
      <c r="AA237" s="68" t="s">
        <v>139</v>
      </c>
      <c r="AB237" s="68" t="s">
        <v>226</v>
      </c>
      <c r="AC237" s="68">
        <v>0</v>
      </c>
      <c r="AD237" s="68" t="s">
        <v>143</v>
      </c>
      <c r="AE237" s="68">
        <v>0</v>
      </c>
      <c r="AF237" s="68">
        <v>45050</v>
      </c>
      <c r="AG237" s="68">
        <v>10012</v>
      </c>
      <c r="AH237" s="68" t="s">
        <v>141</v>
      </c>
      <c r="AK237" s="68" t="s">
        <v>207</v>
      </c>
      <c r="AL237" s="68" t="s">
        <v>143</v>
      </c>
      <c r="AM237" s="68">
        <v>147</v>
      </c>
      <c r="AN237" s="68" t="s">
        <v>143</v>
      </c>
      <c r="AO237" s="68" t="s">
        <v>1977</v>
      </c>
      <c r="AP237" s="68" t="s">
        <v>1978</v>
      </c>
      <c r="AQ237" s="68" t="s">
        <v>1979</v>
      </c>
      <c r="AR237" s="68" t="s">
        <v>178</v>
      </c>
      <c r="AS237" s="68" t="s">
        <v>179</v>
      </c>
      <c r="AT237" s="68" t="s">
        <v>1605</v>
      </c>
      <c r="AU237" s="68" t="s">
        <v>1980</v>
      </c>
      <c r="AV237" s="68" t="s">
        <v>234</v>
      </c>
      <c r="AW237" s="68" t="s">
        <v>165</v>
      </c>
      <c r="AX237" s="68" t="s">
        <v>235</v>
      </c>
      <c r="AY237" s="68" t="s">
        <v>148</v>
      </c>
      <c r="AZ237" s="68" t="s">
        <v>139</v>
      </c>
      <c r="BA237" s="68" t="s">
        <v>236</v>
      </c>
      <c r="BB237" s="68" t="s">
        <v>150</v>
      </c>
      <c r="BC237" s="68" t="s">
        <v>156</v>
      </c>
      <c r="BD237" s="68" t="s">
        <v>157</v>
      </c>
      <c r="BE237" s="68" t="s">
        <v>484</v>
      </c>
      <c r="BF237" s="68">
        <v>45043.306250000001</v>
      </c>
      <c r="BG237" s="68">
        <v>0</v>
      </c>
      <c r="BH237" s="68" t="s">
        <v>143</v>
      </c>
      <c r="BI237" s="68" t="s">
        <v>143</v>
      </c>
      <c r="BJ237" s="68" t="s">
        <v>143</v>
      </c>
      <c r="BK237" s="68" t="s">
        <v>506</v>
      </c>
      <c r="BL237" s="68" t="s">
        <v>143</v>
      </c>
      <c r="BM237" s="68" t="s">
        <v>160</v>
      </c>
      <c r="BN237" s="68" t="s">
        <v>143</v>
      </c>
      <c r="BO237" s="68" t="s">
        <v>125</v>
      </c>
      <c r="BP237" s="68" t="s">
        <v>143</v>
      </c>
      <c r="BQ237" s="68" t="s">
        <v>499</v>
      </c>
      <c r="BR237" s="68">
        <v>250</v>
      </c>
      <c r="BS237" s="68" t="s">
        <v>1608</v>
      </c>
      <c r="BT237" s="68">
        <v>147</v>
      </c>
      <c r="BU237" s="68">
        <v>147</v>
      </c>
      <c r="BV237" s="68" t="s">
        <v>135</v>
      </c>
      <c r="BW237" s="68" t="s">
        <v>135</v>
      </c>
      <c r="BX237" s="68" t="s">
        <v>135</v>
      </c>
      <c r="BY237" s="68" t="s">
        <v>148</v>
      </c>
      <c r="BZ237" s="68" t="s">
        <v>1953</v>
      </c>
      <c r="CA237" s="68" t="s">
        <v>174</v>
      </c>
      <c r="CB237" s="68" t="s">
        <v>143</v>
      </c>
      <c r="CC237" s="68" t="s">
        <v>143</v>
      </c>
      <c r="CD237" s="68" t="s">
        <v>143</v>
      </c>
      <c r="CE237" s="68" t="s">
        <v>143</v>
      </c>
      <c r="CF237" s="68">
        <v>1</v>
      </c>
      <c r="CJ237" s="68">
        <v>0</v>
      </c>
      <c r="CK237" s="68" t="s">
        <v>143</v>
      </c>
      <c r="CM237" s="68" t="s">
        <v>143</v>
      </c>
      <c r="CN237" s="68" t="s">
        <v>143</v>
      </c>
      <c r="CO237" s="68">
        <v>999103825</v>
      </c>
      <c r="CQ237" s="68" t="s">
        <v>143</v>
      </c>
    </row>
    <row r="238" spans="1:111" s="68" customFormat="1" ht="12.75" x14ac:dyDescent="0.2">
      <c r="A238" s="73">
        <v>45047</v>
      </c>
      <c r="B238" s="68" t="s">
        <v>24</v>
      </c>
      <c r="C238" s="5">
        <v>61804</v>
      </c>
      <c r="D238" s="68" t="s">
        <v>24</v>
      </c>
      <c r="E238" s="3" t="s">
        <v>364</v>
      </c>
      <c r="F238" s="7">
        <v>45048</v>
      </c>
      <c r="G238" s="3" t="s">
        <v>165</v>
      </c>
      <c r="H238" s="3" t="s">
        <v>166</v>
      </c>
      <c r="I238" s="70">
        <v>36.72</v>
      </c>
      <c r="J238" s="70">
        <v>28.26</v>
      </c>
      <c r="K238" s="71">
        <f t="shared" si="3"/>
        <v>8.9879097193840837E-5</v>
      </c>
      <c r="L238" s="3" t="s">
        <v>394</v>
      </c>
      <c r="M238" s="3" t="s">
        <v>129</v>
      </c>
      <c r="N238" s="3" t="s">
        <v>960</v>
      </c>
      <c r="O238" s="3" t="s">
        <v>318</v>
      </c>
      <c r="P238" s="3" t="s">
        <v>1157</v>
      </c>
      <c r="Q238" s="3" t="s">
        <v>170</v>
      </c>
      <c r="R238" s="3" t="s">
        <v>1981</v>
      </c>
      <c r="S238" s="3" t="s">
        <v>1982</v>
      </c>
      <c r="T238" s="3" t="s">
        <v>469</v>
      </c>
      <c r="U238" s="3" t="s">
        <v>470</v>
      </c>
      <c r="V238" s="3" t="s">
        <v>136</v>
      </c>
      <c r="W238" s="3" t="s">
        <v>137</v>
      </c>
      <c r="X238" s="3" t="s">
        <v>349</v>
      </c>
      <c r="Y238" s="3">
        <v>45048.444862384262</v>
      </c>
      <c r="Z238" s="3">
        <v>45065.092043287033</v>
      </c>
      <c r="AA238" s="3" t="s">
        <v>139</v>
      </c>
      <c r="AB238" s="3" t="s">
        <v>140</v>
      </c>
      <c r="AC238" s="3">
        <v>0</v>
      </c>
      <c r="AD238" s="3"/>
      <c r="AE238" s="3">
        <v>3672</v>
      </c>
      <c r="AF238" s="3">
        <v>45048</v>
      </c>
      <c r="AG238" s="3">
        <v>10012</v>
      </c>
      <c r="AH238" s="3" t="s">
        <v>141</v>
      </c>
      <c r="AI238" s="3" t="s">
        <v>143</v>
      </c>
      <c r="AJ238" s="3">
        <v>3672</v>
      </c>
      <c r="AK238" s="3" t="s">
        <v>142</v>
      </c>
      <c r="AL238" s="3" t="s">
        <v>143</v>
      </c>
      <c r="AM238" s="3">
        <v>2826</v>
      </c>
      <c r="AN238" s="3" t="s">
        <v>174</v>
      </c>
      <c r="AO238" s="3" t="s">
        <v>324</v>
      </c>
      <c r="AP238" s="3" t="s">
        <v>325</v>
      </c>
      <c r="AQ238" s="3" t="s">
        <v>326</v>
      </c>
      <c r="AR238" s="3" t="s">
        <v>178</v>
      </c>
      <c r="AS238" s="3" t="s">
        <v>179</v>
      </c>
      <c r="AT238" s="3" t="s">
        <v>327</v>
      </c>
      <c r="AU238" s="3" t="s">
        <v>328</v>
      </c>
      <c r="AV238" s="3" t="s">
        <v>145</v>
      </c>
      <c r="AW238" s="3" t="s">
        <v>146</v>
      </c>
      <c r="AX238" s="3" t="s">
        <v>972</v>
      </c>
      <c r="AY238" s="3" t="s">
        <v>148</v>
      </c>
      <c r="AZ238" s="3" t="s">
        <v>139</v>
      </c>
      <c r="BA238" s="3" t="s">
        <v>149</v>
      </c>
      <c r="BB238" s="3" t="s">
        <v>150</v>
      </c>
      <c r="BC238" s="3" t="s">
        <v>156</v>
      </c>
      <c r="BD238" s="3" t="s">
        <v>157</v>
      </c>
      <c r="BE238" s="3" t="s">
        <v>484</v>
      </c>
      <c r="BF238" s="3">
        <v>45048.486284722225</v>
      </c>
      <c r="BG238" s="3">
        <v>123293</v>
      </c>
      <c r="BH238" s="3" t="s">
        <v>170</v>
      </c>
      <c r="BI238" s="3" t="s">
        <v>1983</v>
      </c>
      <c r="BJ238" s="3" t="s">
        <v>394</v>
      </c>
      <c r="BK238" s="3" t="s">
        <v>136</v>
      </c>
      <c r="BL238" s="3" t="s">
        <v>136</v>
      </c>
      <c r="BM238" s="3" t="s">
        <v>160</v>
      </c>
      <c r="BN238" s="3" t="s">
        <v>160</v>
      </c>
      <c r="BO238" s="3" t="s">
        <v>364</v>
      </c>
      <c r="BP238" s="3" t="s">
        <v>143</v>
      </c>
      <c r="BQ238" s="3" t="s">
        <v>1984</v>
      </c>
      <c r="BR238" s="3">
        <v>250</v>
      </c>
      <c r="BS238" s="3" t="s">
        <v>1608</v>
      </c>
      <c r="BT238" s="3">
        <v>3672</v>
      </c>
      <c r="BU238" s="3">
        <v>3672</v>
      </c>
      <c r="BV238" s="3" t="s">
        <v>474</v>
      </c>
      <c r="BW238" s="3" t="s">
        <v>475</v>
      </c>
      <c r="BX238" s="3" t="s">
        <v>135</v>
      </c>
      <c r="BY238" s="3" t="s">
        <v>148</v>
      </c>
      <c r="BZ238" s="3" t="s">
        <v>24</v>
      </c>
      <c r="CA238" s="3" t="s">
        <v>174</v>
      </c>
      <c r="CB238" s="3" t="s">
        <v>143</v>
      </c>
      <c r="CC238" s="3" t="s">
        <v>143</v>
      </c>
      <c r="CD238" s="3" t="s">
        <v>362</v>
      </c>
      <c r="CE238" s="3" t="s">
        <v>1157</v>
      </c>
      <c r="CF238" s="3">
        <v>1</v>
      </c>
      <c r="CG238" s="3">
        <v>1</v>
      </c>
      <c r="CH238" s="3" t="s">
        <v>143</v>
      </c>
      <c r="CI238" s="3"/>
      <c r="CJ238" s="3">
        <v>0</v>
      </c>
      <c r="CK238" s="3" t="s">
        <v>174</v>
      </c>
      <c r="CL238" s="3">
        <v>1</v>
      </c>
      <c r="CM238" s="3" t="s">
        <v>394</v>
      </c>
      <c r="CN238" s="3" t="s">
        <v>143</v>
      </c>
      <c r="CO238" s="3"/>
      <c r="CP238" s="3"/>
      <c r="CQ238" s="3"/>
      <c r="CR238" s="3" t="s">
        <v>143</v>
      </c>
      <c r="CS238" s="3" t="s">
        <v>1</v>
      </c>
      <c r="CT238" s="3" t="s">
        <v>143</v>
      </c>
      <c r="CU238" s="3" t="s">
        <v>1</v>
      </c>
      <c r="CV238" s="3" t="s">
        <v>1985</v>
      </c>
      <c r="CW238" s="3" t="s">
        <v>1985</v>
      </c>
      <c r="CX238" s="3" t="s">
        <v>394</v>
      </c>
      <c r="CY238" s="3" t="s">
        <v>166</v>
      </c>
      <c r="CZ238" s="3" t="s">
        <v>136</v>
      </c>
      <c r="DA238" s="3" t="s">
        <v>1986</v>
      </c>
      <c r="DB238" s="3" t="s">
        <v>143</v>
      </c>
      <c r="DC238" s="3" t="s">
        <v>143</v>
      </c>
      <c r="DD238" s="3"/>
      <c r="DE238" s="3"/>
      <c r="DF238" s="3"/>
      <c r="DG238" s="3"/>
    </row>
    <row r="239" spans="1:111" s="68" customFormat="1" ht="12.75" x14ac:dyDescent="0.2">
      <c r="A239" s="73">
        <v>45047</v>
      </c>
      <c r="B239" s="68" t="s">
        <v>16</v>
      </c>
      <c r="C239" s="5">
        <v>61861</v>
      </c>
      <c r="D239" s="68" t="s">
        <v>124</v>
      </c>
      <c r="E239" s="3" t="s">
        <v>125</v>
      </c>
      <c r="F239" s="7">
        <v>45048</v>
      </c>
      <c r="G239" s="3" t="s">
        <v>257</v>
      </c>
      <c r="H239" s="3" t="s">
        <v>127</v>
      </c>
      <c r="I239" s="70">
        <v>461.8</v>
      </c>
      <c r="J239" s="70">
        <v>461.8</v>
      </c>
      <c r="K239" s="71">
        <f t="shared" si="3"/>
        <v>1.1303422408528241E-3</v>
      </c>
      <c r="L239" s="3" t="s">
        <v>128</v>
      </c>
      <c r="M239" s="3" t="s">
        <v>129</v>
      </c>
      <c r="N239" s="3" t="s">
        <v>1725</v>
      </c>
      <c r="O239" s="3" t="s">
        <v>1224</v>
      </c>
      <c r="P239" s="3" t="s">
        <v>124</v>
      </c>
      <c r="Q239" s="3" t="s">
        <v>132</v>
      </c>
      <c r="R239" s="3" t="s">
        <v>1987</v>
      </c>
      <c r="S239" s="3" t="s">
        <v>1717</v>
      </c>
      <c r="T239" s="3" t="s">
        <v>135</v>
      </c>
      <c r="U239" s="3" t="s">
        <v>135</v>
      </c>
      <c r="V239" s="3" t="s">
        <v>136</v>
      </c>
      <c r="W239" s="3" t="s">
        <v>137</v>
      </c>
      <c r="X239" s="3" t="s">
        <v>138</v>
      </c>
      <c r="Y239" s="3">
        <v>45048.165620138891</v>
      </c>
      <c r="Z239" s="3">
        <v>45048.165580439818</v>
      </c>
      <c r="AA239" s="3" t="s">
        <v>139</v>
      </c>
      <c r="AB239" s="3" t="s">
        <v>140</v>
      </c>
      <c r="AC239" s="3">
        <v>0</v>
      </c>
      <c r="AD239" s="3"/>
      <c r="AE239" s="3">
        <v>0</v>
      </c>
      <c r="AF239" s="3"/>
      <c r="AG239" s="3">
        <v>10010</v>
      </c>
      <c r="AH239" s="3" t="s">
        <v>265</v>
      </c>
      <c r="AI239" s="3" t="s">
        <v>143</v>
      </c>
      <c r="AJ239" s="3"/>
      <c r="AK239" s="3" t="s">
        <v>142</v>
      </c>
      <c r="AL239" s="3" t="s">
        <v>143</v>
      </c>
      <c r="AM239" s="3">
        <v>234612</v>
      </c>
      <c r="AN239" s="3" t="s">
        <v>143</v>
      </c>
      <c r="AO239" s="3" t="s">
        <v>990</v>
      </c>
      <c r="AP239" s="3" t="s">
        <v>273</v>
      </c>
      <c r="AQ239" s="3" t="s">
        <v>1232</v>
      </c>
      <c r="AR239" s="3" t="s">
        <v>148</v>
      </c>
      <c r="AS239" s="3" t="s">
        <v>139</v>
      </c>
      <c r="AT239" s="3" t="s">
        <v>154</v>
      </c>
      <c r="AU239" s="3" t="s">
        <v>992</v>
      </c>
      <c r="AV239" s="3" t="s">
        <v>1718</v>
      </c>
      <c r="AW239" s="3" t="s">
        <v>1719</v>
      </c>
      <c r="AX239" s="3" t="s">
        <v>1726</v>
      </c>
      <c r="AY239" s="3" t="s">
        <v>148</v>
      </c>
      <c r="AZ239" s="3" t="s">
        <v>139</v>
      </c>
      <c r="BA239" s="3" t="s">
        <v>154</v>
      </c>
      <c r="BB239" s="3" t="s">
        <v>1727</v>
      </c>
      <c r="BC239" s="3" t="s">
        <v>156</v>
      </c>
      <c r="BD239" s="3" t="s">
        <v>157</v>
      </c>
      <c r="BE239" s="3" t="s">
        <v>303</v>
      </c>
      <c r="BF239" s="3">
        <v>45050.517766203702</v>
      </c>
      <c r="BG239" s="3">
        <v>0</v>
      </c>
      <c r="BH239" s="3" t="s">
        <v>132</v>
      </c>
      <c r="BI239" s="3" t="s">
        <v>143</v>
      </c>
      <c r="BJ239" s="3" t="s">
        <v>143</v>
      </c>
      <c r="BK239" s="3" t="s">
        <v>136</v>
      </c>
      <c r="BL239" s="3" t="s">
        <v>143</v>
      </c>
      <c r="BM239" s="3" t="s">
        <v>160</v>
      </c>
      <c r="BN239" s="3" t="s">
        <v>160</v>
      </c>
      <c r="BO239" s="3" t="s">
        <v>143</v>
      </c>
      <c r="BP239" s="3" t="s">
        <v>1728</v>
      </c>
      <c r="BQ239" s="3" t="s">
        <v>1988</v>
      </c>
      <c r="BR239" s="3">
        <v>500</v>
      </c>
      <c r="BS239" s="3" t="s">
        <v>241</v>
      </c>
      <c r="BT239" s="3">
        <v>4618</v>
      </c>
      <c r="BU239" s="3">
        <v>4618</v>
      </c>
      <c r="BV239" s="3" t="s">
        <v>135</v>
      </c>
      <c r="BW239" s="3" t="s">
        <v>135</v>
      </c>
      <c r="BX239" s="3" t="s">
        <v>135</v>
      </c>
      <c r="BY239" s="3" t="s">
        <v>148</v>
      </c>
      <c r="BZ239" s="3" t="s">
        <v>1729</v>
      </c>
      <c r="CA239" s="3" t="s">
        <v>144</v>
      </c>
      <c r="CB239" s="3" t="s">
        <v>143</v>
      </c>
      <c r="CC239" s="3" t="s">
        <v>143</v>
      </c>
      <c r="CD239" s="3" t="s">
        <v>143</v>
      </c>
      <c r="CE239" s="3" t="s">
        <v>143</v>
      </c>
      <c r="CF239" s="3">
        <v>1968349</v>
      </c>
      <c r="CG239" s="3"/>
      <c r="CH239" s="3" t="s">
        <v>143</v>
      </c>
      <c r="CI239" s="3"/>
      <c r="CJ239" s="3">
        <v>0</v>
      </c>
      <c r="CK239" s="3" t="s">
        <v>143</v>
      </c>
      <c r="CL239" s="3"/>
      <c r="CM239" s="3" t="s">
        <v>143</v>
      </c>
      <c r="CN239" s="3" t="s">
        <v>143</v>
      </c>
      <c r="CO239" s="3"/>
      <c r="CP239" s="3"/>
      <c r="CQ239" s="3">
        <v>485203835</v>
      </c>
      <c r="CR239" s="3" t="s">
        <v>143</v>
      </c>
      <c r="CS239" s="3" t="s">
        <v>1</v>
      </c>
      <c r="CT239" s="3" t="s">
        <v>143</v>
      </c>
      <c r="CU239" s="3" t="s">
        <v>1</v>
      </c>
      <c r="CV239" s="3" t="s">
        <v>1985</v>
      </c>
      <c r="CW239" s="3" t="s">
        <v>143</v>
      </c>
      <c r="CX239" s="3" t="s">
        <v>128</v>
      </c>
      <c r="CY239" s="3" t="s">
        <v>127</v>
      </c>
      <c r="CZ239" s="3" t="s">
        <v>136</v>
      </c>
      <c r="DA239" s="3" t="s">
        <v>1989</v>
      </c>
      <c r="DB239" s="3" t="s">
        <v>143</v>
      </c>
      <c r="DC239" s="3" t="s">
        <v>143</v>
      </c>
      <c r="DD239" s="3"/>
      <c r="DE239" s="3"/>
      <c r="DF239" s="3"/>
      <c r="DG239" s="3"/>
    </row>
    <row r="240" spans="1:111" s="68" customFormat="1" ht="12.75" x14ac:dyDescent="0.2">
      <c r="A240" s="73">
        <v>45047</v>
      </c>
      <c r="B240" s="68" t="s">
        <v>8</v>
      </c>
      <c r="C240" s="5">
        <v>61862</v>
      </c>
      <c r="D240" s="68" t="s">
        <v>1990</v>
      </c>
      <c r="E240" s="3" t="s">
        <v>373</v>
      </c>
      <c r="F240" s="7">
        <v>45048</v>
      </c>
      <c r="G240" s="3" t="s">
        <v>257</v>
      </c>
      <c r="H240" s="3" t="s">
        <v>127</v>
      </c>
      <c r="I240" s="70">
        <v>461.8</v>
      </c>
      <c r="J240" s="70">
        <v>461.8</v>
      </c>
      <c r="K240" s="71">
        <f t="shared" si="3"/>
        <v>1.1303422408528241E-3</v>
      </c>
      <c r="L240" s="3" t="s">
        <v>953</v>
      </c>
      <c r="M240" s="3" t="s">
        <v>218</v>
      </c>
      <c r="N240" s="3" t="s">
        <v>1725</v>
      </c>
      <c r="O240" s="3" t="s">
        <v>1224</v>
      </c>
      <c r="P240" s="3" t="s">
        <v>1991</v>
      </c>
      <c r="Q240" s="3" t="s">
        <v>132</v>
      </c>
      <c r="R240" s="3" t="s">
        <v>1992</v>
      </c>
      <c r="S240" s="3" t="s">
        <v>1717</v>
      </c>
      <c r="T240" s="3" t="s">
        <v>135</v>
      </c>
      <c r="U240" s="3" t="s">
        <v>135</v>
      </c>
      <c r="V240" s="3" t="s">
        <v>506</v>
      </c>
      <c r="W240" s="3" t="s">
        <v>137</v>
      </c>
      <c r="X240" s="3" t="s">
        <v>138</v>
      </c>
      <c r="Y240" s="3">
        <v>45048.168946296297</v>
      </c>
      <c r="Z240" s="3">
        <v>45051.140568518516</v>
      </c>
      <c r="AA240" s="3" t="s">
        <v>139</v>
      </c>
      <c r="AB240" s="3" t="s">
        <v>226</v>
      </c>
      <c r="AC240" s="3">
        <v>0</v>
      </c>
      <c r="AD240" s="3"/>
      <c r="AE240" s="3">
        <v>0</v>
      </c>
      <c r="AF240" s="3"/>
      <c r="AG240" s="3">
        <v>10010</v>
      </c>
      <c r="AH240" s="3" t="s">
        <v>265</v>
      </c>
      <c r="AI240" s="3" t="s">
        <v>143</v>
      </c>
      <c r="AJ240" s="3"/>
      <c r="AK240" s="3" t="s">
        <v>142</v>
      </c>
      <c r="AL240" s="3" t="s">
        <v>143</v>
      </c>
      <c r="AM240" s="3">
        <v>234612</v>
      </c>
      <c r="AN240" s="3" t="s">
        <v>143</v>
      </c>
      <c r="AO240" s="3" t="s">
        <v>990</v>
      </c>
      <c r="AP240" s="3" t="s">
        <v>273</v>
      </c>
      <c r="AQ240" s="3" t="s">
        <v>1232</v>
      </c>
      <c r="AR240" s="3" t="s">
        <v>148</v>
      </c>
      <c r="AS240" s="3" t="s">
        <v>139</v>
      </c>
      <c r="AT240" s="3" t="s">
        <v>154</v>
      </c>
      <c r="AU240" s="3" t="s">
        <v>992</v>
      </c>
      <c r="AV240" s="3" t="s">
        <v>1718</v>
      </c>
      <c r="AW240" s="3" t="s">
        <v>1719</v>
      </c>
      <c r="AX240" s="3" t="s">
        <v>1726</v>
      </c>
      <c r="AY240" s="3" t="s">
        <v>148</v>
      </c>
      <c r="AZ240" s="3" t="s">
        <v>139</v>
      </c>
      <c r="BA240" s="3" t="s">
        <v>154</v>
      </c>
      <c r="BB240" s="3" t="s">
        <v>1727</v>
      </c>
      <c r="BC240" s="3" t="s">
        <v>156</v>
      </c>
      <c r="BD240" s="3" t="s">
        <v>157</v>
      </c>
      <c r="BE240" s="3" t="s">
        <v>303</v>
      </c>
      <c r="BF240" s="3">
        <v>45050.517905092594</v>
      </c>
      <c r="BG240" s="3">
        <v>0</v>
      </c>
      <c r="BH240" s="3" t="s">
        <v>132</v>
      </c>
      <c r="BI240" s="3" t="s">
        <v>143</v>
      </c>
      <c r="BJ240" s="3" t="s">
        <v>143</v>
      </c>
      <c r="BK240" s="3" t="s">
        <v>506</v>
      </c>
      <c r="BL240" s="3" t="s">
        <v>143</v>
      </c>
      <c r="BM240" s="3" t="s">
        <v>160</v>
      </c>
      <c r="BN240" s="3" t="s">
        <v>160</v>
      </c>
      <c r="BO240" s="3" t="s">
        <v>373</v>
      </c>
      <c r="BP240" s="3" t="s">
        <v>1728</v>
      </c>
      <c r="BQ240" s="3" t="s">
        <v>1993</v>
      </c>
      <c r="BR240" s="3">
        <v>500</v>
      </c>
      <c r="BS240" s="3" t="s">
        <v>241</v>
      </c>
      <c r="BT240" s="3">
        <v>4618</v>
      </c>
      <c r="BU240" s="3">
        <v>4618</v>
      </c>
      <c r="BV240" s="3" t="s">
        <v>135</v>
      </c>
      <c r="BW240" s="3" t="s">
        <v>135</v>
      </c>
      <c r="BX240" s="3" t="s">
        <v>135</v>
      </c>
      <c r="BY240" s="3" t="s">
        <v>148</v>
      </c>
      <c r="BZ240" s="3" t="s">
        <v>1994</v>
      </c>
      <c r="CA240" s="3" t="s">
        <v>144</v>
      </c>
      <c r="CB240" s="3" t="s">
        <v>143</v>
      </c>
      <c r="CC240" s="3" t="s">
        <v>143</v>
      </c>
      <c r="CD240" s="3" t="s">
        <v>143</v>
      </c>
      <c r="CE240" s="3" t="s">
        <v>143</v>
      </c>
      <c r="CF240" s="3">
        <v>1968349</v>
      </c>
      <c r="CG240" s="3"/>
      <c r="CH240" s="3" t="s">
        <v>143</v>
      </c>
      <c r="CI240" s="3"/>
      <c r="CJ240" s="3">
        <v>0</v>
      </c>
      <c r="CK240" s="3" t="s">
        <v>143</v>
      </c>
      <c r="CL240" s="3"/>
      <c r="CM240" s="3" t="s">
        <v>143</v>
      </c>
      <c r="CN240" s="3" t="s">
        <v>143</v>
      </c>
      <c r="CO240" s="3"/>
      <c r="CP240" s="3"/>
      <c r="CQ240" s="3">
        <v>485203835</v>
      </c>
      <c r="CR240" s="3" t="s">
        <v>143</v>
      </c>
      <c r="CS240" s="3" t="s">
        <v>1</v>
      </c>
      <c r="CT240" s="3" t="s">
        <v>143</v>
      </c>
      <c r="CU240" s="3" t="s">
        <v>1</v>
      </c>
      <c r="CV240" s="3" t="s">
        <v>1985</v>
      </c>
      <c r="CW240" s="3" t="s">
        <v>143</v>
      </c>
      <c r="CX240" s="3" t="s">
        <v>953</v>
      </c>
      <c r="CY240" s="3" t="s">
        <v>127</v>
      </c>
      <c r="CZ240" s="3" t="s">
        <v>506</v>
      </c>
      <c r="DA240" s="3" t="s">
        <v>1989</v>
      </c>
      <c r="DB240" s="3" t="s">
        <v>143</v>
      </c>
      <c r="DC240" s="3" t="s">
        <v>143</v>
      </c>
      <c r="DD240" s="3"/>
      <c r="DE240" s="3"/>
      <c r="DF240" s="3"/>
      <c r="DG240" s="3"/>
    </row>
    <row r="241" spans="1:111" s="68" customFormat="1" ht="12.75" x14ac:dyDescent="0.2">
      <c r="A241" s="73">
        <v>45047</v>
      </c>
      <c r="B241" s="68" t="s">
        <v>18</v>
      </c>
      <c r="C241" s="5">
        <v>61867</v>
      </c>
      <c r="D241" s="68" t="s">
        <v>1995</v>
      </c>
      <c r="E241" s="3" t="s">
        <v>164</v>
      </c>
      <c r="F241" s="7">
        <v>45049</v>
      </c>
      <c r="G241" s="3" t="s">
        <v>165</v>
      </c>
      <c r="H241" s="3" t="s">
        <v>166</v>
      </c>
      <c r="I241" s="70">
        <v>136.12</v>
      </c>
      <c r="J241" s="70">
        <v>136.12</v>
      </c>
      <c r="K241" s="71">
        <f t="shared" si="3"/>
        <v>3.3317926770222266E-4</v>
      </c>
      <c r="L241" s="3" t="s">
        <v>217</v>
      </c>
      <c r="M241" s="3" t="s">
        <v>218</v>
      </c>
      <c r="N241" s="3" t="s">
        <v>219</v>
      </c>
      <c r="O241" s="3" t="s">
        <v>1996</v>
      </c>
      <c r="P241" s="3" t="s">
        <v>1997</v>
      </c>
      <c r="Q241" s="3" t="s">
        <v>170</v>
      </c>
      <c r="R241" s="3" t="s">
        <v>1998</v>
      </c>
      <c r="S241" s="3" t="s">
        <v>1999</v>
      </c>
      <c r="T241" s="3" t="s">
        <v>135</v>
      </c>
      <c r="U241" s="3" t="s">
        <v>135</v>
      </c>
      <c r="V241" s="3" t="s">
        <v>224</v>
      </c>
      <c r="W241" s="3" t="s">
        <v>137</v>
      </c>
      <c r="X241" s="3" t="s">
        <v>225</v>
      </c>
      <c r="Y241" s="3">
        <v>45048.175499074074</v>
      </c>
      <c r="Z241" s="3">
        <v>45048.175438194441</v>
      </c>
      <c r="AA241" s="3" t="s">
        <v>139</v>
      </c>
      <c r="AB241" s="3" t="s">
        <v>226</v>
      </c>
      <c r="AC241" s="3">
        <v>0</v>
      </c>
      <c r="AD241" s="3"/>
      <c r="AE241" s="3">
        <v>0</v>
      </c>
      <c r="AF241" s="3">
        <v>45056</v>
      </c>
      <c r="AG241" s="3">
        <v>10012</v>
      </c>
      <c r="AH241" s="3" t="s">
        <v>141</v>
      </c>
      <c r="AI241" s="3" t="s">
        <v>143</v>
      </c>
      <c r="AJ241" s="3"/>
      <c r="AK241" s="3" t="s">
        <v>207</v>
      </c>
      <c r="AL241" s="3" t="s">
        <v>143</v>
      </c>
      <c r="AM241" s="3">
        <v>13612</v>
      </c>
      <c r="AN241" s="3" t="s">
        <v>143</v>
      </c>
      <c r="AO241" s="3" t="s">
        <v>2000</v>
      </c>
      <c r="AP241" s="3" t="s">
        <v>2001</v>
      </c>
      <c r="AQ241" s="3" t="s">
        <v>2002</v>
      </c>
      <c r="AR241" s="3" t="s">
        <v>178</v>
      </c>
      <c r="AS241" s="3" t="s">
        <v>179</v>
      </c>
      <c r="AT241" s="3" t="s">
        <v>180</v>
      </c>
      <c r="AU241" s="3" t="s">
        <v>2003</v>
      </c>
      <c r="AV241" s="3" t="s">
        <v>234</v>
      </c>
      <c r="AW241" s="3" t="s">
        <v>165</v>
      </c>
      <c r="AX241" s="3" t="s">
        <v>235</v>
      </c>
      <c r="AY241" s="3" t="s">
        <v>148</v>
      </c>
      <c r="AZ241" s="3" t="s">
        <v>139</v>
      </c>
      <c r="BA241" s="3" t="s">
        <v>236</v>
      </c>
      <c r="BB241" s="3" t="s">
        <v>150</v>
      </c>
      <c r="BC241" s="3" t="s">
        <v>156</v>
      </c>
      <c r="BD241" s="3" t="s">
        <v>157</v>
      </c>
      <c r="BE241" s="3" t="s">
        <v>484</v>
      </c>
      <c r="BF241" s="3">
        <v>45048.204560185186</v>
      </c>
      <c r="BG241" s="3">
        <v>0</v>
      </c>
      <c r="BH241" s="3" t="s">
        <v>143</v>
      </c>
      <c r="BI241" s="3" t="s">
        <v>143</v>
      </c>
      <c r="BJ241" s="3" t="s">
        <v>143</v>
      </c>
      <c r="BK241" s="3" t="s">
        <v>224</v>
      </c>
      <c r="BL241" s="3" t="s">
        <v>143</v>
      </c>
      <c r="BM241" s="3" t="s">
        <v>160</v>
      </c>
      <c r="BN241" s="3" t="s">
        <v>143</v>
      </c>
      <c r="BO241" s="3" t="s">
        <v>143</v>
      </c>
      <c r="BP241" s="3" t="s">
        <v>2004</v>
      </c>
      <c r="BQ241" s="3" t="s">
        <v>435</v>
      </c>
      <c r="BR241" s="3">
        <v>250</v>
      </c>
      <c r="BS241" s="3" t="s">
        <v>1608</v>
      </c>
      <c r="BT241" s="3">
        <v>13612</v>
      </c>
      <c r="BU241" s="3">
        <v>13612</v>
      </c>
      <c r="BV241" s="3" t="s">
        <v>135</v>
      </c>
      <c r="BW241" s="3" t="s">
        <v>135</v>
      </c>
      <c r="BX241" s="3" t="s">
        <v>135</v>
      </c>
      <c r="BY241" s="3" t="s">
        <v>148</v>
      </c>
      <c r="BZ241" s="3" t="s">
        <v>2005</v>
      </c>
      <c r="CA241" s="3" t="s">
        <v>174</v>
      </c>
      <c r="CB241" s="3" t="s">
        <v>2006</v>
      </c>
      <c r="CC241" s="3" t="s">
        <v>143</v>
      </c>
      <c r="CD241" s="3" t="s">
        <v>143</v>
      </c>
      <c r="CE241" s="3" t="s">
        <v>143</v>
      </c>
      <c r="CF241" s="3">
        <v>1</v>
      </c>
      <c r="CG241" s="3"/>
      <c r="CH241" s="3" t="s">
        <v>143</v>
      </c>
      <c r="CI241" s="3"/>
      <c r="CJ241" s="3">
        <v>0</v>
      </c>
      <c r="CK241" s="3" t="s">
        <v>143</v>
      </c>
      <c r="CL241" s="3"/>
      <c r="CM241" s="3" t="s">
        <v>143</v>
      </c>
      <c r="CN241" s="3" t="s">
        <v>143</v>
      </c>
      <c r="CO241" s="3">
        <v>4196358</v>
      </c>
      <c r="CP241" s="3"/>
      <c r="CQ241" s="3">
        <v>4320032</v>
      </c>
      <c r="CR241" s="3" t="s">
        <v>143</v>
      </c>
      <c r="CS241" s="3" t="s">
        <v>1</v>
      </c>
      <c r="CT241" s="3" t="s">
        <v>143</v>
      </c>
      <c r="CU241" s="3" t="s">
        <v>1</v>
      </c>
      <c r="CV241" s="3" t="s">
        <v>1985</v>
      </c>
      <c r="CW241" s="3" t="s">
        <v>143</v>
      </c>
      <c r="CX241" s="3" t="s">
        <v>217</v>
      </c>
      <c r="CY241" s="3" t="s">
        <v>166</v>
      </c>
      <c r="CZ241" s="3" t="s">
        <v>224</v>
      </c>
      <c r="DA241" s="3" t="s">
        <v>2007</v>
      </c>
      <c r="DB241" s="3" t="s">
        <v>143</v>
      </c>
      <c r="DC241" s="3" t="s">
        <v>143</v>
      </c>
      <c r="DD241" s="3"/>
      <c r="DE241" s="3"/>
      <c r="DF241" s="3"/>
      <c r="DG241" s="3"/>
    </row>
    <row r="242" spans="1:111" s="68" customFormat="1" ht="12.75" x14ac:dyDescent="0.2">
      <c r="A242" s="73">
        <v>45047</v>
      </c>
      <c r="B242" s="68" t="s">
        <v>8</v>
      </c>
      <c r="C242" s="5">
        <v>61869</v>
      </c>
      <c r="D242" s="68" t="s">
        <v>2008</v>
      </c>
      <c r="E242" s="3" t="s">
        <v>125</v>
      </c>
      <c r="F242" s="7">
        <v>45049</v>
      </c>
      <c r="G242" s="3" t="s">
        <v>126</v>
      </c>
      <c r="H242" s="3" t="s">
        <v>166</v>
      </c>
      <c r="I242" s="70">
        <v>332.66</v>
      </c>
      <c r="J242" s="70">
        <v>380</v>
      </c>
      <c r="K242" s="71">
        <f t="shared" si="3"/>
        <v>8.1424783421849391E-4</v>
      </c>
      <c r="L242" s="3" t="s">
        <v>519</v>
      </c>
      <c r="M242" s="3" t="s">
        <v>218</v>
      </c>
      <c r="N242" s="3" t="s">
        <v>1056</v>
      </c>
      <c r="O242" s="3" t="s">
        <v>2009</v>
      </c>
      <c r="P242" s="3" t="s">
        <v>2010</v>
      </c>
      <c r="Q242" s="3" t="s">
        <v>170</v>
      </c>
      <c r="R242" s="3" t="s">
        <v>2011</v>
      </c>
      <c r="S242" s="3" t="s">
        <v>2012</v>
      </c>
      <c r="T242" s="3" t="s">
        <v>135</v>
      </c>
      <c r="U242" s="3" t="s">
        <v>135</v>
      </c>
      <c r="V242" s="3" t="s">
        <v>136</v>
      </c>
      <c r="W242" s="3" t="s">
        <v>137</v>
      </c>
      <c r="X242" s="3" t="s">
        <v>173</v>
      </c>
      <c r="Y242" s="3">
        <v>45048.177382870374</v>
      </c>
      <c r="Z242" s="3">
        <v>45054.261001620369</v>
      </c>
      <c r="AA242" s="3" t="s">
        <v>139</v>
      </c>
      <c r="AB242" s="3" t="s">
        <v>226</v>
      </c>
      <c r="AC242" s="3">
        <v>0</v>
      </c>
      <c r="AD242" s="3"/>
      <c r="AE242" s="3">
        <v>33266</v>
      </c>
      <c r="AF242" s="3"/>
      <c r="AG242" s="3">
        <v>10023</v>
      </c>
      <c r="AH242" s="3" t="s">
        <v>141</v>
      </c>
      <c r="AI242" s="3" t="s">
        <v>143</v>
      </c>
      <c r="AJ242" s="3">
        <v>33266</v>
      </c>
      <c r="AK242" s="3" t="s">
        <v>207</v>
      </c>
      <c r="AL242" s="3" t="s">
        <v>143</v>
      </c>
      <c r="AM242" s="3">
        <v>380</v>
      </c>
      <c r="AN242" s="3" t="s">
        <v>174</v>
      </c>
      <c r="AO242" s="3" t="s">
        <v>2013</v>
      </c>
      <c r="AP242" s="3" t="s">
        <v>2014</v>
      </c>
      <c r="AQ242" s="3" t="s">
        <v>2015</v>
      </c>
      <c r="AR242" s="3" t="s">
        <v>250</v>
      </c>
      <c r="AS242" s="3" t="s">
        <v>179</v>
      </c>
      <c r="AT242" s="3" t="s">
        <v>251</v>
      </c>
      <c r="AU242" s="3" t="s">
        <v>2016</v>
      </c>
      <c r="AV242" s="3" t="s">
        <v>290</v>
      </c>
      <c r="AW242" s="3" t="s">
        <v>146</v>
      </c>
      <c r="AX242" s="3" t="s">
        <v>1060</v>
      </c>
      <c r="AY242" s="3" t="s">
        <v>148</v>
      </c>
      <c r="AZ242" s="3" t="s">
        <v>139</v>
      </c>
      <c r="BA242" s="3" t="s">
        <v>149</v>
      </c>
      <c r="BB242" s="3" t="s">
        <v>150</v>
      </c>
      <c r="BC242" s="3" t="s">
        <v>156</v>
      </c>
      <c r="BD242" s="3" t="s">
        <v>157</v>
      </c>
      <c r="BE242" s="3" t="s">
        <v>303</v>
      </c>
      <c r="BF242" s="3">
        <v>45049.525740740741</v>
      </c>
      <c r="BG242" s="3">
        <v>0</v>
      </c>
      <c r="BH242" s="3" t="s">
        <v>170</v>
      </c>
      <c r="BI242" s="3" t="s">
        <v>2017</v>
      </c>
      <c r="BJ242" s="3" t="s">
        <v>143</v>
      </c>
      <c r="BK242" s="3" t="s">
        <v>136</v>
      </c>
      <c r="BL242" s="3" t="s">
        <v>143</v>
      </c>
      <c r="BM242" s="3" t="s">
        <v>200</v>
      </c>
      <c r="BN242" s="3" t="s">
        <v>160</v>
      </c>
      <c r="BO242" s="3" t="s">
        <v>125</v>
      </c>
      <c r="BP242" s="3" t="s">
        <v>143</v>
      </c>
      <c r="BQ242" s="3" t="s">
        <v>2018</v>
      </c>
      <c r="BR242" s="3">
        <v>500</v>
      </c>
      <c r="BS242" s="3" t="s">
        <v>162</v>
      </c>
      <c r="BT242" s="3">
        <v>33266</v>
      </c>
      <c r="BU242" s="3">
        <v>33266</v>
      </c>
      <c r="BV242" s="3" t="s">
        <v>135</v>
      </c>
      <c r="BW242" s="3" t="s">
        <v>135</v>
      </c>
      <c r="BX242" s="3" t="s">
        <v>135</v>
      </c>
      <c r="BY242" s="3" t="s">
        <v>148</v>
      </c>
      <c r="BZ242" s="3" t="s">
        <v>2019</v>
      </c>
      <c r="CA242" s="3" t="s">
        <v>174</v>
      </c>
      <c r="CB242" s="3" t="s">
        <v>143</v>
      </c>
      <c r="CC242" s="3" t="s">
        <v>143</v>
      </c>
      <c r="CD242" s="3" t="s">
        <v>143</v>
      </c>
      <c r="CE242" s="3" t="s">
        <v>2020</v>
      </c>
      <c r="CF242" s="3">
        <v>1</v>
      </c>
      <c r="CG242" s="3">
        <v>1</v>
      </c>
      <c r="CH242" s="3" t="s">
        <v>143</v>
      </c>
      <c r="CI242" s="3"/>
      <c r="CJ242" s="3">
        <v>0</v>
      </c>
      <c r="CK242" s="3" t="s">
        <v>143</v>
      </c>
      <c r="CL242" s="3"/>
      <c r="CM242" s="3" t="s">
        <v>143</v>
      </c>
      <c r="CN242" s="3" t="s">
        <v>143</v>
      </c>
      <c r="CO242" s="3"/>
      <c r="CP242" s="3"/>
      <c r="CQ242" s="3"/>
      <c r="CR242" s="3" t="s">
        <v>143</v>
      </c>
      <c r="CS242" s="3" t="s">
        <v>1</v>
      </c>
      <c r="CT242" s="3" t="s">
        <v>143</v>
      </c>
      <c r="CU242" s="3" t="s">
        <v>1</v>
      </c>
      <c r="CV242" s="3" t="s">
        <v>1985</v>
      </c>
      <c r="CW242" s="3" t="s">
        <v>1985</v>
      </c>
      <c r="CX242" s="3" t="s">
        <v>519</v>
      </c>
      <c r="CY242" s="3" t="s">
        <v>166</v>
      </c>
      <c r="CZ242" s="3" t="s">
        <v>136</v>
      </c>
      <c r="DA242" s="3" t="s">
        <v>1986</v>
      </c>
      <c r="DB242" s="3" t="s">
        <v>143</v>
      </c>
      <c r="DC242" s="3" t="s">
        <v>143</v>
      </c>
      <c r="DD242" s="3"/>
      <c r="DE242" s="3"/>
      <c r="DF242" s="3"/>
      <c r="DG242" s="3"/>
    </row>
    <row r="243" spans="1:111" s="68" customFormat="1" ht="12.75" x14ac:dyDescent="0.2">
      <c r="A243" s="73">
        <v>45047</v>
      </c>
      <c r="B243" s="68" t="s">
        <v>18</v>
      </c>
      <c r="C243" s="5">
        <v>61877</v>
      </c>
      <c r="D243" s="68" t="s">
        <v>2021</v>
      </c>
      <c r="E243" s="3" t="s">
        <v>164</v>
      </c>
      <c r="F243" s="7">
        <v>45049</v>
      </c>
      <c r="G243" s="3" t="s">
        <v>165</v>
      </c>
      <c r="H243" s="3" t="s">
        <v>166</v>
      </c>
      <c r="I243" s="70">
        <v>119.12</v>
      </c>
      <c r="J243" s="70">
        <v>119.12</v>
      </c>
      <c r="K243" s="71">
        <f t="shared" si="3"/>
        <v>2.9156857455692593E-4</v>
      </c>
      <c r="L243" s="3" t="s">
        <v>217</v>
      </c>
      <c r="M243" s="3" t="s">
        <v>218</v>
      </c>
      <c r="N243" s="3" t="s">
        <v>219</v>
      </c>
      <c r="O243" s="3" t="s">
        <v>2022</v>
      </c>
      <c r="P243" s="3" t="s">
        <v>1997</v>
      </c>
      <c r="Q243" s="3" t="s">
        <v>170</v>
      </c>
      <c r="R243" s="3" t="s">
        <v>2023</v>
      </c>
      <c r="S243" s="3" t="s">
        <v>2024</v>
      </c>
      <c r="T243" s="3" t="s">
        <v>135</v>
      </c>
      <c r="U243" s="3" t="s">
        <v>135</v>
      </c>
      <c r="V243" s="3" t="s">
        <v>224</v>
      </c>
      <c r="W243" s="3" t="s">
        <v>137</v>
      </c>
      <c r="X243" s="3" t="s">
        <v>225</v>
      </c>
      <c r="Y243" s="3">
        <v>45048.187665740741</v>
      </c>
      <c r="Z243" s="3">
        <v>45048.187189467593</v>
      </c>
      <c r="AA243" s="3" t="s">
        <v>139</v>
      </c>
      <c r="AB243" s="3" t="s">
        <v>226</v>
      </c>
      <c r="AC243" s="3">
        <v>0</v>
      </c>
      <c r="AD243" s="3"/>
      <c r="AE243" s="3">
        <v>0</v>
      </c>
      <c r="AF243" s="3">
        <v>45056</v>
      </c>
      <c r="AG243" s="3">
        <v>10012</v>
      </c>
      <c r="AH243" s="3" t="s">
        <v>141</v>
      </c>
      <c r="AI243" s="3" t="s">
        <v>143</v>
      </c>
      <c r="AJ243" s="3"/>
      <c r="AK243" s="3" t="s">
        <v>207</v>
      </c>
      <c r="AL243" s="3" t="s">
        <v>143</v>
      </c>
      <c r="AM243" s="3">
        <v>11912</v>
      </c>
      <c r="AN243" s="3" t="s">
        <v>143</v>
      </c>
      <c r="AO243" s="3" t="s">
        <v>2025</v>
      </c>
      <c r="AP243" s="3" t="s">
        <v>1229</v>
      </c>
      <c r="AQ243" s="3" t="s">
        <v>2026</v>
      </c>
      <c r="AR243" s="3" t="s">
        <v>178</v>
      </c>
      <c r="AS243" s="3" t="s">
        <v>179</v>
      </c>
      <c r="AT243" s="3" t="s">
        <v>211</v>
      </c>
      <c r="AU243" s="3" t="s">
        <v>2027</v>
      </c>
      <c r="AV243" s="3" t="s">
        <v>234</v>
      </c>
      <c r="AW243" s="3" t="s">
        <v>165</v>
      </c>
      <c r="AX243" s="3" t="s">
        <v>235</v>
      </c>
      <c r="AY243" s="3" t="s">
        <v>148</v>
      </c>
      <c r="AZ243" s="3" t="s">
        <v>139</v>
      </c>
      <c r="BA243" s="3" t="s">
        <v>236</v>
      </c>
      <c r="BB243" s="3" t="s">
        <v>150</v>
      </c>
      <c r="BC243" s="3" t="s">
        <v>156</v>
      </c>
      <c r="BD243" s="3" t="s">
        <v>157</v>
      </c>
      <c r="BE243" s="3" t="s">
        <v>484</v>
      </c>
      <c r="BF243" s="3">
        <v>45048.204062500001</v>
      </c>
      <c r="BG243" s="3">
        <v>0</v>
      </c>
      <c r="BH243" s="3" t="s">
        <v>143</v>
      </c>
      <c r="BI243" s="3" t="s">
        <v>143</v>
      </c>
      <c r="BJ243" s="3" t="s">
        <v>143</v>
      </c>
      <c r="BK243" s="3" t="s">
        <v>224</v>
      </c>
      <c r="BL243" s="3" t="s">
        <v>143</v>
      </c>
      <c r="BM243" s="3" t="s">
        <v>160</v>
      </c>
      <c r="BN243" s="3" t="s">
        <v>143</v>
      </c>
      <c r="BO243" s="3" t="s">
        <v>143</v>
      </c>
      <c r="BP243" s="3" t="s">
        <v>2028</v>
      </c>
      <c r="BQ243" s="3" t="s">
        <v>2029</v>
      </c>
      <c r="BR243" s="3">
        <v>250</v>
      </c>
      <c r="BS243" s="3" t="s">
        <v>1608</v>
      </c>
      <c r="BT243" s="3">
        <v>11912</v>
      </c>
      <c r="BU243" s="3">
        <v>11912</v>
      </c>
      <c r="BV243" s="3" t="s">
        <v>135</v>
      </c>
      <c r="BW243" s="3" t="s">
        <v>135</v>
      </c>
      <c r="BX243" s="3" t="s">
        <v>135</v>
      </c>
      <c r="BY243" s="3" t="s">
        <v>148</v>
      </c>
      <c r="BZ243" s="3" t="s">
        <v>2030</v>
      </c>
      <c r="CA243" s="3" t="s">
        <v>174</v>
      </c>
      <c r="CB243" s="3" t="s">
        <v>1828</v>
      </c>
      <c r="CC243" s="3" t="s">
        <v>143</v>
      </c>
      <c r="CD243" s="3" t="s">
        <v>143</v>
      </c>
      <c r="CE243" s="3" t="s">
        <v>143</v>
      </c>
      <c r="CF243" s="3">
        <v>1</v>
      </c>
      <c r="CG243" s="3"/>
      <c r="CH243" s="3" t="s">
        <v>143</v>
      </c>
      <c r="CI243" s="3"/>
      <c r="CJ243" s="3">
        <v>0</v>
      </c>
      <c r="CK243" s="3" t="s">
        <v>143</v>
      </c>
      <c r="CL243" s="3"/>
      <c r="CM243" s="3" t="s">
        <v>143</v>
      </c>
      <c r="CN243" s="3" t="s">
        <v>143</v>
      </c>
      <c r="CO243" s="3">
        <v>505882451</v>
      </c>
      <c r="CP243" s="3"/>
      <c r="CQ243" s="3">
        <v>505882451</v>
      </c>
      <c r="CR243" s="3" t="s">
        <v>143</v>
      </c>
      <c r="CS243" s="3" t="s">
        <v>1</v>
      </c>
      <c r="CT243" s="3" t="s">
        <v>143</v>
      </c>
      <c r="CU243" s="3" t="s">
        <v>1</v>
      </c>
      <c r="CV243" s="3" t="s">
        <v>1985</v>
      </c>
      <c r="CW243" s="3" t="s">
        <v>143</v>
      </c>
      <c r="CX243" s="3" t="s">
        <v>217</v>
      </c>
      <c r="CY243" s="3" t="s">
        <v>166</v>
      </c>
      <c r="CZ243" s="3" t="s">
        <v>224</v>
      </c>
      <c r="DA243" s="3" t="s">
        <v>2007</v>
      </c>
      <c r="DB243" s="3" t="s">
        <v>143</v>
      </c>
      <c r="DC243" s="3" t="s">
        <v>143</v>
      </c>
      <c r="DD243" s="3"/>
      <c r="DE243" s="3"/>
      <c r="DF243" s="3"/>
      <c r="DG243" s="3"/>
    </row>
    <row r="244" spans="1:111" s="68" customFormat="1" ht="12.75" x14ac:dyDescent="0.2">
      <c r="A244" s="73">
        <v>45047</v>
      </c>
      <c r="B244" s="68" t="s">
        <v>7</v>
      </c>
      <c r="C244" s="5">
        <v>61925</v>
      </c>
      <c r="D244" s="68" t="s">
        <v>2031</v>
      </c>
      <c r="E244" s="3" t="s">
        <v>190</v>
      </c>
      <c r="F244" s="7">
        <v>45049</v>
      </c>
      <c r="G244" s="3" t="s">
        <v>165</v>
      </c>
      <c r="H244" s="3" t="s">
        <v>166</v>
      </c>
      <c r="I244" s="70">
        <v>189.43</v>
      </c>
      <c r="J244" s="70">
        <v>250</v>
      </c>
      <c r="K244" s="71">
        <f t="shared" si="3"/>
        <v>4.6366550603020888E-4</v>
      </c>
      <c r="L244" s="3" t="s">
        <v>167</v>
      </c>
      <c r="M244" s="3" t="s">
        <v>129</v>
      </c>
      <c r="N244" s="3" t="s">
        <v>960</v>
      </c>
      <c r="O244" s="3" t="s">
        <v>809</v>
      </c>
      <c r="P244" s="3" t="s">
        <v>2032</v>
      </c>
      <c r="Q244" s="3" t="s">
        <v>170</v>
      </c>
      <c r="R244" s="3" t="s">
        <v>2033</v>
      </c>
      <c r="S244" s="3" t="s">
        <v>1369</v>
      </c>
      <c r="T244" s="3" t="s">
        <v>135</v>
      </c>
      <c r="U244" s="3" t="s">
        <v>135</v>
      </c>
      <c r="V244" s="3" t="s">
        <v>136</v>
      </c>
      <c r="W244" s="3" t="s">
        <v>137</v>
      </c>
      <c r="X244" s="3" t="s">
        <v>173</v>
      </c>
      <c r="Y244" s="3">
        <v>45048.315030439815</v>
      </c>
      <c r="Z244" s="3">
        <v>45054.257150115744</v>
      </c>
      <c r="AA244" s="3" t="s">
        <v>139</v>
      </c>
      <c r="AB244" s="3" t="s">
        <v>140</v>
      </c>
      <c r="AC244" s="3">
        <v>0</v>
      </c>
      <c r="AD244" s="3"/>
      <c r="AE244" s="3">
        <v>18943</v>
      </c>
      <c r="AF244" s="3"/>
      <c r="AG244" s="3">
        <v>10012</v>
      </c>
      <c r="AH244" s="3" t="s">
        <v>141</v>
      </c>
      <c r="AI244" s="3" t="s">
        <v>143</v>
      </c>
      <c r="AJ244" s="3">
        <v>18943</v>
      </c>
      <c r="AK244" s="3" t="s">
        <v>142</v>
      </c>
      <c r="AL244" s="3" t="s">
        <v>143</v>
      </c>
      <c r="AM244" s="3">
        <v>250</v>
      </c>
      <c r="AN244" s="3" t="s">
        <v>174</v>
      </c>
      <c r="AO244" s="3" t="s">
        <v>813</v>
      </c>
      <c r="AP244" s="3" t="s">
        <v>814</v>
      </c>
      <c r="AQ244" s="3" t="s">
        <v>815</v>
      </c>
      <c r="AR244" s="3" t="s">
        <v>178</v>
      </c>
      <c r="AS244" s="3" t="s">
        <v>179</v>
      </c>
      <c r="AT244" s="3" t="s">
        <v>403</v>
      </c>
      <c r="AU244" s="3" t="s">
        <v>816</v>
      </c>
      <c r="AV244" s="3" t="s">
        <v>145</v>
      </c>
      <c r="AW244" s="3" t="s">
        <v>146</v>
      </c>
      <c r="AX244" s="3" t="s">
        <v>972</v>
      </c>
      <c r="AY244" s="3" t="s">
        <v>148</v>
      </c>
      <c r="AZ244" s="3" t="s">
        <v>139</v>
      </c>
      <c r="BA244" s="3" t="s">
        <v>149</v>
      </c>
      <c r="BB244" s="3" t="s">
        <v>150</v>
      </c>
      <c r="BC244" s="3" t="s">
        <v>156</v>
      </c>
      <c r="BD244" s="3" t="s">
        <v>157</v>
      </c>
      <c r="BE244" s="3" t="s">
        <v>484</v>
      </c>
      <c r="BF244" s="3">
        <v>45048.329606481479</v>
      </c>
      <c r="BG244" s="3">
        <v>0</v>
      </c>
      <c r="BH244" s="3" t="s">
        <v>170</v>
      </c>
      <c r="BI244" s="3" t="s">
        <v>2034</v>
      </c>
      <c r="BJ244" s="3" t="s">
        <v>143</v>
      </c>
      <c r="BK244" s="3" t="s">
        <v>183</v>
      </c>
      <c r="BL244" s="3" t="s">
        <v>143</v>
      </c>
      <c r="BM244" s="3" t="s">
        <v>200</v>
      </c>
      <c r="BN244" s="3" t="s">
        <v>160</v>
      </c>
      <c r="BO244" s="3" t="s">
        <v>143</v>
      </c>
      <c r="BP244" s="3" t="s">
        <v>143</v>
      </c>
      <c r="BQ244" s="3" t="s">
        <v>924</v>
      </c>
      <c r="BR244" s="3">
        <v>250</v>
      </c>
      <c r="BS244" s="3" t="s">
        <v>1608</v>
      </c>
      <c r="BT244" s="3">
        <v>18943</v>
      </c>
      <c r="BU244" s="3">
        <v>18943</v>
      </c>
      <c r="BV244" s="3" t="s">
        <v>135</v>
      </c>
      <c r="BW244" s="3" t="s">
        <v>135</v>
      </c>
      <c r="BX244" s="3" t="s">
        <v>135</v>
      </c>
      <c r="BY244" s="3" t="s">
        <v>148</v>
      </c>
      <c r="BZ244" s="3" t="s">
        <v>2035</v>
      </c>
      <c r="CA244" s="3" t="s">
        <v>174</v>
      </c>
      <c r="CB244" s="3" t="s">
        <v>143</v>
      </c>
      <c r="CC244" s="3" t="s">
        <v>143</v>
      </c>
      <c r="CD244" s="3" t="s">
        <v>143</v>
      </c>
      <c r="CE244" s="3" t="s">
        <v>2036</v>
      </c>
      <c r="CF244" s="3">
        <v>1</v>
      </c>
      <c r="CG244" s="3">
        <v>1</v>
      </c>
      <c r="CH244" s="3" t="s">
        <v>143</v>
      </c>
      <c r="CI244" s="3"/>
      <c r="CJ244" s="3">
        <v>0</v>
      </c>
      <c r="CK244" s="3" t="s">
        <v>143</v>
      </c>
      <c r="CL244" s="3"/>
      <c r="CM244" s="3" t="s">
        <v>143</v>
      </c>
      <c r="CN244" s="3" t="s">
        <v>143</v>
      </c>
      <c r="CO244" s="3">
        <v>690666524</v>
      </c>
      <c r="CP244" s="3"/>
      <c r="CQ244" s="3"/>
      <c r="CR244" s="3" t="s">
        <v>143</v>
      </c>
      <c r="CS244" s="3" t="s">
        <v>1</v>
      </c>
      <c r="CT244" s="3" t="s">
        <v>143</v>
      </c>
      <c r="CU244" s="3" t="s">
        <v>1</v>
      </c>
      <c r="CV244" s="3" t="s">
        <v>1985</v>
      </c>
      <c r="CW244" s="3" t="s">
        <v>1985</v>
      </c>
      <c r="CX244" s="3" t="s">
        <v>167</v>
      </c>
      <c r="CY244" s="3" t="s">
        <v>166</v>
      </c>
      <c r="CZ244" s="3" t="s">
        <v>183</v>
      </c>
      <c r="DA244" s="3" t="s">
        <v>2007</v>
      </c>
      <c r="DB244" s="3" t="s">
        <v>143</v>
      </c>
      <c r="DC244" s="3" t="s">
        <v>143</v>
      </c>
      <c r="DD244" s="3"/>
      <c r="DE244" s="3"/>
      <c r="DF244" s="3"/>
      <c r="DG244" s="3"/>
    </row>
    <row r="245" spans="1:111" s="68" customFormat="1" ht="12.75" x14ac:dyDescent="0.2">
      <c r="A245" s="73">
        <v>45047</v>
      </c>
      <c r="B245" s="68" t="s">
        <v>14</v>
      </c>
      <c r="C245" s="5">
        <v>62028</v>
      </c>
      <c r="D245" s="68" t="s">
        <v>315</v>
      </c>
      <c r="E245" s="3" t="s">
        <v>2037</v>
      </c>
      <c r="F245" s="7">
        <v>45049</v>
      </c>
      <c r="G245" s="3" t="s">
        <v>165</v>
      </c>
      <c r="H245" s="3" t="s">
        <v>166</v>
      </c>
      <c r="I245" s="70">
        <v>40</v>
      </c>
      <c r="J245" s="70">
        <v>40</v>
      </c>
      <c r="K245" s="71">
        <f t="shared" si="3"/>
        <v>9.7907513283051014E-5</v>
      </c>
      <c r="L245" s="3" t="s">
        <v>316</v>
      </c>
      <c r="M245" s="3" t="s">
        <v>129</v>
      </c>
      <c r="N245" s="3" t="s">
        <v>219</v>
      </c>
      <c r="O245" s="3" t="s">
        <v>318</v>
      </c>
      <c r="P245" s="3" t="s">
        <v>879</v>
      </c>
      <c r="Q245" s="3" t="s">
        <v>170</v>
      </c>
      <c r="R245" s="3" t="s">
        <v>2038</v>
      </c>
      <c r="S245" s="3" t="s">
        <v>2039</v>
      </c>
      <c r="T245" s="3" t="s">
        <v>135</v>
      </c>
      <c r="U245" s="3" t="s">
        <v>135</v>
      </c>
      <c r="V245" s="3" t="s">
        <v>136</v>
      </c>
      <c r="W245" s="3" t="s">
        <v>137</v>
      </c>
      <c r="X245" s="3" t="s">
        <v>322</v>
      </c>
      <c r="Y245" s="3">
        <v>45049.532072453701</v>
      </c>
      <c r="Z245" s="3">
        <v>45049.531988194445</v>
      </c>
      <c r="AA245" s="3" t="s">
        <v>139</v>
      </c>
      <c r="AB245" s="3" t="s">
        <v>140</v>
      </c>
      <c r="AC245" s="3">
        <v>0</v>
      </c>
      <c r="AD245" s="3"/>
      <c r="AE245" s="3">
        <v>40</v>
      </c>
      <c r="AF245" s="3"/>
      <c r="AG245" s="3">
        <v>10012</v>
      </c>
      <c r="AH245" s="3" t="s">
        <v>141</v>
      </c>
      <c r="AI245" s="3" t="s">
        <v>143</v>
      </c>
      <c r="AJ245" s="3">
        <v>40</v>
      </c>
      <c r="AK245" s="3" t="s">
        <v>207</v>
      </c>
      <c r="AL245" s="3" t="s">
        <v>143</v>
      </c>
      <c r="AM245" s="3">
        <v>40</v>
      </c>
      <c r="AN245" s="3" t="s">
        <v>174</v>
      </c>
      <c r="AO245" s="3" t="s">
        <v>324</v>
      </c>
      <c r="AP245" s="3" t="s">
        <v>325</v>
      </c>
      <c r="AQ245" s="3" t="s">
        <v>326</v>
      </c>
      <c r="AR245" s="3" t="s">
        <v>178</v>
      </c>
      <c r="AS245" s="3" t="s">
        <v>179</v>
      </c>
      <c r="AT245" s="3" t="s">
        <v>327</v>
      </c>
      <c r="AU245" s="3" t="s">
        <v>328</v>
      </c>
      <c r="AV245" s="3" t="s">
        <v>234</v>
      </c>
      <c r="AW245" s="3" t="s">
        <v>165</v>
      </c>
      <c r="AX245" s="3" t="s">
        <v>235</v>
      </c>
      <c r="AY245" s="3" t="s">
        <v>148</v>
      </c>
      <c r="AZ245" s="3" t="s">
        <v>139</v>
      </c>
      <c r="BA245" s="3" t="s">
        <v>236</v>
      </c>
      <c r="BB245" s="3" t="s">
        <v>150</v>
      </c>
      <c r="BC245" s="3" t="s">
        <v>156</v>
      </c>
      <c r="BD245" s="3" t="s">
        <v>157</v>
      </c>
      <c r="BE245" s="3" t="s">
        <v>484</v>
      </c>
      <c r="BF245" s="3">
        <v>45049.078611111108</v>
      </c>
      <c r="BG245" s="3">
        <v>0</v>
      </c>
      <c r="BH245" s="3" t="s">
        <v>170</v>
      </c>
      <c r="BI245" s="3" t="s">
        <v>2040</v>
      </c>
      <c r="BJ245" s="3" t="s">
        <v>143</v>
      </c>
      <c r="BK245" s="3" t="s">
        <v>136</v>
      </c>
      <c r="BL245" s="3" t="s">
        <v>143</v>
      </c>
      <c r="BM245" s="3" t="s">
        <v>160</v>
      </c>
      <c r="BN245" s="3" t="s">
        <v>160</v>
      </c>
      <c r="BO245" s="3" t="s">
        <v>143</v>
      </c>
      <c r="BP245" s="3" t="s">
        <v>143</v>
      </c>
      <c r="BQ245" s="3" t="s">
        <v>2041</v>
      </c>
      <c r="BR245" s="3">
        <v>250</v>
      </c>
      <c r="BS245" s="3" t="s">
        <v>1608</v>
      </c>
      <c r="BT245" s="3">
        <v>40</v>
      </c>
      <c r="BU245" s="3">
        <v>40</v>
      </c>
      <c r="BV245" s="3" t="s">
        <v>135</v>
      </c>
      <c r="BW245" s="3" t="s">
        <v>135</v>
      </c>
      <c r="BX245" s="3" t="s">
        <v>135</v>
      </c>
      <c r="BY245" s="3" t="s">
        <v>148</v>
      </c>
      <c r="BZ245" s="3" t="s">
        <v>2042</v>
      </c>
      <c r="CA245" s="3" t="s">
        <v>174</v>
      </c>
      <c r="CB245" s="3" t="s">
        <v>143</v>
      </c>
      <c r="CC245" s="3" t="s">
        <v>143</v>
      </c>
      <c r="CD245" s="3" t="s">
        <v>143</v>
      </c>
      <c r="CE245" s="3" t="s">
        <v>2043</v>
      </c>
      <c r="CF245" s="3">
        <v>1</v>
      </c>
      <c r="CG245" s="3">
        <v>1</v>
      </c>
      <c r="CH245" s="3" t="s">
        <v>143</v>
      </c>
      <c r="CI245" s="3"/>
      <c r="CJ245" s="3">
        <v>0</v>
      </c>
      <c r="CK245" s="3" t="s">
        <v>143</v>
      </c>
      <c r="CL245" s="3"/>
      <c r="CM245" s="3" t="s">
        <v>143</v>
      </c>
      <c r="CN245" s="3" t="s">
        <v>143</v>
      </c>
      <c r="CO245" s="3"/>
      <c r="CP245" s="3"/>
      <c r="CQ245" s="3"/>
      <c r="CR245" s="3" t="s">
        <v>143</v>
      </c>
      <c r="CS245" s="3" t="s">
        <v>1</v>
      </c>
      <c r="CT245" s="3" t="s">
        <v>143</v>
      </c>
      <c r="CU245" s="3" t="s">
        <v>1</v>
      </c>
      <c r="CV245" s="3" t="s">
        <v>1985</v>
      </c>
      <c r="CW245" s="3" t="s">
        <v>1985</v>
      </c>
      <c r="CX245" s="3" t="s">
        <v>316</v>
      </c>
      <c r="CY245" s="3" t="s">
        <v>166</v>
      </c>
      <c r="CZ245" s="3" t="s">
        <v>136</v>
      </c>
      <c r="DA245" s="3" t="s">
        <v>1986</v>
      </c>
      <c r="DB245" s="3" t="s">
        <v>143</v>
      </c>
      <c r="DC245" s="3" t="s">
        <v>143</v>
      </c>
      <c r="DD245" s="3"/>
      <c r="DE245" s="3"/>
      <c r="DF245" s="3"/>
      <c r="DG245" s="3"/>
    </row>
    <row r="246" spans="1:111" s="68" customFormat="1" ht="12.75" x14ac:dyDescent="0.2">
      <c r="A246" s="73">
        <v>45047</v>
      </c>
      <c r="B246" s="68" t="s">
        <v>8</v>
      </c>
      <c r="C246" s="5">
        <v>62036</v>
      </c>
      <c r="D246" s="68" t="s">
        <v>1990</v>
      </c>
      <c r="E246" s="3" t="s">
        <v>373</v>
      </c>
      <c r="F246" s="7">
        <v>45049</v>
      </c>
      <c r="G246" s="3" t="s">
        <v>257</v>
      </c>
      <c r="H246" s="3" t="s">
        <v>127</v>
      </c>
      <c r="I246" s="70">
        <v>461.8</v>
      </c>
      <c r="J246" s="70">
        <v>461.8</v>
      </c>
      <c r="K246" s="71">
        <f t="shared" si="3"/>
        <v>1.1303422408528241E-3</v>
      </c>
      <c r="L246" s="3" t="s">
        <v>953</v>
      </c>
      <c r="M246" s="3" t="s">
        <v>218</v>
      </c>
      <c r="N246" s="3" t="s">
        <v>1725</v>
      </c>
      <c r="O246" s="3" t="s">
        <v>1224</v>
      </c>
      <c r="P246" s="3" t="s">
        <v>2044</v>
      </c>
      <c r="Q246" s="3" t="s">
        <v>132</v>
      </c>
      <c r="R246" s="3" t="s">
        <v>2045</v>
      </c>
      <c r="S246" s="3" t="s">
        <v>1717</v>
      </c>
      <c r="T246" s="3" t="s">
        <v>135</v>
      </c>
      <c r="U246" s="3" t="s">
        <v>135</v>
      </c>
      <c r="V246" s="3" t="s">
        <v>506</v>
      </c>
      <c r="W246" s="3" t="s">
        <v>137</v>
      </c>
      <c r="X246" s="3" t="s">
        <v>138</v>
      </c>
      <c r="Y246" s="3">
        <v>45049.066399884257</v>
      </c>
      <c r="Z246" s="3">
        <v>45049.064527893519</v>
      </c>
      <c r="AA246" s="3" t="s">
        <v>139</v>
      </c>
      <c r="AB246" s="3" t="s">
        <v>226</v>
      </c>
      <c r="AC246" s="3">
        <v>0</v>
      </c>
      <c r="AD246" s="3"/>
      <c r="AE246" s="3">
        <v>0</v>
      </c>
      <c r="AF246" s="3"/>
      <c r="AG246" s="3">
        <v>10010</v>
      </c>
      <c r="AH246" s="3" t="s">
        <v>265</v>
      </c>
      <c r="AI246" s="3" t="s">
        <v>143</v>
      </c>
      <c r="AJ246" s="3"/>
      <c r="AK246" s="3" t="s">
        <v>207</v>
      </c>
      <c r="AL246" s="3" t="s">
        <v>143</v>
      </c>
      <c r="AM246" s="3">
        <v>234612</v>
      </c>
      <c r="AN246" s="3" t="s">
        <v>143</v>
      </c>
      <c r="AO246" s="3" t="s">
        <v>990</v>
      </c>
      <c r="AP246" s="3" t="s">
        <v>273</v>
      </c>
      <c r="AQ246" s="3" t="s">
        <v>1232</v>
      </c>
      <c r="AR246" s="3" t="s">
        <v>148</v>
      </c>
      <c r="AS246" s="3" t="s">
        <v>139</v>
      </c>
      <c r="AT246" s="3" t="s">
        <v>154</v>
      </c>
      <c r="AU246" s="3" t="s">
        <v>992</v>
      </c>
      <c r="AV246" s="3" t="s">
        <v>1718</v>
      </c>
      <c r="AW246" s="3" t="s">
        <v>1719</v>
      </c>
      <c r="AX246" s="3" t="s">
        <v>1726</v>
      </c>
      <c r="AY246" s="3" t="s">
        <v>148</v>
      </c>
      <c r="AZ246" s="3" t="s">
        <v>139</v>
      </c>
      <c r="BA246" s="3" t="s">
        <v>154</v>
      </c>
      <c r="BB246" s="3" t="s">
        <v>1727</v>
      </c>
      <c r="BC246" s="3" t="s">
        <v>156</v>
      </c>
      <c r="BD246" s="3" t="s">
        <v>157</v>
      </c>
      <c r="BE246" s="3" t="s">
        <v>303</v>
      </c>
      <c r="BF246" s="3">
        <v>45049.077314814815</v>
      </c>
      <c r="BG246" s="3">
        <v>0</v>
      </c>
      <c r="BH246" s="3" t="s">
        <v>132</v>
      </c>
      <c r="BI246" s="3" t="s">
        <v>143</v>
      </c>
      <c r="BJ246" s="3" t="s">
        <v>143</v>
      </c>
      <c r="BK246" s="3" t="s">
        <v>506</v>
      </c>
      <c r="BL246" s="3" t="s">
        <v>143</v>
      </c>
      <c r="BM246" s="3" t="s">
        <v>160</v>
      </c>
      <c r="BN246" s="3" t="s">
        <v>160</v>
      </c>
      <c r="BO246" s="3" t="s">
        <v>373</v>
      </c>
      <c r="BP246" s="3" t="s">
        <v>1728</v>
      </c>
      <c r="BQ246" s="3" t="s">
        <v>1427</v>
      </c>
      <c r="BR246" s="3">
        <v>500</v>
      </c>
      <c r="BS246" s="3" t="s">
        <v>241</v>
      </c>
      <c r="BT246" s="3">
        <v>4618</v>
      </c>
      <c r="BU246" s="3">
        <v>4618</v>
      </c>
      <c r="BV246" s="3" t="s">
        <v>135</v>
      </c>
      <c r="BW246" s="3" t="s">
        <v>135</v>
      </c>
      <c r="BX246" s="3" t="s">
        <v>135</v>
      </c>
      <c r="BY246" s="3" t="s">
        <v>148</v>
      </c>
      <c r="BZ246" s="3" t="s">
        <v>1994</v>
      </c>
      <c r="CA246" s="3" t="s">
        <v>144</v>
      </c>
      <c r="CB246" s="3" t="s">
        <v>143</v>
      </c>
      <c r="CC246" s="3" t="s">
        <v>143</v>
      </c>
      <c r="CD246" s="3" t="s">
        <v>143</v>
      </c>
      <c r="CE246" s="3" t="s">
        <v>143</v>
      </c>
      <c r="CF246" s="3">
        <v>1968349</v>
      </c>
      <c r="CG246" s="3"/>
      <c r="CH246" s="3" t="s">
        <v>143</v>
      </c>
      <c r="CI246" s="3"/>
      <c r="CJ246" s="3">
        <v>0</v>
      </c>
      <c r="CK246" s="3" t="s">
        <v>143</v>
      </c>
      <c r="CL246" s="3"/>
      <c r="CM246" s="3" t="s">
        <v>143</v>
      </c>
      <c r="CN246" s="3" t="s">
        <v>143</v>
      </c>
      <c r="CO246" s="3"/>
      <c r="CP246" s="3"/>
      <c r="CQ246" s="3">
        <v>485203835</v>
      </c>
      <c r="CR246" s="3" t="s">
        <v>143</v>
      </c>
      <c r="CS246" s="3" t="s">
        <v>1</v>
      </c>
      <c r="CT246" s="3" t="s">
        <v>143</v>
      </c>
      <c r="CU246" s="3" t="s">
        <v>1</v>
      </c>
      <c r="CV246" s="3" t="s">
        <v>1985</v>
      </c>
      <c r="CW246" s="3" t="s">
        <v>143</v>
      </c>
      <c r="CX246" s="3" t="s">
        <v>953</v>
      </c>
      <c r="CY246" s="3" t="s">
        <v>127</v>
      </c>
      <c r="CZ246" s="3" t="s">
        <v>506</v>
      </c>
      <c r="DA246" s="3" t="s">
        <v>1986</v>
      </c>
      <c r="DB246" s="3" t="s">
        <v>143</v>
      </c>
      <c r="DC246" s="3" t="s">
        <v>143</v>
      </c>
      <c r="DD246" s="3"/>
      <c r="DE246" s="3"/>
      <c r="DF246" s="3"/>
      <c r="DG246" s="3"/>
    </row>
    <row r="247" spans="1:111" s="68" customFormat="1" ht="12.75" x14ac:dyDescent="0.2">
      <c r="A247" s="73">
        <v>45047</v>
      </c>
      <c r="B247" s="68" t="s">
        <v>7</v>
      </c>
      <c r="C247" s="5">
        <v>62043</v>
      </c>
      <c r="D247" s="68" t="s">
        <v>2046</v>
      </c>
      <c r="E247" s="3" t="s">
        <v>164</v>
      </c>
      <c r="F247" s="7">
        <v>45050</v>
      </c>
      <c r="G247" s="3" t="s">
        <v>165</v>
      </c>
      <c r="H247" s="3" t="s">
        <v>166</v>
      </c>
      <c r="I247" s="70">
        <v>305</v>
      </c>
      <c r="J247" s="70">
        <v>305</v>
      </c>
      <c r="K247" s="71">
        <f t="shared" si="3"/>
        <v>7.4654478878326399E-4</v>
      </c>
      <c r="L247" s="3" t="s">
        <v>167</v>
      </c>
      <c r="M247" s="3" t="s">
        <v>218</v>
      </c>
      <c r="N247" s="3" t="s">
        <v>219</v>
      </c>
      <c r="O247" s="3" t="s">
        <v>1107</v>
      </c>
      <c r="P247" s="3" t="s">
        <v>2047</v>
      </c>
      <c r="Q247" s="3" t="s">
        <v>170</v>
      </c>
      <c r="R247" s="3" t="s">
        <v>2048</v>
      </c>
      <c r="S247" s="3" t="s">
        <v>2049</v>
      </c>
      <c r="T247" s="3" t="s">
        <v>135</v>
      </c>
      <c r="U247" s="3" t="s">
        <v>135</v>
      </c>
      <c r="V247" s="3" t="s">
        <v>2050</v>
      </c>
      <c r="W247" s="3" t="s">
        <v>137</v>
      </c>
      <c r="X247" s="3" t="s">
        <v>225</v>
      </c>
      <c r="Y247" s="3">
        <v>45049.091314583333</v>
      </c>
      <c r="Z247" s="3">
        <v>45049.090776851852</v>
      </c>
      <c r="AA247" s="3" t="s">
        <v>139</v>
      </c>
      <c r="AB247" s="3" t="s">
        <v>226</v>
      </c>
      <c r="AC247" s="3">
        <v>0</v>
      </c>
      <c r="AD247" s="3"/>
      <c r="AE247" s="3">
        <v>0</v>
      </c>
      <c r="AF247" s="3">
        <v>45050</v>
      </c>
      <c r="AG247" s="3">
        <v>10012</v>
      </c>
      <c r="AH247" s="3" t="s">
        <v>141</v>
      </c>
      <c r="AI247" s="3" t="s">
        <v>143</v>
      </c>
      <c r="AJ247" s="3"/>
      <c r="AK247" s="3" t="s">
        <v>207</v>
      </c>
      <c r="AL247" s="3" t="s">
        <v>143</v>
      </c>
      <c r="AM247" s="3">
        <v>305</v>
      </c>
      <c r="AN247" s="3" t="s">
        <v>143</v>
      </c>
      <c r="AO247" s="3" t="s">
        <v>1111</v>
      </c>
      <c r="AP247" s="3" t="s">
        <v>1112</v>
      </c>
      <c r="AQ247" s="3" t="s">
        <v>1113</v>
      </c>
      <c r="AR247" s="3" t="s">
        <v>353</v>
      </c>
      <c r="AS247" s="3" t="s">
        <v>231</v>
      </c>
      <c r="AT247" s="3" t="s">
        <v>492</v>
      </c>
      <c r="AU247" s="3" t="s">
        <v>1114</v>
      </c>
      <c r="AV247" s="3" t="s">
        <v>234</v>
      </c>
      <c r="AW247" s="3" t="s">
        <v>165</v>
      </c>
      <c r="AX247" s="3" t="s">
        <v>235</v>
      </c>
      <c r="AY247" s="3" t="s">
        <v>148</v>
      </c>
      <c r="AZ247" s="3" t="s">
        <v>139</v>
      </c>
      <c r="BA247" s="3" t="s">
        <v>236</v>
      </c>
      <c r="BB247" s="3" t="s">
        <v>150</v>
      </c>
      <c r="BC247" s="3" t="s">
        <v>156</v>
      </c>
      <c r="BD247" s="3" t="s">
        <v>157</v>
      </c>
      <c r="BE247" s="3" t="s">
        <v>303</v>
      </c>
      <c r="BF247" s="3">
        <v>45049.171539351853</v>
      </c>
      <c r="BG247" s="3">
        <v>0</v>
      </c>
      <c r="BH247" s="3" t="s">
        <v>143</v>
      </c>
      <c r="BI247" s="3" t="s">
        <v>143</v>
      </c>
      <c r="BJ247" s="3" t="s">
        <v>143</v>
      </c>
      <c r="BK247" s="3" t="s">
        <v>183</v>
      </c>
      <c r="BL247" s="3" t="s">
        <v>143</v>
      </c>
      <c r="BM247" s="3" t="s">
        <v>160</v>
      </c>
      <c r="BN247" s="3" t="s">
        <v>143</v>
      </c>
      <c r="BO247" s="3" t="s">
        <v>164</v>
      </c>
      <c r="BP247" s="3" t="s">
        <v>143</v>
      </c>
      <c r="BQ247" s="3" t="s">
        <v>834</v>
      </c>
      <c r="BR247" s="3">
        <v>500</v>
      </c>
      <c r="BS247" s="3" t="s">
        <v>162</v>
      </c>
      <c r="BT247" s="3">
        <v>305</v>
      </c>
      <c r="BU247" s="3">
        <v>305</v>
      </c>
      <c r="BV247" s="3" t="s">
        <v>135</v>
      </c>
      <c r="BW247" s="3" t="s">
        <v>135</v>
      </c>
      <c r="BX247" s="3" t="s">
        <v>135</v>
      </c>
      <c r="BY247" s="3" t="s">
        <v>148</v>
      </c>
      <c r="BZ247" s="3" t="s">
        <v>2051</v>
      </c>
      <c r="CA247" s="3" t="s">
        <v>174</v>
      </c>
      <c r="CB247" s="3" t="s">
        <v>143</v>
      </c>
      <c r="CC247" s="3" t="s">
        <v>143</v>
      </c>
      <c r="CD247" s="3" t="s">
        <v>143</v>
      </c>
      <c r="CE247" s="3" t="s">
        <v>143</v>
      </c>
      <c r="CF247" s="3">
        <v>1</v>
      </c>
      <c r="CG247" s="3"/>
      <c r="CH247" s="3" t="s">
        <v>143</v>
      </c>
      <c r="CI247" s="3"/>
      <c r="CJ247" s="3">
        <v>0</v>
      </c>
      <c r="CK247" s="3" t="s">
        <v>143</v>
      </c>
      <c r="CL247" s="3"/>
      <c r="CM247" s="3" t="s">
        <v>143</v>
      </c>
      <c r="CN247" s="3" t="s">
        <v>143</v>
      </c>
      <c r="CO247" s="3">
        <v>408660822</v>
      </c>
      <c r="CP247" s="3"/>
      <c r="CQ247" s="3"/>
      <c r="CR247" s="3" t="s">
        <v>143</v>
      </c>
      <c r="CS247" s="3" t="s">
        <v>1</v>
      </c>
      <c r="CT247" s="3" t="s">
        <v>143</v>
      </c>
      <c r="CU247" s="3" t="s">
        <v>1</v>
      </c>
      <c r="CV247" s="3" t="s">
        <v>1985</v>
      </c>
      <c r="CW247" s="3" t="s">
        <v>143</v>
      </c>
      <c r="CX247" s="3" t="s">
        <v>167</v>
      </c>
      <c r="CY247" s="3" t="s">
        <v>166</v>
      </c>
      <c r="CZ247" s="3" t="s">
        <v>183</v>
      </c>
      <c r="DA247" s="3" t="s">
        <v>2007</v>
      </c>
      <c r="DB247" s="3" t="s">
        <v>143</v>
      </c>
      <c r="DC247" s="3" t="s">
        <v>143</v>
      </c>
      <c r="DD247" s="3"/>
      <c r="DE247" s="3"/>
      <c r="DF247" s="3"/>
      <c r="DG247" s="3"/>
    </row>
    <row r="248" spans="1:111" s="68" customFormat="1" ht="12.75" x14ac:dyDescent="0.2">
      <c r="A248" s="73">
        <v>45047</v>
      </c>
      <c r="B248" s="68" t="s">
        <v>24</v>
      </c>
      <c r="C248" s="5">
        <v>62061</v>
      </c>
      <c r="D248" s="68" t="s">
        <v>24</v>
      </c>
      <c r="E248" s="3" t="s">
        <v>364</v>
      </c>
      <c r="F248" s="7">
        <v>45049</v>
      </c>
      <c r="G248" s="3" t="s">
        <v>165</v>
      </c>
      <c r="H248" s="3" t="s">
        <v>166</v>
      </c>
      <c r="I248" s="70">
        <v>62.55</v>
      </c>
      <c r="J248" s="70">
        <v>60.02</v>
      </c>
      <c r="K248" s="71">
        <f t="shared" si="3"/>
        <v>1.5310287389637102E-4</v>
      </c>
      <c r="L248" s="3" t="s">
        <v>394</v>
      </c>
      <c r="M248" s="3" t="s">
        <v>129</v>
      </c>
      <c r="N248" s="3" t="s">
        <v>960</v>
      </c>
      <c r="O248" s="3" t="s">
        <v>2052</v>
      </c>
      <c r="P248" s="3" t="s">
        <v>1157</v>
      </c>
      <c r="Q248" s="3" t="s">
        <v>170</v>
      </c>
      <c r="R248" s="3" t="s">
        <v>2053</v>
      </c>
      <c r="S248" s="3" t="s">
        <v>2054</v>
      </c>
      <c r="T248" s="3" t="s">
        <v>1160</v>
      </c>
      <c r="U248" s="3" t="s">
        <v>2055</v>
      </c>
      <c r="V248" s="3" t="s">
        <v>136</v>
      </c>
      <c r="W248" s="3" t="s">
        <v>137</v>
      </c>
      <c r="X248" s="3" t="s">
        <v>349</v>
      </c>
      <c r="Y248" s="3">
        <v>45049.133531018517</v>
      </c>
      <c r="Z248" s="3">
        <v>45065.091549884259</v>
      </c>
      <c r="AA248" s="3" t="s">
        <v>139</v>
      </c>
      <c r="AB248" s="3" t="s">
        <v>140</v>
      </c>
      <c r="AC248" s="3">
        <v>0</v>
      </c>
      <c r="AD248" s="3"/>
      <c r="AE248" s="3">
        <v>6255</v>
      </c>
      <c r="AF248" s="3">
        <v>45049</v>
      </c>
      <c r="AG248" s="3">
        <v>10012</v>
      </c>
      <c r="AH248" s="3" t="s">
        <v>141</v>
      </c>
      <c r="AI248" s="3" t="s">
        <v>143</v>
      </c>
      <c r="AJ248" s="3">
        <v>6255</v>
      </c>
      <c r="AK248" s="3" t="s">
        <v>142</v>
      </c>
      <c r="AL248" s="3" t="s">
        <v>143</v>
      </c>
      <c r="AM248" s="3">
        <v>6002</v>
      </c>
      <c r="AN248" s="3" t="s">
        <v>174</v>
      </c>
      <c r="AO248" s="3" t="s">
        <v>2056</v>
      </c>
      <c r="AP248" s="3" t="s">
        <v>2057</v>
      </c>
      <c r="AQ248" s="3" t="s">
        <v>2058</v>
      </c>
      <c r="AR248" s="3" t="s">
        <v>230</v>
      </c>
      <c r="AS248" s="3" t="s">
        <v>231</v>
      </c>
      <c r="AT248" s="3" t="s">
        <v>2059</v>
      </c>
      <c r="AU248" s="3" t="s">
        <v>2060</v>
      </c>
      <c r="AV248" s="3" t="s">
        <v>145</v>
      </c>
      <c r="AW248" s="3" t="s">
        <v>146</v>
      </c>
      <c r="AX248" s="3" t="s">
        <v>972</v>
      </c>
      <c r="AY248" s="3" t="s">
        <v>148</v>
      </c>
      <c r="AZ248" s="3" t="s">
        <v>139</v>
      </c>
      <c r="BA248" s="3" t="s">
        <v>149</v>
      </c>
      <c r="BB248" s="3" t="s">
        <v>150</v>
      </c>
      <c r="BC248" s="3" t="s">
        <v>156</v>
      </c>
      <c r="BD248" s="3" t="s">
        <v>157</v>
      </c>
      <c r="BE248" s="3" t="s">
        <v>484</v>
      </c>
      <c r="BF248" s="3">
        <v>45049.143171296295</v>
      </c>
      <c r="BG248" s="3">
        <v>831</v>
      </c>
      <c r="BH248" s="3" t="s">
        <v>170</v>
      </c>
      <c r="BI248" s="3" t="s">
        <v>2061</v>
      </c>
      <c r="BJ248" s="3" t="s">
        <v>394</v>
      </c>
      <c r="BK248" s="3" t="s">
        <v>136</v>
      </c>
      <c r="BL248" s="3" t="s">
        <v>136</v>
      </c>
      <c r="BM248" s="3" t="s">
        <v>160</v>
      </c>
      <c r="BN248" s="3" t="s">
        <v>160</v>
      </c>
      <c r="BO248" s="3" t="s">
        <v>364</v>
      </c>
      <c r="BP248" s="3" t="s">
        <v>143</v>
      </c>
      <c r="BQ248" s="3" t="s">
        <v>703</v>
      </c>
      <c r="BR248" s="3">
        <v>250</v>
      </c>
      <c r="BS248" s="3" t="s">
        <v>1608</v>
      </c>
      <c r="BT248" s="3">
        <v>6255</v>
      </c>
      <c r="BU248" s="3">
        <v>6255</v>
      </c>
      <c r="BV248" s="3" t="s">
        <v>474</v>
      </c>
      <c r="BW248" s="3" t="s">
        <v>2062</v>
      </c>
      <c r="BX248" s="3" t="s">
        <v>135</v>
      </c>
      <c r="BY248" s="3" t="s">
        <v>148</v>
      </c>
      <c r="BZ248" s="3" t="s">
        <v>24</v>
      </c>
      <c r="CA248" s="3" t="s">
        <v>174</v>
      </c>
      <c r="CB248" s="3" t="s">
        <v>143</v>
      </c>
      <c r="CC248" s="3" t="s">
        <v>143</v>
      </c>
      <c r="CD248" s="3" t="s">
        <v>362</v>
      </c>
      <c r="CE248" s="3" t="s">
        <v>1157</v>
      </c>
      <c r="CF248" s="3">
        <v>1</v>
      </c>
      <c r="CG248" s="3">
        <v>1</v>
      </c>
      <c r="CH248" s="3" t="s">
        <v>143</v>
      </c>
      <c r="CI248" s="3"/>
      <c r="CJ248" s="3">
        <v>0</v>
      </c>
      <c r="CK248" s="3" t="s">
        <v>174</v>
      </c>
      <c r="CL248" s="3">
        <v>1</v>
      </c>
      <c r="CM248" s="3" t="s">
        <v>394</v>
      </c>
      <c r="CN248" s="3" t="s">
        <v>143</v>
      </c>
      <c r="CO248" s="3">
        <v>447580440</v>
      </c>
      <c r="CP248" s="3"/>
      <c r="CQ248" s="3"/>
      <c r="CR248" s="3" t="s">
        <v>143</v>
      </c>
      <c r="CS248" s="3" t="s">
        <v>1</v>
      </c>
      <c r="CT248" s="3" t="s">
        <v>143</v>
      </c>
      <c r="CU248" s="3" t="s">
        <v>1</v>
      </c>
      <c r="CV248" s="3" t="s">
        <v>1985</v>
      </c>
      <c r="CW248" s="3" t="s">
        <v>1985</v>
      </c>
      <c r="CX248" s="3" t="s">
        <v>394</v>
      </c>
      <c r="CY248" s="3" t="s">
        <v>166</v>
      </c>
      <c r="CZ248" s="3" t="s">
        <v>136</v>
      </c>
      <c r="DA248" s="3" t="s">
        <v>1986</v>
      </c>
      <c r="DB248" s="3" t="s">
        <v>143</v>
      </c>
      <c r="DC248" s="3" t="s">
        <v>143</v>
      </c>
      <c r="DD248" s="3"/>
      <c r="DE248" s="3"/>
      <c r="DF248" s="3"/>
      <c r="DG248" s="3"/>
    </row>
    <row r="249" spans="1:111" s="68" customFormat="1" ht="12.75" x14ac:dyDescent="0.2">
      <c r="A249" s="73">
        <v>45047</v>
      </c>
      <c r="B249" s="68" t="s">
        <v>8</v>
      </c>
      <c r="C249" s="5">
        <v>62314</v>
      </c>
      <c r="D249" s="68" t="s">
        <v>1990</v>
      </c>
      <c r="E249" s="3" t="s">
        <v>373</v>
      </c>
      <c r="F249" s="7">
        <v>45055</v>
      </c>
      <c r="G249" s="3" t="s">
        <v>257</v>
      </c>
      <c r="H249" s="3" t="s">
        <v>166</v>
      </c>
      <c r="I249" s="70">
        <v>480</v>
      </c>
      <c r="J249" s="70">
        <v>480</v>
      </c>
      <c r="K249" s="71">
        <f t="shared" si="3"/>
        <v>1.1748901593966123E-3</v>
      </c>
      <c r="L249" s="3" t="s">
        <v>1935</v>
      </c>
      <c r="M249" s="3" t="s">
        <v>218</v>
      </c>
      <c r="N249" s="3" t="s">
        <v>980</v>
      </c>
      <c r="O249" s="3" t="s">
        <v>1936</v>
      </c>
      <c r="P249" s="3" t="s">
        <v>1937</v>
      </c>
      <c r="Q249" s="3" t="s">
        <v>170</v>
      </c>
      <c r="R249" s="3" t="s">
        <v>2063</v>
      </c>
      <c r="S249" s="3" t="s">
        <v>1939</v>
      </c>
      <c r="T249" s="3" t="s">
        <v>135</v>
      </c>
      <c r="U249" s="3" t="s">
        <v>135</v>
      </c>
      <c r="V249" s="3" t="s">
        <v>506</v>
      </c>
      <c r="W249" s="3" t="s">
        <v>137</v>
      </c>
      <c r="X249" s="3" t="s">
        <v>264</v>
      </c>
      <c r="Y249" s="3">
        <v>45050.51717013889</v>
      </c>
      <c r="Z249" s="3">
        <v>45050.516241087964</v>
      </c>
      <c r="AA249" s="3" t="s">
        <v>139</v>
      </c>
      <c r="AB249" s="3" t="s">
        <v>226</v>
      </c>
      <c r="AC249" s="3">
        <v>0</v>
      </c>
      <c r="AD249" s="3"/>
      <c r="AE249" s="3">
        <v>0</v>
      </c>
      <c r="AF249" s="3">
        <v>45050</v>
      </c>
      <c r="AG249" s="3">
        <v>10010</v>
      </c>
      <c r="AH249" s="3" t="s">
        <v>265</v>
      </c>
      <c r="AI249" s="3" t="s">
        <v>143</v>
      </c>
      <c r="AJ249" s="3"/>
      <c r="AK249" s="3" t="s">
        <v>207</v>
      </c>
      <c r="AL249" s="3" t="s">
        <v>143</v>
      </c>
      <c r="AM249" s="3">
        <v>480</v>
      </c>
      <c r="AN249" s="3" t="s">
        <v>143</v>
      </c>
      <c r="AO249" s="3" t="s">
        <v>1940</v>
      </c>
      <c r="AP249" s="3" t="s">
        <v>1941</v>
      </c>
      <c r="AQ249" s="3" t="s">
        <v>1942</v>
      </c>
      <c r="AR249" s="3" t="s">
        <v>916</v>
      </c>
      <c r="AS249" s="3" t="s">
        <v>231</v>
      </c>
      <c r="AT249" s="3" t="s">
        <v>1943</v>
      </c>
      <c r="AU249" s="3" t="s">
        <v>1944</v>
      </c>
      <c r="AV249" s="3" t="s">
        <v>990</v>
      </c>
      <c r="AW249" s="3" t="s">
        <v>273</v>
      </c>
      <c r="AX249" s="3" t="s">
        <v>991</v>
      </c>
      <c r="AY249" s="3" t="s">
        <v>148</v>
      </c>
      <c r="AZ249" s="3" t="s">
        <v>139</v>
      </c>
      <c r="BA249" s="3" t="s">
        <v>154</v>
      </c>
      <c r="BB249" s="3" t="s">
        <v>992</v>
      </c>
      <c r="BC249" s="3" t="s">
        <v>156</v>
      </c>
      <c r="BD249" s="3" t="s">
        <v>157</v>
      </c>
      <c r="BE249" s="3" t="s">
        <v>303</v>
      </c>
      <c r="BF249" s="3">
        <v>45051.108078703706</v>
      </c>
      <c r="BG249" s="3">
        <v>0</v>
      </c>
      <c r="BH249" s="3" t="s">
        <v>143</v>
      </c>
      <c r="BI249" s="3" t="s">
        <v>143</v>
      </c>
      <c r="BJ249" s="3" t="s">
        <v>143</v>
      </c>
      <c r="BK249" s="3" t="s">
        <v>136</v>
      </c>
      <c r="BL249" s="3" t="s">
        <v>143</v>
      </c>
      <c r="BM249" s="3" t="s">
        <v>200</v>
      </c>
      <c r="BN249" s="3" t="s">
        <v>143</v>
      </c>
      <c r="BO249" s="3" t="s">
        <v>373</v>
      </c>
      <c r="BP249" s="3" t="s">
        <v>143</v>
      </c>
      <c r="BQ249" s="3" t="s">
        <v>2064</v>
      </c>
      <c r="BR249" s="3">
        <v>500</v>
      </c>
      <c r="BS249" s="3" t="s">
        <v>441</v>
      </c>
      <c r="BT249" s="3">
        <v>480</v>
      </c>
      <c r="BU249" s="3">
        <v>480</v>
      </c>
      <c r="BV249" s="3" t="s">
        <v>135</v>
      </c>
      <c r="BW249" s="3" t="s">
        <v>135</v>
      </c>
      <c r="BX249" s="3" t="s">
        <v>135</v>
      </c>
      <c r="BY249" s="3" t="s">
        <v>148</v>
      </c>
      <c r="BZ249" s="3" t="s">
        <v>1945</v>
      </c>
      <c r="CA249" s="3" t="s">
        <v>174</v>
      </c>
      <c r="CB249" s="3" t="s">
        <v>143</v>
      </c>
      <c r="CC249" s="3" t="s">
        <v>143</v>
      </c>
      <c r="CD249" s="3" t="s">
        <v>143</v>
      </c>
      <c r="CE249" s="3" t="s">
        <v>143</v>
      </c>
      <c r="CF249" s="3">
        <v>1</v>
      </c>
      <c r="CG249" s="3"/>
      <c r="CH249" s="3" t="s">
        <v>143</v>
      </c>
      <c r="CI249" s="3"/>
      <c r="CJ249" s="3">
        <v>0</v>
      </c>
      <c r="CK249" s="3" t="s">
        <v>143</v>
      </c>
      <c r="CL249" s="3"/>
      <c r="CM249" s="3" t="s">
        <v>143</v>
      </c>
      <c r="CN249" s="3" t="s">
        <v>143</v>
      </c>
      <c r="CO249" s="3"/>
      <c r="CP249" s="3"/>
      <c r="CQ249" s="3"/>
      <c r="CR249" s="3" t="s">
        <v>143</v>
      </c>
      <c r="CS249" s="3" t="s">
        <v>1</v>
      </c>
      <c r="CT249" s="3" t="s">
        <v>143</v>
      </c>
      <c r="CU249" s="3" t="s">
        <v>1</v>
      </c>
      <c r="CV249" s="3" t="s">
        <v>1985</v>
      </c>
      <c r="CW249" s="3" t="s">
        <v>143</v>
      </c>
      <c r="CX249" s="3" t="s">
        <v>1935</v>
      </c>
      <c r="CY249" s="3" t="s">
        <v>166</v>
      </c>
      <c r="CZ249" s="3" t="s">
        <v>136</v>
      </c>
      <c r="DA249" s="3" t="s">
        <v>2007</v>
      </c>
      <c r="DB249" s="3" t="s">
        <v>143</v>
      </c>
      <c r="DC249" s="3" t="s">
        <v>143</v>
      </c>
      <c r="DD249" s="3"/>
      <c r="DE249" s="3"/>
      <c r="DF249" s="3"/>
      <c r="DG249" s="3"/>
    </row>
    <row r="250" spans="1:111" s="68" customFormat="1" ht="12.75" x14ac:dyDescent="0.2">
      <c r="A250" s="73">
        <v>45047</v>
      </c>
      <c r="B250" s="68" t="s">
        <v>14</v>
      </c>
      <c r="C250" s="5">
        <v>62333</v>
      </c>
      <c r="D250" s="68" t="s">
        <v>315</v>
      </c>
      <c r="E250" s="3" t="s">
        <v>164</v>
      </c>
      <c r="F250" s="7">
        <v>45050</v>
      </c>
      <c r="G250" s="3" t="s">
        <v>165</v>
      </c>
      <c r="H250" s="3" t="s">
        <v>166</v>
      </c>
      <c r="I250" s="70">
        <v>76</v>
      </c>
      <c r="J250" s="70">
        <v>76</v>
      </c>
      <c r="K250" s="71">
        <f t="shared" si="3"/>
        <v>1.8602427523779693E-4</v>
      </c>
      <c r="L250" s="3" t="s">
        <v>316</v>
      </c>
      <c r="M250" s="68" t="s">
        <v>317</v>
      </c>
      <c r="N250" s="3" t="s">
        <v>219</v>
      </c>
      <c r="O250" s="3" t="s">
        <v>318</v>
      </c>
      <c r="P250" s="3" t="s">
        <v>319</v>
      </c>
      <c r="Q250" s="3" t="s">
        <v>170</v>
      </c>
      <c r="R250" s="3" t="s">
        <v>2065</v>
      </c>
      <c r="S250" s="3" t="s">
        <v>2066</v>
      </c>
      <c r="T250" s="3" t="s">
        <v>135</v>
      </c>
      <c r="U250" s="3" t="s">
        <v>135</v>
      </c>
      <c r="V250" s="3" t="s">
        <v>136</v>
      </c>
      <c r="W250" s="3" t="s">
        <v>137</v>
      </c>
      <c r="X250" s="3" t="s">
        <v>322</v>
      </c>
      <c r="Y250" s="3">
        <v>45050.0731556713</v>
      </c>
      <c r="Z250" s="3">
        <v>45050.072968287037</v>
      </c>
      <c r="AA250" s="3" t="s">
        <v>139</v>
      </c>
      <c r="AB250" s="3" t="s">
        <v>323</v>
      </c>
      <c r="AC250" s="3">
        <v>0</v>
      </c>
      <c r="AD250" s="3"/>
      <c r="AE250" s="3">
        <v>76</v>
      </c>
      <c r="AF250" s="3"/>
      <c r="AG250" s="3">
        <v>10012</v>
      </c>
      <c r="AH250" s="3" t="s">
        <v>141</v>
      </c>
      <c r="AI250" s="3" t="s">
        <v>143</v>
      </c>
      <c r="AJ250" s="3">
        <v>76</v>
      </c>
      <c r="AK250" s="3" t="s">
        <v>207</v>
      </c>
      <c r="AL250" s="3" t="s">
        <v>143</v>
      </c>
      <c r="AM250" s="3">
        <v>76</v>
      </c>
      <c r="AN250" s="3" t="s">
        <v>174</v>
      </c>
      <c r="AO250" s="3" t="s">
        <v>324</v>
      </c>
      <c r="AP250" s="3" t="s">
        <v>325</v>
      </c>
      <c r="AQ250" s="3" t="s">
        <v>326</v>
      </c>
      <c r="AR250" s="3" t="s">
        <v>178</v>
      </c>
      <c r="AS250" s="3" t="s">
        <v>179</v>
      </c>
      <c r="AT250" s="3" t="s">
        <v>327</v>
      </c>
      <c r="AU250" s="3" t="s">
        <v>328</v>
      </c>
      <c r="AV250" s="3" t="s">
        <v>234</v>
      </c>
      <c r="AW250" s="3" t="s">
        <v>165</v>
      </c>
      <c r="AX250" s="3" t="s">
        <v>235</v>
      </c>
      <c r="AY250" s="3" t="s">
        <v>148</v>
      </c>
      <c r="AZ250" s="3" t="s">
        <v>139</v>
      </c>
      <c r="BA250" s="3" t="s">
        <v>236</v>
      </c>
      <c r="BB250" s="3" t="s">
        <v>150</v>
      </c>
      <c r="BC250" s="3" t="s">
        <v>156</v>
      </c>
      <c r="BD250" s="3" t="s">
        <v>157</v>
      </c>
      <c r="BE250" s="3" t="s">
        <v>484</v>
      </c>
      <c r="BF250" s="3">
        <v>45050.103437500002</v>
      </c>
      <c r="BG250" s="3">
        <v>0</v>
      </c>
      <c r="BH250" s="3" t="s">
        <v>143</v>
      </c>
      <c r="BI250" s="3" t="s">
        <v>2067</v>
      </c>
      <c r="BJ250" s="3" t="s">
        <v>143</v>
      </c>
      <c r="BK250" s="3" t="s">
        <v>136</v>
      </c>
      <c r="BL250" s="3" t="s">
        <v>143</v>
      </c>
      <c r="BM250" s="3" t="s">
        <v>160</v>
      </c>
      <c r="BN250" s="3" t="s">
        <v>160</v>
      </c>
      <c r="BO250" s="3" t="s">
        <v>143</v>
      </c>
      <c r="BP250" s="3" t="s">
        <v>143</v>
      </c>
      <c r="BQ250" s="3" t="s">
        <v>1220</v>
      </c>
      <c r="BR250" s="3">
        <v>250</v>
      </c>
      <c r="BS250" s="3" t="s">
        <v>1608</v>
      </c>
      <c r="BT250" s="3">
        <v>76</v>
      </c>
      <c r="BU250" s="3">
        <v>76</v>
      </c>
      <c r="BV250" s="3" t="s">
        <v>135</v>
      </c>
      <c r="BW250" s="3" t="s">
        <v>135</v>
      </c>
      <c r="BX250" s="3" t="s">
        <v>135</v>
      </c>
      <c r="BY250" s="3" t="s">
        <v>148</v>
      </c>
      <c r="BZ250" s="3" t="s">
        <v>1653</v>
      </c>
      <c r="CA250" s="3" t="s">
        <v>174</v>
      </c>
      <c r="CB250" s="3" t="s">
        <v>143</v>
      </c>
      <c r="CC250" s="3" t="s">
        <v>143</v>
      </c>
      <c r="CD250" s="3" t="s">
        <v>143</v>
      </c>
      <c r="CE250" s="3" t="s">
        <v>2068</v>
      </c>
      <c r="CF250" s="3">
        <v>1</v>
      </c>
      <c r="CG250" s="3">
        <v>1</v>
      </c>
      <c r="CH250" s="3" t="s">
        <v>143</v>
      </c>
      <c r="CI250" s="3"/>
      <c r="CJ250" s="3">
        <v>0</v>
      </c>
      <c r="CK250" s="3" t="s">
        <v>143</v>
      </c>
      <c r="CL250" s="3"/>
      <c r="CM250" s="3" t="s">
        <v>143</v>
      </c>
      <c r="CN250" s="3" t="s">
        <v>143</v>
      </c>
      <c r="CO250" s="3"/>
      <c r="CP250" s="3"/>
      <c r="CQ250" s="3"/>
      <c r="CR250" s="3" t="s">
        <v>143</v>
      </c>
      <c r="CS250" s="3" t="s">
        <v>1</v>
      </c>
      <c r="CT250" s="3" t="s">
        <v>143</v>
      </c>
      <c r="CU250" s="3" t="s">
        <v>1</v>
      </c>
      <c r="CV250" s="3" t="s">
        <v>1985</v>
      </c>
      <c r="CW250" s="3" t="s">
        <v>1985</v>
      </c>
      <c r="CX250" s="3" t="s">
        <v>316</v>
      </c>
      <c r="CY250" s="3" t="s">
        <v>166</v>
      </c>
      <c r="CZ250" s="3" t="s">
        <v>136</v>
      </c>
      <c r="DA250" s="3" t="s">
        <v>1986</v>
      </c>
      <c r="DB250" s="3" t="s">
        <v>143</v>
      </c>
      <c r="DC250" s="3" t="s">
        <v>143</v>
      </c>
      <c r="DD250" s="3"/>
      <c r="DE250" s="3"/>
      <c r="DF250" s="3"/>
      <c r="DG250" s="3"/>
    </row>
    <row r="251" spans="1:111" s="68" customFormat="1" ht="12.75" x14ac:dyDescent="0.2">
      <c r="A251" s="73">
        <v>45047</v>
      </c>
      <c r="B251" s="68" t="s">
        <v>16</v>
      </c>
      <c r="C251" s="5">
        <v>62377</v>
      </c>
      <c r="D251" s="68" t="s">
        <v>2069</v>
      </c>
      <c r="E251" s="3" t="s">
        <v>125</v>
      </c>
      <c r="F251" s="7">
        <v>45050</v>
      </c>
      <c r="G251" s="3" t="s">
        <v>257</v>
      </c>
      <c r="H251" s="3" t="s">
        <v>166</v>
      </c>
      <c r="I251" s="70">
        <v>329.7</v>
      </c>
      <c r="J251" s="70">
        <v>329.7</v>
      </c>
      <c r="K251" s="71">
        <f t="shared" si="3"/>
        <v>8.0700267823554804E-4</v>
      </c>
      <c r="L251" s="3" t="s">
        <v>374</v>
      </c>
      <c r="M251" s="3" t="s">
        <v>129</v>
      </c>
      <c r="N251" s="3" t="s">
        <v>259</v>
      </c>
      <c r="O251" s="3" t="s">
        <v>306</v>
      </c>
      <c r="P251" s="3" t="s">
        <v>2070</v>
      </c>
      <c r="Q251" s="3" t="s">
        <v>663</v>
      </c>
      <c r="R251" s="3" t="s">
        <v>2071</v>
      </c>
      <c r="S251" s="3" t="s">
        <v>2072</v>
      </c>
      <c r="T251" s="3" t="s">
        <v>135</v>
      </c>
      <c r="U251" s="3" t="s">
        <v>135</v>
      </c>
      <c r="V251" s="3" t="s">
        <v>136</v>
      </c>
      <c r="W251" s="3" t="s">
        <v>137</v>
      </c>
      <c r="X251" s="3" t="s">
        <v>138</v>
      </c>
      <c r="Y251" s="3">
        <v>45050.230015393521</v>
      </c>
      <c r="Z251" s="3">
        <v>45050.229679976852</v>
      </c>
      <c r="AA251" s="3" t="s">
        <v>139</v>
      </c>
      <c r="AB251" s="3" t="s">
        <v>140</v>
      </c>
      <c r="AC251" s="3">
        <v>0</v>
      </c>
      <c r="AD251" s="3"/>
      <c r="AE251" s="3">
        <v>0</v>
      </c>
      <c r="AF251" s="3"/>
      <c r="AG251" s="3">
        <v>10010</v>
      </c>
      <c r="AH251" s="3" t="s">
        <v>265</v>
      </c>
      <c r="AI251" s="3" t="s">
        <v>143</v>
      </c>
      <c r="AJ251" s="3"/>
      <c r="AK251" s="3" t="s">
        <v>142</v>
      </c>
      <c r="AL251" s="3" t="s">
        <v>143</v>
      </c>
      <c r="AM251" s="3">
        <v>1675</v>
      </c>
      <c r="AN251" s="3" t="s">
        <v>143</v>
      </c>
      <c r="AO251" s="3" t="s">
        <v>308</v>
      </c>
      <c r="AP251" s="3" t="s">
        <v>308</v>
      </c>
      <c r="AQ251" s="3" t="s">
        <v>309</v>
      </c>
      <c r="AR251" s="3" t="s">
        <v>148</v>
      </c>
      <c r="AS251" s="3" t="s">
        <v>139</v>
      </c>
      <c r="AT251" s="3" t="s">
        <v>310</v>
      </c>
      <c r="AU251" s="3" t="s">
        <v>311</v>
      </c>
      <c r="AV251" s="3" t="s">
        <v>272</v>
      </c>
      <c r="AW251" s="3" t="s">
        <v>273</v>
      </c>
      <c r="AX251" s="3" t="s">
        <v>274</v>
      </c>
      <c r="AY251" s="3" t="s">
        <v>148</v>
      </c>
      <c r="AZ251" s="3" t="s">
        <v>139</v>
      </c>
      <c r="BA251" s="3" t="s">
        <v>154</v>
      </c>
      <c r="BB251" s="3" t="s">
        <v>275</v>
      </c>
      <c r="BC251" s="3" t="s">
        <v>156</v>
      </c>
      <c r="BD251" s="3" t="s">
        <v>157</v>
      </c>
      <c r="BE251" s="3" t="s">
        <v>303</v>
      </c>
      <c r="BF251" s="3">
        <v>45050.296249999999</v>
      </c>
      <c r="BG251" s="3">
        <v>0</v>
      </c>
      <c r="BH251" s="3" t="s">
        <v>132</v>
      </c>
      <c r="BI251" s="3" t="s">
        <v>143</v>
      </c>
      <c r="BJ251" s="3" t="s">
        <v>143</v>
      </c>
      <c r="BK251" s="3" t="s">
        <v>136</v>
      </c>
      <c r="BL251" s="3" t="s">
        <v>143</v>
      </c>
      <c r="BM251" s="3" t="s">
        <v>160</v>
      </c>
      <c r="BN251" s="3" t="s">
        <v>160</v>
      </c>
      <c r="BO251" s="3" t="s">
        <v>143</v>
      </c>
      <c r="BP251" s="3" t="s">
        <v>143</v>
      </c>
      <c r="BQ251" s="3" t="s">
        <v>2073</v>
      </c>
      <c r="BR251" s="3">
        <v>500</v>
      </c>
      <c r="BS251" s="3" t="s">
        <v>241</v>
      </c>
      <c r="BT251" s="3">
        <v>3297</v>
      </c>
      <c r="BU251" s="3">
        <v>3297</v>
      </c>
      <c r="BV251" s="3" t="s">
        <v>135</v>
      </c>
      <c r="BW251" s="3" t="s">
        <v>135</v>
      </c>
      <c r="BX251" s="3" t="s">
        <v>135</v>
      </c>
      <c r="BY251" s="3" t="s">
        <v>148</v>
      </c>
      <c r="BZ251" s="3" t="s">
        <v>2074</v>
      </c>
      <c r="CA251" s="3" t="s">
        <v>144</v>
      </c>
      <c r="CB251" s="3" t="s">
        <v>143</v>
      </c>
      <c r="CC251" s="3" t="s">
        <v>143</v>
      </c>
      <c r="CD251" s="3" t="s">
        <v>143</v>
      </c>
      <c r="CE251" s="3" t="s">
        <v>143</v>
      </c>
      <c r="CF251" s="3">
        <v>1968349</v>
      </c>
      <c r="CG251" s="3"/>
      <c r="CH251" s="3" t="s">
        <v>143</v>
      </c>
      <c r="CI251" s="3"/>
      <c r="CJ251" s="3">
        <v>0</v>
      </c>
      <c r="CK251" s="3" t="s">
        <v>143</v>
      </c>
      <c r="CL251" s="3"/>
      <c r="CM251" s="3" t="s">
        <v>143</v>
      </c>
      <c r="CN251" s="3" t="s">
        <v>143</v>
      </c>
      <c r="CO251" s="3"/>
      <c r="CP251" s="3"/>
      <c r="CQ251" s="3"/>
      <c r="CR251" s="3" t="s">
        <v>143</v>
      </c>
      <c r="CS251" s="3" t="s">
        <v>1</v>
      </c>
      <c r="CT251" s="3" t="s">
        <v>143</v>
      </c>
      <c r="CU251" s="3" t="s">
        <v>1</v>
      </c>
      <c r="CV251" s="3" t="s">
        <v>1985</v>
      </c>
      <c r="CW251" s="3" t="s">
        <v>143</v>
      </c>
      <c r="CX251" s="3" t="s">
        <v>374</v>
      </c>
      <c r="CY251" s="3" t="s">
        <v>166</v>
      </c>
      <c r="CZ251" s="3" t="s">
        <v>136</v>
      </c>
      <c r="DA251" s="3" t="s">
        <v>1986</v>
      </c>
      <c r="DB251" s="3" t="s">
        <v>143</v>
      </c>
      <c r="DC251" s="3" t="s">
        <v>143</v>
      </c>
      <c r="DD251" s="3"/>
      <c r="DE251" s="3"/>
      <c r="DF251" s="3"/>
      <c r="DG251" s="3"/>
    </row>
    <row r="252" spans="1:111" s="68" customFormat="1" ht="12.75" x14ac:dyDescent="0.2">
      <c r="A252" s="73">
        <v>45047</v>
      </c>
      <c r="B252" s="68" t="s">
        <v>19</v>
      </c>
      <c r="C252" s="5">
        <v>62387</v>
      </c>
      <c r="D252" s="68" t="s">
        <v>2075</v>
      </c>
      <c r="E252" s="3" t="s">
        <v>164</v>
      </c>
      <c r="F252" s="7">
        <v>45050</v>
      </c>
      <c r="G252" s="3" t="s">
        <v>165</v>
      </c>
      <c r="H252" s="3" t="s">
        <v>166</v>
      </c>
      <c r="I252" s="70">
        <v>430</v>
      </c>
      <c r="J252" s="70">
        <v>430</v>
      </c>
      <c r="K252" s="71">
        <f t="shared" si="3"/>
        <v>1.0525057677927985E-3</v>
      </c>
      <c r="L252" s="3" t="s">
        <v>519</v>
      </c>
      <c r="M252" s="3" t="s">
        <v>129</v>
      </c>
      <c r="N252" s="3" t="s">
        <v>219</v>
      </c>
      <c r="O252" s="3" t="s">
        <v>2076</v>
      </c>
      <c r="P252" s="3" t="s">
        <v>1955</v>
      </c>
      <c r="Q252" s="3" t="s">
        <v>170</v>
      </c>
      <c r="R252" s="3" t="s">
        <v>2077</v>
      </c>
      <c r="S252" s="3" t="s">
        <v>2078</v>
      </c>
      <c r="T252" s="3" t="s">
        <v>135</v>
      </c>
      <c r="U252" s="3" t="s">
        <v>135</v>
      </c>
      <c r="V252" s="3" t="s">
        <v>136</v>
      </c>
      <c r="W252" s="3" t="s">
        <v>137</v>
      </c>
      <c r="X252" s="3" t="s">
        <v>225</v>
      </c>
      <c r="Y252" s="3">
        <v>45050.234253240742</v>
      </c>
      <c r="Z252" s="3">
        <v>45050.234123726848</v>
      </c>
      <c r="AA252" s="3" t="s">
        <v>139</v>
      </c>
      <c r="AB252" s="3" t="s">
        <v>140</v>
      </c>
      <c r="AC252" s="3">
        <v>0</v>
      </c>
      <c r="AD252" s="3"/>
      <c r="AE252" s="3">
        <v>0</v>
      </c>
      <c r="AF252" s="3">
        <v>45057</v>
      </c>
      <c r="AG252" s="3">
        <v>10012</v>
      </c>
      <c r="AH252" s="3" t="s">
        <v>141</v>
      </c>
      <c r="AI252" s="3" t="s">
        <v>143</v>
      </c>
      <c r="AJ252" s="3"/>
      <c r="AK252" s="3" t="s">
        <v>142</v>
      </c>
      <c r="AL252" s="3" t="s">
        <v>143</v>
      </c>
      <c r="AM252" s="3">
        <v>430</v>
      </c>
      <c r="AN252" s="3" t="s">
        <v>143</v>
      </c>
      <c r="AO252" s="3" t="s">
        <v>2079</v>
      </c>
      <c r="AP252" s="3" t="s">
        <v>2080</v>
      </c>
      <c r="AQ252" s="3" t="s">
        <v>2081</v>
      </c>
      <c r="AR252" s="3" t="s">
        <v>2082</v>
      </c>
      <c r="AS252" s="3" t="s">
        <v>231</v>
      </c>
      <c r="AT252" s="3" t="s">
        <v>935</v>
      </c>
      <c r="AU252" s="3" t="s">
        <v>2083</v>
      </c>
      <c r="AV252" s="3" t="s">
        <v>234</v>
      </c>
      <c r="AW252" s="3" t="s">
        <v>165</v>
      </c>
      <c r="AX252" s="3" t="s">
        <v>235</v>
      </c>
      <c r="AY252" s="3" t="s">
        <v>148</v>
      </c>
      <c r="AZ252" s="3" t="s">
        <v>139</v>
      </c>
      <c r="BA252" s="3" t="s">
        <v>236</v>
      </c>
      <c r="BB252" s="3" t="s">
        <v>150</v>
      </c>
      <c r="BC252" s="3" t="s">
        <v>156</v>
      </c>
      <c r="BD252" s="3" t="s">
        <v>157</v>
      </c>
      <c r="BE252" s="3" t="s">
        <v>303</v>
      </c>
      <c r="BF252" s="3">
        <v>45050.25984953704</v>
      </c>
      <c r="BG252" s="3">
        <v>0</v>
      </c>
      <c r="BH252" s="3" t="s">
        <v>143</v>
      </c>
      <c r="BI252" s="3" t="s">
        <v>143</v>
      </c>
      <c r="BJ252" s="3" t="s">
        <v>143</v>
      </c>
      <c r="BK252" s="3" t="s">
        <v>136</v>
      </c>
      <c r="BL252" s="3" t="s">
        <v>143</v>
      </c>
      <c r="BM252" s="3" t="s">
        <v>160</v>
      </c>
      <c r="BN252" s="3" t="s">
        <v>143</v>
      </c>
      <c r="BO252" s="3" t="s">
        <v>143</v>
      </c>
      <c r="BP252" s="3" t="s">
        <v>143</v>
      </c>
      <c r="BQ252" s="3" t="s">
        <v>1188</v>
      </c>
      <c r="BR252" s="3">
        <v>500</v>
      </c>
      <c r="BS252" s="3" t="s">
        <v>162</v>
      </c>
      <c r="BT252" s="3">
        <v>430</v>
      </c>
      <c r="BU252" s="3">
        <v>430</v>
      </c>
      <c r="BV252" s="3" t="s">
        <v>135</v>
      </c>
      <c r="BW252" s="3" t="s">
        <v>135</v>
      </c>
      <c r="BX252" s="3" t="s">
        <v>135</v>
      </c>
      <c r="BY252" s="3" t="s">
        <v>148</v>
      </c>
      <c r="BZ252" s="3" t="s">
        <v>2084</v>
      </c>
      <c r="CA252" s="3" t="s">
        <v>174</v>
      </c>
      <c r="CB252" s="3" t="s">
        <v>143</v>
      </c>
      <c r="CC252" s="3" t="s">
        <v>143</v>
      </c>
      <c r="CD252" s="3" t="s">
        <v>143</v>
      </c>
      <c r="CE252" s="3" t="s">
        <v>143</v>
      </c>
      <c r="CF252" s="3">
        <v>1</v>
      </c>
      <c r="CG252" s="3"/>
      <c r="CH252" s="3" t="s">
        <v>143</v>
      </c>
      <c r="CI252" s="3"/>
      <c r="CJ252" s="3">
        <v>0</v>
      </c>
      <c r="CK252" s="3" t="s">
        <v>143</v>
      </c>
      <c r="CL252" s="3"/>
      <c r="CM252" s="3" t="s">
        <v>143</v>
      </c>
      <c r="CN252" s="3" t="s">
        <v>143</v>
      </c>
      <c r="CO252" s="3">
        <v>278168729</v>
      </c>
      <c r="CP252" s="3"/>
      <c r="CQ252" s="3"/>
      <c r="CR252" s="3" t="s">
        <v>143</v>
      </c>
      <c r="CS252" s="3" t="s">
        <v>1</v>
      </c>
      <c r="CT252" s="3" t="s">
        <v>143</v>
      </c>
      <c r="CU252" s="3" t="s">
        <v>1</v>
      </c>
      <c r="CV252" s="3" t="s">
        <v>1985</v>
      </c>
      <c r="CW252" s="3" t="s">
        <v>143</v>
      </c>
      <c r="CX252" s="3" t="s">
        <v>519</v>
      </c>
      <c r="CY252" s="3" t="s">
        <v>166</v>
      </c>
      <c r="CZ252" s="3" t="s">
        <v>136</v>
      </c>
      <c r="DA252" s="3" t="s">
        <v>1986</v>
      </c>
      <c r="DB252" s="3" t="s">
        <v>143</v>
      </c>
      <c r="DC252" s="3" t="s">
        <v>143</v>
      </c>
      <c r="DD252" s="3"/>
      <c r="DE252" s="3"/>
      <c r="DF252" s="3"/>
      <c r="DG252" s="3"/>
    </row>
    <row r="253" spans="1:111" s="68" customFormat="1" ht="12.75" x14ac:dyDescent="0.2">
      <c r="A253" s="73">
        <v>45047</v>
      </c>
      <c r="B253" s="68" t="s">
        <v>11</v>
      </c>
      <c r="C253" s="72">
        <v>62407</v>
      </c>
      <c r="D253" s="68" t="s">
        <v>256</v>
      </c>
      <c r="E253" s="72" t="s">
        <v>125</v>
      </c>
      <c r="F253" s="74">
        <v>45050</v>
      </c>
      <c r="G253" s="72" t="s">
        <v>165</v>
      </c>
      <c r="H253" s="72" t="s">
        <v>166</v>
      </c>
      <c r="I253" s="70">
        <v>236.2</v>
      </c>
      <c r="J253" s="70">
        <v>236.2</v>
      </c>
      <c r="K253" s="71">
        <f t="shared" si="3"/>
        <v>5.7814386593641625E-4</v>
      </c>
      <c r="L253" s="72" t="s">
        <v>258</v>
      </c>
      <c r="M253" s="3" t="s">
        <v>129</v>
      </c>
      <c r="N253" s="72" t="s">
        <v>960</v>
      </c>
      <c r="O253" s="72" t="s">
        <v>1130</v>
      </c>
      <c r="P253" s="72" t="s">
        <v>256</v>
      </c>
      <c r="Q253" s="72" t="s">
        <v>132</v>
      </c>
      <c r="R253" s="72" t="s">
        <v>2085</v>
      </c>
      <c r="S253" s="72" t="s">
        <v>2086</v>
      </c>
      <c r="T253" s="72" t="s">
        <v>135</v>
      </c>
      <c r="U253" s="72" t="s">
        <v>135</v>
      </c>
      <c r="V253" s="72" t="s">
        <v>136</v>
      </c>
      <c r="W253" s="72" t="s">
        <v>137</v>
      </c>
      <c r="X253" s="72" t="s">
        <v>138</v>
      </c>
      <c r="Y253" s="72">
        <v>45050.26807928241</v>
      </c>
      <c r="Z253" s="72">
        <v>45050.267822337963</v>
      </c>
      <c r="AA253" s="72" t="s">
        <v>139</v>
      </c>
      <c r="AB253" s="72" t="s">
        <v>140</v>
      </c>
      <c r="AC253" s="72">
        <v>0</v>
      </c>
      <c r="AD253" s="72"/>
      <c r="AE253" s="72">
        <v>0</v>
      </c>
      <c r="AF253" s="72"/>
      <c r="AG253" s="72">
        <v>10012</v>
      </c>
      <c r="AH253" s="72" t="s">
        <v>141</v>
      </c>
      <c r="AI253" s="72" t="s">
        <v>143</v>
      </c>
      <c r="AJ253" s="72"/>
      <c r="AK253" s="72" t="s">
        <v>142</v>
      </c>
      <c r="AL253" s="72" t="s">
        <v>143</v>
      </c>
      <c r="AM253" s="72">
        <v>1200</v>
      </c>
      <c r="AN253" s="72" t="s">
        <v>143</v>
      </c>
      <c r="AO253" s="72" t="s">
        <v>1133</v>
      </c>
      <c r="AP253" s="72" t="s">
        <v>1133</v>
      </c>
      <c r="AQ253" s="72" t="s">
        <v>309</v>
      </c>
      <c r="AR253" s="72" t="s">
        <v>148</v>
      </c>
      <c r="AS253" s="72" t="s">
        <v>139</v>
      </c>
      <c r="AT253" s="72" t="s">
        <v>950</v>
      </c>
      <c r="AU253" s="72" t="s">
        <v>311</v>
      </c>
      <c r="AV253" s="72" t="s">
        <v>145</v>
      </c>
      <c r="AW253" s="72" t="s">
        <v>146</v>
      </c>
      <c r="AX253" s="72" t="s">
        <v>972</v>
      </c>
      <c r="AY253" s="72" t="s">
        <v>148</v>
      </c>
      <c r="AZ253" s="72" t="s">
        <v>139</v>
      </c>
      <c r="BA253" s="72" t="s">
        <v>149</v>
      </c>
      <c r="BB253" s="72" t="s">
        <v>150</v>
      </c>
      <c r="BC253" s="72" t="s">
        <v>156</v>
      </c>
      <c r="BD253" s="72" t="s">
        <v>157</v>
      </c>
      <c r="BE253" s="72" t="s">
        <v>484</v>
      </c>
      <c r="BF253" s="72">
        <v>45050.292557870373</v>
      </c>
      <c r="BG253" s="72">
        <v>0</v>
      </c>
      <c r="BH253" s="72" t="s">
        <v>132</v>
      </c>
      <c r="BI253" s="72" t="s">
        <v>143</v>
      </c>
      <c r="BJ253" s="72" t="s">
        <v>143</v>
      </c>
      <c r="BK253" s="72" t="s">
        <v>136</v>
      </c>
      <c r="BL253" s="72" t="s">
        <v>136</v>
      </c>
      <c r="BM253" s="72" t="s">
        <v>160</v>
      </c>
      <c r="BN253" s="72" t="s">
        <v>160</v>
      </c>
      <c r="BO253" s="72" t="s">
        <v>143</v>
      </c>
      <c r="BP253" s="72" t="s">
        <v>143</v>
      </c>
      <c r="BQ253" s="72" t="s">
        <v>1382</v>
      </c>
      <c r="BR253" s="72">
        <v>250</v>
      </c>
      <c r="BS253" s="72" t="s">
        <v>1608</v>
      </c>
      <c r="BT253" s="72">
        <v>2362</v>
      </c>
      <c r="BU253" s="72">
        <v>2362</v>
      </c>
      <c r="BV253" s="72" t="s">
        <v>135</v>
      </c>
      <c r="BW253" s="72" t="s">
        <v>135</v>
      </c>
      <c r="BX253" s="72" t="s">
        <v>135</v>
      </c>
      <c r="BY253" s="72" t="s">
        <v>148</v>
      </c>
      <c r="BZ253" s="72" t="s">
        <v>877</v>
      </c>
      <c r="CA253" s="72" t="s">
        <v>144</v>
      </c>
      <c r="CB253" s="72" t="s">
        <v>143</v>
      </c>
      <c r="CC253" s="72" t="s">
        <v>143</v>
      </c>
      <c r="CD253" s="72" t="s">
        <v>143</v>
      </c>
      <c r="CE253" s="72" t="s">
        <v>143</v>
      </c>
      <c r="CF253" s="72">
        <v>1968349</v>
      </c>
      <c r="CG253" s="72"/>
      <c r="CH253" s="72" t="s">
        <v>143</v>
      </c>
      <c r="CI253" s="72"/>
      <c r="CJ253" s="72">
        <v>0</v>
      </c>
      <c r="CK253" s="72" t="s">
        <v>143</v>
      </c>
      <c r="CL253" s="72"/>
      <c r="CM253" s="72" t="s">
        <v>143</v>
      </c>
      <c r="CN253" s="72" t="s">
        <v>143</v>
      </c>
      <c r="CO253" s="72"/>
      <c r="CP253" s="72"/>
      <c r="CQ253" s="72"/>
      <c r="CR253" s="72" t="s">
        <v>143</v>
      </c>
      <c r="CS253" s="72" t="s">
        <v>1</v>
      </c>
      <c r="CT253" s="72" t="s">
        <v>143</v>
      </c>
      <c r="CU253" s="72" t="s">
        <v>1</v>
      </c>
      <c r="CV253" s="72" t="s">
        <v>1985</v>
      </c>
      <c r="CW253" s="72" t="s">
        <v>143</v>
      </c>
      <c r="CX253" s="72" t="s">
        <v>258</v>
      </c>
      <c r="CY253" s="72" t="s">
        <v>166</v>
      </c>
      <c r="CZ253" s="72" t="s">
        <v>136</v>
      </c>
      <c r="DA253" s="72" t="s">
        <v>1986</v>
      </c>
      <c r="DB253" s="72" t="s">
        <v>143</v>
      </c>
      <c r="DC253" s="72" t="s">
        <v>143</v>
      </c>
      <c r="DD253" s="72"/>
      <c r="DE253" s="72"/>
      <c r="DF253" s="72"/>
      <c r="DG253" s="72"/>
    </row>
    <row r="254" spans="1:111" s="68" customFormat="1" ht="12.75" x14ac:dyDescent="0.2">
      <c r="A254" s="73">
        <v>45047</v>
      </c>
      <c r="B254" s="68" t="s">
        <v>11</v>
      </c>
      <c r="C254" s="5">
        <v>62552</v>
      </c>
      <c r="D254" s="68" t="s">
        <v>256</v>
      </c>
      <c r="E254" s="3" t="s">
        <v>164</v>
      </c>
      <c r="F254" s="7">
        <v>45054</v>
      </c>
      <c r="G254" s="3" t="s">
        <v>165</v>
      </c>
      <c r="H254" s="3" t="s">
        <v>166</v>
      </c>
      <c r="I254" s="70">
        <v>921.25</v>
      </c>
      <c r="J254" s="70">
        <v>921.25</v>
      </c>
      <c r="K254" s="71">
        <f t="shared" si="3"/>
        <v>2.2549324153002689E-3</v>
      </c>
      <c r="L254" s="3" t="s">
        <v>258</v>
      </c>
      <c r="M254" s="3" t="s">
        <v>129</v>
      </c>
      <c r="N254" s="3" t="s">
        <v>219</v>
      </c>
      <c r="O254" s="3" t="s">
        <v>1107</v>
      </c>
      <c r="P254" s="3" t="s">
        <v>2087</v>
      </c>
      <c r="Q254" s="3" t="s">
        <v>170</v>
      </c>
      <c r="R254" s="3" t="s">
        <v>2088</v>
      </c>
      <c r="S254" s="3" t="s">
        <v>2089</v>
      </c>
      <c r="T254" s="3" t="s">
        <v>135</v>
      </c>
      <c r="U254" s="3" t="s">
        <v>135</v>
      </c>
      <c r="V254" s="3" t="s">
        <v>136</v>
      </c>
      <c r="W254" s="3" t="s">
        <v>137</v>
      </c>
      <c r="X254" s="3" t="s">
        <v>225</v>
      </c>
      <c r="Y254" s="3">
        <v>45051.49490578704</v>
      </c>
      <c r="Z254" s="3">
        <v>45051.494487615739</v>
      </c>
      <c r="AA254" s="3" t="s">
        <v>139</v>
      </c>
      <c r="AB254" s="3" t="s">
        <v>140</v>
      </c>
      <c r="AC254" s="3">
        <v>0</v>
      </c>
      <c r="AD254" s="3"/>
      <c r="AE254" s="3">
        <v>0</v>
      </c>
      <c r="AF254" s="3"/>
      <c r="AG254" s="3">
        <v>10012</v>
      </c>
      <c r="AH254" s="3" t="s">
        <v>141</v>
      </c>
      <c r="AI254" s="3" t="s">
        <v>143</v>
      </c>
      <c r="AJ254" s="3"/>
      <c r="AK254" s="3" t="s">
        <v>142</v>
      </c>
      <c r="AL254" s="3" t="s">
        <v>143</v>
      </c>
      <c r="AM254" s="3">
        <v>92125</v>
      </c>
      <c r="AN254" s="3" t="s">
        <v>143</v>
      </c>
      <c r="AO254" s="3" t="s">
        <v>1111</v>
      </c>
      <c r="AP254" s="3" t="s">
        <v>1112</v>
      </c>
      <c r="AQ254" s="3" t="s">
        <v>1113</v>
      </c>
      <c r="AR254" s="3" t="s">
        <v>353</v>
      </c>
      <c r="AS254" s="3" t="s">
        <v>231</v>
      </c>
      <c r="AT254" s="3" t="s">
        <v>492</v>
      </c>
      <c r="AU254" s="3" t="s">
        <v>1114</v>
      </c>
      <c r="AV254" s="3" t="s">
        <v>234</v>
      </c>
      <c r="AW254" s="3" t="s">
        <v>165</v>
      </c>
      <c r="AX254" s="3" t="s">
        <v>235</v>
      </c>
      <c r="AY254" s="3" t="s">
        <v>148</v>
      </c>
      <c r="AZ254" s="3" t="s">
        <v>139</v>
      </c>
      <c r="BA254" s="3" t="s">
        <v>236</v>
      </c>
      <c r="BB254" s="3" t="s">
        <v>150</v>
      </c>
      <c r="BC254" s="3" t="s">
        <v>156</v>
      </c>
      <c r="BD254" s="3" t="s">
        <v>157</v>
      </c>
      <c r="BE254" s="3" t="s">
        <v>1101</v>
      </c>
      <c r="BF254" s="3">
        <v>45051.297002314815</v>
      </c>
      <c r="BG254" s="3">
        <v>0</v>
      </c>
      <c r="BH254" s="3" t="s">
        <v>143</v>
      </c>
      <c r="BI254" s="3" t="s">
        <v>143</v>
      </c>
      <c r="BJ254" s="3" t="s">
        <v>143</v>
      </c>
      <c r="BK254" s="3" t="s">
        <v>136</v>
      </c>
      <c r="BL254" s="3" t="s">
        <v>143</v>
      </c>
      <c r="BM254" s="3" t="s">
        <v>160</v>
      </c>
      <c r="BN254" s="3" t="s">
        <v>143</v>
      </c>
      <c r="BO254" s="3" t="s">
        <v>143</v>
      </c>
      <c r="BP254" s="3" t="s">
        <v>143</v>
      </c>
      <c r="BQ254" s="3" t="s">
        <v>2090</v>
      </c>
      <c r="BR254" s="3">
        <v>1000</v>
      </c>
      <c r="BS254" s="3" t="s">
        <v>314</v>
      </c>
      <c r="BT254" s="3">
        <v>92125</v>
      </c>
      <c r="BU254" s="3">
        <v>92125</v>
      </c>
      <c r="BV254" s="3" t="s">
        <v>135</v>
      </c>
      <c r="BW254" s="3" t="s">
        <v>135</v>
      </c>
      <c r="BX254" s="3" t="s">
        <v>135</v>
      </c>
      <c r="BY254" s="3" t="s">
        <v>148</v>
      </c>
      <c r="BZ254" s="3" t="s">
        <v>2091</v>
      </c>
      <c r="CA254" s="3" t="s">
        <v>174</v>
      </c>
      <c r="CB254" s="3" t="s">
        <v>143</v>
      </c>
      <c r="CC254" s="3" t="s">
        <v>143</v>
      </c>
      <c r="CD254" s="3" t="s">
        <v>143</v>
      </c>
      <c r="CE254" s="3" t="s">
        <v>143</v>
      </c>
      <c r="CF254" s="3">
        <v>1</v>
      </c>
      <c r="CG254" s="3"/>
      <c r="CH254" s="3" t="s">
        <v>143</v>
      </c>
      <c r="CI254" s="3"/>
      <c r="CJ254" s="3">
        <v>0</v>
      </c>
      <c r="CK254" s="3" t="s">
        <v>143</v>
      </c>
      <c r="CL254" s="3"/>
      <c r="CM254" s="3" t="s">
        <v>143</v>
      </c>
      <c r="CN254" s="3" t="s">
        <v>143</v>
      </c>
      <c r="CO254" s="3">
        <v>408660822</v>
      </c>
      <c r="CP254" s="3"/>
      <c r="CQ254" s="3"/>
      <c r="CR254" s="3" t="s">
        <v>143</v>
      </c>
      <c r="CS254" s="3" t="s">
        <v>1</v>
      </c>
      <c r="CT254" s="3" t="s">
        <v>143</v>
      </c>
      <c r="CU254" s="3" t="s">
        <v>1</v>
      </c>
      <c r="CV254" s="3" t="s">
        <v>2092</v>
      </c>
      <c r="CW254" s="3" t="s">
        <v>143</v>
      </c>
      <c r="CX254" s="3" t="s">
        <v>258</v>
      </c>
      <c r="CY254" s="3" t="s">
        <v>166</v>
      </c>
      <c r="CZ254" s="3" t="s">
        <v>136</v>
      </c>
      <c r="DA254" s="3" t="s">
        <v>2007</v>
      </c>
      <c r="DB254" s="3" t="s">
        <v>143</v>
      </c>
      <c r="DC254" s="3" t="s">
        <v>143</v>
      </c>
      <c r="DD254" s="3"/>
      <c r="DE254" s="3"/>
      <c r="DF254" s="3"/>
      <c r="DG254" s="3"/>
    </row>
    <row r="255" spans="1:111" s="68" customFormat="1" ht="12.75" x14ac:dyDescent="0.2">
      <c r="A255" s="73">
        <v>45047</v>
      </c>
      <c r="B255" s="68" t="s">
        <v>8</v>
      </c>
      <c r="C255" s="5">
        <v>62555</v>
      </c>
      <c r="D255" s="68" t="s">
        <v>1990</v>
      </c>
      <c r="E255" s="3" t="s">
        <v>373</v>
      </c>
      <c r="F255" s="7">
        <v>45051</v>
      </c>
      <c r="G255" s="3" t="s">
        <v>257</v>
      </c>
      <c r="H255" s="3" t="s">
        <v>127</v>
      </c>
      <c r="I255" s="70">
        <v>461.8</v>
      </c>
      <c r="J255" s="70">
        <v>461.8</v>
      </c>
      <c r="K255" s="71">
        <f t="shared" si="3"/>
        <v>1.1303422408528241E-3</v>
      </c>
      <c r="L255" s="3" t="s">
        <v>953</v>
      </c>
      <c r="M255" s="3" t="s">
        <v>218</v>
      </c>
      <c r="N255" s="3" t="s">
        <v>2093</v>
      </c>
      <c r="O255" s="3" t="s">
        <v>1224</v>
      </c>
      <c r="P255" s="3" t="s">
        <v>2094</v>
      </c>
      <c r="Q255" s="3" t="s">
        <v>132</v>
      </c>
      <c r="R255" s="3" t="s">
        <v>2095</v>
      </c>
      <c r="S255" s="3" t="s">
        <v>1717</v>
      </c>
      <c r="T255" s="3" t="s">
        <v>135</v>
      </c>
      <c r="U255" s="3" t="s">
        <v>135</v>
      </c>
      <c r="V255" s="3" t="s">
        <v>506</v>
      </c>
      <c r="W255" s="3" t="s">
        <v>137</v>
      </c>
      <c r="X255" s="3" t="s">
        <v>138</v>
      </c>
      <c r="Y255" s="3">
        <v>45051.146665740744</v>
      </c>
      <c r="Z255" s="3">
        <v>45051.146543518516</v>
      </c>
      <c r="AA255" s="3" t="s">
        <v>139</v>
      </c>
      <c r="AB255" s="3" t="s">
        <v>226</v>
      </c>
      <c r="AC255" s="3">
        <v>0</v>
      </c>
      <c r="AD255" s="3"/>
      <c r="AE255" s="3">
        <v>0</v>
      </c>
      <c r="AF255" s="3"/>
      <c r="AG255" s="3">
        <v>10010</v>
      </c>
      <c r="AH255" s="3" t="s">
        <v>265</v>
      </c>
      <c r="AI255" s="3" t="s">
        <v>143</v>
      </c>
      <c r="AJ255" s="3"/>
      <c r="AK255" s="3" t="s">
        <v>207</v>
      </c>
      <c r="AL255" s="3" t="s">
        <v>143</v>
      </c>
      <c r="AM255" s="3">
        <v>234612</v>
      </c>
      <c r="AN255" s="3" t="s">
        <v>143</v>
      </c>
      <c r="AO255" s="3" t="s">
        <v>990</v>
      </c>
      <c r="AP255" s="3" t="s">
        <v>273</v>
      </c>
      <c r="AQ255" s="3" t="s">
        <v>1232</v>
      </c>
      <c r="AR255" s="3" t="s">
        <v>148</v>
      </c>
      <c r="AS255" s="3" t="s">
        <v>139</v>
      </c>
      <c r="AT255" s="3" t="s">
        <v>154</v>
      </c>
      <c r="AU255" s="3" t="s">
        <v>992</v>
      </c>
      <c r="AV255" s="3" t="s">
        <v>2096</v>
      </c>
      <c r="AW255" s="3" t="s">
        <v>2096</v>
      </c>
      <c r="AX255" s="3" t="s">
        <v>309</v>
      </c>
      <c r="AY255" s="3" t="s">
        <v>148</v>
      </c>
      <c r="AZ255" s="3" t="s">
        <v>139</v>
      </c>
      <c r="BA255" s="3" t="s">
        <v>154</v>
      </c>
      <c r="BB255" s="3" t="s">
        <v>2097</v>
      </c>
      <c r="BC255" s="3" t="s">
        <v>156</v>
      </c>
      <c r="BD255" s="3" t="s">
        <v>157</v>
      </c>
      <c r="BE255" s="3" t="s">
        <v>303</v>
      </c>
      <c r="BF255" s="3">
        <v>45054.460023148145</v>
      </c>
      <c r="BG255" s="3">
        <v>0</v>
      </c>
      <c r="BH255" s="3" t="s">
        <v>132</v>
      </c>
      <c r="BI255" s="3" t="s">
        <v>143</v>
      </c>
      <c r="BJ255" s="3" t="s">
        <v>143</v>
      </c>
      <c r="BK255" s="3" t="s">
        <v>506</v>
      </c>
      <c r="BL255" s="3" t="s">
        <v>143</v>
      </c>
      <c r="BM255" s="3" t="s">
        <v>160</v>
      </c>
      <c r="BN255" s="3" t="s">
        <v>160</v>
      </c>
      <c r="BO255" s="3" t="s">
        <v>373</v>
      </c>
      <c r="BP255" s="3" t="s">
        <v>1722</v>
      </c>
      <c r="BQ255" s="3" t="s">
        <v>2098</v>
      </c>
      <c r="BR255" s="3">
        <v>500</v>
      </c>
      <c r="BS255" s="3" t="s">
        <v>241</v>
      </c>
      <c r="BT255" s="3">
        <v>4618</v>
      </c>
      <c r="BU255" s="3">
        <v>4618</v>
      </c>
      <c r="BV255" s="3" t="s">
        <v>135</v>
      </c>
      <c r="BW255" s="3" t="s">
        <v>135</v>
      </c>
      <c r="BX255" s="3" t="s">
        <v>135</v>
      </c>
      <c r="BY255" s="3" t="s">
        <v>148</v>
      </c>
      <c r="BZ255" s="3" t="s">
        <v>1994</v>
      </c>
      <c r="CA255" s="3" t="s">
        <v>144</v>
      </c>
      <c r="CB255" s="3" t="s">
        <v>143</v>
      </c>
      <c r="CC255" s="3" t="s">
        <v>143</v>
      </c>
      <c r="CD255" s="3" t="s">
        <v>143</v>
      </c>
      <c r="CE255" s="3" t="s">
        <v>143</v>
      </c>
      <c r="CF255" s="3">
        <v>1968349</v>
      </c>
      <c r="CG255" s="3"/>
      <c r="CH255" s="3" t="s">
        <v>143</v>
      </c>
      <c r="CI255" s="3"/>
      <c r="CJ255" s="3">
        <v>0</v>
      </c>
      <c r="CK255" s="3" t="s">
        <v>143</v>
      </c>
      <c r="CL255" s="3"/>
      <c r="CM255" s="3" t="s">
        <v>143</v>
      </c>
      <c r="CN255" s="3" t="s">
        <v>143</v>
      </c>
      <c r="CO255" s="3"/>
      <c r="CP255" s="3"/>
      <c r="CQ255" s="3"/>
      <c r="CR255" s="3" t="s">
        <v>143</v>
      </c>
      <c r="CS255" s="3" t="s">
        <v>1</v>
      </c>
      <c r="CT255" s="3" t="s">
        <v>143</v>
      </c>
      <c r="CU255" s="3" t="s">
        <v>1</v>
      </c>
      <c r="CV255" s="3" t="s">
        <v>1985</v>
      </c>
      <c r="CW255" s="3" t="s">
        <v>143</v>
      </c>
      <c r="CX255" s="3" t="s">
        <v>953</v>
      </c>
      <c r="CY255" s="3" t="s">
        <v>127</v>
      </c>
      <c r="CZ255" s="3" t="s">
        <v>506</v>
      </c>
      <c r="DA255" s="3" t="s">
        <v>1989</v>
      </c>
      <c r="DB255" s="3" t="s">
        <v>143</v>
      </c>
      <c r="DC255" s="3" t="s">
        <v>143</v>
      </c>
      <c r="DD255" s="3"/>
      <c r="DE255" s="3"/>
      <c r="DF255" s="3"/>
      <c r="DG255" s="3"/>
    </row>
    <row r="256" spans="1:111" s="68" customFormat="1" ht="12.75" x14ac:dyDescent="0.2">
      <c r="A256" s="73">
        <v>45047</v>
      </c>
      <c r="B256" s="68" t="s">
        <v>11</v>
      </c>
      <c r="C256" s="5">
        <v>62570</v>
      </c>
      <c r="D256" s="68" t="s">
        <v>256</v>
      </c>
      <c r="E256" s="5" t="s">
        <v>125</v>
      </c>
      <c r="F256" s="75">
        <v>45054</v>
      </c>
      <c r="G256" s="5" t="s">
        <v>165</v>
      </c>
      <c r="H256" s="5" t="s">
        <v>166</v>
      </c>
      <c r="I256" s="70">
        <v>55</v>
      </c>
      <c r="J256" s="70">
        <v>55</v>
      </c>
      <c r="K256" s="71">
        <f t="shared" si="3"/>
        <v>1.3462283076419516E-4</v>
      </c>
      <c r="L256" s="5" t="s">
        <v>258</v>
      </c>
      <c r="M256" s="3" t="s">
        <v>129</v>
      </c>
      <c r="N256" s="5" t="s">
        <v>219</v>
      </c>
      <c r="O256" s="5" t="s">
        <v>2099</v>
      </c>
      <c r="P256" s="5" t="s">
        <v>2100</v>
      </c>
      <c r="Q256" s="5" t="s">
        <v>170</v>
      </c>
      <c r="R256" s="5" t="s">
        <v>2101</v>
      </c>
      <c r="S256" s="5" t="s">
        <v>2102</v>
      </c>
      <c r="T256" s="5" t="s">
        <v>135</v>
      </c>
      <c r="U256" s="5" t="s">
        <v>135</v>
      </c>
      <c r="V256" s="5" t="s">
        <v>136</v>
      </c>
      <c r="W256" s="5" t="s">
        <v>137</v>
      </c>
      <c r="X256" s="5" t="s">
        <v>225</v>
      </c>
      <c r="Y256" s="5">
        <v>45051.088264351849</v>
      </c>
      <c r="Z256" s="5">
        <v>45051.088155671299</v>
      </c>
      <c r="AA256" s="5" t="s">
        <v>139</v>
      </c>
      <c r="AB256" s="5" t="s">
        <v>140</v>
      </c>
      <c r="AC256" s="5">
        <v>0</v>
      </c>
      <c r="AD256" s="5"/>
      <c r="AE256" s="5">
        <v>0</v>
      </c>
      <c r="AF256" s="5"/>
      <c r="AG256" s="5">
        <v>10012</v>
      </c>
      <c r="AH256" s="5" t="s">
        <v>141</v>
      </c>
      <c r="AI256" s="5" t="s">
        <v>143</v>
      </c>
      <c r="AJ256" s="5"/>
      <c r="AK256" s="5" t="s">
        <v>142</v>
      </c>
      <c r="AL256" s="5" t="s">
        <v>143</v>
      </c>
      <c r="AM256" s="5">
        <v>55</v>
      </c>
      <c r="AN256" s="5" t="s">
        <v>143</v>
      </c>
      <c r="AO256" s="5" t="s">
        <v>2103</v>
      </c>
      <c r="AP256" s="5" t="s">
        <v>2104</v>
      </c>
      <c r="AQ256" s="5" t="s">
        <v>2105</v>
      </c>
      <c r="AR256" s="5" t="s">
        <v>353</v>
      </c>
      <c r="AS256" s="5" t="s">
        <v>231</v>
      </c>
      <c r="AT256" s="5" t="s">
        <v>1895</v>
      </c>
      <c r="AU256" s="5" t="s">
        <v>2106</v>
      </c>
      <c r="AV256" s="5" t="s">
        <v>234</v>
      </c>
      <c r="AW256" s="5" t="s">
        <v>165</v>
      </c>
      <c r="AX256" s="5" t="s">
        <v>235</v>
      </c>
      <c r="AY256" s="5" t="s">
        <v>148</v>
      </c>
      <c r="AZ256" s="5" t="s">
        <v>139</v>
      </c>
      <c r="BA256" s="5" t="s">
        <v>236</v>
      </c>
      <c r="BB256" s="5" t="s">
        <v>150</v>
      </c>
      <c r="BC256" s="5" t="s">
        <v>156</v>
      </c>
      <c r="BD256" s="5" t="s">
        <v>157</v>
      </c>
      <c r="BE256" s="5" t="s">
        <v>484</v>
      </c>
      <c r="BF256" s="5">
        <v>45051.094814814816</v>
      </c>
      <c r="BG256" s="5">
        <v>0</v>
      </c>
      <c r="BH256" s="5" t="s">
        <v>143</v>
      </c>
      <c r="BI256" s="5" t="s">
        <v>143</v>
      </c>
      <c r="BJ256" s="5" t="s">
        <v>143</v>
      </c>
      <c r="BK256" s="5" t="s">
        <v>136</v>
      </c>
      <c r="BL256" s="5" t="s">
        <v>143</v>
      </c>
      <c r="BM256" s="5" t="s">
        <v>160</v>
      </c>
      <c r="BN256" s="5" t="s">
        <v>143</v>
      </c>
      <c r="BO256" s="5" t="s">
        <v>143</v>
      </c>
      <c r="BP256" s="5" t="s">
        <v>143</v>
      </c>
      <c r="BQ256" s="5" t="s">
        <v>2107</v>
      </c>
      <c r="BR256" s="5">
        <v>250</v>
      </c>
      <c r="BS256" s="5" t="s">
        <v>1608</v>
      </c>
      <c r="BT256" s="5">
        <v>55</v>
      </c>
      <c r="BU256" s="5">
        <v>55</v>
      </c>
      <c r="BV256" s="5" t="s">
        <v>135</v>
      </c>
      <c r="BW256" s="5" t="s">
        <v>135</v>
      </c>
      <c r="BX256" s="5" t="s">
        <v>135</v>
      </c>
      <c r="BY256" s="5" t="s">
        <v>148</v>
      </c>
      <c r="BZ256" s="5" t="s">
        <v>2108</v>
      </c>
      <c r="CA256" s="5" t="s">
        <v>174</v>
      </c>
      <c r="CB256" s="5" t="s">
        <v>143</v>
      </c>
      <c r="CC256" s="5" t="s">
        <v>143</v>
      </c>
      <c r="CD256" s="5" t="s">
        <v>143</v>
      </c>
      <c r="CE256" s="5" t="s">
        <v>143</v>
      </c>
      <c r="CF256" s="5">
        <v>1</v>
      </c>
      <c r="CG256" s="5"/>
      <c r="CH256" s="5" t="s">
        <v>143</v>
      </c>
      <c r="CI256" s="5"/>
      <c r="CJ256" s="5">
        <v>0</v>
      </c>
      <c r="CK256" s="5" t="s">
        <v>143</v>
      </c>
      <c r="CL256" s="5"/>
      <c r="CM256" s="5" t="s">
        <v>143</v>
      </c>
      <c r="CN256" s="5" t="s">
        <v>143</v>
      </c>
      <c r="CO256" s="5">
        <v>219757144</v>
      </c>
      <c r="CP256" s="5"/>
      <c r="CQ256" s="5"/>
      <c r="CR256" s="5" t="s">
        <v>143</v>
      </c>
      <c r="CS256" s="5" t="s">
        <v>1</v>
      </c>
      <c r="CT256" s="5" t="s">
        <v>143</v>
      </c>
      <c r="CU256" s="5" t="s">
        <v>1</v>
      </c>
      <c r="CV256" s="5" t="s">
        <v>1985</v>
      </c>
      <c r="CW256" s="5" t="s">
        <v>143</v>
      </c>
      <c r="CX256" s="5" t="s">
        <v>258</v>
      </c>
      <c r="CY256" s="5" t="s">
        <v>166</v>
      </c>
      <c r="CZ256" s="5" t="s">
        <v>136</v>
      </c>
      <c r="DA256" s="5" t="s">
        <v>2007</v>
      </c>
      <c r="DB256" s="5" t="s">
        <v>143</v>
      </c>
      <c r="DC256" s="5" t="s">
        <v>143</v>
      </c>
      <c r="DD256" s="5"/>
      <c r="DE256" s="5"/>
      <c r="DF256" s="5"/>
      <c r="DG256" s="5"/>
    </row>
    <row r="257" spans="1:111" s="68" customFormat="1" ht="12.75" x14ac:dyDescent="0.2">
      <c r="A257" s="73">
        <v>45047</v>
      </c>
      <c r="B257" s="68" t="s">
        <v>8</v>
      </c>
      <c r="C257" s="5">
        <v>62614</v>
      </c>
      <c r="D257" s="68" t="s">
        <v>2008</v>
      </c>
      <c r="E257" s="3" t="s">
        <v>125</v>
      </c>
      <c r="F257" s="7">
        <v>45054</v>
      </c>
      <c r="G257" s="3" t="s">
        <v>126</v>
      </c>
      <c r="H257" s="3" t="s">
        <v>166</v>
      </c>
      <c r="I257" s="70">
        <v>84.53</v>
      </c>
      <c r="J257" s="70">
        <v>84.53</v>
      </c>
      <c r="K257" s="71">
        <f t="shared" si="3"/>
        <v>2.0690305244540756E-4</v>
      </c>
      <c r="L257" s="3" t="s">
        <v>501</v>
      </c>
      <c r="M257" s="3" t="s">
        <v>218</v>
      </c>
      <c r="N257" s="3" t="s">
        <v>219</v>
      </c>
      <c r="O257" s="3" t="s">
        <v>1973</v>
      </c>
      <c r="P257" s="3" t="s">
        <v>2109</v>
      </c>
      <c r="Q257" s="3" t="s">
        <v>170</v>
      </c>
      <c r="R257" s="3" t="s">
        <v>2110</v>
      </c>
      <c r="S257" s="3" t="s">
        <v>2111</v>
      </c>
      <c r="T257" s="3" t="s">
        <v>135</v>
      </c>
      <c r="U257" s="3" t="s">
        <v>135</v>
      </c>
      <c r="V257" s="3" t="s">
        <v>506</v>
      </c>
      <c r="W257" s="3" t="s">
        <v>137</v>
      </c>
      <c r="X257" s="3" t="s">
        <v>225</v>
      </c>
      <c r="Y257" s="3">
        <v>45051.205253703702</v>
      </c>
      <c r="Z257" s="3">
        <v>45051.204728472221</v>
      </c>
      <c r="AA257" s="3" t="s">
        <v>139</v>
      </c>
      <c r="AB257" s="3" t="s">
        <v>226</v>
      </c>
      <c r="AC257" s="3">
        <v>0</v>
      </c>
      <c r="AD257" s="3"/>
      <c r="AE257" s="3">
        <v>0</v>
      </c>
      <c r="AF257" s="3"/>
      <c r="AG257" s="3">
        <v>10023</v>
      </c>
      <c r="AH257" s="3" t="s">
        <v>141</v>
      </c>
      <c r="AI257" s="3" t="s">
        <v>143</v>
      </c>
      <c r="AJ257" s="3"/>
      <c r="AK257" s="3" t="s">
        <v>207</v>
      </c>
      <c r="AL257" s="3" t="s">
        <v>143</v>
      </c>
      <c r="AM257" s="3">
        <v>8453</v>
      </c>
      <c r="AN257" s="3" t="s">
        <v>143</v>
      </c>
      <c r="AO257" s="3" t="s">
        <v>1977</v>
      </c>
      <c r="AP257" s="3" t="s">
        <v>1978</v>
      </c>
      <c r="AQ257" s="3" t="s">
        <v>1979</v>
      </c>
      <c r="AR257" s="3" t="s">
        <v>178</v>
      </c>
      <c r="AS257" s="3" t="s">
        <v>179</v>
      </c>
      <c r="AT257" s="3" t="s">
        <v>1605</v>
      </c>
      <c r="AU257" s="3" t="s">
        <v>1980</v>
      </c>
      <c r="AV257" s="3" t="s">
        <v>234</v>
      </c>
      <c r="AW257" s="3" t="s">
        <v>165</v>
      </c>
      <c r="AX257" s="3" t="s">
        <v>235</v>
      </c>
      <c r="AY257" s="3" t="s">
        <v>148</v>
      </c>
      <c r="AZ257" s="3" t="s">
        <v>139</v>
      </c>
      <c r="BA257" s="3" t="s">
        <v>236</v>
      </c>
      <c r="BB257" s="3" t="s">
        <v>150</v>
      </c>
      <c r="BC257" s="3" t="s">
        <v>156</v>
      </c>
      <c r="BD257" s="3" t="s">
        <v>157</v>
      </c>
      <c r="BE257" s="3" t="s">
        <v>484</v>
      </c>
      <c r="BF257" s="3">
        <v>45051.212268518517</v>
      </c>
      <c r="BG257" s="3">
        <v>0</v>
      </c>
      <c r="BH257" s="3" t="s">
        <v>143</v>
      </c>
      <c r="BI257" s="3" t="s">
        <v>143</v>
      </c>
      <c r="BJ257" s="3" t="s">
        <v>143</v>
      </c>
      <c r="BK257" s="3" t="s">
        <v>506</v>
      </c>
      <c r="BL257" s="3" t="s">
        <v>143</v>
      </c>
      <c r="BM257" s="3" t="s">
        <v>160</v>
      </c>
      <c r="BN257" s="3" t="s">
        <v>143</v>
      </c>
      <c r="BO257" s="3" t="s">
        <v>125</v>
      </c>
      <c r="BP257" s="3" t="s">
        <v>143</v>
      </c>
      <c r="BQ257" s="3" t="s">
        <v>329</v>
      </c>
      <c r="BR257" s="3">
        <v>250</v>
      </c>
      <c r="BS257" s="3" t="s">
        <v>1608</v>
      </c>
      <c r="BT257" s="3">
        <v>8453</v>
      </c>
      <c r="BU257" s="3">
        <v>8453</v>
      </c>
      <c r="BV257" s="3" t="s">
        <v>135</v>
      </c>
      <c r="BW257" s="3" t="s">
        <v>135</v>
      </c>
      <c r="BX257" s="3" t="s">
        <v>135</v>
      </c>
      <c r="BY257" s="3" t="s">
        <v>148</v>
      </c>
      <c r="BZ257" s="3" t="s">
        <v>2112</v>
      </c>
      <c r="CA257" s="3" t="s">
        <v>174</v>
      </c>
      <c r="CB257" s="3" t="s">
        <v>143</v>
      </c>
      <c r="CC257" s="3" t="s">
        <v>143</v>
      </c>
      <c r="CD257" s="3" t="s">
        <v>143</v>
      </c>
      <c r="CE257" s="3" t="s">
        <v>143</v>
      </c>
      <c r="CF257" s="3">
        <v>1</v>
      </c>
      <c r="CG257" s="3"/>
      <c r="CH257" s="3" t="s">
        <v>143</v>
      </c>
      <c r="CI257" s="3"/>
      <c r="CJ257" s="3">
        <v>0</v>
      </c>
      <c r="CK257" s="3" t="s">
        <v>143</v>
      </c>
      <c r="CL257" s="3"/>
      <c r="CM257" s="3" t="s">
        <v>143</v>
      </c>
      <c r="CN257" s="3" t="s">
        <v>143</v>
      </c>
      <c r="CO257" s="3">
        <v>999103825</v>
      </c>
      <c r="CP257" s="3"/>
      <c r="CQ257" s="3"/>
      <c r="CR257" s="3" t="s">
        <v>143</v>
      </c>
      <c r="CS257" s="3" t="s">
        <v>1</v>
      </c>
      <c r="CT257" s="3" t="s">
        <v>143</v>
      </c>
      <c r="CU257" s="3" t="s">
        <v>1</v>
      </c>
      <c r="CV257" s="3" t="s">
        <v>1985</v>
      </c>
      <c r="CW257" s="3" t="s">
        <v>143</v>
      </c>
      <c r="CX257" s="3" t="s">
        <v>501</v>
      </c>
      <c r="CY257" s="3" t="s">
        <v>166</v>
      </c>
      <c r="CZ257" s="3" t="s">
        <v>506</v>
      </c>
      <c r="DA257" s="3" t="s">
        <v>2007</v>
      </c>
      <c r="DB257" s="3" t="s">
        <v>143</v>
      </c>
      <c r="DC257" s="3" t="s">
        <v>143</v>
      </c>
      <c r="DD257" s="3"/>
      <c r="DE257" s="3"/>
      <c r="DF257" s="3"/>
      <c r="DG257" s="3"/>
    </row>
    <row r="258" spans="1:111" s="68" customFormat="1" ht="12.75" x14ac:dyDescent="0.2">
      <c r="A258" s="73">
        <v>45047</v>
      </c>
      <c r="B258" s="68" t="s">
        <v>14</v>
      </c>
      <c r="C258" s="5">
        <v>62624</v>
      </c>
      <c r="D258" s="68" t="s">
        <v>315</v>
      </c>
      <c r="E258" s="3" t="s">
        <v>164</v>
      </c>
      <c r="F258" s="7">
        <v>45051</v>
      </c>
      <c r="G258" s="3" t="s">
        <v>165</v>
      </c>
      <c r="H258" s="3" t="s">
        <v>166</v>
      </c>
      <c r="I258" s="70">
        <v>132</v>
      </c>
      <c r="J258" s="70">
        <v>132</v>
      </c>
      <c r="K258" s="71">
        <f t="shared" si="3"/>
        <v>3.2309479383406837E-4</v>
      </c>
      <c r="L258" s="3" t="s">
        <v>316</v>
      </c>
      <c r="M258" s="68" t="s">
        <v>317</v>
      </c>
      <c r="N258" s="3" t="s">
        <v>219</v>
      </c>
      <c r="O258" s="3" t="s">
        <v>318</v>
      </c>
      <c r="P258" s="3" t="s">
        <v>319</v>
      </c>
      <c r="Q258" s="3" t="s">
        <v>170</v>
      </c>
      <c r="R258" s="3" t="s">
        <v>2113</v>
      </c>
      <c r="S258" s="3" t="s">
        <v>2114</v>
      </c>
      <c r="T258" s="3" t="s">
        <v>135</v>
      </c>
      <c r="U258" s="3" t="s">
        <v>135</v>
      </c>
      <c r="V258" s="3" t="s">
        <v>136</v>
      </c>
      <c r="W258" s="3" t="s">
        <v>137</v>
      </c>
      <c r="X258" s="3" t="s">
        <v>322</v>
      </c>
      <c r="Y258" s="3">
        <v>45051.226640162036</v>
      </c>
      <c r="Z258" s="3">
        <v>45051.22652916667</v>
      </c>
      <c r="AA258" s="3" t="s">
        <v>139</v>
      </c>
      <c r="AB258" s="3" t="s">
        <v>323</v>
      </c>
      <c r="AC258" s="3">
        <v>0</v>
      </c>
      <c r="AD258" s="3"/>
      <c r="AE258" s="3">
        <v>132</v>
      </c>
      <c r="AF258" s="3"/>
      <c r="AG258" s="3">
        <v>10012</v>
      </c>
      <c r="AH258" s="3" t="s">
        <v>141</v>
      </c>
      <c r="AI258" s="3" t="s">
        <v>143</v>
      </c>
      <c r="AJ258" s="3">
        <v>132</v>
      </c>
      <c r="AK258" s="3" t="s">
        <v>207</v>
      </c>
      <c r="AL258" s="3" t="s">
        <v>143</v>
      </c>
      <c r="AM258" s="3">
        <v>132</v>
      </c>
      <c r="AN258" s="3" t="s">
        <v>174</v>
      </c>
      <c r="AO258" s="3" t="s">
        <v>324</v>
      </c>
      <c r="AP258" s="3" t="s">
        <v>325</v>
      </c>
      <c r="AQ258" s="3" t="s">
        <v>326</v>
      </c>
      <c r="AR258" s="3" t="s">
        <v>178</v>
      </c>
      <c r="AS258" s="3" t="s">
        <v>179</v>
      </c>
      <c r="AT258" s="3" t="s">
        <v>327</v>
      </c>
      <c r="AU258" s="3" t="s">
        <v>328</v>
      </c>
      <c r="AV258" s="3" t="s">
        <v>234</v>
      </c>
      <c r="AW258" s="3" t="s">
        <v>165</v>
      </c>
      <c r="AX258" s="3" t="s">
        <v>235</v>
      </c>
      <c r="AY258" s="3" t="s">
        <v>148</v>
      </c>
      <c r="AZ258" s="3" t="s">
        <v>139</v>
      </c>
      <c r="BA258" s="3" t="s">
        <v>236</v>
      </c>
      <c r="BB258" s="3" t="s">
        <v>150</v>
      </c>
      <c r="BC258" s="3" t="s">
        <v>156</v>
      </c>
      <c r="BD258" s="3" t="s">
        <v>157</v>
      </c>
      <c r="BE258" s="3" t="s">
        <v>484</v>
      </c>
      <c r="BF258" s="3">
        <v>45051.256527777776</v>
      </c>
      <c r="BG258" s="3">
        <v>0</v>
      </c>
      <c r="BH258" s="3" t="s">
        <v>143</v>
      </c>
      <c r="BI258" s="3" t="s">
        <v>2115</v>
      </c>
      <c r="BJ258" s="3" t="s">
        <v>143</v>
      </c>
      <c r="BK258" s="3" t="s">
        <v>136</v>
      </c>
      <c r="BL258" s="3" t="s">
        <v>143</v>
      </c>
      <c r="BM258" s="3" t="s">
        <v>160</v>
      </c>
      <c r="BN258" s="3" t="s">
        <v>160</v>
      </c>
      <c r="BO258" s="3" t="s">
        <v>143</v>
      </c>
      <c r="BP258" s="3" t="s">
        <v>143</v>
      </c>
      <c r="BQ258" s="3" t="s">
        <v>1220</v>
      </c>
      <c r="BR258" s="3">
        <v>250</v>
      </c>
      <c r="BS258" s="3" t="s">
        <v>1608</v>
      </c>
      <c r="BT258" s="3">
        <v>132</v>
      </c>
      <c r="BU258" s="3">
        <v>132</v>
      </c>
      <c r="BV258" s="3" t="s">
        <v>135</v>
      </c>
      <c r="BW258" s="3" t="s">
        <v>135</v>
      </c>
      <c r="BX258" s="3" t="s">
        <v>135</v>
      </c>
      <c r="BY258" s="3" t="s">
        <v>148</v>
      </c>
      <c r="BZ258" s="3" t="s">
        <v>2116</v>
      </c>
      <c r="CA258" s="3" t="s">
        <v>174</v>
      </c>
      <c r="CB258" s="3" t="s">
        <v>143</v>
      </c>
      <c r="CC258" s="3" t="s">
        <v>143</v>
      </c>
      <c r="CD258" s="3" t="s">
        <v>143</v>
      </c>
      <c r="CE258" s="3" t="s">
        <v>2117</v>
      </c>
      <c r="CF258" s="3">
        <v>1</v>
      </c>
      <c r="CG258" s="3">
        <v>1</v>
      </c>
      <c r="CH258" s="3" t="s">
        <v>143</v>
      </c>
      <c r="CI258" s="3"/>
      <c r="CJ258" s="3">
        <v>0</v>
      </c>
      <c r="CK258" s="3" t="s">
        <v>143</v>
      </c>
      <c r="CL258" s="3"/>
      <c r="CM258" s="3" t="s">
        <v>143</v>
      </c>
      <c r="CN258" s="3" t="s">
        <v>143</v>
      </c>
      <c r="CO258" s="3"/>
      <c r="CP258" s="3"/>
      <c r="CQ258" s="3"/>
      <c r="CR258" s="3" t="s">
        <v>143</v>
      </c>
      <c r="CS258" s="3" t="s">
        <v>1</v>
      </c>
      <c r="CT258" s="3" t="s">
        <v>143</v>
      </c>
      <c r="CU258" s="3" t="s">
        <v>1</v>
      </c>
      <c r="CV258" s="3" t="s">
        <v>1985</v>
      </c>
      <c r="CW258" s="3" t="s">
        <v>1985</v>
      </c>
      <c r="CX258" s="3" t="s">
        <v>316</v>
      </c>
      <c r="CY258" s="3" t="s">
        <v>166</v>
      </c>
      <c r="CZ258" s="3" t="s">
        <v>136</v>
      </c>
      <c r="DA258" s="3" t="s">
        <v>1986</v>
      </c>
      <c r="DB258" s="3" t="s">
        <v>143</v>
      </c>
      <c r="DC258" s="3" t="s">
        <v>143</v>
      </c>
      <c r="DD258" s="3"/>
      <c r="DE258" s="3"/>
      <c r="DF258" s="3"/>
      <c r="DG258" s="3"/>
    </row>
    <row r="259" spans="1:111" s="68" customFormat="1" ht="12.75" x14ac:dyDescent="0.2">
      <c r="A259" s="73">
        <v>45047</v>
      </c>
      <c r="B259" s="68" t="s">
        <v>8</v>
      </c>
      <c r="C259" s="5">
        <v>62651</v>
      </c>
      <c r="D259" s="68" t="s">
        <v>2008</v>
      </c>
      <c r="E259" s="3" t="s">
        <v>125</v>
      </c>
      <c r="F259" s="7">
        <v>45054</v>
      </c>
      <c r="G259" s="3" t="s">
        <v>126</v>
      </c>
      <c r="H259" s="3" t="s">
        <v>166</v>
      </c>
      <c r="I259" s="70">
        <v>112.85</v>
      </c>
      <c r="J259" s="70">
        <v>150</v>
      </c>
      <c r="K259" s="71">
        <f t="shared" si="3"/>
        <v>2.7622157184980768E-4</v>
      </c>
      <c r="L259" s="3" t="s">
        <v>374</v>
      </c>
      <c r="M259" s="3" t="s">
        <v>218</v>
      </c>
      <c r="N259" s="3" t="s">
        <v>1065</v>
      </c>
      <c r="O259" s="3" t="s">
        <v>191</v>
      </c>
      <c r="P259" s="3" t="s">
        <v>2118</v>
      </c>
      <c r="Q259" s="3" t="s">
        <v>170</v>
      </c>
      <c r="R259" s="3" t="s">
        <v>2119</v>
      </c>
      <c r="S259" s="3" t="s">
        <v>2120</v>
      </c>
      <c r="T259" s="3" t="s">
        <v>135</v>
      </c>
      <c r="U259" s="3" t="s">
        <v>135</v>
      </c>
      <c r="V259" s="3" t="s">
        <v>136</v>
      </c>
      <c r="W259" s="3" t="s">
        <v>137</v>
      </c>
      <c r="X259" s="3" t="s">
        <v>173</v>
      </c>
      <c r="Y259" s="3">
        <v>45051.307092476854</v>
      </c>
      <c r="Z259" s="3">
        <v>45061.068464930555</v>
      </c>
      <c r="AA259" s="3" t="s">
        <v>139</v>
      </c>
      <c r="AB259" s="3" t="s">
        <v>226</v>
      </c>
      <c r="AC259" s="3">
        <v>0</v>
      </c>
      <c r="AD259" s="3"/>
      <c r="AE259" s="3">
        <v>11285</v>
      </c>
      <c r="AF259" s="3"/>
      <c r="AG259" s="3">
        <v>10023</v>
      </c>
      <c r="AH259" s="3" t="s">
        <v>141</v>
      </c>
      <c r="AI259" s="3" t="s">
        <v>143</v>
      </c>
      <c r="AJ259" s="3">
        <v>11285</v>
      </c>
      <c r="AK259" s="3" t="s">
        <v>207</v>
      </c>
      <c r="AL259" s="3" t="s">
        <v>143</v>
      </c>
      <c r="AM259" s="3">
        <v>150</v>
      </c>
      <c r="AN259" s="3" t="s">
        <v>174</v>
      </c>
      <c r="AO259" s="3" t="s">
        <v>195</v>
      </c>
      <c r="AP259" s="3" t="s">
        <v>196</v>
      </c>
      <c r="AQ259" s="3" t="s">
        <v>197</v>
      </c>
      <c r="AR259" s="3" t="s">
        <v>178</v>
      </c>
      <c r="AS259" s="3" t="s">
        <v>179</v>
      </c>
      <c r="AT259" s="3" t="s">
        <v>180</v>
      </c>
      <c r="AU259" s="3" t="s">
        <v>198</v>
      </c>
      <c r="AV259" s="3" t="s">
        <v>631</v>
      </c>
      <c r="AW259" s="3" t="s">
        <v>632</v>
      </c>
      <c r="AX259" s="3" t="s">
        <v>1068</v>
      </c>
      <c r="AY259" s="3" t="s">
        <v>148</v>
      </c>
      <c r="AZ259" s="3" t="s">
        <v>139</v>
      </c>
      <c r="BA259" s="3" t="s">
        <v>149</v>
      </c>
      <c r="BB259" s="3" t="s">
        <v>634</v>
      </c>
      <c r="BC259" s="3" t="s">
        <v>156</v>
      </c>
      <c r="BD259" s="3" t="s">
        <v>157</v>
      </c>
      <c r="BE259" s="3" t="s">
        <v>484</v>
      </c>
      <c r="BF259" s="3">
        <v>45051.314641203702</v>
      </c>
      <c r="BG259" s="3">
        <v>0</v>
      </c>
      <c r="BH259" s="3" t="s">
        <v>170</v>
      </c>
      <c r="BI259" s="3" t="s">
        <v>2121</v>
      </c>
      <c r="BJ259" s="3" t="s">
        <v>143</v>
      </c>
      <c r="BK259" s="3" t="s">
        <v>136</v>
      </c>
      <c r="BL259" s="3" t="s">
        <v>143</v>
      </c>
      <c r="BM259" s="3" t="s">
        <v>200</v>
      </c>
      <c r="BN259" s="3" t="s">
        <v>160</v>
      </c>
      <c r="BO259" s="3" t="s">
        <v>143</v>
      </c>
      <c r="BP259" s="3" t="s">
        <v>143</v>
      </c>
      <c r="BQ259" s="3" t="s">
        <v>329</v>
      </c>
      <c r="BR259" s="3">
        <v>250</v>
      </c>
      <c r="BS259" s="3" t="s">
        <v>1608</v>
      </c>
      <c r="BT259" s="3">
        <v>11285</v>
      </c>
      <c r="BU259" s="3">
        <v>11285</v>
      </c>
      <c r="BV259" s="3" t="s">
        <v>135</v>
      </c>
      <c r="BW259" s="3" t="s">
        <v>135</v>
      </c>
      <c r="BX259" s="3" t="s">
        <v>135</v>
      </c>
      <c r="BY259" s="3" t="s">
        <v>148</v>
      </c>
      <c r="BZ259" s="3" t="s">
        <v>2122</v>
      </c>
      <c r="CA259" s="3" t="s">
        <v>174</v>
      </c>
      <c r="CB259" s="3" t="s">
        <v>143</v>
      </c>
      <c r="CC259" s="3" t="s">
        <v>143</v>
      </c>
      <c r="CD259" s="3" t="s">
        <v>143</v>
      </c>
      <c r="CE259" s="3" t="s">
        <v>143</v>
      </c>
      <c r="CF259" s="3">
        <v>1</v>
      </c>
      <c r="CG259" s="3">
        <v>1</v>
      </c>
      <c r="CH259" s="3" t="s">
        <v>143</v>
      </c>
      <c r="CI259" s="3"/>
      <c r="CJ259" s="3">
        <v>0</v>
      </c>
      <c r="CK259" s="3" t="s">
        <v>143</v>
      </c>
      <c r="CL259" s="3"/>
      <c r="CM259" s="3" t="s">
        <v>143</v>
      </c>
      <c r="CN259" s="3" t="s">
        <v>143</v>
      </c>
      <c r="CO259" s="3"/>
      <c r="CP259" s="3"/>
      <c r="CQ259" s="3"/>
      <c r="CR259" s="3" t="s">
        <v>143</v>
      </c>
      <c r="CS259" s="3" t="s">
        <v>1</v>
      </c>
      <c r="CT259" s="3" t="s">
        <v>143</v>
      </c>
      <c r="CU259" s="3" t="s">
        <v>1</v>
      </c>
      <c r="CV259" s="3" t="s">
        <v>1985</v>
      </c>
      <c r="CW259" s="3" t="s">
        <v>1985</v>
      </c>
      <c r="CX259" s="3" t="s">
        <v>374</v>
      </c>
      <c r="CY259" s="3" t="s">
        <v>166</v>
      </c>
      <c r="CZ259" s="3" t="s">
        <v>136</v>
      </c>
      <c r="DA259" s="3" t="s">
        <v>2007</v>
      </c>
      <c r="DB259" s="3" t="s">
        <v>143</v>
      </c>
      <c r="DC259" s="3" t="s">
        <v>143</v>
      </c>
      <c r="DD259" s="3"/>
      <c r="DE259" s="3"/>
      <c r="DF259" s="3"/>
      <c r="DG259" s="3"/>
    </row>
    <row r="260" spans="1:111" s="68" customFormat="1" ht="12.75" x14ac:dyDescent="0.2">
      <c r="A260" s="73">
        <v>45047</v>
      </c>
      <c r="B260" s="68" t="s">
        <v>14</v>
      </c>
      <c r="C260" s="5">
        <v>62653</v>
      </c>
      <c r="D260" s="68" t="s">
        <v>2123</v>
      </c>
      <c r="E260" s="3" t="s">
        <v>164</v>
      </c>
      <c r="F260" s="7">
        <v>45051</v>
      </c>
      <c r="G260" s="3" t="s">
        <v>165</v>
      </c>
      <c r="H260" s="3" t="s">
        <v>127</v>
      </c>
      <c r="I260" s="70">
        <v>157.47</v>
      </c>
      <c r="J260" s="70">
        <v>157.47</v>
      </c>
      <c r="K260" s="71">
        <f t="shared" ref="K260:K323" si="4">I260/$I$1</f>
        <v>3.854374029170511E-4</v>
      </c>
      <c r="L260" s="3" t="s">
        <v>342</v>
      </c>
      <c r="M260" s="68" t="s">
        <v>317</v>
      </c>
      <c r="N260" s="3" t="s">
        <v>2124</v>
      </c>
      <c r="O260" s="3" t="s">
        <v>960</v>
      </c>
      <c r="P260" s="3" t="s">
        <v>2125</v>
      </c>
      <c r="Q260" s="3" t="s">
        <v>132</v>
      </c>
      <c r="R260" s="3" t="s">
        <v>2126</v>
      </c>
      <c r="S260" s="3" t="s">
        <v>2127</v>
      </c>
      <c r="T260" s="3" t="s">
        <v>135</v>
      </c>
      <c r="U260" s="3" t="s">
        <v>135</v>
      </c>
      <c r="V260" s="3" t="s">
        <v>136</v>
      </c>
      <c r="W260" s="3" t="s">
        <v>137</v>
      </c>
      <c r="X260" s="3" t="s">
        <v>138</v>
      </c>
      <c r="Y260" s="3">
        <v>45051.332307523146</v>
      </c>
      <c r="Z260" s="3">
        <v>45051.332268287035</v>
      </c>
      <c r="AA260" s="3" t="s">
        <v>139</v>
      </c>
      <c r="AB260" s="3" t="s">
        <v>226</v>
      </c>
      <c r="AC260" s="3">
        <v>0</v>
      </c>
      <c r="AD260" s="3"/>
      <c r="AE260" s="3">
        <v>0</v>
      </c>
      <c r="AF260" s="3"/>
      <c r="AG260" s="3">
        <v>10012</v>
      </c>
      <c r="AH260" s="3" t="s">
        <v>141</v>
      </c>
      <c r="AI260" s="3" t="s">
        <v>143</v>
      </c>
      <c r="AJ260" s="3"/>
      <c r="AK260" s="3" t="s">
        <v>207</v>
      </c>
      <c r="AL260" s="3" t="s">
        <v>2128</v>
      </c>
      <c r="AM260" s="3">
        <v>800</v>
      </c>
      <c r="AN260" s="3" t="s">
        <v>143</v>
      </c>
      <c r="AO260" s="3" t="s">
        <v>145</v>
      </c>
      <c r="AP260" s="3" t="s">
        <v>146</v>
      </c>
      <c r="AQ260" s="3" t="s">
        <v>972</v>
      </c>
      <c r="AR260" s="3" t="s">
        <v>148</v>
      </c>
      <c r="AS260" s="3" t="s">
        <v>139</v>
      </c>
      <c r="AT260" s="3" t="s">
        <v>149</v>
      </c>
      <c r="AU260" s="3" t="s">
        <v>150</v>
      </c>
      <c r="AV260" s="3" t="s">
        <v>2129</v>
      </c>
      <c r="AW260" s="3" t="s">
        <v>2129</v>
      </c>
      <c r="AX260" s="3" t="s">
        <v>309</v>
      </c>
      <c r="AY260" s="3" t="s">
        <v>148</v>
      </c>
      <c r="AZ260" s="3" t="s">
        <v>139</v>
      </c>
      <c r="BA260" s="3" t="s">
        <v>950</v>
      </c>
      <c r="BB260" s="3" t="s">
        <v>311</v>
      </c>
      <c r="BC260" s="3" t="s">
        <v>156</v>
      </c>
      <c r="BD260" s="3" t="s">
        <v>157</v>
      </c>
      <c r="BE260" s="3" t="s">
        <v>484</v>
      </c>
      <c r="BF260" s="3">
        <v>45051.333449074074</v>
      </c>
      <c r="BG260" s="3">
        <v>0</v>
      </c>
      <c r="BH260" s="3" t="s">
        <v>143</v>
      </c>
      <c r="BI260" s="3" t="s">
        <v>143</v>
      </c>
      <c r="BJ260" s="3" t="s">
        <v>143</v>
      </c>
      <c r="BK260" s="3" t="s">
        <v>136</v>
      </c>
      <c r="BL260" s="3" t="s">
        <v>143</v>
      </c>
      <c r="BM260" s="3" t="s">
        <v>160</v>
      </c>
      <c r="BN260" s="3" t="s">
        <v>143</v>
      </c>
      <c r="BO260" s="3" t="s">
        <v>143</v>
      </c>
      <c r="BP260" s="3" t="s">
        <v>143</v>
      </c>
      <c r="BQ260" s="3" t="s">
        <v>1628</v>
      </c>
      <c r="BR260" s="3">
        <v>250</v>
      </c>
      <c r="BS260" s="3" t="s">
        <v>1608</v>
      </c>
      <c r="BT260" s="3">
        <v>15747</v>
      </c>
      <c r="BU260" s="3">
        <v>15747</v>
      </c>
      <c r="BV260" s="3" t="s">
        <v>135</v>
      </c>
      <c r="BW260" s="3" t="s">
        <v>135</v>
      </c>
      <c r="BX260" s="3" t="s">
        <v>135</v>
      </c>
      <c r="BY260" s="3" t="s">
        <v>148</v>
      </c>
      <c r="BZ260" s="3" t="s">
        <v>2130</v>
      </c>
      <c r="CA260" s="3" t="s">
        <v>144</v>
      </c>
      <c r="CB260" s="3" t="s">
        <v>143</v>
      </c>
      <c r="CC260" s="3" t="s">
        <v>143</v>
      </c>
      <c r="CD260" s="3" t="s">
        <v>143</v>
      </c>
      <c r="CE260" s="3" t="s">
        <v>143</v>
      </c>
      <c r="CF260" s="3">
        <v>1968349</v>
      </c>
      <c r="CG260" s="3"/>
      <c r="CH260" s="3" t="s">
        <v>143</v>
      </c>
      <c r="CI260" s="3"/>
      <c r="CJ260" s="3">
        <v>0</v>
      </c>
      <c r="CK260" s="3" t="s">
        <v>143</v>
      </c>
      <c r="CL260" s="3"/>
      <c r="CM260" s="3" t="s">
        <v>143</v>
      </c>
      <c r="CN260" s="3" t="s">
        <v>143</v>
      </c>
      <c r="CO260" s="3"/>
      <c r="CP260" s="3"/>
      <c r="CQ260" s="3"/>
      <c r="CR260" s="3" t="s">
        <v>143</v>
      </c>
      <c r="CS260" s="3" t="s">
        <v>1</v>
      </c>
      <c r="CT260" s="3" t="s">
        <v>143</v>
      </c>
      <c r="CU260" s="3" t="s">
        <v>1</v>
      </c>
      <c r="CV260" s="3" t="s">
        <v>1985</v>
      </c>
      <c r="CW260" s="3" t="s">
        <v>143</v>
      </c>
      <c r="CX260" s="3" t="s">
        <v>342</v>
      </c>
      <c r="CY260" s="3" t="s">
        <v>127</v>
      </c>
      <c r="CZ260" s="3" t="s">
        <v>136</v>
      </c>
      <c r="DA260" s="3" t="s">
        <v>1986</v>
      </c>
      <c r="DB260" s="3" t="s">
        <v>143</v>
      </c>
      <c r="DC260" s="3" t="s">
        <v>143</v>
      </c>
      <c r="DD260" s="3"/>
      <c r="DE260" s="3"/>
      <c r="DF260" s="3"/>
      <c r="DG260" s="3"/>
    </row>
    <row r="261" spans="1:111" s="68" customFormat="1" ht="12.75" x14ac:dyDescent="0.2">
      <c r="A261" s="73">
        <v>45047</v>
      </c>
      <c r="B261" s="68" t="s">
        <v>14</v>
      </c>
      <c r="C261" s="5">
        <v>62891</v>
      </c>
      <c r="D261" s="68" t="s">
        <v>315</v>
      </c>
      <c r="E261" s="3" t="s">
        <v>164</v>
      </c>
      <c r="F261" s="7">
        <v>45051</v>
      </c>
      <c r="G261" s="3" t="s">
        <v>165</v>
      </c>
      <c r="H261" s="3" t="s">
        <v>166</v>
      </c>
      <c r="I261" s="70">
        <v>55</v>
      </c>
      <c r="J261" s="70">
        <v>55</v>
      </c>
      <c r="K261" s="71">
        <f t="shared" si="4"/>
        <v>1.3462283076419516E-4</v>
      </c>
      <c r="L261" s="3" t="s">
        <v>316</v>
      </c>
      <c r="M261" s="68" t="s">
        <v>317</v>
      </c>
      <c r="N261" s="3" t="s">
        <v>219</v>
      </c>
      <c r="O261" s="3" t="s">
        <v>2131</v>
      </c>
      <c r="P261" s="3" t="s">
        <v>2132</v>
      </c>
      <c r="Q261" s="3" t="s">
        <v>170</v>
      </c>
      <c r="R261" s="3" t="s">
        <v>2133</v>
      </c>
      <c r="S261" s="3" t="s">
        <v>2134</v>
      </c>
      <c r="T261" s="3" t="s">
        <v>135</v>
      </c>
      <c r="U261" s="3" t="s">
        <v>135</v>
      </c>
      <c r="V261" s="3" t="s">
        <v>136</v>
      </c>
      <c r="W261" s="3" t="s">
        <v>137</v>
      </c>
      <c r="X261" s="3" t="s">
        <v>322</v>
      </c>
      <c r="Y261" s="3">
        <v>45054.090340162038</v>
      </c>
      <c r="Z261" s="3">
        <v>45054.089892476855</v>
      </c>
      <c r="AA261" s="3" t="s">
        <v>139</v>
      </c>
      <c r="AB261" s="3" t="s">
        <v>323</v>
      </c>
      <c r="AC261" s="3">
        <v>0</v>
      </c>
      <c r="AD261" s="3"/>
      <c r="AE261" s="3">
        <v>55</v>
      </c>
      <c r="AF261" s="3"/>
      <c r="AG261" s="3">
        <v>10012</v>
      </c>
      <c r="AH261" s="3" t="s">
        <v>141</v>
      </c>
      <c r="AI261" s="3" t="s">
        <v>143</v>
      </c>
      <c r="AJ261" s="3">
        <v>55</v>
      </c>
      <c r="AK261" s="3" t="s">
        <v>207</v>
      </c>
      <c r="AL261" s="3" t="s">
        <v>143</v>
      </c>
      <c r="AM261" s="3">
        <v>55</v>
      </c>
      <c r="AN261" s="3" t="s">
        <v>174</v>
      </c>
      <c r="AO261" s="3" t="s">
        <v>2135</v>
      </c>
      <c r="AP261" s="3" t="s">
        <v>932</v>
      </c>
      <c r="AQ261" s="3" t="s">
        <v>2136</v>
      </c>
      <c r="AR261" s="3" t="s">
        <v>934</v>
      </c>
      <c r="AS261" s="3" t="s">
        <v>231</v>
      </c>
      <c r="AT261" s="3" t="s">
        <v>1091</v>
      </c>
      <c r="AU261" s="3" t="s">
        <v>2137</v>
      </c>
      <c r="AV261" s="3" t="s">
        <v>234</v>
      </c>
      <c r="AW261" s="3" t="s">
        <v>165</v>
      </c>
      <c r="AX261" s="3" t="s">
        <v>235</v>
      </c>
      <c r="AY261" s="3" t="s">
        <v>148</v>
      </c>
      <c r="AZ261" s="3" t="s">
        <v>139</v>
      </c>
      <c r="BA261" s="3" t="s">
        <v>236</v>
      </c>
      <c r="BB261" s="3" t="s">
        <v>150</v>
      </c>
      <c r="BC261" s="3" t="s">
        <v>156</v>
      </c>
      <c r="BD261" s="3" t="s">
        <v>157</v>
      </c>
      <c r="BE261" s="3" t="s">
        <v>484</v>
      </c>
      <c r="BF261" s="3">
        <v>45054.107372685183</v>
      </c>
      <c r="BG261" s="3">
        <v>0</v>
      </c>
      <c r="BH261" s="3" t="s">
        <v>170</v>
      </c>
      <c r="BI261" s="3" t="s">
        <v>2138</v>
      </c>
      <c r="BJ261" s="3" t="s">
        <v>143</v>
      </c>
      <c r="BK261" s="3" t="s">
        <v>136</v>
      </c>
      <c r="BL261" s="3" t="s">
        <v>143</v>
      </c>
      <c r="BM261" s="3" t="s">
        <v>160</v>
      </c>
      <c r="BN261" s="3" t="s">
        <v>160</v>
      </c>
      <c r="BO261" s="3" t="s">
        <v>143</v>
      </c>
      <c r="BP261" s="3" t="s">
        <v>143</v>
      </c>
      <c r="BQ261" s="3" t="s">
        <v>2139</v>
      </c>
      <c r="BR261" s="3">
        <v>250</v>
      </c>
      <c r="BS261" s="3" t="s">
        <v>1608</v>
      </c>
      <c r="BT261" s="3">
        <v>55</v>
      </c>
      <c r="BU261" s="3">
        <v>55</v>
      </c>
      <c r="BV261" s="3" t="s">
        <v>135</v>
      </c>
      <c r="BW261" s="3" t="s">
        <v>135</v>
      </c>
      <c r="BX261" s="3" t="s">
        <v>135</v>
      </c>
      <c r="BY261" s="3" t="s">
        <v>148</v>
      </c>
      <c r="BZ261" s="3" t="s">
        <v>1215</v>
      </c>
      <c r="CA261" s="3" t="s">
        <v>174</v>
      </c>
      <c r="CB261" s="3" t="s">
        <v>143</v>
      </c>
      <c r="CC261" s="3" t="s">
        <v>143</v>
      </c>
      <c r="CD261" s="3" t="s">
        <v>143</v>
      </c>
      <c r="CE261" s="3" t="s">
        <v>2140</v>
      </c>
      <c r="CF261" s="3">
        <v>1</v>
      </c>
      <c r="CG261" s="3">
        <v>1</v>
      </c>
      <c r="CH261" s="3" t="s">
        <v>143</v>
      </c>
      <c r="CI261" s="3"/>
      <c r="CJ261" s="3">
        <v>0</v>
      </c>
      <c r="CK261" s="3" t="s">
        <v>143</v>
      </c>
      <c r="CL261" s="3"/>
      <c r="CM261" s="3" t="s">
        <v>143</v>
      </c>
      <c r="CN261" s="3" t="s">
        <v>143</v>
      </c>
      <c r="CO261" s="3"/>
      <c r="CP261" s="3"/>
      <c r="CQ261" s="3"/>
      <c r="CR261" s="3" t="s">
        <v>143</v>
      </c>
      <c r="CS261" s="3" t="s">
        <v>1</v>
      </c>
      <c r="CT261" s="3" t="s">
        <v>143</v>
      </c>
      <c r="CU261" s="3" t="s">
        <v>1</v>
      </c>
      <c r="CV261" s="3" t="s">
        <v>1985</v>
      </c>
      <c r="CW261" s="3" t="s">
        <v>1985</v>
      </c>
      <c r="CX261" s="3" t="s">
        <v>316</v>
      </c>
      <c r="CY261" s="3" t="s">
        <v>166</v>
      </c>
      <c r="CZ261" s="3" t="s">
        <v>136</v>
      </c>
      <c r="DA261" s="3" t="s">
        <v>1989</v>
      </c>
      <c r="DB261" s="3" t="s">
        <v>143</v>
      </c>
      <c r="DC261" s="3" t="s">
        <v>143</v>
      </c>
      <c r="DD261" s="3"/>
      <c r="DE261" s="3"/>
      <c r="DF261" s="3"/>
      <c r="DG261" s="3"/>
    </row>
    <row r="262" spans="1:111" s="68" customFormat="1" ht="12.75" x14ac:dyDescent="0.2">
      <c r="A262" s="73">
        <v>45047</v>
      </c>
      <c r="B262" s="68" t="s">
        <v>14</v>
      </c>
      <c r="C262" s="5">
        <v>62893</v>
      </c>
      <c r="D262" s="68" t="s">
        <v>315</v>
      </c>
      <c r="E262" s="3" t="s">
        <v>164</v>
      </c>
      <c r="F262" s="7">
        <v>45054</v>
      </c>
      <c r="G262" s="3" t="s">
        <v>165</v>
      </c>
      <c r="H262" s="3" t="s">
        <v>166</v>
      </c>
      <c r="I262" s="70">
        <v>430.74</v>
      </c>
      <c r="J262" s="70">
        <v>430.74</v>
      </c>
      <c r="K262" s="71">
        <f t="shared" si="4"/>
        <v>1.054317056788535E-3</v>
      </c>
      <c r="L262" s="3" t="s">
        <v>316</v>
      </c>
      <c r="M262" s="68" t="s">
        <v>317</v>
      </c>
      <c r="N262" s="3" t="s">
        <v>219</v>
      </c>
      <c r="O262" s="3" t="s">
        <v>2141</v>
      </c>
      <c r="P262" s="3" t="s">
        <v>319</v>
      </c>
      <c r="Q262" s="3" t="s">
        <v>663</v>
      </c>
      <c r="R262" s="3" t="s">
        <v>2142</v>
      </c>
      <c r="S262" s="3" t="s">
        <v>2143</v>
      </c>
      <c r="T262" s="3" t="s">
        <v>135</v>
      </c>
      <c r="U262" s="3" t="s">
        <v>135</v>
      </c>
      <c r="V262" s="3" t="s">
        <v>136</v>
      </c>
      <c r="W262" s="3" t="s">
        <v>137</v>
      </c>
      <c r="X262" s="3" t="s">
        <v>322</v>
      </c>
      <c r="Y262" s="3">
        <v>45054.095986689812</v>
      </c>
      <c r="Z262" s="3">
        <v>45054.095109722221</v>
      </c>
      <c r="AA262" s="3" t="s">
        <v>139</v>
      </c>
      <c r="AB262" s="3" t="s">
        <v>323</v>
      </c>
      <c r="AC262" s="3">
        <v>0</v>
      </c>
      <c r="AD262" s="3"/>
      <c r="AE262" s="3">
        <v>43074</v>
      </c>
      <c r="AF262" s="3"/>
      <c r="AG262" s="3">
        <v>10012</v>
      </c>
      <c r="AH262" s="3" t="s">
        <v>141</v>
      </c>
      <c r="AI262" s="3" t="s">
        <v>143</v>
      </c>
      <c r="AJ262" s="3">
        <v>2154</v>
      </c>
      <c r="AK262" s="3" t="s">
        <v>207</v>
      </c>
      <c r="AL262" s="3" t="s">
        <v>143</v>
      </c>
      <c r="AM262" s="3">
        <v>2154</v>
      </c>
      <c r="AN262" s="3" t="s">
        <v>144</v>
      </c>
      <c r="AO262" s="3" t="s">
        <v>2144</v>
      </c>
      <c r="AP262" s="3" t="s">
        <v>2145</v>
      </c>
      <c r="AQ262" s="3" t="s">
        <v>309</v>
      </c>
      <c r="AR262" s="3" t="s">
        <v>148</v>
      </c>
      <c r="AS262" s="3" t="s">
        <v>139</v>
      </c>
      <c r="AT262" s="3" t="s">
        <v>1637</v>
      </c>
      <c r="AU262" s="3" t="s">
        <v>2146</v>
      </c>
      <c r="AV262" s="3" t="s">
        <v>234</v>
      </c>
      <c r="AW262" s="3" t="s">
        <v>165</v>
      </c>
      <c r="AX262" s="3" t="s">
        <v>235</v>
      </c>
      <c r="AY262" s="3" t="s">
        <v>148</v>
      </c>
      <c r="AZ262" s="3" t="s">
        <v>139</v>
      </c>
      <c r="BA262" s="3" t="s">
        <v>236</v>
      </c>
      <c r="BB262" s="3" t="s">
        <v>150</v>
      </c>
      <c r="BC262" s="3" t="s">
        <v>156</v>
      </c>
      <c r="BD262" s="3" t="s">
        <v>157</v>
      </c>
      <c r="BE262" s="3" t="s">
        <v>303</v>
      </c>
      <c r="BF262" s="3">
        <v>45054.110231481478</v>
      </c>
      <c r="BG262" s="3">
        <v>0</v>
      </c>
      <c r="BH262" s="3" t="s">
        <v>663</v>
      </c>
      <c r="BI262" s="3" t="s">
        <v>143</v>
      </c>
      <c r="BJ262" s="3" t="s">
        <v>143</v>
      </c>
      <c r="BK262" s="3" t="s">
        <v>136</v>
      </c>
      <c r="BL262" s="3" t="s">
        <v>143</v>
      </c>
      <c r="BM262" s="3" t="s">
        <v>1674</v>
      </c>
      <c r="BN262" s="3" t="s">
        <v>1674</v>
      </c>
      <c r="BO262" s="3" t="s">
        <v>143</v>
      </c>
      <c r="BP262" s="3" t="s">
        <v>143</v>
      </c>
      <c r="BQ262" s="3" t="s">
        <v>1709</v>
      </c>
      <c r="BR262" s="3">
        <v>500</v>
      </c>
      <c r="BS262" s="3" t="s">
        <v>162</v>
      </c>
      <c r="BT262" s="3">
        <v>43074</v>
      </c>
      <c r="BU262" s="3">
        <v>43074</v>
      </c>
      <c r="BV262" s="3" t="s">
        <v>135</v>
      </c>
      <c r="BW262" s="3" t="s">
        <v>135</v>
      </c>
      <c r="BX262" s="3" t="s">
        <v>135</v>
      </c>
      <c r="BY262" s="3" t="s">
        <v>148</v>
      </c>
      <c r="BZ262" s="3" t="s">
        <v>2116</v>
      </c>
      <c r="CA262" s="3" t="s">
        <v>144</v>
      </c>
      <c r="CB262" s="3" t="s">
        <v>143</v>
      </c>
      <c r="CC262" s="3" t="s">
        <v>143</v>
      </c>
      <c r="CD262" s="3" t="s">
        <v>143</v>
      </c>
      <c r="CE262" s="3" t="s">
        <v>2147</v>
      </c>
      <c r="CF262" s="3">
        <v>199972</v>
      </c>
      <c r="CG262" s="3">
        <v>199972</v>
      </c>
      <c r="CH262" s="3" t="s">
        <v>143</v>
      </c>
      <c r="CI262" s="3"/>
      <c r="CJ262" s="3">
        <v>0</v>
      </c>
      <c r="CK262" s="3" t="s">
        <v>143</v>
      </c>
      <c r="CL262" s="3"/>
      <c r="CM262" s="3" t="s">
        <v>143</v>
      </c>
      <c r="CN262" s="3" t="s">
        <v>143</v>
      </c>
      <c r="CO262" s="3"/>
      <c r="CP262" s="3"/>
      <c r="CQ262" s="3"/>
      <c r="CR262" s="3" t="s">
        <v>143</v>
      </c>
      <c r="CS262" s="3" t="s">
        <v>1</v>
      </c>
      <c r="CT262" s="3" t="s">
        <v>143</v>
      </c>
      <c r="CU262" s="3" t="s">
        <v>1</v>
      </c>
      <c r="CV262" s="3" t="s">
        <v>1985</v>
      </c>
      <c r="CW262" s="3" t="s">
        <v>1985</v>
      </c>
      <c r="CX262" s="3" t="s">
        <v>316</v>
      </c>
      <c r="CY262" s="3" t="s">
        <v>166</v>
      </c>
      <c r="CZ262" s="3" t="s">
        <v>136</v>
      </c>
      <c r="DA262" s="3" t="s">
        <v>1986</v>
      </c>
      <c r="DB262" s="3" t="s">
        <v>143</v>
      </c>
      <c r="DC262" s="3" t="s">
        <v>143</v>
      </c>
      <c r="DD262" s="3"/>
      <c r="DE262" s="3"/>
      <c r="DF262" s="3"/>
      <c r="DG262" s="3"/>
    </row>
    <row r="263" spans="1:111" s="68" customFormat="1" ht="12.75" x14ac:dyDescent="0.2">
      <c r="A263" s="73">
        <v>45047</v>
      </c>
      <c r="B263" s="68" t="s">
        <v>14</v>
      </c>
      <c r="C263" s="5">
        <v>62912</v>
      </c>
      <c r="D263" s="68" t="s">
        <v>315</v>
      </c>
      <c r="E263" s="3" t="s">
        <v>373</v>
      </c>
      <c r="F263" s="7">
        <v>45054</v>
      </c>
      <c r="G263" s="3" t="s">
        <v>165</v>
      </c>
      <c r="H263" s="3" t="s">
        <v>166</v>
      </c>
      <c r="I263" s="70">
        <v>27</v>
      </c>
      <c r="J263" s="70">
        <v>27</v>
      </c>
      <c r="K263" s="71">
        <f t="shared" si="4"/>
        <v>6.6087571466059443E-5</v>
      </c>
      <c r="L263" s="3" t="s">
        <v>316</v>
      </c>
      <c r="M263" s="68" t="s">
        <v>317</v>
      </c>
      <c r="N263" s="3" t="s">
        <v>219</v>
      </c>
      <c r="O263" s="3" t="s">
        <v>2148</v>
      </c>
      <c r="P263" s="3" t="s">
        <v>319</v>
      </c>
      <c r="Q263" s="3" t="s">
        <v>132</v>
      </c>
      <c r="R263" s="3" t="s">
        <v>2149</v>
      </c>
      <c r="S263" s="3" t="s">
        <v>2150</v>
      </c>
      <c r="T263" s="3" t="s">
        <v>135</v>
      </c>
      <c r="U263" s="3" t="s">
        <v>135</v>
      </c>
      <c r="V263" s="3" t="s">
        <v>136</v>
      </c>
      <c r="W263" s="3" t="s">
        <v>137</v>
      </c>
      <c r="X263" s="3" t="s">
        <v>322</v>
      </c>
      <c r="Y263" s="3">
        <v>45054.147273495371</v>
      </c>
      <c r="Z263" s="3">
        <v>45054.147042708333</v>
      </c>
      <c r="AA263" s="3" t="s">
        <v>139</v>
      </c>
      <c r="AB263" s="3" t="s">
        <v>323</v>
      </c>
      <c r="AC263" s="3">
        <v>0</v>
      </c>
      <c r="AD263" s="3"/>
      <c r="AE263" s="3">
        <v>27</v>
      </c>
      <c r="AF263" s="3"/>
      <c r="AG263" s="3">
        <v>10012</v>
      </c>
      <c r="AH263" s="3" t="s">
        <v>141</v>
      </c>
      <c r="AI263" s="3" t="s">
        <v>143</v>
      </c>
      <c r="AJ263" s="3">
        <v>135</v>
      </c>
      <c r="AK263" s="3" t="s">
        <v>207</v>
      </c>
      <c r="AL263" s="3" t="s">
        <v>143</v>
      </c>
      <c r="AM263" s="3">
        <v>135</v>
      </c>
      <c r="AN263" s="3" t="s">
        <v>144</v>
      </c>
      <c r="AO263" s="3" t="s">
        <v>2151</v>
      </c>
      <c r="AP263" s="3" t="s">
        <v>1671</v>
      </c>
      <c r="AQ263" s="3" t="s">
        <v>309</v>
      </c>
      <c r="AR263" s="3" t="s">
        <v>148</v>
      </c>
      <c r="AS263" s="3" t="s">
        <v>139</v>
      </c>
      <c r="AT263" s="3" t="s">
        <v>1672</v>
      </c>
      <c r="AU263" s="3" t="s">
        <v>2152</v>
      </c>
      <c r="AV263" s="3" t="s">
        <v>234</v>
      </c>
      <c r="AW263" s="3" t="s">
        <v>165</v>
      </c>
      <c r="AX263" s="3" t="s">
        <v>235</v>
      </c>
      <c r="AY263" s="3" t="s">
        <v>148</v>
      </c>
      <c r="AZ263" s="3" t="s">
        <v>139</v>
      </c>
      <c r="BA263" s="3" t="s">
        <v>236</v>
      </c>
      <c r="BB263" s="3" t="s">
        <v>150</v>
      </c>
      <c r="BC263" s="3" t="s">
        <v>156</v>
      </c>
      <c r="BD263" s="3" t="s">
        <v>157</v>
      </c>
      <c r="BE263" s="3" t="s">
        <v>484</v>
      </c>
      <c r="BF263" s="3">
        <v>45054.16747685185</v>
      </c>
      <c r="BG263" s="3">
        <v>0</v>
      </c>
      <c r="BH263" s="3" t="s">
        <v>132</v>
      </c>
      <c r="BI263" s="3" t="s">
        <v>143</v>
      </c>
      <c r="BJ263" s="3" t="s">
        <v>143</v>
      </c>
      <c r="BK263" s="3" t="s">
        <v>136</v>
      </c>
      <c r="BL263" s="3" t="s">
        <v>143</v>
      </c>
      <c r="BM263" s="3" t="s">
        <v>1674</v>
      </c>
      <c r="BN263" s="3" t="s">
        <v>1674</v>
      </c>
      <c r="BO263" s="3" t="s">
        <v>143</v>
      </c>
      <c r="BP263" s="3" t="s">
        <v>143</v>
      </c>
      <c r="BQ263" s="3" t="s">
        <v>1665</v>
      </c>
      <c r="BR263" s="3">
        <v>250</v>
      </c>
      <c r="BS263" s="3" t="s">
        <v>1608</v>
      </c>
      <c r="BT263" s="3">
        <v>27</v>
      </c>
      <c r="BU263" s="3">
        <v>27</v>
      </c>
      <c r="BV263" s="3" t="s">
        <v>135</v>
      </c>
      <c r="BW263" s="3" t="s">
        <v>135</v>
      </c>
      <c r="BX263" s="3" t="s">
        <v>135</v>
      </c>
      <c r="BY263" s="3" t="s">
        <v>148</v>
      </c>
      <c r="BZ263" s="3" t="s">
        <v>1458</v>
      </c>
      <c r="CA263" s="3" t="s">
        <v>144</v>
      </c>
      <c r="CB263" s="3" t="s">
        <v>143</v>
      </c>
      <c r="CC263" s="3" t="s">
        <v>143</v>
      </c>
      <c r="CD263" s="3" t="s">
        <v>143</v>
      </c>
      <c r="CE263" s="3" t="s">
        <v>2153</v>
      </c>
      <c r="CF263" s="3">
        <v>199972</v>
      </c>
      <c r="CG263" s="3">
        <v>199972</v>
      </c>
      <c r="CH263" s="3" t="s">
        <v>143</v>
      </c>
      <c r="CI263" s="3"/>
      <c r="CJ263" s="3">
        <v>0</v>
      </c>
      <c r="CK263" s="3" t="s">
        <v>143</v>
      </c>
      <c r="CL263" s="3"/>
      <c r="CM263" s="3" t="s">
        <v>143</v>
      </c>
      <c r="CN263" s="3" t="s">
        <v>143</v>
      </c>
      <c r="CO263" s="3"/>
      <c r="CP263" s="3"/>
      <c r="CQ263" s="3"/>
      <c r="CR263" s="3" t="s">
        <v>143</v>
      </c>
      <c r="CS263" s="3" t="s">
        <v>1</v>
      </c>
      <c r="CT263" s="3" t="s">
        <v>143</v>
      </c>
      <c r="CU263" s="3" t="s">
        <v>1</v>
      </c>
      <c r="CV263" s="3" t="s">
        <v>1985</v>
      </c>
      <c r="CW263" s="3" t="s">
        <v>1985</v>
      </c>
      <c r="CX263" s="3" t="s">
        <v>316</v>
      </c>
      <c r="CY263" s="3" t="s">
        <v>2154</v>
      </c>
      <c r="CZ263" s="3" t="s">
        <v>136</v>
      </c>
      <c r="DA263" s="3" t="s">
        <v>1986</v>
      </c>
      <c r="DB263" s="3" t="s">
        <v>143</v>
      </c>
      <c r="DC263" s="3" t="s">
        <v>143</v>
      </c>
      <c r="DD263" s="3"/>
      <c r="DE263" s="3"/>
      <c r="DF263" s="3"/>
      <c r="DG263" s="3"/>
    </row>
    <row r="264" spans="1:111" s="68" customFormat="1" ht="12.75" x14ac:dyDescent="0.2">
      <c r="A264" s="73">
        <v>45047</v>
      </c>
      <c r="B264" s="68" t="s">
        <v>14</v>
      </c>
      <c r="C264" s="72">
        <v>62913</v>
      </c>
      <c r="D264" s="68" t="s">
        <v>2123</v>
      </c>
      <c r="E264" s="72" t="s">
        <v>164</v>
      </c>
      <c r="F264" s="74">
        <v>45054</v>
      </c>
      <c r="G264" s="72" t="s">
        <v>165</v>
      </c>
      <c r="H264" s="72" t="s">
        <v>127</v>
      </c>
      <c r="I264" s="70">
        <v>497.93</v>
      </c>
      <c r="J264" s="70">
        <v>497.93</v>
      </c>
      <c r="K264" s="71">
        <f t="shared" si="4"/>
        <v>1.2187772022257399E-3</v>
      </c>
      <c r="L264" s="72" t="s">
        <v>342</v>
      </c>
      <c r="M264" s="68" t="s">
        <v>317</v>
      </c>
      <c r="N264" s="72" t="s">
        <v>2155</v>
      </c>
      <c r="O264" s="72" t="s">
        <v>960</v>
      </c>
      <c r="P264" s="72" t="s">
        <v>2156</v>
      </c>
      <c r="Q264" s="72" t="s">
        <v>663</v>
      </c>
      <c r="R264" s="72" t="s">
        <v>2157</v>
      </c>
      <c r="S264" s="72" t="s">
        <v>2127</v>
      </c>
      <c r="T264" s="72" t="s">
        <v>135</v>
      </c>
      <c r="U264" s="72" t="s">
        <v>135</v>
      </c>
      <c r="V264" s="72" t="s">
        <v>506</v>
      </c>
      <c r="W264" s="72" t="s">
        <v>137</v>
      </c>
      <c r="X264" s="72" t="s">
        <v>138</v>
      </c>
      <c r="Y264" s="72">
        <v>45056.393532175927</v>
      </c>
      <c r="Z264" s="72">
        <v>45056.39350416667</v>
      </c>
      <c r="AA264" s="72" t="s">
        <v>139</v>
      </c>
      <c r="AB264" s="72" t="s">
        <v>226</v>
      </c>
      <c r="AC264" s="72">
        <v>0</v>
      </c>
      <c r="AD264" s="72"/>
      <c r="AE264" s="72">
        <v>0</v>
      </c>
      <c r="AF264" s="72"/>
      <c r="AG264" s="72">
        <v>10012</v>
      </c>
      <c r="AH264" s="72" t="s">
        <v>141</v>
      </c>
      <c r="AI264" s="72" t="s">
        <v>143</v>
      </c>
      <c r="AJ264" s="72"/>
      <c r="AK264" s="72" t="s">
        <v>207</v>
      </c>
      <c r="AL264" s="72" t="s">
        <v>2158</v>
      </c>
      <c r="AM264" s="72">
        <v>2490</v>
      </c>
      <c r="AN264" s="72" t="s">
        <v>143</v>
      </c>
      <c r="AO264" s="72" t="s">
        <v>145</v>
      </c>
      <c r="AP264" s="72" t="s">
        <v>146</v>
      </c>
      <c r="AQ264" s="72" t="s">
        <v>972</v>
      </c>
      <c r="AR264" s="72" t="s">
        <v>148</v>
      </c>
      <c r="AS264" s="72" t="s">
        <v>139</v>
      </c>
      <c r="AT264" s="72" t="s">
        <v>149</v>
      </c>
      <c r="AU264" s="72" t="s">
        <v>150</v>
      </c>
      <c r="AV264" s="72" t="s">
        <v>2159</v>
      </c>
      <c r="AW264" s="72" t="s">
        <v>2159</v>
      </c>
      <c r="AX264" s="72" t="s">
        <v>309</v>
      </c>
      <c r="AY264" s="72" t="s">
        <v>148</v>
      </c>
      <c r="AZ264" s="72" t="s">
        <v>139</v>
      </c>
      <c r="BA264" s="72" t="s">
        <v>950</v>
      </c>
      <c r="BB264" s="72" t="s">
        <v>311</v>
      </c>
      <c r="BC264" s="72" t="s">
        <v>156</v>
      </c>
      <c r="BD264" s="72" t="s">
        <v>157</v>
      </c>
      <c r="BE264" s="72" t="s">
        <v>303</v>
      </c>
      <c r="BF264" s="72">
        <v>45061.459340277775</v>
      </c>
      <c r="BG264" s="72">
        <v>0</v>
      </c>
      <c r="BH264" s="72" t="s">
        <v>143</v>
      </c>
      <c r="BI264" s="72" t="s">
        <v>143</v>
      </c>
      <c r="BJ264" s="72" t="s">
        <v>143</v>
      </c>
      <c r="BK264" s="72" t="s">
        <v>136</v>
      </c>
      <c r="BL264" s="72" t="s">
        <v>143</v>
      </c>
      <c r="BM264" s="72" t="s">
        <v>160</v>
      </c>
      <c r="BN264" s="72" t="s">
        <v>143</v>
      </c>
      <c r="BO264" s="72" t="s">
        <v>164</v>
      </c>
      <c r="BP264" s="72" t="s">
        <v>143</v>
      </c>
      <c r="BQ264" s="72" t="s">
        <v>2160</v>
      </c>
      <c r="BR264" s="72">
        <v>500</v>
      </c>
      <c r="BS264" s="72" t="s">
        <v>241</v>
      </c>
      <c r="BT264" s="72">
        <v>49793</v>
      </c>
      <c r="BU264" s="72">
        <v>49793</v>
      </c>
      <c r="BV264" s="72" t="s">
        <v>135</v>
      </c>
      <c r="BW264" s="72" t="s">
        <v>135</v>
      </c>
      <c r="BX264" s="72" t="s">
        <v>135</v>
      </c>
      <c r="BY264" s="72" t="s">
        <v>148</v>
      </c>
      <c r="BZ264" s="72" t="s">
        <v>2130</v>
      </c>
      <c r="CA264" s="72" t="s">
        <v>144</v>
      </c>
      <c r="CB264" s="72" t="s">
        <v>143</v>
      </c>
      <c r="CC264" s="72" t="s">
        <v>143</v>
      </c>
      <c r="CD264" s="72" t="s">
        <v>143</v>
      </c>
      <c r="CE264" s="72" t="s">
        <v>143</v>
      </c>
      <c r="CF264" s="72">
        <v>199972</v>
      </c>
      <c r="CG264" s="72"/>
      <c r="CH264" s="72" t="s">
        <v>143</v>
      </c>
      <c r="CI264" s="72"/>
      <c r="CJ264" s="72">
        <v>0</v>
      </c>
      <c r="CK264" s="72" t="s">
        <v>143</v>
      </c>
      <c r="CL264" s="72"/>
      <c r="CM264" s="72" t="s">
        <v>143</v>
      </c>
      <c r="CN264" s="72" t="s">
        <v>143</v>
      </c>
      <c r="CO264" s="72"/>
      <c r="CP264" s="72"/>
      <c r="CQ264" s="72"/>
      <c r="CR264" s="72" t="s">
        <v>143</v>
      </c>
      <c r="CS264" s="72" t="s">
        <v>1</v>
      </c>
      <c r="CT264" s="72" t="s">
        <v>143</v>
      </c>
      <c r="CU264" s="72" t="s">
        <v>1</v>
      </c>
      <c r="CV264" s="72" t="s">
        <v>1985</v>
      </c>
      <c r="CW264" s="72" t="s">
        <v>143</v>
      </c>
      <c r="CX264" s="72" t="s">
        <v>342</v>
      </c>
      <c r="CY264" s="72" t="s">
        <v>127</v>
      </c>
      <c r="CZ264" s="72" t="s">
        <v>136</v>
      </c>
      <c r="DA264" s="72" t="s">
        <v>1989</v>
      </c>
      <c r="DB264" s="72" t="s">
        <v>143</v>
      </c>
      <c r="DC264" s="72" t="s">
        <v>143</v>
      </c>
      <c r="DD264" s="72"/>
      <c r="DE264" s="72"/>
      <c r="DF264" s="72"/>
      <c r="DG264" s="72"/>
    </row>
    <row r="265" spans="1:111" s="68" customFormat="1" ht="12.75" x14ac:dyDescent="0.2">
      <c r="A265" s="73">
        <v>45047</v>
      </c>
      <c r="B265" s="68" t="s">
        <v>14</v>
      </c>
      <c r="C265" s="5">
        <v>62953</v>
      </c>
      <c r="D265" s="68" t="s">
        <v>2123</v>
      </c>
      <c r="E265" s="5" t="s">
        <v>164</v>
      </c>
      <c r="F265" s="75">
        <v>45054</v>
      </c>
      <c r="G265" s="5" t="s">
        <v>165</v>
      </c>
      <c r="H265" s="5" t="s">
        <v>127</v>
      </c>
      <c r="I265" s="70">
        <v>159.97999999999999</v>
      </c>
      <c r="J265" s="70">
        <v>159.97999999999999</v>
      </c>
      <c r="K265" s="71">
        <f t="shared" si="4"/>
        <v>3.9158109937556252E-4</v>
      </c>
      <c r="L265" s="5" t="s">
        <v>342</v>
      </c>
      <c r="M265" s="68" t="s">
        <v>317</v>
      </c>
      <c r="N265" s="5" t="s">
        <v>2155</v>
      </c>
      <c r="O265" s="5" t="s">
        <v>960</v>
      </c>
      <c r="P265" s="5" t="s">
        <v>2156</v>
      </c>
      <c r="Q265" s="5" t="s">
        <v>132</v>
      </c>
      <c r="R265" s="5" t="s">
        <v>2161</v>
      </c>
      <c r="S265" s="5" t="s">
        <v>2127</v>
      </c>
      <c r="T265" s="5" t="s">
        <v>135</v>
      </c>
      <c r="U265" s="5" t="s">
        <v>135</v>
      </c>
      <c r="V265" s="5" t="s">
        <v>136</v>
      </c>
      <c r="W265" s="5" t="s">
        <v>137</v>
      </c>
      <c r="X265" s="5" t="s">
        <v>138</v>
      </c>
      <c r="Y265" s="5">
        <v>45054.236320254633</v>
      </c>
      <c r="Z265" s="5">
        <v>45054.236198842591</v>
      </c>
      <c r="AA265" s="5" t="s">
        <v>139</v>
      </c>
      <c r="AB265" s="5" t="s">
        <v>226</v>
      </c>
      <c r="AC265" s="5">
        <v>0</v>
      </c>
      <c r="AD265" s="5"/>
      <c r="AE265" s="5">
        <v>0</v>
      </c>
      <c r="AF265" s="5"/>
      <c r="AG265" s="5">
        <v>10012</v>
      </c>
      <c r="AH265" s="5" t="s">
        <v>141</v>
      </c>
      <c r="AI265" s="5" t="s">
        <v>143</v>
      </c>
      <c r="AJ265" s="5"/>
      <c r="AK265" s="5" t="s">
        <v>207</v>
      </c>
      <c r="AL265" s="5" t="s">
        <v>2158</v>
      </c>
      <c r="AM265" s="5">
        <v>800</v>
      </c>
      <c r="AN265" s="5" t="s">
        <v>143</v>
      </c>
      <c r="AO265" s="5" t="s">
        <v>145</v>
      </c>
      <c r="AP265" s="5" t="s">
        <v>146</v>
      </c>
      <c r="AQ265" s="5" t="s">
        <v>972</v>
      </c>
      <c r="AR265" s="5" t="s">
        <v>148</v>
      </c>
      <c r="AS265" s="5" t="s">
        <v>139</v>
      </c>
      <c r="AT265" s="5" t="s">
        <v>149</v>
      </c>
      <c r="AU265" s="5" t="s">
        <v>150</v>
      </c>
      <c r="AV265" s="5" t="s">
        <v>2129</v>
      </c>
      <c r="AW265" s="5" t="s">
        <v>2129</v>
      </c>
      <c r="AX265" s="5" t="s">
        <v>309</v>
      </c>
      <c r="AY265" s="5" t="s">
        <v>148</v>
      </c>
      <c r="AZ265" s="5" t="s">
        <v>139</v>
      </c>
      <c r="BA265" s="5" t="s">
        <v>950</v>
      </c>
      <c r="BB265" s="5" t="s">
        <v>311</v>
      </c>
      <c r="BC265" s="5" t="s">
        <v>156</v>
      </c>
      <c r="BD265" s="5" t="s">
        <v>157</v>
      </c>
      <c r="BE265" s="5" t="s">
        <v>484</v>
      </c>
      <c r="BF265" s="5">
        <v>45054.257731481484</v>
      </c>
      <c r="BG265" s="5">
        <v>0</v>
      </c>
      <c r="BH265" s="5" t="s">
        <v>143</v>
      </c>
      <c r="BI265" s="5" t="s">
        <v>143</v>
      </c>
      <c r="BJ265" s="5" t="s">
        <v>143</v>
      </c>
      <c r="BK265" s="5" t="s">
        <v>136</v>
      </c>
      <c r="BL265" s="5" t="s">
        <v>143</v>
      </c>
      <c r="BM265" s="5" t="s">
        <v>160</v>
      </c>
      <c r="BN265" s="5" t="s">
        <v>143</v>
      </c>
      <c r="BO265" s="5" t="s">
        <v>143</v>
      </c>
      <c r="BP265" s="5" t="s">
        <v>143</v>
      </c>
      <c r="BQ265" s="5" t="s">
        <v>1659</v>
      </c>
      <c r="BR265" s="5">
        <v>250</v>
      </c>
      <c r="BS265" s="5" t="s">
        <v>1608</v>
      </c>
      <c r="BT265" s="5">
        <v>15998</v>
      </c>
      <c r="BU265" s="5">
        <v>15998</v>
      </c>
      <c r="BV265" s="5" t="s">
        <v>135</v>
      </c>
      <c r="BW265" s="5" t="s">
        <v>135</v>
      </c>
      <c r="BX265" s="5" t="s">
        <v>135</v>
      </c>
      <c r="BY265" s="5" t="s">
        <v>148</v>
      </c>
      <c r="BZ265" s="5" t="s">
        <v>2130</v>
      </c>
      <c r="CA265" s="5" t="s">
        <v>144</v>
      </c>
      <c r="CB265" s="5" t="s">
        <v>143</v>
      </c>
      <c r="CC265" s="5" t="s">
        <v>143</v>
      </c>
      <c r="CD265" s="5" t="s">
        <v>143</v>
      </c>
      <c r="CE265" s="5" t="s">
        <v>143</v>
      </c>
      <c r="CF265" s="5">
        <v>199972</v>
      </c>
      <c r="CG265" s="5"/>
      <c r="CH265" s="5" t="s">
        <v>143</v>
      </c>
      <c r="CI265" s="5"/>
      <c r="CJ265" s="5">
        <v>0</v>
      </c>
      <c r="CK265" s="5" t="s">
        <v>143</v>
      </c>
      <c r="CL265" s="5"/>
      <c r="CM265" s="5" t="s">
        <v>143</v>
      </c>
      <c r="CN265" s="5" t="s">
        <v>143</v>
      </c>
      <c r="CO265" s="5"/>
      <c r="CP265" s="5"/>
      <c r="CQ265" s="5"/>
      <c r="CR265" s="5" t="s">
        <v>143</v>
      </c>
      <c r="CS265" s="5" t="s">
        <v>1</v>
      </c>
      <c r="CT265" s="5" t="s">
        <v>143</v>
      </c>
      <c r="CU265" s="5" t="s">
        <v>1</v>
      </c>
      <c r="CV265" s="5" t="s">
        <v>1985</v>
      </c>
      <c r="CW265" s="5" t="s">
        <v>143</v>
      </c>
      <c r="CX265" s="5" t="s">
        <v>342</v>
      </c>
      <c r="CY265" s="5" t="s">
        <v>127</v>
      </c>
      <c r="CZ265" s="5" t="s">
        <v>136</v>
      </c>
      <c r="DA265" s="5" t="s">
        <v>1986</v>
      </c>
      <c r="DB265" s="5" t="s">
        <v>143</v>
      </c>
      <c r="DC265" s="5" t="s">
        <v>143</v>
      </c>
      <c r="DD265" s="5"/>
      <c r="DE265" s="5"/>
      <c r="DF265" s="5"/>
      <c r="DG265" s="5"/>
    </row>
    <row r="266" spans="1:111" s="68" customFormat="1" ht="12.75" x14ac:dyDescent="0.2">
      <c r="A266" s="73">
        <v>45047</v>
      </c>
      <c r="B266" s="68" t="s">
        <v>8</v>
      </c>
      <c r="C266" s="5">
        <v>63117</v>
      </c>
      <c r="D266" s="68" t="s">
        <v>1990</v>
      </c>
      <c r="E266" s="3" t="s">
        <v>373</v>
      </c>
      <c r="F266" s="7">
        <v>45055</v>
      </c>
      <c r="G266" s="3" t="s">
        <v>257</v>
      </c>
      <c r="H266" s="3" t="s">
        <v>166</v>
      </c>
      <c r="I266" s="70">
        <v>250</v>
      </c>
      <c r="J266" s="70">
        <v>250</v>
      </c>
      <c r="K266" s="71">
        <f t="shared" si="4"/>
        <v>6.1192195801906889E-4</v>
      </c>
      <c r="L266" s="3" t="s">
        <v>1935</v>
      </c>
      <c r="M266" s="3" t="s">
        <v>218</v>
      </c>
      <c r="N266" s="3" t="s">
        <v>980</v>
      </c>
      <c r="O266" s="3" t="s">
        <v>2162</v>
      </c>
      <c r="P266" s="3" t="s">
        <v>2163</v>
      </c>
      <c r="Q266" s="3" t="s">
        <v>170</v>
      </c>
      <c r="R266" s="3" t="s">
        <v>2164</v>
      </c>
      <c r="S266" s="3" t="s">
        <v>2165</v>
      </c>
      <c r="T266" s="3" t="s">
        <v>135</v>
      </c>
      <c r="U266" s="3" t="s">
        <v>135</v>
      </c>
      <c r="V266" s="3" t="s">
        <v>506</v>
      </c>
      <c r="W266" s="3" t="s">
        <v>137</v>
      </c>
      <c r="X266" s="3" t="s">
        <v>264</v>
      </c>
      <c r="Y266" s="3">
        <v>45055.439465162039</v>
      </c>
      <c r="Z266" s="3">
        <v>45055.435392824074</v>
      </c>
      <c r="AA266" s="3" t="s">
        <v>139</v>
      </c>
      <c r="AB266" s="3" t="s">
        <v>226</v>
      </c>
      <c r="AC266" s="3">
        <v>0</v>
      </c>
      <c r="AD266" s="3"/>
      <c r="AE266" s="3">
        <v>0</v>
      </c>
      <c r="AF266" s="3">
        <v>45055</v>
      </c>
      <c r="AG266" s="3">
        <v>10010</v>
      </c>
      <c r="AH266" s="3" t="s">
        <v>265</v>
      </c>
      <c r="AI266" s="3" t="s">
        <v>143</v>
      </c>
      <c r="AJ266" s="3"/>
      <c r="AK266" s="3" t="s">
        <v>207</v>
      </c>
      <c r="AL266" s="3" t="s">
        <v>143</v>
      </c>
      <c r="AM266" s="3">
        <v>250</v>
      </c>
      <c r="AN266" s="3" t="s">
        <v>143</v>
      </c>
      <c r="AO266" s="3" t="s">
        <v>2166</v>
      </c>
      <c r="AP266" s="3" t="s">
        <v>986</v>
      </c>
      <c r="AQ266" s="3" t="s">
        <v>2167</v>
      </c>
      <c r="AR266" s="3" t="s">
        <v>430</v>
      </c>
      <c r="AS266" s="3" t="s">
        <v>431</v>
      </c>
      <c r="AT266" s="3" t="s">
        <v>1869</v>
      </c>
      <c r="AU266" s="3" t="s">
        <v>751</v>
      </c>
      <c r="AV266" s="3" t="s">
        <v>990</v>
      </c>
      <c r="AW266" s="3" t="s">
        <v>273</v>
      </c>
      <c r="AX266" s="3" t="s">
        <v>991</v>
      </c>
      <c r="AY266" s="3" t="s">
        <v>148</v>
      </c>
      <c r="AZ266" s="3" t="s">
        <v>139</v>
      </c>
      <c r="BA266" s="3" t="s">
        <v>154</v>
      </c>
      <c r="BB266" s="3" t="s">
        <v>992</v>
      </c>
      <c r="BC266" s="3" t="s">
        <v>156</v>
      </c>
      <c r="BD266" s="3" t="s">
        <v>157</v>
      </c>
      <c r="BE266" s="3" t="s">
        <v>484</v>
      </c>
      <c r="BF266" s="3">
        <v>45061.110254629632</v>
      </c>
      <c r="BG266" s="3">
        <v>0</v>
      </c>
      <c r="BH266" s="3" t="s">
        <v>143</v>
      </c>
      <c r="BI266" s="3" t="s">
        <v>143</v>
      </c>
      <c r="BJ266" s="3" t="s">
        <v>143</v>
      </c>
      <c r="BK266" s="3" t="s">
        <v>136</v>
      </c>
      <c r="BL266" s="3" t="s">
        <v>143</v>
      </c>
      <c r="BM266" s="3" t="s">
        <v>200</v>
      </c>
      <c r="BN266" s="3" t="s">
        <v>143</v>
      </c>
      <c r="BO266" s="3" t="s">
        <v>373</v>
      </c>
      <c r="BP266" s="3" t="s">
        <v>143</v>
      </c>
      <c r="BQ266" s="3" t="s">
        <v>2168</v>
      </c>
      <c r="BR266" s="3">
        <v>250</v>
      </c>
      <c r="BS266" s="3" t="s">
        <v>162</v>
      </c>
      <c r="BT266" s="3">
        <v>250</v>
      </c>
      <c r="BU266" s="3">
        <v>250</v>
      </c>
      <c r="BV266" s="3" t="s">
        <v>135</v>
      </c>
      <c r="BW266" s="3" t="s">
        <v>135</v>
      </c>
      <c r="BX266" s="3" t="s">
        <v>135</v>
      </c>
      <c r="BY266" s="3" t="s">
        <v>148</v>
      </c>
      <c r="BZ266" s="3" t="s">
        <v>2169</v>
      </c>
      <c r="CA266" s="3" t="s">
        <v>174</v>
      </c>
      <c r="CB266" s="3" t="s">
        <v>143</v>
      </c>
      <c r="CC266" s="3" t="s">
        <v>143</v>
      </c>
      <c r="CD266" s="3" t="s">
        <v>143</v>
      </c>
      <c r="CE266" s="3" t="s">
        <v>143</v>
      </c>
      <c r="CF266" s="3">
        <v>1</v>
      </c>
      <c r="CG266" s="3"/>
      <c r="CH266" s="3" t="s">
        <v>143</v>
      </c>
      <c r="CI266" s="3"/>
      <c r="CJ266" s="3">
        <v>0</v>
      </c>
      <c r="CK266" s="3" t="s">
        <v>143</v>
      </c>
      <c r="CL266" s="3"/>
      <c r="CM266" s="3" t="s">
        <v>143</v>
      </c>
      <c r="CN266" s="3" t="s">
        <v>143</v>
      </c>
      <c r="CO266" s="3"/>
      <c r="CP266" s="3"/>
      <c r="CQ266" s="3"/>
      <c r="CR266" s="3" t="s">
        <v>143</v>
      </c>
      <c r="CS266" s="3" t="s">
        <v>1</v>
      </c>
      <c r="CT266" s="3" t="s">
        <v>143</v>
      </c>
      <c r="CU266" s="3" t="s">
        <v>1</v>
      </c>
      <c r="CV266" s="3" t="s">
        <v>1985</v>
      </c>
      <c r="CW266" s="3" t="s">
        <v>143</v>
      </c>
      <c r="CX266" s="3" t="s">
        <v>1935</v>
      </c>
      <c r="CY266" s="3" t="s">
        <v>166</v>
      </c>
      <c r="CZ266" s="3" t="s">
        <v>136</v>
      </c>
      <c r="DA266" s="3" t="s">
        <v>1989</v>
      </c>
      <c r="DB266" s="3" t="s">
        <v>143</v>
      </c>
      <c r="DC266" s="3" t="s">
        <v>143</v>
      </c>
      <c r="DD266" s="3"/>
      <c r="DE266" s="3"/>
      <c r="DF266" s="3"/>
      <c r="DG266" s="3"/>
    </row>
    <row r="267" spans="1:111" s="68" customFormat="1" ht="12.75" x14ac:dyDescent="0.2">
      <c r="A267" s="73">
        <v>45047</v>
      </c>
      <c r="B267" s="68" t="s">
        <v>14</v>
      </c>
      <c r="C267" s="5">
        <v>63137</v>
      </c>
      <c r="D267" s="68" t="s">
        <v>1317</v>
      </c>
      <c r="E267" s="3" t="s">
        <v>373</v>
      </c>
      <c r="F267" s="7">
        <v>45057</v>
      </c>
      <c r="G267" s="3" t="s">
        <v>257</v>
      </c>
      <c r="H267" s="3" t="s">
        <v>166</v>
      </c>
      <c r="I267" s="70">
        <v>100</v>
      </c>
      <c r="J267" s="70">
        <v>100</v>
      </c>
      <c r="K267" s="71">
        <f t="shared" si="4"/>
        <v>2.4476878320762752E-4</v>
      </c>
      <c r="L267" s="3" t="s">
        <v>316</v>
      </c>
      <c r="M267" s="3" t="s">
        <v>129</v>
      </c>
      <c r="N267" s="3" t="s">
        <v>259</v>
      </c>
      <c r="O267" s="3" t="s">
        <v>2170</v>
      </c>
      <c r="P267" s="3" t="s">
        <v>2171</v>
      </c>
      <c r="Q267" s="3" t="s">
        <v>170</v>
      </c>
      <c r="R267" s="3" t="s">
        <v>2172</v>
      </c>
      <c r="S267" s="3" t="s">
        <v>2173</v>
      </c>
      <c r="T267" s="3" t="s">
        <v>135</v>
      </c>
      <c r="U267" s="3" t="s">
        <v>135</v>
      </c>
      <c r="V267" s="3" t="s">
        <v>136</v>
      </c>
      <c r="W267" s="3" t="s">
        <v>137</v>
      </c>
      <c r="X267" s="3" t="s">
        <v>379</v>
      </c>
      <c r="Y267" s="3">
        <v>45055.09886111111</v>
      </c>
      <c r="Z267" s="3">
        <v>45055.095863888891</v>
      </c>
      <c r="AA267" s="3" t="s">
        <v>139</v>
      </c>
      <c r="AB267" s="3" t="s">
        <v>140</v>
      </c>
      <c r="AC267" s="3">
        <v>0</v>
      </c>
      <c r="AD267" s="3"/>
      <c r="AE267" s="3">
        <v>0</v>
      </c>
      <c r="AF267" s="3">
        <v>45055</v>
      </c>
      <c r="AG267" s="3">
        <v>10010</v>
      </c>
      <c r="AH267" s="3" t="s">
        <v>265</v>
      </c>
      <c r="AI267" s="3" t="s">
        <v>143</v>
      </c>
      <c r="AJ267" s="3"/>
      <c r="AK267" s="3" t="s">
        <v>142</v>
      </c>
      <c r="AL267" s="3" t="s">
        <v>143</v>
      </c>
      <c r="AM267" s="3">
        <v>100</v>
      </c>
      <c r="AN267" s="3" t="s">
        <v>143</v>
      </c>
      <c r="AO267" s="3" t="s">
        <v>2174</v>
      </c>
      <c r="AP267" s="3" t="s">
        <v>2175</v>
      </c>
      <c r="AQ267" s="3" t="s">
        <v>2176</v>
      </c>
      <c r="AR267" s="3" t="s">
        <v>2177</v>
      </c>
      <c r="AS267" s="3" t="s">
        <v>231</v>
      </c>
      <c r="AT267" s="3" t="s">
        <v>2178</v>
      </c>
      <c r="AU267" s="3" t="s">
        <v>2179</v>
      </c>
      <c r="AV267" s="3" t="s">
        <v>272</v>
      </c>
      <c r="AW267" s="3" t="s">
        <v>273</v>
      </c>
      <c r="AX267" s="3" t="s">
        <v>274</v>
      </c>
      <c r="AY267" s="3" t="s">
        <v>148</v>
      </c>
      <c r="AZ267" s="3" t="s">
        <v>139</v>
      </c>
      <c r="BA267" s="3" t="s">
        <v>154</v>
      </c>
      <c r="BB267" s="3" t="s">
        <v>275</v>
      </c>
      <c r="BC267" s="3" t="s">
        <v>156</v>
      </c>
      <c r="BD267" s="3" t="s">
        <v>157</v>
      </c>
      <c r="BE267" s="3" t="s">
        <v>484</v>
      </c>
      <c r="BF267" s="3">
        <v>45061.110671296294</v>
      </c>
      <c r="BG267" s="3">
        <v>0</v>
      </c>
      <c r="BH267" s="3" t="s">
        <v>170</v>
      </c>
      <c r="BI267" s="3" t="s">
        <v>143</v>
      </c>
      <c r="BJ267" s="3" t="s">
        <v>143</v>
      </c>
      <c r="BK267" s="3" t="s">
        <v>136</v>
      </c>
      <c r="BL267" s="3" t="s">
        <v>143</v>
      </c>
      <c r="BM267" s="3" t="s">
        <v>200</v>
      </c>
      <c r="BN267" s="3" t="s">
        <v>200</v>
      </c>
      <c r="BO267" s="3" t="s">
        <v>143</v>
      </c>
      <c r="BP267" s="3" t="s">
        <v>143</v>
      </c>
      <c r="BQ267" s="3" t="s">
        <v>2180</v>
      </c>
      <c r="BR267" s="3">
        <v>250</v>
      </c>
      <c r="BS267" s="3" t="s">
        <v>162</v>
      </c>
      <c r="BT267" s="3">
        <v>100</v>
      </c>
      <c r="BU267" s="3">
        <v>100</v>
      </c>
      <c r="BV267" s="3" t="s">
        <v>135</v>
      </c>
      <c r="BW267" s="3" t="s">
        <v>135</v>
      </c>
      <c r="BX267" s="3" t="s">
        <v>135</v>
      </c>
      <c r="BY267" s="3" t="s">
        <v>148</v>
      </c>
      <c r="BZ267" s="3" t="s">
        <v>2181</v>
      </c>
      <c r="CA267" s="3" t="s">
        <v>174</v>
      </c>
      <c r="CB267" s="3" t="s">
        <v>143</v>
      </c>
      <c r="CC267" s="3" t="s">
        <v>143</v>
      </c>
      <c r="CD267" s="3" t="s">
        <v>143</v>
      </c>
      <c r="CE267" s="3" t="s">
        <v>143</v>
      </c>
      <c r="CF267" s="3">
        <v>1</v>
      </c>
      <c r="CG267" s="3"/>
      <c r="CH267" s="3" t="s">
        <v>143</v>
      </c>
      <c r="CI267" s="3"/>
      <c r="CJ267" s="3">
        <v>0</v>
      </c>
      <c r="CK267" s="3" t="s">
        <v>143</v>
      </c>
      <c r="CL267" s="3"/>
      <c r="CM267" s="3" t="s">
        <v>143</v>
      </c>
      <c r="CN267" s="3" t="s">
        <v>143</v>
      </c>
      <c r="CO267" s="3"/>
      <c r="CP267" s="3"/>
      <c r="CQ267" s="3"/>
      <c r="CR267" s="3" t="s">
        <v>143</v>
      </c>
      <c r="CS267" s="3" t="s">
        <v>1</v>
      </c>
      <c r="CT267" s="3" t="s">
        <v>143</v>
      </c>
      <c r="CU267" s="3" t="s">
        <v>1</v>
      </c>
      <c r="CV267" s="3" t="s">
        <v>1985</v>
      </c>
      <c r="CW267" s="3" t="s">
        <v>143</v>
      </c>
      <c r="CX267" s="3" t="s">
        <v>316</v>
      </c>
      <c r="CY267" s="3" t="s">
        <v>166</v>
      </c>
      <c r="CZ267" s="3" t="s">
        <v>136</v>
      </c>
      <c r="DA267" s="3" t="s">
        <v>1989</v>
      </c>
      <c r="DB267" s="3" t="s">
        <v>143</v>
      </c>
      <c r="DC267" s="3" t="s">
        <v>143</v>
      </c>
      <c r="DD267" s="3"/>
      <c r="DE267" s="3"/>
      <c r="DF267" s="3"/>
      <c r="DG267" s="3"/>
    </row>
    <row r="268" spans="1:111" s="68" customFormat="1" ht="12.75" x14ac:dyDescent="0.2">
      <c r="A268" s="73">
        <v>45047</v>
      </c>
      <c r="B268" s="68" t="s">
        <v>14</v>
      </c>
      <c r="C268" s="5">
        <v>63146</v>
      </c>
      <c r="D268" s="68" t="s">
        <v>315</v>
      </c>
      <c r="E268" s="5" t="s">
        <v>164</v>
      </c>
      <c r="F268" s="75">
        <v>45056</v>
      </c>
      <c r="G268" s="5" t="s">
        <v>165</v>
      </c>
      <c r="H268" s="5" t="s">
        <v>166</v>
      </c>
      <c r="I268" s="70">
        <v>55</v>
      </c>
      <c r="J268" s="70">
        <v>55</v>
      </c>
      <c r="K268" s="71">
        <f t="shared" si="4"/>
        <v>1.3462283076419516E-4</v>
      </c>
      <c r="L268" s="5" t="s">
        <v>316</v>
      </c>
      <c r="M268" s="68" t="s">
        <v>317</v>
      </c>
      <c r="N268" s="5" t="s">
        <v>219</v>
      </c>
      <c r="O268" s="5" t="s">
        <v>1582</v>
      </c>
      <c r="P268" s="5" t="s">
        <v>319</v>
      </c>
      <c r="Q268" s="5" t="s">
        <v>170</v>
      </c>
      <c r="R268" s="5" t="s">
        <v>2182</v>
      </c>
      <c r="S268" s="5" t="s">
        <v>1650</v>
      </c>
      <c r="T268" s="5" t="s">
        <v>135</v>
      </c>
      <c r="U268" s="5" t="s">
        <v>135</v>
      </c>
      <c r="V268" s="5" t="s">
        <v>136</v>
      </c>
      <c r="W268" s="5" t="s">
        <v>137</v>
      </c>
      <c r="X268" s="5" t="s">
        <v>322</v>
      </c>
      <c r="Y268" s="5">
        <v>45055.124392129626</v>
      </c>
      <c r="Z268" s="5">
        <v>45055.124195486111</v>
      </c>
      <c r="AA268" s="5" t="s">
        <v>139</v>
      </c>
      <c r="AB268" s="5" t="s">
        <v>323</v>
      </c>
      <c r="AC268" s="5">
        <v>0</v>
      </c>
      <c r="AD268" s="5"/>
      <c r="AE268" s="5">
        <v>55</v>
      </c>
      <c r="AF268" s="5"/>
      <c r="AG268" s="5">
        <v>10012</v>
      </c>
      <c r="AH268" s="5" t="s">
        <v>141</v>
      </c>
      <c r="AI268" s="5" t="s">
        <v>143</v>
      </c>
      <c r="AJ268" s="5">
        <v>55</v>
      </c>
      <c r="AK268" s="5" t="s">
        <v>207</v>
      </c>
      <c r="AL268" s="5" t="s">
        <v>143</v>
      </c>
      <c r="AM268" s="5">
        <v>55</v>
      </c>
      <c r="AN268" s="5" t="s">
        <v>174</v>
      </c>
      <c r="AO268" s="5" t="s">
        <v>710</v>
      </c>
      <c r="AP268" s="5" t="s">
        <v>568</v>
      </c>
      <c r="AQ268" s="5" t="s">
        <v>1585</v>
      </c>
      <c r="AR268" s="5" t="s">
        <v>570</v>
      </c>
      <c r="AS268" s="5" t="s">
        <v>231</v>
      </c>
      <c r="AT268" s="5" t="s">
        <v>652</v>
      </c>
      <c r="AU268" s="5" t="s">
        <v>712</v>
      </c>
      <c r="AV268" s="5" t="s">
        <v>234</v>
      </c>
      <c r="AW268" s="5" t="s">
        <v>165</v>
      </c>
      <c r="AX268" s="5" t="s">
        <v>235</v>
      </c>
      <c r="AY268" s="5" t="s">
        <v>148</v>
      </c>
      <c r="AZ268" s="5" t="s">
        <v>139</v>
      </c>
      <c r="BA268" s="5" t="s">
        <v>236</v>
      </c>
      <c r="BB268" s="5" t="s">
        <v>150</v>
      </c>
      <c r="BC268" s="5" t="s">
        <v>156</v>
      </c>
      <c r="BD268" s="5" t="s">
        <v>157</v>
      </c>
      <c r="BE268" s="5" t="s">
        <v>484</v>
      </c>
      <c r="BF268" s="5">
        <v>45055.130011574074</v>
      </c>
      <c r="BG268" s="5">
        <v>0</v>
      </c>
      <c r="BH268" s="5" t="s">
        <v>170</v>
      </c>
      <c r="BI268" s="5" t="s">
        <v>2183</v>
      </c>
      <c r="BJ268" s="5" t="s">
        <v>143</v>
      </c>
      <c r="BK268" s="5" t="s">
        <v>136</v>
      </c>
      <c r="BL268" s="5" t="s">
        <v>143</v>
      </c>
      <c r="BM268" s="5" t="s">
        <v>160</v>
      </c>
      <c r="BN268" s="5" t="s">
        <v>160</v>
      </c>
      <c r="BO268" s="5" t="s">
        <v>143</v>
      </c>
      <c r="BP268" s="5" t="s">
        <v>143</v>
      </c>
      <c r="BQ268" s="5" t="s">
        <v>1194</v>
      </c>
      <c r="BR268" s="5">
        <v>250</v>
      </c>
      <c r="BS268" s="5" t="s">
        <v>1608</v>
      </c>
      <c r="BT268" s="5">
        <v>55</v>
      </c>
      <c r="BU268" s="5">
        <v>55</v>
      </c>
      <c r="BV268" s="5" t="s">
        <v>135</v>
      </c>
      <c r="BW268" s="5" t="s">
        <v>135</v>
      </c>
      <c r="BX268" s="5" t="s">
        <v>135</v>
      </c>
      <c r="BY268" s="5" t="s">
        <v>148</v>
      </c>
      <c r="BZ268" s="5" t="s">
        <v>1653</v>
      </c>
      <c r="CA268" s="5" t="s">
        <v>174</v>
      </c>
      <c r="CB268" s="5" t="s">
        <v>143</v>
      </c>
      <c r="CC268" s="5" t="s">
        <v>143</v>
      </c>
      <c r="CD268" s="5" t="s">
        <v>143</v>
      </c>
      <c r="CE268" s="5" t="s">
        <v>2184</v>
      </c>
      <c r="CF268" s="5">
        <v>1</v>
      </c>
      <c r="CG268" s="5">
        <v>1</v>
      </c>
      <c r="CH268" s="5" t="s">
        <v>143</v>
      </c>
      <c r="CI268" s="5"/>
      <c r="CJ268" s="5">
        <v>0</v>
      </c>
      <c r="CK268" s="5" t="s">
        <v>143</v>
      </c>
      <c r="CL268" s="5"/>
      <c r="CM268" s="5" t="s">
        <v>143</v>
      </c>
      <c r="CN268" s="5" t="s">
        <v>143</v>
      </c>
      <c r="CO268" s="5"/>
      <c r="CP268" s="5"/>
      <c r="CQ268" s="5"/>
      <c r="CR268" s="5" t="s">
        <v>143</v>
      </c>
      <c r="CS268" s="5" t="s">
        <v>1</v>
      </c>
      <c r="CT268" s="5" t="s">
        <v>143</v>
      </c>
      <c r="CU268" s="5" t="s">
        <v>1</v>
      </c>
      <c r="CV268" s="5" t="s">
        <v>1985</v>
      </c>
      <c r="CW268" s="5" t="s">
        <v>1985</v>
      </c>
      <c r="CX268" s="5" t="s">
        <v>316</v>
      </c>
      <c r="CY268" s="5" t="s">
        <v>166</v>
      </c>
      <c r="CZ268" s="5" t="s">
        <v>136</v>
      </c>
      <c r="DA268" s="5" t="s">
        <v>2007</v>
      </c>
      <c r="DB268" s="5" t="s">
        <v>143</v>
      </c>
      <c r="DC268" s="5" t="s">
        <v>143</v>
      </c>
      <c r="DD268" s="5"/>
      <c r="DE268" s="5"/>
      <c r="DF268" s="5"/>
      <c r="DG268" s="5"/>
    </row>
    <row r="269" spans="1:111" s="68" customFormat="1" ht="12.75" x14ac:dyDescent="0.2">
      <c r="A269" s="73">
        <v>45047</v>
      </c>
      <c r="B269" s="68" t="s">
        <v>11</v>
      </c>
      <c r="C269" s="5">
        <v>63191</v>
      </c>
      <c r="D269" s="68" t="s">
        <v>256</v>
      </c>
      <c r="E269" s="3" t="s">
        <v>125</v>
      </c>
      <c r="F269" s="7">
        <v>45056</v>
      </c>
      <c r="G269" s="3" t="s">
        <v>165</v>
      </c>
      <c r="H269" s="3" t="s">
        <v>166</v>
      </c>
      <c r="I269" s="70">
        <v>84.53</v>
      </c>
      <c r="J269" s="70">
        <v>0</v>
      </c>
      <c r="K269" s="71">
        <f t="shared" si="4"/>
        <v>2.0690305244540756E-4</v>
      </c>
      <c r="L269" s="3" t="s">
        <v>258</v>
      </c>
      <c r="M269" s="3" t="s">
        <v>129</v>
      </c>
      <c r="N269" s="3" t="s">
        <v>960</v>
      </c>
      <c r="O269" s="3" t="s">
        <v>191</v>
      </c>
      <c r="P269" s="3" t="s">
        <v>1810</v>
      </c>
      <c r="Q269" s="3" t="s">
        <v>170</v>
      </c>
      <c r="R269" s="3" t="s">
        <v>2185</v>
      </c>
      <c r="S269" s="3" t="s">
        <v>2186</v>
      </c>
      <c r="T269" s="3" t="s">
        <v>135</v>
      </c>
      <c r="U269" s="3" t="s">
        <v>135</v>
      </c>
      <c r="V269" s="3" t="s">
        <v>136</v>
      </c>
      <c r="W269" s="3" t="s">
        <v>137</v>
      </c>
      <c r="X269" s="3" t="s">
        <v>173</v>
      </c>
      <c r="Y269" s="3">
        <v>45055.196275347225</v>
      </c>
      <c r="Z269" s="3">
        <v>45061.066248958334</v>
      </c>
      <c r="AA269" s="3" t="s">
        <v>139</v>
      </c>
      <c r="AB269" s="3" t="s">
        <v>140</v>
      </c>
      <c r="AC269" s="3">
        <v>0</v>
      </c>
      <c r="AD269" s="3"/>
      <c r="AE269" s="3">
        <v>8453</v>
      </c>
      <c r="AF269" s="3"/>
      <c r="AG269" s="3">
        <v>10012</v>
      </c>
      <c r="AH269" s="3" t="s">
        <v>141</v>
      </c>
      <c r="AI269" s="3" t="s">
        <v>143</v>
      </c>
      <c r="AJ269" s="3">
        <v>8453</v>
      </c>
      <c r="AK269" s="3" t="s">
        <v>142</v>
      </c>
      <c r="AL269" s="3" t="s">
        <v>143</v>
      </c>
      <c r="AM269" s="3">
        <v>180</v>
      </c>
      <c r="AN269" s="3" t="s">
        <v>174</v>
      </c>
      <c r="AO269" s="3" t="s">
        <v>195</v>
      </c>
      <c r="AP269" s="3" t="s">
        <v>196</v>
      </c>
      <c r="AQ269" s="3" t="s">
        <v>197</v>
      </c>
      <c r="AR269" s="3" t="s">
        <v>178</v>
      </c>
      <c r="AS269" s="3" t="s">
        <v>179</v>
      </c>
      <c r="AT269" s="3" t="s">
        <v>180</v>
      </c>
      <c r="AU269" s="3" t="s">
        <v>198</v>
      </c>
      <c r="AV269" s="3" t="s">
        <v>145</v>
      </c>
      <c r="AW269" s="3" t="s">
        <v>146</v>
      </c>
      <c r="AX269" s="3" t="s">
        <v>972</v>
      </c>
      <c r="AY269" s="3" t="s">
        <v>148</v>
      </c>
      <c r="AZ269" s="3" t="s">
        <v>139</v>
      </c>
      <c r="BA269" s="3" t="s">
        <v>149</v>
      </c>
      <c r="BB269" s="3" t="s">
        <v>150</v>
      </c>
      <c r="BC269" s="3" t="s">
        <v>156</v>
      </c>
      <c r="BD269" s="3" t="s">
        <v>157</v>
      </c>
      <c r="BE269" s="3" t="s">
        <v>484</v>
      </c>
      <c r="BF269" s="3">
        <v>45055.218599537038</v>
      </c>
      <c r="BG269" s="3">
        <v>0</v>
      </c>
      <c r="BH269" s="3" t="s">
        <v>170</v>
      </c>
      <c r="BI269" s="3" t="s">
        <v>2187</v>
      </c>
      <c r="BJ269" s="3" t="s">
        <v>143</v>
      </c>
      <c r="BK269" s="3" t="s">
        <v>136</v>
      </c>
      <c r="BL269" s="3" t="s">
        <v>143</v>
      </c>
      <c r="BM269" s="3" t="s">
        <v>200</v>
      </c>
      <c r="BN269" s="3" t="s">
        <v>160</v>
      </c>
      <c r="BO269" s="3" t="s">
        <v>143</v>
      </c>
      <c r="BP269" s="3" t="s">
        <v>143</v>
      </c>
      <c r="BQ269" s="3" t="s">
        <v>1291</v>
      </c>
      <c r="BR269" s="3">
        <v>250</v>
      </c>
      <c r="BS269" s="3" t="s">
        <v>1608</v>
      </c>
      <c r="BT269" s="3">
        <v>8453</v>
      </c>
      <c r="BU269" s="3">
        <v>8453</v>
      </c>
      <c r="BV269" s="3" t="s">
        <v>135</v>
      </c>
      <c r="BW269" s="3" t="s">
        <v>135</v>
      </c>
      <c r="BX269" s="3" t="s">
        <v>135</v>
      </c>
      <c r="BY269" s="3" t="s">
        <v>148</v>
      </c>
      <c r="BZ269" s="3" t="s">
        <v>1754</v>
      </c>
      <c r="CA269" s="3" t="s">
        <v>174</v>
      </c>
      <c r="CB269" s="3" t="s">
        <v>143</v>
      </c>
      <c r="CC269" s="3" t="s">
        <v>143</v>
      </c>
      <c r="CD269" s="3" t="s">
        <v>143</v>
      </c>
      <c r="CE269" s="3" t="s">
        <v>143</v>
      </c>
      <c r="CF269" s="3">
        <v>1</v>
      </c>
      <c r="CG269" s="3">
        <v>1</v>
      </c>
      <c r="CH269" s="3" t="s">
        <v>143</v>
      </c>
      <c r="CI269" s="3"/>
      <c r="CJ269" s="3">
        <v>0</v>
      </c>
      <c r="CK269" s="3" t="s">
        <v>143</v>
      </c>
      <c r="CL269" s="3"/>
      <c r="CM269" s="3" t="s">
        <v>143</v>
      </c>
      <c r="CN269" s="3" t="s">
        <v>143</v>
      </c>
      <c r="CO269" s="3"/>
      <c r="CP269" s="3"/>
      <c r="CQ269" s="3"/>
      <c r="CR269" s="3" t="s">
        <v>143</v>
      </c>
      <c r="CS269" s="3" t="s">
        <v>1</v>
      </c>
      <c r="CT269" s="3" t="s">
        <v>143</v>
      </c>
      <c r="CU269" s="3" t="s">
        <v>1</v>
      </c>
      <c r="CV269" s="3" t="s">
        <v>143</v>
      </c>
      <c r="CW269" s="3" t="s">
        <v>1985</v>
      </c>
      <c r="CX269" s="3" t="s">
        <v>258</v>
      </c>
      <c r="CY269" s="3" t="s">
        <v>166</v>
      </c>
      <c r="CZ269" s="3" t="s">
        <v>136</v>
      </c>
      <c r="DA269" s="3" t="s">
        <v>2007</v>
      </c>
      <c r="DB269" s="3" t="s">
        <v>143</v>
      </c>
      <c r="DC269" s="3" t="s">
        <v>143</v>
      </c>
      <c r="DD269" s="3"/>
      <c r="DE269" s="3"/>
      <c r="DF269" s="3"/>
      <c r="DG269" s="3"/>
    </row>
    <row r="270" spans="1:111" s="68" customFormat="1" ht="12.75" x14ac:dyDescent="0.2">
      <c r="A270" s="73">
        <v>45047</v>
      </c>
      <c r="B270" s="68" t="s">
        <v>14</v>
      </c>
      <c r="C270" s="5">
        <v>63196</v>
      </c>
      <c r="D270" s="68" t="s">
        <v>2123</v>
      </c>
      <c r="E270" s="3" t="s">
        <v>164</v>
      </c>
      <c r="F270" s="7">
        <v>45055</v>
      </c>
      <c r="G270" s="3" t="s">
        <v>165</v>
      </c>
      <c r="H270" s="3" t="s">
        <v>127</v>
      </c>
      <c r="I270" s="70">
        <v>159.97999999999999</v>
      </c>
      <c r="J270" s="70">
        <v>159.97999999999999</v>
      </c>
      <c r="K270" s="71">
        <f t="shared" si="4"/>
        <v>3.9158109937556252E-4</v>
      </c>
      <c r="L270" s="3" t="s">
        <v>342</v>
      </c>
      <c r="M270" s="68" t="s">
        <v>317</v>
      </c>
      <c r="N270" s="3" t="s">
        <v>2155</v>
      </c>
      <c r="O270" s="3" t="s">
        <v>960</v>
      </c>
      <c r="P270" s="3" t="s">
        <v>2156</v>
      </c>
      <c r="Q270" s="3" t="s">
        <v>132</v>
      </c>
      <c r="R270" s="3" t="s">
        <v>2188</v>
      </c>
      <c r="S270" s="3" t="s">
        <v>2127</v>
      </c>
      <c r="T270" s="3" t="s">
        <v>135</v>
      </c>
      <c r="U270" s="3" t="s">
        <v>135</v>
      </c>
      <c r="V270" s="3" t="s">
        <v>136</v>
      </c>
      <c r="W270" s="3" t="s">
        <v>137</v>
      </c>
      <c r="X270" s="3" t="s">
        <v>138</v>
      </c>
      <c r="Y270" s="3">
        <v>45055.24636921296</v>
      </c>
      <c r="Z270" s="3">
        <v>45055.246189583333</v>
      </c>
      <c r="AA270" s="3" t="s">
        <v>139</v>
      </c>
      <c r="AB270" s="3" t="s">
        <v>226</v>
      </c>
      <c r="AC270" s="3">
        <v>0</v>
      </c>
      <c r="AD270" s="3"/>
      <c r="AE270" s="3">
        <v>0</v>
      </c>
      <c r="AF270" s="3"/>
      <c r="AG270" s="3">
        <v>10012</v>
      </c>
      <c r="AH270" s="3" t="s">
        <v>141</v>
      </c>
      <c r="AI270" s="3" t="s">
        <v>143</v>
      </c>
      <c r="AJ270" s="3"/>
      <c r="AK270" s="3" t="s">
        <v>207</v>
      </c>
      <c r="AL270" s="3" t="s">
        <v>2158</v>
      </c>
      <c r="AM270" s="3">
        <v>800</v>
      </c>
      <c r="AN270" s="3" t="s">
        <v>143</v>
      </c>
      <c r="AO270" s="3" t="s">
        <v>145</v>
      </c>
      <c r="AP270" s="3" t="s">
        <v>146</v>
      </c>
      <c r="AQ270" s="3" t="s">
        <v>972</v>
      </c>
      <c r="AR270" s="3" t="s">
        <v>148</v>
      </c>
      <c r="AS270" s="3" t="s">
        <v>139</v>
      </c>
      <c r="AT270" s="3" t="s">
        <v>149</v>
      </c>
      <c r="AU270" s="3" t="s">
        <v>150</v>
      </c>
      <c r="AV270" s="3" t="s">
        <v>2129</v>
      </c>
      <c r="AW270" s="3" t="s">
        <v>2129</v>
      </c>
      <c r="AX270" s="3" t="s">
        <v>309</v>
      </c>
      <c r="AY270" s="3" t="s">
        <v>148</v>
      </c>
      <c r="AZ270" s="3" t="s">
        <v>139</v>
      </c>
      <c r="BA270" s="3" t="s">
        <v>950</v>
      </c>
      <c r="BB270" s="3" t="s">
        <v>311</v>
      </c>
      <c r="BC270" s="3" t="s">
        <v>156</v>
      </c>
      <c r="BD270" s="3" t="s">
        <v>157</v>
      </c>
      <c r="BE270" s="3" t="s">
        <v>484</v>
      </c>
      <c r="BF270" s="3">
        <v>45055.249872685185</v>
      </c>
      <c r="BG270" s="3">
        <v>0</v>
      </c>
      <c r="BH270" s="3" t="s">
        <v>143</v>
      </c>
      <c r="BI270" s="3" t="s">
        <v>143</v>
      </c>
      <c r="BJ270" s="3" t="s">
        <v>143</v>
      </c>
      <c r="BK270" s="3" t="s">
        <v>136</v>
      </c>
      <c r="BL270" s="3" t="s">
        <v>143</v>
      </c>
      <c r="BM270" s="3" t="s">
        <v>160</v>
      </c>
      <c r="BN270" s="3" t="s">
        <v>143</v>
      </c>
      <c r="BO270" s="3" t="s">
        <v>143</v>
      </c>
      <c r="BP270" s="3" t="s">
        <v>143</v>
      </c>
      <c r="BQ270" s="3" t="s">
        <v>876</v>
      </c>
      <c r="BR270" s="3">
        <v>250</v>
      </c>
      <c r="BS270" s="3" t="s">
        <v>1608</v>
      </c>
      <c r="BT270" s="3">
        <v>15998</v>
      </c>
      <c r="BU270" s="3">
        <v>15998</v>
      </c>
      <c r="BV270" s="3" t="s">
        <v>135</v>
      </c>
      <c r="BW270" s="3" t="s">
        <v>135</v>
      </c>
      <c r="BX270" s="3" t="s">
        <v>135</v>
      </c>
      <c r="BY270" s="3" t="s">
        <v>148</v>
      </c>
      <c r="BZ270" s="3" t="s">
        <v>2130</v>
      </c>
      <c r="CA270" s="3" t="s">
        <v>144</v>
      </c>
      <c r="CB270" s="3" t="s">
        <v>143</v>
      </c>
      <c r="CC270" s="3" t="s">
        <v>143</v>
      </c>
      <c r="CD270" s="3" t="s">
        <v>143</v>
      </c>
      <c r="CE270" s="3" t="s">
        <v>143</v>
      </c>
      <c r="CF270" s="3">
        <v>199972</v>
      </c>
      <c r="CG270" s="3"/>
      <c r="CH270" s="3" t="s">
        <v>143</v>
      </c>
      <c r="CI270" s="3"/>
      <c r="CJ270" s="3">
        <v>0</v>
      </c>
      <c r="CK270" s="3" t="s">
        <v>143</v>
      </c>
      <c r="CL270" s="3"/>
      <c r="CM270" s="3" t="s">
        <v>143</v>
      </c>
      <c r="CN270" s="3" t="s">
        <v>143</v>
      </c>
      <c r="CO270" s="3"/>
      <c r="CP270" s="3"/>
      <c r="CQ270" s="3"/>
      <c r="CR270" s="3" t="s">
        <v>143</v>
      </c>
      <c r="CS270" s="3" t="s">
        <v>1</v>
      </c>
      <c r="CT270" s="3" t="s">
        <v>143</v>
      </c>
      <c r="CU270" s="3" t="s">
        <v>1</v>
      </c>
      <c r="CV270" s="3" t="s">
        <v>1985</v>
      </c>
      <c r="CW270" s="3" t="s">
        <v>143</v>
      </c>
      <c r="CX270" s="3" t="s">
        <v>342</v>
      </c>
      <c r="CY270" s="3" t="s">
        <v>127</v>
      </c>
      <c r="CZ270" s="3" t="s">
        <v>136</v>
      </c>
      <c r="DA270" s="3" t="s">
        <v>1986</v>
      </c>
      <c r="DB270" s="3" t="s">
        <v>143</v>
      </c>
      <c r="DC270" s="3" t="s">
        <v>143</v>
      </c>
      <c r="DD270" s="3"/>
      <c r="DE270" s="3"/>
      <c r="DF270" s="3"/>
      <c r="DG270" s="3"/>
    </row>
    <row r="271" spans="1:111" s="68" customFormat="1" ht="12.75" x14ac:dyDescent="0.2">
      <c r="A271" s="73">
        <v>45047</v>
      </c>
      <c r="B271" s="68" t="s">
        <v>14</v>
      </c>
      <c r="C271" s="5">
        <v>63236</v>
      </c>
      <c r="D271" s="68" t="s">
        <v>315</v>
      </c>
      <c r="E271" s="3" t="s">
        <v>164</v>
      </c>
      <c r="F271" s="7">
        <v>45055</v>
      </c>
      <c r="G271" s="3" t="s">
        <v>165</v>
      </c>
      <c r="H271" s="3" t="s">
        <v>166</v>
      </c>
      <c r="I271" s="70">
        <v>120</v>
      </c>
      <c r="J271" s="70">
        <v>120</v>
      </c>
      <c r="K271" s="71">
        <f t="shared" si="4"/>
        <v>2.9372253984915307E-4</v>
      </c>
      <c r="L271" s="3" t="s">
        <v>316</v>
      </c>
      <c r="M271" s="68" t="s">
        <v>317</v>
      </c>
      <c r="N271" s="3" t="s">
        <v>219</v>
      </c>
      <c r="O271" s="3" t="s">
        <v>318</v>
      </c>
      <c r="P271" s="3" t="s">
        <v>319</v>
      </c>
      <c r="Q271" s="3" t="s">
        <v>170</v>
      </c>
      <c r="R271" s="3" t="s">
        <v>2189</v>
      </c>
      <c r="S271" s="3" t="s">
        <v>2114</v>
      </c>
      <c r="T271" s="3" t="s">
        <v>135</v>
      </c>
      <c r="U271" s="3" t="s">
        <v>135</v>
      </c>
      <c r="V271" s="3" t="s">
        <v>136</v>
      </c>
      <c r="W271" s="3" t="s">
        <v>137</v>
      </c>
      <c r="X271" s="3" t="s">
        <v>322</v>
      </c>
      <c r="Y271" s="3">
        <v>45055.320336574077</v>
      </c>
      <c r="Z271" s="3">
        <v>45055.320297106482</v>
      </c>
      <c r="AA271" s="3" t="s">
        <v>139</v>
      </c>
      <c r="AB271" s="3" t="s">
        <v>323</v>
      </c>
      <c r="AC271" s="3">
        <v>0</v>
      </c>
      <c r="AD271" s="3"/>
      <c r="AE271" s="3">
        <v>120</v>
      </c>
      <c r="AF271" s="3"/>
      <c r="AG271" s="3">
        <v>10012</v>
      </c>
      <c r="AH271" s="3" t="s">
        <v>141</v>
      </c>
      <c r="AI271" s="3" t="s">
        <v>143</v>
      </c>
      <c r="AJ271" s="3">
        <v>120</v>
      </c>
      <c r="AK271" s="3" t="s">
        <v>207</v>
      </c>
      <c r="AL271" s="3" t="s">
        <v>143</v>
      </c>
      <c r="AM271" s="3">
        <v>120</v>
      </c>
      <c r="AN271" s="3" t="s">
        <v>174</v>
      </c>
      <c r="AO271" s="3" t="s">
        <v>324</v>
      </c>
      <c r="AP271" s="3" t="s">
        <v>325</v>
      </c>
      <c r="AQ271" s="3" t="s">
        <v>326</v>
      </c>
      <c r="AR271" s="3" t="s">
        <v>178</v>
      </c>
      <c r="AS271" s="3" t="s">
        <v>179</v>
      </c>
      <c r="AT271" s="3" t="s">
        <v>327</v>
      </c>
      <c r="AU271" s="3" t="s">
        <v>328</v>
      </c>
      <c r="AV271" s="3" t="s">
        <v>234</v>
      </c>
      <c r="AW271" s="3" t="s">
        <v>165</v>
      </c>
      <c r="AX271" s="3" t="s">
        <v>235</v>
      </c>
      <c r="AY271" s="3" t="s">
        <v>148</v>
      </c>
      <c r="AZ271" s="3" t="s">
        <v>139</v>
      </c>
      <c r="BA271" s="3" t="s">
        <v>236</v>
      </c>
      <c r="BB271" s="3" t="s">
        <v>150</v>
      </c>
      <c r="BC271" s="3" t="s">
        <v>156</v>
      </c>
      <c r="BD271" s="3" t="s">
        <v>157</v>
      </c>
      <c r="BE271" s="3" t="s">
        <v>484</v>
      </c>
      <c r="BF271" s="3">
        <v>45055.435868055552</v>
      </c>
      <c r="BG271" s="3">
        <v>0</v>
      </c>
      <c r="BH271" s="3" t="s">
        <v>170</v>
      </c>
      <c r="BI271" s="3" t="s">
        <v>2190</v>
      </c>
      <c r="BJ271" s="3" t="s">
        <v>143</v>
      </c>
      <c r="BK271" s="3" t="s">
        <v>136</v>
      </c>
      <c r="BL271" s="3" t="s">
        <v>143</v>
      </c>
      <c r="BM271" s="3" t="s">
        <v>160</v>
      </c>
      <c r="BN271" s="3" t="s">
        <v>160</v>
      </c>
      <c r="BO271" s="3" t="s">
        <v>143</v>
      </c>
      <c r="BP271" s="3" t="s">
        <v>143</v>
      </c>
      <c r="BQ271" s="3" t="s">
        <v>2191</v>
      </c>
      <c r="BR271" s="3">
        <v>250</v>
      </c>
      <c r="BS271" s="3" t="s">
        <v>1608</v>
      </c>
      <c r="BT271" s="3">
        <v>120</v>
      </c>
      <c r="BU271" s="3">
        <v>120</v>
      </c>
      <c r="BV271" s="3" t="s">
        <v>135</v>
      </c>
      <c r="BW271" s="3" t="s">
        <v>135</v>
      </c>
      <c r="BX271" s="3" t="s">
        <v>135</v>
      </c>
      <c r="BY271" s="3" t="s">
        <v>148</v>
      </c>
      <c r="BZ271" s="3" t="s">
        <v>2116</v>
      </c>
      <c r="CA271" s="3" t="s">
        <v>174</v>
      </c>
      <c r="CB271" s="3" t="s">
        <v>143</v>
      </c>
      <c r="CC271" s="3" t="s">
        <v>143</v>
      </c>
      <c r="CD271" s="3" t="s">
        <v>143</v>
      </c>
      <c r="CE271" s="3" t="s">
        <v>2117</v>
      </c>
      <c r="CF271" s="3">
        <v>1</v>
      </c>
      <c r="CG271" s="3">
        <v>1</v>
      </c>
      <c r="CH271" s="3" t="s">
        <v>143</v>
      </c>
      <c r="CI271" s="3"/>
      <c r="CJ271" s="3">
        <v>0</v>
      </c>
      <c r="CK271" s="3" t="s">
        <v>143</v>
      </c>
      <c r="CL271" s="3"/>
      <c r="CM271" s="3" t="s">
        <v>143</v>
      </c>
      <c r="CN271" s="3" t="s">
        <v>143</v>
      </c>
      <c r="CO271" s="3"/>
      <c r="CP271" s="3"/>
      <c r="CQ271" s="3"/>
      <c r="CR271" s="3" t="s">
        <v>143</v>
      </c>
      <c r="CS271" s="3" t="s">
        <v>1</v>
      </c>
      <c r="CT271" s="3" t="s">
        <v>143</v>
      </c>
      <c r="CU271" s="3" t="s">
        <v>1</v>
      </c>
      <c r="CV271" s="3" t="s">
        <v>1985</v>
      </c>
      <c r="CW271" s="3" t="s">
        <v>1985</v>
      </c>
      <c r="CX271" s="3" t="s">
        <v>316</v>
      </c>
      <c r="CY271" s="3" t="s">
        <v>166</v>
      </c>
      <c r="CZ271" s="3" t="s">
        <v>136</v>
      </c>
      <c r="DA271" s="3" t="s">
        <v>1986</v>
      </c>
      <c r="DB271" s="3" t="s">
        <v>143</v>
      </c>
      <c r="DC271" s="3" t="s">
        <v>143</v>
      </c>
      <c r="DD271" s="3"/>
      <c r="DE271" s="3"/>
      <c r="DF271" s="3"/>
      <c r="DG271" s="3"/>
    </row>
    <row r="272" spans="1:111" s="68" customFormat="1" ht="12.75" x14ac:dyDescent="0.2">
      <c r="A272" s="73">
        <v>45047</v>
      </c>
      <c r="B272" s="68" t="s">
        <v>11</v>
      </c>
      <c r="C272" s="5">
        <v>63360</v>
      </c>
      <c r="D272" s="68" t="s">
        <v>256</v>
      </c>
      <c r="E272" s="3" t="s">
        <v>164</v>
      </c>
      <c r="F272" s="7">
        <v>45057</v>
      </c>
      <c r="G272" s="3" t="s">
        <v>165</v>
      </c>
      <c r="H272" s="3" t="s">
        <v>166</v>
      </c>
      <c r="I272" s="70">
        <v>266</v>
      </c>
      <c r="J272" s="70">
        <v>266</v>
      </c>
      <c r="K272" s="71">
        <f t="shared" si="4"/>
        <v>6.5108496333228928E-4</v>
      </c>
      <c r="L272" s="3" t="s">
        <v>258</v>
      </c>
      <c r="M272" s="3" t="s">
        <v>129</v>
      </c>
      <c r="N272" s="3" t="s">
        <v>960</v>
      </c>
      <c r="O272" s="3" t="s">
        <v>2192</v>
      </c>
      <c r="P272" s="3" t="s">
        <v>2193</v>
      </c>
      <c r="Q272" s="3" t="s">
        <v>564</v>
      </c>
      <c r="R272" s="3" t="s">
        <v>2194</v>
      </c>
      <c r="S272" s="3" t="s">
        <v>2195</v>
      </c>
      <c r="T272" s="3" t="s">
        <v>135</v>
      </c>
      <c r="U272" s="3" t="s">
        <v>135</v>
      </c>
      <c r="V272" s="3" t="s">
        <v>136</v>
      </c>
      <c r="W272" s="3" t="s">
        <v>137</v>
      </c>
      <c r="X272" s="3" t="s">
        <v>399</v>
      </c>
      <c r="Y272" s="3">
        <v>45056.501274421295</v>
      </c>
      <c r="Z272" s="3">
        <v>45056.501242939812</v>
      </c>
      <c r="AA272" s="3" t="s">
        <v>139</v>
      </c>
      <c r="AB272" s="3" t="s">
        <v>140</v>
      </c>
      <c r="AC272" s="3">
        <v>0</v>
      </c>
      <c r="AD272" s="3"/>
      <c r="AE272" s="3">
        <v>0</v>
      </c>
      <c r="AF272" s="3">
        <v>45061</v>
      </c>
      <c r="AG272" s="3">
        <v>10012</v>
      </c>
      <c r="AH272" s="3" t="s">
        <v>141</v>
      </c>
      <c r="AI272" s="3" t="s">
        <v>143</v>
      </c>
      <c r="AJ272" s="3"/>
      <c r="AK272" s="3" t="s">
        <v>142</v>
      </c>
      <c r="AL272" s="3" t="s">
        <v>143</v>
      </c>
      <c r="AM272" s="3">
        <v>266</v>
      </c>
      <c r="AN272" s="3" t="s">
        <v>143</v>
      </c>
      <c r="AO272" s="3" t="s">
        <v>2196</v>
      </c>
      <c r="AP272" s="3" t="s">
        <v>2197</v>
      </c>
      <c r="AQ272" s="3" t="s">
        <v>2198</v>
      </c>
      <c r="AR272" s="3" t="s">
        <v>230</v>
      </c>
      <c r="AS272" s="3" t="s">
        <v>231</v>
      </c>
      <c r="AT272" s="3" t="s">
        <v>2199</v>
      </c>
      <c r="AU272" s="3" t="s">
        <v>2200</v>
      </c>
      <c r="AV272" s="3" t="s">
        <v>145</v>
      </c>
      <c r="AW272" s="3" t="s">
        <v>146</v>
      </c>
      <c r="AX272" s="3" t="s">
        <v>972</v>
      </c>
      <c r="AY272" s="3" t="s">
        <v>148</v>
      </c>
      <c r="AZ272" s="3" t="s">
        <v>139</v>
      </c>
      <c r="BA272" s="3" t="s">
        <v>149</v>
      </c>
      <c r="BB272" s="3" t="s">
        <v>150</v>
      </c>
      <c r="BC272" s="3" t="s">
        <v>156</v>
      </c>
      <c r="BD272" s="3" t="s">
        <v>157</v>
      </c>
      <c r="BE272" s="3" t="s">
        <v>303</v>
      </c>
      <c r="BF272" s="3">
        <v>45061.459444444445</v>
      </c>
      <c r="BG272" s="3">
        <v>0</v>
      </c>
      <c r="BH272" s="3" t="s">
        <v>143</v>
      </c>
      <c r="BI272" s="3" t="s">
        <v>143</v>
      </c>
      <c r="BJ272" s="3" t="s">
        <v>143</v>
      </c>
      <c r="BK272" s="3" t="s">
        <v>136</v>
      </c>
      <c r="BL272" s="3" t="s">
        <v>143</v>
      </c>
      <c r="BM272" s="3" t="s">
        <v>160</v>
      </c>
      <c r="BN272" s="3" t="s">
        <v>143</v>
      </c>
      <c r="BO272" s="3" t="s">
        <v>143</v>
      </c>
      <c r="BP272" s="3" t="s">
        <v>143</v>
      </c>
      <c r="BQ272" s="3" t="s">
        <v>2201</v>
      </c>
      <c r="BR272" s="3">
        <v>500</v>
      </c>
      <c r="BS272" s="3" t="s">
        <v>162</v>
      </c>
      <c r="BT272" s="3">
        <v>266</v>
      </c>
      <c r="BU272" s="3">
        <v>266</v>
      </c>
      <c r="BV272" s="3" t="s">
        <v>135</v>
      </c>
      <c r="BW272" s="3" t="s">
        <v>135</v>
      </c>
      <c r="BX272" s="3" t="s">
        <v>135</v>
      </c>
      <c r="BY272" s="3" t="s">
        <v>148</v>
      </c>
      <c r="BZ272" s="3" t="s">
        <v>2202</v>
      </c>
      <c r="CA272" s="3" t="s">
        <v>174</v>
      </c>
      <c r="CB272" s="3" t="s">
        <v>143</v>
      </c>
      <c r="CC272" s="3" t="s">
        <v>143</v>
      </c>
      <c r="CD272" s="3" t="s">
        <v>143</v>
      </c>
      <c r="CE272" s="3" t="s">
        <v>2193</v>
      </c>
      <c r="CF272" s="3">
        <v>1</v>
      </c>
      <c r="CG272" s="3"/>
      <c r="CH272" s="3" t="s">
        <v>143</v>
      </c>
      <c r="CI272" s="3"/>
      <c r="CJ272" s="3">
        <v>0</v>
      </c>
      <c r="CK272" s="3" t="s">
        <v>143</v>
      </c>
      <c r="CL272" s="3"/>
      <c r="CM272" s="3" t="s">
        <v>143</v>
      </c>
      <c r="CN272" s="3" t="s">
        <v>143</v>
      </c>
      <c r="CO272" s="3">
        <v>505882451</v>
      </c>
      <c r="CP272" s="3"/>
      <c r="CQ272" s="3"/>
      <c r="CR272" s="3" t="s">
        <v>143</v>
      </c>
      <c r="CS272" s="3" t="s">
        <v>9</v>
      </c>
      <c r="CT272" s="3" t="s">
        <v>143</v>
      </c>
      <c r="CU272" s="3" t="s">
        <v>1</v>
      </c>
      <c r="CV272" s="3" t="s">
        <v>1985</v>
      </c>
      <c r="CW272" s="3" t="s">
        <v>143</v>
      </c>
      <c r="CX272" s="3" t="s">
        <v>258</v>
      </c>
      <c r="CY272" s="3" t="s">
        <v>2203</v>
      </c>
      <c r="CZ272" s="3" t="s">
        <v>136</v>
      </c>
      <c r="DA272" s="3" t="s">
        <v>1989</v>
      </c>
      <c r="DB272" s="3" t="s">
        <v>143</v>
      </c>
      <c r="DC272" s="3" t="s">
        <v>143</v>
      </c>
      <c r="DD272" s="3"/>
      <c r="DE272" s="3"/>
      <c r="DF272" s="3"/>
      <c r="DG272" s="3"/>
    </row>
    <row r="273" spans="1:111" s="68" customFormat="1" ht="12.75" x14ac:dyDescent="0.2">
      <c r="A273" s="73">
        <v>45047</v>
      </c>
      <c r="B273" s="68" t="s">
        <v>14</v>
      </c>
      <c r="C273" s="5">
        <v>63480</v>
      </c>
      <c r="D273" s="68" t="s">
        <v>2123</v>
      </c>
      <c r="E273" s="3" t="s">
        <v>164</v>
      </c>
      <c r="F273" s="7">
        <v>45056</v>
      </c>
      <c r="G273" s="3" t="s">
        <v>165</v>
      </c>
      <c r="H273" s="3" t="s">
        <v>127</v>
      </c>
      <c r="I273" s="70">
        <v>159.97999999999999</v>
      </c>
      <c r="J273" s="70">
        <v>159.97999999999999</v>
      </c>
      <c r="K273" s="71">
        <f t="shared" si="4"/>
        <v>3.9158109937556252E-4</v>
      </c>
      <c r="L273" s="3" t="s">
        <v>342</v>
      </c>
      <c r="M273" s="68" t="s">
        <v>317</v>
      </c>
      <c r="N273" s="3" t="s">
        <v>2155</v>
      </c>
      <c r="O273" s="3" t="s">
        <v>960</v>
      </c>
      <c r="P273" s="3" t="s">
        <v>2156</v>
      </c>
      <c r="Q273" s="3" t="s">
        <v>132</v>
      </c>
      <c r="R273" s="3" t="s">
        <v>2204</v>
      </c>
      <c r="S273" s="3" t="s">
        <v>2127</v>
      </c>
      <c r="T273" s="3" t="s">
        <v>135</v>
      </c>
      <c r="U273" s="3" t="s">
        <v>135</v>
      </c>
      <c r="V273" s="3" t="s">
        <v>136</v>
      </c>
      <c r="W273" s="3" t="s">
        <v>137</v>
      </c>
      <c r="X273" s="3" t="s">
        <v>138</v>
      </c>
      <c r="Y273" s="3">
        <v>45056.391719675928</v>
      </c>
      <c r="Z273" s="3">
        <v>45056.390962500001</v>
      </c>
      <c r="AA273" s="3" t="s">
        <v>139</v>
      </c>
      <c r="AB273" s="3" t="s">
        <v>226</v>
      </c>
      <c r="AC273" s="3">
        <v>0</v>
      </c>
      <c r="AD273" s="3"/>
      <c r="AE273" s="3">
        <v>0</v>
      </c>
      <c r="AF273" s="3"/>
      <c r="AG273" s="3">
        <v>10012</v>
      </c>
      <c r="AH273" s="3" t="s">
        <v>141</v>
      </c>
      <c r="AI273" s="3" t="s">
        <v>143</v>
      </c>
      <c r="AJ273" s="3"/>
      <c r="AK273" s="3" t="s">
        <v>207</v>
      </c>
      <c r="AL273" s="3" t="s">
        <v>2158</v>
      </c>
      <c r="AM273" s="3">
        <v>800</v>
      </c>
      <c r="AN273" s="3" t="s">
        <v>143</v>
      </c>
      <c r="AO273" s="3" t="s">
        <v>145</v>
      </c>
      <c r="AP273" s="3" t="s">
        <v>146</v>
      </c>
      <c r="AQ273" s="3" t="s">
        <v>972</v>
      </c>
      <c r="AR273" s="3" t="s">
        <v>148</v>
      </c>
      <c r="AS273" s="3" t="s">
        <v>139</v>
      </c>
      <c r="AT273" s="3" t="s">
        <v>149</v>
      </c>
      <c r="AU273" s="3" t="s">
        <v>150</v>
      </c>
      <c r="AV273" s="3" t="s">
        <v>2129</v>
      </c>
      <c r="AW273" s="3" t="s">
        <v>2129</v>
      </c>
      <c r="AX273" s="3" t="s">
        <v>309</v>
      </c>
      <c r="AY273" s="3" t="s">
        <v>148</v>
      </c>
      <c r="AZ273" s="3" t="s">
        <v>139</v>
      </c>
      <c r="BA273" s="3" t="s">
        <v>950</v>
      </c>
      <c r="BB273" s="3" t="s">
        <v>311</v>
      </c>
      <c r="BC273" s="3" t="s">
        <v>156</v>
      </c>
      <c r="BD273" s="3" t="s">
        <v>157</v>
      </c>
      <c r="BE273" s="3" t="s">
        <v>484</v>
      </c>
      <c r="BF273" s="3">
        <v>45057.193043981482</v>
      </c>
      <c r="BG273" s="3">
        <v>0</v>
      </c>
      <c r="BH273" s="3" t="s">
        <v>143</v>
      </c>
      <c r="BI273" s="3" t="s">
        <v>143</v>
      </c>
      <c r="BJ273" s="3" t="s">
        <v>143</v>
      </c>
      <c r="BK273" s="3" t="s">
        <v>136</v>
      </c>
      <c r="BL273" s="3" t="s">
        <v>143</v>
      </c>
      <c r="BM273" s="3" t="s">
        <v>160</v>
      </c>
      <c r="BN273" s="3" t="s">
        <v>143</v>
      </c>
      <c r="BO273" s="3" t="s">
        <v>143</v>
      </c>
      <c r="BP273" s="3" t="s">
        <v>143</v>
      </c>
      <c r="BQ273" s="3" t="s">
        <v>2205</v>
      </c>
      <c r="BR273" s="3">
        <v>250</v>
      </c>
      <c r="BS273" s="3" t="s">
        <v>162</v>
      </c>
      <c r="BT273" s="3">
        <v>15998</v>
      </c>
      <c r="BU273" s="3">
        <v>15998</v>
      </c>
      <c r="BV273" s="3" t="s">
        <v>135</v>
      </c>
      <c r="BW273" s="3" t="s">
        <v>135</v>
      </c>
      <c r="BX273" s="3" t="s">
        <v>135</v>
      </c>
      <c r="BY273" s="3" t="s">
        <v>148</v>
      </c>
      <c r="BZ273" s="3" t="s">
        <v>2130</v>
      </c>
      <c r="CA273" s="3" t="s">
        <v>144</v>
      </c>
      <c r="CB273" s="3" t="s">
        <v>143</v>
      </c>
      <c r="CC273" s="3" t="s">
        <v>143</v>
      </c>
      <c r="CD273" s="3" t="s">
        <v>143</v>
      </c>
      <c r="CE273" s="3" t="s">
        <v>143</v>
      </c>
      <c r="CF273" s="3">
        <v>199972</v>
      </c>
      <c r="CG273" s="3"/>
      <c r="CH273" s="3" t="s">
        <v>143</v>
      </c>
      <c r="CI273" s="3"/>
      <c r="CJ273" s="3">
        <v>0</v>
      </c>
      <c r="CK273" s="3" t="s">
        <v>143</v>
      </c>
      <c r="CL273" s="3"/>
      <c r="CM273" s="3" t="s">
        <v>143</v>
      </c>
      <c r="CN273" s="3" t="s">
        <v>143</v>
      </c>
      <c r="CO273" s="3"/>
      <c r="CP273" s="3"/>
      <c r="CQ273" s="3"/>
      <c r="CR273" s="3" t="s">
        <v>143</v>
      </c>
      <c r="CS273" s="3" t="s">
        <v>1</v>
      </c>
      <c r="CT273" s="3" t="s">
        <v>143</v>
      </c>
      <c r="CU273" s="3" t="s">
        <v>1</v>
      </c>
      <c r="CV273" s="3" t="s">
        <v>1985</v>
      </c>
      <c r="CW273" s="3" t="s">
        <v>143</v>
      </c>
      <c r="CX273" s="3" t="s">
        <v>342</v>
      </c>
      <c r="CY273" s="3" t="s">
        <v>127</v>
      </c>
      <c r="CZ273" s="3" t="s">
        <v>136</v>
      </c>
      <c r="DA273" s="3" t="s">
        <v>1989</v>
      </c>
      <c r="DB273" s="3" t="s">
        <v>143</v>
      </c>
      <c r="DC273" s="3" t="s">
        <v>143</v>
      </c>
      <c r="DD273" s="3"/>
      <c r="DE273" s="3"/>
      <c r="DF273" s="3"/>
      <c r="DG273" s="3"/>
    </row>
    <row r="274" spans="1:111" s="68" customFormat="1" ht="12.75" x14ac:dyDescent="0.2">
      <c r="A274" s="73">
        <v>45047</v>
      </c>
      <c r="B274" s="68" t="s">
        <v>8</v>
      </c>
      <c r="C274" s="5">
        <v>63579</v>
      </c>
      <c r="D274" s="68" t="s">
        <v>1990</v>
      </c>
      <c r="E274" s="3" t="s">
        <v>373</v>
      </c>
      <c r="F274" s="7">
        <v>45063</v>
      </c>
      <c r="G274" s="3" t="s">
        <v>257</v>
      </c>
      <c r="H274" s="3" t="s">
        <v>166</v>
      </c>
      <c r="I274" s="70">
        <v>500</v>
      </c>
      <c r="J274" s="70">
        <v>500</v>
      </c>
      <c r="K274" s="71">
        <f t="shared" si="4"/>
        <v>1.2238439160381378E-3</v>
      </c>
      <c r="L274" s="3" t="s">
        <v>1935</v>
      </c>
      <c r="M274" s="3" t="s">
        <v>218</v>
      </c>
      <c r="N274" s="3" t="s">
        <v>980</v>
      </c>
      <c r="O274" s="3" t="s">
        <v>1936</v>
      </c>
      <c r="P274" s="3" t="s">
        <v>1937</v>
      </c>
      <c r="Q274" s="3" t="s">
        <v>170</v>
      </c>
      <c r="R274" s="3" t="s">
        <v>2206</v>
      </c>
      <c r="S274" s="3" t="s">
        <v>1939</v>
      </c>
      <c r="T274" s="3" t="s">
        <v>135</v>
      </c>
      <c r="U274" s="3" t="s">
        <v>135</v>
      </c>
      <c r="V274" s="3" t="s">
        <v>506</v>
      </c>
      <c r="W274" s="3" t="s">
        <v>137</v>
      </c>
      <c r="X274" s="3" t="s">
        <v>264</v>
      </c>
      <c r="Y274" s="3">
        <v>45057.465120486107</v>
      </c>
      <c r="Z274" s="3">
        <v>45057.464515624997</v>
      </c>
      <c r="AA274" s="3" t="s">
        <v>139</v>
      </c>
      <c r="AB274" s="3" t="s">
        <v>226</v>
      </c>
      <c r="AC274" s="3">
        <v>0</v>
      </c>
      <c r="AD274" s="3"/>
      <c r="AE274" s="3">
        <v>0</v>
      </c>
      <c r="AF274" s="3">
        <v>45057</v>
      </c>
      <c r="AG274" s="3">
        <v>10010</v>
      </c>
      <c r="AH274" s="3" t="s">
        <v>265</v>
      </c>
      <c r="AI274" s="3" t="s">
        <v>143</v>
      </c>
      <c r="AJ274" s="3"/>
      <c r="AK274" s="3" t="s">
        <v>207</v>
      </c>
      <c r="AL274" s="3" t="s">
        <v>143</v>
      </c>
      <c r="AM274" s="3">
        <v>500</v>
      </c>
      <c r="AN274" s="3" t="s">
        <v>143</v>
      </c>
      <c r="AO274" s="3" t="s">
        <v>1940</v>
      </c>
      <c r="AP274" s="3" t="s">
        <v>1941</v>
      </c>
      <c r="AQ274" s="3" t="s">
        <v>1942</v>
      </c>
      <c r="AR274" s="3" t="s">
        <v>916</v>
      </c>
      <c r="AS274" s="3" t="s">
        <v>231</v>
      </c>
      <c r="AT274" s="3" t="s">
        <v>1943</v>
      </c>
      <c r="AU274" s="3" t="s">
        <v>1944</v>
      </c>
      <c r="AV274" s="3" t="s">
        <v>990</v>
      </c>
      <c r="AW274" s="3" t="s">
        <v>273</v>
      </c>
      <c r="AX274" s="3" t="s">
        <v>991</v>
      </c>
      <c r="AY274" s="3" t="s">
        <v>148</v>
      </c>
      <c r="AZ274" s="3" t="s">
        <v>139</v>
      </c>
      <c r="BA274" s="3" t="s">
        <v>154</v>
      </c>
      <c r="BB274" s="3" t="s">
        <v>992</v>
      </c>
      <c r="BC274" s="3" t="s">
        <v>156</v>
      </c>
      <c r="BD274" s="3" t="s">
        <v>157</v>
      </c>
      <c r="BE274" s="3" t="s">
        <v>303</v>
      </c>
      <c r="BF274" s="3">
        <v>45061.113067129627</v>
      </c>
      <c r="BG274" s="3">
        <v>0</v>
      </c>
      <c r="BH274" s="3" t="s">
        <v>143</v>
      </c>
      <c r="BI274" s="3" t="s">
        <v>143</v>
      </c>
      <c r="BJ274" s="3" t="s">
        <v>143</v>
      </c>
      <c r="BK274" s="3" t="s">
        <v>136</v>
      </c>
      <c r="BL274" s="3" t="s">
        <v>143</v>
      </c>
      <c r="BM274" s="3" t="s">
        <v>200</v>
      </c>
      <c r="BN274" s="3" t="s">
        <v>143</v>
      </c>
      <c r="BO274" s="3" t="s">
        <v>373</v>
      </c>
      <c r="BP274" s="3" t="s">
        <v>143</v>
      </c>
      <c r="BQ274" s="3" t="s">
        <v>2207</v>
      </c>
      <c r="BR274" s="3">
        <v>500</v>
      </c>
      <c r="BS274" s="3" t="s">
        <v>241</v>
      </c>
      <c r="BT274" s="3">
        <v>500</v>
      </c>
      <c r="BU274" s="3">
        <v>500</v>
      </c>
      <c r="BV274" s="3" t="s">
        <v>135</v>
      </c>
      <c r="BW274" s="3" t="s">
        <v>135</v>
      </c>
      <c r="BX274" s="3" t="s">
        <v>135</v>
      </c>
      <c r="BY274" s="3" t="s">
        <v>148</v>
      </c>
      <c r="BZ274" s="3" t="s">
        <v>1945</v>
      </c>
      <c r="CA274" s="3" t="s">
        <v>174</v>
      </c>
      <c r="CB274" s="3" t="s">
        <v>143</v>
      </c>
      <c r="CC274" s="3" t="s">
        <v>143</v>
      </c>
      <c r="CD274" s="3" t="s">
        <v>143</v>
      </c>
      <c r="CE274" s="3" t="s">
        <v>143</v>
      </c>
      <c r="CF274" s="3">
        <v>1</v>
      </c>
      <c r="CG274" s="3"/>
      <c r="CH274" s="3" t="s">
        <v>143</v>
      </c>
      <c r="CI274" s="3"/>
      <c r="CJ274" s="3">
        <v>0</v>
      </c>
      <c r="CK274" s="3" t="s">
        <v>143</v>
      </c>
      <c r="CL274" s="3"/>
      <c r="CM274" s="3" t="s">
        <v>143</v>
      </c>
      <c r="CN274" s="3" t="s">
        <v>143</v>
      </c>
      <c r="CO274" s="3"/>
      <c r="CP274" s="3"/>
      <c r="CQ274" s="3"/>
      <c r="CR274" s="3" t="s">
        <v>143</v>
      </c>
      <c r="CS274" s="3" t="s">
        <v>1</v>
      </c>
      <c r="CT274" s="3" t="s">
        <v>143</v>
      </c>
      <c r="CU274" s="3" t="s">
        <v>1</v>
      </c>
      <c r="CV274" s="3" t="s">
        <v>1985</v>
      </c>
      <c r="CW274" s="3" t="s">
        <v>143</v>
      </c>
      <c r="CX274" s="3" t="s">
        <v>1935</v>
      </c>
      <c r="CY274" s="3" t="s">
        <v>166</v>
      </c>
      <c r="CZ274" s="3" t="s">
        <v>136</v>
      </c>
      <c r="DA274" s="3" t="s">
        <v>2007</v>
      </c>
      <c r="DB274" s="3" t="s">
        <v>143</v>
      </c>
      <c r="DC274" s="3" t="s">
        <v>143</v>
      </c>
      <c r="DD274" s="3"/>
      <c r="DE274" s="3"/>
      <c r="DF274" s="3"/>
      <c r="DG274" s="3"/>
    </row>
    <row r="275" spans="1:111" s="68" customFormat="1" ht="12.75" x14ac:dyDescent="0.2">
      <c r="A275" s="73">
        <v>45047</v>
      </c>
      <c r="B275" s="68" t="s">
        <v>8</v>
      </c>
      <c r="C275" s="5">
        <v>63647</v>
      </c>
      <c r="D275" s="68" t="s">
        <v>2008</v>
      </c>
      <c r="E275" s="3" t="s">
        <v>125</v>
      </c>
      <c r="F275" s="7">
        <v>45061</v>
      </c>
      <c r="G275" s="3" t="s">
        <v>126</v>
      </c>
      <c r="H275" s="3" t="s">
        <v>166</v>
      </c>
      <c r="I275" s="70">
        <v>53</v>
      </c>
      <c r="J275" s="70">
        <v>53</v>
      </c>
      <c r="K275" s="71">
        <f t="shared" si="4"/>
        <v>1.2972745510004261E-4</v>
      </c>
      <c r="L275" s="3" t="s">
        <v>501</v>
      </c>
      <c r="M275" s="3" t="s">
        <v>218</v>
      </c>
      <c r="N275" s="3" t="s">
        <v>219</v>
      </c>
      <c r="O275" s="3" t="s">
        <v>2208</v>
      </c>
      <c r="P275" s="3" t="s">
        <v>2209</v>
      </c>
      <c r="Q275" s="3" t="s">
        <v>170</v>
      </c>
      <c r="R275" s="3" t="s">
        <v>2210</v>
      </c>
      <c r="S275" s="3" t="s">
        <v>899</v>
      </c>
      <c r="T275" s="3" t="s">
        <v>135</v>
      </c>
      <c r="U275" s="3" t="s">
        <v>135</v>
      </c>
      <c r="V275" s="3" t="s">
        <v>506</v>
      </c>
      <c r="W275" s="3" t="s">
        <v>137</v>
      </c>
      <c r="X275" s="3" t="s">
        <v>225</v>
      </c>
      <c r="Y275" s="3">
        <v>45057.221942592594</v>
      </c>
      <c r="Z275" s="3">
        <v>45057.221523032407</v>
      </c>
      <c r="AA275" s="3" t="s">
        <v>139</v>
      </c>
      <c r="AB275" s="3" t="s">
        <v>226</v>
      </c>
      <c r="AC275" s="3">
        <v>0</v>
      </c>
      <c r="AD275" s="3"/>
      <c r="AE275" s="3">
        <v>0</v>
      </c>
      <c r="AF275" s="3"/>
      <c r="AG275" s="3">
        <v>10023</v>
      </c>
      <c r="AH275" s="3" t="s">
        <v>141</v>
      </c>
      <c r="AI275" s="3" t="s">
        <v>143</v>
      </c>
      <c r="AJ275" s="3"/>
      <c r="AK275" s="3" t="s">
        <v>207</v>
      </c>
      <c r="AL275" s="3" t="s">
        <v>143</v>
      </c>
      <c r="AM275" s="3">
        <v>53</v>
      </c>
      <c r="AN275" s="3" t="s">
        <v>143</v>
      </c>
      <c r="AO275" s="3" t="s">
        <v>2211</v>
      </c>
      <c r="AP275" s="3" t="s">
        <v>2212</v>
      </c>
      <c r="AQ275" s="3" t="s">
        <v>2213</v>
      </c>
      <c r="AR275" s="3" t="s">
        <v>178</v>
      </c>
      <c r="AS275" s="3" t="s">
        <v>179</v>
      </c>
      <c r="AT275" s="3" t="s">
        <v>211</v>
      </c>
      <c r="AU275" s="3" t="s">
        <v>2214</v>
      </c>
      <c r="AV275" s="3" t="s">
        <v>234</v>
      </c>
      <c r="AW275" s="3" t="s">
        <v>165</v>
      </c>
      <c r="AX275" s="3" t="s">
        <v>235</v>
      </c>
      <c r="AY275" s="3" t="s">
        <v>148</v>
      </c>
      <c r="AZ275" s="3" t="s">
        <v>139</v>
      </c>
      <c r="BA275" s="3" t="s">
        <v>236</v>
      </c>
      <c r="BB275" s="3" t="s">
        <v>150</v>
      </c>
      <c r="BC275" s="3" t="s">
        <v>156</v>
      </c>
      <c r="BD275" s="3" t="s">
        <v>157</v>
      </c>
      <c r="BE275" s="3" t="s">
        <v>484</v>
      </c>
      <c r="BF275" s="3">
        <v>45057.276724537034</v>
      </c>
      <c r="BG275" s="3">
        <v>0</v>
      </c>
      <c r="BH275" s="3" t="s">
        <v>143</v>
      </c>
      <c r="BI275" s="3" t="s">
        <v>143</v>
      </c>
      <c r="BJ275" s="3" t="s">
        <v>143</v>
      </c>
      <c r="BK275" s="3" t="s">
        <v>506</v>
      </c>
      <c r="BL275" s="3" t="s">
        <v>143</v>
      </c>
      <c r="BM275" s="3" t="s">
        <v>160</v>
      </c>
      <c r="BN275" s="3" t="s">
        <v>143</v>
      </c>
      <c r="BO275" s="3" t="s">
        <v>125</v>
      </c>
      <c r="BP275" s="3" t="s">
        <v>143</v>
      </c>
      <c r="BQ275" s="3" t="s">
        <v>2215</v>
      </c>
      <c r="BR275" s="3">
        <v>250</v>
      </c>
      <c r="BS275" s="3" t="s">
        <v>162</v>
      </c>
      <c r="BT275" s="3">
        <v>53</v>
      </c>
      <c r="BU275" s="3">
        <v>53</v>
      </c>
      <c r="BV275" s="3" t="s">
        <v>135</v>
      </c>
      <c r="BW275" s="3" t="s">
        <v>135</v>
      </c>
      <c r="BX275" s="3" t="s">
        <v>135</v>
      </c>
      <c r="BY275" s="3" t="s">
        <v>148</v>
      </c>
      <c r="BZ275" s="3" t="s">
        <v>1953</v>
      </c>
      <c r="CA275" s="3" t="s">
        <v>174</v>
      </c>
      <c r="CB275" s="3" t="s">
        <v>143</v>
      </c>
      <c r="CC275" s="3" t="s">
        <v>143</v>
      </c>
      <c r="CD275" s="3" t="s">
        <v>143</v>
      </c>
      <c r="CE275" s="3" t="s">
        <v>143</v>
      </c>
      <c r="CF275" s="3">
        <v>1</v>
      </c>
      <c r="CG275" s="3"/>
      <c r="CH275" s="3" t="s">
        <v>143</v>
      </c>
      <c r="CI275" s="3"/>
      <c r="CJ275" s="3">
        <v>0</v>
      </c>
      <c r="CK275" s="3" t="s">
        <v>143</v>
      </c>
      <c r="CL275" s="3"/>
      <c r="CM275" s="3" t="s">
        <v>143</v>
      </c>
      <c r="CN275" s="3" t="s">
        <v>143</v>
      </c>
      <c r="CO275" s="3">
        <v>6052690</v>
      </c>
      <c r="CP275" s="3"/>
      <c r="CQ275" s="3"/>
      <c r="CR275" s="3" t="s">
        <v>143</v>
      </c>
      <c r="CS275" s="3" t="s">
        <v>1</v>
      </c>
      <c r="CT275" s="3" t="s">
        <v>143</v>
      </c>
      <c r="CU275" s="3" t="s">
        <v>1</v>
      </c>
      <c r="CV275" s="3" t="s">
        <v>1985</v>
      </c>
      <c r="CW275" s="3" t="s">
        <v>143</v>
      </c>
      <c r="CX275" s="3" t="s">
        <v>501</v>
      </c>
      <c r="CY275" s="3" t="s">
        <v>166</v>
      </c>
      <c r="CZ275" s="3" t="s">
        <v>506</v>
      </c>
      <c r="DA275" s="3" t="s">
        <v>2007</v>
      </c>
      <c r="DB275" s="3" t="s">
        <v>143</v>
      </c>
      <c r="DC275" s="3" t="s">
        <v>143</v>
      </c>
      <c r="DD275" s="3"/>
      <c r="DE275" s="3"/>
      <c r="DF275" s="3"/>
      <c r="DG275" s="3"/>
    </row>
    <row r="276" spans="1:111" s="68" customFormat="1" ht="12.75" x14ac:dyDescent="0.2">
      <c r="A276" s="73">
        <v>45047</v>
      </c>
      <c r="B276" s="68" t="s">
        <v>14</v>
      </c>
      <c r="C276" s="5">
        <v>63655</v>
      </c>
      <c r="D276" s="68" t="s">
        <v>315</v>
      </c>
      <c r="E276" s="3" t="s">
        <v>373</v>
      </c>
      <c r="F276" s="7">
        <v>45058</v>
      </c>
      <c r="G276" s="3" t="s">
        <v>257</v>
      </c>
      <c r="H276" s="3" t="s">
        <v>166</v>
      </c>
      <c r="I276" s="70">
        <v>786</v>
      </c>
      <c r="J276" s="70">
        <v>786</v>
      </c>
      <c r="K276" s="71">
        <f t="shared" si="4"/>
        <v>1.9238826360119525E-3</v>
      </c>
      <c r="L276" s="3" t="s">
        <v>316</v>
      </c>
      <c r="M276" s="3" t="s">
        <v>129</v>
      </c>
      <c r="N276" s="3" t="s">
        <v>527</v>
      </c>
      <c r="O276" s="3" t="s">
        <v>2216</v>
      </c>
      <c r="P276" s="3" t="s">
        <v>2217</v>
      </c>
      <c r="Q276" s="3" t="s">
        <v>170</v>
      </c>
      <c r="R276" s="3" t="s">
        <v>2218</v>
      </c>
      <c r="S276" s="3" t="s">
        <v>2219</v>
      </c>
      <c r="T276" s="3" t="s">
        <v>135</v>
      </c>
      <c r="U276" s="3" t="s">
        <v>135</v>
      </c>
      <c r="V276" s="3" t="s">
        <v>136</v>
      </c>
      <c r="W276" s="3" t="s">
        <v>137</v>
      </c>
      <c r="X276" s="3" t="s">
        <v>322</v>
      </c>
      <c r="Y276" s="3">
        <v>45057.248672685186</v>
      </c>
      <c r="Z276" s="3">
        <v>45057.248586111113</v>
      </c>
      <c r="AA276" s="3" t="s">
        <v>139</v>
      </c>
      <c r="AB276" s="3" t="s">
        <v>140</v>
      </c>
      <c r="AC276" s="3">
        <v>0</v>
      </c>
      <c r="AD276" s="3"/>
      <c r="AE276" s="3">
        <v>786</v>
      </c>
      <c r="AF276" s="3"/>
      <c r="AG276" s="3">
        <v>10010</v>
      </c>
      <c r="AH276" s="3" t="s">
        <v>265</v>
      </c>
      <c r="AI276" s="3" t="s">
        <v>143</v>
      </c>
      <c r="AJ276" s="3">
        <v>786</v>
      </c>
      <c r="AK276" s="3" t="s">
        <v>142</v>
      </c>
      <c r="AL276" s="3" t="s">
        <v>143</v>
      </c>
      <c r="AM276" s="3">
        <v>786</v>
      </c>
      <c r="AN276" s="3" t="s">
        <v>174</v>
      </c>
      <c r="AO276" s="3" t="s">
        <v>2220</v>
      </c>
      <c r="AP276" s="3" t="s">
        <v>2221</v>
      </c>
      <c r="AQ276" s="3" t="s">
        <v>2222</v>
      </c>
      <c r="AR276" s="3" t="s">
        <v>430</v>
      </c>
      <c r="AS276" s="3" t="s">
        <v>431</v>
      </c>
      <c r="AT276" s="3" t="s">
        <v>430</v>
      </c>
      <c r="AU276" s="3" t="s">
        <v>2223</v>
      </c>
      <c r="AV276" s="3" t="s">
        <v>536</v>
      </c>
      <c r="AW276" s="3" t="s">
        <v>273</v>
      </c>
      <c r="AX276" s="3" t="s">
        <v>537</v>
      </c>
      <c r="AY276" s="3" t="s">
        <v>148</v>
      </c>
      <c r="AZ276" s="3" t="s">
        <v>139</v>
      </c>
      <c r="BA276" s="3" t="s">
        <v>154</v>
      </c>
      <c r="BB276" s="3" t="s">
        <v>275</v>
      </c>
      <c r="BC276" s="3" t="s">
        <v>156</v>
      </c>
      <c r="BD276" s="3" t="s">
        <v>157</v>
      </c>
      <c r="BE276" s="3" t="s">
        <v>237</v>
      </c>
      <c r="BF276" s="3">
        <v>45061.139444444445</v>
      </c>
      <c r="BG276" s="3">
        <v>0</v>
      </c>
      <c r="BH276" s="3" t="s">
        <v>170</v>
      </c>
      <c r="BI276" s="3" t="s">
        <v>143</v>
      </c>
      <c r="BJ276" s="3" t="s">
        <v>143</v>
      </c>
      <c r="BK276" s="3" t="s">
        <v>136</v>
      </c>
      <c r="BL276" s="3" t="s">
        <v>143</v>
      </c>
      <c r="BM276" s="3" t="s">
        <v>160</v>
      </c>
      <c r="BN276" s="3" t="s">
        <v>160</v>
      </c>
      <c r="BO276" s="3" t="s">
        <v>143</v>
      </c>
      <c r="BP276" s="3" t="s">
        <v>143</v>
      </c>
      <c r="BQ276" s="3" t="s">
        <v>2224</v>
      </c>
      <c r="BR276" s="3">
        <v>800</v>
      </c>
      <c r="BS276" s="3" t="s">
        <v>314</v>
      </c>
      <c r="BT276" s="3">
        <v>786</v>
      </c>
      <c r="BU276" s="3">
        <v>786</v>
      </c>
      <c r="BV276" s="3" t="s">
        <v>135</v>
      </c>
      <c r="BW276" s="3" t="s">
        <v>135</v>
      </c>
      <c r="BX276" s="3" t="s">
        <v>135</v>
      </c>
      <c r="BY276" s="3" t="s">
        <v>148</v>
      </c>
      <c r="BZ276" s="3" t="s">
        <v>1327</v>
      </c>
      <c r="CA276" s="3" t="s">
        <v>174</v>
      </c>
      <c r="CB276" s="3" t="s">
        <v>143</v>
      </c>
      <c r="CC276" s="3" t="s">
        <v>143</v>
      </c>
      <c r="CD276" s="3" t="s">
        <v>143</v>
      </c>
      <c r="CE276" s="3" t="s">
        <v>2225</v>
      </c>
      <c r="CF276" s="3">
        <v>1</v>
      </c>
      <c r="CG276" s="3">
        <v>1</v>
      </c>
      <c r="CH276" s="3" t="s">
        <v>143</v>
      </c>
      <c r="CI276" s="3"/>
      <c r="CJ276" s="3">
        <v>0</v>
      </c>
      <c r="CK276" s="3" t="s">
        <v>143</v>
      </c>
      <c r="CL276" s="3"/>
      <c r="CM276" s="3" t="s">
        <v>143</v>
      </c>
      <c r="CN276" s="3" t="s">
        <v>143</v>
      </c>
      <c r="CO276" s="3"/>
      <c r="CP276" s="3">
        <v>217616996</v>
      </c>
      <c r="CQ276" s="3"/>
      <c r="CR276" s="3" t="s">
        <v>143</v>
      </c>
      <c r="CS276" s="3" t="s">
        <v>1</v>
      </c>
      <c r="CT276" s="3" t="s">
        <v>143</v>
      </c>
      <c r="CU276" s="3" t="s">
        <v>1</v>
      </c>
      <c r="CV276" s="3" t="s">
        <v>2092</v>
      </c>
      <c r="CW276" s="3" t="s">
        <v>2092</v>
      </c>
      <c r="CX276" s="3" t="s">
        <v>316</v>
      </c>
      <c r="CY276" s="3" t="s">
        <v>2154</v>
      </c>
      <c r="CZ276" s="3" t="s">
        <v>136</v>
      </c>
      <c r="DA276" s="3" t="s">
        <v>1989</v>
      </c>
      <c r="DB276" s="3" t="s">
        <v>143</v>
      </c>
      <c r="DC276" s="3" t="s">
        <v>143</v>
      </c>
      <c r="DD276" s="3"/>
      <c r="DE276" s="3"/>
      <c r="DF276" s="3"/>
      <c r="DG276" s="3"/>
    </row>
    <row r="277" spans="1:111" s="68" customFormat="1" ht="12.75" x14ac:dyDescent="0.2">
      <c r="A277" s="73">
        <v>45047</v>
      </c>
      <c r="B277" s="68" t="s">
        <v>7</v>
      </c>
      <c r="C277" s="5">
        <v>63659</v>
      </c>
      <c r="D277" s="68" t="s">
        <v>1730</v>
      </c>
      <c r="E277" s="3" t="s">
        <v>685</v>
      </c>
      <c r="F277" s="7">
        <v>45058</v>
      </c>
      <c r="G277" s="3" t="s">
        <v>165</v>
      </c>
      <c r="H277" s="3" t="s">
        <v>166</v>
      </c>
      <c r="I277" s="70">
        <v>564.89</v>
      </c>
      <c r="J277" s="70">
        <v>600</v>
      </c>
      <c r="K277" s="71">
        <f t="shared" si="4"/>
        <v>1.3826743794615672E-3</v>
      </c>
      <c r="L277" s="3" t="s">
        <v>167</v>
      </c>
      <c r="M277" s="3" t="s">
        <v>129</v>
      </c>
      <c r="N277" s="3" t="s">
        <v>960</v>
      </c>
      <c r="O277" s="3" t="s">
        <v>2226</v>
      </c>
      <c r="P277" s="3" t="s">
        <v>2227</v>
      </c>
      <c r="Q277" s="3" t="s">
        <v>564</v>
      </c>
      <c r="R277" s="3" t="s">
        <v>2228</v>
      </c>
      <c r="S277" s="3" t="s">
        <v>2229</v>
      </c>
      <c r="T277" s="3" t="s">
        <v>135</v>
      </c>
      <c r="U277" s="3" t="s">
        <v>135</v>
      </c>
      <c r="V277" s="3" t="s">
        <v>136</v>
      </c>
      <c r="W277" s="3" t="s">
        <v>137</v>
      </c>
      <c r="X277" s="3" t="s">
        <v>173</v>
      </c>
      <c r="Y277" s="3">
        <v>45057.261737152781</v>
      </c>
      <c r="Z277" s="3">
        <v>45061.061954050929</v>
      </c>
      <c r="AA277" s="3" t="s">
        <v>139</v>
      </c>
      <c r="AB277" s="3" t="s">
        <v>140</v>
      </c>
      <c r="AC277" s="3">
        <v>0</v>
      </c>
      <c r="AD277" s="3"/>
      <c r="AE277" s="3">
        <v>56489</v>
      </c>
      <c r="AF277" s="3"/>
      <c r="AG277" s="3">
        <v>10012</v>
      </c>
      <c r="AH277" s="3" t="s">
        <v>141</v>
      </c>
      <c r="AI277" s="3" t="s">
        <v>143</v>
      </c>
      <c r="AJ277" s="3">
        <v>56489</v>
      </c>
      <c r="AK277" s="3" t="s">
        <v>142</v>
      </c>
      <c r="AL277" s="3" t="s">
        <v>143</v>
      </c>
      <c r="AM277" s="3">
        <v>600</v>
      </c>
      <c r="AN277" s="3" t="s">
        <v>174</v>
      </c>
      <c r="AO277" s="3" t="s">
        <v>2230</v>
      </c>
      <c r="AP277" s="3" t="s">
        <v>2221</v>
      </c>
      <c r="AQ277" s="3" t="s">
        <v>2231</v>
      </c>
      <c r="AR277" s="3" t="s">
        <v>430</v>
      </c>
      <c r="AS277" s="3" t="s">
        <v>431</v>
      </c>
      <c r="AT277" s="3" t="s">
        <v>2232</v>
      </c>
      <c r="AU277" s="3" t="s">
        <v>2233</v>
      </c>
      <c r="AV277" s="3" t="s">
        <v>145</v>
      </c>
      <c r="AW277" s="3" t="s">
        <v>146</v>
      </c>
      <c r="AX277" s="3" t="s">
        <v>972</v>
      </c>
      <c r="AY277" s="3" t="s">
        <v>148</v>
      </c>
      <c r="AZ277" s="3" t="s">
        <v>139</v>
      </c>
      <c r="BA277" s="3" t="s">
        <v>149</v>
      </c>
      <c r="BB277" s="3" t="s">
        <v>150</v>
      </c>
      <c r="BC277" s="3" t="s">
        <v>156</v>
      </c>
      <c r="BD277" s="3" t="s">
        <v>157</v>
      </c>
      <c r="BE277" s="3" t="s">
        <v>237</v>
      </c>
      <c r="BF277" s="3">
        <v>45061.527754629627</v>
      </c>
      <c r="BG277" s="3">
        <v>0</v>
      </c>
      <c r="BH277" s="3" t="s">
        <v>564</v>
      </c>
      <c r="BI277" s="3" t="s">
        <v>2234</v>
      </c>
      <c r="BJ277" s="3" t="s">
        <v>143</v>
      </c>
      <c r="BK277" s="3" t="s">
        <v>183</v>
      </c>
      <c r="BL277" s="3" t="s">
        <v>143</v>
      </c>
      <c r="BM277" s="3" t="s">
        <v>160</v>
      </c>
      <c r="BN277" s="3" t="s">
        <v>160</v>
      </c>
      <c r="BO277" s="3" t="s">
        <v>143</v>
      </c>
      <c r="BP277" s="3" t="s">
        <v>143</v>
      </c>
      <c r="BQ277" s="3" t="s">
        <v>2235</v>
      </c>
      <c r="BR277" s="3">
        <v>800</v>
      </c>
      <c r="BS277" s="3" t="s">
        <v>314</v>
      </c>
      <c r="BT277" s="3">
        <v>56489</v>
      </c>
      <c r="BU277" s="3">
        <v>56489</v>
      </c>
      <c r="BV277" s="3" t="s">
        <v>135</v>
      </c>
      <c r="BW277" s="3" t="s">
        <v>135</v>
      </c>
      <c r="BX277" s="3" t="s">
        <v>135</v>
      </c>
      <c r="BY277" s="3" t="s">
        <v>148</v>
      </c>
      <c r="BZ277" s="3" t="s">
        <v>2236</v>
      </c>
      <c r="CA277" s="3" t="s">
        <v>174</v>
      </c>
      <c r="CB277" s="3" t="s">
        <v>143</v>
      </c>
      <c r="CC277" s="3" t="s">
        <v>143</v>
      </c>
      <c r="CD277" s="3" t="s">
        <v>143</v>
      </c>
      <c r="CE277" s="3" t="s">
        <v>143</v>
      </c>
      <c r="CF277" s="3">
        <v>1</v>
      </c>
      <c r="CG277" s="3">
        <v>1</v>
      </c>
      <c r="CH277" s="3" t="s">
        <v>143</v>
      </c>
      <c r="CI277" s="3"/>
      <c r="CJ277" s="3">
        <v>0</v>
      </c>
      <c r="CK277" s="3" t="s">
        <v>143</v>
      </c>
      <c r="CL277" s="3"/>
      <c r="CM277" s="3" t="s">
        <v>143</v>
      </c>
      <c r="CN277" s="3" t="s">
        <v>143</v>
      </c>
      <c r="CO277" s="3">
        <v>540481648</v>
      </c>
      <c r="CP277" s="3"/>
      <c r="CQ277" s="3"/>
      <c r="CR277" s="3" t="s">
        <v>143</v>
      </c>
      <c r="CS277" s="3" t="s">
        <v>1</v>
      </c>
      <c r="CT277" s="3" t="s">
        <v>143</v>
      </c>
      <c r="CU277" s="3" t="s">
        <v>1</v>
      </c>
      <c r="CV277" s="3" t="s">
        <v>2092</v>
      </c>
      <c r="CW277" s="3" t="s">
        <v>2092</v>
      </c>
      <c r="CX277" s="3" t="s">
        <v>167</v>
      </c>
      <c r="CY277" s="3" t="s">
        <v>166</v>
      </c>
      <c r="CZ277" s="3" t="s">
        <v>183</v>
      </c>
      <c r="DA277" s="3" t="s">
        <v>1989</v>
      </c>
      <c r="DB277" s="3" t="s">
        <v>143</v>
      </c>
      <c r="DC277" s="3" t="s">
        <v>143</v>
      </c>
      <c r="DD277" s="3"/>
      <c r="DE277" s="3"/>
      <c r="DF277" s="3"/>
      <c r="DG277" s="3"/>
    </row>
    <row r="278" spans="1:111" s="68" customFormat="1" ht="12.75" x14ac:dyDescent="0.2">
      <c r="A278" s="73">
        <v>45047</v>
      </c>
      <c r="B278" s="68" t="s">
        <v>7</v>
      </c>
      <c r="C278" s="5">
        <v>63660</v>
      </c>
      <c r="D278" s="68" t="s">
        <v>1730</v>
      </c>
      <c r="E278" s="3" t="s">
        <v>685</v>
      </c>
      <c r="F278" s="7">
        <v>45058</v>
      </c>
      <c r="G278" s="3" t="s">
        <v>165</v>
      </c>
      <c r="H278" s="3" t="s">
        <v>166</v>
      </c>
      <c r="I278" s="70">
        <v>450</v>
      </c>
      <c r="J278" s="70">
        <v>450</v>
      </c>
      <c r="K278" s="71">
        <f t="shared" si="4"/>
        <v>1.101459524434324E-3</v>
      </c>
      <c r="L278" s="3" t="s">
        <v>374</v>
      </c>
      <c r="M278" s="3" t="s">
        <v>129</v>
      </c>
      <c r="N278" s="3" t="s">
        <v>960</v>
      </c>
      <c r="O278" s="3" t="s">
        <v>2237</v>
      </c>
      <c r="P278" s="3" t="s">
        <v>2238</v>
      </c>
      <c r="Q278" s="3" t="s">
        <v>564</v>
      </c>
      <c r="R278" s="3" t="s">
        <v>2239</v>
      </c>
      <c r="S278" s="3" t="s">
        <v>2240</v>
      </c>
      <c r="T278" s="3" t="s">
        <v>135</v>
      </c>
      <c r="U278" s="3" t="s">
        <v>135</v>
      </c>
      <c r="V278" s="3" t="s">
        <v>136</v>
      </c>
      <c r="W278" s="3" t="s">
        <v>137</v>
      </c>
      <c r="X278" s="3" t="s">
        <v>957</v>
      </c>
      <c r="Y278" s="3">
        <v>45057.263922800928</v>
      </c>
      <c r="Z278" s="3">
        <v>45057.263703009259</v>
      </c>
      <c r="AA278" s="3" t="s">
        <v>139</v>
      </c>
      <c r="AB278" s="3" t="s">
        <v>140</v>
      </c>
      <c r="AC278" s="3">
        <v>0</v>
      </c>
      <c r="AD278" s="3"/>
      <c r="AE278" s="3">
        <v>0</v>
      </c>
      <c r="AF278" s="3">
        <v>45061</v>
      </c>
      <c r="AG278" s="3">
        <v>10012</v>
      </c>
      <c r="AH278" s="3" t="s">
        <v>141</v>
      </c>
      <c r="AI278" s="3" t="s">
        <v>143</v>
      </c>
      <c r="AJ278" s="3"/>
      <c r="AK278" s="3" t="s">
        <v>142</v>
      </c>
      <c r="AL278" s="3" t="s">
        <v>143</v>
      </c>
      <c r="AM278" s="3">
        <v>450</v>
      </c>
      <c r="AN278" s="3" t="s">
        <v>143</v>
      </c>
      <c r="AO278" s="3" t="s">
        <v>2241</v>
      </c>
      <c r="AP278" s="3" t="s">
        <v>2242</v>
      </c>
      <c r="AQ278" s="3" t="s">
        <v>2243</v>
      </c>
      <c r="AR278" s="3" t="s">
        <v>2082</v>
      </c>
      <c r="AS278" s="3" t="s">
        <v>231</v>
      </c>
      <c r="AT278" s="3" t="s">
        <v>2244</v>
      </c>
      <c r="AU278" s="3" t="s">
        <v>2245</v>
      </c>
      <c r="AV278" s="3" t="s">
        <v>145</v>
      </c>
      <c r="AW278" s="3" t="s">
        <v>146</v>
      </c>
      <c r="AX278" s="3" t="s">
        <v>972</v>
      </c>
      <c r="AY278" s="3" t="s">
        <v>148</v>
      </c>
      <c r="AZ278" s="3" t="s">
        <v>139</v>
      </c>
      <c r="BA278" s="3" t="s">
        <v>149</v>
      </c>
      <c r="BB278" s="3" t="s">
        <v>150</v>
      </c>
      <c r="BC278" s="3" t="s">
        <v>156</v>
      </c>
      <c r="BD278" s="3" t="s">
        <v>157</v>
      </c>
      <c r="BE278" s="3" t="s">
        <v>303</v>
      </c>
      <c r="BF278" s="3">
        <v>45061.459062499998</v>
      </c>
      <c r="BG278" s="3">
        <v>0</v>
      </c>
      <c r="BH278" s="3" t="s">
        <v>143</v>
      </c>
      <c r="BI278" s="3" t="s">
        <v>143</v>
      </c>
      <c r="BJ278" s="3" t="s">
        <v>143</v>
      </c>
      <c r="BK278" s="3" t="s">
        <v>136</v>
      </c>
      <c r="BL278" s="3" t="s">
        <v>143</v>
      </c>
      <c r="BM278" s="3" t="s">
        <v>160</v>
      </c>
      <c r="BN278" s="3" t="s">
        <v>143</v>
      </c>
      <c r="BO278" s="3" t="s">
        <v>143</v>
      </c>
      <c r="BP278" s="3" t="s">
        <v>143</v>
      </c>
      <c r="BQ278" s="3" t="s">
        <v>2246</v>
      </c>
      <c r="BR278" s="3">
        <v>500</v>
      </c>
      <c r="BS278" s="3" t="s">
        <v>241</v>
      </c>
      <c r="BT278" s="3">
        <v>450</v>
      </c>
      <c r="BU278" s="3">
        <v>450</v>
      </c>
      <c r="BV278" s="3" t="s">
        <v>135</v>
      </c>
      <c r="BW278" s="3" t="s">
        <v>135</v>
      </c>
      <c r="BX278" s="3" t="s">
        <v>135</v>
      </c>
      <c r="BY278" s="3" t="s">
        <v>148</v>
      </c>
      <c r="BZ278" s="3" t="s">
        <v>2247</v>
      </c>
      <c r="CA278" s="3" t="s">
        <v>174</v>
      </c>
      <c r="CB278" s="3" t="s">
        <v>143</v>
      </c>
      <c r="CC278" s="3" t="s">
        <v>143</v>
      </c>
      <c r="CD278" s="3" t="s">
        <v>143</v>
      </c>
      <c r="CE278" s="3" t="s">
        <v>143</v>
      </c>
      <c r="CF278" s="3">
        <v>1</v>
      </c>
      <c r="CG278" s="3"/>
      <c r="CH278" s="3" t="s">
        <v>143</v>
      </c>
      <c r="CI278" s="3"/>
      <c r="CJ278" s="3">
        <v>0</v>
      </c>
      <c r="CK278" s="3" t="s">
        <v>143</v>
      </c>
      <c r="CL278" s="3"/>
      <c r="CM278" s="3" t="s">
        <v>143</v>
      </c>
      <c r="CN278" s="3" t="s">
        <v>143</v>
      </c>
      <c r="CO278" s="3">
        <v>260193297</v>
      </c>
      <c r="CP278" s="3"/>
      <c r="CQ278" s="3"/>
      <c r="CR278" s="3" t="s">
        <v>143</v>
      </c>
      <c r="CS278" s="3" t="s">
        <v>1</v>
      </c>
      <c r="CT278" s="3" t="s">
        <v>143</v>
      </c>
      <c r="CU278" s="3" t="s">
        <v>1</v>
      </c>
      <c r="CV278" s="3" t="s">
        <v>1985</v>
      </c>
      <c r="CW278" s="3" t="s">
        <v>143</v>
      </c>
      <c r="CX278" s="3" t="s">
        <v>374</v>
      </c>
      <c r="CY278" s="3" t="s">
        <v>166</v>
      </c>
      <c r="CZ278" s="3" t="s">
        <v>136</v>
      </c>
      <c r="DA278" s="3" t="s">
        <v>1989</v>
      </c>
      <c r="DB278" s="3" t="s">
        <v>143</v>
      </c>
      <c r="DC278" s="3" t="s">
        <v>143</v>
      </c>
      <c r="DD278" s="3"/>
      <c r="DE278" s="3"/>
      <c r="DF278" s="3"/>
      <c r="DG278" s="3"/>
    </row>
    <row r="279" spans="1:111" s="68" customFormat="1" ht="12.75" x14ac:dyDescent="0.2">
      <c r="A279" s="73">
        <v>45047</v>
      </c>
      <c r="B279" s="68" t="s">
        <v>14</v>
      </c>
      <c r="C279" s="5">
        <v>63685</v>
      </c>
      <c r="D279" s="68" t="s">
        <v>315</v>
      </c>
      <c r="E279" s="3" t="s">
        <v>2037</v>
      </c>
      <c r="F279" s="7">
        <v>45057</v>
      </c>
      <c r="G279" s="3" t="s">
        <v>165</v>
      </c>
      <c r="H279" s="3" t="s">
        <v>166</v>
      </c>
      <c r="I279" s="70">
        <v>63</v>
      </c>
      <c r="J279" s="70">
        <v>63</v>
      </c>
      <c r="K279" s="71">
        <f t="shared" si="4"/>
        <v>1.5420433342080536E-4</v>
      </c>
      <c r="L279" s="3" t="s">
        <v>316</v>
      </c>
      <c r="M279" s="3" t="s">
        <v>129</v>
      </c>
      <c r="N279" s="3" t="s">
        <v>219</v>
      </c>
      <c r="O279" s="3" t="s">
        <v>1003</v>
      </c>
      <c r="P279" s="3" t="s">
        <v>879</v>
      </c>
      <c r="Q279" s="3" t="s">
        <v>170</v>
      </c>
      <c r="R279" s="3" t="s">
        <v>2248</v>
      </c>
      <c r="S279" s="3" t="s">
        <v>2249</v>
      </c>
      <c r="T279" s="3" t="s">
        <v>135</v>
      </c>
      <c r="U279" s="3" t="s">
        <v>135</v>
      </c>
      <c r="V279" s="3" t="s">
        <v>136</v>
      </c>
      <c r="W279" s="3" t="s">
        <v>137</v>
      </c>
      <c r="X279" s="3" t="s">
        <v>322</v>
      </c>
      <c r="Y279" s="3">
        <v>45057.336048263889</v>
      </c>
      <c r="Z279" s="3">
        <v>45057.335959027776</v>
      </c>
      <c r="AA279" s="3" t="s">
        <v>139</v>
      </c>
      <c r="AB279" s="3" t="s">
        <v>140</v>
      </c>
      <c r="AC279" s="3">
        <v>0</v>
      </c>
      <c r="AD279" s="3"/>
      <c r="AE279" s="3">
        <v>63</v>
      </c>
      <c r="AF279" s="3"/>
      <c r="AG279" s="3">
        <v>10012</v>
      </c>
      <c r="AH279" s="3" t="s">
        <v>141</v>
      </c>
      <c r="AI279" s="3" t="s">
        <v>143</v>
      </c>
      <c r="AJ279" s="3">
        <v>63</v>
      </c>
      <c r="AK279" s="3" t="s">
        <v>207</v>
      </c>
      <c r="AL279" s="3" t="s">
        <v>143</v>
      </c>
      <c r="AM279" s="3">
        <v>63</v>
      </c>
      <c r="AN279" s="3" t="s">
        <v>174</v>
      </c>
      <c r="AO279" s="3" t="s">
        <v>1228</v>
      </c>
      <c r="AP279" s="3" t="s">
        <v>1229</v>
      </c>
      <c r="AQ279" s="3" t="s">
        <v>1230</v>
      </c>
      <c r="AR279" s="3" t="s">
        <v>178</v>
      </c>
      <c r="AS279" s="3" t="s">
        <v>179</v>
      </c>
      <c r="AT279" s="3" t="s">
        <v>211</v>
      </c>
      <c r="AU279" s="3" t="s">
        <v>1231</v>
      </c>
      <c r="AV279" s="3" t="s">
        <v>234</v>
      </c>
      <c r="AW279" s="3" t="s">
        <v>165</v>
      </c>
      <c r="AX279" s="3" t="s">
        <v>235</v>
      </c>
      <c r="AY279" s="3" t="s">
        <v>148</v>
      </c>
      <c r="AZ279" s="3" t="s">
        <v>139</v>
      </c>
      <c r="BA279" s="3" t="s">
        <v>236</v>
      </c>
      <c r="BB279" s="3" t="s">
        <v>150</v>
      </c>
      <c r="BC279" s="3" t="s">
        <v>156</v>
      </c>
      <c r="BD279" s="3" t="s">
        <v>157</v>
      </c>
      <c r="BE279" s="3" t="s">
        <v>484</v>
      </c>
      <c r="BF279" s="3">
        <v>45061.539537037039</v>
      </c>
      <c r="BG279" s="3">
        <v>0</v>
      </c>
      <c r="BH279" s="3" t="s">
        <v>170</v>
      </c>
      <c r="BI279" s="3" t="s">
        <v>2250</v>
      </c>
      <c r="BJ279" s="3" t="s">
        <v>143</v>
      </c>
      <c r="BK279" s="3" t="s">
        <v>136</v>
      </c>
      <c r="BL279" s="3" t="s">
        <v>143</v>
      </c>
      <c r="BM279" s="3" t="s">
        <v>160</v>
      </c>
      <c r="BN279" s="3" t="s">
        <v>160</v>
      </c>
      <c r="BO279" s="3" t="s">
        <v>143</v>
      </c>
      <c r="BP279" s="3" t="s">
        <v>143</v>
      </c>
      <c r="BQ279" s="3" t="s">
        <v>2251</v>
      </c>
      <c r="BR279" s="3">
        <v>250</v>
      </c>
      <c r="BS279" s="3" t="s">
        <v>162</v>
      </c>
      <c r="BT279" s="3">
        <v>63</v>
      </c>
      <c r="BU279" s="3">
        <v>63</v>
      </c>
      <c r="BV279" s="3" t="s">
        <v>135</v>
      </c>
      <c r="BW279" s="3" t="s">
        <v>135</v>
      </c>
      <c r="BX279" s="3" t="s">
        <v>135</v>
      </c>
      <c r="BY279" s="3" t="s">
        <v>148</v>
      </c>
      <c r="BZ279" s="3" t="s">
        <v>2252</v>
      </c>
      <c r="CA279" s="3" t="s">
        <v>174</v>
      </c>
      <c r="CB279" s="3" t="s">
        <v>143</v>
      </c>
      <c r="CC279" s="3" t="s">
        <v>143</v>
      </c>
      <c r="CD279" s="3" t="s">
        <v>143</v>
      </c>
      <c r="CE279" s="3" t="s">
        <v>2253</v>
      </c>
      <c r="CF279" s="3">
        <v>1</v>
      </c>
      <c r="CG279" s="3">
        <v>1</v>
      </c>
      <c r="CH279" s="3" t="s">
        <v>143</v>
      </c>
      <c r="CI279" s="3"/>
      <c r="CJ279" s="3">
        <v>0</v>
      </c>
      <c r="CK279" s="3" t="s">
        <v>143</v>
      </c>
      <c r="CL279" s="3"/>
      <c r="CM279" s="3" t="s">
        <v>143</v>
      </c>
      <c r="CN279" s="3" t="s">
        <v>143</v>
      </c>
      <c r="CO279" s="3"/>
      <c r="CP279" s="3"/>
      <c r="CQ279" s="3"/>
      <c r="CR279" s="3" t="s">
        <v>143</v>
      </c>
      <c r="CS279" s="3" t="s">
        <v>1</v>
      </c>
      <c r="CT279" s="3" t="s">
        <v>143</v>
      </c>
      <c r="CU279" s="3" t="s">
        <v>1</v>
      </c>
      <c r="CV279" s="3" t="s">
        <v>1985</v>
      </c>
      <c r="CW279" s="3" t="s">
        <v>1985</v>
      </c>
      <c r="CX279" s="3" t="s">
        <v>316</v>
      </c>
      <c r="CY279" s="3" t="s">
        <v>166</v>
      </c>
      <c r="CZ279" s="3" t="s">
        <v>136</v>
      </c>
      <c r="DA279" s="3" t="s">
        <v>1989</v>
      </c>
      <c r="DB279" s="3" t="s">
        <v>143</v>
      </c>
      <c r="DC279" s="3" t="s">
        <v>143</v>
      </c>
      <c r="DD279" s="3"/>
      <c r="DE279" s="3"/>
      <c r="DF279" s="3"/>
      <c r="DG279" s="3"/>
    </row>
    <row r="280" spans="1:111" s="68" customFormat="1" ht="12.75" x14ac:dyDescent="0.2">
      <c r="A280" s="73">
        <v>45047</v>
      </c>
      <c r="B280" s="68" t="s">
        <v>8</v>
      </c>
      <c r="C280" s="72">
        <v>63838</v>
      </c>
      <c r="D280" s="68" t="s">
        <v>1990</v>
      </c>
      <c r="E280" s="72" t="s">
        <v>373</v>
      </c>
      <c r="F280" s="74">
        <v>45061</v>
      </c>
      <c r="G280" s="72" t="s">
        <v>257</v>
      </c>
      <c r="H280" s="72" t="s">
        <v>166</v>
      </c>
      <c r="I280" s="70">
        <v>350</v>
      </c>
      <c r="J280" s="70">
        <v>350</v>
      </c>
      <c r="K280" s="71">
        <f t="shared" si="4"/>
        <v>8.5669074122669646E-4</v>
      </c>
      <c r="L280" s="72" t="s">
        <v>374</v>
      </c>
      <c r="M280" s="3" t="s">
        <v>218</v>
      </c>
      <c r="N280" s="72" t="s">
        <v>259</v>
      </c>
      <c r="O280" s="72" t="s">
        <v>2254</v>
      </c>
      <c r="P280" s="72" t="s">
        <v>2255</v>
      </c>
      <c r="Q280" s="72" t="s">
        <v>170</v>
      </c>
      <c r="R280" s="72" t="s">
        <v>2256</v>
      </c>
      <c r="S280" s="72" t="s">
        <v>2257</v>
      </c>
      <c r="T280" s="72" t="s">
        <v>135</v>
      </c>
      <c r="U280" s="72" t="s">
        <v>135</v>
      </c>
      <c r="V280" s="72" t="s">
        <v>506</v>
      </c>
      <c r="W280" s="72" t="s">
        <v>137</v>
      </c>
      <c r="X280" s="72" t="s">
        <v>379</v>
      </c>
      <c r="Y280" s="72">
        <v>45058.461071296297</v>
      </c>
      <c r="Z280" s="72">
        <v>45058.458811805554</v>
      </c>
      <c r="AA280" s="72" t="s">
        <v>139</v>
      </c>
      <c r="AB280" s="72" t="s">
        <v>226</v>
      </c>
      <c r="AC280" s="72">
        <v>0</v>
      </c>
      <c r="AD280" s="72"/>
      <c r="AE280" s="72">
        <v>0</v>
      </c>
      <c r="AF280" s="72">
        <v>45058</v>
      </c>
      <c r="AG280" s="72">
        <v>10010</v>
      </c>
      <c r="AH280" s="72" t="s">
        <v>265</v>
      </c>
      <c r="AI280" s="72" t="s">
        <v>143</v>
      </c>
      <c r="AJ280" s="72"/>
      <c r="AK280" s="72" t="s">
        <v>207</v>
      </c>
      <c r="AL280" s="72" t="s">
        <v>143</v>
      </c>
      <c r="AM280" s="72">
        <v>350</v>
      </c>
      <c r="AN280" s="72" t="s">
        <v>143</v>
      </c>
      <c r="AO280" s="72" t="s">
        <v>2258</v>
      </c>
      <c r="AP280" s="72" t="s">
        <v>2259</v>
      </c>
      <c r="AQ280" s="72" t="s">
        <v>2260</v>
      </c>
      <c r="AR280" s="72" t="s">
        <v>2177</v>
      </c>
      <c r="AS280" s="72" t="s">
        <v>231</v>
      </c>
      <c r="AT280" s="72" t="s">
        <v>2261</v>
      </c>
      <c r="AU280" s="72" t="s">
        <v>2262</v>
      </c>
      <c r="AV280" s="72" t="s">
        <v>272</v>
      </c>
      <c r="AW280" s="72" t="s">
        <v>273</v>
      </c>
      <c r="AX280" s="72" t="s">
        <v>274</v>
      </c>
      <c r="AY280" s="72" t="s">
        <v>148</v>
      </c>
      <c r="AZ280" s="72" t="s">
        <v>139</v>
      </c>
      <c r="BA280" s="72" t="s">
        <v>154</v>
      </c>
      <c r="BB280" s="72" t="s">
        <v>275</v>
      </c>
      <c r="BC280" s="72" t="s">
        <v>156</v>
      </c>
      <c r="BD280" s="72" t="s">
        <v>157</v>
      </c>
      <c r="BE280" s="72" t="s">
        <v>303</v>
      </c>
      <c r="BF280" s="72">
        <v>45061.13826388889</v>
      </c>
      <c r="BG280" s="72">
        <v>0</v>
      </c>
      <c r="BH280" s="72" t="s">
        <v>170</v>
      </c>
      <c r="BI280" s="72" t="s">
        <v>143</v>
      </c>
      <c r="BJ280" s="72" t="s">
        <v>143</v>
      </c>
      <c r="BK280" s="72" t="s">
        <v>136</v>
      </c>
      <c r="BL280" s="72" t="s">
        <v>143</v>
      </c>
      <c r="BM280" s="72" t="s">
        <v>200</v>
      </c>
      <c r="BN280" s="72" t="s">
        <v>200</v>
      </c>
      <c r="BO280" s="72" t="s">
        <v>373</v>
      </c>
      <c r="BP280" s="72" t="s">
        <v>143</v>
      </c>
      <c r="BQ280" s="72" t="s">
        <v>2263</v>
      </c>
      <c r="BR280" s="72">
        <v>500</v>
      </c>
      <c r="BS280" s="72" t="s">
        <v>241</v>
      </c>
      <c r="BT280" s="72">
        <v>350</v>
      </c>
      <c r="BU280" s="72">
        <v>350</v>
      </c>
      <c r="BV280" s="72" t="s">
        <v>135</v>
      </c>
      <c r="BW280" s="72" t="s">
        <v>135</v>
      </c>
      <c r="BX280" s="72" t="s">
        <v>135</v>
      </c>
      <c r="BY280" s="72" t="s">
        <v>148</v>
      </c>
      <c r="BZ280" s="72" t="s">
        <v>2181</v>
      </c>
      <c r="CA280" s="72" t="s">
        <v>174</v>
      </c>
      <c r="CB280" s="72" t="s">
        <v>143</v>
      </c>
      <c r="CC280" s="72" t="s">
        <v>143</v>
      </c>
      <c r="CD280" s="72" t="s">
        <v>143</v>
      </c>
      <c r="CE280" s="72" t="s">
        <v>143</v>
      </c>
      <c r="CF280" s="72">
        <v>1</v>
      </c>
      <c r="CG280" s="72"/>
      <c r="CH280" s="72" t="s">
        <v>143</v>
      </c>
      <c r="CI280" s="72"/>
      <c r="CJ280" s="72">
        <v>0</v>
      </c>
      <c r="CK280" s="72" t="s">
        <v>143</v>
      </c>
      <c r="CL280" s="72"/>
      <c r="CM280" s="72" t="s">
        <v>143</v>
      </c>
      <c r="CN280" s="72" t="s">
        <v>143</v>
      </c>
      <c r="CO280" s="72">
        <v>219757144</v>
      </c>
      <c r="CP280" s="72"/>
      <c r="CQ280" s="72"/>
      <c r="CR280" s="72" t="s">
        <v>143</v>
      </c>
      <c r="CS280" s="72" t="s">
        <v>1</v>
      </c>
      <c r="CT280" s="72" t="s">
        <v>143</v>
      </c>
      <c r="CU280" s="72" t="s">
        <v>1</v>
      </c>
      <c r="CV280" s="72" t="s">
        <v>1985</v>
      </c>
      <c r="CW280" s="72" t="s">
        <v>143</v>
      </c>
      <c r="CX280" s="72" t="s">
        <v>374</v>
      </c>
      <c r="CY280" s="72" t="s">
        <v>166</v>
      </c>
      <c r="CZ280" s="72" t="s">
        <v>136</v>
      </c>
      <c r="DA280" s="72" t="s">
        <v>1986</v>
      </c>
      <c r="DB280" s="72" t="s">
        <v>143</v>
      </c>
      <c r="DC280" s="72" t="s">
        <v>143</v>
      </c>
      <c r="DD280" s="72"/>
      <c r="DE280" s="72"/>
      <c r="DF280" s="72"/>
      <c r="DG280" s="72"/>
    </row>
    <row r="281" spans="1:111" s="68" customFormat="1" ht="12.75" x14ac:dyDescent="0.2">
      <c r="A281" s="73">
        <v>45047</v>
      </c>
      <c r="B281" s="68" t="s">
        <v>11</v>
      </c>
      <c r="C281" s="5">
        <v>63842</v>
      </c>
      <c r="D281" s="68" t="s">
        <v>256</v>
      </c>
      <c r="E281" s="3" t="s">
        <v>685</v>
      </c>
      <c r="F281" s="7">
        <v>45062</v>
      </c>
      <c r="G281" s="3" t="s">
        <v>165</v>
      </c>
      <c r="H281" s="3" t="s">
        <v>166</v>
      </c>
      <c r="I281" s="70">
        <v>152</v>
      </c>
      <c r="J281" s="70">
        <v>152</v>
      </c>
      <c r="K281" s="71">
        <f t="shared" si="4"/>
        <v>3.7204855047559386E-4</v>
      </c>
      <c r="L281" s="3" t="s">
        <v>258</v>
      </c>
      <c r="M281" s="3" t="s">
        <v>129</v>
      </c>
      <c r="N281" s="3" t="s">
        <v>219</v>
      </c>
      <c r="O281" s="3" t="s">
        <v>2264</v>
      </c>
      <c r="P281" s="3" t="s">
        <v>2265</v>
      </c>
      <c r="Q281" s="3" t="s">
        <v>170</v>
      </c>
      <c r="R281" s="3" t="s">
        <v>2266</v>
      </c>
      <c r="S281" s="3" t="s">
        <v>2267</v>
      </c>
      <c r="T281" s="3" t="s">
        <v>135</v>
      </c>
      <c r="U281" s="3" t="s">
        <v>135</v>
      </c>
      <c r="V281" s="3" t="s">
        <v>136</v>
      </c>
      <c r="W281" s="3" t="s">
        <v>137</v>
      </c>
      <c r="X281" s="3" t="s">
        <v>225</v>
      </c>
      <c r="Y281" s="3">
        <v>45058.491096990743</v>
      </c>
      <c r="Z281" s="3">
        <v>45058.491049189812</v>
      </c>
      <c r="AA281" s="3" t="s">
        <v>139</v>
      </c>
      <c r="AB281" s="3" t="s">
        <v>140</v>
      </c>
      <c r="AC281" s="3">
        <v>0</v>
      </c>
      <c r="AD281" s="3"/>
      <c r="AE281" s="3">
        <v>0</v>
      </c>
      <c r="AF281" s="3"/>
      <c r="AG281" s="3">
        <v>10012</v>
      </c>
      <c r="AH281" s="3" t="s">
        <v>141</v>
      </c>
      <c r="AI281" s="3" t="s">
        <v>143</v>
      </c>
      <c r="AJ281" s="3"/>
      <c r="AK281" s="3" t="s">
        <v>142</v>
      </c>
      <c r="AL281" s="3" t="s">
        <v>143</v>
      </c>
      <c r="AM281" s="3">
        <v>152</v>
      </c>
      <c r="AN281" s="3" t="s">
        <v>143</v>
      </c>
      <c r="AO281" s="3" t="s">
        <v>2268</v>
      </c>
      <c r="AP281" s="3" t="s">
        <v>2269</v>
      </c>
      <c r="AQ281" s="3" t="s">
        <v>2270</v>
      </c>
      <c r="AR281" s="3" t="s">
        <v>2082</v>
      </c>
      <c r="AS281" s="3" t="s">
        <v>231</v>
      </c>
      <c r="AT281" s="3" t="s">
        <v>2271</v>
      </c>
      <c r="AU281" s="3" t="s">
        <v>2272</v>
      </c>
      <c r="AV281" s="3" t="s">
        <v>234</v>
      </c>
      <c r="AW281" s="3" t="s">
        <v>165</v>
      </c>
      <c r="AX281" s="3" t="s">
        <v>235</v>
      </c>
      <c r="AY281" s="3" t="s">
        <v>148</v>
      </c>
      <c r="AZ281" s="3" t="s">
        <v>139</v>
      </c>
      <c r="BA281" s="3" t="s">
        <v>236</v>
      </c>
      <c r="BB281" s="3" t="s">
        <v>150</v>
      </c>
      <c r="BC281" s="3" t="s">
        <v>156</v>
      </c>
      <c r="BD281" s="3" t="s">
        <v>157</v>
      </c>
      <c r="BE281" s="3" t="s">
        <v>484</v>
      </c>
      <c r="BF281" s="3">
        <v>45061.5391087963</v>
      </c>
      <c r="BG281" s="3">
        <v>0</v>
      </c>
      <c r="BH281" s="3" t="s">
        <v>143</v>
      </c>
      <c r="BI281" s="3" t="s">
        <v>143</v>
      </c>
      <c r="BJ281" s="3" t="s">
        <v>143</v>
      </c>
      <c r="BK281" s="3" t="s">
        <v>136</v>
      </c>
      <c r="BL281" s="3" t="s">
        <v>143</v>
      </c>
      <c r="BM281" s="3" t="s">
        <v>160</v>
      </c>
      <c r="BN281" s="3" t="s">
        <v>143</v>
      </c>
      <c r="BO281" s="3" t="s">
        <v>143</v>
      </c>
      <c r="BP281" s="3" t="s">
        <v>143</v>
      </c>
      <c r="BQ281" s="3" t="s">
        <v>2273</v>
      </c>
      <c r="BR281" s="3">
        <v>250</v>
      </c>
      <c r="BS281" s="3" t="s">
        <v>162</v>
      </c>
      <c r="BT281" s="3">
        <v>152</v>
      </c>
      <c r="BU281" s="3">
        <v>152</v>
      </c>
      <c r="BV281" s="3" t="s">
        <v>135</v>
      </c>
      <c r="BW281" s="3" t="s">
        <v>135</v>
      </c>
      <c r="BX281" s="3" t="s">
        <v>135</v>
      </c>
      <c r="BY281" s="3" t="s">
        <v>148</v>
      </c>
      <c r="BZ281" s="3" t="s">
        <v>2274</v>
      </c>
      <c r="CA281" s="3" t="s">
        <v>174</v>
      </c>
      <c r="CB281" s="3" t="s">
        <v>143</v>
      </c>
      <c r="CC281" s="3" t="s">
        <v>143</v>
      </c>
      <c r="CD281" s="3" t="s">
        <v>143</v>
      </c>
      <c r="CE281" s="3" t="s">
        <v>143</v>
      </c>
      <c r="CF281" s="3">
        <v>1</v>
      </c>
      <c r="CG281" s="3"/>
      <c r="CH281" s="3" t="s">
        <v>143</v>
      </c>
      <c r="CI281" s="3"/>
      <c r="CJ281" s="3">
        <v>0</v>
      </c>
      <c r="CK281" s="3" t="s">
        <v>143</v>
      </c>
      <c r="CL281" s="3"/>
      <c r="CM281" s="3" t="s">
        <v>143</v>
      </c>
      <c r="CN281" s="3" t="s">
        <v>143</v>
      </c>
      <c r="CO281" s="3">
        <v>217018821</v>
      </c>
      <c r="CP281" s="3"/>
      <c r="CQ281" s="3"/>
      <c r="CR281" s="3" t="s">
        <v>143</v>
      </c>
      <c r="CS281" s="3" t="s">
        <v>1</v>
      </c>
      <c r="CT281" s="3" t="s">
        <v>143</v>
      </c>
      <c r="CU281" s="3" t="s">
        <v>1</v>
      </c>
      <c r="CV281" s="3" t="s">
        <v>1985</v>
      </c>
      <c r="CW281" s="3" t="s">
        <v>143</v>
      </c>
      <c r="CX281" s="3" t="s">
        <v>258</v>
      </c>
      <c r="CY281" s="3" t="s">
        <v>166</v>
      </c>
      <c r="CZ281" s="3" t="s">
        <v>136</v>
      </c>
      <c r="DA281" s="3" t="s">
        <v>2007</v>
      </c>
      <c r="DB281" s="3" t="s">
        <v>143</v>
      </c>
      <c r="DC281" s="3" t="s">
        <v>143</v>
      </c>
      <c r="DD281" s="3"/>
      <c r="DE281" s="3"/>
      <c r="DF281" s="3"/>
      <c r="DG281" s="3"/>
    </row>
    <row r="282" spans="1:111" s="68" customFormat="1" ht="12.75" x14ac:dyDescent="0.2">
      <c r="A282" s="73">
        <v>45047</v>
      </c>
      <c r="B282" s="68" t="s">
        <v>11</v>
      </c>
      <c r="C282" s="5">
        <v>63843</v>
      </c>
      <c r="D282" s="68" t="s">
        <v>256</v>
      </c>
      <c r="E282" s="3" t="s">
        <v>164</v>
      </c>
      <c r="F282" s="7">
        <v>45058</v>
      </c>
      <c r="G282" s="3" t="s">
        <v>165</v>
      </c>
      <c r="H282" s="3" t="s">
        <v>166</v>
      </c>
      <c r="I282" s="70">
        <v>150</v>
      </c>
      <c r="J282" s="70">
        <v>150</v>
      </c>
      <c r="K282" s="71">
        <f t="shared" si="4"/>
        <v>3.6715317481144131E-4</v>
      </c>
      <c r="L282" s="3" t="s">
        <v>258</v>
      </c>
      <c r="M282" s="3" t="s">
        <v>129</v>
      </c>
      <c r="N282" s="3" t="s">
        <v>960</v>
      </c>
      <c r="O282" s="3" t="s">
        <v>2275</v>
      </c>
      <c r="P282" s="3" t="s">
        <v>2276</v>
      </c>
      <c r="Q282" s="3" t="s">
        <v>170</v>
      </c>
      <c r="R282" s="3" t="s">
        <v>2277</v>
      </c>
      <c r="S282" s="3" t="s">
        <v>2278</v>
      </c>
      <c r="T282" s="3" t="s">
        <v>135</v>
      </c>
      <c r="U282" s="3" t="s">
        <v>135</v>
      </c>
      <c r="V282" s="3" t="s">
        <v>136</v>
      </c>
      <c r="W282" s="3" t="s">
        <v>137</v>
      </c>
      <c r="X282" s="3" t="s">
        <v>957</v>
      </c>
      <c r="Y282" s="3">
        <v>45058.491947685186</v>
      </c>
      <c r="Z282" s="3">
        <v>45058.491733680552</v>
      </c>
      <c r="AA282" s="3" t="s">
        <v>139</v>
      </c>
      <c r="AB282" s="3" t="s">
        <v>140</v>
      </c>
      <c r="AC282" s="3">
        <v>0</v>
      </c>
      <c r="AD282" s="3"/>
      <c r="AE282" s="3">
        <v>0</v>
      </c>
      <c r="AF282" s="3">
        <v>45062</v>
      </c>
      <c r="AG282" s="3">
        <v>10012</v>
      </c>
      <c r="AH282" s="3" t="s">
        <v>141</v>
      </c>
      <c r="AI282" s="3" t="s">
        <v>143</v>
      </c>
      <c r="AJ282" s="3"/>
      <c r="AK282" s="3" t="s">
        <v>142</v>
      </c>
      <c r="AL282" s="3" t="s">
        <v>143</v>
      </c>
      <c r="AM282" s="3">
        <v>150</v>
      </c>
      <c r="AN282" s="3" t="s">
        <v>143</v>
      </c>
      <c r="AO282" s="3" t="s">
        <v>2279</v>
      </c>
      <c r="AP282" s="3" t="s">
        <v>718</v>
      </c>
      <c r="AQ282" s="3" t="s">
        <v>2280</v>
      </c>
      <c r="AR282" s="3" t="s">
        <v>353</v>
      </c>
      <c r="AS282" s="3" t="s">
        <v>231</v>
      </c>
      <c r="AT282" s="3" t="s">
        <v>353</v>
      </c>
      <c r="AU282" s="3" t="s">
        <v>720</v>
      </c>
      <c r="AV282" s="3" t="s">
        <v>145</v>
      </c>
      <c r="AW282" s="3" t="s">
        <v>146</v>
      </c>
      <c r="AX282" s="3" t="s">
        <v>972</v>
      </c>
      <c r="AY282" s="3" t="s">
        <v>148</v>
      </c>
      <c r="AZ282" s="3" t="s">
        <v>139</v>
      </c>
      <c r="BA282" s="3" t="s">
        <v>149</v>
      </c>
      <c r="BB282" s="3" t="s">
        <v>150</v>
      </c>
      <c r="BC282" s="3" t="s">
        <v>156</v>
      </c>
      <c r="BD282" s="3" t="s">
        <v>157</v>
      </c>
      <c r="BE282" s="3" t="s">
        <v>484</v>
      </c>
      <c r="BF282" s="3">
        <v>45061.539930555555</v>
      </c>
      <c r="BG282" s="3">
        <v>0</v>
      </c>
      <c r="BH282" s="3" t="s">
        <v>143</v>
      </c>
      <c r="BI282" s="3" t="s">
        <v>143</v>
      </c>
      <c r="BJ282" s="3" t="s">
        <v>143</v>
      </c>
      <c r="BK282" s="3" t="s">
        <v>136</v>
      </c>
      <c r="BL282" s="3" t="s">
        <v>143</v>
      </c>
      <c r="BM282" s="3" t="s">
        <v>160</v>
      </c>
      <c r="BN282" s="3" t="s">
        <v>143</v>
      </c>
      <c r="BO282" s="3" t="s">
        <v>143</v>
      </c>
      <c r="BP282" s="3" t="s">
        <v>143</v>
      </c>
      <c r="BQ282" s="3" t="s">
        <v>2273</v>
      </c>
      <c r="BR282" s="3">
        <v>250</v>
      </c>
      <c r="BS282" s="3" t="s">
        <v>162</v>
      </c>
      <c r="BT282" s="3">
        <v>150</v>
      </c>
      <c r="BU282" s="3">
        <v>150</v>
      </c>
      <c r="BV282" s="3" t="s">
        <v>135</v>
      </c>
      <c r="BW282" s="3" t="s">
        <v>135</v>
      </c>
      <c r="BX282" s="3" t="s">
        <v>135</v>
      </c>
      <c r="BY282" s="3" t="s">
        <v>148</v>
      </c>
      <c r="BZ282" s="3" t="s">
        <v>2202</v>
      </c>
      <c r="CA282" s="3" t="s">
        <v>174</v>
      </c>
      <c r="CB282" s="3" t="s">
        <v>143</v>
      </c>
      <c r="CC282" s="3" t="s">
        <v>143</v>
      </c>
      <c r="CD282" s="3" t="s">
        <v>143</v>
      </c>
      <c r="CE282" s="3" t="s">
        <v>143</v>
      </c>
      <c r="CF282" s="3">
        <v>1</v>
      </c>
      <c r="CG282" s="3"/>
      <c r="CH282" s="3" t="s">
        <v>143</v>
      </c>
      <c r="CI282" s="3"/>
      <c r="CJ282" s="3">
        <v>0</v>
      </c>
      <c r="CK282" s="3" t="s">
        <v>143</v>
      </c>
      <c r="CL282" s="3"/>
      <c r="CM282" s="3" t="s">
        <v>143</v>
      </c>
      <c r="CN282" s="3" t="s">
        <v>143</v>
      </c>
      <c r="CO282" s="3"/>
      <c r="CP282" s="3"/>
      <c r="CQ282" s="3"/>
      <c r="CR282" s="3" t="s">
        <v>143</v>
      </c>
      <c r="CS282" s="3" t="s">
        <v>1</v>
      </c>
      <c r="CT282" s="3" t="s">
        <v>143</v>
      </c>
      <c r="CU282" s="3" t="s">
        <v>1</v>
      </c>
      <c r="CV282" s="3" t="s">
        <v>1985</v>
      </c>
      <c r="CW282" s="3" t="s">
        <v>143</v>
      </c>
      <c r="CX282" s="3" t="s">
        <v>258</v>
      </c>
      <c r="CY282" s="3" t="s">
        <v>166</v>
      </c>
      <c r="CZ282" s="3" t="s">
        <v>136</v>
      </c>
      <c r="DA282" s="3" t="s">
        <v>1989</v>
      </c>
      <c r="DB282" s="3" t="s">
        <v>143</v>
      </c>
      <c r="DC282" s="3" t="s">
        <v>143</v>
      </c>
      <c r="DD282" s="3"/>
      <c r="DE282" s="3"/>
      <c r="DF282" s="3"/>
      <c r="DG282" s="3"/>
    </row>
    <row r="283" spans="1:111" s="68" customFormat="1" ht="12.75" x14ac:dyDescent="0.2">
      <c r="A283" s="73">
        <v>45047</v>
      </c>
      <c r="B283" s="68" t="s">
        <v>8</v>
      </c>
      <c r="C283" s="5">
        <v>63847</v>
      </c>
      <c r="D283" s="68" t="s">
        <v>1990</v>
      </c>
      <c r="E283" s="3" t="s">
        <v>373</v>
      </c>
      <c r="F283" s="7">
        <v>45063</v>
      </c>
      <c r="G283" s="3" t="s">
        <v>257</v>
      </c>
      <c r="H283" s="3" t="s">
        <v>166</v>
      </c>
      <c r="I283" s="70">
        <v>950</v>
      </c>
      <c r="J283" s="70">
        <v>950</v>
      </c>
      <c r="K283" s="71">
        <f t="shared" si="4"/>
        <v>2.3253034404724618E-3</v>
      </c>
      <c r="L283" s="3" t="s">
        <v>374</v>
      </c>
      <c r="M283" s="3" t="s">
        <v>218</v>
      </c>
      <c r="N283" s="3" t="s">
        <v>259</v>
      </c>
      <c r="O283" s="3" t="s">
        <v>2281</v>
      </c>
      <c r="P283" s="3" t="s">
        <v>2282</v>
      </c>
      <c r="Q283" s="3" t="s">
        <v>170</v>
      </c>
      <c r="R283" s="3" t="s">
        <v>2283</v>
      </c>
      <c r="S283" s="3" t="s">
        <v>2284</v>
      </c>
      <c r="T283" s="3" t="s">
        <v>135</v>
      </c>
      <c r="U283" s="3" t="s">
        <v>135</v>
      </c>
      <c r="V283" s="3" t="s">
        <v>506</v>
      </c>
      <c r="W283" s="3" t="s">
        <v>137</v>
      </c>
      <c r="X283" s="3" t="s">
        <v>379</v>
      </c>
      <c r="Y283" s="3">
        <v>45061.528427083336</v>
      </c>
      <c r="Z283" s="3">
        <v>45061.5214037037</v>
      </c>
      <c r="AA283" s="3" t="s">
        <v>139</v>
      </c>
      <c r="AB283" s="3" t="s">
        <v>226</v>
      </c>
      <c r="AC283" s="3">
        <v>0</v>
      </c>
      <c r="AD283" s="3"/>
      <c r="AE283" s="3">
        <v>0</v>
      </c>
      <c r="AF283" s="3">
        <v>45061</v>
      </c>
      <c r="AG283" s="3">
        <v>10010</v>
      </c>
      <c r="AH283" s="3" t="s">
        <v>265</v>
      </c>
      <c r="AI283" s="3" t="s">
        <v>143</v>
      </c>
      <c r="AJ283" s="3"/>
      <c r="AK283" s="3" t="s">
        <v>207</v>
      </c>
      <c r="AL283" s="3" t="s">
        <v>143</v>
      </c>
      <c r="AM283" s="3">
        <v>950</v>
      </c>
      <c r="AN283" s="3" t="s">
        <v>143</v>
      </c>
      <c r="AO283" s="3" t="s">
        <v>2285</v>
      </c>
      <c r="AP283" s="3" t="s">
        <v>2286</v>
      </c>
      <c r="AQ283" s="3" t="s">
        <v>2287</v>
      </c>
      <c r="AR283" s="3" t="s">
        <v>353</v>
      </c>
      <c r="AS283" s="3" t="s">
        <v>231</v>
      </c>
      <c r="AT283" s="3" t="s">
        <v>354</v>
      </c>
      <c r="AU283" s="3" t="s">
        <v>2288</v>
      </c>
      <c r="AV283" s="3" t="s">
        <v>272</v>
      </c>
      <c r="AW283" s="3" t="s">
        <v>273</v>
      </c>
      <c r="AX283" s="3" t="s">
        <v>274</v>
      </c>
      <c r="AY283" s="3" t="s">
        <v>148</v>
      </c>
      <c r="AZ283" s="3" t="s">
        <v>139</v>
      </c>
      <c r="BA283" s="3" t="s">
        <v>154</v>
      </c>
      <c r="BB283" s="3" t="s">
        <v>275</v>
      </c>
      <c r="BC283" s="3" t="s">
        <v>156</v>
      </c>
      <c r="BD283" s="3" t="s">
        <v>157</v>
      </c>
      <c r="BE283" s="3" t="s">
        <v>1101</v>
      </c>
      <c r="BF283" s="3">
        <v>45061.2733912037</v>
      </c>
      <c r="BG283" s="3">
        <v>0</v>
      </c>
      <c r="BH283" s="3" t="s">
        <v>170</v>
      </c>
      <c r="BI283" s="3" t="s">
        <v>143</v>
      </c>
      <c r="BJ283" s="3" t="s">
        <v>143</v>
      </c>
      <c r="BK283" s="3" t="s">
        <v>136</v>
      </c>
      <c r="BL283" s="3" t="s">
        <v>143</v>
      </c>
      <c r="BM283" s="3" t="s">
        <v>200</v>
      </c>
      <c r="BN283" s="3" t="s">
        <v>200</v>
      </c>
      <c r="BO283" s="3" t="s">
        <v>373</v>
      </c>
      <c r="BP283" s="3" t="s">
        <v>143</v>
      </c>
      <c r="BQ283" s="3" t="s">
        <v>2289</v>
      </c>
      <c r="BR283" s="3">
        <v>1000</v>
      </c>
      <c r="BS283" s="3" t="s">
        <v>441</v>
      </c>
      <c r="BT283" s="3">
        <v>950</v>
      </c>
      <c r="BU283" s="3">
        <v>950</v>
      </c>
      <c r="BV283" s="3" t="s">
        <v>135</v>
      </c>
      <c r="BW283" s="3" t="s">
        <v>135</v>
      </c>
      <c r="BX283" s="3" t="s">
        <v>135</v>
      </c>
      <c r="BY283" s="3" t="s">
        <v>148</v>
      </c>
      <c r="BZ283" s="3" t="s">
        <v>2181</v>
      </c>
      <c r="CA283" s="3" t="s">
        <v>174</v>
      </c>
      <c r="CB283" s="3" t="s">
        <v>143</v>
      </c>
      <c r="CC283" s="3" t="s">
        <v>143</v>
      </c>
      <c r="CD283" s="3" t="s">
        <v>143</v>
      </c>
      <c r="CE283" s="3" t="s">
        <v>143</v>
      </c>
      <c r="CF283" s="3">
        <v>1</v>
      </c>
      <c r="CG283" s="3"/>
      <c r="CH283" s="3" t="s">
        <v>143</v>
      </c>
      <c r="CI283" s="3"/>
      <c r="CJ283" s="3">
        <v>0</v>
      </c>
      <c r="CK283" s="3" t="s">
        <v>143</v>
      </c>
      <c r="CL283" s="3"/>
      <c r="CM283" s="3" t="s">
        <v>143</v>
      </c>
      <c r="CN283" s="3" t="s">
        <v>143</v>
      </c>
      <c r="CO283" s="3">
        <v>329053701</v>
      </c>
      <c r="CP283" s="3"/>
      <c r="CQ283" s="3"/>
      <c r="CR283" s="3" t="s">
        <v>143</v>
      </c>
      <c r="CS283" s="3" t="s">
        <v>1</v>
      </c>
      <c r="CT283" s="3" t="s">
        <v>143</v>
      </c>
      <c r="CU283" s="3" t="s">
        <v>1</v>
      </c>
      <c r="CV283" s="3" t="s">
        <v>2092</v>
      </c>
      <c r="CW283" s="3" t="s">
        <v>143</v>
      </c>
      <c r="CX283" s="3" t="s">
        <v>374</v>
      </c>
      <c r="CY283" s="3" t="s">
        <v>166</v>
      </c>
      <c r="CZ283" s="3" t="s">
        <v>136</v>
      </c>
      <c r="DA283" s="3" t="s">
        <v>2007</v>
      </c>
      <c r="DB283" s="3" t="s">
        <v>143</v>
      </c>
      <c r="DC283" s="3" t="s">
        <v>143</v>
      </c>
      <c r="DD283" s="3"/>
      <c r="DE283" s="3"/>
      <c r="DF283" s="3"/>
      <c r="DG283" s="3"/>
    </row>
    <row r="284" spans="1:111" s="68" customFormat="1" ht="12.75" x14ac:dyDescent="0.2">
      <c r="A284" s="73">
        <v>45047</v>
      </c>
      <c r="B284" s="68" t="s">
        <v>7</v>
      </c>
      <c r="C284" s="5">
        <v>63849</v>
      </c>
      <c r="D284" s="68" t="s">
        <v>1730</v>
      </c>
      <c r="E284" s="3" t="s">
        <v>373</v>
      </c>
      <c r="F284" s="7">
        <v>45059</v>
      </c>
      <c r="G284" s="3" t="s">
        <v>257</v>
      </c>
      <c r="H284" s="3" t="s">
        <v>166</v>
      </c>
      <c r="I284" s="70">
        <v>410.71</v>
      </c>
      <c r="J284" s="70">
        <v>410.71</v>
      </c>
      <c r="K284" s="71">
        <f t="shared" si="4"/>
        <v>1.0052898695120471E-3</v>
      </c>
      <c r="L284" s="3" t="s">
        <v>374</v>
      </c>
      <c r="M284" s="3" t="s">
        <v>129</v>
      </c>
      <c r="N284" s="3" t="s">
        <v>527</v>
      </c>
      <c r="O284" s="3" t="s">
        <v>528</v>
      </c>
      <c r="P284" s="3" t="s">
        <v>2290</v>
      </c>
      <c r="Q284" s="3" t="s">
        <v>530</v>
      </c>
      <c r="R284" s="3" t="s">
        <v>2291</v>
      </c>
      <c r="S284" s="3" t="s">
        <v>2292</v>
      </c>
      <c r="T284" s="3" t="s">
        <v>135</v>
      </c>
      <c r="U284" s="3" t="s">
        <v>135</v>
      </c>
      <c r="V284" s="3" t="s">
        <v>136</v>
      </c>
      <c r="W284" s="3" t="s">
        <v>137</v>
      </c>
      <c r="X284" s="3" t="s">
        <v>379</v>
      </c>
      <c r="Y284" s="3">
        <v>45058.517935763892</v>
      </c>
      <c r="Z284" s="3">
        <v>45058.516490856484</v>
      </c>
      <c r="AA284" s="3" t="s">
        <v>139</v>
      </c>
      <c r="AB284" s="3" t="s">
        <v>140</v>
      </c>
      <c r="AC284" s="3">
        <v>0</v>
      </c>
      <c r="AD284" s="3"/>
      <c r="AE284" s="3">
        <v>0</v>
      </c>
      <c r="AF284" s="3">
        <v>45058</v>
      </c>
      <c r="AG284" s="3">
        <v>10010</v>
      </c>
      <c r="AH284" s="3" t="s">
        <v>265</v>
      </c>
      <c r="AI284" s="3" t="s">
        <v>143</v>
      </c>
      <c r="AJ284" s="3"/>
      <c r="AK284" s="3" t="s">
        <v>142</v>
      </c>
      <c r="AL284" s="3" t="s">
        <v>143</v>
      </c>
      <c r="AM284" s="3">
        <v>41071</v>
      </c>
      <c r="AN284" s="3" t="s">
        <v>143</v>
      </c>
      <c r="AO284" s="3" t="s">
        <v>533</v>
      </c>
      <c r="AP284" s="3" t="s">
        <v>534</v>
      </c>
      <c r="AQ284" s="3" t="s">
        <v>309</v>
      </c>
      <c r="AR284" s="3" t="s">
        <v>148</v>
      </c>
      <c r="AS284" s="3" t="s">
        <v>139</v>
      </c>
      <c r="AT284" s="3" t="s">
        <v>508</v>
      </c>
      <c r="AU284" s="3" t="s">
        <v>535</v>
      </c>
      <c r="AV284" s="3" t="s">
        <v>536</v>
      </c>
      <c r="AW284" s="3" t="s">
        <v>273</v>
      </c>
      <c r="AX284" s="3" t="s">
        <v>537</v>
      </c>
      <c r="AY284" s="3" t="s">
        <v>148</v>
      </c>
      <c r="AZ284" s="3" t="s">
        <v>139</v>
      </c>
      <c r="BA284" s="3" t="s">
        <v>154</v>
      </c>
      <c r="BB284" s="3" t="s">
        <v>275</v>
      </c>
      <c r="BC284" s="3" t="s">
        <v>156</v>
      </c>
      <c r="BD284" s="3" t="s">
        <v>157</v>
      </c>
      <c r="BE284" s="3" t="s">
        <v>303</v>
      </c>
      <c r="BF284" s="3">
        <v>45061.138078703705</v>
      </c>
      <c r="BG284" s="3">
        <v>0</v>
      </c>
      <c r="BH284" s="3" t="s">
        <v>530</v>
      </c>
      <c r="BI284" s="3" t="s">
        <v>143</v>
      </c>
      <c r="BJ284" s="3" t="s">
        <v>143</v>
      </c>
      <c r="BK284" s="3" t="s">
        <v>136</v>
      </c>
      <c r="BL284" s="3" t="s">
        <v>143</v>
      </c>
      <c r="BM284" s="3" t="s">
        <v>200</v>
      </c>
      <c r="BN284" s="3" t="s">
        <v>200</v>
      </c>
      <c r="BO284" s="3" t="s">
        <v>143</v>
      </c>
      <c r="BP284" s="3" t="s">
        <v>143</v>
      </c>
      <c r="BQ284" s="3" t="s">
        <v>2293</v>
      </c>
      <c r="BR284" s="3">
        <v>500</v>
      </c>
      <c r="BS284" s="3" t="s">
        <v>241</v>
      </c>
      <c r="BT284" s="3">
        <v>41071</v>
      </c>
      <c r="BU284" s="3">
        <v>41071</v>
      </c>
      <c r="BV284" s="3" t="s">
        <v>135</v>
      </c>
      <c r="BW284" s="3" t="s">
        <v>135</v>
      </c>
      <c r="BX284" s="3" t="s">
        <v>135</v>
      </c>
      <c r="BY284" s="3" t="s">
        <v>148</v>
      </c>
      <c r="BZ284" s="3" t="s">
        <v>2294</v>
      </c>
      <c r="CA284" s="3" t="s">
        <v>174</v>
      </c>
      <c r="CB284" s="3" t="s">
        <v>143</v>
      </c>
      <c r="CC284" s="3" t="s">
        <v>143</v>
      </c>
      <c r="CD284" s="3" t="s">
        <v>143</v>
      </c>
      <c r="CE284" s="3" t="s">
        <v>143</v>
      </c>
      <c r="CF284" s="3">
        <v>1</v>
      </c>
      <c r="CG284" s="3"/>
      <c r="CH284" s="3" t="s">
        <v>143</v>
      </c>
      <c r="CI284" s="3"/>
      <c r="CJ284" s="3">
        <v>0</v>
      </c>
      <c r="CK284" s="3" t="s">
        <v>143</v>
      </c>
      <c r="CL284" s="3"/>
      <c r="CM284" s="3" t="s">
        <v>143</v>
      </c>
      <c r="CN284" s="3" t="s">
        <v>143</v>
      </c>
      <c r="CO284" s="3"/>
      <c r="CP284" s="3">
        <v>217616996</v>
      </c>
      <c r="CQ284" s="3"/>
      <c r="CR284" s="3" t="s">
        <v>143</v>
      </c>
      <c r="CS284" s="3" t="s">
        <v>1</v>
      </c>
      <c r="CT284" s="3" t="s">
        <v>143</v>
      </c>
      <c r="CU284" s="3" t="s">
        <v>1</v>
      </c>
      <c r="CV284" s="3" t="s">
        <v>1985</v>
      </c>
      <c r="CW284" s="3" t="s">
        <v>143</v>
      </c>
      <c r="CX284" s="3" t="s">
        <v>374</v>
      </c>
      <c r="CY284" s="3" t="s">
        <v>166</v>
      </c>
      <c r="CZ284" s="3" t="s">
        <v>136</v>
      </c>
      <c r="DA284" s="3" t="s">
        <v>1989</v>
      </c>
      <c r="DB284" s="3" t="s">
        <v>143</v>
      </c>
      <c r="DC284" s="3" t="s">
        <v>143</v>
      </c>
      <c r="DD284" s="3"/>
      <c r="DE284" s="3"/>
      <c r="DF284" s="3"/>
      <c r="DG284" s="3"/>
    </row>
    <row r="285" spans="1:111" s="68" customFormat="1" ht="12.75" x14ac:dyDescent="0.2">
      <c r="A285" s="73">
        <v>45047</v>
      </c>
      <c r="B285" s="68" t="s">
        <v>7</v>
      </c>
      <c r="C285" s="5">
        <v>63895</v>
      </c>
      <c r="D285" s="68" t="s">
        <v>1730</v>
      </c>
      <c r="E285" s="3" t="s">
        <v>373</v>
      </c>
      <c r="F285" s="7">
        <v>45061</v>
      </c>
      <c r="G285" s="3" t="s">
        <v>257</v>
      </c>
      <c r="H285" s="3" t="s">
        <v>166</v>
      </c>
      <c r="I285" s="70">
        <v>410.71</v>
      </c>
      <c r="J285" s="70">
        <v>410.71</v>
      </c>
      <c r="K285" s="71">
        <f t="shared" si="4"/>
        <v>1.0052898695120471E-3</v>
      </c>
      <c r="L285" s="3" t="s">
        <v>374</v>
      </c>
      <c r="M285" s="3" t="s">
        <v>129</v>
      </c>
      <c r="N285" s="3" t="s">
        <v>527</v>
      </c>
      <c r="O285" s="3" t="s">
        <v>528</v>
      </c>
      <c r="P285" s="3" t="s">
        <v>2295</v>
      </c>
      <c r="Q285" s="3" t="s">
        <v>530</v>
      </c>
      <c r="R285" s="3" t="s">
        <v>2296</v>
      </c>
      <c r="S285" s="3" t="s">
        <v>2297</v>
      </c>
      <c r="T285" s="3" t="s">
        <v>135</v>
      </c>
      <c r="U285" s="3" t="s">
        <v>135</v>
      </c>
      <c r="V285" s="3" t="s">
        <v>136</v>
      </c>
      <c r="W285" s="3" t="s">
        <v>137</v>
      </c>
      <c r="X285" s="3" t="s">
        <v>379</v>
      </c>
      <c r="Y285" s="3">
        <v>45058.092011805558</v>
      </c>
      <c r="Z285" s="3">
        <v>45058.091192824075</v>
      </c>
      <c r="AA285" s="3" t="s">
        <v>139</v>
      </c>
      <c r="AB285" s="3" t="s">
        <v>140</v>
      </c>
      <c r="AC285" s="3">
        <v>0</v>
      </c>
      <c r="AD285" s="3"/>
      <c r="AE285" s="3">
        <v>0</v>
      </c>
      <c r="AF285" s="3">
        <v>45058</v>
      </c>
      <c r="AG285" s="3">
        <v>10010</v>
      </c>
      <c r="AH285" s="3" t="s">
        <v>265</v>
      </c>
      <c r="AI285" s="3" t="s">
        <v>143</v>
      </c>
      <c r="AJ285" s="3"/>
      <c r="AK285" s="3" t="s">
        <v>142</v>
      </c>
      <c r="AL285" s="3" t="s">
        <v>143</v>
      </c>
      <c r="AM285" s="3">
        <v>41071</v>
      </c>
      <c r="AN285" s="3" t="s">
        <v>143</v>
      </c>
      <c r="AO285" s="3" t="s">
        <v>533</v>
      </c>
      <c r="AP285" s="3" t="s">
        <v>534</v>
      </c>
      <c r="AQ285" s="3" t="s">
        <v>309</v>
      </c>
      <c r="AR285" s="3" t="s">
        <v>148</v>
      </c>
      <c r="AS285" s="3" t="s">
        <v>139</v>
      </c>
      <c r="AT285" s="3" t="s">
        <v>508</v>
      </c>
      <c r="AU285" s="3" t="s">
        <v>535</v>
      </c>
      <c r="AV285" s="3" t="s">
        <v>536</v>
      </c>
      <c r="AW285" s="3" t="s">
        <v>273</v>
      </c>
      <c r="AX285" s="3" t="s">
        <v>537</v>
      </c>
      <c r="AY285" s="3" t="s">
        <v>148</v>
      </c>
      <c r="AZ285" s="3" t="s">
        <v>139</v>
      </c>
      <c r="BA285" s="3" t="s">
        <v>154</v>
      </c>
      <c r="BB285" s="3" t="s">
        <v>275</v>
      </c>
      <c r="BC285" s="3" t="s">
        <v>156</v>
      </c>
      <c r="BD285" s="3" t="s">
        <v>157</v>
      </c>
      <c r="BE285" s="3" t="s">
        <v>303</v>
      </c>
      <c r="BF285" s="3">
        <v>45061.138379629629</v>
      </c>
      <c r="BG285" s="3">
        <v>0</v>
      </c>
      <c r="BH285" s="3" t="s">
        <v>530</v>
      </c>
      <c r="BI285" s="3" t="s">
        <v>143</v>
      </c>
      <c r="BJ285" s="3" t="s">
        <v>143</v>
      </c>
      <c r="BK285" s="3" t="s">
        <v>136</v>
      </c>
      <c r="BL285" s="3" t="s">
        <v>143</v>
      </c>
      <c r="BM285" s="3" t="s">
        <v>200</v>
      </c>
      <c r="BN285" s="3" t="s">
        <v>200</v>
      </c>
      <c r="BO285" s="3" t="s">
        <v>143</v>
      </c>
      <c r="BP285" s="3" t="s">
        <v>143</v>
      </c>
      <c r="BQ285" s="3" t="s">
        <v>2298</v>
      </c>
      <c r="BR285" s="3">
        <v>500</v>
      </c>
      <c r="BS285" s="3" t="s">
        <v>241</v>
      </c>
      <c r="BT285" s="3">
        <v>41071</v>
      </c>
      <c r="BU285" s="3">
        <v>41071</v>
      </c>
      <c r="BV285" s="3" t="s">
        <v>135</v>
      </c>
      <c r="BW285" s="3" t="s">
        <v>135</v>
      </c>
      <c r="BX285" s="3" t="s">
        <v>135</v>
      </c>
      <c r="BY285" s="3" t="s">
        <v>148</v>
      </c>
      <c r="BZ285" s="3" t="s">
        <v>2294</v>
      </c>
      <c r="CA285" s="3" t="s">
        <v>174</v>
      </c>
      <c r="CB285" s="3" t="s">
        <v>143</v>
      </c>
      <c r="CC285" s="3" t="s">
        <v>143</v>
      </c>
      <c r="CD285" s="3" t="s">
        <v>143</v>
      </c>
      <c r="CE285" s="3" t="s">
        <v>143</v>
      </c>
      <c r="CF285" s="3">
        <v>1</v>
      </c>
      <c r="CG285" s="3"/>
      <c r="CH285" s="3" t="s">
        <v>143</v>
      </c>
      <c r="CI285" s="3"/>
      <c r="CJ285" s="3">
        <v>0</v>
      </c>
      <c r="CK285" s="3" t="s">
        <v>143</v>
      </c>
      <c r="CL285" s="3"/>
      <c r="CM285" s="3" t="s">
        <v>143</v>
      </c>
      <c r="CN285" s="3" t="s">
        <v>143</v>
      </c>
      <c r="CO285" s="3"/>
      <c r="CP285" s="3">
        <v>217616996</v>
      </c>
      <c r="CQ285" s="3"/>
      <c r="CR285" s="3" t="s">
        <v>143</v>
      </c>
      <c r="CS285" s="3" t="s">
        <v>1</v>
      </c>
      <c r="CT285" s="3" t="s">
        <v>143</v>
      </c>
      <c r="CU285" s="3" t="s">
        <v>1</v>
      </c>
      <c r="CV285" s="3" t="s">
        <v>1985</v>
      </c>
      <c r="CW285" s="3" t="s">
        <v>143</v>
      </c>
      <c r="CX285" s="3" t="s">
        <v>374</v>
      </c>
      <c r="CY285" s="3" t="s">
        <v>166</v>
      </c>
      <c r="CZ285" s="3" t="s">
        <v>136</v>
      </c>
      <c r="DA285" s="3" t="s">
        <v>1986</v>
      </c>
      <c r="DB285" s="3" t="s">
        <v>143</v>
      </c>
      <c r="DC285" s="3" t="s">
        <v>143</v>
      </c>
      <c r="DD285" s="3"/>
      <c r="DE285" s="3"/>
      <c r="DF285" s="3"/>
      <c r="DG285" s="3"/>
    </row>
    <row r="286" spans="1:111" s="68" customFormat="1" ht="12.75" x14ac:dyDescent="0.2">
      <c r="A286" s="73">
        <v>45047</v>
      </c>
      <c r="B286" s="68" t="s">
        <v>14</v>
      </c>
      <c r="C286" s="5">
        <v>63897</v>
      </c>
      <c r="D286" s="68" t="s">
        <v>2299</v>
      </c>
      <c r="E286" s="3" t="s">
        <v>164</v>
      </c>
      <c r="F286" s="7">
        <v>45058</v>
      </c>
      <c r="G286" s="3" t="s">
        <v>165</v>
      </c>
      <c r="H286" s="3" t="s">
        <v>127</v>
      </c>
      <c r="I286" s="70">
        <v>239.97</v>
      </c>
      <c r="J286" s="70">
        <v>239.97</v>
      </c>
      <c r="K286" s="71">
        <f t="shared" si="4"/>
        <v>5.8737164906334381E-4</v>
      </c>
      <c r="L286" s="3" t="s">
        <v>342</v>
      </c>
      <c r="M286" s="68" t="s">
        <v>317</v>
      </c>
      <c r="N286" s="3" t="s">
        <v>2300</v>
      </c>
      <c r="O286" s="3" t="s">
        <v>960</v>
      </c>
      <c r="P286" s="3" t="s">
        <v>2301</v>
      </c>
      <c r="Q286" s="3" t="s">
        <v>132</v>
      </c>
      <c r="R286" s="3" t="s">
        <v>2302</v>
      </c>
      <c r="S286" s="3" t="s">
        <v>2303</v>
      </c>
      <c r="T286" s="3" t="s">
        <v>135</v>
      </c>
      <c r="U286" s="3" t="s">
        <v>135</v>
      </c>
      <c r="V286" s="3" t="s">
        <v>136</v>
      </c>
      <c r="W286" s="3" t="s">
        <v>137</v>
      </c>
      <c r="X286" s="3" t="s">
        <v>138</v>
      </c>
      <c r="Y286" s="3">
        <v>45058.112012500002</v>
      </c>
      <c r="Z286" s="3">
        <v>45058.1119056713</v>
      </c>
      <c r="AA286" s="3" t="s">
        <v>139</v>
      </c>
      <c r="AB286" s="3" t="s">
        <v>226</v>
      </c>
      <c r="AC286" s="3">
        <v>0</v>
      </c>
      <c r="AD286" s="3"/>
      <c r="AE286" s="3">
        <v>0</v>
      </c>
      <c r="AF286" s="3"/>
      <c r="AG286" s="3">
        <v>10012</v>
      </c>
      <c r="AH286" s="3" t="s">
        <v>141</v>
      </c>
      <c r="AI286" s="3" t="s">
        <v>143</v>
      </c>
      <c r="AJ286" s="3"/>
      <c r="AK286" s="3" t="s">
        <v>207</v>
      </c>
      <c r="AL286" s="3" t="s">
        <v>2304</v>
      </c>
      <c r="AM286" s="3">
        <v>1200</v>
      </c>
      <c r="AN286" s="3" t="s">
        <v>143</v>
      </c>
      <c r="AO286" s="3" t="s">
        <v>145</v>
      </c>
      <c r="AP286" s="3" t="s">
        <v>146</v>
      </c>
      <c r="AQ286" s="3" t="s">
        <v>972</v>
      </c>
      <c r="AR286" s="3" t="s">
        <v>148</v>
      </c>
      <c r="AS286" s="3" t="s">
        <v>139</v>
      </c>
      <c r="AT286" s="3" t="s">
        <v>149</v>
      </c>
      <c r="AU286" s="3" t="s">
        <v>150</v>
      </c>
      <c r="AV286" s="3" t="s">
        <v>2305</v>
      </c>
      <c r="AW286" s="3" t="s">
        <v>2306</v>
      </c>
      <c r="AX286" s="3" t="s">
        <v>309</v>
      </c>
      <c r="AY286" s="3" t="s">
        <v>148</v>
      </c>
      <c r="AZ286" s="3" t="s">
        <v>139</v>
      </c>
      <c r="BA286" s="3" t="s">
        <v>950</v>
      </c>
      <c r="BB286" s="3" t="s">
        <v>311</v>
      </c>
      <c r="BC286" s="3" t="s">
        <v>156</v>
      </c>
      <c r="BD286" s="3" t="s">
        <v>157</v>
      </c>
      <c r="BE286" s="3" t="s">
        <v>484</v>
      </c>
      <c r="BF286" s="3">
        <v>45061.540752314817</v>
      </c>
      <c r="BG286" s="3">
        <v>0</v>
      </c>
      <c r="BH286" s="3" t="s">
        <v>143</v>
      </c>
      <c r="BI286" s="3" t="s">
        <v>143</v>
      </c>
      <c r="BJ286" s="3" t="s">
        <v>143</v>
      </c>
      <c r="BK286" s="3" t="s">
        <v>136</v>
      </c>
      <c r="BL286" s="3" t="s">
        <v>143</v>
      </c>
      <c r="BM286" s="3" t="s">
        <v>160</v>
      </c>
      <c r="BN286" s="3" t="s">
        <v>143</v>
      </c>
      <c r="BO286" s="3" t="s">
        <v>143</v>
      </c>
      <c r="BP286" s="3" t="s">
        <v>143</v>
      </c>
      <c r="BQ286" s="3" t="s">
        <v>2307</v>
      </c>
      <c r="BR286" s="3">
        <v>250</v>
      </c>
      <c r="BS286" s="3" t="s">
        <v>162</v>
      </c>
      <c r="BT286" s="3">
        <v>23997</v>
      </c>
      <c r="BU286" s="3">
        <v>23997</v>
      </c>
      <c r="BV286" s="3" t="s">
        <v>135</v>
      </c>
      <c r="BW286" s="3" t="s">
        <v>135</v>
      </c>
      <c r="BX286" s="3" t="s">
        <v>135</v>
      </c>
      <c r="BY286" s="3" t="s">
        <v>148</v>
      </c>
      <c r="BZ286" s="3" t="s">
        <v>2308</v>
      </c>
      <c r="CA286" s="3" t="s">
        <v>144</v>
      </c>
      <c r="CB286" s="3" t="s">
        <v>143</v>
      </c>
      <c r="CC286" s="3" t="s">
        <v>143</v>
      </c>
      <c r="CD286" s="3" t="s">
        <v>143</v>
      </c>
      <c r="CE286" s="3" t="s">
        <v>2309</v>
      </c>
      <c r="CF286" s="3">
        <v>199972</v>
      </c>
      <c r="CG286" s="3"/>
      <c r="CH286" s="3" t="s">
        <v>143</v>
      </c>
      <c r="CI286" s="3"/>
      <c r="CJ286" s="3">
        <v>0</v>
      </c>
      <c r="CK286" s="3" t="s">
        <v>143</v>
      </c>
      <c r="CL286" s="3"/>
      <c r="CM286" s="3" t="s">
        <v>143</v>
      </c>
      <c r="CN286" s="3" t="s">
        <v>143</v>
      </c>
      <c r="CO286" s="3"/>
      <c r="CP286" s="3"/>
      <c r="CQ286" s="3"/>
      <c r="CR286" s="3" t="s">
        <v>143</v>
      </c>
      <c r="CS286" s="3" t="s">
        <v>1</v>
      </c>
      <c r="CT286" s="3" t="s">
        <v>143</v>
      </c>
      <c r="CU286" s="3" t="s">
        <v>1</v>
      </c>
      <c r="CV286" s="3" t="s">
        <v>1985</v>
      </c>
      <c r="CW286" s="3" t="s">
        <v>143</v>
      </c>
      <c r="CX286" s="3" t="s">
        <v>342</v>
      </c>
      <c r="CY286" s="3" t="s">
        <v>127</v>
      </c>
      <c r="CZ286" s="3" t="s">
        <v>136</v>
      </c>
      <c r="DA286" s="3" t="s">
        <v>1989</v>
      </c>
      <c r="DB286" s="3" t="s">
        <v>143</v>
      </c>
      <c r="DC286" s="3" t="s">
        <v>143</v>
      </c>
      <c r="DD286" s="3"/>
      <c r="DE286" s="3"/>
      <c r="DF286" s="3"/>
      <c r="DG286" s="3"/>
    </row>
    <row r="287" spans="1:111" s="68" customFormat="1" ht="12.75" x14ac:dyDescent="0.2">
      <c r="A287" s="73">
        <v>45047</v>
      </c>
      <c r="B287" s="68" t="s">
        <v>8</v>
      </c>
      <c r="C287" s="5">
        <v>63980</v>
      </c>
      <c r="D287" s="68" t="s">
        <v>2310</v>
      </c>
      <c r="E287" s="3" t="s">
        <v>279</v>
      </c>
      <c r="F287" s="7">
        <v>45058</v>
      </c>
      <c r="G287" s="3" t="s">
        <v>165</v>
      </c>
      <c r="H287" s="3" t="s">
        <v>166</v>
      </c>
      <c r="I287" s="70">
        <v>399.94</v>
      </c>
      <c r="J287" s="70">
        <v>399.94</v>
      </c>
      <c r="K287" s="71">
        <f t="shared" si="4"/>
        <v>9.7892827156058565E-4</v>
      </c>
      <c r="L287" s="3" t="s">
        <v>953</v>
      </c>
      <c r="M287" s="3" t="s">
        <v>218</v>
      </c>
      <c r="N287" s="3" t="s">
        <v>960</v>
      </c>
      <c r="O287" s="3" t="s">
        <v>2311</v>
      </c>
      <c r="P287" s="3" t="s">
        <v>2312</v>
      </c>
      <c r="Q287" s="3" t="s">
        <v>132</v>
      </c>
      <c r="R287" s="3" t="s">
        <v>2313</v>
      </c>
      <c r="S287" s="3" t="s">
        <v>2303</v>
      </c>
      <c r="T287" s="3" t="s">
        <v>135</v>
      </c>
      <c r="U287" s="3" t="s">
        <v>135</v>
      </c>
      <c r="V287" s="3" t="s">
        <v>506</v>
      </c>
      <c r="W287" s="3" t="s">
        <v>137</v>
      </c>
      <c r="X287" s="3" t="s">
        <v>138</v>
      </c>
      <c r="Y287" s="3">
        <v>45058.392029282404</v>
      </c>
      <c r="Z287" s="3">
        <v>45058.392020601852</v>
      </c>
      <c r="AA287" s="3" t="s">
        <v>139</v>
      </c>
      <c r="AB287" s="3" t="s">
        <v>226</v>
      </c>
      <c r="AC287" s="3">
        <v>0</v>
      </c>
      <c r="AD287" s="3"/>
      <c r="AE287" s="3">
        <v>0</v>
      </c>
      <c r="AF287" s="3"/>
      <c r="AG287" s="3">
        <v>10012</v>
      </c>
      <c r="AH287" s="3" t="s">
        <v>141</v>
      </c>
      <c r="AI287" s="3" t="s">
        <v>143</v>
      </c>
      <c r="AJ287" s="3"/>
      <c r="AK287" s="3" t="s">
        <v>207</v>
      </c>
      <c r="AL287" s="3" t="s">
        <v>2314</v>
      </c>
      <c r="AM287" s="3">
        <v>2000</v>
      </c>
      <c r="AN287" s="3" t="s">
        <v>143</v>
      </c>
      <c r="AO287" s="3" t="s">
        <v>2315</v>
      </c>
      <c r="AP287" s="3" t="s">
        <v>2316</v>
      </c>
      <c r="AQ287" s="3" t="s">
        <v>2317</v>
      </c>
      <c r="AR287" s="3" t="s">
        <v>148</v>
      </c>
      <c r="AS287" s="3" t="s">
        <v>139</v>
      </c>
      <c r="AT287" s="3" t="s">
        <v>154</v>
      </c>
      <c r="AU287" s="3" t="s">
        <v>2318</v>
      </c>
      <c r="AV287" s="3" t="s">
        <v>145</v>
      </c>
      <c r="AW287" s="3" t="s">
        <v>146</v>
      </c>
      <c r="AX287" s="3" t="s">
        <v>972</v>
      </c>
      <c r="AY287" s="3" t="s">
        <v>148</v>
      </c>
      <c r="AZ287" s="3" t="s">
        <v>139</v>
      </c>
      <c r="BA287" s="3" t="s">
        <v>149</v>
      </c>
      <c r="BB287" s="3" t="s">
        <v>150</v>
      </c>
      <c r="BC287" s="3" t="s">
        <v>156</v>
      </c>
      <c r="BD287" s="3" t="s">
        <v>157</v>
      </c>
      <c r="BE287" s="3" t="s">
        <v>303</v>
      </c>
      <c r="BF287" s="3">
        <v>45061.081412037034</v>
      </c>
      <c r="BG287" s="3">
        <v>0</v>
      </c>
      <c r="BH287" s="3" t="s">
        <v>143</v>
      </c>
      <c r="BI287" s="3" t="s">
        <v>143</v>
      </c>
      <c r="BJ287" s="3" t="s">
        <v>143</v>
      </c>
      <c r="BK287" s="3" t="s">
        <v>506</v>
      </c>
      <c r="BL287" s="3" t="s">
        <v>143</v>
      </c>
      <c r="BM287" s="3" t="s">
        <v>160</v>
      </c>
      <c r="BN287" s="3" t="s">
        <v>143</v>
      </c>
      <c r="BO287" s="3" t="s">
        <v>279</v>
      </c>
      <c r="BP287" s="3" t="s">
        <v>143</v>
      </c>
      <c r="BQ287" s="3" t="s">
        <v>2319</v>
      </c>
      <c r="BR287" s="3">
        <v>500</v>
      </c>
      <c r="BS287" s="3" t="s">
        <v>241</v>
      </c>
      <c r="BT287" s="3">
        <v>39994</v>
      </c>
      <c r="BU287" s="3">
        <v>39994</v>
      </c>
      <c r="BV287" s="3" t="s">
        <v>135</v>
      </c>
      <c r="BW287" s="3" t="s">
        <v>135</v>
      </c>
      <c r="BX287" s="3" t="s">
        <v>135</v>
      </c>
      <c r="BY287" s="3" t="s">
        <v>148</v>
      </c>
      <c r="BZ287" s="3" t="s">
        <v>975</v>
      </c>
      <c r="CA287" s="3" t="s">
        <v>144</v>
      </c>
      <c r="CB287" s="3" t="s">
        <v>143</v>
      </c>
      <c r="CC287" s="3" t="s">
        <v>143</v>
      </c>
      <c r="CD287" s="3" t="s">
        <v>143</v>
      </c>
      <c r="CE287" s="3" t="s">
        <v>143</v>
      </c>
      <c r="CF287" s="3">
        <v>199972</v>
      </c>
      <c r="CG287" s="3"/>
      <c r="CH287" s="3" t="s">
        <v>143</v>
      </c>
      <c r="CI287" s="3"/>
      <c r="CJ287" s="3">
        <v>0</v>
      </c>
      <c r="CK287" s="3" t="s">
        <v>143</v>
      </c>
      <c r="CL287" s="3"/>
      <c r="CM287" s="3" t="s">
        <v>143</v>
      </c>
      <c r="CN287" s="3" t="s">
        <v>143</v>
      </c>
      <c r="CO287" s="3">
        <v>275124311</v>
      </c>
      <c r="CP287" s="3"/>
      <c r="CQ287" s="3"/>
      <c r="CR287" s="3" t="s">
        <v>143</v>
      </c>
      <c r="CS287" s="3" t="s">
        <v>1</v>
      </c>
      <c r="CT287" s="3" t="s">
        <v>143</v>
      </c>
      <c r="CU287" s="3" t="s">
        <v>1</v>
      </c>
      <c r="CV287" s="3" t="s">
        <v>1985</v>
      </c>
      <c r="CW287" s="3" t="s">
        <v>143</v>
      </c>
      <c r="CX287" s="3" t="s">
        <v>953</v>
      </c>
      <c r="CY287" s="3" t="s">
        <v>166</v>
      </c>
      <c r="CZ287" s="3" t="s">
        <v>506</v>
      </c>
      <c r="DA287" s="3" t="s">
        <v>1989</v>
      </c>
      <c r="DB287" s="3" t="s">
        <v>143</v>
      </c>
      <c r="DC287" s="3" t="s">
        <v>143</v>
      </c>
      <c r="DD287" s="3"/>
      <c r="DE287" s="3"/>
      <c r="DF287" s="3"/>
      <c r="DG287" s="3"/>
    </row>
    <row r="288" spans="1:111" s="68" customFormat="1" ht="12.75" x14ac:dyDescent="0.2">
      <c r="A288" s="73">
        <v>45047</v>
      </c>
      <c r="B288" s="68" t="s">
        <v>14</v>
      </c>
      <c r="C288" s="5">
        <v>63988</v>
      </c>
      <c r="D288" s="68" t="s">
        <v>315</v>
      </c>
      <c r="E288" s="3" t="s">
        <v>2037</v>
      </c>
      <c r="F288" s="7">
        <v>45058</v>
      </c>
      <c r="G288" s="3" t="s">
        <v>165</v>
      </c>
      <c r="H288" s="3" t="s">
        <v>166</v>
      </c>
      <c r="I288" s="70">
        <v>40</v>
      </c>
      <c r="J288" s="70">
        <v>40</v>
      </c>
      <c r="K288" s="71">
        <f t="shared" si="4"/>
        <v>9.7907513283051014E-5</v>
      </c>
      <c r="L288" s="3" t="s">
        <v>316</v>
      </c>
      <c r="M288" s="3" t="s">
        <v>218</v>
      </c>
      <c r="N288" s="3" t="s">
        <v>219</v>
      </c>
      <c r="O288" s="3" t="s">
        <v>318</v>
      </c>
      <c r="P288" s="3" t="s">
        <v>879</v>
      </c>
      <c r="Q288" s="3" t="s">
        <v>170</v>
      </c>
      <c r="R288" s="3" t="s">
        <v>2320</v>
      </c>
      <c r="S288" s="3" t="s">
        <v>2321</v>
      </c>
      <c r="T288" s="3" t="s">
        <v>135</v>
      </c>
      <c r="U288" s="3" t="s">
        <v>135</v>
      </c>
      <c r="V288" s="3" t="s">
        <v>136</v>
      </c>
      <c r="W288" s="3" t="s">
        <v>137</v>
      </c>
      <c r="X288" s="3" t="s">
        <v>322</v>
      </c>
      <c r="Y288" s="3">
        <v>45058.338042824071</v>
      </c>
      <c r="Z288" s="3">
        <v>45058.337738425929</v>
      </c>
      <c r="AA288" s="3" t="s">
        <v>139</v>
      </c>
      <c r="AB288" s="3" t="s">
        <v>226</v>
      </c>
      <c r="AC288" s="3">
        <v>0</v>
      </c>
      <c r="AD288" s="3"/>
      <c r="AE288" s="3">
        <v>40</v>
      </c>
      <c r="AF288" s="3"/>
      <c r="AG288" s="3">
        <v>10012</v>
      </c>
      <c r="AH288" s="3" t="s">
        <v>141</v>
      </c>
      <c r="AI288" s="3" t="s">
        <v>143</v>
      </c>
      <c r="AJ288" s="3">
        <v>40</v>
      </c>
      <c r="AK288" s="3" t="s">
        <v>207</v>
      </c>
      <c r="AL288" s="3" t="s">
        <v>143</v>
      </c>
      <c r="AM288" s="3">
        <v>40</v>
      </c>
      <c r="AN288" s="3" t="s">
        <v>174</v>
      </c>
      <c r="AO288" s="3" t="s">
        <v>324</v>
      </c>
      <c r="AP288" s="3" t="s">
        <v>325</v>
      </c>
      <c r="AQ288" s="3" t="s">
        <v>326</v>
      </c>
      <c r="AR288" s="3" t="s">
        <v>178</v>
      </c>
      <c r="AS288" s="3" t="s">
        <v>179</v>
      </c>
      <c r="AT288" s="3" t="s">
        <v>327</v>
      </c>
      <c r="AU288" s="3" t="s">
        <v>328</v>
      </c>
      <c r="AV288" s="3" t="s">
        <v>234</v>
      </c>
      <c r="AW288" s="3" t="s">
        <v>165</v>
      </c>
      <c r="AX288" s="3" t="s">
        <v>235</v>
      </c>
      <c r="AY288" s="3" t="s">
        <v>148</v>
      </c>
      <c r="AZ288" s="3" t="s">
        <v>139</v>
      </c>
      <c r="BA288" s="3" t="s">
        <v>236</v>
      </c>
      <c r="BB288" s="3" t="s">
        <v>150</v>
      </c>
      <c r="BC288" s="3" t="s">
        <v>156</v>
      </c>
      <c r="BD288" s="3" t="s">
        <v>157</v>
      </c>
      <c r="BE288" s="3" t="s">
        <v>484</v>
      </c>
      <c r="BF288" s="3">
        <v>45061.541481481479</v>
      </c>
      <c r="BG288" s="3">
        <v>0</v>
      </c>
      <c r="BH288" s="3" t="s">
        <v>170</v>
      </c>
      <c r="BI288" s="3" t="s">
        <v>2322</v>
      </c>
      <c r="BJ288" s="3" t="s">
        <v>143</v>
      </c>
      <c r="BK288" s="3" t="s">
        <v>136</v>
      </c>
      <c r="BL288" s="3" t="s">
        <v>143</v>
      </c>
      <c r="BM288" s="3" t="s">
        <v>160</v>
      </c>
      <c r="BN288" s="3" t="s">
        <v>160</v>
      </c>
      <c r="BO288" s="3" t="s">
        <v>143</v>
      </c>
      <c r="BP288" s="3" t="s">
        <v>143</v>
      </c>
      <c r="BQ288" s="3" t="s">
        <v>2323</v>
      </c>
      <c r="BR288" s="3">
        <v>250</v>
      </c>
      <c r="BS288" s="3" t="s">
        <v>162</v>
      </c>
      <c r="BT288" s="3">
        <v>40</v>
      </c>
      <c r="BU288" s="3">
        <v>40</v>
      </c>
      <c r="BV288" s="3" t="s">
        <v>135</v>
      </c>
      <c r="BW288" s="3" t="s">
        <v>135</v>
      </c>
      <c r="BX288" s="3" t="s">
        <v>135</v>
      </c>
      <c r="BY288" s="3" t="s">
        <v>148</v>
      </c>
      <c r="BZ288" s="3" t="s">
        <v>2252</v>
      </c>
      <c r="CA288" s="3" t="s">
        <v>174</v>
      </c>
      <c r="CB288" s="3" t="s">
        <v>143</v>
      </c>
      <c r="CC288" s="3" t="s">
        <v>143</v>
      </c>
      <c r="CD288" s="3" t="s">
        <v>143</v>
      </c>
      <c r="CE288" s="3" t="s">
        <v>2324</v>
      </c>
      <c r="CF288" s="3">
        <v>1</v>
      </c>
      <c r="CG288" s="3">
        <v>1</v>
      </c>
      <c r="CH288" s="3" t="s">
        <v>143</v>
      </c>
      <c r="CI288" s="3"/>
      <c r="CJ288" s="3">
        <v>0</v>
      </c>
      <c r="CK288" s="3" t="s">
        <v>143</v>
      </c>
      <c r="CL288" s="3"/>
      <c r="CM288" s="3" t="s">
        <v>143</v>
      </c>
      <c r="CN288" s="3" t="s">
        <v>143</v>
      </c>
      <c r="CO288" s="3"/>
      <c r="CP288" s="3"/>
      <c r="CQ288" s="3"/>
      <c r="CR288" s="3" t="s">
        <v>143</v>
      </c>
      <c r="CS288" s="3" t="s">
        <v>1</v>
      </c>
      <c r="CT288" s="3" t="s">
        <v>143</v>
      </c>
      <c r="CU288" s="3" t="s">
        <v>1</v>
      </c>
      <c r="CV288" s="3" t="s">
        <v>1985</v>
      </c>
      <c r="CW288" s="3" t="s">
        <v>1985</v>
      </c>
      <c r="CX288" s="3" t="s">
        <v>316</v>
      </c>
      <c r="CY288" s="3" t="s">
        <v>166</v>
      </c>
      <c r="CZ288" s="3" t="s">
        <v>136</v>
      </c>
      <c r="DA288" s="3" t="s">
        <v>1989</v>
      </c>
      <c r="DB288" s="3" t="s">
        <v>143</v>
      </c>
      <c r="DC288" s="3" t="s">
        <v>143</v>
      </c>
      <c r="DD288" s="3"/>
      <c r="DE288" s="3"/>
      <c r="DF288" s="3"/>
      <c r="DG288" s="3"/>
    </row>
    <row r="289" spans="1:111" s="68" customFormat="1" ht="12.75" x14ac:dyDescent="0.2">
      <c r="A289" s="73">
        <v>45047</v>
      </c>
      <c r="B289" s="68" t="s">
        <v>18</v>
      </c>
      <c r="C289" s="5">
        <v>64153</v>
      </c>
      <c r="D289" s="68" t="s">
        <v>2325</v>
      </c>
      <c r="E289" s="3" t="s">
        <v>164</v>
      </c>
      <c r="F289" s="7">
        <v>45061</v>
      </c>
      <c r="G289" s="3" t="s">
        <v>165</v>
      </c>
      <c r="H289" s="3" t="s">
        <v>166</v>
      </c>
      <c r="I289" s="70">
        <v>600</v>
      </c>
      <c r="J289" s="70">
        <v>600</v>
      </c>
      <c r="K289" s="71">
        <f t="shared" si="4"/>
        <v>1.4686126992457652E-3</v>
      </c>
      <c r="L289" s="3" t="s">
        <v>519</v>
      </c>
      <c r="M289" s="3" t="s">
        <v>218</v>
      </c>
      <c r="N289" s="3" t="s">
        <v>960</v>
      </c>
      <c r="O289" s="3" t="s">
        <v>2326</v>
      </c>
      <c r="P289" s="3" t="s">
        <v>2327</v>
      </c>
      <c r="Q289" s="3" t="s">
        <v>170</v>
      </c>
      <c r="R289" s="3" t="s">
        <v>2328</v>
      </c>
      <c r="S289" s="3" t="s">
        <v>2329</v>
      </c>
      <c r="T289" s="3" t="s">
        <v>135</v>
      </c>
      <c r="U289" s="3" t="s">
        <v>135</v>
      </c>
      <c r="V289" s="3" t="s">
        <v>136</v>
      </c>
      <c r="W289" s="3" t="s">
        <v>137</v>
      </c>
      <c r="X289" s="3" t="s">
        <v>957</v>
      </c>
      <c r="Y289" s="3">
        <v>45061.073568865744</v>
      </c>
      <c r="Z289" s="3">
        <v>45061.073313541667</v>
      </c>
      <c r="AA289" s="3" t="s">
        <v>139</v>
      </c>
      <c r="AB289" s="3" t="s">
        <v>226</v>
      </c>
      <c r="AC289" s="3">
        <v>0</v>
      </c>
      <c r="AD289" s="3"/>
      <c r="AE289" s="3">
        <v>0</v>
      </c>
      <c r="AF289" s="3">
        <v>45068</v>
      </c>
      <c r="AG289" s="3">
        <v>10012</v>
      </c>
      <c r="AH289" s="3" t="s">
        <v>141</v>
      </c>
      <c r="AI289" s="3" t="s">
        <v>143</v>
      </c>
      <c r="AJ289" s="3"/>
      <c r="AK289" s="3" t="s">
        <v>207</v>
      </c>
      <c r="AL289" s="3" t="s">
        <v>143</v>
      </c>
      <c r="AM289" s="3">
        <v>600</v>
      </c>
      <c r="AN289" s="3" t="s">
        <v>143</v>
      </c>
      <c r="AO289" s="3" t="s">
        <v>2330</v>
      </c>
      <c r="AP289" s="3" t="s">
        <v>699</v>
      </c>
      <c r="AQ289" s="3" t="s">
        <v>2331</v>
      </c>
      <c r="AR289" s="3" t="s">
        <v>178</v>
      </c>
      <c r="AS289" s="3" t="s">
        <v>179</v>
      </c>
      <c r="AT289" s="3" t="s">
        <v>211</v>
      </c>
      <c r="AU289" s="3" t="s">
        <v>2332</v>
      </c>
      <c r="AV289" s="3" t="s">
        <v>145</v>
      </c>
      <c r="AW289" s="3" t="s">
        <v>146</v>
      </c>
      <c r="AX289" s="3" t="s">
        <v>972</v>
      </c>
      <c r="AY289" s="3" t="s">
        <v>148</v>
      </c>
      <c r="AZ289" s="3" t="s">
        <v>139</v>
      </c>
      <c r="BA289" s="3" t="s">
        <v>149</v>
      </c>
      <c r="BB289" s="3" t="s">
        <v>150</v>
      </c>
      <c r="BC289" s="3" t="s">
        <v>156</v>
      </c>
      <c r="BD289" s="3" t="s">
        <v>157</v>
      </c>
      <c r="BE289" s="3" t="s">
        <v>237</v>
      </c>
      <c r="BF289" s="3">
        <v>45062.077245370368</v>
      </c>
      <c r="BG289" s="3">
        <v>0</v>
      </c>
      <c r="BH289" s="3" t="s">
        <v>143</v>
      </c>
      <c r="BI289" s="3" t="s">
        <v>143</v>
      </c>
      <c r="BJ289" s="3" t="s">
        <v>143</v>
      </c>
      <c r="BK289" s="3" t="s">
        <v>136</v>
      </c>
      <c r="BL289" s="3" t="s">
        <v>143</v>
      </c>
      <c r="BM289" s="3" t="s">
        <v>160</v>
      </c>
      <c r="BN289" s="3" t="s">
        <v>143</v>
      </c>
      <c r="BO289" s="3" t="s">
        <v>143</v>
      </c>
      <c r="BP289" s="3" t="s">
        <v>143</v>
      </c>
      <c r="BQ289" s="3" t="s">
        <v>2333</v>
      </c>
      <c r="BR289" s="3">
        <v>800</v>
      </c>
      <c r="BS289" s="3" t="s">
        <v>314</v>
      </c>
      <c r="BT289" s="3">
        <v>600</v>
      </c>
      <c r="BU289" s="3">
        <v>600</v>
      </c>
      <c r="BV289" s="3" t="s">
        <v>135</v>
      </c>
      <c r="BW289" s="3" t="s">
        <v>135</v>
      </c>
      <c r="BX289" s="3" t="s">
        <v>135</v>
      </c>
      <c r="BY289" s="3" t="s">
        <v>148</v>
      </c>
      <c r="BZ289" s="3" t="s">
        <v>2334</v>
      </c>
      <c r="CA289" s="3" t="s">
        <v>174</v>
      </c>
      <c r="CB289" s="3" t="s">
        <v>143</v>
      </c>
      <c r="CC289" s="3" t="s">
        <v>143</v>
      </c>
      <c r="CD289" s="3" t="s">
        <v>143</v>
      </c>
      <c r="CE289" s="3" t="s">
        <v>143</v>
      </c>
      <c r="CF289" s="3">
        <v>1</v>
      </c>
      <c r="CG289" s="3"/>
      <c r="CH289" s="3" t="s">
        <v>143</v>
      </c>
      <c r="CI289" s="3"/>
      <c r="CJ289" s="3">
        <v>0</v>
      </c>
      <c r="CK289" s="3" t="s">
        <v>143</v>
      </c>
      <c r="CL289" s="3"/>
      <c r="CM289" s="3" t="s">
        <v>143</v>
      </c>
      <c r="CN289" s="3" t="s">
        <v>143</v>
      </c>
      <c r="CO289" s="3"/>
      <c r="CP289" s="3"/>
      <c r="CQ289" s="3"/>
      <c r="CR289" s="3" t="s">
        <v>143</v>
      </c>
      <c r="CS289" s="3" t="s">
        <v>1</v>
      </c>
      <c r="CT289" s="3" t="s">
        <v>143</v>
      </c>
      <c r="CU289" s="3" t="s">
        <v>1</v>
      </c>
      <c r="CV289" s="3" t="s">
        <v>2092</v>
      </c>
      <c r="CW289" s="3" t="s">
        <v>143</v>
      </c>
      <c r="CX289" s="3" t="s">
        <v>519</v>
      </c>
      <c r="CY289" s="3" t="s">
        <v>166</v>
      </c>
      <c r="CZ289" s="3" t="s">
        <v>136</v>
      </c>
      <c r="DA289" s="3" t="s">
        <v>1989</v>
      </c>
      <c r="DB289" s="3" t="s">
        <v>143</v>
      </c>
      <c r="DC289" s="3" t="s">
        <v>143</v>
      </c>
      <c r="DD289" s="3"/>
      <c r="DE289" s="3"/>
      <c r="DF289" s="3"/>
      <c r="DG289" s="3"/>
    </row>
    <row r="290" spans="1:111" s="68" customFormat="1" ht="12.75" x14ac:dyDescent="0.2">
      <c r="A290" s="73">
        <v>45047</v>
      </c>
      <c r="B290" s="68" t="s">
        <v>7</v>
      </c>
      <c r="C290" s="5">
        <v>64184</v>
      </c>
      <c r="D290" s="68" t="s">
        <v>1730</v>
      </c>
      <c r="E290" s="3" t="s">
        <v>125</v>
      </c>
      <c r="F290" s="7">
        <v>45061</v>
      </c>
      <c r="G290" s="3" t="s">
        <v>257</v>
      </c>
      <c r="H290" s="3" t="s">
        <v>166</v>
      </c>
      <c r="I290" s="70">
        <v>410.71</v>
      </c>
      <c r="J290" s="70">
        <v>410.71</v>
      </c>
      <c r="K290" s="71">
        <f t="shared" si="4"/>
        <v>1.0052898695120471E-3</v>
      </c>
      <c r="L290" s="3" t="s">
        <v>374</v>
      </c>
      <c r="M290" s="3" t="s">
        <v>129</v>
      </c>
      <c r="N290" s="3" t="s">
        <v>527</v>
      </c>
      <c r="O290" s="3" t="s">
        <v>528</v>
      </c>
      <c r="P290" s="3" t="s">
        <v>2335</v>
      </c>
      <c r="Q290" s="3" t="s">
        <v>530</v>
      </c>
      <c r="R290" s="3" t="s">
        <v>2336</v>
      </c>
      <c r="S290" s="3" t="s">
        <v>2337</v>
      </c>
      <c r="T290" s="3" t="s">
        <v>135</v>
      </c>
      <c r="U290" s="3" t="s">
        <v>135</v>
      </c>
      <c r="V290" s="3" t="s">
        <v>136</v>
      </c>
      <c r="W290" s="3" t="s">
        <v>137</v>
      </c>
      <c r="X290" s="3" t="s">
        <v>264</v>
      </c>
      <c r="Y290" s="3">
        <v>45061.146592824072</v>
      </c>
      <c r="Z290" s="3">
        <v>45061.145752662036</v>
      </c>
      <c r="AA290" s="3" t="s">
        <v>139</v>
      </c>
      <c r="AB290" s="3" t="s">
        <v>140</v>
      </c>
      <c r="AC290" s="3">
        <v>0</v>
      </c>
      <c r="AD290" s="3"/>
      <c r="AE290" s="3">
        <v>0</v>
      </c>
      <c r="AF290" s="3">
        <v>45061</v>
      </c>
      <c r="AG290" s="3">
        <v>10010</v>
      </c>
      <c r="AH290" s="3" t="s">
        <v>265</v>
      </c>
      <c r="AI290" s="3" t="s">
        <v>143</v>
      </c>
      <c r="AJ290" s="3"/>
      <c r="AK290" s="3" t="s">
        <v>142</v>
      </c>
      <c r="AL290" s="3" t="s">
        <v>143</v>
      </c>
      <c r="AM290" s="3">
        <v>41071</v>
      </c>
      <c r="AN290" s="3" t="s">
        <v>143</v>
      </c>
      <c r="AO290" s="3" t="s">
        <v>533</v>
      </c>
      <c r="AP290" s="3" t="s">
        <v>534</v>
      </c>
      <c r="AQ290" s="3" t="s">
        <v>309</v>
      </c>
      <c r="AR290" s="3" t="s">
        <v>148</v>
      </c>
      <c r="AS290" s="3" t="s">
        <v>139</v>
      </c>
      <c r="AT290" s="3" t="s">
        <v>508</v>
      </c>
      <c r="AU290" s="3" t="s">
        <v>535</v>
      </c>
      <c r="AV290" s="3" t="s">
        <v>536</v>
      </c>
      <c r="AW290" s="3" t="s">
        <v>273</v>
      </c>
      <c r="AX290" s="3" t="s">
        <v>537</v>
      </c>
      <c r="AY290" s="3" t="s">
        <v>148</v>
      </c>
      <c r="AZ290" s="3" t="s">
        <v>139</v>
      </c>
      <c r="BA290" s="3" t="s">
        <v>154</v>
      </c>
      <c r="BB290" s="3" t="s">
        <v>275</v>
      </c>
      <c r="BC290" s="3" t="s">
        <v>156</v>
      </c>
      <c r="BD290" s="3" t="s">
        <v>157</v>
      </c>
      <c r="BE290" s="3" t="s">
        <v>303</v>
      </c>
      <c r="BF290" s="3">
        <v>45062.288576388892</v>
      </c>
      <c r="BG290" s="3">
        <v>0</v>
      </c>
      <c r="BH290" s="3" t="s">
        <v>530</v>
      </c>
      <c r="BI290" s="3" t="s">
        <v>143</v>
      </c>
      <c r="BJ290" s="3" t="s">
        <v>143</v>
      </c>
      <c r="BK290" s="3" t="s">
        <v>136</v>
      </c>
      <c r="BL290" s="3" t="s">
        <v>143</v>
      </c>
      <c r="BM290" s="3" t="s">
        <v>200</v>
      </c>
      <c r="BN290" s="3" t="s">
        <v>200</v>
      </c>
      <c r="BO290" s="3" t="s">
        <v>143</v>
      </c>
      <c r="BP290" s="3" t="s">
        <v>143</v>
      </c>
      <c r="BQ290" s="3" t="s">
        <v>2338</v>
      </c>
      <c r="BR290" s="3">
        <v>500</v>
      </c>
      <c r="BS290" s="3" t="s">
        <v>241</v>
      </c>
      <c r="BT290" s="3">
        <v>41071</v>
      </c>
      <c r="BU290" s="3">
        <v>41071</v>
      </c>
      <c r="BV290" s="3" t="s">
        <v>135</v>
      </c>
      <c r="BW290" s="3" t="s">
        <v>135</v>
      </c>
      <c r="BX290" s="3" t="s">
        <v>135</v>
      </c>
      <c r="BY290" s="3" t="s">
        <v>148</v>
      </c>
      <c r="BZ290" s="3" t="s">
        <v>2339</v>
      </c>
      <c r="CA290" s="3" t="s">
        <v>174</v>
      </c>
      <c r="CB290" s="3" t="s">
        <v>143</v>
      </c>
      <c r="CC290" s="3" t="s">
        <v>143</v>
      </c>
      <c r="CD290" s="3" t="s">
        <v>143</v>
      </c>
      <c r="CE290" s="3" t="s">
        <v>143</v>
      </c>
      <c r="CF290" s="3">
        <v>1</v>
      </c>
      <c r="CG290" s="3"/>
      <c r="CH290" s="3" t="s">
        <v>143</v>
      </c>
      <c r="CI290" s="3"/>
      <c r="CJ290" s="3">
        <v>0</v>
      </c>
      <c r="CK290" s="3" t="s">
        <v>143</v>
      </c>
      <c r="CL290" s="3"/>
      <c r="CM290" s="3" t="s">
        <v>143</v>
      </c>
      <c r="CN290" s="3" t="s">
        <v>143</v>
      </c>
      <c r="CO290" s="3"/>
      <c r="CP290" s="3">
        <v>217616996</v>
      </c>
      <c r="CQ290" s="3"/>
      <c r="CR290" s="3" t="s">
        <v>143</v>
      </c>
      <c r="CS290" s="3" t="s">
        <v>1</v>
      </c>
      <c r="CT290" s="3" t="s">
        <v>143</v>
      </c>
      <c r="CU290" s="3" t="s">
        <v>1</v>
      </c>
      <c r="CV290" s="3" t="s">
        <v>1985</v>
      </c>
      <c r="CW290" s="3" t="s">
        <v>143</v>
      </c>
      <c r="CX290" s="3" t="s">
        <v>374</v>
      </c>
      <c r="CY290" s="3" t="s">
        <v>166</v>
      </c>
      <c r="CZ290" s="3" t="s">
        <v>136</v>
      </c>
      <c r="DA290" s="3" t="s">
        <v>1989</v>
      </c>
      <c r="DB290" s="3" t="s">
        <v>143</v>
      </c>
      <c r="DC290" s="3" t="s">
        <v>143</v>
      </c>
      <c r="DD290" s="3"/>
      <c r="DE290" s="3"/>
      <c r="DF290" s="3"/>
      <c r="DG290" s="3"/>
    </row>
    <row r="291" spans="1:111" s="68" customFormat="1" ht="12.75" x14ac:dyDescent="0.2">
      <c r="A291" s="73">
        <v>45047</v>
      </c>
      <c r="B291" s="68" t="s">
        <v>8</v>
      </c>
      <c r="C291" s="5">
        <v>64203</v>
      </c>
      <c r="D291" s="68" t="s">
        <v>2340</v>
      </c>
      <c r="E291" s="3" t="s">
        <v>125</v>
      </c>
      <c r="F291" s="7">
        <v>45064</v>
      </c>
      <c r="G291" s="3" t="s">
        <v>126</v>
      </c>
      <c r="H291" s="3" t="s">
        <v>166</v>
      </c>
      <c r="I291" s="70">
        <v>380</v>
      </c>
      <c r="J291" s="70">
        <v>380</v>
      </c>
      <c r="K291" s="71">
        <f t="shared" si="4"/>
        <v>9.301213761889847E-4</v>
      </c>
      <c r="L291" s="3" t="s">
        <v>519</v>
      </c>
      <c r="M291" s="3" t="s">
        <v>218</v>
      </c>
      <c r="N291" s="3" t="s">
        <v>1056</v>
      </c>
      <c r="O291" s="3" t="s">
        <v>2009</v>
      </c>
      <c r="P291" s="3" t="s">
        <v>2010</v>
      </c>
      <c r="Q291" s="3" t="s">
        <v>170</v>
      </c>
      <c r="R291" s="3" t="s">
        <v>2341</v>
      </c>
      <c r="S291" s="3" t="s">
        <v>2012</v>
      </c>
      <c r="T291" s="3" t="s">
        <v>135</v>
      </c>
      <c r="U291" s="3" t="s">
        <v>135</v>
      </c>
      <c r="V291" s="3" t="s">
        <v>136</v>
      </c>
      <c r="W291" s="3" t="s">
        <v>137</v>
      </c>
      <c r="X291" s="3" t="s">
        <v>173</v>
      </c>
      <c r="Y291" s="3">
        <v>45061.201864351853</v>
      </c>
      <c r="Z291" s="3">
        <v>45061.201808912039</v>
      </c>
      <c r="AA291" s="3" t="s">
        <v>139</v>
      </c>
      <c r="AB291" s="3" t="s">
        <v>226</v>
      </c>
      <c r="AC291" s="3">
        <v>0</v>
      </c>
      <c r="AD291" s="3"/>
      <c r="AE291" s="3">
        <v>0</v>
      </c>
      <c r="AF291" s="3"/>
      <c r="AG291" s="3">
        <v>10023</v>
      </c>
      <c r="AH291" s="3" t="s">
        <v>141</v>
      </c>
      <c r="AI291" s="3" t="s">
        <v>143</v>
      </c>
      <c r="AJ291" s="3"/>
      <c r="AK291" s="3" t="s">
        <v>207</v>
      </c>
      <c r="AL291" s="3" t="s">
        <v>143</v>
      </c>
      <c r="AM291" s="3">
        <v>380</v>
      </c>
      <c r="AN291" s="3" t="s">
        <v>143</v>
      </c>
      <c r="AO291" s="3" t="s">
        <v>2013</v>
      </c>
      <c r="AP291" s="3" t="s">
        <v>2014</v>
      </c>
      <c r="AQ291" s="3" t="s">
        <v>2015</v>
      </c>
      <c r="AR291" s="3" t="s">
        <v>250</v>
      </c>
      <c r="AS291" s="3" t="s">
        <v>179</v>
      </c>
      <c r="AT291" s="3" t="s">
        <v>251</v>
      </c>
      <c r="AU291" s="3" t="s">
        <v>2016</v>
      </c>
      <c r="AV291" s="3" t="s">
        <v>290</v>
      </c>
      <c r="AW291" s="3" t="s">
        <v>146</v>
      </c>
      <c r="AX291" s="3" t="s">
        <v>1060</v>
      </c>
      <c r="AY291" s="3" t="s">
        <v>148</v>
      </c>
      <c r="AZ291" s="3" t="s">
        <v>139</v>
      </c>
      <c r="BA291" s="3" t="s">
        <v>149</v>
      </c>
      <c r="BB291" s="3" t="s">
        <v>150</v>
      </c>
      <c r="BC291" s="3" t="s">
        <v>156</v>
      </c>
      <c r="BD291" s="3" t="s">
        <v>157</v>
      </c>
      <c r="BE291" s="3" t="s">
        <v>303</v>
      </c>
      <c r="BF291" s="3">
        <v>45062.075671296298</v>
      </c>
      <c r="BG291" s="3">
        <v>0</v>
      </c>
      <c r="BH291" s="3" t="s">
        <v>170</v>
      </c>
      <c r="BI291" s="3" t="s">
        <v>143</v>
      </c>
      <c r="BJ291" s="3" t="s">
        <v>143</v>
      </c>
      <c r="BK291" s="3" t="s">
        <v>136</v>
      </c>
      <c r="BL291" s="3" t="s">
        <v>143</v>
      </c>
      <c r="BM291" s="3" t="s">
        <v>200</v>
      </c>
      <c r="BN291" s="3" t="s">
        <v>160</v>
      </c>
      <c r="BO291" s="3" t="s">
        <v>125</v>
      </c>
      <c r="BP291" s="3" t="s">
        <v>143</v>
      </c>
      <c r="BQ291" s="3" t="s">
        <v>2342</v>
      </c>
      <c r="BR291" s="3">
        <v>500</v>
      </c>
      <c r="BS291" s="3" t="s">
        <v>241</v>
      </c>
      <c r="BT291" s="3">
        <v>380</v>
      </c>
      <c r="BU291" s="3">
        <v>380</v>
      </c>
      <c r="BV291" s="3" t="s">
        <v>135</v>
      </c>
      <c r="BW291" s="3" t="s">
        <v>135</v>
      </c>
      <c r="BX291" s="3" t="s">
        <v>135</v>
      </c>
      <c r="BY291" s="3" t="s">
        <v>148</v>
      </c>
      <c r="BZ291" s="3" t="s">
        <v>2019</v>
      </c>
      <c r="CA291" s="3" t="s">
        <v>174</v>
      </c>
      <c r="CB291" s="3" t="s">
        <v>143</v>
      </c>
      <c r="CC291" s="3" t="s">
        <v>143</v>
      </c>
      <c r="CD291" s="3" t="s">
        <v>143</v>
      </c>
      <c r="CE291" s="3" t="s">
        <v>2343</v>
      </c>
      <c r="CF291" s="3">
        <v>1</v>
      </c>
      <c r="CG291" s="3"/>
      <c r="CH291" s="3" t="s">
        <v>143</v>
      </c>
      <c r="CI291" s="3"/>
      <c r="CJ291" s="3">
        <v>0</v>
      </c>
      <c r="CK291" s="3" t="s">
        <v>143</v>
      </c>
      <c r="CL291" s="3"/>
      <c r="CM291" s="3" t="s">
        <v>143</v>
      </c>
      <c r="CN291" s="3" t="s">
        <v>143</v>
      </c>
      <c r="CO291" s="3"/>
      <c r="CP291" s="3"/>
      <c r="CQ291" s="3"/>
      <c r="CR291" s="3" t="s">
        <v>143</v>
      </c>
      <c r="CS291" s="3" t="s">
        <v>1</v>
      </c>
      <c r="CT291" s="3" t="s">
        <v>143</v>
      </c>
      <c r="CU291" s="3" t="s">
        <v>1</v>
      </c>
      <c r="CV291" s="3" t="s">
        <v>1985</v>
      </c>
      <c r="CW291" s="3" t="s">
        <v>143</v>
      </c>
      <c r="CX291" s="3" t="s">
        <v>519</v>
      </c>
      <c r="CY291" s="3" t="s">
        <v>166</v>
      </c>
      <c r="CZ291" s="3" t="s">
        <v>136</v>
      </c>
      <c r="DA291" s="3" t="s">
        <v>2007</v>
      </c>
      <c r="DB291" s="3" t="s">
        <v>143</v>
      </c>
      <c r="DC291" s="3" t="s">
        <v>143</v>
      </c>
      <c r="DD291" s="3"/>
      <c r="DE291" s="3"/>
      <c r="DF291" s="3"/>
      <c r="DG291" s="3"/>
    </row>
    <row r="292" spans="1:111" s="68" customFormat="1" ht="12.75" x14ac:dyDescent="0.2">
      <c r="A292" s="73">
        <v>45047</v>
      </c>
      <c r="B292" s="68" t="s">
        <v>11</v>
      </c>
      <c r="C292" s="5">
        <v>64421</v>
      </c>
      <c r="D292" s="68" t="s">
        <v>256</v>
      </c>
      <c r="E292" s="3" t="s">
        <v>125</v>
      </c>
      <c r="F292" s="7">
        <v>45062</v>
      </c>
      <c r="G292" s="3" t="s">
        <v>257</v>
      </c>
      <c r="H292" s="3" t="s">
        <v>166</v>
      </c>
      <c r="I292" s="70">
        <v>150</v>
      </c>
      <c r="J292" s="70">
        <v>150</v>
      </c>
      <c r="K292" s="71">
        <f t="shared" si="4"/>
        <v>3.6715317481144131E-4</v>
      </c>
      <c r="L292" s="3" t="s">
        <v>258</v>
      </c>
      <c r="M292" s="3" t="s">
        <v>129</v>
      </c>
      <c r="N292" s="3" t="s">
        <v>980</v>
      </c>
      <c r="O292" s="3" t="s">
        <v>1197</v>
      </c>
      <c r="P292" s="3" t="s">
        <v>2344</v>
      </c>
      <c r="Q292" s="3" t="s">
        <v>170</v>
      </c>
      <c r="R292" s="3" t="s">
        <v>2345</v>
      </c>
      <c r="S292" s="3" t="s">
        <v>2120</v>
      </c>
      <c r="T292" s="3" t="s">
        <v>135</v>
      </c>
      <c r="U292" s="3" t="s">
        <v>135</v>
      </c>
      <c r="V292" s="3" t="s">
        <v>136</v>
      </c>
      <c r="W292" s="3" t="s">
        <v>137</v>
      </c>
      <c r="X292" s="3" t="s">
        <v>264</v>
      </c>
      <c r="Y292" s="3">
        <v>45062.067117592589</v>
      </c>
      <c r="Z292" s="3">
        <v>45062.052982060188</v>
      </c>
      <c r="AA292" s="3" t="s">
        <v>139</v>
      </c>
      <c r="AB292" s="3" t="s">
        <v>140</v>
      </c>
      <c r="AC292" s="3">
        <v>0</v>
      </c>
      <c r="AD292" s="3"/>
      <c r="AE292" s="3">
        <v>0</v>
      </c>
      <c r="AF292" s="3">
        <v>45062</v>
      </c>
      <c r="AG292" s="3">
        <v>10010</v>
      </c>
      <c r="AH292" s="3" t="s">
        <v>265</v>
      </c>
      <c r="AI292" s="3" t="s">
        <v>143</v>
      </c>
      <c r="AJ292" s="3"/>
      <c r="AK292" s="3" t="s">
        <v>142</v>
      </c>
      <c r="AL292" s="3" t="s">
        <v>143</v>
      </c>
      <c r="AM292" s="3">
        <v>150</v>
      </c>
      <c r="AN292" s="3" t="s">
        <v>143</v>
      </c>
      <c r="AO292" s="3" t="s">
        <v>1201</v>
      </c>
      <c r="AP292" s="3" t="s">
        <v>176</v>
      </c>
      <c r="AQ292" s="3" t="s">
        <v>1202</v>
      </c>
      <c r="AR292" s="3" t="s">
        <v>178</v>
      </c>
      <c r="AS292" s="3" t="s">
        <v>179</v>
      </c>
      <c r="AT292" s="3" t="s">
        <v>180</v>
      </c>
      <c r="AU292" s="3" t="s">
        <v>181</v>
      </c>
      <c r="AV292" s="3" t="s">
        <v>990</v>
      </c>
      <c r="AW292" s="3" t="s">
        <v>273</v>
      </c>
      <c r="AX292" s="3" t="s">
        <v>991</v>
      </c>
      <c r="AY292" s="3" t="s">
        <v>148</v>
      </c>
      <c r="AZ292" s="3" t="s">
        <v>139</v>
      </c>
      <c r="BA292" s="3" t="s">
        <v>154</v>
      </c>
      <c r="BB292" s="3" t="s">
        <v>992</v>
      </c>
      <c r="BC292" s="3" t="s">
        <v>156</v>
      </c>
      <c r="BD292" s="3" t="s">
        <v>157</v>
      </c>
      <c r="BE292" s="3" t="s">
        <v>484</v>
      </c>
      <c r="BF292" s="3">
        <v>45062.229097222225</v>
      </c>
      <c r="BG292" s="3">
        <v>0</v>
      </c>
      <c r="BH292" s="3" t="s">
        <v>143</v>
      </c>
      <c r="BI292" s="3" t="s">
        <v>143</v>
      </c>
      <c r="BJ292" s="3" t="s">
        <v>143</v>
      </c>
      <c r="BK292" s="3" t="s">
        <v>136</v>
      </c>
      <c r="BL292" s="3" t="s">
        <v>143</v>
      </c>
      <c r="BM292" s="3" t="s">
        <v>200</v>
      </c>
      <c r="BN292" s="3" t="s">
        <v>143</v>
      </c>
      <c r="BO292" s="3" t="s">
        <v>143</v>
      </c>
      <c r="BP292" s="3" t="s">
        <v>143</v>
      </c>
      <c r="BQ292" s="3" t="s">
        <v>2346</v>
      </c>
      <c r="BR292" s="3">
        <v>250</v>
      </c>
      <c r="BS292" s="3" t="s">
        <v>162</v>
      </c>
      <c r="BT292" s="3">
        <v>150</v>
      </c>
      <c r="BU292" s="3">
        <v>150</v>
      </c>
      <c r="BV292" s="3" t="s">
        <v>135</v>
      </c>
      <c r="BW292" s="3" t="s">
        <v>135</v>
      </c>
      <c r="BX292" s="3" t="s">
        <v>135</v>
      </c>
      <c r="BY292" s="3" t="s">
        <v>148</v>
      </c>
      <c r="BZ292" s="3" t="s">
        <v>1875</v>
      </c>
      <c r="CA292" s="3" t="s">
        <v>174</v>
      </c>
      <c r="CB292" s="3" t="s">
        <v>143</v>
      </c>
      <c r="CC292" s="3" t="s">
        <v>143</v>
      </c>
      <c r="CD292" s="3" t="s">
        <v>143</v>
      </c>
      <c r="CE292" s="3" t="s">
        <v>143</v>
      </c>
      <c r="CF292" s="3">
        <v>1</v>
      </c>
      <c r="CG292" s="3"/>
      <c r="CH292" s="3" t="s">
        <v>143</v>
      </c>
      <c r="CI292" s="3"/>
      <c r="CJ292" s="3">
        <v>0</v>
      </c>
      <c r="CK292" s="3" t="s">
        <v>143</v>
      </c>
      <c r="CL292" s="3"/>
      <c r="CM292" s="3" t="s">
        <v>143</v>
      </c>
      <c r="CN292" s="3" t="s">
        <v>143</v>
      </c>
      <c r="CO292" s="3"/>
      <c r="CP292" s="3"/>
      <c r="CQ292" s="3"/>
      <c r="CR292" s="3" t="s">
        <v>143</v>
      </c>
      <c r="CS292" s="3" t="s">
        <v>1</v>
      </c>
      <c r="CT292" s="3" t="s">
        <v>143</v>
      </c>
      <c r="CU292" s="3" t="s">
        <v>1</v>
      </c>
      <c r="CV292" s="3" t="s">
        <v>1985</v>
      </c>
      <c r="CW292" s="3" t="s">
        <v>143</v>
      </c>
      <c r="CX292" s="3" t="s">
        <v>258</v>
      </c>
      <c r="CY292" s="3" t="s">
        <v>166</v>
      </c>
      <c r="CZ292" s="3" t="s">
        <v>136</v>
      </c>
      <c r="DA292" s="3" t="s">
        <v>1986</v>
      </c>
      <c r="DB292" s="3" t="s">
        <v>143</v>
      </c>
      <c r="DC292" s="3" t="s">
        <v>143</v>
      </c>
      <c r="DD292" s="3"/>
      <c r="DE292" s="3"/>
      <c r="DF292" s="3"/>
      <c r="DG292" s="3"/>
    </row>
    <row r="293" spans="1:111" s="68" customFormat="1" ht="12.75" x14ac:dyDescent="0.2">
      <c r="A293" s="73">
        <v>45047</v>
      </c>
      <c r="B293" s="68" t="s">
        <v>14</v>
      </c>
      <c r="C293" s="5">
        <v>64438</v>
      </c>
      <c r="D293" s="68" t="s">
        <v>2299</v>
      </c>
      <c r="E293" s="3" t="s">
        <v>164</v>
      </c>
      <c r="F293" s="7">
        <v>45062</v>
      </c>
      <c r="G293" s="3" t="s">
        <v>165</v>
      </c>
      <c r="H293" s="3" t="s">
        <v>127</v>
      </c>
      <c r="I293" s="70">
        <v>239.97</v>
      </c>
      <c r="J293" s="70">
        <v>239.97</v>
      </c>
      <c r="K293" s="71">
        <f t="shared" si="4"/>
        <v>5.8737164906334381E-4</v>
      </c>
      <c r="L293" s="3" t="s">
        <v>342</v>
      </c>
      <c r="M293" s="68" t="s">
        <v>317</v>
      </c>
      <c r="N293" s="3" t="s">
        <v>2300</v>
      </c>
      <c r="O293" s="3" t="s">
        <v>960</v>
      </c>
      <c r="P293" s="3" t="s">
        <v>2301</v>
      </c>
      <c r="Q293" s="3" t="s">
        <v>132</v>
      </c>
      <c r="R293" s="3" t="s">
        <v>2347</v>
      </c>
      <c r="S293" s="3" t="s">
        <v>2303</v>
      </c>
      <c r="T293" s="3" t="s">
        <v>135</v>
      </c>
      <c r="U293" s="3" t="s">
        <v>135</v>
      </c>
      <c r="V293" s="3" t="s">
        <v>136</v>
      </c>
      <c r="W293" s="3" t="s">
        <v>137</v>
      </c>
      <c r="X293" s="3" t="s">
        <v>138</v>
      </c>
      <c r="Y293" s="3">
        <v>45062.100421643518</v>
      </c>
      <c r="Z293" s="3">
        <v>45062.099424074077</v>
      </c>
      <c r="AA293" s="3" t="s">
        <v>139</v>
      </c>
      <c r="AB293" s="3" t="s">
        <v>226</v>
      </c>
      <c r="AC293" s="3">
        <v>0</v>
      </c>
      <c r="AD293" s="3"/>
      <c r="AE293" s="3">
        <v>0</v>
      </c>
      <c r="AF293" s="3"/>
      <c r="AG293" s="3">
        <v>10012</v>
      </c>
      <c r="AH293" s="3" t="s">
        <v>141</v>
      </c>
      <c r="AI293" s="3" t="s">
        <v>143</v>
      </c>
      <c r="AJ293" s="3"/>
      <c r="AK293" s="3" t="s">
        <v>207</v>
      </c>
      <c r="AL293" s="3" t="s">
        <v>2304</v>
      </c>
      <c r="AM293" s="3">
        <v>1200</v>
      </c>
      <c r="AN293" s="3" t="s">
        <v>143</v>
      </c>
      <c r="AO293" s="3" t="s">
        <v>145</v>
      </c>
      <c r="AP293" s="3" t="s">
        <v>146</v>
      </c>
      <c r="AQ293" s="3" t="s">
        <v>972</v>
      </c>
      <c r="AR293" s="3" t="s">
        <v>148</v>
      </c>
      <c r="AS293" s="3" t="s">
        <v>139</v>
      </c>
      <c r="AT293" s="3" t="s">
        <v>149</v>
      </c>
      <c r="AU293" s="3" t="s">
        <v>150</v>
      </c>
      <c r="AV293" s="3" t="s">
        <v>2306</v>
      </c>
      <c r="AW293" s="3" t="s">
        <v>2306</v>
      </c>
      <c r="AX293" s="3" t="s">
        <v>309</v>
      </c>
      <c r="AY293" s="3" t="s">
        <v>148</v>
      </c>
      <c r="AZ293" s="3" t="s">
        <v>139</v>
      </c>
      <c r="BA293" s="3" t="s">
        <v>950</v>
      </c>
      <c r="BB293" s="3" t="s">
        <v>311</v>
      </c>
      <c r="BC293" s="3" t="s">
        <v>156</v>
      </c>
      <c r="BD293" s="3" t="s">
        <v>157</v>
      </c>
      <c r="BE293" s="3" t="s">
        <v>484</v>
      </c>
      <c r="BF293" s="3">
        <v>45062.122546296298</v>
      </c>
      <c r="BG293" s="3">
        <v>0</v>
      </c>
      <c r="BH293" s="3" t="s">
        <v>143</v>
      </c>
      <c r="BI293" s="3" t="s">
        <v>143</v>
      </c>
      <c r="BJ293" s="3" t="s">
        <v>143</v>
      </c>
      <c r="BK293" s="3" t="s">
        <v>136</v>
      </c>
      <c r="BL293" s="3" t="s">
        <v>143</v>
      </c>
      <c r="BM293" s="3" t="s">
        <v>160</v>
      </c>
      <c r="BN293" s="3" t="s">
        <v>143</v>
      </c>
      <c r="BO293" s="3" t="s">
        <v>143</v>
      </c>
      <c r="BP293" s="3" t="s">
        <v>143</v>
      </c>
      <c r="BQ293" s="3" t="s">
        <v>2348</v>
      </c>
      <c r="BR293" s="3">
        <v>250</v>
      </c>
      <c r="BS293" s="3" t="s">
        <v>162</v>
      </c>
      <c r="BT293" s="3">
        <v>23997</v>
      </c>
      <c r="BU293" s="3">
        <v>23997</v>
      </c>
      <c r="BV293" s="3" t="s">
        <v>135</v>
      </c>
      <c r="BW293" s="3" t="s">
        <v>135</v>
      </c>
      <c r="BX293" s="3" t="s">
        <v>135</v>
      </c>
      <c r="BY293" s="3" t="s">
        <v>148</v>
      </c>
      <c r="BZ293" s="3" t="s">
        <v>2308</v>
      </c>
      <c r="CA293" s="3" t="s">
        <v>144</v>
      </c>
      <c r="CB293" s="3" t="s">
        <v>143</v>
      </c>
      <c r="CC293" s="3" t="s">
        <v>143</v>
      </c>
      <c r="CD293" s="3" t="s">
        <v>143</v>
      </c>
      <c r="CE293" s="3" t="s">
        <v>2309</v>
      </c>
      <c r="CF293" s="3">
        <v>199972</v>
      </c>
      <c r="CG293" s="3"/>
      <c r="CH293" s="3" t="s">
        <v>143</v>
      </c>
      <c r="CI293" s="3"/>
      <c r="CJ293" s="3">
        <v>0</v>
      </c>
      <c r="CK293" s="3" t="s">
        <v>143</v>
      </c>
      <c r="CL293" s="3"/>
      <c r="CM293" s="3" t="s">
        <v>143</v>
      </c>
      <c r="CN293" s="3" t="s">
        <v>143</v>
      </c>
      <c r="CO293" s="3"/>
      <c r="CP293" s="3"/>
      <c r="CQ293" s="3"/>
      <c r="CR293" s="3" t="s">
        <v>143</v>
      </c>
      <c r="CS293" s="3" t="s">
        <v>1</v>
      </c>
      <c r="CT293" s="3" t="s">
        <v>143</v>
      </c>
      <c r="CU293" s="3" t="s">
        <v>1</v>
      </c>
      <c r="CV293" s="3" t="s">
        <v>1985</v>
      </c>
      <c r="CW293" s="3" t="s">
        <v>143</v>
      </c>
      <c r="CX293" s="3" t="s">
        <v>342</v>
      </c>
      <c r="CY293" s="3" t="s">
        <v>127</v>
      </c>
      <c r="CZ293" s="3" t="s">
        <v>136</v>
      </c>
      <c r="DA293" s="3" t="s">
        <v>1986</v>
      </c>
      <c r="DB293" s="3" t="s">
        <v>143</v>
      </c>
      <c r="DC293" s="3" t="s">
        <v>143</v>
      </c>
      <c r="DD293" s="3"/>
      <c r="DE293" s="3"/>
      <c r="DF293" s="3"/>
      <c r="DG293" s="3"/>
    </row>
    <row r="294" spans="1:111" s="68" customFormat="1" ht="12.75" x14ac:dyDescent="0.2">
      <c r="A294" s="73">
        <v>45047</v>
      </c>
      <c r="B294" s="68" t="s">
        <v>13</v>
      </c>
      <c r="C294" s="5">
        <v>64441</v>
      </c>
      <c r="D294" s="68" t="s">
        <v>1129</v>
      </c>
      <c r="E294" s="3" t="s">
        <v>125</v>
      </c>
      <c r="F294" s="7">
        <v>45062</v>
      </c>
      <c r="G294" s="3" t="s">
        <v>257</v>
      </c>
      <c r="H294" s="3" t="s">
        <v>166</v>
      </c>
      <c r="I294" s="70">
        <v>189.97</v>
      </c>
      <c r="J294" s="70">
        <v>189.97</v>
      </c>
      <c r="K294" s="71">
        <f t="shared" si="4"/>
        <v>4.6498725745953003E-4</v>
      </c>
      <c r="L294" s="3" t="s">
        <v>374</v>
      </c>
      <c r="M294" s="3" t="s">
        <v>129</v>
      </c>
      <c r="N294" s="3" t="s">
        <v>259</v>
      </c>
      <c r="O294" s="3" t="s">
        <v>1166</v>
      </c>
      <c r="P294" s="3" t="s">
        <v>2349</v>
      </c>
      <c r="Q294" s="3" t="s">
        <v>132</v>
      </c>
      <c r="R294" s="3" t="s">
        <v>2350</v>
      </c>
      <c r="S294" s="3" t="s">
        <v>1187</v>
      </c>
      <c r="T294" s="3" t="s">
        <v>135</v>
      </c>
      <c r="U294" s="3" t="s">
        <v>135</v>
      </c>
      <c r="V294" s="3" t="s">
        <v>136</v>
      </c>
      <c r="W294" s="3" t="s">
        <v>137</v>
      </c>
      <c r="X294" s="3" t="s">
        <v>138</v>
      </c>
      <c r="Y294" s="3">
        <v>45062.121927083332</v>
      </c>
      <c r="Z294" s="3">
        <v>45062.12181689815</v>
      </c>
      <c r="AA294" s="3" t="s">
        <v>139</v>
      </c>
      <c r="AB294" s="3" t="s">
        <v>140</v>
      </c>
      <c r="AC294" s="3">
        <v>0</v>
      </c>
      <c r="AD294" s="3"/>
      <c r="AE294" s="3">
        <v>0</v>
      </c>
      <c r="AF294" s="3"/>
      <c r="AG294" s="3">
        <v>10010</v>
      </c>
      <c r="AH294" s="3" t="s">
        <v>265</v>
      </c>
      <c r="AI294" s="3" t="s">
        <v>143</v>
      </c>
      <c r="AJ294" s="3"/>
      <c r="AK294" s="3" t="s">
        <v>142</v>
      </c>
      <c r="AL294" s="3" t="s">
        <v>143</v>
      </c>
      <c r="AM294" s="3">
        <v>950</v>
      </c>
      <c r="AN294" s="3" t="s">
        <v>143</v>
      </c>
      <c r="AO294" s="3" t="s">
        <v>1170</v>
      </c>
      <c r="AP294" s="3" t="s">
        <v>1170</v>
      </c>
      <c r="AQ294" s="3" t="s">
        <v>309</v>
      </c>
      <c r="AR294" s="3" t="s">
        <v>148</v>
      </c>
      <c r="AS294" s="3" t="s">
        <v>139</v>
      </c>
      <c r="AT294" s="3" t="s">
        <v>508</v>
      </c>
      <c r="AU294" s="3" t="s">
        <v>311</v>
      </c>
      <c r="AV294" s="3" t="s">
        <v>272</v>
      </c>
      <c r="AW294" s="3" t="s">
        <v>273</v>
      </c>
      <c r="AX294" s="3" t="s">
        <v>274</v>
      </c>
      <c r="AY294" s="3" t="s">
        <v>148</v>
      </c>
      <c r="AZ294" s="3" t="s">
        <v>139</v>
      </c>
      <c r="BA294" s="3" t="s">
        <v>154</v>
      </c>
      <c r="BB294" s="3" t="s">
        <v>275</v>
      </c>
      <c r="BC294" s="3" t="s">
        <v>156</v>
      </c>
      <c r="BD294" s="3" t="s">
        <v>157</v>
      </c>
      <c r="BE294" s="3" t="s">
        <v>484</v>
      </c>
      <c r="BF294" s="3">
        <v>45062.229513888888</v>
      </c>
      <c r="BG294" s="3">
        <v>0</v>
      </c>
      <c r="BH294" s="3" t="s">
        <v>132</v>
      </c>
      <c r="BI294" s="3" t="s">
        <v>143</v>
      </c>
      <c r="BJ294" s="3" t="s">
        <v>143</v>
      </c>
      <c r="BK294" s="3" t="s">
        <v>136</v>
      </c>
      <c r="BL294" s="3" t="s">
        <v>143</v>
      </c>
      <c r="BM294" s="3" t="s">
        <v>160</v>
      </c>
      <c r="BN294" s="3" t="s">
        <v>160</v>
      </c>
      <c r="BO294" s="3" t="s">
        <v>143</v>
      </c>
      <c r="BP294" s="3" t="s">
        <v>143</v>
      </c>
      <c r="BQ294" s="3" t="s">
        <v>2351</v>
      </c>
      <c r="BR294" s="3">
        <v>250</v>
      </c>
      <c r="BS294" s="3" t="s">
        <v>162</v>
      </c>
      <c r="BT294" s="3">
        <v>18997</v>
      </c>
      <c r="BU294" s="3">
        <v>18997</v>
      </c>
      <c r="BV294" s="3" t="s">
        <v>135</v>
      </c>
      <c r="BW294" s="3" t="s">
        <v>135</v>
      </c>
      <c r="BX294" s="3" t="s">
        <v>135</v>
      </c>
      <c r="BY294" s="3" t="s">
        <v>148</v>
      </c>
      <c r="BZ294" s="3" t="s">
        <v>1729</v>
      </c>
      <c r="CA294" s="3" t="s">
        <v>144</v>
      </c>
      <c r="CB294" s="3" t="s">
        <v>143</v>
      </c>
      <c r="CC294" s="3" t="s">
        <v>143</v>
      </c>
      <c r="CD294" s="3" t="s">
        <v>143</v>
      </c>
      <c r="CE294" s="3" t="s">
        <v>1963</v>
      </c>
      <c r="CF294" s="3">
        <v>199972</v>
      </c>
      <c r="CG294" s="3"/>
      <c r="CH294" s="3" t="s">
        <v>143</v>
      </c>
      <c r="CI294" s="3"/>
      <c r="CJ294" s="3">
        <v>0</v>
      </c>
      <c r="CK294" s="3" t="s">
        <v>143</v>
      </c>
      <c r="CL294" s="3"/>
      <c r="CM294" s="3" t="s">
        <v>143</v>
      </c>
      <c r="CN294" s="3" t="s">
        <v>143</v>
      </c>
      <c r="CO294" s="3"/>
      <c r="CP294" s="3"/>
      <c r="CQ294" s="3"/>
      <c r="CR294" s="3" t="s">
        <v>143</v>
      </c>
      <c r="CS294" s="3" t="s">
        <v>1</v>
      </c>
      <c r="CT294" s="3" t="s">
        <v>143</v>
      </c>
      <c r="CU294" s="3" t="s">
        <v>1</v>
      </c>
      <c r="CV294" s="3" t="s">
        <v>1985</v>
      </c>
      <c r="CW294" s="3" t="s">
        <v>143</v>
      </c>
      <c r="CX294" s="3" t="s">
        <v>374</v>
      </c>
      <c r="CY294" s="3" t="s">
        <v>166</v>
      </c>
      <c r="CZ294" s="3" t="s">
        <v>136</v>
      </c>
      <c r="DA294" s="3" t="s">
        <v>1986</v>
      </c>
      <c r="DB294" s="3" t="s">
        <v>143</v>
      </c>
      <c r="DC294" s="3" t="s">
        <v>143</v>
      </c>
      <c r="DD294" s="3"/>
      <c r="DE294" s="3"/>
      <c r="DF294" s="3"/>
      <c r="DG294" s="3"/>
    </row>
    <row r="295" spans="1:111" s="68" customFormat="1" ht="12.75" x14ac:dyDescent="0.2">
      <c r="A295" s="73">
        <v>45047</v>
      </c>
      <c r="B295" s="68" t="s">
        <v>13</v>
      </c>
      <c r="C295" s="5">
        <v>64707</v>
      </c>
      <c r="D295" s="68" t="s">
        <v>1144</v>
      </c>
      <c r="E295" s="3" t="s">
        <v>125</v>
      </c>
      <c r="F295" s="7">
        <v>45063</v>
      </c>
      <c r="G295" s="3" t="s">
        <v>257</v>
      </c>
      <c r="H295" s="3" t="s">
        <v>127</v>
      </c>
      <c r="I295" s="70">
        <v>459.94</v>
      </c>
      <c r="J295" s="70">
        <v>459.94</v>
      </c>
      <c r="K295" s="71">
        <f t="shared" si="4"/>
        <v>1.1257895414851621E-3</v>
      </c>
      <c r="L295" s="3" t="s">
        <v>394</v>
      </c>
      <c r="M295" s="3" t="s">
        <v>129</v>
      </c>
      <c r="N295" s="3" t="s">
        <v>1725</v>
      </c>
      <c r="O295" s="3" t="s">
        <v>1224</v>
      </c>
      <c r="P295" s="3" t="s">
        <v>2352</v>
      </c>
      <c r="Q295" s="3" t="s">
        <v>132</v>
      </c>
      <c r="R295" s="3" t="s">
        <v>2353</v>
      </c>
      <c r="S295" s="3" t="s">
        <v>1717</v>
      </c>
      <c r="T295" s="3" t="s">
        <v>135</v>
      </c>
      <c r="U295" s="3" t="s">
        <v>135</v>
      </c>
      <c r="V295" s="3" t="s">
        <v>136</v>
      </c>
      <c r="W295" s="3" t="s">
        <v>137</v>
      </c>
      <c r="X295" s="3" t="s">
        <v>138</v>
      </c>
      <c r="Y295" s="3">
        <v>45063.17498541667</v>
      </c>
      <c r="Z295" s="3">
        <v>45063.132294097224</v>
      </c>
      <c r="AA295" s="3" t="s">
        <v>139</v>
      </c>
      <c r="AB295" s="3" t="s">
        <v>140</v>
      </c>
      <c r="AC295" s="3">
        <v>0</v>
      </c>
      <c r="AD295" s="3"/>
      <c r="AE295" s="3">
        <v>0</v>
      </c>
      <c r="AF295" s="3"/>
      <c r="AG295" s="3">
        <v>10010</v>
      </c>
      <c r="AH295" s="3" t="s">
        <v>265</v>
      </c>
      <c r="AI295" s="3" t="s">
        <v>143</v>
      </c>
      <c r="AJ295" s="3"/>
      <c r="AK295" s="3" t="s">
        <v>142</v>
      </c>
      <c r="AL295" s="3" t="s">
        <v>143</v>
      </c>
      <c r="AM295" s="3">
        <v>2300</v>
      </c>
      <c r="AN295" s="3" t="s">
        <v>143</v>
      </c>
      <c r="AO295" s="3" t="s">
        <v>990</v>
      </c>
      <c r="AP295" s="3" t="s">
        <v>273</v>
      </c>
      <c r="AQ295" s="3" t="s">
        <v>1232</v>
      </c>
      <c r="AR295" s="3" t="s">
        <v>148</v>
      </c>
      <c r="AS295" s="3" t="s">
        <v>139</v>
      </c>
      <c r="AT295" s="3" t="s">
        <v>154</v>
      </c>
      <c r="AU295" s="3" t="s">
        <v>992</v>
      </c>
      <c r="AV295" s="3" t="s">
        <v>1718</v>
      </c>
      <c r="AW295" s="3" t="s">
        <v>1719</v>
      </c>
      <c r="AX295" s="3" t="s">
        <v>1726</v>
      </c>
      <c r="AY295" s="3" t="s">
        <v>148</v>
      </c>
      <c r="AZ295" s="3" t="s">
        <v>139</v>
      </c>
      <c r="BA295" s="3" t="s">
        <v>154</v>
      </c>
      <c r="BB295" s="3" t="s">
        <v>1727</v>
      </c>
      <c r="BC295" s="3" t="s">
        <v>156</v>
      </c>
      <c r="BD295" s="3" t="s">
        <v>157</v>
      </c>
      <c r="BE295" s="3" t="s">
        <v>303</v>
      </c>
      <c r="BF295" s="3">
        <v>45063.360381944447</v>
      </c>
      <c r="BG295" s="3">
        <v>0</v>
      </c>
      <c r="BH295" s="3" t="s">
        <v>132</v>
      </c>
      <c r="BI295" s="3" t="s">
        <v>143</v>
      </c>
      <c r="BJ295" s="3" t="s">
        <v>143</v>
      </c>
      <c r="BK295" s="3" t="s">
        <v>136</v>
      </c>
      <c r="BL295" s="3" t="s">
        <v>143</v>
      </c>
      <c r="BM295" s="3" t="s">
        <v>160</v>
      </c>
      <c r="BN295" s="3" t="s">
        <v>160</v>
      </c>
      <c r="BO295" s="3" t="s">
        <v>143</v>
      </c>
      <c r="BP295" s="3" t="s">
        <v>980</v>
      </c>
      <c r="BQ295" s="3" t="s">
        <v>2354</v>
      </c>
      <c r="BR295" s="3">
        <v>500</v>
      </c>
      <c r="BS295" s="3" t="s">
        <v>241</v>
      </c>
      <c r="BT295" s="3">
        <v>45994</v>
      </c>
      <c r="BU295" s="3">
        <v>45994</v>
      </c>
      <c r="BV295" s="3" t="s">
        <v>135</v>
      </c>
      <c r="BW295" s="3" t="s">
        <v>135</v>
      </c>
      <c r="BX295" s="3" t="s">
        <v>135</v>
      </c>
      <c r="BY295" s="3" t="s">
        <v>148</v>
      </c>
      <c r="BZ295" s="3" t="s">
        <v>1729</v>
      </c>
      <c r="CA295" s="3" t="s">
        <v>144</v>
      </c>
      <c r="CB295" s="3" t="s">
        <v>143</v>
      </c>
      <c r="CC295" s="3" t="s">
        <v>143</v>
      </c>
      <c r="CD295" s="3" t="s">
        <v>143</v>
      </c>
      <c r="CE295" s="3" t="s">
        <v>143</v>
      </c>
      <c r="CF295" s="3">
        <v>199972</v>
      </c>
      <c r="CG295" s="3"/>
      <c r="CH295" s="3" t="s">
        <v>143</v>
      </c>
      <c r="CI295" s="3"/>
      <c r="CJ295" s="3">
        <v>0</v>
      </c>
      <c r="CK295" s="3" t="s">
        <v>143</v>
      </c>
      <c r="CL295" s="3"/>
      <c r="CM295" s="3" t="s">
        <v>143</v>
      </c>
      <c r="CN295" s="3" t="s">
        <v>143</v>
      </c>
      <c r="CO295" s="3"/>
      <c r="CP295" s="3"/>
      <c r="CQ295" s="3"/>
      <c r="CR295" s="3" t="s">
        <v>143</v>
      </c>
      <c r="CS295" s="3" t="s">
        <v>1</v>
      </c>
      <c r="CT295" s="3" t="s">
        <v>143</v>
      </c>
      <c r="CU295" s="3" t="s">
        <v>1</v>
      </c>
      <c r="CV295" s="3" t="s">
        <v>1985</v>
      </c>
      <c r="CW295" s="3" t="s">
        <v>143</v>
      </c>
      <c r="CX295" s="3" t="s">
        <v>394</v>
      </c>
      <c r="CY295" s="3" t="s">
        <v>127</v>
      </c>
      <c r="CZ295" s="3" t="s">
        <v>136</v>
      </c>
      <c r="DA295" s="3" t="s">
        <v>1986</v>
      </c>
      <c r="DB295" s="3" t="s">
        <v>143</v>
      </c>
      <c r="DC295" s="3" t="s">
        <v>143</v>
      </c>
      <c r="DD295" s="3"/>
      <c r="DE295" s="3"/>
      <c r="DF295" s="3"/>
      <c r="DG295" s="3"/>
    </row>
    <row r="296" spans="1:111" s="68" customFormat="1" ht="12.75" x14ac:dyDescent="0.2">
      <c r="A296" s="73">
        <v>45047</v>
      </c>
      <c r="B296" s="68" t="s">
        <v>16</v>
      </c>
      <c r="C296" s="5">
        <v>64722</v>
      </c>
      <c r="D296" s="68" t="s">
        <v>1733</v>
      </c>
      <c r="E296" s="3" t="s">
        <v>164</v>
      </c>
      <c r="F296" s="7">
        <v>45068</v>
      </c>
      <c r="G296" s="3" t="s">
        <v>165</v>
      </c>
      <c r="H296" s="3" t="s">
        <v>166</v>
      </c>
      <c r="I296" s="70">
        <v>460</v>
      </c>
      <c r="J296" s="70">
        <v>460</v>
      </c>
      <c r="K296" s="71">
        <f t="shared" si="4"/>
        <v>1.1259364027550868E-3</v>
      </c>
      <c r="L296" s="3" t="s">
        <v>926</v>
      </c>
      <c r="M296" s="3" t="s">
        <v>129</v>
      </c>
      <c r="N296" s="3" t="s">
        <v>960</v>
      </c>
      <c r="O296" s="3" t="s">
        <v>2355</v>
      </c>
      <c r="P296" s="3" t="s">
        <v>2356</v>
      </c>
      <c r="Q296" s="3" t="s">
        <v>170</v>
      </c>
      <c r="R296" s="3" t="s">
        <v>2357</v>
      </c>
      <c r="S296" s="3" t="s">
        <v>2358</v>
      </c>
      <c r="T296" s="3" t="s">
        <v>135</v>
      </c>
      <c r="U296" s="3" t="s">
        <v>135</v>
      </c>
      <c r="V296" s="3" t="s">
        <v>136</v>
      </c>
      <c r="W296" s="3" t="s">
        <v>137</v>
      </c>
      <c r="X296" s="3" t="s">
        <v>173</v>
      </c>
      <c r="Y296" s="3">
        <v>45063.120506597224</v>
      </c>
      <c r="Z296" s="3">
        <v>45063.120423958331</v>
      </c>
      <c r="AA296" s="3" t="s">
        <v>139</v>
      </c>
      <c r="AB296" s="3" t="s">
        <v>140</v>
      </c>
      <c r="AC296" s="3">
        <v>0</v>
      </c>
      <c r="AD296" s="3"/>
      <c r="AE296" s="3">
        <v>0</v>
      </c>
      <c r="AF296" s="3"/>
      <c r="AG296" s="3">
        <v>10012</v>
      </c>
      <c r="AH296" s="3" t="s">
        <v>141</v>
      </c>
      <c r="AI296" s="3" t="s">
        <v>143</v>
      </c>
      <c r="AJ296" s="3"/>
      <c r="AK296" s="3" t="s">
        <v>142</v>
      </c>
      <c r="AL296" s="3" t="s">
        <v>143</v>
      </c>
      <c r="AM296" s="3">
        <v>460</v>
      </c>
      <c r="AN296" s="3" t="s">
        <v>143</v>
      </c>
      <c r="AO296" s="3" t="s">
        <v>2359</v>
      </c>
      <c r="AP296" s="3" t="s">
        <v>1229</v>
      </c>
      <c r="AQ296" s="3" t="s">
        <v>2360</v>
      </c>
      <c r="AR296" s="3" t="s">
        <v>178</v>
      </c>
      <c r="AS296" s="3" t="s">
        <v>179</v>
      </c>
      <c r="AT296" s="3" t="s">
        <v>211</v>
      </c>
      <c r="AU296" s="3" t="s">
        <v>1381</v>
      </c>
      <c r="AV296" s="3" t="s">
        <v>145</v>
      </c>
      <c r="AW296" s="3" t="s">
        <v>146</v>
      </c>
      <c r="AX296" s="3" t="s">
        <v>972</v>
      </c>
      <c r="AY296" s="3" t="s">
        <v>148</v>
      </c>
      <c r="AZ296" s="3" t="s">
        <v>139</v>
      </c>
      <c r="BA296" s="3" t="s">
        <v>149</v>
      </c>
      <c r="BB296" s="3" t="s">
        <v>150</v>
      </c>
      <c r="BC296" s="3" t="s">
        <v>156</v>
      </c>
      <c r="BD296" s="3" t="s">
        <v>157</v>
      </c>
      <c r="BE296" s="3" t="s">
        <v>303</v>
      </c>
      <c r="BF296" s="3">
        <v>45063.308287037034</v>
      </c>
      <c r="BG296" s="3">
        <v>0</v>
      </c>
      <c r="BH296" s="3" t="s">
        <v>143</v>
      </c>
      <c r="BI296" s="3" t="s">
        <v>143</v>
      </c>
      <c r="BJ296" s="3" t="s">
        <v>143</v>
      </c>
      <c r="BK296" s="3" t="s">
        <v>136</v>
      </c>
      <c r="BL296" s="3" t="s">
        <v>143</v>
      </c>
      <c r="BM296" s="3" t="s">
        <v>160</v>
      </c>
      <c r="BN296" s="3" t="s">
        <v>143</v>
      </c>
      <c r="BO296" s="3" t="s">
        <v>143</v>
      </c>
      <c r="BP296" s="3" t="s">
        <v>143</v>
      </c>
      <c r="BQ296" s="3" t="s">
        <v>2361</v>
      </c>
      <c r="BR296" s="3">
        <v>500</v>
      </c>
      <c r="BS296" s="3" t="s">
        <v>241</v>
      </c>
      <c r="BT296" s="3">
        <v>460</v>
      </c>
      <c r="BU296" s="3">
        <v>460</v>
      </c>
      <c r="BV296" s="3" t="s">
        <v>135</v>
      </c>
      <c r="BW296" s="3" t="s">
        <v>135</v>
      </c>
      <c r="BX296" s="3" t="s">
        <v>135</v>
      </c>
      <c r="BY296" s="3" t="s">
        <v>148</v>
      </c>
      <c r="BZ296" s="3" t="s">
        <v>2362</v>
      </c>
      <c r="CA296" s="3" t="s">
        <v>174</v>
      </c>
      <c r="CB296" s="3" t="s">
        <v>143</v>
      </c>
      <c r="CC296" s="3" t="s">
        <v>143</v>
      </c>
      <c r="CD296" s="3" t="s">
        <v>143</v>
      </c>
      <c r="CE296" s="3" t="s">
        <v>143</v>
      </c>
      <c r="CF296" s="3">
        <v>1</v>
      </c>
      <c r="CG296" s="3"/>
      <c r="CH296" s="3" t="s">
        <v>143</v>
      </c>
      <c r="CI296" s="3"/>
      <c r="CJ296" s="3">
        <v>0</v>
      </c>
      <c r="CK296" s="3" t="s">
        <v>143</v>
      </c>
      <c r="CL296" s="3"/>
      <c r="CM296" s="3" t="s">
        <v>143</v>
      </c>
      <c r="CN296" s="3" t="s">
        <v>143</v>
      </c>
      <c r="CO296" s="3"/>
      <c r="CP296" s="3"/>
      <c r="CQ296" s="3"/>
      <c r="CR296" s="3" t="s">
        <v>143</v>
      </c>
      <c r="CS296" s="3" t="s">
        <v>1</v>
      </c>
      <c r="CT296" s="3" t="s">
        <v>143</v>
      </c>
      <c r="CU296" s="3" t="s">
        <v>1</v>
      </c>
      <c r="CV296" s="3" t="s">
        <v>1985</v>
      </c>
      <c r="CW296" s="3" t="s">
        <v>143</v>
      </c>
      <c r="CX296" s="3" t="s">
        <v>926</v>
      </c>
      <c r="CY296" s="3" t="s">
        <v>166</v>
      </c>
      <c r="CZ296" s="3" t="s">
        <v>136</v>
      </c>
      <c r="DA296" s="3" t="s">
        <v>2007</v>
      </c>
      <c r="DB296" s="3" t="s">
        <v>143</v>
      </c>
      <c r="DC296" s="3" t="s">
        <v>143</v>
      </c>
      <c r="DD296" s="3"/>
      <c r="DE296" s="3"/>
      <c r="DF296" s="3"/>
      <c r="DG296" s="3"/>
    </row>
    <row r="297" spans="1:111" s="68" customFormat="1" ht="12.75" x14ac:dyDescent="0.2">
      <c r="A297" s="73">
        <v>45047</v>
      </c>
      <c r="B297" s="68" t="s">
        <v>24</v>
      </c>
      <c r="C297" s="5">
        <v>64723</v>
      </c>
      <c r="D297" s="68" t="s">
        <v>24</v>
      </c>
      <c r="E297" s="3" t="s">
        <v>164</v>
      </c>
      <c r="F297" s="7">
        <v>45068</v>
      </c>
      <c r="G297" s="3" t="s">
        <v>165</v>
      </c>
      <c r="H297" s="3" t="s">
        <v>166</v>
      </c>
      <c r="I297" s="70">
        <v>90</v>
      </c>
      <c r="J297" s="70">
        <v>90</v>
      </c>
      <c r="K297" s="71">
        <f t="shared" si="4"/>
        <v>2.202919048868648E-4</v>
      </c>
      <c r="L297" s="3" t="s">
        <v>374</v>
      </c>
      <c r="M297" s="3" t="s">
        <v>129</v>
      </c>
      <c r="N297" s="3" t="s">
        <v>1056</v>
      </c>
      <c r="O297" s="3" t="s">
        <v>318</v>
      </c>
      <c r="P297" s="3" t="s">
        <v>2363</v>
      </c>
      <c r="Q297" s="3" t="s">
        <v>170</v>
      </c>
      <c r="R297" s="3" t="s">
        <v>2364</v>
      </c>
      <c r="S297" s="3" t="s">
        <v>2365</v>
      </c>
      <c r="T297" s="3" t="s">
        <v>135</v>
      </c>
      <c r="U297" s="3" t="s">
        <v>135</v>
      </c>
      <c r="V297" s="3" t="s">
        <v>136</v>
      </c>
      <c r="W297" s="3" t="s">
        <v>137</v>
      </c>
      <c r="X297" s="3" t="s">
        <v>173</v>
      </c>
      <c r="Y297" s="3">
        <v>45063.12400891204</v>
      </c>
      <c r="Z297" s="3">
        <v>45063.123936805554</v>
      </c>
      <c r="AA297" s="3" t="s">
        <v>139</v>
      </c>
      <c r="AB297" s="3" t="s">
        <v>140</v>
      </c>
      <c r="AC297" s="3">
        <v>0</v>
      </c>
      <c r="AD297" s="3"/>
      <c r="AE297" s="3">
        <v>0</v>
      </c>
      <c r="AF297" s="3"/>
      <c r="AG297" s="3">
        <v>10012</v>
      </c>
      <c r="AH297" s="3" t="s">
        <v>141</v>
      </c>
      <c r="AI297" s="3" t="s">
        <v>143</v>
      </c>
      <c r="AJ297" s="3"/>
      <c r="AK297" s="3" t="s">
        <v>142</v>
      </c>
      <c r="AL297" s="3" t="s">
        <v>143</v>
      </c>
      <c r="AM297" s="3">
        <v>90</v>
      </c>
      <c r="AN297" s="3" t="s">
        <v>143</v>
      </c>
      <c r="AO297" s="3" t="s">
        <v>324</v>
      </c>
      <c r="AP297" s="3" t="s">
        <v>325</v>
      </c>
      <c r="AQ297" s="3" t="s">
        <v>326</v>
      </c>
      <c r="AR297" s="3" t="s">
        <v>178</v>
      </c>
      <c r="AS297" s="3" t="s">
        <v>179</v>
      </c>
      <c r="AT297" s="3" t="s">
        <v>327</v>
      </c>
      <c r="AU297" s="3" t="s">
        <v>328</v>
      </c>
      <c r="AV297" s="3" t="s">
        <v>290</v>
      </c>
      <c r="AW297" s="3" t="s">
        <v>146</v>
      </c>
      <c r="AX297" s="3" t="s">
        <v>1060</v>
      </c>
      <c r="AY297" s="3" t="s">
        <v>148</v>
      </c>
      <c r="AZ297" s="3" t="s">
        <v>139</v>
      </c>
      <c r="BA297" s="3" t="s">
        <v>149</v>
      </c>
      <c r="BB297" s="3" t="s">
        <v>150</v>
      </c>
      <c r="BC297" s="3" t="s">
        <v>156</v>
      </c>
      <c r="BD297" s="3" t="s">
        <v>157</v>
      </c>
      <c r="BE297" s="3" t="s">
        <v>484</v>
      </c>
      <c r="BF297" s="3">
        <v>45063.272939814815</v>
      </c>
      <c r="BG297" s="3">
        <v>0</v>
      </c>
      <c r="BH297" s="3" t="s">
        <v>143</v>
      </c>
      <c r="BI297" s="3" t="s">
        <v>143</v>
      </c>
      <c r="BJ297" s="3" t="s">
        <v>143</v>
      </c>
      <c r="BK297" s="3" t="s">
        <v>136</v>
      </c>
      <c r="BL297" s="3" t="s">
        <v>143</v>
      </c>
      <c r="BM297" s="3" t="s">
        <v>200</v>
      </c>
      <c r="BN297" s="3" t="s">
        <v>143</v>
      </c>
      <c r="BO297" s="3" t="s">
        <v>143</v>
      </c>
      <c r="BP297" s="3" t="s">
        <v>143</v>
      </c>
      <c r="BQ297" s="3" t="s">
        <v>2366</v>
      </c>
      <c r="BR297" s="3">
        <v>250</v>
      </c>
      <c r="BS297" s="3" t="s">
        <v>162</v>
      </c>
      <c r="BT297" s="3">
        <v>90</v>
      </c>
      <c r="BU297" s="3">
        <v>90</v>
      </c>
      <c r="BV297" s="3" t="s">
        <v>135</v>
      </c>
      <c r="BW297" s="3" t="s">
        <v>135</v>
      </c>
      <c r="BX297" s="3" t="s">
        <v>135</v>
      </c>
      <c r="BY297" s="3" t="s">
        <v>148</v>
      </c>
      <c r="BZ297" s="3" t="s">
        <v>2362</v>
      </c>
      <c r="CA297" s="3" t="s">
        <v>174</v>
      </c>
      <c r="CB297" s="3" t="s">
        <v>143</v>
      </c>
      <c r="CC297" s="3" t="s">
        <v>143</v>
      </c>
      <c r="CD297" s="3" t="s">
        <v>143</v>
      </c>
      <c r="CE297" s="3" t="s">
        <v>143</v>
      </c>
      <c r="CF297" s="3">
        <v>1</v>
      </c>
      <c r="CG297" s="3"/>
      <c r="CH297" s="3" t="s">
        <v>143</v>
      </c>
      <c r="CI297" s="3"/>
      <c r="CJ297" s="3">
        <v>0</v>
      </c>
      <c r="CK297" s="3" t="s">
        <v>143</v>
      </c>
      <c r="CL297" s="3"/>
      <c r="CM297" s="3" t="s">
        <v>143</v>
      </c>
      <c r="CN297" s="3" t="s">
        <v>143</v>
      </c>
      <c r="CO297" s="3"/>
      <c r="CP297" s="3"/>
      <c r="CQ297" s="3"/>
      <c r="CR297" s="3" t="s">
        <v>143</v>
      </c>
      <c r="CS297" s="3" t="s">
        <v>1</v>
      </c>
      <c r="CT297" s="3" t="s">
        <v>143</v>
      </c>
      <c r="CU297" s="3" t="s">
        <v>1</v>
      </c>
      <c r="CV297" s="3" t="s">
        <v>1985</v>
      </c>
      <c r="CW297" s="3" t="s">
        <v>143</v>
      </c>
      <c r="CX297" s="3" t="s">
        <v>374</v>
      </c>
      <c r="CY297" s="3" t="s">
        <v>166</v>
      </c>
      <c r="CZ297" s="3" t="s">
        <v>136</v>
      </c>
      <c r="DA297" s="3" t="s">
        <v>2007</v>
      </c>
      <c r="DB297" s="3" t="s">
        <v>143</v>
      </c>
      <c r="DC297" s="3" t="s">
        <v>143</v>
      </c>
      <c r="DD297" s="3"/>
      <c r="DE297" s="3"/>
      <c r="DF297" s="3"/>
      <c r="DG297" s="3"/>
    </row>
    <row r="298" spans="1:111" s="68" customFormat="1" ht="12.75" x14ac:dyDescent="0.2">
      <c r="A298" s="73">
        <v>45047</v>
      </c>
      <c r="B298" s="68" t="s">
        <v>14</v>
      </c>
      <c r="C298" s="5">
        <v>64815</v>
      </c>
      <c r="D298" s="68" t="s">
        <v>315</v>
      </c>
      <c r="E298" s="3" t="s">
        <v>164</v>
      </c>
      <c r="F298" s="7">
        <v>45063</v>
      </c>
      <c r="G298" s="3" t="s">
        <v>165</v>
      </c>
      <c r="H298" s="3" t="s">
        <v>166</v>
      </c>
      <c r="I298" s="70">
        <v>56</v>
      </c>
      <c r="J298" s="70">
        <v>56</v>
      </c>
      <c r="K298" s="71">
        <f t="shared" si="4"/>
        <v>1.3707051859627144E-4</v>
      </c>
      <c r="L298" s="3" t="s">
        <v>316</v>
      </c>
      <c r="M298" s="68" t="s">
        <v>317</v>
      </c>
      <c r="N298" s="3" t="s">
        <v>219</v>
      </c>
      <c r="O298" s="3" t="s">
        <v>318</v>
      </c>
      <c r="P298" s="3" t="s">
        <v>2132</v>
      </c>
      <c r="Q298" s="3" t="s">
        <v>170</v>
      </c>
      <c r="R298" s="3" t="s">
        <v>2367</v>
      </c>
      <c r="S298" s="3" t="s">
        <v>2368</v>
      </c>
      <c r="T298" s="3" t="s">
        <v>135</v>
      </c>
      <c r="U298" s="3" t="s">
        <v>135</v>
      </c>
      <c r="V298" s="3" t="s">
        <v>136</v>
      </c>
      <c r="W298" s="3" t="s">
        <v>137</v>
      </c>
      <c r="X298" s="3" t="s">
        <v>322</v>
      </c>
      <c r="Y298" s="3">
        <v>45063.345733217589</v>
      </c>
      <c r="Z298" s="3">
        <v>45063.345670833332</v>
      </c>
      <c r="AA298" s="3" t="s">
        <v>139</v>
      </c>
      <c r="AB298" s="3" t="s">
        <v>323</v>
      </c>
      <c r="AC298" s="3">
        <v>0</v>
      </c>
      <c r="AD298" s="3"/>
      <c r="AE298" s="3">
        <v>56</v>
      </c>
      <c r="AF298" s="3"/>
      <c r="AG298" s="3">
        <v>10012</v>
      </c>
      <c r="AH298" s="3" t="s">
        <v>141</v>
      </c>
      <c r="AI298" s="3" t="s">
        <v>143</v>
      </c>
      <c r="AJ298" s="3">
        <v>56</v>
      </c>
      <c r="AK298" s="3" t="s">
        <v>207</v>
      </c>
      <c r="AL298" s="3" t="s">
        <v>143</v>
      </c>
      <c r="AM298" s="3">
        <v>56</v>
      </c>
      <c r="AN298" s="3" t="s">
        <v>174</v>
      </c>
      <c r="AO298" s="3" t="s">
        <v>324</v>
      </c>
      <c r="AP298" s="3" t="s">
        <v>325</v>
      </c>
      <c r="AQ298" s="3" t="s">
        <v>326</v>
      </c>
      <c r="AR298" s="3" t="s">
        <v>178</v>
      </c>
      <c r="AS298" s="3" t="s">
        <v>179</v>
      </c>
      <c r="AT298" s="3" t="s">
        <v>327</v>
      </c>
      <c r="AU298" s="3" t="s">
        <v>328</v>
      </c>
      <c r="AV298" s="3" t="s">
        <v>234</v>
      </c>
      <c r="AW298" s="3" t="s">
        <v>165</v>
      </c>
      <c r="AX298" s="3" t="s">
        <v>235</v>
      </c>
      <c r="AY298" s="3" t="s">
        <v>148</v>
      </c>
      <c r="AZ298" s="3" t="s">
        <v>139</v>
      </c>
      <c r="BA298" s="3" t="s">
        <v>236</v>
      </c>
      <c r="BB298" s="3" t="s">
        <v>150</v>
      </c>
      <c r="BC298" s="3" t="s">
        <v>156</v>
      </c>
      <c r="BD298" s="3" t="s">
        <v>157</v>
      </c>
      <c r="BE298" s="3" t="s">
        <v>484</v>
      </c>
      <c r="BF298" s="3">
        <v>45063.375937500001</v>
      </c>
      <c r="BG298" s="3">
        <v>0</v>
      </c>
      <c r="BH298" s="3" t="s">
        <v>143</v>
      </c>
      <c r="BI298" s="3" t="s">
        <v>2369</v>
      </c>
      <c r="BJ298" s="3" t="s">
        <v>143</v>
      </c>
      <c r="BK298" s="3" t="s">
        <v>136</v>
      </c>
      <c r="BL298" s="3" t="s">
        <v>143</v>
      </c>
      <c r="BM298" s="3" t="s">
        <v>160</v>
      </c>
      <c r="BN298" s="3" t="s">
        <v>160</v>
      </c>
      <c r="BO298" s="3" t="s">
        <v>143</v>
      </c>
      <c r="BP298" s="3" t="s">
        <v>143</v>
      </c>
      <c r="BQ298" s="3" t="s">
        <v>1220</v>
      </c>
      <c r="BR298" s="3">
        <v>250</v>
      </c>
      <c r="BS298" s="3" t="s">
        <v>162</v>
      </c>
      <c r="BT298" s="3">
        <v>56</v>
      </c>
      <c r="BU298" s="3">
        <v>56</v>
      </c>
      <c r="BV298" s="3" t="s">
        <v>135</v>
      </c>
      <c r="BW298" s="3" t="s">
        <v>135</v>
      </c>
      <c r="BX298" s="3" t="s">
        <v>135</v>
      </c>
      <c r="BY298" s="3" t="s">
        <v>148</v>
      </c>
      <c r="BZ298" s="3" t="s">
        <v>1215</v>
      </c>
      <c r="CA298" s="3" t="s">
        <v>174</v>
      </c>
      <c r="CB298" s="3" t="s">
        <v>143</v>
      </c>
      <c r="CC298" s="3" t="s">
        <v>143</v>
      </c>
      <c r="CD298" s="3" t="s">
        <v>143</v>
      </c>
      <c r="CE298" s="3" t="s">
        <v>2370</v>
      </c>
      <c r="CF298" s="3">
        <v>1</v>
      </c>
      <c r="CG298" s="3">
        <v>1</v>
      </c>
      <c r="CH298" s="3" t="s">
        <v>143</v>
      </c>
      <c r="CI298" s="3"/>
      <c r="CJ298" s="3">
        <v>0</v>
      </c>
      <c r="CK298" s="3" t="s">
        <v>143</v>
      </c>
      <c r="CL298" s="3"/>
      <c r="CM298" s="3" t="s">
        <v>143</v>
      </c>
      <c r="CN298" s="3" t="s">
        <v>143</v>
      </c>
      <c r="CO298" s="3"/>
      <c r="CP298" s="3"/>
      <c r="CQ298" s="3"/>
      <c r="CR298" s="3" t="s">
        <v>143</v>
      </c>
      <c r="CS298" s="3" t="s">
        <v>1</v>
      </c>
      <c r="CT298" s="3" t="s">
        <v>143</v>
      </c>
      <c r="CU298" s="3" t="s">
        <v>1</v>
      </c>
      <c r="CV298" s="3" t="s">
        <v>1985</v>
      </c>
      <c r="CW298" s="3" t="s">
        <v>1985</v>
      </c>
      <c r="CX298" s="3" t="s">
        <v>316</v>
      </c>
      <c r="CY298" s="3" t="s">
        <v>166</v>
      </c>
      <c r="CZ298" s="3" t="s">
        <v>136</v>
      </c>
      <c r="DA298" s="3" t="s">
        <v>1986</v>
      </c>
      <c r="DB298" s="3" t="s">
        <v>143</v>
      </c>
      <c r="DC298" s="3" t="s">
        <v>143</v>
      </c>
      <c r="DD298" s="3"/>
      <c r="DE298" s="3"/>
      <c r="DF298" s="3"/>
      <c r="DG298" s="3"/>
    </row>
    <row r="299" spans="1:111" s="68" customFormat="1" ht="12.75" x14ac:dyDescent="0.2">
      <c r="A299" s="73">
        <v>45047</v>
      </c>
      <c r="B299" s="68" t="s">
        <v>8</v>
      </c>
      <c r="C299" s="5">
        <v>64958</v>
      </c>
      <c r="D299" s="68" t="s">
        <v>1990</v>
      </c>
      <c r="E299" s="3" t="s">
        <v>373</v>
      </c>
      <c r="F299" s="7">
        <v>45065</v>
      </c>
      <c r="G299" s="3" t="s">
        <v>257</v>
      </c>
      <c r="H299" s="3" t="s">
        <v>166</v>
      </c>
      <c r="I299" s="70">
        <v>453.1</v>
      </c>
      <c r="J299" s="70">
        <v>453.1</v>
      </c>
      <c r="K299" s="71">
        <f t="shared" si="4"/>
        <v>1.1090473567137605E-3</v>
      </c>
      <c r="L299" s="3" t="s">
        <v>1935</v>
      </c>
      <c r="M299" s="3" t="s">
        <v>218</v>
      </c>
      <c r="N299" s="3" t="s">
        <v>980</v>
      </c>
      <c r="O299" s="3" t="s">
        <v>2216</v>
      </c>
      <c r="P299" s="3" t="s">
        <v>2371</v>
      </c>
      <c r="Q299" s="3" t="s">
        <v>170</v>
      </c>
      <c r="R299" s="3" t="s">
        <v>2372</v>
      </c>
      <c r="S299" s="3" t="s">
        <v>2373</v>
      </c>
      <c r="T299" s="3" t="s">
        <v>135</v>
      </c>
      <c r="U299" s="3" t="s">
        <v>135</v>
      </c>
      <c r="V299" s="3" t="s">
        <v>506</v>
      </c>
      <c r="W299" s="3" t="s">
        <v>137</v>
      </c>
      <c r="X299" s="3" t="s">
        <v>264</v>
      </c>
      <c r="Y299" s="3">
        <v>45064.471467708332</v>
      </c>
      <c r="Z299" s="3">
        <v>45064.467485069443</v>
      </c>
      <c r="AA299" s="3" t="s">
        <v>139</v>
      </c>
      <c r="AB299" s="3" t="s">
        <v>226</v>
      </c>
      <c r="AC299" s="3">
        <v>0</v>
      </c>
      <c r="AD299" s="3"/>
      <c r="AE299" s="3">
        <v>0</v>
      </c>
      <c r="AF299" s="3">
        <v>45064</v>
      </c>
      <c r="AG299" s="3">
        <v>10010</v>
      </c>
      <c r="AH299" s="3" t="s">
        <v>265</v>
      </c>
      <c r="AI299" s="3" t="s">
        <v>143</v>
      </c>
      <c r="AJ299" s="3"/>
      <c r="AK299" s="3" t="s">
        <v>207</v>
      </c>
      <c r="AL299" s="3" t="s">
        <v>143</v>
      </c>
      <c r="AM299" s="3">
        <v>4531</v>
      </c>
      <c r="AN299" s="3" t="s">
        <v>143</v>
      </c>
      <c r="AO299" s="3" t="s">
        <v>2220</v>
      </c>
      <c r="AP299" s="3" t="s">
        <v>2221</v>
      </c>
      <c r="AQ299" s="3" t="s">
        <v>2222</v>
      </c>
      <c r="AR299" s="3" t="s">
        <v>430</v>
      </c>
      <c r="AS299" s="3" t="s">
        <v>431</v>
      </c>
      <c r="AT299" s="3" t="s">
        <v>430</v>
      </c>
      <c r="AU299" s="3" t="s">
        <v>2223</v>
      </c>
      <c r="AV299" s="3" t="s">
        <v>990</v>
      </c>
      <c r="AW299" s="3" t="s">
        <v>273</v>
      </c>
      <c r="AX299" s="3" t="s">
        <v>991</v>
      </c>
      <c r="AY299" s="3" t="s">
        <v>148</v>
      </c>
      <c r="AZ299" s="3" t="s">
        <v>139</v>
      </c>
      <c r="BA299" s="3" t="s">
        <v>154</v>
      </c>
      <c r="BB299" s="3" t="s">
        <v>992</v>
      </c>
      <c r="BC299" s="3" t="s">
        <v>156</v>
      </c>
      <c r="BD299" s="3" t="s">
        <v>157</v>
      </c>
      <c r="BE299" s="3" t="s">
        <v>303</v>
      </c>
      <c r="BF299" s="3">
        <v>45069.181111111109</v>
      </c>
      <c r="BG299" s="3">
        <v>0</v>
      </c>
      <c r="BH299" s="3" t="s">
        <v>143</v>
      </c>
      <c r="BI299" s="3" t="s">
        <v>143</v>
      </c>
      <c r="BJ299" s="3" t="s">
        <v>143</v>
      </c>
      <c r="BK299" s="3" t="s">
        <v>136</v>
      </c>
      <c r="BL299" s="3" t="s">
        <v>143</v>
      </c>
      <c r="BM299" s="3" t="s">
        <v>200</v>
      </c>
      <c r="BN299" s="3" t="s">
        <v>143</v>
      </c>
      <c r="BO299" s="3" t="s">
        <v>373</v>
      </c>
      <c r="BP299" s="3" t="s">
        <v>143</v>
      </c>
      <c r="BQ299" s="3" t="s">
        <v>2374</v>
      </c>
      <c r="BR299" s="3">
        <v>500</v>
      </c>
      <c r="BS299" s="3" t="s">
        <v>241</v>
      </c>
      <c r="BT299" s="3">
        <v>4531</v>
      </c>
      <c r="BU299" s="3">
        <v>4531</v>
      </c>
      <c r="BV299" s="3" t="s">
        <v>135</v>
      </c>
      <c r="BW299" s="3" t="s">
        <v>135</v>
      </c>
      <c r="BX299" s="3" t="s">
        <v>135</v>
      </c>
      <c r="BY299" s="3" t="s">
        <v>148</v>
      </c>
      <c r="BZ299" s="3" t="s">
        <v>2375</v>
      </c>
      <c r="CA299" s="3" t="s">
        <v>174</v>
      </c>
      <c r="CB299" s="3" t="s">
        <v>143</v>
      </c>
      <c r="CC299" s="3" t="s">
        <v>143</v>
      </c>
      <c r="CD299" s="3" t="s">
        <v>143</v>
      </c>
      <c r="CE299" s="3" t="s">
        <v>143</v>
      </c>
      <c r="CF299" s="3">
        <v>1</v>
      </c>
      <c r="CG299" s="3"/>
      <c r="CH299" s="3" t="s">
        <v>143</v>
      </c>
      <c r="CI299" s="3"/>
      <c r="CJ299" s="3">
        <v>0</v>
      </c>
      <c r="CK299" s="3" t="s">
        <v>143</v>
      </c>
      <c r="CL299" s="3"/>
      <c r="CM299" s="3" t="s">
        <v>143</v>
      </c>
      <c r="CN299" s="3" t="s">
        <v>143</v>
      </c>
      <c r="CO299" s="3"/>
      <c r="CP299" s="3"/>
      <c r="CQ299" s="3"/>
      <c r="CR299" s="3" t="s">
        <v>143</v>
      </c>
      <c r="CS299" s="3" t="s">
        <v>1</v>
      </c>
      <c r="CT299" s="3" t="s">
        <v>143</v>
      </c>
      <c r="CU299" s="3" t="s">
        <v>1</v>
      </c>
      <c r="CV299" s="3" t="s">
        <v>1985</v>
      </c>
      <c r="CW299" s="3" t="s">
        <v>143</v>
      </c>
      <c r="CX299" s="3" t="s">
        <v>1935</v>
      </c>
      <c r="CY299" s="3" t="s">
        <v>166</v>
      </c>
      <c r="CZ299" s="3" t="s">
        <v>136</v>
      </c>
      <c r="DA299" s="3" t="s">
        <v>1989</v>
      </c>
      <c r="DB299" s="3" t="s">
        <v>143</v>
      </c>
      <c r="DC299" s="3" t="s">
        <v>143</v>
      </c>
      <c r="DD299" s="3"/>
      <c r="DE299" s="3"/>
      <c r="DF299" s="3"/>
      <c r="DG299" s="3"/>
    </row>
    <row r="300" spans="1:111" s="68" customFormat="1" ht="12.75" x14ac:dyDescent="0.2">
      <c r="A300" s="73">
        <v>45047</v>
      </c>
      <c r="B300" s="68" t="s">
        <v>13</v>
      </c>
      <c r="C300" s="5">
        <v>65061</v>
      </c>
      <c r="D300" s="68" t="s">
        <v>1131</v>
      </c>
      <c r="E300" s="3" t="s">
        <v>279</v>
      </c>
      <c r="F300" s="7">
        <v>45064</v>
      </c>
      <c r="G300" s="3" t="s">
        <v>165</v>
      </c>
      <c r="H300" s="3" t="s">
        <v>127</v>
      </c>
      <c r="I300" s="70">
        <v>499.93</v>
      </c>
      <c r="J300" s="70">
        <v>499.93</v>
      </c>
      <c r="K300" s="71">
        <f t="shared" si="4"/>
        <v>1.2236725778898925E-3</v>
      </c>
      <c r="L300" s="3" t="s">
        <v>394</v>
      </c>
      <c r="M300" s="3" t="s">
        <v>129</v>
      </c>
      <c r="N300" s="3" t="s">
        <v>1245</v>
      </c>
      <c r="O300" s="3" t="s">
        <v>960</v>
      </c>
      <c r="P300" s="3" t="s">
        <v>1131</v>
      </c>
      <c r="Q300" s="3" t="s">
        <v>132</v>
      </c>
      <c r="R300" s="3" t="s">
        <v>2376</v>
      </c>
      <c r="S300" s="3" t="s">
        <v>1572</v>
      </c>
      <c r="T300" s="3" t="s">
        <v>135</v>
      </c>
      <c r="U300" s="3" t="s">
        <v>135</v>
      </c>
      <c r="V300" s="3" t="s">
        <v>136</v>
      </c>
      <c r="W300" s="3" t="s">
        <v>137</v>
      </c>
      <c r="X300" s="3" t="s">
        <v>138</v>
      </c>
      <c r="Y300" s="3">
        <v>45064.385619560184</v>
      </c>
      <c r="Z300" s="3">
        <v>45064.385393171295</v>
      </c>
      <c r="AA300" s="3" t="s">
        <v>139</v>
      </c>
      <c r="AB300" s="3" t="s">
        <v>140</v>
      </c>
      <c r="AC300" s="3">
        <v>0</v>
      </c>
      <c r="AD300" s="3"/>
      <c r="AE300" s="3">
        <v>0</v>
      </c>
      <c r="AF300" s="3"/>
      <c r="AG300" s="3">
        <v>10012</v>
      </c>
      <c r="AH300" s="3" t="s">
        <v>141</v>
      </c>
      <c r="AI300" s="3" t="s">
        <v>143</v>
      </c>
      <c r="AJ300" s="3"/>
      <c r="AK300" s="3" t="s">
        <v>142</v>
      </c>
      <c r="AL300" s="3" t="s">
        <v>143</v>
      </c>
      <c r="AM300" s="3">
        <v>2500</v>
      </c>
      <c r="AN300" s="3" t="s">
        <v>143</v>
      </c>
      <c r="AO300" s="3" t="s">
        <v>145</v>
      </c>
      <c r="AP300" s="3" t="s">
        <v>146</v>
      </c>
      <c r="AQ300" s="3" t="s">
        <v>972</v>
      </c>
      <c r="AR300" s="3" t="s">
        <v>148</v>
      </c>
      <c r="AS300" s="3" t="s">
        <v>139</v>
      </c>
      <c r="AT300" s="3" t="s">
        <v>149</v>
      </c>
      <c r="AU300" s="3" t="s">
        <v>150</v>
      </c>
      <c r="AV300" s="3" t="s">
        <v>1250</v>
      </c>
      <c r="AW300" s="3" t="s">
        <v>1250</v>
      </c>
      <c r="AX300" s="3" t="s">
        <v>309</v>
      </c>
      <c r="AY300" s="3" t="s">
        <v>148</v>
      </c>
      <c r="AZ300" s="3" t="s">
        <v>139</v>
      </c>
      <c r="BA300" s="3" t="s">
        <v>950</v>
      </c>
      <c r="BB300" s="3" t="s">
        <v>311</v>
      </c>
      <c r="BC300" s="3" t="s">
        <v>156</v>
      </c>
      <c r="BD300" s="3" t="s">
        <v>157</v>
      </c>
      <c r="BE300" s="3" t="s">
        <v>303</v>
      </c>
      <c r="BF300" s="3">
        <v>45065.525289351855</v>
      </c>
      <c r="BG300" s="3">
        <v>0</v>
      </c>
      <c r="BH300" s="3" t="s">
        <v>143</v>
      </c>
      <c r="BI300" s="3" t="s">
        <v>143</v>
      </c>
      <c r="BJ300" s="3" t="s">
        <v>143</v>
      </c>
      <c r="BK300" s="3" t="s">
        <v>136</v>
      </c>
      <c r="BL300" s="3" t="s">
        <v>143</v>
      </c>
      <c r="BM300" s="3" t="s">
        <v>160</v>
      </c>
      <c r="BN300" s="3" t="s">
        <v>143</v>
      </c>
      <c r="BO300" s="3" t="s">
        <v>143</v>
      </c>
      <c r="BP300" s="3" t="s">
        <v>143</v>
      </c>
      <c r="BQ300" s="3" t="s">
        <v>2377</v>
      </c>
      <c r="BR300" s="3">
        <v>500</v>
      </c>
      <c r="BS300" s="3" t="s">
        <v>241</v>
      </c>
      <c r="BT300" s="3">
        <v>49993</v>
      </c>
      <c r="BU300" s="3">
        <v>49993</v>
      </c>
      <c r="BV300" s="3" t="s">
        <v>135</v>
      </c>
      <c r="BW300" s="3" t="s">
        <v>135</v>
      </c>
      <c r="BX300" s="3" t="s">
        <v>135</v>
      </c>
      <c r="BY300" s="3" t="s">
        <v>148</v>
      </c>
      <c r="BZ300" s="3" t="s">
        <v>975</v>
      </c>
      <c r="CA300" s="3" t="s">
        <v>144</v>
      </c>
      <c r="CB300" s="3" t="s">
        <v>143</v>
      </c>
      <c r="CC300" s="3" t="s">
        <v>143</v>
      </c>
      <c r="CD300" s="3" t="s">
        <v>143</v>
      </c>
      <c r="CE300" s="3" t="s">
        <v>143</v>
      </c>
      <c r="CF300" s="3">
        <v>199972</v>
      </c>
      <c r="CG300" s="3"/>
      <c r="CH300" s="3" t="s">
        <v>143</v>
      </c>
      <c r="CI300" s="3"/>
      <c r="CJ300" s="3">
        <v>0</v>
      </c>
      <c r="CK300" s="3" t="s">
        <v>143</v>
      </c>
      <c r="CL300" s="3"/>
      <c r="CM300" s="3" t="s">
        <v>143</v>
      </c>
      <c r="CN300" s="3" t="s">
        <v>143</v>
      </c>
      <c r="CO300" s="3"/>
      <c r="CP300" s="3"/>
      <c r="CQ300" s="3"/>
      <c r="CR300" s="3" t="s">
        <v>143</v>
      </c>
      <c r="CS300" s="3" t="s">
        <v>1</v>
      </c>
      <c r="CT300" s="3" t="s">
        <v>143</v>
      </c>
      <c r="CU300" s="3" t="s">
        <v>1</v>
      </c>
      <c r="CV300" s="3" t="s">
        <v>1985</v>
      </c>
      <c r="CW300" s="3" t="s">
        <v>143</v>
      </c>
      <c r="CX300" s="3" t="s">
        <v>394</v>
      </c>
      <c r="CY300" s="3" t="s">
        <v>127</v>
      </c>
      <c r="CZ300" s="3" t="s">
        <v>136</v>
      </c>
      <c r="DA300" s="3" t="s">
        <v>1989</v>
      </c>
      <c r="DB300" s="3" t="s">
        <v>143</v>
      </c>
      <c r="DC300" s="3" t="s">
        <v>143</v>
      </c>
      <c r="DD300" s="3"/>
      <c r="DE300" s="3"/>
      <c r="DF300" s="3"/>
      <c r="DG300" s="3"/>
    </row>
    <row r="301" spans="1:111" s="68" customFormat="1" ht="12.75" x14ac:dyDescent="0.2">
      <c r="A301" s="73">
        <v>45047</v>
      </c>
      <c r="B301" s="68" t="s">
        <v>8</v>
      </c>
      <c r="C301" s="5">
        <v>65184</v>
      </c>
      <c r="D301" s="68" t="s">
        <v>2008</v>
      </c>
      <c r="E301" s="3" t="s">
        <v>125</v>
      </c>
      <c r="F301" s="7">
        <v>45065</v>
      </c>
      <c r="G301" s="3" t="s">
        <v>126</v>
      </c>
      <c r="H301" s="3" t="s">
        <v>166</v>
      </c>
      <c r="I301" s="70">
        <v>499.93</v>
      </c>
      <c r="J301" s="70">
        <v>499.93</v>
      </c>
      <c r="K301" s="71">
        <f t="shared" si="4"/>
        <v>1.2236725778898925E-3</v>
      </c>
      <c r="L301" s="3" t="s">
        <v>501</v>
      </c>
      <c r="M301" s="3" t="s">
        <v>218</v>
      </c>
      <c r="N301" s="3" t="s">
        <v>960</v>
      </c>
      <c r="O301" s="3" t="s">
        <v>1301</v>
      </c>
      <c r="P301" s="3" t="s">
        <v>2378</v>
      </c>
      <c r="Q301" s="3" t="s">
        <v>530</v>
      </c>
      <c r="R301" s="3" t="s">
        <v>2379</v>
      </c>
      <c r="S301" s="3" t="s">
        <v>2380</v>
      </c>
      <c r="T301" s="3" t="s">
        <v>135</v>
      </c>
      <c r="U301" s="3" t="s">
        <v>135</v>
      </c>
      <c r="V301" s="3" t="s">
        <v>506</v>
      </c>
      <c r="W301" s="3" t="s">
        <v>137</v>
      </c>
      <c r="X301" s="3" t="s">
        <v>138</v>
      </c>
      <c r="Y301" s="3">
        <v>45065.166712500002</v>
      </c>
      <c r="Z301" s="3">
        <v>45065.166666435187</v>
      </c>
      <c r="AA301" s="3" t="s">
        <v>139</v>
      </c>
      <c r="AB301" s="3" t="s">
        <v>226</v>
      </c>
      <c r="AC301" s="3">
        <v>0</v>
      </c>
      <c r="AD301" s="3"/>
      <c r="AE301" s="3">
        <v>49993</v>
      </c>
      <c r="AF301" s="3"/>
      <c r="AG301" s="3">
        <v>10023</v>
      </c>
      <c r="AH301" s="3" t="s">
        <v>141</v>
      </c>
      <c r="AI301" s="3" t="s">
        <v>143</v>
      </c>
      <c r="AJ301" s="3">
        <v>2500</v>
      </c>
      <c r="AK301" s="3" t="s">
        <v>207</v>
      </c>
      <c r="AL301" s="3" t="s">
        <v>143</v>
      </c>
      <c r="AM301" s="3">
        <v>2500</v>
      </c>
      <c r="AN301" s="3" t="s">
        <v>144</v>
      </c>
      <c r="AO301" s="3" t="s">
        <v>534</v>
      </c>
      <c r="AP301" s="3" t="s">
        <v>534</v>
      </c>
      <c r="AQ301" s="3" t="s">
        <v>309</v>
      </c>
      <c r="AR301" s="3" t="s">
        <v>148</v>
      </c>
      <c r="AS301" s="3" t="s">
        <v>139</v>
      </c>
      <c r="AT301" s="3" t="s">
        <v>950</v>
      </c>
      <c r="AU301" s="3" t="s">
        <v>311</v>
      </c>
      <c r="AV301" s="3" t="s">
        <v>145</v>
      </c>
      <c r="AW301" s="3" t="s">
        <v>146</v>
      </c>
      <c r="AX301" s="3" t="s">
        <v>972</v>
      </c>
      <c r="AY301" s="3" t="s">
        <v>148</v>
      </c>
      <c r="AZ301" s="3" t="s">
        <v>139</v>
      </c>
      <c r="BA301" s="3" t="s">
        <v>149</v>
      </c>
      <c r="BB301" s="3" t="s">
        <v>150</v>
      </c>
      <c r="BC301" s="3" t="s">
        <v>156</v>
      </c>
      <c r="BD301" s="3" t="s">
        <v>157</v>
      </c>
      <c r="BE301" s="3" t="s">
        <v>303</v>
      </c>
      <c r="BF301" s="3">
        <v>45068.469212962962</v>
      </c>
      <c r="BG301" s="3">
        <v>0</v>
      </c>
      <c r="BH301" s="3" t="s">
        <v>530</v>
      </c>
      <c r="BI301" s="3" t="s">
        <v>2381</v>
      </c>
      <c r="BJ301" s="3" t="s">
        <v>143</v>
      </c>
      <c r="BK301" s="3" t="s">
        <v>506</v>
      </c>
      <c r="BL301" s="3" t="s">
        <v>136</v>
      </c>
      <c r="BM301" s="3" t="s">
        <v>160</v>
      </c>
      <c r="BN301" s="3" t="s">
        <v>160</v>
      </c>
      <c r="BO301" s="3" t="s">
        <v>125</v>
      </c>
      <c r="BP301" s="3" t="s">
        <v>143</v>
      </c>
      <c r="BQ301" s="3" t="s">
        <v>2382</v>
      </c>
      <c r="BR301" s="3">
        <v>500</v>
      </c>
      <c r="BS301" s="3" t="s">
        <v>241</v>
      </c>
      <c r="BT301" s="3">
        <v>49993</v>
      </c>
      <c r="BU301" s="3">
        <v>49993</v>
      </c>
      <c r="BV301" s="3" t="s">
        <v>135</v>
      </c>
      <c r="BW301" s="3" t="s">
        <v>135</v>
      </c>
      <c r="BX301" s="3" t="s">
        <v>135</v>
      </c>
      <c r="BY301" s="3" t="s">
        <v>148</v>
      </c>
      <c r="BZ301" s="3" t="s">
        <v>2122</v>
      </c>
      <c r="CA301" s="3" t="s">
        <v>144</v>
      </c>
      <c r="CB301" s="3" t="s">
        <v>143</v>
      </c>
      <c r="CC301" s="3" t="s">
        <v>143</v>
      </c>
      <c r="CD301" s="3" t="s">
        <v>143</v>
      </c>
      <c r="CE301" s="3" t="s">
        <v>143</v>
      </c>
      <c r="CF301" s="3">
        <v>199972</v>
      </c>
      <c r="CG301" s="3">
        <v>199972</v>
      </c>
      <c r="CH301" s="3" t="s">
        <v>143</v>
      </c>
      <c r="CI301" s="3"/>
      <c r="CJ301" s="3">
        <v>0</v>
      </c>
      <c r="CK301" s="3" t="s">
        <v>143</v>
      </c>
      <c r="CL301" s="3"/>
      <c r="CM301" s="3" t="s">
        <v>143</v>
      </c>
      <c r="CN301" s="3" t="s">
        <v>143</v>
      </c>
      <c r="CO301" s="3"/>
      <c r="CP301" s="3"/>
      <c r="CQ301" s="3"/>
      <c r="CR301" s="3" t="s">
        <v>143</v>
      </c>
      <c r="CS301" s="3" t="s">
        <v>1</v>
      </c>
      <c r="CT301" s="3" t="s">
        <v>143</v>
      </c>
      <c r="CU301" s="3" t="s">
        <v>1</v>
      </c>
      <c r="CV301" s="3" t="s">
        <v>1985</v>
      </c>
      <c r="CW301" s="3" t="s">
        <v>1985</v>
      </c>
      <c r="CX301" s="3" t="s">
        <v>501</v>
      </c>
      <c r="CY301" s="3" t="s">
        <v>166</v>
      </c>
      <c r="CZ301" s="3" t="s">
        <v>136</v>
      </c>
      <c r="DA301" s="3" t="s">
        <v>1989</v>
      </c>
      <c r="DB301" s="3" t="s">
        <v>143</v>
      </c>
      <c r="DC301" s="3" t="s">
        <v>143</v>
      </c>
      <c r="DD301" s="3"/>
      <c r="DE301" s="3"/>
      <c r="DF301" s="3"/>
      <c r="DG301" s="3"/>
    </row>
    <row r="302" spans="1:111" s="68" customFormat="1" ht="12.75" x14ac:dyDescent="0.2">
      <c r="A302" s="73">
        <v>45047</v>
      </c>
      <c r="B302" s="68" t="s">
        <v>16</v>
      </c>
      <c r="C302" s="5">
        <v>65265</v>
      </c>
      <c r="D302" s="68" t="s">
        <v>124</v>
      </c>
      <c r="E302" s="5" t="s">
        <v>164</v>
      </c>
      <c r="F302" s="75">
        <v>45065</v>
      </c>
      <c r="G302" s="3" t="s">
        <v>165</v>
      </c>
      <c r="H302" s="3" t="s">
        <v>127</v>
      </c>
      <c r="I302" s="70">
        <v>539.91999999999996</v>
      </c>
      <c r="J302" s="70">
        <v>539.91999999999996</v>
      </c>
      <c r="K302" s="71">
        <f t="shared" si="4"/>
        <v>1.3215556142946226E-3</v>
      </c>
      <c r="L302" s="5" t="s">
        <v>342</v>
      </c>
      <c r="M302" s="3" t="s">
        <v>129</v>
      </c>
      <c r="N302" s="5" t="s">
        <v>2383</v>
      </c>
      <c r="O302" s="5" t="s">
        <v>960</v>
      </c>
      <c r="P302" s="5" t="s">
        <v>2384</v>
      </c>
      <c r="Q302" s="5" t="s">
        <v>132</v>
      </c>
      <c r="R302" s="5" t="s">
        <v>2385</v>
      </c>
      <c r="S302" s="5" t="s">
        <v>2386</v>
      </c>
      <c r="T302" s="5" t="s">
        <v>135</v>
      </c>
      <c r="U302" s="5" t="s">
        <v>135</v>
      </c>
      <c r="V302" s="5" t="s">
        <v>136</v>
      </c>
      <c r="W302" s="5" t="s">
        <v>137</v>
      </c>
      <c r="X302" s="5" t="s">
        <v>138</v>
      </c>
      <c r="Y302" s="5">
        <v>45069.278166666663</v>
      </c>
      <c r="Z302" s="5">
        <v>45069.278115740737</v>
      </c>
      <c r="AA302" s="5" t="s">
        <v>139</v>
      </c>
      <c r="AB302" s="5" t="s">
        <v>140</v>
      </c>
      <c r="AC302" s="5">
        <v>0</v>
      </c>
      <c r="AD302" s="5"/>
      <c r="AE302" s="5">
        <v>0</v>
      </c>
      <c r="AF302" s="5"/>
      <c r="AG302" s="5">
        <v>10012</v>
      </c>
      <c r="AH302" s="5" t="s">
        <v>141</v>
      </c>
      <c r="AI302" s="5" t="s">
        <v>143</v>
      </c>
      <c r="AJ302" s="5"/>
      <c r="AK302" s="5" t="s">
        <v>142</v>
      </c>
      <c r="AL302" s="5" t="s">
        <v>2304</v>
      </c>
      <c r="AM302" s="5">
        <v>2700</v>
      </c>
      <c r="AN302" s="5" t="s">
        <v>143</v>
      </c>
      <c r="AO302" s="5" t="s">
        <v>145</v>
      </c>
      <c r="AP302" s="5" t="s">
        <v>146</v>
      </c>
      <c r="AQ302" s="5" t="s">
        <v>972</v>
      </c>
      <c r="AR302" s="5" t="s">
        <v>148</v>
      </c>
      <c r="AS302" s="5" t="s">
        <v>139</v>
      </c>
      <c r="AT302" s="5" t="s">
        <v>149</v>
      </c>
      <c r="AU302" s="5" t="s">
        <v>150</v>
      </c>
      <c r="AV302" s="5" t="s">
        <v>2306</v>
      </c>
      <c r="AW302" s="5" t="s">
        <v>2387</v>
      </c>
      <c r="AX302" s="5" t="s">
        <v>309</v>
      </c>
      <c r="AY302" s="5" t="s">
        <v>148</v>
      </c>
      <c r="AZ302" s="5" t="s">
        <v>139</v>
      </c>
      <c r="BA302" s="5" t="s">
        <v>950</v>
      </c>
      <c r="BB302" s="5" t="s">
        <v>311</v>
      </c>
      <c r="BC302" s="5" t="s">
        <v>156</v>
      </c>
      <c r="BD302" s="5" t="s">
        <v>157</v>
      </c>
      <c r="BE302" s="5" t="s">
        <v>237</v>
      </c>
      <c r="BF302" s="5">
        <v>45070.163645833331</v>
      </c>
      <c r="BG302" s="5">
        <v>0</v>
      </c>
      <c r="BH302" s="5" t="s">
        <v>143</v>
      </c>
      <c r="BI302" s="5" t="s">
        <v>143</v>
      </c>
      <c r="BJ302" s="5" t="s">
        <v>143</v>
      </c>
      <c r="BK302" s="5" t="s">
        <v>136</v>
      </c>
      <c r="BL302" s="5" t="s">
        <v>143</v>
      </c>
      <c r="BM302" s="5" t="s">
        <v>160</v>
      </c>
      <c r="BN302" s="5" t="s">
        <v>143</v>
      </c>
      <c r="BO302" s="5" t="s">
        <v>143</v>
      </c>
      <c r="BP302" s="5" t="s">
        <v>143</v>
      </c>
      <c r="BQ302" s="5" t="s">
        <v>2388</v>
      </c>
      <c r="BR302" s="5">
        <v>800</v>
      </c>
      <c r="BS302" s="5" t="s">
        <v>314</v>
      </c>
      <c r="BT302" s="5">
        <v>53992</v>
      </c>
      <c r="BU302" s="5">
        <v>53992</v>
      </c>
      <c r="BV302" s="5" t="s">
        <v>135</v>
      </c>
      <c r="BW302" s="5" t="s">
        <v>135</v>
      </c>
      <c r="BX302" s="5" t="s">
        <v>135</v>
      </c>
      <c r="BY302" s="5" t="s">
        <v>148</v>
      </c>
      <c r="BZ302" s="5" t="s">
        <v>2389</v>
      </c>
      <c r="CA302" s="5" t="s">
        <v>144</v>
      </c>
      <c r="CB302" s="5" t="s">
        <v>143</v>
      </c>
      <c r="CC302" s="5" t="s">
        <v>143</v>
      </c>
      <c r="CD302" s="5" t="s">
        <v>143</v>
      </c>
      <c r="CE302" s="5" t="s">
        <v>143</v>
      </c>
      <c r="CF302" s="5">
        <v>199972</v>
      </c>
      <c r="CG302" s="5"/>
      <c r="CH302" s="5" t="s">
        <v>143</v>
      </c>
      <c r="CI302" s="5"/>
      <c r="CJ302" s="5">
        <v>0</v>
      </c>
      <c r="CK302" s="5" t="s">
        <v>143</v>
      </c>
      <c r="CL302" s="5"/>
      <c r="CM302" s="5" t="s">
        <v>143</v>
      </c>
      <c r="CN302" s="5" t="s">
        <v>143</v>
      </c>
      <c r="CO302" s="5"/>
      <c r="CP302" s="5"/>
      <c r="CQ302" s="5"/>
      <c r="CR302" s="5" t="s">
        <v>143</v>
      </c>
      <c r="CS302" s="5" t="s">
        <v>1</v>
      </c>
      <c r="CT302" s="5" t="s">
        <v>143</v>
      </c>
      <c r="CU302" s="5" t="s">
        <v>1</v>
      </c>
      <c r="CV302" s="5" t="s">
        <v>2092</v>
      </c>
      <c r="CW302" s="5" t="s">
        <v>143</v>
      </c>
      <c r="CX302" s="5" t="s">
        <v>342</v>
      </c>
      <c r="CY302" s="5" t="s">
        <v>127</v>
      </c>
      <c r="CZ302" s="5" t="s">
        <v>136</v>
      </c>
      <c r="DA302" s="5" t="s">
        <v>1989</v>
      </c>
      <c r="DB302" s="5" t="s">
        <v>143</v>
      </c>
      <c r="DC302" s="5" t="s">
        <v>143</v>
      </c>
      <c r="DD302" s="5"/>
      <c r="DE302" s="5"/>
      <c r="DF302" s="5"/>
      <c r="DG302" s="5"/>
    </row>
    <row r="303" spans="1:111" s="68" customFormat="1" ht="12.75" x14ac:dyDescent="0.2">
      <c r="A303" s="73">
        <v>45047</v>
      </c>
      <c r="B303" s="68" t="s">
        <v>14</v>
      </c>
      <c r="C303" s="5">
        <v>65270</v>
      </c>
      <c r="D303" s="68" t="s">
        <v>315</v>
      </c>
      <c r="E303" s="5" t="s">
        <v>164</v>
      </c>
      <c r="F303" s="75">
        <v>45065</v>
      </c>
      <c r="G303" s="3" t="s">
        <v>165</v>
      </c>
      <c r="H303" s="3" t="s">
        <v>166</v>
      </c>
      <c r="I303" s="70">
        <v>37</v>
      </c>
      <c r="J303" s="70">
        <v>37</v>
      </c>
      <c r="K303" s="71">
        <f t="shared" si="4"/>
        <v>9.056444978682219E-5</v>
      </c>
      <c r="L303" s="5" t="s">
        <v>316</v>
      </c>
      <c r="M303" s="68" t="s">
        <v>317</v>
      </c>
      <c r="N303" s="5" t="s">
        <v>219</v>
      </c>
      <c r="O303" s="5" t="s">
        <v>318</v>
      </c>
      <c r="P303" s="5" t="s">
        <v>1210</v>
      </c>
      <c r="Q303" s="5" t="s">
        <v>170</v>
      </c>
      <c r="R303" s="5" t="s">
        <v>2390</v>
      </c>
      <c r="S303" s="5" t="s">
        <v>1212</v>
      </c>
      <c r="T303" s="5" t="s">
        <v>135</v>
      </c>
      <c r="U303" s="5" t="s">
        <v>135</v>
      </c>
      <c r="V303" s="5" t="s">
        <v>136</v>
      </c>
      <c r="W303" s="5" t="s">
        <v>137</v>
      </c>
      <c r="X303" s="5" t="s">
        <v>322</v>
      </c>
      <c r="Y303" s="5">
        <v>45065.330467476851</v>
      </c>
      <c r="Z303" s="5">
        <v>45065.330412384261</v>
      </c>
      <c r="AA303" s="5" t="s">
        <v>139</v>
      </c>
      <c r="AB303" s="5" t="s">
        <v>323</v>
      </c>
      <c r="AC303" s="5">
        <v>0</v>
      </c>
      <c r="AD303" s="5"/>
      <c r="AE303" s="5">
        <v>37</v>
      </c>
      <c r="AF303" s="5"/>
      <c r="AG303" s="5">
        <v>10012</v>
      </c>
      <c r="AH303" s="5" t="s">
        <v>141</v>
      </c>
      <c r="AI303" s="5" t="s">
        <v>143</v>
      </c>
      <c r="AJ303" s="5">
        <v>37</v>
      </c>
      <c r="AK303" s="5" t="s">
        <v>207</v>
      </c>
      <c r="AL303" s="5" t="s">
        <v>143</v>
      </c>
      <c r="AM303" s="5">
        <v>37</v>
      </c>
      <c r="AN303" s="5" t="s">
        <v>174</v>
      </c>
      <c r="AO303" s="5" t="s">
        <v>324</v>
      </c>
      <c r="AP303" s="5" t="s">
        <v>325</v>
      </c>
      <c r="AQ303" s="5" t="s">
        <v>326</v>
      </c>
      <c r="AR303" s="5" t="s">
        <v>178</v>
      </c>
      <c r="AS303" s="5" t="s">
        <v>179</v>
      </c>
      <c r="AT303" s="5" t="s">
        <v>327</v>
      </c>
      <c r="AU303" s="5" t="s">
        <v>328</v>
      </c>
      <c r="AV303" s="5" t="s">
        <v>234</v>
      </c>
      <c r="AW303" s="5" t="s">
        <v>165</v>
      </c>
      <c r="AX303" s="5" t="s">
        <v>235</v>
      </c>
      <c r="AY303" s="5" t="s">
        <v>148</v>
      </c>
      <c r="AZ303" s="5" t="s">
        <v>139</v>
      </c>
      <c r="BA303" s="5" t="s">
        <v>236</v>
      </c>
      <c r="BB303" s="5" t="s">
        <v>150</v>
      </c>
      <c r="BC303" s="5" t="s">
        <v>156</v>
      </c>
      <c r="BD303" s="5" t="s">
        <v>157</v>
      </c>
      <c r="BE303" s="5" t="s">
        <v>484</v>
      </c>
      <c r="BF303" s="5">
        <v>45065.345196759263</v>
      </c>
      <c r="BG303" s="5">
        <v>0</v>
      </c>
      <c r="BH303" s="5" t="s">
        <v>170</v>
      </c>
      <c r="BI303" s="5" t="s">
        <v>2391</v>
      </c>
      <c r="BJ303" s="5" t="s">
        <v>143</v>
      </c>
      <c r="BK303" s="5" t="s">
        <v>136</v>
      </c>
      <c r="BL303" s="5" t="s">
        <v>143</v>
      </c>
      <c r="BM303" s="5" t="s">
        <v>160</v>
      </c>
      <c r="BN303" s="5" t="s">
        <v>160</v>
      </c>
      <c r="BO303" s="5" t="s">
        <v>143</v>
      </c>
      <c r="BP303" s="5" t="s">
        <v>143</v>
      </c>
      <c r="BQ303" s="5" t="s">
        <v>924</v>
      </c>
      <c r="BR303" s="5">
        <v>250</v>
      </c>
      <c r="BS303" s="5" t="s">
        <v>162</v>
      </c>
      <c r="BT303" s="5">
        <v>37</v>
      </c>
      <c r="BU303" s="5">
        <v>37</v>
      </c>
      <c r="BV303" s="5" t="s">
        <v>135</v>
      </c>
      <c r="BW303" s="5" t="s">
        <v>135</v>
      </c>
      <c r="BX303" s="5" t="s">
        <v>135</v>
      </c>
      <c r="BY303" s="5" t="s">
        <v>148</v>
      </c>
      <c r="BZ303" s="5" t="s">
        <v>1215</v>
      </c>
      <c r="CA303" s="5" t="s">
        <v>174</v>
      </c>
      <c r="CB303" s="5" t="s">
        <v>143</v>
      </c>
      <c r="CC303" s="5" t="s">
        <v>143</v>
      </c>
      <c r="CD303" s="5" t="s">
        <v>143</v>
      </c>
      <c r="CE303" s="5" t="s">
        <v>2391</v>
      </c>
      <c r="CF303" s="5">
        <v>1</v>
      </c>
      <c r="CG303" s="5">
        <v>1</v>
      </c>
      <c r="CH303" s="5" t="s">
        <v>143</v>
      </c>
      <c r="CI303" s="5"/>
      <c r="CJ303" s="5">
        <v>0</v>
      </c>
      <c r="CK303" s="5" t="s">
        <v>143</v>
      </c>
      <c r="CL303" s="5"/>
      <c r="CM303" s="5" t="s">
        <v>143</v>
      </c>
      <c r="CN303" s="5" t="s">
        <v>143</v>
      </c>
      <c r="CO303" s="5"/>
      <c r="CP303" s="5"/>
      <c r="CQ303" s="5"/>
      <c r="CR303" s="5" t="s">
        <v>143</v>
      </c>
      <c r="CS303" s="5" t="s">
        <v>1</v>
      </c>
      <c r="CT303" s="5" t="s">
        <v>143</v>
      </c>
      <c r="CU303" s="5" t="s">
        <v>1</v>
      </c>
      <c r="CV303" s="5" t="s">
        <v>1985</v>
      </c>
      <c r="CW303" s="5" t="s">
        <v>1985</v>
      </c>
      <c r="CX303" s="5" t="s">
        <v>316</v>
      </c>
      <c r="CY303" s="5" t="s">
        <v>166</v>
      </c>
      <c r="CZ303" s="5" t="s">
        <v>136</v>
      </c>
      <c r="DA303" s="5" t="s">
        <v>1986</v>
      </c>
      <c r="DB303" s="5" t="s">
        <v>143</v>
      </c>
      <c r="DC303" s="5" t="s">
        <v>143</v>
      </c>
      <c r="DD303" s="5"/>
      <c r="DE303" s="5"/>
      <c r="DF303" s="5"/>
      <c r="DG303" s="5"/>
    </row>
    <row r="304" spans="1:111" s="68" customFormat="1" ht="12.75" x14ac:dyDescent="0.2">
      <c r="A304" s="73">
        <v>45047</v>
      </c>
      <c r="B304" s="68" t="s">
        <v>14</v>
      </c>
      <c r="C304" s="5">
        <v>65439</v>
      </c>
      <c r="D304" s="68" t="s">
        <v>315</v>
      </c>
      <c r="E304" s="5" t="s">
        <v>164</v>
      </c>
      <c r="F304" s="75">
        <v>45068</v>
      </c>
      <c r="G304" s="3" t="s">
        <v>165</v>
      </c>
      <c r="H304" s="3" t="s">
        <v>166</v>
      </c>
      <c r="I304" s="70">
        <v>147</v>
      </c>
      <c r="J304" s="70">
        <v>147</v>
      </c>
      <c r="K304" s="71">
        <f t="shared" si="4"/>
        <v>3.5981011131521249E-4</v>
      </c>
      <c r="L304" s="5" t="s">
        <v>316</v>
      </c>
      <c r="M304" s="68" t="s">
        <v>317</v>
      </c>
      <c r="N304" s="5" t="s">
        <v>219</v>
      </c>
      <c r="O304" s="5" t="s">
        <v>318</v>
      </c>
      <c r="P304" s="5" t="s">
        <v>2392</v>
      </c>
      <c r="Q304" s="5" t="s">
        <v>170</v>
      </c>
      <c r="R304" s="5" t="s">
        <v>2393</v>
      </c>
      <c r="S304" s="5" t="s">
        <v>2394</v>
      </c>
      <c r="T304" s="5" t="s">
        <v>135</v>
      </c>
      <c r="U304" s="5" t="s">
        <v>135</v>
      </c>
      <c r="V304" s="5" t="s">
        <v>136</v>
      </c>
      <c r="W304" s="5" t="s">
        <v>137</v>
      </c>
      <c r="X304" s="5" t="s">
        <v>322</v>
      </c>
      <c r="Y304" s="5">
        <v>45068.500171990738</v>
      </c>
      <c r="Z304" s="5">
        <v>45068.499293518522</v>
      </c>
      <c r="AA304" s="5" t="s">
        <v>139</v>
      </c>
      <c r="AB304" s="5" t="s">
        <v>323</v>
      </c>
      <c r="AC304" s="5">
        <v>0</v>
      </c>
      <c r="AD304" s="5"/>
      <c r="AE304" s="5">
        <v>147</v>
      </c>
      <c r="AF304" s="5"/>
      <c r="AG304" s="5">
        <v>10012</v>
      </c>
      <c r="AH304" s="5" t="s">
        <v>141</v>
      </c>
      <c r="AI304" s="5" t="s">
        <v>143</v>
      </c>
      <c r="AJ304" s="5">
        <v>147</v>
      </c>
      <c r="AK304" s="5" t="s">
        <v>207</v>
      </c>
      <c r="AL304" s="5" t="s">
        <v>143</v>
      </c>
      <c r="AM304" s="5">
        <v>147</v>
      </c>
      <c r="AN304" s="5" t="s">
        <v>174</v>
      </c>
      <c r="AO304" s="5" t="s">
        <v>324</v>
      </c>
      <c r="AP304" s="5" t="s">
        <v>325</v>
      </c>
      <c r="AQ304" s="5" t="s">
        <v>326</v>
      </c>
      <c r="AR304" s="5" t="s">
        <v>178</v>
      </c>
      <c r="AS304" s="5" t="s">
        <v>179</v>
      </c>
      <c r="AT304" s="5" t="s">
        <v>327</v>
      </c>
      <c r="AU304" s="5" t="s">
        <v>328</v>
      </c>
      <c r="AV304" s="5" t="s">
        <v>234</v>
      </c>
      <c r="AW304" s="5" t="s">
        <v>165</v>
      </c>
      <c r="AX304" s="5" t="s">
        <v>235</v>
      </c>
      <c r="AY304" s="5" t="s">
        <v>148</v>
      </c>
      <c r="AZ304" s="5" t="s">
        <v>139</v>
      </c>
      <c r="BA304" s="5" t="s">
        <v>236</v>
      </c>
      <c r="BB304" s="5" t="s">
        <v>150</v>
      </c>
      <c r="BC304" s="5" t="s">
        <v>156</v>
      </c>
      <c r="BD304" s="5" t="s">
        <v>157</v>
      </c>
      <c r="BE304" s="5" t="s">
        <v>484</v>
      </c>
      <c r="BF304" s="5">
        <v>45069.522650462961</v>
      </c>
      <c r="BG304" s="5">
        <v>0</v>
      </c>
      <c r="BH304" s="5" t="s">
        <v>170</v>
      </c>
      <c r="BI304" s="5" t="s">
        <v>2395</v>
      </c>
      <c r="BJ304" s="5" t="s">
        <v>143</v>
      </c>
      <c r="BK304" s="5" t="s">
        <v>136</v>
      </c>
      <c r="BL304" s="5" t="s">
        <v>143</v>
      </c>
      <c r="BM304" s="5" t="s">
        <v>160</v>
      </c>
      <c r="BN304" s="5" t="s">
        <v>160</v>
      </c>
      <c r="BO304" s="5" t="s">
        <v>143</v>
      </c>
      <c r="BP304" s="5" t="s">
        <v>143</v>
      </c>
      <c r="BQ304" s="5" t="s">
        <v>2396</v>
      </c>
      <c r="BR304" s="5">
        <v>250</v>
      </c>
      <c r="BS304" s="5" t="s">
        <v>162</v>
      </c>
      <c r="BT304" s="5">
        <v>147</v>
      </c>
      <c r="BU304" s="5">
        <v>147</v>
      </c>
      <c r="BV304" s="5" t="s">
        <v>135</v>
      </c>
      <c r="BW304" s="5" t="s">
        <v>135</v>
      </c>
      <c r="BX304" s="5" t="s">
        <v>135</v>
      </c>
      <c r="BY304" s="5" t="s">
        <v>148</v>
      </c>
      <c r="BZ304" s="5" t="s">
        <v>2116</v>
      </c>
      <c r="CA304" s="5" t="s">
        <v>174</v>
      </c>
      <c r="CB304" s="5" t="s">
        <v>143</v>
      </c>
      <c r="CC304" s="5" t="s">
        <v>143</v>
      </c>
      <c r="CD304" s="5" t="s">
        <v>143</v>
      </c>
      <c r="CE304" s="5" t="s">
        <v>2397</v>
      </c>
      <c r="CF304" s="5">
        <v>1</v>
      </c>
      <c r="CG304" s="5">
        <v>1</v>
      </c>
      <c r="CH304" s="5" t="s">
        <v>143</v>
      </c>
      <c r="CI304" s="5"/>
      <c r="CJ304" s="5">
        <v>0</v>
      </c>
      <c r="CK304" s="5" t="s">
        <v>143</v>
      </c>
      <c r="CL304" s="5"/>
      <c r="CM304" s="5" t="s">
        <v>143</v>
      </c>
      <c r="CN304" s="5" t="s">
        <v>143</v>
      </c>
      <c r="CO304" s="5"/>
      <c r="CP304" s="5"/>
      <c r="CQ304" s="5"/>
      <c r="CR304" s="5" t="s">
        <v>143</v>
      </c>
      <c r="CS304" s="5" t="s">
        <v>1</v>
      </c>
      <c r="CT304" s="5" t="s">
        <v>143</v>
      </c>
      <c r="CU304" s="5" t="s">
        <v>1</v>
      </c>
      <c r="CV304" s="5" t="s">
        <v>1985</v>
      </c>
      <c r="CW304" s="5" t="s">
        <v>1985</v>
      </c>
      <c r="CX304" s="5" t="s">
        <v>316</v>
      </c>
      <c r="CY304" s="5" t="s">
        <v>166</v>
      </c>
      <c r="CZ304" s="5" t="s">
        <v>136</v>
      </c>
      <c r="DA304" s="5" t="s">
        <v>1989</v>
      </c>
      <c r="DB304" s="5" t="s">
        <v>143</v>
      </c>
      <c r="DC304" s="5" t="s">
        <v>322</v>
      </c>
      <c r="DD304" s="5"/>
      <c r="DE304" s="5"/>
      <c r="DF304" s="5"/>
      <c r="DG304" s="5"/>
    </row>
    <row r="305" spans="1:111" s="68" customFormat="1" ht="12.75" x14ac:dyDescent="0.2">
      <c r="A305" s="73">
        <v>45047</v>
      </c>
      <c r="B305" s="68" t="s">
        <v>14</v>
      </c>
      <c r="C305" s="5">
        <v>65697</v>
      </c>
      <c r="D305" s="68" t="s">
        <v>1317</v>
      </c>
      <c r="E305" s="3" t="s">
        <v>364</v>
      </c>
      <c r="F305" s="7">
        <v>45069</v>
      </c>
      <c r="G305" s="3" t="s">
        <v>126</v>
      </c>
      <c r="H305" s="3" t="s">
        <v>166</v>
      </c>
      <c r="I305" s="70">
        <v>106.69</v>
      </c>
      <c r="J305" s="70">
        <v>106.69</v>
      </c>
      <c r="K305" s="71">
        <f t="shared" si="4"/>
        <v>2.6114381480421783E-4</v>
      </c>
      <c r="L305" s="3" t="s">
        <v>316</v>
      </c>
      <c r="M305" s="3" t="s">
        <v>129</v>
      </c>
      <c r="N305" s="3" t="s">
        <v>1056</v>
      </c>
      <c r="O305" s="3" t="s">
        <v>318</v>
      </c>
      <c r="P305" s="3" t="s">
        <v>1678</v>
      </c>
      <c r="Q305" s="3" t="s">
        <v>170</v>
      </c>
      <c r="R305" s="3" t="s">
        <v>2398</v>
      </c>
      <c r="S305" s="3" t="s">
        <v>1680</v>
      </c>
      <c r="T305" s="3" t="s">
        <v>2399</v>
      </c>
      <c r="U305" s="3" t="s">
        <v>2400</v>
      </c>
      <c r="V305" s="3" t="s">
        <v>136</v>
      </c>
      <c r="W305" s="3" t="s">
        <v>137</v>
      </c>
      <c r="X305" s="3" t="s">
        <v>349</v>
      </c>
      <c r="Y305" s="3">
        <v>45069.443604282409</v>
      </c>
      <c r="Z305" s="3">
        <v>45069.442432060183</v>
      </c>
      <c r="AA305" s="3" t="s">
        <v>139</v>
      </c>
      <c r="AB305" s="3" t="s">
        <v>140</v>
      </c>
      <c r="AC305" s="3">
        <v>0</v>
      </c>
      <c r="AD305" s="3"/>
      <c r="AE305" s="3">
        <v>0</v>
      </c>
      <c r="AF305" s="3">
        <v>45069</v>
      </c>
      <c r="AG305" s="3">
        <v>10023</v>
      </c>
      <c r="AH305" s="3" t="s">
        <v>141</v>
      </c>
      <c r="AI305" s="3" t="s">
        <v>143</v>
      </c>
      <c r="AJ305" s="3"/>
      <c r="AK305" s="3" t="s">
        <v>142</v>
      </c>
      <c r="AL305" s="3" t="s">
        <v>143</v>
      </c>
      <c r="AM305" s="3">
        <v>10669</v>
      </c>
      <c r="AN305" s="3" t="s">
        <v>174</v>
      </c>
      <c r="AO305" s="3" t="s">
        <v>324</v>
      </c>
      <c r="AP305" s="3" t="s">
        <v>325</v>
      </c>
      <c r="AQ305" s="3" t="s">
        <v>326</v>
      </c>
      <c r="AR305" s="3" t="s">
        <v>178</v>
      </c>
      <c r="AS305" s="3" t="s">
        <v>179</v>
      </c>
      <c r="AT305" s="3" t="s">
        <v>327</v>
      </c>
      <c r="AU305" s="3" t="s">
        <v>328</v>
      </c>
      <c r="AV305" s="3" t="s">
        <v>290</v>
      </c>
      <c r="AW305" s="3" t="s">
        <v>146</v>
      </c>
      <c r="AX305" s="3" t="s">
        <v>1060</v>
      </c>
      <c r="AY305" s="3" t="s">
        <v>148</v>
      </c>
      <c r="AZ305" s="3" t="s">
        <v>139</v>
      </c>
      <c r="BA305" s="3" t="s">
        <v>149</v>
      </c>
      <c r="BB305" s="3" t="s">
        <v>150</v>
      </c>
      <c r="BC305" s="3" t="s">
        <v>156</v>
      </c>
      <c r="BD305" s="3" t="s">
        <v>157</v>
      </c>
      <c r="BE305" s="3" t="s">
        <v>484</v>
      </c>
      <c r="BF305" s="3">
        <v>45069.521631944444</v>
      </c>
      <c r="BG305" s="3">
        <v>123486</v>
      </c>
      <c r="BH305" s="3" t="s">
        <v>170</v>
      </c>
      <c r="BI305" s="3" t="s">
        <v>2401</v>
      </c>
      <c r="BJ305" s="3" t="s">
        <v>143</v>
      </c>
      <c r="BK305" s="3" t="s">
        <v>136</v>
      </c>
      <c r="BL305" s="3" t="s">
        <v>136</v>
      </c>
      <c r="BM305" s="3" t="s">
        <v>160</v>
      </c>
      <c r="BN305" s="3" t="s">
        <v>160</v>
      </c>
      <c r="BO305" s="3" t="s">
        <v>364</v>
      </c>
      <c r="BP305" s="3" t="s">
        <v>143</v>
      </c>
      <c r="BQ305" s="3" t="s">
        <v>2402</v>
      </c>
      <c r="BR305" s="3">
        <v>250</v>
      </c>
      <c r="BS305" s="3" t="s">
        <v>162</v>
      </c>
      <c r="BT305" s="3">
        <v>10669</v>
      </c>
      <c r="BU305" s="3">
        <v>10669</v>
      </c>
      <c r="BV305" s="3" t="s">
        <v>2403</v>
      </c>
      <c r="BW305" s="3" t="s">
        <v>2404</v>
      </c>
      <c r="BX305" s="3" t="s">
        <v>135</v>
      </c>
      <c r="BY305" s="3" t="s">
        <v>148</v>
      </c>
      <c r="BZ305" s="3" t="s">
        <v>1684</v>
      </c>
      <c r="CA305" s="3" t="s">
        <v>174</v>
      </c>
      <c r="CB305" s="3" t="s">
        <v>143</v>
      </c>
      <c r="CC305" s="3" t="s">
        <v>143</v>
      </c>
      <c r="CD305" s="3" t="s">
        <v>362</v>
      </c>
      <c r="CE305" s="3" t="s">
        <v>1678</v>
      </c>
      <c r="CF305" s="3">
        <v>1</v>
      </c>
      <c r="CG305" s="3">
        <v>1</v>
      </c>
      <c r="CH305" s="3" t="s">
        <v>143</v>
      </c>
      <c r="CI305" s="3"/>
      <c r="CJ305" s="3">
        <v>0</v>
      </c>
      <c r="CK305" s="3" t="s">
        <v>174</v>
      </c>
      <c r="CL305" s="3">
        <v>1</v>
      </c>
      <c r="CM305" s="3" t="s">
        <v>143</v>
      </c>
      <c r="CN305" s="3" t="s">
        <v>143</v>
      </c>
      <c r="CO305" s="3"/>
      <c r="CP305" s="3"/>
      <c r="CQ305" s="3"/>
      <c r="CR305" s="3" t="s">
        <v>143</v>
      </c>
      <c r="CS305" s="3" t="s">
        <v>1</v>
      </c>
      <c r="CT305" s="3" t="s">
        <v>143</v>
      </c>
      <c r="CU305" s="3" t="s">
        <v>1</v>
      </c>
      <c r="CV305" s="3" t="s">
        <v>1985</v>
      </c>
      <c r="CW305" s="3" t="s">
        <v>143</v>
      </c>
      <c r="CX305" s="3" t="s">
        <v>316</v>
      </c>
      <c r="CY305" s="3" t="s">
        <v>166</v>
      </c>
      <c r="CZ305" s="3" t="s">
        <v>136</v>
      </c>
      <c r="DA305" s="3" t="s">
        <v>1986</v>
      </c>
      <c r="DB305" s="3" t="s">
        <v>2405</v>
      </c>
      <c r="DC305" s="3" t="s">
        <v>143</v>
      </c>
      <c r="DD305" s="3"/>
      <c r="DE305" s="3"/>
      <c r="DF305" s="3"/>
      <c r="DG305" s="3"/>
    </row>
    <row r="306" spans="1:111" s="68" customFormat="1" ht="12.75" x14ac:dyDescent="0.2">
      <c r="A306" s="73">
        <v>45047</v>
      </c>
      <c r="B306" s="68" t="s">
        <v>18</v>
      </c>
      <c r="C306" s="5">
        <v>65723</v>
      </c>
      <c r="D306" s="68" t="s">
        <v>2406</v>
      </c>
      <c r="E306" s="3" t="s">
        <v>125</v>
      </c>
      <c r="F306" s="7">
        <v>45069</v>
      </c>
      <c r="G306" s="3" t="s">
        <v>257</v>
      </c>
      <c r="H306" s="3" t="s">
        <v>127</v>
      </c>
      <c r="I306" s="70">
        <v>459.94</v>
      </c>
      <c r="J306" s="70">
        <v>459.94</v>
      </c>
      <c r="K306" s="71">
        <f t="shared" si="4"/>
        <v>1.1257895414851621E-3</v>
      </c>
      <c r="L306" s="3" t="s">
        <v>217</v>
      </c>
      <c r="M306" s="3" t="s">
        <v>218</v>
      </c>
      <c r="N306" s="3" t="s">
        <v>1725</v>
      </c>
      <c r="O306" s="3" t="s">
        <v>1224</v>
      </c>
      <c r="P306" s="3" t="s">
        <v>2407</v>
      </c>
      <c r="Q306" s="3" t="s">
        <v>132</v>
      </c>
      <c r="R306" s="3" t="s">
        <v>2408</v>
      </c>
      <c r="S306" s="3" t="s">
        <v>1717</v>
      </c>
      <c r="T306" s="3" t="s">
        <v>135</v>
      </c>
      <c r="U306" s="3" t="s">
        <v>135</v>
      </c>
      <c r="V306" s="3" t="s">
        <v>136</v>
      </c>
      <c r="W306" s="3" t="s">
        <v>137</v>
      </c>
      <c r="X306" s="3" t="s">
        <v>138</v>
      </c>
      <c r="Y306" s="3">
        <v>45069.064234490739</v>
      </c>
      <c r="Z306" s="3">
        <v>45069.064196874999</v>
      </c>
      <c r="AA306" s="3" t="s">
        <v>139</v>
      </c>
      <c r="AB306" s="3" t="s">
        <v>226</v>
      </c>
      <c r="AC306" s="3">
        <v>0</v>
      </c>
      <c r="AD306" s="3"/>
      <c r="AE306" s="3">
        <v>0</v>
      </c>
      <c r="AF306" s="3"/>
      <c r="AG306" s="3">
        <v>10010</v>
      </c>
      <c r="AH306" s="3" t="s">
        <v>265</v>
      </c>
      <c r="AI306" s="3" t="s">
        <v>143</v>
      </c>
      <c r="AJ306" s="3"/>
      <c r="AK306" s="3" t="s">
        <v>207</v>
      </c>
      <c r="AL306" s="3" t="s">
        <v>143</v>
      </c>
      <c r="AM306" s="3">
        <v>2300</v>
      </c>
      <c r="AN306" s="3" t="s">
        <v>143</v>
      </c>
      <c r="AO306" s="3" t="s">
        <v>990</v>
      </c>
      <c r="AP306" s="3" t="s">
        <v>273</v>
      </c>
      <c r="AQ306" s="3" t="s">
        <v>1232</v>
      </c>
      <c r="AR306" s="3" t="s">
        <v>148</v>
      </c>
      <c r="AS306" s="3" t="s">
        <v>139</v>
      </c>
      <c r="AT306" s="3" t="s">
        <v>154</v>
      </c>
      <c r="AU306" s="3" t="s">
        <v>992</v>
      </c>
      <c r="AV306" s="3" t="s">
        <v>1718</v>
      </c>
      <c r="AW306" s="3" t="s">
        <v>1719</v>
      </c>
      <c r="AX306" s="3" t="s">
        <v>1726</v>
      </c>
      <c r="AY306" s="3" t="s">
        <v>148</v>
      </c>
      <c r="AZ306" s="3" t="s">
        <v>139</v>
      </c>
      <c r="BA306" s="3" t="s">
        <v>154</v>
      </c>
      <c r="BB306" s="3" t="s">
        <v>1727</v>
      </c>
      <c r="BC306" s="3" t="s">
        <v>156</v>
      </c>
      <c r="BD306" s="3" t="s">
        <v>157</v>
      </c>
      <c r="BE306" s="3" t="s">
        <v>303</v>
      </c>
      <c r="BF306" s="3">
        <v>45069.180891203701</v>
      </c>
      <c r="BG306" s="3">
        <v>0</v>
      </c>
      <c r="BH306" s="3" t="s">
        <v>132</v>
      </c>
      <c r="BI306" s="3" t="s">
        <v>143</v>
      </c>
      <c r="BJ306" s="3" t="s">
        <v>143</v>
      </c>
      <c r="BK306" s="3" t="s">
        <v>224</v>
      </c>
      <c r="BL306" s="3" t="s">
        <v>143</v>
      </c>
      <c r="BM306" s="3" t="s">
        <v>160</v>
      </c>
      <c r="BN306" s="3" t="s">
        <v>160</v>
      </c>
      <c r="BO306" s="3" t="s">
        <v>143</v>
      </c>
      <c r="BP306" s="3" t="s">
        <v>2409</v>
      </c>
      <c r="BQ306" s="3" t="s">
        <v>2410</v>
      </c>
      <c r="BR306" s="3">
        <v>500</v>
      </c>
      <c r="BS306" s="3" t="s">
        <v>241</v>
      </c>
      <c r="BT306" s="3">
        <v>45994</v>
      </c>
      <c r="BU306" s="3">
        <v>45994</v>
      </c>
      <c r="BV306" s="3" t="s">
        <v>135</v>
      </c>
      <c r="BW306" s="3" t="s">
        <v>135</v>
      </c>
      <c r="BX306" s="3" t="s">
        <v>135</v>
      </c>
      <c r="BY306" s="3" t="s">
        <v>148</v>
      </c>
      <c r="BZ306" s="3" t="s">
        <v>1729</v>
      </c>
      <c r="CA306" s="3" t="s">
        <v>144</v>
      </c>
      <c r="CB306" s="3" t="s">
        <v>143</v>
      </c>
      <c r="CC306" s="3" t="s">
        <v>143</v>
      </c>
      <c r="CD306" s="3" t="s">
        <v>143</v>
      </c>
      <c r="CE306" s="3" t="s">
        <v>143</v>
      </c>
      <c r="CF306" s="3">
        <v>199972</v>
      </c>
      <c r="CG306" s="3"/>
      <c r="CH306" s="3" t="s">
        <v>143</v>
      </c>
      <c r="CI306" s="3"/>
      <c r="CJ306" s="3">
        <v>0</v>
      </c>
      <c r="CK306" s="3" t="s">
        <v>143</v>
      </c>
      <c r="CL306" s="3"/>
      <c r="CM306" s="3" t="s">
        <v>143</v>
      </c>
      <c r="CN306" s="3" t="s">
        <v>143</v>
      </c>
      <c r="CO306" s="3"/>
      <c r="CP306" s="3"/>
      <c r="CQ306" s="3">
        <v>901308205</v>
      </c>
      <c r="CR306" s="3" t="s">
        <v>143</v>
      </c>
      <c r="CS306" s="3" t="s">
        <v>1</v>
      </c>
      <c r="CT306" s="3" t="s">
        <v>143</v>
      </c>
      <c r="CU306" s="3" t="s">
        <v>1</v>
      </c>
      <c r="CV306" s="3" t="s">
        <v>1985</v>
      </c>
      <c r="CW306" s="3" t="s">
        <v>143</v>
      </c>
      <c r="CX306" s="3" t="s">
        <v>217</v>
      </c>
      <c r="CY306" s="3" t="s">
        <v>127</v>
      </c>
      <c r="CZ306" s="3" t="s">
        <v>224</v>
      </c>
      <c r="DA306" s="3" t="s">
        <v>1986</v>
      </c>
      <c r="DB306" s="3" t="s">
        <v>143</v>
      </c>
      <c r="DC306" s="3" t="s">
        <v>143</v>
      </c>
      <c r="DD306" s="3"/>
      <c r="DE306" s="3"/>
      <c r="DF306" s="3"/>
      <c r="DG306" s="3"/>
    </row>
    <row r="307" spans="1:111" s="68" customFormat="1" ht="12.75" x14ac:dyDescent="0.2">
      <c r="A307" s="73">
        <v>45047</v>
      </c>
      <c r="B307" s="68" t="s">
        <v>11</v>
      </c>
      <c r="C307" s="5">
        <v>65802</v>
      </c>
      <c r="D307" s="68" t="s">
        <v>256</v>
      </c>
      <c r="E307" s="3" t="s">
        <v>125</v>
      </c>
      <c r="F307" s="7">
        <v>45065</v>
      </c>
      <c r="G307" s="3" t="s">
        <v>165</v>
      </c>
      <c r="H307" s="3" t="s">
        <v>166</v>
      </c>
      <c r="I307" s="70">
        <v>1613.29</v>
      </c>
      <c r="J307" s="70">
        <v>760</v>
      </c>
      <c r="K307" s="71">
        <f t="shared" si="4"/>
        <v>3.9488303026103348E-3</v>
      </c>
      <c r="L307" s="3" t="s">
        <v>519</v>
      </c>
      <c r="M307" s="3" t="s">
        <v>129</v>
      </c>
      <c r="N307" s="3" t="s">
        <v>960</v>
      </c>
      <c r="O307" s="3" t="s">
        <v>2411</v>
      </c>
      <c r="P307" s="3" t="s">
        <v>2412</v>
      </c>
      <c r="Q307" s="3" t="s">
        <v>170</v>
      </c>
      <c r="R307" s="3" t="s">
        <v>2413</v>
      </c>
      <c r="S307" s="3" t="s">
        <v>2414</v>
      </c>
      <c r="T307" s="3" t="s">
        <v>135</v>
      </c>
      <c r="U307" s="3" t="s">
        <v>135</v>
      </c>
      <c r="V307" s="3" t="s">
        <v>136</v>
      </c>
      <c r="W307" s="3" t="s">
        <v>137</v>
      </c>
      <c r="X307" s="3" t="s">
        <v>957</v>
      </c>
      <c r="Y307" s="3">
        <v>45069.265999421295</v>
      </c>
      <c r="Z307" s="3">
        <v>45071.526360069445</v>
      </c>
      <c r="AA307" s="3" t="s">
        <v>139</v>
      </c>
      <c r="AB307" s="3" t="s">
        <v>140</v>
      </c>
      <c r="AC307" s="3">
        <v>0</v>
      </c>
      <c r="AD307" s="3"/>
      <c r="AE307" s="3">
        <v>161329</v>
      </c>
      <c r="AF307" s="3">
        <v>45071</v>
      </c>
      <c r="AG307" s="3">
        <v>10012</v>
      </c>
      <c r="AH307" s="3" t="s">
        <v>141</v>
      </c>
      <c r="AI307" s="3" t="s">
        <v>143</v>
      </c>
      <c r="AJ307" s="3">
        <v>146105</v>
      </c>
      <c r="AK307" s="3" t="s">
        <v>142</v>
      </c>
      <c r="AL307" s="3" t="s">
        <v>143</v>
      </c>
      <c r="AM307" s="3">
        <v>760</v>
      </c>
      <c r="AN307" s="3" t="s">
        <v>2415</v>
      </c>
      <c r="AO307" s="3" t="s">
        <v>2416</v>
      </c>
      <c r="AP307" s="3" t="s">
        <v>2417</v>
      </c>
      <c r="AQ307" s="3" t="s">
        <v>2418</v>
      </c>
      <c r="AR307" s="3" t="s">
        <v>2177</v>
      </c>
      <c r="AS307" s="3" t="s">
        <v>231</v>
      </c>
      <c r="AT307" s="3" t="s">
        <v>2419</v>
      </c>
      <c r="AU307" s="3" t="s">
        <v>2420</v>
      </c>
      <c r="AV307" s="3" t="s">
        <v>145</v>
      </c>
      <c r="AW307" s="3" t="s">
        <v>146</v>
      </c>
      <c r="AX307" s="3" t="s">
        <v>972</v>
      </c>
      <c r="AY307" s="3" t="s">
        <v>148</v>
      </c>
      <c r="AZ307" s="3" t="s">
        <v>139</v>
      </c>
      <c r="BA307" s="3" t="s">
        <v>149</v>
      </c>
      <c r="BB307" s="3" t="s">
        <v>150</v>
      </c>
      <c r="BC307" s="3" t="s">
        <v>156</v>
      </c>
      <c r="BD307" s="3" t="s">
        <v>157</v>
      </c>
      <c r="BE307" s="3" t="s">
        <v>237</v>
      </c>
      <c r="BF307" s="3">
        <v>45070.162326388891</v>
      </c>
      <c r="BG307" s="3">
        <v>0</v>
      </c>
      <c r="BH307" s="3" t="s">
        <v>564</v>
      </c>
      <c r="BI307" s="3" t="s">
        <v>143</v>
      </c>
      <c r="BJ307" s="3" t="s">
        <v>143</v>
      </c>
      <c r="BK307" s="3" t="s">
        <v>136</v>
      </c>
      <c r="BL307" s="3" t="s">
        <v>136</v>
      </c>
      <c r="BM307" s="3" t="s">
        <v>160</v>
      </c>
      <c r="BN307" s="3" t="s">
        <v>160</v>
      </c>
      <c r="BO307" s="3" t="s">
        <v>143</v>
      </c>
      <c r="BP307" s="3" t="s">
        <v>143</v>
      </c>
      <c r="BQ307" s="3" t="s">
        <v>2421</v>
      </c>
      <c r="BR307" s="3">
        <v>800</v>
      </c>
      <c r="BS307" s="3" t="s">
        <v>314</v>
      </c>
      <c r="BT307" s="3">
        <v>161329</v>
      </c>
      <c r="BU307" s="3">
        <v>161329</v>
      </c>
      <c r="BV307" s="3" t="s">
        <v>135</v>
      </c>
      <c r="BW307" s="3" t="s">
        <v>135</v>
      </c>
      <c r="BX307" s="3" t="s">
        <v>135</v>
      </c>
      <c r="BY307" s="3" t="s">
        <v>148</v>
      </c>
      <c r="BZ307" s="3" t="s">
        <v>877</v>
      </c>
      <c r="CA307" s="3" t="s">
        <v>174</v>
      </c>
      <c r="CB307" s="3" t="s">
        <v>143</v>
      </c>
      <c r="CC307" s="3" t="s">
        <v>143</v>
      </c>
      <c r="CD307" s="3" t="s">
        <v>143</v>
      </c>
      <c r="CE307" s="3" t="s">
        <v>143</v>
      </c>
      <c r="CF307" s="3">
        <v>1</v>
      </c>
      <c r="CG307" s="3">
        <v>11042</v>
      </c>
      <c r="CH307" s="3" t="s">
        <v>143</v>
      </c>
      <c r="CI307" s="3"/>
      <c r="CJ307" s="3">
        <v>0</v>
      </c>
      <c r="CK307" s="3" t="s">
        <v>143</v>
      </c>
      <c r="CL307" s="3"/>
      <c r="CM307" s="3" t="s">
        <v>143</v>
      </c>
      <c r="CN307" s="3" t="s">
        <v>143</v>
      </c>
      <c r="CO307" s="3">
        <v>301463949</v>
      </c>
      <c r="CP307" s="3"/>
      <c r="CQ307" s="3"/>
      <c r="CR307" s="3" t="s">
        <v>143</v>
      </c>
      <c r="CS307" s="3" t="s">
        <v>1</v>
      </c>
      <c r="CT307" s="3" t="s">
        <v>143</v>
      </c>
      <c r="CU307" s="3" t="s">
        <v>1</v>
      </c>
      <c r="CV307" s="3" t="s">
        <v>2092</v>
      </c>
      <c r="CW307" s="3" t="s">
        <v>2092</v>
      </c>
      <c r="CX307" s="3" t="s">
        <v>519</v>
      </c>
      <c r="CY307" s="3" t="s">
        <v>166</v>
      </c>
      <c r="CZ307" s="3" t="s">
        <v>136</v>
      </c>
      <c r="DA307" s="3" t="s">
        <v>1989</v>
      </c>
      <c r="DB307" s="3" t="s">
        <v>143</v>
      </c>
      <c r="DC307" s="3" t="s">
        <v>143</v>
      </c>
      <c r="DD307" s="3"/>
      <c r="DE307" s="3"/>
      <c r="DF307" s="3"/>
      <c r="DG307" s="3"/>
    </row>
    <row r="308" spans="1:111" s="68" customFormat="1" ht="12.75" x14ac:dyDescent="0.2">
      <c r="A308" s="73">
        <v>45047</v>
      </c>
      <c r="B308" s="68" t="s">
        <v>18</v>
      </c>
      <c r="C308" s="5">
        <v>65825</v>
      </c>
      <c r="D308" s="68" t="s">
        <v>2406</v>
      </c>
      <c r="E308" s="3" t="s">
        <v>125</v>
      </c>
      <c r="F308" s="7">
        <v>45070</v>
      </c>
      <c r="G308" s="3" t="s">
        <v>257</v>
      </c>
      <c r="H308" s="3" t="s">
        <v>127</v>
      </c>
      <c r="I308" s="70">
        <v>459.94</v>
      </c>
      <c r="J308" s="70">
        <v>459.94</v>
      </c>
      <c r="K308" s="71">
        <f t="shared" si="4"/>
        <v>1.1257895414851621E-3</v>
      </c>
      <c r="L308" s="3" t="s">
        <v>217</v>
      </c>
      <c r="M308" s="3" t="s">
        <v>218</v>
      </c>
      <c r="N308" s="3" t="s">
        <v>1725</v>
      </c>
      <c r="O308" s="3" t="s">
        <v>1224</v>
      </c>
      <c r="P308" s="3" t="s">
        <v>2422</v>
      </c>
      <c r="Q308" s="3" t="s">
        <v>132</v>
      </c>
      <c r="R308" s="3" t="s">
        <v>2423</v>
      </c>
      <c r="S308" s="3" t="s">
        <v>1717</v>
      </c>
      <c r="T308" s="3" t="s">
        <v>135</v>
      </c>
      <c r="U308" s="3" t="s">
        <v>135</v>
      </c>
      <c r="V308" s="3" t="s">
        <v>136</v>
      </c>
      <c r="W308" s="3" t="s">
        <v>137</v>
      </c>
      <c r="X308" s="3" t="s">
        <v>138</v>
      </c>
      <c r="Y308" s="3">
        <v>45072.323524884261</v>
      </c>
      <c r="Z308" s="3">
        <v>45072.323499189813</v>
      </c>
      <c r="AA308" s="3" t="s">
        <v>139</v>
      </c>
      <c r="AB308" s="3" t="s">
        <v>226</v>
      </c>
      <c r="AC308" s="3">
        <v>0</v>
      </c>
      <c r="AD308" s="3"/>
      <c r="AE308" s="3">
        <v>0</v>
      </c>
      <c r="AF308" s="3"/>
      <c r="AG308" s="3">
        <v>10010</v>
      </c>
      <c r="AH308" s="3" t="s">
        <v>265</v>
      </c>
      <c r="AI308" s="3" t="s">
        <v>143</v>
      </c>
      <c r="AJ308" s="3"/>
      <c r="AK308" s="3" t="s">
        <v>207</v>
      </c>
      <c r="AL308" s="3" t="s">
        <v>143</v>
      </c>
      <c r="AM308" s="3">
        <v>2300</v>
      </c>
      <c r="AN308" s="3" t="s">
        <v>143</v>
      </c>
      <c r="AO308" s="3" t="s">
        <v>990</v>
      </c>
      <c r="AP308" s="3" t="s">
        <v>273</v>
      </c>
      <c r="AQ308" s="3" t="s">
        <v>1232</v>
      </c>
      <c r="AR308" s="3" t="s">
        <v>148</v>
      </c>
      <c r="AS308" s="3" t="s">
        <v>139</v>
      </c>
      <c r="AT308" s="3" t="s">
        <v>154</v>
      </c>
      <c r="AU308" s="3" t="s">
        <v>992</v>
      </c>
      <c r="AV308" s="3" t="s">
        <v>1718</v>
      </c>
      <c r="AW308" s="3" t="s">
        <v>1719</v>
      </c>
      <c r="AX308" s="3" t="s">
        <v>1726</v>
      </c>
      <c r="AY308" s="3" t="s">
        <v>148</v>
      </c>
      <c r="AZ308" s="3" t="s">
        <v>139</v>
      </c>
      <c r="BA308" s="3" t="s">
        <v>154</v>
      </c>
      <c r="BB308" s="3" t="s">
        <v>1727</v>
      </c>
      <c r="BC308" s="3" t="s">
        <v>156</v>
      </c>
      <c r="BD308" s="3" t="s">
        <v>157</v>
      </c>
      <c r="BE308" s="3" t="s">
        <v>303</v>
      </c>
      <c r="BF308" s="3">
        <v>45072.333587962959</v>
      </c>
      <c r="BG308" s="3">
        <v>0</v>
      </c>
      <c r="BH308" s="3" t="s">
        <v>132</v>
      </c>
      <c r="BI308" s="3" t="s">
        <v>143</v>
      </c>
      <c r="BJ308" s="3" t="s">
        <v>143</v>
      </c>
      <c r="BK308" s="3" t="s">
        <v>224</v>
      </c>
      <c r="BL308" s="3" t="s">
        <v>143</v>
      </c>
      <c r="BM308" s="3" t="s">
        <v>160</v>
      </c>
      <c r="BN308" s="3" t="s">
        <v>160</v>
      </c>
      <c r="BO308" s="3" t="s">
        <v>143</v>
      </c>
      <c r="BP308" s="3" t="s">
        <v>2409</v>
      </c>
      <c r="BQ308" s="3" t="s">
        <v>2424</v>
      </c>
      <c r="BR308" s="3">
        <v>500</v>
      </c>
      <c r="BS308" s="3" t="s">
        <v>162</v>
      </c>
      <c r="BT308" s="3">
        <v>45994</v>
      </c>
      <c r="BU308" s="3">
        <v>45994</v>
      </c>
      <c r="BV308" s="3" t="s">
        <v>135</v>
      </c>
      <c r="BW308" s="3" t="s">
        <v>135</v>
      </c>
      <c r="BX308" s="3" t="s">
        <v>135</v>
      </c>
      <c r="BY308" s="3" t="s">
        <v>148</v>
      </c>
      <c r="BZ308" s="3" t="s">
        <v>1729</v>
      </c>
      <c r="CA308" s="3" t="s">
        <v>144</v>
      </c>
      <c r="CB308" s="3" t="s">
        <v>143</v>
      </c>
      <c r="CC308" s="3" t="s">
        <v>143</v>
      </c>
      <c r="CD308" s="3" t="s">
        <v>143</v>
      </c>
      <c r="CE308" s="3" t="s">
        <v>143</v>
      </c>
      <c r="CF308" s="3">
        <v>199972</v>
      </c>
      <c r="CG308" s="3"/>
      <c r="CH308" s="3" t="s">
        <v>143</v>
      </c>
      <c r="CI308" s="3"/>
      <c r="CJ308" s="3">
        <v>0</v>
      </c>
      <c r="CK308" s="3" t="s">
        <v>143</v>
      </c>
      <c r="CL308" s="3"/>
      <c r="CM308" s="3" t="s">
        <v>143</v>
      </c>
      <c r="CN308" s="3" t="s">
        <v>143</v>
      </c>
      <c r="CO308" s="3"/>
      <c r="CP308" s="3"/>
      <c r="CQ308" s="3">
        <v>901308205</v>
      </c>
      <c r="CR308" s="3" t="s">
        <v>143</v>
      </c>
      <c r="CS308" s="3" t="s">
        <v>1</v>
      </c>
      <c r="CT308" s="3" t="s">
        <v>143</v>
      </c>
      <c r="CU308" s="3" t="s">
        <v>1</v>
      </c>
      <c r="CV308" s="3" t="s">
        <v>1985</v>
      </c>
      <c r="CW308" s="3" t="s">
        <v>143</v>
      </c>
      <c r="CX308" s="3" t="s">
        <v>217</v>
      </c>
      <c r="CY308" s="3" t="s">
        <v>127</v>
      </c>
      <c r="CZ308" s="3" t="s">
        <v>224</v>
      </c>
      <c r="DA308" s="3" t="s">
        <v>1989</v>
      </c>
      <c r="DB308" s="3" t="s">
        <v>143</v>
      </c>
      <c r="DC308" s="3" t="s">
        <v>143</v>
      </c>
      <c r="DD308" s="3"/>
      <c r="DE308" s="3"/>
      <c r="DF308" s="3"/>
      <c r="DG308" s="3"/>
    </row>
    <row r="309" spans="1:111" s="68" customFormat="1" ht="12.75" x14ac:dyDescent="0.2">
      <c r="A309" s="73">
        <v>45047</v>
      </c>
      <c r="B309" s="68" t="s">
        <v>8</v>
      </c>
      <c r="C309" s="5">
        <v>65969</v>
      </c>
      <c r="D309" s="68" t="s">
        <v>2425</v>
      </c>
      <c r="E309" s="3" t="s">
        <v>364</v>
      </c>
      <c r="F309" s="7">
        <v>45071</v>
      </c>
      <c r="G309" s="3" t="s">
        <v>165</v>
      </c>
      <c r="H309" s="3" t="s">
        <v>166</v>
      </c>
      <c r="I309" s="70">
        <v>150</v>
      </c>
      <c r="J309" s="70">
        <v>150</v>
      </c>
      <c r="K309" s="71">
        <f t="shared" si="4"/>
        <v>3.6715317481144131E-4</v>
      </c>
      <c r="L309" s="3" t="s">
        <v>953</v>
      </c>
      <c r="M309" s="3" t="s">
        <v>218</v>
      </c>
      <c r="N309" s="3" t="s">
        <v>1065</v>
      </c>
      <c r="O309" s="3" t="s">
        <v>2426</v>
      </c>
      <c r="P309" s="3" t="s">
        <v>2427</v>
      </c>
      <c r="Q309" s="3" t="s">
        <v>170</v>
      </c>
      <c r="R309" s="3" t="s">
        <v>2428</v>
      </c>
      <c r="S309" s="3" t="s">
        <v>2429</v>
      </c>
      <c r="T309" s="3" t="s">
        <v>135</v>
      </c>
      <c r="U309" s="3" t="s">
        <v>135</v>
      </c>
      <c r="V309" s="3" t="s">
        <v>136</v>
      </c>
      <c r="W309" s="3" t="s">
        <v>137</v>
      </c>
      <c r="X309" s="3" t="s">
        <v>173</v>
      </c>
      <c r="Y309" s="3">
        <v>45070.489805671299</v>
      </c>
      <c r="Z309" s="3">
        <v>45070.489649074072</v>
      </c>
      <c r="AA309" s="3" t="s">
        <v>139</v>
      </c>
      <c r="AB309" s="3" t="s">
        <v>226</v>
      </c>
      <c r="AC309" s="3">
        <v>0</v>
      </c>
      <c r="AD309" s="3"/>
      <c r="AE309" s="3">
        <v>0</v>
      </c>
      <c r="AF309" s="3"/>
      <c r="AG309" s="3">
        <v>10012</v>
      </c>
      <c r="AH309" s="3" t="s">
        <v>141</v>
      </c>
      <c r="AI309" s="3" t="s">
        <v>143</v>
      </c>
      <c r="AJ309" s="3"/>
      <c r="AK309" s="3" t="s">
        <v>207</v>
      </c>
      <c r="AL309" s="3" t="s">
        <v>2430</v>
      </c>
      <c r="AM309" s="3">
        <v>150</v>
      </c>
      <c r="AN309" s="3" t="s">
        <v>143</v>
      </c>
      <c r="AO309" s="3" t="s">
        <v>2431</v>
      </c>
      <c r="AP309" s="3" t="s">
        <v>986</v>
      </c>
      <c r="AQ309" s="3" t="s">
        <v>2432</v>
      </c>
      <c r="AR309" s="3" t="s">
        <v>430</v>
      </c>
      <c r="AS309" s="3" t="s">
        <v>431</v>
      </c>
      <c r="AT309" s="3" t="s">
        <v>1869</v>
      </c>
      <c r="AU309" s="3" t="s">
        <v>2433</v>
      </c>
      <c r="AV309" s="3" t="s">
        <v>631</v>
      </c>
      <c r="AW309" s="3" t="s">
        <v>632</v>
      </c>
      <c r="AX309" s="3" t="s">
        <v>1068</v>
      </c>
      <c r="AY309" s="3" t="s">
        <v>148</v>
      </c>
      <c r="AZ309" s="3" t="s">
        <v>139</v>
      </c>
      <c r="BA309" s="3" t="s">
        <v>149</v>
      </c>
      <c r="BB309" s="3" t="s">
        <v>634</v>
      </c>
      <c r="BC309" s="3" t="s">
        <v>156</v>
      </c>
      <c r="BD309" s="3" t="s">
        <v>157</v>
      </c>
      <c r="BE309" s="3" t="s">
        <v>484</v>
      </c>
      <c r="BF309" s="3">
        <v>45070.047418981485</v>
      </c>
      <c r="BG309" s="3">
        <v>0</v>
      </c>
      <c r="BH309" s="3" t="s">
        <v>143</v>
      </c>
      <c r="BI309" s="3" t="s">
        <v>143</v>
      </c>
      <c r="BJ309" s="3" t="s">
        <v>143</v>
      </c>
      <c r="BK309" s="3" t="s">
        <v>506</v>
      </c>
      <c r="BL309" s="3" t="s">
        <v>143</v>
      </c>
      <c r="BM309" s="3" t="s">
        <v>160</v>
      </c>
      <c r="BN309" s="3" t="s">
        <v>143</v>
      </c>
      <c r="BO309" s="3" t="s">
        <v>364</v>
      </c>
      <c r="BP309" s="3" t="s">
        <v>143</v>
      </c>
      <c r="BQ309" s="3" t="s">
        <v>1209</v>
      </c>
      <c r="BR309" s="3">
        <v>250</v>
      </c>
      <c r="BS309" s="3" t="s">
        <v>162</v>
      </c>
      <c r="BT309" s="3">
        <v>150</v>
      </c>
      <c r="BU309" s="3">
        <v>150</v>
      </c>
      <c r="BV309" s="3" t="s">
        <v>135</v>
      </c>
      <c r="BW309" s="3" t="s">
        <v>135</v>
      </c>
      <c r="BX309" s="3" t="s">
        <v>135</v>
      </c>
      <c r="BY309" s="3" t="s">
        <v>148</v>
      </c>
      <c r="BZ309" s="3" t="s">
        <v>2434</v>
      </c>
      <c r="CA309" s="3" t="s">
        <v>174</v>
      </c>
      <c r="CB309" s="3" t="s">
        <v>143</v>
      </c>
      <c r="CC309" s="3" t="s">
        <v>143</v>
      </c>
      <c r="CD309" s="3" t="s">
        <v>143</v>
      </c>
      <c r="CE309" s="3" t="s">
        <v>2435</v>
      </c>
      <c r="CF309" s="3">
        <v>1</v>
      </c>
      <c r="CG309" s="3"/>
      <c r="CH309" s="3" t="s">
        <v>143</v>
      </c>
      <c r="CI309" s="3"/>
      <c r="CJ309" s="3">
        <v>0</v>
      </c>
      <c r="CK309" s="3" t="s">
        <v>143</v>
      </c>
      <c r="CL309" s="3"/>
      <c r="CM309" s="3" t="s">
        <v>143</v>
      </c>
      <c r="CN309" s="3" t="s">
        <v>143</v>
      </c>
      <c r="CO309" s="3"/>
      <c r="CP309" s="3"/>
      <c r="CQ309" s="3"/>
      <c r="CR309" s="3" t="s">
        <v>143</v>
      </c>
      <c r="CS309" s="3" t="s">
        <v>1</v>
      </c>
      <c r="CT309" s="3" t="s">
        <v>143</v>
      </c>
      <c r="CU309" s="3" t="s">
        <v>1</v>
      </c>
      <c r="CV309" s="3" t="s">
        <v>1985</v>
      </c>
      <c r="CW309" s="3" t="s">
        <v>143</v>
      </c>
      <c r="CX309" s="3" t="s">
        <v>953</v>
      </c>
      <c r="CY309" s="3" t="s">
        <v>166</v>
      </c>
      <c r="CZ309" s="3" t="s">
        <v>506</v>
      </c>
      <c r="DA309" s="3" t="s">
        <v>2007</v>
      </c>
      <c r="DB309" s="3" t="s">
        <v>143</v>
      </c>
      <c r="DC309" s="3" t="s">
        <v>2436</v>
      </c>
      <c r="DD309" s="3"/>
      <c r="DE309" s="3"/>
      <c r="DF309" s="3"/>
      <c r="DG309" s="3"/>
    </row>
    <row r="310" spans="1:111" s="68" customFormat="1" ht="12.75" x14ac:dyDescent="0.2">
      <c r="A310" s="73">
        <v>45047</v>
      </c>
      <c r="B310" s="68" t="s">
        <v>14</v>
      </c>
      <c r="C310" s="5">
        <v>65991</v>
      </c>
      <c r="D310" s="68" t="s">
        <v>2299</v>
      </c>
      <c r="E310" s="3" t="s">
        <v>164</v>
      </c>
      <c r="F310" s="7">
        <v>45070</v>
      </c>
      <c r="G310" s="3" t="s">
        <v>165</v>
      </c>
      <c r="H310" s="3" t="s">
        <v>127</v>
      </c>
      <c r="I310" s="70">
        <v>999.86</v>
      </c>
      <c r="J310" s="70">
        <v>999.86</v>
      </c>
      <c r="K310" s="71">
        <f t="shared" si="4"/>
        <v>2.447345155779785E-3</v>
      </c>
      <c r="L310" s="3" t="s">
        <v>342</v>
      </c>
      <c r="M310" s="68" t="s">
        <v>317</v>
      </c>
      <c r="N310" s="3" t="s">
        <v>2437</v>
      </c>
      <c r="O310" s="3" t="s">
        <v>960</v>
      </c>
      <c r="P310" s="3" t="s">
        <v>2301</v>
      </c>
      <c r="Q310" s="3" t="s">
        <v>132</v>
      </c>
      <c r="R310" s="3" t="s">
        <v>2438</v>
      </c>
      <c r="S310" s="3" t="s">
        <v>2439</v>
      </c>
      <c r="T310" s="3" t="s">
        <v>135</v>
      </c>
      <c r="U310" s="3" t="s">
        <v>135</v>
      </c>
      <c r="V310" s="3" t="s">
        <v>506</v>
      </c>
      <c r="W310" s="3" t="s">
        <v>137</v>
      </c>
      <c r="X310" s="3" t="s">
        <v>138</v>
      </c>
      <c r="Y310" s="3">
        <v>45070.099462500002</v>
      </c>
      <c r="Z310" s="3">
        <v>45070.09933715278</v>
      </c>
      <c r="AA310" s="3" t="s">
        <v>139</v>
      </c>
      <c r="AB310" s="3" t="s">
        <v>226</v>
      </c>
      <c r="AC310" s="3">
        <v>0</v>
      </c>
      <c r="AD310" s="3"/>
      <c r="AE310" s="3">
        <v>0</v>
      </c>
      <c r="AF310" s="3"/>
      <c r="AG310" s="3">
        <v>10012</v>
      </c>
      <c r="AH310" s="3" t="s">
        <v>141</v>
      </c>
      <c r="AI310" s="3" t="s">
        <v>143</v>
      </c>
      <c r="AJ310" s="3"/>
      <c r="AK310" s="3" t="s">
        <v>207</v>
      </c>
      <c r="AL310" s="3" t="s">
        <v>2304</v>
      </c>
      <c r="AM310" s="3">
        <v>5000</v>
      </c>
      <c r="AN310" s="3" t="s">
        <v>143</v>
      </c>
      <c r="AO310" s="3" t="s">
        <v>145</v>
      </c>
      <c r="AP310" s="3" t="s">
        <v>146</v>
      </c>
      <c r="AQ310" s="3" t="s">
        <v>972</v>
      </c>
      <c r="AR310" s="3" t="s">
        <v>148</v>
      </c>
      <c r="AS310" s="3" t="s">
        <v>139</v>
      </c>
      <c r="AT310" s="3" t="s">
        <v>149</v>
      </c>
      <c r="AU310" s="3" t="s">
        <v>150</v>
      </c>
      <c r="AV310" s="3" t="s">
        <v>2440</v>
      </c>
      <c r="AW310" s="3" t="s">
        <v>2440</v>
      </c>
      <c r="AX310" s="3" t="s">
        <v>309</v>
      </c>
      <c r="AY310" s="3" t="s">
        <v>148</v>
      </c>
      <c r="AZ310" s="3" t="s">
        <v>139</v>
      </c>
      <c r="BA310" s="3" t="s">
        <v>2441</v>
      </c>
      <c r="BB310" s="3" t="s">
        <v>311</v>
      </c>
      <c r="BC310" s="3" t="s">
        <v>156</v>
      </c>
      <c r="BD310" s="3" t="s">
        <v>157</v>
      </c>
      <c r="BE310" s="3" t="s">
        <v>1101</v>
      </c>
      <c r="BF310" s="3">
        <v>45070.392905092594</v>
      </c>
      <c r="BG310" s="3">
        <v>0</v>
      </c>
      <c r="BH310" s="3" t="s">
        <v>143</v>
      </c>
      <c r="BI310" s="3" t="s">
        <v>2442</v>
      </c>
      <c r="BJ310" s="3" t="s">
        <v>143</v>
      </c>
      <c r="BK310" s="3" t="s">
        <v>506</v>
      </c>
      <c r="BL310" s="3" t="s">
        <v>143</v>
      </c>
      <c r="BM310" s="3" t="s">
        <v>160</v>
      </c>
      <c r="BN310" s="3" t="s">
        <v>143</v>
      </c>
      <c r="BO310" s="3" t="s">
        <v>164</v>
      </c>
      <c r="BP310" s="3" t="s">
        <v>143</v>
      </c>
      <c r="BQ310" s="3" t="s">
        <v>2443</v>
      </c>
      <c r="BR310" s="3">
        <v>1000</v>
      </c>
      <c r="BS310" s="3" t="s">
        <v>441</v>
      </c>
      <c r="BT310" s="3">
        <v>99986</v>
      </c>
      <c r="BU310" s="3">
        <v>99986</v>
      </c>
      <c r="BV310" s="3" t="s">
        <v>135</v>
      </c>
      <c r="BW310" s="3" t="s">
        <v>135</v>
      </c>
      <c r="BX310" s="3" t="s">
        <v>135</v>
      </c>
      <c r="BY310" s="3" t="s">
        <v>148</v>
      </c>
      <c r="BZ310" s="3" t="s">
        <v>2308</v>
      </c>
      <c r="CA310" s="3" t="s">
        <v>144</v>
      </c>
      <c r="CB310" s="3" t="s">
        <v>143</v>
      </c>
      <c r="CC310" s="3" t="s">
        <v>143</v>
      </c>
      <c r="CD310" s="3" t="s">
        <v>143</v>
      </c>
      <c r="CE310" s="3" t="s">
        <v>2309</v>
      </c>
      <c r="CF310" s="3">
        <v>199972</v>
      </c>
      <c r="CG310" s="3"/>
      <c r="CH310" s="3" t="s">
        <v>143</v>
      </c>
      <c r="CI310" s="3"/>
      <c r="CJ310" s="3">
        <v>0</v>
      </c>
      <c r="CK310" s="3" t="s">
        <v>143</v>
      </c>
      <c r="CL310" s="3"/>
      <c r="CM310" s="3" t="s">
        <v>143</v>
      </c>
      <c r="CN310" s="3" t="s">
        <v>143</v>
      </c>
      <c r="CO310" s="3"/>
      <c r="CP310" s="3"/>
      <c r="CQ310" s="3"/>
      <c r="CR310" s="3" t="s">
        <v>143</v>
      </c>
      <c r="CS310" s="3" t="s">
        <v>1</v>
      </c>
      <c r="CT310" s="3" t="s">
        <v>143</v>
      </c>
      <c r="CU310" s="3" t="s">
        <v>1</v>
      </c>
      <c r="CV310" s="3" t="s">
        <v>2092</v>
      </c>
      <c r="CW310" s="3" t="s">
        <v>143</v>
      </c>
      <c r="CX310" s="3" t="s">
        <v>342</v>
      </c>
      <c r="CY310" s="3" t="s">
        <v>127</v>
      </c>
      <c r="CZ310" s="3" t="s">
        <v>506</v>
      </c>
      <c r="DA310" s="3" t="s">
        <v>1986</v>
      </c>
      <c r="DB310" s="3" t="s">
        <v>143</v>
      </c>
      <c r="DC310" s="3" t="s">
        <v>143</v>
      </c>
      <c r="DD310" s="3"/>
      <c r="DE310" s="3"/>
      <c r="DF310" s="3"/>
      <c r="DG310" s="3"/>
    </row>
    <row r="311" spans="1:111" s="68" customFormat="1" ht="12.75" x14ac:dyDescent="0.2">
      <c r="A311" s="73">
        <v>45047</v>
      </c>
      <c r="B311" s="68" t="s">
        <v>11</v>
      </c>
      <c r="C311" s="5">
        <v>66052</v>
      </c>
      <c r="D311" s="68" t="s">
        <v>256</v>
      </c>
      <c r="E311" s="3" t="s">
        <v>164</v>
      </c>
      <c r="F311" s="7">
        <v>45071</v>
      </c>
      <c r="G311" s="3" t="s">
        <v>165</v>
      </c>
      <c r="H311" s="3" t="s">
        <v>166</v>
      </c>
      <c r="I311" s="70">
        <v>69.94</v>
      </c>
      <c r="J311" s="70">
        <v>69.94</v>
      </c>
      <c r="K311" s="71">
        <f t="shared" si="4"/>
        <v>1.7119128697541471E-4</v>
      </c>
      <c r="L311" s="3" t="s">
        <v>258</v>
      </c>
      <c r="M311" s="3" t="s">
        <v>129</v>
      </c>
      <c r="N311" s="3" t="s">
        <v>219</v>
      </c>
      <c r="O311" s="3" t="s">
        <v>1003</v>
      </c>
      <c r="P311" s="3" t="s">
        <v>2444</v>
      </c>
      <c r="Q311" s="3" t="s">
        <v>170</v>
      </c>
      <c r="R311" s="3" t="s">
        <v>2445</v>
      </c>
      <c r="S311" s="3" t="s">
        <v>1142</v>
      </c>
      <c r="T311" s="3" t="s">
        <v>135</v>
      </c>
      <c r="U311" s="3" t="s">
        <v>135</v>
      </c>
      <c r="V311" s="3" t="s">
        <v>136</v>
      </c>
      <c r="W311" s="3" t="s">
        <v>137</v>
      </c>
      <c r="X311" s="3" t="s">
        <v>225</v>
      </c>
      <c r="Y311" s="3">
        <v>45070.198418518521</v>
      </c>
      <c r="Z311" s="3">
        <v>45070.198279629629</v>
      </c>
      <c r="AA311" s="3" t="s">
        <v>139</v>
      </c>
      <c r="AB311" s="3" t="s">
        <v>140</v>
      </c>
      <c r="AC311" s="3">
        <v>0</v>
      </c>
      <c r="AD311" s="3"/>
      <c r="AE311" s="3">
        <v>0</v>
      </c>
      <c r="AF311" s="3"/>
      <c r="AG311" s="3">
        <v>10012</v>
      </c>
      <c r="AH311" s="3" t="s">
        <v>141</v>
      </c>
      <c r="AI311" s="3" t="s">
        <v>143</v>
      </c>
      <c r="AJ311" s="3"/>
      <c r="AK311" s="3" t="s">
        <v>142</v>
      </c>
      <c r="AL311" s="3" t="s">
        <v>143</v>
      </c>
      <c r="AM311" s="3">
        <v>6994</v>
      </c>
      <c r="AN311" s="3" t="s">
        <v>143</v>
      </c>
      <c r="AO311" s="3" t="s">
        <v>1228</v>
      </c>
      <c r="AP311" s="3" t="s">
        <v>1229</v>
      </c>
      <c r="AQ311" s="3" t="s">
        <v>1230</v>
      </c>
      <c r="AR311" s="3" t="s">
        <v>178</v>
      </c>
      <c r="AS311" s="3" t="s">
        <v>179</v>
      </c>
      <c r="AT311" s="3" t="s">
        <v>211</v>
      </c>
      <c r="AU311" s="3" t="s">
        <v>1231</v>
      </c>
      <c r="AV311" s="3" t="s">
        <v>234</v>
      </c>
      <c r="AW311" s="3" t="s">
        <v>165</v>
      </c>
      <c r="AX311" s="3" t="s">
        <v>235</v>
      </c>
      <c r="AY311" s="3" t="s">
        <v>148</v>
      </c>
      <c r="AZ311" s="3" t="s">
        <v>139</v>
      </c>
      <c r="BA311" s="3" t="s">
        <v>236</v>
      </c>
      <c r="BB311" s="3" t="s">
        <v>150</v>
      </c>
      <c r="BC311" s="3" t="s">
        <v>156</v>
      </c>
      <c r="BD311" s="3" t="s">
        <v>157</v>
      </c>
      <c r="BE311" s="3" t="s">
        <v>484</v>
      </c>
      <c r="BF311" s="3">
        <v>45070.21565972222</v>
      </c>
      <c r="BG311" s="3">
        <v>0</v>
      </c>
      <c r="BH311" s="3" t="s">
        <v>143</v>
      </c>
      <c r="BI311" s="3" t="s">
        <v>143</v>
      </c>
      <c r="BJ311" s="3" t="s">
        <v>143</v>
      </c>
      <c r="BK311" s="3" t="s">
        <v>136</v>
      </c>
      <c r="BL311" s="3" t="s">
        <v>143</v>
      </c>
      <c r="BM311" s="3" t="s">
        <v>160</v>
      </c>
      <c r="BN311" s="3" t="s">
        <v>143</v>
      </c>
      <c r="BO311" s="3" t="s">
        <v>143</v>
      </c>
      <c r="BP311" s="3" t="s">
        <v>143</v>
      </c>
      <c r="BQ311" s="3" t="s">
        <v>2139</v>
      </c>
      <c r="BR311" s="3">
        <v>250</v>
      </c>
      <c r="BS311" s="3" t="s">
        <v>162</v>
      </c>
      <c r="BT311" s="3">
        <v>6994</v>
      </c>
      <c r="BU311" s="3">
        <v>6994</v>
      </c>
      <c r="BV311" s="3" t="s">
        <v>135</v>
      </c>
      <c r="BW311" s="3" t="s">
        <v>135</v>
      </c>
      <c r="BX311" s="3" t="s">
        <v>135</v>
      </c>
      <c r="BY311" s="3" t="s">
        <v>148</v>
      </c>
      <c r="BZ311" s="3" t="s">
        <v>975</v>
      </c>
      <c r="CA311" s="3" t="s">
        <v>174</v>
      </c>
      <c r="CB311" s="3" t="s">
        <v>143</v>
      </c>
      <c r="CC311" s="3" t="s">
        <v>143</v>
      </c>
      <c r="CD311" s="3" t="s">
        <v>143</v>
      </c>
      <c r="CE311" s="3" t="s">
        <v>143</v>
      </c>
      <c r="CF311" s="3">
        <v>1</v>
      </c>
      <c r="CG311" s="3"/>
      <c r="CH311" s="3" t="s">
        <v>143</v>
      </c>
      <c r="CI311" s="3"/>
      <c r="CJ311" s="3">
        <v>0</v>
      </c>
      <c r="CK311" s="3" t="s">
        <v>143</v>
      </c>
      <c r="CL311" s="3"/>
      <c r="CM311" s="3" t="s">
        <v>143</v>
      </c>
      <c r="CN311" s="3" t="s">
        <v>143</v>
      </c>
      <c r="CO311" s="3"/>
      <c r="CP311" s="3"/>
      <c r="CQ311" s="3"/>
      <c r="CR311" s="3" t="s">
        <v>143</v>
      </c>
      <c r="CS311" s="3" t="s">
        <v>1</v>
      </c>
      <c r="CT311" s="3" t="s">
        <v>143</v>
      </c>
      <c r="CU311" s="3" t="s">
        <v>1</v>
      </c>
      <c r="CV311" s="3" t="s">
        <v>1985</v>
      </c>
      <c r="CW311" s="3" t="s">
        <v>143</v>
      </c>
      <c r="CX311" s="3" t="s">
        <v>258</v>
      </c>
      <c r="CY311" s="3" t="s">
        <v>166</v>
      </c>
      <c r="CZ311" s="3" t="s">
        <v>136</v>
      </c>
      <c r="DA311" s="3" t="s">
        <v>2007</v>
      </c>
      <c r="DB311" s="3" t="s">
        <v>143</v>
      </c>
      <c r="DC311" s="3" t="s">
        <v>225</v>
      </c>
      <c r="DD311" s="3"/>
      <c r="DE311" s="3"/>
      <c r="DF311" s="3"/>
      <c r="DG311" s="3"/>
    </row>
    <row r="312" spans="1:111" s="68" customFormat="1" ht="12.75" x14ac:dyDescent="0.2">
      <c r="A312" s="73">
        <v>45047</v>
      </c>
      <c r="B312" s="68" t="s">
        <v>8</v>
      </c>
      <c r="C312" s="5">
        <v>66118</v>
      </c>
      <c r="D312" s="68" t="s">
        <v>2008</v>
      </c>
      <c r="E312" s="3" t="s">
        <v>125</v>
      </c>
      <c r="F312" s="7">
        <v>45075</v>
      </c>
      <c r="G312" s="3" t="s">
        <v>126</v>
      </c>
      <c r="H312" s="3" t="s">
        <v>166</v>
      </c>
      <c r="I312" s="70">
        <v>400</v>
      </c>
      <c r="J312" s="70">
        <v>400</v>
      </c>
      <c r="K312" s="71">
        <f t="shared" si="4"/>
        <v>9.7907513283051009E-4</v>
      </c>
      <c r="L312" s="3" t="s">
        <v>953</v>
      </c>
      <c r="M312" s="3" t="s">
        <v>218</v>
      </c>
      <c r="N312" s="3" t="s">
        <v>1065</v>
      </c>
      <c r="O312" s="3" t="s">
        <v>2009</v>
      </c>
      <c r="P312" s="3" t="s">
        <v>2010</v>
      </c>
      <c r="Q312" s="3" t="s">
        <v>170</v>
      </c>
      <c r="R312" s="3" t="s">
        <v>2446</v>
      </c>
      <c r="S312" s="3" t="s">
        <v>2012</v>
      </c>
      <c r="T312" s="3" t="s">
        <v>135</v>
      </c>
      <c r="U312" s="3" t="s">
        <v>135</v>
      </c>
      <c r="V312" s="3" t="s">
        <v>136</v>
      </c>
      <c r="W312" s="3" t="s">
        <v>137</v>
      </c>
      <c r="X312" s="3" t="s">
        <v>173</v>
      </c>
      <c r="Y312" s="3">
        <v>45070.284525115741</v>
      </c>
      <c r="Z312" s="3">
        <v>45070.284373379633</v>
      </c>
      <c r="AA312" s="3" t="s">
        <v>139</v>
      </c>
      <c r="AB312" s="3" t="s">
        <v>226</v>
      </c>
      <c r="AC312" s="3">
        <v>0</v>
      </c>
      <c r="AD312" s="3"/>
      <c r="AE312" s="3">
        <v>0</v>
      </c>
      <c r="AF312" s="3"/>
      <c r="AG312" s="3">
        <v>10023</v>
      </c>
      <c r="AH312" s="3" t="s">
        <v>141</v>
      </c>
      <c r="AI312" s="3" t="s">
        <v>143</v>
      </c>
      <c r="AJ312" s="3"/>
      <c r="AK312" s="3" t="s">
        <v>207</v>
      </c>
      <c r="AL312" s="3" t="s">
        <v>2447</v>
      </c>
      <c r="AM312" s="3">
        <v>400</v>
      </c>
      <c r="AN312" s="3" t="s">
        <v>174</v>
      </c>
      <c r="AO312" s="3" t="s">
        <v>2013</v>
      </c>
      <c r="AP312" s="3" t="s">
        <v>2014</v>
      </c>
      <c r="AQ312" s="3" t="s">
        <v>2015</v>
      </c>
      <c r="AR312" s="3" t="s">
        <v>250</v>
      </c>
      <c r="AS312" s="3" t="s">
        <v>179</v>
      </c>
      <c r="AT312" s="3" t="s">
        <v>251</v>
      </c>
      <c r="AU312" s="3" t="s">
        <v>2016</v>
      </c>
      <c r="AV312" s="3" t="s">
        <v>631</v>
      </c>
      <c r="AW312" s="3" t="s">
        <v>632</v>
      </c>
      <c r="AX312" s="3" t="s">
        <v>1068</v>
      </c>
      <c r="AY312" s="3" t="s">
        <v>148</v>
      </c>
      <c r="AZ312" s="3" t="s">
        <v>139</v>
      </c>
      <c r="BA312" s="3" t="s">
        <v>149</v>
      </c>
      <c r="BB312" s="3" t="s">
        <v>634</v>
      </c>
      <c r="BC312" s="3" t="s">
        <v>156</v>
      </c>
      <c r="BD312" s="3" t="s">
        <v>157</v>
      </c>
      <c r="BE312" s="3" t="s">
        <v>303</v>
      </c>
      <c r="BF312" s="3">
        <v>45071.179062499999</v>
      </c>
      <c r="BG312" s="3">
        <v>0</v>
      </c>
      <c r="BH312" s="3" t="s">
        <v>170</v>
      </c>
      <c r="BI312" s="3" t="s">
        <v>143</v>
      </c>
      <c r="BJ312" s="3" t="s">
        <v>143</v>
      </c>
      <c r="BK312" s="3" t="s">
        <v>506</v>
      </c>
      <c r="BL312" s="3" t="s">
        <v>143</v>
      </c>
      <c r="BM312" s="3" t="s">
        <v>200</v>
      </c>
      <c r="BN312" s="3" t="s">
        <v>160</v>
      </c>
      <c r="BO312" s="3" t="s">
        <v>125</v>
      </c>
      <c r="BP312" s="3" t="s">
        <v>143</v>
      </c>
      <c r="BQ312" s="3" t="s">
        <v>2448</v>
      </c>
      <c r="BR312" s="3">
        <v>500</v>
      </c>
      <c r="BS312" s="3" t="s">
        <v>241</v>
      </c>
      <c r="BT312" s="3">
        <v>400</v>
      </c>
      <c r="BU312" s="3">
        <v>400</v>
      </c>
      <c r="BV312" s="3" t="s">
        <v>135</v>
      </c>
      <c r="BW312" s="3" t="s">
        <v>135</v>
      </c>
      <c r="BX312" s="3" t="s">
        <v>135</v>
      </c>
      <c r="BY312" s="3" t="s">
        <v>148</v>
      </c>
      <c r="BZ312" s="3" t="s">
        <v>2019</v>
      </c>
      <c r="CA312" s="3" t="s">
        <v>174</v>
      </c>
      <c r="CB312" s="3" t="s">
        <v>143</v>
      </c>
      <c r="CC312" s="3" t="s">
        <v>143</v>
      </c>
      <c r="CD312" s="3" t="s">
        <v>143</v>
      </c>
      <c r="CE312" s="3" t="s">
        <v>2449</v>
      </c>
      <c r="CF312" s="3">
        <v>1</v>
      </c>
      <c r="CG312" s="3">
        <v>1</v>
      </c>
      <c r="CH312" s="3" t="s">
        <v>143</v>
      </c>
      <c r="CI312" s="3"/>
      <c r="CJ312" s="3">
        <v>0</v>
      </c>
      <c r="CK312" s="3" t="s">
        <v>143</v>
      </c>
      <c r="CL312" s="3"/>
      <c r="CM312" s="3" t="s">
        <v>143</v>
      </c>
      <c r="CN312" s="3" t="s">
        <v>143</v>
      </c>
      <c r="CO312" s="3"/>
      <c r="CP312" s="3"/>
      <c r="CQ312" s="3"/>
      <c r="CR312" s="3" t="s">
        <v>143</v>
      </c>
      <c r="CS312" s="3" t="s">
        <v>1</v>
      </c>
      <c r="CT312" s="3" t="s">
        <v>143</v>
      </c>
      <c r="CU312" s="3" t="s">
        <v>1</v>
      </c>
      <c r="CV312" s="3" t="s">
        <v>1985</v>
      </c>
      <c r="CW312" s="3" t="s">
        <v>143</v>
      </c>
      <c r="CX312" s="3" t="s">
        <v>953</v>
      </c>
      <c r="CY312" s="3" t="s">
        <v>166</v>
      </c>
      <c r="CZ312" s="3" t="s">
        <v>506</v>
      </c>
      <c r="DA312" s="3" t="s">
        <v>2007</v>
      </c>
      <c r="DB312" s="3" t="s">
        <v>143</v>
      </c>
      <c r="DC312" s="3" t="s">
        <v>143</v>
      </c>
      <c r="DD312" s="3"/>
      <c r="DE312" s="3"/>
      <c r="DF312" s="3"/>
      <c r="DG312" s="3"/>
    </row>
    <row r="313" spans="1:111" s="68" customFormat="1" ht="12.75" x14ac:dyDescent="0.2">
      <c r="A313" s="73">
        <v>45047</v>
      </c>
      <c r="B313" s="68" t="s">
        <v>18</v>
      </c>
      <c r="C313" s="5">
        <v>66138</v>
      </c>
      <c r="D313" s="68" t="s">
        <v>2406</v>
      </c>
      <c r="E313" s="3" t="s">
        <v>125</v>
      </c>
      <c r="F313" s="7">
        <v>45071</v>
      </c>
      <c r="G313" s="3" t="s">
        <v>257</v>
      </c>
      <c r="H313" s="3" t="s">
        <v>127</v>
      </c>
      <c r="I313" s="70">
        <v>459.94</v>
      </c>
      <c r="J313" s="70">
        <v>459.94</v>
      </c>
      <c r="K313" s="71">
        <f t="shared" si="4"/>
        <v>1.1257895414851621E-3</v>
      </c>
      <c r="L313" s="3" t="s">
        <v>217</v>
      </c>
      <c r="M313" s="3" t="s">
        <v>218</v>
      </c>
      <c r="N313" s="3" t="s">
        <v>1725</v>
      </c>
      <c r="O313" s="3" t="s">
        <v>1224</v>
      </c>
      <c r="P313" s="3" t="s">
        <v>2422</v>
      </c>
      <c r="Q313" s="3" t="s">
        <v>132</v>
      </c>
      <c r="R313" s="3" t="s">
        <v>2450</v>
      </c>
      <c r="S313" s="3" t="s">
        <v>1717</v>
      </c>
      <c r="T313" s="3" t="s">
        <v>135</v>
      </c>
      <c r="U313" s="3" t="s">
        <v>135</v>
      </c>
      <c r="V313" s="3" t="s">
        <v>136</v>
      </c>
      <c r="W313" s="3" t="s">
        <v>137</v>
      </c>
      <c r="X313" s="3" t="s">
        <v>138</v>
      </c>
      <c r="Y313" s="3">
        <v>45072.32335810185</v>
      </c>
      <c r="Z313" s="3">
        <v>45072.32325277778</v>
      </c>
      <c r="AA313" s="3" t="s">
        <v>139</v>
      </c>
      <c r="AB313" s="3" t="s">
        <v>226</v>
      </c>
      <c r="AC313" s="3">
        <v>0</v>
      </c>
      <c r="AD313" s="3"/>
      <c r="AE313" s="3">
        <v>0</v>
      </c>
      <c r="AF313" s="3"/>
      <c r="AG313" s="3">
        <v>10010</v>
      </c>
      <c r="AH313" s="3" t="s">
        <v>265</v>
      </c>
      <c r="AI313" s="3" t="s">
        <v>143</v>
      </c>
      <c r="AJ313" s="3"/>
      <c r="AK313" s="3" t="s">
        <v>207</v>
      </c>
      <c r="AL313" s="3" t="s">
        <v>143</v>
      </c>
      <c r="AM313" s="3">
        <v>2300</v>
      </c>
      <c r="AN313" s="3" t="s">
        <v>143</v>
      </c>
      <c r="AO313" s="3" t="s">
        <v>990</v>
      </c>
      <c r="AP313" s="3" t="s">
        <v>273</v>
      </c>
      <c r="AQ313" s="3" t="s">
        <v>1232</v>
      </c>
      <c r="AR313" s="3" t="s">
        <v>148</v>
      </c>
      <c r="AS313" s="3" t="s">
        <v>139</v>
      </c>
      <c r="AT313" s="3" t="s">
        <v>154</v>
      </c>
      <c r="AU313" s="3" t="s">
        <v>992</v>
      </c>
      <c r="AV313" s="3" t="s">
        <v>1718</v>
      </c>
      <c r="AW313" s="3" t="s">
        <v>1719</v>
      </c>
      <c r="AX313" s="3" t="s">
        <v>1726</v>
      </c>
      <c r="AY313" s="3" t="s">
        <v>148</v>
      </c>
      <c r="AZ313" s="3" t="s">
        <v>139</v>
      </c>
      <c r="BA313" s="3" t="s">
        <v>154</v>
      </c>
      <c r="BB313" s="3" t="s">
        <v>1727</v>
      </c>
      <c r="BC313" s="3" t="s">
        <v>156</v>
      </c>
      <c r="BD313" s="3" t="s">
        <v>157</v>
      </c>
      <c r="BE313" s="3" t="s">
        <v>303</v>
      </c>
      <c r="BF313" s="3">
        <v>45072.333240740743</v>
      </c>
      <c r="BG313" s="3">
        <v>0</v>
      </c>
      <c r="BH313" s="3" t="s">
        <v>132</v>
      </c>
      <c r="BI313" s="3" t="s">
        <v>143</v>
      </c>
      <c r="BJ313" s="3" t="s">
        <v>143</v>
      </c>
      <c r="BK313" s="3" t="s">
        <v>224</v>
      </c>
      <c r="BL313" s="3" t="s">
        <v>143</v>
      </c>
      <c r="BM313" s="3" t="s">
        <v>160</v>
      </c>
      <c r="BN313" s="3" t="s">
        <v>160</v>
      </c>
      <c r="BO313" s="3" t="s">
        <v>143</v>
      </c>
      <c r="BP313" s="3" t="s">
        <v>2409</v>
      </c>
      <c r="BQ313" s="3" t="s">
        <v>2424</v>
      </c>
      <c r="BR313" s="3">
        <v>500</v>
      </c>
      <c r="BS313" s="3" t="s">
        <v>162</v>
      </c>
      <c r="BT313" s="3">
        <v>45994</v>
      </c>
      <c r="BU313" s="3">
        <v>45994</v>
      </c>
      <c r="BV313" s="3" t="s">
        <v>135</v>
      </c>
      <c r="BW313" s="3" t="s">
        <v>135</v>
      </c>
      <c r="BX313" s="3" t="s">
        <v>135</v>
      </c>
      <c r="BY313" s="3" t="s">
        <v>148</v>
      </c>
      <c r="BZ313" s="3" t="s">
        <v>1729</v>
      </c>
      <c r="CA313" s="3" t="s">
        <v>144</v>
      </c>
      <c r="CB313" s="3" t="s">
        <v>143</v>
      </c>
      <c r="CC313" s="3" t="s">
        <v>143</v>
      </c>
      <c r="CD313" s="3" t="s">
        <v>143</v>
      </c>
      <c r="CE313" s="3" t="s">
        <v>143</v>
      </c>
      <c r="CF313" s="3">
        <v>199972</v>
      </c>
      <c r="CG313" s="3"/>
      <c r="CH313" s="3" t="s">
        <v>143</v>
      </c>
      <c r="CI313" s="3"/>
      <c r="CJ313" s="3">
        <v>0</v>
      </c>
      <c r="CK313" s="3" t="s">
        <v>143</v>
      </c>
      <c r="CL313" s="3"/>
      <c r="CM313" s="3" t="s">
        <v>143</v>
      </c>
      <c r="CN313" s="3" t="s">
        <v>143</v>
      </c>
      <c r="CO313" s="3"/>
      <c r="CP313" s="3"/>
      <c r="CQ313" s="3">
        <v>901308205</v>
      </c>
      <c r="CR313" s="3" t="s">
        <v>143</v>
      </c>
      <c r="CS313" s="3" t="s">
        <v>1</v>
      </c>
      <c r="CT313" s="3" t="s">
        <v>143</v>
      </c>
      <c r="CU313" s="3" t="s">
        <v>1</v>
      </c>
      <c r="CV313" s="3" t="s">
        <v>1985</v>
      </c>
      <c r="CW313" s="3" t="s">
        <v>143</v>
      </c>
      <c r="CX313" s="3" t="s">
        <v>217</v>
      </c>
      <c r="CY313" s="3" t="s">
        <v>127</v>
      </c>
      <c r="CZ313" s="3" t="s">
        <v>224</v>
      </c>
      <c r="DA313" s="3" t="s">
        <v>1989</v>
      </c>
      <c r="DB313" s="3" t="s">
        <v>143</v>
      </c>
      <c r="DC313" s="3" t="s">
        <v>143</v>
      </c>
      <c r="DD313" s="3"/>
      <c r="DE313" s="3"/>
      <c r="DF313" s="3"/>
      <c r="DG313" s="3"/>
    </row>
    <row r="314" spans="1:111" s="68" customFormat="1" ht="12.75" x14ac:dyDescent="0.2">
      <c r="A314" s="73">
        <v>45047</v>
      </c>
      <c r="B314" s="68" t="s">
        <v>11</v>
      </c>
      <c r="C314" s="5">
        <v>66260</v>
      </c>
      <c r="D314" s="68" t="s">
        <v>256</v>
      </c>
      <c r="E314" s="5" t="s">
        <v>364</v>
      </c>
      <c r="F314" s="75">
        <v>45072</v>
      </c>
      <c r="G314" s="3" t="s">
        <v>126</v>
      </c>
      <c r="H314" s="3" t="s">
        <v>166</v>
      </c>
      <c r="I314" s="70">
        <v>75.23</v>
      </c>
      <c r="J314" s="70">
        <v>75.23</v>
      </c>
      <c r="K314" s="71">
        <f t="shared" si="4"/>
        <v>1.8413955560709822E-4</v>
      </c>
      <c r="L314" s="5" t="s">
        <v>258</v>
      </c>
      <c r="M314" s="3" t="s">
        <v>129</v>
      </c>
      <c r="N314" s="5" t="s">
        <v>219</v>
      </c>
      <c r="O314" s="5" t="s">
        <v>2451</v>
      </c>
      <c r="P314" s="5" t="s">
        <v>1810</v>
      </c>
      <c r="Q314" s="5" t="s">
        <v>170</v>
      </c>
      <c r="R314" s="5" t="s">
        <v>2452</v>
      </c>
      <c r="S314" s="5" t="s">
        <v>2453</v>
      </c>
      <c r="T314" s="5" t="s">
        <v>135</v>
      </c>
      <c r="U314" s="5" t="s">
        <v>135</v>
      </c>
      <c r="V314" s="5" t="s">
        <v>136</v>
      </c>
      <c r="W314" s="5" t="s">
        <v>137</v>
      </c>
      <c r="X314" s="5" t="s">
        <v>225</v>
      </c>
      <c r="Y314" s="5">
        <v>45071.073929976854</v>
      </c>
      <c r="Z314" s="5">
        <v>45071.073888541665</v>
      </c>
      <c r="AA314" s="5" t="s">
        <v>139</v>
      </c>
      <c r="AB314" s="5" t="s">
        <v>140</v>
      </c>
      <c r="AC314" s="5">
        <v>0</v>
      </c>
      <c r="AD314" s="5"/>
      <c r="AE314" s="5">
        <v>0</v>
      </c>
      <c r="AF314" s="5"/>
      <c r="AG314" s="5">
        <v>10023</v>
      </c>
      <c r="AH314" s="5" t="s">
        <v>141</v>
      </c>
      <c r="AI314" s="5" t="s">
        <v>143</v>
      </c>
      <c r="AJ314" s="5"/>
      <c r="AK314" s="5" t="s">
        <v>142</v>
      </c>
      <c r="AL314" s="5" t="s">
        <v>143</v>
      </c>
      <c r="AM314" s="5">
        <v>7523</v>
      </c>
      <c r="AN314" s="5" t="s">
        <v>143</v>
      </c>
      <c r="AO314" s="5" t="s">
        <v>2454</v>
      </c>
      <c r="AP314" s="5" t="s">
        <v>2455</v>
      </c>
      <c r="AQ314" s="5" t="s">
        <v>2456</v>
      </c>
      <c r="AR314" s="5" t="s">
        <v>230</v>
      </c>
      <c r="AS314" s="5" t="s">
        <v>231</v>
      </c>
      <c r="AT314" s="5" t="s">
        <v>2059</v>
      </c>
      <c r="AU314" s="5" t="s">
        <v>2457</v>
      </c>
      <c r="AV314" s="5" t="s">
        <v>234</v>
      </c>
      <c r="AW314" s="5" t="s">
        <v>165</v>
      </c>
      <c r="AX314" s="5" t="s">
        <v>235</v>
      </c>
      <c r="AY314" s="5" t="s">
        <v>148</v>
      </c>
      <c r="AZ314" s="5" t="s">
        <v>139</v>
      </c>
      <c r="BA314" s="5" t="s">
        <v>236</v>
      </c>
      <c r="BB314" s="5" t="s">
        <v>150</v>
      </c>
      <c r="BC314" s="5" t="s">
        <v>156</v>
      </c>
      <c r="BD314" s="5" t="s">
        <v>157</v>
      </c>
      <c r="BE314" s="5" t="s">
        <v>484</v>
      </c>
      <c r="BF314" s="5">
        <v>45071.110810185186</v>
      </c>
      <c r="BG314" s="5">
        <v>0</v>
      </c>
      <c r="BH314" s="5" t="s">
        <v>143</v>
      </c>
      <c r="BI314" s="5" t="s">
        <v>143</v>
      </c>
      <c r="BJ314" s="5" t="s">
        <v>143</v>
      </c>
      <c r="BK314" s="5" t="s">
        <v>136</v>
      </c>
      <c r="BL314" s="5" t="s">
        <v>143</v>
      </c>
      <c r="BM314" s="5" t="s">
        <v>160</v>
      </c>
      <c r="BN314" s="5" t="s">
        <v>143</v>
      </c>
      <c r="BO314" s="5" t="s">
        <v>143</v>
      </c>
      <c r="BP314" s="5" t="s">
        <v>143</v>
      </c>
      <c r="BQ314" s="5" t="s">
        <v>2458</v>
      </c>
      <c r="BR314" s="5">
        <v>250</v>
      </c>
      <c r="BS314" s="5" t="s">
        <v>162</v>
      </c>
      <c r="BT314" s="5">
        <v>7523</v>
      </c>
      <c r="BU314" s="5">
        <v>7523</v>
      </c>
      <c r="BV314" s="5" t="s">
        <v>135</v>
      </c>
      <c r="BW314" s="5" t="s">
        <v>135</v>
      </c>
      <c r="BX314" s="5" t="s">
        <v>135</v>
      </c>
      <c r="BY314" s="5" t="s">
        <v>148</v>
      </c>
      <c r="BZ314" s="5" t="s">
        <v>231</v>
      </c>
      <c r="CA314" s="5" t="s">
        <v>174</v>
      </c>
      <c r="CB314" s="5" t="s">
        <v>143</v>
      </c>
      <c r="CC314" s="5" t="s">
        <v>143</v>
      </c>
      <c r="CD314" s="5" t="s">
        <v>143</v>
      </c>
      <c r="CE314" s="5" t="s">
        <v>143</v>
      </c>
      <c r="CF314" s="5">
        <v>1</v>
      </c>
      <c r="CG314" s="5"/>
      <c r="CH314" s="5" t="s">
        <v>143</v>
      </c>
      <c r="CI314" s="5"/>
      <c r="CJ314" s="5">
        <v>0</v>
      </c>
      <c r="CK314" s="5" t="s">
        <v>143</v>
      </c>
      <c r="CL314" s="5"/>
      <c r="CM314" s="5" t="s">
        <v>143</v>
      </c>
      <c r="CN314" s="5" t="s">
        <v>143</v>
      </c>
      <c r="CO314" s="5"/>
      <c r="CP314" s="5"/>
      <c r="CQ314" s="5"/>
      <c r="CR314" s="5" t="s">
        <v>143</v>
      </c>
      <c r="CS314" s="5" t="s">
        <v>1</v>
      </c>
      <c r="CT314" s="5" t="s">
        <v>143</v>
      </c>
      <c r="CU314" s="5" t="s">
        <v>1</v>
      </c>
      <c r="CV314" s="5" t="s">
        <v>1985</v>
      </c>
      <c r="CW314" s="5" t="s">
        <v>143</v>
      </c>
      <c r="CX314" s="5" t="s">
        <v>258</v>
      </c>
      <c r="CY314" s="5" t="s">
        <v>166</v>
      </c>
      <c r="CZ314" s="5" t="s">
        <v>136</v>
      </c>
      <c r="DA314" s="5" t="s">
        <v>2007</v>
      </c>
      <c r="DB314" s="5" t="s">
        <v>143</v>
      </c>
      <c r="DC314" s="5" t="s">
        <v>143</v>
      </c>
      <c r="DD314" s="5"/>
      <c r="DE314" s="5"/>
      <c r="DF314" s="5"/>
      <c r="DG314" s="5"/>
    </row>
    <row r="315" spans="1:111" s="68" customFormat="1" ht="12.75" x14ac:dyDescent="0.2">
      <c r="A315" s="73">
        <v>45047</v>
      </c>
      <c r="B315" s="68" t="s">
        <v>18</v>
      </c>
      <c r="C315" s="5">
        <v>66333</v>
      </c>
      <c r="D315" s="68" t="s">
        <v>332</v>
      </c>
      <c r="E315" s="3" t="s">
        <v>685</v>
      </c>
      <c r="F315" s="7">
        <v>45072</v>
      </c>
      <c r="G315" s="3" t="s">
        <v>165</v>
      </c>
      <c r="H315" s="3" t="s">
        <v>166</v>
      </c>
      <c r="I315" s="70">
        <v>68</v>
      </c>
      <c r="J315" s="70">
        <v>68</v>
      </c>
      <c r="K315" s="71">
        <f t="shared" si="4"/>
        <v>1.6644277258118673E-4</v>
      </c>
      <c r="L315" s="3" t="s">
        <v>2459</v>
      </c>
      <c r="M315" s="3" t="s">
        <v>218</v>
      </c>
      <c r="N315" s="3" t="s">
        <v>219</v>
      </c>
      <c r="O315" s="3" t="s">
        <v>1003</v>
      </c>
      <c r="P315" s="3" t="s">
        <v>2460</v>
      </c>
      <c r="Q315" s="3" t="s">
        <v>170</v>
      </c>
      <c r="R315" s="3" t="s">
        <v>2461</v>
      </c>
      <c r="S315" s="3" t="s">
        <v>2462</v>
      </c>
      <c r="T315" s="3" t="s">
        <v>135</v>
      </c>
      <c r="U315" s="3" t="s">
        <v>135</v>
      </c>
      <c r="V315" s="3" t="s">
        <v>224</v>
      </c>
      <c r="W315" s="3" t="s">
        <v>137</v>
      </c>
      <c r="X315" s="3" t="s">
        <v>225</v>
      </c>
      <c r="Y315" s="3">
        <v>45071.256533564818</v>
      </c>
      <c r="Z315" s="3">
        <v>45071.256407291665</v>
      </c>
      <c r="AA315" s="3" t="s">
        <v>139</v>
      </c>
      <c r="AB315" s="3" t="s">
        <v>226</v>
      </c>
      <c r="AC315" s="3">
        <v>0</v>
      </c>
      <c r="AD315" s="3"/>
      <c r="AE315" s="3">
        <v>0</v>
      </c>
      <c r="AF315" s="3"/>
      <c r="AG315" s="3">
        <v>10012</v>
      </c>
      <c r="AH315" s="3" t="s">
        <v>141</v>
      </c>
      <c r="AI315" s="3" t="s">
        <v>143</v>
      </c>
      <c r="AJ315" s="3"/>
      <c r="AK315" s="3" t="s">
        <v>207</v>
      </c>
      <c r="AL315" s="3" t="s">
        <v>143</v>
      </c>
      <c r="AM315" s="3">
        <v>68</v>
      </c>
      <c r="AN315" s="3" t="s">
        <v>143</v>
      </c>
      <c r="AO315" s="3" t="s">
        <v>1228</v>
      </c>
      <c r="AP315" s="3" t="s">
        <v>1229</v>
      </c>
      <c r="AQ315" s="3" t="s">
        <v>1230</v>
      </c>
      <c r="AR315" s="3" t="s">
        <v>178</v>
      </c>
      <c r="AS315" s="3" t="s">
        <v>179</v>
      </c>
      <c r="AT315" s="3" t="s">
        <v>211</v>
      </c>
      <c r="AU315" s="3" t="s">
        <v>1231</v>
      </c>
      <c r="AV315" s="3" t="s">
        <v>234</v>
      </c>
      <c r="AW315" s="3" t="s">
        <v>165</v>
      </c>
      <c r="AX315" s="3" t="s">
        <v>235</v>
      </c>
      <c r="AY315" s="3" t="s">
        <v>148</v>
      </c>
      <c r="AZ315" s="3" t="s">
        <v>139</v>
      </c>
      <c r="BA315" s="3" t="s">
        <v>236</v>
      </c>
      <c r="BB315" s="3" t="s">
        <v>150</v>
      </c>
      <c r="BC315" s="3" t="s">
        <v>156</v>
      </c>
      <c r="BD315" s="3" t="s">
        <v>157</v>
      </c>
      <c r="BE315" s="3" t="s">
        <v>484</v>
      </c>
      <c r="BF315" s="3">
        <v>45071.260150462964</v>
      </c>
      <c r="BG315" s="3">
        <v>0</v>
      </c>
      <c r="BH315" s="3" t="s">
        <v>143</v>
      </c>
      <c r="BI315" s="3" t="s">
        <v>143</v>
      </c>
      <c r="BJ315" s="3" t="s">
        <v>143</v>
      </c>
      <c r="BK315" s="3" t="s">
        <v>136</v>
      </c>
      <c r="BL315" s="3" t="s">
        <v>143</v>
      </c>
      <c r="BM315" s="3" t="s">
        <v>160</v>
      </c>
      <c r="BN315" s="3" t="s">
        <v>143</v>
      </c>
      <c r="BO315" s="3" t="s">
        <v>143</v>
      </c>
      <c r="BP315" s="3" t="s">
        <v>1003</v>
      </c>
      <c r="BQ315" s="3" t="s">
        <v>876</v>
      </c>
      <c r="BR315" s="3">
        <v>250</v>
      </c>
      <c r="BS315" s="3" t="s">
        <v>162</v>
      </c>
      <c r="BT315" s="3">
        <v>68</v>
      </c>
      <c r="BU315" s="3">
        <v>68</v>
      </c>
      <c r="BV315" s="3" t="s">
        <v>135</v>
      </c>
      <c r="BW315" s="3" t="s">
        <v>135</v>
      </c>
      <c r="BX315" s="3" t="s">
        <v>135</v>
      </c>
      <c r="BY315" s="3" t="s">
        <v>148</v>
      </c>
      <c r="BZ315" s="3" t="s">
        <v>2463</v>
      </c>
      <c r="CA315" s="3" t="s">
        <v>174</v>
      </c>
      <c r="CB315" s="3" t="s">
        <v>2464</v>
      </c>
      <c r="CC315" s="3" t="s">
        <v>143</v>
      </c>
      <c r="CD315" s="3" t="s">
        <v>143</v>
      </c>
      <c r="CE315" s="3" t="s">
        <v>143</v>
      </c>
      <c r="CF315" s="3">
        <v>1</v>
      </c>
      <c r="CG315" s="3"/>
      <c r="CH315" s="3" t="s">
        <v>143</v>
      </c>
      <c r="CI315" s="3"/>
      <c r="CJ315" s="3">
        <v>0</v>
      </c>
      <c r="CK315" s="3" t="s">
        <v>143</v>
      </c>
      <c r="CL315" s="3"/>
      <c r="CM315" s="3" t="s">
        <v>143</v>
      </c>
      <c r="CN315" s="3" t="s">
        <v>143</v>
      </c>
      <c r="CO315" s="3"/>
      <c r="CP315" s="3"/>
      <c r="CQ315" s="3"/>
      <c r="CR315" s="3" t="s">
        <v>143</v>
      </c>
      <c r="CS315" s="3" t="s">
        <v>1</v>
      </c>
      <c r="CT315" s="3" t="s">
        <v>143</v>
      </c>
      <c r="CU315" s="3" t="s">
        <v>1</v>
      </c>
      <c r="CV315" s="3" t="s">
        <v>1985</v>
      </c>
      <c r="CW315" s="3" t="s">
        <v>143</v>
      </c>
      <c r="CX315" s="3" t="s">
        <v>2459</v>
      </c>
      <c r="CY315" s="3" t="s">
        <v>166</v>
      </c>
      <c r="CZ315" s="3" t="s">
        <v>136</v>
      </c>
      <c r="DA315" s="3" t="s">
        <v>2007</v>
      </c>
      <c r="DB315" s="3" t="s">
        <v>143</v>
      </c>
      <c r="DC315" s="3" t="s">
        <v>225</v>
      </c>
      <c r="DD315" s="3"/>
      <c r="DE315" s="3"/>
      <c r="DF315" s="3"/>
      <c r="DG315" s="3"/>
    </row>
    <row r="316" spans="1:111" s="68" customFormat="1" ht="12.75" x14ac:dyDescent="0.2">
      <c r="A316" s="73">
        <v>45047</v>
      </c>
      <c r="B316" s="68" t="s">
        <v>19</v>
      </c>
      <c r="C316" s="5">
        <v>66338</v>
      </c>
      <c r="D316" s="68" t="s">
        <v>2465</v>
      </c>
      <c r="E316" s="3" t="s">
        <v>685</v>
      </c>
      <c r="F316" s="7">
        <v>45072</v>
      </c>
      <c r="G316" s="3" t="s">
        <v>165</v>
      </c>
      <c r="H316" s="3" t="s">
        <v>166</v>
      </c>
      <c r="I316" s="70">
        <v>155.19999999999999</v>
      </c>
      <c r="J316" s="70">
        <v>155.19999999999999</v>
      </c>
      <c r="K316" s="71">
        <f t="shared" si="4"/>
        <v>3.7988115153823795E-4</v>
      </c>
      <c r="L316" s="3" t="s">
        <v>2459</v>
      </c>
      <c r="M316" s="3" t="s">
        <v>129</v>
      </c>
      <c r="N316" s="3" t="s">
        <v>219</v>
      </c>
      <c r="O316" s="3" t="s">
        <v>2466</v>
      </c>
      <c r="P316" s="3" t="s">
        <v>2467</v>
      </c>
      <c r="Q316" s="3" t="s">
        <v>170</v>
      </c>
      <c r="R316" s="3" t="s">
        <v>2468</v>
      </c>
      <c r="S316" s="3" t="s">
        <v>2469</v>
      </c>
      <c r="T316" s="3" t="s">
        <v>135</v>
      </c>
      <c r="U316" s="3" t="s">
        <v>135</v>
      </c>
      <c r="V316" s="3" t="s">
        <v>136</v>
      </c>
      <c r="W316" s="3" t="s">
        <v>137</v>
      </c>
      <c r="X316" s="3" t="s">
        <v>225</v>
      </c>
      <c r="Y316" s="3">
        <v>45071.26104247685</v>
      </c>
      <c r="Z316" s="3">
        <v>45071.26099166667</v>
      </c>
      <c r="AA316" s="3" t="s">
        <v>139</v>
      </c>
      <c r="AB316" s="3" t="s">
        <v>140</v>
      </c>
      <c r="AC316" s="3">
        <v>0</v>
      </c>
      <c r="AD316" s="3"/>
      <c r="AE316" s="3">
        <v>0</v>
      </c>
      <c r="AF316" s="3"/>
      <c r="AG316" s="3">
        <v>10012</v>
      </c>
      <c r="AH316" s="3" t="s">
        <v>141</v>
      </c>
      <c r="AI316" s="3" t="s">
        <v>143</v>
      </c>
      <c r="AJ316" s="3"/>
      <c r="AK316" s="3" t="s">
        <v>142</v>
      </c>
      <c r="AL316" s="3" t="s">
        <v>143</v>
      </c>
      <c r="AM316" s="3">
        <v>1552</v>
      </c>
      <c r="AN316" s="3" t="s">
        <v>143</v>
      </c>
      <c r="AO316" s="3" t="s">
        <v>2470</v>
      </c>
      <c r="AP316" s="3" t="s">
        <v>2471</v>
      </c>
      <c r="AQ316" s="3" t="s">
        <v>2472</v>
      </c>
      <c r="AR316" s="3" t="s">
        <v>1454</v>
      </c>
      <c r="AS316" s="3" t="s">
        <v>231</v>
      </c>
      <c r="AT316" s="3" t="s">
        <v>1454</v>
      </c>
      <c r="AU316" s="3" t="s">
        <v>2473</v>
      </c>
      <c r="AV316" s="3" t="s">
        <v>234</v>
      </c>
      <c r="AW316" s="3" t="s">
        <v>165</v>
      </c>
      <c r="AX316" s="3" t="s">
        <v>235</v>
      </c>
      <c r="AY316" s="3" t="s">
        <v>148</v>
      </c>
      <c r="AZ316" s="3" t="s">
        <v>139</v>
      </c>
      <c r="BA316" s="3" t="s">
        <v>236</v>
      </c>
      <c r="BB316" s="3" t="s">
        <v>150</v>
      </c>
      <c r="BC316" s="3" t="s">
        <v>156</v>
      </c>
      <c r="BD316" s="3" t="s">
        <v>157</v>
      </c>
      <c r="BE316" s="3" t="s">
        <v>484</v>
      </c>
      <c r="BF316" s="3">
        <v>45072.474652777775</v>
      </c>
      <c r="BG316" s="3">
        <v>0</v>
      </c>
      <c r="BH316" s="3" t="s">
        <v>143</v>
      </c>
      <c r="BI316" s="3" t="s">
        <v>143</v>
      </c>
      <c r="BJ316" s="3" t="s">
        <v>143</v>
      </c>
      <c r="BK316" s="3" t="s">
        <v>136</v>
      </c>
      <c r="BL316" s="3" t="s">
        <v>143</v>
      </c>
      <c r="BM316" s="3" t="s">
        <v>160</v>
      </c>
      <c r="BN316" s="3" t="s">
        <v>143</v>
      </c>
      <c r="BO316" s="3" t="s">
        <v>143</v>
      </c>
      <c r="BP316" s="3" t="s">
        <v>143</v>
      </c>
      <c r="BQ316" s="3" t="s">
        <v>2474</v>
      </c>
      <c r="BR316" s="3">
        <v>250</v>
      </c>
      <c r="BS316" s="3" t="s">
        <v>162</v>
      </c>
      <c r="BT316" s="3">
        <v>1552</v>
      </c>
      <c r="BU316" s="3">
        <v>1552</v>
      </c>
      <c r="BV316" s="3" t="s">
        <v>135</v>
      </c>
      <c r="BW316" s="3" t="s">
        <v>135</v>
      </c>
      <c r="BX316" s="3" t="s">
        <v>135</v>
      </c>
      <c r="BY316" s="3" t="s">
        <v>148</v>
      </c>
      <c r="BZ316" s="3" t="s">
        <v>1917</v>
      </c>
      <c r="CA316" s="3" t="s">
        <v>174</v>
      </c>
      <c r="CB316" s="3" t="s">
        <v>143</v>
      </c>
      <c r="CC316" s="3" t="s">
        <v>143</v>
      </c>
      <c r="CD316" s="3" t="s">
        <v>143</v>
      </c>
      <c r="CE316" s="3" t="s">
        <v>143</v>
      </c>
      <c r="CF316" s="3">
        <v>1</v>
      </c>
      <c r="CG316" s="3"/>
      <c r="CH316" s="3" t="s">
        <v>143</v>
      </c>
      <c r="CI316" s="3"/>
      <c r="CJ316" s="3">
        <v>0</v>
      </c>
      <c r="CK316" s="3" t="s">
        <v>143</v>
      </c>
      <c r="CL316" s="3"/>
      <c r="CM316" s="3" t="s">
        <v>143</v>
      </c>
      <c r="CN316" s="3" t="s">
        <v>143</v>
      </c>
      <c r="CO316" s="3"/>
      <c r="CP316" s="3"/>
      <c r="CQ316" s="3"/>
      <c r="CR316" s="3" t="s">
        <v>143</v>
      </c>
      <c r="CS316" s="3" t="s">
        <v>1</v>
      </c>
      <c r="CT316" s="3" t="s">
        <v>143</v>
      </c>
      <c r="CU316" s="3" t="s">
        <v>1</v>
      </c>
      <c r="CV316" s="3" t="s">
        <v>1985</v>
      </c>
      <c r="CW316" s="3" t="s">
        <v>143</v>
      </c>
      <c r="CX316" s="3" t="s">
        <v>2459</v>
      </c>
      <c r="CY316" s="3" t="s">
        <v>166</v>
      </c>
      <c r="CZ316" s="3" t="s">
        <v>136</v>
      </c>
      <c r="DA316" s="3" t="s">
        <v>1986</v>
      </c>
      <c r="DB316" s="3" t="s">
        <v>143</v>
      </c>
      <c r="DC316" s="3" t="s">
        <v>225</v>
      </c>
      <c r="DD316" s="3"/>
      <c r="DE316" s="3"/>
      <c r="DF316" s="3"/>
      <c r="DG316" s="3"/>
    </row>
    <row r="317" spans="1:111" s="68" customFormat="1" ht="12.75" x14ac:dyDescent="0.2">
      <c r="A317" s="73">
        <v>45047</v>
      </c>
      <c r="B317" s="68" t="s">
        <v>14</v>
      </c>
      <c r="C317" s="5">
        <v>66341</v>
      </c>
      <c r="D317" s="68" t="s">
        <v>1317</v>
      </c>
      <c r="E317" s="3" t="s">
        <v>373</v>
      </c>
      <c r="F317" s="7">
        <v>45072</v>
      </c>
      <c r="G317" s="3" t="s">
        <v>257</v>
      </c>
      <c r="H317" s="3" t="s">
        <v>166</v>
      </c>
      <c r="I317" s="70">
        <v>100</v>
      </c>
      <c r="J317" s="70">
        <v>100</v>
      </c>
      <c r="K317" s="71">
        <f t="shared" si="4"/>
        <v>2.4476878320762752E-4</v>
      </c>
      <c r="L317" s="3" t="s">
        <v>316</v>
      </c>
      <c r="M317" s="3" t="s">
        <v>129</v>
      </c>
      <c r="N317" s="3" t="s">
        <v>259</v>
      </c>
      <c r="O317" s="3" t="s">
        <v>2170</v>
      </c>
      <c r="P317" s="3" t="s">
        <v>2171</v>
      </c>
      <c r="Q317" s="3" t="s">
        <v>170</v>
      </c>
      <c r="R317" s="3" t="s">
        <v>2475</v>
      </c>
      <c r="S317" s="3" t="s">
        <v>2476</v>
      </c>
      <c r="T317" s="3" t="s">
        <v>135</v>
      </c>
      <c r="U317" s="3" t="s">
        <v>135</v>
      </c>
      <c r="V317" s="3" t="s">
        <v>136</v>
      </c>
      <c r="W317" s="3" t="s">
        <v>137</v>
      </c>
      <c r="X317" s="3" t="s">
        <v>379</v>
      </c>
      <c r="Y317" s="3">
        <v>45072.323205439818</v>
      </c>
      <c r="Z317" s="3">
        <v>45072.323114930557</v>
      </c>
      <c r="AA317" s="3" t="s">
        <v>139</v>
      </c>
      <c r="AB317" s="3" t="s">
        <v>140</v>
      </c>
      <c r="AC317" s="3">
        <v>0</v>
      </c>
      <c r="AD317" s="3"/>
      <c r="AE317" s="3">
        <v>0</v>
      </c>
      <c r="AF317" s="3">
        <v>45071</v>
      </c>
      <c r="AG317" s="3">
        <v>10010</v>
      </c>
      <c r="AH317" s="3" t="s">
        <v>265</v>
      </c>
      <c r="AI317" s="3" t="s">
        <v>143</v>
      </c>
      <c r="AJ317" s="3"/>
      <c r="AK317" s="3" t="s">
        <v>142</v>
      </c>
      <c r="AL317" s="3" t="s">
        <v>143</v>
      </c>
      <c r="AM317" s="3">
        <v>100</v>
      </c>
      <c r="AN317" s="3" t="s">
        <v>143</v>
      </c>
      <c r="AO317" s="3" t="s">
        <v>2174</v>
      </c>
      <c r="AP317" s="3" t="s">
        <v>2175</v>
      </c>
      <c r="AQ317" s="3" t="s">
        <v>2176</v>
      </c>
      <c r="AR317" s="3" t="s">
        <v>2177</v>
      </c>
      <c r="AS317" s="3" t="s">
        <v>231</v>
      </c>
      <c r="AT317" s="3" t="s">
        <v>2178</v>
      </c>
      <c r="AU317" s="3" t="s">
        <v>2179</v>
      </c>
      <c r="AV317" s="3" t="s">
        <v>272</v>
      </c>
      <c r="AW317" s="3" t="s">
        <v>273</v>
      </c>
      <c r="AX317" s="3" t="s">
        <v>274</v>
      </c>
      <c r="AY317" s="3" t="s">
        <v>148</v>
      </c>
      <c r="AZ317" s="3" t="s">
        <v>139</v>
      </c>
      <c r="BA317" s="3" t="s">
        <v>154</v>
      </c>
      <c r="BB317" s="3" t="s">
        <v>275</v>
      </c>
      <c r="BC317" s="3" t="s">
        <v>156</v>
      </c>
      <c r="BD317" s="3" t="s">
        <v>157</v>
      </c>
      <c r="BE317" s="3" t="s">
        <v>484</v>
      </c>
      <c r="BF317" s="3">
        <v>45072.328217592592</v>
      </c>
      <c r="BG317" s="3">
        <v>0</v>
      </c>
      <c r="BH317" s="3" t="s">
        <v>170</v>
      </c>
      <c r="BI317" s="3" t="s">
        <v>143</v>
      </c>
      <c r="BJ317" s="3" t="s">
        <v>143</v>
      </c>
      <c r="BK317" s="3" t="s">
        <v>136</v>
      </c>
      <c r="BL317" s="3" t="s">
        <v>143</v>
      </c>
      <c r="BM317" s="3" t="s">
        <v>200</v>
      </c>
      <c r="BN317" s="3" t="s">
        <v>200</v>
      </c>
      <c r="BO317" s="3" t="s">
        <v>143</v>
      </c>
      <c r="BP317" s="3" t="s">
        <v>143</v>
      </c>
      <c r="BQ317" s="3" t="s">
        <v>2477</v>
      </c>
      <c r="BR317" s="3">
        <v>250</v>
      </c>
      <c r="BS317" s="3" t="s">
        <v>1608</v>
      </c>
      <c r="BT317" s="3">
        <v>100</v>
      </c>
      <c r="BU317" s="3">
        <v>100</v>
      </c>
      <c r="BV317" s="3" t="s">
        <v>135</v>
      </c>
      <c r="BW317" s="3" t="s">
        <v>135</v>
      </c>
      <c r="BX317" s="3" t="s">
        <v>135</v>
      </c>
      <c r="BY317" s="3" t="s">
        <v>148</v>
      </c>
      <c r="BZ317" s="3" t="s">
        <v>1327</v>
      </c>
      <c r="CA317" s="3" t="s">
        <v>174</v>
      </c>
      <c r="CB317" s="3" t="s">
        <v>143</v>
      </c>
      <c r="CC317" s="3" t="s">
        <v>143</v>
      </c>
      <c r="CD317" s="3" t="s">
        <v>143</v>
      </c>
      <c r="CE317" s="3" t="s">
        <v>143</v>
      </c>
      <c r="CF317" s="3">
        <v>1</v>
      </c>
      <c r="CG317" s="3"/>
      <c r="CH317" s="3" t="s">
        <v>143</v>
      </c>
      <c r="CI317" s="3"/>
      <c r="CJ317" s="3">
        <v>0</v>
      </c>
      <c r="CK317" s="3" t="s">
        <v>143</v>
      </c>
      <c r="CL317" s="3"/>
      <c r="CM317" s="3" t="s">
        <v>143</v>
      </c>
      <c r="CN317" s="3" t="s">
        <v>143</v>
      </c>
      <c r="CO317" s="3"/>
      <c r="CP317" s="3"/>
      <c r="CQ317" s="3"/>
      <c r="CR317" s="3" t="s">
        <v>143</v>
      </c>
      <c r="CS317" s="3" t="s">
        <v>1</v>
      </c>
      <c r="CT317" s="3" t="s">
        <v>143</v>
      </c>
      <c r="CU317" s="3" t="s">
        <v>1</v>
      </c>
      <c r="CV317" s="3" t="s">
        <v>1985</v>
      </c>
      <c r="CW317" s="3" t="s">
        <v>143</v>
      </c>
      <c r="CX317" s="3" t="s">
        <v>316</v>
      </c>
      <c r="CY317" s="3" t="s">
        <v>166</v>
      </c>
      <c r="CZ317" s="3" t="s">
        <v>136</v>
      </c>
      <c r="DA317" s="3" t="s">
        <v>1986</v>
      </c>
      <c r="DB317" s="3" t="s">
        <v>143</v>
      </c>
      <c r="DC317" s="3" t="s">
        <v>143</v>
      </c>
      <c r="DD317" s="3"/>
      <c r="DE317" s="3"/>
      <c r="DF317" s="3"/>
      <c r="DG317" s="3"/>
    </row>
    <row r="318" spans="1:111" s="68" customFormat="1" ht="12.75" x14ac:dyDescent="0.2">
      <c r="A318" s="73">
        <v>45047</v>
      </c>
      <c r="B318" s="68" t="s">
        <v>14</v>
      </c>
      <c r="C318" s="5">
        <v>66402</v>
      </c>
      <c r="D318" s="68" t="s">
        <v>315</v>
      </c>
      <c r="E318" s="3" t="s">
        <v>164</v>
      </c>
      <c r="F318" s="7">
        <v>45072</v>
      </c>
      <c r="G318" s="3" t="s">
        <v>165</v>
      </c>
      <c r="H318" s="3" t="s">
        <v>166</v>
      </c>
      <c r="I318" s="70">
        <v>37</v>
      </c>
      <c r="J318" s="70">
        <v>37</v>
      </c>
      <c r="K318" s="71">
        <f t="shared" si="4"/>
        <v>9.056444978682219E-5</v>
      </c>
      <c r="L318" s="3" t="s">
        <v>316</v>
      </c>
      <c r="M318" s="68" t="s">
        <v>317</v>
      </c>
      <c r="N318" s="3" t="s">
        <v>219</v>
      </c>
      <c r="O318" s="3" t="s">
        <v>318</v>
      </c>
      <c r="P318" s="3" t="s">
        <v>319</v>
      </c>
      <c r="Q318" s="3" t="s">
        <v>170</v>
      </c>
      <c r="R318" s="3" t="s">
        <v>2478</v>
      </c>
      <c r="S318" s="3" t="s">
        <v>2479</v>
      </c>
      <c r="T318" s="3" t="s">
        <v>135</v>
      </c>
      <c r="U318" s="3" t="s">
        <v>135</v>
      </c>
      <c r="V318" s="3" t="s">
        <v>136</v>
      </c>
      <c r="W318" s="3" t="s">
        <v>137</v>
      </c>
      <c r="X318" s="3" t="s">
        <v>322</v>
      </c>
      <c r="Y318" s="3">
        <v>45071.385708912036</v>
      </c>
      <c r="Z318" s="3">
        <v>45071.38565625</v>
      </c>
      <c r="AA318" s="3" t="s">
        <v>139</v>
      </c>
      <c r="AB318" s="3" t="s">
        <v>323</v>
      </c>
      <c r="AC318" s="3">
        <v>0</v>
      </c>
      <c r="AD318" s="3"/>
      <c r="AE318" s="3">
        <v>37</v>
      </c>
      <c r="AF318" s="3"/>
      <c r="AG318" s="3">
        <v>10012</v>
      </c>
      <c r="AH318" s="3" t="s">
        <v>141</v>
      </c>
      <c r="AI318" s="3" t="s">
        <v>143</v>
      </c>
      <c r="AJ318" s="3">
        <v>37</v>
      </c>
      <c r="AK318" s="3" t="s">
        <v>207</v>
      </c>
      <c r="AL318" s="3" t="s">
        <v>143</v>
      </c>
      <c r="AM318" s="3">
        <v>37</v>
      </c>
      <c r="AN318" s="3" t="s">
        <v>174</v>
      </c>
      <c r="AO318" s="3" t="s">
        <v>324</v>
      </c>
      <c r="AP318" s="3" t="s">
        <v>325</v>
      </c>
      <c r="AQ318" s="3" t="s">
        <v>326</v>
      </c>
      <c r="AR318" s="3" t="s">
        <v>178</v>
      </c>
      <c r="AS318" s="3" t="s">
        <v>179</v>
      </c>
      <c r="AT318" s="3" t="s">
        <v>327</v>
      </c>
      <c r="AU318" s="3" t="s">
        <v>328</v>
      </c>
      <c r="AV318" s="3" t="s">
        <v>234</v>
      </c>
      <c r="AW318" s="3" t="s">
        <v>165</v>
      </c>
      <c r="AX318" s="3" t="s">
        <v>235</v>
      </c>
      <c r="AY318" s="3" t="s">
        <v>148</v>
      </c>
      <c r="AZ318" s="3" t="s">
        <v>139</v>
      </c>
      <c r="BA318" s="3" t="s">
        <v>236</v>
      </c>
      <c r="BB318" s="3" t="s">
        <v>150</v>
      </c>
      <c r="BC318" s="3" t="s">
        <v>156</v>
      </c>
      <c r="BD318" s="3" t="s">
        <v>157</v>
      </c>
      <c r="BE318" s="3" t="s">
        <v>484</v>
      </c>
      <c r="BF318" s="3">
        <v>45072.329456018517</v>
      </c>
      <c r="BG318" s="3">
        <v>0</v>
      </c>
      <c r="BH318" s="3" t="s">
        <v>143</v>
      </c>
      <c r="BI318" s="3" t="s">
        <v>2480</v>
      </c>
      <c r="BJ318" s="3" t="s">
        <v>143</v>
      </c>
      <c r="BK318" s="3" t="s">
        <v>136</v>
      </c>
      <c r="BL318" s="3" t="s">
        <v>143</v>
      </c>
      <c r="BM318" s="3" t="s">
        <v>160</v>
      </c>
      <c r="BN318" s="3" t="s">
        <v>160</v>
      </c>
      <c r="BO318" s="3" t="s">
        <v>164</v>
      </c>
      <c r="BP318" s="3" t="s">
        <v>318</v>
      </c>
      <c r="BQ318" s="3" t="s">
        <v>2481</v>
      </c>
      <c r="BR318" s="3">
        <v>250</v>
      </c>
      <c r="BS318" s="3" t="s">
        <v>162</v>
      </c>
      <c r="BT318" s="3">
        <v>37</v>
      </c>
      <c r="BU318" s="3">
        <v>37</v>
      </c>
      <c r="BV318" s="3" t="s">
        <v>135</v>
      </c>
      <c r="BW318" s="3" t="s">
        <v>135</v>
      </c>
      <c r="BX318" s="3" t="s">
        <v>135</v>
      </c>
      <c r="BY318" s="3" t="s">
        <v>148</v>
      </c>
      <c r="BZ318" s="3" t="s">
        <v>2116</v>
      </c>
      <c r="CA318" s="3" t="s">
        <v>174</v>
      </c>
      <c r="CB318" s="3" t="s">
        <v>143</v>
      </c>
      <c r="CC318" s="3" t="s">
        <v>143</v>
      </c>
      <c r="CD318" s="3" t="s">
        <v>143</v>
      </c>
      <c r="CE318" s="3" t="s">
        <v>2482</v>
      </c>
      <c r="CF318" s="3">
        <v>1</v>
      </c>
      <c r="CG318" s="3">
        <v>1</v>
      </c>
      <c r="CH318" s="3" t="s">
        <v>143</v>
      </c>
      <c r="CI318" s="3"/>
      <c r="CJ318" s="3">
        <v>0</v>
      </c>
      <c r="CK318" s="3" t="s">
        <v>143</v>
      </c>
      <c r="CL318" s="3"/>
      <c r="CM318" s="3" t="s">
        <v>143</v>
      </c>
      <c r="CN318" s="3" t="s">
        <v>143</v>
      </c>
      <c r="CO318" s="3"/>
      <c r="CP318" s="3"/>
      <c r="CQ318" s="3"/>
      <c r="CR318" s="3" t="s">
        <v>143</v>
      </c>
      <c r="CS318" s="3" t="s">
        <v>1</v>
      </c>
      <c r="CT318" s="3" t="s">
        <v>143</v>
      </c>
      <c r="CU318" s="3" t="s">
        <v>1</v>
      </c>
      <c r="CV318" s="3" t="s">
        <v>1985</v>
      </c>
      <c r="CW318" s="3" t="s">
        <v>1985</v>
      </c>
      <c r="CX318" s="3" t="s">
        <v>316</v>
      </c>
      <c r="CY318" s="3" t="s">
        <v>166</v>
      </c>
      <c r="CZ318" s="3" t="s">
        <v>136</v>
      </c>
      <c r="DA318" s="3" t="s">
        <v>1986</v>
      </c>
      <c r="DB318" s="3" t="s">
        <v>143</v>
      </c>
      <c r="DC318" s="3" t="s">
        <v>2483</v>
      </c>
      <c r="DD318" s="3"/>
      <c r="DE318" s="3"/>
      <c r="DF318" s="3"/>
      <c r="DG318" s="3"/>
    </row>
    <row r="319" spans="1:111" s="68" customFormat="1" ht="12.75" x14ac:dyDescent="0.2">
      <c r="A319" s="73">
        <v>45047</v>
      </c>
      <c r="B319" s="68" t="s">
        <v>14</v>
      </c>
      <c r="C319" s="5">
        <v>66524</v>
      </c>
      <c r="D319" s="68" t="s">
        <v>1317</v>
      </c>
      <c r="E319" s="3" t="s">
        <v>373</v>
      </c>
      <c r="F319" s="7">
        <v>45075</v>
      </c>
      <c r="G319" s="3" t="s">
        <v>257</v>
      </c>
      <c r="H319" s="3" t="s">
        <v>127</v>
      </c>
      <c r="I319" s="70">
        <v>50</v>
      </c>
      <c r="J319" s="70">
        <v>50</v>
      </c>
      <c r="K319" s="71">
        <f t="shared" si="4"/>
        <v>1.2238439160381376E-4</v>
      </c>
      <c r="L319" s="3" t="s">
        <v>374</v>
      </c>
      <c r="M319" s="3" t="s">
        <v>129</v>
      </c>
      <c r="N319" s="3" t="s">
        <v>2484</v>
      </c>
      <c r="O319" s="3" t="s">
        <v>1224</v>
      </c>
      <c r="P319" s="3" t="s">
        <v>2485</v>
      </c>
      <c r="Q319" s="3" t="s">
        <v>170</v>
      </c>
      <c r="R319" s="3" t="s">
        <v>2486</v>
      </c>
      <c r="S319" s="3" t="s">
        <v>2487</v>
      </c>
      <c r="T319" s="3" t="s">
        <v>135</v>
      </c>
      <c r="U319" s="3" t="s">
        <v>135</v>
      </c>
      <c r="V319" s="3" t="s">
        <v>136</v>
      </c>
      <c r="W319" s="3" t="s">
        <v>137</v>
      </c>
      <c r="X319" s="3" t="s">
        <v>379</v>
      </c>
      <c r="Y319" s="3">
        <v>45072.322987615742</v>
      </c>
      <c r="Z319" s="3">
        <v>45072.32284108796</v>
      </c>
      <c r="AA319" s="3" t="s">
        <v>139</v>
      </c>
      <c r="AB319" s="3" t="s">
        <v>140</v>
      </c>
      <c r="AC319" s="3">
        <v>0</v>
      </c>
      <c r="AD319" s="3"/>
      <c r="AE319" s="3">
        <v>0</v>
      </c>
      <c r="AF319" s="3">
        <v>45072</v>
      </c>
      <c r="AG319" s="3">
        <v>10010</v>
      </c>
      <c r="AH319" s="3" t="s">
        <v>265</v>
      </c>
      <c r="AI319" s="3" t="s">
        <v>143</v>
      </c>
      <c r="AJ319" s="3"/>
      <c r="AK319" s="3" t="s">
        <v>142</v>
      </c>
      <c r="AL319" s="3" t="s">
        <v>143</v>
      </c>
      <c r="AM319" s="3">
        <v>50</v>
      </c>
      <c r="AN319" s="3" t="s">
        <v>143</v>
      </c>
      <c r="AO319" s="3" t="s">
        <v>990</v>
      </c>
      <c r="AP319" s="3" t="s">
        <v>273</v>
      </c>
      <c r="AQ319" s="3" t="s">
        <v>1232</v>
      </c>
      <c r="AR319" s="3" t="s">
        <v>148</v>
      </c>
      <c r="AS319" s="3" t="s">
        <v>139</v>
      </c>
      <c r="AT319" s="3" t="s">
        <v>154</v>
      </c>
      <c r="AU319" s="3" t="s">
        <v>992</v>
      </c>
      <c r="AV319" s="3" t="s">
        <v>2488</v>
      </c>
      <c r="AW319" s="3" t="s">
        <v>1923</v>
      </c>
      <c r="AX319" s="3" t="s">
        <v>2489</v>
      </c>
      <c r="AY319" s="3" t="s">
        <v>353</v>
      </c>
      <c r="AZ319" s="3" t="s">
        <v>231</v>
      </c>
      <c r="BA319" s="3" t="s">
        <v>1895</v>
      </c>
      <c r="BB319" s="3" t="s">
        <v>2490</v>
      </c>
      <c r="BC319" s="3" t="s">
        <v>156</v>
      </c>
      <c r="BD319" s="3" t="s">
        <v>157</v>
      </c>
      <c r="BE319" s="3" t="s">
        <v>484</v>
      </c>
      <c r="BF319" s="3">
        <v>45072.329004629632</v>
      </c>
      <c r="BG319" s="3">
        <v>0</v>
      </c>
      <c r="BH319" s="3" t="s">
        <v>143</v>
      </c>
      <c r="BI319" s="3" t="s">
        <v>143</v>
      </c>
      <c r="BJ319" s="3" t="s">
        <v>143</v>
      </c>
      <c r="BK319" s="3" t="s">
        <v>136</v>
      </c>
      <c r="BL319" s="3" t="s">
        <v>143</v>
      </c>
      <c r="BM319" s="3" t="s">
        <v>200</v>
      </c>
      <c r="BN319" s="3" t="s">
        <v>143</v>
      </c>
      <c r="BO319" s="3" t="s">
        <v>143</v>
      </c>
      <c r="BP319" s="3" t="s">
        <v>143</v>
      </c>
      <c r="BQ319" s="3" t="s">
        <v>1194</v>
      </c>
      <c r="BR319" s="3">
        <v>250</v>
      </c>
      <c r="BS319" s="3" t="s">
        <v>1608</v>
      </c>
      <c r="BT319" s="3">
        <v>50</v>
      </c>
      <c r="BU319" s="3">
        <v>50</v>
      </c>
      <c r="BV319" s="3" t="s">
        <v>135</v>
      </c>
      <c r="BW319" s="3" t="s">
        <v>135</v>
      </c>
      <c r="BX319" s="3" t="s">
        <v>135</v>
      </c>
      <c r="BY319" s="3" t="s">
        <v>148</v>
      </c>
      <c r="BZ319" s="3" t="s">
        <v>1327</v>
      </c>
      <c r="CA319" s="3" t="s">
        <v>174</v>
      </c>
      <c r="CB319" s="3" t="s">
        <v>143</v>
      </c>
      <c r="CC319" s="3" t="s">
        <v>143</v>
      </c>
      <c r="CD319" s="3" t="s">
        <v>143</v>
      </c>
      <c r="CE319" s="3" t="s">
        <v>143</v>
      </c>
      <c r="CF319" s="3">
        <v>1</v>
      </c>
      <c r="CG319" s="3"/>
      <c r="CH319" s="3" t="s">
        <v>143</v>
      </c>
      <c r="CI319" s="3"/>
      <c r="CJ319" s="3">
        <v>0</v>
      </c>
      <c r="CK319" s="3" t="s">
        <v>143</v>
      </c>
      <c r="CL319" s="3"/>
      <c r="CM319" s="3" t="s">
        <v>143</v>
      </c>
      <c r="CN319" s="3" t="s">
        <v>143</v>
      </c>
      <c r="CO319" s="3"/>
      <c r="CP319" s="3">
        <v>340790079</v>
      </c>
      <c r="CQ319" s="3"/>
      <c r="CR319" s="3" t="s">
        <v>143</v>
      </c>
      <c r="CS319" s="3" t="s">
        <v>1</v>
      </c>
      <c r="CT319" s="3" t="s">
        <v>143</v>
      </c>
      <c r="CU319" s="3" t="s">
        <v>1</v>
      </c>
      <c r="CV319" s="3" t="s">
        <v>1985</v>
      </c>
      <c r="CW319" s="3" t="s">
        <v>143</v>
      </c>
      <c r="CX319" s="3" t="s">
        <v>374</v>
      </c>
      <c r="CY319" s="3" t="s">
        <v>127</v>
      </c>
      <c r="CZ319" s="3" t="s">
        <v>136</v>
      </c>
      <c r="DA319" s="3" t="s">
        <v>2007</v>
      </c>
      <c r="DB319" s="3" t="s">
        <v>143</v>
      </c>
      <c r="DC319" s="3" t="s">
        <v>143</v>
      </c>
      <c r="DD319" s="3"/>
      <c r="DE319" s="3"/>
      <c r="DF319" s="3"/>
      <c r="DG319" s="3"/>
    </row>
    <row r="320" spans="1:111" s="68" customFormat="1" ht="12.75" x14ac:dyDescent="0.2">
      <c r="A320" s="73">
        <v>45047</v>
      </c>
      <c r="B320" s="68" t="s">
        <v>13</v>
      </c>
      <c r="C320" s="5">
        <v>66635</v>
      </c>
      <c r="D320" s="68" t="s">
        <v>1144</v>
      </c>
      <c r="E320" s="3" t="s">
        <v>125</v>
      </c>
      <c r="F320" s="7">
        <v>45072</v>
      </c>
      <c r="G320" s="3" t="s">
        <v>257</v>
      </c>
      <c r="H320" s="3" t="s">
        <v>166</v>
      </c>
      <c r="I320" s="70">
        <v>799.89</v>
      </c>
      <c r="J320" s="70">
        <v>799.89</v>
      </c>
      <c r="K320" s="71">
        <f t="shared" si="4"/>
        <v>1.9578810199994919E-3</v>
      </c>
      <c r="L320" s="3" t="s">
        <v>374</v>
      </c>
      <c r="M320" s="3" t="s">
        <v>129</v>
      </c>
      <c r="N320" s="3" t="s">
        <v>259</v>
      </c>
      <c r="O320" s="3" t="s">
        <v>306</v>
      </c>
      <c r="P320" s="3" t="s">
        <v>1144</v>
      </c>
      <c r="Q320" s="3" t="s">
        <v>132</v>
      </c>
      <c r="R320" s="3" t="s">
        <v>2491</v>
      </c>
      <c r="S320" s="3" t="s">
        <v>2492</v>
      </c>
      <c r="T320" s="3" t="s">
        <v>135</v>
      </c>
      <c r="U320" s="3" t="s">
        <v>135</v>
      </c>
      <c r="V320" s="3" t="s">
        <v>136</v>
      </c>
      <c r="W320" s="3" t="s">
        <v>137</v>
      </c>
      <c r="X320" s="3" t="s">
        <v>138</v>
      </c>
      <c r="Y320" s="3">
        <v>45072.266044328702</v>
      </c>
      <c r="Z320" s="3">
        <v>45072.265941782411</v>
      </c>
      <c r="AA320" s="3" t="s">
        <v>139</v>
      </c>
      <c r="AB320" s="3" t="s">
        <v>140</v>
      </c>
      <c r="AC320" s="3">
        <v>0</v>
      </c>
      <c r="AD320" s="3"/>
      <c r="AE320" s="3">
        <v>0</v>
      </c>
      <c r="AF320" s="3"/>
      <c r="AG320" s="3">
        <v>10010</v>
      </c>
      <c r="AH320" s="3" t="s">
        <v>265</v>
      </c>
      <c r="AI320" s="3" t="s">
        <v>143</v>
      </c>
      <c r="AJ320" s="3"/>
      <c r="AK320" s="3" t="s">
        <v>142</v>
      </c>
      <c r="AL320" s="3" t="s">
        <v>143</v>
      </c>
      <c r="AM320" s="3">
        <v>4000</v>
      </c>
      <c r="AN320" s="3" t="s">
        <v>143</v>
      </c>
      <c r="AO320" s="3" t="s">
        <v>308</v>
      </c>
      <c r="AP320" s="3" t="s">
        <v>308</v>
      </c>
      <c r="AQ320" s="3" t="s">
        <v>309</v>
      </c>
      <c r="AR320" s="3" t="s">
        <v>148</v>
      </c>
      <c r="AS320" s="3" t="s">
        <v>139</v>
      </c>
      <c r="AT320" s="3" t="s">
        <v>310</v>
      </c>
      <c r="AU320" s="3" t="s">
        <v>311</v>
      </c>
      <c r="AV320" s="3" t="s">
        <v>272</v>
      </c>
      <c r="AW320" s="3" t="s">
        <v>273</v>
      </c>
      <c r="AX320" s="3" t="s">
        <v>274</v>
      </c>
      <c r="AY320" s="3" t="s">
        <v>148</v>
      </c>
      <c r="AZ320" s="3" t="s">
        <v>139</v>
      </c>
      <c r="BA320" s="3" t="s">
        <v>154</v>
      </c>
      <c r="BB320" s="3" t="s">
        <v>275</v>
      </c>
      <c r="BC320" s="3" t="s">
        <v>156</v>
      </c>
      <c r="BD320" s="3" t="s">
        <v>157</v>
      </c>
      <c r="BE320" s="3" t="s">
        <v>237</v>
      </c>
      <c r="BF320" s="3">
        <v>45075.057696759257</v>
      </c>
      <c r="BG320" s="3">
        <v>0</v>
      </c>
      <c r="BH320" s="3" t="s">
        <v>132</v>
      </c>
      <c r="BI320" s="3" t="s">
        <v>143</v>
      </c>
      <c r="BJ320" s="3" t="s">
        <v>143</v>
      </c>
      <c r="BK320" s="3" t="s">
        <v>136</v>
      </c>
      <c r="BL320" s="3" t="s">
        <v>143</v>
      </c>
      <c r="BM320" s="3" t="s">
        <v>160</v>
      </c>
      <c r="BN320" s="3" t="s">
        <v>160</v>
      </c>
      <c r="BO320" s="3" t="s">
        <v>143</v>
      </c>
      <c r="BP320" s="3" t="s">
        <v>143</v>
      </c>
      <c r="BQ320" s="3" t="s">
        <v>2493</v>
      </c>
      <c r="BR320" s="3">
        <v>800</v>
      </c>
      <c r="BS320" s="3" t="s">
        <v>241</v>
      </c>
      <c r="BT320" s="3">
        <v>79989</v>
      </c>
      <c r="BU320" s="3">
        <v>79989</v>
      </c>
      <c r="BV320" s="3" t="s">
        <v>135</v>
      </c>
      <c r="BW320" s="3" t="s">
        <v>135</v>
      </c>
      <c r="BX320" s="3" t="s">
        <v>135</v>
      </c>
      <c r="BY320" s="3" t="s">
        <v>148</v>
      </c>
      <c r="BZ320" s="3" t="s">
        <v>1729</v>
      </c>
      <c r="CA320" s="3" t="s">
        <v>144</v>
      </c>
      <c r="CB320" s="3" t="s">
        <v>143</v>
      </c>
      <c r="CC320" s="3" t="s">
        <v>143</v>
      </c>
      <c r="CD320" s="3" t="s">
        <v>143</v>
      </c>
      <c r="CE320" s="3" t="s">
        <v>143</v>
      </c>
      <c r="CF320" s="3">
        <v>199972</v>
      </c>
      <c r="CG320" s="3"/>
      <c r="CH320" s="3" t="s">
        <v>143</v>
      </c>
      <c r="CI320" s="3"/>
      <c r="CJ320" s="3">
        <v>0</v>
      </c>
      <c r="CK320" s="3" t="s">
        <v>143</v>
      </c>
      <c r="CL320" s="3"/>
      <c r="CM320" s="3" t="s">
        <v>143</v>
      </c>
      <c r="CN320" s="3" t="s">
        <v>143</v>
      </c>
      <c r="CO320" s="3"/>
      <c r="CP320" s="3"/>
      <c r="CQ320" s="3"/>
      <c r="CR320" s="3" t="s">
        <v>143</v>
      </c>
      <c r="CS320" s="3" t="s">
        <v>1</v>
      </c>
      <c r="CT320" s="3" t="s">
        <v>143</v>
      </c>
      <c r="CU320" s="3" t="s">
        <v>1</v>
      </c>
      <c r="CV320" s="3" t="s">
        <v>2092</v>
      </c>
      <c r="CW320" s="3" t="s">
        <v>143</v>
      </c>
      <c r="CX320" s="3" t="s">
        <v>374</v>
      </c>
      <c r="CY320" s="3" t="s">
        <v>166</v>
      </c>
      <c r="CZ320" s="3" t="s">
        <v>136</v>
      </c>
      <c r="DA320" s="3" t="s">
        <v>1989</v>
      </c>
      <c r="DB320" s="3" t="s">
        <v>143</v>
      </c>
      <c r="DC320" s="3" t="s">
        <v>143</v>
      </c>
      <c r="DD320" s="3"/>
      <c r="DE320" s="3"/>
      <c r="DF320" s="3"/>
      <c r="DG320" s="3"/>
    </row>
    <row r="321" spans="1:111" s="68" customFormat="1" ht="12.75" x14ac:dyDescent="0.2">
      <c r="A321" s="73">
        <v>45047</v>
      </c>
      <c r="B321" s="68" t="s">
        <v>18</v>
      </c>
      <c r="C321" s="5">
        <v>66801</v>
      </c>
      <c r="D321" s="68" t="s">
        <v>2406</v>
      </c>
      <c r="E321" s="3" t="s">
        <v>125</v>
      </c>
      <c r="F321" s="7">
        <v>45075</v>
      </c>
      <c r="G321" s="3" t="s">
        <v>257</v>
      </c>
      <c r="H321" s="72" t="s">
        <v>127</v>
      </c>
      <c r="I321" s="70">
        <v>459.94</v>
      </c>
      <c r="J321" s="70">
        <v>459.94</v>
      </c>
      <c r="K321" s="71">
        <f t="shared" si="4"/>
        <v>1.1257895414851621E-3</v>
      </c>
      <c r="L321" s="3" t="s">
        <v>217</v>
      </c>
      <c r="M321" s="3" t="s">
        <v>218</v>
      </c>
      <c r="N321" s="3" t="s">
        <v>1725</v>
      </c>
      <c r="O321" s="3" t="s">
        <v>1224</v>
      </c>
      <c r="P321" s="3" t="s">
        <v>2422</v>
      </c>
      <c r="Q321" s="3" t="s">
        <v>132</v>
      </c>
      <c r="R321" s="3" t="s">
        <v>143</v>
      </c>
      <c r="S321" s="3" t="s">
        <v>1717</v>
      </c>
      <c r="T321" s="3" t="s">
        <v>135</v>
      </c>
      <c r="U321" s="3" t="s">
        <v>135</v>
      </c>
      <c r="V321" s="3" t="s">
        <v>136</v>
      </c>
      <c r="W321" s="3" t="s">
        <v>137</v>
      </c>
      <c r="X321" s="3" t="s">
        <v>138</v>
      </c>
      <c r="Y321" s="3">
        <v>45075.528544560184</v>
      </c>
      <c r="Z321" s="3">
        <v>45075.52826446759</v>
      </c>
      <c r="AA321" s="3" t="s">
        <v>139</v>
      </c>
      <c r="AB321" s="3" t="s">
        <v>226</v>
      </c>
      <c r="AC321" s="3">
        <v>0</v>
      </c>
      <c r="AD321" s="3"/>
      <c r="AE321" s="3">
        <v>0</v>
      </c>
      <c r="AF321" s="3"/>
      <c r="AG321" s="3">
        <v>10010</v>
      </c>
      <c r="AH321" s="3" t="s">
        <v>265</v>
      </c>
      <c r="AI321" s="3" t="s">
        <v>143</v>
      </c>
      <c r="AJ321" s="3"/>
      <c r="AK321" s="3" t="s">
        <v>207</v>
      </c>
      <c r="AL321" s="3" t="s">
        <v>143</v>
      </c>
      <c r="AM321" s="3">
        <v>2300</v>
      </c>
      <c r="AN321" s="3" t="s">
        <v>143</v>
      </c>
      <c r="AO321" s="3" t="s">
        <v>990</v>
      </c>
      <c r="AP321" s="3" t="s">
        <v>273</v>
      </c>
      <c r="AQ321" s="3" t="s">
        <v>1232</v>
      </c>
      <c r="AR321" s="3" t="s">
        <v>148</v>
      </c>
      <c r="AS321" s="3" t="s">
        <v>139</v>
      </c>
      <c r="AT321" s="3" t="s">
        <v>154</v>
      </c>
      <c r="AU321" s="3" t="s">
        <v>992</v>
      </c>
      <c r="AV321" s="3" t="s">
        <v>1718</v>
      </c>
      <c r="AW321" s="3" t="s">
        <v>1719</v>
      </c>
      <c r="AX321" s="3" t="s">
        <v>1726</v>
      </c>
      <c r="AY321" s="3" t="s">
        <v>148</v>
      </c>
      <c r="AZ321" s="3" t="s">
        <v>139</v>
      </c>
      <c r="BA321" s="3" t="s">
        <v>154</v>
      </c>
      <c r="BB321" s="3" t="s">
        <v>1727</v>
      </c>
      <c r="BC321" s="3" t="s">
        <v>156</v>
      </c>
      <c r="BD321" s="3" t="s">
        <v>276</v>
      </c>
      <c r="BE321" s="3" t="s">
        <v>143</v>
      </c>
      <c r="BF321" s="3"/>
      <c r="BG321" s="3">
        <v>0</v>
      </c>
      <c r="BH321" s="3" t="s">
        <v>132</v>
      </c>
      <c r="BI321" s="3" t="s">
        <v>143</v>
      </c>
      <c r="BJ321" s="3" t="s">
        <v>143</v>
      </c>
      <c r="BK321" s="3" t="s">
        <v>224</v>
      </c>
      <c r="BL321" s="3" t="s">
        <v>143</v>
      </c>
      <c r="BM321" s="3" t="s">
        <v>160</v>
      </c>
      <c r="BN321" s="3" t="s">
        <v>160</v>
      </c>
      <c r="BO321" s="3" t="s">
        <v>143</v>
      </c>
      <c r="BP321" s="3" t="s">
        <v>2409</v>
      </c>
      <c r="BQ321" s="3" t="s">
        <v>143</v>
      </c>
      <c r="BR321" s="3">
        <v>0</v>
      </c>
      <c r="BS321" s="3" t="s">
        <v>2494</v>
      </c>
      <c r="BT321" s="3">
        <v>45994</v>
      </c>
      <c r="BU321" s="3">
        <v>45994</v>
      </c>
      <c r="BV321" s="3" t="s">
        <v>135</v>
      </c>
      <c r="BW321" s="3" t="s">
        <v>135</v>
      </c>
      <c r="BX321" s="3" t="s">
        <v>135</v>
      </c>
      <c r="BY321" s="3" t="s">
        <v>148</v>
      </c>
      <c r="BZ321" s="3" t="s">
        <v>1729</v>
      </c>
      <c r="CA321" s="3" t="s">
        <v>144</v>
      </c>
      <c r="CB321" s="3" t="s">
        <v>143</v>
      </c>
      <c r="CC321" s="3" t="s">
        <v>143</v>
      </c>
      <c r="CD321" s="3" t="s">
        <v>143</v>
      </c>
      <c r="CE321" s="3" t="s">
        <v>143</v>
      </c>
      <c r="CF321" s="3">
        <v>199972</v>
      </c>
      <c r="CG321" s="3"/>
      <c r="CH321" s="3" t="s">
        <v>143</v>
      </c>
      <c r="CI321" s="3"/>
      <c r="CJ321" s="3">
        <v>0</v>
      </c>
      <c r="CK321" s="3" t="s">
        <v>143</v>
      </c>
      <c r="CL321" s="3"/>
      <c r="CM321" s="3" t="s">
        <v>143</v>
      </c>
      <c r="CN321" s="3" t="s">
        <v>143</v>
      </c>
      <c r="CO321" s="3"/>
      <c r="CP321" s="3"/>
      <c r="CQ321" s="3">
        <v>901308205</v>
      </c>
      <c r="CR321" s="3" t="s">
        <v>143</v>
      </c>
      <c r="CS321" s="3" t="s">
        <v>1</v>
      </c>
      <c r="CT321" s="3" t="s">
        <v>143</v>
      </c>
      <c r="CU321" s="3" t="s">
        <v>1</v>
      </c>
      <c r="CV321" s="3" t="s">
        <v>1985</v>
      </c>
      <c r="CW321" s="3" t="s">
        <v>143</v>
      </c>
      <c r="CX321" s="3" t="s">
        <v>217</v>
      </c>
      <c r="CY321" s="3" t="s">
        <v>127</v>
      </c>
      <c r="CZ321" s="3" t="s">
        <v>224</v>
      </c>
      <c r="DA321" s="3" t="s">
        <v>2495</v>
      </c>
      <c r="DB321" s="3" t="s">
        <v>143</v>
      </c>
      <c r="DC321" s="3" t="s">
        <v>143</v>
      </c>
      <c r="DD321" s="3"/>
      <c r="DE321" s="3"/>
      <c r="DF321" s="3"/>
      <c r="DG321" s="3"/>
    </row>
    <row r="322" spans="1:111" s="68" customFormat="1" ht="12.75" x14ac:dyDescent="0.2">
      <c r="A322" s="67">
        <v>45078</v>
      </c>
      <c r="B322" s="68" t="s">
        <v>20</v>
      </c>
      <c r="C322" s="68">
        <v>67133</v>
      </c>
      <c r="D322" s="68" t="s">
        <v>2496</v>
      </c>
      <c r="E322" s="68" t="s">
        <v>164</v>
      </c>
      <c r="F322" s="69">
        <v>45078</v>
      </c>
      <c r="G322" s="68" t="s">
        <v>165</v>
      </c>
      <c r="H322" s="68" t="s">
        <v>166</v>
      </c>
      <c r="I322" s="70">
        <v>214.26</v>
      </c>
      <c r="J322" s="70">
        <v>460</v>
      </c>
      <c r="K322" s="71">
        <f t="shared" si="4"/>
        <v>5.2444159490066275E-4</v>
      </c>
      <c r="L322" s="68" t="s">
        <v>953</v>
      </c>
      <c r="M322" s="68" t="s">
        <v>317</v>
      </c>
      <c r="N322" s="68" t="s">
        <v>1056</v>
      </c>
      <c r="O322" s="68" t="s">
        <v>2497</v>
      </c>
      <c r="P322" s="68" t="s">
        <v>2498</v>
      </c>
      <c r="Q322" s="68" t="s">
        <v>170</v>
      </c>
      <c r="R322" s="68" t="s">
        <v>2499</v>
      </c>
      <c r="S322" s="68" t="s">
        <v>2500</v>
      </c>
      <c r="T322" s="68" t="s">
        <v>135</v>
      </c>
      <c r="U322" s="68" t="s">
        <v>135</v>
      </c>
      <c r="V322" s="68" t="s">
        <v>506</v>
      </c>
      <c r="W322" s="68" t="s">
        <v>137</v>
      </c>
      <c r="X322" s="68" t="s">
        <v>173</v>
      </c>
      <c r="Y322" s="68">
        <v>45076.221907754632</v>
      </c>
      <c r="Z322" s="68">
        <v>45100.343496180554</v>
      </c>
      <c r="AA322" s="68" t="s">
        <v>139</v>
      </c>
      <c r="AB322" s="68" t="s">
        <v>323</v>
      </c>
      <c r="AC322" s="68">
        <v>0</v>
      </c>
      <c r="AD322" s="68" t="s">
        <v>143</v>
      </c>
      <c r="AE322" s="68">
        <v>21426</v>
      </c>
      <c r="AG322" s="68">
        <v>10012</v>
      </c>
      <c r="AH322" s="68" t="s">
        <v>141</v>
      </c>
      <c r="AJ322" s="68">
        <v>21426</v>
      </c>
      <c r="AK322" s="68" t="s">
        <v>207</v>
      </c>
      <c r="AL322" s="68" t="s">
        <v>2501</v>
      </c>
      <c r="AM322" s="68">
        <v>460</v>
      </c>
      <c r="AN322" s="68" t="s">
        <v>174</v>
      </c>
      <c r="AO322" s="68" t="s">
        <v>2013</v>
      </c>
      <c r="AP322" s="68" t="s">
        <v>2014</v>
      </c>
      <c r="AQ322" s="68" t="s">
        <v>2502</v>
      </c>
      <c r="AR322" s="68" t="s">
        <v>250</v>
      </c>
      <c r="AS322" s="68" t="s">
        <v>179</v>
      </c>
      <c r="AT322" s="68" t="s">
        <v>251</v>
      </c>
      <c r="AU322" s="68" t="s">
        <v>2016</v>
      </c>
      <c r="AV322" s="68" t="s">
        <v>290</v>
      </c>
      <c r="AW322" s="68" t="s">
        <v>146</v>
      </c>
      <c r="AX322" s="68" t="s">
        <v>1060</v>
      </c>
      <c r="AY322" s="68" t="s">
        <v>148</v>
      </c>
      <c r="AZ322" s="68" t="s">
        <v>139</v>
      </c>
      <c r="BA322" s="68" t="s">
        <v>149</v>
      </c>
      <c r="BB322" s="68" t="s">
        <v>150</v>
      </c>
      <c r="BC322" s="68" t="s">
        <v>156</v>
      </c>
      <c r="BD322" s="68" t="s">
        <v>157</v>
      </c>
      <c r="BE322" s="68" t="s">
        <v>303</v>
      </c>
      <c r="BF322" s="68">
        <v>45077.47314814815</v>
      </c>
      <c r="BG322" s="68">
        <v>0</v>
      </c>
      <c r="BH322" s="68" t="s">
        <v>170</v>
      </c>
      <c r="BI322" s="68" t="s">
        <v>2503</v>
      </c>
      <c r="BJ322" s="68" t="s">
        <v>143</v>
      </c>
      <c r="BK322" s="68" t="s">
        <v>506</v>
      </c>
      <c r="BL322" s="68" t="s">
        <v>143</v>
      </c>
      <c r="BM322" s="68" t="s">
        <v>160</v>
      </c>
      <c r="BN322" s="68" t="s">
        <v>160</v>
      </c>
      <c r="BO322" s="68" t="s">
        <v>164</v>
      </c>
      <c r="BP322" s="68" t="s">
        <v>143</v>
      </c>
      <c r="BQ322" s="68" t="s">
        <v>2504</v>
      </c>
      <c r="BR322" s="68">
        <v>500</v>
      </c>
      <c r="BS322" s="68" t="s">
        <v>241</v>
      </c>
      <c r="BT322" s="68">
        <v>21426</v>
      </c>
      <c r="BU322" s="68">
        <v>21426</v>
      </c>
      <c r="BV322" s="68" t="s">
        <v>135</v>
      </c>
      <c r="BW322" s="68" t="s">
        <v>135</v>
      </c>
      <c r="BX322" s="68" t="s">
        <v>135</v>
      </c>
      <c r="BY322" s="68" t="s">
        <v>148</v>
      </c>
      <c r="BZ322" s="68" t="s">
        <v>2505</v>
      </c>
      <c r="CA322" s="68" t="s">
        <v>174</v>
      </c>
      <c r="CB322" s="68" t="s">
        <v>143</v>
      </c>
      <c r="CC322" s="68" t="s">
        <v>143</v>
      </c>
      <c r="CD322" s="68" t="s">
        <v>143</v>
      </c>
      <c r="CE322" s="68" t="s">
        <v>2506</v>
      </c>
      <c r="CF322" s="68">
        <v>1</v>
      </c>
      <c r="CG322" s="68">
        <v>1</v>
      </c>
      <c r="CJ322" s="68">
        <v>0</v>
      </c>
      <c r="CK322" s="68" t="s">
        <v>143</v>
      </c>
      <c r="CM322" s="68" t="s">
        <v>143</v>
      </c>
      <c r="CN322" s="68" t="s">
        <v>143</v>
      </c>
      <c r="CR322" s="68" t="s">
        <v>143</v>
      </c>
      <c r="CS322" s="68" t="s">
        <v>1</v>
      </c>
      <c r="CT322" s="68" t="s">
        <v>143</v>
      </c>
      <c r="CU322" s="68" t="s">
        <v>1</v>
      </c>
      <c r="CV322" s="68" t="s">
        <v>1985</v>
      </c>
      <c r="CW322" s="68" t="s">
        <v>1985</v>
      </c>
      <c r="CX322" s="68" t="s">
        <v>953</v>
      </c>
      <c r="CY322" s="68" t="s">
        <v>166</v>
      </c>
      <c r="CZ322" s="68" t="s">
        <v>506</v>
      </c>
      <c r="DA322" s="68" t="s">
        <v>2007</v>
      </c>
      <c r="DB322" s="68" t="s">
        <v>143</v>
      </c>
      <c r="DC322" s="68" t="s">
        <v>143</v>
      </c>
      <c r="DD322" s="68" t="s">
        <v>164</v>
      </c>
      <c r="DE322" s="68">
        <v>6</v>
      </c>
      <c r="DF322" s="68">
        <v>1</v>
      </c>
    </row>
    <row r="323" spans="1:111" s="68" customFormat="1" ht="12.75" x14ac:dyDescent="0.2">
      <c r="A323" s="67">
        <v>45078</v>
      </c>
      <c r="B323" s="68" t="s">
        <v>16</v>
      </c>
      <c r="C323" s="68">
        <v>67169</v>
      </c>
      <c r="D323" s="68" t="s">
        <v>1733</v>
      </c>
      <c r="E323" s="68" t="s">
        <v>2507</v>
      </c>
      <c r="F323" s="69">
        <v>45078</v>
      </c>
      <c r="G323" s="68" t="s">
        <v>126</v>
      </c>
      <c r="H323" s="68" t="s">
        <v>166</v>
      </c>
      <c r="I323" s="70">
        <v>350</v>
      </c>
      <c r="J323" s="70">
        <v>350</v>
      </c>
      <c r="K323" s="71">
        <f t="shared" si="4"/>
        <v>8.5669074122669646E-4</v>
      </c>
      <c r="L323" s="68" t="s">
        <v>926</v>
      </c>
      <c r="M323" s="68" t="s">
        <v>129</v>
      </c>
      <c r="N323" s="68" t="s">
        <v>1065</v>
      </c>
      <c r="O323" s="68" t="s">
        <v>2508</v>
      </c>
      <c r="P323" s="68" t="s">
        <v>2509</v>
      </c>
      <c r="Q323" s="68" t="s">
        <v>564</v>
      </c>
      <c r="R323" s="68" t="s">
        <v>2510</v>
      </c>
      <c r="S323" s="68" t="s">
        <v>1110</v>
      </c>
      <c r="T323" s="68" t="s">
        <v>135</v>
      </c>
      <c r="U323" s="68" t="s">
        <v>135</v>
      </c>
      <c r="V323" s="68" t="s">
        <v>136</v>
      </c>
      <c r="W323" s="68" t="s">
        <v>137</v>
      </c>
      <c r="X323" s="68" t="s">
        <v>957</v>
      </c>
      <c r="Y323" s="68">
        <v>45076.299176504632</v>
      </c>
      <c r="Z323" s="68">
        <v>45083.283481712962</v>
      </c>
      <c r="AA323" s="68" t="s">
        <v>139</v>
      </c>
      <c r="AB323" s="68" t="s">
        <v>140</v>
      </c>
      <c r="AC323" s="68">
        <v>0</v>
      </c>
      <c r="AD323" s="68" t="s">
        <v>143</v>
      </c>
      <c r="AE323" s="68">
        <v>0</v>
      </c>
      <c r="AF323" s="68">
        <v>45082</v>
      </c>
      <c r="AG323" s="68">
        <v>10023</v>
      </c>
      <c r="AH323" s="68" t="s">
        <v>141</v>
      </c>
      <c r="AK323" s="68" t="s">
        <v>142</v>
      </c>
      <c r="AL323" s="68" t="s">
        <v>143</v>
      </c>
      <c r="AM323" s="68">
        <v>350</v>
      </c>
      <c r="AN323" s="68" t="s">
        <v>143</v>
      </c>
      <c r="AO323" s="68" t="s">
        <v>1111</v>
      </c>
      <c r="AP323" s="68" t="s">
        <v>1112</v>
      </c>
      <c r="AQ323" s="68" t="s">
        <v>2511</v>
      </c>
      <c r="AR323" s="68" t="s">
        <v>353</v>
      </c>
      <c r="AS323" s="68" t="s">
        <v>231</v>
      </c>
      <c r="AT323" s="68" t="s">
        <v>492</v>
      </c>
      <c r="AU323" s="68" t="s">
        <v>1114</v>
      </c>
      <c r="AV323" s="68" t="s">
        <v>631</v>
      </c>
      <c r="AW323" s="68" t="s">
        <v>632</v>
      </c>
      <c r="AX323" s="68" t="s">
        <v>1068</v>
      </c>
      <c r="AY323" s="68" t="s">
        <v>148</v>
      </c>
      <c r="AZ323" s="68" t="s">
        <v>139</v>
      </c>
      <c r="BA323" s="68" t="s">
        <v>149</v>
      </c>
      <c r="BB323" s="68" t="s">
        <v>634</v>
      </c>
      <c r="BC323" s="68" t="s">
        <v>156</v>
      </c>
      <c r="BD323" s="68" t="s">
        <v>157</v>
      </c>
      <c r="BE323" s="68" t="s">
        <v>303</v>
      </c>
      <c r="BF323" s="68">
        <v>45077.472974537035</v>
      </c>
      <c r="BG323" s="68">
        <v>0</v>
      </c>
      <c r="BH323" s="68" t="s">
        <v>143</v>
      </c>
      <c r="BI323" s="68" t="s">
        <v>143</v>
      </c>
      <c r="BJ323" s="68" t="s">
        <v>143</v>
      </c>
      <c r="BK323" s="68" t="s">
        <v>136</v>
      </c>
      <c r="BL323" s="68" t="s">
        <v>143</v>
      </c>
      <c r="BM323" s="68" t="s">
        <v>160</v>
      </c>
      <c r="BN323" s="68" t="s">
        <v>143</v>
      </c>
      <c r="BO323" s="68" t="s">
        <v>143</v>
      </c>
      <c r="BP323" s="68" t="s">
        <v>143</v>
      </c>
      <c r="BQ323" s="68" t="s">
        <v>2512</v>
      </c>
      <c r="BR323" s="68">
        <v>500</v>
      </c>
      <c r="BS323" s="68" t="s">
        <v>241</v>
      </c>
      <c r="BT323" s="68">
        <v>350</v>
      </c>
      <c r="BU323" s="68">
        <v>350</v>
      </c>
      <c r="BV323" s="68" t="s">
        <v>135</v>
      </c>
      <c r="BW323" s="68" t="s">
        <v>135</v>
      </c>
      <c r="BX323" s="68" t="s">
        <v>135</v>
      </c>
      <c r="BY323" s="68" t="s">
        <v>148</v>
      </c>
      <c r="BZ323" s="68" t="s">
        <v>1116</v>
      </c>
      <c r="CA323" s="68" t="s">
        <v>174</v>
      </c>
      <c r="CB323" s="68" t="s">
        <v>143</v>
      </c>
      <c r="CC323" s="68" t="s">
        <v>143</v>
      </c>
      <c r="CD323" s="68" t="s">
        <v>143</v>
      </c>
      <c r="CE323" s="68" t="s">
        <v>143</v>
      </c>
      <c r="CF323" s="68">
        <v>1</v>
      </c>
      <c r="CJ323" s="68">
        <v>0</v>
      </c>
      <c r="CK323" s="68" t="s">
        <v>143</v>
      </c>
      <c r="CM323" s="68" t="s">
        <v>143</v>
      </c>
      <c r="CN323" s="68" t="s">
        <v>143</v>
      </c>
      <c r="CO323" s="68">
        <v>408660822</v>
      </c>
      <c r="CR323" s="68" t="s">
        <v>143</v>
      </c>
      <c r="CS323" s="68" t="s">
        <v>1</v>
      </c>
      <c r="CT323" s="68" t="s">
        <v>143</v>
      </c>
      <c r="CU323" s="68" t="s">
        <v>1</v>
      </c>
      <c r="CV323" s="68" t="s">
        <v>1985</v>
      </c>
      <c r="CW323" s="68" t="s">
        <v>143</v>
      </c>
      <c r="CX323" s="68" t="s">
        <v>926</v>
      </c>
      <c r="CY323" s="68" t="s">
        <v>166</v>
      </c>
      <c r="CZ323" s="68" t="s">
        <v>136</v>
      </c>
      <c r="DA323" s="68" t="s">
        <v>2007</v>
      </c>
      <c r="DB323" s="68" t="s">
        <v>143</v>
      </c>
      <c r="DC323" s="68" t="s">
        <v>957</v>
      </c>
      <c r="DD323" s="68" t="s">
        <v>2507</v>
      </c>
      <c r="DE323" s="68">
        <v>6</v>
      </c>
      <c r="DF323" s="68">
        <v>1</v>
      </c>
    </row>
    <row r="324" spans="1:111" s="68" customFormat="1" ht="12.75" x14ac:dyDescent="0.2">
      <c r="A324" s="67">
        <v>45078</v>
      </c>
      <c r="B324" s="68" t="s">
        <v>11</v>
      </c>
      <c r="C324" s="68">
        <v>67340</v>
      </c>
      <c r="D324" s="68" t="s">
        <v>256</v>
      </c>
      <c r="E324" s="68" t="s">
        <v>364</v>
      </c>
      <c r="F324" s="69">
        <v>45078</v>
      </c>
      <c r="G324" s="68" t="s">
        <v>126</v>
      </c>
      <c r="H324" s="68" t="s">
        <v>166</v>
      </c>
      <c r="I324" s="70">
        <v>150</v>
      </c>
      <c r="J324" s="70">
        <v>150</v>
      </c>
      <c r="K324" s="71">
        <f t="shared" ref="K324:K387" si="5">I324/$I$1</f>
        <v>3.6715317481144131E-4</v>
      </c>
      <c r="L324" s="68" t="s">
        <v>258</v>
      </c>
      <c r="M324" s="68" t="s">
        <v>129</v>
      </c>
      <c r="N324" s="68" t="s">
        <v>1065</v>
      </c>
      <c r="O324" s="68" t="s">
        <v>2513</v>
      </c>
      <c r="P324" s="68" t="s">
        <v>2412</v>
      </c>
      <c r="Q324" s="68" t="s">
        <v>170</v>
      </c>
      <c r="R324" s="68" t="s">
        <v>2514</v>
      </c>
      <c r="S324" s="68" t="s">
        <v>2515</v>
      </c>
      <c r="T324" s="68" t="s">
        <v>135</v>
      </c>
      <c r="U324" s="68" t="s">
        <v>135</v>
      </c>
      <c r="V324" s="68" t="s">
        <v>136</v>
      </c>
      <c r="W324" s="68" t="s">
        <v>137</v>
      </c>
      <c r="X324" s="68" t="s">
        <v>957</v>
      </c>
      <c r="Y324" s="68">
        <v>45077.48744675926</v>
      </c>
      <c r="Z324" s="68">
        <v>45077.487331481483</v>
      </c>
      <c r="AA324" s="68" t="s">
        <v>139</v>
      </c>
      <c r="AB324" s="68" t="s">
        <v>140</v>
      </c>
      <c r="AC324" s="68">
        <v>0</v>
      </c>
      <c r="AD324" s="68" t="s">
        <v>143</v>
      </c>
      <c r="AE324" s="68">
        <v>0</v>
      </c>
      <c r="AF324" s="68">
        <v>45085</v>
      </c>
      <c r="AG324" s="68">
        <v>10023</v>
      </c>
      <c r="AH324" s="68" t="s">
        <v>141</v>
      </c>
      <c r="AK324" s="68" t="s">
        <v>142</v>
      </c>
      <c r="AL324" s="68" t="s">
        <v>143</v>
      </c>
      <c r="AM324" s="68">
        <v>150</v>
      </c>
      <c r="AN324" s="68" t="s">
        <v>143</v>
      </c>
      <c r="AO324" s="68" t="s">
        <v>2516</v>
      </c>
      <c r="AP324" s="68" t="s">
        <v>2517</v>
      </c>
      <c r="AQ324" s="68" t="s">
        <v>2518</v>
      </c>
      <c r="AR324" s="68" t="s">
        <v>230</v>
      </c>
      <c r="AS324" s="68" t="s">
        <v>231</v>
      </c>
      <c r="AT324" s="68" t="s">
        <v>2519</v>
      </c>
      <c r="AU324" s="68" t="s">
        <v>2520</v>
      </c>
      <c r="AV324" s="68" t="s">
        <v>631</v>
      </c>
      <c r="AW324" s="68" t="s">
        <v>632</v>
      </c>
      <c r="AX324" s="68" t="s">
        <v>1068</v>
      </c>
      <c r="AY324" s="68" t="s">
        <v>148</v>
      </c>
      <c r="AZ324" s="68" t="s">
        <v>139</v>
      </c>
      <c r="BA324" s="68" t="s">
        <v>149</v>
      </c>
      <c r="BB324" s="68" t="s">
        <v>634</v>
      </c>
      <c r="BC324" s="68" t="s">
        <v>156</v>
      </c>
      <c r="BD324" s="68" t="s">
        <v>157</v>
      </c>
      <c r="BE324" s="68" t="s">
        <v>484</v>
      </c>
      <c r="BF324" s="68">
        <v>45077.133032407408</v>
      </c>
      <c r="BG324" s="68">
        <v>0</v>
      </c>
      <c r="BH324" s="68" t="s">
        <v>143</v>
      </c>
      <c r="BI324" s="68" t="s">
        <v>143</v>
      </c>
      <c r="BJ324" s="68" t="s">
        <v>143</v>
      </c>
      <c r="BK324" s="68" t="s">
        <v>136</v>
      </c>
      <c r="BL324" s="68" t="s">
        <v>143</v>
      </c>
      <c r="BM324" s="68" t="s">
        <v>160</v>
      </c>
      <c r="BN324" s="68" t="s">
        <v>143</v>
      </c>
      <c r="BO324" s="68" t="s">
        <v>143</v>
      </c>
      <c r="BP324" s="68" t="s">
        <v>143</v>
      </c>
      <c r="BQ324" s="68" t="s">
        <v>2521</v>
      </c>
      <c r="BR324" s="68">
        <v>250</v>
      </c>
      <c r="BS324" s="68" t="s">
        <v>162</v>
      </c>
      <c r="BT324" s="68">
        <v>150</v>
      </c>
      <c r="BU324" s="68">
        <v>150</v>
      </c>
      <c r="BV324" s="68" t="s">
        <v>135</v>
      </c>
      <c r="BW324" s="68" t="s">
        <v>135</v>
      </c>
      <c r="BX324" s="68" t="s">
        <v>135</v>
      </c>
      <c r="BY324" s="68" t="s">
        <v>148</v>
      </c>
      <c r="BZ324" s="68" t="s">
        <v>1116</v>
      </c>
      <c r="CA324" s="68" t="s">
        <v>174</v>
      </c>
      <c r="CB324" s="68" t="s">
        <v>143</v>
      </c>
      <c r="CC324" s="68" t="s">
        <v>143</v>
      </c>
      <c r="CD324" s="68" t="s">
        <v>143</v>
      </c>
      <c r="CE324" s="68" t="s">
        <v>143</v>
      </c>
      <c r="CF324" s="68">
        <v>1</v>
      </c>
      <c r="CJ324" s="68">
        <v>0</v>
      </c>
      <c r="CK324" s="68" t="s">
        <v>143</v>
      </c>
      <c r="CM324" s="68" t="s">
        <v>143</v>
      </c>
      <c r="CN324" s="68" t="s">
        <v>143</v>
      </c>
      <c r="CR324" s="68" t="s">
        <v>143</v>
      </c>
      <c r="CS324" s="68" t="s">
        <v>1</v>
      </c>
      <c r="CT324" s="68" t="s">
        <v>143</v>
      </c>
      <c r="CU324" s="68" t="s">
        <v>1</v>
      </c>
      <c r="CV324" s="68" t="s">
        <v>1985</v>
      </c>
      <c r="CW324" s="68" t="s">
        <v>143</v>
      </c>
      <c r="CX324" s="68" t="s">
        <v>258</v>
      </c>
      <c r="CY324" s="68" t="s">
        <v>166</v>
      </c>
      <c r="CZ324" s="68" t="s">
        <v>136</v>
      </c>
      <c r="DA324" s="68" t="s">
        <v>2007</v>
      </c>
      <c r="DB324" s="68" t="s">
        <v>143</v>
      </c>
      <c r="DC324" s="68" t="s">
        <v>957</v>
      </c>
      <c r="DD324" s="68" t="s">
        <v>364</v>
      </c>
      <c r="DE324" s="68">
        <v>6</v>
      </c>
      <c r="DF324" s="68">
        <v>1</v>
      </c>
    </row>
    <row r="325" spans="1:111" s="68" customFormat="1" ht="12.75" x14ac:dyDescent="0.2">
      <c r="A325" s="67">
        <v>45078</v>
      </c>
      <c r="B325" s="68" t="s">
        <v>7</v>
      </c>
      <c r="C325" s="68">
        <v>67676</v>
      </c>
      <c r="D325" s="68" t="s">
        <v>1730</v>
      </c>
      <c r="E325" s="68" t="s">
        <v>125</v>
      </c>
      <c r="F325" s="69">
        <v>45078</v>
      </c>
      <c r="G325" s="68" t="s">
        <v>257</v>
      </c>
      <c r="H325" s="68" t="s">
        <v>166</v>
      </c>
      <c r="I325" s="70">
        <v>410.71</v>
      </c>
      <c r="J325" s="70">
        <v>410.71</v>
      </c>
      <c r="K325" s="71">
        <f t="shared" si="5"/>
        <v>1.0052898695120471E-3</v>
      </c>
      <c r="L325" s="68" t="s">
        <v>374</v>
      </c>
      <c r="M325" s="68" t="s">
        <v>129</v>
      </c>
      <c r="N325" s="68" t="s">
        <v>527</v>
      </c>
      <c r="O325" s="68" t="s">
        <v>528</v>
      </c>
      <c r="P325" s="68" t="s">
        <v>2522</v>
      </c>
      <c r="Q325" s="68" t="s">
        <v>530</v>
      </c>
      <c r="R325" s="68" t="s">
        <v>2523</v>
      </c>
      <c r="S325" s="68" t="s">
        <v>2524</v>
      </c>
      <c r="T325" s="68" t="s">
        <v>135</v>
      </c>
      <c r="U325" s="68" t="s">
        <v>135</v>
      </c>
      <c r="V325" s="68" t="s">
        <v>136</v>
      </c>
      <c r="W325" s="68" t="s">
        <v>137</v>
      </c>
      <c r="X325" s="68" t="s">
        <v>379</v>
      </c>
      <c r="Y325" s="68">
        <v>45078.499268402775</v>
      </c>
      <c r="Z325" s="68">
        <v>45083.277737268516</v>
      </c>
      <c r="AA325" s="68" t="s">
        <v>139</v>
      </c>
      <c r="AB325" s="68" t="s">
        <v>140</v>
      </c>
      <c r="AC325" s="68">
        <v>0</v>
      </c>
      <c r="AD325" s="68" t="s">
        <v>143</v>
      </c>
      <c r="AE325" s="68">
        <v>41071</v>
      </c>
      <c r="AF325" s="68">
        <v>45078</v>
      </c>
      <c r="AG325" s="68">
        <v>10010</v>
      </c>
      <c r="AH325" s="68" t="s">
        <v>265</v>
      </c>
      <c r="AJ325" s="68">
        <v>41071</v>
      </c>
      <c r="AK325" s="68" t="s">
        <v>142</v>
      </c>
      <c r="AL325" s="68" t="s">
        <v>143</v>
      </c>
      <c r="AM325" s="68">
        <v>41071</v>
      </c>
      <c r="AN325" s="68" t="s">
        <v>174</v>
      </c>
      <c r="AO325" s="68" t="s">
        <v>533</v>
      </c>
      <c r="AP325" s="68" t="s">
        <v>534</v>
      </c>
      <c r="AQ325" s="68" t="s">
        <v>309</v>
      </c>
      <c r="AR325" s="68" t="s">
        <v>148</v>
      </c>
      <c r="AS325" s="68" t="s">
        <v>139</v>
      </c>
      <c r="AT325" s="68" t="s">
        <v>508</v>
      </c>
      <c r="AU325" s="68" t="s">
        <v>535</v>
      </c>
      <c r="AV325" s="68" t="s">
        <v>536</v>
      </c>
      <c r="AW325" s="68" t="s">
        <v>273</v>
      </c>
      <c r="AX325" s="68" t="s">
        <v>537</v>
      </c>
      <c r="AY325" s="68" t="s">
        <v>148</v>
      </c>
      <c r="AZ325" s="68" t="s">
        <v>139</v>
      </c>
      <c r="BA325" s="68" t="s">
        <v>154</v>
      </c>
      <c r="BB325" s="68" t="s">
        <v>275</v>
      </c>
      <c r="BC325" s="68" t="s">
        <v>156</v>
      </c>
      <c r="BD325" s="68" t="s">
        <v>157</v>
      </c>
      <c r="BE325" s="68" t="s">
        <v>303</v>
      </c>
      <c r="BF325" s="68">
        <v>45079.054444444446</v>
      </c>
      <c r="BG325" s="68">
        <v>0</v>
      </c>
      <c r="BH325" s="68" t="s">
        <v>530</v>
      </c>
      <c r="BI325" s="68" t="s">
        <v>143</v>
      </c>
      <c r="BJ325" s="68" t="s">
        <v>143</v>
      </c>
      <c r="BK325" s="68" t="s">
        <v>136</v>
      </c>
      <c r="BL325" s="68" t="s">
        <v>143</v>
      </c>
      <c r="BM325" s="68" t="s">
        <v>200</v>
      </c>
      <c r="BN325" s="68" t="s">
        <v>200</v>
      </c>
      <c r="BO325" s="68" t="s">
        <v>143</v>
      </c>
      <c r="BP325" s="68" t="s">
        <v>143</v>
      </c>
      <c r="BQ325" s="68" t="s">
        <v>1472</v>
      </c>
      <c r="BR325" s="68">
        <v>500</v>
      </c>
      <c r="BS325" s="68" t="s">
        <v>241</v>
      </c>
      <c r="BT325" s="68">
        <v>41071</v>
      </c>
      <c r="BU325" s="68">
        <v>41071</v>
      </c>
      <c r="BV325" s="68" t="s">
        <v>135</v>
      </c>
      <c r="BW325" s="68" t="s">
        <v>135</v>
      </c>
      <c r="BX325" s="68" t="s">
        <v>135</v>
      </c>
      <c r="BY325" s="68" t="s">
        <v>148</v>
      </c>
      <c r="BZ325" s="68" t="s">
        <v>2294</v>
      </c>
      <c r="CA325" s="68" t="s">
        <v>174</v>
      </c>
      <c r="CB325" s="68" t="s">
        <v>143</v>
      </c>
      <c r="CC325" s="68" t="s">
        <v>143</v>
      </c>
      <c r="CD325" s="68" t="s">
        <v>143</v>
      </c>
      <c r="CE325" s="68" t="s">
        <v>143</v>
      </c>
      <c r="CF325" s="68">
        <v>1</v>
      </c>
      <c r="CG325" s="68">
        <v>1</v>
      </c>
      <c r="CJ325" s="68">
        <v>0</v>
      </c>
      <c r="CK325" s="68" t="s">
        <v>143</v>
      </c>
      <c r="CM325" s="68" t="s">
        <v>143</v>
      </c>
      <c r="CN325" s="68" t="s">
        <v>143</v>
      </c>
      <c r="CP325" s="68">
        <v>217616996</v>
      </c>
      <c r="CR325" s="68" t="s">
        <v>143</v>
      </c>
      <c r="CS325" s="68" t="s">
        <v>1</v>
      </c>
      <c r="CT325" s="68" t="s">
        <v>143</v>
      </c>
      <c r="CU325" s="68" t="s">
        <v>1</v>
      </c>
      <c r="CV325" s="68" t="s">
        <v>1985</v>
      </c>
      <c r="CW325" s="68" t="s">
        <v>1985</v>
      </c>
      <c r="CX325" s="68" t="s">
        <v>374</v>
      </c>
      <c r="CY325" s="68" t="s">
        <v>166</v>
      </c>
      <c r="CZ325" s="68" t="s">
        <v>136</v>
      </c>
      <c r="DA325" s="68" t="s">
        <v>1989</v>
      </c>
      <c r="DB325" s="68" t="s">
        <v>143</v>
      </c>
      <c r="DC325" s="68" t="s">
        <v>143</v>
      </c>
      <c r="DD325" s="68" t="s">
        <v>125</v>
      </c>
      <c r="DE325" s="68">
        <v>6</v>
      </c>
      <c r="DF325" s="68">
        <v>1</v>
      </c>
    </row>
    <row r="326" spans="1:111" s="68" customFormat="1" ht="12.75" x14ac:dyDescent="0.2">
      <c r="A326" s="67">
        <v>45078</v>
      </c>
      <c r="B326" s="68" t="s">
        <v>7</v>
      </c>
      <c r="C326" s="68">
        <v>67751</v>
      </c>
      <c r="D326" s="68" t="s">
        <v>1730</v>
      </c>
      <c r="E326" s="68" t="s">
        <v>125</v>
      </c>
      <c r="F326" s="69">
        <v>45079</v>
      </c>
      <c r="G326" s="68" t="s">
        <v>257</v>
      </c>
      <c r="H326" s="68" t="s">
        <v>166</v>
      </c>
      <c r="I326" s="70">
        <v>215.94</v>
      </c>
      <c r="J326" s="70">
        <v>243.79</v>
      </c>
      <c r="K326" s="71">
        <f t="shared" si="5"/>
        <v>5.285537104585509E-4</v>
      </c>
      <c r="L326" s="68" t="s">
        <v>167</v>
      </c>
      <c r="M326" s="68" t="s">
        <v>129</v>
      </c>
      <c r="N326" s="68" t="s">
        <v>980</v>
      </c>
      <c r="O326" s="68" t="s">
        <v>1366</v>
      </c>
      <c r="P326" s="68" t="s">
        <v>2525</v>
      </c>
      <c r="Q326" s="68" t="s">
        <v>170</v>
      </c>
      <c r="R326" s="68" t="s">
        <v>2526</v>
      </c>
      <c r="S326" s="68" t="s">
        <v>2527</v>
      </c>
      <c r="T326" s="68" t="s">
        <v>135</v>
      </c>
      <c r="U326" s="68" t="s">
        <v>135</v>
      </c>
      <c r="V326" s="68" t="s">
        <v>136</v>
      </c>
      <c r="W326" s="68" t="s">
        <v>137</v>
      </c>
      <c r="X326" s="68" t="s">
        <v>264</v>
      </c>
      <c r="Y326" s="68">
        <v>45078.148629050927</v>
      </c>
      <c r="Z326" s="68">
        <v>45083.235239120368</v>
      </c>
      <c r="AA326" s="68" t="s">
        <v>139</v>
      </c>
      <c r="AB326" s="68" t="s">
        <v>140</v>
      </c>
      <c r="AC326" s="68">
        <v>0</v>
      </c>
      <c r="AD326" s="68" t="s">
        <v>143</v>
      </c>
      <c r="AE326" s="68">
        <v>21594</v>
      </c>
      <c r="AF326" s="68">
        <v>45078</v>
      </c>
      <c r="AG326" s="68">
        <v>10010</v>
      </c>
      <c r="AH326" s="68" t="s">
        <v>265</v>
      </c>
      <c r="AJ326" s="68">
        <v>21594</v>
      </c>
      <c r="AK326" s="68" t="s">
        <v>142</v>
      </c>
      <c r="AL326" s="68" t="s">
        <v>143</v>
      </c>
      <c r="AM326" s="68">
        <v>24379</v>
      </c>
      <c r="AN326" s="68" t="s">
        <v>174</v>
      </c>
      <c r="AO326" s="68" t="s">
        <v>298</v>
      </c>
      <c r="AP326" s="68" t="s">
        <v>299</v>
      </c>
      <c r="AQ326" s="68" t="s">
        <v>1370</v>
      </c>
      <c r="AR326" s="68" t="s">
        <v>178</v>
      </c>
      <c r="AS326" s="68" t="s">
        <v>179</v>
      </c>
      <c r="AT326" s="68" t="s">
        <v>301</v>
      </c>
      <c r="AU326" s="68" t="s">
        <v>302</v>
      </c>
      <c r="AV326" s="68" t="s">
        <v>990</v>
      </c>
      <c r="AW326" s="68" t="s">
        <v>273</v>
      </c>
      <c r="AX326" s="68" t="s">
        <v>991</v>
      </c>
      <c r="AY326" s="68" t="s">
        <v>148</v>
      </c>
      <c r="AZ326" s="68" t="s">
        <v>139</v>
      </c>
      <c r="BA326" s="68" t="s">
        <v>154</v>
      </c>
      <c r="BB326" s="68" t="s">
        <v>992</v>
      </c>
      <c r="BC326" s="68" t="s">
        <v>156</v>
      </c>
      <c r="BD326" s="68" t="s">
        <v>157</v>
      </c>
      <c r="BE326" s="68" t="s">
        <v>484</v>
      </c>
      <c r="BF326" s="68">
        <v>45078.173819444448</v>
      </c>
      <c r="BG326" s="68">
        <v>0</v>
      </c>
      <c r="BH326" s="68" t="s">
        <v>170</v>
      </c>
      <c r="BI326" s="68" t="s">
        <v>2528</v>
      </c>
      <c r="BJ326" s="68" t="s">
        <v>143</v>
      </c>
      <c r="BK326" s="68" t="s">
        <v>183</v>
      </c>
      <c r="BL326" s="68" t="s">
        <v>143</v>
      </c>
      <c r="BM326" s="68" t="s">
        <v>200</v>
      </c>
      <c r="BN326" s="68" t="s">
        <v>200</v>
      </c>
      <c r="BO326" s="68" t="s">
        <v>143</v>
      </c>
      <c r="BP326" s="68" t="s">
        <v>143</v>
      </c>
      <c r="BQ326" s="68" t="s">
        <v>1188</v>
      </c>
      <c r="BR326" s="68">
        <v>250</v>
      </c>
      <c r="BS326" s="68" t="s">
        <v>162</v>
      </c>
      <c r="BT326" s="68">
        <v>21594</v>
      </c>
      <c r="BU326" s="68">
        <v>21594</v>
      </c>
      <c r="BV326" s="68" t="s">
        <v>135</v>
      </c>
      <c r="BW326" s="68" t="s">
        <v>135</v>
      </c>
      <c r="BX326" s="68" t="s">
        <v>135</v>
      </c>
      <c r="BY326" s="68" t="s">
        <v>148</v>
      </c>
      <c r="BZ326" s="68" t="s">
        <v>1875</v>
      </c>
      <c r="CA326" s="68" t="s">
        <v>174</v>
      </c>
      <c r="CB326" s="68" t="s">
        <v>143</v>
      </c>
      <c r="CC326" s="68" t="s">
        <v>143</v>
      </c>
      <c r="CD326" s="68" t="s">
        <v>143</v>
      </c>
      <c r="CE326" s="68" t="s">
        <v>2529</v>
      </c>
      <c r="CF326" s="68">
        <v>1</v>
      </c>
      <c r="CG326" s="68">
        <v>1</v>
      </c>
      <c r="CJ326" s="68">
        <v>0</v>
      </c>
      <c r="CK326" s="68" t="s">
        <v>143</v>
      </c>
      <c r="CM326" s="68" t="s">
        <v>143</v>
      </c>
      <c r="CN326" s="68" t="s">
        <v>143</v>
      </c>
      <c r="CO326" s="68">
        <v>690666524</v>
      </c>
      <c r="CR326" s="68" t="s">
        <v>143</v>
      </c>
      <c r="CS326" s="68" t="s">
        <v>1</v>
      </c>
      <c r="CT326" s="68" t="s">
        <v>143</v>
      </c>
      <c r="CU326" s="68" t="s">
        <v>1</v>
      </c>
      <c r="CV326" s="68" t="s">
        <v>1985</v>
      </c>
      <c r="CW326" s="68" t="s">
        <v>1985</v>
      </c>
      <c r="CX326" s="68" t="s">
        <v>167</v>
      </c>
      <c r="CY326" s="68" t="s">
        <v>166</v>
      </c>
      <c r="CZ326" s="68" t="s">
        <v>183</v>
      </c>
      <c r="DA326" s="68" t="s">
        <v>2007</v>
      </c>
      <c r="DB326" s="68" t="s">
        <v>143</v>
      </c>
      <c r="DC326" s="68" t="s">
        <v>143</v>
      </c>
      <c r="DD326" s="68" t="s">
        <v>125</v>
      </c>
      <c r="DE326" s="68">
        <v>6</v>
      </c>
      <c r="DF326" s="68">
        <v>2</v>
      </c>
    </row>
    <row r="327" spans="1:111" s="68" customFormat="1" ht="12.75" x14ac:dyDescent="0.2">
      <c r="A327" s="67">
        <v>45078</v>
      </c>
      <c r="B327" s="68" t="s">
        <v>11</v>
      </c>
      <c r="C327" s="68">
        <v>67828</v>
      </c>
      <c r="D327" s="68" t="s">
        <v>256</v>
      </c>
      <c r="E327" s="68" t="s">
        <v>125</v>
      </c>
      <c r="F327" s="69">
        <v>45078</v>
      </c>
      <c r="G327" s="68" t="s">
        <v>126</v>
      </c>
      <c r="H327" s="68" t="s">
        <v>166</v>
      </c>
      <c r="I327" s="70">
        <v>499.93</v>
      </c>
      <c r="J327" s="70">
        <v>499.93</v>
      </c>
      <c r="K327" s="71">
        <f t="shared" si="5"/>
        <v>1.2236725778898925E-3</v>
      </c>
      <c r="L327" s="68" t="s">
        <v>258</v>
      </c>
      <c r="M327" s="68" t="s">
        <v>129</v>
      </c>
      <c r="N327" s="68" t="s">
        <v>960</v>
      </c>
      <c r="O327" s="68" t="s">
        <v>1301</v>
      </c>
      <c r="P327" s="68" t="s">
        <v>2530</v>
      </c>
      <c r="Q327" s="68" t="s">
        <v>530</v>
      </c>
      <c r="R327" s="68" t="s">
        <v>2531</v>
      </c>
      <c r="S327" s="68" t="s">
        <v>2532</v>
      </c>
      <c r="T327" s="68" t="s">
        <v>135</v>
      </c>
      <c r="U327" s="68" t="s">
        <v>135</v>
      </c>
      <c r="V327" s="68" t="s">
        <v>136</v>
      </c>
      <c r="W327" s="68" t="s">
        <v>137</v>
      </c>
      <c r="X327" s="68" t="s">
        <v>138</v>
      </c>
      <c r="Y327" s="68">
        <v>45078.273088888891</v>
      </c>
      <c r="Z327" s="68">
        <v>45080.256722106482</v>
      </c>
      <c r="AA327" s="68" t="s">
        <v>139</v>
      </c>
      <c r="AB327" s="68" t="s">
        <v>140</v>
      </c>
      <c r="AC327" s="68">
        <v>0</v>
      </c>
      <c r="AD327" s="68" t="s">
        <v>143</v>
      </c>
      <c r="AE327" s="68">
        <v>49993</v>
      </c>
      <c r="AG327" s="68">
        <v>10023</v>
      </c>
      <c r="AH327" s="68" t="s">
        <v>141</v>
      </c>
      <c r="AJ327" s="68">
        <v>2500</v>
      </c>
      <c r="AK327" s="68" t="s">
        <v>142</v>
      </c>
      <c r="AL327" s="68" t="s">
        <v>143</v>
      </c>
      <c r="AM327" s="68">
        <v>2500</v>
      </c>
      <c r="AN327" s="68" t="s">
        <v>144</v>
      </c>
      <c r="AO327" s="68" t="s">
        <v>534</v>
      </c>
      <c r="AP327" s="68" t="s">
        <v>534</v>
      </c>
      <c r="AQ327" s="68" t="s">
        <v>309</v>
      </c>
      <c r="AR327" s="68" t="s">
        <v>148</v>
      </c>
      <c r="AS327" s="68" t="s">
        <v>139</v>
      </c>
      <c r="AT327" s="68" t="s">
        <v>950</v>
      </c>
      <c r="AU327" s="68" t="s">
        <v>311</v>
      </c>
      <c r="AV327" s="68" t="s">
        <v>145</v>
      </c>
      <c r="AW327" s="68" t="s">
        <v>146</v>
      </c>
      <c r="AX327" s="68" t="s">
        <v>972</v>
      </c>
      <c r="AY327" s="68" t="s">
        <v>148</v>
      </c>
      <c r="AZ327" s="68" t="s">
        <v>139</v>
      </c>
      <c r="BA327" s="68" t="s">
        <v>149</v>
      </c>
      <c r="BB327" s="68" t="s">
        <v>150</v>
      </c>
      <c r="BC327" s="68" t="s">
        <v>156</v>
      </c>
      <c r="BD327" s="68" t="s">
        <v>157</v>
      </c>
      <c r="BE327" s="68" t="s">
        <v>303</v>
      </c>
      <c r="BF327" s="68">
        <v>45078.303680555553</v>
      </c>
      <c r="BG327" s="68">
        <v>0</v>
      </c>
      <c r="BH327" s="68" t="s">
        <v>530</v>
      </c>
      <c r="BI327" s="68" t="s">
        <v>2533</v>
      </c>
      <c r="BJ327" s="68" t="s">
        <v>143</v>
      </c>
      <c r="BK327" s="68" t="s">
        <v>136</v>
      </c>
      <c r="BL327" s="68" t="s">
        <v>136</v>
      </c>
      <c r="BM327" s="68" t="s">
        <v>160</v>
      </c>
      <c r="BN327" s="68" t="s">
        <v>160</v>
      </c>
      <c r="BO327" s="68" t="s">
        <v>125</v>
      </c>
      <c r="BP327" s="68" t="s">
        <v>143</v>
      </c>
      <c r="BQ327" s="68" t="s">
        <v>1184</v>
      </c>
      <c r="BR327" s="68">
        <v>500</v>
      </c>
      <c r="BS327" s="68" t="s">
        <v>241</v>
      </c>
      <c r="BT327" s="68">
        <v>49993</v>
      </c>
      <c r="BU327" s="68">
        <v>49993</v>
      </c>
      <c r="BV327" s="68" t="s">
        <v>135</v>
      </c>
      <c r="BW327" s="68" t="s">
        <v>135</v>
      </c>
      <c r="BX327" s="68" t="s">
        <v>135</v>
      </c>
      <c r="BY327" s="68" t="s">
        <v>148</v>
      </c>
      <c r="BZ327" s="68" t="s">
        <v>2534</v>
      </c>
      <c r="CA327" s="68" t="s">
        <v>144</v>
      </c>
      <c r="CB327" s="68" t="s">
        <v>143</v>
      </c>
      <c r="CC327" s="68" t="s">
        <v>143</v>
      </c>
      <c r="CD327" s="68" t="s">
        <v>143</v>
      </c>
      <c r="CE327" s="68" t="s">
        <v>143</v>
      </c>
      <c r="CF327" s="68">
        <v>199972</v>
      </c>
      <c r="CG327" s="68">
        <v>199972</v>
      </c>
      <c r="CJ327" s="68">
        <v>0</v>
      </c>
      <c r="CK327" s="68" t="s">
        <v>143</v>
      </c>
      <c r="CM327" s="68" t="s">
        <v>143</v>
      </c>
      <c r="CN327" s="68" t="s">
        <v>143</v>
      </c>
      <c r="CR327" s="68" t="s">
        <v>143</v>
      </c>
      <c r="CS327" s="68" t="s">
        <v>1</v>
      </c>
      <c r="CT327" s="68" t="s">
        <v>143</v>
      </c>
      <c r="CU327" s="68" t="s">
        <v>1</v>
      </c>
      <c r="CV327" s="68" t="s">
        <v>1985</v>
      </c>
      <c r="CW327" s="68" t="s">
        <v>1985</v>
      </c>
      <c r="CX327" s="68" t="s">
        <v>258</v>
      </c>
      <c r="CY327" s="68" t="s">
        <v>166</v>
      </c>
      <c r="CZ327" s="68" t="s">
        <v>136</v>
      </c>
      <c r="DA327" s="68" t="s">
        <v>1986</v>
      </c>
      <c r="DB327" s="68" t="s">
        <v>143</v>
      </c>
      <c r="DC327" s="68" t="s">
        <v>143</v>
      </c>
      <c r="DD327" s="68" t="s">
        <v>125</v>
      </c>
      <c r="DE327" s="68">
        <v>6</v>
      </c>
      <c r="DF327" s="68">
        <v>1</v>
      </c>
    </row>
    <row r="328" spans="1:111" s="68" customFormat="1" ht="12.75" x14ac:dyDescent="0.2">
      <c r="A328" s="67">
        <v>45078</v>
      </c>
      <c r="B328" s="68" t="s">
        <v>19</v>
      </c>
      <c r="C328" s="68">
        <v>68040</v>
      </c>
      <c r="D328" s="68" t="s">
        <v>2535</v>
      </c>
      <c r="E328" s="68" t="s">
        <v>364</v>
      </c>
      <c r="F328" s="69">
        <v>45082</v>
      </c>
      <c r="G328" s="68" t="s">
        <v>126</v>
      </c>
      <c r="H328" s="68" t="s">
        <v>166</v>
      </c>
      <c r="I328" s="70">
        <v>633.42999999999995</v>
      </c>
      <c r="J328" s="70">
        <v>633.42999999999995</v>
      </c>
      <c r="K328" s="71">
        <f t="shared" si="5"/>
        <v>1.5504389034720751E-3</v>
      </c>
      <c r="L328" s="68" t="s">
        <v>2459</v>
      </c>
      <c r="M328" s="68" t="s">
        <v>129</v>
      </c>
      <c r="N328" s="68" t="s">
        <v>219</v>
      </c>
      <c r="O328" s="68" t="s">
        <v>2536</v>
      </c>
      <c r="P328" s="68" t="s">
        <v>2537</v>
      </c>
      <c r="Q328" s="68" t="s">
        <v>170</v>
      </c>
      <c r="R328" s="68" t="s">
        <v>2538</v>
      </c>
      <c r="S328" s="68" t="s">
        <v>2539</v>
      </c>
      <c r="T328" s="68" t="s">
        <v>135</v>
      </c>
      <c r="U328" s="68" t="s">
        <v>135</v>
      </c>
      <c r="V328" s="68" t="s">
        <v>136</v>
      </c>
      <c r="W328" s="68" t="s">
        <v>137</v>
      </c>
      <c r="X328" s="68" t="s">
        <v>225</v>
      </c>
      <c r="Y328" s="68">
        <v>45079.471495601851</v>
      </c>
      <c r="Z328" s="68">
        <v>45079.471258333331</v>
      </c>
      <c r="AA328" s="68" t="s">
        <v>139</v>
      </c>
      <c r="AB328" s="68" t="s">
        <v>140</v>
      </c>
      <c r="AC328" s="68">
        <v>0</v>
      </c>
      <c r="AD328" s="68" t="s">
        <v>143</v>
      </c>
      <c r="AE328" s="68">
        <v>0</v>
      </c>
      <c r="AG328" s="68">
        <v>10023</v>
      </c>
      <c r="AH328" s="68" t="s">
        <v>141</v>
      </c>
      <c r="AK328" s="68" t="s">
        <v>142</v>
      </c>
      <c r="AL328" s="68" t="s">
        <v>143</v>
      </c>
      <c r="AM328" s="68">
        <v>63343</v>
      </c>
      <c r="AN328" s="68" t="s">
        <v>143</v>
      </c>
      <c r="AO328" s="68" t="s">
        <v>2540</v>
      </c>
      <c r="AP328" s="68" t="s">
        <v>2541</v>
      </c>
      <c r="AQ328" s="68" t="s">
        <v>2542</v>
      </c>
      <c r="AR328" s="68" t="s">
        <v>934</v>
      </c>
      <c r="AS328" s="68" t="s">
        <v>231</v>
      </c>
      <c r="AT328" s="68" t="s">
        <v>2543</v>
      </c>
      <c r="AU328" s="68" t="s">
        <v>2544</v>
      </c>
      <c r="AV328" s="68" t="s">
        <v>234</v>
      </c>
      <c r="AW328" s="68" t="s">
        <v>165</v>
      </c>
      <c r="AX328" s="68" t="s">
        <v>235</v>
      </c>
      <c r="AY328" s="68" t="s">
        <v>148</v>
      </c>
      <c r="AZ328" s="68" t="s">
        <v>139</v>
      </c>
      <c r="BA328" s="68" t="s">
        <v>236</v>
      </c>
      <c r="BB328" s="68" t="s">
        <v>150</v>
      </c>
      <c r="BC328" s="68" t="s">
        <v>156</v>
      </c>
      <c r="BD328" s="68" t="s">
        <v>157</v>
      </c>
      <c r="BE328" s="68" t="s">
        <v>237</v>
      </c>
      <c r="BF328" s="68">
        <v>45079.147453703707</v>
      </c>
      <c r="BG328" s="68">
        <v>0</v>
      </c>
      <c r="BH328" s="68" t="s">
        <v>143</v>
      </c>
      <c r="BI328" s="68" t="s">
        <v>143</v>
      </c>
      <c r="BJ328" s="68" t="s">
        <v>143</v>
      </c>
      <c r="BK328" s="68" t="s">
        <v>136</v>
      </c>
      <c r="BL328" s="68" t="s">
        <v>143</v>
      </c>
      <c r="BM328" s="68" t="s">
        <v>160</v>
      </c>
      <c r="BN328" s="68" t="s">
        <v>143</v>
      </c>
      <c r="BO328" s="68" t="s">
        <v>143</v>
      </c>
      <c r="BP328" s="68" t="s">
        <v>143</v>
      </c>
      <c r="BQ328" s="68" t="s">
        <v>2545</v>
      </c>
      <c r="BR328" s="68">
        <v>800</v>
      </c>
      <c r="BS328" s="68" t="s">
        <v>314</v>
      </c>
      <c r="BT328" s="68">
        <v>63343</v>
      </c>
      <c r="BU328" s="68">
        <v>63343</v>
      </c>
      <c r="BV328" s="68" t="s">
        <v>135</v>
      </c>
      <c r="BW328" s="68" t="s">
        <v>135</v>
      </c>
      <c r="BX328" s="68" t="s">
        <v>135</v>
      </c>
      <c r="BY328" s="68" t="s">
        <v>148</v>
      </c>
      <c r="BZ328" s="68" t="s">
        <v>2546</v>
      </c>
      <c r="CA328" s="68" t="s">
        <v>174</v>
      </c>
      <c r="CB328" s="68" t="s">
        <v>143</v>
      </c>
      <c r="CC328" s="68" t="s">
        <v>143</v>
      </c>
      <c r="CD328" s="68" t="s">
        <v>143</v>
      </c>
      <c r="CE328" s="68" t="s">
        <v>143</v>
      </c>
      <c r="CF328" s="68">
        <v>1</v>
      </c>
      <c r="CJ328" s="68">
        <v>0</v>
      </c>
      <c r="CK328" s="68" t="s">
        <v>143</v>
      </c>
      <c r="CM328" s="68" t="s">
        <v>143</v>
      </c>
      <c r="CN328" s="68" t="s">
        <v>143</v>
      </c>
      <c r="CR328" s="68" t="s">
        <v>143</v>
      </c>
      <c r="CS328" s="68" t="s">
        <v>1</v>
      </c>
      <c r="CT328" s="68" t="s">
        <v>143</v>
      </c>
      <c r="CU328" s="68" t="s">
        <v>1</v>
      </c>
      <c r="CV328" s="68" t="s">
        <v>2092</v>
      </c>
      <c r="CW328" s="68" t="s">
        <v>143</v>
      </c>
      <c r="CX328" s="68" t="s">
        <v>2459</v>
      </c>
      <c r="CY328" s="68" t="s">
        <v>166</v>
      </c>
      <c r="CZ328" s="68" t="s">
        <v>136</v>
      </c>
      <c r="DA328" s="68" t="s">
        <v>2007</v>
      </c>
      <c r="DB328" s="68" t="s">
        <v>143</v>
      </c>
      <c r="DC328" s="68" t="s">
        <v>225</v>
      </c>
      <c r="DD328" s="68" t="s">
        <v>364</v>
      </c>
      <c r="DE328" s="68">
        <v>6</v>
      </c>
      <c r="DF328" s="68">
        <v>5</v>
      </c>
    </row>
    <row r="329" spans="1:111" s="68" customFormat="1" ht="12.75" x14ac:dyDescent="0.2">
      <c r="A329" s="67">
        <v>45078</v>
      </c>
      <c r="B329" s="68" t="s">
        <v>8</v>
      </c>
      <c r="C329" s="68">
        <v>68044</v>
      </c>
      <c r="D329" s="68" t="s">
        <v>2547</v>
      </c>
      <c r="E329" s="68" t="s">
        <v>364</v>
      </c>
      <c r="F329" s="69">
        <v>45082</v>
      </c>
      <c r="G329" s="68" t="s">
        <v>126</v>
      </c>
      <c r="H329" s="68" t="s">
        <v>166</v>
      </c>
      <c r="I329" s="70">
        <v>356.4</v>
      </c>
      <c r="J329" s="70">
        <v>490</v>
      </c>
      <c r="K329" s="71">
        <f t="shared" si="5"/>
        <v>8.7235594335198453E-4</v>
      </c>
      <c r="L329" s="68" t="s">
        <v>953</v>
      </c>
      <c r="M329" s="68" t="s">
        <v>317</v>
      </c>
      <c r="N329" s="68" t="s">
        <v>1065</v>
      </c>
      <c r="O329" s="68" t="s">
        <v>2548</v>
      </c>
      <c r="P329" s="68" t="s">
        <v>2549</v>
      </c>
      <c r="Q329" s="68" t="s">
        <v>170</v>
      </c>
      <c r="R329" s="68" t="s">
        <v>2550</v>
      </c>
      <c r="S329" s="68" t="s">
        <v>2551</v>
      </c>
      <c r="T329" s="68" t="s">
        <v>135</v>
      </c>
      <c r="U329" s="68" t="s">
        <v>135</v>
      </c>
      <c r="V329" s="68" t="s">
        <v>506</v>
      </c>
      <c r="W329" s="68" t="s">
        <v>137</v>
      </c>
      <c r="X329" s="68" t="s">
        <v>173</v>
      </c>
      <c r="Y329" s="68">
        <v>45079.481365046297</v>
      </c>
      <c r="Z329" s="68">
        <v>45107.531360185189</v>
      </c>
      <c r="AA329" s="68" t="s">
        <v>139</v>
      </c>
      <c r="AB329" s="68" t="s">
        <v>323</v>
      </c>
      <c r="AC329" s="68">
        <v>0</v>
      </c>
      <c r="AD329" s="68" t="s">
        <v>143</v>
      </c>
      <c r="AE329" s="68">
        <v>3564</v>
      </c>
      <c r="AG329" s="68">
        <v>10023</v>
      </c>
      <c r="AH329" s="68" t="s">
        <v>141</v>
      </c>
      <c r="AJ329" s="68">
        <v>3564</v>
      </c>
      <c r="AK329" s="68" t="s">
        <v>207</v>
      </c>
      <c r="AL329" s="68" t="s">
        <v>2552</v>
      </c>
      <c r="AM329" s="68">
        <v>490</v>
      </c>
      <c r="AN329" s="68" t="s">
        <v>174</v>
      </c>
      <c r="AO329" s="68" t="s">
        <v>2553</v>
      </c>
      <c r="AP329" s="68" t="s">
        <v>730</v>
      </c>
      <c r="AQ329" s="68" t="s">
        <v>2554</v>
      </c>
      <c r="AR329" s="68" t="s">
        <v>353</v>
      </c>
      <c r="AS329" s="68" t="s">
        <v>231</v>
      </c>
      <c r="AT329" s="68" t="s">
        <v>353</v>
      </c>
      <c r="AU329" s="68" t="s">
        <v>732</v>
      </c>
      <c r="AV329" s="68" t="s">
        <v>631</v>
      </c>
      <c r="AW329" s="68" t="s">
        <v>632</v>
      </c>
      <c r="AX329" s="68" t="s">
        <v>1068</v>
      </c>
      <c r="AY329" s="68" t="s">
        <v>148</v>
      </c>
      <c r="AZ329" s="68" t="s">
        <v>139</v>
      </c>
      <c r="BA329" s="68" t="s">
        <v>149</v>
      </c>
      <c r="BB329" s="68" t="s">
        <v>634</v>
      </c>
      <c r="BC329" s="68" t="s">
        <v>156</v>
      </c>
      <c r="BD329" s="68" t="s">
        <v>157</v>
      </c>
      <c r="BE329" s="68" t="s">
        <v>303</v>
      </c>
      <c r="BF329" s="68">
        <v>45079.136493055557</v>
      </c>
      <c r="BG329" s="68">
        <v>0</v>
      </c>
      <c r="BH329" s="68" t="s">
        <v>170</v>
      </c>
      <c r="BI329" s="68" t="s">
        <v>2555</v>
      </c>
      <c r="BJ329" s="68" t="s">
        <v>143</v>
      </c>
      <c r="BK329" s="68" t="s">
        <v>506</v>
      </c>
      <c r="BL329" s="68" t="s">
        <v>143</v>
      </c>
      <c r="BM329" s="68" t="s">
        <v>200</v>
      </c>
      <c r="BN329" s="68" t="s">
        <v>160</v>
      </c>
      <c r="BO329" s="68" t="s">
        <v>364</v>
      </c>
      <c r="BP329" s="68" t="s">
        <v>143</v>
      </c>
      <c r="BQ329" s="68" t="s">
        <v>2556</v>
      </c>
      <c r="BR329" s="68">
        <v>500</v>
      </c>
      <c r="BS329" s="68" t="s">
        <v>241</v>
      </c>
      <c r="BT329" s="68">
        <v>3564</v>
      </c>
      <c r="BU329" s="68">
        <v>3564</v>
      </c>
      <c r="BV329" s="68" t="s">
        <v>135</v>
      </c>
      <c r="BW329" s="68" t="s">
        <v>135</v>
      </c>
      <c r="BX329" s="68" t="s">
        <v>135</v>
      </c>
      <c r="BY329" s="68" t="s">
        <v>148</v>
      </c>
      <c r="BZ329" s="68" t="s">
        <v>2557</v>
      </c>
      <c r="CA329" s="68" t="s">
        <v>174</v>
      </c>
      <c r="CB329" s="68" t="s">
        <v>143</v>
      </c>
      <c r="CC329" s="68" t="s">
        <v>143</v>
      </c>
      <c r="CD329" s="68" t="s">
        <v>143</v>
      </c>
      <c r="CE329" s="68" t="s">
        <v>2558</v>
      </c>
      <c r="CF329" s="68">
        <v>1</v>
      </c>
      <c r="CG329" s="68">
        <v>1</v>
      </c>
      <c r="CJ329" s="68">
        <v>0</v>
      </c>
      <c r="CK329" s="68" t="s">
        <v>143</v>
      </c>
      <c r="CM329" s="68" t="s">
        <v>143</v>
      </c>
      <c r="CN329" s="68" t="s">
        <v>143</v>
      </c>
      <c r="CR329" s="68" t="s">
        <v>143</v>
      </c>
      <c r="CS329" s="68" t="s">
        <v>1</v>
      </c>
      <c r="CT329" s="68" t="s">
        <v>143</v>
      </c>
      <c r="CU329" s="68" t="s">
        <v>1</v>
      </c>
      <c r="CV329" s="68" t="s">
        <v>1985</v>
      </c>
      <c r="CW329" s="68" t="s">
        <v>1985</v>
      </c>
      <c r="CX329" s="68" t="s">
        <v>953</v>
      </c>
      <c r="CY329" s="68" t="s">
        <v>166</v>
      </c>
      <c r="CZ329" s="68" t="s">
        <v>506</v>
      </c>
      <c r="DA329" s="68" t="s">
        <v>2007</v>
      </c>
      <c r="DB329" s="68" t="s">
        <v>143</v>
      </c>
      <c r="DC329" s="68" t="s">
        <v>143</v>
      </c>
      <c r="DD329" s="68" t="s">
        <v>364</v>
      </c>
      <c r="DE329" s="68">
        <v>6</v>
      </c>
      <c r="DF329" s="68">
        <v>5</v>
      </c>
    </row>
    <row r="330" spans="1:111" s="68" customFormat="1" ht="12.75" x14ac:dyDescent="0.2">
      <c r="A330" s="67">
        <v>45078</v>
      </c>
      <c r="B330" s="68" t="s">
        <v>8</v>
      </c>
      <c r="C330" s="68">
        <v>68047</v>
      </c>
      <c r="D330" s="68" t="s">
        <v>2547</v>
      </c>
      <c r="E330" s="68" t="s">
        <v>364</v>
      </c>
      <c r="F330" s="69">
        <v>45082</v>
      </c>
      <c r="G330" s="68" t="s">
        <v>126</v>
      </c>
      <c r="H330" s="68" t="s">
        <v>166</v>
      </c>
      <c r="I330" s="70">
        <v>684.96</v>
      </c>
      <c r="J330" s="70">
        <v>450</v>
      </c>
      <c r="K330" s="71">
        <f t="shared" si="5"/>
        <v>1.6765682574589658E-3</v>
      </c>
      <c r="L330" s="68" t="s">
        <v>953</v>
      </c>
      <c r="M330" s="68" t="s">
        <v>317</v>
      </c>
      <c r="N330" s="68" t="s">
        <v>1065</v>
      </c>
      <c r="O330" s="68" t="s">
        <v>2513</v>
      </c>
      <c r="P330" s="68" t="s">
        <v>2549</v>
      </c>
      <c r="Q330" s="68" t="s">
        <v>170</v>
      </c>
      <c r="R330" s="68" t="s">
        <v>2559</v>
      </c>
      <c r="S330" s="68" t="s">
        <v>2560</v>
      </c>
      <c r="T330" s="68" t="s">
        <v>135</v>
      </c>
      <c r="U330" s="68" t="s">
        <v>135</v>
      </c>
      <c r="V330" s="68" t="s">
        <v>506</v>
      </c>
      <c r="W330" s="68" t="s">
        <v>137</v>
      </c>
      <c r="X330" s="68" t="s">
        <v>173</v>
      </c>
      <c r="Y330" s="68">
        <v>45079.487101388891</v>
      </c>
      <c r="Z330" s="68">
        <v>45107.532315972225</v>
      </c>
      <c r="AA330" s="68" t="s">
        <v>139</v>
      </c>
      <c r="AB330" s="68" t="s">
        <v>323</v>
      </c>
      <c r="AC330" s="68">
        <v>0</v>
      </c>
      <c r="AD330" s="68" t="s">
        <v>143</v>
      </c>
      <c r="AE330" s="68">
        <v>68496</v>
      </c>
      <c r="AG330" s="68">
        <v>10023</v>
      </c>
      <c r="AH330" s="68" t="s">
        <v>141</v>
      </c>
      <c r="AJ330" s="68">
        <v>68496</v>
      </c>
      <c r="AK330" s="68" t="s">
        <v>207</v>
      </c>
      <c r="AL330" s="68" t="s">
        <v>2552</v>
      </c>
      <c r="AM330" s="68">
        <v>450</v>
      </c>
      <c r="AN330" s="68" t="s">
        <v>174</v>
      </c>
      <c r="AO330" s="68" t="s">
        <v>2516</v>
      </c>
      <c r="AP330" s="68" t="s">
        <v>2517</v>
      </c>
      <c r="AQ330" s="68" t="s">
        <v>2518</v>
      </c>
      <c r="AR330" s="68" t="s">
        <v>230</v>
      </c>
      <c r="AS330" s="68" t="s">
        <v>231</v>
      </c>
      <c r="AT330" s="68" t="s">
        <v>2519</v>
      </c>
      <c r="AU330" s="68" t="s">
        <v>2520</v>
      </c>
      <c r="AV330" s="68" t="s">
        <v>631</v>
      </c>
      <c r="AW330" s="68" t="s">
        <v>632</v>
      </c>
      <c r="AX330" s="68" t="s">
        <v>1068</v>
      </c>
      <c r="AY330" s="68" t="s">
        <v>148</v>
      </c>
      <c r="AZ330" s="68" t="s">
        <v>139</v>
      </c>
      <c r="BA330" s="68" t="s">
        <v>149</v>
      </c>
      <c r="BB330" s="68" t="s">
        <v>634</v>
      </c>
      <c r="BC330" s="68" t="s">
        <v>156</v>
      </c>
      <c r="BD330" s="68" t="s">
        <v>157</v>
      </c>
      <c r="BE330" s="68" t="s">
        <v>303</v>
      </c>
      <c r="BF330" s="68">
        <v>45079.136377314811</v>
      </c>
      <c r="BG330" s="68">
        <v>0</v>
      </c>
      <c r="BH330" s="68" t="s">
        <v>170</v>
      </c>
      <c r="BI330" s="68" t="s">
        <v>2561</v>
      </c>
      <c r="BJ330" s="68" t="s">
        <v>143</v>
      </c>
      <c r="BK330" s="68" t="s">
        <v>506</v>
      </c>
      <c r="BL330" s="68" t="s">
        <v>143</v>
      </c>
      <c r="BM330" s="68" t="s">
        <v>160</v>
      </c>
      <c r="BN330" s="68" t="s">
        <v>160</v>
      </c>
      <c r="BO330" s="68" t="s">
        <v>364</v>
      </c>
      <c r="BP330" s="68" t="s">
        <v>143</v>
      </c>
      <c r="BQ330" s="68" t="s">
        <v>2366</v>
      </c>
      <c r="BR330" s="68">
        <v>500</v>
      </c>
      <c r="BS330" s="68" t="s">
        <v>241</v>
      </c>
      <c r="BT330" s="68">
        <v>68496</v>
      </c>
      <c r="BU330" s="68">
        <v>68496</v>
      </c>
      <c r="BV330" s="68" t="s">
        <v>135</v>
      </c>
      <c r="BW330" s="68" t="s">
        <v>135</v>
      </c>
      <c r="BX330" s="68" t="s">
        <v>135</v>
      </c>
      <c r="BY330" s="68" t="s">
        <v>148</v>
      </c>
      <c r="BZ330" s="68" t="s">
        <v>2557</v>
      </c>
      <c r="CA330" s="68" t="s">
        <v>174</v>
      </c>
      <c r="CB330" s="68" t="s">
        <v>143</v>
      </c>
      <c r="CC330" s="68" t="s">
        <v>143</v>
      </c>
      <c r="CD330" s="68" t="s">
        <v>143</v>
      </c>
      <c r="CE330" s="68" t="s">
        <v>2562</v>
      </c>
      <c r="CF330" s="68">
        <v>1</v>
      </c>
      <c r="CG330" s="68">
        <v>1</v>
      </c>
      <c r="CJ330" s="68">
        <v>0</v>
      </c>
      <c r="CK330" s="68" t="s">
        <v>143</v>
      </c>
      <c r="CM330" s="68" t="s">
        <v>143</v>
      </c>
      <c r="CN330" s="68" t="s">
        <v>143</v>
      </c>
      <c r="CR330" s="68" t="s">
        <v>143</v>
      </c>
      <c r="CS330" s="68" t="s">
        <v>1</v>
      </c>
      <c r="CT330" s="68" t="s">
        <v>143</v>
      </c>
      <c r="CU330" s="68" t="s">
        <v>1</v>
      </c>
      <c r="CV330" s="68" t="s">
        <v>1985</v>
      </c>
      <c r="CW330" s="68" t="s">
        <v>2092</v>
      </c>
      <c r="CX330" s="68" t="s">
        <v>953</v>
      </c>
      <c r="CY330" s="68" t="s">
        <v>166</v>
      </c>
      <c r="CZ330" s="68" t="s">
        <v>506</v>
      </c>
      <c r="DA330" s="68" t="s">
        <v>2007</v>
      </c>
      <c r="DB330" s="68" t="s">
        <v>143</v>
      </c>
      <c r="DC330" s="68" t="s">
        <v>143</v>
      </c>
      <c r="DD330" s="68" t="s">
        <v>364</v>
      </c>
      <c r="DE330" s="68">
        <v>6</v>
      </c>
      <c r="DF330" s="68">
        <v>5</v>
      </c>
    </row>
    <row r="331" spans="1:111" s="68" customFormat="1" ht="12.75" x14ac:dyDescent="0.2">
      <c r="A331" s="67">
        <v>45078</v>
      </c>
      <c r="B331" s="68" t="s">
        <v>7</v>
      </c>
      <c r="C331" s="68">
        <v>68055</v>
      </c>
      <c r="D331" s="68" t="s">
        <v>1476</v>
      </c>
      <c r="E331" s="68" t="s">
        <v>364</v>
      </c>
      <c r="F331" s="69">
        <v>45079</v>
      </c>
      <c r="G331" s="68" t="s">
        <v>126</v>
      </c>
      <c r="H331" s="68" t="s">
        <v>127</v>
      </c>
      <c r="I331" s="70">
        <v>450.06</v>
      </c>
      <c r="J331" s="70">
        <v>399.94</v>
      </c>
      <c r="K331" s="71">
        <f t="shared" si="5"/>
        <v>1.1016063857042485E-3</v>
      </c>
      <c r="L331" s="68" t="s">
        <v>374</v>
      </c>
      <c r="M331" s="68" t="s">
        <v>129</v>
      </c>
      <c r="N331" s="68" t="s">
        <v>1477</v>
      </c>
      <c r="O331" s="68" t="s">
        <v>281</v>
      </c>
      <c r="P331" s="68" t="s">
        <v>2563</v>
      </c>
      <c r="Q331" s="68" t="s">
        <v>132</v>
      </c>
      <c r="R331" s="68" t="s">
        <v>2564</v>
      </c>
      <c r="S331" s="68" t="s">
        <v>2565</v>
      </c>
      <c r="T331" s="68" t="s">
        <v>135</v>
      </c>
      <c r="U331" s="68" t="s">
        <v>135</v>
      </c>
      <c r="V331" s="68" t="s">
        <v>136</v>
      </c>
      <c r="W331" s="68" t="s">
        <v>137</v>
      </c>
      <c r="X331" s="68" t="s">
        <v>138</v>
      </c>
      <c r="Y331" s="68">
        <v>45079.522624305559</v>
      </c>
      <c r="Z331" s="68">
        <v>45101.111309953703</v>
      </c>
      <c r="AA331" s="68" t="s">
        <v>139</v>
      </c>
      <c r="AB331" s="68" t="s">
        <v>140</v>
      </c>
      <c r="AC331" s="68">
        <v>0</v>
      </c>
      <c r="AD331" s="68" t="s">
        <v>143</v>
      </c>
      <c r="AE331" s="68">
        <v>45006</v>
      </c>
      <c r="AG331" s="68">
        <v>10023</v>
      </c>
      <c r="AH331" s="68" t="s">
        <v>141</v>
      </c>
      <c r="AJ331" s="68">
        <v>229348</v>
      </c>
      <c r="AK331" s="68" t="s">
        <v>142</v>
      </c>
      <c r="AL331" s="68" t="s">
        <v>143</v>
      </c>
      <c r="AM331" s="68">
        <v>2000</v>
      </c>
      <c r="AN331" s="68" t="s">
        <v>144</v>
      </c>
      <c r="AO331" s="68" t="s">
        <v>290</v>
      </c>
      <c r="AP331" s="68" t="s">
        <v>146</v>
      </c>
      <c r="AQ331" s="68" t="s">
        <v>291</v>
      </c>
      <c r="AR331" s="68" t="s">
        <v>148</v>
      </c>
      <c r="AS331" s="68" t="s">
        <v>139</v>
      </c>
      <c r="AT331" s="68" t="s">
        <v>149</v>
      </c>
      <c r="AU331" s="68" t="s">
        <v>150</v>
      </c>
      <c r="AV331" s="68" t="s">
        <v>1481</v>
      </c>
      <c r="AW331" s="68" t="s">
        <v>1481</v>
      </c>
      <c r="AX331" s="68" t="s">
        <v>309</v>
      </c>
      <c r="AY331" s="68" t="s">
        <v>148</v>
      </c>
      <c r="AZ331" s="68" t="s">
        <v>139</v>
      </c>
      <c r="BA331" s="68" t="s">
        <v>875</v>
      </c>
      <c r="BB331" s="68" t="s">
        <v>311</v>
      </c>
      <c r="BC331" s="68" t="s">
        <v>156</v>
      </c>
      <c r="BD331" s="68" t="s">
        <v>157</v>
      </c>
      <c r="BE331" s="68" t="s">
        <v>303</v>
      </c>
      <c r="BF331" s="68">
        <v>45079.136238425926</v>
      </c>
      <c r="BG331" s="68">
        <v>0</v>
      </c>
      <c r="BH331" s="68" t="s">
        <v>132</v>
      </c>
      <c r="BI331" s="68" t="s">
        <v>2566</v>
      </c>
      <c r="BJ331" s="68" t="s">
        <v>143</v>
      </c>
      <c r="BK331" s="68" t="s">
        <v>136</v>
      </c>
      <c r="BL331" s="68" t="s">
        <v>143</v>
      </c>
      <c r="BM331" s="68" t="s">
        <v>160</v>
      </c>
      <c r="BN331" s="68" t="s">
        <v>160</v>
      </c>
      <c r="BO331" s="68" t="s">
        <v>143</v>
      </c>
      <c r="BP331" s="68" t="s">
        <v>143</v>
      </c>
      <c r="BQ331" s="68" t="s">
        <v>2567</v>
      </c>
      <c r="BR331" s="68">
        <v>500</v>
      </c>
      <c r="BS331" s="68" t="s">
        <v>241</v>
      </c>
      <c r="BT331" s="68">
        <v>45006</v>
      </c>
      <c r="BU331" s="68">
        <v>45006</v>
      </c>
      <c r="BV331" s="68" t="s">
        <v>135</v>
      </c>
      <c r="BW331" s="68" t="s">
        <v>135</v>
      </c>
      <c r="BX331" s="68" t="s">
        <v>135</v>
      </c>
      <c r="BY331" s="68" t="s">
        <v>148</v>
      </c>
      <c r="BZ331" s="68" t="s">
        <v>2568</v>
      </c>
      <c r="CA331" s="68" t="s">
        <v>144</v>
      </c>
      <c r="CB331" s="68" t="s">
        <v>143</v>
      </c>
      <c r="CC331" s="68" t="s">
        <v>143</v>
      </c>
      <c r="CD331" s="68" t="s">
        <v>143</v>
      </c>
      <c r="CE331" s="68" t="s">
        <v>143</v>
      </c>
      <c r="CF331" s="68">
        <v>199972</v>
      </c>
      <c r="CG331" s="68">
        <v>19623619</v>
      </c>
      <c r="CJ331" s="68">
        <v>0</v>
      </c>
      <c r="CK331" s="68" t="s">
        <v>143</v>
      </c>
      <c r="CM331" s="68" t="s">
        <v>143</v>
      </c>
      <c r="CN331" s="68" t="s">
        <v>143</v>
      </c>
      <c r="CR331" s="68" t="s">
        <v>143</v>
      </c>
      <c r="CS331" s="68" t="s">
        <v>1</v>
      </c>
      <c r="CT331" s="68" t="s">
        <v>143</v>
      </c>
      <c r="CU331" s="68" t="s">
        <v>1</v>
      </c>
      <c r="CV331" s="68" t="s">
        <v>1985</v>
      </c>
      <c r="CW331" s="68" t="s">
        <v>1985</v>
      </c>
      <c r="CX331" s="68" t="s">
        <v>374</v>
      </c>
      <c r="CY331" s="68" t="s">
        <v>127</v>
      </c>
      <c r="CZ331" s="68" t="s">
        <v>136</v>
      </c>
      <c r="DA331" s="68" t="s">
        <v>1986</v>
      </c>
      <c r="DB331" s="68" t="s">
        <v>143</v>
      </c>
      <c r="DC331" s="68" t="s">
        <v>143</v>
      </c>
      <c r="DD331" s="68" t="s">
        <v>364</v>
      </c>
      <c r="DE331" s="68">
        <v>6</v>
      </c>
      <c r="DF331" s="68">
        <v>2</v>
      </c>
    </row>
    <row r="332" spans="1:111" s="68" customFormat="1" ht="12.75" x14ac:dyDescent="0.2">
      <c r="A332" s="67">
        <v>45078</v>
      </c>
      <c r="B332" s="68" t="s">
        <v>14</v>
      </c>
      <c r="C332" s="68">
        <v>68058</v>
      </c>
      <c r="D332" s="68" t="s">
        <v>315</v>
      </c>
      <c r="E332" s="68" t="s">
        <v>125</v>
      </c>
      <c r="F332" s="69">
        <v>45079</v>
      </c>
      <c r="G332" s="68" t="s">
        <v>257</v>
      </c>
      <c r="H332" s="68" t="s">
        <v>166</v>
      </c>
      <c r="I332" s="70">
        <v>218</v>
      </c>
      <c r="J332" s="70">
        <v>218</v>
      </c>
      <c r="K332" s="71">
        <f t="shared" si="5"/>
        <v>5.335959473926281E-4</v>
      </c>
      <c r="L332" s="68" t="s">
        <v>316</v>
      </c>
      <c r="M332" s="68" t="s">
        <v>317</v>
      </c>
      <c r="N332" s="68" t="s">
        <v>219</v>
      </c>
      <c r="O332" s="68" t="s">
        <v>260</v>
      </c>
      <c r="P332" s="68" t="s">
        <v>2569</v>
      </c>
      <c r="Q332" s="68" t="s">
        <v>170</v>
      </c>
      <c r="R332" s="68" t="s">
        <v>2570</v>
      </c>
      <c r="S332" s="68" t="s">
        <v>2571</v>
      </c>
      <c r="T332" s="68" t="s">
        <v>135</v>
      </c>
      <c r="U332" s="68" t="s">
        <v>135</v>
      </c>
      <c r="V332" s="68" t="s">
        <v>136</v>
      </c>
      <c r="W332" s="68" t="s">
        <v>137</v>
      </c>
      <c r="X332" s="68" t="s">
        <v>322</v>
      </c>
      <c r="Y332" s="68">
        <v>45079.530429050923</v>
      </c>
      <c r="Z332" s="68">
        <v>45079.530381018521</v>
      </c>
      <c r="AA332" s="68" t="s">
        <v>139</v>
      </c>
      <c r="AB332" s="68" t="s">
        <v>323</v>
      </c>
      <c r="AC332" s="68">
        <v>0</v>
      </c>
      <c r="AD332" s="68" t="s">
        <v>143</v>
      </c>
      <c r="AE332" s="68">
        <v>218</v>
      </c>
      <c r="AG332" s="68">
        <v>10010</v>
      </c>
      <c r="AH332" s="68" t="s">
        <v>265</v>
      </c>
      <c r="AJ332" s="68">
        <v>218</v>
      </c>
      <c r="AK332" s="68" t="s">
        <v>207</v>
      </c>
      <c r="AL332" s="68" t="s">
        <v>143</v>
      </c>
      <c r="AM332" s="68">
        <v>218</v>
      </c>
      <c r="AN332" s="68" t="s">
        <v>174</v>
      </c>
      <c r="AO332" s="68" t="s">
        <v>266</v>
      </c>
      <c r="AP332" s="68" t="s">
        <v>267</v>
      </c>
      <c r="AQ332" s="68" t="s">
        <v>268</v>
      </c>
      <c r="AR332" s="68" t="s">
        <v>269</v>
      </c>
      <c r="AS332" s="68" t="s">
        <v>179</v>
      </c>
      <c r="AT332" s="68" t="s">
        <v>270</v>
      </c>
      <c r="AU332" s="68" t="s">
        <v>271</v>
      </c>
      <c r="AV332" s="68" t="s">
        <v>234</v>
      </c>
      <c r="AW332" s="68" t="s">
        <v>165</v>
      </c>
      <c r="AX332" s="68" t="s">
        <v>235</v>
      </c>
      <c r="AY332" s="68" t="s">
        <v>148</v>
      </c>
      <c r="AZ332" s="68" t="s">
        <v>139</v>
      </c>
      <c r="BA332" s="68" t="s">
        <v>236</v>
      </c>
      <c r="BB332" s="68" t="s">
        <v>150</v>
      </c>
      <c r="BC332" s="68" t="s">
        <v>156</v>
      </c>
      <c r="BD332" s="68" t="s">
        <v>157</v>
      </c>
      <c r="BE332" s="68" t="s">
        <v>484</v>
      </c>
      <c r="BF332" s="68">
        <v>45107.173020833332</v>
      </c>
      <c r="BG332" s="68">
        <v>0</v>
      </c>
      <c r="BH332" s="68" t="s">
        <v>143</v>
      </c>
      <c r="BI332" s="68" t="s">
        <v>2572</v>
      </c>
      <c r="BJ332" s="68" t="s">
        <v>143</v>
      </c>
      <c r="BK332" s="68" t="s">
        <v>136</v>
      </c>
      <c r="BL332" s="68" t="s">
        <v>143</v>
      </c>
      <c r="BM332" s="68" t="s">
        <v>160</v>
      </c>
      <c r="BN332" s="68" t="s">
        <v>160</v>
      </c>
      <c r="BO332" s="68" t="s">
        <v>143</v>
      </c>
      <c r="BP332" s="68" t="s">
        <v>143</v>
      </c>
      <c r="BQ332" s="68" t="s">
        <v>2573</v>
      </c>
      <c r="BR332" s="68">
        <v>250</v>
      </c>
      <c r="BS332" s="68" t="s">
        <v>162</v>
      </c>
      <c r="BT332" s="68">
        <v>218</v>
      </c>
      <c r="BU332" s="68">
        <v>218</v>
      </c>
      <c r="BV332" s="68" t="s">
        <v>135</v>
      </c>
      <c r="BW332" s="68" t="s">
        <v>135</v>
      </c>
      <c r="BX332" s="68" t="s">
        <v>135</v>
      </c>
      <c r="BY332" s="68" t="s">
        <v>148</v>
      </c>
      <c r="BZ332" s="68" t="s">
        <v>2574</v>
      </c>
      <c r="CA332" s="68" t="s">
        <v>174</v>
      </c>
      <c r="CB332" s="68" t="s">
        <v>143</v>
      </c>
      <c r="CC332" s="68" t="s">
        <v>143</v>
      </c>
      <c r="CD332" s="68" t="s">
        <v>143</v>
      </c>
      <c r="CE332" s="68" t="s">
        <v>2575</v>
      </c>
      <c r="CF332" s="68">
        <v>1</v>
      </c>
      <c r="CG332" s="68">
        <v>1</v>
      </c>
      <c r="CJ332" s="68">
        <v>0</v>
      </c>
      <c r="CK332" s="68" t="s">
        <v>143</v>
      </c>
      <c r="CM332" s="68" t="s">
        <v>143</v>
      </c>
      <c r="CN332" s="68" t="s">
        <v>143</v>
      </c>
      <c r="CR332" s="68" t="s">
        <v>143</v>
      </c>
      <c r="CS332" s="68" t="s">
        <v>1</v>
      </c>
      <c r="CT332" s="68" t="s">
        <v>143</v>
      </c>
      <c r="CU332" s="68" t="s">
        <v>1</v>
      </c>
      <c r="CV332" s="68" t="s">
        <v>1985</v>
      </c>
      <c r="CW332" s="68" t="s">
        <v>1985</v>
      </c>
      <c r="CX332" s="68" t="s">
        <v>316</v>
      </c>
      <c r="CY332" s="68" t="s">
        <v>166</v>
      </c>
      <c r="CZ332" s="68" t="s">
        <v>136</v>
      </c>
      <c r="DA332" s="68" t="s">
        <v>1989</v>
      </c>
      <c r="DB332" s="68" t="s">
        <v>143</v>
      </c>
      <c r="DC332" s="68" t="s">
        <v>143</v>
      </c>
      <c r="DD332" s="68" t="s">
        <v>125</v>
      </c>
      <c r="DE332" s="68">
        <v>6</v>
      </c>
      <c r="DF332" s="68">
        <v>2</v>
      </c>
    </row>
    <row r="333" spans="1:111" s="68" customFormat="1" ht="12.75" x14ac:dyDescent="0.2">
      <c r="A333" s="67">
        <v>45078</v>
      </c>
      <c r="B333" s="68" t="s">
        <v>14</v>
      </c>
      <c r="C333" s="68">
        <v>68060</v>
      </c>
      <c r="D333" s="68" t="s">
        <v>315</v>
      </c>
      <c r="E333" s="68" t="s">
        <v>164</v>
      </c>
      <c r="F333" s="69">
        <v>45079</v>
      </c>
      <c r="G333" s="68" t="s">
        <v>165</v>
      </c>
      <c r="H333" s="68" t="s">
        <v>166</v>
      </c>
      <c r="I333" s="70">
        <v>40</v>
      </c>
      <c r="J333" s="70">
        <v>40</v>
      </c>
      <c r="K333" s="71">
        <f t="shared" si="5"/>
        <v>9.7907513283051014E-5</v>
      </c>
      <c r="L333" s="68" t="s">
        <v>316</v>
      </c>
      <c r="M333" s="68" t="s">
        <v>317</v>
      </c>
      <c r="N333" s="68" t="s">
        <v>219</v>
      </c>
      <c r="O333" s="68" t="s">
        <v>318</v>
      </c>
      <c r="P333" s="68" t="s">
        <v>319</v>
      </c>
      <c r="Q333" s="68" t="s">
        <v>170</v>
      </c>
      <c r="R333" s="68" t="s">
        <v>2576</v>
      </c>
      <c r="S333" s="68" t="s">
        <v>2479</v>
      </c>
      <c r="T333" s="68" t="s">
        <v>135</v>
      </c>
      <c r="U333" s="68" t="s">
        <v>135</v>
      </c>
      <c r="V333" s="68" t="s">
        <v>136</v>
      </c>
      <c r="W333" s="68" t="s">
        <v>137</v>
      </c>
      <c r="X333" s="68" t="s">
        <v>322</v>
      </c>
      <c r="Y333" s="68">
        <v>45079.046123263892</v>
      </c>
      <c r="Z333" s="68">
        <v>45079.04608148148</v>
      </c>
      <c r="AA333" s="68" t="s">
        <v>139</v>
      </c>
      <c r="AB333" s="68" t="s">
        <v>323</v>
      </c>
      <c r="AC333" s="68">
        <v>0</v>
      </c>
      <c r="AD333" s="68" t="s">
        <v>143</v>
      </c>
      <c r="AE333" s="68">
        <v>40</v>
      </c>
      <c r="AG333" s="68">
        <v>10012</v>
      </c>
      <c r="AH333" s="68" t="s">
        <v>141</v>
      </c>
      <c r="AJ333" s="68">
        <v>40</v>
      </c>
      <c r="AK333" s="68" t="s">
        <v>207</v>
      </c>
      <c r="AL333" s="68" t="s">
        <v>143</v>
      </c>
      <c r="AM333" s="68">
        <v>40</v>
      </c>
      <c r="AN333" s="68" t="s">
        <v>174</v>
      </c>
      <c r="AO333" s="68" t="s">
        <v>324</v>
      </c>
      <c r="AP333" s="68" t="s">
        <v>325</v>
      </c>
      <c r="AQ333" s="68" t="s">
        <v>326</v>
      </c>
      <c r="AR333" s="68" t="s">
        <v>178</v>
      </c>
      <c r="AS333" s="68" t="s">
        <v>179</v>
      </c>
      <c r="AT333" s="68" t="s">
        <v>327</v>
      </c>
      <c r="AU333" s="68" t="s">
        <v>328</v>
      </c>
      <c r="AV333" s="68" t="s">
        <v>234</v>
      </c>
      <c r="AW333" s="68" t="s">
        <v>165</v>
      </c>
      <c r="AX333" s="68" t="s">
        <v>235</v>
      </c>
      <c r="AY333" s="68" t="s">
        <v>148</v>
      </c>
      <c r="AZ333" s="68" t="s">
        <v>139</v>
      </c>
      <c r="BA333" s="68" t="s">
        <v>236</v>
      </c>
      <c r="BB333" s="68" t="s">
        <v>150</v>
      </c>
      <c r="BC333" s="68" t="s">
        <v>156</v>
      </c>
      <c r="BD333" s="68" t="s">
        <v>157</v>
      </c>
      <c r="BE333" s="68" t="s">
        <v>484</v>
      </c>
      <c r="BF333" s="68">
        <v>45079.095208333332</v>
      </c>
      <c r="BG333" s="68">
        <v>0</v>
      </c>
      <c r="BH333" s="68" t="s">
        <v>170</v>
      </c>
      <c r="BI333" s="68" t="s">
        <v>2577</v>
      </c>
      <c r="BJ333" s="68" t="s">
        <v>143</v>
      </c>
      <c r="BK333" s="68" t="s">
        <v>136</v>
      </c>
      <c r="BL333" s="68" t="s">
        <v>143</v>
      </c>
      <c r="BM333" s="68" t="s">
        <v>160</v>
      </c>
      <c r="BN333" s="68" t="s">
        <v>160</v>
      </c>
      <c r="BO333" s="68" t="s">
        <v>143</v>
      </c>
      <c r="BP333" s="68" t="s">
        <v>143</v>
      </c>
      <c r="BQ333" s="68" t="s">
        <v>2578</v>
      </c>
      <c r="BR333" s="68">
        <v>250</v>
      </c>
      <c r="BS333" s="68" t="s">
        <v>162</v>
      </c>
      <c r="BT333" s="68">
        <v>40</v>
      </c>
      <c r="BU333" s="68">
        <v>40</v>
      </c>
      <c r="BV333" s="68" t="s">
        <v>135</v>
      </c>
      <c r="BW333" s="68" t="s">
        <v>135</v>
      </c>
      <c r="BX333" s="68" t="s">
        <v>135</v>
      </c>
      <c r="BY333" s="68" t="s">
        <v>148</v>
      </c>
      <c r="BZ333" s="68" t="s">
        <v>2116</v>
      </c>
      <c r="CA333" s="68" t="s">
        <v>174</v>
      </c>
      <c r="CB333" s="68" t="s">
        <v>143</v>
      </c>
      <c r="CC333" s="68" t="s">
        <v>143</v>
      </c>
      <c r="CD333" s="68" t="s">
        <v>143</v>
      </c>
      <c r="CE333" s="68" t="s">
        <v>2579</v>
      </c>
      <c r="CF333" s="68">
        <v>1</v>
      </c>
      <c r="CG333" s="68">
        <v>1</v>
      </c>
      <c r="CJ333" s="68">
        <v>0</v>
      </c>
      <c r="CK333" s="68" t="s">
        <v>143</v>
      </c>
      <c r="CM333" s="68" t="s">
        <v>143</v>
      </c>
      <c r="CN333" s="68" t="s">
        <v>143</v>
      </c>
      <c r="CR333" s="68" t="s">
        <v>143</v>
      </c>
      <c r="CS333" s="68" t="s">
        <v>1</v>
      </c>
      <c r="CT333" s="68" t="s">
        <v>143</v>
      </c>
      <c r="CU333" s="68" t="s">
        <v>1</v>
      </c>
      <c r="CV333" s="68" t="s">
        <v>1985</v>
      </c>
      <c r="CW333" s="68" t="s">
        <v>1985</v>
      </c>
      <c r="CX333" s="68" t="s">
        <v>316</v>
      </c>
      <c r="CY333" s="68" t="s">
        <v>166</v>
      </c>
      <c r="CZ333" s="68" t="s">
        <v>136</v>
      </c>
      <c r="DA333" s="68" t="s">
        <v>1986</v>
      </c>
      <c r="DB333" s="68" t="s">
        <v>143</v>
      </c>
      <c r="DC333" s="68" t="s">
        <v>2483</v>
      </c>
      <c r="DD333" s="68" t="s">
        <v>164</v>
      </c>
      <c r="DE333" s="68">
        <v>6</v>
      </c>
      <c r="DF333" s="68">
        <v>2</v>
      </c>
    </row>
    <row r="334" spans="1:111" s="68" customFormat="1" ht="12.75" x14ac:dyDescent="0.2">
      <c r="A334" s="67">
        <v>45078</v>
      </c>
      <c r="B334" s="68" t="s">
        <v>11</v>
      </c>
      <c r="C334" s="68">
        <v>68152</v>
      </c>
      <c r="D334" s="68" t="s">
        <v>256</v>
      </c>
      <c r="E334" s="68" t="s">
        <v>125</v>
      </c>
      <c r="F334" s="69">
        <v>45082</v>
      </c>
      <c r="G334" s="68" t="s">
        <v>165</v>
      </c>
      <c r="H334" s="68" t="s">
        <v>166</v>
      </c>
      <c r="I334" s="70">
        <v>87.47</v>
      </c>
      <c r="J334" s="70">
        <v>87.47</v>
      </c>
      <c r="K334" s="71">
        <f t="shared" si="5"/>
        <v>2.1409925467171182E-4</v>
      </c>
      <c r="L334" s="68" t="s">
        <v>258</v>
      </c>
      <c r="M334" s="68" t="s">
        <v>129</v>
      </c>
      <c r="N334" s="68" t="s">
        <v>219</v>
      </c>
      <c r="O334" s="68" t="s">
        <v>1973</v>
      </c>
      <c r="P334" s="68" t="s">
        <v>2580</v>
      </c>
      <c r="Q334" s="68" t="s">
        <v>170</v>
      </c>
      <c r="R334" s="68" t="s">
        <v>2581</v>
      </c>
      <c r="S334" s="68" t="s">
        <v>2582</v>
      </c>
      <c r="T334" s="68" t="s">
        <v>135</v>
      </c>
      <c r="U334" s="68" t="s">
        <v>135</v>
      </c>
      <c r="V334" s="68" t="s">
        <v>136</v>
      </c>
      <c r="W334" s="68" t="s">
        <v>137</v>
      </c>
      <c r="X334" s="68" t="s">
        <v>225</v>
      </c>
      <c r="Y334" s="68">
        <v>45079.202574421295</v>
      </c>
      <c r="Z334" s="68">
        <v>45079.201266550925</v>
      </c>
      <c r="AA334" s="68" t="s">
        <v>139</v>
      </c>
      <c r="AB334" s="68" t="s">
        <v>140</v>
      </c>
      <c r="AC334" s="68">
        <v>0</v>
      </c>
      <c r="AD334" s="68" t="s">
        <v>143</v>
      </c>
      <c r="AE334" s="68">
        <v>0</v>
      </c>
      <c r="AG334" s="68">
        <v>10012</v>
      </c>
      <c r="AH334" s="68" t="s">
        <v>141</v>
      </c>
      <c r="AK334" s="68" t="s">
        <v>142</v>
      </c>
      <c r="AL334" s="68" t="s">
        <v>143</v>
      </c>
      <c r="AM334" s="68">
        <v>8747</v>
      </c>
      <c r="AN334" s="68" t="s">
        <v>143</v>
      </c>
      <c r="AO334" s="68" t="s">
        <v>1977</v>
      </c>
      <c r="AP334" s="68" t="s">
        <v>1978</v>
      </c>
      <c r="AQ334" s="68" t="s">
        <v>1979</v>
      </c>
      <c r="AR334" s="68" t="s">
        <v>178</v>
      </c>
      <c r="AS334" s="68" t="s">
        <v>179</v>
      </c>
      <c r="AT334" s="68" t="s">
        <v>1605</v>
      </c>
      <c r="AU334" s="68" t="s">
        <v>1980</v>
      </c>
      <c r="AV334" s="68" t="s">
        <v>234</v>
      </c>
      <c r="AW334" s="68" t="s">
        <v>165</v>
      </c>
      <c r="AX334" s="68" t="s">
        <v>235</v>
      </c>
      <c r="AY334" s="68" t="s">
        <v>148</v>
      </c>
      <c r="AZ334" s="68" t="s">
        <v>139</v>
      </c>
      <c r="BA334" s="68" t="s">
        <v>236</v>
      </c>
      <c r="BB334" s="68" t="s">
        <v>150</v>
      </c>
      <c r="BC334" s="68" t="s">
        <v>156</v>
      </c>
      <c r="BD334" s="68" t="s">
        <v>157</v>
      </c>
      <c r="BE334" s="68" t="s">
        <v>484</v>
      </c>
      <c r="BF334" s="68">
        <v>45082.500648148147</v>
      </c>
      <c r="BG334" s="68">
        <v>0</v>
      </c>
      <c r="BH334" s="68" t="s">
        <v>143</v>
      </c>
      <c r="BI334" s="68" t="s">
        <v>143</v>
      </c>
      <c r="BJ334" s="68" t="s">
        <v>143</v>
      </c>
      <c r="BK334" s="68" t="s">
        <v>136</v>
      </c>
      <c r="BL334" s="68" t="s">
        <v>143</v>
      </c>
      <c r="BM334" s="68" t="s">
        <v>160</v>
      </c>
      <c r="BN334" s="68" t="s">
        <v>143</v>
      </c>
      <c r="BO334" s="68" t="s">
        <v>143</v>
      </c>
      <c r="BP334" s="68" t="s">
        <v>143</v>
      </c>
      <c r="BQ334" s="68" t="s">
        <v>2583</v>
      </c>
      <c r="BR334" s="68">
        <v>250</v>
      </c>
      <c r="BS334" s="68" t="s">
        <v>162</v>
      </c>
      <c r="BT334" s="68">
        <v>8747</v>
      </c>
      <c r="BU334" s="68">
        <v>8747</v>
      </c>
      <c r="BV334" s="68" t="s">
        <v>135</v>
      </c>
      <c r="BW334" s="68" t="s">
        <v>135</v>
      </c>
      <c r="BX334" s="68" t="s">
        <v>135</v>
      </c>
      <c r="BY334" s="68" t="s">
        <v>148</v>
      </c>
      <c r="BZ334" s="68" t="s">
        <v>2584</v>
      </c>
      <c r="CA334" s="68" t="s">
        <v>174</v>
      </c>
      <c r="CB334" s="68" t="s">
        <v>143</v>
      </c>
      <c r="CC334" s="68" t="s">
        <v>143</v>
      </c>
      <c r="CD334" s="68" t="s">
        <v>143</v>
      </c>
      <c r="CE334" s="68" t="s">
        <v>143</v>
      </c>
      <c r="CF334" s="68">
        <v>1</v>
      </c>
      <c r="CJ334" s="68">
        <v>0</v>
      </c>
      <c r="CK334" s="68" t="s">
        <v>143</v>
      </c>
      <c r="CM334" s="68" t="s">
        <v>143</v>
      </c>
      <c r="CN334" s="68" t="s">
        <v>143</v>
      </c>
      <c r="CO334" s="68">
        <v>999103825</v>
      </c>
      <c r="CR334" s="68" t="s">
        <v>143</v>
      </c>
      <c r="CS334" s="68" t="s">
        <v>1</v>
      </c>
      <c r="CT334" s="68" t="s">
        <v>143</v>
      </c>
      <c r="CU334" s="68" t="s">
        <v>1</v>
      </c>
      <c r="CV334" s="68" t="s">
        <v>1985</v>
      </c>
      <c r="CW334" s="68" t="s">
        <v>143</v>
      </c>
      <c r="CX334" s="68" t="s">
        <v>258</v>
      </c>
      <c r="CY334" s="68" t="s">
        <v>166</v>
      </c>
      <c r="CZ334" s="68" t="s">
        <v>136</v>
      </c>
      <c r="DA334" s="68" t="s">
        <v>1986</v>
      </c>
      <c r="DB334" s="68" t="s">
        <v>143</v>
      </c>
      <c r="DC334" s="68" t="s">
        <v>225</v>
      </c>
      <c r="DD334" s="68" t="s">
        <v>125</v>
      </c>
      <c r="DE334" s="68">
        <v>6</v>
      </c>
      <c r="DF334" s="68">
        <v>5</v>
      </c>
    </row>
    <row r="335" spans="1:111" s="68" customFormat="1" ht="12.75" x14ac:dyDescent="0.2">
      <c r="A335" s="67">
        <v>45078</v>
      </c>
      <c r="B335" s="68" t="s">
        <v>11</v>
      </c>
      <c r="C335" s="68">
        <v>68181</v>
      </c>
      <c r="D335" s="68" t="s">
        <v>256</v>
      </c>
      <c r="E335" s="68" t="s">
        <v>190</v>
      </c>
      <c r="F335" s="69">
        <v>45082</v>
      </c>
      <c r="G335" s="68" t="s">
        <v>165</v>
      </c>
      <c r="H335" s="68" t="s">
        <v>166</v>
      </c>
      <c r="I335" s="70">
        <v>304</v>
      </c>
      <c r="J335" s="70">
        <v>304</v>
      </c>
      <c r="K335" s="71">
        <f t="shared" si="5"/>
        <v>7.4409710095118772E-4</v>
      </c>
      <c r="L335" s="68" t="s">
        <v>258</v>
      </c>
      <c r="M335" s="68" t="s">
        <v>317</v>
      </c>
      <c r="N335" s="68" t="s">
        <v>219</v>
      </c>
      <c r="O335" s="68" t="s">
        <v>2585</v>
      </c>
      <c r="P335" s="68" t="s">
        <v>2586</v>
      </c>
      <c r="Q335" s="68" t="s">
        <v>170</v>
      </c>
      <c r="R335" s="68" t="s">
        <v>2587</v>
      </c>
      <c r="S335" s="68" t="s">
        <v>2588</v>
      </c>
      <c r="T335" s="68" t="s">
        <v>135</v>
      </c>
      <c r="U335" s="68" t="s">
        <v>135</v>
      </c>
      <c r="V335" s="68" t="s">
        <v>136</v>
      </c>
      <c r="W335" s="68" t="s">
        <v>137</v>
      </c>
      <c r="X335" s="68" t="s">
        <v>225</v>
      </c>
      <c r="Y335" s="68">
        <v>45079.252316550926</v>
      </c>
      <c r="Z335" s="68">
        <v>45104.279705092595</v>
      </c>
      <c r="AA335" s="68" t="s">
        <v>139</v>
      </c>
      <c r="AB335" s="68" t="s">
        <v>323</v>
      </c>
      <c r="AC335" s="68">
        <v>0</v>
      </c>
      <c r="AD335" s="68" t="s">
        <v>143</v>
      </c>
      <c r="AE335" s="68">
        <v>0</v>
      </c>
      <c r="AG335" s="68">
        <v>10012</v>
      </c>
      <c r="AH335" s="68" t="s">
        <v>141</v>
      </c>
      <c r="AK335" s="68" t="s">
        <v>142</v>
      </c>
      <c r="AL335" s="68" t="s">
        <v>143</v>
      </c>
      <c r="AM335" s="68">
        <v>304</v>
      </c>
      <c r="AN335" s="68" t="s">
        <v>143</v>
      </c>
      <c r="AO335" s="68" t="s">
        <v>2589</v>
      </c>
      <c r="AP335" s="68" t="s">
        <v>2590</v>
      </c>
      <c r="AQ335" s="68" t="s">
        <v>2591</v>
      </c>
      <c r="AR335" s="68" t="s">
        <v>250</v>
      </c>
      <c r="AS335" s="68" t="s">
        <v>179</v>
      </c>
      <c r="AT335" s="68" t="s">
        <v>2592</v>
      </c>
      <c r="AU335" s="68" t="s">
        <v>2593</v>
      </c>
      <c r="AV335" s="68" t="s">
        <v>234</v>
      </c>
      <c r="AW335" s="68" t="s">
        <v>165</v>
      </c>
      <c r="AX335" s="68" t="s">
        <v>235</v>
      </c>
      <c r="AY335" s="68" t="s">
        <v>148</v>
      </c>
      <c r="AZ335" s="68" t="s">
        <v>139</v>
      </c>
      <c r="BA335" s="68" t="s">
        <v>236</v>
      </c>
      <c r="BB335" s="68" t="s">
        <v>150</v>
      </c>
      <c r="BC335" s="68" t="s">
        <v>156</v>
      </c>
      <c r="BD335" s="68" t="s">
        <v>157</v>
      </c>
      <c r="BE335" s="68" t="s">
        <v>303</v>
      </c>
      <c r="BF335" s="68">
        <v>45082.06759259259</v>
      </c>
      <c r="BG335" s="68">
        <v>0</v>
      </c>
      <c r="BH335" s="68" t="s">
        <v>143</v>
      </c>
      <c r="BI335" s="68" t="s">
        <v>143</v>
      </c>
      <c r="BJ335" s="68" t="s">
        <v>143</v>
      </c>
      <c r="BK335" s="68" t="s">
        <v>136</v>
      </c>
      <c r="BL335" s="68" t="s">
        <v>143</v>
      </c>
      <c r="BM335" s="68" t="s">
        <v>160</v>
      </c>
      <c r="BN335" s="68" t="s">
        <v>143</v>
      </c>
      <c r="BO335" s="68" t="s">
        <v>143</v>
      </c>
      <c r="BP335" s="68" t="s">
        <v>143</v>
      </c>
      <c r="BQ335" s="68" t="s">
        <v>2594</v>
      </c>
      <c r="BR335" s="68">
        <v>500</v>
      </c>
      <c r="BS335" s="68" t="s">
        <v>241</v>
      </c>
      <c r="BT335" s="68">
        <v>304</v>
      </c>
      <c r="BU335" s="68">
        <v>304</v>
      </c>
      <c r="BV335" s="68" t="s">
        <v>135</v>
      </c>
      <c r="BW335" s="68" t="s">
        <v>135</v>
      </c>
      <c r="BX335" s="68" t="s">
        <v>135</v>
      </c>
      <c r="BY335" s="68" t="s">
        <v>148</v>
      </c>
      <c r="BZ335" s="68" t="s">
        <v>1373</v>
      </c>
      <c r="CA335" s="68" t="s">
        <v>174</v>
      </c>
      <c r="CB335" s="68" t="s">
        <v>143</v>
      </c>
      <c r="CC335" s="68" t="s">
        <v>143</v>
      </c>
      <c r="CD335" s="68" t="s">
        <v>143</v>
      </c>
      <c r="CE335" s="68" t="s">
        <v>143</v>
      </c>
      <c r="CF335" s="68">
        <v>1</v>
      </c>
      <c r="CJ335" s="68">
        <v>0</v>
      </c>
      <c r="CK335" s="68" t="s">
        <v>143</v>
      </c>
      <c r="CM335" s="68" t="s">
        <v>143</v>
      </c>
      <c r="CN335" s="68" t="s">
        <v>143</v>
      </c>
      <c r="CO335" s="68">
        <v>400040148</v>
      </c>
      <c r="CR335" s="68" t="s">
        <v>143</v>
      </c>
      <c r="CS335" s="68" t="s">
        <v>1</v>
      </c>
      <c r="CT335" s="68" t="s">
        <v>143</v>
      </c>
      <c r="CU335" s="68" t="s">
        <v>1</v>
      </c>
      <c r="CV335" s="68" t="s">
        <v>1985</v>
      </c>
      <c r="CW335" s="68" t="s">
        <v>143</v>
      </c>
      <c r="CX335" s="68" t="s">
        <v>258</v>
      </c>
      <c r="CY335" s="68" t="s">
        <v>166</v>
      </c>
      <c r="CZ335" s="68" t="s">
        <v>136</v>
      </c>
      <c r="DA335" s="68" t="s">
        <v>1986</v>
      </c>
      <c r="DB335" s="68" t="s">
        <v>2595</v>
      </c>
      <c r="DC335" s="68" t="s">
        <v>225</v>
      </c>
      <c r="DD335" s="68" t="s">
        <v>190</v>
      </c>
      <c r="DE335" s="68">
        <v>6</v>
      </c>
      <c r="DF335" s="68">
        <v>5</v>
      </c>
    </row>
    <row r="336" spans="1:111" s="68" customFormat="1" ht="12.75" x14ac:dyDescent="0.2">
      <c r="A336" s="67">
        <v>45078</v>
      </c>
      <c r="B336" s="68" t="s">
        <v>8</v>
      </c>
      <c r="C336" s="68">
        <v>68201</v>
      </c>
      <c r="D336" s="68" t="s">
        <v>2596</v>
      </c>
      <c r="E336" s="68" t="s">
        <v>125</v>
      </c>
      <c r="F336" s="69">
        <v>45082</v>
      </c>
      <c r="G336" s="68" t="s">
        <v>126</v>
      </c>
      <c r="H336" s="68" t="s">
        <v>166</v>
      </c>
      <c r="I336" s="70">
        <v>80</v>
      </c>
      <c r="J336" s="70">
        <v>80</v>
      </c>
      <c r="K336" s="71">
        <f t="shared" si="5"/>
        <v>1.9581502656610203E-4</v>
      </c>
      <c r="L336" s="68" t="s">
        <v>953</v>
      </c>
      <c r="M336" s="68" t="s">
        <v>218</v>
      </c>
      <c r="N336" s="68" t="s">
        <v>1065</v>
      </c>
      <c r="O336" s="68" t="s">
        <v>2597</v>
      </c>
      <c r="P336" s="68" t="s">
        <v>2598</v>
      </c>
      <c r="Q336" s="68" t="s">
        <v>170</v>
      </c>
      <c r="R336" s="68" t="s">
        <v>2599</v>
      </c>
      <c r="S336" s="68" t="s">
        <v>2600</v>
      </c>
      <c r="T336" s="68" t="s">
        <v>135</v>
      </c>
      <c r="U336" s="68" t="s">
        <v>135</v>
      </c>
      <c r="V336" s="68" t="s">
        <v>506</v>
      </c>
      <c r="W336" s="68" t="s">
        <v>137</v>
      </c>
      <c r="X336" s="68" t="s">
        <v>957</v>
      </c>
      <c r="Y336" s="68">
        <v>45079.297035185184</v>
      </c>
      <c r="Z336" s="68">
        <v>45079.296092013887</v>
      </c>
      <c r="AA336" s="68" t="s">
        <v>139</v>
      </c>
      <c r="AB336" s="68" t="s">
        <v>226</v>
      </c>
      <c r="AC336" s="68">
        <v>0</v>
      </c>
      <c r="AD336" s="68" t="s">
        <v>143</v>
      </c>
      <c r="AE336" s="68">
        <v>0</v>
      </c>
      <c r="AF336" s="68">
        <v>45089</v>
      </c>
      <c r="AG336" s="68">
        <v>10023</v>
      </c>
      <c r="AH336" s="68" t="s">
        <v>141</v>
      </c>
      <c r="AK336" s="68" t="s">
        <v>207</v>
      </c>
      <c r="AL336" s="68" t="s">
        <v>2601</v>
      </c>
      <c r="AM336" s="68">
        <v>80</v>
      </c>
      <c r="AN336" s="68" t="s">
        <v>143</v>
      </c>
      <c r="AO336" s="68" t="s">
        <v>1922</v>
      </c>
      <c r="AP336" s="68" t="s">
        <v>1923</v>
      </c>
      <c r="AQ336" s="68" t="s">
        <v>2602</v>
      </c>
      <c r="AR336" s="68" t="s">
        <v>353</v>
      </c>
      <c r="AS336" s="68" t="s">
        <v>231</v>
      </c>
      <c r="AT336" s="68" t="s">
        <v>1091</v>
      </c>
      <c r="AU336" s="68" t="s">
        <v>1925</v>
      </c>
      <c r="AV336" s="68" t="s">
        <v>631</v>
      </c>
      <c r="AW336" s="68" t="s">
        <v>632</v>
      </c>
      <c r="AX336" s="68" t="s">
        <v>1068</v>
      </c>
      <c r="AY336" s="68" t="s">
        <v>148</v>
      </c>
      <c r="AZ336" s="68" t="s">
        <v>139</v>
      </c>
      <c r="BA336" s="68" t="s">
        <v>149</v>
      </c>
      <c r="BB336" s="68" t="s">
        <v>634</v>
      </c>
      <c r="BC336" s="68" t="s">
        <v>156</v>
      </c>
      <c r="BD336" s="68" t="s">
        <v>157</v>
      </c>
      <c r="BE336" s="68" t="s">
        <v>484</v>
      </c>
      <c r="BF336" s="68">
        <v>45082.500891203701</v>
      </c>
      <c r="BG336" s="68">
        <v>0</v>
      </c>
      <c r="BH336" s="68" t="s">
        <v>143</v>
      </c>
      <c r="BI336" s="68" t="s">
        <v>143</v>
      </c>
      <c r="BJ336" s="68" t="s">
        <v>143</v>
      </c>
      <c r="BK336" s="68" t="s">
        <v>506</v>
      </c>
      <c r="BL336" s="68" t="s">
        <v>143</v>
      </c>
      <c r="BM336" s="68" t="s">
        <v>160</v>
      </c>
      <c r="BN336" s="68" t="s">
        <v>143</v>
      </c>
      <c r="BO336" s="68" t="s">
        <v>125</v>
      </c>
      <c r="BP336" s="68" t="s">
        <v>143</v>
      </c>
      <c r="BQ336" s="68" t="s">
        <v>2603</v>
      </c>
      <c r="BR336" s="68">
        <v>250</v>
      </c>
      <c r="BS336" s="68" t="s">
        <v>162</v>
      </c>
      <c r="BT336" s="68">
        <v>80</v>
      </c>
      <c r="BU336" s="68">
        <v>80</v>
      </c>
      <c r="BV336" s="68" t="s">
        <v>135</v>
      </c>
      <c r="BW336" s="68" t="s">
        <v>135</v>
      </c>
      <c r="BX336" s="68" t="s">
        <v>135</v>
      </c>
      <c r="BY336" s="68" t="s">
        <v>148</v>
      </c>
      <c r="BZ336" s="68" t="s">
        <v>1492</v>
      </c>
      <c r="CA336" s="68" t="s">
        <v>174</v>
      </c>
      <c r="CB336" s="68" t="s">
        <v>143</v>
      </c>
      <c r="CC336" s="68" t="s">
        <v>143</v>
      </c>
      <c r="CD336" s="68" t="s">
        <v>143</v>
      </c>
      <c r="CE336" s="68" t="s">
        <v>143</v>
      </c>
      <c r="CF336" s="68">
        <v>1</v>
      </c>
      <c r="CJ336" s="68">
        <v>0</v>
      </c>
      <c r="CK336" s="68" t="s">
        <v>143</v>
      </c>
      <c r="CM336" s="68" t="s">
        <v>143</v>
      </c>
      <c r="CN336" s="68" t="s">
        <v>143</v>
      </c>
      <c r="CR336" s="68" t="s">
        <v>143</v>
      </c>
      <c r="CS336" s="68" t="s">
        <v>1</v>
      </c>
      <c r="CT336" s="68" t="s">
        <v>143</v>
      </c>
      <c r="CU336" s="68" t="s">
        <v>1</v>
      </c>
      <c r="CV336" s="68" t="s">
        <v>1985</v>
      </c>
      <c r="CW336" s="68" t="s">
        <v>143</v>
      </c>
      <c r="CX336" s="68" t="s">
        <v>953</v>
      </c>
      <c r="CY336" s="68" t="s">
        <v>166</v>
      </c>
      <c r="CZ336" s="68" t="s">
        <v>506</v>
      </c>
      <c r="DA336" s="68" t="s">
        <v>1986</v>
      </c>
      <c r="DB336" s="68" t="s">
        <v>143</v>
      </c>
      <c r="DC336" s="68" t="s">
        <v>957</v>
      </c>
      <c r="DD336" s="68" t="s">
        <v>125</v>
      </c>
      <c r="DE336" s="68">
        <v>6</v>
      </c>
      <c r="DF336" s="68">
        <v>5</v>
      </c>
    </row>
    <row r="337" spans="1:110" s="68" customFormat="1" ht="12.75" x14ac:dyDescent="0.2">
      <c r="A337" s="67">
        <v>45078</v>
      </c>
      <c r="B337" s="68" t="s">
        <v>24</v>
      </c>
      <c r="C337" s="68">
        <v>68377</v>
      </c>
      <c r="D337" s="68" t="s">
        <v>24</v>
      </c>
      <c r="E337" s="68" t="s">
        <v>341</v>
      </c>
      <c r="F337" s="69">
        <v>45082</v>
      </c>
      <c r="G337" s="68" t="s">
        <v>165</v>
      </c>
      <c r="H337" s="68" t="s">
        <v>166</v>
      </c>
      <c r="I337" s="70">
        <v>34.64</v>
      </c>
      <c r="J337" s="70">
        <v>34.64</v>
      </c>
      <c r="K337" s="71">
        <f t="shared" si="5"/>
        <v>8.4787906503122187E-5</v>
      </c>
      <c r="L337" s="68" t="s">
        <v>394</v>
      </c>
      <c r="M337" s="68" t="s">
        <v>317</v>
      </c>
      <c r="N337" s="68" t="s">
        <v>960</v>
      </c>
      <c r="O337" s="68" t="s">
        <v>2604</v>
      </c>
      <c r="P337" s="68" t="s">
        <v>2605</v>
      </c>
      <c r="Q337" s="68" t="s">
        <v>170</v>
      </c>
      <c r="R337" s="68" t="s">
        <v>2606</v>
      </c>
      <c r="S337" s="68" t="s">
        <v>2607</v>
      </c>
      <c r="T337" s="68" t="s">
        <v>1160</v>
      </c>
      <c r="U337" s="68" t="s">
        <v>2608</v>
      </c>
      <c r="V337" s="68" t="s">
        <v>136</v>
      </c>
      <c r="W337" s="68" t="s">
        <v>137</v>
      </c>
      <c r="X337" s="68" t="s">
        <v>349</v>
      </c>
      <c r="Y337" s="68">
        <v>45082.422932060188</v>
      </c>
      <c r="Z337" s="68">
        <v>45104.113371412037</v>
      </c>
      <c r="AA337" s="68" t="s">
        <v>139</v>
      </c>
      <c r="AB337" s="68" t="s">
        <v>140</v>
      </c>
      <c r="AC337" s="68">
        <v>0</v>
      </c>
      <c r="AD337" s="68" t="s">
        <v>143</v>
      </c>
      <c r="AE337" s="68">
        <v>3464</v>
      </c>
      <c r="AF337" s="68">
        <v>45082</v>
      </c>
      <c r="AG337" s="68">
        <v>10012</v>
      </c>
      <c r="AH337" s="68" t="s">
        <v>141</v>
      </c>
      <c r="AJ337" s="68">
        <v>3464</v>
      </c>
      <c r="AK337" s="68" t="s">
        <v>142</v>
      </c>
      <c r="AL337" s="68" t="s">
        <v>143</v>
      </c>
      <c r="AM337" s="68">
        <v>3464</v>
      </c>
      <c r="AN337" s="68" t="s">
        <v>174</v>
      </c>
      <c r="AO337" s="68" t="s">
        <v>2609</v>
      </c>
      <c r="AP337" s="68" t="s">
        <v>2610</v>
      </c>
      <c r="AQ337" s="68" t="s">
        <v>2611</v>
      </c>
      <c r="AR337" s="68" t="s">
        <v>969</v>
      </c>
      <c r="AS337" s="68" t="s">
        <v>231</v>
      </c>
      <c r="AT337" s="68" t="s">
        <v>2612</v>
      </c>
      <c r="AU337" s="68" t="s">
        <v>2613</v>
      </c>
      <c r="AV337" s="68" t="s">
        <v>145</v>
      </c>
      <c r="AW337" s="68" t="s">
        <v>146</v>
      </c>
      <c r="AX337" s="68" t="s">
        <v>972</v>
      </c>
      <c r="AY337" s="68" t="s">
        <v>148</v>
      </c>
      <c r="AZ337" s="68" t="s">
        <v>139</v>
      </c>
      <c r="BA337" s="68" t="s">
        <v>149</v>
      </c>
      <c r="BB337" s="68" t="s">
        <v>150</v>
      </c>
      <c r="BC337" s="68" t="s">
        <v>156</v>
      </c>
      <c r="BD337" s="68" t="s">
        <v>157</v>
      </c>
      <c r="BE337" s="68" t="s">
        <v>484</v>
      </c>
      <c r="BF337" s="68">
        <v>45082.501157407409</v>
      </c>
      <c r="BG337" s="68">
        <v>73036193</v>
      </c>
      <c r="BH337" s="68" t="s">
        <v>170</v>
      </c>
      <c r="BI337" s="68" t="s">
        <v>2614</v>
      </c>
      <c r="BJ337" s="68" t="s">
        <v>143</v>
      </c>
      <c r="BK337" s="68" t="s">
        <v>136</v>
      </c>
      <c r="BL337" s="68" t="s">
        <v>136</v>
      </c>
      <c r="BM337" s="68" t="s">
        <v>160</v>
      </c>
      <c r="BN337" s="68" t="s">
        <v>160</v>
      </c>
      <c r="BO337" s="68" t="s">
        <v>341</v>
      </c>
      <c r="BP337" s="68" t="s">
        <v>143</v>
      </c>
      <c r="BQ337" s="68" t="s">
        <v>2402</v>
      </c>
      <c r="BR337" s="68">
        <v>250</v>
      </c>
      <c r="BS337" s="68" t="s">
        <v>162</v>
      </c>
      <c r="BT337" s="68">
        <v>3464</v>
      </c>
      <c r="BU337" s="68">
        <v>3464</v>
      </c>
      <c r="BV337" s="68" t="s">
        <v>474</v>
      </c>
      <c r="BW337" s="68" t="s">
        <v>2615</v>
      </c>
      <c r="BX337" s="68" t="s">
        <v>135</v>
      </c>
      <c r="BY337" s="68" t="s">
        <v>148</v>
      </c>
      <c r="BZ337" s="68" t="s">
        <v>24</v>
      </c>
      <c r="CA337" s="68" t="s">
        <v>174</v>
      </c>
      <c r="CB337" s="68" t="s">
        <v>143</v>
      </c>
      <c r="CC337" s="68" t="s">
        <v>143</v>
      </c>
      <c r="CD337" s="68" t="s">
        <v>362</v>
      </c>
      <c r="CE337" s="68" t="s">
        <v>2605</v>
      </c>
      <c r="CF337" s="68">
        <v>1</v>
      </c>
      <c r="CG337" s="68">
        <v>1</v>
      </c>
      <c r="CJ337" s="68">
        <v>0</v>
      </c>
      <c r="CK337" s="68" t="s">
        <v>174</v>
      </c>
      <c r="CL337" s="68">
        <v>1</v>
      </c>
      <c r="CM337" s="68" t="s">
        <v>143</v>
      </c>
      <c r="CN337" s="68" t="s">
        <v>143</v>
      </c>
      <c r="CR337" s="68" t="s">
        <v>166</v>
      </c>
      <c r="CS337" s="68" t="s">
        <v>1</v>
      </c>
      <c r="CT337" s="68" t="s">
        <v>143</v>
      </c>
      <c r="CU337" s="68" t="s">
        <v>1</v>
      </c>
      <c r="CV337" s="68" t="s">
        <v>1985</v>
      </c>
      <c r="CW337" s="68" t="s">
        <v>1985</v>
      </c>
      <c r="CX337" s="68" t="s">
        <v>394</v>
      </c>
      <c r="CY337" s="68" t="s">
        <v>166</v>
      </c>
      <c r="CZ337" s="68" t="s">
        <v>136</v>
      </c>
      <c r="DA337" s="68" t="s">
        <v>1986</v>
      </c>
      <c r="DB337" s="68" t="s">
        <v>2605</v>
      </c>
      <c r="DC337" s="68" t="s">
        <v>2616</v>
      </c>
      <c r="DD337" s="68" t="s">
        <v>341</v>
      </c>
      <c r="DE337" s="68">
        <v>6</v>
      </c>
      <c r="DF337" s="68">
        <v>5</v>
      </c>
    </row>
    <row r="338" spans="1:110" s="68" customFormat="1" ht="12.75" x14ac:dyDescent="0.2">
      <c r="A338" s="67">
        <v>45078</v>
      </c>
      <c r="B338" s="68" t="s">
        <v>19</v>
      </c>
      <c r="C338" s="68">
        <v>68429</v>
      </c>
      <c r="D338" s="68" t="s">
        <v>2617</v>
      </c>
      <c r="E338" s="68" t="s">
        <v>364</v>
      </c>
      <c r="F338" s="69">
        <v>45083</v>
      </c>
      <c r="G338" s="68" t="s">
        <v>126</v>
      </c>
      <c r="H338" s="68" t="s">
        <v>166</v>
      </c>
      <c r="I338" s="70">
        <v>950</v>
      </c>
      <c r="J338" s="70">
        <v>950</v>
      </c>
      <c r="K338" s="71">
        <f t="shared" si="5"/>
        <v>2.3253034404724618E-3</v>
      </c>
      <c r="L338" s="68" t="s">
        <v>519</v>
      </c>
      <c r="M338" s="68" t="s">
        <v>129</v>
      </c>
      <c r="N338" s="68" t="s">
        <v>1065</v>
      </c>
      <c r="O338" s="68" t="s">
        <v>2618</v>
      </c>
      <c r="P338" s="68" t="s">
        <v>2619</v>
      </c>
      <c r="Q338" s="68" t="s">
        <v>170</v>
      </c>
      <c r="R338" s="68" t="s">
        <v>2620</v>
      </c>
      <c r="S338" s="68" t="s">
        <v>2621</v>
      </c>
      <c r="T338" s="68" t="s">
        <v>135</v>
      </c>
      <c r="U338" s="68" t="s">
        <v>135</v>
      </c>
      <c r="V338" s="68" t="s">
        <v>136</v>
      </c>
      <c r="W338" s="68" t="s">
        <v>137</v>
      </c>
      <c r="X338" s="68" t="s">
        <v>957</v>
      </c>
      <c r="Y338" s="68">
        <v>45082.054339699076</v>
      </c>
      <c r="Z338" s="68">
        <v>45082.054255671297</v>
      </c>
      <c r="AA338" s="68" t="s">
        <v>139</v>
      </c>
      <c r="AB338" s="68" t="s">
        <v>140</v>
      </c>
      <c r="AC338" s="68">
        <v>0</v>
      </c>
      <c r="AD338" s="68" t="s">
        <v>143</v>
      </c>
      <c r="AE338" s="68">
        <v>0</v>
      </c>
      <c r="AF338" s="68">
        <v>45089</v>
      </c>
      <c r="AG338" s="68">
        <v>10023</v>
      </c>
      <c r="AH338" s="68" t="s">
        <v>141</v>
      </c>
      <c r="AK338" s="68" t="s">
        <v>142</v>
      </c>
      <c r="AL338" s="68" t="s">
        <v>143</v>
      </c>
      <c r="AM338" s="68">
        <v>950</v>
      </c>
      <c r="AN338" s="68" t="s">
        <v>143</v>
      </c>
      <c r="AO338" s="68" t="s">
        <v>2258</v>
      </c>
      <c r="AP338" s="68" t="s">
        <v>2259</v>
      </c>
      <c r="AQ338" s="68" t="s">
        <v>2622</v>
      </c>
      <c r="AR338" s="68" t="s">
        <v>2177</v>
      </c>
      <c r="AS338" s="68" t="s">
        <v>231</v>
      </c>
      <c r="AT338" s="68" t="s">
        <v>2623</v>
      </c>
      <c r="AU338" s="68" t="s">
        <v>2262</v>
      </c>
      <c r="AV338" s="68" t="s">
        <v>631</v>
      </c>
      <c r="AW338" s="68" t="s">
        <v>632</v>
      </c>
      <c r="AX338" s="68" t="s">
        <v>1068</v>
      </c>
      <c r="AY338" s="68" t="s">
        <v>148</v>
      </c>
      <c r="AZ338" s="68" t="s">
        <v>139</v>
      </c>
      <c r="BA338" s="68" t="s">
        <v>149</v>
      </c>
      <c r="BB338" s="68" t="s">
        <v>634</v>
      </c>
      <c r="BC338" s="68" t="s">
        <v>156</v>
      </c>
      <c r="BD338" s="68" t="s">
        <v>157</v>
      </c>
      <c r="BE338" s="68" t="s">
        <v>1101</v>
      </c>
      <c r="BF338" s="68">
        <v>45083.16542824074</v>
      </c>
      <c r="BG338" s="68">
        <v>0</v>
      </c>
      <c r="BH338" s="68" t="s">
        <v>143</v>
      </c>
      <c r="BI338" s="68" t="s">
        <v>143</v>
      </c>
      <c r="BJ338" s="68" t="s">
        <v>143</v>
      </c>
      <c r="BK338" s="68" t="s">
        <v>136</v>
      </c>
      <c r="BL338" s="68" t="s">
        <v>143</v>
      </c>
      <c r="BM338" s="68" t="s">
        <v>160</v>
      </c>
      <c r="BN338" s="68" t="s">
        <v>143</v>
      </c>
      <c r="BO338" s="68" t="s">
        <v>143</v>
      </c>
      <c r="BP338" s="68" t="s">
        <v>143</v>
      </c>
      <c r="BQ338" s="68" t="s">
        <v>2624</v>
      </c>
      <c r="BR338" s="68">
        <v>1000</v>
      </c>
      <c r="BS338" s="68" t="s">
        <v>441</v>
      </c>
      <c r="BT338" s="68">
        <v>950</v>
      </c>
      <c r="BU338" s="68">
        <v>950</v>
      </c>
      <c r="BV338" s="68" t="s">
        <v>135</v>
      </c>
      <c r="BW338" s="68" t="s">
        <v>135</v>
      </c>
      <c r="BX338" s="68" t="s">
        <v>135</v>
      </c>
      <c r="BY338" s="68" t="s">
        <v>148</v>
      </c>
      <c r="BZ338" s="68" t="s">
        <v>2625</v>
      </c>
      <c r="CA338" s="68" t="s">
        <v>174</v>
      </c>
      <c r="CB338" s="68" t="s">
        <v>143</v>
      </c>
      <c r="CC338" s="68" t="s">
        <v>143</v>
      </c>
      <c r="CD338" s="68" t="s">
        <v>143</v>
      </c>
      <c r="CE338" s="68" t="s">
        <v>2626</v>
      </c>
      <c r="CF338" s="68">
        <v>1</v>
      </c>
      <c r="CJ338" s="68">
        <v>0</v>
      </c>
      <c r="CK338" s="68" t="s">
        <v>143</v>
      </c>
      <c r="CM338" s="68" t="s">
        <v>143</v>
      </c>
      <c r="CN338" s="68" t="s">
        <v>143</v>
      </c>
      <c r="CR338" s="68" t="s">
        <v>143</v>
      </c>
      <c r="CS338" s="68" t="s">
        <v>1</v>
      </c>
      <c r="CT338" s="68" t="s">
        <v>143</v>
      </c>
      <c r="CU338" s="68" t="s">
        <v>1</v>
      </c>
      <c r="CV338" s="68" t="s">
        <v>2092</v>
      </c>
      <c r="CW338" s="68" t="s">
        <v>143</v>
      </c>
      <c r="CX338" s="68" t="s">
        <v>519</v>
      </c>
      <c r="CY338" s="68" t="s">
        <v>166</v>
      </c>
      <c r="CZ338" s="68" t="s">
        <v>136</v>
      </c>
      <c r="DA338" s="68" t="s">
        <v>1986</v>
      </c>
      <c r="DB338" s="68" t="s">
        <v>143</v>
      </c>
      <c r="DC338" s="68" t="s">
        <v>957</v>
      </c>
      <c r="DD338" s="68" t="s">
        <v>364</v>
      </c>
      <c r="DE338" s="68">
        <v>6</v>
      </c>
      <c r="DF338" s="68">
        <v>6</v>
      </c>
    </row>
    <row r="339" spans="1:110" s="68" customFormat="1" ht="12.75" x14ac:dyDescent="0.2">
      <c r="A339" s="67">
        <v>45078</v>
      </c>
      <c r="B339" s="68" t="s">
        <v>7</v>
      </c>
      <c r="C339" s="68">
        <v>68589</v>
      </c>
      <c r="D339" s="68" t="s">
        <v>2627</v>
      </c>
      <c r="E339" s="68" t="s">
        <v>190</v>
      </c>
      <c r="F339" s="69">
        <v>45083</v>
      </c>
      <c r="G339" s="68" t="s">
        <v>165</v>
      </c>
      <c r="H339" s="68" t="s">
        <v>166</v>
      </c>
      <c r="I339" s="70">
        <v>364.8</v>
      </c>
      <c r="J339" s="70">
        <v>220</v>
      </c>
      <c r="K339" s="71">
        <f t="shared" si="5"/>
        <v>8.9291652114142537E-4</v>
      </c>
      <c r="L339" s="68" t="s">
        <v>167</v>
      </c>
      <c r="M339" s="68" t="s">
        <v>317</v>
      </c>
      <c r="N339" s="68" t="s">
        <v>960</v>
      </c>
      <c r="O339" s="68" t="s">
        <v>203</v>
      </c>
      <c r="P339" s="68" t="s">
        <v>2628</v>
      </c>
      <c r="Q339" s="68" t="s">
        <v>170</v>
      </c>
      <c r="R339" s="68" t="s">
        <v>2629</v>
      </c>
      <c r="S339" s="68" t="s">
        <v>2630</v>
      </c>
      <c r="T339" s="68" t="s">
        <v>135</v>
      </c>
      <c r="U339" s="68" t="s">
        <v>135</v>
      </c>
      <c r="V339" s="68" t="s">
        <v>136</v>
      </c>
      <c r="W339" s="68" t="s">
        <v>137</v>
      </c>
      <c r="X339" s="68" t="s">
        <v>173</v>
      </c>
      <c r="Y339" s="68">
        <v>45082.361864351849</v>
      </c>
      <c r="Z339" s="68">
        <v>45105.293128124998</v>
      </c>
      <c r="AA339" s="68" t="s">
        <v>139</v>
      </c>
      <c r="AB339" s="68" t="s">
        <v>323</v>
      </c>
      <c r="AC339" s="68">
        <v>0</v>
      </c>
      <c r="AD339" s="68" t="s">
        <v>143</v>
      </c>
      <c r="AE339" s="68">
        <v>3648</v>
      </c>
      <c r="AG339" s="68">
        <v>10012</v>
      </c>
      <c r="AH339" s="68" t="s">
        <v>141</v>
      </c>
      <c r="AJ339" s="68">
        <v>3648</v>
      </c>
      <c r="AK339" s="68" t="s">
        <v>142</v>
      </c>
      <c r="AL339" s="68" t="s">
        <v>143</v>
      </c>
      <c r="AM339" s="68">
        <v>220</v>
      </c>
      <c r="AN339" s="68" t="s">
        <v>174</v>
      </c>
      <c r="AO339" s="68" t="s">
        <v>208</v>
      </c>
      <c r="AP339" s="68" t="s">
        <v>209</v>
      </c>
      <c r="AQ339" s="68" t="s">
        <v>210</v>
      </c>
      <c r="AR339" s="68" t="s">
        <v>178</v>
      </c>
      <c r="AS339" s="68" t="s">
        <v>179</v>
      </c>
      <c r="AT339" s="68" t="s">
        <v>211</v>
      </c>
      <c r="AU339" s="68" t="s">
        <v>212</v>
      </c>
      <c r="AV339" s="68" t="s">
        <v>145</v>
      </c>
      <c r="AW339" s="68" t="s">
        <v>146</v>
      </c>
      <c r="AX339" s="68" t="s">
        <v>972</v>
      </c>
      <c r="AY339" s="68" t="s">
        <v>148</v>
      </c>
      <c r="AZ339" s="68" t="s">
        <v>139</v>
      </c>
      <c r="BA339" s="68" t="s">
        <v>149</v>
      </c>
      <c r="BB339" s="68" t="s">
        <v>150</v>
      </c>
      <c r="BC339" s="68" t="s">
        <v>156</v>
      </c>
      <c r="BD339" s="68" t="s">
        <v>157</v>
      </c>
      <c r="BE339" s="68" t="s">
        <v>484</v>
      </c>
      <c r="BF339" s="68">
        <v>45083.537592592591</v>
      </c>
      <c r="BG339" s="68">
        <v>0</v>
      </c>
      <c r="BH339" s="68" t="s">
        <v>170</v>
      </c>
      <c r="BI339" s="68" t="s">
        <v>2631</v>
      </c>
      <c r="BJ339" s="68" t="s">
        <v>143</v>
      </c>
      <c r="BK339" s="68" t="s">
        <v>183</v>
      </c>
      <c r="BL339" s="68" t="s">
        <v>143</v>
      </c>
      <c r="BM339" s="68" t="s">
        <v>200</v>
      </c>
      <c r="BN339" s="68" t="s">
        <v>160</v>
      </c>
      <c r="BO339" s="68" t="s">
        <v>143</v>
      </c>
      <c r="BP339" s="68" t="s">
        <v>143</v>
      </c>
      <c r="BQ339" s="68" t="s">
        <v>1794</v>
      </c>
      <c r="BR339" s="68">
        <v>250</v>
      </c>
      <c r="BS339" s="68" t="s">
        <v>162</v>
      </c>
      <c r="BT339" s="68">
        <v>3648</v>
      </c>
      <c r="BU339" s="68">
        <v>3648</v>
      </c>
      <c r="BV339" s="68" t="s">
        <v>135</v>
      </c>
      <c r="BW339" s="68" t="s">
        <v>135</v>
      </c>
      <c r="BX339" s="68" t="s">
        <v>135</v>
      </c>
      <c r="BY339" s="68" t="s">
        <v>148</v>
      </c>
      <c r="BZ339" s="68" t="s">
        <v>2035</v>
      </c>
      <c r="CA339" s="68" t="s">
        <v>174</v>
      </c>
      <c r="CB339" s="68" t="s">
        <v>143</v>
      </c>
      <c r="CC339" s="68" t="s">
        <v>143</v>
      </c>
      <c r="CD339" s="68" t="s">
        <v>143</v>
      </c>
      <c r="CE339" s="68" t="s">
        <v>2632</v>
      </c>
      <c r="CF339" s="68">
        <v>1</v>
      </c>
      <c r="CG339" s="68">
        <v>1</v>
      </c>
      <c r="CJ339" s="68">
        <v>0</v>
      </c>
      <c r="CK339" s="68" t="s">
        <v>143</v>
      </c>
      <c r="CM339" s="68" t="s">
        <v>143</v>
      </c>
      <c r="CN339" s="68" t="s">
        <v>143</v>
      </c>
      <c r="CR339" s="68" t="s">
        <v>143</v>
      </c>
      <c r="CS339" s="68" t="s">
        <v>1</v>
      </c>
      <c r="CT339" s="68" t="s">
        <v>143</v>
      </c>
      <c r="CU339" s="68" t="s">
        <v>1</v>
      </c>
      <c r="CV339" s="68" t="s">
        <v>1985</v>
      </c>
      <c r="CW339" s="68" t="s">
        <v>1985</v>
      </c>
      <c r="CX339" s="68" t="s">
        <v>167</v>
      </c>
      <c r="CY339" s="68" t="s">
        <v>166</v>
      </c>
      <c r="CZ339" s="68" t="s">
        <v>183</v>
      </c>
      <c r="DA339" s="68" t="s">
        <v>1986</v>
      </c>
      <c r="DB339" s="68" t="s">
        <v>2633</v>
      </c>
      <c r="DC339" s="68" t="s">
        <v>143</v>
      </c>
      <c r="DD339" s="68" t="s">
        <v>190</v>
      </c>
      <c r="DE339" s="68">
        <v>6</v>
      </c>
      <c r="DF339" s="68">
        <v>6</v>
      </c>
    </row>
    <row r="340" spans="1:110" s="68" customFormat="1" ht="12.75" x14ac:dyDescent="0.2">
      <c r="A340" s="67">
        <v>45078</v>
      </c>
      <c r="B340" s="68" t="s">
        <v>11</v>
      </c>
      <c r="C340" s="68">
        <v>68612</v>
      </c>
      <c r="D340" s="68" t="s">
        <v>256</v>
      </c>
      <c r="E340" s="68" t="s">
        <v>125</v>
      </c>
      <c r="F340" s="69">
        <v>45082</v>
      </c>
      <c r="G340" s="68" t="s">
        <v>126</v>
      </c>
      <c r="H340" s="68" t="s">
        <v>166</v>
      </c>
      <c r="I340" s="70">
        <v>499.93</v>
      </c>
      <c r="J340" s="70">
        <v>499.93</v>
      </c>
      <c r="K340" s="71">
        <f t="shared" si="5"/>
        <v>1.2236725778898925E-3</v>
      </c>
      <c r="L340" s="68" t="s">
        <v>374</v>
      </c>
      <c r="M340" s="68" t="s">
        <v>129</v>
      </c>
      <c r="N340" s="68" t="s">
        <v>960</v>
      </c>
      <c r="O340" s="68" t="s">
        <v>1301</v>
      </c>
      <c r="P340" s="68" t="s">
        <v>2634</v>
      </c>
      <c r="Q340" s="68" t="s">
        <v>530</v>
      </c>
      <c r="R340" s="68" t="s">
        <v>2635</v>
      </c>
      <c r="S340" s="68" t="s">
        <v>2532</v>
      </c>
      <c r="T340" s="68" t="s">
        <v>135</v>
      </c>
      <c r="U340" s="68" t="s">
        <v>135</v>
      </c>
      <c r="V340" s="68" t="s">
        <v>136</v>
      </c>
      <c r="W340" s="68" t="s">
        <v>137</v>
      </c>
      <c r="X340" s="68" t="s">
        <v>138</v>
      </c>
      <c r="Y340" s="68">
        <v>45082.384360185184</v>
      </c>
      <c r="Z340" s="68">
        <v>45082.379051388889</v>
      </c>
      <c r="AA340" s="68" t="s">
        <v>139</v>
      </c>
      <c r="AB340" s="68" t="s">
        <v>140</v>
      </c>
      <c r="AC340" s="68">
        <v>0</v>
      </c>
      <c r="AD340" s="68" t="s">
        <v>143</v>
      </c>
      <c r="AE340" s="68">
        <v>49993</v>
      </c>
      <c r="AG340" s="68">
        <v>10023</v>
      </c>
      <c r="AH340" s="68" t="s">
        <v>141</v>
      </c>
      <c r="AJ340" s="68">
        <v>2500</v>
      </c>
      <c r="AK340" s="68" t="s">
        <v>142</v>
      </c>
      <c r="AL340" s="68" t="s">
        <v>143</v>
      </c>
      <c r="AM340" s="68">
        <v>2500</v>
      </c>
      <c r="AN340" s="68" t="s">
        <v>144</v>
      </c>
      <c r="AO340" s="68" t="s">
        <v>534</v>
      </c>
      <c r="AP340" s="68" t="s">
        <v>534</v>
      </c>
      <c r="AQ340" s="68" t="s">
        <v>309</v>
      </c>
      <c r="AR340" s="68" t="s">
        <v>148</v>
      </c>
      <c r="AS340" s="68" t="s">
        <v>139</v>
      </c>
      <c r="AT340" s="68" t="s">
        <v>950</v>
      </c>
      <c r="AU340" s="68" t="s">
        <v>311</v>
      </c>
      <c r="AV340" s="68" t="s">
        <v>145</v>
      </c>
      <c r="AW340" s="68" t="s">
        <v>146</v>
      </c>
      <c r="AX340" s="68" t="s">
        <v>972</v>
      </c>
      <c r="AY340" s="68" t="s">
        <v>148</v>
      </c>
      <c r="AZ340" s="68" t="s">
        <v>139</v>
      </c>
      <c r="BA340" s="68" t="s">
        <v>149</v>
      </c>
      <c r="BB340" s="68" t="s">
        <v>150</v>
      </c>
      <c r="BC340" s="68" t="s">
        <v>156</v>
      </c>
      <c r="BD340" s="68" t="s">
        <v>157</v>
      </c>
      <c r="BE340" s="68" t="s">
        <v>303</v>
      </c>
      <c r="BF340" s="68">
        <v>45083.539409722223</v>
      </c>
      <c r="BG340" s="68">
        <v>0</v>
      </c>
      <c r="BH340" s="68" t="s">
        <v>530</v>
      </c>
      <c r="BI340" s="68" t="s">
        <v>2636</v>
      </c>
      <c r="BJ340" s="68" t="s">
        <v>143</v>
      </c>
      <c r="BK340" s="68" t="s">
        <v>136</v>
      </c>
      <c r="BL340" s="68" t="s">
        <v>136</v>
      </c>
      <c r="BM340" s="68" t="s">
        <v>160</v>
      </c>
      <c r="BN340" s="68" t="s">
        <v>160</v>
      </c>
      <c r="BO340" s="68" t="s">
        <v>125</v>
      </c>
      <c r="BP340" s="68" t="s">
        <v>143</v>
      </c>
      <c r="BQ340" s="68" t="s">
        <v>2637</v>
      </c>
      <c r="BR340" s="68">
        <v>500</v>
      </c>
      <c r="BS340" s="68" t="s">
        <v>241</v>
      </c>
      <c r="BT340" s="68">
        <v>49993</v>
      </c>
      <c r="BU340" s="68">
        <v>49993</v>
      </c>
      <c r="BV340" s="68" t="s">
        <v>135</v>
      </c>
      <c r="BW340" s="68" t="s">
        <v>135</v>
      </c>
      <c r="BX340" s="68" t="s">
        <v>135</v>
      </c>
      <c r="BY340" s="68" t="s">
        <v>148</v>
      </c>
      <c r="BZ340" s="68" t="s">
        <v>2534</v>
      </c>
      <c r="CA340" s="68" t="s">
        <v>144</v>
      </c>
      <c r="CB340" s="68" t="s">
        <v>143</v>
      </c>
      <c r="CC340" s="68" t="s">
        <v>143</v>
      </c>
      <c r="CD340" s="68" t="s">
        <v>143</v>
      </c>
      <c r="CE340" s="68" t="s">
        <v>143</v>
      </c>
      <c r="CF340" s="68">
        <v>199972</v>
      </c>
      <c r="CG340" s="68">
        <v>199972</v>
      </c>
      <c r="CJ340" s="68">
        <v>0</v>
      </c>
      <c r="CK340" s="68" t="s">
        <v>143</v>
      </c>
      <c r="CM340" s="68" t="s">
        <v>143</v>
      </c>
      <c r="CN340" s="68" t="s">
        <v>143</v>
      </c>
      <c r="CR340" s="68" t="s">
        <v>143</v>
      </c>
      <c r="CS340" s="68" t="s">
        <v>1</v>
      </c>
      <c r="CT340" s="68" t="s">
        <v>143</v>
      </c>
      <c r="CU340" s="68" t="s">
        <v>1</v>
      </c>
      <c r="CV340" s="68" t="s">
        <v>1985</v>
      </c>
      <c r="CW340" s="68" t="s">
        <v>1985</v>
      </c>
      <c r="CX340" s="68" t="s">
        <v>374</v>
      </c>
      <c r="CY340" s="68" t="s">
        <v>166</v>
      </c>
      <c r="CZ340" s="68" t="s">
        <v>136</v>
      </c>
      <c r="DA340" s="68" t="s">
        <v>1989</v>
      </c>
      <c r="DB340" s="68" t="s">
        <v>143</v>
      </c>
      <c r="DC340" s="68" t="s">
        <v>143</v>
      </c>
      <c r="DD340" s="68" t="s">
        <v>125</v>
      </c>
      <c r="DE340" s="68">
        <v>6</v>
      </c>
      <c r="DF340" s="68">
        <v>5</v>
      </c>
    </row>
    <row r="341" spans="1:110" s="68" customFormat="1" ht="12.75" x14ac:dyDescent="0.2">
      <c r="A341" s="67">
        <v>45078</v>
      </c>
      <c r="B341" s="68" t="s">
        <v>24</v>
      </c>
      <c r="C341" s="68">
        <v>68712</v>
      </c>
      <c r="D341" s="68" t="s">
        <v>24</v>
      </c>
      <c r="E341" s="68" t="s">
        <v>364</v>
      </c>
      <c r="F341" s="69">
        <v>45083</v>
      </c>
      <c r="G341" s="68" t="s">
        <v>165</v>
      </c>
      <c r="H341" s="68" t="s">
        <v>166</v>
      </c>
      <c r="I341" s="70">
        <v>66.709999999999994</v>
      </c>
      <c r="J341" s="70">
        <v>64.06</v>
      </c>
      <c r="K341" s="71">
        <f t="shared" si="5"/>
        <v>1.6328525527780832E-4</v>
      </c>
      <c r="L341" s="68" t="s">
        <v>394</v>
      </c>
      <c r="M341" s="68" t="s">
        <v>317</v>
      </c>
      <c r="N341" s="68" t="s">
        <v>960</v>
      </c>
      <c r="O341" s="68" t="s">
        <v>511</v>
      </c>
      <c r="P341" s="68" t="s">
        <v>1157</v>
      </c>
      <c r="Q341" s="68" t="s">
        <v>170</v>
      </c>
      <c r="R341" s="68" t="s">
        <v>2638</v>
      </c>
      <c r="S341" s="68" t="s">
        <v>2639</v>
      </c>
      <c r="T341" s="68" t="s">
        <v>1681</v>
      </c>
      <c r="U341" s="68" t="s">
        <v>2640</v>
      </c>
      <c r="V341" s="68" t="s">
        <v>136</v>
      </c>
      <c r="W341" s="68" t="s">
        <v>137</v>
      </c>
      <c r="X341" s="68" t="s">
        <v>349</v>
      </c>
      <c r="Y341" s="68">
        <v>45083.473845370369</v>
      </c>
      <c r="Z341" s="68">
        <v>45104.117909375003</v>
      </c>
      <c r="AA341" s="68" t="s">
        <v>139</v>
      </c>
      <c r="AB341" s="68" t="s">
        <v>140</v>
      </c>
      <c r="AC341" s="68">
        <v>0</v>
      </c>
      <c r="AD341" s="68" t="s">
        <v>143</v>
      </c>
      <c r="AE341" s="68">
        <v>6671</v>
      </c>
      <c r="AF341" s="68">
        <v>45083</v>
      </c>
      <c r="AG341" s="68">
        <v>10012</v>
      </c>
      <c r="AH341" s="68" t="s">
        <v>141</v>
      </c>
      <c r="AJ341" s="68">
        <v>6671</v>
      </c>
      <c r="AK341" s="68" t="s">
        <v>142</v>
      </c>
      <c r="AL341" s="68" t="s">
        <v>143</v>
      </c>
      <c r="AM341" s="68">
        <v>6406</v>
      </c>
      <c r="AN341" s="68" t="s">
        <v>174</v>
      </c>
      <c r="AO341" s="68" t="s">
        <v>227</v>
      </c>
      <c r="AP341" s="68" t="s">
        <v>228</v>
      </c>
      <c r="AQ341" s="68" t="s">
        <v>515</v>
      </c>
      <c r="AR341" s="68" t="s">
        <v>230</v>
      </c>
      <c r="AS341" s="68" t="s">
        <v>231</v>
      </c>
      <c r="AT341" s="68" t="s">
        <v>232</v>
      </c>
      <c r="AU341" s="68" t="s">
        <v>233</v>
      </c>
      <c r="AV341" s="68" t="s">
        <v>145</v>
      </c>
      <c r="AW341" s="68" t="s">
        <v>146</v>
      </c>
      <c r="AX341" s="68" t="s">
        <v>972</v>
      </c>
      <c r="AY341" s="68" t="s">
        <v>148</v>
      </c>
      <c r="AZ341" s="68" t="s">
        <v>139</v>
      </c>
      <c r="BA341" s="68" t="s">
        <v>149</v>
      </c>
      <c r="BB341" s="68" t="s">
        <v>150</v>
      </c>
      <c r="BC341" s="68" t="s">
        <v>156</v>
      </c>
      <c r="BD341" s="68" t="s">
        <v>157</v>
      </c>
      <c r="BE341" s="68" t="s">
        <v>484</v>
      </c>
      <c r="BF341" s="68">
        <v>45083.538043981483</v>
      </c>
      <c r="BG341" s="68">
        <v>0</v>
      </c>
      <c r="BH341" s="68" t="s">
        <v>170</v>
      </c>
      <c r="BI341" s="68" t="s">
        <v>2641</v>
      </c>
      <c r="BJ341" s="68" t="s">
        <v>143</v>
      </c>
      <c r="BK341" s="68" t="s">
        <v>136</v>
      </c>
      <c r="BL341" s="68" t="s">
        <v>143</v>
      </c>
      <c r="BM341" s="68" t="s">
        <v>160</v>
      </c>
      <c r="BN341" s="68" t="s">
        <v>160</v>
      </c>
      <c r="BO341" s="68" t="s">
        <v>364</v>
      </c>
      <c r="BP341" s="68" t="s">
        <v>511</v>
      </c>
      <c r="BQ341" s="68" t="s">
        <v>2642</v>
      </c>
      <c r="BR341" s="68">
        <v>250</v>
      </c>
      <c r="BS341" s="68" t="s">
        <v>162</v>
      </c>
      <c r="BT341" s="68">
        <v>6671</v>
      </c>
      <c r="BU341" s="68">
        <v>6671</v>
      </c>
      <c r="BV341" s="68" t="s">
        <v>474</v>
      </c>
      <c r="BW341" s="68" t="s">
        <v>2643</v>
      </c>
      <c r="BX341" s="68" t="s">
        <v>135</v>
      </c>
      <c r="BY341" s="68" t="s">
        <v>148</v>
      </c>
      <c r="BZ341" s="68" t="s">
        <v>24</v>
      </c>
      <c r="CA341" s="68" t="s">
        <v>174</v>
      </c>
      <c r="CB341" s="68" t="s">
        <v>143</v>
      </c>
      <c r="CC341" s="68" t="s">
        <v>143</v>
      </c>
      <c r="CD341" s="68" t="s">
        <v>362</v>
      </c>
      <c r="CE341" s="68" t="s">
        <v>1157</v>
      </c>
      <c r="CF341" s="68">
        <v>1</v>
      </c>
      <c r="CG341" s="68">
        <v>1</v>
      </c>
      <c r="CJ341" s="68">
        <v>0</v>
      </c>
      <c r="CK341" s="68" t="s">
        <v>174</v>
      </c>
      <c r="CL341" s="68">
        <v>1</v>
      </c>
      <c r="CM341" s="68" t="s">
        <v>143</v>
      </c>
      <c r="CN341" s="68" t="s">
        <v>143</v>
      </c>
      <c r="CR341" s="68" t="s">
        <v>143</v>
      </c>
      <c r="CS341" s="68" t="s">
        <v>1</v>
      </c>
      <c r="CT341" s="68" t="s">
        <v>143</v>
      </c>
      <c r="CU341" s="68" t="s">
        <v>1</v>
      </c>
      <c r="CV341" s="68" t="s">
        <v>1985</v>
      </c>
      <c r="CW341" s="68" t="s">
        <v>1985</v>
      </c>
      <c r="CX341" s="68" t="s">
        <v>394</v>
      </c>
      <c r="CY341" s="68" t="s">
        <v>166</v>
      </c>
      <c r="CZ341" s="68" t="s">
        <v>136</v>
      </c>
      <c r="DA341" s="68" t="s">
        <v>1986</v>
      </c>
      <c r="DB341" s="68" t="s">
        <v>1157</v>
      </c>
      <c r="DC341" s="68" t="s">
        <v>143</v>
      </c>
      <c r="DD341" s="68" t="s">
        <v>364</v>
      </c>
      <c r="DE341" s="68">
        <v>6</v>
      </c>
      <c r="DF341" s="68">
        <v>6</v>
      </c>
    </row>
    <row r="342" spans="1:110" s="68" customFormat="1" ht="12.75" x14ac:dyDescent="0.2">
      <c r="A342" s="67">
        <v>45078</v>
      </c>
      <c r="B342" s="68" t="s">
        <v>19</v>
      </c>
      <c r="C342" s="68">
        <v>68726</v>
      </c>
      <c r="D342" s="68" t="s">
        <v>2644</v>
      </c>
      <c r="E342" s="68" t="s">
        <v>164</v>
      </c>
      <c r="F342" s="69">
        <v>45084</v>
      </c>
      <c r="G342" s="68" t="s">
        <v>165</v>
      </c>
      <c r="H342" s="68" t="s">
        <v>166</v>
      </c>
      <c r="I342" s="70">
        <v>350</v>
      </c>
      <c r="J342" s="70">
        <v>350</v>
      </c>
      <c r="K342" s="71">
        <f t="shared" si="5"/>
        <v>8.5669074122669646E-4</v>
      </c>
      <c r="L342" s="68" t="s">
        <v>519</v>
      </c>
      <c r="M342" s="68" t="s">
        <v>317</v>
      </c>
      <c r="N342" s="68" t="s">
        <v>960</v>
      </c>
      <c r="O342" s="68" t="s">
        <v>2645</v>
      </c>
      <c r="P342" s="68" t="s">
        <v>2646</v>
      </c>
      <c r="Q342" s="68" t="s">
        <v>170</v>
      </c>
      <c r="R342" s="68" t="s">
        <v>2647</v>
      </c>
      <c r="S342" s="68" t="s">
        <v>1842</v>
      </c>
      <c r="T342" s="68" t="s">
        <v>135</v>
      </c>
      <c r="U342" s="68" t="s">
        <v>135</v>
      </c>
      <c r="V342" s="68" t="s">
        <v>136</v>
      </c>
      <c r="W342" s="68" t="s">
        <v>137</v>
      </c>
      <c r="X342" s="68" t="s">
        <v>957</v>
      </c>
      <c r="Y342" s="68">
        <v>45083.521182638891</v>
      </c>
      <c r="Z342" s="68">
        <v>45104.1087275463</v>
      </c>
      <c r="AA342" s="68" t="s">
        <v>139</v>
      </c>
      <c r="AB342" s="68" t="s">
        <v>323</v>
      </c>
      <c r="AC342" s="68">
        <v>0</v>
      </c>
      <c r="AD342" s="68" t="s">
        <v>143</v>
      </c>
      <c r="AE342" s="68">
        <v>0</v>
      </c>
      <c r="AF342" s="68">
        <v>45091</v>
      </c>
      <c r="AG342" s="68">
        <v>10012</v>
      </c>
      <c r="AH342" s="68" t="s">
        <v>141</v>
      </c>
      <c r="AK342" s="68" t="s">
        <v>142</v>
      </c>
      <c r="AL342" s="68" t="s">
        <v>143</v>
      </c>
      <c r="AM342" s="68">
        <v>350</v>
      </c>
      <c r="AN342" s="68" t="s">
        <v>143</v>
      </c>
      <c r="AO342" s="68" t="s">
        <v>2648</v>
      </c>
      <c r="AP342" s="68" t="s">
        <v>1844</v>
      </c>
      <c r="AQ342" s="68" t="s">
        <v>2649</v>
      </c>
      <c r="AR342" s="68" t="s">
        <v>1846</v>
      </c>
      <c r="AS342" s="68" t="s">
        <v>231</v>
      </c>
      <c r="AT342" s="68" t="s">
        <v>1847</v>
      </c>
      <c r="AU342" s="68" t="s">
        <v>1848</v>
      </c>
      <c r="AV342" s="68" t="s">
        <v>145</v>
      </c>
      <c r="AW342" s="68" t="s">
        <v>146</v>
      </c>
      <c r="AX342" s="68" t="s">
        <v>972</v>
      </c>
      <c r="AY342" s="68" t="s">
        <v>148</v>
      </c>
      <c r="AZ342" s="68" t="s">
        <v>139</v>
      </c>
      <c r="BA342" s="68" t="s">
        <v>149</v>
      </c>
      <c r="BB342" s="68" t="s">
        <v>150</v>
      </c>
      <c r="BC342" s="68" t="s">
        <v>156</v>
      </c>
      <c r="BD342" s="68" t="s">
        <v>157</v>
      </c>
      <c r="BE342" s="68" t="s">
        <v>303</v>
      </c>
      <c r="BF342" s="68">
        <v>45083.539178240739</v>
      </c>
      <c r="BG342" s="68">
        <v>0</v>
      </c>
      <c r="BH342" s="68" t="s">
        <v>143</v>
      </c>
      <c r="BI342" s="68" t="s">
        <v>2595</v>
      </c>
      <c r="BJ342" s="68" t="s">
        <v>143</v>
      </c>
      <c r="BK342" s="68" t="s">
        <v>136</v>
      </c>
      <c r="BL342" s="68" t="s">
        <v>143</v>
      </c>
      <c r="BM342" s="68" t="s">
        <v>160</v>
      </c>
      <c r="BN342" s="68" t="s">
        <v>143</v>
      </c>
      <c r="BO342" s="68" t="s">
        <v>143</v>
      </c>
      <c r="BP342" s="68" t="s">
        <v>143</v>
      </c>
      <c r="BQ342" s="68" t="s">
        <v>1607</v>
      </c>
      <c r="BR342" s="68">
        <v>500</v>
      </c>
      <c r="BS342" s="68" t="s">
        <v>241</v>
      </c>
      <c r="BT342" s="68">
        <v>350</v>
      </c>
      <c r="BU342" s="68">
        <v>350</v>
      </c>
      <c r="BV342" s="68" t="s">
        <v>135</v>
      </c>
      <c r="BW342" s="68" t="s">
        <v>135</v>
      </c>
      <c r="BX342" s="68" t="s">
        <v>135</v>
      </c>
      <c r="BY342" s="68" t="s">
        <v>148</v>
      </c>
      <c r="BZ342" s="68" t="s">
        <v>2650</v>
      </c>
      <c r="CA342" s="68" t="s">
        <v>174</v>
      </c>
      <c r="CB342" s="68" t="s">
        <v>143</v>
      </c>
      <c r="CC342" s="68" t="s">
        <v>143</v>
      </c>
      <c r="CD342" s="68" t="s">
        <v>143</v>
      </c>
      <c r="CE342" s="68" t="s">
        <v>143</v>
      </c>
      <c r="CF342" s="68">
        <v>1</v>
      </c>
      <c r="CJ342" s="68">
        <v>0</v>
      </c>
      <c r="CK342" s="68" t="s">
        <v>143</v>
      </c>
      <c r="CM342" s="68" t="s">
        <v>143</v>
      </c>
      <c r="CN342" s="68" t="s">
        <v>143</v>
      </c>
      <c r="CR342" s="68" t="s">
        <v>143</v>
      </c>
      <c r="CS342" s="68" t="s">
        <v>1</v>
      </c>
      <c r="CT342" s="68" t="s">
        <v>143</v>
      </c>
      <c r="CU342" s="68" t="s">
        <v>1</v>
      </c>
      <c r="CV342" s="68" t="s">
        <v>1985</v>
      </c>
      <c r="CW342" s="68" t="s">
        <v>143</v>
      </c>
      <c r="CX342" s="68" t="s">
        <v>519</v>
      </c>
      <c r="CY342" s="68" t="s">
        <v>166</v>
      </c>
      <c r="CZ342" s="68" t="s">
        <v>136</v>
      </c>
      <c r="DA342" s="68" t="s">
        <v>2007</v>
      </c>
      <c r="DB342" s="68" t="s">
        <v>143</v>
      </c>
      <c r="DC342" s="68" t="s">
        <v>957</v>
      </c>
      <c r="DD342" s="68" t="s">
        <v>164</v>
      </c>
      <c r="DE342" s="68">
        <v>6</v>
      </c>
      <c r="DF342" s="68">
        <v>7</v>
      </c>
    </row>
    <row r="343" spans="1:110" s="68" customFormat="1" ht="12.75" x14ac:dyDescent="0.2">
      <c r="A343" s="67">
        <v>45078</v>
      </c>
      <c r="B343" s="68" t="s">
        <v>19</v>
      </c>
      <c r="C343" s="68">
        <v>68736</v>
      </c>
      <c r="D343" s="68" t="s">
        <v>2651</v>
      </c>
      <c r="E343" s="68" t="s">
        <v>364</v>
      </c>
      <c r="F343" s="69">
        <v>45084</v>
      </c>
      <c r="G343" s="68" t="s">
        <v>126</v>
      </c>
      <c r="H343" s="68" t="s">
        <v>166</v>
      </c>
      <c r="I343" s="70">
        <v>480</v>
      </c>
      <c r="J343" s="70">
        <v>480</v>
      </c>
      <c r="K343" s="71">
        <f t="shared" si="5"/>
        <v>1.1748901593966123E-3</v>
      </c>
      <c r="L343" s="68" t="s">
        <v>519</v>
      </c>
      <c r="M343" s="68" t="s">
        <v>129</v>
      </c>
      <c r="N343" s="68" t="s">
        <v>1065</v>
      </c>
      <c r="O343" s="68" t="s">
        <v>2192</v>
      </c>
      <c r="P343" s="68" t="s">
        <v>2652</v>
      </c>
      <c r="Q343" s="68" t="s">
        <v>564</v>
      </c>
      <c r="R343" s="68" t="s">
        <v>2653</v>
      </c>
      <c r="S343" s="68" t="s">
        <v>2654</v>
      </c>
      <c r="T343" s="68" t="s">
        <v>135</v>
      </c>
      <c r="U343" s="68" t="s">
        <v>135</v>
      </c>
      <c r="V343" s="68" t="s">
        <v>136</v>
      </c>
      <c r="W343" s="68" t="s">
        <v>137</v>
      </c>
      <c r="X343" s="68" t="s">
        <v>957</v>
      </c>
      <c r="Y343" s="68">
        <v>45083.53303564815</v>
      </c>
      <c r="Z343" s="68">
        <v>45083.532897916666</v>
      </c>
      <c r="AA343" s="68" t="s">
        <v>139</v>
      </c>
      <c r="AB343" s="68" t="s">
        <v>140</v>
      </c>
      <c r="AC343" s="68">
        <v>0</v>
      </c>
      <c r="AD343" s="68" t="s">
        <v>143</v>
      </c>
      <c r="AE343" s="68">
        <v>0</v>
      </c>
      <c r="AF343" s="68">
        <v>45089</v>
      </c>
      <c r="AG343" s="68">
        <v>10023</v>
      </c>
      <c r="AH343" s="68" t="s">
        <v>141</v>
      </c>
      <c r="AK343" s="68" t="s">
        <v>142</v>
      </c>
      <c r="AL343" s="68" t="s">
        <v>143</v>
      </c>
      <c r="AM343" s="68">
        <v>480</v>
      </c>
      <c r="AN343" s="68" t="s">
        <v>143</v>
      </c>
      <c r="AO343" s="68" t="s">
        <v>2196</v>
      </c>
      <c r="AP343" s="68" t="s">
        <v>2197</v>
      </c>
      <c r="AQ343" s="68" t="s">
        <v>2198</v>
      </c>
      <c r="AR343" s="68" t="s">
        <v>230</v>
      </c>
      <c r="AS343" s="68" t="s">
        <v>231</v>
      </c>
      <c r="AT343" s="68" t="s">
        <v>2199</v>
      </c>
      <c r="AU343" s="68" t="s">
        <v>2200</v>
      </c>
      <c r="AV343" s="68" t="s">
        <v>631</v>
      </c>
      <c r="AW343" s="68" t="s">
        <v>632</v>
      </c>
      <c r="AX343" s="68" t="s">
        <v>1068</v>
      </c>
      <c r="AY343" s="68" t="s">
        <v>148</v>
      </c>
      <c r="AZ343" s="68" t="s">
        <v>139</v>
      </c>
      <c r="BA343" s="68" t="s">
        <v>149</v>
      </c>
      <c r="BB343" s="68" t="s">
        <v>634</v>
      </c>
      <c r="BC343" s="68" t="s">
        <v>156</v>
      </c>
      <c r="BD343" s="68" t="s">
        <v>157</v>
      </c>
      <c r="BE343" s="68" t="s">
        <v>303</v>
      </c>
      <c r="BF343" s="68">
        <v>45083.540162037039</v>
      </c>
      <c r="BG343" s="68">
        <v>0</v>
      </c>
      <c r="BH343" s="68" t="s">
        <v>143</v>
      </c>
      <c r="BI343" s="68" t="s">
        <v>143</v>
      </c>
      <c r="BJ343" s="68" t="s">
        <v>143</v>
      </c>
      <c r="BK343" s="68" t="s">
        <v>136</v>
      </c>
      <c r="BL343" s="68" t="s">
        <v>143</v>
      </c>
      <c r="BM343" s="68" t="s">
        <v>160</v>
      </c>
      <c r="BN343" s="68" t="s">
        <v>143</v>
      </c>
      <c r="BO343" s="68" t="s">
        <v>143</v>
      </c>
      <c r="BP343" s="68" t="s">
        <v>143</v>
      </c>
      <c r="BQ343" s="68" t="s">
        <v>329</v>
      </c>
      <c r="BR343" s="68">
        <v>500</v>
      </c>
      <c r="BS343" s="68" t="s">
        <v>241</v>
      </c>
      <c r="BT343" s="68">
        <v>480</v>
      </c>
      <c r="BU343" s="68">
        <v>480</v>
      </c>
      <c r="BV343" s="68" t="s">
        <v>135</v>
      </c>
      <c r="BW343" s="68" t="s">
        <v>135</v>
      </c>
      <c r="BX343" s="68" t="s">
        <v>135</v>
      </c>
      <c r="BY343" s="68" t="s">
        <v>148</v>
      </c>
      <c r="BZ343" s="68" t="s">
        <v>2655</v>
      </c>
      <c r="CA343" s="68" t="s">
        <v>174</v>
      </c>
      <c r="CB343" s="68" t="s">
        <v>143</v>
      </c>
      <c r="CC343" s="68" t="s">
        <v>143</v>
      </c>
      <c r="CD343" s="68" t="s">
        <v>143</v>
      </c>
      <c r="CE343" s="68" t="s">
        <v>2656</v>
      </c>
      <c r="CF343" s="68">
        <v>1</v>
      </c>
      <c r="CJ343" s="68">
        <v>0</v>
      </c>
      <c r="CK343" s="68" t="s">
        <v>143</v>
      </c>
      <c r="CM343" s="68" t="s">
        <v>143</v>
      </c>
      <c r="CN343" s="68" t="s">
        <v>143</v>
      </c>
      <c r="CO343" s="68">
        <v>505882451</v>
      </c>
      <c r="CR343" s="68" t="s">
        <v>143</v>
      </c>
      <c r="CS343" s="68" t="s">
        <v>1</v>
      </c>
      <c r="CT343" s="68" t="s">
        <v>143</v>
      </c>
      <c r="CU343" s="68" t="s">
        <v>1</v>
      </c>
      <c r="CV343" s="68" t="s">
        <v>1985</v>
      </c>
      <c r="CW343" s="68" t="s">
        <v>143</v>
      </c>
      <c r="CX343" s="68" t="s">
        <v>519</v>
      </c>
      <c r="CY343" s="68" t="s">
        <v>166</v>
      </c>
      <c r="CZ343" s="68" t="s">
        <v>136</v>
      </c>
      <c r="DA343" s="68" t="s">
        <v>2007</v>
      </c>
      <c r="DB343" s="68" t="s">
        <v>143</v>
      </c>
      <c r="DC343" s="68" t="s">
        <v>957</v>
      </c>
      <c r="DD343" s="68" t="s">
        <v>364</v>
      </c>
      <c r="DE343" s="68">
        <v>6</v>
      </c>
      <c r="DF343" s="68">
        <v>7</v>
      </c>
    </row>
    <row r="344" spans="1:110" s="68" customFormat="1" ht="12.75" x14ac:dyDescent="0.2">
      <c r="A344" s="67">
        <v>45078</v>
      </c>
      <c r="B344" s="68" t="s">
        <v>19</v>
      </c>
      <c r="C344" s="68">
        <v>68737</v>
      </c>
      <c r="D344" s="68" t="s">
        <v>2657</v>
      </c>
      <c r="E344" s="68" t="s">
        <v>125</v>
      </c>
      <c r="F344" s="69">
        <v>45089</v>
      </c>
      <c r="G344" s="68" t="s">
        <v>165</v>
      </c>
      <c r="H344" s="68" t="s">
        <v>166</v>
      </c>
      <c r="I344" s="70">
        <v>813</v>
      </c>
      <c r="J344" s="70">
        <v>813</v>
      </c>
      <c r="K344" s="71">
        <f t="shared" si="5"/>
        <v>1.989970207478012E-3</v>
      </c>
      <c r="L344" s="68" t="s">
        <v>908</v>
      </c>
      <c r="M344" s="68" t="s">
        <v>317</v>
      </c>
      <c r="N344" s="68" t="s">
        <v>1056</v>
      </c>
      <c r="O344" s="68" t="s">
        <v>2658</v>
      </c>
      <c r="P344" s="68" t="s">
        <v>2659</v>
      </c>
      <c r="Q344" s="68" t="s">
        <v>170</v>
      </c>
      <c r="R344" s="68" t="s">
        <v>2660</v>
      </c>
      <c r="S344" s="68" t="s">
        <v>2661</v>
      </c>
      <c r="T344" s="68" t="s">
        <v>135</v>
      </c>
      <c r="U344" s="68" t="s">
        <v>135</v>
      </c>
      <c r="V344" s="68" t="s">
        <v>136</v>
      </c>
      <c r="W344" s="68" t="s">
        <v>137</v>
      </c>
      <c r="X344" s="68" t="s">
        <v>173</v>
      </c>
      <c r="Y344" s="68">
        <v>45083.533836805553</v>
      </c>
      <c r="Z344" s="68">
        <v>45083.533754976852</v>
      </c>
      <c r="AA344" s="68" t="s">
        <v>139</v>
      </c>
      <c r="AB344" s="68" t="s">
        <v>140</v>
      </c>
      <c r="AC344" s="68">
        <v>0</v>
      </c>
      <c r="AD344" s="68" t="s">
        <v>143</v>
      </c>
      <c r="AE344" s="68">
        <v>0</v>
      </c>
      <c r="AG344" s="68">
        <v>10012</v>
      </c>
      <c r="AH344" s="68" t="s">
        <v>141</v>
      </c>
      <c r="AK344" s="68" t="s">
        <v>142</v>
      </c>
      <c r="AL344" s="68" t="s">
        <v>143</v>
      </c>
      <c r="AM344" s="68">
        <v>813</v>
      </c>
      <c r="AN344" s="68" t="s">
        <v>143</v>
      </c>
      <c r="AO344" s="68" t="s">
        <v>2662</v>
      </c>
      <c r="AP344" s="68" t="s">
        <v>757</v>
      </c>
      <c r="AQ344" s="68" t="s">
        <v>2663</v>
      </c>
      <c r="AR344" s="68" t="s">
        <v>430</v>
      </c>
      <c r="AS344" s="68" t="s">
        <v>431</v>
      </c>
      <c r="AT344" s="68" t="s">
        <v>432</v>
      </c>
      <c r="AU344" s="68" t="s">
        <v>759</v>
      </c>
      <c r="AV344" s="68" t="s">
        <v>290</v>
      </c>
      <c r="AW344" s="68" t="s">
        <v>146</v>
      </c>
      <c r="AX344" s="68" t="s">
        <v>1060</v>
      </c>
      <c r="AY344" s="68" t="s">
        <v>148</v>
      </c>
      <c r="AZ344" s="68" t="s">
        <v>139</v>
      </c>
      <c r="BA344" s="68" t="s">
        <v>149</v>
      </c>
      <c r="BB344" s="68" t="s">
        <v>150</v>
      </c>
      <c r="BC344" s="68" t="s">
        <v>156</v>
      </c>
      <c r="BD344" s="68" t="s">
        <v>157</v>
      </c>
      <c r="BE344" s="68" t="s">
        <v>1101</v>
      </c>
      <c r="BF344" s="68">
        <v>45092.168414351851</v>
      </c>
      <c r="BG344" s="68">
        <v>0</v>
      </c>
      <c r="BH344" s="68" t="s">
        <v>143</v>
      </c>
      <c r="BI344" s="68" t="s">
        <v>143</v>
      </c>
      <c r="BJ344" s="68" t="s">
        <v>143</v>
      </c>
      <c r="BK344" s="68" t="s">
        <v>136</v>
      </c>
      <c r="BL344" s="68" t="s">
        <v>143</v>
      </c>
      <c r="BM344" s="68" t="s">
        <v>160</v>
      </c>
      <c r="BN344" s="68" t="s">
        <v>143</v>
      </c>
      <c r="BO344" s="68" t="s">
        <v>143</v>
      </c>
      <c r="BP344" s="68" t="s">
        <v>143</v>
      </c>
      <c r="BQ344" s="68" t="s">
        <v>2664</v>
      </c>
      <c r="BR344" s="68">
        <v>1000</v>
      </c>
      <c r="BS344" s="68" t="s">
        <v>441</v>
      </c>
      <c r="BT344" s="68">
        <v>813</v>
      </c>
      <c r="BU344" s="68">
        <v>813</v>
      </c>
      <c r="BV344" s="68" t="s">
        <v>135</v>
      </c>
      <c r="BW344" s="68" t="s">
        <v>135</v>
      </c>
      <c r="BX344" s="68" t="s">
        <v>135</v>
      </c>
      <c r="BY344" s="68" t="s">
        <v>148</v>
      </c>
      <c r="BZ344" s="68" t="s">
        <v>2665</v>
      </c>
      <c r="CA344" s="68" t="s">
        <v>174</v>
      </c>
      <c r="CB344" s="68" t="s">
        <v>143</v>
      </c>
      <c r="CC344" s="68" t="s">
        <v>143</v>
      </c>
      <c r="CD344" s="68" t="s">
        <v>143</v>
      </c>
      <c r="CE344" s="68" t="s">
        <v>2666</v>
      </c>
      <c r="CF344" s="68">
        <v>1</v>
      </c>
      <c r="CJ344" s="68">
        <v>0</v>
      </c>
      <c r="CK344" s="68" t="s">
        <v>143</v>
      </c>
      <c r="CM344" s="68" t="s">
        <v>143</v>
      </c>
      <c r="CN344" s="68" t="s">
        <v>143</v>
      </c>
      <c r="CR344" s="68" t="s">
        <v>143</v>
      </c>
      <c r="CS344" s="68" t="s">
        <v>1</v>
      </c>
      <c r="CT344" s="68" t="s">
        <v>143</v>
      </c>
      <c r="CU344" s="68" t="s">
        <v>1</v>
      </c>
      <c r="CV344" s="68" t="s">
        <v>2092</v>
      </c>
      <c r="CW344" s="68" t="s">
        <v>143</v>
      </c>
      <c r="CX344" s="68" t="s">
        <v>908</v>
      </c>
      <c r="CY344" s="68" t="s">
        <v>166</v>
      </c>
      <c r="CZ344" s="68" t="s">
        <v>136</v>
      </c>
      <c r="DA344" s="68" t="s">
        <v>1989</v>
      </c>
      <c r="DB344" s="68" t="s">
        <v>143</v>
      </c>
      <c r="DC344" s="68" t="s">
        <v>143</v>
      </c>
      <c r="DD344" s="68" t="s">
        <v>125</v>
      </c>
      <c r="DE344" s="68">
        <v>6</v>
      </c>
      <c r="DF344" s="68">
        <v>12</v>
      </c>
    </row>
    <row r="345" spans="1:110" s="68" customFormat="1" ht="12.75" x14ac:dyDescent="0.2">
      <c r="A345" s="67">
        <v>45078</v>
      </c>
      <c r="B345" s="68" t="s">
        <v>20</v>
      </c>
      <c r="C345" s="68">
        <v>68743</v>
      </c>
      <c r="D345" s="68" t="s">
        <v>2547</v>
      </c>
      <c r="E345" s="68" t="s">
        <v>364</v>
      </c>
      <c r="F345" s="69">
        <v>45089</v>
      </c>
      <c r="G345" s="68" t="s">
        <v>126</v>
      </c>
      <c r="H345" s="68" t="s">
        <v>166</v>
      </c>
      <c r="I345" s="70">
        <v>1652.69</v>
      </c>
      <c r="J345" s="70">
        <v>1751</v>
      </c>
      <c r="K345" s="71">
        <f t="shared" si="5"/>
        <v>4.0452692031941401E-3</v>
      </c>
      <c r="L345" s="68" t="s">
        <v>953</v>
      </c>
      <c r="M345" s="68" t="s">
        <v>317</v>
      </c>
      <c r="N345" s="68" t="s">
        <v>1065</v>
      </c>
      <c r="O345" s="68" t="s">
        <v>2667</v>
      </c>
      <c r="P345" s="68" t="s">
        <v>2549</v>
      </c>
      <c r="Q345" s="68" t="s">
        <v>170</v>
      </c>
      <c r="R345" s="68" t="s">
        <v>2668</v>
      </c>
      <c r="S345" s="68" t="s">
        <v>2669</v>
      </c>
      <c r="T345" s="68" t="s">
        <v>135</v>
      </c>
      <c r="U345" s="68" t="s">
        <v>135</v>
      </c>
      <c r="V345" s="68" t="s">
        <v>506</v>
      </c>
      <c r="W345" s="68" t="s">
        <v>137</v>
      </c>
      <c r="X345" s="68" t="s">
        <v>173</v>
      </c>
      <c r="Y345" s="68">
        <v>45083.066837500002</v>
      </c>
      <c r="Z345" s="68">
        <v>45105.289567245367</v>
      </c>
      <c r="AA345" s="68" t="s">
        <v>139</v>
      </c>
      <c r="AB345" s="68" t="s">
        <v>323</v>
      </c>
      <c r="AC345" s="68">
        <v>0</v>
      </c>
      <c r="AD345" s="68" t="s">
        <v>143</v>
      </c>
      <c r="AE345" s="68">
        <v>165269</v>
      </c>
      <c r="AG345" s="68">
        <v>10023</v>
      </c>
      <c r="AH345" s="68" t="s">
        <v>141</v>
      </c>
      <c r="AJ345" s="68">
        <v>165269</v>
      </c>
      <c r="AK345" s="68" t="s">
        <v>207</v>
      </c>
      <c r="AL345" s="68" t="s">
        <v>2633</v>
      </c>
      <c r="AM345" s="68">
        <v>1751</v>
      </c>
      <c r="AN345" s="68" t="s">
        <v>174</v>
      </c>
      <c r="AO345" s="68" t="s">
        <v>2670</v>
      </c>
      <c r="AP345" s="68" t="s">
        <v>2671</v>
      </c>
      <c r="AQ345" s="68" t="s">
        <v>2672</v>
      </c>
      <c r="AR345" s="68" t="s">
        <v>230</v>
      </c>
      <c r="AS345" s="68" t="s">
        <v>231</v>
      </c>
      <c r="AT345" s="68" t="s">
        <v>403</v>
      </c>
      <c r="AU345" s="68" t="s">
        <v>2673</v>
      </c>
      <c r="AV345" s="68" t="s">
        <v>631</v>
      </c>
      <c r="AW345" s="68" t="s">
        <v>632</v>
      </c>
      <c r="AX345" s="68" t="s">
        <v>1068</v>
      </c>
      <c r="AY345" s="68" t="s">
        <v>148</v>
      </c>
      <c r="AZ345" s="68" t="s">
        <v>139</v>
      </c>
      <c r="BA345" s="68" t="s">
        <v>149</v>
      </c>
      <c r="BB345" s="68" t="s">
        <v>634</v>
      </c>
      <c r="BC345" s="68" t="s">
        <v>156</v>
      </c>
      <c r="BD345" s="68" t="s">
        <v>157</v>
      </c>
      <c r="BE345" s="68" t="s">
        <v>2674</v>
      </c>
      <c r="BF345" s="68">
        <v>45090.365231481483</v>
      </c>
      <c r="BG345" s="68">
        <v>0</v>
      </c>
      <c r="BH345" s="68" t="s">
        <v>170</v>
      </c>
      <c r="BI345" s="68" t="s">
        <v>2675</v>
      </c>
      <c r="BJ345" s="68" t="s">
        <v>143</v>
      </c>
      <c r="BK345" s="68" t="s">
        <v>506</v>
      </c>
      <c r="BL345" s="68" t="s">
        <v>143</v>
      </c>
      <c r="BM345" s="68" t="s">
        <v>200</v>
      </c>
      <c r="BN345" s="68" t="s">
        <v>160</v>
      </c>
      <c r="BO345" s="68" t="s">
        <v>364</v>
      </c>
      <c r="BP345" s="68" t="s">
        <v>143</v>
      </c>
      <c r="BQ345" s="68" t="s">
        <v>2676</v>
      </c>
      <c r="BR345" s="68">
        <v>5000</v>
      </c>
      <c r="BS345" s="68" t="s">
        <v>525</v>
      </c>
      <c r="BT345" s="68">
        <v>165269</v>
      </c>
      <c r="BU345" s="68">
        <v>165269</v>
      </c>
      <c r="BV345" s="68" t="s">
        <v>135</v>
      </c>
      <c r="BW345" s="68" t="s">
        <v>135</v>
      </c>
      <c r="BX345" s="68" t="s">
        <v>135</v>
      </c>
      <c r="BY345" s="68" t="s">
        <v>148</v>
      </c>
      <c r="BZ345" s="68" t="s">
        <v>2557</v>
      </c>
      <c r="CA345" s="68" t="s">
        <v>174</v>
      </c>
      <c r="CB345" s="68" t="s">
        <v>143</v>
      </c>
      <c r="CC345" s="68" t="s">
        <v>143</v>
      </c>
      <c r="CD345" s="68" t="s">
        <v>143</v>
      </c>
      <c r="CE345" s="68" t="s">
        <v>2677</v>
      </c>
      <c r="CF345" s="68">
        <v>1</v>
      </c>
      <c r="CG345" s="68">
        <v>1</v>
      </c>
      <c r="CJ345" s="68">
        <v>0</v>
      </c>
      <c r="CK345" s="68" t="s">
        <v>143</v>
      </c>
      <c r="CM345" s="68" t="s">
        <v>143</v>
      </c>
      <c r="CN345" s="68" t="s">
        <v>143</v>
      </c>
      <c r="CO345" s="68">
        <v>738162205</v>
      </c>
      <c r="CR345" s="68" t="s">
        <v>143</v>
      </c>
      <c r="CS345" s="68" t="s">
        <v>1</v>
      </c>
      <c r="CT345" s="68" t="s">
        <v>143</v>
      </c>
      <c r="CU345" s="68" t="s">
        <v>1</v>
      </c>
      <c r="CV345" s="68" t="s">
        <v>2092</v>
      </c>
      <c r="CW345" s="68" t="s">
        <v>2092</v>
      </c>
      <c r="CX345" s="68" t="s">
        <v>953</v>
      </c>
      <c r="CY345" s="68" t="s">
        <v>166</v>
      </c>
      <c r="CZ345" s="68" t="s">
        <v>506</v>
      </c>
      <c r="DA345" s="68" t="s">
        <v>1989</v>
      </c>
      <c r="DB345" s="68" t="s">
        <v>143</v>
      </c>
      <c r="DC345" s="68" t="s">
        <v>143</v>
      </c>
      <c r="DD345" s="68" t="s">
        <v>364</v>
      </c>
      <c r="DE345" s="68">
        <v>6</v>
      </c>
      <c r="DF345" s="68">
        <v>12</v>
      </c>
    </row>
    <row r="346" spans="1:110" s="68" customFormat="1" ht="12.75" x14ac:dyDescent="0.2">
      <c r="A346" s="67">
        <v>45078</v>
      </c>
      <c r="B346" s="68" t="s">
        <v>20</v>
      </c>
      <c r="C346" s="68">
        <v>68757</v>
      </c>
      <c r="D346" s="68" t="s">
        <v>2678</v>
      </c>
      <c r="E346" s="68" t="s">
        <v>685</v>
      </c>
      <c r="F346" s="69">
        <v>45084</v>
      </c>
      <c r="G346" s="68" t="s">
        <v>165</v>
      </c>
      <c r="H346" s="68" t="s">
        <v>166</v>
      </c>
      <c r="I346" s="70">
        <v>200</v>
      </c>
      <c r="J346" s="70">
        <v>200</v>
      </c>
      <c r="K346" s="71">
        <f t="shared" si="5"/>
        <v>4.8953756641525504E-4</v>
      </c>
      <c r="L346" s="68" t="s">
        <v>953</v>
      </c>
      <c r="M346" s="68" t="s">
        <v>317</v>
      </c>
      <c r="N346" s="68" t="s">
        <v>960</v>
      </c>
      <c r="O346" s="68" t="s">
        <v>2679</v>
      </c>
      <c r="P346" s="68" t="s">
        <v>2680</v>
      </c>
      <c r="Q346" s="68" t="s">
        <v>170</v>
      </c>
      <c r="R346" s="68" t="s">
        <v>2681</v>
      </c>
      <c r="S346" s="68" t="s">
        <v>2682</v>
      </c>
      <c r="T346" s="68" t="s">
        <v>135</v>
      </c>
      <c r="U346" s="68" t="s">
        <v>135</v>
      </c>
      <c r="V346" s="68" t="s">
        <v>506</v>
      </c>
      <c r="W346" s="68" t="s">
        <v>137</v>
      </c>
      <c r="X346" s="68" t="s">
        <v>957</v>
      </c>
      <c r="Y346" s="68">
        <v>45083.095156828706</v>
      </c>
      <c r="Z346" s="68">
        <v>45104.11539201389</v>
      </c>
      <c r="AA346" s="68" t="s">
        <v>139</v>
      </c>
      <c r="AB346" s="68" t="s">
        <v>323</v>
      </c>
      <c r="AC346" s="68">
        <v>0</v>
      </c>
      <c r="AD346" s="68" t="s">
        <v>143</v>
      </c>
      <c r="AE346" s="68">
        <v>0</v>
      </c>
      <c r="AF346" s="68">
        <v>45091</v>
      </c>
      <c r="AG346" s="68">
        <v>10012</v>
      </c>
      <c r="AH346" s="68" t="s">
        <v>141</v>
      </c>
      <c r="AJ346" s="68">
        <v>200</v>
      </c>
      <c r="AK346" s="68" t="s">
        <v>207</v>
      </c>
      <c r="AL346" s="68" t="s">
        <v>2595</v>
      </c>
      <c r="AM346" s="68">
        <v>200</v>
      </c>
      <c r="AN346" s="68" t="s">
        <v>174</v>
      </c>
      <c r="AO346" s="68" t="s">
        <v>2683</v>
      </c>
      <c r="AP346" s="68" t="s">
        <v>2684</v>
      </c>
      <c r="AQ346" s="68" t="s">
        <v>2685</v>
      </c>
      <c r="AR346" s="68" t="s">
        <v>2082</v>
      </c>
      <c r="AS346" s="68" t="s">
        <v>231</v>
      </c>
      <c r="AT346" s="68" t="s">
        <v>935</v>
      </c>
      <c r="AU346" s="68" t="s">
        <v>2686</v>
      </c>
      <c r="AV346" s="68" t="s">
        <v>145</v>
      </c>
      <c r="AW346" s="68" t="s">
        <v>146</v>
      </c>
      <c r="AX346" s="68" t="s">
        <v>972</v>
      </c>
      <c r="AY346" s="68" t="s">
        <v>148</v>
      </c>
      <c r="AZ346" s="68" t="s">
        <v>139</v>
      </c>
      <c r="BA346" s="68" t="s">
        <v>149</v>
      </c>
      <c r="BB346" s="68" t="s">
        <v>150</v>
      </c>
      <c r="BC346" s="68" t="s">
        <v>156</v>
      </c>
      <c r="BD346" s="68" t="s">
        <v>157</v>
      </c>
      <c r="BE346" s="68" t="s">
        <v>484</v>
      </c>
      <c r="BF346" s="68">
        <v>45083.139513888891</v>
      </c>
      <c r="BG346" s="68">
        <v>0</v>
      </c>
      <c r="BH346" s="68" t="s">
        <v>143</v>
      </c>
      <c r="BI346" s="68" t="s">
        <v>2687</v>
      </c>
      <c r="BJ346" s="68" t="s">
        <v>143</v>
      </c>
      <c r="BK346" s="68" t="s">
        <v>506</v>
      </c>
      <c r="BL346" s="68" t="s">
        <v>143</v>
      </c>
      <c r="BM346" s="68" t="s">
        <v>160</v>
      </c>
      <c r="BN346" s="68" t="s">
        <v>160</v>
      </c>
      <c r="BO346" s="68" t="s">
        <v>164</v>
      </c>
      <c r="BP346" s="68" t="s">
        <v>143</v>
      </c>
      <c r="BQ346" s="68" t="s">
        <v>2688</v>
      </c>
      <c r="BR346" s="68">
        <v>250</v>
      </c>
      <c r="BS346" s="68" t="s">
        <v>162</v>
      </c>
      <c r="BT346" s="68">
        <v>200</v>
      </c>
      <c r="BU346" s="68">
        <v>200</v>
      </c>
      <c r="BV346" s="68" t="s">
        <v>135</v>
      </c>
      <c r="BW346" s="68" t="s">
        <v>135</v>
      </c>
      <c r="BX346" s="68" t="s">
        <v>135</v>
      </c>
      <c r="BY346" s="68" t="s">
        <v>148</v>
      </c>
      <c r="BZ346" s="68" t="s">
        <v>2689</v>
      </c>
      <c r="CA346" s="68" t="s">
        <v>174</v>
      </c>
      <c r="CB346" s="68" t="s">
        <v>143</v>
      </c>
      <c r="CC346" s="68" t="s">
        <v>143</v>
      </c>
      <c r="CD346" s="68" t="s">
        <v>143</v>
      </c>
      <c r="CE346" s="68" t="s">
        <v>2690</v>
      </c>
      <c r="CF346" s="68">
        <v>1</v>
      </c>
      <c r="CG346" s="68">
        <v>1</v>
      </c>
      <c r="CJ346" s="68">
        <v>0</v>
      </c>
      <c r="CK346" s="68" t="s">
        <v>143</v>
      </c>
      <c r="CM346" s="68" t="s">
        <v>143</v>
      </c>
      <c r="CN346" s="68" t="s">
        <v>143</v>
      </c>
      <c r="CO346" s="68">
        <v>219757144</v>
      </c>
      <c r="CR346" s="68" t="s">
        <v>143</v>
      </c>
      <c r="CS346" s="68" t="s">
        <v>1</v>
      </c>
      <c r="CT346" s="68" t="s">
        <v>143</v>
      </c>
      <c r="CU346" s="68" t="s">
        <v>1</v>
      </c>
      <c r="CV346" s="68" t="s">
        <v>1985</v>
      </c>
      <c r="CW346" s="68" t="s">
        <v>143</v>
      </c>
      <c r="CX346" s="68" t="s">
        <v>953</v>
      </c>
      <c r="CY346" s="68" t="s">
        <v>166</v>
      </c>
      <c r="CZ346" s="68" t="s">
        <v>506</v>
      </c>
      <c r="DA346" s="68" t="s">
        <v>2007</v>
      </c>
      <c r="DB346" s="68" t="s">
        <v>143</v>
      </c>
      <c r="DC346" s="68" t="s">
        <v>957</v>
      </c>
      <c r="DD346" s="68" t="s">
        <v>164</v>
      </c>
      <c r="DE346" s="68">
        <v>6</v>
      </c>
      <c r="DF346" s="68">
        <v>7</v>
      </c>
    </row>
    <row r="347" spans="1:110" s="68" customFormat="1" ht="12.75" x14ac:dyDescent="0.2">
      <c r="A347" s="67">
        <v>45078</v>
      </c>
      <c r="B347" s="68" t="s">
        <v>14</v>
      </c>
      <c r="C347" s="68">
        <v>68861</v>
      </c>
      <c r="D347" s="68" t="s">
        <v>1317</v>
      </c>
      <c r="E347" s="68" t="s">
        <v>373</v>
      </c>
      <c r="F347" s="69">
        <v>45086</v>
      </c>
      <c r="G347" s="68" t="s">
        <v>257</v>
      </c>
      <c r="H347" s="68" t="s">
        <v>166</v>
      </c>
      <c r="I347" s="70">
        <v>50</v>
      </c>
      <c r="J347" s="70">
        <v>50</v>
      </c>
      <c r="K347" s="71">
        <f t="shared" si="5"/>
        <v>1.2238439160381376E-4</v>
      </c>
      <c r="L347" s="68" t="s">
        <v>316</v>
      </c>
      <c r="M347" s="68" t="s">
        <v>129</v>
      </c>
      <c r="N347" s="68" t="s">
        <v>259</v>
      </c>
      <c r="O347" s="68" t="s">
        <v>1018</v>
      </c>
      <c r="P347" s="68" t="s">
        <v>1319</v>
      </c>
      <c r="Q347" s="68" t="s">
        <v>170</v>
      </c>
      <c r="R347" s="68" t="s">
        <v>2691</v>
      </c>
      <c r="S347" s="68" t="s">
        <v>2692</v>
      </c>
      <c r="T347" s="68" t="s">
        <v>135</v>
      </c>
      <c r="U347" s="68" t="s">
        <v>135</v>
      </c>
      <c r="V347" s="68" t="s">
        <v>136</v>
      </c>
      <c r="W347" s="68" t="s">
        <v>137</v>
      </c>
      <c r="X347" s="68" t="s">
        <v>379</v>
      </c>
      <c r="Y347" s="68">
        <v>45083.277121990737</v>
      </c>
      <c r="Z347" s="68">
        <v>45083.271869791664</v>
      </c>
      <c r="AA347" s="68" t="s">
        <v>139</v>
      </c>
      <c r="AB347" s="68" t="s">
        <v>140</v>
      </c>
      <c r="AC347" s="68">
        <v>0</v>
      </c>
      <c r="AD347" s="68" t="s">
        <v>143</v>
      </c>
      <c r="AE347" s="68">
        <v>0</v>
      </c>
      <c r="AF347" s="68">
        <v>45083</v>
      </c>
      <c r="AG347" s="68">
        <v>10010</v>
      </c>
      <c r="AH347" s="68" t="s">
        <v>265</v>
      </c>
      <c r="AK347" s="68" t="s">
        <v>142</v>
      </c>
      <c r="AL347" s="68" t="s">
        <v>143</v>
      </c>
      <c r="AM347" s="68">
        <v>50</v>
      </c>
      <c r="AN347" s="68" t="s">
        <v>143</v>
      </c>
      <c r="AO347" s="68" t="s">
        <v>1022</v>
      </c>
      <c r="AP347" s="68" t="s">
        <v>381</v>
      </c>
      <c r="AQ347" s="68" t="s">
        <v>1023</v>
      </c>
      <c r="AR347" s="68" t="s">
        <v>353</v>
      </c>
      <c r="AS347" s="68" t="s">
        <v>231</v>
      </c>
      <c r="AT347" s="68" t="s">
        <v>354</v>
      </c>
      <c r="AU347" s="68" t="s">
        <v>1024</v>
      </c>
      <c r="AV347" s="68" t="s">
        <v>272</v>
      </c>
      <c r="AW347" s="68" t="s">
        <v>273</v>
      </c>
      <c r="AX347" s="68" t="s">
        <v>274</v>
      </c>
      <c r="AY347" s="68" t="s">
        <v>148</v>
      </c>
      <c r="AZ347" s="68" t="s">
        <v>139</v>
      </c>
      <c r="BA347" s="68" t="s">
        <v>154</v>
      </c>
      <c r="BB347" s="68" t="s">
        <v>275</v>
      </c>
      <c r="BC347" s="68" t="s">
        <v>156</v>
      </c>
      <c r="BD347" s="68" t="s">
        <v>157</v>
      </c>
      <c r="BE347" s="68" t="s">
        <v>484</v>
      </c>
      <c r="BF347" s="68">
        <v>45084.050925925927</v>
      </c>
      <c r="BG347" s="68">
        <v>0</v>
      </c>
      <c r="BH347" s="68" t="s">
        <v>170</v>
      </c>
      <c r="BI347" s="68" t="s">
        <v>143</v>
      </c>
      <c r="BJ347" s="68" t="s">
        <v>143</v>
      </c>
      <c r="BK347" s="68" t="s">
        <v>136</v>
      </c>
      <c r="BL347" s="68" t="s">
        <v>143</v>
      </c>
      <c r="BM347" s="68" t="s">
        <v>200</v>
      </c>
      <c r="BN347" s="68" t="s">
        <v>200</v>
      </c>
      <c r="BO347" s="68" t="s">
        <v>143</v>
      </c>
      <c r="BP347" s="68" t="s">
        <v>143</v>
      </c>
      <c r="BQ347" s="68" t="s">
        <v>2693</v>
      </c>
      <c r="BR347" s="68">
        <v>250</v>
      </c>
      <c r="BS347" s="68" t="s">
        <v>162</v>
      </c>
      <c r="BT347" s="68">
        <v>50</v>
      </c>
      <c r="BU347" s="68">
        <v>50</v>
      </c>
      <c r="BV347" s="68" t="s">
        <v>135</v>
      </c>
      <c r="BW347" s="68" t="s">
        <v>135</v>
      </c>
      <c r="BX347" s="68" t="s">
        <v>135</v>
      </c>
      <c r="BY347" s="68" t="s">
        <v>148</v>
      </c>
      <c r="BZ347" s="68" t="s">
        <v>1327</v>
      </c>
      <c r="CA347" s="68" t="s">
        <v>174</v>
      </c>
      <c r="CB347" s="68" t="s">
        <v>143</v>
      </c>
      <c r="CC347" s="68" t="s">
        <v>143</v>
      </c>
      <c r="CD347" s="68" t="s">
        <v>143</v>
      </c>
      <c r="CE347" s="68" t="s">
        <v>143</v>
      </c>
      <c r="CF347" s="68">
        <v>1</v>
      </c>
      <c r="CJ347" s="68">
        <v>0</v>
      </c>
      <c r="CK347" s="68" t="s">
        <v>143</v>
      </c>
      <c r="CM347" s="68" t="s">
        <v>143</v>
      </c>
      <c r="CN347" s="68" t="s">
        <v>143</v>
      </c>
      <c r="CR347" s="68" t="s">
        <v>143</v>
      </c>
      <c r="CS347" s="68" t="s">
        <v>1</v>
      </c>
      <c r="CT347" s="68" t="s">
        <v>143</v>
      </c>
      <c r="CU347" s="68" t="s">
        <v>1</v>
      </c>
      <c r="CV347" s="68" t="s">
        <v>1985</v>
      </c>
      <c r="CW347" s="68" t="s">
        <v>143</v>
      </c>
      <c r="CX347" s="68" t="s">
        <v>316</v>
      </c>
      <c r="CY347" s="68" t="s">
        <v>166</v>
      </c>
      <c r="CZ347" s="68" t="s">
        <v>136</v>
      </c>
      <c r="DA347" s="68" t="s">
        <v>2007</v>
      </c>
      <c r="DB347" s="68" t="s">
        <v>143</v>
      </c>
      <c r="DC347" s="68" t="s">
        <v>143</v>
      </c>
      <c r="DD347" s="68" t="s">
        <v>373</v>
      </c>
      <c r="DE347" s="68">
        <v>6</v>
      </c>
      <c r="DF347" s="68">
        <v>9</v>
      </c>
    </row>
    <row r="348" spans="1:110" s="68" customFormat="1" ht="12.75" x14ac:dyDescent="0.2">
      <c r="A348" s="67">
        <v>45078</v>
      </c>
      <c r="B348" s="68" t="s">
        <v>13</v>
      </c>
      <c r="C348" s="68">
        <v>69086</v>
      </c>
      <c r="D348" s="68" t="s">
        <v>2694</v>
      </c>
      <c r="E348" s="68" t="s">
        <v>373</v>
      </c>
      <c r="F348" s="69">
        <v>45086</v>
      </c>
      <c r="G348" s="68" t="s">
        <v>257</v>
      </c>
      <c r="H348" s="68" t="s">
        <v>166</v>
      </c>
      <c r="I348" s="70">
        <v>450</v>
      </c>
      <c r="J348" s="70">
        <v>450</v>
      </c>
      <c r="K348" s="71">
        <f t="shared" si="5"/>
        <v>1.101459524434324E-3</v>
      </c>
      <c r="L348" s="68" t="s">
        <v>374</v>
      </c>
      <c r="M348" s="68" t="s">
        <v>129</v>
      </c>
      <c r="N348" s="68" t="s">
        <v>259</v>
      </c>
      <c r="O348" s="68" t="s">
        <v>2695</v>
      </c>
      <c r="P348" s="68" t="s">
        <v>2696</v>
      </c>
      <c r="Q348" s="68" t="s">
        <v>170</v>
      </c>
      <c r="R348" s="68" t="s">
        <v>2697</v>
      </c>
      <c r="S348" s="68" t="s">
        <v>2698</v>
      </c>
      <c r="T348" s="68" t="s">
        <v>135</v>
      </c>
      <c r="U348" s="68" t="s">
        <v>135</v>
      </c>
      <c r="V348" s="68" t="s">
        <v>136</v>
      </c>
      <c r="W348" s="68" t="s">
        <v>137</v>
      </c>
      <c r="X348" s="68" t="s">
        <v>379</v>
      </c>
      <c r="Y348" s="68">
        <v>45084.079776157407</v>
      </c>
      <c r="Z348" s="68">
        <v>45084.078108333335</v>
      </c>
      <c r="AA348" s="68" t="s">
        <v>139</v>
      </c>
      <c r="AB348" s="68" t="s">
        <v>140</v>
      </c>
      <c r="AC348" s="68">
        <v>0</v>
      </c>
      <c r="AD348" s="68" t="s">
        <v>143</v>
      </c>
      <c r="AE348" s="68">
        <v>0</v>
      </c>
      <c r="AF348" s="68">
        <v>45084</v>
      </c>
      <c r="AG348" s="68">
        <v>10010</v>
      </c>
      <c r="AH348" s="68" t="s">
        <v>265</v>
      </c>
      <c r="AK348" s="68" t="s">
        <v>142</v>
      </c>
      <c r="AL348" s="68" t="s">
        <v>143</v>
      </c>
      <c r="AM348" s="68">
        <v>450</v>
      </c>
      <c r="AN348" s="68" t="s">
        <v>143</v>
      </c>
      <c r="AO348" s="68" t="s">
        <v>2699</v>
      </c>
      <c r="AP348" s="68" t="s">
        <v>2700</v>
      </c>
      <c r="AQ348" s="68" t="s">
        <v>2701</v>
      </c>
      <c r="AR348" s="68" t="s">
        <v>353</v>
      </c>
      <c r="AS348" s="68" t="s">
        <v>231</v>
      </c>
      <c r="AT348" s="68" t="s">
        <v>2702</v>
      </c>
      <c r="AU348" s="68" t="s">
        <v>2703</v>
      </c>
      <c r="AV348" s="68" t="s">
        <v>272</v>
      </c>
      <c r="AW348" s="68" t="s">
        <v>273</v>
      </c>
      <c r="AX348" s="68" t="s">
        <v>274</v>
      </c>
      <c r="AY348" s="68" t="s">
        <v>148</v>
      </c>
      <c r="AZ348" s="68" t="s">
        <v>139</v>
      </c>
      <c r="BA348" s="68" t="s">
        <v>154</v>
      </c>
      <c r="BB348" s="68" t="s">
        <v>275</v>
      </c>
      <c r="BC348" s="68" t="s">
        <v>156</v>
      </c>
      <c r="BD348" s="68" t="s">
        <v>157</v>
      </c>
      <c r="BE348" s="68" t="s">
        <v>303</v>
      </c>
      <c r="BF348" s="68">
        <v>45089.535821759258</v>
      </c>
      <c r="BG348" s="68">
        <v>0</v>
      </c>
      <c r="BH348" s="68" t="s">
        <v>170</v>
      </c>
      <c r="BI348" s="68" t="s">
        <v>143</v>
      </c>
      <c r="BJ348" s="68" t="s">
        <v>143</v>
      </c>
      <c r="BK348" s="68" t="s">
        <v>136</v>
      </c>
      <c r="BL348" s="68" t="s">
        <v>143</v>
      </c>
      <c r="BM348" s="68" t="s">
        <v>200</v>
      </c>
      <c r="BN348" s="68" t="s">
        <v>200</v>
      </c>
      <c r="BO348" s="68" t="s">
        <v>143</v>
      </c>
      <c r="BP348" s="68" t="s">
        <v>143</v>
      </c>
      <c r="BQ348" s="68" t="s">
        <v>2704</v>
      </c>
      <c r="BR348" s="68">
        <v>500</v>
      </c>
      <c r="BS348" s="68" t="s">
        <v>241</v>
      </c>
      <c r="BT348" s="68">
        <v>450</v>
      </c>
      <c r="BU348" s="68">
        <v>450</v>
      </c>
      <c r="BV348" s="68" t="s">
        <v>135</v>
      </c>
      <c r="BW348" s="68" t="s">
        <v>135</v>
      </c>
      <c r="BX348" s="68" t="s">
        <v>135</v>
      </c>
      <c r="BY348" s="68" t="s">
        <v>148</v>
      </c>
      <c r="BZ348" s="68" t="s">
        <v>1327</v>
      </c>
      <c r="CA348" s="68" t="s">
        <v>174</v>
      </c>
      <c r="CB348" s="68" t="s">
        <v>143</v>
      </c>
      <c r="CC348" s="68" t="s">
        <v>143</v>
      </c>
      <c r="CD348" s="68" t="s">
        <v>143</v>
      </c>
      <c r="CE348" s="68" t="s">
        <v>143</v>
      </c>
      <c r="CF348" s="68">
        <v>1</v>
      </c>
      <c r="CJ348" s="68">
        <v>0</v>
      </c>
      <c r="CK348" s="68" t="s">
        <v>143</v>
      </c>
      <c r="CM348" s="68" t="s">
        <v>143</v>
      </c>
      <c r="CN348" s="68" t="s">
        <v>143</v>
      </c>
      <c r="CO348" s="68">
        <v>177220647</v>
      </c>
      <c r="CR348" s="68" t="s">
        <v>143</v>
      </c>
      <c r="CS348" s="68" t="s">
        <v>1</v>
      </c>
      <c r="CT348" s="68" t="s">
        <v>143</v>
      </c>
      <c r="CU348" s="68" t="s">
        <v>1</v>
      </c>
      <c r="CV348" s="68" t="s">
        <v>1985</v>
      </c>
      <c r="CW348" s="68" t="s">
        <v>143</v>
      </c>
      <c r="CX348" s="68" t="s">
        <v>374</v>
      </c>
      <c r="CY348" s="68" t="s">
        <v>166</v>
      </c>
      <c r="CZ348" s="68" t="s">
        <v>136</v>
      </c>
      <c r="DA348" s="68" t="s">
        <v>1989</v>
      </c>
      <c r="DB348" s="68" t="s">
        <v>143</v>
      </c>
      <c r="DC348" s="68" t="s">
        <v>143</v>
      </c>
      <c r="DD348" s="68" t="s">
        <v>373</v>
      </c>
      <c r="DE348" s="68">
        <v>6</v>
      </c>
      <c r="DF348" s="68">
        <v>9</v>
      </c>
    </row>
    <row r="349" spans="1:110" s="68" customFormat="1" ht="12.75" x14ac:dyDescent="0.2">
      <c r="A349" s="67">
        <v>45078</v>
      </c>
      <c r="B349" s="68" t="s">
        <v>19</v>
      </c>
      <c r="C349" s="68">
        <v>69152</v>
      </c>
      <c r="D349" s="68" t="s">
        <v>2651</v>
      </c>
      <c r="E349" s="68" t="s">
        <v>364</v>
      </c>
      <c r="F349" s="69">
        <v>45085</v>
      </c>
      <c r="G349" s="68" t="s">
        <v>126</v>
      </c>
      <c r="H349" s="68" t="s">
        <v>166</v>
      </c>
      <c r="I349" s="70">
        <v>220</v>
      </c>
      <c r="J349" s="70">
        <v>220</v>
      </c>
      <c r="K349" s="71">
        <f t="shared" si="5"/>
        <v>5.3849132305678065E-4</v>
      </c>
      <c r="L349" s="68" t="s">
        <v>2459</v>
      </c>
      <c r="M349" s="68" t="s">
        <v>129</v>
      </c>
      <c r="N349" s="68" t="s">
        <v>219</v>
      </c>
      <c r="O349" s="68" t="s">
        <v>2705</v>
      </c>
      <c r="P349" s="68" t="s">
        <v>2706</v>
      </c>
      <c r="Q349" s="68" t="s">
        <v>170</v>
      </c>
      <c r="R349" s="68" t="s">
        <v>2707</v>
      </c>
      <c r="S349" s="68" t="s">
        <v>2708</v>
      </c>
      <c r="T349" s="68" t="s">
        <v>135</v>
      </c>
      <c r="U349" s="68" t="s">
        <v>135</v>
      </c>
      <c r="V349" s="68" t="s">
        <v>136</v>
      </c>
      <c r="W349" s="68" t="s">
        <v>137</v>
      </c>
      <c r="X349" s="68" t="s">
        <v>225</v>
      </c>
      <c r="Y349" s="68">
        <v>45084.194239814817</v>
      </c>
      <c r="Z349" s="68">
        <v>45084.194161458334</v>
      </c>
      <c r="AA349" s="68" t="s">
        <v>139</v>
      </c>
      <c r="AB349" s="68" t="s">
        <v>140</v>
      </c>
      <c r="AC349" s="68">
        <v>0</v>
      </c>
      <c r="AD349" s="68" t="s">
        <v>143</v>
      </c>
      <c r="AE349" s="68">
        <v>0</v>
      </c>
      <c r="AG349" s="68">
        <v>10023</v>
      </c>
      <c r="AH349" s="68" t="s">
        <v>141</v>
      </c>
      <c r="AK349" s="68" t="s">
        <v>142</v>
      </c>
      <c r="AL349" s="68" t="s">
        <v>143</v>
      </c>
      <c r="AM349" s="68">
        <v>220</v>
      </c>
      <c r="AN349" s="68" t="s">
        <v>143</v>
      </c>
      <c r="AO349" s="68" t="s">
        <v>227</v>
      </c>
      <c r="AP349" s="68" t="s">
        <v>228</v>
      </c>
      <c r="AQ349" s="68" t="s">
        <v>2709</v>
      </c>
      <c r="AR349" s="68" t="s">
        <v>230</v>
      </c>
      <c r="AS349" s="68" t="s">
        <v>231</v>
      </c>
      <c r="AT349" s="68" t="s">
        <v>232</v>
      </c>
      <c r="AU349" s="68" t="s">
        <v>233</v>
      </c>
      <c r="AV349" s="68" t="s">
        <v>234</v>
      </c>
      <c r="AW349" s="68" t="s">
        <v>165</v>
      </c>
      <c r="AX349" s="68" t="s">
        <v>235</v>
      </c>
      <c r="AY349" s="68" t="s">
        <v>148</v>
      </c>
      <c r="AZ349" s="68" t="s">
        <v>139</v>
      </c>
      <c r="BA349" s="68" t="s">
        <v>236</v>
      </c>
      <c r="BB349" s="68" t="s">
        <v>150</v>
      </c>
      <c r="BC349" s="68" t="s">
        <v>156</v>
      </c>
      <c r="BD349" s="68" t="s">
        <v>157</v>
      </c>
      <c r="BE349" s="68" t="s">
        <v>484</v>
      </c>
      <c r="BF349" s="68">
        <v>45084.202245370368</v>
      </c>
      <c r="BG349" s="68">
        <v>0</v>
      </c>
      <c r="BH349" s="68" t="s">
        <v>143</v>
      </c>
      <c r="BI349" s="68" t="s">
        <v>143</v>
      </c>
      <c r="BJ349" s="68" t="s">
        <v>143</v>
      </c>
      <c r="BK349" s="68" t="s">
        <v>136</v>
      </c>
      <c r="BL349" s="68" t="s">
        <v>143</v>
      </c>
      <c r="BM349" s="68" t="s">
        <v>160</v>
      </c>
      <c r="BN349" s="68" t="s">
        <v>143</v>
      </c>
      <c r="BO349" s="68" t="s">
        <v>143</v>
      </c>
      <c r="BP349" s="68" t="s">
        <v>143</v>
      </c>
      <c r="BQ349" s="68" t="s">
        <v>680</v>
      </c>
      <c r="BR349" s="68">
        <v>250</v>
      </c>
      <c r="BS349" s="68" t="s">
        <v>162</v>
      </c>
      <c r="BT349" s="68">
        <v>220</v>
      </c>
      <c r="BU349" s="68">
        <v>220</v>
      </c>
      <c r="BV349" s="68" t="s">
        <v>135</v>
      </c>
      <c r="BW349" s="68" t="s">
        <v>135</v>
      </c>
      <c r="BX349" s="68" t="s">
        <v>135</v>
      </c>
      <c r="BY349" s="68" t="s">
        <v>148</v>
      </c>
      <c r="BZ349" s="68" t="s">
        <v>2710</v>
      </c>
      <c r="CA349" s="68" t="s">
        <v>174</v>
      </c>
      <c r="CB349" s="68" t="s">
        <v>143</v>
      </c>
      <c r="CC349" s="68" t="s">
        <v>143</v>
      </c>
      <c r="CD349" s="68" t="s">
        <v>143</v>
      </c>
      <c r="CE349" s="68" t="s">
        <v>143</v>
      </c>
      <c r="CF349" s="68">
        <v>1</v>
      </c>
      <c r="CJ349" s="68">
        <v>0</v>
      </c>
      <c r="CK349" s="68" t="s">
        <v>143</v>
      </c>
      <c r="CM349" s="68" t="s">
        <v>143</v>
      </c>
      <c r="CN349" s="68" t="s">
        <v>143</v>
      </c>
      <c r="CO349" s="68">
        <v>428456263</v>
      </c>
      <c r="CR349" s="68" t="s">
        <v>143</v>
      </c>
      <c r="CS349" s="68" t="s">
        <v>1</v>
      </c>
      <c r="CT349" s="68" t="s">
        <v>143</v>
      </c>
      <c r="CU349" s="68" t="s">
        <v>1</v>
      </c>
      <c r="CV349" s="68" t="s">
        <v>1985</v>
      </c>
      <c r="CW349" s="68" t="s">
        <v>143</v>
      </c>
      <c r="CX349" s="68" t="s">
        <v>2459</v>
      </c>
      <c r="CY349" s="68" t="s">
        <v>166</v>
      </c>
      <c r="CZ349" s="68" t="s">
        <v>136</v>
      </c>
      <c r="DA349" s="68" t="s">
        <v>2007</v>
      </c>
      <c r="DB349" s="68" t="s">
        <v>143</v>
      </c>
      <c r="DC349" s="68" t="s">
        <v>225</v>
      </c>
      <c r="DD349" s="68" t="s">
        <v>364</v>
      </c>
      <c r="DE349" s="68">
        <v>6</v>
      </c>
      <c r="DF349" s="68">
        <v>8</v>
      </c>
    </row>
    <row r="350" spans="1:110" s="68" customFormat="1" ht="12.75" x14ac:dyDescent="0.2">
      <c r="A350" s="67">
        <v>45078</v>
      </c>
      <c r="B350" s="68" t="s">
        <v>8</v>
      </c>
      <c r="C350" s="68">
        <v>69157</v>
      </c>
      <c r="D350" s="68" t="s">
        <v>2547</v>
      </c>
      <c r="E350" s="68" t="s">
        <v>364</v>
      </c>
      <c r="F350" s="69">
        <v>45085</v>
      </c>
      <c r="G350" s="68" t="s">
        <v>126</v>
      </c>
      <c r="H350" s="68" t="s">
        <v>166</v>
      </c>
      <c r="I350" s="70">
        <v>321.54000000000002</v>
      </c>
      <c r="J350" s="70">
        <v>680</v>
      </c>
      <c r="K350" s="71">
        <f t="shared" si="5"/>
        <v>7.870295455258057E-4</v>
      </c>
      <c r="L350" s="68" t="s">
        <v>501</v>
      </c>
      <c r="M350" s="68" t="s">
        <v>317</v>
      </c>
      <c r="N350" s="68" t="s">
        <v>219</v>
      </c>
      <c r="O350" s="68" t="s">
        <v>2705</v>
      </c>
      <c r="P350" s="68" t="s">
        <v>2711</v>
      </c>
      <c r="Q350" s="68" t="s">
        <v>170</v>
      </c>
      <c r="R350" s="68" t="s">
        <v>2712</v>
      </c>
      <c r="S350" s="68" t="s">
        <v>2713</v>
      </c>
      <c r="T350" s="68" t="s">
        <v>135</v>
      </c>
      <c r="U350" s="68" t="s">
        <v>135</v>
      </c>
      <c r="V350" s="68" t="s">
        <v>506</v>
      </c>
      <c r="W350" s="68" t="s">
        <v>137</v>
      </c>
      <c r="X350" s="68" t="s">
        <v>225</v>
      </c>
      <c r="Y350" s="68">
        <v>45084.203994212963</v>
      </c>
      <c r="Z350" s="68">
        <v>45107.063515277776</v>
      </c>
      <c r="AA350" s="68" t="s">
        <v>139</v>
      </c>
      <c r="AB350" s="68" t="s">
        <v>323</v>
      </c>
      <c r="AC350" s="68">
        <v>0</v>
      </c>
      <c r="AD350" s="68" t="s">
        <v>143</v>
      </c>
      <c r="AE350" s="68">
        <v>32154</v>
      </c>
      <c r="AG350" s="68">
        <v>10023</v>
      </c>
      <c r="AH350" s="68" t="s">
        <v>141</v>
      </c>
      <c r="AJ350" s="68">
        <v>32154</v>
      </c>
      <c r="AK350" s="68" t="s">
        <v>207</v>
      </c>
      <c r="AL350" s="68" t="s">
        <v>2714</v>
      </c>
      <c r="AM350" s="68">
        <v>680</v>
      </c>
      <c r="AN350" s="68" t="s">
        <v>174</v>
      </c>
      <c r="AO350" s="68" t="s">
        <v>227</v>
      </c>
      <c r="AP350" s="68" t="s">
        <v>228</v>
      </c>
      <c r="AQ350" s="68" t="s">
        <v>2709</v>
      </c>
      <c r="AR350" s="68" t="s">
        <v>230</v>
      </c>
      <c r="AS350" s="68" t="s">
        <v>231</v>
      </c>
      <c r="AT350" s="68" t="s">
        <v>232</v>
      </c>
      <c r="AU350" s="68" t="s">
        <v>233</v>
      </c>
      <c r="AV350" s="68" t="s">
        <v>234</v>
      </c>
      <c r="AW350" s="68" t="s">
        <v>165</v>
      </c>
      <c r="AX350" s="68" t="s">
        <v>235</v>
      </c>
      <c r="AY350" s="68" t="s">
        <v>148</v>
      </c>
      <c r="AZ350" s="68" t="s">
        <v>139</v>
      </c>
      <c r="BA350" s="68" t="s">
        <v>236</v>
      </c>
      <c r="BB350" s="68" t="s">
        <v>150</v>
      </c>
      <c r="BC350" s="68" t="s">
        <v>156</v>
      </c>
      <c r="BD350" s="68" t="s">
        <v>157</v>
      </c>
      <c r="BE350" s="68" t="s">
        <v>237</v>
      </c>
      <c r="BF350" s="68">
        <v>45084.416134259256</v>
      </c>
      <c r="BG350" s="68">
        <v>0</v>
      </c>
      <c r="BH350" s="68" t="s">
        <v>143</v>
      </c>
      <c r="BI350" s="68" t="s">
        <v>2715</v>
      </c>
      <c r="BJ350" s="68" t="s">
        <v>143</v>
      </c>
      <c r="BK350" s="68" t="s">
        <v>506</v>
      </c>
      <c r="BL350" s="68" t="s">
        <v>143</v>
      </c>
      <c r="BM350" s="68" t="s">
        <v>160</v>
      </c>
      <c r="BN350" s="68" t="s">
        <v>160</v>
      </c>
      <c r="BO350" s="68" t="s">
        <v>364</v>
      </c>
      <c r="BP350" s="68" t="s">
        <v>143</v>
      </c>
      <c r="BQ350" s="68" t="s">
        <v>2716</v>
      </c>
      <c r="BR350" s="68">
        <v>800</v>
      </c>
      <c r="BS350" s="68" t="s">
        <v>314</v>
      </c>
      <c r="BT350" s="68">
        <v>32154</v>
      </c>
      <c r="BU350" s="68">
        <v>32154</v>
      </c>
      <c r="BV350" s="68" t="s">
        <v>135</v>
      </c>
      <c r="BW350" s="68" t="s">
        <v>135</v>
      </c>
      <c r="BX350" s="68" t="s">
        <v>135</v>
      </c>
      <c r="BY350" s="68" t="s">
        <v>148</v>
      </c>
      <c r="BZ350" s="68" t="s">
        <v>2717</v>
      </c>
      <c r="CA350" s="68" t="s">
        <v>174</v>
      </c>
      <c r="CB350" s="68" t="s">
        <v>143</v>
      </c>
      <c r="CC350" s="68" t="s">
        <v>143</v>
      </c>
      <c r="CD350" s="68" t="s">
        <v>143</v>
      </c>
      <c r="CE350" s="68" t="s">
        <v>143</v>
      </c>
      <c r="CF350" s="68">
        <v>1</v>
      </c>
      <c r="CG350" s="68">
        <v>1</v>
      </c>
      <c r="CJ350" s="68">
        <v>0</v>
      </c>
      <c r="CK350" s="68" t="s">
        <v>143</v>
      </c>
      <c r="CM350" s="68" t="s">
        <v>143</v>
      </c>
      <c r="CN350" s="68" t="s">
        <v>143</v>
      </c>
      <c r="CO350" s="68">
        <v>428456263</v>
      </c>
      <c r="CR350" s="68" t="s">
        <v>143</v>
      </c>
      <c r="CS350" s="68" t="s">
        <v>1</v>
      </c>
      <c r="CT350" s="68" t="s">
        <v>143</v>
      </c>
      <c r="CU350" s="68" t="s">
        <v>1</v>
      </c>
      <c r="CV350" s="68" t="s">
        <v>2092</v>
      </c>
      <c r="CW350" s="68" t="s">
        <v>1985</v>
      </c>
      <c r="CX350" s="68" t="s">
        <v>501</v>
      </c>
      <c r="CY350" s="68" t="s">
        <v>166</v>
      </c>
      <c r="CZ350" s="68" t="s">
        <v>506</v>
      </c>
      <c r="DA350" s="68" t="s">
        <v>2007</v>
      </c>
      <c r="DB350" s="68" t="s">
        <v>143</v>
      </c>
      <c r="DC350" s="68" t="s">
        <v>225</v>
      </c>
      <c r="DD350" s="68" t="s">
        <v>364</v>
      </c>
      <c r="DE350" s="68">
        <v>6</v>
      </c>
      <c r="DF350" s="68">
        <v>8</v>
      </c>
    </row>
    <row r="351" spans="1:110" s="68" customFormat="1" ht="12.75" x14ac:dyDescent="0.2">
      <c r="A351" s="67">
        <v>45078</v>
      </c>
      <c r="B351" s="68" t="s">
        <v>19</v>
      </c>
      <c r="C351" s="68">
        <v>69184</v>
      </c>
      <c r="D351" s="68" t="s">
        <v>2651</v>
      </c>
      <c r="E351" s="68" t="s">
        <v>364</v>
      </c>
      <c r="F351" s="69">
        <v>45085</v>
      </c>
      <c r="G351" s="68" t="s">
        <v>126</v>
      </c>
      <c r="H351" s="68" t="s">
        <v>166</v>
      </c>
      <c r="I351" s="70">
        <v>200</v>
      </c>
      <c r="J351" s="70">
        <v>200</v>
      </c>
      <c r="K351" s="71">
        <f t="shared" si="5"/>
        <v>4.8953756641525504E-4</v>
      </c>
      <c r="L351" s="68" t="s">
        <v>953</v>
      </c>
      <c r="M351" s="68" t="s">
        <v>129</v>
      </c>
      <c r="N351" s="68" t="s">
        <v>1065</v>
      </c>
      <c r="O351" s="68" t="s">
        <v>1275</v>
      </c>
      <c r="P351" s="68" t="s">
        <v>2549</v>
      </c>
      <c r="Q351" s="68" t="s">
        <v>564</v>
      </c>
      <c r="R351" s="68" t="s">
        <v>2718</v>
      </c>
      <c r="S351" s="68" t="s">
        <v>2719</v>
      </c>
      <c r="T351" s="68" t="s">
        <v>135</v>
      </c>
      <c r="U351" s="68" t="s">
        <v>135</v>
      </c>
      <c r="V351" s="68" t="s">
        <v>506</v>
      </c>
      <c r="W351" s="68" t="s">
        <v>137</v>
      </c>
      <c r="X351" s="68" t="s">
        <v>957</v>
      </c>
      <c r="Y351" s="68">
        <v>45084.228030092592</v>
      </c>
      <c r="Z351" s="68">
        <v>45084.22790150463</v>
      </c>
      <c r="AA351" s="68" t="s">
        <v>139</v>
      </c>
      <c r="AB351" s="68" t="s">
        <v>140</v>
      </c>
      <c r="AC351" s="68">
        <v>0</v>
      </c>
      <c r="AD351" s="68" t="s">
        <v>143</v>
      </c>
      <c r="AE351" s="68">
        <v>0</v>
      </c>
      <c r="AF351" s="68">
        <v>45089</v>
      </c>
      <c r="AG351" s="68">
        <v>10023</v>
      </c>
      <c r="AH351" s="68" t="s">
        <v>141</v>
      </c>
      <c r="AK351" s="68" t="s">
        <v>142</v>
      </c>
      <c r="AL351" s="68" t="s">
        <v>143</v>
      </c>
      <c r="AM351" s="68">
        <v>200</v>
      </c>
      <c r="AN351" s="68" t="s">
        <v>143</v>
      </c>
      <c r="AO351" s="68" t="s">
        <v>717</v>
      </c>
      <c r="AP351" s="68" t="s">
        <v>718</v>
      </c>
      <c r="AQ351" s="68" t="s">
        <v>1279</v>
      </c>
      <c r="AR351" s="68" t="s">
        <v>353</v>
      </c>
      <c r="AS351" s="68" t="s">
        <v>231</v>
      </c>
      <c r="AT351" s="68" t="s">
        <v>354</v>
      </c>
      <c r="AU351" s="68" t="s">
        <v>720</v>
      </c>
      <c r="AV351" s="68" t="s">
        <v>631</v>
      </c>
      <c r="AW351" s="68" t="s">
        <v>632</v>
      </c>
      <c r="AX351" s="68" t="s">
        <v>1068</v>
      </c>
      <c r="AY351" s="68" t="s">
        <v>148</v>
      </c>
      <c r="AZ351" s="68" t="s">
        <v>139</v>
      </c>
      <c r="BA351" s="68" t="s">
        <v>149</v>
      </c>
      <c r="BB351" s="68" t="s">
        <v>634</v>
      </c>
      <c r="BC351" s="68" t="s">
        <v>156</v>
      </c>
      <c r="BD351" s="68" t="s">
        <v>157</v>
      </c>
      <c r="BE351" s="68" t="s">
        <v>484</v>
      </c>
      <c r="BF351" s="68">
        <v>45099.199733796297</v>
      </c>
      <c r="BG351" s="68">
        <v>0</v>
      </c>
      <c r="BH351" s="68" t="s">
        <v>143</v>
      </c>
      <c r="BI351" s="68" t="s">
        <v>143</v>
      </c>
      <c r="BJ351" s="68" t="s">
        <v>143</v>
      </c>
      <c r="BK351" s="68" t="s">
        <v>506</v>
      </c>
      <c r="BL351" s="68" t="s">
        <v>143</v>
      </c>
      <c r="BM351" s="68" t="s">
        <v>160</v>
      </c>
      <c r="BN351" s="68" t="s">
        <v>143</v>
      </c>
      <c r="BO351" s="68" t="s">
        <v>364</v>
      </c>
      <c r="BP351" s="68" t="s">
        <v>143</v>
      </c>
      <c r="BQ351" s="68" t="s">
        <v>2720</v>
      </c>
      <c r="BR351" s="68">
        <v>250</v>
      </c>
      <c r="BS351" s="68" t="s">
        <v>162</v>
      </c>
      <c r="BT351" s="68">
        <v>200</v>
      </c>
      <c r="BU351" s="68">
        <v>200</v>
      </c>
      <c r="BV351" s="68" t="s">
        <v>135</v>
      </c>
      <c r="BW351" s="68" t="s">
        <v>135</v>
      </c>
      <c r="BX351" s="68" t="s">
        <v>135</v>
      </c>
      <c r="BY351" s="68" t="s">
        <v>148</v>
      </c>
      <c r="BZ351" s="68" t="s">
        <v>2655</v>
      </c>
      <c r="CA351" s="68" t="s">
        <v>174</v>
      </c>
      <c r="CB351" s="68" t="s">
        <v>143</v>
      </c>
      <c r="CC351" s="68" t="s">
        <v>143</v>
      </c>
      <c r="CD351" s="68" t="s">
        <v>143</v>
      </c>
      <c r="CE351" s="68" t="s">
        <v>143</v>
      </c>
      <c r="CF351" s="68">
        <v>1</v>
      </c>
      <c r="CJ351" s="68">
        <v>0</v>
      </c>
      <c r="CK351" s="68" t="s">
        <v>143</v>
      </c>
      <c r="CM351" s="68" t="s">
        <v>143</v>
      </c>
      <c r="CN351" s="68" t="s">
        <v>143</v>
      </c>
      <c r="CO351" s="68">
        <v>505882451</v>
      </c>
      <c r="CR351" s="68" t="s">
        <v>143</v>
      </c>
      <c r="CS351" s="68" t="s">
        <v>1</v>
      </c>
      <c r="CT351" s="68" t="s">
        <v>143</v>
      </c>
      <c r="CU351" s="68" t="s">
        <v>1</v>
      </c>
      <c r="CV351" s="68" t="s">
        <v>1985</v>
      </c>
      <c r="CW351" s="68" t="s">
        <v>143</v>
      </c>
      <c r="CX351" s="68" t="s">
        <v>953</v>
      </c>
      <c r="CY351" s="68" t="s">
        <v>166</v>
      </c>
      <c r="CZ351" s="68" t="s">
        <v>506</v>
      </c>
      <c r="DA351" s="68" t="s">
        <v>1989</v>
      </c>
      <c r="DB351" s="68" t="s">
        <v>143</v>
      </c>
      <c r="DC351" s="68" t="s">
        <v>957</v>
      </c>
      <c r="DD351" s="68" t="s">
        <v>364</v>
      </c>
      <c r="DE351" s="68">
        <v>6</v>
      </c>
      <c r="DF351" s="68">
        <v>8</v>
      </c>
    </row>
    <row r="352" spans="1:110" s="68" customFormat="1" ht="12.75" x14ac:dyDescent="0.2">
      <c r="A352" s="67">
        <v>45078</v>
      </c>
      <c r="B352" s="68" t="s">
        <v>8</v>
      </c>
      <c r="C352" s="68">
        <v>69223</v>
      </c>
      <c r="D352" s="68" t="s">
        <v>2547</v>
      </c>
      <c r="E352" s="68" t="s">
        <v>364</v>
      </c>
      <c r="F352" s="69">
        <v>45083</v>
      </c>
      <c r="G352" s="68" t="s">
        <v>126</v>
      </c>
      <c r="H352" s="68" t="s">
        <v>166</v>
      </c>
      <c r="I352" s="70">
        <v>719.16</v>
      </c>
      <c r="J352" s="70">
        <v>723.92</v>
      </c>
      <c r="K352" s="71">
        <f t="shared" si="5"/>
        <v>1.7602791813159742E-3</v>
      </c>
      <c r="L352" s="68" t="s">
        <v>2459</v>
      </c>
      <c r="M352" s="68" t="s">
        <v>317</v>
      </c>
      <c r="N352" s="68" t="s">
        <v>219</v>
      </c>
      <c r="O352" s="68" t="s">
        <v>2721</v>
      </c>
      <c r="P352" s="68" t="s">
        <v>2722</v>
      </c>
      <c r="Q352" s="68" t="s">
        <v>170</v>
      </c>
      <c r="R352" s="68" t="s">
        <v>2723</v>
      </c>
      <c r="S352" s="68" t="s">
        <v>2724</v>
      </c>
      <c r="T352" s="68" t="s">
        <v>135</v>
      </c>
      <c r="U352" s="68" t="s">
        <v>135</v>
      </c>
      <c r="V352" s="68" t="s">
        <v>136</v>
      </c>
      <c r="W352" s="68" t="s">
        <v>137</v>
      </c>
      <c r="X352" s="68" t="s">
        <v>225</v>
      </c>
      <c r="Y352" s="68">
        <v>45084.293228703704</v>
      </c>
      <c r="Z352" s="68">
        <v>45107.058735069448</v>
      </c>
      <c r="AA352" s="68" t="s">
        <v>139</v>
      </c>
      <c r="AB352" s="68" t="s">
        <v>323</v>
      </c>
      <c r="AC352" s="68">
        <v>0</v>
      </c>
      <c r="AD352" s="68" t="s">
        <v>143</v>
      </c>
      <c r="AE352" s="68">
        <v>71916</v>
      </c>
      <c r="AG352" s="68">
        <v>10023</v>
      </c>
      <c r="AH352" s="68" t="s">
        <v>141</v>
      </c>
      <c r="AJ352" s="68">
        <v>71916</v>
      </c>
      <c r="AK352" s="68" t="s">
        <v>207</v>
      </c>
      <c r="AL352" s="68" t="s">
        <v>2725</v>
      </c>
      <c r="AM352" s="68">
        <v>72392</v>
      </c>
      <c r="AN352" s="68" t="s">
        <v>174</v>
      </c>
      <c r="AO352" s="68" t="s">
        <v>2726</v>
      </c>
      <c r="AP352" s="68" t="s">
        <v>447</v>
      </c>
      <c r="AQ352" s="68" t="s">
        <v>2727</v>
      </c>
      <c r="AR352" s="68" t="s">
        <v>178</v>
      </c>
      <c r="AS352" s="68" t="s">
        <v>179</v>
      </c>
      <c r="AT352" s="68" t="s">
        <v>403</v>
      </c>
      <c r="AU352" s="68" t="s">
        <v>2728</v>
      </c>
      <c r="AV352" s="68" t="s">
        <v>234</v>
      </c>
      <c r="AW352" s="68" t="s">
        <v>165</v>
      </c>
      <c r="AX352" s="68" t="s">
        <v>235</v>
      </c>
      <c r="AY352" s="68" t="s">
        <v>148</v>
      </c>
      <c r="AZ352" s="68" t="s">
        <v>139</v>
      </c>
      <c r="BA352" s="68" t="s">
        <v>236</v>
      </c>
      <c r="BB352" s="68" t="s">
        <v>150</v>
      </c>
      <c r="BC352" s="68" t="s">
        <v>156</v>
      </c>
      <c r="BD352" s="68" t="s">
        <v>157</v>
      </c>
      <c r="BE352" s="68" t="s">
        <v>237</v>
      </c>
      <c r="BF352" s="68">
        <v>45089.501921296294</v>
      </c>
      <c r="BG352" s="68">
        <v>0</v>
      </c>
      <c r="BH352" s="68" t="s">
        <v>143</v>
      </c>
      <c r="BI352" s="68" t="s">
        <v>2729</v>
      </c>
      <c r="BJ352" s="68" t="s">
        <v>143</v>
      </c>
      <c r="BK352" s="68" t="s">
        <v>136</v>
      </c>
      <c r="BL352" s="68" t="s">
        <v>143</v>
      </c>
      <c r="BM352" s="68" t="s">
        <v>160</v>
      </c>
      <c r="BN352" s="68" t="s">
        <v>160</v>
      </c>
      <c r="BO352" s="68" t="s">
        <v>143</v>
      </c>
      <c r="BP352" s="68" t="s">
        <v>143</v>
      </c>
      <c r="BQ352" s="68" t="s">
        <v>2730</v>
      </c>
      <c r="BR352" s="68">
        <v>800</v>
      </c>
      <c r="BS352" s="68" t="s">
        <v>314</v>
      </c>
      <c r="BT352" s="68">
        <v>71916</v>
      </c>
      <c r="BU352" s="68">
        <v>71916</v>
      </c>
      <c r="BV352" s="68" t="s">
        <v>135</v>
      </c>
      <c r="BW352" s="68" t="s">
        <v>135</v>
      </c>
      <c r="BX352" s="68" t="s">
        <v>135</v>
      </c>
      <c r="BY352" s="68" t="s">
        <v>148</v>
      </c>
      <c r="BZ352" s="68" t="s">
        <v>2731</v>
      </c>
      <c r="CA352" s="68" t="s">
        <v>174</v>
      </c>
      <c r="CB352" s="68" t="s">
        <v>143</v>
      </c>
      <c r="CC352" s="68" t="s">
        <v>143</v>
      </c>
      <c r="CD352" s="68" t="s">
        <v>143</v>
      </c>
      <c r="CE352" s="68" t="s">
        <v>143</v>
      </c>
      <c r="CF352" s="68">
        <v>1</v>
      </c>
      <c r="CG352" s="68">
        <v>1</v>
      </c>
      <c r="CJ352" s="68">
        <v>0</v>
      </c>
      <c r="CK352" s="68" t="s">
        <v>143</v>
      </c>
      <c r="CM352" s="68" t="s">
        <v>143</v>
      </c>
      <c r="CN352" s="68" t="s">
        <v>143</v>
      </c>
      <c r="CO352" s="68">
        <v>78527027</v>
      </c>
      <c r="CR352" s="68" t="s">
        <v>143</v>
      </c>
      <c r="CS352" s="68" t="s">
        <v>1</v>
      </c>
      <c r="CT352" s="68" t="s">
        <v>143</v>
      </c>
      <c r="CU352" s="68" t="s">
        <v>1</v>
      </c>
      <c r="CV352" s="68" t="s">
        <v>2092</v>
      </c>
      <c r="CW352" s="68" t="s">
        <v>2092</v>
      </c>
      <c r="CX352" s="68" t="s">
        <v>2459</v>
      </c>
      <c r="CY352" s="68" t="s">
        <v>166</v>
      </c>
      <c r="CZ352" s="68" t="s">
        <v>136</v>
      </c>
      <c r="DA352" s="68" t="s">
        <v>1989</v>
      </c>
      <c r="DB352" s="68" t="s">
        <v>143</v>
      </c>
      <c r="DC352" s="68" t="s">
        <v>225</v>
      </c>
      <c r="DD352" s="68" t="s">
        <v>364</v>
      </c>
      <c r="DE352" s="68">
        <v>6</v>
      </c>
      <c r="DF352" s="68">
        <v>6</v>
      </c>
    </row>
    <row r="353" spans="1:110" s="68" customFormat="1" ht="12.75" x14ac:dyDescent="0.2">
      <c r="A353" s="67">
        <v>45078</v>
      </c>
      <c r="B353" s="68" t="s">
        <v>11</v>
      </c>
      <c r="C353" s="68">
        <v>70060</v>
      </c>
      <c r="D353" s="68" t="s">
        <v>256</v>
      </c>
      <c r="E353" s="68" t="s">
        <v>125</v>
      </c>
      <c r="F353" s="69">
        <v>45089</v>
      </c>
      <c r="G353" s="68" t="s">
        <v>165</v>
      </c>
      <c r="H353" s="68" t="s">
        <v>166</v>
      </c>
      <c r="I353" s="70">
        <v>265.22000000000003</v>
      </c>
      <c r="J353" s="70">
        <v>265.12</v>
      </c>
      <c r="K353" s="71">
        <f t="shared" si="5"/>
        <v>6.491757668232698E-4</v>
      </c>
      <c r="L353" s="68" t="s">
        <v>258</v>
      </c>
      <c r="M353" s="68" t="s">
        <v>317</v>
      </c>
      <c r="N353" s="68" t="s">
        <v>960</v>
      </c>
      <c r="O353" s="68" t="s">
        <v>662</v>
      </c>
      <c r="P353" s="68" t="s">
        <v>256</v>
      </c>
      <c r="Q353" s="68" t="s">
        <v>663</v>
      </c>
      <c r="R353" s="68" t="s">
        <v>2732</v>
      </c>
      <c r="S353" s="68" t="s">
        <v>2733</v>
      </c>
      <c r="T353" s="68" t="s">
        <v>135</v>
      </c>
      <c r="U353" s="68" t="s">
        <v>135</v>
      </c>
      <c r="V353" s="68" t="s">
        <v>136</v>
      </c>
      <c r="W353" s="68" t="s">
        <v>137</v>
      </c>
      <c r="X353" s="68" t="s">
        <v>138</v>
      </c>
      <c r="Y353" s="68">
        <v>45089.116423611114</v>
      </c>
      <c r="Z353" s="68">
        <v>45104.264642592592</v>
      </c>
      <c r="AA353" s="68" t="s">
        <v>139</v>
      </c>
      <c r="AB353" s="68" t="s">
        <v>323</v>
      </c>
      <c r="AC353" s="68">
        <v>0</v>
      </c>
      <c r="AD353" s="68" t="s">
        <v>143</v>
      </c>
      <c r="AE353" s="68">
        <v>26522</v>
      </c>
      <c r="AG353" s="68">
        <v>10012</v>
      </c>
      <c r="AH353" s="68" t="s">
        <v>141</v>
      </c>
      <c r="AJ353" s="68">
        <v>135153</v>
      </c>
      <c r="AK353" s="68" t="s">
        <v>142</v>
      </c>
      <c r="AL353" s="68" t="s">
        <v>143</v>
      </c>
      <c r="AM353" s="68">
        <v>1351</v>
      </c>
      <c r="AN353" s="68" t="s">
        <v>144</v>
      </c>
      <c r="AO353" s="68" t="s">
        <v>666</v>
      </c>
      <c r="AP353" s="68" t="s">
        <v>950</v>
      </c>
      <c r="AQ353" s="68" t="s">
        <v>309</v>
      </c>
      <c r="AR353" s="68" t="s">
        <v>148</v>
      </c>
      <c r="AS353" s="68" t="s">
        <v>139</v>
      </c>
      <c r="AT353" s="68" t="s">
        <v>154</v>
      </c>
      <c r="AU353" s="68" t="s">
        <v>311</v>
      </c>
      <c r="AV353" s="68" t="s">
        <v>145</v>
      </c>
      <c r="AW353" s="68" t="s">
        <v>146</v>
      </c>
      <c r="AX353" s="68" t="s">
        <v>972</v>
      </c>
      <c r="AY353" s="68" t="s">
        <v>148</v>
      </c>
      <c r="AZ353" s="68" t="s">
        <v>139</v>
      </c>
      <c r="BA353" s="68" t="s">
        <v>149</v>
      </c>
      <c r="BB353" s="68" t="s">
        <v>150</v>
      </c>
      <c r="BC353" s="68" t="s">
        <v>156</v>
      </c>
      <c r="BD353" s="68" t="s">
        <v>157</v>
      </c>
      <c r="BE353" s="68" t="s">
        <v>303</v>
      </c>
      <c r="BF353" s="68">
        <v>45089.178831018522</v>
      </c>
      <c r="BG353" s="68">
        <v>0</v>
      </c>
      <c r="BH353" s="68" t="s">
        <v>663</v>
      </c>
      <c r="BI353" s="68" t="s">
        <v>2734</v>
      </c>
      <c r="BJ353" s="68" t="s">
        <v>143</v>
      </c>
      <c r="BK353" s="68" t="s">
        <v>136</v>
      </c>
      <c r="BL353" s="68" t="s">
        <v>143</v>
      </c>
      <c r="BM353" s="68" t="s">
        <v>160</v>
      </c>
      <c r="BN353" s="68" t="s">
        <v>160</v>
      </c>
      <c r="BO353" s="68" t="s">
        <v>279</v>
      </c>
      <c r="BP353" s="68" t="s">
        <v>143</v>
      </c>
      <c r="BQ353" s="68" t="s">
        <v>2735</v>
      </c>
      <c r="BR353" s="68">
        <v>500</v>
      </c>
      <c r="BS353" s="68" t="s">
        <v>241</v>
      </c>
      <c r="BT353" s="68">
        <v>26522</v>
      </c>
      <c r="BU353" s="68">
        <v>26522</v>
      </c>
      <c r="BV353" s="68" t="s">
        <v>135</v>
      </c>
      <c r="BW353" s="68" t="s">
        <v>135</v>
      </c>
      <c r="BX353" s="68" t="s">
        <v>135</v>
      </c>
      <c r="BY353" s="68" t="s">
        <v>148</v>
      </c>
      <c r="BZ353" s="68" t="s">
        <v>2736</v>
      </c>
      <c r="CA353" s="68" t="s">
        <v>144</v>
      </c>
      <c r="CB353" s="68" t="s">
        <v>143</v>
      </c>
      <c r="CC353" s="68" t="s">
        <v>143</v>
      </c>
      <c r="CD353" s="68" t="s">
        <v>143</v>
      </c>
      <c r="CE353" s="68" t="s">
        <v>143</v>
      </c>
      <c r="CF353" s="68">
        <v>19623619</v>
      </c>
      <c r="CG353" s="68">
        <v>19623619</v>
      </c>
      <c r="CJ353" s="68">
        <v>0</v>
      </c>
      <c r="CK353" s="68" t="s">
        <v>143</v>
      </c>
      <c r="CM353" s="68" t="s">
        <v>143</v>
      </c>
      <c r="CN353" s="68" t="s">
        <v>143</v>
      </c>
      <c r="CR353" s="68" t="s">
        <v>143</v>
      </c>
      <c r="CS353" s="68" t="s">
        <v>1</v>
      </c>
      <c r="CT353" s="68" t="s">
        <v>143</v>
      </c>
      <c r="CU353" s="68" t="s">
        <v>1</v>
      </c>
      <c r="CV353" s="68" t="s">
        <v>1985</v>
      </c>
      <c r="CW353" s="68" t="s">
        <v>1985</v>
      </c>
      <c r="CX353" s="68" t="s">
        <v>258</v>
      </c>
      <c r="CY353" s="68" t="s">
        <v>166</v>
      </c>
      <c r="CZ353" s="68" t="s">
        <v>136</v>
      </c>
      <c r="DA353" s="68" t="s">
        <v>1986</v>
      </c>
      <c r="DB353" s="68" t="s">
        <v>2595</v>
      </c>
      <c r="DC353" s="68" t="s">
        <v>143</v>
      </c>
      <c r="DD353" s="68" t="s">
        <v>279</v>
      </c>
      <c r="DE353" s="68">
        <v>6</v>
      </c>
      <c r="DF353" s="68">
        <v>12</v>
      </c>
    </row>
    <row r="354" spans="1:110" s="68" customFormat="1" ht="12.75" x14ac:dyDescent="0.2">
      <c r="A354" s="67">
        <v>45078</v>
      </c>
      <c r="B354" s="68" t="s">
        <v>13</v>
      </c>
      <c r="C354" s="68">
        <v>70392</v>
      </c>
      <c r="D354" s="68" t="s">
        <v>2694</v>
      </c>
      <c r="E354" s="68" t="s">
        <v>364</v>
      </c>
      <c r="F354" s="69">
        <v>45091</v>
      </c>
      <c r="G354" s="68" t="s">
        <v>126</v>
      </c>
      <c r="H354" s="68" t="s">
        <v>166</v>
      </c>
      <c r="I354" s="70">
        <v>990</v>
      </c>
      <c r="J354" s="70">
        <v>990</v>
      </c>
      <c r="K354" s="71">
        <f t="shared" si="5"/>
        <v>2.4232109537555128E-3</v>
      </c>
      <c r="L354" s="68" t="s">
        <v>953</v>
      </c>
      <c r="M354" s="68" t="s">
        <v>129</v>
      </c>
      <c r="N354" s="68" t="s">
        <v>1065</v>
      </c>
      <c r="O354" s="68" t="s">
        <v>2737</v>
      </c>
      <c r="P354" s="68" t="s">
        <v>2738</v>
      </c>
      <c r="Q354" s="68" t="s">
        <v>564</v>
      </c>
      <c r="R354" s="68" t="s">
        <v>2739</v>
      </c>
      <c r="S354" s="68" t="s">
        <v>2740</v>
      </c>
      <c r="T354" s="68" t="s">
        <v>135</v>
      </c>
      <c r="U354" s="68" t="s">
        <v>135</v>
      </c>
      <c r="V354" s="68" t="s">
        <v>136</v>
      </c>
      <c r="W354" s="68" t="s">
        <v>137</v>
      </c>
      <c r="X354" s="68" t="s">
        <v>957</v>
      </c>
      <c r="Y354" s="68">
        <v>45090.298909143516</v>
      </c>
      <c r="Z354" s="68">
        <v>45091.211134837962</v>
      </c>
      <c r="AA354" s="68" t="s">
        <v>139</v>
      </c>
      <c r="AB354" s="68" t="s">
        <v>140</v>
      </c>
      <c r="AC354" s="68">
        <v>0</v>
      </c>
      <c r="AD354" s="68" t="s">
        <v>143</v>
      </c>
      <c r="AE354" s="68">
        <v>0</v>
      </c>
      <c r="AF354" s="68">
        <v>45096</v>
      </c>
      <c r="AG354" s="68">
        <v>10023</v>
      </c>
      <c r="AH354" s="68" t="s">
        <v>141</v>
      </c>
      <c r="AJ354" s="68">
        <v>2458</v>
      </c>
      <c r="AK354" s="68" t="s">
        <v>142</v>
      </c>
      <c r="AL354" s="68" t="s">
        <v>143</v>
      </c>
      <c r="AM354" s="68">
        <v>990</v>
      </c>
      <c r="AN354" s="68" t="s">
        <v>143</v>
      </c>
      <c r="AO354" s="68" t="s">
        <v>2196</v>
      </c>
      <c r="AP354" s="68" t="s">
        <v>2197</v>
      </c>
      <c r="AQ354" s="68" t="s">
        <v>2741</v>
      </c>
      <c r="AR354" s="68" t="s">
        <v>230</v>
      </c>
      <c r="AS354" s="68" t="s">
        <v>231</v>
      </c>
      <c r="AT354" s="68" t="s">
        <v>2199</v>
      </c>
      <c r="AU354" s="68" t="s">
        <v>2200</v>
      </c>
      <c r="AV354" s="68" t="s">
        <v>631</v>
      </c>
      <c r="AW354" s="68" t="s">
        <v>632</v>
      </c>
      <c r="AX354" s="68" t="s">
        <v>1068</v>
      </c>
      <c r="AY354" s="68" t="s">
        <v>148</v>
      </c>
      <c r="AZ354" s="68" t="s">
        <v>139</v>
      </c>
      <c r="BA354" s="68" t="s">
        <v>149</v>
      </c>
      <c r="BB354" s="68" t="s">
        <v>634</v>
      </c>
      <c r="BC354" s="68" t="s">
        <v>156</v>
      </c>
      <c r="BD354" s="68" t="s">
        <v>157</v>
      </c>
      <c r="BE354" s="68" t="s">
        <v>1101</v>
      </c>
      <c r="BF354" s="68">
        <v>45091.195277777777</v>
      </c>
      <c r="BG354" s="68">
        <v>0</v>
      </c>
      <c r="BH354" s="68" t="s">
        <v>564</v>
      </c>
      <c r="BI354" s="68" t="s">
        <v>143</v>
      </c>
      <c r="BJ354" s="68" t="s">
        <v>143</v>
      </c>
      <c r="BK354" s="68" t="s">
        <v>506</v>
      </c>
      <c r="BL354" s="68" t="s">
        <v>143</v>
      </c>
      <c r="BM354" s="68" t="s">
        <v>160</v>
      </c>
      <c r="BN354" s="68" t="s">
        <v>160</v>
      </c>
      <c r="BO354" s="68" t="s">
        <v>364</v>
      </c>
      <c r="BP354" s="68" t="s">
        <v>143</v>
      </c>
      <c r="BQ354" s="68" t="s">
        <v>2421</v>
      </c>
      <c r="BR354" s="68">
        <v>1000</v>
      </c>
      <c r="BS354" s="68" t="s">
        <v>441</v>
      </c>
      <c r="BT354" s="68">
        <v>990</v>
      </c>
      <c r="BU354" s="68">
        <v>990</v>
      </c>
      <c r="BV354" s="68" t="s">
        <v>135</v>
      </c>
      <c r="BW354" s="68" t="s">
        <v>135</v>
      </c>
      <c r="BX354" s="68" t="s">
        <v>135</v>
      </c>
      <c r="BY354" s="68" t="s">
        <v>148</v>
      </c>
      <c r="BZ354" s="68" t="s">
        <v>2742</v>
      </c>
      <c r="CA354" s="68" t="s">
        <v>174</v>
      </c>
      <c r="CB354" s="68" t="s">
        <v>143</v>
      </c>
      <c r="CC354" s="68" t="s">
        <v>143</v>
      </c>
      <c r="CD354" s="68" t="s">
        <v>143</v>
      </c>
      <c r="CE354" s="68" t="s">
        <v>2743</v>
      </c>
      <c r="CF354" s="68">
        <v>1</v>
      </c>
      <c r="CJ354" s="68">
        <v>0</v>
      </c>
      <c r="CK354" s="68" t="s">
        <v>143</v>
      </c>
      <c r="CM354" s="68" t="s">
        <v>143</v>
      </c>
      <c r="CN354" s="68" t="s">
        <v>143</v>
      </c>
      <c r="CO354" s="68">
        <v>505882451</v>
      </c>
      <c r="CR354" s="68" t="s">
        <v>143</v>
      </c>
      <c r="CS354" s="68" t="s">
        <v>1</v>
      </c>
      <c r="CT354" s="68" t="s">
        <v>143</v>
      </c>
      <c r="CU354" s="68" t="s">
        <v>1</v>
      </c>
      <c r="CV354" s="68" t="s">
        <v>2092</v>
      </c>
      <c r="CW354" s="68" t="s">
        <v>143</v>
      </c>
      <c r="CX354" s="68" t="s">
        <v>953</v>
      </c>
      <c r="CY354" s="68" t="s">
        <v>166</v>
      </c>
      <c r="CZ354" s="68" t="s">
        <v>506</v>
      </c>
      <c r="DA354" s="68" t="s">
        <v>1986</v>
      </c>
      <c r="DB354" s="68" t="s">
        <v>143</v>
      </c>
      <c r="DC354" s="68" t="s">
        <v>957</v>
      </c>
      <c r="DD354" s="68" t="s">
        <v>364</v>
      </c>
      <c r="DE354" s="68">
        <v>6</v>
      </c>
      <c r="DF354" s="68">
        <v>14</v>
      </c>
    </row>
    <row r="355" spans="1:110" s="68" customFormat="1" ht="12.75" x14ac:dyDescent="0.2">
      <c r="A355" s="67">
        <v>45078</v>
      </c>
      <c r="B355" s="68" t="s">
        <v>8</v>
      </c>
      <c r="C355" s="68">
        <v>70413</v>
      </c>
      <c r="D355" s="68" t="s">
        <v>2744</v>
      </c>
      <c r="E355" s="68" t="s">
        <v>373</v>
      </c>
      <c r="F355" s="69">
        <v>45091</v>
      </c>
      <c r="G355" s="68" t="s">
        <v>257</v>
      </c>
      <c r="H355" s="68" t="s">
        <v>166</v>
      </c>
      <c r="I355" s="70">
        <v>410.71</v>
      </c>
      <c r="J355" s="70">
        <v>410.71</v>
      </c>
      <c r="K355" s="71">
        <f t="shared" si="5"/>
        <v>1.0052898695120471E-3</v>
      </c>
      <c r="L355" s="68" t="s">
        <v>374</v>
      </c>
      <c r="M355" s="68" t="s">
        <v>218</v>
      </c>
      <c r="N355" s="68" t="s">
        <v>527</v>
      </c>
      <c r="O355" s="68" t="s">
        <v>528</v>
      </c>
      <c r="P355" s="68" t="s">
        <v>2745</v>
      </c>
      <c r="Q355" s="68" t="s">
        <v>530</v>
      </c>
      <c r="R355" s="68" t="s">
        <v>2746</v>
      </c>
      <c r="S355" s="68" t="s">
        <v>2284</v>
      </c>
      <c r="T355" s="68" t="s">
        <v>135</v>
      </c>
      <c r="U355" s="68" t="s">
        <v>135</v>
      </c>
      <c r="V355" s="68" t="s">
        <v>136</v>
      </c>
      <c r="W355" s="68" t="s">
        <v>137</v>
      </c>
      <c r="X355" s="68" t="s">
        <v>2747</v>
      </c>
      <c r="Y355" s="68">
        <v>45090.094144212962</v>
      </c>
      <c r="Z355" s="68">
        <v>45101.212077314813</v>
      </c>
      <c r="AA355" s="68" t="s">
        <v>139</v>
      </c>
      <c r="AB355" s="68" t="s">
        <v>226</v>
      </c>
      <c r="AC355" s="68">
        <v>0</v>
      </c>
      <c r="AD355" s="68" t="s">
        <v>143</v>
      </c>
      <c r="AE355" s="68">
        <v>0</v>
      </c>
      <c r="AF355" s="68">
        <v>45090</v>
      </c>
      <c r="AG355" s="68">
        <v>10010</v>
      </c>
      <c r="AH355" s="68" t="s">
        <v>265</v>
      </c>
      <c r="AJ355" s="68">
        <v>41071</v>
      </c>
      <c r="AK355" s="68" t="s">
        <v>142</v>
      </c>
      <c r="AL355" s="68" t="s">
        <v>143</v>
      </c>
      <c r="AM355" s="68">
        <v>41071</v>
      </c>
      <c r="AN355" s="68" t="s">
        <v>174</v>
      </c>
      <c r="AO355" s="68" t="s">
        <v>533</v>
      </c>
      <c r="AP355" s="68" t="s">
        <v>534</v>
      </c>
      <c r="AQ355" s="68" t="s">
        <v>309</v>
      </c>
      <c r="AR355" s="68" t="s">
        <v>148</v>
      </c>
      <c r="AS355" s="68" t="s">
        <v>139</v>
      </c>
      <c r="AT355" s="68" t="s">
        <v>508</v>
      </c>
      <c r="AU355" s="68" t="s">
        <v>535</v>
      </c>
      <c r="AV355" s="68" t="s">
        <v>536</v>
      </c>
      <c r="AW355" s="68" t="s">
        <v>273</v>
      </c>
      <c r="AX355" s="68" t="s">
        <v>537</v>
      </c>
      <c r="AY355" s="68" t="s">
        <v>148</v>
      </c>
      <c r="AZ355" s="68" t="s">
        <v>139</v>
      </c>
      <c r="BA355" s="68" t="s">
        <v>154</v>
      </c>
      <c r="BB355" s="68" t="s">
        <v>275</v>
      </c>
      <c r="BC355" s="68" t="s">
        <v>156</v>
      </c>
      <c r="BD355" s="68" t="s">
        <v>157</v>
      </c>
      <c r="BE355" s="68" t="s">
        <v>303</v>
      </c>
      <c r="BF355" s="68">
        <v>45092.122384259259</v>
      </c>
      <c r="BG355" s="68">
        <v>0</v>
      </c>
      <c r="BH355" s="68" t="s">
        <v>530</v>
      </c>
      <c r="BI355" s="68" t="s">
        <v>2748</v>
      </c>
      <c r="BJ355" s="68" t="s">
        <v>143</v>
      </c>
      <c r="BK355" s="68" t="s">
        <v>136</v>
      </c>
      <c r="BL355" s="68" t="s">
        <v>143</v>
      </c>
      <c r="BM355" s="68" t="s">
        <v>200</v>
      </c>
      <c r="BN355" s="68" t="s">
        <v>200</v>
      </c>
      <c r="BO355" s="68" t="s">
        <v>143</v>
      </c>
      <c r="BP355" s="68" t="s">
        <v>143</v>
      </c>
      <c r="BQ355" s="68" t="s">
        <v>2749</v>
      </c>
      <c r="BR355" s="68">
        <v>500</v>
      </c>
      <c r="BS355" s="68" t="s">
        <v>241</v>
      </c>
      <c r="BT355" s="68">
        <v>41071</v>
      </c>
      <c r="BU355" s="68">
        <v>41071</v>
      </c>
      <c r="BV355" s="68" t="s">
        <v>135</v>
      </c>
      <c r="BW355" s="68" t="s">
        <v>135</v>
      </c>
      <c r="BX355" s="68" t="s">
        <v>135</v>
      </c>
      <c r="BY355" s="68" t="s">
        <v>148</v>
      </c>
      <c r="BZ355" s="68" t="s">
        <v>2294</v>
      </c>
      <c r="CA355" s="68" t="s">
        <v>174</v>
      </c>
      <c r="CB355" s="68" t="s">
        <v>143</v>
      </c>
      <c r="CC355" s="68" t="s">
        <v>143</v>
      </c>
      <c r="CD355" s="68" t="s">
        <v>143</v>
      </c>
      <c r="CE355" s="68" t="s">
        <v>143</v>
      </c>
      <c r="CF355" s="68">
        <v>1</v>
      </c>
      <c r="CG355" s="68">
        <v>1</v>
      </c>
      <c r="CJ355" s="68">
        <v>0</v>
      </c>
      <c r="CK355" s="68" t="s">
        <v>143</v>
      </c>
      <c r="CM355" s="68" t="s">
        <v>143</v>
      </c>
      <c r="CN355" s="68" t="s">
        <v>143</v>
      </c>
      <c r="CP355" s="68">
        <v>217616996</v>
      </c>
      <c r="CR355" s="68" t="s">
        <v>143</v>
      </c>
      <c r="CS355" s="68" t="s">
        <v>1</v>
      </c>
      <c r="CT355" s="68" t="s">
        <v>143</v>
      </c>
      <c r="CU355" s="68" t="s">
        <v>1</v>
      </c>
      <c r="CV355" s="68" t="s">
        <v>1985</v>
      </c>
      <c r="CW355" s="68" t="s">
        <v>143</v>
      </c>
      <c r="CX355" s="68" t="s">
        <v>374</v>
      </c>
      <c r="CY355" s="68" t="s">
        <v>166</v>
      </c>
      <c r="CZ355" s="68" t="s">
        <v>136</v>
      </c>
      <c r="DA355" s="68" t="s">
        <v>1989</v>
      </c>
      <c r="DB355" s="68" t="s">
        <v>2750</v>
      </c>
      <c r="DC355" s="68" t="s">
        <v>143</v>
      </c>
      <c r="DD355" s="68" t="s">
        <v>373</v>
      </c>
      <c r="DE355" s="68">
        <v>6</v>
      </c>
      <c r="DF355" s="68">
        <v>14</v>
      </c>
    </row>
    <row r="356" spans="1:110" s="68" customFormat="1" ht="12.75" x14ac:dyDescent="0.2">
      <c r="A356" s="67">
        <v>45078</v>
      </c>
      <c r="B356" s="68" t="s">
        <v>7</v>
      </c>
      <c r="C356" s="68">
        <v>70422</v>
      </c>
      <c r="D356" s="68" t="s">
        <v>2627</v>
      </c>
      <c r="E356" s="68" t="s">
        <v>190</v>
      </c>
      <c r="F356" s="69">
        <v>45091</v>
      </c>
      <c r="G356" s="68" t="s">
        <v>165</v>
      </c>
      <c r="H356" s="68" t="s">
        <v>166</v>
      </c>
      <c r="I356" s="70">
        <v>181.14</v>
      </c>
      <c r="J356" s="70">
        <v>140</v>
      </c>
      <c r="K356" s="71">
        <f t="shared" si="5"/>
        <v>4.4337417390229649E-4</v>
      </c>
      <c r="L356" s="68" t="s">
        <v>167</v>
      </c>
      <c r="M356" s="68" t="s">
        <v>317</v>
      </c>
      <c r="N356" s="68" t="s">
        <v>1056</v>
      </c>
      <c r="O356" s="68" t="s">
        <v>203</v>
      </c>
      <c r="P356" s="68" t="s">
        <v>2751</v>
      </c>
      <c r="Q356" s="68" t="s">
        <v>170</v>
      </c>
      <c r="R356" s="68" t="s">
        <v>2752</v>
      </c>
      <c r="S356" s="68" t="s">
        <v>2753</v>
      </c>
      <c r="T356" s="68" t="s">
        <v>135</v>
      </c>
      <c r="U356" s="68" t="s">
        <v>135</v>
      </c>
      <c r="V356" s="68" t="s">
        <v>136</v>
      </c>
      <c r="W356" s="68" t="s">
        <v>137</v>
      </c>
      <c r="X356" s="68" t="s">
        <v>173</v>
      </c>
      <c r="Y356" s="68">
        <v>45090.112854513885</v>
      </c>
      <c r="Z356" s="68">
        <v>45105.295671296299</v>
      </c>
      <c r="AA356" s="68" t="s">
        <v>139</v>
      </c>
      <c r="AB356" s="68" t="s">
        <v>323</v>
      </c>
      <c r="AC356" s="68">
        <v>0</v>
      </c>
      <c r="AD356" s="68" t="s">
        <v>143</v>
      </c>
      <c r="AE356" s="68">
        <v>18114</v>
      </c>
      <c r="AG356" s="68">
        <v>10012</v>
      </c>
      <c r="AH356" s="68" t="s">
        <v>141</v>
      </c>
      <c r="AJ356" s="68">
        <v>18114</v>
      </c>
      <c r="AK356" s="68" t="s">
        <v>142</v>
      </c>
      <c r="AL356" s="68" t="s">
        <v>143</v>
      </c>
      <c r="AM356" s="68">
        <v>140</v>
      </c>
      <c r="AN356" s="68" t="s">
        <v>174</v>
      </c>
      <c r="AO356" s="68" t="s">
        <v>208</v>
      </c>
      <c r="AP356" s="68" t="s">
        <v>209</v>
      </c>
      <c r="AQ356" s="68" t="s">
        <v>210</v>
      </c>
      <c r="AR356" s="68" t="s">
        <v>178</v>
      </c>
      <c r="AS356" s="68" t="s">
        <v>179</v>
      </c>
      <c r="AT356" s="68" t="s">
        <v>211</v>
      </c>
      <c r="AU356" s="68" t="s">
        <v>212</v>
      </c>
      <c r="AV356" s="68" t="s">
        <v>290</v>
      </c>
      <c r="AW356" s="68" t="s">
        <v>146</v>
      </c>
      <c r="AX356" s="68" t="s">
        <v>1060</v>
      </c>
      <c r="AY356" s="68" t="s">
        <v>148</v>
      </c>
      <c r="AZ356" s="68" t="s">
        <v>139</v>
      </c>
      <c r="BA356" s="68" t="s">
        <v>149</v>
      </c>
      <c r="BB356" s="68" t="s">
        <v>150</v>
      </c>
      <c r="BC356" s="68" t="s">
        <v>156</v>
      </c>
      <c r="BD356" s="68" t="s">
        <v>157</v>
      </c>
      <c r="BE356" s="68" t="s">
        <v>484</v>
      </c>
      <c r="BF356" s="68">
        <v>45090.124722222223</v>
      </c>
      <c r="BG356" s="68">
        <v>0</v>
      </c>
      <c r="BH356" s="68" t="s">
        <v>170</v>
      </c>
      <c r="BI356" s="68" t="s">
        <v>2754</v>
      </c>
      <c r="BJ356" s="68" t="s">
        <v>143</v>
      </c>
      <c r="BK356" s="68" t="s">
        <v>183</v>
      </c>
      <c r="BL356" s="68" t="s">
        <v>143</v>
      </c>
      <c r="BM356" s="68" t="s">
        <v>200</v>
      </c>
      <c r="BN356" s="68" t="s">
        <v>160</v>
      </c>
      <c r="BO356" s="68" t="s">
        <v>143</v>
      </c>
      <c r="BP356" s="68" t="s">
        <v>143</v>
      </c>
      <c r="BQ356" s="68" t="s">
        <v>2755</v>
      </c>
      <c r="BR356" s="68">
        <v>250</v>
      </c>
      <c r="BS356" s="68" t="s">
        <v>162</v>
      </c>
      <c r="BT356" s="68">
        <v>18114</v>
      </c>
      <c r="BU356" s="68">
        <v>18114</v>
      </c>
      <c r="BV356" s="68" t="s">
        <v>135</v>
      </c>
      <c r="BW356" s="68" t="s">
        <v>135</v>
      </c>
      <c r="BX356" s="68" t="s">
        <v>135</v>
      </c>
      <c r="BY356" s="68" t="s">
        <v>148</v>
      </c>
      <c r="BZ356" s="68" t="s">
        <v>2756</v>
      </c>
      <c r="CA356" s="68" t="s">
        <v>174</v>
      </c>
      <c r="CB356" s="68" t="s">
        <v>143</v>
      </c>
      <c r="CC356" s="68" t="s">
        <v>143</v>
      </c>
      <c r="CD356" s="68" t="s">
        <v>143</v>
      </c>
      <c r="CE356" s="68" t="s">
        <v>2757</v>
      </c>
      <c r="CF356" s="68">
        <v>1</v>
      </c>
      <c r="CG356" s="68">
        <v>1</v>
      </c>
      <c r="CJ356" s="68">
        <v>0</v>
      </c>
      <c r="CK356" s="68" t="s">
        <v>143</v>
      </c>
      <c r="CM356" s="68" t="s">
        <v>143</v>
      </c>
      <c r="CN356" s="68" t="s">
        <v>143</v>
      </c>
      <c r="CR356" s="68" t="s">
        <v>143</v>
      </c>
      <c r="CS356" s="68" t="s">
        <v>1</v>
      </c>
      <c r="CT356" s="68" t="s">
        <v>143</v>
      </c>
      <c r="CU356" s="68" t="s">
        <v>1</v>
      </c>
      <c r="CV356" s="68" t="s">
        <v>1985</v>
      </c>
      <c r="CW356" s="68" t="s">
        <v>1985</v>
      </c>
      <c r="CX356" s="68" t="s">
        <v>167</v>
      </c>
      <c r="CY356" s="68" t="s">
        <v>166</v>
      </c>
      <c r="CZ356" s="68" t="s">
        <v>183</v>
      </c>
      <c r="DA356" s="68" t="s">
        <v>2007</v>
      </c>
      <c r="DB356" s="68" t="s">
        <v>2633</v>
      </c>
      <c r="DC356" s="68" t="s">
        <v>143</v>
      </c>
      <c r="DD356" s="68" t="s">
        <v>190</v>
      </c>
      <c r="DE356" s="68">
        <v>6</v>
      </c>
      <c r="DF356" s="68">
        <v>14</v>
      </c>
    </row>
    <row r="357" spans="1:110" s="68" customFormat="1" ht="12.75" x14ac:dyDescent="0.2">
      <c r="A357" s="67">
        <v>45078</v>
      </c>
      <c r="B357" s="68" t="s">
        <v>23</v>
      </c>
      <c r="C357" s="68">
        <v>70739</v>
      </c>
      <c r="D357" s="68" t="s">
        <v>1439</v>
      </c>
      <c r="E357" s="68" t="s">
        <v>279</v>
      </c>
      <c r="F357" s="69">
        <v>45091</v>
      </c>
      <c r="G357" s="68" t="s">
        <v>165</v>
      </c>
      <c r="H357" s="68" t="s">
        <v>166</v>
      </c>
      <c r="I357" s="70">
        <v>379.5</v>
      </c>
      <c r="J357" s="70">
        <v>333.77</v>
      </c>
      <c r="K357" s="71">
        <f t="shared" si="5"/>
        <v>9.2889753227294656E-4</v>
      </c>
      <c r="L357" s="68" t="s">
        <v>374</v>
      </c>
      <c r="M357" s="68" t="s">
        <v>317</v>
      </c>
      <c r="N357" s="68" t="s">
        <v>1056</v>
      </c>
      <c r="O357" s="68" t="s">
        <v>2758</v>
      </c>
      <c r="P357" s="68" t="s">
        <v>1439</v>
      </c>
      <c r="Q357" s="68" t="s">
        <v>132</v>
      </c>
      <c r="R357" s="68" t="s">
        <v>2759</v>
      </c>
      <c r="S357" s="68" t="s">
        <v>2760</v>
      </c>
      <c r="T357" s="68" t="s">
        <v>135</v>
      </c>
      <c r="U357" s="68" t="s">
        <v>135</v>
      </c>
      <c r="V357" s="68" t="s">
        <v>136</v>
      </c>
      <c r="W357" s="68" t="s">
        <v>137</v>
      </c>
      <c r="X357" s="68" t="s">
        <v>138</v>
      </c>
      <c r="Y357" s="68">
        <v>45091.084676041668</v>
      </c>
      <c r="Z357" s="68">
        <v>45104.265891782408</v>
      </c>
      <c r="AA357" s="68" t="s">
        <v>139</v>
      </c>
      <c r="AB357" s="68" t="s">
        <v>323</v>
      </c>
      <c r="AC357" s="68">
        <v>0</v>
      </c>
      <c r="AD357" s="68" t="s">
        <v>143</v>
      </c>
      <c r="AE357" s="68">
        <v>3795</v>
      </c>
      <c r="AG357" s="68">
        <v>10012</v>
      </c>
      <c r="AH357" s="68" t="s">
        <v>141</v>
      </c>
      <c r="AJ357" s="68">
        <v>19339</v>
      </c>
      <c r="AK357" s="68" t="s">
        <v>142</v>
      </c>
      <c r="AL357" s="68" t="s">
        <v>143</v>
      </c>
      <c r="AM357" s="68">
        <v>170084</v>
      </c>
      <c r="AN357" s="68" t="s">
        <v>144</v>
      </c>
      <c r="AO357" s="68" t="s">
        <v>2761</v>
      </c>
      <c r="AP357" s="68" t="s">
        <v>2761</v>
      </c>
      <c r="AQ357" s="68" t="s">
        <v>309</v>
      </c>
      <c r="AR357" s="68" t="s">
        <v>148</v>
      </c>
      <c r="AS357" s="68" t="s">
        <v>139</v>
      </c>
      <c r="AT357" s="68" t="s">
        <v>950</v>
      </c>
      <c r="AU357" s="68" t="s">
        <v>311</v>
      </c>
      <c r="AV357" s="68" t="s">
        <v>290</v>
      </c>
      <c r="AW357" s="68" t="s">
        <v>146</v>
      </c>
      <c r="AX357" s="68" t="s">
        <v>1060</v>
      </c>
      <c r="AY357" s="68" t="s">
        <v>148</v>
      </c>
      <c r="AZ357" s="68" t="s">
        <v>139</v>
      </c>
      <c r="BA357" s="68" t="s">
        <v>149</v>
      </c>
      <c r="BB357" s="68" t="s">
        <v>150</v>
      </c>
      <c r="BC357" s="68" t="s">
        <v>156</v>
      </c>
      <c r="BD357" s="68" t="s">
        <v>157</v>
      </c>
      <c r="BE357" s="68" t="s">
        <v>303</v>
      </c>
      <c r="BF357" s="68">
        <v>45092.122534722221</v>
      </c>
      <c r="BG357" s="68">
        <v>0</v>
      </c>
      <c r="BH357" s="68" t="s">
        <v>132</v>
      </c>
      <c r="BI357" s="68" t="s">
        <v>2762</v>
      </c>
      <c r="BJ357" s="68" t="s">
        <v>143</v>
      </c>
      <c r="BK357" s="68" t="s">
        <v>136</v>
      </c>
      <c r="BL357" s="68" t="s">
        <v>143</v>
      </c>
      <c r="BM357" s="68" t="s">
        <v>160</v>
      </c>
      <c r="BN357" s="68" t="s">
        <v>160</v>
      </c>
      <c r="BO357" s="68" t="s">
        <v>143</v>
      </c>
      <c r="BP357" s="68" t="s">
        <v>143</v>
      </c>
      <c r="BQ357" s="68" t="s">
        <v>2763</v>
      </c>
      <c r="BR357" s="68">
        <v>500</v>
      </c>
      <c r="BS357" s="68" t="s">
        <v>241</v>
      </c>
      <c r="BT357" s="68">
        <v>3795</v>
      </c>
      <c r="BU357" s="68">
        <v>3795</v>
      </c>
      <c r="BV357" s="68" t="s">
        <v>135</v>
      </c>
      <c r="BW357" s="68" t="s">
        <v>135</v>
      </c>
      <c r="BX357" s="68" t="s">
        <v>135</v>
      </c>
      <c r="BY357" s="68" t="s">
        <v>148</v>
      </c>
      <c r="BZ357" s="68" t="s">
        <v>2764</v>
      </c>
      <c r="CA357" s="68" t="s">
        <v>144</v>
      </c>
      <c r="CB357" s="68" t="s">
        <v>143</v>
      </c>
      <c r="CC357" s="68" t="s">
        <v>143</v>
      </c>
      <c r="CD357" s="68" t="s">
        <v>143</v>
      </c>
      <c r="CE357" s="68" t="s">
        <v>143</v>
      </c>
      <c r="CF357" s="68">
        <v>19623619</v>
      </c>
      <c r="CG357" s="68">
        <v>19623619</v>
      </c>
      <c r="CJ357" s="68">
        <v>0</v>
      </c>
      <c r="CK357" s="68" t="s">
        <v>143</v>
      </c>
      <c r="CM357" s="68" t="s">
        <v>143</v>
      </c>
      <c r="CN357" s="68" t="s">
        <v>143</v>
      </c>
      <c r="CR357" s="68" t="s">
        <v>143</v>
      </c>
      <c r="CS357" s="68" t="s">
        <v>1</v>
      </c>
      <c r="CT357" s="68" t="s">
        <v>143</v>
      </c>
      <c r="CU357" s="68" t="s">
        <v>1</v>
      </c>
      <c r="CV357" s="68" t="s">
        <v>1985</v>
      </c>
      <c r="CW357" s="68" t="s">
        <v>1985</v>
      </c>
      <c r="CX357" s="68" t="s">
        <v>374</v>
      </c>
      <c r="CY357" s="68" t="s">
        <v>166</v>
      </c>
      <c r="CZ357" s="68" t="s">
        <v>136</v>
      </c>
      <c r="DA357" s="68" t="s">
        <v>1989</v>
      </c>
      <c r="DB357" s="68" t="s">
        <v>2595</v>
      </c>
      <c r="DC357" s="68" t="s">
        <v>143</v>
      </c>
      <c r="DD357" s="68" t="s">
        <v>279</v>
      </c>
      <c r="DE357" s="68">
        <v>6</v>
      </c>
      <c r="DF357" s="68">
        <v>14</v>
      </c>
    </row>
    <row r="358" spans="1:110" s="68" customFormat="1" ht="12.75" x14ac:dyDescent="0.2">
      <c r="A358" s="67">
        <v>45078</v>
      </c>
      <c r="B358" s="68" t="s">
        <v>16</v>
      </c>
      <c r="C358" s="68">
        <v>70844</v>
      </c>
      <c r="D358" s="68" t="s">
        <v>124</v>
      </c>
      <c r="E358" s="68" t="s">
        <v>279</v>
      </c>
      <c r="F358" s="69">
        <v>45091</v>
      </c>
      <c r="G358" s="68" t="s">
        <v>165</v>
      </c>
      <c r="H358" s="68" t="s">
        <v>127</v>
      </c>
      <c r="I358" s="70">
        <v>463.12</v>
      </c>
      <c r="J358" s="70">
        <v>470.97</v>
      </c>
      <c r="K358" s="71">
        <f t="shared" si="5"/>
        <v>1.1335731887911647E-3</v>
      </c>
      <c r="L358" s="68" t="s">
        <v>374</v>
      </c>
      <c r="M358" s="68" t="s">
        <v>317</v>
      </c>
      <c r="N358" s="68" t="s">
        <v>1245</v>
      </c>
      <c r="O358" s="68" t="s">
        <v>960</v>
      </c>
      <c r="P358" s="68" t="s">
        <v>124</v>
      </c>
      <c r="Q358" s="68" t="s">
        <v>132</v>
      </c>
      <c r="R358" s="68" t="s">
        <v>2765</v>
      </c>
      <c r="S358" s="68" t="s">
        <v>2766</v>
      </c>
      <c r="T358" s="68" t="s">
        <v>135</v>
      </c>
      <c r="U358" s="68" t="s">
        <v>135</v>
      </c>
      <c r="V358" s="68" t="s">
        <v>136</v>
      </c>
      <c r="W358" s="68" t="s">
        <v>137</v>
      </c>
      <c r="X358" s="68" t="s">
        <v>138</v>
      </c>
      <c r="Y358" s="68">
        <v>45091.279352893522</v>
      </c>
      <c r="Z358" s="68">
        <v>45104.266462731481</v>
      </c>
      <c r="AA358" s="68" t="s">
        <v>139</v>
      </c>
      <c r="AB358" s="68" t="s">
        <v>323</v>
      </c>
      <c r="AC358" s="68">
        <v>0</v>
      </c>
      <c r="AD358" s="68" t="s">
        <v>143</v>
      </c>
      <c r="AE358" s="68">
        <v>46312</v>
      </c>
      <c r="AG358" s="68">
        <v>10012</v>
      </c>
      <c r="AH358" s="68" t="s">
        <v>141</v>
      </c>
      <c r="AJ358" s="68">
        <v>235999</v>
      </c>
      <c r="AK358" s="68" t="s">
        <v>142</v>
      </c>
      <c r="AL358" s="68" t="s">
        <v>143</v>
      </c>
      <c r="AM358" s="68">
        <v>2400</v>
      </c>
      <c r="AN358" s="68" t="s">
        <v>144</v>
      </c>
      <c r="AO358" s="68" t="s">
        <v>145</v>
      </c>
      <c r="AP358" s="68" t="s">
        <v>146</v>
      </c>
      <c r="AQ358" s="68" t="s">
        <v>972</v>
      </c>
      <c r="AR358" s="68" t="s">
        <v>148</v>
      </c>
      <c r="AS358" s="68" t="s">
        <v>139</v>
      </c>
      <c r="AT358" s="68" t="s">
        <v>149</v>
      </c>
      <c r="AU358" s="68" t="s">
        <v>150</v>
      </c>
      <c r="AV358" s="68" t="s">
        <v>1250</v>
      </c>
      <c r="AW358" s="68" t="s">
        <v>1250</v>
      </c>
      <c r="AX358" s="68" t="s">
        <v>309</v>
      </c>
      <c r="AY358" s="68" t="s">
        <v>148</v>
      </c>
      <c r="AZ358" s="68" t="s">
        <v>139</v>
      </c>
      <c r="BA358" s="68" t="s">
        <v>950</v>
      </c>
      <c r="BB358" s="68" t="s">
        <v>311</v>
      </c>
      <c r="BC358" s="68" t="s">
        <v>156</v>
      </c>
      <c r="BD358" s="68" t="s">
        <v>157</v>
      </c>
      <c r="BE358" s="68" t="s">
        <v>303</v>
      </c>
      <c r="BF358" s="68">
        <v>45092.122708333336</v>
      </c>
      <c r="BG358" s="68">
        <v>0</v>
      </c>
      <c r="BH358" s="68" t="s">
        <v>132</v>
      </c>
      <c r="BI358" s="68" t="s">
        <v>2767</v>
      </c>
      <c r="BJ358" s="68" t="s">
        <v>143</v>
      </c>
      <c r="BK358" s="68" t="s">
        <v>136</v>
      </c>
      <c r="BL358" s="68" t="s">
        <v>143</v>
      </c>
      <c r="BM358" s="68" t="s">
        <v>160</v>
      </c>
      <c r="BN358" s="68" t="s">
        <v>160</v>
      </c>
      <c r="BO358" s="68" t="s">
        <v>143</v>
      </c>
      <c r="BP358" s="68" t="s">
        <v>143</v>
      </c>
      <c r="BQ358" s="68" t="s">
        <v>2768</v>
      </c>
      <c r="BR358" s="68">
        <v>500</v>
      </c>
      <c r="BS358" s="68" t="s">
        <v>241</v>
      </c>
      <c r="BT358" s="68">
        <v>46312</v>
      </c>
      <c r="BU358" s="68">
        <v>46312</v>
      </c>
      <c r="BV358" s="68" t="s">
        <v>135</v>
      </c>
      <c r="BW358" s="68" t="s">
        <v>135</v>
      </c>
      <c r="BX358" s="68" t="s">
        <v>135</v>
      </c>
      <c r="BY358" s="68" t="s">
        <v>148</v>
      </c>
      <c r="BZ358" s="68" t="s">
        <v>975</v>
      </c>
      <c r="CA358" s="68" t="s">
        <v>144</v>
      </c>
      <c r="CB358" s="68" t="s">
        <v>143</v>
      </c>
      <c r="CC358" s="68" t="s">
        <v>143</v>
      </c>
      <c r="CD358" s="68" t="s">
        <v>143</v>
      </c>
      <c r="CE358" s="68" t="s">
        <v>2769</v>
      </c>
      <c r="CF358" s="68">
        <v>19623619</v>
      </c>
      <c r="CG358" s="68">
        <v>19623619</v>
      </c>
      <c r="CJ358" s="68">
        <v>0</v>
      </c>
      <c r="CK358" s="68" t="s">
        <v>143</v>
      </c>
      <c r="CM358" s="68" t="s">
        <v>143</v>
      </c>
      <c r="CN358" s="68" t="s">
        <v>143</v>
      </c>
      <c r="CR358" s="68" t="s">
        <v>143</v>
      </c>
      <c r="CS358" s="68" t="s">
        <v>1</v>
      </c>
      <c r="CT358" s="68" t="s">
        <v>143</v>
      </c>
      <c r="CU358" s="68" t="s">
        <v>1</v>
      </c>
      <c r="CV358" s="68" t="s">
        <v>1985</v>
      </c>
      <c r="CW358" s="68" t="s">
        <v>1985</v>
      </c>
      <c r="CX358" s="68" t="s">
        <v>374</v>
      </c>
      <c r="CY358" s="68" t="s">
        <v>127</v>
      </c>
      <c r="CZ358" s="68" t="s">
        <v>136</v>
      </c>
      <c r="DA358" s="68" t="s">
        <v>1989</v>
      </c>
      <c r="DB358" s="68" t="s">
        <v>2770</v>
      </c>
      <c r="DC358" s="68" t="s">
        <v>143</v>
      </c>
      <c r="DD358" s="68" t="s">
        <v>279</v>
      </c>
      <c r="DE358" s="68">
        <v>6</v>
      </c>
      <c r="DF358" s="68">
        <v>14</v>
      </c>
    </row>
    <row r="359" spans="1:110" s="68" customFormat="1" ht="12.75" x14ac:dyDescent="0.2">
      <c r="A359" s="67">
        <v>45078</v>
      </c>
      <c r="B359" s="68" t="s">
        <v>13</v>
      </c>
      <c r="C359" s="68">
        <v>71016</v>
      </c>
      <c r="D359" s="68" t="s">
        <v>2694</v>
      </c>
      <c r="E359" s="68" t="s">
        <v>373</v>
      </c>
      <c r="F359" s="69">
        <v>45093</v>
      </c>
      <c r="G359" s="68" t="s">
        <v>257</v>
      </c>
      <c r="H359" s="68" t="s">
        <v>166</v>
      </c>
      <c r="I359" s="70">
        <v>550</v>
      </c>
      <c r="J359" s="70">
        <v>550</v>
      </c>
      <c r="K359" s="71">
        <f t="shared" si="5"/>
        <v>1.3462283076419515E-3</v>
      </c>
      <c r="L359" s="68" t="s">
        <v>374</v>
      </c>
      <c r="M359" s="68" t="s">
        <v>129</v>
      </c>
      <c r="N359" s="68" t="s">
        <v>259</v>
      </c>
      <c r="O359" s="68" t="s">
        <v>2695</v>
      </c>
      <c r="P359" s="68" t="s">
        <v>2696</v>
      </c>
      <c r="Q359" s="68" t="s">
        <v>170</v>
      </c>
      <c r="R359" s="68" t="s">
        <v>2771</v>
      </c>
      <c r="S359" s="68" t="s">
        <v>2772</v>
      </c>
      <c r="T359" s="68" t="s">
        <v>135</v>
      </c>
      <c r="U359" s="68" t="s">
        <v>135</v>
      </c>
      <c r="V359" s="68" t="s">
        <v>136</v>
      </c>
      <c r="W359" s="68" t="s">
        <v>137</v>
      </c>
      <c r="X359" s="68" t="s">
        <v>379</v>
      </c>
      <c r="Y359" s="68">
        <v>45092.515354513889</v>
      </c>
      <c r="Z359" s="68">
        <v>45092.512876388886</v>
      </c>
      <c r="AA359" s="68" t="s">
        <v>139</v>
      </c>
      <c r="AB359" s="68" t="s">
        <v>140</v>
      </c>
      <c r="AC359" s="68">
        <v>0</v>
      </c>
      <c r="AD359" s="68" t="s">
        <v>143</v>
      </c>
      <c r="AE359" s="68">
        <v>0</v>
      </c>
      <c r="AF359" s="68">
        <v>45092</v>
      </c>
      <c r="AG359" s="68">
        <v>10010</v>
      </c>
      <c r="AH359" s="68" t="s">
        <v>265</v>
      </c>
      <c r="AK359" s="68" t="s">
        <v>142</v>
      </c>
      <c r="AL359" s="68" t="s">
        <v>143</v>
      </c>
      <c r="AM359" s="68">
        <v>550</v>
      </c>
      <c r="AN359" s="68" t="s">
        <v>143</v>
      </c>
      <c r="AO359" s="68" t="s">
        <v>2699</v>
      </c>
      <c r="AP359" s="68" t="s">
        <v>2700</v>
      </c>
      <c r="AQ359" s="68" t="s">
        <v>2701</v>
      </c>
      <c r="AR359" s="68" t="s">
        <v>353</v>
      </c>
      <c r="AS359" s="68" t="s">
        <v>231</v>
      </c>
      <c r="AT359" s="68" t="s">
        <v>2702</v>
      </c>
      <c r="AU359" s="68" t="s">
        <v>2703</v>
      </c>
      <c r="AV359" s="68" t="s">
        <v>272</v>
      </c>
      <c r="AW359" s="68" t="s">
        <v>273</v>
      </c>
      <c r="AX359" s="68" t="s">
        <v>274</v>
      </c>
      <c r="AY359" s="68" t="s">
        <v>148</v>
      </c>
      <c r="AZ359" s="68" t="s">
        <v>139</v>
      </c>
      <c r="BA359" s="68" t="s">
        <v>154</v>
      </c>
      <c r="BB359" s="68" t="s">
        <v>275</v>
      </c>
      <c r="BC359" s="68" t="s">
        <v>156</v>
      </c>
      <c r="BD359" s="68" t="s">
        <v>157</v>
      </c>
      <c r="BE359" s="68" t="s">
        <v>237</v>
      </c>
      <c r="BF359" s="68">
        <v>45092.144386574073</v>
      </c>
      <c r="BG359" s="68">
        <v>0</v>
      </c>
      <c r="BH359" s="68" t="s">
        <v>170</v>
      </c>
      <c r="BI359" s="68" t="s">
        <v>143</v>
      </c>
      <c r="BJ359" s="68" t="s">
        <v>143</v>
      </c>
      <c r="BK359" s="68" t="s">
        <v>136</v>
      </c>
      <c r="BL359" s="68" t="s">
        <v>143</v>
      </c>
      <c r="BM359" s="68" t="s">
        <v>200</v>
      </c>
      <c r="BN359" s="68" t="s">
        <v>200</v>
      </c>
      <c r="BO359" s="68" t="s">
        <v>143</v>
      </c>
      <c r="BP359" s="68" t="s">
        <v>143</v>
      </c>
      <c r="BQ359" s="68" t="s">
        <v>2773</v>
      </c>
      <c r="BR359" s="68">
        <v>800</v>
      </c>
      <c r="BS359" s="68" t="s">
        <v>314</v>
      </c>
      <c r="BT359" s="68">
        <v>550</v>
      </c>
      <c r="BU359" s="68">
        <v>550</v>
      </c>
      <c r="BV359" s="68" t="s">
        <v>135</v>
      </c>
      <c r="BW359" s="68" t="s">
        <v>135</v>
      </c>
      <c r="BX359" s="68" t="s">
        <v>135</v>
      </c>
      <c r="BY359" s="68" t="s">
        <v>148</v>
      </c>
      <c r="BZ359" s="68" t="s">
        <v>2774</v>
      </c>
      <c r="CA359" s="68" t="s">
        <v>174</v>
      </c>
      <c r="CB359" s="68" t="s">
        <v>143</v>
      </c>
      <c r="CC359" s="68" t="s">
        <v>143</v>
      </c>
      <c r="CD359" s="68" t="s">
        <v>143</v>
      </c>
      <c r="CE359" s="68" t="s">
        <v>143</v>
      </c>
      <c r="CF359" s="68">
        <v>1</v>
      </c>
      <c r="CJ359" s="68">
        <v>0</v>
      </c>
      <c r="CK359" s="68" t="s">
        <v>143</v>
      </c>
      <c r="CM359" s="68" t="s">
        <v>143</v>
      </c>
      <c r="CN359" s="68" t="s">
        <v>143</v>
      </c>
      <c r="CO359" s="68">
        <v>177220647</v>
      </c>
      <c r="CR359" s="68" t="s">
        <v>143</v>
      </c>
      <c r="CS359" s="68" t="s">
        <v>1</v>
      </c>
      <c r="CT359" s="68" t="s">
        <v>143</v>
      </c>
      <c r="CU359" s="68" t="s">
        <v>1</v>
      </c>
      <c r="CV359" s="68" t="s">
        <v>2092</v>
      </c>
      <c r="CW359" s="68" t="s">
        <v>143</v>
      </c>
      <c r="CX359" s="68" t="s">
        <v>374</v>
      </c>
      <c r="CY359" s="68" t="s">
        <v>166</v>
      </c>
      <c r="CZ359" s="68" t="s">
        <v>136</v>
      </c>
      <c r="DA359" s="68" t="s">
        <v>2007</v>
      </c>
      <c r="DB359" s="68" t="s">
        <v>143</v>
      </c>
      <c r="DC359" s="68" t="s">
        <v>143</v>
      </c>
      <c r="DD359" s="68" t="s">
        <v>373</v>
      </c>
      <c r="DE359" s="68">
        <v>6</v>
      </c>
      <c r="DF359" s="68">
        <v>16</v>
      </c>
    </row>
    <row r="360" spans="1:110" s="68" customFormat="1" ht="12.75" x14ac:dyDescent="0.2">
      <c r="A360" s="67">
        <v>45078</v>
      </c>
      <c r="B360" s="68" t="s">
        <v>11</v>
      </c>
      <c r="C360" s="68">
        <v>71081</v>
      </c>
      <c r="D360" s="68" t="s">
        <v>256</v>
      </c>
      <c r="E360" s="68" t="s">
        <v>164</v>
      </c>
      <c r="F360" s="69">
        <v>45093</v>
      </c>
      <c r="G360" s="68" t="s">
        <v>165</v>
      </c>
      <c r="H360" s="68" t="s">
        <v>166</v>
      </c>
      <c r="I360" s="70">
        <v>300</v>
      </c>
      <c r="J360" s="70">
        <v>300</v>
      </c>
      <c r="K360" s="71">
        <f t="shared" si="5"/>
        <v>7.3430634962288262E-4</v>
      </c>
      <c r="L360" s="68" t="s">
        <v>258</v>
      </c>
      <c r="M360" s="68" t="s">
        <v>317</v>
      </c>
      <c r="N360" s="68" t="s">
        <v>1056</v>
      </c>
      <c r="O360" s="68" t="s">
        <v>2508</v>
      </c>
      <c r="P360" s="68" t="s">
        <v>2775</v>
      </c>
      <c r="Q360" s="68" t="s">
        <v>170</v>
      </c>
      <c r="R360" s="68" t="s">
        <v>2776</v>
      </c>
      <c r="S360" s="68" t="s">
        <v>2777</v>
      </c>
      <c r="T360" s="68" t="s">
        <v>135</v>
      </c>
      <c r="U360" s="68" t="s">
        <v>135</v>
      </c>
      <c r="V360" s="68" t="s">
        <v>136</v>
      </c>
      <c r="W360" s="68" t="s">
        <v>137</v>
      </c>
      <c r="X360" s="68" t="s">
        <v>957</v>
      </c>
      <c r="Y360" s="68">
        <v>45092.17766828704</v>
      </c>
      <c r="Z360" s="68">
        <v>45104.118823611112</v>
      </c>
      <c r="AA360" s="68" t="s">
        <v>139</v>
      </c>
      <c r="AB360" s="68" t="s">
        <v>323</v>
      </c>
      <c r="AC360" s="68">
        <v>0</v>
      </c>
      <c r="AD360" s="68" t="s">
        <v>143</v>
      </c>
      <c r="AE360" s="68">
        <v>0</v>
      </c>
      <c r="AF360" s="68">
        <v>45098</v>
      </c>
      <c r="AG360" s="68">
        <v>10012</v>
      </c>
      <c r="AH360" s="68" t="s">
        <v>141</v>
      </c>
      <c r="AK360" s="68" t="s">
        <v>142</v>
      </c>
      <c r="AL360" s="68" t="s">
        <v>143</v>
      </c>
      <c r="AM360" s="68">
        <v>300</v>
      </c>
      <c r="AN360" s="68" t="s">
        <v>143</v>
      </c>
      <c r="AO360" s="68" t="s">
        <v>1111</v>
      </c>
      <c r="AP360" s="68" t="s">
        <v>1112</v>
      </c>
      <c r="AQ360" s="68" t="s">
        <v>2511</v>
      </c>
      <c r="AR360" s="68" t="s">
        <v>353</v>
      </c>
      <c r="AS360" s="68" t="s">
        <v>231</v>
      </c>
      <c r="AT360" s="68" t="s">
        <v>492</v>
      </c>
      <c r="AU360" s="68" t="s">
        <v>1114</v>
      </c>
      <c r="AV360" s="68" t="s">
        <v>290</v>
      </c>
      <c r="AW360" s="68" t="s">
        <v>146</v>
      </c>
      <c r="AX360" s="68" t="s">
        <v>1060</v>
      </c>
      <c r="AY360" s="68" t="s">
        <v>148</v>
      </c>
      <c r="AZ360" s="68" t="s">
        <v>139</v>
      </c>
      <c r="BA360" s="68" t="s">
        <v>149</v>
      </c>
      <c r="BB360" s="68" t="s">
        <v>150</v>
      </c>
      <c r="BC360" s="68" t="s">
        <v>156</v>
      </c>
      <c r="BD360" s="68" t="s">
        <v>157</v>
      </c>
      <c r="BE360" s="68" t="s">
        <v>303</v>
      </c>
      <c r="BF360" s="68">
        <v>45093.454560185186</v>
      </c>
      <c r="BG360" s="68">
        <v>0</v>
      </c>
      <c r="BH360" s="68" t="s">
        <v>143</v>
      </c>
      <c r="BI360" s="68" t="s">
        <v>2595</v>
      </c>
      <c r="BJ360" s="68" t="s">
        <v>143</v>
      </c>
      <c r="BK360" s="68" t="s">
        <v>136</v>
      </c>
      <c r="BL360" s="68" t="s">
        <v>143</v>
      </c>
      <c r="BM360" s="68" t="s">
        <v>160</v>
      </c>
      <c r="BN360" s="68" t="s">
        <v>143</v>
      </c>
      <c r="BO360" s="68" t="s">
        <v>143</v>
      </c>
      <c r="BP360" s="68" t="s">
        <v>143</v>
      </c>
      <c r="BQ360" s="68" t="s">
        <v>558</v>
      </c>
      <c r="BR360" s="68">
        <v>500</v>
      </c>
      <c r="BS360" s="68" t="s">
        <v>241</v>
      </c>
      <c r="BT360" s="68">
        <v>300</v>
      </c>
      <c r="BU360" s="68">
        <v>300</v>
      </c>
      <c r="BV360" s="68" t="s">
        <v>135</v>
      </c>
      <c r="BW360" s="68" t="s">
        <v>135</v>
      </c>
      <c r="BX360" s="68" t="s">
        <v>135</v>
      </c>
      <c r="BY360" s="68" t="s">
        <v>148</v>
      </c>
      <c r="BZ360" s="68" t="s">
        <v>2650</v>
      </c>
      <c r="CA360" s="68" t="s">
        <v>174</v>
      </c>
      <c r="CB360" s="68" t="s">
        <v>143</v>
      </c>
      <c r="CC360" s="68" t="s">
        <v>143</v>
      </c>
      <c r="CD360" s="68" t="s">
        <v>143</v>
      </c>
      <c r="CE360" s="68" t="s">
        <v>2778</v>
      </c>
      <c r="CF360" s="68">
        <v>1</v>
      </c>
      <c r="CJ360" s="68">
        <v>0</v>
      </c>
      <c r="CK360" s="68" t="s">
        <v>143</v>
      </c>
      <c r="CM360" s="68" t="s">
        <v>143</v>
      </c>
      <c r="CN360" s="68" t="s">
        <v>143</v>
      </c>
      <c r="CO360" s="68">
        <v>408660822</v>
      </c>
      <c r="CR360" s="68" t="s">
        <v>143</v>
      </c>
      <c r="CS360" s="68" t="s">
        <v>1</v>
      </c>
      <c r="CT360" s="68" t="s">
        <v>143</v>
      </c>
      <c r="CU360" s="68" t="s">
        <v>1</v>
      </c>
      <c r="CV360" s="68" t="s">
        <v>1985</v>
      </c>
      <c r="CW360" s="68" t="s">
        <v>143</v>
      </c>
      <c r="CX360" s="68" t="s">
        <v>258</v>
      </c>
      <c r="CY360" s="68" t="s">
        <v>166</v>
      </c>
      <c r="CZ360" s="68" t="s">
        <v>136</v>
      </c>
      <c r="DA360" s="68" t="s">
        <v>1986</v>
      </c>
      <c r="DB360" s="68" t="s">
        <v>143</v>
      </c>
      <c r="DC360" s="68" t="s">
        <v>957</v>
      </c>
      <c r="DD360" s="68" t="s">
        <v>164</v>
      </c>
      <c r="DE360" s="68">
        <v>6</v>
      </c>
      <c r="DF360" s="68">
        <v>16</v>
      </c>
    </row>
    <row r="361" spans="1:110" s="68" customFormat="1" ht="12.75" x14ac:dyDescent="0.2">
      <c r="A361" s="67">
        <v>45078</v>
      </c>
      <c r="B361" s="68" t="s">
        <v>8</v>
      </c>
      <c r="C361" s="68">
        <v>71090</v>
      </c>
      <c r="D361" s="68" t="s">
        <v>2547</v>
      </c>
      <c r="E361" s="68" t="s">
        <v>364</v>
      </c>
      <c r="F361" s="69">
        <v>45093</v>
      </c>
      <c r="G361" s="68" t="s">
        <v>126</v>
      </c>
      <c r="H361" s="68" t="s">
        <v>166</v>
      </c>
      <c r="I361" s="70">
        <v>700</v>
      </c>
      <c r="J361" s="70">
        <v>700</v>
      </c>
      <c r="K361" s="71">
        <f t="shared" si="5"/>
        <v>1.7133814824533929E-3</v>
      </c>
      <c r="L361" s="68" t="s">
        <v>953</v>
      </c>
      <c r="M361" s="68" t="s">
        <v>317</v>
      </c>
      <c r="N361" s="68" t="s">
        <v>1065</v>
      </c>
      <c r="O361" s="68" t="s">
        <v>2618</v>
      </c>
      <c r="P361" s="68" t="s">
        <v>2779</v>
      </c>
      <c r="Q361" s="68" t="s">
        <v>170</v>
      </c>
      <c r="R361" s="68" t="s">
        <v>2780</v>
      </c>
      <c r="S361" s="68" t="s">
        <v>2781</v>
      </c>
      <c r="T361" s="68" t="s">
        <v>135</v>
      </c>
      <c r="U361" s="68" t="s">
        <v>135</v>
      </c>
      <c r="V361" s="68" t="s">
        <v>506</v>
      </c>
      <c r="W361" s="68" t="s">
        <v>137</v>
      </c>
      <c r="X361" s="68" t="s">
        <v>957</v>
      </c>
      <c r="Y361" s="68">
        <v>45092.193785416668</v>
      </c>
      <c r="Z361" s="68">
        <v>45107.515737384259</v>
      </c>
      <c r="AA361" s="68" t="s">
        <v>139</v>
      </c>
      <c r="AB361" s="68" t="s">
        <v>323</v>
      </c>
      <c r="AC361" s="68">
        <v>0</v>
      </c>
      <c r="AD361" s="68" t="s">
        <v>143</v>
      </c>
      <c r="AE361" s="68">
        <v>0</v>
      </c>
      <c r="AF361" s="68">
        <v>45098</v>
      </c>
      <c r="AG361" s="68">
        <v>10023</v>
      </c>
      <c r="AH361" s="68" t="s">
        <v>141</v>
      </c>
      <c r="AJ361" s="68">
        <v>700</v>
      </c>
      <c r="AK361" s="68" t="s">
        <v>207</v>
      </c>
      <c r="AL361" s="68" t="s">
        <v>2714</v>
      </c>
      <c r="AM361" s="68">
        <v>700</v>
      </c>
      <c r="AN361" s="68" t="s">
        <v>174</v>
      </c>
      <c r="AO361" s="68" t="s">
        <v>2258</v>
      </c>
      <c r="AP361" s="68" t="s">
        <v>2259</v>
      </c>
      <c r="AQ361" s="68" t="s">
        <v>2622</v>
      </c>
      <c r="AR361" s="68" t="s">
        <v>2177</v>
      </c>
      <c r="AS361" s="68" t="s">
        <v>231</v>
      </c>
      <c r="AT361" s="68" t="s">
        <v>2623</v>
      </c>
      <c r="AU361" s="68" t="s">
        <v>2262</v>
      </c>
      <c r="AV361" s="68" t="s">
        <v>631</v>
      </c>
      <c r="AW361" s="68" t="s">
        <v>632</v>
      </c>
      <c r="AX361" s="68" t="s">
        <v>1068</v>
      </c>
      <c r="AY361" s="68" t="s">
        <v>148</v>
      </c>
      <c r="AZ361" s="68" t="s">
        <v>139</v>
      </c>
      <c r="BA361" s="68" t="s">
        <v>149</v>
      </c>
      <c r="BB361" s="68" t="s">
        <v>634</v>
      </c>
      <c r="BC361" s="68" t="s">
        <v>156</v>
      </c>
      <c r="BD361" s="68" t="s">
        <v>157</v>
      </c>
      <c r="BE361" s="68" t="s">
        <v>237</v>
      </c>
      <c r="BF361" s="68">
        <v>45093.080393518518</v>
      </c>
      <c r="BG361" s="68">
        <v>0</v>
      </c>
      <c r="BH361" s="68" t="s">
        <v>143</v>
      </c>
      <c r="BI361" s="68" t="s">
        <v>143</v>
      </c>
      <c r="BJ361" s="68" t="s">
        <v>143</v>
      </c>
      <c r="BK361" s="68" t="s">
        <v>506</v>
      </c>
      <c r="BL361" s="68" t="s">
        <v>143</v>
      </c>
      <c r="BM361" s="68" t="s">
        <v>160</v>
      </c>
      <c r="BN361" s="68" t="s">
        <v>160</v>
      </c>
      <c r="BO361" s="68" t="s">
        <v>364</v>
      </c>
      <c r="BP361" s="68" t="s">
        <v>143</v>
      </c>
      <c r="BQ361" s="68" t="s">
        <v>2782</v>
      </c>
      <c r="BR361" s="68">
        <v>800</v>
      </c>
      <c r="BS361" s="68" t="s">
        <v>314</v>
      </c>
      <c r="BT361" s="68">
        <v>700</v>
      </c>
      <c r="BU361" s="68">
        <v>700</v>
      </c>
      <c r="BV361" s="68" t="s">
        <v>135</v>
      </c>
      <c r="BW361" s="68" t="s">
        <v>135</v>
      </c>
      <c r="BX361" s="68" t="s">
        <v>135</v>
      </c>
      <c r="BY361" s="68" t="s">
        <v>148</v>
      </c>
      <c r="BZ361" s="68" t="s">
        <v>2434</v>
      </c>
      <c r="CA361" s="68" t="s">
        <v>174</v>
      </c>
      <c r="CB361" s="68" t="s">
        <v>143</v>
      </c>
      <c r="CC361" s="68" t="s">
        <v>143</v>
      </c>
      <c r="CD361" s="68" t="s">
        <v>143</v>
      </c>
      <c r="CE361" s="68" t="s">
        <v>2783</v>
      </c>
      <c r="CF361" s="68">
        <v>1</v>
      </c>
      <c r="CG361" s="68">
        <v>1</v>
      </c>
      <c r="CJ361" s="68">
        <v>0</v>
      </c>
      <c r="CK361" s="68" t="s">
        <v>143</v>
      </c>
      <c r="CM361" s="68" t="s">
        <v>143</v>
      </c>
      <c r="CN361" s="68" t="s">
        <v>143</v>
      </c>
      <c r="CR361" s="68" t="s">
        <v>143</v>
      </c>
      <c r="CS361" s="68" t="s">
        <v>1</v>
      </c>
      <c r="CT361" s="68" t="s">
        <v>143</v>
      </c>
      <c r="CU361" s="68" t="s">
        <v>1</v>
      </c>
      <c r="CV361" s="68" t="s">
        <v>2092</v>
      </c>
      <c r="CW361" s="68" t="s">
        <v>143</v>
      </c>
      <c r="CX361" s="68" t="s">
        <v>953</v>
      </c>
      <c r="CY361" s="68" t="s">
        <v>166</v>
      </c>
      <c r="CZ361" s="68" t="s">
        <v>506</v>
      </c>
      <c r="DA361" s="68" t="s">
        <v>1986</v>
      </c>
      <c r="DB361" s="68" t="s">
        <v>143</v>
      </c>
      <c r="DC361" s="68" t="s">
        <v>957</v>
      </c>
      <c r="DD361" s="68" t="s">
        <v>364</v>
      </c>
      <c r="DE361" s="68">
        <v>6</v>
      </c>
      <c r="DF361" s="68">
        <v>16</v>
      </c>
    </row>
    <row r="362" spans="1:110" s="68" customFormat="1" ht="12.75" x14ac:dyDescent="0.2">
      <c r="A362" s="67">
        <v>45078</v>
      </c>
      <c r="B362" s="68" t="s">
        <v>8</v>
      </c>
      <c r="C362" s="68">
        <v>71099</v>
      </c>
      <c r="D362" s="68" t="s">
        <v>2547</v>
      </c>
      <c r="E362" s="68" t="s">
        <v>364</v>
      </c>
      <c r="F362" s="69">
        <v>45093</v>
      </c>
      <c r="G362" s="68" t="s">
        <v>126</v>
      </c>
      <c r="H362" s="68" t="s">
        <v>166</v>
      </c>
      <c r="I362" s="70">
        <v>400</v>
      </c>
      <c r="J362" s="70">
        <v>400</v>
      </c>
      <c r="K362" s="71">
        <f t="shared" si="5"/>
        <v>9.7907513283051009E-4</v>
      </c>
      <c r="L362" s="68" t="s">
        <v>953</v>
      </c>
      <c r="M362" s="68" t="s">
        <v>317</v>
      </c>
      <c r="N362" s="68" t="s">
        <v>1065</v>
      </c>
      <c r="O362" s="68" t="s">
        <v>2513</v>
      </c>
      <c r="P362" s="68" t="s">
        <v>2784</v>
      </c>
      <c r="Q362" s="68" t="s">
        <v>170</v>
      </c>
      <c r="R362" s="68" t="s">
        <v>2785</v>
      </c>
      <c r="S362" s="68" t="s">
        <v>2560</v>
      </c>
      <c r="T362" s="68" t="s">
        <v>135</v>
      </c>
      <c r="U362" s="68" t="s">
        <v>135</v>
      </c>
      <c r="V362" s="68" t="s">
        <v>506</v>
      </c>
      <c r="W362" s="68" t="s">
        <v>137</v>
      </c>
      <c r="X362" s="68" t="s">
        <v>957</v>
      </c>
      <c r="Y362" s="68">
        <v>45092.205325347219</v>
      </c>
      <c r="Z362" s="68">
        <v>45107.519332175929</v>
      </c>
      <c r="AA362" s="68" t="s">
        <v>139</v>
      </c>
      <c r="AB362" s="68" t="s">
        <v>323</v>
      </c>
      <c r="AC362" s="68">
        <v>0</v>
      </c>
      <c r="AD362" s="68" t="s">
        <v>143</v>
      </c>
      <c r="AE362" s="68">
        <v>400</v>
      </c>
      <c r="AF362" s="68">
        <v>45098</v>
      </c>
      <c r="AG362" s="68">
        <v>10023</v>
      </c>
      <c r="AH362" s="68" t="s">
        <v>141</v>
      </c>
      <c r="AJ362" s="68">
        <v>400</v>
      </c>
      <c r="AK362" s="68" t="s">
        <v>207</v>
      </c>
      <c r="AL362" s="68" t="s">
        <v>2714</v>
      </c>
      <c r="AM362" s="68">
        <v>400</v>
      </c>
      <c r="AN362" s="68" t="s">
        <v>174</v>
      </c>
      <c r="AO362" s="68" t="s">
        <v>2516</v>
      </c>
      <c r="AP362" s="68" t="s">
        <v>2517</v>
      </c>
      <c r="AQ362" s="68" t="s">
        <v>2518</v>
      </c>
      <c r="AR362" s="68" t="s">
        <v>230</v>
      </c>
      <c r="AS362" s="68" t="s">
        <v>231</v>
      </c>
      <c r="AT362" s="68" t="s">
        <v>2519</v>
      </c>
      <c r="AU362" s="68" t="s">
        <v>2520</v>
      </c>
      <c r="AV362" s="68" t="s">
        <v>631</v>
      </c>
      <c r="AW362" s="68" t="s">
        <v>632</v>
      </c>
      <c r="AX362" s="68" t="s">
        <v>1068</v>
      </c>
      <c r="AY362" s="68" t="s">
        <v>148</v>
      </c>
      <c r="AZ362" s="68" t="s">
        <v>139</v>
      </c>
      <c r="BA362" s="68" t="s">
        <v>149</v>
      </c>
      <c r="BB362" s="68" t="s">
        <v>634</v>
      </c>
      <c r="BC362" s="68" t="s">
        <v>156</v>
      </c>
      <c r="BD362" s="68" t="s">
        <v>157</v>
      </c>
      <c r="BE362" s="68" t="s">
        <v>303</v>
      </c>
      <c r="BF362" s="68">
        <v>45092.287175925929</v>
      </c>
      <c r="BG362" s="68">
        <v>0</v>
      </c>
      <c r="BH362" s="68" t="s">
        <v>143</v>
      </c>
      <c r="BI362" s="68" t="s">
        <v>143</v>
      </c>
      <c r="BJ362" s="68" t="s">
        <v>143</v>
      </c>
      <c r="BK362" s="68" t="s">
        <v>506</v>
      </c>
      <c r="BL362" s="68" t="s">
        <v>143</v>
      </c>
      <c r="BM362" s="68" t="s">
        <v>160</v>
      </c>
      <c r="BN362" s="68" t="s">
        <v>160</v>
      </c>
      <c r="BO362" s="68" t="s">
        <v>364</v>
      </c>
      <c r="BP362" s="68" t="s">
        <v>143</v>
      </c>
      <c r="BQ362" s="68" t="s">
        <v>2786</v>
      </c>
      <c r="BR362" s="68">
        <v>500</v>
      </c>
      <c r="BS362" s="68" t="s">
        <v>241</v>
      </c>
      <c r="BT362" s="68">
        <v>400</v>
      </c>
      <c r="BU362" s="68">
        <v>400</v>
      </c>
      <c r="BV362" s="68" t="s">
        <v>135</v>
      </c>
      <c r="BW362" s="68" t="s">
        <v>135</v>
      </c>
      <c r="BX362" s="68" t="s">
        <v>135</v>
      </c>
      <c r="BY362" s="68" t="s">
        <v>148</v>
      </c>
      <c r="BZ362" s="68" t="s">
        <v>2434</v>
      </c>
      <c r="CA362" s="68" t="s">
        <v>174</v>
      </c>
      <c r="CB362" s="68" t="s">
        <v>143</v>
      </c>
      <c r="CC362" s="68" t="s">
        <v>143</v>
      </c>
      <c r="CD362" s="68" t="s">
        <v>143</v>
      </c>
      <c r="CE362" s="68" t="s">
        <v>2787</v>
      </c>
      <c r="CF362" s="68">
        <v>1</v>
      </c>
      <c r="CG362" s="68">
        <v>1</v>
      </c>
      <c r="CJ362" s="68">
        <v>0</v>
      </c>
      <c r="CK362" s="68" t="s">
        <v>143</v>
      </c>
      <c r="CM362" s="68" t="s">
        <v>143</v>
      </c>
      <c r="CN362" s="68" t="s">
        <v>143</v>
      </c>
      <c r="CR362" s="68" t="s">
        <v>143</v>
      </c>
      <c r="CS362" s="68" t="s">
        <v>1</v>
      </c>
      <c r="CT362" s="68" t="s">
        <v>143</v>
      </c>
      <c r="CU362" s="68" t="s">
        <v>1</v>
      </c>
      <c r="CV362" s="68" t="s">
        <v>1985</v>
      </c>
      <c r="CW362" s="68" t="s">
        <v>1985</v>
      </c>
      <c r="CX362" s="68" t="s">
        <v>953</v>
      </c>
      <c r="CY362" s="68" t="s">
        <v>166</v>
      </c>
      <c r="CZ362" s="68" t="s">
        <v>506</v>
      </c>
      <c r="DA362" s="68" t="s">
        <v>2007</v>
      </c>
      <c r="DB362" s="68" t="s">
        <v>143</v>
      </c>
      <c r="DC362" s="68" t="s">
        <v>143</v>
      </c>
      <c r="DD362" s="68" t="s">
        <v>364</v>
      </c>
      <c r="DE362" s="68">
        <v>6</v>
      </c>
      <c r="DF362" s="68">
        <v>16</v>
      </c>
    </row>
    <row r="363" spans="1:110" s="68" customFormat="1" ht="12.75" x14ac:dyDescent="0.2">
      <c r="A363" s="67">
        <v>45078</v>
      </c>
      <c r="B363" s="68" t="s">
        <v>16</v>
      </c>
      <c r="C363" s="68">
        <v>71219</v>
      </c>
      <c r="D363" s="68" t="s">
        <v>124</v>
      </c>
      <c r="E363" s="68" t="s">
        <v>125</v>
      </c>
      <c r="F363" s="69">
        <v>45092</v>
      </c>
      <c r="G363" s="68" t="s">
        <v>257</v>
      </c>
      <c r="H363" s="68" t="s">
        <v>127</v>
      </c>
      <c r="I363" s="70">
        <v>294.35000000000002</v>
      </c>
      <c r="J363" s="70">
        <v>294.35000000000002</v>
      </c>
      <c r="K363" s="71">
        <f t="shared" si="5"/>
        <v>7.204769133716517E-4</v>
      </c>
      <c r="L363" s="68" t="s">
        <v>128</v>
      </c>
      <c r="M363" s="68" t="s">
        <v>129</v>
      </c>
      <c r="N363" s="68" t="s">
        <v>1725</v>
      </c>
      <c r="O363" s="68" t="s">
        <v>1224</v>
      </c>
      <c r="P363" s="68" t="s">
        <v>2788</v>
      </c>
      <c r="Q363" s="68" t="s">
        <v>132</v>
      </c>
      <c r="R363" s="68" t="s">
        <v>2789</v>
      </c>
      <c r="S363" s="68" t="s">
        <v>1717</v>
      </c>
      <c r="T363" s="68" t="s">
        <v>135</v>
      </c>
      <c r="U363" s="68" t="s">
        <v>135</v>
      </c>
      <c r="V363" s="68" t="s">
        <v>136</v>
      </c>
      <c r="W363" s="68" t="s">
        <v>137</v>
      </c>
      <c r="X363" s="68" t="s">
        <v>138</v>
      </c>
      <c r="Y363" s="68">
        <v>45092.423952662037</v>
      </c>
      <c r="Z363" s="68">
        <v>45101.120292708336</v>
      </c>
      <c r="AA363" s="68" t="s">
        <v>139</v>
      </c>
      <c r="AB363" s="68" t="s">
        <v>140</v>
      </c>
      <c r="AC363" s="68">
        <v>0</v>
      </c>
      <c r="AD363" s="68" t="s">
        <v>143</v>
      </c>
      <c r="AE363" s="68">
        <v>0</v>
      </c>
      <c r="AG363" s="68">
        <v>10010</v>
      </c>
      <c r="AH363" s="68" t="s">
        <v>265</v>
      </c>
      <c r="AJ363" s="68">
        <v>178388</v>
      </c>
      <c r="AK363" s="68" t="s">
        <v>142</v>
      </c>
      <c r="AL363" s="68" t="s">
        <v>143</v>
      </c>
      <c r="AM363" s="68">
        <v>1500</v>
      </c>
      <c r="AN363" s="68" t="s">
        <v>144</v>
      </c>
      <c r="AO363" s="68" t="s">
        <v>990</v>
      </c>
      <c r="AP363" s="68" t="s">
        <v>273</v>
      </c>
      <c r="AQ363" s="68" t="s">
        <v>1232</v>
      </c>
      <c r="AR363" s="68" t="s">
        <v>148</v>
      </c>
      <c r="AS363" s="68" t="s">
        <v>139</v>
      </c>
      <c r="AT363" s="68" t="s">
        <v>154</v>
      </c>
      <c r="AU363" s="68" t="s">
        <v>992</v>
      </c>
      <c r="AV363" s="68" t="s">
        <v>1718</v>
      </c>
      <c r="AW363" s="68" t="s">
        <v>1719</v>
      </c>
      <c r="AX363" s="68" t="s">
        <v>1726</v>
      </c>
      <c r="AY363" s="68" t="s">
        <v>148</v>
      </c>
      <c r="AZ363" s="68" t="s">
        <v>139</v>
      </c>
      <c r="BA363" s="68" t="s">
        <v>154</v>
      </c>
      <c r="BB363" s="68" t="s">
        <v>1727</v>
      </c>
      <c r="BC363" s="68" t="s">
        <v>156</v>
      </c>
      <c r="BD363" s="68" t="s">
        <v>157</v>
      </c>
      <c r="BE363" s="68" t="s">
        <v>303</v>
      </c>
      <c r="BF363" s="68">
        <v>45098.445868055554</v>
      </c>
      <c r="BG363" s="68">
        <v>0</v>
      </c>
      <c r="BH363" s="68" t="s">
        <v>132</v>
      </c>
      <c r="BI363" s="68" t="s">
        <v>2790</v>
      </c>
      <c r="BJ363" s="68" t="s">
        <v>143</v>
      </c>
      <c r="BK363" s="68" t="s">
        <v>136</v>
      </c>
      <c r="BL363" s="68" t="s">
        <v>143</v>
      </c>
      <c r="BM363" s="68" t="s">
        <v>160</v>
      </c>
      <c r="BN363" s="68" t="s">
        <v>160</v>
      </c>
      <c r="BO363" s="68" t="s">
        <v>143</v>
      </c>
      <c r="BP363" s="68" t="s">
        <v>1224</v>
      </c>
      <c r="BQ363" s="68" t="s">
        <v>2791</v>
      </c>
      <c r="BR363" s="68">
        <v>500</v>
      </c>
      <c r="BS363" s="68" t="s">
        <v>241</v>
      </c>
      <c r="BT363" s="68">
        <v>29435</v>
      </c>
      <c r="BU363" s="68">
        <v>29435</v>
      </c>
      <c r="BV363" s="68" t="s">
        <v>135</v>
      </c>
      <c r="BW363" s="68" t="s">
        <v>135</v>
      </c>
      <c r="BX363" s="68" t="s">
        <v>135</v>
      </c>
      <c r="BY363" s="68" t="s">
        <v>148</v>
      </c>
      <c r="BZ363" s="68" t="s">
        <v>1729</v>
      </c>
      <c r="CA363" s="68" t="s">
        <v>144</v>
      </c>
      <c r="CB363" s="68" t="s">
        <v>143</v>
      </c>
      <c r="CC363" s="68" t="s">
        <v>143</v>
      </c>
      <c r="CD363" s="68" t="s">
        <v>143</v>
      </c>
      <c r="CE363" s="68" t="s">
        <v>143</v>
      </c>
      <c r="CF363" s="68">
        <v>19623619</v>
      </c>
      <c r="CG363" s="68">
        <v>19623619</v>
      </c>
      <c r="CJ363" s="68">
        <v>0</v>
      </c>
      <c r="CK363" s="68" t="s">
        <v>143</v>
      </c>
      <c r="CM363" s="68" t="s">
        <v>143</v>
      </c>
      <c r="CN363" s="68" t="s">
        <v>143</v>
      </c>
      <c r="CR363" s="68" t="s">
        <v>143</v>
      </c>
      <c r="CS363" s="68" t="s">
        <v>1</v>
      </c>
      <c r="CT363" s="68" t="s">
        <v>143</v>
      </c>
      <c r="CU363" s="68" t="s">
        <v>1</v>
      </c>
      <c r="CV363" s="68" t="s">
        <v>1985</v>
      </c>
      <c r="CW363" s="68" t="s">
        <v>143</v>
      </c>
      <c r="CX363" s="68" t="s">
        <v>128</v>
      </c>
      <c r="CY363" s="68" t="s">
        <v>127</v>
      </c>
      <c r="CZ363" s="68" t="s">
        <v>136</v>
      </c>
      <c r="DA363" s="68" t="s">
        <v>1989</v>
      </c>
      <c r="DB363" s="68" t="s">
        <v>143</v>
      </c>
      <c r="DC363" s="68" t="s">
        <v>143</v>
      </c>
      <c r="DD363" s="68" t="s">
        <v>125</v>
      </c>
      <c r="DE363" s="68">
        <v>6</v>
      </c>
      <c r="DF363" s="68">
        <v>15</v>
      </c>
    </row>
    <row r="364" spans="1:110" s="68" customFormat="1" ht="12.75" x14ac:dyDescent="0.2">
      <c r="A364" s="67">
        <v>45078</v>
      </c>
      <c r="B364" s="68" t="s">
        <v>8</v>
      </c>
      <c r="C364" s="68">
        <v>71367</v>
      </c>
      <c r="D364" s="68" t="s">
        <v>2547</v>
      </c>
      <c r="E364" s="68" t="s">
        <v>364</v>
      </c>
      <c r="F364" s="69">
        <v>45096</v>
      </c>
      <c r="G364" s="68" t="s">
        <v>126</v>
      </c>
      <c r="H364" s="68" t="s">
        <v>166</v>
      </c>
      <c r="I364" s="70">
        <v>638.19000000000005</v>
      </c>
      <c r="J364" s="70">
        <v>638.19000000000005</v>
      </c>
      <c r="K364" s="71">
        <f t="shared" si="5"/>
        <v>1.5620898975527585E-3</v>
      </c>
      <c r="L364" s="68" t="s">
        <v>953</v>
      </c>
      <c r="M364" s="68" t="s">
        <v>317</v>
      </c>
      <c r="N364" s="68" t="s">
        <v>219</v>
      </c>
      <c r="O364" s="68" t="s">
        <v>2792</v>
      </c>
      <c r="P364" s="68" t="s">
        <v>2793</v>
      </c>
      <c r="Q364" s="68" t="s">
        <v>170</v>
      </c>
      <c r="R364" s="68" t="s">
        <v>2794</v>
      </c>
      <c r="S364" s="68" t="s">
        <v>2795</v>
      </c>
      <c r="T364" s="68" t="s">
        <v>135</v>
      </c>
      <c r="U364" s="68" t="s">
        <v>135</v>
      </c>
      <c r="V364" s="68" t="s">
        <v>506</v>
      </c>
      <c r="W364" s="68" t="s">
        <v>137</v>
      </c>
      <c r="X364" s="68" t="s">
        <v>225</v>
      </c>
      <c r="Y364" s="68">
        <v>45093.042569097219</v>
      </c>
      <c r="Z364" s="68">
        <v>45107.065499652781</v>
      </c>
      <c r="AA364" s="68" t="s">
        <v>139</v>
      </c>
      <c r="AB364" s="68" t="s">
        <v>323</v>
      </c>
      <c r="AC364" s="68">
        <v>0</v>
      </c>
      <c r="AD364" s="68" t="s">
        <v>143</v>
      </c>
      <c r="AE364" s="68">
        <v>63819</v>
      </c>
      <c r="AF364" s="68">
        <v>45097</v>
      </c>
      <c r="AG364" s="68">
        <v>10023</v>
      </c>
      <c r="AH364" s="68" t="s">
        <v>141</v>
      </c>
      <c r="AJ364" s="68">
        <v>63819</v>
      </c>
      <c r="AK364" s="68" t="s">
        <v>207</v>
      </c>
      <c r="AL364" s="68" t="s">
        <v>2714</v>
      </c>
      <c r="AM364" s="68">
        <v>63819</v>
      </c>
      <c r="AN364" s="68" t="s">
        <v>174</v>
      </c>
      <c r="AO364" s="68" t="s">
        <v>729</v>
      </c>
      <c r="AP364" s="68" t="s">
        <v>730</v>
      </c>
      <c r="AQ364" s="68" t="s">
        <v>2796</v>
      </c>
      <c r="AR364" s="68" t="s">
        <v>353</v>
      </c>
      <c r="AS364" s="68" t="s">
        <v>231</v>
      </c>
      <c r="AT364" s="68" t="s">
        <v>353</v>
      </c>
      <c r="AU364" s="68" t="s">
        <v>732</v>
      </c>
      <c r="AV364" s="68" t="s">
        <v>234</v>
      </c>
      <c r="AW364" s="68" t="s">
        <v>165</v>
      </c>
      <c r="AX364" s="68" t="s">
        <v>235</v>
      </c>
      <c r="AY364" s="68" t="s">
        <v>148</v>
      </c>
      <c r="AZ364" s="68" t="s">
        <v>139</v>
      </c>
      <c r="BA364" s="68" t="s">
        <v>236</v>
      </c>
      <c r="BB364" s="68" t="s">
        <v>150</v>
      </c>
      <c r="BC364" s="68" t="s">
        <v>156</v>
      </c>
      <c r="BD364" s="68" t="s">
        <v>157</v>
      </c>
      <c r="BE364" s="68" t="s">
        <v>237</v>
      </c>
      <c r="BF364" s="68">
        <v>45093.080092592594</v>
      </c>
      <c r="BG364" s="68">
        <v>0</v>
      </c>
      <c r="BH364" s="68" t="s">
        <v>143</v>
      </c>
      <c r="BI364" s="68" t="s">
        <v>2797</v>
      </c>
      <c r="BJ364" s="68" t="s">
        <v>143</v>
      </c>
      <c r="BK364" s="68" t="s">
        <v>506</v>
      </c>
      <c r="BL364" s="68" t="s">
        <v>143</v>
      </c>
      <c r="BM364" s="68" t="s">
        <v>160</v>
      </c>
      <c r="BN364" s="68" t="s">
        <v>160</v>
      </c>
      <c r="BO364" s="68" t="s">
        <v>364</v>
      </c>
      <c r="BP364" s="68" t="s">
        <v>143</v>
      </c>
      <c r="BQ364" s="68" t="s">
        <v>1802</v>
      </c>
      <c r="BR364" s="68">
        <v>800</v>
      </c>
      <c r="BS364" s="68" t="s">
        <v>314</v>
      </c>
      <c r="BT364" s="68">
        <v>63819</v>
      </c>
      <c r="BU364" s="68">
        <v>63819</v>
      </c>
      <c r="BV364" s="68" t="s">
        <v>135</v>
      </c>
      <c r="BW364" s="68" t="s">
        <v>135</v>
      </c>
      <c r="BX364" s="68" t="s">
        <v>135</v>
      </c>
      <c r="BY364" s="68" t="s">
        <v>148</v>
      </c>
      <c r="BZ364" s="68" t="s">
        <v>2798</v>
      </c>
      <c r="CA364" s="68" t="s">
        <v>174</v>
      </c>
      <c r="CB364" s="68" t="s">
        <v>143</v>
      </c>
      <c r="CC364" s="68" t="s">
        <v>143</v>
      </c>
      <c r="CD364" s="68" t="s">
        <v>143</v>
      </c>
      <c r="CE364" s="68" t="s">
        <v>143</v>
      </c>
      <c r="CF364" s="68">
        <v>1</v>
      </c>
      <c r="CG364" s="68">
        <v>1</v>
      </c>
      <c r="CJ364" s="68">
        <v>0</v>
      </c>
      <c r="CK364" s="68" t="s">
        <v>143</v>
      </c>
      <c r="CM364" s="68" t="s">
        <v>143</v>
      </c>
      <c r="CN364" s="68" t="s">
        <v>143</v>
      </c>
      <c r="CR364" s="68" t="s">
        <v>143</v>
      </c>
      <c r="CS364" s="68" t="s">
        <v>1</v>
      </c>
      <c r="CT364" s="68" t="s">
        <v>143</v>
      </c>
      <c r="CU364" s="68" t="s">
        <v>1</v>
      </c>
      <c r="CV364" s="68" t="s">
        <v>2092</v>
      </c>
      <c r="CW364" s="68" t="s">
        <v>2092</v>
      </c>
      <c r="CX364" s="68" t="s">
        <v>953</v>
      </c>
      <c r="CY364" s="68" t="s">
        <v>166</v>
      </c>
      <c r="CZ364" s="68" t="s">
        <v>506</v>
      </c>
      <c r="DA364" s="68" t="s">
        <v>2007</v>
      </c>
      <c r="DB364" s="68" t="s">
        <v>143</v>
      </c>
      <c r="DC364" s="68" t="s">
        <v>225</v>
      </c>
      <c r="DD364" s="68" t="s">
        <v>364</v>
      </c>
      <c r="DE364" s="68">
        <v>6</v>
      </c>
      <c r="DF364" s="68">
        <v>19</v>
      </c>
    </row>
    <row r="365" spans="1:110" s="68" customFormat="1" ht="12.75" x14ac:dyDescent="0.2">
      <c r="A365" s="67">
        <v>45078</v>
      </c>
      <c r="B365" s="68" t="s">
        <v>19</v>
      </c>
      <c r="C365" s="68">
        <v>71373</v>
      </c>
      <c r="D365" s="68" t="s">
        <v>2657</v>
      </c>
      <c r="E365" s="68" t="s">
        <v>125</v>
      </c>
      <c r="F365" s="69">
        <v>45093</v>
      </c>
      <c r="G365" s="68" t="s">
        <v>165</v>
      </c>
      <c r="H365" s="68" t="s">
        <v>166</v>
      </c>
      <c r="I365" s="70">
        <v>750</v>
      </c>
      <c r="J365" s="70">
        <v>750</v>
      </c>
      <c r="K365" s="71">
        <f t="shared" si="5"/>
        <v>1.8357658740572067E-3</v>
      </c>
      <c r="L365" s="68" t="s">
        <v>519</v>
      </c>
      <c r="M365" s="68" t="s">
        <v>317</v>
      </c>
      <c r="N365" s="68" t="s">
        <v>1056</v>
      </c>
      <c r="O365" s="68" t="s">
        <v>2799</v>
      </c>
      <c r="P365" s="68" t="s">
        <v>2800</v>
      </c>
      <c r="Q365" s="68" t="s">
        <v>564</v>
      </c>
      <c r="R365" s="68" t="s">
        <v>2801</v>
      </c>
      <c r="S365" s="68" t="s">
        <v>2802</v>
      </c>
      <c r="T365" s="68" t="s">
        <v>135</v>
      </c>
      <c r="U365" s="68" t="s">
        <v>135</v>
      </c>
      <c r="V365" s="68" t="s">
        <v>136</v>
      </c>
      <c r="W365" s="68" t="s">
        <v>137</v>
      </c>
      <c r="X365" s="68" t="s">
        <v>957</v>
      </c>
      <c r="Y365" s="68">
        <v>45093.084580092589</v>
      </c>
      <c r="Z365" s="68">
        <v>45104.119723263888</v>
      </c>
      <c r="AA365" s="68" t="s">
        <v>139</v>
      </c>
      <c r="AB365" s="68" t="s">
        <v>323</v>
      </c>
      <c r="AC365" s="68">
        <v>0</v>
      </c>
      <c r="AD365" s="68" t="s">
        <v>143</v>
      </c>
      <c r="AE365" s="68">
        <v>0</v>
      </c>
      <c r="AF365" s="68">
        <v>45096</v>
      </c>
      <c r="AG365" s="68">
        <v>10012</v>
      </c>
      <c r="AH365" s="68" t="s">
        <v>141</v>
      </c>
      <c r="AK365" s="68" t="s">
        <v>142</v>
      </c>
      <c r="AL365" s="68" t="s">
        <v>143</v>
      </c>
      <c r="AM365" s="68">
        <v>750</v>
      </c>
      <c r="AN365" s="68" t="s">
        <v>143</v>
      </c>
      <c r="AO365" s="68" t="s">
        <v>2803</v>
      </c>
      <c r="AP365" s="68" t="s">
        <v>2286</v>
      </c>
      <c r="AQ365" s="68" t="s">
        <v>2804</v>
      </c>
      <c r="AR365" s="68" t="s">
        <v>353</v>
      </c>
      <c r="AS365" s="68" t="s">
        <v>231</v>
      </c>
      <c r="AT365" s="68" t="s">
        <v>354</v>
      </c>
      <c r="AU365" s="68" t="s">
        <v>1024</v>
      </c>
      <c r="AV365" s="68" t="s">
        <v>290</v>
      </c>
      <c r="AW365" s="68" t="s">
        <v>146</v>
      </c>
      <c r="AX365" s="68" t="s">
        <v>1060</v>
      </c>
      <c r="AY365" s="68" t="s">
        <v>148</v>
      </c>
      <c r="AZ365" s="68" t="s">
        <v>139</v>
      </c>
      <c r="BA365" s="68" t="s">
        <v>149</v>
      </c>
      <c r="BB365" s="68" t="s">
        <v>150</v>
      </c>
      <c r="BC365" s="68" t="s">
        <v>156</v>
      </c>
      <c r="BD365" s="68" t="s">
        <v>157</v>
      </c>
      <c r="BE365" s="68" t="s">
        <v>237</v>
      </c>
      <c r="BF365" s="68">
        <v>45096.480486111112</v>
      </c>
      <c r="BG365" s="68">
        <v>0</v>
      </c>
      <c r="BH365" s="68" t="s">
        <v>143</v>
      </c>
      <c r="BI365" s="68" t="s">
        <v>2595</v>
      </c>
      <c r="BJ365" s="68" t="s">
        <v>143</v>
      </c>
      <c r="BK365" s="68" t="s">
        <v>136</v>
      </c>
      <c r="BL365" s="68" t="s">
        <v>143</v>
      </c>
      <c r="BM365" s="68" t="s">
        <v>160</v>
      </c>
      <c r="BN365" s="68" t="s">
        <v>143</v>
      </c>
      <c r="BO365" s="68" t="s">
        <v>125</v>
      </c>
      <c r="BP365" s="68" t="s">
        <v>2805</v>
      </c>
      <c r="BQ365" s="68" t="s">
        <v>2806</v>
      </c>
      <c r="BR365" s="68">
        <v>800</v>
      </c>
      <c r="BS365" s="68" t="s">
        <v>314</v>
      </c>
      <c r="BT365" s="68">
        <v>750</v>
      </c>
      <c r="BU365" s="68">
        <v>750</v>
      </c>
      <c r="BV365" s="68" t="s">
        <v>135</v>
      </c>
      <c r="BW365" s="68" t="s">
        <v>135</v>
      </c>
      <c r="BX365" s="68" t="s">
        <v>135</v>
      </c>
      <c r="BY365" s="68" t="s">
        <v>148</v>
      </c>
      <c r="BZ365" s="68" t="s">
        <v>2665</v>
      </c>
      <c r="CA365" s="68" t="s">
        <v>174</v>
      </c>
      <c r="CB365" s="68" t="s">
        <v>143</v>
      </c>
      <c r="CC365" s="68" t="s">
        <v>143</v>
      </c>
      <c r="CD365" s="68" t="s">
        <v>143</v>
      </c>
      <c r="CE365" s="68" t="s">
        <v>2807</v>
      </c>
      <c r="CF365" s="68">
        <v>1</v>
      </c>
      <c r="CJ365" s="68">
        <v>0</v>
      </c>
      <c r="CK365" s="68" t="s">
        <v>143</v>
      </c>
      <c r="CM365" s="68" t="s">
        <v>143</v>
      </c>
      <c r="CN365" s="68" t="s">
        <v>143</v>
      </c>
      <c r="CO365" s="68">
        <v>217616996</v>
      </c>
      <c r="CQ365" s="68">
        <v>217616996</v>
      </c>
      <c r="CR365" s="68" t="s">
        <v>143</v>
      </c>
      <c r="CS365" s="68" t="s">
        <v>1</v>
      </c>
      <c r="CT365" s="68" t="s">
        <v>143</v>
      </c>
      <c r="CU365" s="68" t="s">
        <v>1</v>
      </c>
      <c r="CV365" s="68" t="s">
        <v>2092</v>
      </c>
      <c r="CW365" s="68" t="s">
        <v>143</v>
      </c>
      <c r="CX365" s="68" t="s">
        <v>519</v>
      </c>
      <c r="CY365" s="68" t="s">
        <v>166</v>
      </c>
      <c r="CZ365" s="68" t="s">
        <v>136</v>
      </c>
      <c r="DA365" s="68" t="s">
        <v>1989</v>
      </c>
      <c r="DB365" s="68" t="s">
        <v>143</v>
      </c>
      <c r="DC365" s="68" t="s">
        <v>957</v>
      </c>
      <c r="DD365" s="68" t="s">
        <v>125</v>
      </c>
      <c r="DE365" s="68">
        <v>6</v>
      </c>
      <c r="DF365" s="68">
        <v>16</v>
      </c>
    </row>
    <row r="366" spans="1:110" s="68" customFormat="1" ht="12.75" x14ac:dyDescent="0.2">
      <c r="A366" s="67">
        <v>45078</v>
      </c>
      <c r="B366" s="68" t="s">
        <v>14</v>
      </c>
      <c r="C366" s="68">
        <v>71407</v>
      </c>
      <c r="D366" s="68" t="s">
        <v>315</v>
      </c>
      <c r="E366" s="68" t="s">
        <v>2808</v>
      </c>
      <c r="F366" s="69">
        <v>45093</v>
      </c>
      <c r="G366" s="68" t="s">
        <v>165</v>
      </c>
      <c r="H366" s="68" t="s">
        <v>166</v>
      </c>
      <c r="I366" s="70">
        <v>97</v>
      </c>
      <c r="J366" s="70">
        <v>97</v>
      </c>
      <c r="K366" s="71">
        <f t="shared" si="5"/>
        <v>2.3742571971139872E-4</v>
      </c>
      <c r="L366" s="68" t="s">
        <v>316</v>
      </c>
      <c r="M366" s="68" t="s">
        <v>317</v>
      </c>
      <c r="N366" s="68" t="s">
        <v>219</v>
      </c>
      <c r="O366" s="68" t="s">
        <v>318</v>
      </c>
      <c r="P366" s="68" t="s">
        <v>319</v>
      </c>
      <c r="Q366" s="68" t="s">
        <v>170</v>
      </c>
      <c r="R366" s="68" t="s">
        <v>2809</v>
      </c>
      <c r="S366" s="68" t="s">
        <v>2810</v>
      </c>
      <c r="T366" s="68" t="s">
        <v>135</v>
      </c>
      <c r="U366" s="68" t="s">
        <v>135</v>
      </c>
      <c r="V366" s="68" t="s">
        <v>136</v>
      </c>
      <c r="W366" s="68" t="s">
        <v>137</v>
      </c>
      <c r="X366" s="68" t="s">
        <v>322</v>
      </c>
      <c r="Y366" s="68">
        <v>45093.11845671296</v>
      </c>
      <c r="Z366" s="68">
        <v>45093.118312847226</v>
      </c>
      <c r="AA366" s="68" t="s">
        <v>139</v>
      </c>
      <c r="AB366" s="68" t="s">
        <v>323</v>
      </c>
      <c r="AC366" s="68">
        <v>0</v>
      </c>
      <c r="AD366" s="68" t="s">
        <v>143</v>
      </c>
      <c r="AE366" s="68">
        <v>97</v>
      </c>
      <c r="AG366" s="68">
        <v>10012</v>
      </c>
      <c r="AH366" s="68" t="s">
        <v>141</v>
      </c>
      <c r="AJ366" s="68">
        <v>97</v>
      </c>
      <c r="AK366" s="68" t="s">
        <v>207</v>
      </c>
      <c r="AL366" s="68" t="s">
        <v>143</v>
      </c>
      <c r="AM366" s="68">
        <v>97</v>
      </c>
      <c r="AN366" s="68" t="s">
        <v>174</v>
      </c>
      <c r="AO366" s="68" t="s">
        <v>324</v>
      </c>
      <c r="AP366" s="68" t="s">
        <v>325</v>
      </c>
      <c r="AQ366" s="68" t="s">
        <v>326</v>
      </c>
      <c r="AR366" s="68" t="s">
        <v>178</v>
      </c>
      <c r="AS366" s="68" t="s">
        <v>179</v>
      </c>
      <c r="AT366" s="68" t="s">
        <v>327</v>
      </c>
      <c r="AU366" s="68" t="s">
        <v>328</v>
      </c>
      <c r="AV366" s="68" t="s">
        <v>234</v>
      </c>
      <c r="AW366" s="68" t="s">
        <v>165</v>
      </c>
      <c r="AX366" s="68" t="s">
        <v>235</v>
      </c>
      <c r="AY366" s="68" t="s">
        <v>148</v>
      </c>
      <c r="AZ366" s="68" t="s">
        <v>139</v>
      </c>
      <c r="BA366" s="68" t="s">
        <v>236</v>
      </c>
      <c r="BB366" s="68" t="s">
        <v>150</v>
      </c>
      <c r="BC366" s="68" t="s">
        <v>156</v>
      </c>
      <c r="BD366" s="68" t="s">
        <v>157</v>
      </c>
      <c r="BE366" s="68" t="s">
        <v>484</v>
      </c>
      <c r="BF366" s="68">
        <v>45093.366562499999</v>
      </c>
      <c r="BG366" s="68">
        <v>0</v>
      </c>
      <c r="BH366" s="68" t="s">
        <v>143</v>
      </c>
      <c r="BI366" s="68" t="s">
        <v>2811</v>
      </c>
      <c r="BJ366" s="68" t="s">
        <v>143</v>
      </c>
      <c r="BK366" s="68" t="s">
        <v>136</v>
      </c>
      <c r="BL366" s="68" t="s">
        <v>143</v>
      </c>
      <c r="BM366" s="68" t="s">
        <v>160</v>
      </c>
      <c r="BN366" s="68" t="s">
        <v>160</v>
      </c>
      <c r="BO366" s="68" t="s">
        <v>143</v>
      </c>
      <c r="BP366" s="68" t="s">
        <v>143</v>
      </c>
      <c r="BQ366" s="68" t="s">
        <v>2812</v>
      </c>
      <c r="BR366" s="68">
        <v>250</v>
      </c>
      <c r="BS366" s="68" t="s">
        <v>162</v>
      </c>
      <c r="BT366" s="68">
        <v>97</v>
      </c>
      <c r="BU366" s="68">
        <v>97</v>
      </c>
      <c r="BV366" s="68" t="s">
        <v>135</v>
      </c>
      <c r="BW366" s="68" t="s">
        <v>135</v>
      </c>
      <c r="BX366" s="68" t="s">
        <v>135</v>
      </c>
      <c r="BY366" s="68" t="s">
        <v>148</v>
      </c>
      <c r="BZ366" s="68" t="s">
        <v>2813</v>
      </c>
      <c r="CA366" s="68" t="s">
        <v>174</v>
      </c>
      <c r="CB366" s="68" t="s">
        <v>143</v>
      </c>
      <c r="CC366" s="68" t="s">
        <v>143</v>
      </c>
      <c r="CD366" s="68" t="s">
        <v>143</v>
      </c>
      <c r="CE366" s="68" t="s">
        <v>2811</v>
      </c>
      <c r="CF366" s="68">
        <v>1</v>
      </c>
      <c r="CG366" s="68">
        <v>1</v>
      </c>
      <c r="CJ366" s="68">
        <v>0</v>
      </c>
      <c r="CK366" s="68" t="s">
        <v>143</v>
      </c>
      <c r="CM366" s="68" t="s">
        <v>143</v>
      </c>
      <c r="CN366" s="68" t="s">
        <v>143</v>
      </c>
      <c r="CR366" s="68" t="s">
        <v>143</v>
      </c>
      <c r="CS366" s="68" t="s">
        <v>1</v>
      </c>
      <c r="CT366" s="68" t="s">
        <v>143</v>
      </c>
      <c r="CU366" s="68" t="s">
        <v>1</v>
      </c>
      <c r="CV366" s="68" t="s">
        <v>1985</v>
      </c>
      <c r="CW366" s="68" t="s">
        <v>1985</v>
      </c>
      <c r="CX366" s="68" t="s">
        <v>316</v>
      </c>
      <c r="CY366" s="68" t="s">
        <v>166</v>
      </c>
      <c r="CZ366" s="68" t="s">
        <v>136</v>
      </c>
      <c r="DA366" s="68" t="s">
        <v>1986</v>
      </c>
      <c r="DB366" s="68" t="s">
        <v>143</v>
      </c>
      <c r="DC366" s="68" t="s">
        <v>143</v>
      </c>
      <c r="DD366" s="68" t="s">
        <v>2808</v>
      </c>
      <c r="DE366" s="68">
        <v>6</v>
      </c>
      <c r="DF366" s="68">
        <v>16</v>
      </c>
    </row>
    <row r="367" spans="1:110" s="68" customFormat="1" ht="12.75" x14ac:dyDescent="0.2">
      <c r="A367" s="67">
        <v>45078</v>
      </c>
      <c r="B367" s="68" t="s">
        <v>16</v>
      </c>
      <c r="C367" s="68">
        <v>71429</v>
      </c>
      <c r="D367" s="68" t="s">
        <v>124</v>
      </c>
      <c r="E367" s="68" t="s">
        <v>125</v>
      </c>
      <c r="F367" s="69">
        <v>45093</v>
      </c>
      <c r="G367" s="68" t="s">
        <v>257</v>
      </c>
      <c r="H367" s="68" t="s">
        <v>127</v>
      </c>
      <c r="I367" s="70">
        <v>351.15</v>
      </c>
      <c r="J367" s="70">
        <v>294.35000000000002</v>
      </c>
      <c r="K367" s="71">
        <f t="shared" si="5"/>
        <v>8.5950558223358404E-4</v>
      </c>
      <c r="L367" s="68" t="s">
        <v>128</v>
      </c>
      <c r="M367" s="68" t="s">
        <v>129</v>
      </c>
      <c r="N367" s="68" t="s">
        <v>1725</v>
      </c>
      <c r="O367" s="68" t="s">
        <v>1224</v>
      </c>
      <c r="P367" s="68" t="s">
        <v>2788</v>
      </c>
      <c r="Q367" s="68" t="s">
        <v>132</v>
      </c>
      <c r="R367" s="68" t="s">
        <v>2814</v>
      </c>
      <c r="S367" s="68" t="s">
        <v>1717</v>
      </c>
      <c r="T367" s="68" t="s">
        <v>135</v>
      </c>
      <c r="U367" s="68" t="s">
        <v>135</v>
      </c>
      <c r="V367" s="68" t="s">
        <v>136</v>
      </c>
      <c r="W367" s="68" t="s">
        <v>137</v>
      </c>
      <c r="X367" s="68" t="s">
        <v>138</v>
      </c>
      <c r="Y367" s="68">
        <v>45093.155560185187</v>
      </c>
      <c r="Z367" s="68">
        <v>45101.121095717594</v>
      </c>
      <c r="AA367" s="68" t="s">
        <v>139</v>
      </c>
      <c r="AB367" s="68" t="s">
        <v>140</v>
      </c>
      <c r="AC367" s="68">
        <v>0</v>
      </c>
      <c r="AD367" s="68" t="s">
        <v>143</v>
      </c>
      <c r="AE367" s="68">
        <v>35115</v>
      </c>
      <c r="AG367" s="68">
        <v>10010</v>
      </c>
      <c r="AH367" s="68" t="s">
        <v>265</v>
      </c>
      <c r="AJ367" s="68">
        <v>178945</v>
      </c>
      <c r="AK367" s="68" t="s">
        <v>142</v>
      </c>
      <c r="AL367" s="68" t="s">
        <v>143</v>
      </c>
      <c r="AM367" s="68">
        <v>1500</v>
      </c>
      <c r="AN367" s="68" t="s">
        <v>144</v>
      </c>
      <c r="AO367" s="68" t="s">
        <v>990</v>
      </c>
      <c r="AP367" s="68" t="s">
        <v>273</v>
      </c>
      <c r="AQ367" s="68" t="s">
        <v>1232</v>
      </c>
      <c r="AR367" s="68" t="s">
        <v>148</v>
      </c>
      <c r="AS367" s="68" t="s">
        <v>139</v>
      </c>
      <c r="AT367" s="68" t="s">
        <v>154</v>
      </c>
      <c r="AU367" s="68" t="s">
        <v>992</v>
      </c>
      <c r="AV367" s="68" t="s">
        <v>1718</v>
      </c>
      <c r="AW367" s="68" t="s">
        <v>1719</v>
      </c>
      <c r="AX367" s="68" t="s">
        <v>1726</v>
      </c>
      <c r="AY367" s="68" t="s">
        <v>148</v>
      </c>
      <c r="AZ367" s="68" t="s">
        <v>139</v>
      </c>
      <c r="BA367" s="68" t="s">
        <v>154</v>
      </c>
      <c r="BB367" s="68" t="s">
        <v>1727</v>
      </c>
      <c r="BC367" s="68" t="s">
        <v>156</v>
      </c>
      <c r="BD367" s="68" t="s">
        <v>157</v>
      </c>
      <c r="BE367" s="68" t="s">
        <v>303</v>
      </c>
      <c r="BF367" s="68">
        <v>45098.446145833332</v>
      </c>
      <c r="BG367" s="68">
        <v>0</v>
      </c>
      <c r="BH367" s="68" t="s">
        <v>132</v>
      </c>
      <c r="BI367" s="68" t="s">
        <v>2815</v>
      </c>
      <c r="BJ367" s="68" t="s">
        <v>143</v>
      </c>
      <c r="BK367" s="68" t="s">
        <v>136</v>
      </c>
      <c r="BL367" s="68" t="s">
        <v>143</v>
      </c>
      <c r="BM367" s="68" t="s">
        <v>160</v>
      </c>
      <c r="BN367" s="68" t="s">
        <v>160</v>
      </c>
      <c r="BO367" s="68" t="s">
        <v>143</v>
      </c>
      <c r="BP367" s="68" t="s">
        <v>1224</v>
      </c>
      <c r="BQ367" s="68" t="s">
        <v>2816</v>
      </c>
      <c r="BR367" s="68">
        <v>500</v>
      </c>
      <c r="BS367" s="68" t="s">
        <v>241</v>
      </c>
      <c r="BT367" s="68">
        <v>35115</v>
      </c>
      <c r="BU367" s="68">
        <v>35115</v>
      </c>
      <c r="BV367" s="68" t="s">
        <v>135</v>
      </c>
      <c r="BW367" s="68" t="s">
        <v>135</v>
      </c>
      <c r="BX367" s="68" t="s">
        <v>135</v>
      </c>
      <c r="BY367" s="68" t="s">
        <v>148</v>
      </c>
      <c r="BZ367" s="68" t="s">
        <v>1729</v>
      </c>
      <c r="CA367" s="68" t="s">
        <v>144</v>
      </c>
      <c r="CB367" s="68" t="s">
        <v>143</v>
      </c>
      <c r="CC367" s="68" t="s">
        <v>143</v>
      </c>
      <c r="CD367" s="68" t="s">
        <v>143</v>
      </c>
      <c r="CE367" s="68" t="s">
        <v>143</v>
      </c>
      <c r="CF367" s="68">
        <v>19623619</v>
      </c>
      <c r="CG367" s="68">
        <v>19623619</v>
      </c>
      <c r="CJ367" s="68">
        <v>0</v>
      </c>
      <c r="CK367" s="68" t="s">
        <v>143</v>
      </c>
      <c r="CM367" s="68" t="s">
        <v>143</v>
      </c>
      <c r="CN367" s="68" t="s">
        <v>143</v>
      </c>
      <c r="CR367" s="68" t="s">
        <v>143</v>
      </c>
      <c r="CS367" s="68" t="s">
        <v>1</v>
      </c>
      <c r="CT367" s="68" t="s">
        <v>143</v>
      </c>
      <c r="CU367" s="68" t="s">
        <v>1</v>
      </c>
      <c r="CV367" s="68" t="s">
        <v>1985</v>
      </c>
      <c r="CW367" s="68" t="s">
        <v>1985</v>
      </c>
      <c r="CX367" s="68" t="s">
        <v>128</v>
      </c>
      <c r="CY367" s="68" t="s">
        <v>127</v>
      </c>
      <c r="CZ367" s="68" t="s">
        <v>136</v>
      </c>
      <c r="DA367" s="68" t="s">
        <v>1989</v>
      </c>
      <c r="DB367" s="68" t="s">
        <v>143</v>
      </c>
      <c r="DC367" s="68" t="s">
        <v>143</v>
      </c>
      <c r="DD367" s="68" t="s">
        <v>125</v>
      </c>
      <c r="DE367" s="68">
        <v>6</v>
      </c>
      <c r="DF367" s="68">
        <v>16</v>
      </c>
    </row>
    <row r="368" spans="1:110" s="68" customFormat="1" ht="12.75" x14ac:dyDescent="0.2">
      <c r="A368" s="67">
        <v>45078</v>
      </c>
      <c r="B368" s="68" t="s">
        <v>7</v>
      </c>
      <c r="C368" s="68">
        <v>71552</v>
      </c>
      <c r="D368" s="68" t="s">
        <v>2627</v>
      </c>
      <c r="E368" s="68" t="s">
        <v>125</v>
      </c>
      <c r="F368" s="69">
        <v>45096</v>
      </c>
      <c r="G368" s="68" t="s">
        <v>126</v>
      </c>
      <c r="H368" s="68" t="s">
        <v>166</v>
      </c>
      <c r="I368" s="70">
        <v>193.86</v>
      </c>
      <c r="J368" s="70">
        <v>193.86</v>
      </c>
      <c r="K368" s="71">
        <f t="shared" si="5"/>
        <v>4.7450876312630678E-4</v>
      </c>
      <c r="L368" s="68" t="s">
        <v>167</v>
      </c>
      <c r="M368" s="68" t="s">
        <v>129</v>
      </c>
      <c r="N368" s="68" t="s">
        <v>219</v>
      </c>
      <c r="O368" s="68" t="s">
        <v>2817</v>
      </c>
      <c r="P368" s="68" t="s">
        <v>2818</v>
      </c>
      <c r="Q368" s="68" t="s">
        <v>170</v>
      </c>
      <c r="R368" s="68" t="s">
        <v>2819</v>
      </c>
      <c r="S368" s="68" t="s">
        <v>1498</v>
      </c>
      <c r="T368" s="68" t="s">
        <v>135</v>
      </c>
      <c r="U368" s="68" t="s">
        <v>135</v>
      </c>
      <c r="V368" s="68" t="s">
        <v>2050</v>
      </c>
      <c r="W368" s="68" t="s">
        <v>137</v>
      </c>
      <c r="X368" s="68" t="s">
        <v>225</v>
      </c>
      <c r="Y368" s="68">
        <v>45093.328449768516</v>
      </c>
      <c r="Z368" s="68">
        <v>45093.32763634259</v>
      </c>
      <c r="AA368" s="68" t="s">
        <v>139</v>
      </c>
      <c r="AB368" s="68" t="s">
        <v>140</v>
      </c>
      <c r="AC368" s="68">
        <v>0</v>
      </c>
      <c r="AD368" s="68" t="s">
        <v>143</v>
      </c>
      <c r="AE368" s="68">
        <v>0</v>
      </c>
      <c r="AF368" s="68">
        <v>45096</v>
      </c>
      <c r="AG368" s="68">
        <v>10023</v>
      </c>
      <c r="AH368" s="68" t="s">
        <v>141</v>
      </c>
      <c r="AK368" s="68" t="s">
        <v>142</v>
      </c>
      <c r="AL368" s="68" t="s">
        <v>143</v>
      </c>
      <c r="AM368" s="68">
        <v>19386</v>
      </c>
      <c r="AN368" s="68" t="s">
        <v>174</v>
      </c>
      <c r="AO368" s="68" t="s">
        <v>2820</v>
      </c>
      <c r="AP368" s="68" t="s">
        <v>2821</v>
      </c>
      <c r="AQ368" s="68" t="s">
        <v>2822</v>
      </c>
      <c r="AR368" s="68" t="s">
        <v>178</v>
      </c>
      <c r="AS368" s="68" t="s">
        <v>179</v>
      </c>
      <c r="AT368" s="68" t="s">
        <v>180</v>
      </c>
      <c r="AU368" s="68" t="s">
        <v>2823</v>
      </c>
      <c r="AV368" s="68" t="s">
        <v>234</v>
      </c>
      <c r="AW368" s="68" t="s">
        <v>165</v>
      </c>
      <c r="AX368" s="68" t="s">
        <v>235</v>
      </c>
      <c r="AY368" s="68" t="s">
        <v>148</v>
      </c>
      <c r="AZ368" s="68" t="s">
        <v>139</v>
      </c>
      <c r="BA368" s="68" t="s">
        <v>236</v>
      </c>
      <c r="BB368" s="68" t="s">
        <v>150</v>
      </c>
      <c r="BC368" s="68" t="s">
        <v>156</v>
      </c>
      <c r="BD368" s="68" t="s">
        <v>157</v>
      </c>
      <c r="BE368" s="68" t="s">
        <v>484</v>
      </c>
      <c r="BF368" s="68">
        <v>45093.366296296299</v>
      </c>
      <c r="BG368" s="68">
        <v>0</v>
      </c>
      <c r="BH368" s="68" t="s">
        <v>143</v>
      </c>
      <c r="BI368" s="68" t="s">
        <v>143</v>
      </c>
      <c r="BJ368" s="68" t="s">
        <v>143</v>
      </c>
      <c r="BK368" s="68" t="s">
        <v>183</v>
      </c>
      <c r="BL368" s="68" t="s">
        <v>143</v>
      </c>
      <c r="BM368" s="68" t="s">
        <v>160</v>
      </c>
      <c r="BN368" s="68" t="s">
        <v>143</v>
      </c>
      <c r="BO368" s="68" t="s">
        <v>143</v>
      </c>
      <c r="BP368" s="68" t="s">
        <v>143</v>
      </c>
      <c r="BQ368" s="68" t="s">
        <v>1802</v>
      </c>
      <c r="BR368" s="68">
        <v>250</v>
      </c>
      <c r="BS368" s="68" t="s">
        <v>162</v>
      </c>
      <c r="BT368" s="68">
        <v>19386</v>
      </c>
      <c r="BU368" s="68">
        <v>19386</v>
      </c>
      <c r="BV368" s="68" t="s">
        <v>135</v>
      </c>
      <c r="BW368" s="68" t="s">
        <v>135</v>
      </c>
      <c r="BX368" s="68" t="s">
        <v>135</v>
      </c>
      <c r="BY368" s="68" t="s">
        <v>148</v>
      </c>
      <c r="BZ368" s="68" t="s">
        <v>2824</v>
      </c>
      <c r="CA368" s="68" t="s">
        <v>174</v>
      </c>
      <c r="CB368" s="68" t="s">
        <v>143</v>
      </c>
      <c r="CC368" s="68" t="s">
        <v>143</v>
      </c>
      <c r="CD368" s="68" t="s">
        <v>143</v>
      </c>
      <c r="CE368" s="68" t="s">
        <v>143</v>
      </c>
      <c r="CF368" s="68">
        <v>1</v>
      </c>
      <c r="CG368" s="68">
        <v>1</v>
      </c>
      <c r="CJ368" s="68">
        <v>0</v>
      </c>
      <c r="CK368" s="68" t="s">
        <v>143</v>
      </c>
      <c r="CM368" s="68" t="s">
        <v>143</v>
      </c>
      <c r="CN368" s="68" t="s">
        <v>143</v>
      </c>
      <c r="CO368" s="68">
        <v>43898092</v>
      </c>
      <c r="CR368" s="68" t="s">
        <v>143</v>
      </c>
      <c r="CS368" s="68" t="s">
        <v>1</v>
      </c>
      <c r="CT368" s="68" t="s">
        <v>143</v>
      </c>
      <c r="CU368" s="68" t="s">
        <v>1</v>
      </c>
      <c r="CV368" s="68" t="s">
        <v>1985</v>
      </c>
      <c r="CW368" s="68" t="s">
        <v>143</v>
      </c>
      <c r="CX368" s="68" t="s">
        <v>167</v>
      </c>
      <c r="CY368" s="68" t="s">
        <v>166</v>
      </c>
      <c r="CZ368" s="68" t="s">
        <v>183</v>
      </c>
      <c r="DA368" s="68" t="s">
        <v>2007</v>
      </c>
      <c r="DB368" s="68" t="s">
        <v>143</v>
      </c>
      <c r="DC368" s="68" t="s">
        <v>225</v>
      </c>
      <c r="DD368" s="68" t="s">
        <v>125</v>
      </c>
      <c r="DE368" s="68">
        <v>6</v>
      </c>
      <c r="DF368" s="68">
        <v>19</v>
      </c>
    </row>
    <row r="369" spans="1:110" s="68" customFormat="1" ht="12.75" x14ac:dyDescent="0.2">
      <c r="A369" s="67">
        <v>45078</v>
      </c>
      <c r="B369" s="68" t="s">
        <v>8</v>
      </c>
      <c r="C369" s="68">
        <v>71556</v>
      </c>
      <c r="D369" s="68" t="s">
        <v>2825</v>
      </c>
      <c r="E369" s="68" t="s">
        <v>279</v>
      </c>
      <c r="F369" s="69">
        <v>45096</v>
      </c>
      <c r="G369" s="68" t="s">
        <v>165</v>
      </c>
      <c r="H369" s="68" t="s">
        <v>166</v>
      </c>
      <c r="I369" s="70">
        <v>94.36</v>
      </c>
      <c r="J369" s="70">
        <v>94.36</v>
      </c>
      <c r="K369" s="71">
        <f t="shared" si="5"/>
        <v>2.3096382383471734E-4</v>
      </c>
      <c r="L369" s="68" t="s">
        <v>953</v>
      </c>
      <c r="M369" s="68" t="s">
        <v>317</v>
      </c>
      <c r="N369" s="68" t="s">
        <v>219</v>
      </c>
      <c r="O369" s="68" t="s">
        <v>2826</v>
      </c>
      <c r="P369" s="68" t="s">
        <v>2827</v>
      </c>
      <c r="Q369" s="68" t="s">
        <v>170</v>
      </c>
      <c r="R369" s="68" t="s">
        <v>2828</v>
      </c>
      <c r="S369" s="68" t="s">
        <v>2829</v>
      </c>
      <c r="T369" s="68" t="s">
        <v>135</v>
      </c>
      <c r="U369" s="68" t="s">
        <v>135</v>
      </c>
      <c r="V369" s="68" t="s">
        <v>506</v>
      </c>
      <c r="W369" s="68" t="s">
        <v>137</v>
      </c>
      <c r="X369" s="68" t="s">
        <v>225</v>
      </c>
      <c r="Y369" s="68">
        <v>45093.33772048611</v>
      </c>
      <c r="Z369" s="68">
        <v>45093.337605092594</v>
      </c>
      <c r="AA369" s="68" t="s">
        <v>139</v>
      </c>
      <c r="AB369" s="68" t="s">
        <v>226</v>
      </c>
      <c r="AC369" s="68">
        <v>0</v>
      </c>
      <c r="AD369" s="68" t="s">
        <v>143</v>
      </c>
      <c r="AE369" s="68">
        <v>0</v>
      </c>
      <c r="AG369" s="68">
        <v>10012</v>
      </c>
      <c r="AH369" s="68" t="s">
        <v>141</v>
      </c>
      <c r="AK369" s="68" t="s">
        <v>207</v>
      </c>
      <c r="AL369" s="68" t="s">
        <v>143</v>
      </c>
      <c r="AM369" s="68">
        <v>9436</v>
      </c>
      <c r="AN369" s="68" t="s">
        <v>143</v>
      </c>
      <c r="AO369" s="68" t="s">
        <v>2830</v>
      </c>
      <c r="AP369" s="68" t="s">
        <v>481</v>
      </c>
      <c r="AQ369" s="68" t="s">
        <v>2831</v>
      </c>
      <c r="AR369" s="68" t="s">
        <v>178</v>
      </c>
      <c r="AS369" s="68" t="s">
        <v>179</v>
      </c>
      <c r="AT369" s="68" t="s">
        <v>301</v>
      </c>
      <c r="AU369" s="68" t="s">
        <v>2832</v>
      </c>
      <c r="AV369" s="68" t="s">
        <v>234</v>
      </c>
      <c r="AW369" s="68" t="s">
        <v>165</v>
      </c>
      <c r="AX369" s="68" t="s">
        <v>235</v>
      </c>
      <c r="AY369" s="68" t="s">
        <v>148</v>
      </c>
      <c r="AZ369" s="68" t="s">
        <v>139</v>
      </c>
      <c r="BA369" s="68" t="s">
        <v>236</v>
      </c>
      <c r="BB369" s="68" t="s">
        <v>150</v>
      </c>
      <c r="BC369" s="68" t="s">
        <v>156</v>
      </c>
      <c r="BD369" s="68" t="s">
        <v>157</v>
      </c>
      <c r="BE369" s="68" t="s">
        <v>484</v>
      </c>
      <c r="BF369" s="68">
        <v>45093.365914351853</v>
      </c>
      <c r="BG369" s="68">
        <v>0</v>
      </c>
      <c r="BH369" s="68" t="s">
        <v>143</v>
      </c>
      <c r="BI369" s="68" t="s">
        <v>143</v>
      </c>
      <c r="BJ369" s="68" t="s">
        <v>143</v>
      </c>
      <c r="BK369" s="68" t="s">
        <v>506</v>
      </c>
      <c r="BL369" s="68" t="s">
        <v>143</v>
      </c>
      <c r="BM369" s="68" t="s">
        <v>160</v>
      </c>
      <c r="BN369" s="68" t="s">
        <v>143</v>
      </c>
      <c r="BO369" s="68" t="s">
        <v>279</v>
      </c>
      <c r="BP369" s="68" t="s">
        <v>143</v>
      </c>
      <c r="BQ369" s="68" t="s">
        <v>189</v>
      </c>
      <c r="BR369" s="68">
        <v>250</v>
      </c>
      <c r="BS369" s="68" t="s">
        <v>162</v>
      </c>
      <c r="BT369" s="68">
        <v>9436</v>
      </c>
      <c r="BU369" s="68">
        <v>9436</v>
      </c>
      <c r="BV369" s="68" t="s">
        <v>135</v>
      </c>
      <c r="BW369" s="68" t="s">
        <v>135</v>
      </c>
      <c r="BX369" s="68" t="s">
        <v>135</v>
      </c>
      <c r="BY369" s="68" t="s">
        <v>148</v>
      </c>
      <c r="BZ369" s="68" t="s">
        <v>975</v>
      </c>
      <c r="CA369" s="68" t="s">
        <v>174</v>
      </c>
      <c r="CB369" s="68" t="s">
        <v>143</v>
      </c>
      <c r="CC369" s="68" t="s">
        <v>143</v>
      </c>
      <c r="CD369" s="68" t="s">
        <v>143</v>
      </c>
      <c r="CE369" s="68" t="s">
        <v>143</v>
      </c>
      <c r="CF369" s="68">
        <v>1</v>
      </c>
      <c r="CJ369" s="68">
        <v>0</v>
      </c>
      <c r="CK369" s="68" t="s">
        <v>143</v>
      </c>
      <c r="CM369" s="68" t="s">
        <v>143</v>
      </c>
      <c r="CN369" s="68" t="s">
        <v>143</v>
      </c>
      <c r="CO369" s="68">
        <v>825570898</v>
      </c>
      <c r="CR369" s="68" t="s">
        <v>143</v>
      </c>
      <c r="CS369" s="68" t="s">
        <v>1</v>
      </c>
      <c r="CT369" s="68" t="s">
        <v>143</v>
      </c>
      <c r="CU369" s="68" t="s">
        <v>1</v>
      </c>
      <c r="CV369" s="68" t="s">
        <v>1985</v>
      </c>
      <c r="CW369" s="68" t="s">
        <v>143</v>
      </c>
      <c r="CX369" s="68" t="s">
        <v>953</v>
      </c>
      <c r="CY369" s="68" t="s">
        <v>166</v>
      </c>
      <c r="CZ369" s="68" t="s">
        <v>506</v>
      </c>
      <c r="DA369" s="68" t="s">
        <v>2007</v>
      </c>
      <c r="DB369" s="68" t="s">
        <v>143</v>
      </c>
      <c r="DC369" s="68" t="s">
        <v>225</v>
      </c>
      <c r="DD369" s="68" t="s">
        <v>279</v>
      </c>
      <c r="DE369" s="68">
        <v>6</v>
      </c>
      <c r="DF369" s="68">
        <v>19</v>
      </c>
    </row>
    <row r="370" spans="1:110" s="68" customFormat="1" ht="12.75" x14ac:dyDescent="0.2">
      <c r="A370" s="67">
        <v>45078</v>
      </c>
      <c r="B370" s="68" t="s">
        <v>8</v>
      </c>
      <c r="C370" s="68">
        <v>71563</v>
      </c>
      <c r="D370" s="68" t="s">
        <v>2825</v>
      </c>
      <c r="E370" s="68" t="s">
        <v>279</v>
      </c>
      <c r="F370" s="69">
        <v>45096</v>
      </c>
      <c r="G370" s="68" t="s">
        <v>165</v>
      </c>
      <c r="H370" s="68" t="s">
        <v>166</v>
      </c>
      <c r="I370" s="70">
        <v>919.18</v>
      </c>
      <c r="J370" s="70">
        <v>919.18</v>
      </c>
      <c r="K370" s="71">
        <f t="shared" si="5"/>
        <v>2.2498657014878706E-3</v>
      </c>
      <c r="L370" s="68" t="s">
        <v>953</v>
      </c>
      <c r="M370" s="68" t="s">
        <v>317</v>
      </c>
      <c r="N370" s="68" t="s">
        <v>219</v>
      </c>
      <c r="O370" s="68" t="s">
        <v>2705</v>
      </c>
      <c r="P370" s="68" t="s">
        <v>2833</v>
      </c>
      <c r="Q370" s="68" t="s">
        <v>170</v>
      </c>
      <c r="R370" s="68" t="s">
        <v>2834</v>
      </c>
      <c r="S370" s="68" t="s">
        <v>2835</v>
      </c>
      <c r="T370" s="68" t="s">
        <v>135</v>
      </c>
      <c r="U370" s="68" t="s">
        <v>135</v>
      </c>
      <c r="V370" s="68" t="s">
        <v>506</v>
      </c>
      <c r="W370" s="68" t="s">
        <v>137</v>
      </c>
      <c r="X370" s="68" t="s">
        <v>225</v>
      </c>
      <c r="Y370" s="68">
        <v>45093.346467824071</v>
      </c>
      <c r="Z370" s="68">
        <v>45093.346295138886</v>
      </c>
      <c r="AA370" s="68" t="s">
        <v>139</v>
      </c>
      <c r="AB370" s="68" t="s">
        <v>226</v>
      </c>
      <c r="AC370" s="68">
        <v>0</v>
      </c>
      <c r="AD370" s="68" t="s">
        <v>143</v>
      </c>
      <c r="AE370" s="68">
        <v>0</v>
      </c>
      <c r="AF370" s="68">
        <v>45103</v>
      </c>
      <c r="AG370" s="68">
        <v>10012</v>
      </c>
      <c r="AH370" s="68" t="s">
        <v>141</v>
      </c>
      <c r="AK370" s="68" t="s">
        <v>207</v>
      </c>
      <c r="AL370" s="68" t="s">
        <v>143</v>
      </c>
      <c r="AM370" s="68">
        <v>91918</v>
      </c>
      <c r="AN370" s="68" t="s">
        <v>143</v>
      </c>
      <c r="AO370" s="68" t="s">
        <v>227</v>
      </c>
      <c r="AP370" s="68" t="s">
        <v>228</v>
      </c>
      <c r="AQ370" s="68" t="s">
        <v>2709</v>
      </c>
      <c r="AR370" s="68" t="s">
        <v>230</v>
      </c>
      <c r="AS370" s="68" t="s">
        <v>231</v>
      </c>
      <c r="AT370" s="68" t="s">
        <v>232</v>
      </c>
      <c r="AU370" s="68" t="s">
        <v>233</v>
      </c>
      <c r="AV370" s="68" t="s">
        <v>234</v>
      </c>
      <c r="AW370" s="68" t="s">
        <v>165</v>
      </c>
      <c r="AX370" s="68" t="s">
        <v>235</v>
      </c>
      <c r="AY370" s="68" t="s">
        <v>148</v>
      </c>
      <c r="AZ370" s="68" t="s">
        <v>139</v>
      </c>
      <c r="BA370" s="68" t="s">
        <v>236</v>
      </c>
      <c r="BB370" s="68" t="s">
        <v>150</v>
      </c>
      <c r="BC370" s="68" t="s">
        <v>156</v>
      </c>
      <c r="BD370" s="68" t="s">
        <v>157</v>
      </c>
      <c r="BE370" s="68" t="s">
        <v>1101</v>
      </c>
      <c r="BF370" s="68">
        <v>45096.495451388888</v>
      </c>
      <c r="BG370" s="68">
        <v>0</v>
      </c>
      <c r="BH370" s="68" t="s">
        <v>143</v>
      </c>
      <c r="BI370" s="68" t="s">
        <v>143</v>
      </c>
      <c r="BJ370" s="68" t="s">
        <v>143</v>
      </c>
      <c r="BK370" s="68" t="s">
        <v>506</v>
      </c>
      <c r="BL370" s="68" t="s">
        <v>143</v>
      </c>
      <c r="BM370" s="68" t="s">
        <v>160</v>
      </c>
      <c r="BN370" s="68" t="s">
        <v>143</v>
      </c>
      <c r="BO370" s="68" t="s">
        <v>279</v>
      </c>
      <c r="BP370" s="68" t="s">
        <v>143</v>
      </c>
      <c r="BQ370" s="68" t="s">
        <v>2836</v>
      </c>
      <c r="BR370" s="68">
        <v>1000</v>
      </c>
      <c r="BS370" s="68" t="s">
        <v>441</v>
      </c>
      <c r="BT370" s="68">
        <v>91918</v>
      </c>
      <c r="BU370" s="68">
        <v>91918</v>
      </c>
      <c r="BV370" s="68" t="s">
        <v>135</v>
      </c>
      <c r="BW370" s="68" t="s">
        <v>135</v>
      </c>
      <c r="BX370" s="68" t="s">
        <v>135</v>
      </c>
      <c r="BY370" s="68" t="s">
        <v>148</v>
      </c>
      <c r="BZ370" s="68" t="s">
        <v>975</v>
      </c>
      <c r="CA370" s="68" t="s">
        <v>174</v>
      </c>
      <c r="CB370" s="68" t="s">
        <v>143</v>
      </c>
      <c r="CC370" s="68" t="s">
        <v>143</v>
      </c>
      <c r="CD370" s="68" t="s">
        <v>143</v>
      </c>
      <c r="CE370" s="68" t="s">
        <v>143</v>
      </c>
      <c r="CF370" s="68">
        <v>1</v>
      </c>
      <c r="CJ370" s="68">
        <v>0</v>
      </c>
      <c r="CK370" s="68" t="s">
        <v>143</v>
      </c>
      <c r="CM370" s="68" t="s">
        <v>143</v>
      </c>
      <c r="CN370" s="68" t="s">
        <v>143</v>
      </c>
      <c r="CO370" s="68">
        <v>428456263</v>
      </c>
      <c r="CR370" s="68" t="s">
        <v>143</v>
      </c>
      <c r="CS370" s="68" t="s">
        <v>1</v>
      </c>
      <c r="CT370" s="68" t="s">
        <v>143</v>
      </c>
      <c r="CU370" s="68" t="s">
        <v>1</v>
      </c>
      <c r="CV370" s="68" t="s">
        <v>2092</v>
      </c>
      <c r="CW370" s="68" t="s">
        <v>143</v>
      </c>
      <c r="CX370" s="68" t="s">
        <v>953</v>
      </c>
      <c r="CY370" s="68" t="s">
        <v>166</v>
      </c>
      <c r="CZ370" s="68" t="s">
        <v>506</v>
      </c>
      <c r="DA370" s="68" t="s">
        <v>1986</v>
      </c>
      <c r="DB370" s="68" t="s">
        <v>143</v>
      </c>
      <c r="DC370" s="68" t="s">
        <v>225</v>
      </c>
      <c r="DD370" s="68" t="s">
        <v>279</v>
      </c>
      <c r="DE370" s="68">
        <v>6</v>
      </c>
      <c r="DF370" s="68">
        <v>19</v>
      </c>
    </row>
    <row r="371" spans="1:110" s="68" customFormat="1" ht="12.75" x14ac:dyDescent="0.2">
      <c r="A371" s="67">
        <v>45078</v>
      </c>
      <c r="B371" s="68" t="s">
        <v>8</v>
      </c>
      <c r="C371" s="68">
        <v>71567</v>
      </c>
      <c r="D371" s="68" t="s">
        <v>2547</v>
      </c>
      <c r="E371" s="68" t="s">
        <v>364</v>
      </c>
      <c r="F371" s="69">
        <v>45096</v>
      </c>
      <c r="G371" s="68" t="s">
        <v>126</v>
      </c>
      <c r="H371" s="68" t="s">
        <v>166</v>
      </c>
      <c r="I371" s="70">
        <v>56.11</v>
      </c>
      <c r="J371" s="70">
        <v>56.11</v>
      </c>
      <c r="K371" s="71">
        <f t="shared" si="5"/>
        <v>1.3733976425779981E-4</v>
      </c>
      <c r="L371" s="68" t="s">
        <v>953</v>
      </c>
      <c r="M371" s="68" t="s">
        <v>317</v>
      </c>
      <c r="N371" s="68" t="s">
        <v>219</v>
      </c>
      <c r="O371" s="68" t="s">
        <v>2705</v>
      </c>
      <c r="P371" s="68" t="s">
        <v>2837</v>
      </c>
      <c r="Q371" s="68" t="s">
        <v>170</v>
      </c>
      <c r="R371" s="68" t="s">
        <v>2838</v>
      </c>
      <c r="S371" s="68" t="s">
        <v>2839</v>
      </c>
      <c r="T371" s="68" t="s">
        <v>135</v>
      </c>
      <c r="U371" s="68" t="s">
        <v>135</v>
      </c>
      <c r="V371" s="68" t="s">
        <v>506</v>
      </c>
      <c r="W371" s="68" t="s">
        <v>137</v>
      </c>
      <c r="X371" s="68" t="s">
        <v>225</v>
      </c>
      <c r="Y371" s="68">
        <v>45093.352275810183</v>
      </c>
      <c r="Z371" s="68">
        <v>45107.069271643515</v>
      </c>
      <c r="AA371" s="68" t="s">
        <v>139</v>
      </c>
      <c r="AB371" s="68" t="s">
        <v>323</v>
      </c>
      <c r="AC371" s="68">
        <v>0</v>
      </c>
      <c r="AD371" s="68" t="s">
        <v>143</v>
      </c>
      <c r="AE371" s="68">
        <v>0</v>
      </c>
      <c r="AG371" s="68">
        <v>10023</v>
      </c>
      <c r="AH371" s="68" t="s">
        <v>141</v>
      </c>
      <c r="AJ371" s="68">
        <v>5342</v>
      </c>
      <c r="AK371" s="68" t="s">
        <v>207</v>
      </c>
      <c r="AL371" s="68" t="s">
        <v>2714</v>
      </c>
      <c r="AM371" s="68">
        <v>5611</v>
      </c>
      <c r="AN371" s="68" t="s">
        <v>174</v>
      </c>
      <c r="AO371" s="68" t="s">
        <v>227</v>
      </c>
      <c r="AP371" s="68" t="s">
        <v>228</v>
      </c>
      <c r="AQ371" s="68" t="s">
        <v>2709</v>
      </c>
      <c r="AR371" s="68" t="s">
        <v>230</v>
      </c>
      <c r="AS371" s="68" t="s">
        <v>231</v>
      </c>
      <c r="AT371" s="68" t="s">
        <v>232</v>
      </c>
      <c r="AU371" s="68" t="s">
        <v>233</v>
      </c>
      <c r="AV371" s="68" t="s">
        <v>234</v>
      </c>
      <c r="AW371" s="68" t="s">
        <v>165</v>
      </c>
      <c r="AX371" s="68" t="s">
        <v>235</v>
      </c>
      <c r="AY371" s="68" t="s">
        <v>148</v>
      </c>
      <c r="AZ371" s="68" t="s">
        <v>139</v>
      </c>
      <c r="BA371" s="68" t="s">
        <v>236</v>
      </c>
      <c r="BB371" s="68" t="s">
        <v>150</v>
      </c>
      <c r="BC371" s="68" t="s">
        <v>156</v>
      </c>
      <c r="BD371" s="68" t="s">
        <v>157</v>
      </c>
      <c r="BE371" s="68" t="s">
        <v>484</v>
      </c>
      <c r="BF371" s="68">
        <v>45093.36614583333</v>
      </c>
      <c r="BG371" s="68">
        <v>0</v>
      </c>
      <c r="BH371" s="68" t="s">
        <v>143</v>
      </c>
      <c r="BI371" s="68" t="s">
        <v>2840</v>
      </c>
      <c r="BJ371" s="68" t="s">
        <v>143</v>
      </c>
      <c r="BK371" s="68" t="s">
        <v>506</v>
      </c>
      <c r="BL371" s="68" t="s">
        <v>143</v>
      </c>
      <c r="BM371" s="68" t="s">
        <v>160</v>
      </c>
      <c r="BN371" s="68" t="s">
        <v>160</v>
      </c>
      <c r="BO371" s="68" t="s">
        <v>364</v>
      </c>
      <c r="BP371" s="68" t="s">
        <v>143</v>
      </c>
      <c r="BQ371" s="68" t="s">
        <v>464</v>
      </c>
      <c r="BR371" s="68">
        <v>250</v>
      </c>
      <c r="BS371" s="68" t="s">
        <v>162</v>
      </c>
      <c r="BT371" s="68">
        <v>5611</v>
      </c>
      <c r="BU371" s="68">
        <v>5611</v>
      </c>
      <c r="BV371" s="68" t="s">
        <v>135</v>
      </c>
      <c r="BW371" s="68" t="s">
        <v>135</v>
      </c>
      <c r="BX371" s="68" t="s">
        <v>135</v>
      </c>
      <c r="BY371" s="68" t="s">
        <v>148</v>
      </c>
      <c r="BZ371" s="68" t="s">
        <v>2841</v>
      </c>
      <c r="CA371" s="68" t="s">
        <v>174</v>
      </c>
      <c r="CB371" s="68" t="s">
        <v>143</v>
      </c>
      <c r="CC371" s="68" t="s">
        <v>143</v>
      </c>
      <c r="CD371" s="68" t="s">
        <v>143</v>
      </c>
      <c r="CE371" s="68" t="s">
        <v>143</v>
      </c>
      <c r="CF371" s="68">
        <v>1</v>
      </c>
      <c r="CG371" s="68">
        <v>1</v>
      </c>
      <c r="CJ371" s="68">
        <v>0</v>
      </c>
      <c r="CK371" s="68" t="s">
        <v>143</v>
      </c>
      <c r="CM371" s="68" t="s">
        <v>143</v>
      </c>
      <c r="CN371" s="68" t="s">
        <v>143</v>
      </c>
      <c r="CO371" s="68">
        <v>428456263</v>
      </c>
      <c r="CR371" s="68" t="s">
        <v>143</v>
      </c>
      <c r="CS371" s="68" t="s">
        <v>1</v>
      </c>
      <c r="CT371" s="68" t="s">
        <v>143</v>
      </c>
      <c r="CU371" s="68" t="s">
        <v>1</v>
      </c>
      <c r="CV371" s="68" t="s">
        <v>1985</v>
      </c>
      <c r="CW371" s="68" t="s">
        <v>143</v>
      </c>
      <c r="CX371" s="68" t="s">
        <v>953</v>
      </c>
      <c r="CY371" s="68" t="s">
        <v>166</v>
      </c>
      <c r="CZ371" s="68" t="s">
        <v>506</v>
      </c>
      <c r="DA371" s="68" t="s">
        <v>2007</v>
      </c>
      <c r="DB371" s="68" t="s">
        <v>143</v>
      </c>
      <c r="DC371" s="68" t="s">
        <v>225</v>
      </c>
      <c r="DD371" s="68" t="s">
        <v>364</v>
      </c>
      <c r="DE371" s="68">
        <v>6</v>
      </c>
      <c r="DF371" s="68">
        <v>19</v>
      </c>
    </row>
    <row r="372" spans="1:110" s="68" customFormat="1" ht="12.75" x14ac:dyDescent="0.2">
      <c r="A372" s="67">
        <v>45078</v>
      </c>
      <c r="B372" s="68" t="s">
        <v>8</v>
      </c>
      <c r="C372" s="68">
        <v>71723</v>
      </c>
      <c r="D372" s="68" t="s">
        <v>2547</v>
      </c>
      <c r="E372" s="68" t="s">
        <v>364</v>
      </c>
      <c r="F372" s="69">
        <v>45096</v>
      </c>
      <c r="G372" s="68" t="s">
        <v>126</v>
      </c>
      <c r="H372" s="68" t="s">
        <v>166</v>
      </c>
      <c r="I372" s="70">
        <v>948.62</v>
      </c>
      <c r="J372" s="70">
        <v>726</v>
      </c>
      <c r="K372" s="71">
        <f t="shared" si="5"/>
        <v>2.3219256312641966E-3</v>
      </c>
      <c r="L372" s="68" t="s">
        <v>953</v>
      </c>
      <c r="M372" s="68" t="s">
        <v>317</v>
      </c>
      <c r="N372" s="68" t="s">
        <v>219</v>
      </c>
      <c r="O372" s="68" t="s">
        <v>2705</v>
      </c>
      <c r="P372" s="68" t="s">
        <v>2837</v>
      </c>
      <c r="Q372" s="68" t="s">
        <v>170</v>
      </c>
      <c r="R372" s="68" t="s">
        <v>2842</v>
      </c>
      <c r="S372" s="68" t="s">
        <v>2839</v>
      </c>
      <c r="T372" s="68" t="s">
        <v>135</v>
      </c>
      <c r="U372" s="68" t="s">
        <v>135</v>
      </c>
      <c r="V372" s="68" t="s">
        <v>506</v>
      </c>
      <c r="W372" s="68" t="s">
        <v>137</v>
      </c>
      <c r="X372" s="68" t="s">
        <v>225</v>
      </c>
      <c r="Y372" s="68">
        <v>45096.475748611112</v>
      </c>
      <c r="Z372" s="68">
        <v>45107.069636921296</v>
      </c>
      <c r="AA372" s="68" t="s">
        <v>139</v>
      </c>
      <c r="AB372" s="68" t="s">
        <v>323</v>
      </c>
      <c r="AC372" s="68">
        <v>0</v>
      </c>
      <c r="AD372" s="68" t="s">
        <v>143</v>
      </c>
      <c r="AE372" s="68">
        <v>94862</v>
      </c>
      <c r="AG372" s="68">
        <v>10023</v>
      </c>
      <c r="AH372" s="68" t="s">
        <v>141</v>
      </c>
      <c r="AJ372" s="68">
        <v>94862</v>
      </c>
      <c r="AK372" s="68" t="s">
        <v>207</v>
      </c>
      <c r="AL372" s="68" t="s">
        <v>2714</v>
      </c>
      <c r="AM372" s="68">
        <v>726</v>
      </c>
      <c r="AN372" s="68" t="s">
        <v>174</v>
      </c>
      <c r="AO372" s="68" t="s">
        <v>227</v>
      </c>
      <c r="AP372" s="68" t="s">
        <v>228</v>
      </c>
      <c r="AQ372" s="68" t="s">
        <v>2709</v>
      </c>
      <c r="AR372" s="68" t="s">
        <v>230</v>
      </c>
      <c r="AS372" s="68" t="s">
        <v>231</v>
      </c>
      <c r="AT372" s="68" t="s">
        <v>232</v>
      </c>
      <c r="AU372" s="68" t="s">
        <v>233</v>
      </c>
      <c r="AV372" s="68" t="s">
        <v>234</v>
      </c>
      <c r="AW372" s="68" t="s">
        <v>165</v>
      </c>
      <c r="AX372" s="68" t="s">
        <v>235</v>
      </c>
      <c r="AY372" s="68" t="s">
        <v>148</v>
      </c>
      <c r="AZ372" s="68" t="s">
        <v>139</v>
      </c>
      <c r="BA372" s="68" t="s">
        <v>236</v>
      </c>
      <c r="BB372" s="68" t="s">
        <v>150</v>
      </c>
      <c r="BC372" s="68" t="s">
        <v>156</v>
      </c>
      <c r="BD372" s="68" t="s">
        <v>157</v>
      </c>
      <c r="BE372" s="68" t="s">
        <v>237</v>
      </c>
      <c r="BF372" s="68">
        <v>45096.532094907408</v>
      </c>
      <c r="BG372" s="68">
        <v>0</v>
      </c>
      <c r="BH372" s="68" t="s">
        <v>143</v>
      </c>
      <c r="BI372" s="68" t="s">
        <v>2843</v>
      </c>
      <c r="BJ372" s="68" t="s">
        <v>143</v>
      </c>
      <c r="BK372" s="68" t="s">
        <v>506</v>
      </c>
      <c r="BL372" s="68" t="s">
        <v>143</v>
      </c>
      <c r="BM372" s="68" t="s">
        <v>160</v>
      </c>
      <c r="BN372" s="68" t="s">
        <v>160</v>
      </c>
      <c r="BO372" s="68" t="s">
        <v>364</v>
      </c>
      <c r="BP372" s="68" t="s">
        <v>143</v>
      </c>
      <c r="BQ372" s="68" t="s">
        <v>1518</v>
      </c>
      <c r="BR372" s="68">
        <v>800</v>
      </c>
      <c r="BS372" s="68" t="s">
        <v>314</v>
      </c>
      <c r="BT372" s="68">
        <v>94862</v>
      </c>
      <c r="BU372" s="68">
        <v>94862</v>
      </c>
      <c r="BV372" s="68" t="s">
        <v>135</v>
      </c>
      <c r="BW372" s="68" t="s">
        <v>135</v>
      </c>
      <c r="BX372" s="68" t="s">
        <v>135</v>
      </c>
      <c r="BY372" s="68" t="s">
        <v>148</v>
      </c>
      <c r="BZ372" s="68" t="s">
        <v>2841</v>
      </c>
      <c r="CA372" s="68" t="s">
        <v>174</v>
      </c>
      <c r="CB372" s="68" t="s">
        <v>143</v>
      </c>
      <c r="CC372" s="68" t="s">
        <v>143</v>
      </c>
      <c r="CD372" s="68" t="s">
        <v>143</v>
      </c>
      <c r="CE372" s="68" t="s">
        <v>143</v>
      </c>
      <c r="CF372" s="68">
        <v>1</v>
      </c>
      <c r="CG372" s="68">
        <v>1</v>
      </c>
      <c r="CJ372" s="68">
        <v>0</v>
      </c>
      <c r="CK372" s="68" t="s">
        <v>143</v>
      </c>
      <c r="CM372" s="68" t="s">
        <v>143</v>
      </c>
      <c r="CN372" s="68" t="s">
        <v>143</v>
      </c>
      <c r="CO372" s="68">
        <v>428456263</v>
      </c>
      <c r="CR372" s="68" t="s">
        <v>143</v>
      </c>
      <c r="CS372" s="68" t="s">
        <v>1</v>
      </c>
      <c r="CT372" s="68" t="s">
        <v>143</v>
      </c>
      <c r="CU372" s="68" t="s">
        <v>1</v>
      </c>
      <c r="CV372" s="68" t="s">
        <v>2092</v>
      </c>
      <c r="CW372" s="68" t="s">
        <v>2092</v>
      </c>
      <c r="CX372" s="68" t="s">
        <v>953</v>
      </c>
      <c r="CY372" s="68" t="s">
        <v>166</v>
      </c>
      <c r="CZ372" s="68" t="s">
        <v>506</v>
      </c>
      <c r="DA372" s="68" t="s">
        <v>1986</v>
      </c>
      <c r="DB372" s="68" t="s">
        <v>143</v>
      </c>
      <c r="DC372" s="68" t="s">
        <v>225</v>
      </c>
      <c r="DD372" s="68" t="s">
        <v>364</v>
      </c>
      <c r="DE372" s="68">
        <v>6</v>
      </c>
      <c r="DF372" s="68">
        <v>19</v>
      </c>
    </row>
    <row r="373" spans="1:110" s="68" customFormat="1" ht="12.75" x14ac:dyDescent="0.2">
      <c r="A373" s="67">
        <v>45078</v>
      </c>
      <c r="B373" s="68" t="s">
        <v>8</v>
      </c>
      <c r="C373" s="68">
        <v>71755</v>
      </c>
      <c r="D373" s="68" t="s">
        <v>2547</v>
      </c>
      <c r="E373" s="68" t="s">
        <v>364</v>
      </c>
      <c r="F373" s="69">
        <v>45097</v>
      </c>
      <c r="G373" s="68" t="s">
        <v>126</v>
      </c>
      <c r="H373" s="68" t="s">
        <v>166</v>
      </c>
      <c r="I373" s="70">
        <v>704.87</v>
      </c>
      <c r="J373" s="70">
        <v>300</v>
      </c>
      <c r="K373" s="71">
        <f t="shared" si="5"/>
        <v>1.7253017221956044E-3</v>
      </c>
      <c r="L373" s="68" t="s">
        <v>953</v>
      </c>
      <c r="M373" s="68" t="s">
        <v>317</v>
      </c>
      <c r="N373" s="68" t="s">
        <v>219</v>
      </c>
      <c r="O373" s="68" t="s">
        <v>2844</v>
      </c>
      <c r="P373" s="68" t="s">
        <v>2845</v>
      </c>
      <c r="Q373" s="68" t="s">
        <v>170</v>
      </c>
      <c r="R373" s="68" t="s">
        <v>2846</v>
      </c>
      <c r="S373" s="68" t="s">
        <v>2551</v>
      </c>
      <c r="T373" s="68" t="s">
        <v>135</v>
      </c>
      <c r="U373" s="68" t="s">
        <v>135</v>
      </c>
      <c r="V373" s="68" t="s">
        <v>506</v>
      </c>
      <c r="W373" s="68" t="s">
        <v>137</v>
      </c>
      <c r="X373" s="68" t="s">
        <v>225</v>
      </c>
      <c r="Y373" s="68">
        <v>45096.081567361114</v>
      </c>
      <c r="Z373" s="68">
        <v>45107.071211458337</v>
      </c>
      <c r="AA373" s="68" t="s">
        <v>139</v>
      </c>
      <c r="AB373" s="68" t="s">
        <v>323</v>
      </c>
      <c r="AC373" s="68">
        <v>0</v>
      </c>
      <c r="AD373" s="68" t="s">
        <v>143</v>
      </c>
      <c r="AE373" s="68">
        <v>70487</v>
      </c>
      <c r="AG373" s="68">
        <v>10023</v>
      </c>
      <c r="AH373" s="68" t="s">
        <v>141</v>
      </c>
      <c r="AJ373" s="68">
        <v>70487</v>
      </c>
      <c r="AK373" s="68" t="s">
        <v>207</v>
      </c>
      <c r="AL373" s="68" t="s">
        <v>2714</v>
      </c>
      <c r="AM373" s="68">
        <v>300</v>
      </c>
      <c r="AN373" s="68" t="s">
        <v>174</v>
      </c>
      <c r="AO373" s="68" t="s">
        <v>2847</v>
      </c>
      <c r="AP373" s="68" t="s">
        <v>2286</v>
      </c>
      <c r="AQ373" s="68" t="s">
        <v>2848</v>
      </c>
      <c r="AR373" s="68" t="s">
        <v>353</v>
      </c>
      <c r="AS373" s="68" t="s">
        <v>231</v>
      </c>
      <c r="AT373" s="68" t="s">
        <v>354</v>
      </c>
      <c r="AU373" s="68" t="s">
        <v>2849</v>
      </c>
      <c r="AV373" s="68" t="s">
        <v>234</v>
      </c>
      <c r="AW373" s="68" t="s">
        <v>165</v>
      </c>
      <c r="AX373" s="68" t="s">
        <v>235</v>
      </c>
      <c r="AY373" s="68" t="s">
        <v>148</v>
      </c>
      <c r="AZ373" s="68" t="s">
        <v>139</v>
      </c>
      <c r="BA373" s="68" t="s">
        <v>236</v>
      </c>
      <c r="BB373" s="68" t="s">
        <v>150</v>
      </c>
      <c r="BC373" s="68" t="s">
        <v>156</v>
      </c>
      <c r="BD373" s="68" t="s">
        <v>157</v>
      </c>
      <c r="BE373" s="68" t="s">
        <v>303</v>
      </c>
      <c r="BF373" s="68">
        <v>45096.166527777779</v>
      </c>
      <c r="BG373" s="68">
        <v>0</v>
      </c>
      <c r="BH373" s="68" t="s">
        <v>143</v>
      </c>
      <c r="BI373" s="68" t="s">
        <v>2850</v>
      </c>
      <c r="BJ373" s="68" t="s">
        <v>143</v>
      </c>
      <c r="BK373" s="68" t="s">
        <v>506</v>
      </c>
      <c r="BL373" s="68" t="s">
        <v>143</v>
      </c>
      <c r="BM373" s="68" t="s">
        <v>160</v>
      </c>
      <c r="BN373" s="68" t="s">
        <v>160</v>
      </c>
      <c r="BO373" s="68" t="s">
        <v>364</v>
      </c>
      <c r="BP373" s="68" t="s">
        <v>143</v>
      </c>
      <c r="BQ373" s="68" t="s">
        <v>639</v>
      </c>
      <c r="BR373" s="68">
        <v>500</v>
      </c>
      <c r="BS373" s="68" t="s">
        <v>241</v>
      </c>
      <c r="BT373" s="68">
        <v>70487</v>
      </c>
      <c r="BU373" s="68">
        <v>70487</v>
      </c>
      <c r="BV373" s="68" t="s">
        <v>135</v>
      </c>
      <c r="BW373" s="68" t="s">
        <v>135</v>
      </c>
      <c r="BX373" s="68" t="s">
        <v>135</v>
      </c>
      <c r="BY373" s="68" t="s">
        <v>148</v>
      </c>
      <c r="BZ373" s="68" t="s">
        <v>2851</v>
      </c>
      <c r="CA373" s="68" t="s">
        <v>174</v>
      </c>
      <c r="CB373" s="68" t="s">
        <v>143</v>
      </c>
      <c r="CC373" s="68" t="s">
        <v>143</v>
      </c>
      <c r="CD373" s="68" t="s">
        <v>143</v>
      </c>
      <c r="CE373" s="68" t="s">
        <v>143</v>
      </c>
      <c r="CF373" s="68">
        <v>1</v>
      </c>
      <c r="CG373" s="68">
        <v>1</v>
      </c>
      <c r="CJ373" s="68">
        <v>0</v>
      </c>
      <c r="CK373" s="68" t="s">
        <v>143</v>
      </c>
      <c r="CM373" s="68" t="s">
        <v>143</v>
      </c>
      <c r="CN373" s="68" t="s">
        <v>143</v>
      </c>
      <c r="CO373" s="68">
        <v>217616996</v>
      </c>
      <c r="CR373" s="68" t="s">
        <v>143</v>
      </c>
      <c r="CS373" s="68" t="s">
        <v>1</v>
      </c>
      <c r="CT373" s="68" t="s">
        <v>143</v>
      </c>
      <c r="CU373" s="68" t="s">
        <v>1</v>
      </c>
      <c r="CV373" s="68" t="s">
        <v>1985</v>
      </c>
      <c r="CW373" s="68" t="s">
        <v>2092</v>
      </c>
      <c r="CX373" s="68" t="s">
        <v>953</v>
      </c>
      <c r="CY373" s="68" t="s">
        <v>166</v>
      </c>
      <c r="CZ373" s="68" t="s">
        <v>506</v>
      </c>
      <c r="DA373" s="68" t="s">
        <v>2007</v>
      </c>
      <c r="DB373" s="68" t="s">
        <v>143</v>
      </c>
      <c r="DC373" s="68" t="s">
        <v>225</v>
      </c>
      <c r="DD373" s="68" t="s">
        <v>364</v>
      </c>
      <c r="DE373" s="68">
        <v>6</v>
      </c>
      <c r="DF373" s="68">
        <v>20</v>
      </c>
    </row>
    <row r="374" spans="1:110" s="68" customFormat="1" ht="12.75" x14ac:dyDescent="0.2">
      <c r="A374" s="67">
        <v>45078</v>
      </c>
      <c r="B374" s="68" t="s">
        <v>7</v>
      </c>
      <c r="C374" s="68">
        <v>71761</v>
      </c>
      <c r="D374" s="68" t="s">
        <v>1730</v>
      </c>
      <c r="E374" s="68" t="s">
        <v>364</v>
      </c>
      <c r="F374" s="69">
        <v>45097</v>
      </c>
      <c r="G374" s="68" t="s">
        <v>126</v>
      </c>
      <c r="H374" s="68" t="s">
        <v>166</v>
      </c>
      <c r="I374" s="70">
        <v>600</v>
      </c>
      <c r="J374" s="70">
        <v>600</v>
      </c>
      <c r="K374" s="71">
        <f t="shared" si="5"/>
        <v>1.4686126992457652E-3</v>
      </c>
      <c r="L374" s="68" t="s">
        <v>519</v>
      </c>
      <c r="M374" s="68" t="s">
        <v>129</v>
      </c>
      <c r="N374" s="68" t="s">
        <v>1065</v>
      </c>
      <c r="O374" s="68" t="s">
        <v>2852</v>
      </c>
      <c r="P374" s="68" t="s">
        <v>2853</v>
      </c>
      <c r="Q374" s="68" t="s">
        <v>170</v>
      </c>
      <c r="R374" s="68" t="s">
        <v>2854</v>
      </c>
      <c r="S374" s="68" t="s">
        <v>2855</v>
      </c>
      <c r="T374" s="68" t="s">
        <v>135</v>
      </c>
      <c r="U374" s="68" t="s">
        <v>135</v>
      </c>
      <c r="V374" s="68" t="s">
        <v>136</v>
      </c>
      <c r="W374" s="68" t="s">
        <v>137</v>
      </c>
      <c r="X374" s="68" t="s">
        <v>957</v>
      </c>
      <c r="Y374" s="68">
        <v>45096.093560648151</v>
      </c>
      <c r="Z374" s="68">
        <v>45096.093374768519</v>
      </c>
      <c r="AA374" s="68" t="s">
        <v>139</v>
      </c>
      <c r="AB374" s="68" t="s">
        <v>140</v>
      </c>
      <c r="AC374" s="68">
        <v>0</v>
      </c>
      <c r="AD374" s="68" t="s">
        <v>143</v>
      </c>
      <c r="AE374" s="68">
        <v>0</v>
      </c>
      <c r="AF374" s="68">
        <v>45103</v>
      </c>
      <c r="AG374" s="68">
        <v>10023</v>
      </c>
      <c r="AH374" s="68" t="s">
        <v>141</v>
      </c>
      <c r="AK374" s="68" t="s">
        <v>142</v>
      </c>
      <c r="AL374" s="68" t="s">
        <v>143</v>
      </c>
      <c r="AM374" s="68">
        <v>600</v>
      </c>
      <c r="AN374" s="68" t="s">
        <v>143</v>
      </c>
      <c r="AO374" s="68" t="s">
        <v>2258</v>
      </c>
      <c r="AP374" s="68" t="s">
        <v>2259</v>
      </c>
      <c r="AQ374" s="68" t="s">
        <v>2856</v>
      </c>
      <c r="AR374" s="68" t="s">
        <v>2177</v>
      </c>
      <c r="AS374" s="68" t="s">
        <v>231</v>
      </c>
      <c r="AT374" s="68" t="s">
        <v>2261</v>
      </c>
      <c r="AU374" s="68" t="s">
        <v>2262</v>
      </c>
      <c r="AV374" s="68" t="s">
        <v>631</v>
      </c>
      <c r="AW374" s="68" t="s">
        <v>632</v>
      </c>
      <c r="AX374" s="68" t="s">
        <v>1068</v>
      </c>
      <c r="AY374" s="68" t="s">
        <v>148</v>
      </c>
      <c r="AZ374" s="68" t="s">
        <v>139</v>
      </c>
      <c r="BA374" s="68" t="s">
        <v>149</v>
      </c>
      <c r="BB374" s="68" t="s">
        <v>634</v>
      </c>
      <c r="BC374" s="68" t="s">
        <v>156</v>
      </c>
      <c r="BD374" s="68" t="s">
        <v>157</v>
      </c>
      <c r="BE374" s="68" t="s">
        <v>237</v>
      </c>
      <c r="BF374" s="68">
        <v>45096.182800925926</v>
      </c>
      <c r="BG374" s="68">
        <v>0</v>
      </c>
      <c r="BH374" s="68" t="s">
        <v>143</v>
      </c>
      <c r="BI374" s="68" t="s">
        <v>143</v>
      </c>
      <c r="BJ374" s="68" t="s">
        <v>143</v>
      </c>
      <c r="BK374" s="68" t="s">
        <v>136</v>
      </c>
      <c r="BL374" s="68" t="s">
        <v>143</v>
      </c>
      <c r="BM374" s="68" t="s">
        <v>160</v>
      </c>
      <c r="BN374" s="68" t="s">
        <v>143</v>
      </c>
      <c r="BO374" s="68" t="s">
        <v>143</v>
      </c>
      <c r="BP374" s="68" t="s">
        <v>143</v>
      </c>
      <c r="BQ374" s="68" t="s">
        <v>2857</v>
      </c>
      <c r="BR374" s="68">
        <v>800</v>
      </c>
      <c r="BS374" s="68" t="s">
        <v>314</v>
      </c>
      <c r="BT374" s="68">
        <v>600</v>
      </c>
      <c r="BU374" s="68">
        <v>600</v>
      </c>
      <c r="BV374" s="68" t="s">
        <v>135</v>
      </c>
      <c r="BW374" s="68" t="s">
        <v>135</v>
      </c>
      <c r="BX374" s="68" t="s">
        <v>135</v>
      </c>
      <c r="BY374" s="68" t="s">
        <v>148</v>
      </c>
      <c r="BZ374" s="68" t="s">
        <v>1116</v>
      </c>
      <c r="CA374" s="68" t="s">
        <v>174</v>
      </c>
      <c r="CB374" s="68" t="s">
        <v>143</v>
      </c>
      <c r="CC374" s="68" t="s">
        <v>143</v>
      </c>
      <c r="CD374" s="68" t="s">
        <v>143</v>
      </c>
      <c r="CE374" s="68" t="s">
        <v>2858</v>
      </c>
      <c r="CF374" s="68">
        <v>1</v>
      </c>
      <c r="CJ374" s="68">
        <v>0</v>
      </c>
      <c r="CK374" s="68" t="s">
        <v>143</v>
      </c>
      <c r="CM374" s="68" t="s">
        <v>143</v>
      </c>
      <c r="CN374" s="68" t="s">
        <v>143</v>
      </c>
      <c r="CO374" s="68">
        <v>219757144</v>
      </c>
      <c r="CR374" s="68" t="s">
        <v>143</v>
      </c>
      <c r="CS374" s="68" t="s">
        <v>1</v>
      </c>
      <c r="CT374" s="68" t="s">
        <v>143</v>
      </c>
      <c r="CU374" s="68" t="s">
        <v>1</v>
      </c>
      <c r="CV374" s="68" t="s">
        <v>2092</v>
      </c>
      <c r="CW374" s="68" t="s">
        <v>143</v>
      </c>
      <c r="CX374" s="68" t="s">
        <v>519</v>
      </c>
      <c r="CY374" s="68" t="s">
        <v>166</v>
      </c>
      <c r="CZ374" s="68" t="s">
        <v>136</v>
      </c>
      <c r="DA374" s="68" t="s">
        <v>2007</v>
      </c>
      <c r="DB374" s="68" t="s">
        <v>143</v>
      </c>
      <c r="DC374" s="68" t="s">
        <v>957</v>
      </c>
      <c r="DD374" s="68" t="s">
        <v>364</v>
      </c>
      <c r="DE374" s="68">
        <v>6</v>
      </c>
      <c r="DF374" s="68">
        <v>20</v>
      </c>
    </row>
    <row r="375" spans="1:110" s="68" customFormat="1" ht="12.75" x14ac:dyDescent="0.2">
      <c r="A375" s="67">
        <v>45078</v>
      </c>
      <c r="B375" s="68" t="s">
        <v>8</v>
      </c>
      <c r="C375" s="68">
        <v>71765</v>
      </c>
      <c r="D375" s="68" t="s">
        <v>2547</v>
      </c>
      <c r="E375" s="68" t="s">
        <v>364</v>
      </c>
      <c r="F375" s="69">
        <v>45097</v>
      </c>
      <c r="G375" s="68" t="s">
        <v>126</v>
      </c>
      <c r="H375" s="68" t="s">
        <v>166</v>
      </c>
      <c r="I375" s="70">
        <v>200</v>
      </c>
      <c r="J375" s="70">
        <v>200</v>
      </c>
      <c r="K375" s="71">
        <f t="shared" si="5"/>
        <v>4.8953756641525504E-4</v>
      </c>
      <c r="L375" s="68" t="s">
        <v>953</v>
      </c>
      <c r="M375" s="68" t="s">
        <v>317</v>
      </c>
      <c r="N375" s="68" t="s">
        <v>219</v>
      </c>
      <c r="O375" s="68" t="s">
        <v>2844</v>
      </c>
      <c r="P375" s="68" t="s">
        <v>2837</v>
      </c>
      <c r="Q375" s="68" t="s">
        <v>170</v>
      </c>
      <c r="R375" s="68" t="s">
        <v>2859</v>
      </c>
      <c r="S375" s="68" t="s">
        <v>2860</v>
      </c>
      <c r="T375" s="68" t="s">
        <v>135</v>
      </c>
      <c r="U375" s="68" t="s">
        <v>135</v>
      </c>
      <c r="V375" s="68" t="s">
        <v>506</v>
      </c>
      <c r="W375" s="68" t="s">
        <v>137</v>
      </c>
      <c r="X375" s="68" t="s">
        <v>225</v>
      </c>
      <c r="Y375" s="68">
        <v>45096.118850347222</v>
      </c>
      <c r="Z375" s="68">
        <v>45107.073044097226</v>
      </c>
      <c r="AA375" s="68" t="s">
        <v>139</v>
      </c>
      <c r="AB375" s="68" t="s">
        <v>323</v>
      </c>
      <c r="AC375" s="68">
        <v>0</v>
      </c>
      <c r="AD375" s="68" t="s">
        <v>143</v>
      </c>
      <c r="AE375" s="68">
        <v>0</v>
      </c>
      <c r="AG375" s="68">
        <v>10023</v>
      </c>
      <c r="AH375" s="68" t="s">
        <v>141</v>
      </c>
      <c r="AJ375" s="68">
        <v>212</v>
      </c>
      <c r="AK375" s="68" t="s">
        <v>207</v>
      </c>
      <c r="AL375" s="68" t="s">
        <v>2714</v>
      </c>
      <c r="AM375" s="68">
        <v>200</v>
      </c>
      <c r="AN375" s="68" t="s">
        <v>174</v>
      </c>
      <c r="AO375" s="68" t="s">
        <v>2847</v>
      </c>
      <c r="AP375" s="68" t="s">
        <v>2286</v>
      </c>
      <c r="AQ375" s="68" t="s">
        <v>2848</v>
      </c>
      <c r="AR375" s="68" t="s">
        <v>353</v>
      </c>
      <c r="AS375" s="68" t="s">
        <v>231</v>
      </c>
      <c r="AT375" s="68" t="s">
        <v>354</v>
      </c>
      <c r="AU375" s="68" t="s">
        <v>2849</v>
      </c>
      <c r="AV375" s="68" t="s">
        <v>234</v>
      </c>
      <c r="AW375" s="68" t="s">
        <v>165</v>
      </c>
      <c r="AX375" s="68" t="s">
        <v>235</v>
      </c>
      <c r="AY375" s="68" t="s">
        <v>148</v>
      </c>
      <c r="AZ375" s="68" t="s">
        <v>139</v>
      </c>
      <c r="BA375" s="68" t="s">
        <v>236</v>
      </c>
      <c r="BB375" s="68" t="s">
        <v>150</v>
      </c>
      <c r="BC375" s="68" t="s">
        <v>156</v>
      </c>
      <c r="BD375" s="68" t="s">
        <v>157</v>
      </c>
      <c r="BE375" s="68" t="s">
        <v>484</v>
      </c>
      <c r="BF375" s="68">
        <v>45096.164768518516</v>
      </c>
      <c r="BG375" s="68">
        <v>0</v>
      </c>
      <c r="BH375" s="68" t="s">
        <v>143</v>
      </c>
      <c r="BI375" s="68" t="s">
        <v>2861</v>
      </c>
      <c r="BJ375" s="68" t="s">
        <v>143</v>
      </c>
      <c r="BK375" s="68" t="s">
        <v>506</v>
      </c>
      <c r="BL375" s="68" t="s">
        <v>143</v>
      </c>
      <c r="BM375" s="68" t="s">
        <v>160</v>
      </c>
      <c r="BN375" s="68" t="s">
        <v>160</v>
      </c>
      <c r="BO375" s="68" t="s">
        <v>364</v>
      </c>
      <c r="BP375" s="68" t="s">
        <v>143</v>
      </c>
      <c r="BQ375" s="68" t="s">
        <v>607</v>
      </c>
      <c r="BR375" s="68">
        <v>250</v>
      </c>
      <c r="BS375" s="68" t="s">
        <v>162</v>
      </c>
      <c r="BT375" s="68">
        <v>200</v>
      </c>
      <c r="BU375" s="68">
        <v>200</v>
      </c>
      <c r="BV375" s="68" t="s">
        <v>135</v>
      </c>
      <c r="BW375" s="68" t="s">
        <v>135</v>
      </c>
      <c r="BX375" s="68" t="s">
        <v>135</v>
      </c>
      <c r="BY375" s="68" t="s">
        <v>148</v>
      </c>
      <c r="BZ375" s="68" t="s">
        <v>2851</v>
      </c>
      <c r="CA375" s="68" t="s">
        <v>174</v>
      </c>
      <c r="CB375" s="68" t="s">
        <v>143</v>
      </c>
      <c r="CC375" s="68" t="s">
        <v>143</v>
      </c>
      <c r="CD375" s="68" t="s">
        <v>143</v>
      </c>
      <c r="CE375" s="68" t="s">
        <v>143</v>
      </c>
      <c r="CF375" s="68">
        <v>1</v>
      </c>
      <c r="CG375" s="68">
        <v>1</v>
      </c>
      <c r="CJ375" s="68">
        <v>0</v>
      </c>
      <c r="CK375" s="68" t="s">
        <v>143</v>
      </c>
      <c r="CM375" s="68" t="s">
        <v>143</v>
      </c>
      <c r="CN375" s="68" t="s">
        <v>143</v>
      </c>
      <c r="CO375" s="68">
        <v>217616996</v>
      </c>
      <c r="CR375" s="68" t="s">
        <v>143</v>
      </c>
      <c r="CS375" s="68" t="s">
        <v>1</v>
      </c>
      <c r="CT375" s="68" t="s">
        <v>143</v>
      </c>
      <c r="CU375" s="68" t="s">
        <v>1</v>
      </c>
      <c r="CV375" s="68" t="s">
        <v>1985</v>
      </c>
      <c r="CW375" s="68" t="s">
        <v>143</v>
      </c>
      <c r="CX375" s="68" t="s">
        <v>953</v>
      </c>
      <c r="CY375" s="68" t="s">
        <v>166</v>
      </c>
      <c r="CZ375" s="68" t="s">
        <v>506</v>
      </c>
      <c r="DA375" s="68" t="s">
        <v>2007</v>
      </c>
      <c r="DB375" s="68" t="s">
        <v>143</v>
      </c>
      <c r="DC375" s="68" t="s">
        <v>225</v>
      </c>
      <c r="DD375" s="68" t="s">
        <v>364</v>
      </c>
      <c r="DE375" s="68">
        <v>6</v>
      </c>
      <c r="DF375" s="68">
        <v>20</v>
      </c>
    </row>
    <row r="376" spans="1:110" s="68" customFormat="1" ht="12.75" x14ac:dyDescent="0.2">
      <c r="A376" s="67">
        <v>45078</v>
      </c>
      <c r="B376" s="68" t="s">
        <v>13</v>
      </c>
      <c r="C376" s="68">
        <v>71888</v>
      </c>
      <c r="D376" s="68" t="s">
        <v>2694</v>
      </c>
      <c r="E376" s="68" t="s">
        <v>364</v>
      </c>
      <c r="F376" s="69">
        <v>45097</v>
      </c>
      <c r="G376" s="68" t="s">
        <v>126</v>
      </c>
      <c r="H376" s="68" t="s">
        <v>166</v>
      </c>
      <c r="I376" s="70">
        <v>2783.82</v>
      </c>
      <c r="J376" s="70">
        <v>2783.82</v>
      </c>
      <c r="K376" s="71">
        <f t="shared" si="5"/>
        <v>6.8139223406905773E-3</v>
      </c>
      <c r="L376" s="68" t="s">
        <v>1935</v>
      </c>
      <c r="M376" s="68" t="s">
        <v>129</v>
      </c>
      <c r="N376" s="68" t="s">
        <v>960</v>
      </c>
      <c r="O376" s="68" t="s">
        <v>2737</v>
      </c>
      <c r="P376" s="68" t="s">
        <v>2862</v>
      </c>
      <c r="Q376" s="68" t="s">
        <v>2863</v>
      </c>
      <c r="R376" s="68" t="s">
        <v>2864</v>
      </c>
      <c r="S376" s="68" t="s">
        <v>2865</v>
      </c>
      <c r="T376" s="68" t="s">
        <v>135</v>
      </c>
      <c r="U376" s="68" t="s">
        <v>135</v>
      </c>
      <c r="V376" s="68" t="s">
        <v>136</v>
      </c>
      <c r="W376" s="68" t="s">
        <v>137</v>
      </c>
      <c r="X376" s="68" t="s">
        <v>399</v>
      </c>
      <c r="Y376" s="68">
        <v>45096.365954629633</v>
      </c>
      <c r="Z376" s="68">
        <v>45096.365797106482</v>
      </c>
      <c r="AA376" s="68" t="s">
        <v>139</v>
      </c>
      <c r="AB376" s="68" t="s">
        <v>140</v>
      </c>
      <c r="AC376" s="68">
        <v>0</v>
      </c>
      <c r="AD376" s="68" t="s">
        <v>143</v>
      </c>
      <c r="AE376" s="68">
        <v>0</v>
      </c>
      <c r="AF376" s="68">
        <v>45100</v>
      </c>
      <c r="AG376" s="68">
        <v>10023</v>
      </c>
      <c r="AH376" s="68" t="s">
        <v>141</v>
      </c>
      <c r="AK376" s="68" t="s">
        <v>142</v>
      </c>
      <c r="AL376" s="68" t="s">
        <v>143</v>
      </c>
      <c r="AM376" s="68">
        <v>2600</v>
      </c>
      <c r="AN376" s="68" t="s">
        <v>143</v>
      </c>
      <c r="AO376" s="68" t="s">
        <v>2196</v>
      </c>
      <c r="AP376" s="68" t="s">
        <v>2197</v>
      </c>
      <c r="AQ376" s="68" t="s">
        <v>2741</v>
      </c>
      <c r="AR376" s="68" t="s">
        <v>230</v>
      </c>
      <c r="AS376" s="68" t="s">
        <v>231</v>
      </c>
      <c r="AT376" s="68" t="s">
        <v>2199</v>
      </c>
      <c r="AU376" s="68" t="s">
        <v>2200</v>
      </c>
      <c r="AV376" s="68" t="s">
        <v>145</v>
      </c>
      <c r="AW376" s="68" t="s">
        <v>146</v>
      </c>
      <c r="AX376" s="68" t="s">
        <v>972</v>
      </c>
      <c r="AY376" s="68" t="s">
        <v>148</v>
      </c>
      <c r="AZ376" s="68" t="s">
        <v>139</v>
      </c>
      <c r="BA376" s="68" t="s">
        <v>149</v>
      </c>
      <c r="BB376" s="68" t="s">
        <v>150</v>
      </c>
      <c r="BC376" s="68" t="s">
        <v>156</v>
      </c>
      <c r="BD376" s="68" t="s">
        <v>157</v>
      </c>
      <c r="BE376" s="68" t="s">
        <v>2674</v>
      </c>
      <c r="BF376" s="68">
        <v>45099.097453703704</v>
      </c>
      <c r="BG376" s="68">
        <v>0</v>
      </c>
      <c r="BH376" s="68" t="s">
        <v>143</v>
      </c>
      <c r="BI376" s="68" t="s">
        <v>143</v>
      </c>
      <c r="BJ376" s="68" t="s">
        <v>143</v>
      </c>
      <c r="BK376" s="68" t="s">
        <v>136</v>
      </c>
      <c r="BL376" s="68" t="s">
        <v>143</v>
      </c>
      <c r="BM376" s="68" t="s">
        <v>160</v>
      </c>
      <c r="BN376" s="68" t="s">
        <v>143</v>
      </c>
      <c r="BO376" s="68" t="s">
        <v>143</v>
      </c>
      <c r="BP376" s="68" t="s">
        <v>143</v>
      </c>
      <c r="BQ376" s="68" t="s">
        <v>2866</v>
      </c>
      <c r="BR376" s="68">
        <v>5000</v>
      </c>
      <c r="BS376" s="68" t="s">
        <v>525</v>
      </c>
      <c r="BT376" s="68">
        <v>278382</v>
      </c>
      <c r="BU376" s="68">
        <v>278382</v>
      </c>
      <c r="BV376" s="68" t="s">
        <v>135</v>
      </c>
      <c r="BW376" s="68" t="s">
        <v>135</v>
      </c>
      <c r="BX376" s="68" t="s">
        <v>135</v>
      </c>
      <c r="BY376" s="68" t="s">
        <v>148</v>
      </c>
      <c r="BZ376" s="68" t="s">
        <v>1445</v>
      </c>
      <c r="CA376" s="68" t="s">
        <v>2415</v>
      </c>
      <c r="CB376" s="68" t="s">
        <v>143</v>
      </c>
      <c r="CC376" s="68" t="s">
        <v>143</v>
      </c>
      <c r="CD376" s="68" t="s">
        <v>143</v>
      </c>
      <c r="CE376" s="68" t="s">
        <v>2862</v>
      </c>
      <c r="CF376" s="68">
        <v>10707</v>
      </c>
      <c r="CJ376" s="68">
        <v>0</v>
      </c>
      <c r="CK376" s="68" t="s">
        <v>143</v>
      </c>
      <c r="CM376" s="68" t="s">
        <v>143</v>
      </c>
      <c r="CN376" s="68" t="s">
        <v>143</v>
      </c>
      <c r="CO376" s="68">
        <v>505882451</v>
      </c>
      <c r="CR376" s="68" t="s">
        <v>143</v>
      </c>
      <c r="CS376" s="68" t="s">
        <v>1</v>
      </c>
      <c r="CT376" s="68" t="s">
        <v>143</v>
      </c>
      <c r="CU376" s="68" t="s">
        <v>1</v>
      </c>
      <c r="CV376" s="68" t="s">
        <v>2867</v>
      </c>
      <c r="CW376" s="68" t="s">
        <v>143</v>
      </c>
      <c r="CX376" s="68" t="s">
        <v>1935</v>
      </c>
      <c r="CY376" s="68" t="s">
        <v>166</v>
      </c>
      <c r="CZ376" s="68" t="s">
        <v>136</v>
      </c>
      <c r="DA376" s="68" t="s">
        <v>1989</v>
      </c>
      <c r="DB376" s="68" t="s">
        <v>143</v>
      </c>
      <c r="DC376" s="68" t="s">
        <v>143</v>
      </c>
      <c r="DD376" s="68" t="s">
        <v>364</v>
      </c>
      <c r="DE376" s="68">
        <v>6</v>
      </c>
      <c r="DF376" s="68">
        <v>20</v>
      </c>
    </row>
    <row r="377" spans="1:110" s="68" customFormat="1" ht="12.75" x14ac:dyDescent="0.2">
      <c r="A377" s="67">
        <v>45078</v>
      </c>
      <c r="B377" s="68" t="s">
        <v>16</v>
      </c>
      <c r="C377" s="68">
        <v>71889</v>
      </c>
      <c r="D377" s="68" t="s">
        <v>124</v>
      </c>
      <c r="E377" s="68" t="s">
        <v>125</v>
      </c>
      <c r="F377" s="69">
        <v>45096</v>
      </c>
      <c r="G377" s="68" t="s">
        <v>257</v>
      </c>
      <c r="H377" s="68" t="s">
        <v>127</v>
      </c>
      <c r="I377" s="70">
        <v>347.91</v>
      </c>
      <c r="J377" s="70">
        <v>294.35000000000002</v>
      </c>
      <c r="K377" s="71">
        <f t="shared" si="5"/>
        <v>8.5157507365765705E-4</v>
      </c>
      <c r="L377" s="68" t="s">
        <v>128</v>
      </c>
      <c r="M377" s="68" t="s">
        <v>129</v>
      </c>
      <c r="N377" s="68" t="s">
        <v>1725</v>
      </c>
      <c r="O377" s="68" t="s">
        <v>1224</v>
      </c>
      <c r="P377" s="68" t="s">
        <v>2788</v>
      </c>
      <c r="Q377" s="68" t="s">
        <v>132</v>
      </c>
      <c r="R377" s="68" t="s">
        <v>2868</v>
      </c>
      <c r="S377" s="68" t="s">
        <v>1717</v>
      </c>
      <c r="T377" s="68" t="s">
        <v>135</v>
      </c>
      <c r="U377" s="68" t="s">
        <v>135</v>
      </c>
      <c r="V377" s="68" t="s">
        <v>136</v>
      </c>
      <c r="W377" s="68" t="s">
        <v>137</v>
      </c>
      <c r="X377" s="68" t="s">
        <v>138</v>
      </c>
      <c r="Y377" s="68">
        <v>45096.371032754629</v>
      </c>
      <c r="Z377" s="68">
        <v>45101.125607870374</v>
      </c>
      <c r="AA377" s="68" t="s">
        <v>139</v>
      </c>
      <c r="AB377" s="68" t="s">
        <v>140</v>
      </c>
      <c r="AC377" s="68">
        <v>0</v>
      </c>
      <c r="AD377" s="68" t="s">
        <v>143</v>
      </c>
      <c r="AE377" s="68">
        <v>34791</v>
      </c>
      <c r="AG377" s="68">
        <v>10010</v>
      </c>
      <c r="AH377" s="68" t="s">
        <v>265</v>
      </c>
      <c r="AJ377" s="68">
        <v>177289</v>
      </c>
      <c r="AK377" s="68" t="s">
        <v>142</v>
      </c>
      <c r="AL377" s="68" t="s">
        <v>143</v>
      </c>
      <c r="AM377" s="68">
        <v>1500</v>
      </c>
      <c r="AN377" s="68" t="s">
        <v>144</v>
      </c>
      <c r="AO377" s="68" t="s">
        <v>990</v>
      </c>
      <c r="AP377" s="68" t="s">
        <v>273</v>
      </c>
      <c r="AQ377" s="68" t="s">
        <v>1232</v>
      </c>
      <c r="AR377" s="68" t="s">
        <v>148</v>
      </c>
      <c r="AS377" s="68" t="s">
        <v>139</v>
      </c>
      <c r="AT377" s="68" t="s">
        <v>154</v>
      </c>
      <c r="AU377" s="68" t="s">
        <v>992</v>
      </c>
      <c r="AV377" s="68" t="s">
        <v>1718</v>
      </c>
      <c r="AW377" s="68" t="s">
        <v>1719</v>
      </c>
      <c r="AX377" s="68" t="s">
        <v>1726</v>
      </c>
      <c r="AY377" s="68" t="s">
        <v>148</v>
      </c>
      <c r="AZ377" s="68" t="s">
        <v>139</v>
      </c>
      <c r="BA377" s="68" t="s">
        <v>154</v>
      </c>
      <c r="BB377" s="68" t="s">
        <v>1727</v>
      </c>
      <c r="BC377" s="68" t="s">
        <v>156</v>
      </c>
      <c r="BD377" s="68" t="s">
        <v>157</v>
      </c>
      <c r="BE377" s="68" t="s">
        <v>303</v>
      </c>
      <c r="BF377" s="68">
        <v>45098.44568287037</v>
      </c>
      <c r="BG377" s="68">
        <v>0</v>
      </c>
      <c r="BH377" s="68" t="s">
        <v>132</v>
      </c>
      <c r="BI377" s="68" t="s">
        <v>2869</v>
      </c>
      <c r="BJ377" s="68" t="s">
        <v>143</v>
      </c>
      <c r="BK377" s="68" t="s">
        <v>136</v>
      </c>
      <c r="BL377" s="68" t="s">
        <v>143</v>
      </c>
      <c r="BM377" s="68" t="s">
        <v>160</v>
      </c>
      <c r="BN377" s="68" t="s">
        <v>160</v>
      </c>
      <c r="BO377" s="68" t="s">
        <v>143</v>
      </c>
      <c r="BP377" s="68" t="s">
        <v>1224</v>
      </c>
      <c r="BQ377" s="68" t="s">
        <v>2870</v>
      </c>
      <c r="BR377" s="68">
        <v>500</v>
      </c>
      <c r="BS377" s="68" t="s">
        <v>241</v>
      </c>
      <c r="BT377" s="68">
        <v>34791</v>
      </c>
      <c r="BU377" s="68">
        <v>34791</v>
      </c>
      <c r="BV377" s="68" t="s">
        <v>135</v>
      </c>
      <c r="BW377" s="68" t="s">
        <v>135</v>
      </c>
      <c r="BX377" s="68" t="s">
        <v>135</v>
      </c>
      <c r="BY377" s="68" t="s">
        <v>148</v>
      </c>
      <c r="BZ377" s="68" t="s">
        <v>1729</v>
      </c>
      <c r="CA377" s="68" t="s">
        <v>144</v>
      </c>
      <c r="CB377" s="68" t="s">
        <v>143</v>
      </c>
      <c r="CC377" s="68" t="s">
        <v>143</v>
      </c>
      <c r="CD377" s="68" t="s">
        <v>143</v>
      </c>
      <c r="CE377" s="68" t="s">
        <v>143</v>
      </c>
      <c r="CF377" s="68">
        <v>19623619</v>
      </c>
      <c r="CG377" s="68">
        <v>19623619</v>
      </c>
      <c r="CJ377" s="68">
        <v>0</v>
      </c>
      <c r="CK377" s="68" t="s">
        <v>143</v>
      </c>
      <c r="CM377" s="68" t="s">
        <v>143</v>
      </c>
      <c r="CN377" s="68" t="s">
        <v>143</v>
      </c>
      <c r="CR377" s="68" t="s">
        <v>143</v>
      </c>
      <c r="CS377" s="68" t="s">
        <v>1</v>
      </c>
      <c r="CT377" s="68" t="s">
        <v>143</v>
      </c>
      <c r="CU377" s="68" t="s">
        <v>1</v>
      </c>
      <c r="CV377" s="68" t="s">
        <v>1985</v>
      </c>
      <c r="CW377" s="68" t="s">
        <v>1985</v>
      </c>
      <c r="CX377" s="68" t="s">
        <v>128</v>
      </c>
      <c r="CY377" s="68" t="s">
        <v>127</v>
      </c>
      <c r="CZ377" s="68" t="s">
        <v>136</v>
      </c>
      <c r="DA377" s="68" t="s">
        <v>1989</v>
      </c>
      <c r="DB377" s="68" t="s">
        <v>143</v>
      </c>
      <c r="DC377" s="68" t="s">
        <v>143</v>
      </c>
      <c r="DD377" s="68" t="s">
        <v>125</v>
      </c>
      <c r="DE377" s="68">
        <v>6</v>
      </c>
      <c r="DF377" s="68">
        <v>19</v>
      </c>
    </row>
    <row r="378" spans="1:110" s="68" customFormat="1" ht="12.75" x14ac:dyDescent="0.2">
      <c r="A378" s="67">
        <v>45078</v>
      </c>
      <c r="B378" s="68" t="s">
        <v>8</v>
      </c>
      <c r="C378" s="68">
        <v>72049</v>
      </c>
      <c r="D378" s="68" t="s">
        <v>2547</v>
      </c>
      <c r="E378" s="68" t="s">
        <v>364</v>
      </c>
      <c r="F378" s="69">
        <v>45096</v>
      </c>
      <c r="G378" s="68" t="s">
        <v>126</v>
      </c>
      <c r="H378" s="68" t="s">
        <v>166</v>
      </c>
      <c r="I378" s="70">
        <v>1678</v>
      </c>
      <c r="J378" s="70">
        <v>977.29</v>
      </c>
      <c r="K378" s="71">
        <f t="shared" si="5"/>
        <v>4.1072201822239902E-3</v>
      </c>
      <c r="L378" s="68" t="s">
        <v>953</v>
      </c>
      <c r="M378" s="68" t="s">
        <v>317</v>
      </c>
      <c r="N378" s="68" t="s">
        <v>219</v>
      </c>
      <c r="O378" s="68" t="s">
        <v>2705</v>
      </c>
      <c r="P378" s="68" t="s">
        <v>2837</v>
      </c>
      <c r="Q378" s="68" t="s">
        <v>170</v>
      </c>
      <c r="R378" s="68" t="s">
        <v>2871</v>
      </c>
      <c r="S378" s="68" t="s">
        <v>2872</v>
      </c>
      <c r="T378" s="68" t="s">
        <v>135</v>
      </c>
      <c r="U378" s="68" t="s">
        <v>135</v>
      </c>
      <c r="V378" s="68" t="s">
        <v>506</v>
      </c>
      <c r="W378" s="68" t="s">
        <v>137</v>
      </c>
      <c r="X378" s="68" t="s">
        <v>225</v>
      </c>
      <c r="Y378" s="68">
        <v>45097.471799074076</v>
      </c>
      <c r="Z378" s="68">
        <v>45107.073928240738</v>
      </c>
      <c r="AA378" s="68" t="s">
        <v>139</v>
      </c>
      <c r="AB378" s="68" t="s">
        <v>323</v>
      </c>
      <c r="AC378" s="68">
        <v>0</v>
      </c>
      <c r="AD378" s="68" t="s">
        <v>143</v>
      </c>
      <c r="AE378" s="68">
        <v>1678</v>
      </c>
      <c r="AG378" s="68">
        <v>10023</v>
      </c>
      <c r="AH378" s="68" t="s">
        <v>141</v>
      </c>
      <c r="AJ378" s="68">
        <v>1678</v>
      </c>
      <c r="AK378" s="68" t="s">
        <v>207</v>
      </c>
      <c r="AL378" s="68" t="s">
        <v>2714</v>
      </c>
      <c r="AM378" s="68">
        <v>97729</v>
      </c>
      <c r="AN378" s="68" t="s">
        <v>174</v>
      </c>
      <c r="AO378" s="68" t="s">
        <v>227</v>
      </c>
      <c r="AP378" s="68" t="s">
        <v>228</v>
      </c>
      <c r="AQ378" s="68" t="s">
        <v>2709</v>
      </c>
      <c r="AR378" s="68" t="s">
        <v>230</v>
      </c>
      <c r="AS378" s="68" t="s">
        <v>231</v>
      </c>
      <c r="AT378" s="68" t="s">
        <v>232</v>
      </c>
      <c r="AU378" s="68" t="s">
        <v>233</v>
      </c>
      <c r="AV378" s="68" t="s">
        <v>234</v>
      </c>
      <c r="AW378" s="68" t="s">
        <v>165</v>
      </c>
      <c r="AX378" s="68" t="s">
        <v>235</v>
      </c>
      <c r="AY378" s="68" t="s">
        <v>148</v>
      </c>
      <c r="AZ378" s="68" t="s">
        <v>139</v>
      </c>
      <c r="BA378" s="68" t="s">
        <v>236</v>
      </c>
      <c r="BB378" s="68" t="s">
        <v>150</v>
      </c>
      <c r="BC378" s="68" t="s">
        <v>156</v>
      </c>
      <c r="BD378" s="68" t="s">
        <v>157</v>
      </c>
      <c r="BE378" s="68" t="s">
        <v>1101</v>
      </c>
      <c r="BF378" s="68">
        <v>45099.311284722222</v>
      </c>
      <c r="BG378" s="68">
        <v>0</v>
      </c>
      <c r="BH378" s="68" t="s">
        <v>143</v>
      </c>
      <c r="BI378" s="68" t="s">
        <v>2873</v>
      </c>
      <c r="BJ378" s="68" t="s">
        <v>143</v>
      </c>
      <c r="BK378" s="68" t="s">
        <v>506</v>
      </c>
      <c r="BL378" s="68" t="s">
        <v>143</v>
      </c>
      <c r="BM378" s="68" t="s">
        <v>160</v>
      </c>
      <c r="BN378" s="68" t="s">
        <v>160</v>
      </c>
      <c r="BO378" s="68" t="s">
        <v>364</v>
      </c>
      <c r="BP378" s="68" t="s">
        <v>143</v>
      </c>
      <c r="BQ378" s="68" t="s">
        <v>2874</v>
      </c>
      <c r="BR378" s="68">
        <v>1000</v>
      </c>
      <c r="BS378" s="68" t="s">
        <v>441</v>
      </c>
      <c r="BT378" s="68">
        <v>1678</v>
      </c>
      <c r="BU378" s="68">
        <v>1678</v>
      </c>
      <c r="BV378" s="68" t="s">
        <v>135</v>
      </c>
      <c r="BW378" s="68" t="s">
        <v>135</v>
      </c>
      <c r="BX378" s="68" t="s">
        <v>135</v>
      </c>
      <c r="BY378" s="68" t="s">
        <v>148</v>
      </c>
      <c r="BZ378" s="68" t="s">
        <v>2841</v>
      </c>
      <c r="CA378" s="68" t="s">
        <v>174</v>
      </c>
      <c r="CB378" s="68" t="s">
        <v>143</v>
      </c>
      <c r="CC378" s="68" t="s">
        <v>143</v>
      </c>
      <c r="CD378" s="68" t="s">
        <v>143</v>
      </c>
      <c r="CE378" s="68" t="s">
        <v>143</v>
      </c>
      <c r="CF378" s="68">
        <v>1</v>
      </c>
      <c r="CG378" s="68">
        <v>1</v>
      </c>
      <c r="CJ378" s="68">
        <v>0</v>
      </c>
      <c r="CK378" s="68" t="s">
        <v>143</v>
      </c>
      <c r="CM378" s="68" t="s">
        <v>143</v>
      </c>
      <c r="CN378" s="68" t="s">
        <v>143</v>
      </c>
      <c r="CO378" s="68">
        <v>428456263</v>
      </c>
      <c r="CR378" s="68" t="s">
        <v>143</v>
      </c>
      <c r="CS378" s="68" t="s">
        <v>1</v>
      </c>
      <c r="CT378" s="68" t="s">
        <v>143</v>
      </c>
      <c r="CU378" s="68" t="s">
        <v>1</v>
      </c>
      <c r="CV378" s="68" t="s">
        <v>2092</v>
      </c>
      <c r="CW378" s="68" t="s">
        <v>2092</v>
      </c>
      <c r="CX378" s="68" t="s">
        <v>953</v>
      </c>
      <c r="CY378" s="68" t="s">
        <v>166</v>
      </c>
      <c r="CZ378" s="68" t="s">
        <v>506</v>
      </c>
      <c r="DA378" s="68" t="s">
        <v>1989</v>
      </c>
      <c r="DB378" s="68" t="s">
        <v>143</v>
      </c>
      <c r="DC378" s="68" t="s">
        <v>225</v>
      </c>
      <c r="DD378" s="68" t="s">
        <v>364</v>
      </c>
      <c r="DE378" s="68">
        <v>6</v>
      </c>
      <c r="DF378" s="68">
        <v>19</v>
      </c>
    </row>
    <row r="379" spans="1:110" s="68" customFormat="1" ht="12.75" x14ac:dyDescent="0.2">
      <c r="A379" s="67">
        <v>45078</v>
      </c>
      <c r="B379" s="68" t="s">
        <v>8</v>
      </c>
      <c r="C379" s="68">
        <v>72052</v>
      </c>
      <c r="D379" s="68" t="s">
        <v>2547</v>
      </c>
      <c r="E379" s="68" t="s">
        <v>364</v>
      </c>
      <c r="F379" s="69">
        <v>45097</v>
      </c>
      <c r="G379" s="68" t="s">
        <v>126</v>
      </c>
      <c r="H379" s="68" t="s">
        <v>166</v>
      </c>
      <c r="I379" s="70">
        <v>130</v>
      </c>
      <c r="J379" s="70">
        <v>130</v>
      </c>
      <c r="K379" s="71">
        <f t="shared" si="5"/>
        <v>3.1819941816991582E-4</v>
      </c>
      <c r="L379" s="68" t="s">
        <v>953</v>
      </c>
      <c r="M379" s="68" t="s">
        <v>317</v>
      </c>
      <c r="N379" s="68" t="s">
        <v>219</v>
      </c>
      <c r="O379" s="68" t="s">
        <v>2844</v>
      </c>
      <c r="P379" s="68" t="s">
        <v>2837</v>
      </c>
      <c r="Q379" s="68" t="s">
        <v>170</v>
      </c>
      <c r="R379" s="68" t="s">
        <v>2875</v>
      </c>
      <c r="S379" s="68" t="s">
        <v>2860</v>
      </c>
      <c r="T379" s="68" t="s">
        <v>135</v>
      </c>
      <c r="U379" s="68" t="s">
        <v>135</v>
      </c>
      <c r="V379" s="68" t="s">
        <v>506</v>
      </c>
      <c r="W379" s="68" t="s">
        <v>137</v>
      </c>
      <c r="X379" s="68" t="s">
        <v>225</v>
      </c>
      <c r="Y379" s="68">
        <v>45097.483106250002</v>
      </c>
      <c r="Z379" s="68">
        <v>45107.075554976851</v>
      </c>
      <c r="AA379" s="68" t="s">
        <v>139</v>
      </c>
      <c r="AB379" s="68" t="s">
        <v>323</v>
      </c>
      <c r="AC379" s="68">
        <v>0</v>
      </c>
      <c r="AD379" s="68" t="s">
        <v>143</v>
      </c>
      <c r="AE379" s="68">
        <v>0</v>
      </c>
      <c r="AG379" s="68">
        <v>10023</v>
      </c>
      <c r="AH379" s="68" t="s">
        <v>141</v>
      </c>
      <c r="AJ379" s="68">
        <v>132</v>
      </c>
      <c r="AK379" s="68" t="s">
        <v>207</v>
      </c>
      <c r="AL379" s="68" t="s">
        <v>2714</v>
      </c>
      <c r="AM379" s="68">
        <v>130</v>
      </c>
      <c r="AN379" s="68" t="s">
        <v>174</v>
      </c>
      <c r="AO379" s="68" t="s">
        <v>2847</v>
      </c>
      <c r="AP379" s="68" t="s">
        <v>2286</v>
      </c>
      <c r="AQ379" s="68" t="s">
        <v>2848</v>
      </c>
      <c r="AR379" s="68" t="s">
        <v>353</v>
      </c>
      <c r="AS379" s="68" t="s">
        <v>231</v>
      </c>
      <c r="AT379" s="68" t="s">
        <v>354</v>
      </c>
      <c r="AU379" s="68" t="s">
        <v>2849</v>
      </c>
      <c r="AV379" s="68" t="s">
        <v>234</v>
      </c>
      <c r="AW379" s="68" t="s">
        <v>165</v>
      </c>
      <c r="AX379" s="68" t="s">
        <v>235</v>
      </c>
      <c r="AY379" s="68" t="s">
        <v>148</v>
      </c>
      <c r="AZ379" s="68" t="s">
        <v>139</v>
      </c>
      <c r="BA379" s="68" t="s">
        <v>236</v>
      </c>
      <c r="BB379" s="68" t="s">
        <v>150</v>
      </c>
      <c r="BC379" s="68" t="s">
        <v>156</v>
      </c>
      <c r="BD379" s="68" t="s">
        <v>157</v>
      </c>
      <c r="BE379" s="68" t="s">
        <v>484</v>
      </c>
      <c r="BF379" s="68">
        <v>45097.070879629631</v>
      </c>
      <c r="BG379" s="68">
        <v>0</v>
      </c>
      <c r="BH379" s="68" t="s">
        <v>143</v>
      </c>
      <c r="BI379" s="68" t="s">
        <v>2876</v>
      </c>
      <c r="BJ379" s="68" t="s">
        <v>143</v>
      </c>
      <c r="BK379" s="68" t="s">
        <v>506</v>
      </c>
      <c r="BL379" s="68" t="s">
        <v>143</v>
      </c>
      <c r="BM379" s="68" t="s">
        <v>160</v>
      </c>
      <c r="BN379" s="68" t="s">
        <v>160</v>
      </c>
      <c r="BO379" s="68" t="s">
        <v>364</v>
      </c>
      <c r="BP379" s="68" t="s">
        <v>143</v>
      </c>
      <c r="BQ379" s="68" t="s">
        <v>2877</v>
      </c>
      <c r="BR379" s="68">
        <v>250</v>
      </c>
      <c r="BS379" s="68" t="s">
        <v>162</v>
      </c>
      <c r="BT379" s="68">
        <v>130</v>
      </c>
      <c r="BU379" s="68">
        <v>130</v>
      </c>
      <c r="BV379" s="68" t="s">
        <v>135</v>
      </c>
      <c r="BW379" s="68" t="s">
        <v>135</v>
      </c>
      <c r="BX379" s="68" t="s">
        <v>135</v>
      </c>
      <c r="BY379" s="68" t="s">
        <v>148</v>
      </c>
      <c r="BZ379" s="68" t="s">
        <v>2851</v>
      </c>
      <c r="CA379" s="68" t="s">
        <v>174</v>
      </c>
      <c r="CB379" s="68" t="s">
        <v>143</v>
      </c>
      <c r="CC379" s="68" t="s">
        <v>143</v>
      </c>
      <c r="CD379" s="68" t="s">
        <v>143</v>
      </c>
      <c r="CE379" s="68" t="s">
        <v>143</v>
      </c>
      <c r="CF379" s="68">
        <v>1</v>
      </c>
      <c r="CG379" s="68">
        <v>1</v>
      </c>
      <c r="CJ379" s="68">
        <v>0</v>
      </c>
      <c r="CK379" s="68" t="s">
        <v>143</v>
      </c>
      <c r="CM379" s="68" t="s">
        <v>143</v>
      </c>
      <c r="CN379" s="68" t="s">
        <v>143</v>
      </c>
      <c r="CO379" s="68">
        <v>217616996</v>
      </c>
      <c r="CR379" s="68" t="s">
        <v>143</v>
      </c>
      <c r="CS379" s="68" t="s">
        <v>1</v>
      </c>
      <c r="CT379" s="68" t="s">
        <v>143</v>
      </c>
      <c r="CU379" s="68" t="s">
        <v>1</v>
      </c>
      <c r="CV379" s="68" t="s">
        <v>1985</v>
      </c>
      <c r="CW379" s="68" t="s">
        <v>143</v>
      </c>
      <c r="CX379" s="68" t="s">
        <v>953</v>
      </c>
      <c r="CY379" s="68" t="s">
        <v>166</v>
      </c>
      <c r="CZ379" s="68" t="s">
        <v>506</v>
      </c>
      <c r="DA379" s="68" t="s">
        <v>1986</v>
      </c>
      <c r="DB379" s="68" t="s">
        <v>143</v>
      </c>
      <c r="DC379" s="68" t="s">
        <v>225</v>
      </c>
      <c r="DD379" s="68" t="s">
        <v>364</v>
      </c>
      <c r="DE379" s="68">
        <v>6</v>
      </c>
      <c r="DF379" s="68">
        <v>20</v>
      </c>
    </row>
    <row r="380" spans="1:110" s="68" customFormat="1" ht="12.75" x14ac:dyDescent="0.2">
      <c r="A380" s="67">
        <v>45078</v>
      </c>
      <c r="B380" s="68" t="s">
        <v>13</v>
      </c>
      <c r="C380" s="68">
        <v>72151</v>
      </c>
      <c r="D380" s="68" t="s">
        <v>2694</v>
      </c>
      <c r="E380" s="68" t="s">
        <v>364</v>
      </c>
      <c r="F380" s="69">
        <v>45097</v>
      </c>
      <c r="G380" s="68" t="s">
        <v>126</v>
      </c>
      <c r="H380" s="68" t="s">
        <v>166</v>
      </c>
      <c r="I380" s="70">
        <v>862</v>
      </c>
      <c r="J380" s="70">
        <v>924.25</v>
      </c>
      <c r="K380" s="71">
        <f t="shared" si="5"/>
        <v>2.1099069112497496E-3</v>
      </c>
      <c r="L380" s="68" t="s">
        <v>953</v>
      </c>
      <c r="M380" s="68" t="s">
        <v>317</v>
      </c>
      <c r="N380" s="68" t="s">
        <v>219</v>
      </c>
      <c r="O380" s="68" t="s">
        <v>2844</v>
      </c>
      <c r="P380" s="68" t="s">
        <v>2837</v>
      </c>
      <c r="Q380" s="68" t="s">
        <v>170</v>
      </c>
      <c r="R380" s="68" t="s">
        <v>2878</v>
      </c>
      <c r="S380" s="68" t="s">
        <v>2879</v>
      </c>
      <c r="T380" s="68" t="s">
        <v>135</v>
      </c>
      <c r="U380" s="68" t="s">
        <v>135</v>
      </c>
      <c r="V380" s="68" t="s">
        <v>506</v>
      </c>
      <c r="W380" s="68" t="s">
        <v>137</v>
      </c>
      <c r="X380" s="68" t="s">
        <v>225</v>
      </c>
      <c r="Y380" s="68">
        <v>45097.199730555556</v>
      </c>
      <c r="Z380" s="68">
        <v>45107.189374189817</v>
      </c>
      <c r="AA380" s="68" t="s">
        <v>139</v>
      </c>
      <c r="AB380" s="68" t="s">
        <v>323</v>
      </c>
      <c r="AC380" s="68">
        <v>0</v>
      </c>
      <c r="AD380" s="68" t="s">
        <v>143</v>
      </c>
      <c r="AE380" s="68">
        <v>862</v>
      </c>
      <c r="AG380" s="68">
        <v>10023</v>
      </c>
      <c r="AH380" s="68" t="s">
        <v>141</v>
      </c>
      <c r="AJ380" s="68">
        <v>862</v>
      </c>
      <c r="AK380" s="68" t="s">
        <v>207</v>
      </c>
      <c r="AL380" s="68" t="s">
        <v>2714</v>
      </c>
      <c r="AM380" s="68">
        <v>92425</v>
      </c>
      <c r="AN380" s="68" t="s">
        <v>174</v>
      </c>
      <c r="AO380" s="68" t="s">
        <v>2847</v>
      </c>
      <c r="AP380" s="68" t="s">
        <v>2286</v>
      </c>
      <c r="AQ380" s="68" t="s">
        <v>2848</v>
      </c>
      <c r="AR380" s="68" t="s">
        <v>353</v>
      </c>
      <c r="AS380" s="68" t="s">
        <v>231</v>
      </c>
      <c r="AT380" s="68" t="s">
        <v>354</v>
      </c>
      <c r="AU380" s="68" t="s">
        <v>2849</v>
      </c>
      <c r="AV380" s="68" t="s">
        <v>234</v>
      </c>
      <c r="AW380" s="68" t="s">
        <v>165</v>
      </c>
      <c r="AX380" s="68" t="s">
        <v>235</v>
      </c>
      <c r="AY380" s="68" t="s">
        <v>148</v>
      </c>
      <c r="AZ380" s="68" t="s">
        <v>139</v>
      </c>
      <c r="BA380" s="68" t="s">
        <v>236</v>
      </c>
      <c r="BB380" s="68" t="s">
        <v>150</v>
      </c>
      <c r="BC380" s="68" t="s">
        <v>156</v>
      </c>
      <c r="BD380" s="68" t="s">
        <v>157</v>
      </c>
      <c r="BE380" s="68" t="s">
        <v>1101</v>
      </c>
      <c r="BF380" s="68">
        <v>45099.311168981483</v>
      </c>
      <c r="BG380" s="68">
        <v>0</v>
      </c>
      <c r="BH380" s="68" t="s">
        <v>143</v>
      </c>
      <c r="BI380" s="68" t="s">
        <v>2880</v>
      </c>
      <c r="BJ380" s="68" t="s">
        <v>143</v>
      </c>
      <c r="BK380" s="68" t="s">
        <v>506</v>
      </c>
      <c r="BL380" s="68" t="s">
        <v>143</v>
      </c>
      <c r="BM380" s="68" t="s">
        <v>160</v>
      </c>
      <c r="BN380" s="68" t="s">
        <v>160</v>
      </c>
      <c r="BO380" s="68" t="s">
        <v>364</v>
      </c>
      <c r="BP380" s="68" t="s">
        <v>143</v>
      </c>
      <c r="BQ380" s="68" t="s">
        <v>2881</v>
      </c>
      <c r="BR380" s="68">
        <v>1000</v>
      </c>
      <c r="BS380" s="68" t="s">
        <v>441</v>
      </c>
      <c r="BT380" s="68">
        <v>862</v>
      </c>
      <c r="BU380" s="68">
        <v>862</v>
      </c>
      <c r="BV380" s="68" t="s">
        <v>135</v>
      </c>
      <c r="BW380" s="68" t="s">
        <v>135</v>
      </c>
      <c r="BX380" s="68" t="s">
        <v>135</v>
      </c>
      <c r="BY380" s="68" t="s">
        <v>148</v>
      </c>
      <c r="BZ380" s="68" t="s">
        <v>2851</v>
      </c>
      <c r="CA380" s="68" t="s">
        <v>174</v>
      </c>
      <c r="CB380" s="68" t="s">
        <v>143</v>
      </c>
      <c r="CC380" s="68" t="s">
        <v>143</v>
      </c>
      <c r="CD380" s="68" t="s">
        <v>143</v>
      </c>
      <c r="CE380" s="68" t="s">
        <v>143</v>
      </c>
      <c r="CF380" s="68">
        <v>1</v>
      </c>
      <c r="CG380" s="68">
        <v>1</v>
      </c>
      <c r="CJ380" s="68">
        <v>0</v>
      </c>
      <c r="CK380" s="68" t="s">
        <v>143</v>
      </c>
      <c r="CM380" s="68" t="s">
        <v>143</v>
      </c>
      <c r="CN380" s="68" t="s">
        <v>143</v>
      </c>
      <c r="CO380" s="68">
        <v>217616996</v>
      </c>
      <c r="CR380" s="68" t="s">
        <v>143</v>
      </c>
      <c r="CS380" s="68" t="s">
        <v>1</v>
      </c>
      <c r="CT380" s="68" t="s">
        <v>143</v>
      </c>
      <c r="CU380" s="68" t="s">
        <v>1</v>
      </c>
      <c r="CV380" s="68" t="s">
        <v>2092</v>
      </c>
      <c r="CW380" s="68" t="s">
        <v>2092</v>
      </c>
      <c r="CX380" s="68" t="s">
        <v>953</v>
      </c>
      <c r="CY380" s="68" t="s">
        <v>166</v>
      </c>
      <c r="CZ380" s="68" t="s">
        <v>506</v>
      </c>
      <c r="DA380" s="68" t="s">
        <v>1989</v>
      </c>
      <c r="DB380" s="68" t="s">
        <v>143</v>
      </c>
      <c r="DC380" s="68" t="s">
        <v>225</v>
      </c>
      <c r="DD380" s="68" t="s">
        <v>364</v>
      </c>
      <c r="DE380" s="68">
        <v>6</v>
      </c>
      <c r="DF380" s="68">
        <v>20</v>
      </c>
    </row>
    <row r="381" spans="1:110" s="68" customFormat="1" ht="12.75" x14ac:dyDescent="0.2">
      <c r="A381" s="67">
        <v>45078</v>
      </c>
      <c r="B381" s="68" t="s">
        <v>20</v>
      </c>
      <c r="C381" s="68">
        <v>72173</v>
      </c>
      <c r="D381" s="68" t="s">
        <v>2496</v>
      </c>
      <c r="E381" s="68" t="s">
        <v>164</v>
      </c>
      <c r="F381" s="69">
        <v>45098</v>
      </c>
      <c r="G381" s="68" t="s">
        <v>165</v>
      </c>
      <c r="H381" s="68" t="s">
        <v>166</v>
      </c>
      <c r="I381" s="70">
        <v>109</v>
      </c>
      <c r="J381" s="70">
        <v>109</v>
      </c>
      <c r="K381" s="71">
        <f t="shared" si="5"/>
        <v>2.6679797369631405E-4</v>
      </c>
      <c r="L381" s="68" t="s">
        <v>953</v>
      </c>
      <c r="M381" s="68" t="s">
        <v>317</v>
      </c>
      <c r="N381" s="68" t="s">
        <v>219</v>
      </c>
      <c r="O381" s="68" t="s">
        <v>2882</v>
      </c>
      <c r="P381" s="68" t="s">
        <v>2883</v>
      </c>
      <c r="Q381" s="68" t="s">
        <v>170</v>
      </c>
      <c r="R381" s="68" t="s">
        <v>2884</v>
      </c>
      <c r="S381" s="68" t="s">
        <v>2885</v>
      </c>
      <c r="T381" s="68" t="s">
        <v>135</v>
      </c>
      <c r="U381" s="68" t="s">
        <v>135</v>
      </c>
      <c r="V381" s="68" t="s">
        <v>506</v>
      </c>
      <c r="W381" s="68" t="s">
        <v>137</v>
      </c>
      <c r="X381" s="68" t="s">
        <v>225</v>
      </c>
      <c r="Y381" s="68">
        <v>45097.2448337963</v>
      </c>
      <c r="Z381" s="68">
        <v>45097.244682870369</v>
      </c>
      <c r="AA381" s="68" t="s">
        <v>139</v>
      </c>
      <c r="AB381" s="68" t="s">
        <v>323</v>
      </c>
      <c r="AC381" s="68">
        <v>0</v>
      </c>
      <c r="AD381" s="68" t="s">
        <v>143</v>
      </c>
      <c r="AE381" s="68">
        <v>109</v>
      </c>
      <c r="AG381" s="68">
        <v>10012</v>
      </c>
      <c r="AH381" s="68" t="s">
        <v>141</v>
      </c>
      <c r="AJ381" s="68">
        <v>109</v>
      </c>
      <c r="AK381" s="68" t="s">
        <v>207</v>
      </c>
      <c r="AL381" s="68" t="s">
        <v>2595</v>
      </c>
      <c r="AM381" s="68">
        <v>109</v>
      </c>
      <c r="AN381" s="68" t="s">
        <v>174</v>
      </c>
      <c r="AO381" s="68" t="s">
        <v>1922</v>
      </c>
      <c r="AP381" s="68" t="s">
        <v>1923</v>
      </c>
      <c r="AQ381" s="68" t="s">
        <v>2886</v>
      </c>
      <c r="AR381" s="68" t="s">
        <v>353</v>
      </c>
      <c r="AS381" s="68" t="s">
        <v>231</v>
      </c>
      <c r="AT381" s="68" t="s">
        <v>1895</v>
      </c>
      <c r="AU381" s="68" t="s">
        <v>1925</v>
      </c>
      <c r="AV381" s="68" t="s">
        <v>234</v>
      </c>
      <c r="AW381" s="68" t="s">
        <v>165</v>
      </c>
      <c r="AX381" s="68" t="s">
        <v>235</v>
      </c>
      <c r="AY381" s="68" t="s">
        <v>148</v>
      </c>
      <c r="AZ381" s="68" t="s">
        <v>139</v>
      </c>
      <c r="BA381" s="68" t="s">
        <v>236</v>
      </c>
      <c r="BB381" s="68" t="s">
        <v>150</v>
      </c>
      <c r="BC381" s="68" t="s">
        <v>156</v>
      </c>
      <c r="BD381" s="68" t="s">
        <v>157</v>
      </c>
      <c r="BE381" s="68" t="s">
        <v>484</v>
      </c>
      <c r="BF381" s="68">
        <v>45097.267395833333</v>
      </c>
      <c r="BG381" s="68">
        <v>0</v>
      </c>
      <c r="BH381" s="68" t="s">
        <v>143</v>
      </c>
      <c r="BI381" s="68" t="s">
        <v>143</v>
      </c>
      <c r="BJ381" s="68" t="s">
        <v>143</v>
      </c>
      <c r="BK381" s="68" t="s">
        <v>506</v>
      </c>
      <c r="BL381" s="68" t="s">
        <v>143</v>
      </c>
      <c r="BM381" s="68" t="s">
        <v>160</v>
      </c>
      <c r="BN381" s="68" t="s">
        <v>160</v>
      </c>
      <c r="BO381" s="68" t="s">
        <v>164</v>
      </c>
      <c r="BP381" s="68" t="s">
        <v>143</v>
      </c>
      <c r="BQ381" s="68" t="s">
        <v>1291</v>
      </c>
      <c r="BR381" s="68">
        <v>250</v>
      </c>
      <c r="BS381" s="68" t="s">
        <v>162</v>
      </c>
      <c r="BT381" s="68">
        <v>109</v>
      </c>
      <c r="BU381" s="68">
        <v>109</v>
      </c>
      <c r="BV381" s="68" t="s">
        <v>135</v>
      </c>
      <c r="BW381" s="68" t="s">
        <v>135</v>
      </c>
      <c r="BX381" s="68" t="s">
        <v>135</v>
      </c>
      <c r="BY381" s="68" t="s">
        <v>148</v>
      </c>
      <c r="BZ381" s="68" t="s">
        <v>1917</v>
      </c>
      <c r="CA381" s="68" t="s">
        <v>174</v>
      </c>
      <c r="CB381" s="68" t="s">
        <v>143</v>
      </c>
      <c r="CC381" s="68" t="s">
        <v>143</v>
      </c>
      <c r="CD381" s="68" t="s">
        <v>143</v>
      </c>
      <c r="CE381" s="68" t="s">
        <v>143</v>
      </c>
      <c r="CF381" s="68">
        <v>1</v>
      </c>
      <c r="CG381" s="68">
        <v>1</v>
      </c>
      <c r="CJ381" s="68">
        <v>0</v>
      </c>
      <c r="CK381" s="68" t="s">
        <v>143</v>
      </c>
      <c r="CM381" s="68" t="s">
        <v>143</v>
      </c>
      <c r="CN381" s="68" t="s">
        <v>143</v>
      </c>
      <c r="CO381" s="68">
        <v>999104794</v>
      </c>
      <c r="CR381" s="68" t="s">
        <v>143</v>
      </c>
      <c r="CS381" s="68" t="s">
        <v>1</v>
      </c>
      <c r="CT381" s="68" t="s">
        <v>143</v>
      </c>
      <c r="CU381" s="68" t="s">
        <v>1</v>
      </c>
      <c r="CV381" s="68" t="s">
        <v>1985</v>
      </c>
      <c r="CW381" s="68" t="s">
        <v>1985</v>
      </c>
      <c r="CX381" s="68" t="s">
        <v>953</v>
      </c>
      <c r="CY381" s="68" t="s">
        <v>166</v>
      </c>
      <c r="CZ381" s="68" t="s">
        <v>506</v>
      </c>
      <c r="DA381" s="68" t="s">
        <v>2007</v>
      </c>
      <c r="DB381" s="68" t="s">
        <v>143</v>
      </c>
      <c r="DC381" s="68" t="s">
        <v>225</v>
      </c>
      <c r="DD381" s="68" t="s">
        <v>164</v>
      </c>
      <c r="DE381" s="68">
        <v>6</v>
      </c>
      <c r="DF381" s="68">
        <v>21</v>
      </c>
    </row>
    <row r="382" spans="1:110" s="68" customFormat="1" ht="12.75" x14ac:dyDescent="0.2">
      <c r="A382" s="67">
        <v>45078</v>
      </c>
      <c r="B382" s="68" t="s">
        <v>13</v>
      </c>
      <c r="C382" s="68">
        <v>72174</v>
      </c>
      <c r="D382" s="68" t="s">
        <v>2694</v>
      </c>
      <c r="E382" s="68" t="s">
        <v>373</v>
      </c>
      <c r="F382" s="69">
        <v>45099</v>
      </c>
      <c r="G382" s="68" t="s">
        <v>257</v>
      </c>
      <c r="H382" s="68" t="s">
        <v>166</v>
      </c>
      <c r="I382" s="70">
        <v>785</v>
      </c>
      <c r="J382" s="70">
        <v>785</v>
      </c>
      <c r="K382" s="71">
        <f t="shared" si="5"/>
        <v>1.9214349481798763E-3</v>
      </c>
      <c r="L382" s="68" t="s">
        <v>374</v>
      </c>
      <c r="M382" s="68" t="s">
        <v>129</v>
      </c>
      <c r="N382" s="68" t="s">
        <v>259</v>
      </c>
      <c r="O382" s="68" t="s">
        <v>1619</v>
      </c>
      <c r="P382" s="68" t="s">
        <v>2887</v>
      </c>
      <c r="Q382" s="68" t="s">
        <v>170</v>
      </c>
      <c r="R382" s="68" t="s">
        <v>2888</v>
      </c>
      <c r="S382" s="68" t="s">
        <v>2889</v>
      </c>
      <c r="T382" s="68" t="s">
        <v>135</v>
      </c>
      <c r="U382" s="68" t="s">
        <v>135</v>
      </c>
      <c r="V382" s="68" t="s">
        <v>136</v>
      </c>
      <c r="W382" s="68" t="s">
        <v>137</v>
      </c>
      <c r="X382" s="68" t="s">
        <v>379</v>
      </c>
      <c r="Y382" s="68">
        <v>45097.251614814813</v>
      </c>
      <c r="Z382" s="68">
        <v>45097.247555787035</v>
      </c>
      <c r="AA382" s="68" t="s">
        <v>139</v>
      </c>
      <c r="AB382" s="68" t="s">
        <v>140</v>
      </c>
      <c r="AC382" s="68">
        <v>0</v>
      </c>
      <c r="AD382" s="68" t="s">
        <v>143</v>
      </c>
      <c r="AE382" s="68">
        <v>0</v>
      </c>
      <c r="AF382" s="68">
        <v>45097</v>
      </c>
      <c r="AG382" s="68">
        <v>10010</v>
      </c>
      <c r="AH382" s="68" t="s">
        <v>265</v>
      </c>
      <c r="AK382" s="68" t="s">
        <v>142</v>
      </c>
      <c r="AL382" s="68" t="s">
        <v>143</v>
      </c>
      <c r="AM382" s="68">
        <v>785</v>
      </c>
      <c r="AN382" s="68" t="s">
        <v>143</v>
      </c>
      <c r="AO382" s="68" t="s">
        <v>1622</v>
      </c>
      <c r="AP382" s="68" t="s">
        <v>1623</v>
      </c>
      <c r="AQ382" s="68" t="s">
        <v>1624</v>
      </c>
      <c r="AR382" s="68" t="s">
        <v>353</v>
      </c>
      <c r="AS382" s="68" t="s">
        <v>231</v>
      </c>
      <c r="AT382" s="68" t="s">
        <v>1625</v>
      </c>
      <c r="AU382" s="68" t="s">
        <v>1626</v>
      </c>
      <c r="AV382" s="68" t="s">
        <v>272</v>
      </c>
      <c r="AW382" s="68" t="s">
        <v>273</v>
      </c>
      <c r="AX382" s="68" t="s">
        <v>274</v>
      </c>
      <c r="AY382" s="68" t="s">
        <v>148</v>
      </c>
      <c r="AZ382" s="68" t="s">
        <v>139</v>
      </c>
      <c r="BA382" s="68" t="s">
        <v>154</v>
      </c>
      <c r="BB382" s="68" t="s">
        <v>275</v>
      </c>
      <c r="BC382" s="68" t="s">
        <v>156</v>
      </c>
      <c r="BD382" s="68" t="s">
        <v>157</v>
      </c>
      <c r="BE382" s="68" t="s">
        <v>237</v>
      </c>
      <c r="BF382" s="68">
        <v>45099.120312500003</v>
      </c>
      <c r="BG382" s="68">
        <v>0</v>
      </c>
      <c r="BH382" s="68" t="s">
        <v>170</v>
      </c>
      <c r="BI382" s="68" t="s">
        <v>143</v>
      </c>
      <c r="BJ382" s="68" t="s">
        <v>143</v>
      </c>
      <c r="BK382" s="68" t="s">
        <v>136</v>
      </c>
      <c r="BL382" s="68" t="s">
        <v>143</v>
      </c>
      <c r="BM382" s="68" t="s">
        <v>200</v>
      </c>
      <c r="BN382" s="68" t="s">
        <v>200</v>
      </c>
      <c r="BO382" s="68" t="s">
        <v>143</v>
      </c>
      <c r="BP382" s="68" t="s">
        <v>143</v>
      </c>
      <c r="BQ382" s="68" t="s">
        <v>2890</v>
      </c>
      <c r="BR382" s="68">
        <v>800</v>
      </c>
      <c r="BS382" s="68" t="s">
        <v>314</v>
      </c>
      <c r="BT382" s="68">
        <v>785</v>
      </c>
      <c r="BU382" s="68">
        <v>785</v>
      </c>
      <c r="BV382" s="68" t="s">
        <v>135</v>
      </c>
      <c r="BW382" s="68" t="s">
        <v>135</v>
      </c>
      <c r="BX382" s="68" t="s">
        <v>135</v>
      </c>
      <c r="BY382" s="68" t="s">
        <v>148</v>
      </c>
      <c r="BZ382" s="68" t="s">
        <v>2774</v>
      </c>
      <c r="CA382" s="68" t="s">
        <v>174</v>
      </c>
      <c r="CB382" s="68" t="s">
        <v>143</v>
      </c>
      <c r="CC382" s="68" t="s">
        <v>143</v>
      </c>
      <c r="CD382" s="68" t="s">
        <v>143</v>
      </c>
      <c r="CE382" s="68" t="s">
        <v>143</v>
      </c>
      <c r="CF382" s="68">
        <v>1</v>
      </c>
      <c r="CJ382" s="68">
        <v>0</v>
      </c>
      <c r="CK382" s="68" t="s">
        <v>143</v>
      </c>
      <c r="CM382" s="68" t="s">
        <v>143</v>
      </c>
      <c r="CN382" s="68" t="s">
        <v>143</v>
      </c>
      <c r="CR382" s="68" t="s">
        <v>143</v>
      </c>
      <c r="CS382" s="68" t="s">
        <v>1</v>
      </c>
      <c r="CT382" s="68" t="s">
        <v>143</v>
      </c>
      <c r="CU382" s="68" t="s">
        <v>1</v>
      </c>
      <c r="CV382" s="68" t="s">
        <v>2092</v>
      </c>
      <c r="CW382" s="68" t="s">
        <v>143</v>
      </c>
      <c r="CX382" s="68" t="s">
        <v>374</v>
      </c>
      <c r="CY382" s="68" t="s">
        <v>166</v>
      </c>
      <c r="CZ382" s="68" t="s">
        <v>136</v>
      </c>
      <c r="DA382" s="68" t="s">
        <v>1986</v>
      </c>
      <c r="DB382" s="68" t="s">
        <v>143</v>
      </c>
      <c r="DC382" s="68" t="s">
        <v>143</v>
      </c>
      <c r="DD382" s="68" t="s">
        <v>373</v>
      </c>
      <c r="DE382" s="68">
        <v>6</v>
      </c>
      <c r="DF382" s="68">
        <v>22</v>
      </c>
    </row>
    <row r="383" spans="1:110" s="68" customFormat="1" ht="12.75" x14ac:dyDescent="0.2">
      <c r="A383" s="67">
        <v>45078</v>
      </c>
      <c r="B383" s="68" t="s">
        <v>16</v>
      </c>
      <c r="C383" s="68">
        <v>72190</v>
      </c>
      <c r="D383" s="68" t="s">
        <v>124</v>
      </c>
      <c r="E383" s="68" t="s">
        <v>125</v>
      </c>
      <c r="F383" s="69">
        <v>45097</v>
      </c>
      <c r="G383" s="68" t="s">
        <v>257</v>
      </c>
      <c r="H383" s="68" t="s">
        <v>127</v>
      </c>
      <c r="I383" s="70">
        <v>294.35000000000002</v>
      </c>
      <c r="J383" s="70">
        <v>294.35000000000002</v>
      </c>
      <c r="K383" s="71">
        <f t="shared" si="5"/>
        <v>7.204769133716517E-4</v>
      </c>
      <c r="L383" s="68" t="s">
        <v>128</v>
      </c>
      <c r="M383" s="68" t="s">
        <v>129</v>
      </c>
      <c r="N383" s="68" t="s">
        <v>1725</v>
      </c>
      <c r="O383" s="68" t="s">
        <v>1224</v>
      </c>
      <c r="P383" s="68" t="s">
        <v>2788</v>
      </c>
      <c r="Q383" s="68" t="s">
        <v>132</v>
      </c>
      <c r="R383" s="68" t="s">
        <v>2891</v>
      </c>
      <c r="S383" s="68" t="s">
        <v>1717</v>
      </c>
      <c r="T383" s="68" t="s">
        <v>135</v>
      </c>
      <c r="U383" s="68" t="s">
        <v>135</v>
      </c>
      <c r="V383" s="68" t="s">
        <v>136</v>
      </c>
      <c r="W383" s="68" t="s">
        <v>137</v>
      </c>
      <c r="X383" s="68" t="s">
        <v>138</v>
      </c>
      <c r="Y383" s="68">
        <v>45097.285553935188</v>
      </c>
      <c r="Z383" s="68">
        <v>45101.124414814818</v>
      </c>
      <c r="AA383" s="68" t="s">
        <v>139</v>
      </c>
      <c r="AB383" s="68" t="s">
        <v>140</v>
      </c>
      <c r="AC383" s="68">
        <v>0</v>
      </c>
      <c r="AD383" s="68" t="s">
        <v>143</v>
      </c>
      <c r="AE383" s="68">
        <v>0</v>
      </c>
      <c r="AG383" s="68">
        <v>10010</v>
      </c>
      <c r="AH383" s="68" t="s">
        <v>265</v>
      </c>
      <c r="AJ383" s="68">
        <v>175857</v>
      </c>
      <c r="AK383" s="68" t="s">
        <v>142</v>
      </c>
      <c r="AL383" s="68" t="s">
        <v>143</v>
      </c>
      <c r="AM383" s="68">
        <v>1500</v>
      </c>
      <c r="AN383" s="68" t="s">
        <v>144</v>
      </c>
      <c r="AO383" s="68" t="s">
        <v>990</v>
      </c>
      <c r="AP383" s="68" t="s">
        <v>273</v>
      </c>
      <c r="AQ383" s="68" t="s">
        <v>1232</v>
      </c>
      <c r="AR383" s="68" t="s">
        <v>148</v>
      </c>
      <c r="AS383" s="68" t="s">
        <v>139</v>
      </c>
      <c r="AT383" s="68" t="s">
        <v>154</v>
      </c>
      <c r="AU383" s="68" t="s">
        <v>992</v>
      </c>
      <c r="AV383" s="68" t="s">
        <v>1718</v>
      </c>
      <c r="AW383" s="68" t="s">
        <v>1719</v>
      </c>
      <c r="AX383" s="68" t="s">
        <v>1726</v>
      </c>
      <c r="AY383" s="68" t="s">
        <v>148</v>
      </c>
      <c r="AZ383" s="68" t="s">
        <v>139</v>
      </c>
      <c r="BA383" s="68" t="s">
        <v>154</v>
      </c>
      <c r="BB383" s="68" t="s">
        <v>1727</v>
      </c>
      <c r="BC383" s="68" t="s">
        <v>156</v>
      </c>
      <c r="BD383" s="68" t="s">
        <v>157</v>
      </c>
      <c r="BE383" s="68" t="s">
        <v>303</v>
      </c>
      <c r="BF383" s="68">
        <v>45098.057916666665</v>
      </c>
      <c r="BG383" s="68">
        <v>0</v>
      </c>
      <c r="BH383" s="68" t="s">
        <v>132</v>
      </c>
      <c r="BI383" s="68" t="s">
        <v>2892</v>
      </c>
      <c r="BJ383" s="68" t="s">
        <v>143</v>
      </c>
      <c r="BK383" s="68" t="s">
        <v>136</v>
      </c>
      <c r="BL383" s="68" t="s">
        <v>143</v>
      </c>
      <c r="BM383" s="68" t="s">
        <v>160</v>
      </c>
      <c r="BN383" s="68" t="s">
        <v>160</v>
      </c>
      <c r="BO383" s="68" t="s">
        <v>143</v>
      </c>
      <c r="BP383" s="68" t="s">
        <v>1224</v>
      </c>
      <c r="BQ383" s="68" t="s">
        <v>2893</v>
      </c>
      <c r="BR383" s="68">
        <v>500</v>
      </c>
      <c r="BS383" s="68" t="s">
        <v>241</v>
      </c>
      <c r="BT383" s="68">
        <v>29435</v>
      </c>
      <c r="BU383" s="68">
        <v>29435</v>
      </c>
      <c r="BV383" s="68" t="s">
        <v>135</v>
      </c>
      <c r="BW383" s="68" t="s">
        <v>135</v>
      </c>
      <c r="BX383" s="68" t="s">
        <v>135</v>
      </c>
      <c r="BY383" s="68" t="s">
        <v>148</v>
      </c>
      <c r="BZ383" s="68" t="s">
        <v>1729</v>
      </c>
      <c r="CA383" s="68" t="s">
        <v>144</v>
      </c>
      <c r="CB383" s="68" t="s">
        <v>143</v>
      </c>
      <c r="CC383" s="68" t="s">
        <v>143</v>
      </c>
      <c r="CD383" s="68" t="s">
        <v>143</v>
      </c>
      <c r="CE383" s="68" t="s">
        <v>143</v>
      </c>
      <c r="CF383" s="68">
        <v>19623619</v>
      </c>
      <c r="CG383" s="68">
        <v>19623619</v>
      </c>
      <c r="CJ383" s="68">
        <v>0</v>
      </c>
      <c r="CK383" s="68" t="s">
        <v>143</v>
      </c>
      <c r="CM383" s="68" t="s">
        <v>143</v>
      </c>
      <c r="CN383" s="68" t="s">
        <v>143</v>
      </c>
      <c r="CR383" s="68" t="s">
        <v>143</v>
      </c>
      <c r="CS383" s="68" t="s">
        <v>1</v>
      </c>
      <c r="CT383" s="68" t="s">
        <v>143</v>
      </c>
      <c r="CU383" s="68" t="s">
        <v>1</v>
      </c>
      <c r="CV383" s="68" t="s">
        <v>1985</v>
      </c>
      <c r="CW383" s="68" t="s">
        <v>143</v>
      </c>
      <c r="CX383" s="68" t="s">
        <v>128</v>
      </c>
      <c r="CY383" s="68" t="s">
        <v>127</v>
      </c>
      <c r="CZ383" s="68" t="s">
        <v>136</v>
      </c>
      <c r="DA383" s="68" t="s">
        <v>1989</v>
      </c>
      <c r="DB383" s="68" t="s">
        <v>143</v>
      </c>
      <c r="DC383" s="68" t="s">
        <v>143</v>
      </c>
      <c r="DD383" s="68" t="s">
        <v>125</v>
      </c>
      <c r="DE383" s="68">
        <v>6</v>
      </c>
      <c r="DF383" s="68">
        <v>20</v>
      </c>
    </row>
    <row r="384" spans="1:110" s="68" customFormat="1" ht="12.75" x14ac:dyDescent="0.2">
      <c r="A384" s="67">
        <v>45078</v>
      </c>
      <c r="B384" s="68" t="s">
        <v>19</v>
      </c>
      <c r="C384" s="68">
        <v>72192</v>
      </c>
      <c r="D384" s="68" t="s">
        <v>2657</v>
      </c>
      <c r="E384" s="68" t="s">
        <v>125</v>
      </c>
      <c r="F384" s="69">
        <v>45100</v>
      </c>
      <c r="G384" s="68" t="s">
        <v>165</v>
      </c>
      <c r="H384" s="68" t="s">
        <v>166</v>
      </c>
      <c r="I384" s="70">
        <v>104.14</v>
      </c>
      <c r="J384" s="70">
        <v>104.14</v>
      </c>
      <c r="K384" s="71">
        <f t="shared" si="5"/>
        <v>2.5490221083242334E-4</v>
      </c>
      <c r="L384" s="68" t="s">
        <v>1935</v>
      </c>
      <c r="M384" s="68" t="s">
        <v>317</v>
      </c>
      <c r="N384" s="68" t="s">
        <v>219</v>
      </c>
      <c r="O384" s="68" t="s">
        <v>2894</v>
      </c>
      <c r="P384" s="68" t="s">
        <v>2895</v>
      </c>
      <c r="Q384" s="68" t="s">
        <v>170</v>
      </c>
      <c r="R384" s="68" t="s">
        <v>2896</v>
      </c>
      <c r="S384" s="68" t="s">
        <v>2897</v>
      </c>
      <c r="T384" s="68" t="s">
        <v>135</v>
      </c>
      <c r="U384" s="68" t="s">
        <v>135</v>
      </c>
      <c r="V384" s="68" t="s">
        <v>136</v>
      </c>
      <c r="W384" s="68" t="s">
        <v>137</v>
      </c>
      <c r="X384" s="68" t="s">
        <v>225</v>
      </c>
      <c r="Y384" s="68">
        <v>45097.285585763886</v>
      </c>
      <c r="Z384" s="68">
        <v>45104.280907523149</v>
      </c>
      <c r="AA384" s="68" t="s">
        <v>139</v>
      </c>
      <c r="AB384" s="68" t="s">
        <v>323</v>
      </c>
      <c r="AC384" s="68">
        <v>0</v>
      </c>
      <c r="AD384" s="68" t="s">
        <v>143</v>
      </c>
      <c r="AE384" s="68">
        <v>0</v>
      </c>
      <c r="AG384" s="68">
        <v>10012</v>
      </c>
      <c r="AH384" s="68" t="s">
        <v>141</v>
      </c>
      <c r="AK384" s="68" t="s">
        <v>142</v>
      </c>
      <c r="AL384" s="68" t="s">
        <v>143</v>
      </c>
      <c r="AM384" s="68">
        <v>10414</v>
      </c>
      <c r="AN384" s="68" t="s">
        <v>143</v>
      </c>
      <c r="AO384" s="68" t="s">
        <v>2898</v>
      </c>
      <c r="AP384" s="68" t="s">
        <v>2899</v>
      </c>
      <c r="AQ384" s="68" t="s">
        <v>2900</v>
      </c>
      <c r="AR384" s="68" t="s">
        <v>1454</v>
      </c>
      <c r="AS384" s="68" t="s">
        <v>231</v>
      </c>
      <c r="AT384" s="68" t="s">
        <v>2901</v>
      </c>
      <c r="AU384" s="68" t="s">
        <v>2902</v>
      </c>
      <c r="AV384" s="68" t="s">
        <v>234</v>
      </c>
      <c r="AW384" s="68" t="s">
        <v>165</v>
      </c>
      <c r="AX384" s="68" t="s">
        <v>235</v>
      </c>
      <c r="AY384" s="68" t="s">
        <v>148</v>
      </c>
      <c r="AZ384" s="68" t="s">
        <v>139</v>
      </c>
      <c r="BA384" s="68" t="s">
        <v>236</v>
      </c>
      <c r="BB384" s="68" t="s">
        <v>150</v>
      </c>
      <c r="BC384" s="68" t="s">
        <v>156</v>
      </c>
      <c r="BD384" s="68" t="s">
        <v>157</v>
      </c>
      <c r="BE384" s="68" t="s">
        <v>484</v>
      </c>
      <c r="BF384" s="68">
        <v>45098.051990740743</v>
      </c>
      <c r="BG384" s="68">
        <v>0</v>
      </c>
      <c r="BH384" s="68" t="s">
        <v>143</v>
      </c>
      <c r="BI384" s="68" t="s">
        <v>143</v>
      </c>
      <c r="BJ384" s="68" t="s">
        <v>143</v>
      </c>
      <c r="BK384" s="68" t="s">
        <v>136</v>
      </c>
      <c r="BL384" s="68" t="s">
        <v>143</v>
      </c>
      <c r="BM384" s="68" t="s">
        <v>160</v>
      </c>
      <c r="BN384" s="68" t="s">
        <v>143</v>
      </c>
      <c r="BO384" s="68" t="s">
        <v>143</v>
      </c>
      <c r="BP384" s="68" t="s">
        <v>143</v>
      </c>
      <c r="BQ384" s="68" t="s">
        <v>2903</v>
      </c>
      <c r="BR384" s="68">
        <v>250</v>
      </c>
      <c r="BS384" s="68" t="s">
        <v>162</v>
      </c>
      <c r="BT384" s="68">
        <v>10414</v>
      </c>
      <c r="BU384" s="68">
        <v>10414</v>
      </c>
      <c r="BV384" s="68" t="s">
        <v>135</v>
      </c>
      <c r="BW384" s="68" t="s">
        <v>135</v>
      </c>
      <c r="BX384" s="68" t="s">
        <v>135</v>
      </c>
      <c r="BY384" s="68" t="s">
        <v>148</v>
      </c>
      <c r="BZ384" s="68" t="s">
        <v>1871</v>
      </c>
      <c r="CA384" s="68" t="s">
        <v>174</v>
      </c>
      <c r="CB384" s="68" t="s">
        <v>143</v>
      </c>
      <c r="CC384" s="68" t="s">
        <v>143</v>
      </c>
      <c r="CD384" s="68" t="s">
        <v>143</v>
      </c>
      <c r="CE384" s="68" t="s">
        <v>143</v>
      </c>
      <c r="CF384" s="68">
        <v>1</v>
      </c>
      <c r="CJ384" s="68">
        <v>0</v>
      </c>
      <c r="CK384" s="68" t="s">
        <v>143</v>
      </c>
      <c r="CM384" s="68" t="s">
        <v>143</v>
      </c>
      <c r="CN384" s="68" t="s">
        <v>143</v>
      </c>
      <c r="CR384" s="68" t="s">
        <v>143</v>
      </c>
      <c r="CS384" s="68" t="s">
        <v>1</v>
      </c>
      <c r="CT384" s="68" t="s">
        <v>143</v>
      </c>
      <c r="CU384" s="68" t="s">
        <v>1</v>
      </c>
      <c r="CV384" s="68" t="s">
        <v>1985</v>
      </c>
      <c r="CW384" s="68" t="s">
        <v>143</v>
      </c>
      <c r="CX384" s="68" t="s">
        <v>1935</v>
      </c>
      <c r="CY384" s="68" t="s">
        <v>166</v>
      </c>
      <c r="CZ384" s="68" t="s">
        <v>136</v>
      </c>
      <c r="DA384" s="68" t="s">
        <v>2007</v>
      </c>
      <c r="DB384" s="68" t="s">
        <v>2595</v>
      </c>
      <c r="DC384" s="68" t="s">
        <v>143</v>
      </c>
      <c r="DD384" s="68" t="s">
        <v>143</v>
      </c>
    </row>
    <row r="385" spans="1:110" s="68" customFormat="1" ht="12.75" x14ac:dyDescent="0.2">
      <c r="A385" s="67">
        <v>45078</v>
      </c>
      <c r="B385" s="68" t="s">
        <v>20</v>
      </c>
      <c r="C385" s="68">
        <v>72193</v>
      </c>
      <c r="D385" s="68" t="s">
        <v>2496</v>
      </c>
      <c r="E385" s="68" t="s">
        <v>164</v>
      </c>
      <c r="F385" s="69">
        <v>45098</v>
      </c>
      <c r="G385" s="68" t="s">
        <v>165</v>
      </c>
      <c r="H385" s="68" t="s">
        <v>166</v>
      </c>
      <c r="I385" s="70">
        <v>415.93</v>
      </c>
      <c r="J385" s="70">
        <v>415.93</v>
      </c>
      <c r="K385" s="71">
        <f t="shared" si="5"/>
        <v>1.0180667999954852E-3</v>
      </c>
      <c r="L385" s="68" t="s">
        <v>953</v>
      </c>
      <c r="M385" s="68" t="s">
        <v>317</v>
      </c>
      <c r="N385" s="68" t="s">
        <v>219</v>
      </c>
      <c r="O385" s="68" t="s">
        <v>2904</v>
      </c>
      <c r="P385" s="68" t="s">
        <v>2905</v>
      </c>
      <c r="Q385" s="68" t="s">
        <v>170</v>
      </c>
      <c r="R385" s="68" t="s">
        <v>2906</v>
      </c>
      <c r="S385" s="68" t="s">
        <v>2907</v>
      </c>
      <c r="T385" s="68" t="s">
        <v>135</v>
      </c>
      <c r="U385" s="68" t="s">
        <v>135</v>
      </c>
      <c r="V385" s="68" t="s">
        <v>506</v>
      </c>
      <c r="W385" s="68" t="s">
        <v>137</v>
      </c>
      <c r="X385" s="68" t="s">
        <v>225</v>
      </c>
      <c r="Y385" s="68">
        <v>45097.290573726852</v>
      </c>
      <c r="Z385" s="68">
        <v>45097.290509143517</v>
      </c>
      <c r="AA385" s="68" t="s">
        <v>139</v>
      </c>
      <c r="AB385" s="68" t="s">
        <v>323</v>
      </c>
      <c r="AC385" s="68">
        <v>0</v>
      </c>
      <c r="AD385" s="68" t="s">
        <v>143</v>
      </c>
      <c r="AE385" s="68">
        <v>41593</v>
      </c>
      <c r="AF385" s="68">
        <v>45098</v>
      </c>
      <c r="AG385" s="68">
        <v>10012</v>
      </c>
      <c r="AH385" s="68" t="s">
        <v>141</v>
      </c>
      <c r="AJ385" s="68">
        <v>41593</v>
      </c>
      <c r="AK385" s="68" t="s">
        <v>207</v>
      </c>
      <c r="AL385" s="68" t="s">
        <v>2595</v>
      </c>
      <c r="AM385" s="68">
        <v>41593</v>
      </c>
      <c r="AN385" s="68" t="s">
        <v>174</v>
      </c>
      <c r="AO385" s="68" t="s">
        <v>2908</v>
      </c>
      <c r="AP385" s="68" t="s">
        <v>2909</v>
      </c>
      <c r="AQ385" s="68" t="s">
        <v>2910</v>
      </c>
      <c r="AR385" s="68" t="s">
        <v>178</v>
      </c>
      <c r="AS385" s="68" t="s">
        <v>179</v>
      </c>
      <c r="AT385" s="68" t="s">
        <v>180</v>
      </c>
      <c r="AU385" s="68" t="s">
        <v>2911</v>
      </c>
      <c r="AV385" s="68" t="s">
        <v>234</v>
      </c>
      <c r="AW385" s="68" t="s">
        <v>165</v>
      </c>
      <c r="AX385" s="68" t="s">
        <v>235</v>
      </c>
      <c r="AY385" s="68" t="s">
        <v>148</v>
      </c>
      <c r="AZ385" s="68" t="s">
        <v>139</v>
      </c>
      <c r="BA385" s="68" t="s">
        <v>236</v>
      </c>
      <c r="BB385" s="68" t="s">
        <v>150</v>
      </c>
      <c r="BC385" s="68" t="s">
        <v>156</v>
      </c>
      <c r="BD385" s="68" t="s">
        <v>157</v>
      </c>
      <c r="BE385" s="68" t="s">
        <v>303</v>
      </c>
      <c r="BF385" s="68">
        <v>45098.057314814818</v>
      </c>
      <c r="BG385" s="68">
        <v>0</v>
      </c>
      <c r="BH385" s="68" t="s">
        <v>143</v>
      </c>
      <c r="BI385" s="68" t="s">
        <v>143</v>
      </c>
      <c r="BJ385" s="68" t="s">
        <v>143</v>
      </c>
      <c r="BK385" s="68" t="s">
        <v>506</v>
      </c>
      <c r="BL385" s="68" t="s">
        <v>143</v>
      </c>
      <c r="BM385" s="68" t="s">
        <v>160</v>
      </c>
      <c r="BN385" s="68" t="s">
        <v>160</v>
      </c>
      <c r="BO385" s="68" t="s">
        <v>164</v>
      </c>
      <c r="BP385" s="68" t="s">
        <v>143</v>
      </c>
      <c r="BQ385" s="68" t="s">
        <v>2912</v>
      </c>
      <c r="BR385" s="68">
        <v>500</v>
      </c>
      <c r="BS385" s="68" t="s">
        <v>241</v>
      </c>
      <c r="BT385" s="68">
        <v>41593</v>
      </c>
      <c r="BU385" s="68">
        <v>41593</v>
      </c>
      <c r="BV385" s="68" t="s">
        <v>135</v>
      </c>
      <c r="BW385" s="68" t="s">
        <v>135</v>
      </c>
      <c r="BX385" s="68" t="s">
        <v>135</v>
      </c>
      <c r="BY385" s="68" t="s">
        <v>148</v>
      </c>
      <c r="BZ385" s="68" t="s">
        <v>1917</v>
      </c>
      <c r="CA385" s="68" t="s">
        <v>174</v>
      </c>
      <c r="CB385" s="68" t="s">
        <v>143</v>
      </c>
      <c r="CC385" s="68" t="s">
        <v>143</v>
      </c>
      <c r="CD385" s="68" t="s">
        <v>143</v>
      </c>
      <c r="CE385" s="68" t="s">
        <v>143</v>
      </c>
      <c r="CF385" s="68">
        <v>1</v>
      </c>
      <c r="CG385" s="68">
        <v>1</v>
      </c>
      <c r="CJ385" s="68">
        <v>0</v>
      </c>
      <c r="CK385" s="68" t="s">
        <v>143</v>
      </c>
      <c r="CM385" s="68" t="s">
        <v>143</v>
      </c>
      <c r="CN385" s="68" t="s">
        <v>143</v>
      </c>
      <c r="CO385" s="68">
        <v>505882451</v>
      </c>
      <c r="CR385" s="68" t="s">
        <v>143</v>
      </c>
      <c r="CS385" s="68" t="s">
        <v>1</v>
      </c>
      <c r="CT385" s="68" t="s">
        <v>143</v>
      </c>
      <c r="CU385" s="68" t="s">
        <v>1</v>
      </c>
      <c r="CV385" s="68" t="s">
        <v>1985</v>
      </c>
      <c r="CW385" s="68" t="s">
        <v>1985</v>
      </c>
      <c r="CX385" s="68" t="s">
        <v>953</v>
      </c>
      <c r="CY385" s="68" t="s">
        <v>166</v>
      </c>
      <c r="CZ385" s="68" t="s">
        <v>506</v>
      </c>
      <c r="DA385" s="68" t="s">
        <v>1986</v>
      </c>
      <c r="DB385" s="68" t="s">
        <v>143</v>
      </c>
      <c r="DC385" s="68" t="s">
        <v>225</v>
      </c>
      <c r="DD385" s="68" t="s">
        <v>164</v>
      </c>
      <c r="DE385" s="68">
        <v>6</v>
      </c>
      <c r="DF385" s="68">
        <v>21</v>
      </c>
    </row>
    <row r="386" spans="1:110" s="68" customFormat="1" ht="12.75" x14ac:dyDescent="0.2">
      <c r="A386" s="67">
        <v>45078</v>
      </c>
      <c r="B386" s="68" t="s">
        <v>11</v>
      </c>
      <c r="C386" s="68">
        <v>72207</v>
      </c>
      <c r="D386" s="68" t="s">
        <v>256</v>
      </c>
      <c r="E386" s="68" t="s">
        <v>190</v>
      </c>
      <c r="F386" s="69">
        <v>45097</v>
      </c>
      <c r="G386" s="68" t="s">
        <v>165</v>
      </c>
      <c r="H386" s="68" t="s">
        <v>166</v>
      </c>
      <c r="I386" s="70">
        <v>490.59</v>
      </c>
      <c r="J386" s="70">
        <v>490.59</v>
      </c>
      <c r="K386" s="71">
        <f t="shared" si="5"/>
        <v>1.2008111735383E-3</v>
      </c>
      <c r="L386" s="68" t="s">
        <v>374</v>
      </c>
      <c r="M386" s="68" t="s">
        <v>317</v>
      </c>
      <c r="N386" s="68" t="s">
        <v>960</v>
      </c>
      <c r="O386" s="68" t="s">
        <v>1301</v>
      </c>
      <c r="P386" s="68" t="s">
        <v>2913</v>
      </c>
      <c r="Q386" s="68" t="s">
        <v>530</v>
      </c>
      <c r="R386" s="68" t="s">
        <v>2914</v>
      </c>
      <c r="S386" s="68" t="s">
        <v>2915</v>
      </c>
      <c r="T386" s="68" t="s">
        <v>135</v>
      </c>
      <c r="U386" s="68" t="s">
        <v>135</v>
      </c>
      <c r="V386" s="68" t="s">
        <v>136</v>
      </c>
      <c r="W386" s="68" t="s">
        <v>137</v>
      </c>
      <c r="X386" s="68" t="s">
        <v>138</v>
      </c>
      <c r="Y386" s="68">
        <v>45097.342321064818</v>
      </c>
      <c r="Z386" s="68">
        <v>45104.267055439814</v>
      </c>
      <c r="AA386" s="68" t="s">
        <v>139</v>
      </c>
      <c r="AB386" s="68" t="s">
        <v>323</v>
      </c>
      <c r="AC386" s="68">
        <v>0</v>
      </c>
      <c r="AD386" s="68" t="s">
        <v>143</v>
      </c>
      <c r="AE386" s="68">
        <v>49059</v>
      </c>
      <c r="AG386" s="68">
        <v>10012</v>
      </c>
      <c r="AH386" s="68" t="s">
        <v>141</v>
      </c>
      <c r="AJ386" s="68">
        <v>2500</v>
      </c>
      <c r="AK386" s="68" t="s">
        <v>142</v>
      </c>
      <c r="AL386" s="68" t="s">
        <v>143</v>
      </c>
      <c r="AM386" s="68">
        <v>2500</v>
      </c>
      <c r="AN386" s="68" t="s">
        <v>144</v>
      </c>
      <c r="AO386" s="68" t="s">
        <v>534</v>
      </c>
      <c r="AP386" s="68" t="s">
        <v>534</v>
      </c>
      <c r="AQ386" s="68" t="s">
        <v>309</v>
      </c>
      <c r="AR386" s="68" t="s">
        <v>148</v>
      </c>
      <c r="AS386" s="68" t="s">
        <v>139</v>
      </c>
      <c r="AT386" s="68" t="s">
        <v>950</v>
      </c>
      <c r="AU386" s="68" t="s">
        <v>311</v>
      </c>
      <c r="AV386" s="68" t="s">
        <v>145</v>
      </c>
      <c r="AW386" s="68" t="s">
        <v>146</v>
      </c>
      <c r="AX386" s="68" t="s">
        <v>972</v>
      </c>
      <c r="AY386" s="68" t="s">
        <v>148</v>
      </c>
      <c r="AZ386" s="68" t="s">
        <v>139</v>
      </c>
      <c r="BA386" s="68" t="s">
        <v>149</v>
      </c>
      <c r="BB386" s="68" t="s">
        <v>150</v>
      </c>
      <c r="BC386" s="68" t="s">
        <v>156</v>
      </c>
      <c r="BD386" s="68" t="s">
        <v>157</v>
      </c>
      <c r="BE386" s="68" t="s">
        <v>303</v>
      </c>
      <c r="BF386" s="68">
        <v>45098.057569444441</v>
      </c>
      <c r="BG386" s="68">
        <v>0</v>
      </c>
      <c r="BH386" s="68" t="s">
        <v>530</v>
      </c>
      <c r="BI386" s="68" t="s">
        <v>2916</v>
      </c>
      <c r="BJ386" s="68" t="s">
        <v>143</v>
      </c>
      <c r="BK386" s="68" t="s">
        <v>136</v>
      </c>
      <c r="BL386" s="68" t="s">
        <v>136</v>
      </c>
      <c r="BM386" s="68" t="s">
        <v>160</v>
      </c>
      <c r="BN386" s="68" t="s">
        <v>160</v>
      </c>
      <c r="BO386" s="68" t="s">
        <v>125</v>
      </c>
      <c r="BP386" s="68" t="s">
        <v>143</v>
      </c>
      <c r="BQ386" s="68" t="s">
        <v>2917</v>
      </c>
      <c r="BR386" s="68">
        <v>500</v>
      </c>
      <c r="BS386" s="68" t="s">
        <v>241</v>
      </c>
      <c r="BT386" s="68">
        <v>49059</v>
      </c>
      <c r="BU386" s="68">
        <v>49059</v>
      </c>
      <c r="BV386" s="68" t="s">
        <v>135</v>
      </c>
      <c r="BW386" s="68" t="s">
        <v>135</v>
      </c>
      <c r="BX386" s="68" t="s">
        <v>135</v>
      </c>
      <c r="BY386" s="68" t="s">
        <v>148</v>
      </c>
      <c r="BZ386" s="68" t="s">
        <v>2918</v>
      </c>
      <c r="CA386" s="68" t="s">
        <v>144</v>
      </c>
      <c r="CB386" s="68" t="s">
        <v>143</v>
      </c>
      <c r="CC386" s="68" t="s">
        <v>143</v>
      </c>
      <c r="CD386" s="68" t="s">
        <v>143</v>
      </c>
      <c r="CE386" s="68" t="s">
        <v>143</v>
      </c>
      <c r="CF386" s="68">
        <v>19623619</v>
      </c>
      <c r="CG386" s="68">
        <v>19623619</v>
      </c>
      <c r="CJ386" s="68">
        <v>0</v>
      </c>
      <c r="CK386" s="68" t="s">
        <v>143</v>
      </c>
      <c r="CM386" s="68" t="s">
        <v>143</v>
      </c>
      <c r="CN386" s="68" t="s">
        <v>143</v>
      </c>
      <c r="CR386" s="68" t="s">
        <v>143</v>
      </c>
      <c r="CS386" s="68" t="s">
        <v>1</v>
      </c>
      <c r="CT386" s="68" t="s">
        <v>143</v>
      </c>
      <c r="CU386" s="68" t="s">
        <v>1</v>
      </c>
      <c r="CV386" s="68" t="s">
        <v>1985</v>
      </c>
      <c r="CW386" s="68" t="s">
        <v>1985</v>
      </c>
      <c r="CX386" s="68" t="s">
        <v>374</v>
      </c>
      <c r="CY386" s="68" t="s">
        <v>166</v>
      </c>
      <c r="CZ386" s="68" t="s">
        <v>136</v>
      </c>
      <c r="DA386" s="68" t="s">
        <v>1989</v>
      </c>
      <c r="DB386" s="68" t="s">
        <v>2595</v>
      </c>
      <c r="DC386" s="68" t="s">
        <v>143</v>
      </c>
      <c r="DD386" s="68" t="s">
        <v>125</v>
      </c>
      <c r="DE386" s="68">
        <v>6</v>
      </c>
      <c r="DF386" s="68">
        <v>20</v>
      </c>
    </row>
    <row r="387" spans="1:110" s="68" customFormat="1" ht="12.75" x14ac:dyDescent="0.2">
      <c r="A387" s="67">
        <v>45078</v>
      </c>
      <c r="B387" s="68" t="s">
        <v>8</v>
      </c>
      <c r="C387" s="68">
        <v>72385</v>
      </c>
      <c r="D387" s="68" t="s">
        <v>2547</v>
      </c>
      <c r="E387" s="68" t="s">
        <v>364</v>
      </c>
      <c r="F387" s="69">
        <v>45097</v>
      </c>
      <c r="G387" s="68" t="s">
        <v>126</v>
      </c>
      <c r="H387" s="68" t="s">
        <v>166</v>
      </c>
      <c r="I387" s="70">
        <v>90</v>
      </c>
      <c r="J387" s="70">
        <v>90</v>
      </c>
      <c r="K387" s="71">
        <f t="shared" si="5"/>
        <v>2.202919048868648E-4</v>
      </c>
      <c r="L387" s="68" t="s">
        <v>953</v>
      </c>
      <c r="M387" s="68" t="s">
        <v>317</v>
      </c>
      <c r="N387" s="68" t="s">
        <v>219</v>
      </c>
      <c r="O387" s="68" t="s">
        <v>2844</v>
      </c>
      <c r="P387" s="68" t="s">
        <v>2837</v>
      </c>
      <c r="Q387" s="68" t="s">
        <v>170</v>
      </c>
      <c r="R387" s="68" t="s">
        <v>2919</v>
      </c>
      <c r="S387" s="68" t="s">
        <v>2920</v>
      </c>
      <c r="T387" s="68" t="s">
        <v>135</v>
      </c>
      <c r="U387" s="68" t="s">
        <v>135</v>
      </c>
      <c r="V387" s="68" t="s">
        <v>506</v>
      </c>
      <c r="W387" s="68" t="s">
        <v>137</v>
      </c>
      <c r="X387" s="68" t="s">
        <v>225</v>
      </c>
      <c r="Y387" s="68">
        <v>45098.488285648149</v>
      </c>
      <c r="Z387" s="68">
        <v>45107.076692013892</v>
      </c>
      <c r="AA387" s="68" t="s">
        <v>139</v>
      </c>
      <c r="AB387" s="68" t="s">
        <v>323</v>
      </c>
      <c r="AC387" s="68">
        <v>0</v>
      </c>
      <c r="AD387" s="68" t="s">
        <v>143</v>
      </c>
      <c r="AE387" s="68">
        <v>0</v>
      </c>
      <c r="AG387" s="68">
        <v>10023</v>
      </c>
      <c r="AH387" s="68" t="s">
        <v>141</v>
      </c>
      <c r="AJ387" s="68">
        <v>7996</v>
      </c>
      <c r="AK387" s="68" t="s">
        <v>207</v>
      </c>
      <c r="AL387" s="68" t="s">
        <v>2714</v>
      </c>
      <c r="AM387" s="68">
        <v>90</v>
      </c>
      <c r="AN387" s="68" t="s">
        <v>174</v>
      </c>
      <c r="AO387" s="68" t="s">
        <v>2847</v>
      </c>
      <c r="AP387" s="68" t="s">
        <v>2286</v>
      </c>
      <c r="AQ387" s="68" t="s">
        <v>2848</v>
      </c>
      <c r="AR387" s="68" t="s">
        <v>353</v>
      </c>
      <c r="AS387" s="68" t="s">
        <v>231</v>
      </c>
      <c r="AT387" s="68" t="s">
        <v>354</v>
      </c>
      <c r="AU387" s="68" t="s">
        <v>2849</v>
      </c>
      <c r="AV387" s="68" t="s">
        <v>234</v>
      </c>
      <c r="AW387" s="68" t="s">
        <v>165</v>
      </c>
      <c r="AX387" s="68" t="s">
        <v>235</v>
      </c>
      <c r="AY387" s="68" t="s">
        <v>148</v>
      </c>
      <c r="AZ387" s="68" t="s">
        <v>139</v>
      </c>
      <c r="BA387" s="68" t="s">
        <v>236</v>
      </c>
      <c r="BB387" s="68" t="s">
        <v>150</v>
      </c>
      <c r="BC387" s="68" t="s">
        <v>156</v>
      </c>
      <c r="BD387" s="68" t="s">
        <v>157</v>
      </c>
      <c r="BE387" s="68" t="s">
        <v>484</v>
      </c>
      <c r="BF387" s="68">
        <v>45098.051747685182</v>
      </c>
      <c r="BG387" s="68">
        <v>0</v>
      </c>
      <c r="BH387" s="68" t="s">
        <v>143</v>
      </c>
      <c r="BI387" s="68" t="s">
        <v>2921</v>
      </c>
      <c r="BJ387" s="68" t="s">
        <v>143</v>
      </c>
      <c r="BK387" s="68" t="s">
        <v>506</v>
      </c>
      <c r="BL387" s="68" t="s">
        <v>143</v>
      </c>
      <c r="BM387" s="68" t="s">
        <v>160</v>
      </c>
      <c r="BN387" s="68" t="s">
        <v>160</v>
      </c>
      <c r="BO387" s="68" t="s">
        <v>364</v>
      </c>
      <c r="BP387" s="68" t="s">
        <v>143</v>
      </c>
      <c r="BQ387" s="68" t="s">
        <v>1395</v>
      </c>
      <c r="BR387" s="68">
        <v>250</v>
      </c>
      <c r="BS387" s="68" t="s">
        <v>162</v>
      </c>
      <c r="BT387" s="68">
        <v>90</v>
      </c>
      <c r="BU387" s="68">
        <v>90</v>
      </c>
      <c r="BV387" s="68" t="s">
        <v>135</v>
      </c>
      <c r="BW387" s="68" t="s">
        <v>135</v>
      </c>
      <c r="BX387" s="68" t="s">
        <v>135</v>
      </c>
      <c r="BY387" s="68" t="s">
        <v>148</v>
      </c>
      <c r="BZ387" s="68" t="s">
        <v>2851</v>
      </c>
      <c r="CA387" s="68" t="s">
        <v>174</v>
      </c>
      <c r="CB387" s="68" t="s">
        <v>143</v>
      </c>
      <c r="CC387" s="68" t="s">
        <v>143</v>
      </c>
      <c r="CD387" s="68" t="s">
        <v>143</v>
      </c>
      <c r="CE387" s="68" t="s">
        <v>143</v>
      </c>
      <c r="CF387" s="68">
        <v>1</v>
      </c>
      <c r="CG387" s="68">
        <v>1</v>
      </c>
      <c r="CJ387" s="68">
        <v>0</v>
      </c>
      <c r="CK387" s="68" t="s">
        <v>143</v>
      </c>
      <c r="CM387" s="68" t="s">
        <v>143</v>
      </c>
      <c r="CN387" s="68" t="s">
        <v>143</v>
      </c>
      <c r="CO387" s="68">
        <v>217616996</v>
      </c>
      <c r="CR387" s="68" t="s">
        <v>143</v>
      </c>
      <c r="CS387" s="68" t="s">
        <v>1</v>
      </c>
      <c r="CT387" s="68" t="s">
        <v>143</v>
      </c>
      <c r="CU387" s="68" t="s">
        <v>1</v>
      </c>
      <c r="CV387" s="68" t="s">
        <v>1985</v>
      </c>
      <c r="CW387" s="68" t="s">
        <v>143</v>
      </c>
      <c r="CX387" s="68" t="s">
        <v>953</v>
      </c>
      <c r="CY387" s="68" t="s">
        <v>166</v>
      </c>
      <c r="CZ387" s="68" t="s">
        <v>506</v>
      </c>
      <c r="DA387" s="68" t="s">
        <v>1989</v>
      </c>
      <c r="DB387" s="68" t="s">
        <v>143</v>
      </c>
      <c r="DC387" s="68" t="s">
        <v>225</v>
      </c>
      <c r="DD387" s="68" t="s">
        <v>364</v>
      </c>
      <c r="DE387" s="68">
        <v>6</v>
      </c>
      <c r="DF387" s="68">
        <v>20</v>
      </c>
    </row>
    <row r="388" spans="1:110" s="68" customFormat="1" ht="12.75" x14ac:dyDescent="0.2">
      <c r="A388" s="67">
        <v>45078</v>
      </c>
      <c r="B388" s="68" t="s">
        <v>20</v>
      </c>
      <c r="C388" s="68">
        <v>72435</v>
      </c>
      <c r="D388" s="68" t="s">
        <v>2547</v>
      </c>
      <c r="E388" s="68" t="s">
        <v>364</v>
      </c>
      <c r="F388" s="69">
        <v>45099</v>
      </c>
      <c r="G388" s="68" t="s">
        <v>126</v>
      </c>
      <c r="H388" s="68" t="s">
        <v>166</v>
      </c>
      <c r="I388" s="70">
        <v>1541</v>
      </c>
      <c r="J388" s="70">
        <v>1541</v>
      </c>
      <c r="K388" s="71">
        <f t="shared" ref="K388:K451" si="6">I388/$I$1</f>
        <v>3.7718869492295404E-3</v>
      </c>
      <c r="L388" s="68" t="s">
        <v>2922</v>
      </c>
      <c r="M388" s="68" t="s">
        <v>317</v>
      </c>
      <c r="N388" s="68" t="s">
        <v>219</v>
      </c>
      <c r="O388" s="68" t="s">
        <v>2923</v>
      </c>
      <c r="P388" s="68" t="s">
        <v>2924</v>
      </c>
      <c r="Q388" s="68" t="s">
        <v>170</v>
      </c>
      <c r="R388" s="68" t="s">
        <v>2925</v>
      </c>
      <c r="S388" s="68" t="s">
        <v>2926</v>
      </c>
      <c r="T388" s="68" t="s">
        <v>135</v>
      </c>
      <c r="U388" s="68" t="s">
        <v>135</v>
      </c>
      <c r="V388" s="68" t="s">
        <v>506</v>
      </c>
      <c r="W388" s="68" t="s">
        <v>137</v>
      </c>
      <c r="X388" s="68" t="s">
        <v>225</v>
      </c>
      <c r="Y388" s="68">
        <v>45098.106840393521</v>
      </c>
      <c r="Z388" s="68">
        <v>45104.281323958334</v>
      </c>
      <c r="AA388" s="68" t="s">
        <v>139</v>
      </c>
      <c r="AB388" s="68" t="s">
        <v>323</v>
      </c>
      <c r="AC388" s="68">
        <v>0</v>
      </c>
      <c r="AD388" s="68" t="s">
        <v>143</v>
      </c>
      <c r="AE388" s="68">
        <v>1541</v>
      </c>
      <c r="AG388" s="68">
        <v>10023</v>
      </c>
      <c r="AH388" s="68" t="s">
        <v>141</v>
      </c>
      <c r="AJ388" s="68">
        <v>1541</v>
      </c>
      <c r="AK388" s="68" t="s">
        <v>207</v>
      </c>
      <c r="AL388" s="68" t="s">
        <v>2595</v>
      </c>
      <c r="AM388" s="68">
        <v>1541</v>
      </c>
      <c r="AN388" s="68" t="s">
        <v>174</v>
      </c>
      <c r="AO388" s="68" t="s">
        <v>2056</v>
      </c>
      <c r="AP388" s="68" t="s">
        <v>2057</v>
      </c>
      <c r="AQ388" s="68" t="s">
        <v>2927</v>
      </c>
      <c r="AR388" s="68" t="s">
        <v>230</v>
      </c>
      <c r="AS388" s="68" t="s">
        <v>231</v>
      </c>
      <c r="AT388" s="68" t="s">
        <v>2059</v>
      </c>
      <c r="AU388" s="68" t="s">
        <v>2060</v>
      </c>
      <c r="AV388" s="68" t="s">
        <v>234</v>
      </c>
      <c r="AW388" s="68" t="s">
        <v>165</v>
      </c>
      <c r="AX388" s="68" t="s">
        <v>235</v>
      </c>
      <c r="AY388" s="68" t="s">
        <v>148</v>
      </c>
      <c r="AZ388" s="68" t="s">
        <v>139</v>
      </c>
      <c r="BA388" s="68" t="s">
        <v>236</v>
      </c>
      <c r="BB388" s="68" t="s">
        <v>150</v>
      </c>
      <c r="BC388" s="68" t="s">
        <v>156</v>
      </c>
      <c r="BD388" s="68" t="s">
        <v>157</v>
      </c>
      <c r="BE388" s="68" t="s">
        <v>2674</v>
      </c>
      <c r="BF388" s="68">
        <v>45103.242615740739</v>
      </c>
      <c r="BG388" s="68">
        <v>0</v>
      </c>
      <c r="BH388" s="68" t="s">
        <v>143</v>
      </c>
      <c r="BI388" s="68" t="s">
        <v>143</v>
      </c>
      <c r="BJ388" s="68" t="s">
        <v>143</v>
      </c>
      <c r="BK388" s="68" t="s">
        <v>506</v>
      </c>
      <c r="BL388" s="68" t="s">
        <v>143</v>
      </c>
      <c r="BM388" s="68" t="s">
        <v>160</v>
      </c>
      <c r="BN388" s="68" t="s">
        <v>160</v>
      </c>
      <c r="BO388" s="68" t="s">
        <v>364</v>
      </c>
      <c r="BP388" s="68" t="s">
        <v>143</v>
      </c>
      <c r="BQ388" s="68" t="s">
        <v>2928</v>
      </c>
      <c r="BR388" s="68">
        <v>5000</v>
      </c>
      <c r="BS388" s="68" t="s">
        <v>525</v>
      </c>
      <c r="BT388" s="68">
        <v>1541</v>
      </c>
      <c r="BU388" s="68">
        <v>1541</v>
      </c>
      <c r="BV388" s="68" t="s">
        <v>135</v>
      </c>
      <c r="BW388" s="68" t="s">
        <v>135</v>
      </c>
      <c r="BX388" s="68" t="s">
        <v>135</v>
      </c>
      <c r="BY388" s="68" t="s">
        <v>148</v>
      </c>
      <c r="BZ388" s="68" t="s">
        <v>2717</v>
      </c>
      <c r="CA388" s="68" t="s">
        <v>174</v>
      </c>
      <c r="CB388" s="68" t="s">
        <v>143</v>
      </c>
      <c r="CC388" s="68" t="s">
        <v>143</v>
      </c>
      <c r="CD388" s="68" t="s">
        <v>143</v>
      </c>
      <c r="CE388" s="68" t="s">
        <v>143</v>
      </c>
      <c r="CF388" s="68">
        <v>1</v>
      </c>
      <c r="CG388" s="68">
        <v>1</v>
      </c>
      <c r="CJ388" s="68">
        <v>0</v>
      </c>
      <c r="CK388" s="68" t="s">
        <v>143</v>
      </c>
      <c r="CM388" s="68" t="s">
        <v>143</v>
      </c>
      <c r="CN388" s="68" t="s">
        <v>143</v>
      </c>
      <c r="CO388" s="68">
        <v>447580440</v>
      </c>
      <c r="CR388" s="68" t="s">
        <v>143</v>
      </c>
      <c r="CS388" s="68" t="s">
        <v>1</v>
      </c>
      <c r="CT388" s="68" t="s">
        <v>143</v>
      </c>
      <c r="CU388" s="68" t="s">
        <v>1</v>
      </c>
      <c r="CV388" s="68" t="s">
        <v>2092</v>
      </c>
      <c r="CW388" s="68" t="s">
        <v>2092</v>
      </c>
      <c r="CX388" s="68" t="s">
        <v>2922</v>
      </c>
      <c r="CY388" s="68" t="s">
        <v>166</v>
      </c>
      <c r="CZ388" s="68" t="s">
        <v>506</v>
      </c>
      <c r="DA388" s="68" t="s">
        <v>1989</v>
      </c>
      <c r="DB388" s="68" t="s">
        <v>143</v>
      </c>
      <c r="DC388" s="68" t="s">
        <v>225</v>
      </c>
      <c r="DD388" s="68" t="s">
        <v>364</v>
      </c>
      <c r="DE388" s="68">
        <v>6</v>
      </c>
      <c r="DF388" s="68">
        <v>22</v>
      </c>
    </row>
    <row r="389" spans="1:110" s="68" customFormat="1" ht="12.75" x14ac:dyDescent="0.2">
      <c r="A389" s="67">
        <v>45078</v>
      </c>
      <c r="B389" s="68" t="s">
        <v>8</v>
      </c>
      <c r="C389" s="68">
        <v>72470</v>
      </c>
      <c r="D389" s="68" t="s">
        <v>2825</v>
      </c>
      <c r="E389" s="68" t="s">
        <v>279</v>
      </c>
      <c r="F389" s="69">
        <v>45099</v>
      </c>
      <c r="G389" s="68" t="s">
        <v>165</v>
      </c>
      <c r="H389" s="68" t="s">
        <v>166</v>
      </c>
      <c r="I389" s="70">
        <v>1500</v>
      </c>
      <c r="J389" s="70">
        <v>1500</v>
      </c>
      <c r="K389" s="71">
        <f t="shared" si="6"/>
        <v>3.6715317481144133E-3</v>
      </c>
      <c r="L389" s="68" t="s">
        <v>519</v>
      </c>
      <c r="M389" s="68" t="s">
        <v>317</v>
      </c>
      <c r="N389" s="68" t="s">
        <v>1056</v>
      </c>
      <c r="O389" s="68" t="s">
        <v>2929</v>
      </c>
      <c r="P389" s="68" t="s">
        <v>2549</v>
      </c>
      <c r="Q389" s="68" t="s">
        <v>564</v>
      </c>
      <c r="R389" s="68" t="s">
        <v>143</v>
      </c>
      <c r="S389" s="68" t="s">
        <v>2621</v>
      </c>
      <c r="T389" s="68" t="s">
        <v>135</v>
      </c>
      <c r="U389" s="68" t="s">
        <v>135</v>
      </c>
      <c r="V389" s="68" t="s">
        <v>506</v>
      </c>
      <c r="W389" s="68" t="s">
        <v>137</v>
      </c>
      <c r="X389" s="68" t="s">
        <v>957</v>
      </c>
      <c r="Y389" s="68">
        <v>45098.142792939812</v>
      </c>
      <c r="Z389" s="68">
        <v>45098.142493055559</v>
      </c>
      <c r="AA389" s="68" t="s">
        <v>139</v>
      </c>
      <c r="AB389" s="68" t="s">
        <v>226</v>
      </c>
      <c r="AC389" s="68">
        <v>0</v>
      </c>
      <c r="AD389" s="68" t="s">
        <v>143</v>
      </c>
      <c r="AE389" s="68">
        <v>0</v>
      </c>
      <c r="AF389" s="68">
        <v>45104</v>
      </c>
      <c r="AG389" s="68">
        <v>10012</v>
      </c>
      <c r="AH389" s="68" t="s">
        <v>141</v>
      </c>
      <c r="AK389" s="68" t="s">
        <v>207</v>
      </c>
      <c r="AL389" s="68" t="s">
        <v>143</v>
      </c>
      <c r="AM389" s="68">
        <v>1500</v>
      </c>
      <c r="AN389" s="68" t="s">
        <v>143</v>
      </c>
      <c r="AO389" s="68" t="s">
        <v>2258</v>
      </c>
      <c r="AP389" s="68" t="s">
        <v>2259</v>
      </c>
      <c r="AQ389" s="68" t="s">
        <v>2930</v>
      </c>
      <c r="AR389" s="68" t="s">
        <v>2177</v>
      </c>
      <c r="AS389" s="68" t="s">
        <v>231</v>
      </c>
      <c r="AT389" s="68" t="s">
        <v>2623</v>
      </c>
      <c r="AU389" s="68" t="s">
        <v>2262</v>
      </c>
      <c r="AV389" s="68" t="s">
        <v>290</v>
      </c>
      <c r="AW389" s="68" t="s">
        <v>146</v>
      </c>
      <c r="AX389" s="68" t="s">
        <v>1060</v>
      </c>
      <c r="AY389" s="68" t="s">
        <v>148</v>
      </c>
      <c r="AZ389" s="68" t="s">
        <v>139</v>
      </c>
      <c r="BA389" s="68" t="s">
        <v>149</v>
      </c>
      <c r="BB389" s="68" t="s">
        <v>150</v>
      </c>
      <c r="BC389" s="68" t="s">
        <v>156</v>
      </c>
      <c r="BD389" s="68" t="s">
        <v>276</v>
      </c>
      <c r="BE389" s="68" t="s">
        <v>143</v>
      </c>
      <c r="BG389" s="68">
        <v>0</v>
      </c>
      <c r="BH389" s="68" t="s">
        <v>143</v>
      </c>
      <c r="BI389" s="68" t="s">
        <v>143</v>
      </c>
      <c r="BJ389" s="68" t="s">
        <v>143</v>
      </c>
      <c r="BK389" s="68" t="s">
        <v>136</v>
      </c>
      <c r="BL389" s="68" t="s">
        <v>143</v>
      </c>
      <c r="BM389" s="68" t="s">
        <v>160</v>
      </c>
      <c r="BN389" s="68" t="s">
        <v>143</v>
      </c>
      <c r="BO389" s="68" t="s">
        <v>279</v>
      </c>
      <c r="BP389" s="68" t="s">
        <v>143</v>
      </c>
      <c r="BQ389" s="68" t="s">
        <v>143</v>
      </c>
      <c r="BR389" s="68">
        <v>0</v>
      </c>
      <c r="BS389" s="68" t="s">
        <v>2931</v>
      </c>
      <c r="BT389" s="68">
        <v>1500</v>
      </c>
      <c r="BU389" s="68">
        <v>1500</v>
      </c>
      <c r="BV389" s="68" t="s">
        <v>135</v>
      </c>
      <c r="BW389" s="68" t="s">
        <v>135</v>
      </c>
      <c r="BX389" s="68" t="s">
        <v>135</v>
      </c>
      <c r="BY389" s="68" t="s">
        <v>148</v>
      </c>
      <c r="BZ389" s="68" t="s">
        <v>2932</v>
      </c>
      <c r="CA389" s="68" t="s">
        <v>174</v>
      </c>
      <c r="CB389" s="68" t="s">
        <v>143</v>
      </c>
      <c r="CC389" s="68" t="s">
        <v>143</v>
      </c>
      <c r="CD389" s="68" t="s">
        <v>143</v>
      </c>
      <c r="CE389" s="68" t="s">
        <v>2933</v>
      </c>
      <c r="CF389" s="68">
        <v>1</v>
      </c>
      <c r="CJ389" s="68">
        <v>0</v>
      </c>
      <c r="CK389" s="68" t="s">
        <v>143</v>
      </c>
      <c r="CM389" s="68" t="s">
        <v>143</v>
      </c>
      <c r="CN389" s="68" t="s">
        <v>143</v>
      </c>
      <c r="CR389" s="68" t="s">
        <v>143</v>
      </c>
      <c r="CS389" s="68" t="s">
        <v>1</v>
      </c>
      <c r="CT389" s="68" t="s">
        <v>143</v>
      </c>
      <c r="CU389" s="68" t="s">
        <v>1</v>
      </c>
      <c r="CV389" s="68" t="s">
        <v>2092</v>
      </c>
      <c r="CW389" s="68" t="s">
        <v>143</v>
      </c>
      <c r="CX389" s="68" t="s">
        <v>519</v>
      </c>
      <c r="CY389" s="68" t="s">
        <v>166</v>
      </c>
      <c r="CZ389" s="68" t="s">
        <v>136</v>
      </c>
      <c r="DA389" s="68" t="s">
        <v>2495</v>
      </c>
      <c r="DB389" s="68" t="s">
        <v>143</v>
      </c>
      <c r="DC389" s="68" t="s">
        <v>957</v>
      </c>
      <c r="DD389" s="68" t="s">
        <v>279</v>
      </c>
      <c r="DE389" s="68">
        <v>6</v>
      </c>
      <c r="DF389" s="68">
        <v>22</v>
      </c>
    </row>
    <row r="390" spans="1:110" s="68" customFormat="1" ht="12.75" x14ac:dyDescent="0.2">
      <c r="A390" s="67">
        <v>45078</v>
      </c>
      <c r="B390" s="68" t="s">
        <v>20</v>
      </c>
      <c r="C390" s="68">
        <v>72477</v>
      </c>
      <c r="D390" s="68" t="s">
        <v>2496</v>
      </c>
      <c r="E390" s="68" t="s">
        <v>164</v>
      </c>
      <c r="F390" s="69">
        <v>45099</v>
      </c>
      <c r="G390" s="68" t="s">
        <v>165</v>
      </c>
      <c r="H390" s="68" t="s">
        <v>166</v>
      </c>
      <c r="I390" s="70">
        <v>500</v>
      </c>
      <c r="J390" s="70">
        <v>500</v>
      </c>
      <c r="K390" s="71">
        <f t="shared" si="6"/>
        <v>1.2238439160381378E-3</v>
      </c>
      <c r="L390" s="68" t="s">
        <v>953</v>
      </c>
      <c r="M390" s="68" t="s">
        <v>317</v>
      </c>
      <c r="N390" s="68" t="s">
        <v>960</v>
      </c>
      <c r="O390" s="68" t="s">
        <v>2508</v>
      </c>
      <c r="P390" s="68" t="s">
        <v>2934</v>
      </c>
      <c r="Q390" s="68" t="s">
        <v>564</v>
      </c>
      <c r="R390" s="68" t="s">
        <v>2935</v>
      </c>
      <c r="S390" s="68" t="s">
        <v>2936</v>
      </c>
      <c r="T390" s="68" t="s">
        <v>135</v>
      </c>
      <c r="U390" s="68" t="s">
        <v>135</v>
      </c>
      <c r="V390" s="68" t="s">
        <v>506</v>
      </c>
      <c r="W390" s="68" t="s">
        <v>137</v>
      </c>
      <c r="X390" s="68" t="s">
        <v>957</v>
      </c>
      <c r="Y390" s="68">
        <v>45098.155055787036</v>
      </c>
      <c r="Z390" s="68">
        <v>45098.149159375003</v>
      </c>
      <c r="AA390" s="68" t="s">
        <v>139</v>
      </c>
      <c r="AB390" s="68" t="s">
        <v>613</v>
      </c>
      <c r="AC390" s="68">
        <v>0</v>
      </c>
      <c r="AD390" s="68" t="s">
        <v>143</v>
      </c>
      <c r="AE390" s="68">
        <v>0</v>
      </c>
      <c r="AF390" s="68">
        <v>45104</v>
      </c>
      <c r="AG390" s="68">
        <v>10012</v>
      </c>
      <c r="AH390" s="68" t="s">
        <v>141</v>
      </c>
      <c r="AK390" s="68" t="s">
        <v>207</v>
      </c>
      <c r="AL390" s="68" t="s">
        <v>2595</v>
      </c>
      <c r="AM390" s="68">
        <v>500</v>
      </c>
      <c r="AN390" s="68" t="s">
        <v>143</v>
      </c>
      <c r="AO390" s="68" t="s">
        <v>1111</v>
      </c>
      <c r="AP390" s="68" t="s">
        <v>1112</v>
      </c>
      <c r="AQ390" s="68" t="s">
        <v>2511</v>
      </c>
      <c r="AR390" s="68" t="s">
        <v>353</v>
      </c>
      <c r="AS390" s="68" t="s">
        <v>231</v>
      </c>
      <c r="AT390" s="68" t="s">
        <v>492</v>
      </c>
      <c r="AU390" s="68" t="s">
        <v>1114</v>
      </c>
      <c r="AV390" s="68" t="s">
        <v>145</v>
      </c>
      <c r="AW390" s="68" t="s">
        <v>146</v>
      </c>
      <c r="AX390" s="68" t="s">
        <v>972</v>
      </c>
      <c r="AY390" s="68" t="s">
        <v>148</v>
      </c>
      <c r="AZ390" s="68" t="s">
        <v>139</v>
      </c>
      <c r="BA390" s="68" t="s">
        <v>149</v>
      </c>
      <c r="BB390" s="68" t="s">
        <v>150</v>
      </c>
      <c r="BC390" s="68" t="s">
        <v>156</v>
      </c>
      <c r="BD390" s="68" t="s">
        <v>157</v>
      </c>
      <c r="BE390" s="68" t="s">
        <v>303</v>
      </c>
      <c r="BF390" s="68">
        <v>45099.116863425923</v>
      </c>
      <c r="BG390" s="68">
        <v>0</v>
      </c>
      <c r="BH390" s="68" t="s">
        <v>143</v>
      </c>
      <c r="BI390" s="68" t="s">
        <v>143</v>
      </c>
      <c r="BJ390" s="68" t="s">
        <v>143</v>
      </c>
      <c r="BK390" s="68" t="s">
        <v>506</v>
      </c>
      <c r="BL390" s="68" t="s">
        <v>143</v>
      </c>
      <c r="BM390" s="68" t="s">
        <v>160</v>
      </c>
      <c r="BN390" s="68" t="s">
        <v>143</v>
      </c>
      <c r="BO390" s="68" t="s">
        <v>164</v>
      </c>
      <c r="BP390" s="68" t="s">
        <v>143</v>
      </c>
      <c r="BQ390" s="68" t="s">
        <v>2937</v>
      </c>
      <c r="BR390" s="68">
        <v>500</v>
      </c>
      <c r="BS390" s="68" t="s">
        <v>241</v>
      </c>
      <c r="BT390" s="68">
        <v>500</v>
      </c>
      <c r="BU390" s="68">
        <v>500</v>
      </c>
      <c r="BV390" s="68" t="s">
        <v>135</v>
      </c>
      <c r="BW390" s="68" t="s">
        <v>135</v>
      </c>
      <c r="BX390" s="68" t="s">
        <v>135</v>
      </c>
      <c r="BY390" s="68" t="s">
        <v>148</v>
      </c>
      <c r="BZ390" s="68" t="s">
        <v>2938</v>
      </c>
      <c r="CA390" s="68" t="s">
        <v>174</v>
      </c>
      <c r="CB390" s="68" t="s">
        <v>143</v>
      </c>
      <c r="CC390" s="68" t="s">
        <v>143</v>
      </c>
      <c r="CD390" s="68" t="s">
        <v>143</v>
      </c>
      <c r="CE390" s="68" t="s">
        <v>2939</v>
      </c>
      <c r="CF390" s="68">
        <v>1</v>
      </c>
      <c r="CJ390" s="68">
        <v>0</v>
      </c>
      <c r="CK390" s="68" t="s">
        <v>143</v>
      </c>
      <c r="CM390" s="68" t="s">
        <v>143</v>
      </c>
      <c r="CN390" s="68" t="s">
        <v>143</v>
      </c>
      <c r="CO390" s="68">
        <v>408660822</v>
      </c>
      <c r="CR390" s="68" t="s">
        <v>143</v>
      </c>
      <c r="CS390" s="68" t="s">
        <v>1</v>
      </c>
      <c r="CT390" s="68" t="s">
        <v>143</v>
      </c>
      <c r="CU390" s="68" t="s">
        <v>1</v>
      </c>
      <c r="CV390" s="68" t="s">
        <v>1985</v>
      </c>
      <c r="CW390" s="68" t="s">
        <v>143</v>
      </c>
      <c r="CX390" s="68" t="s">
        <v>953</v>
      </c>
      <c r="CY390" s="68" t="s">
        <v>166</v>
      </c>
      <c r="CZ390" s="68" t="s">
        <v>506</v>
      </c>
      <c r="DA390" s="68" t="s">
        <v>1986</v>
      </c>
      <c r="DB390" s="68" t="s">
        <v>143</v>
      </c>
      <c r="DC390" s="68" t="s">
        <v>957</v>
      </c>
      <c r="DD390" s="68" t="s">
        <v>164</v>
      </c>
      <c r="DE390" s="68">
        <v>6</v>
      </c>
      <c r="DF390" s="68">
        <v>22</v>
      </c>
    </row>
    <row r="391" spans="1:110" s="68" customFormat="1" ht="12.75" x14ac:dyDescent="0.2">
      <c r="A391" s="67">
        <v>45078</v>
      </c>
      <c r="B391" s="68" t="s">
        <v>19</v>
      </c>
      <c r="C391" s="68">
        <v>72480</v>
      </c>
      <c r="D391" s="68" t="s">
        <v>2657</v>
      </c>
      <c r="E391" s="68" t="s">
        <v>125</v>
      </c>
      <c r="F391" s="69">
        <v>45099</v>
      </c>
      <c r="G391" s="68" t="s">
        <v>165</v>
      </c>
      <c r="H391" s="68" t="s">
        <v>166</v>
      </c>
      <c r="I391" s="70">
        <v>600</v>
      </c>
      <c r="J391" s="70">
        <v>600</v>
      </c>
      <c r="K391" s="71">
        <f t="shared" si="6"/>
        <v>1.4686126992457652E-3</v>
      </c>
      <c r="L391" s="68" t="s">
        <v>519</v>
      </c>
      <c r="M391" s="68" t="s">
        <v>317</v>
      </c>
      <c r="N391" s="68" t="s">
        <v>960</v>
      </c>
      <c r="O391" s="68" t="s">
        <v>2940</v>
      </c>
      <c r="P391" s="68" t="s">
        <v>2941</v>
      </c>
      <c r="Q391" s="68" t="s">
        <v>564</v>
      </c>
      <c r="R391" s="68" t="s">
        <v>2942</v>
      </c>
      <c r="S391" s="68" t="s">
        <v>2802</v>
      </c>
      <c r="T391" s="68" t="s">
        <v>135</v>
      </c>
      <c r="U391" s="68" t="s">
        <v>135</v>
      </c>
      <c r="V391" s="68" t="s">
        <v>136</v>
      </c>
      <c r="W391" s="68" t="s">
        <v>137</v>
      </c>
      <c r="X391" s="68" t="s">
        <v>957</v>
      </c>
      <c r="Y391" s="68">
        <v>45098.163749652776</v>
      </c>
      <c r="Z391" s="68">
        <v>45104.12018784722</v>
      </c>
      <c r="AA391" s="68" t="s">
        <v>139</v>
      </c>
      <c r="AB391" s="68" t="s">
        <v>323</v>
      </c>
      <c r="AC391" s="68">
        <v>0</v>
      </c>
      <c r="AD391" s="68" t="s">
        <v>143</v>
      </c>
      <c r="AE391" s="68">
        <v>0</v>
      </c>
      <c r="AF391" s="68">
        <v>45103</v>
      </c>
      <c r="AG391" s="68">
        <v>10012</v>
      </c>
      <c r="AH391" s="68" t="s">
        <v>141</v>
      </c>
      <c r="AK391" s="68" t="s">
        <v>142</v>
      </c>
      <c r="AL391" s="68" t="s">
        <v>143</v>
      </c>
      <c r="AM391" s="68">
        <v>600</v>
      </c>
      <c r="AN391" s="68" t="s">
        <v>143</v>
      </c>
      <c r="AO391" s="68" t="s">
        <v>1022</v>
      </c>
      <c r="AP391" s="68" t="s">
        <v>381</v>
      </c>
      <c r="AQ391" s="68" t="s">
        <v>2943</v>
      </c>
      <c r="AR391" s="68" t="s">
        <v>353</v>
      </c>
      <c r="AS391" s="68" t="s">
        <v>231</v>
      </c>
      <c r="AT391" s="68" t="s">
        <v>354</v>
      </c>
      <c r="AU391" s="68" t="s">
        <v>1024</v>
      </c>
      <c r="AV391" s="68" t="s">
        <v>145</v>
      </c>
      <c r="AW391" s="68" t="s">
        <v>146</v>
      </c>
      <c r="AX391" s="68" t="s">
        <v>972</v>
      </c>
      <c r="AY391" s="68" t="s">
        <v>148</v>
      </c>
      <c r="AZ391" s="68" t="s">
        <v>139</v>
      </c>
      <c r="BA391" s="68" t="s">
        <v>149</v>
      </c>
      <c r="BB391" s="68" t="s">
        <v>150</v>
      </c>
      <c r="BC391" s="68" t="s">
        <v>156</v>
      </c>
      <c r="BD391" s="68" t="s">
        <v>157</v>
      </c>
      <c r="BE391" s="68" t="s">
        <v>237</v>
      </c>
      <c r="BF391" s="68">
        <v>45099.118622685186</v>
      </c>
      <c r="BG391" s="68">
        <v>0</v>
      </c>
      <c r="BH391" s="68" t="s">
        <v>143</v>
      </c>
      <c r="BI391" s="68" t="s">
        <v>2595</v>
      </c>
      <c r="BJ391" s="68" t="s">
        <v>143</v>
      </c>
      <c r="BK391" s="68" t="s">
        <v>136</v>
      </c>
      <c r="BL391" s="68" t="s">
        <v>143</v>
      </c>
      <c r="BM391" s="68" t="s">
        <v>160</v>
      </c>
      <c r="BN391" s="68" t="s">
        <v>143</v>
      </c>
      <c r="BO391" s="68" t="s">
        <v>143</v>
      </c>
      <c r="BP391" s="68" t="s">
        <v>143</v>
      </c>
      <c r="BQ391" s="68" t="s">
        <v>2944</v>
      </c>
      <c r="BR391" s="68">
        <v>800</v>
      </c>
      <c r="BS391" s="68" t="s">
        <v>314</v>
      </c>
      <c r="BT391" s="68">
        <v>600</v>
      </c>
      <c r="BU391" s="68">
        <v>600</v>
      </c>
      <c r="BV391" s="68" t="s">
        <v>135</v>
      </c>
      <c r="BW391" s="68" t="s">
        <v>135</v>
      </c>
      <c r="BX391" s="68" t="s">
        <v>135</v>
      </c>
      <c r="BY391" s="68" t="s">
        <v>148</v>
      </c>
      <c r="BZ391" s="68" t="s">
        <v>2945</v>
      </c>
      <c r="CA391" s="68" t="s">
        <v>174</v>
      </c>
      <c r="CB391" s="68" t="s">
        <v>143</v>
      </c>
      <c r="CC391" s="68" t="s">
        <v>143</v>
      </c>
      <c r="CD391" s="68" t="s">
        <v>143</v>
      </c>
      <c r="CE391" s="68" t="s">
        <v>143</v>
      </c>
      <c r="CF391" s="68">
        <v>1</v>
      </c>
      <c r="CJ391" s="68">
        <v>0</v>
      </c>
      <c r="CK391" s="68" t="s">
        <v>143</v>
      </c>
      <c r="CM391" s="68" t="s">
        <v>143</v>
      </c>
      <c r="CN391" s="68" t="s">
        <v>143</v>
      </c>
      <c r="CR391" s="68" t="s">
        <v>143</v>
      </c>
      <c r="CS391" s="68" t="s">
        <v>1</v>
      </c>
      <c r="CT391" s="68" t="s">
        <v>143</v>
      </c>
      <c r="CU391" s="68" t="s">
        <v>1</v>
      </c>
      <c r="CV391" s="68" t="s">
        <v>2092</v>
      </c>
      <c r="CW391" s="68" t="s">
        <v>143</v>
      </c>
      <c r="CX391" s="68" t="s">
        <v>519</v>
      </c>
      <c r="CY391" s="68" t="s">
        <v>166</v>
      </c>
      <c r="CZ391" s="68" t="s">
        <v>136</v>
      </c>
      <c r="DA391" s="68" t="s">
        <v>1986</v>
      </c>
      <c r="DB391" s="68" t="s">
        <v>143</v>
      </c>
      <c r="DC391" s="68" t="s">
        <v>143</v>
      </c>
      <c r="DD391" s="68" t="s">
        <v>125</v>
      </c>
      <c r="DE391" s="68">
        <v>6</v>
      </c>
      <c r="DF391" s="68">
        <v>22</v>
      </c>
    </row>
    <row r="392" spans="1:110" s="68" customFormat="1" ht="12.75" x14ac:dyDescent="0.2">
      <c r="A392" s="67">
        <v>45078</v>
      </c>
      <c r="B392" s="68" t="s">
        <v>13</v>
      </c>
      <c r="C392" s="68">
        <v>72562</v>
      </c>
      <c r="D392" s="68" t="s">
        <v>2694</v>
      </c>
      <c r="E392" s="68" t="s">
        <v>364</v>
      </c>
      <c r="F392" s="69">
        <v>45098</v>
      </c>
      <c r="G392" s="68" t="s">
        <v>126</v>
      </c>
      <c r="H392" s="68" t="s">
        <v>166</v>
      </c>
      <c r="I392" s="70">
        <v>647.58000000000004</v>
      </c>
      <c r="J392" s="70">
        <v>647.58000000000004</v>
      </c>
      <c r="K392" s="71">
        <f t="shared" si="6"/>
        <v>1.5850736862959545E-3</v>
      </c>
      <c r="L392" s="68" t="s">
        <v>1935</v>
      </c>
      <c r="M392" s="68" t="s">
        <v>129</v>
      </c>
      <c r="N392" s="68" t="s">
        <v>960</v>
      </c>
      <c r="O392" s="68" t="s">
        <v>2946</v>
      </c>
      <c r="P392" s="68" t="s">
        <v>2947</v>
      </c>
      <c r="Q392" s="68" t="s">
        <v>663</v>
      </c>
      <c r="R392" s="68" t="s">
        <v>2948</v>
      </c>
      <c r="S392" s="68" t="s">
        <v>2949</v>
      </c>
      <c r="T392" s="68" t="s">
        <v>135</v>
      </c>
      <c r="U392" s="68" t="s">
        <v>135</v>
      </c>
      <c r="V392" s="68" t="s">
        <v>136</v>
      </c>
      <c r="W392" s="68" t="s">
        <v>137</v>
      </c>
      <c r="X392" s="68" t="s">
        <v>138</v>
      </c>
      <c r="Y392" s="68">
        <v>45098.29540185185</v>
      </c>
      <c r="Z392" s="68">
        <v>45098.294943287037</v>
      </c>
      <c r="AA392" s="68" t="s">
        <v>139</v>
      </c>
      <c r="AB392" s="68" t="s">
        <v>140</v>
      </c>
      <c r="AC392" s="68">
        <v>0</v>
      </c>
      <c r="AD392" s="68" t="s">
        <v>143</v>
      </c>
      <c r="AE392" s="68">
        <v>0</v>
      </c>
      <c r="AG392" s="68">
        <v>10023</v>
      </c>
      <c r="AH392" s="68" t="s">
        <v>141</v>
      </c>
      <c r="AK392" s="68" t="s">
        <v>142</v>
      </c>
      <c r="AL392" s="68" t="s">
        <v>143</v>
      </c>
      <c r="AM392" s="68">
        <v>3300</v>
      </c>
      <c r="AN392" s="68" t="s">
        <v>143</v>
      </c>
      <c r="AO392" s="68" t="s">
        <v>2950</v>
      </c>
      <c r="AP392" s="68" t="s">
        <v>2950</v>
      </c>
      <c r="AQ392" s="68" t="s">
        <v>309</v>
      </c>
      <c r="AR392" s="68" t="s">
        <v>148</v>
      </c>
      <c r="AS392" s="68" t="s">
        <v>139</v>
      </c>
      <c r="AT392" s="68" t="s">
        <v>2951</v>
      </c>
      <c r="AU392" s="68" t="s">
        <v>311</v>
      </c>
      <c r="AV392" s="68" t="s">
        <v>145</v>
      </c>
      <c r="AW392" s="68" t="s">
        <v>146</v>
      </c>
      <c r="AX392" s="68" t="s">
        <v>972</v>
      </c>
      <c r="AY392" s="68" t="s">
        <v>148</v>
      </c>
      <c r="AZ392" s="68" t="s">
        <v>139</v>
      </c>
      <c r="BA392" s="68" t="s">
        <v>149</v>
      </c>
      <c r="BB392" s="68" t="s">
        <v>150</v>
      </c>
      <c r="BC392" s="68" t="s">
        <v>156</v>
      </c>
      <c r="BD392" s="68" t="s">
        <v>157</v>
      </c>
      <c r="BE392" s="68" t="s">
        <v>237</v>
      </c>
      <c r="BF392" s="68">
        <v>45099.273252314815</v>
      </c>
      <c r="BG392" s="68">
        <v>0</v>
      </c>
      <c r="BH392" s="68" t="s">
        <v>143</v>
      </c>
      <c r="BI392" s="68" t="s">
        <v>143</v>
      </c>
      <c r="BJ392" s="68" t="s">
        <v>143</v>
      </c>
      <c r="BK392" s="68" t="s">
        <v>136</v>
      </c>
      <c r="BL392" s="68" t="s">
        <v>143</v>
      </c>
      <c r="BM392" s="68" t="s">
        <v>160</v>
      </c>
      <c r="BN392" s="68" t="s">
        <v>143</v>
      </c>
      <c r="BO392" s="68" t="s">
        <v>143</v>
      </c>
      <c r="BP392" s="68" t="s">
        <v>143</v>
      </c>
      <c r="BQ392" s="68" t="s">
        <v>2952</v>
      </c>
      <c r="BR392" s="68">
        <v>800</v>
      </c>
      <c r="BS392" s="68" t="s">
        <v>314</v>
      </c>
      <c r="BT392" s="68">
        <v>64758</v>
      </c>
      <c r="BU392" s="68">
        <v>64758</v>
      </c>
      <c r="BV392" s="68" t="s">
        <v>135</v>
      </c>
      <c r="BW392" s="68" t="s">
        <v>135</v>
      </c>
      <c r="BX392" s="68" t="s">
        <v>135</v>
      </c>
      <c r="BY392" s="68" t="s">
        <v>148</v>
      </c>
      <c r="BZ392" s="68" t="s">
        <v>1445</v>
      </c>
      <c r="CA392" s="68" t="s">
        <v>144</v>
      </c>
      <c r="CB392" s="68" t="s">
        <v>143</v>
      </c>
      <c r="CC392" s="68" t="s">
        <v>143</v>
      </c>
      <c r="CD392" s="68" t="s">
        <v>143</v>
      </c>
      <c r="CE392" s="68" t="s">
        <v>143</v>
      </c>
      <c r="CF392" s="68">
        <v>19623619</v>
      </c>
      <c r="CJ392" s="68">
        <v>0</v>
      </c>
      <c r="CK392" s="68" t="s">
        <v>143</v>
      </c>
      <c r="CM392" s="68" t="s">
        <v>143</v>
      </c>
      <c r="CN392" s="68" t="s">
        <v>143</v>
      </c>
      <c r="CR392" s="68" t="s">
        <v>143</v>
      </c>
      <c r="CS392" s="68" t="s">
        <v>1</v>
      </c>
      <c r="CT392" s="68" t="s">
        <v>143</v>
      </c>
      <c r="CU392" s="68" t="s">
        <v>1</v>
      </c>
      <c r="CV392" s="68" t="s">
        <v>2092</v>
      </c>
      <c r="CW392" s="68" t="s">
        <v>143</v>
      </c>
      <c r="CX392" s="68" t="s">
        <v>1935</v>
      </c>
      <c r="CY392" s="68" t="s">
        <v>166</v>
      </c>
      <c r="CZ392" s="68" t="s">
        <v>136</v>
      </c>
      <c r="DA392" s="68" t="s">
        <v>1989</v>
      </c>
      <c r="DB392" s="68" t="s">
        <v>143</v>
      </c>
      <c r="DC392" s="68" t="s">
        <v>143</v>
      </c>
      <c r="DD392" s="68" t="s">
        <v>364</v>
      </c>
      <c r="DE392" s="68">
        <v>6</v>
      </c>
      <c r="DF392" s="68">
        <v>21</v>
      </c>
    </row>
    <row r="393" spans="1:110" s="68" customFormat="1" ht="12.75" x14ac:dyDescent="0.2">
      <c r="A393" s="67">
        <v>45078</v>
      </c>
      <c r="B393" s="68" t="s">
        <v>11</v>
      </c>
      <c r="C393" s="68">
        <v>72704</v>
      </c>
      <c r="D393" s="68" t="s">
        <v>256</v>
      </c>
      <c r="E393" s="68" t="s">
        <v>685</v>
      </c>
      <c r="F393" s="69">
        <v>45100</v>
      </c>
      <c r="G393" s="68" t="s">
        <v>165</v>
      </c>
      <c r="H393" s="68" t="s">
        <v>166</v>
      </c>
      <c r="I393" s="70">
        <v>130</v>
      </c>
      <c r="J393" s="70">
        <v>130</v>
      </c>
      <c r="K393" s="71">
        <f t="shared" si="6"/>
        <v>3.1819941816991582E-4</v>
      </c>
      <c r="L393" s="68" t="s">
        <v>258</v>
      </c>
      <c r="M393" s="68" t="s">
        <v>317</v>
      </c>
      <c r="N393" s="68" t="s">
        <v>219</v>
      </c>
      <c r="O393" s="68" t="s">
        <v>2264</v>
      </c>
      <c r="P393" s="68" t="s">
        <v>2953</v>
      </c>
      <c r="Q393" s="68" t="s">
        <v>170</v>
      </c>
      <c r="R393" s="68" t="s">
        <v>2954</v>
      </c>
      <c r="S393" s="68" t="s">
        <v>2955</v>
      </c>
      <c r="T393" s="68" t="s">
        <v>135</v>
      </c>
      <c r="U393" s="68" t="s">
        <v>135</v>
      </c>
      <c r="V393" s="68" t="s">
        <v>136</v>
      </c>
      <c r="W393" s="68" t="s">
        <v>137</v>
      </c>
      <c r="X393" s="68" t="s">
        <v>225</v>
      </c>
      <c r="Y393" s="68">
        <v>45099.479833564816</v>
      </c>
      <c r="Z393" s="68">
        <v>45104.282067245367</v>
      </c>
      <c r="AA393" s="68" t="s">
        <v>139</v>
      </c>
      <c r="AB393" s="68" t="s">
        <v>323</v>
      </c>
      <c r="AC393" s="68">
        <v>0</v>
      </c>
      <c r="AD393" s="68" t="s">
        <v>143</v>
      </c>
      <c r="AE393" s="68">
        <v>0</v>
      </c>
      <c r="AG393" s="68">
        <v>10012</v>
      </c>
      <c r="AH393" s="68" t="s">
        <v>141</v>
      </c>
      <c r="AK393" s="68" t="s">
        <v>142</v>
      </c>
      <c r="AL393" s="68" t="s">
        <v>143</v>
      </c>
      <c r="AM393" s="68">
        <v>130</v>
      </c>
      <c r="AN393" s="68" t="s">
        <v>143</v>
      </c>
      <c r="AO393" s="68" t="s">
        <v>2268</v>
      </c>
      <c r="AP393" s="68" t="s">
        <v>2269</v>
      </c>
      <c r="AQ393" s="68" t="s">
        <v>2270</v>
      </c>
      <c r="AR393" s="68" t="s">
        <v>2082</v>
      </c>
      <c r="AS393" s="68" t="s">
        <v>231</v>
      </c>
      <c r="AT393" s="68" t="s">
        <v>2271</v>
      </c>
      <c r="AU393" s="68" t="s">
        <v>2272</v>
      </c>
      <c r="AV393" s="68" t="s">
        <v>234</v>
      </c>
      <c r="AW393" s="68" t="s">
        <v>165</v>
      </c>
      <c r="AX393" s="68" t="s">
        <v>235</v>
      </c>
      <c r="AY393" s="68" t="s">
        <v>148</v>
      </c>
      <c r="AZ393" s="68" t="s">
        <v>139</v>
      </c>
      <c r="BA393" s="68" t="s">
        <v>236</v>
      </c>
      <c r="BB393" s="68" t="s">
        <v>150</v>
      </c>
      <c r="BC393" s="68" t="s">
        <v>156</v>
      </c>
      <c r="BD393" s="68" t="s">
        <v>157</v>
      </c>
      <c r="BE393" s="68" t="s">
        <v>484</v>
      </c>
      <c r="BF393" s="68">
        <v>45099.042638888888</v>
      </c>
      <c r="BG393" s="68">
        <v>0</v>
      </c>
      <c r="BH393" s="68" t="s">
        <v>143</v>
      </c>
      <c r="BI393" s="68" t="s">
        <v>143</v>
      </c>
      <c r="BJ393" s="68" t="s">
        <v>143</v>
      </c>
      <c r="BK393" s="68" t="s">
        <v>136</v>
      </c>
      <c r="BL393" s="68" t="s">
        <v>143</v>
      </c>
      <c r="BM393" s="68" t="s">
        <v>160</v>
      </c>
      <c r="BN393" s="68" t="s">
        <v>143</v>
      </c>
      <c r="BO393" s="68" t="s">
        <v>143</v>
      </c>
      <c r="BP393" s="68" t="s">
        <v>143</v>
      </c>
      <c r="BQ393" s="68" t="s">
        <v>2956</v>
      </c>
      <c r="BR393" s="68">
        <v>250</v>
      </c>
      <c r="BS393" s="68" t="s">
        <v>162</v>
      </c>
      <c r="BT393" s="68">
        <v>130</v>
      </c>
      <c r="BU393" s="68">
        <v>130</v>
      </c>
      <c r="BV393" s="68" t="s">
        <v>135</v>
      </c>
      <c r="BW393" s="68" t="s">
        <v>135</v>
      </c>
      <c r="BX393" s="68" t="s">
        <v>135</v>
      </c>
      <c r="BY393" s="68" t="s">
        <v>148</v>
      </c>
      <c r="BZ393" s="68" t="s">
        <v>2957</v>
      </c>
      <c r="CA393" s="68" t="s">
        <v>174</v>
      </c>
      <c r="CB393" s="68" t="s">
        <v>143</v>
      </c>
      <c r="CC393" s="68" t="s">
        <v>143</v>
      </c>
      <c r="CD393" s="68" t="s">
        <v>143</v>
      </c>
      <c r="CE393" s="68" t="s">
        <v>143</v>
      </c>
      <c r="CF393" s="68">
        <v>1</v>
      </c>
      <c r="CJ393" s="68">
        <v>0</v>
      </c>
      <c r="CK393" s="68" t="s">
        <v>143</v>
      </c>
      <c r="CM393" s="68" t="s">
        <v>143</v>
      </c>
      <c r="CN393" s="68" t="s">
        <v>143</v>
      </c>
      <c r="CO393" s="68">
        <v>217018821</v>
      </c>
      <c r="CR393" s="68" t="s">
        <v>143</v>
      </c>
      <c r="CS393" s="68" t="s">
        <v>1</v>
      </c>
      <c r="CT393" s="68" t="s">
        <v>143</v>
      </c>
      <c r="CU393" s="68" t="s">
        <v>1</v>
      </c>
      <c r="CV393" s="68" t="s">
        <v>1985</v>
      </c>
      <c r="CW393" s="68" t="s">
        <v>143</v>
      </c>
      <c r="CX393" s="68" t="s">
        <v>258</v>
      </c>
      <c r="CY393" s="68" t="s">
        <v>166</v>
      </c>
      <c r="CZ393" s="68" t="s">
        <v>136</v>
      </c>
      <c r="DA393" s="68" t="s">
        <v>2007</v>
      </c>
      <c r="DB393" s="68" t="s">
        <v>143</v>
      </c>
      <c r="DC393" s="68" t="s">
        <v>143</v>
      </c>
      <c r="DD393" s="68" t="s">
        <v>143</v>
      </c>
    </row>
    <row r="394" spans="1:110" s="68" customFormat="1" ht="12.75" x14ac:dyDescent="0.2">
      <c r="A394" s="67">
        <v>45078</v>
      </c>
      <c r="B394" s="68" t="s">
        <v>18</v>
      </c>
      <c r="C394" s="68">
        <v>72706</v>
      </c>
      <c r="D394" s="68" t="s">
        <v>2958</v>
      </c>
      <c r="E394" s="68" t="s">
        <v>125</v>
      </c>
      <c r="F394" s="69">
        <v>45100</v>
      </c>
      <c r="G394" s="68" t="s">
        <v>165</v>
      </c>
      <c r="H394" s="68" t="s">
        <v>166</v>
      </c>
      <c r="I394" s="70">
        <v>350</v>
      </c>
      <c r="J394" s="70">
        <v>350</v>
      </c>
      <c r="K394" s="71">
        <f t="shared" si="6"/>
        <v>8.5669074122669646E-4</v>
      </c>
      <c r="L394" s="68" t="s">
        <v>217</v>
      </c>
      <c r="M394" s="68" t="s">
        <v>317</v>
      </c>
      <c r="N394" s="68" t="s">
        <v>960</v>
      </c>
      <c r="O394" s="68" t="s">
        <v>744</v>
      </c>
      <c r="P394" s="68" t="s">
        <v>2959</v>
      </c>
      <c r="Q394" s="68" t="s">
        <v>170</v>
      </c>
      <c r="R394" s="68" t="s">
        <v>2960</v>
      </c>
      <c r="S394" s="68" t="s">
        <v>2961</v>
      </c>
      <c r="T394" s="68" t="s">
        <v>135</v>
      </c>
      <c r="U394" s="68" t="s">
        <v>135</v>
      </c>
      <c r="V394" s="68" t="s">
        <v>224</v>
      </c>
      <c r="W394" s="68" t="s">
        <v>137</v>
      </c>
      <c r="X394" s="68" t="s">
        <v>173</v>
      </c>
      <c r="Y394" s="68">
        <v>45099.484084837961</v>
      </c>
      <c r="Z394" s="68">
        <v>45099.483448379629</v>
      </c>
      <c r="AA394" s="68" t="s">
        <v>139</v>
      </c>
      <c r="AB394" s="68" t="s">
        <v>226</v>
      </c>
      <c r="AC394" s="68">
        <v>0</v>
      </c>
      <c r="AD394" s="68" t="s">
        <v>143</v>
      </c>
      <c r="AE394" s="68">
        <v>0</v>
      </c>
      <c r="AG394" s="68">
        <v>10012</v>
      </c>
      <c r="AH394" s="68" t="s">
        <v>141</v>
      </c>
      <c r="AK394" s="68" t="s">
        <v>207</v>
      </c>
      <c r="AL394" s="68" t="s">
        <v>2962</v>
      </c>
      <c r="AM394" s="68">
        <v>350</v>
      </c>
      <c r="AN394" s="68" t="s">
        <v>143</v>
      </c>
      <c r="AO394" s="68" t="s">
        <v>747</v>
      </c>
      <c r="AP394" s="68" t="s">
        <v>748</v>
      </c>
      <c r="AQ394" s="68" t="s">
        <v>749</v>
      </c>
      <c r="AR394" s="68" t="s">
        <v>430</v>
      </c>
      <c r="AS394" s="68" t="s">
        <v>431</v>
      </c>
      <c r="AT394" s="68" t="s">
        <v>750</v>
      </c>
      <c r="AU394" s="68" t="s">
        <v>751</v>
      </c>
      <c r="AV394" s="68" t="s">
        <v>145</v>
      </c>
      <c r="AW394" s="68" t="s">
        <v>146</v>
      </c>
      <c r="AX394" s="68" t="s">
        <v>972</v>
      </c>
      <c r="AY394" s="68" t="s">
        <v>148</v>
      </c>
      <c r="AZ394" s="68" t="s">
        <v>139</v>
      </c>
      <c r="BA394" s="68" t="s">
        <v>149</v>
      </c>
      <c r="BB394" s="68" t="s">
        <v>150</v>
      </c>
      <c r="BC394" s="68" t="s">
        <v>156</v>
      </c>
      <c r="BD394" s="68" t="s">
        <v>157</v>
      </c>
      <c r="BE394" s="68" t="s">
        <v>303</v>
      </c>
      <c r="BF394" s="68">
        <v>45099.045555555553</v>
      </c>
      <c r="BG394" s="68">
        <v>0</v>
      </c>
      <c r="BH394" s="68" t="s">
        <v>143</v>
      </c>
      <c r="BI394" s="68" t="s">
        <v>143</v>
      </c>
      <c r="BJ394" s="68" t="s">
        <v>143</v>
      </c>
      <c r="BK394" s="68" t="s">
        <v>224</v>
      </c>
      <c r="BL394" s="68" t="s">
        <v>143</v>
      </c>
      <c r="BM394" s="68" t="s">
        <v>160</v>
      </c>
      <c r="BN394" s="68" t="s">
        <v>143</v>
      </c>
      <c r="BO394" s="68" t="s">
        <v>143</v>
      </c>
      <c r="BP394" s="68" t="s">
        <v>744</v>
      </c>
      <c r="BQ394" s="68" t="s">
        <v>1143</v>
      </c>
      <c r="BR394" s="68">
        <v>500</v>
      </c>
      <c r="BS394" s="68" t="s">
        <v>241</v>
      </c>
      <c r="BT394" s="68">
        <v>350</v>
      </c>
      <c r="BU394" s="68">
        <v>350</v>
      </c>
      <c r="BV394" s="68" t="s">
        <v>135</v>
      </c>
      <c r="BW394" s="68" t="s">
        <v>135</v>
      </c>
      <c r="BX394" s="68" t="s">
        <v>135</v>
      </c>
      <c r="BY394" s="68" t="s">
        <v>148</v>
      </c>
      <c r="BZ394" s="68" t="s">
        <v>1871</v>
      </c>
      <c r="CA394" s="68" t="s">
        <v>174</v>
      </c>
      <c r="CB394" s="68" t="s">
        <v>1265</v>
      </c>
      <c r="CC394" s="68" t="s">
        <v>143</v>
      </c>
      <c r="CD394" s="68" t="s">
        <v>143</v>
      </c>
      <c r="CE394" s="68" t="s">
        <v>143</v>
      </c>
      <c r="CF394" s="68">
        <v>1</v>
      </c>
      <c r="CJ394" s="68">
        <v>0</v>
      </c>
      <c r="CK394" s="68" t="s">
        <v>143</v>
      </c>
      <c r="CM394" s="68" t="s">
        <v>143</v>
      </c>
      <c r="CN394" s="68" t="s">
        <v>143</v>
      </c>
      <c r="CR394" s="68" t="s">
        <v>143</v>
      </c>
      <c r="CS394" s="68" t="s">
        <v>1</v>
      </c>
      <c r="CT394" s="68" t="s">
        <v>143</v>
      </c>
      <c r="CU394" s="68" t="s">
        <v>1</v>
      </c>
      <c r="CV394" s="68" t="s">
        <v>1985</v>
      </c>
      <c r="CW394" s="68" t="s">
        <v>143</v>
      </c>
      <c r="CX394" s="68" t="s">
        <v>217</v>
      </c>
      <c r="CY394" s="68" t="s">
        <v>166</v>
      </c>
      <c r="CZ394" s="68" t="s">
        <v>224</v>
      </c>
      <c r="DA394" s="68" t="s">
        <v>2007</v>
      </c>
      <c r="DB394" s="68" t="s">
        <v>143</v>
      </c>
      <c r="DC394" s="68" t="s">
        <v>143</v>
      </c>
      <c r="DD394" s="68" t="s">
        <v>125</v>
      </c>
      <c r="DE394" s="68">
        <v>6</v>
      </c>
      <c r="DF394" s="68">
        <v>23</v>
      </c>
    </row>
    <row r="395" spans="1:110" s="68" customFormat="1" ht="12.75" x14ac:dyDescent="0.2">
      <c r="A395" s="67">
        <v>45078</v>
      </c>
      <c r="B395" s="68" t="s">
        <v>18</v>
      </c>
      <c r="C395" s="68">
        <v>72735</v>
      </c>
      <c r="D395" s="68" t="s">
        <v>332</v>
      </c>
      <c r="E395" s="68" t="s">
        <v>685</v>
      </c>
      <c r="F395" s="69">
        <v>45100</v>
      </c>
      <c r="G395" s="68" t="s">
        <v>165</v>
      </c>
      <c r="H395" s="68" t="s">
        <v>166</v>
      </c>
      <c r="I395" s="70">
        <v>55</v>
      </c>
      <c r="J395" s="70">
        <v>55</v>
      </c>
      <c r="K395" s="71">
        <f t="shared" si="6"/>
        <v>1.3462283076419516E-4</v>
      </c>
      <c r="L395" s="68" t="s">
        <v>2963</v>
      </c>
      <c r="M395" s="68" t="s">
        <v>317</v>
      </c>
      <c r="N395" s="68" t="s">
        <v>219</v>
      </c>
      <c r="O395" s="68" t="s">
        <v>318</v>
      </c>
      <c r="P395" s="68" t="s">
        <v>2964</v>
      </c>
      <c r="Q395" s="68" t="s">
        <v>170</v>
      </c>
      <c r="R395" s="68" t="s">
        <v>2965</v>
      </c>
      <c r="S395" s="68" t="s">
        <v>1304</v>
      </c>
      <c r="T395" s="68" t="s">
        <v>135</v>
      </c>
      <c r="U395" s="68" t="s">
        <v>135</v>
      </c>
      <c r="V395" s="68" t="s">
        <v>224</v>
      </c>
      <c r="W395" s="68" t="s">
        <v>137</v>
      </c>
      <c r="X395" s="68" t="s">
        <v>225</v>
      </c>
      <c r="Y395" s="68">
        <v>45099.088038310183</v>
      </c>
      <c r="Z395" s="68">
        <v>45104.282813773149</v>
      </c>
      <c r="AA395" s="68" t="s">
        <v>139</v>
      </c>
      <c r="AB395" s="68" t="s">
        <v>226</v>
      </c>
      <c r="AC395" s="68">
        <v>0</v>
      </c>
      <c r="AD395" s="68" t="s">
        <v>143</v>
      </c>
      <c r="AE395" s="68">
        <v>0</v>
      </c>
      <c r="AG395" s="68">
        <v>10012</v>
      </c>
      <c r="AH395" s="68" t="s">
        <v>141</v>
      </c>
      <c r="AK395" s="68" t="s">
        <v>207</v>
      </c>
      <c r="AL395" s="68" t="s">
        <v>2966</v>
      </c>
      <c r="AM395" s="68">
        <v>55</v>
      </c>
      <c r="AN395" s="68" t="s">
        <v>143</v>
      </c>
      <c r="AO395" s="68" t="s">
        <v>324</v>
      </c>
      <c r="AP395" s="68" t="s">
        <v>325</v>
      </c>
      <c r="AQ395" s="68" t="s">
        <v>326</v>
      </c>
      <c r="AR395" s="68" t="s">
        <v>178</v>
      </c>
      <c r="AS395" s="68" t="s">
        <v>179</v>
      </c>
      <c r="AT395" s="68" t="s">
        <v>327</v>
      </c>
      <c r="AU395" s="68" t="s">
        <v>328</v>
      </c>
      <c r="AV395" s="68" t="s">
        <v>234</v>
      </c>
      <c r="AW395" s="68" t="s">
        <v>165</v>
      </c>
      <c r="AX395" s="68" t="s">
        <v>235</v>
      </c>
      <c r="AY395" s="68" t="s">
        <v>148</v>
      </c>
      <c r="AZ395" s="68" t="s">
        <v>139</v>
      </c>
      <c r="BA395" s="68" t="s">
        <v>236</v>
      </c>
      <c r="BB395" s="68" t="s">
        <v>150</v>
      </c>
      <c r="BC395" s="68" t="s">
        <v>156</v>
      </c>
      <c r="BD395" s="68" t="s">
        <v>157</v>
      </c>
      <c r="BE395" s="68" t="s">
        <v>484</v>
      </c>
      <c r="BF395" s="68">
        <v>45099.201655092591</v>
      </c>
      <c r="BG395" s="68">
        <v>0</v>
      </c>
      <c r="BH395" s="68" t="s">
        <v>143</v>
      </c>
      <c r="BI395" s="68" t="s">
        <v>143</v>
      </c>
      <c r="BJ395" s="68" t="s">
        <v>143</v>
      </c>
      <c r="BK395" s="68" t="s">
        <v>224</v>
      </c>
      <c r="BL395" s="68" t="s">
        <v>143</v>
      </c>
      <c r="BM395" s="68" t="s">
        <v>160</v>
      </c>
      <c r="BN395" s="68" t="s">
        <v>143</v>
      </c>
      <c r="BO395" s="68" t="s">
        <v>143</v>
      </c>
      <c r="BP395" s="68" t="s">
        <v>2967</v>
      </c>
      <c r="BQ395" s="68" t="s">
        <v>2567</v>
      </c>
      <c r="BR395" s="68">
        <v>250</v>
      </c>
      <c r="BS395" s="68" t="s">
        <v>162</v>
      </c>
      <c r="BT395" s="68">
        <v>55</v>
      </c>
      <c r="BU395" s="68">
        <v>55</v>
      </c>
      <c r="BV395" s="68" t="s">
        <v>135</v>
      </c>
      <c r="BW395" s="68" t="s">
        <v>135</v>
      </c>
      <c r="BX395" s="68" t="s">
        <v>135</v>
      </c>
      <c r="BY395" s="68" t="s">
        <v>148</v>
      </c>
      <c r="BZ395" s="68" t="s">
        <v>2968</v>
      </c>
      <c r="CA395" s="68" t="s">
        <v>174</v>
      </c>
      <c r="CB395" s="68" t="s">
        <v>2764</v>
      </c>
      <c r="CC395" s="68" t="s">
        <v>143</v>
      </c>
      <c r="CD395" s="68" t="s">
        <v>143</v>
      </c>
      <c r="CE395" s="68" t="s">
        <v>143</v>
      </c>
      <c r="CF395" s="68">
        <v>1</v>
      </c>
      <c r="CJ395" s="68">
        <v>0</v>
      </c>
      <c r="CK395" s="68" t="s">
        <v>143</v>
      </c>
      <c r="CM395" s="68" t="s">
        <v>143</v>
      </c>
      <c r="CN395" s="68" t="s">
        <v>143</v>
      </c>
      <c r="CQ395" s="68">
        <v>800114696</v>
      </c>
      <c r="CR395" s="68" t="s">
        <v>143</v>
      </c>
      <c r="CS395" s="68" t="s">
        <v>1</v>
      </c>
      <c r="CT395" s="68" t="s">
        <v>143</v>
      </c>
      <c r="CU395" s="68" t="s">
        <v>1</v>
      </c>
      <c r="CV395" s="68" t="s">
        <v>1985</v>
      </c>
      <c r="CW395" s="68" t="s">
        <v>143</v>
      </c>
      <c r="CX395" s="68" t="s">
        <v>2963</v>
      </c>
      <c r="CY395" s="68" t="s">
        <v>166</v>
      </c>
      <c r="CZ395" s="68" t="s">
        <v>224</v>
      </c>
      <c r="DA395" s="68" t="s">
        <v>2007</v>
      </c>
      <c r="DB395" s="68" t="s">
        <v>143</v>
      </c>
      <c r="DC395" s="68" t="s">
        <v>225</v>
      </c>
      <c r="DD395" s="68" t="s">
        <v>685</v>
      </c>
      <c r="DE395" s="68">
        <v>6</v>
      </c>
      <c r="DF395" s="68">
        <v>23</v>
      </c>
    </row>
    <row r="396" spans="1:110" s="68" customFormat="1" ht="12.75" x14ac:dyDescent="0.2">
      <c r="A396" s="67">
        <v>45078</v>
      </c>
      <c r="B396" s="68" t="s">
        <v>13</v>
      </c>
      <c r="C396" s="68">
        <v>72778</v>
      </c>
      <c r="D396" s="68" t="s">
        <v>2694</v>
      </c>
      <c r="E396" s="68" t="s">
        <v>364</v>
      </c>
      <c r="F396" s="69">
        <v>45099</v>
      </c>
      <c r="G396" s="68" t="s">
        <v>126</v>
      </c>
      <c r="H396" s="68" t="s">
        <v>166</v>
      </c>
      <c r="I396" s="70">
        <v>392.47</v>
      </c>
      <c r="J396" s="70">
        <v>392.47</v>
      </c>
      <c r="K396" s="71">
        <f t="shared" si="6"/>
        <v>9.6064404345497592E-4</v>
      </c>
      <c r="L396" s="68" t="s">
        <v>1935</v>
      </c>
      <c r="M396" s="68" t="s">
        <v>129</v>
      </c>
      <c r="N396" s="68" t="s">
        <v>960</v>
      </c>
      <c r="O396" s="68" t="s">
        <v>2969</v>
      </c>
      <c r="P396" s="68" t="s">
        <v>2947</v>
      </c>
      <c r="Q396" s="68" t="s">
        <v>663</v>
      </c>
      <c r="R396" s="68" t="s">
        <v>2970</v>
      </c>
      <c r="S396" s="68" t="s">
        <v>2949</v>
      </c>
      <c r="T396" s="68" t="s">
        <v>135</v>
      </c>
      <c r="U396" s="68" t="s">
        <v>135</v>
      </c>
      <c r="V396" s="68" t="s">
        <v>136</v>
      </c>
      <c r="W396" s="68" t="s">
        <v>137</v>
      </c>
      <c r="X396" s="68" t="s">
        <v>138</v>
      </c>
      <c r="Y396" s="68">
        <v>45099.193398495372</v>
      </c>
      <c r="Z396" s="68">
        <v>45099.19337361111</v>
      </c>
      <c r="AA396" s="68" t="s">
        <v>139</v>
      </c>
      <c r="AB396" s="68" t="s">
        <v>140</v>
      </c>
      <c r="AC396" s="68">
        <v>0</v>
      </c>
      <c r="AD396" s="68" t="s">
        <v>143</v>
      </c>
      <c r="AE396" s="68">
        <v>0</v>
      </c>
      <c r="AG396" s="68">
        <v>10023</v>
      </c>
      <c r="AH396" s="68" t="s">
        <v>141</v>
      </c>
      <c r="AK396" s="68" t="s">
        <v>142</v>
      </c>
      <c r="AL396" s="68" t="s">
        <v>143</v>
      </c>
      <c r="AM396" s="68">
        <v>2000</v>
      </c>
      <c r="AN396" s="68" t="s">
        <v>143</v>
      </c>
      <c r="AO396" s="68" t="s">
        <v>2971</v>
      </c>
      <c r="AP396" s="68" t="s">
        <v>2971</v>
      </c>
      <c r="AQ396" s="68" t="s">
        <v>309</v>
      </c>
      <c r="AR396" s="68" t="s">
        <v>148</v>
      </c>
      <c r="AS396" s="68" t="s">
        <v>139</v>
      </c>
      <c r="AT396" s="68" t="s">
        <v>667</v>
      </c>
      <c r="AU396" s="68" t="s">
        <v>311</v>
      </c>
      <c r="AV396" s="68" t="s">
        <v>145</v>
      </c>
      <c r="AW396" s="68" t="s">
        <v>146</v>
      </c>
      <c r="AX396" s="68" t="s">
        <v>972</v>
      </c>
      <c r="AY396" s="68" t="s">
        <v>148</v>
      </c>
      <c r="AZ396" s="68" t="s">
        <v>139</v>
      </c>
      <c r="BA396" s="68" t="s">
        <v>149</v>
      </c>
      <c r="BB396" s="68" t="s">
        <v>150</v>
      </c>
      <c r="BC396" s="68" t="s">
        <v>156</v>
      </c>
      <c r="BD396" s="68" t="s">
        <v>157</v>
      </c>
      <c r="BE396" s="68" t="s">
        <v>303</v>
      </c>
      <c r="BF396" s="68">
        <v>45099.260185185187</v>
      </c>
      <c r="BG396" s="68">
        <v>0</v>
      </c>
      <c r="BH396" s="68" t="s">
        <v>143</v>
      </c>
      <c r="BI396" s="68" t="s">
        <v>143</v>
      </c>
      <c r="BJ396" s="68" t="s">
        <v>143</v>
      </c>
      <c r="BK396" s="68" t="s">
        <v>136</v>
      </c>
      <c r="BL396" s="68" t="s">
        <v>143</v>
      </c>
      <c r="BM396" s="68" t="s">
        <v>160</v>
      </c>
      <c r="BN396" s="68" t="s">
        <v>143</v>
      </c>
      <c r="BO396" s="68" t="s">
        <v>143</v>
      </c>
      <c r="BP396" s="68" t="s">
        <v>143</v>
      </c>
      <c r="BQ396" s="68" t="s">
        <v>2972</v>
      </c>
      <c r="BR396" s="68">
        <v>500</v>
      </c>
      <c r="BS396" s="68" t="s">
        <v>241</v>
      </c>
      <c r="BT396" s="68">
        <v>39247</v>
      </c>
      <c r="BU396" s="68">
        <v>39247</v>
      </c>
      <c r="BV396" s="68" t="s">
        <v>135</v>
      </c>
      <c r="BW396" s="68" t="s">
        <v>135</v>
      </c>
      <c r="BX396" s="68" t="s">
        <v>135</v>
      </c>
      <c r="BY396" s="68" t="s">
        <v>148</v>
      </c>
      <c r="BZ396" s="68" t="s">
        <v>1445</v>
      </c>
      <c r="CA396" s="68" t="s">
        <v>144</v>
      </c>
      <c r="CB396" s="68" t="s">
        <v>143</v>
      </c>
      <c r="CC396" s="68" t="s">
        <v>143</v>
      </c>
      <c r="CD396" s="68" t="s">
        <v>143</v>
      </c>
      <c r="CE396" s="68" t="s">
        <v>143</v>
      </c>
      <c r="CF396" s="68">
        <v>19623619</v>
      </c>
      <c r="CJ396" s="68">
        <v>0</v>
      </c>
      <c r="CK396" s="68" t="s">
        <v>143</v>
      </c>
      <c r="CM396" s="68" t="s">
        <v>143</v>
      </c>
      <c r="CN396" s="68" t="s">
        <v>143</v>
      </c>
      <c r="CR396" s="68" t="s">
        <v>143</v>
      </c>
      <c r="CS396" s="68" t="s">
        <v>1</v>
      </c>
      <c r="CT396" s="68" t="s">
        <v>143</v>
      </c>
      <c r="CU396" s="68" t="s">
        <v>1</v>
      </c>
      <c r="CV396" s="68" t="s">
        <v>1985</v>
      </c>
      <c r="CW396" s="68" t="s">
        <v>143</v>
      </c>
      <c r="CX396" s="68" t="s">
        <v>1935</v>
      </c>
      <c r="CY396" s="68" t="s">
        <v>166</v>
      </c>
      <c r="CZ396" s="68" t="s">
        <v>136</v>
      </c>
      <c r="DA396" s="68" t="s">
        <v>1986</v>
      </c>
      <c r="DB396" s="68" t="s">
        <v>143</v>
      </c>
      <c r="DC396" s="68" t="s">
        <v>143</v>
      </c>
      <c r="DD396" s="68" t="s">
        <v>364</v>
      </c>
      <c r="DE396" s="68">
        <v>6</v>
      </c>
      <c r="DF396" s="68">
        <v>22</v>
      </c>
    </row>
    <row r="397" spans="1:110" s="68" customFormat="1" ht="12.75" x14ac:dyDescent="0.2">
      <c r="A397" s="67">
        <v>45078</v>
      </c>
      <c r="B397" s="68" t="s">
        <v>8</v>
      </c>
      <c r="C397" s="68">
        <v>72807</v>
      </c>
      <c r="D397" s="68" t="s">
        <v>2547</v>
      </c>
      <c r="E397" s="68" t="s">
        <v>364</v>
      </c>
      <c r="F397" s="69">
        <v>45097</v>
      </c>
      <c r="G397" s="68" t="s">
        <v>126</v>
      </c>
      <c r="H397" s="68" t="s">
        <v>166</v>
      </c>
      <c r="I397" s="70">
        <v>800</v>
      </c>
      <c r="J397" s="70">
        <v>800</v>
      </c>
      <c r="K397" s="71">
        <f t="shared" si="6"/>
        <v>1.9581502656610202E-3</v>
      </c>
      <c r="L397" s="68" t="s">
        <v>953</v>
      </c>
      <c r="M397" s="68" t="s">
        <v>317</v>
      </c>
      <c r="N397" s="68" t="s">
        <v>219</v>
      </c>
      <c r="O397" s="68" t="s">
        <v>2844</v>
      </c>
      <c r="P397" s="68" t="s">
        <v>2837</v>
      </c>
      <c r="Q397" s="68" t="s">
        <v>170</v>
      </c>
      <c r="R397" s="68" t="s">
        <v>2973</v>
      </c>
      <c r="S397" s="68" t="s">
        <v>2974</v>
      </c>
      <c r="T397" s="68" t="s">
        <v>135</v>
      </c>
      <c r="U397" s="68" t="s">
        <v>135</v>
      </c>
      <c r="V397" s="68" t="s">
        <v>506</v>
      </c>
      <c r="W397" s="68" t="s">
        <v>137</v>
      </c>
      <c r="X397" s="68" t="s">
        <v>225</v>
      </c>
      <c r="Y397" s="68">
        <v>45099.22306261574</v>
      </c>
      <c r="Z397" s="68">
        <v>45107.191742592593</v>
      </c>
      <c r="AA397" s="68" t="s">
        <v>139</v>
      </c>
      <c r="AB397" s="68" t="s">
        <v>323</v>
      </c>
      <c r="AC397" s="68">
        <v>0</v>
      </c>
      <c r="AD397" s="68" t="s">
        <v>143</v>
      </c>
      <c r="AE397" s="68">
        <v>0</v>
      </c>
      <c r="AG397" s="68">
        <v>10023</v>
      </c>
      <c r="AH397" s="68" t="s">
        <v>141</v>
      </c>
      <c r="AJ397" s="68">
        <v>800</v>
      </c>
      <c r="AK397" s="68" t="s">
        <v>207</v>
      </c>
      <c r="AL397" s="68" t="s">
        <v>2714</v>
      </c>
      <c r="AM397" s="68">
        <v>800</v>
      </c>
      <c r="AN397" s="68" t="s">
        <v>174</v>
      </c>
      <c r="AO397" s="68" t="s">
        <v>2847</v>
      </c>
      <c r="AP397" s="68" t="s">
        <v>2286</v>
      </c>
      <c r="AQ397" s="68" t="s">
        <v>2848</v>
      </c>
      <c r="AR397" s="68" t="s">
        <v>353</v>
      </c>
      <c r="AS397" s="68" t="s">
        <v>231</v>
      </c>
      <c r="AT397" s="68" t="s">
        <v>354</v>
      </c>
      <c r="AU397" s="68" t="s">
        <v>2849</v>
      </c>
      <c r="AV397" s="68" t="s">
        <v>234</v>
      </c>
      <c r="AW397" s="68" t="s">
        <v>165</v>
      </c>
      <c r="AX397" s="68" t="s">
        <v>235</v>
      </c>
      <c r="AY397" s="68" t="s">
        <v>148</v>
      </c>
      <c r="AZ397" s="68" t="s">
        <v>139</v>
      </c>
      <c r="BA397" s="68" t="s">
        <v>236</v>
      </c>
      <c r="BB397" s="68" t="s">
        <v>150</v>
      </c>
      <c r="BC397" s="68" t="s">
        <v>156</v>
      </c>
      <c r="BD397" s="68" t="s">
        <v>157</v>
      </c>
      <c r="BE397" s="68" t="s">
        <v>237</v>
      </c>
      <c r="BF397" s="68">
        <v>45103.516053240739</v>
      </c>
      <c r="BG397" s="68">
        <v>0</v>
      </c>
      <c r="BH397" s="68" t="s">
        <v>143</v>
      </c>
      <c r="BI397" s="68" t="s">
        <v>2975</v>
      </c>
      <c r="BJ397" s="68" t="s">
        <v>143</v>
      </c>
      <c r="BK397" s="68" t="s">
        <v>506</v>
      </c>
      <c r="BL397" s="68" t="s">
        <v>143</v>
      </c>
      <c r="BM397" s="68" t="s">
        <v>160</v>
      </c>
      <c r="BN397" s="68" t="s">
        <v>160</v>
      </c>
      <c r="BO397" s="68" t="s">
        <v>364</v>
      </c>
      <c r="BP397" s="68" t="s">
        <v>143</v>
      </c>
      <c r="BQ397" s="68" t="s">
        <v>2976</v>
      </c>
      <c r="BR397" s="68">
        <v>800</v>
      </c>
      <c r="BS397" s="68" t="s">
        <v>314</v>
      </c>
      <c r="BT397" s="68">
        <v>800</v>
      </c>
      <c r="BU397" s="68">
        <v>800</v>
      </c>
      <c r="BV397" s="68" t="s">
        <v>135</v>
      </c>
      <c r="BW397" s="68" t="s">
        <v>135</v>
      </c>
      <c r="BX397" s="68" t="s">
        <v>135</v>
      </c>
      <c r="BY397" s="68" t="s">
        <v>148</v>
      </c>
      <c r="BZ397" s="68" t="s">
        <v>2851</v>
      </c>
      <c r="CA397" s="68" t="s">
        <v>174</v>
      </c>
      <c r="CB397" s="68" t="s">
        <v>143</v>
      </c>
      <c r="CC397" s="68" t="s">
        <v>143</v>
      </c>
      <c r="CD397" s="68" t="s">
        <v>143</v>
      </c>
      <c r="CE397" s="68" t="s">
        <v>143</v>
      </c>
      <c r="CF397" s="68">
        <v>1</v>
      </c>
      <c r="CG397" s="68">
        <v>1</v>
      </c>
      <c r="CJ397" s="68">
        <v>0</v>
      </c>
      <c r="CK397" s="68" t="s">
        <v>143</v>
      </c>
      <c r="CM397" s="68" t="s">
        <v>143</v>
      </c>
      <c r="CN397" s="68" t="s">
        <v>143</v>
      </c>
      <c r="CO397" s="68">
        <v>217616996</v>
      </c>
      <c r="CR397" s="68" t="s">
        <v>143</v>
      </c>
      <c r="CS397" s="68" t="s">
        <v>1</v>
      </c>
      <c r="CT397" s="68" t="s">
        <v>143</v>
      </c>
      <c r="CU397" s="68" t="s">
        <v>1</v>
      </c>
      <c r="CV397" s="68" t="s">
        <v>2092</v>
      </c>
      <c r="CW397" s="68" t="s">
        <v>143</v>
      </c>
      <c r="CX397" s="68" t="s">
        <v>953</v>
      </c>
      <c r="CY397" s="68" t="s">
        <v>166</v>
      </c>
      <c r="CZ397" s="68" t="s">
        <v>506</v>
      </c>
      <c r="DA397" s="68" t="s">
        <v>1989</v>
      </c>
      <c r="DB397" s="68" t="s">
        <v>143</v>
      </c>
      <c r="DC397" s="68" t="s">
        <v>225</v>
      </c>
      <c r="DD397" s="68" t="s">
        <v>364</v>
      </c>
      <c r="DE397" s="68">
        <v>6</v>
      </c>
      <c r="DF397" s="68">
        <v>20</v>
      </c>
    </row>
    <row r="398" spans="1:110" s="68" customFormat="1" ht="12.75" x14ac:dyDescent="0.2">
      <c r="A398" s="67">
        <v>45078</v>
      </c>
      <c r="B398" s="68" t="s">
        <v>8</v>
      </c>
      <c r="C398" s="68">
        <v>72821</v>
      </c>
      <c r="D398" s="68" t="s">
        <v>2825</v>
      </c>
      <c r="E398" s="68" t="s">
        <v>279</v>
      </c>
      <c r="F398" s="69">
        <v>45100</v>
      </c>
      <c r="G398" s="68" t="s">
        <v>165</v>
      </c>
      <c r="H398" s="68" t="s">
        <v>166</v>
      </c>
      <c r="I398" s="70">
        <v>78.63</v>
      </c>
      <c r="J398" s="70">
        <v>78.63</v>
      </c>
      <c r="K398" s="71">
        <f t="shared" si="6"/>
        <v>1.9246169423615752E-4</v>
      </c>
      <c r="L398" s="68" t="s">
        <v>953</v>
      </c>
      <c r="M398" s="68" t="s">
        <v>317</v>
      </c>
      <c r="N398" s="68" t="s">
        <v>219</v>
      </c>
      <c r="O398" s="68" t="s">
        <v>1973</v>
      </c>
      <c r="P398" s="68" t="s">
        <v>2977</v>
      </c>
      <c r="Q398" s="68" t="s">
        <v>170</v>
      </c>
      <c r="R398" s="68" t="s">
        <v>2978</v>
      </c>
      <c r="S398" s="68" t="s">
        <v>2979</v>
      </c>
      <c r="T398" s="68" t="s">
        <v>135</v>
      </c>
      <c r="U398" s="68" t="s">
        <v>135</v>
      </c>
      <c r="V398" s="68" t="s">
        <v>506</v>
      </c>
      <c r="W398" s="68" t="s">
        <v>137</v>
      </c>
      <c r="X398" s="68" t="s">
        <v>225</v>
      </c>
      <c r="Y398" s="68">
        <v>45099.239056481485</v>
      </c>
      <c r="Z398" s="68">
        <v>45099.238963310185</v>
      </c>
      <c r="AA398" s="68" t="s">
        <v>139</v>
      </c>
      <c r="AB398" s="68" t="s">
        <v>226</v>
      </c>
      <c r="AC398" s="68">
        <v>0</v>
      </c>
      <c r="AD398" s="68" t="s">
        <v>143</v>
      </c>
      <c r="AE398" s="68">
        <v>0</v>
      </c>
      <c r="AG398" s="68">
        <v>10012</v>
      </c>
      <c r="AH398" s="68" t="s">
        <v>141</v>
      </c>
      <c r="AK398" s="68" t="s">
        <v>207</v>
      </c>
      <c r="AL398" s="68" t="s">
        <v>2980</v>
      </c>
      <c r="AM398" s="68">
        <v>7863</v>
      </c>
      <c r="AN398" s="68" t="s">
        <v>143</v>
      </c>
      <c r="AO398" s="68" t="s">
        <v>1977</v>
      </c>
      <c r="AP398" s="68" t="s">
        <v>1978</v>
      </c>
      <c r="AQ398" s="68" t="s">
        <v>1979</v>
      </c>
      <c r="AR398" s="68" t="s">
        <v>178</v>
      </c>
      <c r="AS398" s="68" t="s">
        <v>179</v>
      </c>
      <c r="AT398" s="68" t="s">
        <v>1605</v>
      </c>
      <c r="AU398" s="68" t="s">
        <v>1980</v>
      </c>
      <c r="AV398" s="68" t="s">
        <v>234</v>
      </c>
      <c r="AW398" s="68" t="s">
        <v>165</v>
      </c>
      <c r="AX398" s="68" t="s">
        <v>235</v>
      </c>
      <c r="AY398" s="68" t="s">
        <v>148</v>
      </c>
      <c r="AZ398" s="68" t="s">
        <v>139</v>
      </c>
      <c r="BA398" s="68" t="s">
        <v>236</v>
      </c>
      <c r="BB398" s="68" t="s">
        <v>150</v>
      </c>
      <c r="BC398" s="68" t="s">
        <v>156</v>
      </c>
      <c r="BD398" s="68" t="s">
        <v>157</v>
      </c>
      <c r="BE398" s="68" t="s">
        <v>484</v>
      </c>
      <c r="BF398" s="68">
        <v>45099.344189814816</v>
      </c>
      <c r="BG398" s="68">
        <v>0</v>
      </c>
      <c r="BH398" s="68" t="s">
        <v>143</v>
      </c>
      <c r="BI398" s="68" t="s">
        <v>143</v>
      </c>
      <c r="BJ398" s="68" t="s">
        <v>143</v>
      </c>
      <c r="BK398" s="68" t="s">
        <v>506</v>
      </c>
      <c r="BL398" s="68" t="s">
        <v>143</v>
      </c>
      <c r="BM398" s="68" t="s">
        <v>160</v>
      </c>
      <c r="BN398" s="68" t="s">
        <v>143</v>
      </c>
      <c r="BO398" s="68" t="s">
        <v>279</v>
      </c>
      <c r="BP398" s="68" t="s">
        <v>143</v>
      </c>
      <c r="BQ398" s="68" t="s">
        <v>2981</v>
      </c>
      <c r="BR398" s="68">
        <v>250</v>
      </c>
      <c r="BS398" s="68" t="s">
        <v>162</v>
      </c>
      <c r="BT398" s="68">
        <v>7863</v>
      </c>
      <c r="BU398" s="68">
        <v>7863</v>
      </c>
      <c r="BV398" s="68" t="s">
        <v>135</v>
      </c>
      <c r="BW398" s="68" t="s">
        <v>135</v>
      </c>
      <c r="BX398" s="68" t="s">
        <v>135</v>
      </c>
      <c r="BY398" s="68" t="s">
        <v>148</v>
      </c>
      <c r="BZ398" s="68" t="s">
        <v>975</v>
      </c>
      <c r="CA398" s="68" t="s">
        <v>174</v>
      </c>
      <c r="CB398" s="68" t="s">
        <v>143</v>
      </c>
      <c r="CC398" s="68" t="s">
        <v>143</v>
      </c>
      <c r="CD398" s="68" t="s">
        <v>143</v>
      </c>
      <c r="CE398" s="68" t="s">
        <v>143</v>
      </c>
      <c r="CF398" s="68">
        <v>1</v>
      </c>
      <c r="CJ398" s="68">
        <v>0</v>
      </c>
      <c r="CK398" s="68" t="s">
        <v>143</v>
      </c>
      <c r="CM398" s="68" t="s">
        <v>143</v>
      </c>
      <c r="CN398" s="68" t="s">
        <v>143</v>
      </c>
      <c r="CO398" s="68">
        <v>999103825</v>
      </c>
      <c r="CR398" s="68" t="s">
        <v>143</v>
      </c>
      <c r="CS398" s="68" t="s">
        <v>1</v>
      </c>
      <c r="CT398" s="68" t="s">
        <v>143</v>
      </c>
      <c r="CU398" s="68" t="s">
        <v>1</v>
      </c>
      <c r="CV398" s="68" t="s">
        <v>1985</v>
      </c>
      <c r="CW398" s="68" t="s">
        <v>143</v>
      </c>
      <c r="CX398" s="68" t="s">
        <v>953</v>
      </c>
      <c r="CY398" s="68" t="s">
        <v>166</v>
      </c>
      <c r="CZ398" s="68" t="s">
        <v>506</v>
      </c>
      <c r="DA398" s="68" t="s">
        <v>2007</v>
      </c>
      <c r="DB398" s="68" t="s">
        <v>143</v>
      </c>
      <c r="DC398" s="68" t="s">
        <v>225</v>
      </c>
      <c r="DD398" s="68" t="s">
        <v>279</v>
      </c>
      <c r="DE398" s="68">
        <v>6</v>
      </c>
      <c r="DF398" s="68">
        <v>23</v>
      </c>
    </row>
    <row r="399" spans="1:110" s="68" customFormat="1" ht="12.75" x14ac:dyDescent="0.2">
      <c r="A399" s="67">
        <v>45078</v>
      </c>
      <c r="B399" s="68" t="s">
        <v>14</v>
      </c>
      <c r="C399" s="68">
        <v>72853</v>
      </c>
      <c r="D399" s="68" t="s">
        <v>315</v>
      </c>
      <c r="E399" s="68" t="s">
        <v>164</v>
      </c>
      <c r="F399" s="69">
        <v>45099</v>
      </c>
      <c r="G399" s="68" t="s">
        <v>165</v>
      </c>
      <c r="H399" s="68" t="s">
        <v>166</v>
      </c>
      <c r="I399" s="70">
        <v>79</v>
      </c>
      <c r="J399" s="70">
        <v>79</v>
      </c>
      <c r="K399" s="71">
        <f t="shared" si="6"/>
        <v>1.9336733873402575E-4</v>
      </c>
      <c r="L399" s="68" t="s">
        <v>316</v>
      </c>
      <c r="M399" s="68" t="s">
        <v>317</v>
      </c>
      <c r="N399" s="68" t="s">
        <v>219</v>
      </c>
      <c r="O399" s="68" t="s">
        <v>540</v>
      </c>
      <c r="P399" s="68" t="s">
        <v>319</v>
      </c>
      <c r="Q399" s="68" t="s">
        <v>170</v>
      </c>
      <c r="R399" s="68" t="s">
        <v>2982</v>
      </c>
      <c r="S399" s="68" t="s">
        <v>2983</v>
      </c>
      <c r="T399" s="68" t="s">
        <v>135</v>
      </c>
      <c r="U399" s="68" t="s">
        <v>135</v>
      </c>
      <c r="V399" s="68" t="s">
        <v>136</v>
      </c>
      <c r="W399" s="68" t="s">
        <v>137</v>
      </c>
      <c r="X399" s="68" t="s">
        <v>322</v>
      </c>
      <c r="Y399" s="68">
        <v>45099.335760532405</v>
      </c>
      <c r="Z399" s="68">
        <v>45099.335685185186</v>
      </c>
      <c r="AA399" s="68" t="s">
        <v>139</v>
      </c>
      <c r="AB399" s="68" t="s">
        <v>323</v>
      </c>
      <c r="AC399" s="68">
        <v>0</v>
      </c>
      <c r="AD399" s="68" t="s">
        <v>143</v>
      </c>
      <c r="AE399" s="68">
        <v>79</v>
      </c>
      <c r="AG399" s="68">
        <v>10012</v>
      </c>
      <c r="AH399" s="68" t="s">
        <v>141</v>
      </c>
      <c r="AJ399" s="68">
        <v>79</v>
      </c>
      <c r="AK399" s="68" t="s">
        <v>207</v>
      </c>
      <c r="AL399" s="68" t="s">
        <v>143</v>
      </c>
      <c r="AM399" s="68">
        <v>79</v>
      </c>
      <c r="AN399" s="68" t="s">
        <v>174</v>
      </c>
      <c r="AO399" s="68" t="s">
        <v>544</v>
      </c>
      <c r="AP399" s="68" t="s">
        <v>325</v>
      </c>
      <c r="AQ399" s="68" t="s">
        <v>545</v>
      </c>
      <c r="AR399" s="68" t="s">
        <v>178</v>
      </c>
      <c r="AS399" s="68" t="s">
        <v>179</v>
      </c>
      <c r="AT399" s="68" t="s">
        <v>327</v>
      </c>
      <c r="AU399" s="68" t="s">
        <v>328</v>
      </c>
      <c r="AV399" s="68" t="s">
        <v>234</v>
      </c>
      <c r="AW399" s="68" t="s">
        <v>165</v>
      </c>
      <c r="AX399" s="68" t="s">
        <v>235</v>
      </c>
      <c r="AY399" s="68" t="s">
        <v>148</v>
      </c>
      <c r="AZ399" s="68" t="s">
        <v>139</v>
      </c>
      <c r="BA399" s="68" t="s">
        <v>236</v>
      </c>
      <c r="BB399" s="68" t="s">
        <v>150</v>
      </c>
      <c r="BC399" s="68" t="s">
        <v>156</v>
      </c>
      <c r="BD399" s="68" t="s">
        <v>157</v>
      </c>
      <c r="BE399" s="68" t="s">
        <v>484</v>
      </c>
      <c r="BF399" s="68">
        <v>45099.345416666663</v>
      </c>
      <c r="BG399" s="68">
        <v>0</v>
      </c>
      <c r="BH399" s="68" t="s">
        <v>143</v>
      </c>
      <c r="BI399" s="68" t="s">
        <v>2984</v>
      </c>
      <c r="BJ399" s="68" t="s">
        <v>143</v>
      </c>
      <c r="BK399" s="68" t="s">
        <v>136</v>
      </c>
      <c r="BL399" s="68" t="s">
        <v>143</v>
      </c>
      <c r="BM399" s="68" t="s">
        <v>160</v>
      </c>
      <c r="BN399" s="68" t="s">
        <v>160</v>
      </c>
      <c r="BO399" s="68" t="s">
        <v>143</v>
      </c>
      <c r="BP399" s="68" t="s">
        <v>143</v>
      </c>
      <c r="BQ399" s="68" t="s">
        <v>703</v>
      </c>
      <c r="BR399" s="68">
        <v>250</v>
      </c>
      <c r="BS399" s="68" t="s">
        <v>162</v>
      </c>
      <c r="BT399" s="68">
        <v>79</v>
      </c>
      <c r="BU399" s="68">
        <v>79</v>
      </c>
      <c r="BV399" s="68" t="s">
        <v>135</v>
      </c>
      <c r="BW399" s="68" t="s">
        <v>135</v>
      </c>
      <c r="BX399" s="68" t="s">
        <v>135</v>
      </c>
      <c r="BY399" s="68" t="s">
        <v>148</v>
      </c>
      <c r="BZ399" s="68" t="s">
        <v>1653</v>
      </c>
      <c r="CA399" s="68" t="s">
        <v>174</v>
      </c>
      <c r="CB399" s="68" t="s">
        <v>143</v>
      </c>
      <c r="CC399" s="68" t="s">
        <v>143</v>
      </c>
      <c r="CD399" s="68" t="s">
        <v>143</v>
      </c>
      <c r="CE399" s="68" t="s">
        <v>2985</v>
      </c>
      <c r="CF399" s="68">
        <v>1</v>
      </c>
      <c r="CG399" s="68">
        <v>1</v>
      </c>
      <c r="CJ399" s="68">
        <v>0</v>
      </c>
      <c r="CK399" s="68" t="s">
        <v>143</v>
      </c>
      <c r="CM399" s="68" t="s">
        <v>143</v>
      </c>
      <c r="CN399" s="68" t="s">
        <v>143</v>
      </c>
      <c r="CO399" s="68">
        <v>800114696</v>
      </c>
      <c r="CR399" s="68" t="s">
        <v>143</v>
      </c>
      <c r="CS399" s="68" t="s">
        <v>1</v>
      </c>
      <c r="CT399" s="68" t="s">
        <v>143</v>
      </c>
      <c r="CU399" s="68" t="s">
        <v>1</v>
      </c>
      <c r="CV399" s="68" t="s">
        <v>1985</v>
      </c>
      <c r="CW399" s="68" t="s">
        <v>1985</v>
      </c>
      <c r="CX399" s="68" t="s">
        <v>316</v>
      </c>
      <c r="CY399" s="68" t="s">
        <v>166</v>
      </c>
      <c r="CZ399" s="68" t="s">
        <v>136</v>
      </c>
      <c r="DA399" s="68" t="s">
        <v>1986</v>
      </c>
      <c r="DB399" s="68" t="s">
        <v>143</v>
      </c>
      <c r="DC399" s="68" t="s">
        <v>143</v>
      </c>
      <c r="DD399" s="68" t="s">
        <v>164</v>
      </c>
      <c r="DE399" s="68">
        <v>6</v>
      </c>
      <c r="DF399" s="68">
        <v>22</v>
      </c>
    </row>
    <row r="400" spans="1:110" s="68" customFormat="1" ht="12.75" x14ac:dyDescent="0.2">
      <c r="A400" s="67">
        <v>45078</v>
      </c>
      <c r="B400" s="68" t="s">
        <v>16</v>
      </c>
      <c r="C400" s="68">
        <v>72927</v>
      </c>
      <c r="D400" s="68" t="s">
        <v>124</v>
      </c>
      <c r="E400" s="68" t="s">
        <v>125</v>
      </c>
      <c r="F400" s="69">
        <v>45099</v>
      </c>
      <c r="G400" s="68" t="s">
        <v>257</v>
      </c>
      <c r="H400" s="68" t="s">
        <v>127</v>
      </c>
      <c r="I400" s="70">
        <v>345.18</v>
      </c>
      <c r="J400" s="70">
        <v>294.35000000000002</v>
      </c>
      <c r="K400" s="71">
        <f t="shared" si="6"/>
        <v>8.4489288587608882E-4</v>
      </c>
      <c r="L400" s="68" t="s">
        <v>128</v>
      </c>
      <c r="M400" s="68" t="s">
        <v>129</v>
      </c>
      <c r="N400" s="68" t="s">
        <v>1725</v>
      </c>
      <c r="O400" s="68" t="s">
        <v>1224</v>
      </c>
      <c r="P400" s="68" t="s">
        <v>2788</v>
      </c>
      <c r="Q400" s="68" t="s">
        <v>132</v>
      </c>
      <c r="R400" s="68" t="s">
        <v>2986</v>
      </c>
      <c r="S400" s="68" t="s">
        <v>1717</v>
      </c>
      <c r="T400" s="68" t="s">
        <v>135</v>
      </c>
      <c r="U400" s="68" t="s">
        <v>135</v>
      </c>
      <c r="V400" s="68" t="s">
        <v>136</v>
      </c>
      <c r="W400" s="68" t="s">
        <v>137</v>
      </c>
      <c r="X400" s="68" t="s">
        <v>138</v>
      </c>
      <c r="Y400" s="68">
        <v>45103.52306550926</v>
      </c>
      <c r="Z400" s="68">
        <v>45103.522562268518</v>
      </c>
      <c r="AA400" s="68" t="s">
        <v>139</v>
      </c>
      <c r="AB400" s="68" t="s">
        <v>140</v>
      </c>
      <c r="AC400" s="68">
        <v>0</v>
      </c>
      <c r="AD400" s="68" t="s">
        <v>143</v>
      </c>
      <c r="AE400" s="68">
        <v>34518</v>
      </c>
      <c r="AG400" s="68">
        <v>10010</v>
      </c>
      <c r="AH400" s="68" t="s">
        <v>265</v>
      </c>
      <c r="AJ400" s="68">
        <v>175899</v>
      </c>
      <c r="AK400" s="68" t="s">
        <v>142</v>
      </c>
      <c r="AL400" s="68" t="s">
        <v>143</v>
      </c>
      <c r="AM400" s="68">
        <v>1500</v>
      </c>
      <c r="AN400" s="68" t="s">
        <v>144</v>
      </c>
      <c r="AO400" s="68" t="s">
        <v>990</v>
      </c>
      <c r="AP400" s="68" t="s">
        <v>273</v>
      </c>
      <c r="AQ400" s="68" t="s">
        <v>1232</v>
      </c>
      <c r="AR400" s="68" t="s">
        <v>148</v>
      </c>
      <c r="AS400" s="68" t="s">
        <v>139</v>
      </c>
      <c r="AT400" s="68" t="s">
        <v>154</v>
      </c>
      <c r="AU400" s="68" t="s">
        <v>992</v>
      </c>
      <c r="AV400" s="68" t="s">
        <v>1718</v>
      </c>
      <c r="AW400" s="68" t="s">
        <v>1719</v>
      </c>
      <c r="AX400" s="68" t="s">
        <v>1726</v>
      </c>
      <c r="AY400" s="68" t="s">
        <v>148</v>
      </c>
      <c r="AZ400" s="68" t="s">
        <v>139</v>
      </c>
      <c r="BA400" s="68" t="s">
        <v>154</v>
      </c>
      <c r="BB400" s="68" t="s">
        <v>1727</v>
      </c>
      <c r="BC400" s="68" t="s">
        <v>156</v>
      </c>
      <c r="BD400" s="68" t="s">
        <v>157</v>
      </c>
      <c r="BE400" s="68" t="s">
        <v>303</v>
      </c>
      <c r="BF400" s="68">
        <v>45103.06349537037</v>
      </c>
      <c r="BG400" s="68">
        <v>0</v>
      </c>
      <c r="BH400" s="68" t="s">
        <v>132</v>
      </c>
      <c r="BI400" s="68" t="s">
        <v>2987</v>
      </c>
      <c r="BJ400" s="68" t="s">
        <v>143</v>
      </c>
      <c r="BK400" s="68" t="s">
        <v>136</v>
      </c>
      <c r="BL400" s="68" t="s">
        <v>143</v>
      </c>
      <c r="BM400" s="68" t="s">
        <v>160</v>
      </c>
      <c r="BN400" s="68" t="s">
        <v>160</v>
      </c>
      <c r="BO400" s="68" t="s">
        <v>143</v>
      </c>
      <c r="BP400" s="68" t="s">
        <v>1224</v>
      </c>
      <c r="BQ400" s="68" t="s">
        <v>822</v>
      </c>
      <c r="BR400" s="68">
        <v>500</v>
      </c>
      <c r="BS400" s="68" t="s">
        <v>2988</v>
      </c>
      <c r="BT400" s="68">
        <v>34518</v>
      </c>
      <c r="BU400" s="68">
        <v>34518</v>
      </c>
      <c r="BV400" s="68" t="s">
        <v>135</v>
      </c>
      <c r="BW400" s="68" t="s">
        <v>135</v>
      </c>
      <c r="BX400" s="68" t="s">
        <v>135</v>
      </c>
      <c r="BY400" s="68" t="s">
        <v>148</v>
      </c>
      <c r="BZ400" s="68" t="s">
        <v>1729</v>
      </c>
      <c r="CA400" s="68" t="s">
        <v>144</v>
      </c>
      <c r="CB400" s="68" t="s">
        <v>143</v>
      </c>
      <c r="CC400" s="68" t="s">
        <v>143</v>
      </c>
      <c r="CD400" s="68" t="s">
        <v>143</v>
      </c>
      <c r="CE400" s="68" t="s">
        <v>143</v>
      </c>
      <c r="CF400" s="68">
        <v>19623619</v>
      </c>
      <c r="CG400" s="68">
        <v>19623619</v>
      </c>
      <c r="CJ400" s="68">
        <v>0</v>
      </c>
      <c r="CK400" s="68" t="s">
        <v>143</v>
      </c>
      <c r="CM400" s="68" t="s">
        <v>143</v>
      </c>
      <c r="CN400" s="68" t="s">
        <v>143</v>
      </c>
      <c r="CR400" s="68" t="s">
        <v>143</v>
      </c>
      <c r="CS400" s="68" t="s">
        <v>1</v>
      </c>
      <c r="CT400" s="68" t="s">
        <v>143</v>
      </c>
      <c r="CU400" s="68" t="s">
        <v>1</v>
      </c>
      <c r="CV400" s="68" t="s">
        <v>1985</v>
      </c>
      <c r="CW400" s="68" t="s">
        <v>1985</v>
      </c>
      <c r="CX400" s="68" t="s">
        <v>128</v>
      </c>
      <c r="CY400" s="68" t="s">
        <v>127</v>
      </c>
      <c r="CZ400" s="68" t="s">
        <v>136</v>
      </c>
      <c r="DA400" s="68" t="s">
        <v>1989</v>
      </c>
      <c r="DB400" s="68" t="s">
        <v>143</v>
      </c>
      <c r="DC400" s="68" t="s">
        <v>143</v>
      </c>
      <c r="DD400" s="68" t="s">
        <v>125</v>
      </c>
      <c r="DE400" s="68">
        <v>6</v>
      </c>
      <c r="DF400" s="68">
        <v>22</v>
      </c>
    </row>
    <row r="401" spans="1:110" s="68" customFormat="1" ht="12.75" x14ac:dyDescent="0.2">
      <c r="A401" s="67">
        <v>45078</v>
      </c>
      <c r="B401" s="68" t="s">
        <v>20</v>
      </c>
      <c r="C401" s="68">
        <v>73011</v>
      </c>
      <c r="D401" s="68" t="s">
        <v>2496</v>
      </c>
      <c r="E401" s="68" t="s">
        <v>164</v>
      </c>
      <c r="F401" s="69">
        <v>45103</v>
      </c>
      <c r="G401" s="68" t="s">
        <v>165</v>
      </c>
      <c r="H401" s="68" t="s">
        <v>166</v>
      </c>
      <c r="I401" s="70">
        <v>423</v>
      </c>
      <c r="J401" s="70">
        <v>423</v>
      </c>
      <c r="K401" s="71">
        <f t="shared" si="6"/>
        <v>1.0353719529682646E-3</v>
      </c>
      <c r="L401" s="68" t="s">
        <v>953</v>
      </c>
      <c r="M401" s="68" t="s">
        <v>317</v>
      </c>
      <c r="N401" s="68" t="s">
        <v>219</v>
      </c>
      <c r="O401" s="68" t="s">
        <v>2989</v>
      </c>
      <c r="P401" s="68" t="s">
        <v>2990</v>
      </c>
      <c r="Q401" s="68" t="s">
        <v>170</v>
      </c>
      <c r="R401" s="68" t="s">
        <v>2991</v>
      </c>
      <c r="S401" s="68" t="s">
        <v>2992</v>
      </c>
      <c r="T401" s="68" t="s">
        <v>135</v>
      </c>
      <c r="U401" s="68" t="s">
        <v>135</v>
      </c>
      <c r="V401" s="68" t="s">
        <v>506</v>
      </c>
      <c r="W401" s="68" t="s">
        <v>137</v>
      </c>
      <c r="X401" s="68" t="s">
        <v>225</v>
      </c>
      <c r="Y401" s="68">
        <v>45100.529646296294</v>
      </c>
      <c r="Z401" s="68">
        <v>45100.529557291666</v>
      </c>
      <c r="AA401" s="68" t="s">
        <v>139</v>
      </c>
      <c r="AB401" s="68" t="s">
        <v>323</v>
      </c>
      <c r="AC401" s="68">
        <v>0</v>
      </c>
      <c r="AD401" s="68" t="s">
        <v>143</v>
      </c>
      <c r="AE401" s="68">
        <v>423</v>
      </c>
      <c r="AG401" s="68">
        <v>10012</v>
      </c>
      <c r="AH401" s="68" t="s">
        <v>141</v>
      </c>
      <c r="AJ401" s="68">
        <v>423</v>
      </c>
      <c r="AK401" s="68" t="s">
        <v>207</v>
      </c>
      <c r="AL401" s="68" t="s">
        <v>2595</v>
      </c>
      <c r="AM401" s="68">
        <v>423</v>
      </c>
      <c r="AN401" s="68" t="s">
        <v>174</v>
      </c>
      <c r="AO401" s="68" t="s">
        <v>1922</v>
      </c>
      <c r="AP401" s="68" t="s">
        <v>1923</v>
      </c>
      <c r="AQ401" s="68" t="s">
        <v>2993</v>
      </c>
      <c r="AR401" s="68" t="s">
        <v>353</v>
      </c>
      <c r="AS401" s="68" t="s">
        <v>231</v>
      </c>
      <c r="AT401" s="68" t="s">
        <v>1895</v>
      </c>
      <c r="AU401" s="68" t="s">
        <v>1925</v>
      </c>
      <c r="AV401" s="68" t="s">
        <v>234</v>
      </c>
      <c r="AW401" s="68" t="s">
        <v>165</v>
      </c>
      <c r="AX401" s="68" t="s">
        <v>235</v>
      </c>
      <c r="AY401" s="68" t="s">
        <v>148</v>
      </c>
      <c r="AZ401" s="68" t="s">
        <v>139</v>
      </c>
      <c r="BA401" s="68" t="s">
        <v>236</v>
      </c>
      <c r="BB401" s="68" t="s">
        <v>150</v>
      </c>
      <c r="BC401" s="68" t="s">
        <v>156</v>
      </c>
      <c r="BD401" s="68" t="s">
        <v>157</v>
      </c>
      <c r="BE401" s="68" t="s">
        <v>303</v>
      </c>
      <c r="BF401" s="68">
        <v>45100.117060185185</v>
      </c>
      <c r="BG401" s="68">
        <v>0</v>
      </c>
      <c r="BH401" s="68" t="s">
        <v>143</v>
      </c>
      <c r="BI401" s="68" t="s">
        <v>143</v>
      </c>
      <c r="BJ401" s="68" t="s">
        <v>143</v>
      </c>
      <c r="BK401" s="68" t="s">
        <v>506</v>
      </c>
      <c r="BL401" s="68" t="s">
        <v>143</v>
      </c>
      <c r="BM401" s="68" t="s">
        <v>160</v>
      </c>
      <c r="BN401" s="68" t="s">
        <v>160</v>
      </c>
      <c r="BO401" s="68" t="s">
        <v>164</v>
      </c>
      <c r="BP401" s="68" t="s">
        <v>143</v>
      </c>
      <c r="BQ401" s="68" t="s">
        <v>2994</v>
      </c>
      <c r="BR401" s="68">
        <v>500</v>
      </c>
      <c r="BS401" s="68" t="s">
        <v>241</v>
      </c>
      <c r="BT401" s="68">
        <v>423</v>
      </c>
      <c r="BU401" s="68">
        <v>423</v>
      </c>
      <c r="BV401" s="68" t="s">
        <v>135</v>
      </c>
      <c r="BW401" s="68" t="s">
        <v>135</v>
      </c>
      <c r="BX401" s="68" t="s">
        <v>135</v>
      </c>
      <c r="BY401" s="68" t="s">
        <v>148</v>
      </c>
      <c r="BZ401" s="68" t="s">
        <v>1917</v>
      </c>
      <c r="CA401" s="68" t="s">
        <v>174</v>
      </c>
      <c r="CB401" s="68" t="s">
        <v>143</v>
      </c>
      <c r="CC401" s="68" t="s">
        <v>143</v>
      </c>
      <c r="CD401" s="68" t="s">
        <v>143</v>
      </c>
      <c r="CE401" s="68" t="s">
        <v>143</v>
      </c>
      <c r="CF401" s="68">
        <v>1</v>
      </c>
      <c r="CG401" s="68">
        <v>1</v>
      </c>
      <c r="CJ401" s="68">
        <v>0</v>
      </c>
      <c r="CK401" s="68" t="s">
        <v>143</v>
      </c>
      <c r="CM401" s="68" t="s">
        <v>143</v>
      </c>
      <c r="CN401" s="68" t="s">
        <v>143</v>
      </c>
      <c r="CO401" s="68">
        <v>219757144</v>
      </c>
      <c r="CR401" s="68" t="s">
        <v>143</v>
      </c>
      <c r="CS401" s="68" t="s">
        <v>1</v>
      </c>
      <c r="CT401" s="68" t="s">
        <v>143</v>
      </c>
      <c r="CU401" s="68" t="s">
        <v>1</v>
      </c>
      <c r="CV401" s="68" t="s">
        <v>1985</v>
      </c>
      <c r="CW401" s="68" t="s">
        <v>1985</v>
      </c>
      <c r="CX401" s="68" t="s">
        <v>953</v>
      </c>
      <c r="CY401" s="68" t="s">
        <v>166</v>
      </c>
      <c r="CZ401" s="68" t="s">
        <v>506</v>
      </c>
      <c r="DA401" s="68" t="s">
        <v>2007</v>
      </c>
      <c r="DB401" s="68" t="s">
        <v>143</v>
      </c>
      <c r="DC401" s="68" t="s">
        <v>225</v>
      </c>
      <c r="DD401" s="68" t="s">
        <v>164</v>
      </c>
      <c r="DE401" s="68">
        <v>6</v>
      </c>
      <c r="DF401" s="68">
        <v>26</v>
      </c>
    </row>
    <row r="402" spans="1:110" s="68" customFormat="1" ht="12.75" x14ac:dyDescent="0.2">
      <c r="A402" s="67">
        <v>45078</v>
      </c>
      <c r="B402" s="68" t="s">
        <v>11</v>
      </c>
      <c r="C402" s="68">
        <v>73015</v>
      </c>
      <c r="D402" s="68" t="s">
        <v>256</v>
      </c>
      <c r="E402" s="68" t="s">
        <v>364</v>
      </c>
      <c r="F402" s="69">
        <v>45103</v>
      </c>
      <c r="G402" s="68" t="s">
        <v>126</v>
      </c>
      <c r="H402" s="68" t="s">
        <v>166</v>
      </c>
      <c r="I402" s="70">
        <v>90</v>
      </c>
      <c r="J402" s="70">
        <v>90</v>
      </c>
      <c r="K402" s="71">
        <f t="shared" si="6"/>
        <v>2.202919048868648E-4</v>
      </c>
      <c r="L402" s="68" t="s">
        <v>258</v>
      </c>
      <c r="M402" s="68" t="s">
        <v>129</v>
      </c>
      <c r="N402" s="68" t="s">
        <v>1065</v>
      </c>
      <c r="O402" s="68" t="s">
        <v>1018</v>
      </c>
      <c r="P402" s="68" t="s">
        <v>1810</v>
      </c>
      <c r="Q402" s="68" t="s">
        <v>170</v>
      </c>
      <c r="R402" s="68" t="s">
        <v>2995</v>
      </c>
      <c r="S402" s="68" t="s">
        <v>2996</v>
      </c>
      <c r="T402" s="68" t="s">
        <v>135</v>
      </c>
      <c r="U402" s="68" t="s">
        <v>135</v>
      </c>
      <c r="V402" s="68" t="s">
        <v>136</v>
      </c>
      <c r="W402" s="68" t="s">
        <v>137</v>
      </c>
      <c r="X402" s="68" t="s">
        <v>957</v>
      </c>
      <c r="Y402" s="68">
        <v>45100.054172800927</v>
      </c>
      <c r="Z402" s="68">
        <v>45100.053974652779</v>
      </c>
      <c r="AA402" s="68" t="s">
        <v>139</v>
      </c>
      <c r="AB402" s="68" t="s">
        <v>140</v>
      </c>
      <c r="AC402" s="68">
        <v>0</v>
      </c>
      <c r="AD402" s="68" t="s">
        <v>143</v>
      </c>
      <c r="AE402" s="68">
        <v>0</v>
      </c>
      <c r="AF402" s="68">
        <v>45106</v>
      </c>
      <c r="AG402" s="68">
        <v>10023</v>
      </c>
      <c r="AH402" s="68" t="s">
        <v>141</v>
      </c>
      <c r="AK402" s="68" t="s">
        <v>142</v>
      </c>
      <c r="AL402" s="68" t="s">
        <v>143</v>
      </c>
      <c r="AM402" s="68">
        <v>90</v>
      </c>
      <c r="AN402" s="68" t="s">
        <v>143</v>
      </c>
      <c r="AO402" s="68" t="s">
        <v>1022</v>
      </c>
      <c r="AP402" s="68" t="s">
        <v>381</v>
      </c>
      <c r="AQ402" s="68" t="s">
        <v>1023</v>
      </c>
      <c r="AR402" s="68" t="s">
        <v>353</v>
      </c>
      <c r="AS402" s="68" t="s">
        <v>231</v>
      </c>
      <c r="AT402" s="68" t="s">
        <v>354</v>
      </c>
      <c r="AU402" s="68" t="s">
        <v>1024</v>
      </c>
      <c r="AV402" s="68" t="s">
        <v>631</v>
      </c>
      <c r="AW402" s="68" t="s">
        <v>632</v>
      </c>
      <c r="AX402" s="68" t="s">
        <v>1068</v>
      </c>
      <c r="AY402" s="68" t="s">
        <v>148</v>
      </c>
      <c r="AZ402" s="68" t="s">
        <v>139</v>
      </c>
      <c r="BA402" s="68" t="s">
        <v>149</v>
      </c>
      <c r="BB402" s="68" t="s">
        <v>634</v>
      </c>
      <c r="BC402" s="68" t="s">
        <v>156</v>
      </c>
      <c r="BD402" s="68" t="s">
        <v>157</v>
      </c>
      <c r="BE402" s="68" t="s">
        <v>484</v>
      </c>
      <c r="BF402" s="68">
        <v>45100.084363425929</v>
      </c>
      <c r="BG402" s="68">
        <v>0</v>
      </c>
      <c r="BH402" s="68" t="s">
        <v>143</v>
      </c>
      <c r="BI402" s="68" t="s">
        <v>143</v>
      </c>
      <c r="BJ402" s="68" t="s">
        <v>143</v>
      </c>
      <c r="BK402" s="68" t="s">
        <v>136</v>
      </c>
      <c r="BL402" s="68" t="s">
        <v>143</v>
      </c>
      <c r="BM402" s="68" t="s">
        <v>160</v>
      </c>
      <c r="BN402" s="68" t="s">
        <v>143</v>
      </c>
      <c r="BO402" s="68" t="s">
        <v>143</v>
      </c>
      <c r="BP402" s="68" t="s">
        <v>143</v>
      </c>
      <c r="BQ402" s="68" t="s">
        <v>1220</v>
      </c>
      <c r="BR402" s="68">
        <v>250</v>
      </c>
      <c r="BS402" s="68" t="s">
        <v>162</v>
      </c>
      <c r="BT402" s="68">
        <v>90</v>
      </c>
      <c r="BU402" s="68">
        <v>90</v>
      </c>
      <c r="BV402" s="68" t="s">
        <v>135</v>
      </c>
      <c r="BW402" s="68" t="s">
        <v>135</v>
      </c>
      <c r="BX402" s="68" t="s">
        <v>135</v>
      </c>
      <c r="BY402" s="68" t="s">
        <v>148</v>
      </c>
      <c r="BZ402" s="68" t="s">
        <v>1116</v>
      </c>
      <c r="CA402" s="68" t="s">
        <v>174</v>
      </c>
      <c r="CB402" s="68" t="s">
        <v>143</v>
      </c>
      <c r="CC402" s="68" t="s">
        <v>143</v>
      </c>
      <c r="CD402" s="68" t="s">
        <v>143</v>
      </c>
      <c r="CE402" s="68" t="s">
        <v>143</v>
      </c>
      <c r="CF402" s="68">
        <v>1</v>
      </c>
      <c r="CJ402" s="68">
        <v>0</v>
      </c>
      <c r="CK402" s="68" t="s">
        <v>143</v>
      </c>
      <c r="CM402" s="68" t="s">
        <v>143</v>
      </c>
      <c r="CN402" s="68" t="s">
        <v>143</v>
      </c>
      <c r="CR402" s="68" t="s">
        <v>143</v>
      </c>
      <c r="CS402" s="68" t="s">
        <v>1</v>
      </c>
      <c r="CT402" s="68" t="s">
        <v>143</v>
      </c>
      <c r="CU402" s="68" t="s">
        <v>1</v>
      </c>
      <c r="CV402" s="68" t="s">
        <v>1985</v>
      </c>
      <c r="CW402" s="68" t="s">
        <v>143</v>
      </c>
      <c r="CX402" s="68" t="s">
        <v>258</v>
      </c>
      <c r="CY402" s="68" t="s">
        <v>166</v>
      </c>
      <c r="CZ402" s="68" t="s">
        <v>136</v>
      </c>
      <c r="DA402" s="68" t="s">
        <v>2007</v>
      </c>
      <c r="DB402" s="68" t="s">
        <v>143</v>
      </c>
      <c r="DC402" s="68" t="s">
        <v>143</v>
      </c>
      <c r="DD402" s="68" t="s">
        <v>364</v>
      </c>
      <c r="DE402" s="68">
        <v>6</v>
      </c>
      <c r="DF402" s="68">
        <v>26</v>
      </c>
    </row>
    <row r="403" spans="1:110" s="68" customFormat="1" ht="12.75" x14ac:dyDescent="0.2">
      <c r="A403" s="67">
        <v>45078</v>
      </c>
      <c r="B403" s="68" t="s">
        <v>8</v>
      </c>
      <c r="C403" s="68">
        <v>73030</v>
      </c>
      <c r="D403" s="68" t="s">
        <v>2547</v>
      </c>
      <c r="E403" s="68" t="s">
        <v>364</v>
      </c>
      <c r="F403" s="69">
        <v>45103</v>
      </c>
      <c r="G403" s="68" t="s">
        <v>126</v>
      </c>
      <c r="H403" s="68" t="s">
        <v>166</v>
      </c>
      <c r="I403" s="70">
        <v>180</v>
      </c>
      <c r="J403" s="70">
        <v>180</v>
      </c>
      <c r="K403" s="71">
        <f t="shared" si="6"/>
        <v>4.405838097737296E-4</v>
      </c>
      <c r="L403" s="68" t="s">
        <v>953</v>
      </c>
      <c r="M403" s="68" t="s">
        <v>317</v>
      </c>
      <c r="N403" s="68" t="s">
        <v>1065</v>
      </c>
      <c r="O403" s="68" t="s">
        <v>2513</v>
      </c>
      <c r="P403" s="68" t="s">
        <v>2997</v>
      </c>
      <c r="Q403" s="68" t="s">
        <v>170</v>
      </c>
      <c r="R403" s="68" t="s">
        <v>2998</v>
      </c>
      <c r="S403" s="68" t="s">
        <v>2560</v>
      </c>
      <c r="T403" s="68" t="s">
        <v>135</v>
      </c>
      <c r="U403" s="68" t="s">
        <v>135</v>
      </c>
      <c r="V403" s="68" t="s">
        <v>506</v>
      </c>
      <c r="W403" s="68" t="s">
        <v>137</v>
      </c>
      <c r="X403" s="68" t="s">
        <v>957</v>
      </c>
      <c r="Y403" s="68">
        <v>45100.091484143515</v>
      </c>
      <c r="Z403" s="68">
        <v>45107.520521296297</v>
      </c>
      <c r="AA403" s="68" t="s">
        <v>139</v>
      </c>
      <c r="AB403" s="68" t="s">
        <v>323</v>
      </c>
      <c r="AC403" s="68">
        <v>0</v>
      </c>
      <c r="AD403" s="68" t="s">
        <v>143</v>
      </c>
      <c r="AE403" s="68">
        <v>180</v>
      </c>
      <c r="AF403" s="68">
        <v>45107</v>
      </c>
      <c r="AG403" s="68">
        <v>10023</v>
      </c>
      <c r="AH403" s="68" t="s">
        <v>141</v>
      </c>
      <c r="AJ403" s="68">
        <v>180</v>
      </c>
      <c r="AK403" s="68" t="s">
        <v>207</v>
      </c>
      <c r="AL403" s="68" t="s">
        <v>2714</v>
      </c>
      <c r="AM403" s="68">
        <v>180</v>
      </c>
      <c r="AN403" s="68" t="s">
        <v>174</v>
      </c>
      <c r="AO403" s="68" t="s">
        <v>2516</v>
      </c>
      <c r="AP403" s="68" t="s">
        <v>2517</v>
      </c>
      <c r="AQ403" s="68" t="s">
        <v>2518</v>
      </c>
      <c r="AR403" s="68" t="s">
        <v>230</v>
      </c>
      <c r="AS403" s="68" t="s">
        <v>231</v>
      </c>
      <c r="AT403" s="68" t="s">
        <v>2519</v>
      </c>
      <c r="AU403" s="68" t="s">
        <v>2520</v>
      </c>
      <c r="AV403" s="68" t="s">
        <v>631</v>
      </c>
      <c r="AW403" s="68" t="s">
        <v>632</v>
      </c>
      <c r="AX403" s="68" t="s">
        <v>1068</v>
      </c>
      <c r="AY403" s="68" t="s">
        <v>148</v>
      </c>
      <c r="AZ403" s="68" t="s">
        <v>139</v>
      </c>
      <c r="BA403" s="68" t="s">
        <v>149</v>
      </c>
      <c r="BB403" s="68" t="s">
        <v>634</v>
      </c>
      <c r="BC403" s="68" t="s">
        <v>156</v>
      </c>
      <c r="BD403" s="68" t="s">
        <v>157</v>
      </c>
      <c r="BE403" s="68" t="s">
        <v>484</v>
      </c>
      <c r="BF403" s="68">
        <v>45100.310740740744</v>
      </c>
      <c r="BG403" s="68">
        <v>0</v>
      </c>
      <c r="BH403" s="68" t="s">
        <v>143</v>
      </c>
      <c r="BI403" s="68" t="s">
        <v>143</v>
      </c>
      <c r="BJ403" s="68" t="s">
        <v>143</v>
      </c>
      <c r="BK403" s="68" t="s">
        <v>506</v>
      </c>
      <c r="BL403" s="68" t="s">
        <v>143</v>
      </c>
      <c r="BM403" s="68" t="s">
        <v>160</v>
      </c>
      <c r="BN403" s="68" t="s">
        <v>160</v>
      </c>
      <c r="BO403" s="68" t="s">
        <v>364</v>
      </c>
      <c r="BP403" s="68" t="s">
        <v>143</v>
      </c>
      <c r="BQ403" s="68" t="s">
        <v>1482</v>
      </c>
      <c r="BR403" s="68">
        <v>250</v>
      </c>
      <c r="BS403" s="68" t="s">
        <v>162</v>
      </c>
      <c r="BT403" s="68">
        <v>180</v>
      </c>
      <c r="BU403" s="68">
        <v>180</v>
      </c>
      <c r="BV403" s="68" t="s">
        <v>135</v>
      </c>
      <c r="BW403" s="68" t="s">
        <v>135</v>
      </c>
      <c r="BX403" s="68" t="s">
        <v>135</v>
      </c>
      <c r="BY403" s="68" t="s">
        <v>148</v>
      </c>
      <c r="BZ403" s="68" t="s">
        <v>1445</v>
      </c>
      <c r="CA403" s="68" t="s">
        <v>174</v>
      </c>
      <c r="CB403" s="68" t="s">
        <v>143</v>
      </c>
      <c r="CC403" s="68" t="s">
        <v>143</v>
      </c>
      <c r="CD403" s="68" t="s">
        <v>143</v>
      </c>
      <c r="CE403" s="68" t="s">
        <v>143</v>
      </c>
      <c r="CF403" s="68">
        <v>1</v>
      </c>
      <c r="CG403" s="68">
        <v>1</v>
      </c>
      <c r="CJ403" s="68">
        <v>0</v>
      </c>
      <c r="CK403" s="68" t="s">
        <v>143</v>
      </c>
      <c r="CM403" s="68" t="s">
        <v>143</v>
      </c>
      <c r="CN403" s="68" t="s">
        <v>143</v>
      </c>
      <c r="CR403" s="68" t="s">
        <v>143</v>
      </c>
      <c r="CS403" s="68" t="s">
        <v>1</v>
      </c>
      <c r="CT403" s="68" t="s">
        <v>143</v>
      </c>
      <c r="CU403" s="68" t="s">
        <v>1</v>
      </c>
      <c r="CV403" s="68" t="s">
        <v>1985</v>
      </c>
      <c r="CW403" s="68" t="s">
        <v>1985</v>
      </c>
      <c r="CX403" s="68" t="s">
        <v>953</v>
      </c>
      <c r="CY403" s="68" t="s">
        <v>166</v>
      </c>
      <c r="CZ403" s="68" t="s">
        <v>506</v>
      </c>
      <c r="DA403" s="68" t="s">
        <v>2007</v>
      </c>
      <c r="DB403" s="68" t="s">
        <v>143</v>
      </c>
      <c r="DC403" s="68" t="s">
        <v>143</v>
      </c>
      <c r="DD403" s="68" t="s">
        <v>364</v>
      </c>
      <c r="DE403" s="68">
        <v>6</v>
      </c>
      <c r="DF403" s="68">
        <v>26</v>
      </c>
    </row>
    <row r="404" spans="1:110" s="68" customFormat="1" ht="12.75" x14ac:dyDescent="0.2">
      <c r="A404" s="67">
        <v>45078</v>
      </c>
      <c r="B404" s="68" t="s">
        <v>14</v>
      </c>
      <c r="C404" s="68">
        <v>73055</v>
      </c>
      <c r="D404" s="68" t="s">
        <v>1317</v>
      </c>
      <c r="E404" s="68" t="s">
        <v>125</v>
      </c>
      <c r="F404" s="69">
        <v>45104</v>
      </c>
      <c r="G404" s="68" t="s">
        <v>257</v>
      </c>
      <c r="H404" s="68" t="s">
        <v>166</v>
      </c>
      <c r="I404" s="70">
        <v>50</v>
      </c>
      <c r="J404" s="70">
        <v>50</v>
      </c>
      <c r="K404" s="71">
        <f t="shared" si="6"/>
        <v>1.2238439160381376E-4</v>
      </c>
      <c r="L404" s="68" t="s">
        <v>316</v>
      </c>
      <c r="M404" s="68" t="s">
        <v>129</v>
      </c>
      <c r="N404" s="68" t="s">
        <v>259</v>
      </c>
      <c r="O404" s="68" t="s">
        <v>2999</v>
      </c>
      <c r="P404" s="68" t="s">
        <v>1319</v>
      </c>
      <c r="Q404" s="68" t="s">
        <v>170</v>
      </c>
      <c r="R404" s="68" t="s">
        <v>3000</v>
      </c>
      <c r="S404" s="68" t="s">
        <v>3001</v>
      </c>
      <c r="T404" s="68" t="s">
        <v>135</v>
      </c>
      <c r="U404" s="68" t="s">
        <v>135</v>
      </c>
      <c r="V404" s="68" t="s">
        <v>136</v>
      </c>
      <c r="W404" s="68" t="s">
        <v>137</v>
      </c>
      <c r="X404" s="68" t="s">
        <v>379</v>
      </c>
      <c r="Y404" s="68">
        <v>45100.123204745367</v>
      </c>
      <c r="Z404" s="68">
        <v>45100.120000578703</v>
      </c>
      <c r="AA404" s="68" t="s">
        <v>139</v>
      </c>
      <c r="AB404" s="68" t="s">
        <v>140</v>
      </c>
      <c r="AC404" s="68">
        <v>0</v>
      </c>
      <c r="AD404" s="68" t="s">
        <v>143</v>
      </c>
      <c r="AE404" s="68">
        <v>0</v>
      </c>
      <c r="AF404" s="68">
        <v>45100</v>
      </c>
      <c r="AG404" s="68">
        <v>10010</v>
      </c>
      <c r="AH404" s="68" t="s">
        <v>265</v>
      </c>
      <c r="AK404" s="68" t="s">
        <v>142</v>
      </c>
      <c r="AL404" s="68" t="s">
        <v>143</v>
      </c>
      <c r="AM404" s="68">
        <v>50</v>
      </c>
      <c r="AN404" s="68" t="s">
        <v>143</v>
      </c>
      <c r="AO404" s="68" t="s">
        <v>3002</v>
      </c>
      <c r="AP404" s="68" t="s">
        <v>3003</v>
      </c>
      <c r="AQ404" s="68" t="s">
        <v>3004</v>
      </c>
      <c r="AR404" s="68" t="s">
        <v>353</v>
      </c>
      <c r="AS404" s="68" t="s">
        <v>231</v>
      </c>
      <c r="AT404" s="68" t="s">
        <v>1091</v>
      </c>
      <c r="AU404" s="68" t="s">
        <v>3005</v>
      </c>
      <c r="AV404" s="68" t="s">
        <v>272</v>
      </c>
      <c r="AW404" s="68" t="s">
        <v>273</v>
      </c>
      <c r="AX404" s="68" t="s">
        <v>274</v>
      </c>
      <c r="AY404" s="68" t="s">
        <v>148</v>
      </c>
      <c r="AZ404" s="68" t="s">
        <v>139</v>
      </c>
      <c r="BA404" s="68" t="s">
        <v>154</v>
      </c>
      <c r="BB404" s="68" t="s">
        <v>275</v>
      </c>
      <c r="BC404" s="68" t="s">
        <v>156</v>
      </c>
      <c r="BD404" s="68" t="s">
        <v>157</v>
      </c>
      <c r="BE404" s="68" t="s">
        <v>484</v>
      </c>
      <c r="BF404" s="68">
        <v>45100.190729166665</v>
      </c>
      <c r="BG404" s="68">
        <v>0</v>
      </c>
      <c r="BH404" s="68" t="s">
        <v>170</v>
      </c>
      <c r="BI404" s="68" t="s">
        <v>143</v>
      </c>
      <c r="BJ404" s="68" t="s">
        <v>143</v>
      </c>
      <c r="BK404" s="68" t="s">
        <v>136</v>
      </c>
      <c r="BL404" s="68" t="s">
        <v>143</v>
      </c>
      <c r="BM404" s="68" t="s">
        <v>200</v>
      </c>
      <c r="BN404" s="68" t="s">
        <v>200</v>
      </c>
      <c r="BO404" s="68" t="s">
        <v>125</v>
      </c>
      <c r="BP404" s="68" t="s">
        <v>143</v>
      </c>
      <c r="BQ404" s="68" t="s">
        <v>3006</v>
      </c>
      <c r="BR404" s="68">
        <v>250</v>
      </c>
      <c r="BS404" s="68" t="s">
        <v>162</v>
      </c>
      <c r="BT404" s="68">
        <v>50</v>
      </c>
      <c r="BU404" s="68">
        <v>50</v>
      </c>
      <c r="BV404" s="68" t="s">
        <v>135</v>
      </c>
      <c r="BW404" s="68" t="s">
        <v>135</v>
      </c>
      <c r="BX404" s="68" t="s">
        <v>135</v>
      </c>
      <c r="BY404" s="68" t="s">
        <v>148</v>
      </c>
      <c r="BZ404" s="68" t="s">
        <v>125</v>
      </c>
      <c r="CA404" s="68" t="s">
        <v>174</v>
      </c>
      <c r="CB404" s="68" t="s">
        <v>143</v>
      </c>
      <c r="CC404" s="68" t="s">
        <v>143</v>
      </c>
      <c r="CD404" s="68" t="s">
        <v>143</v>
      </c>
      <c r="CE404" s="68" t="s">
        <v>143</v>
      </c>
      <c r="CF404" s="68">
        <v>1</v>
      </c>
      <c r="CJ404" s="68">
        <v>0</v>
      </c>
      <c r="CK404" s="68" t="s">
        <v>143</v>
      </c>
      <c r="CM404" s="68" t="s">
        <v>143</v>
      </c>
      <c r="CN404" s="68" t="s">
        <v>143</v>
      </c>
      <c r="CR404" s="68" t="s">
        <v>143</v>
      </c>
      <c r="CS404" s="68" t="s">
        <v>1</v>
      </c>
      <c r="CT404" s="68" t="s">
        <v>143</v>
      </c>
      <c r="CU404" s="68" t="s">
        <v>1</v>
      </c>
      <c r="CV404" s="68" t="s">
        <v>1985</v>
      </c>
      <c r="CW404" s="68" t="s">
        <v>143</v>
      </c>
      <c r="CX404" s="68" t="s">
        <v>316</v>
      </c>
      <c r="CY404" s="68" t="s">
        <v>166</v>
      </c>
      <c r="CZ404" s="68" t="s">
        <v>136</v>
      </c>
      <c r="DA404" s="68" t="s">
        <v>2007</v>
      </c>
      <c r="DB404" s="68" t="s">
        <v>143</v>
      </c>
      <c r="DC404" s="68" t="s">
        <v>143</v>
      </c>
      <c r="DD404" s="68" t="s">
        <v>125</v>
      </c>
      <c r="DE404" s="68">
        <v>6</v>
      </c>
      <c r="DF404" s="68">
        <v>27</v>
      </c>
    </row>
    <row r="405" spans="1:110" s="68" customFormat="1" ht="12.75" x14ac:dyDescent="0.2">
      <c r="A405" s="67">
        <v>45078</v>
      </c>
      <c r="B405" s="68" t="s">
        <v>8</v>
      </c>
      <c r="C405" s="68">
        <v>73062</v>
      </c>
      <c r="D405" s="68" t="s">
        <v>2547</v>
      </c>
      <c r="E405" s="68" t="s">
        <v>364</v>
      </c>
      <c r="F405" s="69">
        <v>45097</v>
      </c>
      <c r="G405" s="68" t="s">
        <v>126</v>
      </c>
      <c r="H405" s="68" t="s">
        <v>166</v>
      </c>
      <c r="I405" s="70">
        <v>140</v>
      </c>
      <c r="J405" s="70">
        <v>80</v>
      </c>
      <c r="K405" s="71">
        <f t="shared" si="6"/>
        <v>3.4267629649067856E-4</v>
      </c>
      <c r="L405" s="68" t="s">
        <v>953</v>
      </c>
      <c r="M405" s="68" t="s">
        <v>317</v>
      </c>
      <c r="N405" s="68" t="s">
        <v>219</v>
      </c>
      <c r="O405" s="68" t="s">
        <v>2844</v>
      </c>
      <c r="P405" s="68" t="s">
        <v>2837</v>
      </c>
      <c r="Q405" s="68" t="s">
        <v>170</v>
      </c>
      <c r="R405" s="68" t="s">
        <v>3007</v>
      </c>
      <c r="S405" s="68" t="s">
        <v>3008</v>
      </c>
      <c r="T405" s="68" t="s">
        <v>135</v>
      </c>
      <c r="U405" s="68" t="s">
        <v>135</v>
      </c>
      <c r="V405" s="68" t="s">
        <v>506</v>
      </c>
      <c r="W405" s="68" t="s">
        <v>137</v>
      </c>
      <c r="X405" s="68" t="s">
        <v>225</v>
      </c>
      <c r="Y405" s="68">
        <v>45100.132167361109</v>
      </c>
      <c r="Z405" s="68">
        <v>45107.186793981484</v>
      </c>
      <c r="AA405" s="68" t="s">
        <v>139</v>
      </c>
      <c r="AB405" s="68" t="s">
        <v>323</v>
      </c>
      <c r="AC405" s="68">
        <v>0</v>
      </c>
      <c r="AD405" s="68" t="s">
        <v>143</v>
      </c>
      <c r="AE405" s="68">
        <v>140</v>
      </c>
      <c r="AG405" s="68">
        <v>10023</v>
      </c>
      <c r="AH405" s="68" t="s">
        <v>141</v>
      </c>
      <c r="AJ405" s="68">
        <v>140</v>
      </c>
      <c r="AK405" s="68" t="s">
        <v>207</v>
      </c>
      <c r="AL405" s="68" t="s">
        <v>2714</v>
      </c>
      <c r="AM405" s="68">
        <v>80</v>
      </c>
      <c r="AN405" s="68" t="s">
        <v>174</v>
      </c>
      <c r="AO405" s="68" t="s">
        <v>2847</v>
      </c>
      <c r="AP405" s="68" t="s">
        <v>2286</v>
      </c>
      <c r="AQ405" s="68" t="s">
        <v>2848</v>
      </c>
      <c r="AR405" s="68" t="s">
        <v>353</v>
      </c>
      <c r="AS405" s="68" t="s">
        <v>231</v>
      </c>
      <c r="AT405" s="68" t="s">
        <v>354</v>
      </c>
      <c r="AU405" s="68" t="s">
        <v>2849</v>
      </c>
      <c r="AV405" s="68" t="s">
        <v>234</v>
      </c>
      <c r="AW405" s="68" t="s">
        <v>165</v>
      </c>
      <c r="AX405" s="68" t="s">
        <v>235</v>
      </c>
      <c r="AY405" s="68" t="s">
        <v>148</v>
      </c>
      <c r="AZ405" s="68" t="s">
        <v>139</v>
      </c>
      <c r="BA405" s="68" t="s">
        <v>236</v>
      </c>
      <c r="BB405" s="68" t="s">
        <v>150</v>
      </c>
      <c r="BC405" s="68" t="s">
        <v>156</v>
      </c>
      <c r="BD405" s="68" t="s">
        <v>157</v>
      </c>
      <c r="BE405" s="68" t="s">
        <v>484</v>
      </c>
      <c r="BF405" s="68">
        <v>45100.191192129627</v>
      </c>
      <c r="BG405" s="68">
        <v>0</v>
      </c>
      <c r="BH405" s="68" t="s">
        <v>143</v>
      </c>
      <c r="BI405" s="68" t="s">
        <v>3009</v>
      </c>
      <c r="BJ405" s="68" t="s">
        <v>143</v>
      </c>
      <c r="BK405" s="68" t="s">
        <v>506</v>
      </c>
      <c r="BL405" s="68" t="s">
        <v>143</v>
      </c>
      <c r="BM405" s="68" t="s">
        <v>160</v>
      </c>
      <c r="BN405" s="68" t="s">
        <v>160</v>
      </c>
      <c r="BO405" s="68" t="s">
        <v>364</v>
      </c>
      <c r="BP405" s="68" t="s">
        <v>143</v>
      </c>
      <c r="BQ405" s="68" t="s">
        <v>3010</v>
      </c>
      <c r="BR405" s="68">
        <v>250</v>
      </c>
      <c r="BS405" s="68" t="s">
        <v>162</v>
      </c>
      <c r="BT405" s="68">
        <v>140</v>
      </c>
      <c r="BU405" s="68">
        <v>140</v>
      </c>
      <c r="BV405" s="68" t="s">
        <v>135</v>
      </c>
      <c r="BW405" s="68" t="s">
        <v>135</v>
      </c>
      <c r="BX405" s="68" t="s">
        <v>135</v>
      </c>
      <c r="BY405" s="68" t="s">
        <v>148</v>
      </c>
      <c r="BZ405" s="68" t="s">
        <v>2851</v>
      </c>
      <c r="CA405" s="68" t="s">
        <v>174</v>
      </c>
      <c r="CB405" s="68" t="s">
        <v>143</v>
      </c>
      <c r="CC405" s="68" t="s">
        <v>143</v>
      </c>
      <c r="CD405" s="68" t="s">
        <v>143</v>
      </c>
      <c r="CE405" s="68" t="s">
        <v>143</v>
      </c>
      <c r="CF405" s="68">
        <v>1</v>
      </c>
      <c r="CG405" s="68">
        <v>1</v>
      </c>
      <c r="CJ405" s="68">
        <v>0</v>
      </c>
      <c r="CK405" s="68" t="s">
        <v>143</v>
      </c>
      <c r="CM405" s="68" t="s">
        <v>143</v>
      </c>
      <c r="CN405" s="68" t="s">
        <v>143</v>
      </c>
      <c r="CO405" s="68">
        <v>217616996</v>
      </c>
      <c r="CR405" s="68" t="s">
        <v>143</v>
      </c>
      <c r="CS405" s="68" t="s">
        <v>1</v>
      </c>
      <c r="CT405" s="68" t="s">
        <v>143</v>
      </c>
      <c r="CU405" s="68" t="s">
        <v>1</v>
      </c>
      <c r="CV405" s="68" t="s">
        <v>1985</v>
      </c>
      <c r="CW405" s="68" t="s">
        <v>1985</v>
      </c>
      <c r="CX405" s="68" t="s">
        <v>953</v>
      </c>
      <c r="CY405" s="68" t="s">
        <v>166</v>
      </c>
      <c r="CZ405" s="68" t="s">
        <v>506</v>
      </c>
      <c r="DA405" s="68" t="s">
        <v>1989</v>
      </c>
      <c r="DB405" s="68" t="s">
        <v>143</v>
      </c>
      <c r="DC405" s="68" t="s">
        <v>225</v>
      </c>
      <c r="DD405" s="68" t="s">
        <v>364</v>
      </c>
      <c r="DE405" s="68">
        <v>6</v>
      </c>
      <c r="DF405" s="68">
        <v>20</v>
      </c>
    </row>
    <row r="406" spans="1:110" s="68" customFormat="1" ht="12.75" x14ac:dyDescent="0.2">
      <c r="A406" s="67">
        <v>45078</v>
      </c>
      <c r="B406" s="68" t="s">
        <v>8</v>
      </c>
      <c r="C406" s="68">
        <v>73077</v>
      </c>
      <c r="D406" s="68" t="s">
        <v>2825</v>
      </c>
      <c r="E406" s="68" t="s">
        <v>164</v>
      </c>
      <c r="F406" s="69">
        <v>45103</v>
      </c>
      <c r="G406" s="68" t="s">
        <v>165</v>
      </c>
      <c r="H406" s="68" t="s">
        <v>166</v>
      </c>
      <c r="I406" s="70">
        <v>560</v>
      </c>
      <c r="J406" s="70">
        <v>560</v>
      </c>
      <c r="K406" s="71">
        <f t="shared" si="6"/>
        <v>1.3707051859627143E-3</v>
      </c>
      <c r="L406" s="68" t="s">
        <v>953</v>
      </c>
      <c r="M406" s="68" t="s">
        <v>317</v>
      </c>
      <c r="N406" s="68" t="s">
        <v>960</v>
      </c>
      <c r="O406" s="68" t="s">
        <v>3011</v>
      </c>
      <c r="P406" s="68" t="s">
        <v>2549</v>
      </c>
      <c r="Q406" s="68" t="s">
        <v>170</v>
      </c>
      <c r="R406" s="68" t="s">
        <v>3012</v>
      </c>
      <c r="S406" s="68" t="s">
        <v>3013</v>
      </c>
      <c r="T406" s="68" t="s">
        <v>135</v>
      </c>
      <c r="U406" s="68" t="s">
        <v>135</v>
      </c>
      <c r="V406" s="68" t="s">
        <v>506</v>
      </c>
      <c r="W406" s="68" t="s">
        <v>137</v>
      </c>
      <c r="X406" s="68" t="s">
        <v>173</v>
      </c>
      <c r="Y406" s="68">
        <v>45100.145218055557</v>
      </c>
      <c r="Z406" s="68">
        <v>45100.141751388888</v>
      </c>
      <c r="AA406" s="68" t="s">
        <v>139</v>
      </c>
      <c r="AB406" s="68" t="s">
        <v>323</v>
      </c>
      <c r="AC406" s="68">
        <v>0</v>
      </c>
      <c r="AD406" s="68" t="s">
        <v>143</v>
      </c>
      <c r="AE406" s="68">
        <v>0</v>
      </c>
      <c r="AG406" s="68">
        <v>10012</v>
      </c>
      <c r="AH406" s="68" t="s">
        <v>141</v>
      </c>
      <c r="AK406" s="68" t="s">
        <v>207</v>
      </c>
      <c r="AL406" s="68" t="s">
        <v>3014</v>
      </c>
      <c r="AM406" s="68">
        <v>560</v>
      </c>
      <c r="AN406" s="68" t="s">
        <v>143</v>
      </c>
      <c r="AO406" s="68" t="s">
        <v>3015</v>
      </c>
      <c r="AP406" s="68" t="s">
        <v>3016</v>
      </c>
      <c r="AQ406" s="68" t="s">
        <v>3017</v>
      </c>
      <c r="AR406" s="68" t="s">
        <v>2082</v>
      </c>
      <c r="AS406" s="68" t="s">
        <v>231</v>
      </c>
      <c r="AT406" s="68" t="s">
        <v>3018</v>
      </c>
      <c r="AU406" s="68" t="s">
        <v>3019</v>
      </c>
      <c r="AV406" s="68" t="s">
        <v>145</v>
      </c>
      <c r="AW406" s="68" t="s">
        <v>146</v>
      </c>
      <c r="AX406" s="68" t="s">
        <v>972</v>
      </c>
      <c r="AY406" s="68" t="s">
        <v>148</v>
      </c>
      <c r="AZ406" s="68" t="s">
        <v>139</v>
      </c>
      <c r="BA406" s="68" t="s">
        <v>149</v>
      </c>
      <c r="BB406" s="68" t="s">
        <v>150</v>
      </c>
      <c r="BC406" s="68" t="s">
        <v>156</v>
      </c>
      <c r="BD406" s="68" t="s">
        <v>157</v>
      </c>
      <c r="BE406" s="68" t="s">
        <v>237</v>
      </c>
      <c r="BF406" s="68">
        <v>45103.516203703701</v>
      </c>
      <c r="BG406" s="68">
        <v>0</v>
      </c>
      <c r="BH406" s="68" t="s">
        <v>143</v>
      </c>
      <c r="BI406" s="68" t="s">
        <v>143</v>
      </c>
      <c r="BJ406" s="68" t="s">
        <v>143</v>
      </c>
      <c r="BK406" s="68" t="s">
        <v>506</v>
      </c>
      <c r="BL406" s="68" t="s">
        <v>143</v>
      </c>
      <c r="BM406" s="68" t="s">
        <v>160</v>
      </c>
      <c r="BN406" s="68" t="s">
        <v>143</v>
      </c>
      <c r="BO406" s="68" t="s">
        <v>164</v>
      </c>
      <c r="BP406" s="68" t="s">
        <v>143</v>
      </c>
      <c r="BQ406" s="68" t="s">
        <v>3020</v>
      </c>
      <c r="BR406" s="68">
        <v>800</v>
      </c>
      <c r="BS406" s="68" t="s">
        <v>314</v>
      </c>
      <c r="BT406" s="68">
        <v>560</v>
      </c>
      <c r="BU406" s="68">
        <v>560</v>
      </c>
      <c r="BV406" s="68" t="s">
        <v>135</v>
      </c>
      <c r="BW406" s="68" t="s">
        <v>135</v>
      </c>
      <c r="BX406" s="68" t="s">
        <v>135</v>
      </c>
      <c r="BY406" s="68" t="s">
        <v>148</v>
      </c>
      <c r="BZ406" s="68" t="s">
        <v>3021</v>
      </c>
      <c r="CA406" s="68" t="s">
        <v>174</v>
      </c>
      <c r="CB406" s="68" t="s">
        <v>143</v>
      </c>
      <c r="CC406" s="68" t="s">
        <v>143</v>
      </c>
      <c r="CD406" s="68" t="s">
        <v>143</v>
      </c>
      <c r="CE406" s="68" t="s">
        <v>3022</v>
      </c>
      <c r="CF406" s="68">
        <v>1</v>
      </c>
      <c r="CJ406" s="68">
        <v>0</v>
      </c>
      <c r="CK406" s="68" t="s">
        <v>143</v>
      </c>
      <c r="CM406" s="68" t="s">
        <v>143</v>
      </c>
      <c r="CN406" s="68" t="s">
        <v>143</v>
      </c>
      <c r="CO406" s="68">
        <v>261530964</v>
      </c>
      <c r="CR406" s="68" t="s">
        <v>143</v>
      </c>
      <c r="CS406" s="68" t="s">
        <v>1</v>
      </c>
      <c r="CT406" s="68" t="s">
        <v>143</v>
      </c>
      <c r="CU406" s="68" t="s">
        <v>1</v>
      </c>
      <c r="CV406" s="68" t="s">
        <v>2092</v>
      </c>
      <c r="CW406" s="68" t="s">
        <v>143</v>
      </c>
      <c r="CX406" s="68" t="s">
        <v>953</v>
      </c>
      <c r="CY406" s="68" t="s">
        <v>166</v>
      </c>
      <c r="CZ406" s="68" t="s">
        <v>506</v>
      </c>
      <c r="DA406" s="68" t="s">
        <v>1986</v>
      </c>
      <c r="DB406" s="68" t="s">
        <v>143</v>
      </c>
      <c r="DC406" s="68" t="s">
        <v>143</v>
      </c>
      <c r="DD406" s="68" t="s">
        <v>164</v>
      </c>
      <c r="DE406" s="68">
        <v>6</v>
      </c>
      <c r="DF406" s="68">
        <v>26</v>
      </c>
    </row>
    <row r="407" spans="1:110" s="68" customFormat="1" ht="12.75" x14ac:dyDescent="0.2">
      <c r="A407" s="67">
        <v>45078</v>
      </c>
      <c r="B407" s="68" t="s">
        <v>8</v>
      </c>
      <c r="C407" s="68">
        <v>73108</v>
      </c>
      <c r="D407" s="68" t="s">
        <v>2825</v>
      </c>
      <c r="E407" s="68" t="s">
        <v>279</v>
      </c>
      <c r="F407" s="69">
        <v>45100</v>
      </c>
      <c r="G407" s="68" t="s">
        <v>165</v>
      </c>
      <c r="H407" s="68" t="s">
        <v>127</v>
      </c>
      <c r="I407" s="70">
        <v>588.71</v>
      </c>
      <c r="J407" s="70">
        <v>588.71</v>
      </c>
      <c r="K407" s="71">
        <f t="shared" si="6"/>
        <v>1.4409783036216242E-3</v>
      </c>
      <c r="L407" s="68" t="s">
        <v>374</v>
      </c>
      <c r="M407" s="68" t="s">
        <v>317</v>
      </c>
      <c r="N407" s="68" t="s">
        <v>1245</v>
      </c>
      <c r="O407" s="68" t="s">
        <v>960</v>
      </c>
      <c r="P407" s="68" t="s">
        <v>124</v>
      </c>
      <c r="Q407" s="68" t="s">
        <v>132</v>
      </c>
      <c r="R407" s="68" t="s">
        <v>3023</v>
      </c>
      <c r="S407" s="68" t="s">
        <v>3024</v>
      </c>
      <c r="T407" s="68" t="s">
        <v>135</v>
      </c>
      <c r="U407" s="68" t="s">
        <v>135</v>
      </c>
      <c r="V407" s="68" t="s">
        <v>136</v>
      </c>
      <c r="W407" s="68" t="s">
        <v>137</v>
      </c>
      <c r="X407" s="68" t="s">
        <v>138</v>
      </c>
      <c r="Y407" s="68">
        <v>45100.249865740741</v>
      </c>
      <c r="Z407" s="68">
        <v>45100.22518321759</v>
      </c>
      <c r="AA407" s="68" t="s">
        <v>139</v>
      </c>
      <c r="AB407" s="68" t="s">
        <v>323</v>
      </c>
      <c r="AC407" s="68">
        <v>0</v>
      </c>
      <c r="AD407" s="68" t="s">
        <v>143</v>
      </c>
      <c r="AE407" s="68">
        <v>0</v>
      </c>
      <c r="AG407" s="68">
        <v>10012</v>
      </c>
      <c r="AH407" s="68" t="s">
        <v>141</v>
      </c>
      <c r="AK407" s="68" t="s">
        <v>207</v>
      </c>
      <c r="AL407" s="68" t="s">
        <v>3025</v>
      </c>
      <c r="AM407" s="68">
        <v>3000</v>
      </c>
      <c r="AN407" s="68" t="s">
        <v>143</v>
      </c>
      <c r="AO407" s="68" t="s">
        <v>145</v>
      </c>
      <c r="AP407" s="68" t="s">
        <v>146</v>
      </c>
      <c r="AQ407" s="68" t="s">
        <v>972</v>
      </c>
      <c r="AR407" s="68" t="s">
        <v>148</v>
      </c>
      <c r="AS407" s="68" t="s">
        <v>139</v>
      </c>
      <c r="AT407" s="68" t="s">
        <v>149</v>
      </c>
      <c r="AU407" s="68" t="s">
        <v>150</v>
      </c>
      <c r="AV407" s="68" t="s">
        <v>1250</v>
      </c>
      <c r="AW407" s="68" t="s">
        <v>1250</v>
      </c>
      <c r="AX407" s="68" t="s">
        <v>309</v>
      </c>
      <c r="AY407" s="68" t="s">
        <v>148</v>
      </c>
      <c r="AZ407" s="68" t="s">
        <v>139</v>
      </c>
      <c r="BA407" s="68" t="s">
        <v>950</v>
      </c>
      <c r="BB407" s="68" t="s">
        <v>311</v>
      </c>
      <c r="BC407" s="68" t="s">
        <v>156</v>
      </c>
      <c r="BD407" s="68" t="s">
        <v>157</v>
      </c>
      <c r="BE407" s="68" t="s">
        <v>237</v>
      </c>
      <c r="BF407" s="68">
        <v>45103.516273148147</v>
      </c>
      <c r="BG407" s="68">
        <v>0</v>
      </c>
      <c r="BH407" s="68" t="s">
        <v>132</v>
      </c>
      <c r="BI407" s="68" t="s">
        <v>143</v>
      </c>
      <c r="BJ407" s="68" t="s">
        <v>143</v>
      </c>
      <c r="BK407" s="68" t="s">
        <v>136</v>
      </c>
      <c r="BL407" s="68" t="s">
        <v>143</v>
      </c>
      <c r="BM407" s="68" t="s">
        <v>160</v>
      </c>
      <c r="BN407" s="68" t="s">
        <v>160</v>
      </c>
      <c r="BO407" s="68" t="s">
        <v>143</v>
      </c>
      <c r="BP407" s="68" t="s">
        <v>143</v>
      </c>
      <c r="BQ407" s="68" t="s">
        <v>3026</v>
      </c>
      <c r="BR407" s="68">
        <v>800</v>
      </c>
      <c r="BS407" s="68" t="s">
        <v>314</v>
      </c>
      <c r="BT407" s="68">
        <v>58871</v>
      </c>
      <c r="BU407" s="68">
        <v>58871</v>
      </c>
      <c r="BV407" s="68" t="s">
        <v>135</v>
      </c>
      <c r="BW407" s="68" t="s">
        <v>135</v>
      </c>
      <c r="BX407" s="68" t="s">
        <v>135</v>
      </c>
      <c r="BY407" s="68" t="s">
        <v>148</v>
      </c>
      <c r="BZ407" s="68" t="s">
        <v>975</v>
      </c>
      <c r="CA407" s="68" t="s">
        <v>144</v>
      </c>
      <c r="CB407" s="68" t="s">
        <v>143</v>
      </c>
      <c r="CC407" s="68" t="s">
        <v>143</v>
      </c>
      <c r="CD407" s="68" t="s">
        <v>143</v>
      </c>
      <c r="CE407" s="68" t="s">
        <v>3027</v>
      </c>
      <c r="CF407" s="68">
        <v>19623619</v>
      </c>
      <c r="CJ407" s="68">
        <v>0</v>
      </c>
      <c r="CK407" s="68" t="s">
        <v>143</v>
      </c>
      <c r="CM407" s="68" t="s">
        <v>143</v>
      </c>
      <c r="CN407" s="68" t="s">
        <v>143</v>
      </c>
      <c r="CR407" s="68" t="s">
        <v>143</v>
      </c>
      <c r="CS407" s="68" t="s">
        <v>1</v>
      </c>
      <c r="CT407" s="68" t="s">
        <v>143</v>
      </c>
      <c r="CU407" s="68" t="s">
        <v>1</v>
      </c>
      <c r="CV407" s="68" t="s">
        <v>2092</v>
      </c>
      <c r="CW407" s="68" t="s">
        <v>143</v>
      </c>
      <c r="CX407" s="68" t="s">
        <v>374</v>
      </c>
      <c r="CY407" s="68" t="s">
        <v>127</v>
      </c>
      <c r="CZ407" s="68" t="s">
        <v>136</v>
      </c>
      <c r="DA407" s="68" t="s">
        <v>1989</v>
      </c>
      <c r="DB407" s="68" t="s">
        <v>143</v>
      </c>
      <c r="DC407" s="68" t="s">
        <v>143</v>
      </c>
      <c r="DD407" s="68" t="s">
        <v>279</v>
      </c>
      <c r="DE407" s="68">
        <v>6</v>
      </c>
      <c r="DF407" s="68">
        <v>23</v>
      </c>
    </row>
    <row r="408" spans="1:110" s="68" customFormat="1" ht="12.75" x14ac:dyDescent="0.2">
      <c r="A408" s="67">
        <v>45078</v>
      </c>
      <c r="B408" s="68" t="s">
        <v>14</v>
      </c>
      <c r="C408" s="68">
        <v>73135</v>
      </c>
      <c r="D408" s="68" t="s">
        <v>315</v>
      </c>
      <c r="E408" s="68" t="s">
        <v>164</v>
      </c>
      <c r="F408" s="69">
        <v>45100</v>
      </c>
      <c r="G408" s="68" t="s">
        <v>165</v>
      </c>
      <c r="H408" s="68" t="s">
        <v>166</v>
      </c>
      <c r="I408" s="70">
        <v>532</v>
      </c>
      <c r="J408" s="70">
        <v>532</v>
      </c>
      <c r="K408" s="71">
        <f t="shared" si="6"/>
        <v>1.3021699266645786E-3</v>
      </c>
      <c r="L408" s="68" t="s">
        <v>316</v>
      </c>
      <c r="M408" s="68" t="s">
        <v>317</v>
      </c>
      <c r="N408" s="68" t="s">
        <v>219</v>
      </c>
      <c r="O408" s="68" t="s">
        <v>3028</v>
      </c>
      <c r="P408" s="68" t="s">
        <v>319</v>
      </c>
      <c r="Q408" s="68" t="s">
        <v>170</v>
      </c>
      <c r="R408" s="68" t="s">
        <v>3029</v>
      </c>
      <c r="S408" s="68" t="s">
        <v>3030</v>
      </c>
      <c r="T408" s="68" t="s">
        <v>135</v>
      </c>
      <c r="U408" s="68" t="s">
        <v>135</v>
      </c>
      <c r="V408" s="68" t="s">
        <v>136</v>
      </c>
      <c r="W408" s="68" t="s">
        <v>137</v>
      </c>
      <c r="X408" s="68" t="s">
        <v>322</v>
      </c>
      <c r="Y408" s="68">
        <v>45100.270602430559</v>
      </c>
      <c r="Z408" s="68">
        <v>45100.270576157411</v>
      </c>
      <c r="AA408" s="68" t="s">
        <v>139</v>
      </c>
      <c r="AB408" s="68" t="s">
        <v>323</v>
      </c>
      <c r="AC408" s="68">
        <v>0</v>
      </c>
      <c r="AD408" s="68" t="s">
        <v>143</v>
      </c>
      <c r="AE408" s="68">
        <v>532</v>
      </c>
      <c r="AG408" s="68">
        <v>10012</v>
      </c>
      <c r="AH408" s="68" t="s">
        <v>141</v>
      </c>
      <c r="AJ408" s="68">
        <v>532</v>
      </c>
      <c r="AK408" s="68" t="s">
        <v>207</v>
      </c>
      <c r="AL408" s="68" t="s">
        <v>143</v>
      </c>
      <c r="AM408" s="68">
        <v>532</v>
      </c>
      <c r="AN408" s="68" t="s">
        <v>174</v>
      </c>
      <c r="AO408" s="68" t="s">
        <v>2359</v>
      </c>
      <c r="AP408" s="68" t="s">
        <v>1229</v>
      </c>
      <c r="AQ408" s="68" t="s">
        <v>3031</v>
      </c>
      <c r="AR408" s="68" t="s">
        <v>178</v>
      </c>
      <c r="AS408" s="68" t="s">
        <v>179</v>
      </c>
      <c r="AT408" s="68" t="s">
        <v>211</v>
      </c>
      <c r="AU408" s="68" t="s">
        <v>3032</v>
      </c>
      <c r="AV408" s="68" t="s">
        <v>234</v>
      </c>
      <c r="AW408" s="68" t="s">
        <v>165</v>
      </c>
      <c r="AX408" s="68" t="s">
        <v>235</v>
      </c>
      <c r="AY408" s="68" t="s">
        <v>148</v>
      </c>
      <c r="AZ408" s="68" t="s">
        <v>139</v>
      </c>
      <c r="BA408" s="68" t="s">
        <v>236</v>
      </c>
      <c r="BB408" s="68" t="s">
        <v>150</v>
      </c>
      <c r="BC408" s="68" t="s">
        <v>156</v>
      </c>
      <c r="BD408" s="68" t="s">
        <v>157</v>
      </c>
      <c r="BE408" s="68" t="s">
        <v>237</v>
      </c>
      <c r="BF408" s="68">
        <v>45103.515925925924</v>
      </c>
      <c r="BG408" s="68">
        <v>0</v>
      </c>
      <c r="BH408" s="68" t="s">
        <v>170</v>
      </c>
      <c r="BI408" s="68" t="s">
        <v>143</v>
      </c>
      <c r="BJ408" s="68" t="s">
        <v>143</v>
      </c>
      <c r="BK408" s="68" t="s">
        <v>136</v>
      </c>
      <c r="BL408" s="68" t="s">
        <v>143</v>
      </c>
      <c r="BM408" s="68" t="s">
        <v>160</v>
      </c>
      <c r="BN408" s="68" t="s">
        <v>160</v>
      </c>
      <c r="BO408" s="68" t="s">
        <v>143</v>
      </c>
      <c r="BP408" s="68" t="s">
        <v>143</v>
      </c>
      <c r="BQ408" s="68" t="s">
        <v>3033</v>
      </c>
      <c r="BR408" s="68">
        <v>800</v>
      </c>
      <c r="BS408" s="68" t="s">
        <v>314</v>
      </c>
      <c r="BT408" s="68">
        <v>532</v>
      </c>
      <c r="BU408" s="68">
        <v>532</v>
      </c>
      <c r="BV408" s="68" t="s">
        <v>135</v>
      </c>
      <c r="BW408" s="68" t="s">
        <v>135</v>
      </c>
      <c r="BX408" s="68" t="s">
        <v>135</v>
      </c>
      <c r="BY408" s="68" t="s">
        <v>148</v>
      </c>
      <c r="BZ408" s="68" t="s">
        <v>1653</v>
      </c>
      <c r="CA408" s="68" t="s">
        <v>174</v>
      </c>
      <c r="CB408" s="68" t="s">
        <v>143</v>
      </c>
      <c r="CC408" s="68" t="s">
        <v>143</v>
      </c>
      <c r="CD408" s="68" t="s">
        <v>143</v>
      </c>
      <c r="CE408" s="68" t="s">
        <v>3034</v>
      </c>
      <c r="CF408" s="68">
        <v>1</v>
      </c>
      <c r="CG408" s="68">
        <v>1</v>
      </c>
      <c r="CJ408" s="68">
        <v>0</v>
      </c>
      <c r="CK408" s="68" t="s">
        <v>143</v>
      </c>
      <c r="CM408" s="68" t="s">
        <v>143</v>
      </c>
      <c r="CN408" s="68" t="s">
        <v>143</v>
      </c>
      <c r="CR408" s="68" t="s">
        <v>143</v>
      </c>
      <c r="CS408" s="68" t="s">
        <v>1</v>
      </c>
      <c r="CT408" s="68" t="s">
        <v>143</v>
      </c>
      <c r="CU408" s="68" t="s">
        <v>1</v>
      </c>
      <c r="CV408" s="68" t="s">
        <v>2092</v>
      </c>
      <c r="CW408" s="68" t="s">
        <v>2092</v>
      </c>
      <c r="CX408" s="68" t="s">
        <v>316</v>
      </c>
      <c r="CY408" s="68" t="s">
        <v>166</v>
      </c>
      <c r="CZ408" s="68" t="s">
        <v>136</v>
      </c>
      <c r="DA408" s="68" t="s">
        <v>1989</v>
      </c>
      <c r="DB408" s="68" t="s">
        <v>143</v>
      </c>
      <c r="DC408" s="68" t="s">
        <v>143</v>
      </c>
      <c r="DD408" s="68" t="s">
        <v>164</v>
      </c>
      <c r="DE408" s="68">
        <v>6</v>
      </c>
      <c r="DF408" s="68">
        <v>23</v>
      </c>
    </row>
    <row r="409" spans="1:110" s="68" customFormat="1" ht="12.75" x14ac:dyDescent="0.2">
      <c r="A409" s="67">
        <v>45078</v>
      </c>
      <c r="B409" s="68" t="s">
        <v>14</v>
      </c>
      <c r="C409" s="68">
        <v>73155</v>
      </c>
      <c r="D409" s="68" t="s">
        <v>315</v>
      </c>
      <c r="E409" s="68" t="s">
        <v>373</v>
      </c>
      <c r="F409" s="69">
        <v>45100</v>
      </c>
      <c r="G409" s="68" t="s">
        <v>165</v>
      </c>
      <c r="H409" s="68" t="s">
        <v>166</v>
      </c>
      <c r="I409" s="70">
        <v>111</v>
      </c>
      <c r="J409" s="70">
        <v>111</v>
      </c>
      <c r="K409" s="71">
        <f t="shared" si="6"/>
        <v>2.716933493604666E-4</v>
      </c>
      <c r="L409" s="68" t="s">
        <v>316</v>
      </c>
      <c r="M409" s="68" t="s">
        <v>317</v>
      </c>
      <c r="N409" s="68" t="s">
        <v>219</v>
      </c>
      <c r="O409" s="68" t="s">
        <v>3035</v>
      </c>
      <c r="P409" s="68" t="s">
        <v>319</v>
      </c>
      <c r="Q409" s="68" t="s">
        <v>170</v>
      </c>
      <c r="R409" s="68" t="s">
        <v>3036</v>
      </c>
      <c r="S409" s="68" t="s">
        <v>3037</v>
      </c>
      <c r="T409" s="68" t="s">
        <v>135</v>
      </c>
      <c r="U409" s="68" t="s">
        <v>135</v>
      </c>
      <c r="V409" s="68" t="s">
        <v>136</v>
      </c>
      <c r="W409" s="68" t="s">
        <v>137</v>
      </c>
      <c r="X409" s="68" t="s">
        <v>322</v>
      </c>
      <c r="Y409" s="68">
        <v>45100.3224505787</v>
      </c>
      <c r="Z409" s="68">
        <v>45100.321200231483</v>
      </c>
      <c r="AA409" s="68" t="s">
        <v>139</v>
      </c>
      <c r="AB409" s="68" t="s">
        <v>323</v>
      </c>
      <c r="AC409" s="68">
        <v>0</v>
      </c>
      <c r="AD409" s="68" t="s">
        <v>143</v>
      </c>
      <c r="AE409" s="68">
        <v>111</v>
      </c>
      <c r="AG409" s="68">
        <v>10012</v>
      </c>
      <c r="AH409" s="68" t="s">
        <v>141</v>
      </c>
      <c r="AJ409" s="68">
        <v>111</v>
      </c>
      <c r="AK409" s="68" t="s">
        <v>207</v>
      </c>
      <c r="AL409" s="68" t="s">
        <v>143</v>
      </c>
      <c r="AM409" s="68">
        <v>111</v>
      </c>
      <c r="AN409" s="68" t="s">
        <v>174</v>
      </c>
      <c r="AO409" s="68" t="s">
        <v>3038</v>
      </c>
      <c r="AP409" s="68" t="s">
        <v>3039</v>
      </c>
      <c r="AQ409" s="68" t="s">
        <v>3040</v>
      </c>
      <c r="AR409" s="68" t="s">
        <v>178</v>
      </c>
      <c r="AS409" s="68" t="s">
        <v>179</v>
      </c>
      <c r="AT409" s="68" t="s">
        <v>403</v>
      </c>
      <c r="AU409" s="68" t="s">
        <v>3041</v>
      </c>
      <c r="AV409" s="68" t="s">
        <v>234</v>
      </c>
      <c r="AW409" s="68" t="s">
        <v>165</v>
      </c>
      <c r="AX409" s="68" t="s">
        <v>235</v>
      </c>
      <c r="AY409" s="68" t="s">
        <v>148</v>
      </c>
      <c r="AZ409" s="68" t="s">
        <v>139</v>
      </c>
      <c r="BA409" s="68" t="s">
        <v>236</v>
      </c>
      <c r="BB409" s="68" t="s">
        <v>150</v>
      </c>
      <c r="BC409" s="68" t="s">
        <v>156</v>
      </c>
      <c r="BD409" s="68" t="s">
        <v>157</v>
      </c>
      <c r="BE409" s="68" t="s">
        <v>484</v>
      </c>
      <c r="BF409" s="68">
        <v>45100.363182870373</v>
      </c>
      <c r="BG409" s="68">
        <v>0</v>
      </c>
      <c r="BH409" s="68" t="s">
        <v>143</v>
      </c>
      <c r="BI409" s="68" t="s">
        <v>3042</v>
      </c>
      <c r="BJ409" s="68" t="s">
        <v>143</v>
      </c>
      <c r="BK409" s="68" t="s">
        <v>136</v>
      </c>
      <c r="BL409" s="68" t="s">
        <v>143</v>
      </c>
      <c r="BM409" s="68" t="s">
        <v>160</v>
      </c>
      <c r="BN409" s="68" t="s">
        <v>160</v>
      </c>
      <c r="BO409" s="68" t="s">
        <v>143</v>
      </c>
      <c r="BP409" s="68" t="s">
        <v>143</v>
      </c>
      <c r="BQ409" s="68" t="s">
        <v>822</v>
      </c>
      <c r="BR409" s="68">
        <v>250</v>
      </c>
      <c r="BS409" s="68" t="s">
        <v>162</v>
      </c>
      <c r="BT409" s="68">
        <v>111</v>
      </c>
      <c r="BU409" s="68">
        <v>111</v>
      </c>
      <c r="BV409" s="68" t="s">
        <v>135</v>
      </c>
      <c r="BW409" s="68" t="s">
        <v>135</v>
      </c>
      <c r="BX409" s="68" t="s">
        <v>135</v>
      </c>
      <c r="BY409" s="68" t="s">
        <v>148</v>
      </c>
      <c r="BZ409" s="68" t="s">
        <v>3043</v>
      </c>
      <c r="CA409" s="68" t="s">
        <v>174</v>
      </c>
      <c r="CB409" s="68" t="s">
        <v>143</v>
      </c>
      <c r="CC409" s="68" t="s">
        <v>143</v>
      </c>
      <c r="CD409" s="68" t="s">
        <v>143</v>
      </c>
      <c r="CE409" s="68" t="s">
        <v>3044</v>
      </c>
      <c r="CF409" s="68">
        <v>1</v>
      </c>
      <c r="CG409" s="68">
        <v>1</v>
      </c>
      <c r="CJ409" s="68">
        <v>0</v>
      </c>
      <c r="CK409" s="68" t="s">
        <v>143</v>
      </c>
      <c r="CM409" s="68" t="s">
        <v>143</v>
      </c>
      <c r="CN409" s="68" t="s">
        <v>143</v>
      </c>
      <c r="CO409" s="68">
        <v>314268350</v>
      </c>
      <c r="CR409" s="68" t="s">
        <v>143</v>
      </c>
      <c r="CS409" s="68" t="s">
        <v>1</v>
      </c>
      <c r="CT409" s="68" t="s">
        <v>143</v>
      </c>
      <c r="CU409" s="68" t="s">
        <v>1</v>
      </c>
      <c r="CV409" s="68" t="s">
        <v>1985</v>
      </c>
      <c r="CW409" s="68" t="s">
        <v>1985</v>
      </c>
      <c r="CX409" s="68" t="s">
        <v>316</v>
      </c>
      <c r="CY409" s="68" t="s">
        <v>166</v>
      </c>
      <c r="CZ409" s="68" t="s">
        <v>136</v>
      </c>
      <c r="DA409" s="68" t="s">
        <v>1986</v>
      </c>
      <c r="DB409" s="68" t="s">
        <v>143</v>
      </c>
      <c r="DC409" s="68" t="s">
        <v>143</v>
      </c>
      <c r="DD409" s="68" t="s">
        <v>373</v>
      </c>
      <c r="DE409" s="68">
        <v>6</v>
      </c>
      <c r="DF409" s="68">
        <v>23</v>
      </c>
    </row>
    <row r="410" spans="1:110" s="68" customFormat="1" ht="12.75" x14ac:dyDescent="0.2">
      <c r="A410" s="67">
        <v>45078</v>
      </c>
      <c r="B410" s="68" t="s">
        <v>7</v>
      </c>
      <c r="C410" s="68">
        <v>73157</v>
      </c>
      <c r="D410" s="68" t="s">
        <v>1730</v>
      </c>
      <c r="E410" s="68" t="s">
        <v>341</v>
      </c>
      <c r="F410" s="69">
        <v>45103</v>
      </c>
      <c r="G410" s="68" t="s">
        <v>165</v>
      </c>
      <c r="H410" s="68" t="s">
        <v>166</v>
      </c>
      <c r="I410" s="70">
        <v>200</v>
      </c>
      <c r="J410" s="70">
        <v>200</v>
      </c>
      <c r="K410" s="71">
        <f t="shared" si="6"/>
        <v>4.8953756641525504E-4</v>
      </c>
      <c r="L410" s="68" t="s">
        <v>519</v>
      </c>
      <c r="M410" s="68" t="s">
        <v>317</v>
      </c>
      <c r="N410" s="68" t="s">
        <v>960</v>
      </c>
      <c r="O410" s="68" t="s">
        <v>3045</v>
      </c>
      <c r="P410" s="68" t="s">
        <v>3046</v>
      </c>
      <c r="Q410" s="68" t="s">
        <v>170</v>
      </c>
      <c r="R410" s="68" t="s">
        <v>3047</v>
      </c>
      <c r="S410" s="68" t="s">
        <v>3048</v>
      </c>
      <c r="T410" s="68" t="s">
        <v>135</v>
      </c>
      <c r="U410" s="68" t="s">
        <v>135</v>
      </c>
      <c r="V410" s="68" t="s">
        <v>136</v>
      </c>
      <c r="W410" s="68" t="s">
        <v>137</v>
      </c>
      <c r="X410" s="68" t="s">
        <v>957</v>
      </c>
      <c r="Y410" s="68">
        <v>45100.322117476855</v>
      </c>
      <c r="Z410" s="68">
        <v>45104.120860069444</v>
      </c>
      <c r="AA410" s="68" t="s">
        <v>139</v>
      </c>
      <c r="AB410" s="68" t="s">
        <v>323</v>
      </c>
      <c r="AC410" s="68">
        <v>0</v>
      </c>
      <c r="AD410" s="68" t="s">
        <v>143</v>
      </c>
      <c r="AE410" s="68">
        <v>0</v>
      </c>
      <c r="AF410" s="68">
        <v>45106</v>
      </c>
      <c r="AG410" s="68">
        <v>10012</v>
      </c>
      <c r="AH410" s="68" t="s">
        <v>141</v>
      </c>
      <c r="AK410" s="68" t="s">
        <v>142</v>
      </c>
      <c r="AL410" s="68" t="s">
        <v>143</v>
      </c>
      <c r="AM410" s="68">
        <v>200</v>
      </c>
      <c r="AN410" s="68" t="s">
        <v>143</v>
      </c>
      <c r="AO410" s="68" t="s">
        <v>3049</v>
      </c>
      <c r="AP410" s="68" t="s">
        <v>1089</v>
      </c>
      <c r="AQ410" s="68" t="s">
        <v>3050</v>
      </c>
      <c r="AR410" s="68" t="s">
        <v>353</v>
      </c>
      <c r="AS410" s="68" t="s">
        <v>231</v>
      </c>
      <c r="AT410" s="68" t="s">
        <v>1895</v>
      </c>
      <c r="AU410" s="68" t="s">
        <v>1092</v>
      </c>
      <c r="AV410" s="68" t="s">
        <v>145</v>
      </c>
      <c r="AW410" s="68" t="s">
        <v>146</v>
      </c>
      <c r="AX410" s="68" t="s">
        <v>972</v>
      </c>
      <c r="AY410" s="68" t="s">
        <v>148</v>
      </c>
      <c r="AZ410" s="68" t="s">
        <v>139</v>
      </c>
      <c r="BA410" s="68" t="s">
        <v>149</v>
      </c>
      <c r="BB410" s="68" t="s">
        <v>150</v>
      </c>
      <c r="BC410" s="68" t="s">
        <v>156</v>
      </c>
      <c r="BD410" s="68" t="s">
        <v>157</v>
      </c>
      <c r="BE410" s="68" t="s">
        <v>484</v>
      </c>
      <c r="BF410" s="68">
        <v>45100.364074074074</v>
      </c>
      <c r="BG410" s="68">
        <v>0</v>
      </c>
      <c r="BH410" s="68" t="s">
        <v>143</v>
      </c>
      <c r="BI410" s="68" t="s">
        <v>2595</v>
      </c>
      <c r="BJ410" s="68" t="s">
        <v>143</v>
      </c>
      <c r="BK410" s="68" t="s">
        <v>136</v>
      </c>
      <c r="BL410" s="68" t="s">
        <v>143</v>
      </c>
      <c r="BM410" s="68" t="s">
        <v>160</v>
      </c>
      <c r="BN410" s="68" t="s">
        <v>143</v>
      </c>
      <c r="BO410" s="68" t="s">
        <v>143</v>
      </c>
      <c r="BP410" s="68" t="s">
        <v>143</v>
      </c>
      <c r="BQ410" s="68" t="s">
        <v>3051</v>
      </c>
      <c r="BR410" s="68">
        <v>250</v>
      </c>
      <c r="BS410" s="68" t="s">
        <v>162</v>
      </c>
      <c r="BT410" s="68">
        <v>200</v>
      </c>
      <c r="BU410" s="68">
        <v>200</v>
      </c>
      <c r="BV410" s="68" t="s">
        <v>135</v>
      </c>
      <c r="BW410" s="68" t="s">
        <v>135</v>
      </c>
      <c r="BX410" s="68" t="s">
        <v>135</v>
      </c>
      <c r="BY410" s="68" t="s">
        <v>148</v>
      </c>
      <c r="BZ410" s="68" t="s">
        <v>360</v>
      </c>
      <c r="CA410" s="68" t="s">
        <v>174</v>
      </c>
      <c r="CB410" s="68" t="s">
        <v>143</v>
      </c>
      <c r="CC410" s="68" t="s">
        <v>143</v>
      </c>
      <c r="CD410" s="68" t="s">
        <v>143</v>
      </c>
      <c r="CE410" s="68" t="s">
        <v>3052</v>
      </c>
      <c r="CF410" s="68">
        <v>1</v>
      </c>
      <c r="CJ410" s="68">
        <v>0</v>
      </c>
      <c r="CK410" s="68" t="s">
        <v>143</v>
      </c>
      <c r="CM410" s="68" t="s">
        <v>143</v>
      </c>
      <c r="CN410" s="68" t="s">
        <v>143</v>
      </c>
      <c r="CO410" s="68">
        <v>340852585</v>
      </c>
      <c r="CR410" s="68" t="s">
        <v>143</v>
      </c>
      <c r="CS410" s="68" t="s">
        <v>1</v>
      </c>
      <c r="CT410" s="68" t="s">
        <v>143</v>
      </c>
      <c r="CU410" s="68" t="s">
        <v>1</v>
      </c>
      <c r="CV410" s="68" t="s">
        <v>1985</v>
      </c>
      <c r="CW410" s="68" t="s">
        <v>143</v>
      </c>
      <c r="CX410" s="68" t="s">
        <v>519</v>
      </c>
      <c r="CY410" s="68" t="s">
        <v>166</v>
      </c>
      <c r="CZ410" s="68" t="s">
        <v>136</v>
      </c>
      <c r="DA410" s="68" t="s">
        <v>2007</v>
      </c>
      <c r="DB410" s="68" t="s">
        <v>143</v>
      </c>
      <c r="DC410" s="68" t="s">
        <v>143</v>
      </c>
      <c r="DD410" s="68" t="s">
        <v>341</v>
      </c>
      <c r="DE410" s="68">
        <v>6</v>
      </c>
      <c r="DF410" s="68">
        <v>26</v>
      </c>
    </row>
    <row r="411" spans="1:110" s="68" customFormat="1" ht="12.75" x14ac:dyDescent="0.2">
      <c r="A411" s="67">
        <v>45078</v>
      </c>
      <c r="B411" s="68" t="s">
        <v>11</v>
      </c>
      <c r="C411" s="68">
        <v>73225</v>
      </c>
      <c r="D411" s="68" t="s">
        <v>256</v>
      </c>
      <c r="E411" s="68" t="s">
        <v>164</v>
      </c>
      <c r="F411" s="69">
        <v>45101</v>
      </c>
      <c r="G411" s="68" t="s">
        <v>165</v>
      </c>
      <c r="H411" s="68" t="s">
        <v>166</v>
      </c>
      <c r="I411" s="70">
        <v>531.79999999999995</v>
      </c>
      <c r="J411" s="70">
        <v>531.79999999999995</v>
      </c>
      <c r="K411" s="71">
        <f t="shared" si="6"/>
        <v>1.3016803890981631E-3</v>
      </c>
      <c r="L411" s="68" t="s">
        <v>374</v>
      </c>
      <c r="M411" s="68" t="s">
        <v>317</v>
      </c>
      <c r="N411" s="68" t="s">
        <v>960</v>
      </c>
      <c r="O411" s="68" t="s">
        <v>3053</v>
      </c>
      <c r="P411" s="68" t="s">
        <v>3054</v>
      </c>
      <c r="Q411" s="68" t="s">
        <v>132</v>
      </c>
      <c r="R411" s="68" t="s">
        <v>3055</v>
      </c>
      <c r="S411" s="68" t="s">
        <v>3056</v>
      </c>
      <c r="T411" s="68" t="s">
        <v>135</v>
      </c>
      <c r="U411" s="68" t="s">
        <v>135</v>
      </c>
      <c r="V411" s="68" t="s">
        <v>136</v>
      </c>
      <c r="W411" s="68" t="s">
        <v>137</v>
      </c>
      <c r="X411" s="68" t="s">
        <v>138</v>
      </c>
      <c r="Y411" s="68">
        <v>45101.47003715278</v>
      </c>
      <c r="Z411" s="68">
        <v>45104.279603587966</v>
      </c>
      <c r="AA411" s="68" t="s">
        <v>139</v>
      </c>
      <c r="AB411" s="68" t="s">
        <v>323</v>
      </c>
      <c r="AC411" s="68">
        <v>0</v>
      </c>
      <c r="AD411" s="68" t="s">
        <v>143</v>
      </c>
      <c r="AE411" s="68">
        <v>0</v>
      </c>
      <c r="AG411" s="68">
        <v>10012</v>
      </c>
      <c r="AH411" s="68" t="s">
        <v>141</v>
      </c>
      <c r="AK411" s="68" t="s">
        <v>142</v>
      </c>
      <c r="AL411" s="68" t="s">
        <v>143</v>
      </c>
      <c r="AM411" s="68">
        <v>2710</v>
      </c>
      <c r="AN411" s="68" t="s">
        <v>143</v>
      </c>
      <c r="AO411" s="68" t="s">
        <v>3057</v>
      </c>
      <c r="AP411" s="68" t="s">
        <v>3057</v>
      </c>
      <c r="AQ411" s="68" t="s">
        <v>309</v>
      </c>
      <c r="AR411" s="68" t="s">
        <v>148</v>
      </c>
      <c r="AS411" s="68" t="s">
        <v>139</v>
      </c>
      <c r="AT411" s="68" t="s">
        <v>950</v>
      </c>
      <c r="AU411" s="68" t="s">
        <v>311</v>
      </c>
      <c r="AV411" s="68" t="s">
        <v>145</v>
      </c>
      <c r="AW411" s="68" t="s">
        <v>146</v>
      </c>
      <c r="AX411" s="68" t="s">
        <v>972</v>
      </c>
      <c r="AY411" s="68" t="s">
        <v>148</v>
      </c>
      <c r="AZ411" s="68" t="s">
        <v>139</v>
      </c>
      <c r="BA411" s="68" t="s">
        <v>149</v>
      </c>
      <c r="BB411" s="68" t="s">
        <v>150</v>
      </c>
      <c r="BC411" s="68" t="s">
        <v>156</v>
      </c>
      <c r="BD411" s="68" t="s">
        <v>157</v>
      </c>
      <c r="BE411" s="68" t="s">
        <v>237</v>
      </c>
      <c r="BF411" s="68">
        <v>45103.326365740744</v>
      </c>
      <c r="BG411" s="68">
        <v>0</v>
      </c>
      <c r="BH411" s="68" t="s">
        <v>132</v>
      </c>
      <c r="BI411" s="68" t="s">
        <v>143</v>
      </c>
      <c r="BJ411" s="68" t="s">
        <v>143</v>
      </c>
      <c r="BK411" s="68" t="s">
        <v>136</v>
      </c>
      <c r="BL411" s="68" t="s">
        <v>136</v>
      </c>
      <c r="BM411" s="68" t="s">
        <v>160</v>
      </c>
      <c r="BN411" s="68" t="s">
        <v>160</v>
      </c>
      <c r="BO411" s="68" t="s">
        <v>125</v>
      </c>
      <c r="BP411" s="68" t="s">
        <v>143</v>
      </c>
      <c r="BQ411" s="68" t="s">
        <v>3058</v>
      </c>
      <c r="BR411" s="68">
        <v>800</v>
      </c>
      <c r="BS411" s="68" t="s">
        <v>314</v>
      </c>
      <c r="BT411" s="68">
        <v>5318</v>
      </c>
      <c r="BU411" s="68">
        <v>5318</v>
      </c>
      <c r="BV411" s="68" t="s">
        <v>135</v>
      </c>
      <c r="BW411" s="68" t="s">
        <v>135</v>
      </c>
      <c r="BX411" s="68" t="s">
        <v>135</v>
      </c>
      <c r="BY411" s="68" t="s">
        <v>148</v>
      </c>
      <c r="BZ411" s="68" t="s">
        <v>3059</v>
      </c>
      <c r="CA411" s="68" t="s">
        <v>144</v>
      </c>
      <c r="CB411" s="68" t="s">
        <v>143</v>
      </c>
      <c r="CC411" s="68" t="s">
        <v>143</v>
      </c>
      <c r="CD411" s="68" t="s">
        <v>143</v>
      </c>
      <c r="CE411" s="68" t="s">
        <v>143</v>
      </c>
      <c r="CF411" s="68">
        <v>19623619</v>
      </c>
      <c r="CJ411" s="68">
        <v>0</v>
      </c>
      <c r="CK411" s="68" t="s">
        <v>143</v>
      </c>
      <c r="CM411" s="68" t="s">
        <v>143</v>
      </c>
      <c r="CN411" s="68" t="s">
        <v>143</v>
      </c>
      <c r="CR411" s="68" t="s">
        <v>143</v>
      </c>
      <c r="CS411" s="68" t="s">
        <v>1</v>
      </c>
      <c r="CT411" s="68" t="s">
        <v>143</v>
      </c>
      <c r="CU411" s="68" t="s">
        <v>1</v>
      </c>
      <c r="CV411" s="68" t="s">
        <v>2092</v>
      </c>
      <c r="CW411" s="68" t="s">
        <v>143</v>
      </c>
      <c r="CX411" s="68" t="s">
        <v>374</v>
      </c>
      <c r="CY411" s="68" t="s">
        <v>166</v>
      </c>
      <c r="CZ411" s="68" t="s">
        <v>136</v>
      </c>
      <c r="DA411" s="68" t="s">
        <v>1989</v>
      </c>
      <c r="DB411" s="68" t="s">
        <v>2595</v>
      </c>
      <c r="DC411" s="68" t="s">
        <v>143</v>
      </c>
      <c r="DD411" s="68" t="s">
        <v>125</v>
      </c>
      <c r="DE411" s="68">
        <v>6</v>
      </c>
      <c r="DF411" s="68">
        <v>24</v>
      </c>
    </row>
    <row r="412" spans="1:110" s="68" customFormat="1" ht="12.75" x14ac:dyDescent="0.2">
      <c r="A412" s="67">
        <v>45078</v>
      </c>
      <c r="B412" s="68" t="s">
        <v>8</v>
      </c>
      <c r="C412" s="68">
        <v>73364</v>
      </c>
      <c r="D412" s="68" t="s">
        <v>2547</v>
      </c>
      <c r="E412" s="68" t="s">
        <v>364</v>
      </c>
      <c r="F412" s="69">
        <v>45097</v>
      </c>
      <c r="G412" s="68" t="s">
        <v>126</v>
      </c>
      <c r="H412" s="68" t="s">
        <v>166</v>
      </c>
      <c r="I412" s="70">
        <v>308</v>
      </c>
      <c r="J412" s="70">
        <v>412</v>
      </c>
      <c r="K412" s="71">
        <f t="shared" si="6"/>
        <v>7.5388785227949282E-4</v>
      </c>
      <c r="L412" s="68" t="s">
        <v>953</v>
      </c>
      <c r="M412" s="68" t="s">
        <v>317</v>
      </c>
      <c r="N412" s="68" t="s">
        <v>219</v>
      </c>
      <c r="O412" s="68" t="s">
        <v>2844</v>
      </c>
      <c r="P412" s="68" t="s">
        <v>2837</v>
      </c>
      <c r="Q412" s="68" t="s">
        <v>170</v>
      </c>
      <c r="R412" s="68" t="s">
        <v>3060</v>
      </c>
      <c r="S412" s="68" t="s">
        <v>2920</v>
      </c>
      <c r="T412" s="68" t="s">
        <v>135</v>
      </c>
      <c r="U412" s="68" t="s">
        <v>135</v>
      </c>
      <c r="V412" s="68" t="s">
        <v>506</v>
      </c>
      <c r="W412" s="68" t="s">
        <v>137</v>
      </c>
      <c r="X412" s="68" t="s">
        <v>225</v>
      </c>
      <c r="Y412" s="68">
        <v>45103.485234143518</v>
      </c>
      <c r="Z412" s="68">
        <v>45107.187996643515</v>
      </c>
      <c r="AA412" s="68" t="s">
        <v>139</v>
      </c>
      <c r="AB412" s="68" t="s">
        <v>323</v>
      </c>
      <c r="AC412" s="68">
        <v>0</v>
      </c>
      <c r="AD412" s="68" t="s">
        <v>143</v>
      </c>
      <c r="AE412" s="68">
        <v>308</v>
      </c>
      <c r="AG412" s="68">
        <v>10023</v>
      </c>
      <c r="AH412" s="68" t="s">
        <v>141</v>
      </c>
      <c r="AJ412" s="68">
        <v>308</v>
      </c>
      <c r="AK412" s="68" t="s">
        <v>207</v>
      </c>
      <c r="AL412" s="68" t="s">
        <v>2714</v>
      </c>
      <c r="AM412" s="68">
        <v>412</v>
      </c>
      <c r="AN412" s="68" t="s">
        <v>174</v>
      </c>
      <c r="AO412" s="68" t="s">
        <v>2847</v>
      </c>
      <c r="AP412" s="68" t="s">
        <v>2286</v>
      </c>
      <c r="AQ412" s="68" t="s">
        <v>2848</v>
      </c>
      <c r="AR412" s="68" t="s">
        <v>353</v>
      </c>
      <c r="AS412" s="68" t="s">
        <v>231</v>
      </c>
      <c r="AT412" s="68" t="s">
        <v>354</v>
      </c>
      <c r="AU412" s="68" t="s">
        <v>2849</v>
      </c>
      <c r="AV412" s="68" t="s">
        <v>234</v>
      </c>
      <c r="AW412" s="68" t="s">
        <v>165</v>
      </c>
      <c r="AX412" s="68" t="s">
        <v>235</v>
      </c>
      <c r="AY412" s="68" t="s">
        <v>148</v>
      </c>
      <c r="AZ412" s="68" t="s">
        <v>139</v>
      </c>
      <c r="BA412" s="68" t="s">
        <v>236</v>
      </c>
      <c r="BB412" s="68" t="s">
        <v>150</v>
      </c>
      <c r="BC412" s="68" t="s">
        <v>156</v>
      </c>
      <c r="BD412" s="68" t="s">
        <v>157</v>
      </c>
      <c r="BE412" s="68" t="s">
        <v>303</v>
      </c>
      <c r="BF412" s="68">
        <v>45103.207384259258</v>
      </c>
      <c r="BG412" s="68">
        <v>0</v>
      </c>
      <c r="BH412" s="68" t="s">
        <v>143</v>
      </c>
      <c r="BI412" s="68" t="s">
        <v>3061</v>
      </c>
      <c r="BJ412" s="68" t="s">
        <v>143</v>
      </c>
      <c r="BK412" s="68" t="s">
        <v>506</v>
      </c>
      <c r="BL412" s="68" t="s">
        <v>143</v>
      </c>
      <c r="BM412" s="68" t="s">
        <v>160</v>
      </c>
      <c r="BN412" s="68" t="s">
        <v>160</v>
      </c>
      <c r="BO412" s="68" t="s">
        <v>364</v>
      </c>
      <c r="BP412" s="68" t="s">
        <v>143</v>
      </c>
      <c r="BQ412" s="68" t="s">
        <v>3062</v>
      </c>
      <c r="BR412" s="68">
        <v>500</v>
      </c>
      <c r="BS412" s="68" t="s">
        <v>241</v>
      </c>
      <c r="BT412" s="68">
        <v>308</v>
      </c>
      <c r="BU412" s="68">
        <v>308</v>
      </c>
      <c r="BV412" s="68" t="s">
        <v>135</v>
      </c>
      <c r="BW412" s="68" t="s">
        <v>135</v>
      </c>
      <c r="BX412" s="68" t="s">
        <v>135</v>
      </c>
      <c r="BY412" s="68" t="s">
        <v>148</v>
      </c>
      <c r="BZ412" s="68" t="s">
        <v>2851</v>
      </c>
      <c r="CA412" s="68" t="s">
        <v>174</v>
      </c>
      <c r="CB412" s="68" t="s">
        <v>143</v>
      </c>
      <c r="CC412" s="68" t="s">
        <v>143</v>
      </c>
      <c r="CD412" s="68" t="s">
        <v>143</v>
      </c>
      <c r="CE412" s="68" t="s">
        <v>143</v>
      </c>
      <c r="CF412" s="68">
        <v>1</v>
      </c>
      <c r="CG412" s="68">
        <v>1</v>
      </c>
      <c r="CJ412" s="68">
        <v>0</v>
      </c>
      <c r="CK412" s="68" t="s">
        <v>143</v>
      </c>
      <c r="CM412" s="68" t="s">
        <v>143</v>
      </c>
      <c r="CN412" s="68" t="s">
        <v>143</v>
      </c>
      <c r="CO412" s="68">
        <v>217616996</v>
      </c>
      <c r="CR412" s="68" t="s">
        <v>143</v>
      </c>
      <c r="CS412" s="68" t="s">
        <v>1</v>
      </c>
      <c r="CT412" s="68" t="s">
        <v>143</v>
      </c>
      <c r="CU412" s="68" t="s">
        <v>1</v>
      </c>
      <c r="CV412" s="68" t="s">
        <v>1985</v>
      </c>
      <c r="CW412" s="68" t="s">
        <v>1985</v>
      </c>
      <c r="CX412" s="68" t="s">
        <v>953</v>
      </c>
      <c r="CY412" s="68" t="s">
        <v>166</v>
      </c>
      <c r="CZ412" s="68" t="s">
        <v>506</v>
      </c>
      <c r="DA412" s="68" t="s">
        <v>1989</v>
      </c>
      <c r="DB412" s="68" t="s">
        <v>143</v>
      </c>
      <c r="DC412" s="68" t="s">
        <v>225</v>
      </c>
      <c r="DD412" s="68" t="s">
        <v>364</v>
      </c>
      <c r="DE412" s="68">
        <v>6</v>
      </c>
      <c r="DF412" s="68">
        <v>20</v>
      </c>
    </row>
    <row r="413" spans="1:110" s="68" customFormat="1" ht="12.75" x14ac:dyDescent="0.2">
      <c r="A413" s="67">
        <v>45078</v>
      </c>
      <c r="B413" s="68" t="s">
        <v>14</v>
      </c>
      <c r="C413" s="68">
        <v>73375</v>
      </c>
      <c r="D413" s="68" t="s">
        <v>1317</v>
      </c>
      <c r="E413" s="68" t="s">
        <v>373</v>
      </c>
      <c r="F413" s="69">
        <v>45104</v>
      </c>
      <c r="G413" s="68" t="s">
        <v>257</v>
      </c>
      <c r="H413" s="68" t="s">
        <v>166</v>
      </c>
      <c r="I413" s="70">
        <v>50</v>
      </c>
      <c r="J413" s="70">
        <v>50</v>
      </c>
      <c r="K413" s="71">
        <f t="shared" si="6"/>
        <v>1.2238439160381376E-4</v>
      </c>
      <c r="L413" s="68" t="s">
        <v>316</v>
      </c>
      <c r="M413" s="68" t="s">
        <v>129</v>
      </c>
      <c r="N413" s="68" t="s">
        <v>259</v>
      </c>
      <c r="O413" s="68" t="s">
        <v>3063</v>
      </c>
      <c r="P413" s="68" t="s">
        <v>1319</v>
      </c>
      <c r="Q413" s="68" t="s">
        <v>170</v>
      </c>
      <c r="R413" s="68" t="s">
        <v>3064</v>
      </c>
      <c r="S413" s="68" t="s">
        <v>3065</v>
      </c>
      <c r="T413" s="68" t="s">
        <v>135</v>
      </c>
      <c r="U413" s="68" t="s">
        <v>135</v>
      </c>
      <c r="V413" s="68" t="s">
        <v>136</v>
      </c>
      <c r="W413" s="68" t="s">
        <v>137</v>
      </c>
      <c r="X413" s="68" t="s">
        <v>379</v>
      </c>
      <c r="Y413" s="68">
        <v>45103.508104050925</v>
      </c>
      <c r="Z413" s="68">
        <v>45103.505519444443</v>
      </c>
      <c r="AA413" s="68" t="s">
        <v>139</v>
      </c>
      <c r="AB413" s="68" t="s">
        <v>140</v>
      </c>
      <c r="AC413" s="68">
        <v>0</v>
      </c>
      <c r="AD413" s="68" t="s">
        <v>143</v>
      </c>
      <c r="AE413" s="68">
        <v>0</v>
      </c>
      <c r="AF413" s="68">
        <v>45103</v>
      </c>
      <c r="AG413" s="68">
        <v>10010</v>
      </c>
      <c r="AH413" s="68" t="s">
        <v>265</v>
      </c>
      <c r="AK413" s="68" t="s">
        <v>142</v>
      </c>
      <c r="AL413" s="68" t="s">
        <v>143</v>
      </c>
      <c r="AM413" s="68">
        <v>50</v>
      </c>
      <c r="AN413" s="68" t="s">
        <v>143</v>
      </c>
      <c r="AO413" s="68" t="s">
        <v>3066</v>
      </c>
      <c r="AP413" s="68" t="s">
        <v>3067</v>
      </c>
      <c r="AQ413" s="68" t="s">
        <v>3068</v>
      </c>
      <c r="AR413" s="68" t="s">
        <v>250</v>
      </c>
      <c r="AS413" s="68" t="s">
        <v>179</v>
      </c>
      <c r="AT413" s="68" t="s">
        <v>3069</v>
      </c>
      <c r="AU413" s="68" t="s">
        <v>3070</v>
      </c>
      <c r="AV413" s="68" t="s">
        <v>272</v>
      </c>
      <c r="AW413" s="68" t="s">
        <v>273</v>
      </c>
      <c r="AX413" s="68" t="s">
        <v>274</v>
      </c>
      <c r="AY413" s="68" t="s">
        <v>148</v>
      </c>
      <c r="AZ413" s="68" t="s">
        <v>139</v>
      </c>
      <c r="BA413" s="68" t="s">
        <v>154</v>
      </c>
      <c r="BB413" s="68" t="s">
        <v>275</v>
      </c>
      <c r="BC413" s="68" t="s">
        <v>156</v>
      </c>
      <c r="BD413" s="68" t="s">
        <v>157</v>
      </c>
      <c r="BE413" s="68" t="s">
        <v>484</v>
      </c>
      <c r="BF413" s="68">
        <v>45103.044849537036</v>
      </c>
      <c r="BG413" s="68">
        <v>0</v>
      </c>
      <c r="BH413" s="68" t="s">
        <v>170</v>
      </c>
      <c r="BI413" s="68" t="s">
        <v>143</v>
      </c>
      <c r="BJ413" s="68" t="s">
        <v>143</v>
      </c>
      <c r="BK413" s="68" t="s">
        <v>136</v>
      </c>
      <c r="BL413" s="68" t="s">
        <v>143</v>
      </c>
      <c r="BM413" s="68" t="s">
        <v>200</v>
      </c>
      <c r="BN413" s="68" t="s">
        <v>200</v>
      </c>
      <c r="BO413" s="68" t="s">
        <v>373</v>
      </c>
      <c r="BP413" s="68" t="s">
        <v>143</v>
      </c>
      <c r="BQ413" s="68" t="s">
        <v>539</v>
      </c>
      <c r="BR413" s="68">
        <v>250</v>
      </c>
      <c r="BS413" s="68" t="s">
        <v>162</v>
      </c>
      <c r="BT413" s="68">
        <v>50</v>
      </c>
      <c r="BU413" s="68">
        <v>50</v>
      </c>
      <c r="BV413" s="68" t="s">
        <v>135</v>
      </c>
      <c r="BW413" s="68" t="s">
        <v>135</v>
      </c>
      <c r="BX413" s="68" t="s">
        <v>135</v>
      </c>
      <c r="BY413" s="68" t="s">
        <v>148</v>
      </c>
      <c r="BZ413" s="68" t="s">
        <v>3071</v>
      </c>
      <c r="CA413" s="68" t="s">
        <v>174</v>
      </c>
      <c r="CB413" s="68" t="s">
        <v>143</v>
      </c>
      <c r="CC413" s="68" t="s">
        <v>143</v>
      </c>
      <c r="CD413" s="68" t="s">
        <v>143</v>
      </c>
      <c r="CE413" s="68" t="s">
        <v>143</v>
      </c>
      <c r="CF413" s="68">
        <v>1</v>
      </c>
      <c r="CJ413" s="68">
        <v>0</v>
      </c>
      <c r="CK413" s="68" t="s">
        <v>143</v>
      </c>
      <c r="CM413" s="68" t="s">
        <v>143</v>
      </c>
      <c r="CN413" s="68" t="s">
        <v>143</v>
      </c>
      <c r="CO413" s="68">
        <v>301463949</v>
      </c>
      <c r="CR413" s="68" t="s">
        <v>143</v>
      </c>
      <c r="CS413" s="68" t="s">
        <v>1</v>
      </c>
      <c r="CT413" s="68" t="s">
        <v>143</v>
      </c>
      <c r="CU413" s="68" t="s">
        <v>1</v>
      </c>
      <c r="CV413" s="68" t="s">
        <v>1985</v>
      </c>
      <c r="CW413" s="68" t="s">
        <v>143</v>
      </c>
      <c r="CX413" s="68" t="s">
        <v>316</v>
      </c>
      <c r="CY413" s="68" t="s">
        <v>166</v>
      </c>
      <c r="CZ413" s="68" t="s">
        <v>136</v>
      </c>
      <c r="DA413" s="68" t="s">
        <v>2007</v>
      </c>
      <c r="DB413" s="68" t="s">
        <v>143</v>
      </c>
      <c r="DC413" s="68" t="s">
        <v>143</v>
      </c>
      <c r="DD413" s="68" t="s">
        <v>373</v>
      </c>
      <c r="DE413" s="68">
        <v>6</v>
      </c>
      <c r="DF413" s="68">
        <v>27</v>
      </c>
    </row>
    <row r="414" spans="1:110" s="68" customFormat="1" ht="12.75" x14ac:dyDescent="0.2">
      <c r="A414" s="67">
        <v>45078</v>
      </c>
      <c r="B414" s="68" t="s">
        <v>11</v>
      </c>
      <c r="C414" s="68">
        <v>73384</v>
      </c>
      <c r="D414" s="68" t="s">
        <v>256</v>
      </c>
      <c r="E414" s="68" t="s">
        <v>125</v>
      </c>
      <c r="F414" s="69">
        <v>45103</v>
      </c>
      <c r="G414" s="68" t="s">
        <v>257</v>
      </c>
      <c r="H414" s="68" t="s">
        <v>166</v>
      </c>
      <c r="I414" s="70">
        <v>156.99</v>
      </c>
      <c r="J414" s="70">
        <v>156.99</v>
      </c>
      <c r="K414" s="71">
        <f t="shared" si="6"/>
        <v>3.8426251275765449E-4</v>
      </c>
      <c r="L414" s="68" t="s">
        <v>258</v>
      </c>
      <c r="M414" s="68" t="s">
        <v>129</v>
      </c>
      <c r="N414" s="68" t="s">
        <v>259</v>
      </c>
      <c r="O414" s="68" t="s">
        <v>1130</v>
      </c>
      <c r="P414" s="68" t="s">
        <v>256</v>
      </c>
      <c r="Q414" s="68" t="s">
        <v>132</v>
      </c>
      <c r="R414" s="68" t="s">
        <v>143</v>
      </c>
      <c r="S414" s="68" t="s">
        <v>3072</v>
      </c>
      <c r="T414" s="68" t="s">
        <v>135</v>
      </c>
      <c r="U414" s="68" t="s">
        <v>135</v>
      </c>
      <c r="V414" s="68" t="s">
        <v>136</v>
      </c>
      <c r="W414" s="68" t="s">
        <v>137</v>
      </c>
      <c r="X414" s="68" t="s">
        <v>138</v>
      </c>
      <c r="Y414" s="68">
        <v>45111.391949305558</v>
      </c>
      <c r="Z414" s="68">
        <v>45111.391438078703</v>
      </c>
      <c r="AA414" s="68" t="s">
        <v>139</v>
      </c>
      <c r="AB414" s="68" t="s">
        <v>140</v>
      </c>
      <c r="AC414" s="68">
        <v>0</v>
      </c>
      <c r="AD414" s="68" t="s">
        <v>143</v>
      </c>
      <c r="AE414" s="68">
        <v>0</v>
      </c>
      <c r="AG414" s="68">
        <v>10010</v>
      </c>
      <c r="AH414" s="68" t="s">
        <v>265</v>
      </c>
      <c r="AK414" s="68" t="s">
        <v>142</v>
      </c>
      <c r="AL414" s="68" t="s">
        <v>143</v>
      </c>
      <c r="AM414" s="68">
        <v>800</v>
      </c>
      <c r="AN414" s="68" t="s">
        <v>143</v>
      </c>
      <c r="AO414" s="68" t="s">
        <v>1133</v>
      </c>
      <c r="AP414" s="68" t="s">
        <v>1133</v>
      </c>
      <c r="AQ414" s="68" t="s">
        <v>309</v>
      </c>
      <c r="AR414" s="68" t="s">
        <v>148</v>
      </c>
      <c r="AS414" s="68" t="s">
        <v>139</v>
      </c>
      <c r="AT414" s="68" t="s">
        <v>950</v>
      </c>
      <c r="AU414" s="68" t="s">
        <v>311</v>
      </c>
      <c r="AV414" s="68" t="s">
        <v>272</v>
      </c>
      <c r="AW414" s="68" t="s">
        <v>273</v>
      </c>
      <c r="AX414" s="68" t="s">
        <v>274</v>
      </c>
      <c r="AY414" s="68" t="s">
        <v>148</v>
      </c>
      <c r="AZ414" s="68" t="s">
        <v>139</v>
      </c>
      <c r="BA414" s="68" t="s">
        <v>154</v>
      </c>
      <c r="BB414" s="68" t="s">
        <v>275</v>
      </c>
      <c r="BC414" s="68" t="s">
        <v>156</v>
      </c>
      <c r="BD414" s="68" t="s">
        <v>276</v>
      </c>
      <c r="BE414" s="68" t="s">
        <v>143</v>
      </c>
      <c r="BG414" s="68">
        <v>0</v>
      </c>
      <c r="BH414" s="68" t="s">
        <v>132</v>
      </c>
      <c r="BI414" s="68" t="s">
        <v>143</v>
      </c>
      <c r="BJ414" s="68" t="s">
        <v>143</v>
      </c>
      <c r="BK414" s="68" t="s">
        <v>136</v>
      </c>
      <c r="BL414" s="68" t="s">
        <v>143</v>
      </c>
      <c r="BM414" s="68" t="s">
        <v>160</v>
      </c>
      <c r="BN414" s="68" t="s">
        <v>160</v>
      </c>
      <c r="BO414" s="68" t="s">
        <v>125</v>
      </c>
      <c r="BP414" s="68" t="s">
        <v>143</v>
      </c>
      <c r="BQ414" s="68" t="s">
        <v>143</v>
      </c>
      <c r="BR414" s="68">
        <v>0</v>
      </c>
      <c r="BS414" s="68" t="s">
        <v>3073</v>
      </c>
      <c r="BT414" s="68">
        <v>15699</v>
      </c>
      <c r="BU414" s="68">
        <v>15699</v>
      </c>
      <c r="BV414" s="68" t="s">
        <v>135</v>
      </c>
      <c r="BW414" s="68" t="s">
        <v>135</v>
      </c>
      <c r="BX414" s="68" t="s">
        <v>135</v>
      </c>
      <c r="BY414" s="68" t="s">
        <v>148</v>
      </c>
      <c r="BZ414" s="68" t="s">
        <v>1875</v>
      </c>
      <c r="CA414" s="68" t="s">
        <v>144</v>
      </c>
      <c r="CB414" s="68" t="s">
        <v>143</v>
      </c>
      <c r="CC414" s="68" t="s">
        <v>143</v>
      </c>
      <c r="CD414" s="68" t="s">
        <v>143</v>
      </c>
      <c r="CE414" s="68" t="s">
        <v>143</v>
      </c>
      <c r="CF414" s="68">
        <v>19623619</v>
      </c>
      <c r="CJ414" s="68">
        <v>0</v>
      </c>
      <c r="CK414" s="68" t="s">
        <v>143</v>
      </c>
      <c r="CM414" s="68" t="s">
        <v>143</v>
      </c>
      <c r="CN414" s="68" t="s">
        <v>143</v>
      </c>
      <c r="CR414" s="68" t="s">
        <v>143</v>
      </c>
      <c r="CS414" s="68" t="s">
        <v>1</v>
      </c>
      <c r="CT414" s="68" t="s">
        <v>143</v>
      </c>
      <c r="CU414" s="68" t="s">
        <v>1</v>
      </c>
      <c r="CV414" s="68" t="s">
        <v>1985</v>
      </c>
      <c r="CW414" s="68" t="s">
        <v>143</v>
      </c>
      <c r="CX414" s="68" t="s">
        <v>258</v>
      </c>
      <c r="CY414" s="68" t="s">
        <v>166</v>
      </c>
      <c r="CZ414" s="68" t="s">
        <v>136</v>
      </c>
      <c r="DA414" s="68" t="s">
        <v>2495</v>
      </c>
      <c r="DB414" s="68" t="s">
        <v>143</v>
      </c>
      <c r="DC414" s="68" t="s">
        <v>143</v>
      </c>
      <c r="DD414" s="68" t="s">
        <v>125</v>
      </c>
      <c r="DE414" s="68">
        <v>6</v>
      </c>
      <c r="DF414" s="68">
        <v>26</v>
      </c>
    </row>
    <row r="415" spans="1:110" s="68" customFormat="1" ht="12.75" x14ac:dyDescent="0.2">
      <c r="A415" s="67">
        <v>45078</v>
      </c>
      <c r="B415" s="68" t="s">
        <v>16</v>
      </c>
      <c r="C415" s="68">
        <v>73389</v>
      </c>
      <c r="D415" s="68" t="s">
        <v>124</v>
      </c>
      <c r="E415" s="68" t="s">
        <v>125</v>
      </c>
      <c r="F415" s="69">
        <v>45103</v>
      </c>
      <c r="G415" s="68" t="s">
        <v>257</v>
      </c>
      <c r="H415" s="68" t="s">
        <v>127</v>
      </c>
      <c r="I415" s="70">
        <v>294.35000000000002</v>
      </c>
      <c r="J415" s="70">
        <v>294.35000000000002</v>
      </c>
      <c r="K415" s="71">
        <f t="shared" si="6"/>
        <v>7.204769133716517E-4</v>
      </c>
      <c r="L415" s="68" t="s">
        <v>128</v>
      </c>
      <c r="M415" s="68" t="s">
        <v>129</v>
      </c>
      <c r="N415" s="68" t="s">
        <v>1725</v>
      </c>
      <c r="O415" s="68" t="s">
        <v>1224</v>
      </c>
      <c r="P415" s="68" t="s">
        <v>2788</v>
      </c>
      <c r="Q415" s="68" t="s">
        <v>132</v>
      </c>
      <c r="R415" s="68" t="s">
        <v>3074</v>
      </c>
      <c r="S415" s="68" t="s">
        <v>1717</v>
      </c>
      <c r="T415" s="68" t="s">
        <v>135</v>
      </c>
      <c r="U415" s="68" t="s">
        <v>135</v>
      </c>
      <c r="V415" s="68" t="s">
        <v>136</v>
      </c>
      <c r="W415" s="68" t="s">
        <v>137</v>
      </c>
      <c r="X415" s="68" t="s">
        <v>138</v>
      </c>
      <c r="Y415" s="68">
        <v>45103.050463657404</v>
      </c>
      <c r="Z415" s="68">
        <v>45103.050444560184</v>
      </c>
      <c r="AA415" s="68" t="s">
        <v>139</v>
      </c>
      <c r="AB415" s="68" t="s">
        <v>140</v>
      </c>
      <c r="AC415" s="68">
        <v>0</v>
      </c>
      <c r="AD415" s="68" t="s">
        <v>143</v>
      </c>
      <c r="AE415" s="68">
        <v>0</v>
      </c>
      <c r="AG415" s="68">
        <v>10010</v>
      </c>
      <c r="AH415" s="68" t="s">
        <v>265</v>
      </c>
      <c r="AK415" s="68" t="s">
        <v>142</v>
      </c>
      <c r="AL415" s="68" t="s">
        <v>143</v>
      </c>
      <c r="AM415" s="68">
        <v>1500</v>
      </c>
      <c r="AN415" s="68" t="s">
        <v>143</v>
      </c>
      <c r="AO415" s="68" t="s">
        <v>990</v>
      </c>
      <c r="AP415" s="68" t="s">
        <v>273</v>
      </c>
      <c r="AQ415" s="68" t="s">
        <v>1232</v>
      </c>
      <c r="AR415" s="68" t="s">
        <v>148</v>
      </c>
      <c r="AS415" s="68" t="s">
        <v>139</v>
      </c>
      <c r="AT415" s="68" t="s">
        <v>154</v>
      </c>
      <c r="AU415" s="68" t="s">
        <v>992</v>
      </c>
      <c r="AV415" s="68" t="s">
        <v>1718</v>
      </c>
      <c r="AW415" s="68" t="s">
        <v>1719</v>
      </c>
      <c r="AX415" s="68" t="s">
        <v>1726</v>
      </c>
      <c r="AY415" s="68" t="s">
        <v>148</v>
      </c>
      <c r="AZ415" s="68" t="s">
        <v>139</v>
      </c>
      <c r="BA415" s="68" t="s">
        <v>154</v>
      </c>
      <c r="BB415" s="68" t="s">
        <v>1727</v>
      </c>
      <c r="BC415" s="68" t="s">
        <v>156</v>
      </c>
      <c r="BD415" s="68" t="s">
        <v>157</v>
      </c>
      <c r="BE415" s="68" t="s">
        <v>303</v>
      </c>
      <c r="BF415" s="68">
        <v>45104.16133101852</v>
      </c>
      <c r="BG415" s="68">
        <v>0</v>
      </c>
      <c r="BH415" s="68" t="s">
        <v>132</v>
      </c>
      <c r="BI415" s="68" t="s">
        <v>143</v>
      </c>
      <c r="BJ415" s="68" t="s">
        <v>143</v>
      </c>
      <c r="BK415" s="68" t="s">
        <v>136</v>
      </c>
      <c r="BL415" s="68" t="s">
        <v>143</v>
      </c>
      <c r="BM415" s="68" t="s">
        <v>160</v>
      </c>
      <c r="BN415" s="68" t="s">
        <v>160</v>
      </c>
      <c r="BO415" s="68" t="s">
        <v>143</v>
      </c>
      <c r="BP415" s="68" t="s">
        <v>1224</v>
      </c>
      <c r="BQ415" s="68" t="s">
        <v>2624</v>
      </c>
      <c r="BR415" s="68">
        <v>500</v>
      </c>
      <c r="BS415" s="68" t="s">
        <v>241</v>
      </c>
      <c r="BT415" s="68">
        <v>29435</v>
      </c>
      <c r="BU415" s="68">
        <v>29435</v>
      </c>
      <c r="BV415" s="68" t="s">
        <v>135</v>
      </c>
      <c r="BW415" s="68" t="s">
        <v>135</v>
      </c>
      <c r="BX415" s="68" t="s">
        <v>135</v>
      </c>
      <c r="BY415" s="68" t="s">
        <v>148</v>
      </c>
      <c r="BZ415" s="68" t="s">
        <v>1729</v>
      </c>
      <c r="CA415" s="68" t="s">
        <v>144</v>
      </c>
      <c r="CB415" s="68" t="s">
        <v>143</v>
      </c>
      <c r="CC415" s="68" t="s">
        <v>143</v>
      </c>
      <c r="CD415" s="68" t="s">
        <v>143</v>
      </c>
      <c r="CE415" s="68" t="s">
        <v>143</v>
      </c>
      <c r="CF415" s="68">
        <v>19623619</v>
      </c>
      <c r="CJ415" s="68">
        <v>0</v>
      </c>
      <c r="CK415" s="68" t="s">
        <v>143</v>
      </c>
      <c r="CM415" s="68" t="s">
        <v>143</v>
      </c>
      <c r="CN415" s="68" t="s">
        <v>143</v>
      </c>
      <c r="CR415" s="68" t="s">
        <v>143</v>
      </c>
      <c r="CS415" s="68" t="s">
        <v>1</v>
      </c>
      <c r="CT415" s="68" t="s">
        <v>143</v>
      </c>
      <c r="CU415" s="68" t="s">
        <v>1</v>
      </c>
      <c r="CV415" s="68" t="s">
        <v>1985</v>
      </c>
      <c r="CW415" s="68" t="s">
        <v>143</v>
      </c>
      <c r="CX415" s="68" t="s">
        <v>128</v>
      </c>
      <c r="CY415" s="68" t="s">
        <v>127</v>
      </c>
      <c r="CZ415" s="68" t="s">
        <v>136</v>
      </c>
      <c r="DA415" s="68" t="s">
        <v>1989</v>
      </c>
      <c r="DB415" s="68" t="s">
        <v>143</v>
      </c>
      <c r="DC415" s="68" t="s">
        <v>143</v>
      </c>
      <c r="DD415" s="68" t="s">
        <v>125</v>
      </c>
      <c r="DE415" s="68">
        <v>6</v>
      </c>
      <c r="DF415" s="68">
        <v>26</v>
      </c>
    </row>
    <row r="416" spans="1:110" s="68" customFormat="1" ht="12.75" x14ac:dyDescent="0.2">
      <c r="A416" s="67">
        <v>45078</v>
      </c>
      <c r="B416" s="68" t="s">
        <v>7</v>
      </c>
      <c r="C416" s="68">
        <v>73469</v>
      </c>
      <c r="D416" s="68" t="s">
        <v>1730</v>
      </c>
      <c r="E416" s="68" t="s">
        <v>125</v>
      </c>
      <c r="F416" s="69">
        <v>45104</v>
      </c>
      <c r="G416" s="68" t="s">
        <v>165</v>
      </c>
      <c r="H416" s="68" t="s">
        <v>166</v>
      </c>
      <c r="I416" s="70">
        <v>230</v>
      </c>
      <c r="J416" s="70">
        <v>230</v>
      </c>
      <c r="K416" s="71">
        <f t="shared" si="6"/>
        <v>5.6296820137754339E-4</v>
      </c>
      <c r="L416" s="68" t="s">
        <v>519</v>
      </c>
      <c r="M416" s="68" t="s">
        <v>317</v>
      </c>
      <c r="N416" s="68" t="s">
        <v>960</v>
      </c>
      <c r="O416" s="68" t="s">
        <v>1936</v>
      </c>
      <c r="P416" s="68" t="s">
        <v>3075</v>
      </c>
      <c r="Q416" s="68" t="s">
        <v>170</v>
      </c>
      <c r="R416" s="68" t="s">
        <v>3076</v>
      </c>
      <c r="S416" s="68" t="s">
        <v>3077</v>
      </c>
      <c r="T416" s="68" t="s">
        <v>135</v>
      </c>
      <c r="U416" s="68" t="s">
        <v>135</v>
      </c>
      <c r="V416" s="68" t="s">
        <v>136</v>
      </c>
      <c r="W416" s="68" t="s">
        <v>137</v>
      </c>
      <c r="X416" s="68" t="s">
        <v>957</v>
      </c>
      <c r="Y416" s="68">
        <v>45103.186393750002</v>
      </c>
      <c r="Z416" s="68">
        <v>45104.12143402778</v>
      </c>
      <c r="AA416" s="68" t="s">
        <v>139</v>
      </c>
      <c r="AB416" s="68" t="s">
        <v>323</v>
      </c>
      <c r="AC416" s="68">
        <v>0</v>
      </c>
      <c r="AD416" s="68" t="s">
        <v>143</v>
      </c>
      <c r="AE416" s="68">
        <v>0</v>
      </c>
      <c r="AF416" s="68">
        <v>45107</v>
      </c>
      <c r="AG416" s="68">
        <v>10012</v>
      </c>
      <c r="AH416" s="68" t="s">
        <v>141</v>
      </c>
      <c r="AK416" s="68" t="s">
        <v>142</v>
      </c>
      <c r="AL416" s="68" t="s">
        <v>143</v>
      </c>
      <c r="AM416" s="68">
        <v>230</v>
      </c>
      <c r="AN416" s="68" t="s">
        <v>143</v>
      </c>
      <c r="AO416" s="68" t="s">
        <v>1940</v>
      </c>
      <c r="AP416" s="68" t="s">
        <v>1941</v>
      </c>
      <c r="AQ416" s="68" t="s">
        <v>1942</v>
      </c>
      <c r="AR416" s="68" t="s">
        <v>916</v>
      </c>
      <c r="AS416" s="68" t="s">
        <v>231</v>
      </c>
      <c r="AT416" s="68" t="s">
        <v>1943</v>
      </c>
      <c r="AU416" s="68" t="s">
        <v>1944</v>
      </c>
      <c r="AV416" s="68" t="s">
        <v>145</v>
      </c>
      <c r="AW416" s="68" t="s">
        <v>146</v>
      </c>
      <c r="AX416" s="68" t="s">
        <v>972</v>
      </c>
      <c r="AY416" s="68" t="s">
        <v>148</v>
      </c>
      <c r="AZ416" s="68" t="s">
        <v>139</v>
      </c>
      <c r="BA416" s="68" t="s">
        <v>149</v>
      </c>
      <c r="BB416" s="68" t="s">
        <v>150</v>
      </c>
      <c r="BC416" s="68" t="s">
        <v>156</v>
      </c>
      <c r="BD416" s="68" t="s">
        <v>157</v>
      </c>
      <c r="BE416" s="68" t="s">
        <v>484</v>
      </c>
      <c r="BF416" s="68">
        <v>45103.201412037037</v>
      </c>
      <c r="BG416" s="68">
        <v>0</v>
      </c>
      <c r="BH416" s="68" t="s">
        <v>143</v>
      </c>
      <c r="BI416" s="68" t="s">
        <v>2595</v>
      </c>
      <c r="BJ416" s="68" t="s">
        <v>143</v>
      </c>
      <c r="BK416" s="68" t="s">
        <v>136</v>
      </c>
      <c r="BL416" s="68" t="s">
        <v>143</v>
      </c>
      <c r="BM416" s="68" t="s">
        <v>160</v>
      </c>
      <c r="BN416" s="68" t="s">
        <v>143</v>
      </c>
      <c r="BO416" s="68" t="s">
        <v>143</v>
      </c>
      <c r="BP416" s="68" t="s">
        <v>143</v>
      </c>
      <c r="BQ416" s="68" t="s">
        <v>924</v>
      </c>
      <c r="BR416" s="68">
        <v>250</v>
      </c>
      <c r="BS416" s="68" t="s">
        <v>162</v>
      </c>
      <c r="BT416" s="68">
        <v>230</v>
      </c>
      <c r="BU416" s="68">
        <v>230</v>
      </c>
      <c r="BV416" s="68" t="s">
        <v>135</v>
      </c>
      <c r="BW416" s="68" t="s">
        <v>135</v>
      </c>
      <c r="BX416" s="68" t="s">
        <v>135</v>
      </c>
      <c r="BY416" s="68" t="s">
        <v>148</v>
      </c>
      <c r="BZ416" s="68" t="s">
        <v>3078</v>
      </c>
      <c r="CA416" s="68" t="s">
        <v>174</v>
      </c>
      <c r="CB416" s="68" t="s">
        <v>143</v>
      </c>
      <c r="CC416" s="68" t="s">
        <v>143</v>
      </c>
      <c r="CD416" s="68" t="s">
        <v>143</v>
      </c>
      <c r="CE416" s="68" t="s">
        <v>3079</v>
      </c>
      <c r="CF416" s="68">
        <v>1</v>
      </c>
      <c r="CJ416" s="68">
        <v>0</v>
      </c>
      <c r="CK416" s="68" t="s">
        <v>143</v>
      </c>
      <c r="CM416" s="68" t="s">
        <v>143</v>
      </c>
      <c r="CN416" s="68" t="s">
        <v>143</v>
      </c>
      <c r="CR416" s="68" t="s">
        <v>143</v>
      </c>
      <c r="CS416" s="68" t="s">
        <v>1</v>
      </c>
      <c r="CT416" s="68" t="s">
        <v>143</v>
      </c>
      <c r="CU416" s="68" t="s">
        <v>1</v>
      </c>
      <c r="CV416" s="68" t="s">
        <v>1985</v>
      </c>
      <c r="CW416" s="68" t="s">
        <v>143</v>
      </c>
      <c r="CX416" s="68" t="s">
        <v>519</v>
      </c>
      <c r="CY416" s="68" t="s">
        <v>166</v>
      </c>
      <c r="CZ416" s="68" t="s">
        <v>136</v>
      </c>
      <c r="DA416" s="68" t="s">
        <v>2007</v>
      </c>
      <c r="DB416" s="68" t="s">
        <v>143</v>
      </c>
      <c r="DC416" s="68" t="s">
        <v>143</v>
      </c>
      <c r="DD416" s="68" t="s">
        <v>125</v>
      </c>
      <c r="DE416" s="68">
        <v>6</v>
      </c>
      <c r="DF416" s="68">
        <v>27</v>
      </c>
    </row>
    <row r="417" spans="1:110" s="68" customFormat="1" ht="12.75" x14ac:dyDescent="0.2">
      <c r="A417" s="67">
        <v>45078</v>
      </c>
      <c r="B417" s="68" t="s">
        <v>8</v>
      </c>
      <c r="C417" s="68">
        <v>73497</v>
      </c>
      <c r="D417" s="68" t="s">
        <v>2496</v>
      </c>
      <c r="E417" s="68" t="s">
        <v>164</v>
      </c>
      <c r="F417" s="69">
        <v>45104</v>
      </c>
      <c r="G417" s="68" t="s">
        <v>165</v>
      </c>
      <c r="H417" s="68" t="s">
        <v>166</v>
      </c>
      <c r="I417" s="70">
        <v>1520</v>
      </c>
      <c r="J417" s="70">
        <v>1520</v>
      </c>
      <c r="K417" s="71">
        <f t="shared" si="6"/>
        <v>3.7204855047559388E-3</v>
      </c>
      <c r="L417" s="68" t="s">
        <v>953</v>
      </c>
      <c r="M417" s="68" t="s">
        <v>317</v>
      </c>
      <c r="N417" s="68" t="s">
        <v>219</v>
      </c>
      <c r="O417" s="68" t="s">
        <v>2705</v>
      </c>
      <c r="P417" s="68" t="s">
        <v>3080</v>
      </c>
      <c r="Q417" s="68" t="s">
        <v>170</v>
      </c>
      <c r="R417" s="68" t="s">
        <v>143</v>
      </c>
      <c r="S417" s="68" t="s">
        <v>2872</v>
      </c>
      <c r="T417" s="68" t="s">
        <v>135</v>
      </c>
      <c r="U417" s="68" t="s">
        <v>135</v>
      </c>
      <c r="V417" s="68" t="s">
        <v>506</v>
      </c>
      <c r="W417" s="68" t="s">
        <v>137</v>
      </c>
      <c r="X417" s="68" t="s">
        <v>225</v>
      </c>
      <c r="Y417" s="68">
        <v>45103.246706712962</v>
      </c>
      <c r="Z417" s="68">
        <v>45103.246654976851</v>
      </c>
      <c r="AA417" s="68" t="s">
        <v>139</v>
      </c>
      <c r="AB417" s="68" t="s">
        <v>323</v>
      </c>
      <c r="AC417" s="68">
        <v>0</v>
      </c>
      <c r="AD417" s="68" t="s">
        <v>143</v>
      </c>
      <c r="AE417" s="68">
        <v>1520</v>
      </c>
      <c r="AG417" s="68">
        <v>10012</v>
      </c>
      <c r="AH417" s="68" t="s">
        <v>141</v>
      </c>
      <c r="AJ417" s="68">
        <v>1520</v>
      </c>
      <c r="AK417" s="68" t="s">
        <v>207</v>
      </c>
      <c r="AL417" s="68" t="s">
        <v>143</v>
      </c>
      <c r="AM417" s="68">
        <v>1520</v>
      </c>
      <c r="AN417" s="68" t="s">
        <v>174</v>
      </c>
      <c r="AO417" s="68" t="s">
        <v>227</v>
      </c>
      <c r="AP417" s="68" t="s">
        <v>228</v>
      </c>
      <c r="AQ417" s="68" t="s">
        <v>2709</v>
      </c>
      <c r="AR417" s="68" t="s">
        <v>230</v>
      </c>
      <c r="AS417" s="68" t="s">
        <v>231</v>
      </c>
      <c r="AT417" s="68" t="s">
        <v>232</v>
      </c>
      <c r="AU417" s="68" t="s">
        <v>233</v>
      </c>
      <c r="AV417" s="68" t="s">
        <v>234</v>
      </c>
      <c r="AW417" s="68" t="s">
        <v>165</v>
      </c>
      <c r="AX417" s="68" t="s">
        <v>235</v>
      </c>
      <c r="AY417" s="68" t="s">
        <v>148</v>
      </c>
      <c r="AZ417" s="68" t="s">
        <v>139</v>
      </c>
      <c r="BA417" s="68" t="s">
        <v>236</v>
      </c>
      <c r="BB417" s="68" t="s">
        <v>150</v>
      </c>
      <c r="BC417" s="68" t="s">
        <v>156</v>
      </c>
      <c r="BD417" s="68" t="s">
        <v>276</v>
      </c>
      <c r="BE417" s="68" t="s">
        <v>143</v>
      </c>
      <c r="BG417" s="68">
        <v>0</v>
      </c>
      <c r="BH417" s="68" t="s">
        <v>143</v>
      </c>
      <c r="BI417" s="68" t="s">
        <v>143</v>
      </c>
      <c r="BJ417" s="68" t="s">
        <v>143</v>
      </c>
      <c r="BK417" s="68" t="s">
        <v>506</v>
      </c>
      <c r="BL417" s="68" t="s">
        <v>143</v>
      </c>
      <c r="BM417" s="68" t="s">
        <v>160</v>
      </c>
      <c r="BN417" s="68" t="s">
        <v>160</v>
      </c>
      <c r="BO417" s="68" t="s">
        <v>164</v>
      </c>
      <c r="BP417" s="68" t="s">
        <v>143</v>
      </c>
      <c r="BQ417" s="68" t="s">
        <v>143</v>
      </c>
      <c r="BR417" s="68">
        <v>0</v>
      </c>
      <c r="BS417" s="68" t="s">
        <v>2931</v>
      </c>
      <c r="BT417" s="68">
        <v>1520</v>
      </c>
      <c r="BU417" s="68">
        <v>1520</v>
      </c>
      <c r="BV417" s="68" t="s">
        <v>135</v>
      </c>
      <c r="BW417" s="68" t="s">
        <v>135</v>
      </c>
      <c r="BX417" s="68" t="s">
        <v>135</v>
      </c>
      <c r="BY417" s="68" t="s">
        <v>148</v>
      </c>
      <c r="BZ417" s="68" t="s">
        <v>2505</v>
      </c>
      <c r="CA417" s="68" t="s">
        <v>174</v>
      </c>
      <c r="CB417" s="68" t="s">
        <v>143</v>
      </c>
      <c r="CC417" s="68" t="s">
        <v>143</v>
      </c>
      <c r="CD417" s="68" t="s">
        <v>143</v>
      </c>
      <c r="CE417" s="68" t="s">
        <v>143</v>
      </c>
      <c r="CF417" s="68">
        <v>1</v>
      </c>
      <c r="CG417" s="68">
        <v>1</v>
      </c>
      <c r="CJ417" s="68">
        <v>0</v>
      </c>
      <c r="CK417" s="68" t="s">
        <v>143</v>
      </c>
      <c r="CM417" s="68" t="s">
        <v>143</v>
      </c>
      <c r="CN417" s="68" t="s">
        <v>143</v>
      </c>
      <c r="CO417" s="68">
        <v>428456263</v>
      </c>
      <c r="CR417" s="68" t="s">
        <v>143</v>
      </c>
      <c r="CS417" s="68" t="s">
        <v>1</v>
      </c>
      <c r="CT417" s="68" t="s">
        <v>143</v>
      </c>
      <c r="CU417" s="68" t="s">
        <v>1</v>
      </c>
      <c r="CV417" s="68" t="s">
        <v>2092</v>
      </c>
      <c r="CW417" s="68" t="s">
        <v>2092</v>
      </c>
      <c r="CX417" s="68" t="s">
        <v>953</v>
      </c>
      <c r="CY417" s="68" t="s">
        <v>166</v>
      </c>
      <c r="CZ417" s="68" t="s">
        <v>506</v>
      </c>
      <c r="DA417" s="68" t="s">
        <v>2495</v>
      </c>
      <c r="DB417" s="68" t="s">
        <v>143</v>
      </c>
      <c r="DC417" s="68" t="s">
        <v>225</v>
      </c>
      <c r="DD417" s="68" t="s">
        <v>164</v>
      </c>
      <c r="DE417" s="68">
        <v>6</v>
      </c>
      <c r="DF417" s="68">
        <v>27</v>
      </c>
    </row>
    <row r="418" spans="1:110" s="68" customFormat="1" ht="12.75" x14ac:dyDescent="0.2">
      <c r="A418" s="67">
        <v>45078</v>
      </c>
      <c r="B418" s="68" t="s">
        <v>20</v>
      </c>
      <c r="C418" s="68">
        <v>73517</v>
      </c>
      <c r="D418" s="68" t="s">
        <v>2496</v>
      </c>
      <c r="E418" s="68" t="s">
        <v>164</v>
      </c>
      <c r="F418" s="69">
        <v>45104</v>
      </c>
      <c r="G418" s="68" t="s">
        <v>165</v>
      </c>
      <c r="H418" s="68" t="s">
        <v>166</v>
      </c>
      <c r="I418" s="70">
        <v>130</v>
      </c>
      <c r="J418" s="70">
        <v>130</v>
      </c>
      <c r="K418" s="71">
        <f t="shared" si="6"/>
        <v>3.1819941816991582E-4</v>
      </c>
      <c r="L418" s="68" t="s">
        <v>953</v>
      </c>
      <c r="M418" s="68" t="s">
        <v>317</v>
      </c>
      <c r="N418" s="68" t="s">
        <v>960</v>
      </c>
      <c r="O418" s="68" t="s">
        <v>3081</v>
      </c>
      <c r="P418" s="68" t="s">
        <v>3082</v>
      </c>
      <c r="Q418" s="68" t="s">
        <v>170</v>
      </c>
      <c r="R418" s="68" t="s">
        <v>3083</v>
      </c>
      <c r="S418" s="68" t="s">
        <v>3084</v>
      </c>
      <c r="T418" s="68" t="s">
        <v>135</v>
      </c>
      <c r="U418" s="68" t="s">
        <v>135</v>
      </c>
      <c r="V418" s="68" t="s">
        <v>506</v>
      </c>
      <c r="W418" s="68" t="s">
        <v>137</v>
      </c>
      <c r="X418" s="68" t="s">
        <v>957</v>
      </c>
      <c r="Y418" s="68">
        <v>45103.275532754633</v>
      </c>
      <c r="Z418" s="68">
        <v>45103.269982986109</v>
      </c>
      <c r="AA418" s="68" t="s">
        <v>139</v>
      </c>
      <c r="AB418" s="68" t="s">
        <v>323</v>
      </c>
      <c r="AC418" s="68">
        <v>0</v>
      </c>
      <c r="AD418" s="68" t="s">
        <v>143</v>
      </c>
      <c r="AE418" s="68">
        <v>0</v>
      </c>
      <c r="AF418" s="68">
        <v>45110</v>
      </c>
      <c r="AG418" s="68">
        <v>10012</v>
      </c>
      <c r="AH418" s="68" t="s">
        <v>141</v>
      </c>
      <c r="AK418" s="68" t="s">
        <v>207</v>
      </c>
      <c r="AL418" s="68" t="s">
        <v>2595</v>
      </c>
      <c r="AM418" s="68">
        <v>130</v>
      </c>
      <c r="AN418" s="68" t="s">
        <v>143</v>
      </c>
      <c r="AO418" s="68" t="s">
        <v>3085</v>
      </c>
      <c r="AP418" s="68" t="s">
        <v>3086</v>
      </c>
      <c r="AQ418" s="68" t="s">
        <v>3087</v>
      </c>
      <c r="AR418" s="68" t="s">
        <v>178</v>
      </c>
      <c r="AS418" s="68" t="s">
        <v>179</v>
      </c>
      <c r="AT418" s="68" t="s">
        <v>301</v>
      </c>
      <c r="AU418" s="68" t="s">
        <v>3088</v>
      </c>
      <c r="AV418" s="68" t="s">
        <v>145</v>
      </c>
      <c r="AW418" s="68" t="s">
        <v>146</v>
      </c>
      <c r="AX418" s="68" t="s">
        <v>972</v>
      </c>
      <c r="AY418" s="68" t="s">
        <v>148</v>
      </c>
      <c r="AZ418" s="68" t="s">
        <v>139</v>
      </c>
      <c r="BA418" s="68" t="s">
        <v>149</v>
      </c>
      <c r="BB418" s="68" t="s">
        <v>150</v>
      </c>
      <c r="BC418" s="68" t="s">
        <v>156</v>
      </c>
      <c r="BD418" s="68" t="s">
        <v>157</v>
      </c>
      <c r="BE418" s="68" t="s">
        <v>484</v>
      </c>
      <c r="BF418" s="68">
        <v>45103.285983796297</v>
      </c>
      <c r="BG418" s="68">
        <v>0</v>
      </c>
      <c r="BH418" s="68" t="s">
        <v>143</v>
      </c>
      <c r="BI418" s="68" t="s">
        <v>143</v>
      </c>
      <c r="BJ418" s="68" t="s">
        <v>143</v>
      </c>
      <c r="BK418" s="68" t="s">
        <v>506</v>
      </c>
      <c r="BL418" s="68" t="s">
        <v>143</v>
      </c>
      <c r="BM418" s="68" t="s">
        <v>160</v>
      </c>
      <c r="BN418" s="68" t="s">
        <v>143</v>
      </c>
      <c r="BO418" s="68" t="s">
        <v>164</v>
      </c>
      <c r="BP418" s="68" t="s">
        <v>143</v>
      </c>
      <c r="BQ418" s="68" t="s">
        <v>1427</v>
      </c>
      <c r="BR418" s="68">
        <v>250</v>
      </c>
      <c r="BS418" s="68" t="s">
        <v>162</v>
      </c>
      <c r="BT418" s="68">
        <v>130</v>
      </c>
      <c r="BU418" s="68">
        <v>130</v>
      </c>
      <c r="BV418" s="68" t="s">
        <v>135</v>
      </c>
      <c r="BW418" s="68" t="s">
        <v>135</v>
      </c>
      <c r="BX418" s="68" t="s">
        <v>135</v>
      </c>
      <c r="BY418" s="68" t="s">
        <v>148</v>
      </c>
      <c r="BZ418" s="68" t="s">
        <v>3089</v>
      </c>
      <c r="CA418" s="68" t="s">
        <v>174</v>
      </c>
      <c r="CB418" s="68" t="s">
        <v>143</v>
      </c>
      <c r="CC418" s="68" t="s">
        <v>143</v>
      </c>
      <c r="CD418" s="68" t="s">
        <v>143</v>
      </c>
      <c r="CE418" s="68" t="s">
        <v>143</v>
      </c>
      <c r="CF418" s="68">
        <v>1</v>
      </c>
      <c r="CJ418" s="68">
        <v>0</v>
      </c>
      <c r="CK418" s="68" t="s">
        <v>143</v>
      </c>
      <c r="CM418" s="68" t="s">
        <v>143</v>
      </c>
      <c r="CN418" s="68" t="s">
        <v>143</v>
      </c>
      <c r="CO418" s="68">
        <v>5212246</v>
      </c>
      <c r="CR418" s="68" t="s">
        <v>143</v>
      </c>
      <c r="CS418" s="68" t="s">
        <v>1</v>
      </c>
      <c r="CT418" s="68" t="s">
        <v>143</v>
      </c>
      <c r="CU418" s="68" t="s">
        <v>1</v>
      </c>
      <c r="CV418" s="68" t="s">
        <v>1985</v>
      </c>
      <c r="CW418" s="68" t="s">
        <v>143</v>
      </c>
      <c r="CX418" s="68" t="s">
        <v>953</v>
      </c>
      <c r="CY418" s="68" t="s">
        <v>166</v>
      </c>
      <c r="CZ418" s="68" t="s">
        <v>506</v>
      </c>
      <c r="DA418" s="68" t="s">
        <v>2007</v>
      </c>
      <c r="DB418" s="68" t="s">
        <v>143</v>
      </c>
      <c r="DC418" s="68" t="s">
        <v>143</v>
      </c>
      <c r="DD418" s="68" t="s">
        <v>164</v>
      </c>
      <c r="DE418" s="68">
        <v>6</v>
      </c>
      <c r="DF418" s="68">
        <v>27</v>
      </c>
    </row>
    <row r="419" spans="1:110" s="68" customFormat="1" ht="12.75" x14ac:dyDescent="0.2">
      <c r="A419" s="67">
        <v>45078</v>
      </c>
      <c r="B419" s="68" t="s">
        <v>20</v>
      </c>
      <c r="C419" s="68">
        <v>73535</v>
      </c>
      <c r="D419" s="68" t="s">
        <v>2496</v>
      </c>
      <c r="E419" s="68" t="s">
        <v>164</v>
      </c>
      <c r="F419" s="69">
        <v>45104</v>
      </c>
      <c r="G419" s="68" t="s">
        <v>165</v>
      </c>
      <c r="H419" s="68" t="s">
        <v>166</v>
      </c>
      <c r="I419" s="70">
        <v>100</v>
      </c>
      <c r="J419" s="70">
        <v>100</v>
      </c>
      <c r="K419" s="71">
        <f t="shared" si="6"/>
        <v>2.4476878320762752E-4</v>
      </c>
      <c r="L419" s="68" t="s">
        <v>953</v>
      </c>
      <c r="M419" s="68" t="s">
        <v>317</v>
      </c>
      <c r="N419" s="68" t="s">
        <v>960</v>
      </c>
      <c r="O419" s="68" t="s">
        <v>3081</v>
      </c>
      <c r="P419" s="68" t="s">
        <v>3090</v>
      </c>
      <c r="Q419" s="68" t="s">
        <v>170</v>
      </c>
      <c r="R419" s="68" t="s">
        <v>3091</v>
      </c>
      <c r="S419" s="68" t="s">
        <v>3092</v>
      </c>
      <c r="T419" s="68" t="s">
        <v>135</v>
      </c>
      <c r="U419" s="68" t="s">
        <v>135</v>
      </c>
      <c r="V419" s="68" t="s">
        <v>506</v>
      </c>
      <c r="W419" s="68" t="s">
        <v>137</v>
      </c>
      <c r="X419" s="68" t="s">
        <v>957</v>
      </c>
      <c r="Y419" s="68">
        <v>45103.297299999998</v>
      </c>
      <c r="Z419" s="68">
        <v>45103.278361342593</v>
      </c>
      <c r="AA419" s="68" t="s">
        <v>139</v>
      </c>
      <c r="AB419" s="68" t="s">
        <v>323</v>
      </c>
      <c r="AC419" s="68">
        <v>0</v>
      </c>
      <c r="AD419" s="68" t="s">
        <v>143</v>
      </c>
      <c r="AE419" s="68">
        <v>0</v>
      </c>
      <c r="AF419" s="68">
        <v>45107</v>
      </c>
      <c r="AG419" s="68">
        <v>10012</v>
      </c>
      <c r="AH419" s="68" t="s">
        <v>141</v>
      </c>
      <c r="AK419" s="68" t="s">
        <v>207</v>
      </c>
      <c r="AL419" s="68" t="s">
        <v>2595</v>
      </c>
      <c r="AM419" s="68">
        <v>100</v>
      </c>
      <c r="AN419" s="68" t="s">
        <v>143</v>
      </c>
      <c r="AO419" s="68" t="s">
        <v>3085</v>
      </c>
      <c r="AP419" s="68" t="s">
        <v>3086</v>
      </c>
      <c r="AQ419" s="68" t="s">
        <v>3087</v>
      </c>
      <c r="AR419" s="68" t="s">
        <v>178</v>
      </c>
      <c r="AS419" s="68" t="s">
        <v>179</v>
      </c>
      <c r="AT419" s="68" t="s">
        <v>301</v>
      </c>
      <c r="AU419" s="68" t="s">
        <v>3088</v>
      </c>
      <c r="AV419" s="68" t="s">
        <v>145</v>
      </c>
      <c r="AW419" s="68" t="s">
        <v>146</v>
      </c>
      <c r="AX419" s="68" t="s">
        <v>972</v>
      </c>
      <c r="AY419" s="68" t="s">
        <v>148</v>
      </c>
      <c r="AZ419" s="68" t="s">
        <v>139</v>
      </c>
      <c r="BA419" s="68" t="s">
        <v>149</v>
      </c>
      <c r="BB419" s="68" t="s">
        <v>150</v>
      </c>
      <c r="BC419" s="68" t="s">
        <v>156</v>
      </c>
      <c r="BD419" s="68" t="s">
        <v>157</v>
      </c>
      <c r="BE419" s="68" t="s">
        <v>484</v>
      </c>
      <c r="BF419" s="68">
        <v>45104.519189814811</v>
      </c>
      <c r="BG419" s="68">
        <v>0</v>
      </c>
      <c r="BH419" s="68" t="s">
        <v>143</v>
      </c>
      <c r="BI419" s="68" t="s">
        <v>143</v>
      </c>
      <c r="BJ419" s="68" t="s">
        <v>143</v>
      </c>
      <c r="BK419" s="68" t="s">
        <v>506</v>
      </c>
      <c r="BL419" s="68" t="s">
        <v>143</v>
      </c>
      <c r="BM419" s="68" t="s">
        <v>160</v>
      </c>
      <c r="BN419" s="68" t="s">
        <v>143</v>
      </c>
      <c r="BO419" s="68" t="s">
        <v>164</v>
      </c>
      <c r="BP419" s="68" t="s">
        <v>143</v>
      </c>
      <c r="BQ419" s="68" t="s">
        <v>3062</v>
      </c>
      <c r="BR419" s="68">
        <v>250</v>
      </c>
      <c r="BS419" s="68" t="s">
        <v>162</v>
      </c>
      <c r="BT419" s="68">
        <v>100</v>
      </c>
      <c r="BU419" s="68">
        <v>100</v>
      </c>
      <c r="BV419" s="68" t="s">
        <v>135</v>
      </c>
      <c r="BW419" s="68" t="s">
        <v>135</v>
      </c>
      <c r="BX419" s="68" t="s">
        <v>135</v>
      </c>
      <c r="BY419" s="68" t="s">
        <v>148</v>
      </c>
      <c r="BZ419" s="68" t="s">
        <v>2505</v>
      </c>
      <c r="CA419" s="68" t="s">
        <v>174</v>
      </c>
      <c r="CB419" s="68" t="s">
        <v>143</v>
      </c>
      <c r="CC419" s="68" t="s">
        <v>143</v>
      </c>
      <c r="CD419" s="68" t="s">
        <v>143</v>
      </c>
      <c r="CE419" s="68" t="s">
        <v>143</v>
      </c>
      <c r="CF419" s="68">
        <v>1</v>
      </c>
      <c r="CJ419" s="68">
        <v>0</v>
      </c>
      <c r="CK419" s="68" t="s">
        <v>143</v>
      </c>
      <c r="CM419" s="68" t="s">
        <v>143</v>
      </c>
      <c r="CN419" s="68" t="s">
        <v>143</v>
      </c>
      <c r="CO419" s="68">
        <v>5212246</v>
      </c>
      <c r="CR419" s="68" t="s">
        <v>143</v>
      </c>
      <c r="CS419" s="68" t="s">
        <v>1</v>
      </c>
      <c r="CT419" s="68" t="s">
        <v>143</v>
      </c>
      <c r="CU419" s="68" t="s">
        <v>1</v>
      </c>
      <c r="CV419" s="68" t="s">
        <v>1985</v>
      </c>
      <c r="CW419" s="68" t="s">
        <v>143</v>
      </c>
      <c r="CX419" s="68" t="s">
        <v>953</v>
      </c>
      <c r="CY419" s="68" t="s">
        <v>166</v>
      </c>
      <c r="CZ419" s="68" t="s">
        <v>506</v>
      </c>
      <c r="DA419" s="68" t="s">
        <v>1986</v>
      </c>
      <c r="DB419" s="68" t="s">
        <v>143</v>
      </c>
      <c r="DC419" s="68" t="s">
        <v>143</v>
      </c>
      <c r="DD419" s="68" t="s">
        <v>164</v>
      </c>
      <c r="DE419" s="68">
        <v>6</v>
      </c>
      <c r="DF419" s="68">
        <v>27</v>
      </c>
    </row>
    <row r="420" spans="1:110" s="68" customFormat="1" ht="12.75" x14ac:dyDescent="0.2">
      <c r="A420" s="67">
        <v>45078</v>
      </c>
      <c r="B420" s="68" t="s">
        <v>13</v>
      </c>
      <c r="C420" s="68">
        <v>73733</v>
      </c>
      <c r="D420" s="68" t="s">
        <v>2694</v>
      </c>
      <c r="E420" s="68" t="s">
        <v>373</v>
      </c>
      <c r="F420" s="69">
        <v>45104</v>
      </c>
      <c r="G420" s="68" t="s">
        <v>257</v>
      </c>
      <c r="H420" s="68" t="s">
        <v>166</v>
      </c>
      <c r="I420" s="70">
        <v>120</v>
      </c>
      <c r="J420" s="70">
        <v>120</v>
      </c>
      <c r="K420" s="71">
        <f t="shared" si="6"/>
        <v>2.9372253984915307E-4</v>
      </c>
      <c r="L420" s="68" t="s">
        <v>374</v>
      </c>
      <c r="M420" s="68" t="s">
        <v>129</v>
      </c>
      <c r="N420" s="68" t="s">
        <v>259</v>
      </c>
      <c r="O420" s="68" t="s">
        <v>2170</v>
      </c>
      <c r="P420" s="68" t="s">
        <v>2696</v>
      </c>
      <c r="Q420" s="68" t="s">
        <v>170</v>
      </c>
      <c r="R420" s="68" t="s">
        <v>3093</v>
      </c>
      <c r="S420" s="68" t="s">
        <v>3094</v>
      </c>
      <c r="T420" s="68" t="s">
        <v>135</v>
      </c>
      <c r="U420" s="68" t="s">
        <v>135</v>
      </c>
      <c r="V420" s="68" t="s">
        <v>136</v>
      </c>
      <c r="W420" s="68" t="s">
        <v>137</v>
      </c>
      <c r="X420" s="68" t="s">
        <v>379</v>
      </c>
      <c r="Y420" s="68">
        <v>45104.537573611109</v>
      </c>
      <c r="Z420" s="68">
        <v>45104.536278125001</v>
      </c>
      <c r="AA420" s="68" t="s">
        <v>139</v>
      </c>
      <c r="AB420" s="68" t="s">
        <v>140</v>
      </c>
      <c r="AC420" s="68">
        <v>0</v>
      </c>
      <c r="AD420" s="68" t="s">
        <v>143</v>
      </c>
      <c r="AE420" s="68">
        <v>0</v>
      </c>
      <c r="AF420" s="68">
        <v>45103</v>
      </c>
      <c r="AG420" s="68">
        <v>10010</v>
      </c>
      <c r="AH420" s="68" t="s">
        <v>265</v>
      </c>
      <c r="AK420" s="68" t="s">
        <v>142</v>
      </c>
      <c r="AL420" s="68" t="s">
        <v>143</v>
      </c>
      <c r="AM420" s="68">
        <v>120</v>
      </c>
      <c r="AN420" s="68" t="s">
        <v>143</v>
      </c>
      <c r="AO420" s="68" t="s">
        <v>2174</v>
      </c>
      <c r="AP420" s="68" t="s">
        <v>2175</v>
      </c>
      <c r="AQ420" s="68" t="s">
        <v>2176</v>
      </c>
      <c r="AR420" s="68" t="s">
        <v>2177</v>
      </c>
      <c r="AS420" s="68" t="s">
        <v>231</v>
      </c>
      <c r="AT420" s="68" t="s">
        <v>2178</v>
      </c>
      <c r="AU420" s="68" t="s">
        <v>2179</v>
      </c>
      <c r="AV420" s="68" t="s">
        <v>272</v>
      </c>
      <c r="AW420" s="68" t="s">
        <v>273</v>
      </c>
      <c r="AX420" s="68" t="s">
        <v>274</v>
      </c>
      <c r="AY420" s="68" t="s">
        <v>148</v>
      </c>
      <c r="AZ420" s="68" t="s">
        <v>139</v>
      </c>
      <c r="BA420" s="68" t="s">
        <v>154</v>
      </c>
      <c r="BB420" s="68" t="s">
        <v>275</v>
      </c>
      <c r="BC420" s="68" t="s">
        <v>156</v>
      </c>
      <c r="BD420" s="68" t="s">
        <v>157</v>
      </c>
      <c r="BE420" s="68" t="s">
        <v>484</v>
      </c>
      <c r="BF420" s="68">
        <v>45104.123738425929</v>
      </c>
      <c r="BG420" s="68">
        <v>0</v>
      </c>
      <c r="BH420" s="68" t="s">
        <v>170</v>
      </c>
      <c r="BI420" s="68" t="s">
        <v>143</v>
      </c>
      <c r="BJ420" s="68" t="s">
        <v>143</v>
      </c>
      <c r="BK420" s="68" t="s">
        <v>136</v>
      </c>
      <c r="BL420" s="68" t="s">
        <v>143</v>
      </c>
      <c r="BM420" s="68" t="s">
        <v>200</v>
      </c>
      <c r="BN420" s="68" t="s">
        <v>200</v>
      </c>
      <c r="BO420" s="68" t="s">
        <v>143</v>
      </c>
      <c r="BP420" s="68" t="s">
        <v>143</v>
      </c>
      <c r="BQ420" s="68" t="s">
        <v>3095</v>
      </c>
      <c r="BR420" s="68">
        <v>250</v>
      </c>
      <c r="BS420" s="68" t="s">
        <v>162</v>
      </c>
      <c r="BT420" s="68">
        <v>120</v>
      </c>
      <c r="BU420" s="68">
        <v>120</v>
      </c>
      <c r="BV420" s="68" t="s">
        <v>135</v>
      </c>
      <c r="BW420" s="68" t="s">
        <v>135</v>
      </c>
      <c r="BX420" s="68" t="s">
        <v>135</v>
      </c>
      <c r="BY420" s="68" t="s">
        <v>148</v>
      </c>
      <c r="BZ420" s="68" t="s">
        <v>1327</v>
      </c>
      <c r="CA420" s="68" t="s">
        <v>174</v>
      </c>
      <c r="CB420" s="68" t="s">
        <v>143</v>
      </c>
      <c r="CC420" s="68" t="s">
        <v>143</v>
      </c>
      <c r="CD420" s="68" t="s">
        <v>143</v>
      </c>
      <c r="CE420" s="68" t="s">
        <v>143</v>
      </c>
      <c r="CF420" s="68">
        <v>1</v>
      </c>
      <c r="CJ420" s="68">
        <v>0</v>
      </c>
      <c r="CK420" s="68" t="s">
        <v>143</v>
      </c>
      <c r="CM420" s="68" t="s">
        <v>143</v>
      </c>
      <c r="CN420" s="68" t="s">
        <v>143</v>
      </c>
      <c r="CR420" s="68" t="s">
        <v>143</v>
      </c>
      <c r="CS420" s="68" t="s">
        <v>1</v>
      </c>
      <c r="CT420" s="68" t="s">
        <v>143</v>
      </c>
      <c r="CU420" s="68" t="s">
        <v>1</v>
      </c>
      <c r="CV420" s="68" t="s">
        <v>1985</v>
      </c>
      <c r="CW420" s="68" t="s">
        <v>143</v>
      </c>
      <c r="CX420" s="68" t="s">
        <v>374</v>
      </c>
      <c r="CY420" s="68" t="s">
        <v>166</v>
      </c>
      <c r="CZ420" s="68" t="s">
        <v>136</v>
      </c>
      <c r="DA420" s="68" t="s">
        <v>1986</v>
      </c>
      <c r="DB420" s="68" t="s">
        <v>143</v>
      </c>
      <c r="DC420" s="68" t="s">
        <v>143</v>
      </c>
      <c r="DD420" s="68" t="s">
        <v>373</v>
      </c>
      <c r="DE420" s="68">
        <v>6</v>
      </c>
      <c r="DF420" s="68">
        <v>27</v>
      </c>
    </row>
    <row r="421" spans="1:110" s="68" customFormat="1" ht="12.75" x14ac:dyDescent="0.2">
      <c r="A421" s="67">
        <v>45078</v>
      </c>
      <c r="B421" s="68" t="s">
        <v>8</v>
      </c>
      <c r="C421" s="68">
        <v>73768</v>
      </c>
      <c r="D421" s="68" t="s">
        <v>2496</v>
      </c>
      <c r="E421" s="68" t="s">
        <v>164</v>
      </c>
      <c r="F421" s="69">
        <v>45105</v>
      </c>
      <c r="G421" s="68" t="s">
        <v>165</v>
      </c>
      <c r="H421" s="68" t="s">
        <v>166</v>
      </c>
      <c r="I421" s="70">
        <v>600</v>
      </c>
      <c r="J421" s="70">
        <v>600</v>
      </c>
      <c r="K421" s="71">
        <f t="shared" si="6"/>
        <v>1.4686126992457652E-3</v>
      </c>
      <c r="L421" s="68" t="s">
        <v>953</v>
      </c>
      <c r="M421" s="68" t="s">
        <v>317</v>
      </c>
      <c r="N421" s="68" t="s">
        <v>960</v>
      </c>
      <c r="O421" s="68" t="s">
        <v>2929</v>
      </c>
      <c r="P421" s="68" t="s">
        <v>3096</v>
      </c>
      <c r="Q421" s="68" t="s">
        <v>170</v>
      </c>
      <c r="R421" s="68" t="s">
        <v>3097</v>
      </c>
      <c r="S421" s="68" t="s">
        <v>3098</v>
      </c>
      <c r="T421" s="68" t="s">
        <v>135</v>
      </c>
      <c r="U421" s="68" t="s">
        <v>135</v>
      </c>
      <c r="V421" s="68" t="s">
        <v>506</v>
      </c>
      <c r="W421" s="68" t="s">
        <v>137</v>
      </c>
      <c r="X421" s="68" t="s">
        <v>957</v>
      </c>
      <c r="Y421" s="68">
        <v>45104.106985995371</v>
      </c>
      <c r="Z421" s="68">
        <v>45104.104449305552</v>
      </c>
      <c r="AA421" s="68" t="s">
        <v>139</v>
      </c>
      <c r="AB421" s="68" t="s">
        <v>323</v>
      </c>
      <c r="AC421" s="68">
        <v>0</v>
      </c>
      <c r="AD421" s="68" t="s">
        <v>143</v>
      </c>
      <c r="AE421" s="68">
        <v>0</v>
      </c>
      <c r="AF421" s="68">
        <v>45110</v>
      </c>
      <c r="AG421" s="68">
        <v>10012</v>
      </c>
      <c r="AH421" s="68" t="s">
        <v>141</v>
      </c>
      <c r="AK421" s="68" t="s">
        <v>207</v>
      </c>
      <c r="AL421" s="68" t="s">
        <v>143</v>
      </c>
      <c r="AM421" s="68">
        <v>600</v>
      </c>
      <c r="AN421" s="68" t="s">
        <v>143</v>
      </c>
      <c r="AO421" s="68" t="s">
        <v>2258</v>
      </c>
      <c r="AP421" s="68" t="s">
        <v>2259</v>
      </c>
      <c r="AQ421" s="68" t="s">
        <v>2930</v>
      </c>
      <c r="AR421" s="68" t="s">
        <v>2177</v>
      </c>
      <c r="AS421" s="68" t="s">
        <v>231</v>
      </c>
      <c r="AT421" s="68" t="s">
        <v>2623</v>
      </c>
      <c r="AU421" s="68" t="s">
        <v>2262</v>
      </c>
      <c r="AV421" s="68" t="s">
        <v>145</v>
      </c>
      <c r="AW421" s="68" t="s">
        <v>146</v>
      </c>
      <c r="AX421" s="68" t="s">
        <v>972</v>
      </c>
      <c r="AY421" s="68" t="s">
        <v>148</v>
      </c>
      <c r="AZ421" s="68" t="s">
        <v>139</v>
      </c>
      <c r="BA421" s="68" t="s">
        <v>149</v>
      </c>
      <c r="BB421" s="68" t="s">
        <v>150</v>
      </c>
      <c r="BC421" s="68" t="s">
        <v>156</v>
      </c>
      <c r="BD421" s="68" t="s">
        <v>157</v>
      </c>
      <c r="BE421" s="68" t="s">
        <v>237</v>
      </c>
      <c r="BF421" s="68">
        <v>45104.261134259257</v>
      </c>
      <c r="BG421" s="68">
        <v>0</v>
      </c>
      <c r="BH421" s="68" t="s">
        <v>143</v>
      </c>
      <c r="BI421" s="68" t="s">
        <v>143</v>
      </c>
      <c r="BJ421" s="68" t="s">
        <v>143</v>
      </c>
      <c r="BK421" s="68" t="s">
        <v>506</v>
      </c>
      <c r="BL421" s="68" t="s">
        <v>143</v>
      </c>
      <c r="BM421" s="68" t="s">
        <v>160</v>
      </c>
      <c r="BN421" s="68" t="s">
        <v>143</v>
      </c>
      <c r="BO421" s="68" t="s">
        <v>164</v>
      </c>
      <c r="BP421" s="68" t="s">
        <v>143</v>
      </c>
      <c r="BQ421" s="68" t="s">
        <v>3099</v>
      </c>
      <c r="BR421" s="68">
        <v>800</v>
      </c>
      <c r="BS421" s="68" t="s">
        <v>314</v>
      </c>
      <c r="BT421" s="68">
        <v>600</v>
      </c>
      <c r="BU421" s="68">
        <v>600</v>
      </c>
      <c r="BV421" s="68" t="s">
        <v>135</v>
      </c>
      <c r="BW421" s="68" t="s">
        <v>135</v>
      </c>
      <c r="BX421" s="68" t="s">
        <v>135</v>
      </c>
      <c r="BY421" s="68" t="s">
        <v>148</v>
      </c>
      <c r="BZ421" s="68" t="s">
        <v>3100</v>
      </c>
      <c r="CA421" s="68" t="s">
        <v>174</v>
      </c>
      <c r="CB421" s="68" t="s">
        <v>143</v>
      </c>
      <c r="CC421" s="68" t="s">
        <v>143</v>
      </c>
      <c r="CD421" s="68" t="s">
        <v>143</v>
      </c>
      <c r="CE421" s="68" t="s">
        <v>143</v>
      </c>
      <c r="CF421" s="68">
        <v>1</v>
      </c>
      <c r="CJ421" s="68">
        <v>0</v>
      </c>
      <c r="CK421" s="68" t="s">
        <v>143</v>
      </c>
      <c r="CM421" s="68" t="s">
        <v>143</v>
      </c>
      <c r="CN421" s="68" t="s">
        <v>143</v>
      </c>
      <c r="CR421" s="68" t="s">
        <v>143</v>
      </c>
      <c r="CS421" s="68" t="s">
        <v>1</v>
      </c>
      <c r="CT421" s="68" t="s">
        <v>143</v>
      </c>
      <c r="CU421" s="68" t="s">
        <v>1</v>
      </c>
      <c r="CV421" s="68" t="s">
        <v>2092</v>
      </c>
      <c r="CW421" s="68" t="s">
        <v>143</v>
      </c>
      <c r="CX421" s="68" t="s">
        <v>953</v>
      </c>
      <c r="CY421" s="68" t="s">
        <v>166</v>
      </c>
      <c r="CZ421" s="68" t="s">
        <v>506</v>
      </c>
      <c r="DA421" s="68" t="s">
        <v>2007</v>
      </c>
      <c r="DB421" s="68" t="s">
        <v>143</v>
      </c>
      <c r="DC421" s="68" t="s">
        <v>143</v>
      </c>
      <c r="DD421" s="68" t="s">
        <v>164</v>
      </c>
      <c r="DE421" s="68">
        <v>6</v>
      </c>
      <c r="DF421" s="68">
        <v>28</v>
      </c>
    </row>
    <row r="422" spans="1:110" s="68" customFormat="1" ht="12.75" x14ac:dyDescent="0.2">
      <c r="A422" s="67">
        <v>45078</v>
      </c>
      <c r="B422" s="68" t="s">
        <v>11</v>
      </c>
      <c r="C422" s="68">
        <v>73883</v>
      </c>
      <c r="D422" s="68" t="s">
        <v>256</v>
      </c>
      <c r="E422" s="68" t="s">
        <v>125</v>
      </c>
      <c r="F422" s="69">
        <v>45104</v>
      </c>
      <c r="G422" s="68" t="s">
        <v>165</v>
      </c>
      <c r="H422" s="68" t="s">
        <v>166</v>
      </c>
      <c r="I422" s="70">
        <v>242.51</v>
      </c>
      <c r="J422" s="70">
        <v>242.51</v>
      </c>
      <c r="K422" s="71">
        <f t="shared" si="6"/>
        <v>5.9358877615681756E-4</v>
      </c>
      <c r="L422" s="68" t="s">
        <v>258</v>
      </c>
      <c r="M422" s="68" t="s">
        <v>129</v>
      </c>
      <c r="N422" s="68" t="s">
        <v>960</v>
      </c>
      <c r="O422" s="68" t="s">
        <v>3101</v>
      </c>
      <c r="P422" s="68" t="s">
        <v>3102</v>
      </c>
      <c r="Q422" s="68" t="s">
        <v>132</v>
      </c>
      <c r="R422" s="68" t="s">
        <v>3103</v>
      </c>
      <c r="S422" s="68" t="s">
        <v>3104</v>
      </c>
      <c r="T422" s="68" t="s">
        <v>135</v>
      </c>
      <c r="U422" s="68" t="s">
        <v>135</v>
      </c>
      <c r="V422" s="68" t="s">
        <v>136</v>
      </c>
      <c r="W422" s="68" t="s">
        <v>137</v>
      </c>
      <c r="X422" s="68" t="s">
        <v>138</v>
      </c>
      <c r="Y422" s="68">
        <v>45104.296985879628</v>
      </c>
      <c r="Z422" s="68">
        <v>45106.270583449077</v>
      </c>
      <c r="AA422" s="68" t="s">
        <v>139</v>
      </c>
      <c r="AB422" s="68" t="s">
        <v>140</v>
      </c>
      <c r="AC422" s="68">
        <v>0</v>
      </c>
      <c r="AD422" s="68" t="s">
        <v>143</v>
      </c>
      <c r="AE422" s="68">
        <v>0</v>
      </c>
      <c r="AG422" s="68">
        <v>10012</v>
      </c>
      <c r="AH422" s="68" t="s">
        <v>141</v>
      </c>
      <c r="AK422" s="68" t="s">
        <v>142</v>
      </c>
      <c r="AL422" s="68" t="s">
        <v>143</v>
      </c>
      <c r="AM422" s="68">
        <v>12358</v>
      </c>
      <c r="AN422" s="68" t="s">
        <v>143</v>
      </c>
      <c r="AO422" s="68" t="s">
        <v>3057</v>
      </c>
      <c r="AP422" s="68" t="s">
        <v>3105</v>
      </c>
      <c r="AQ422" s="68" t="s">
        <v>309</v>
      </c>
      <c r="AR422" s="68" t="s">
        <v>148</v>
      </c>
      <c r="AS422" s="68" t="s">
        <v>139</v>
      </c>
      <c r="AT422" s="68" t="s">
        <v>3106</v>
      </c>
      <c r="AU422" s="68" t="s">
        <v>311</v>
      </c>
      <c r="AV422" s="68" t="s">
        <v>145</v>
      </c>
      <c r="AW422" s="68" t="s">
        <v>146</v>
      </c>
      <c r="AX422" s="68" t="s">
        <v>972</v>
      </c>
      <c r="AY422" s="68" t="s">
        <v>148</v>
      </c>
      <c r="AZ422" s="68" t="s">
        <v>139</v>
      </c>
      <c r="BA422" s="68" t="s">
        <v>149</v>
      </c>
      <c r="BB422" s="68" t="s">
        <v>150</v>
      </c>
      <c r="BC422" s="68" t="s">
        <v>156</v>
      </c>
      <c r="BD422" s="68" t="s">
        <v>157</v>
      </c>
      <c r="BE422" s="68" t="s">
        <v>484</v>
      </c>
      <c r="BF422" s="68">
        <v>45104.329016203701</v>
      </c>
      <c r="BG422" s="68">
        <v>0</v>
      </c>
      <c r="BH422" s="68" t="s">
        <v>663</v>
      </c>
      <c r="BI422" s="68" t="s">
        <v>143</v>
      </c>
      <c r="BJ422" s="68" t="s">
        <v>143</v>
      </c>
      <c r="BK422" s="68" t="s">
        <v>136</v>
      </c>
      <c r="BL422" s="68" t="s">
        <v>136</v>
      </c>
      <c r="BM422" s="68" t="s">
        <v>160</v>
      </c>
      <c r="BN422" s="68" t="s">
        <v>160</v>
      </c>
      <c r="BO422" s="68" t="s">
        <v>125</v>
      </c>
      <c r="BP422" s="68" t="s">
        <v>143</v>
      </c>
      <c r="BQ422" s="68" t="s">
        <v>3107</v>
      </c>
      <c r="BR422" s="68">
        <v>250</v>
      </c>
      <c r="BS422" s="68" t="s">
        <v>162</v>
      </c>
      <c r="BT422" s="68">
        <v>24251</v>
      </c>
      <c r="BU422" s="68">
        <v>24251</v>
      </c>
      <c r="BV422" s="68" t="s">
        <v>135</v>
      </c>
      <c r="BW422" s="68" t="s">
        <v>135</v>
      </c>
      <c r="BX422" s="68" t="s">
        <v>135</v>
      </c>
      <c r="BY422" s="68" t="s">
        <v>148</v>
      </c>
      <c r="BZ422" s="68" t="s">
        <v>2122</v>
      </c>
      <c r="CA422" s="68" t="s">
        <v>144</v>
      </c>
      <c r="CB422" s="68" t="s">
        <v>143</v>
      </c>
      <c r="CC422" s="68" t="s">
        <v>143</v>
      </c>
      <c r="CD422" s="68" t="s">
        <v>143</v>
      </c>
      <c r="CE422" s="68" t="s">
        <v>143</v>
      </c>
      <c r="CF422" s="68">
        <v>19623619</v>
      </c>
      <c r="CJ422" s="68">
        <v>0</v>
      </c>
      <c r="CK422" s="68" t="s">
        <v>143</v>
      </c>
      <c r="CM422" s="68" t="s">
        <v>143</v>
      </c>
      <c r="CN422" s="68" t="s">
        <v>143</v>
      </c>
      <c r="CR422" s="68" t="s">
        <v>143</v>
      </c>
      <c r="CS422" s="68" t="s">
        <v>1</v>
      </c>
      <c r="CT422" s="68" t="s">
        <v>143</v>
      </c>
      <c r="CU422" s="68" t="s">
        <v>1</v>
      </c>
      <c r="CV422" s="68" t="s">
        <v>1985</v>
      </c>
      <c r="CW422" s="68" t="s">
        <v>143</v>
      </c>
      <c r="CX422" s="68" t="s">
        <v>258</v>
      </c>
      <c r="CY422" s="68" t="s">
        <v>166</v>
      </c>
      <c r="CZ422" s="68" t="s">
        <v>136</v>
      </c>
      <c r="DA422" s="68" t="s">
        <v>1986</v>
      </c>
      <c r="DB422" s="68" t="s">
        <v>143</v>
      </c>
      <c r="DC422" s="68" t="s">
        <v>143</v>
      </c>
      <c r="DD422" s="68" t="s">
        <v>125</v>
      </c>
      <c r="DE422" s="68">
        <v>6</v>
      </c>
      <c r="DF422" s="68">
        <v>27</v>
      </c>
    </row>
    <row r="423" spans="1:110" s="68" customFormat="1" ht="12.75" x14ac:dyDescent="0.2">
      <c r="A423" s="67">
        <v>45078</v>
      </c>
      <c r="B423" s="68" t="s">
        <v>14</v>
      </c>
      <c r="C423" s="68">
        <v>73898</v>
      </c>
      <c r="D423" s="68" t="s">
        <v>315</v>
      </c>
      <c r="E423" s="68" t="s">
        <v>279</v>
      </c>
      <c r="F423" s="69">
        <v>45105</v>
      </c>
      <c r="G423" s="68" t="s">
        <v>165</v>
      </c>
      <c r="H423" s="68" t="s">
        <v>166</v>
      </c>
      <c r="I423" s="70">
        <v>48</v>
      </c>
      <c r="J423" s="70">
        <v>48</v>
      </c>
      <c r="K423" s="71">
        <f t="shared" si="6"/>
        <v>1.1748901593966123E-4</v>
      </c>
      <c r="L423" s="68" t="s">
        <v>316</v>
      </c>
      <c r="M423" s="68" t="s">
        <v>317</v>
      </c>
      <c r="N423" s="68" t="s">
        <v>219</v>
      </c>
      <c r="O423" s="68" t="s">
        <v>3108</v>
      </c>
      <c r="P423" s="68" t="s">
        <v>477</v>
      </c>
      <c r="Q423" s="68" t="s">
        <v>170</v>
      </c>
      <c r="R423" s="68" t="s">
        <v>3109</v>
      </c>
      <c r="S423" s="68" t="s">
        <v>3110</v>
      </c>
      <c r="T423" s="68" t="s">
        <v>135</v>
      </c>
      <c r="U423" s="68" t="s">
        <v>135</v>
      </c>
      <c r="V423" s="68" t="s">
        <v>136</v>
      </c>
      <c r="W423" s="68" t="s">
        <v>137</v>
      </c>
      <c r="X423" s="68" t="s">
        <v>322</v>
      </c>
      <c r="Y423" s="68">
        <v>45104.325525347223</v>
      </c>
      <c r="Z423" s="68">
        <v>45104.32339085648</v>
      </c>
      <c r="AA423" s="68" t="s">
        <v>139</v>
      </c>
      <c r="AB423" s="68" t="s">
        <v>323</v>
      </c>
      <c r="AC423" s="68">
        <v>0</v>
      </c>
      <c r="AD423" s="68" t="s">
        <v>143</v>
      </c>
      <c r="AE423" s="68">
        <v>48</v>
      </c>
      <c r="AG423" s="68">
        <v>10012</v>
      </c>
      <c r="AH423" s="68" t="s">
        <v>141</v>
      </c>
      <c r="AJ423" s="68">
        <v>48</v>
      </c>
      <c r="AK423" s="68" t="s">
        <v>207</v>
      </c>
      <c r="AL423" s="68" t="s">
        <v>143</v>
      </c>
      <c r="AM423" s="68">
        <v>48</v>
      </c>
      <c r="AN423" s="68" t="s">
        <v>174</v>
      </c>
      <c r="AO423" s="68" t="s">
        <v>3111</v>
      </c>
      <c r="AP423" s="68" t="s">
        <v>3112</v>
      </c>
      <c r="AQ423" s="68" t="s">
        <v>3113</v>
      </c>
      <c r="AR423" s="68" t="s">
        <v>178</v>
      </c>
      <c r="AS423" s="68" t="s">
        <v>179</v>
      </c>
      <c r="AT423" s="68" t="s">
        <v>3114</v>
      </c>
      <c r="AU423" s="68" t="s">
        <v>3115</v>
      </c>
      <c r="AV423" s="68" t="s">
        <v>234</v>
      </c>
      <c r="AW423" s="68" t="s">
        <v>165</v>
      </c>
      <c r="AX423" s="68" t="s">
        <v>235</v>
      </c>
      <c r="AY423" s="68" t="s">
        <v>148</v>
      </c>
      <c r="AZ423" s="68" t="s">
        <v>139</v>
      </c>
      <c r="BA423" s="68" t="s">
        <v>236</v>
      </c>
      <c r="BB423" s="68" t="s">
        <v>150</v>
      </c>
      <c r="BC423" s="68" t="s">
        <v>156</v>
      </c>
      <c r="BD423" s="68" t="s">
        <v>157</v>
      </c>
      <c r="BE423" s="68" t="s">
        <v>484</v>
      </c>
      <c r="BF423" s="68">
        <v>45104.329236111109</v>
      </c>
      <c r="BG423" s="68">
        <v>0</v>
      </c>
      <c r="BH423" s="68" t="s">
        <v>170</v>
      </c>
      <c r="BI423" s="68" t="s">
        <v>3116</v>
      </c>
      <c r="BJ423" s="68" t="s">
        <v>143</v>
      </c>
      <c r="BK423" s="68" t="s">
        <v>136</v>
      </c>
      <c r="BL423" s="68" t="s">
        <v>143</v>
      </c>
      <c r="BM423" s="68" t="s">
        <v>160</v>
      </c>
      <c r="BN423" s="68" t="s">
        <v>160</v>
      </c>
      <c r="BO423" s="68" t="s">
        <v>143</v>
      </c>
      <c r="BP423" s="68" t="s">
        <v>143</v>
      </c>
      <c r="BQ423" s="68" t="s">
        <v>876</v>
      </c>
      <c r="BR423" s="68">
        <v>250</v>
      </c>
      <c r="BS423" s="68" t="s">
        <v>162</v>
      </c>
      <c r="BT423" s="68">
        <v>48</v>
      </c>
      <c r="BU423" s="68">
        <v>48</v>
      </c>
      <c r="BV423" s="68" t="s">
        <v>135</v>
      </c>
      <c r="BW423" s="68" t="s">
        <v>135</v>
      </c>
      <c r="BX423" s="68" t="s">
        <v>135</v>
      </c>
      <c r="BY423" s="68" t="s">
        <v>148</v>
      </c>
      <c r="BZ423" s="68" t="s">
        <v>3117</v>
      </c>
      <c r="CA423" s="68" t="s">
        <v>174</v>
      </c>
      <c r="CB423" s="68" t="s">
        <v>143</v>
      </c>
      <c r="CC423" s="68" t="s">
        <v>143</v>
      </c>
      <c r="CD423" s="68" t="s">
        <v>143</v>
      </c>
      <c r="CE423" s="68" t="s">
        <v>3118</v>
      </c>
      <c r="CF423" s="68">
        <v>1</v>
      </c>
      <c r="CG423" s="68">
        <v>1</v>
      </c>
      <c r="CJ423" s="68">
        <v>0</v>
      </c>
      <c r="CK423" s="68" t="s">
        <v>143</v>
      </c>
      <c r="CM423" s="68" t="s">
        <v>143</v>
      </c>
      <c r="CN423" s="68" t="s">
        <v>143</v>
      </c>
      <c r="CR423" s="68" t="s">
        <v>143</v>
      </c>
      <c r="CS423" s="68" t="s">
        <v>1</v>
      </c>
      <c r="CT423" s="68" t="s">
        <v>143</v>
      </c>
      <c r="CU423" s="68" t="s">
        <v>1</v>
      </c>
      <c r="CV423" s="68" t="s">
        <v>1985</v>
      </c>
      <c r="CW423" s="68" t="s">
        <v>1985</v>
      </c>
      <c r="CX423" s="68" t="s">
        <v>316</v>
      </c>
      <c r="CY423" s="68" t="s">
        <v>166</v>
      </c>
      <c r="CZ423" s="68" t="s">
        <v>136</v>
      </c>
      <c r="DA423" s="68" t="s">
        <v>2007</v>
      </c>
      <c r="DB423" s="68" t="s">
        <v>143</v>
      </c>
      <c r="DC423" s="68" t="s">
        <v>143</v>
      </c>
      <c r="DD423" s="68" t="s">
        <v>279</v>
      </c>
      <c r="DE423" s="68">
        <v>6</v>
      </c>
      <c r="DF423" s="68">
        <v>28</v>
      </c>
    </row>
    <row r="424" spans="1:110" s="68" customFormat="1" ht="12.75" x14ac:dyDescent="0.2">
      <c r="A424" s="67">
        <v>45078</v>
      </c>
      <c r="B424" s="68" t="s">
        <v>11</v>
      </c>
      <c r="C424" s="68">
        <v>73904</v>
      </c>
      <c r="D424" s="68" t="s">
        <v>256</v>
      </c>
      <c r="E424" s="68" t="s">
        <v>125</v>
      </c>
      <c r="F424" s="69">
        <v>45105</v>
      </c>
      <c r="G424" s="68" t="s">
        <v>165</v>
      </c>
      <c r="H424" s="68" t="s">
        <v>166</v>
      </c>
      <c r="I424" s="70">
        <v>500</v>
      </c>
      <c r="J424" s="70">
        <v>500</v>
      </c>
      <c r="K424" s="71">
        <f t="shared" si="6"/>
        <v>1.2238439160381378E-3</v>
      </c>
      <c r="L424" s="68" t="s">
        <v>258</v>
      </c>
      <c r="M424" s="68" t="s">
        <v>129</v>
      </c>
      <c r="N424" s="68" t="s">
        <v>1056</v>
      </c>
      <c r="O424" s="68" t="s">
        <v>2411</v>
      </c>
      <c r="P424" s="68" t="s">
        <v>3119</v>
      </c>
      <c r="Q424" s="68" t="s">
        <v>170</v>
      </c>
      <c r="R424" s="68" t="s">
        <v>3120</v>
      </c>
      <c r="S424" s="68" t="s">
        <v>3121</v>
      </c>
      <c r="T424" s="68" t="s">
        <v>135</v>
      </c>
      <c r="U424" s="68" t="s">
        <v>135</v>
      </c>
      <c r="V424" s="68" t="s">
        <v>136</v>
      </c>
      <c r="W424" s="68" t="s">
        <v>137</v>
      </c>
      <c r="X424" s="68" t="s">
        <v>957</v>
      </c>
      <c r="Y424" s="68">
        <v>45104.334256828704</v>
      </c>
      <c r="Z424" s="68">
        <v>45104.333719560185</v>
      </c>
      <c r="AA424" s="68" t="s">
        <v>139</v>
      </c>
      <c r="AB424" s="68" t="s">
        <v>140</v>
      </c>
      <c r="AC424" s="68">
        <v>0</v>
      </c>
      <c r="AD424" s="68" t="s">
        <v>143</v>
      </c>
      <c r="AE424" s="68">
        <v>0</v>
      </c>
      <c r="AF424" s="68">
        <v>45107</v>
      </c>
      <c r="AG424" s="68">
        <v>10012</v>
      </c>
      <c r="AH424" s="68" t="s">
        <v>141</v>
      </c>
      <c r="AK424" s="68" t="s">
        <v>142</v>
      </c>
      <c r="AL424" s="68" t="s">
        <v>143</v>
      </c>
      <c r="AM424" s="68">
        <v>500</v>
      </c>
      <c r="AN424" s="68" t="s">
        <v>143</v>
      </c>
      <c r="AO424" s="68" t="s">
        <v>2416</v>
      </c>
      <c r="AP424" s="68" t="s">
        <v>2417</v>
      </c>
      <c r="AQ424" s="68" t="s">
        <v>2418</v>
      </c>
      <c r="AR424" s="68" t="s">
        <v>2177</v>
      </c>
      <c r="AS424" s="68" t="s">
        <v>231</v>
      </c>
      <c r="AT424" s="68" t="s">
        <v>2419</v>
      </c>
      <c r="AU424" s="68" t="s">
        <v>2420</v>
      </c>
      <c r="AV424" s="68" t="s">
        <v>290</v>
      </c>
      <c r="AW424" s="68" t="s">
        <v>146</v>
      </c>
      <c r="AX424" s="68" t="s">
        <v>1060</v>
      </c>
      <c r="AY424" s="68" t="s">
        <v>148</v>
      </c>
      <c r="AZ424" s="68" t="s">
        <v>139</v>
      </c>
      <c r="BA424" s="68" t="s">
        <v>149</v>
      </c>
      <c r="BB424" s="68" t="s">
        <v>150</v>
      </c>
      <c r="BC424" s="68" t="s">
        <v>156</v>
      </c>
      <c r="BD424" s="68" t="s">
        <v>157</v>
      </c>
      <c r="BE424" s="68" t="s">
        <v>303</v>
      </c>
      <c r="BF424" s="68">
        <v>45105.053981481484</v>
      </c>
      <c r="BG424" s="68">
        <v>0</v>
      </c>
      <c r="BH424" s="68" t="s">
        <v>143</v>
      </c>
      <c r="BI424" s="68" t="s">
        <v>143</v>
      </c>
      <c r="BJ424" s="68" t="s">
        <v>143</v>
      </c>
      <c r="BK424" s="68" t="s">
        <v>136</v>
      </c>
      <c r="BL424" s="68" t="s">
        <v>143</v>
      </c>
      <c r="BM424" s="68" t="s">
        <v>160</v>
      </c>
      <c r="BN424" s="68" t="s">
        <v>143</v>
      </c>
      <c r="BO424" s="68" t="s">
        <v>143</v>
      </c>
      <c r="BP424" s="68" t="s">
        <v>143</v>
      </c>
      <c r="BQ424" s="68" t="s">
        <v>3122</v>
      </c>
      <c r="BR424" s="68">
        <v>500</v>
      </c>
      <c r="BS424" s="68" t="s">
        <v>241</v>
      </c>
      <c r="BT424" s="68">
        <v>500</v>
      </c>
      <c r="BU424" s="68">
        <v>500</v>
      </c>
      <c r="BV424" s="68" t="s">
        <v>135</v>
      </c>
      <c r="BW424" s="68" t="s">
        <v>135</v>
      </c>
      <c r="BX424" s="68" t="s">
        <v>135</v>
      </c>
      <c r="BY424" s="68" t="s">
        <v>148</v>
      </c>
      <c r="BZ424" s="68" t="s">
        <v>877</v>
      </c>
      <c r="CA424" s="68" t="s">
        <v>174</v>
      </c>
      <c r="CB424" s="68" t="s">
        <v>143</v>
      </c>
      <c r="CC424" s="68" t="s">
        <v>143</v>
      </c>
      <c r="CD424" s="68" t="s">
        <v>143</v>
      </c>
      <c r="CE424" s="68" t="s">
        <v>143</v>
      </c>
      <c r="CF424" s="68">
        <v>1</v>
      </c>
      <c r="CJ424" s="68">
        <v>0</v>
      </c>
      <c r="CK424" s="68" t="s">
        <v>143</v>
      </c>
      <c r="CM424" s="68" t="s">
        <v>143</v>
      </c>
      <c r="CN424" s="68" t="s">
        <v>143</v>
      </c>
      <c r="CO424" s="68">
        <v>301463949</v>
      </c>
      <c r="CR424" s="68" t="s">
        <v>143</v>
      </c>
      <c r="CS424" s="68" t="s">
        <v>1</v>
      </c>
      <c r="CT424" s="68" t="s">
        <v>143</v>
      </c>
      <c r="CU424" s="68" t="s">
        <v>1</v>
      </c>
      <c r="CV424" s="68" t="s">
        <v>1985</v>
      </c>
      <c r="CW424" s="68" t="s">
        <v>143</v>
      </c>
      <c r="CX424" s="68" t="s">
        <v>258</v>
      </c>
      <c r="CY424" s="68" t="s">
        <v>166</v>
      </c>
      <c r="CZ424" s="68" t="s">
        <v>136</v>
      </c>
      <c r="DA424" s="68" t="s">
        <v>1986</v>
      </c>
      <c r="DB424" s="68" t="s">
        <v>143</v>
      </c>
      <c r="DC424" s="68" t="s">
        <v>143</v>
      </c>
      <c r="DD424" s="68" t="s">
        <v>125</v>
      </c>
      <c r="DE424" s="68">
        <v>6</v>
      </c>
      <c r="DF424" s="68">
        <v>28</v>
      </c>
    </row>
    <row r="425" spans="1:110" s="68" customFormat="1" ht="12.75" x14ac:dyDescent="0.2">
      <c r="A425" s="67">
        <v>45078</v>
      </c>
      <c r="B425" s="68" t="s">
        <v>8</v>
      </c>
      <c r="C425" s="68">
        <v>74045</v>
      </c>
      <c r="D425" s="68" t="s">
        <v>2496</v>
      </c>
      <c r="E425" s="68" t="s">
        <v>164</v>
      </c>
      <c r="F425" s="69">
        <v>45104</v>
      </c>
      <c r="G425" s="68" t="s">
        <v>165</v>
      </c>
      <c r="H425" s="68" t="s">
        <v>166</v>
      </c>
      <c r="I425" s="70">
        <v>66</v>
      </c>
      <c r="J425" s="70">
        <v>66</v>
      </c>
      <c r="K425" s="71">
        <f t="shared" si="6"/>
        <v>1.6154739691703418E-4</v>
      </c>
      <c r="L425" s="68" t="s">
        <v>953</v>
      </c>
      <c r="M425" s="68" t="s">
        <v>317</v>
      </c>
      <c r="N425" s="68" t="s">
        <v>219</v>
      </c>
      <c r="O425" s="68" t="s">
        <v>3123</v>
      </c>
      <c r="P425" s="68" t="s">
        <v>3080</v>
      </c>
      <c r="Q425" s="68" t="s">
        <v>170</v>
      </c>
      <c r="R425" s="68" t="s">
        <v>3124</v>
      </c>
      <c r="S425" s="68" t="s">
        <v>3125</v>
      </c>
      <c r="T425" s="68" t="s">
        <v>135</v>
      </c>
      <c r="U425" s="68" t="s">
        <v>135</v>
      </c>
      <c r="V425" s="68" t="s">
        <v>506</v>
      </c>
      <c r="W425" s="68" t="s">
        <v>137</v>
      </c>
      <c r="X425" s="68" t="s">
        <v>225</v>
      </c>
      <c r="Y425" s="68">
        <v>45105.088282060184</v>
      </c>
      <c r="Z425" s="68">
        <v>45105.088100462963</v>
      </c>
      <c r="AA425" s="68" t="s">
        <v>139</v>
      </c>
      <c r="AB425" s="68" t="s">
        <v>323</v>
      </c>
      <c r="AC425" s="68">
        <v>0</v>
      </c>
      <c r="AD425" s="68" t="s">
        <v>143</v>
      </c>
      <c r="AE425" s="68">
        <v>66</v>
      </c>
      <c r="AG425" s="68">
        <v>10012</v>
      </c>
      <c r="AH425" s="68" t="s">
        <v>141</v>
      </c>
      <c r="AJ425" s="68">
        <v>66</v>
      </c>
      <c r="AK425" s="68" t="s">
        <v>207</v>
      </c>
      <c r="AL425" s="68" t="s">
        <v>143</v>
      </c>
      <c r="AM425" s="68">
        <v>66</v>
      </c>
      <c r="AN425" s="68" t="s">
        <v>174</v>
      </c>
      <c r="AO425" s="68" t="s">
        <v>2268</v>
      </c>
      <c r="AP425" s="68" t="s">
        <v>2269</v>
      </c>
      <c r="AQ425" s="68" t="s">
        <v>3126</v>
      </c>
      <c r="AR425" s="68" t="s">
        <v>2082</v>
      </c>
      <c r="AS425" s="68" t="s">
        <v>231</v>
      </c>
      <c r="AT425" s="68" t="s">
        <v>2271</v>
      </c>
      <c r="AU425" s="68" t="s">
        <v>2272</v>
      </c>
      <c r="AV425" s="68" t="s">
        <v>234</v>
      </c>
      <c r="AW425" s="68" t="s">
        <v>165</v>
      </c>
      <c r="AX425" s="68" t="s">
        <v>235</v>
      </c>
      <c r="AY425" s="68" t="s">
        <v>148</v>
      </c>
      <c r="AZ425" s="68" t="s">
        <v>139</v>
      </c>
      <c r="BA425" s="68" t="s">
        <v>236</v>
      </c>
      <c r="BB425" s="68" t="s">
        <v>150</v>
      </c>
      <c r="BC425" s="68" t="s">
        <v>156</v>
      </c>
      <c r="BD425" s="68" t="s">
        <v>157</v>
      </c>
      <c r="BE425" s="68" t="s">
        <v>484</v>
      </c>
      <c r="BF425" s="68">
        <v>45105.250810185185</v>
      </c>
      <c r="BG425" s="68">
        <v>0</v>
      </c>
      <c r="BH425" s="68" t="s">
        <v>143</v>
      </c>
      <c r="BI425" s="68" t="s">
        <v>143</v>
      </c>
      <c r="BJ425" s="68" t="s">
        <v>143</v>
      </c>
      <c r="BK425" s="68" t="s">
        <v>506</v>
      </c>
      <c r="BL425" s="68" t="s">
        <v>143</v>
      </c>
      <c r="BM425" s="68" t="s">
        <v>160</v>
      </c>
      <c r="BN425" s="68" t="s">
        <v>160</v>
      </c>
      <c r="BO425" s="68" t="s">
        <v>164</v>
      </c>
      <c r="BP425" s="68" t="s">
        <v>143</v>
      </c>
      <c r="BQ425" s="68" t="s">
        <v>3127</v>
      </c>
      <c r="BR425" s="68">
        <v>250</v>
      </c>
      <c r="BS425" s="68" t="s">
        <v>162</v>
      </c>
      <c r="BT425" s="68">
        <v>66</v>
      </c>
      <c r="BU425" s="68">
        <v>66</v>
      </c>
      <c r="BV425" s="68" t="s">
        <v>135</v>
      </c>
      <c r="BW425" s="68" t="s">
        <v>135</v>
      </c>
      <c r="BX425" s="68" t="s">
        <v>135</v>
      </c>
      <c r="BY425" s="68" t="s">
        <v>148</v>
      </c>
      <c r="BZ425" s="68" t="s">
        <v>2505</v>
      </c>
      <c r="CA425" s="68" t="s">
        <v>174</v>
      </c>
      <c r="CB425" s="68" t="s">
        <v>143</v>
      </c>
      <c r="CC425" s="68" t="s">
        <v>143</v>
      </c>
      <c r="CD425" s="68" t="s">
        <v>143</v>
      </c>
      <c r="CE425" s="68" t="s">
        <v>143</v>
      </c>
      <c r="CF425" s="68">
        <v>1</v>
      </c>
      <c r="CG425" s="68">
        <v>1</v>
      </c>
      <c r="CJ425" s="68">
        <v>0</v>
      </c>
      <c r="CK425" s="68" t="s">
        <v>143</v>
      </c>
      <c r="CM425" s="68" t="s">
        <v>143</v>
      </c>
      <c r="CN425" s="68" t="s">
        <v>143</v>
      </c>
      <c r="CO425" s="68">
        <v>217018821</v>
      </c>
      <c r="CR425" s="68" t="s">
        <v>143</v>
      </c>
      <c r="CS425" s="68" t="s">
        <v>1</v>
      </c>
      <c r="CT425" s="68" t="s">
        <v>143</v>
      </c>
      <c r="CU425" s="68" t="s">
        <v>1</v>
      </c>
      <c r="CV425" s="68" t="s">
        <v>1985</v>
      </c>
      <c r="CW425" s="68" t="s">
        <v>1985</v>
      </c>
      <c r="CX425" s="68" t="s">
        <v>953</v>
      </c>
      <c r="CY425" s="68" t="s">
        <v>166</v>
      </c>
      <c r="CZ425" s="68" t="s">
        <v>506</v>
      </c>
      <c r="DA425" s="68" t="s">
        <v>1989</v>
      </c>
      <c r="DB425" s="68" t="s">
        <v>143</v>
      </c>
      <c r="DC425" s="68" t="s">
        <v>225</v>
      </c>
      <c r="DD425" s="68" t="s">
        <v>164</v>
      </c>
      <c r="DE425" s="68">
        <v>6</v>
      </c>
      <c r="DF425" s="68">
        <v>27</v>
      </c>
    </row>
    <row r="426" spans="1:110" s="68" customFormat="1" ht="12.75" x14ac:dyDescent="0.2">
      <c r="A426" s="67">
        <v>45078</v>
      </c>
      <c r="B426" s="68" t="s">
        <v>8</v>
      </c>
      <c r="C426" s="68">
        <v>74047</v>
      </c>
      <c r="D426" s="68" t="s">
        <v>2496</v>
      </c>
      <c r="E426" s="68" t="s">
        <v>164</v>
      </c>
      <c r="F426" s="69">
        <v>45106</v>
      </c>
      <c r="G426" s="68" t="s">
        <v>165</v>
      </c>
      <c r="H426" s="68" t="s">
        <v>166</v>
      </c>
      <c r="I426" s="70">
        <v>117.17</v>
      </c>
      <c r="J426" s="70">
        <v>117.17</v>
      </c>
      <c r="K426" s="71">
        <f t="shared" si="6"/>
        <v>2.8679558328437719E-4</v>
      </c>
      <c r="L426" s="68" t="s">
        <v>953</v>
      </c>
      <c r="M426" s="68" t="s">
        <v>317</v>
      </c>
      <c r="N426" s="68" t="s">
        <v>219</v>
      </c>
      <c r="O426" s="68" t="s">
        <v>3123</v>
      </c>
      <c r="P426" s="68" t="s">
        <v>3080</v>
      </c>
      <c r="Q426" s="68" t="s">
        <v>170</v>
      </c>
      <c r="R426" s="68" t="s">
        <v>3128</v>
      </c>
      <c r="S426" s="68" t="s">
        <v>1999</v>
      </c>
      <c r="T426" s="68" t="s">
        <v>135</v>
      </c>
      <c r="U426" s="68" t="s">
        <v>135</v>
      </c>
      <c r="V426" s="68" t="s">
        <v>506</v>
      </c>
      <c r="W426" s="68" t="s">
        <v>137</v>
      </c>
      <c r="X426" s="68" t="s">
        <v>225</v>
      </c>
      <c r="Y426" s="68">
        <v>45105.089568171294</v>
      </c>
      <c r="Z426" s="68">
        <v>45105.089409953704</v>
      </c>
      <c r="AA426" s="68" t="s">
        <v>139</v>
      </c>
      <c r="AB426" s="68" t="s">
        <v>323</v>
      </c>
      <c r="AC426" s="68">
        <v>0</v>
      </c>
      <c r="AD426" s="68" t="s">
        <v>143</v>
      </c>
      <c r="AE426" s="68">
        <v>11717</v>
      </c>
      <c r="AG426" s="68">
        <v>10012</v>
      </c>
      <c r="AH426" s="68" t="s">
        <v>141</v>
      </c>
      <c r="AJ426" s="68">
        <v>11717</v>
      </c>
      <c r="AK426" s="68" t="s">
        <v>207</v>
      </c>
      <c r="AL426" s="68" t="s">
        <v>143</v>
      </c>
      <c r="AM426" s="68">
        <v>11717</v>
      </c>
      <c r="AN426" s="68" t="s">
        <v>174</v>
      </c>
      <c r="AO426" s="68" t="s">
        <v>2268</v>
      </c>
      <c r="AP426" s="68" t="s">
        <v>2269</v>
      </c>
      <c r="AQ426" s="68" t="s">
        <v>3126</v>
      </c>
      <c r="AR426" s="68" t="s">
        <v>2082</v>
      </c>
      <c r="AS426" s="68" t="s">
        <v>231</v>
      </c>
      <c r="AT426" s="68" t="s">
        <v>2271</v>
      </c>
      <c r="AU426" s="68" t="s">
        <v>2272</v>
      </c>
      <c r="AV426" s="68" t="s">
        <v>234</v>
      </c>
      <c r="AW426" s="68" t="s">
        <v>165</v>
      </c>
      <c r="AX426" s="68" t="s">
        <v>235</v>
      </c>
      <c r="AY426" s="68" t="s">
        <v>148</v>
      </c>
      <c r="AZ426" s="68" t="s">
        <v>139</v>
      </c>
      <c r="BA426" s="68" t="s">
        <v>236</v>
      </c>
      <c r="BB426" s="68" t="s">
        <v>150</v>
      </c>
      <c r="BC426" s="68" t="s">
        <v>156</v>
      </c>
      <c r="BD426" s="68" t="s">
        <v>157</v>
      </c>
      <c r="BE426" s="68" t="s">
        <v>484</v>
      </c>
      <c r="BF426" s="68">
        <v>45105.251319444447</v>
      </c>
      <c r="BG426" s="68">
        <v>0</v>
      </c>
      <c r="BH426" s="68" t="s">
        <v>143</v>
      </c>
      <c r="BI426" s="68" t="s">
        <v>143</v>
      </c>
      <c r="BJ426" s="68" t="s">
        <v>143</v>
      </c>
      <c r="BK426" s="68" t="s">
        <v>506</v>
      </c>
      <c r="BL426" s="68" t="s">
        <v>143</v>
      </c>
      <c r="BM426" s="68" t="s">
        <v>160</v>
      </c>
      <c r="BN426" s="68" t="s">
        <v>160</v>
      </c>
      <c r="BO426" s="68" t="s">
        <v>164</v>
      </c>
      <c r="BP426" s="68" t="s">
        <v>143</v>
      </c>
      <c r="BQ426" s="68" t="s">
        <v>3129</v>
      </c>
      <c r="BR426" s="68">
        <v>250</v>
      </c>
      <c r="BS426" s="68" t="s">
        <v>162</v>
      </c>
      <c r="BT426" s="68">
        <v>11717</v>
      </c>
      <c r="BU426" s="68">
        <v>11717</v>
      </c>
      <c r="BV426" s="68" t="s">
        <v>135</v>
      </c>
      <c r="BW426" s="68" t="s">
        <v>135</v>
      </c>
      <c r="BX426" s="68" t="s">
        <v>135</v>
      </c>
      <c r="BY426" s="68" t="s">
        <v>148</v>
      </c>
      <c r="BZ426" s="68" t="s">
        <v>2505</v>
      </c>
      <c r="CA426" s="68" t="s">
        <v>174</v>
      </c>
      <c r="CB426" s="68" t="s">
        <v>143</v>
      </c>
      <c r="CC426" s="68" t="s">
        <v>143</v>
      </c>
      <c r="CD426" s="68" t="s">
        <v>143</v>
      </c>
      <c r="CE426" s="68" t="s">
        <v>143</v>
      </c>
      <c r="CF426" s="68">
        <v>1</v>
      </c>
      <c r="CG426" s="68">
        <v>1</v>
      </c>
      <c r="CJ426" s="68">
        <v>0</v>
      </c>
      <c r="CK426" s="68" t="s">
        <v>143</v>
      </c>
      <c r="CM426" s="68" t="s">
        <v>143</v>
      </c>
      <c r="CN426" s="68" t="s">
        <v>143</v>
      </c>
      <c r="CO426" s="68">
        <v>217018821</v>
      </c>
      <c r="CR426" s="68" t="s">
        <v>143</v>
      </c>
      <c r="CS426" s="68" t="s">
        <v>1</v>
      </c>
      <c r="CT426" s="68" t="s">
        <v>143</v>
      </c>
      <c r="CU426" s="68" t="s">
        <v>1</v>
      </c>
      <c r="CV426" s="68" t="s">
        <v>1985</v>
      </c>
      <c r="CW426" s="68" t="s">
        <v>1985</v>
      </c>
      <c r="CX426" s="68" t="s">
        <v>953</v>
      </c>
      <c r="CY426" s="68" t="s">
        <v>166</v>
      </c>
      <c r="CZ426" s="68" t="s">
        <v>506</v>
      </c>
      <c r="DA426" s="68" t="s">
        <v>2007</v>
      </c>
      <c r="DB426" s="68" t="s">
        <v>143</v>
      </c>
      <c r="DC426" s="68" t="s">
        <v>225</v>
      </c>
      <c r="DD426" s="68" t="s">
        <v>164</v>
      </c>
      <c r="DE426" s="68">
        <v>6</v>
      </c>
      <c r="DF426" s="68">
        <v>29</v>
      </c>
    </row>
    <row r="427" spans="1:110" s="68" customFormat="1" ht="12.75" x14ac:dyDescent="0.2">
      <c r="A427" s="67">
        <v>45078</v>
      </c>
      <c r="B427" s="68" t="s">
        <v>14</v>
      </c>
      <c r="C427" s="68">
        <v>74104</v>
      </c>
      <c r="D427" s="68" t="s">
        <v>1317</v>
      </c>
      <c r="E427" s="68" t="s">
        <v>364</v>
      </c>
      <c r="F427" s="69">
        <v>45105</v>
      </c>
      <c r="G427" s="68" t="s">
        <v>165</v>
      </c>
      <c r="H427" s="68" t="s">
        <v>166</v>
      </c>
      <c r="I427" s="70">
        <v>102</v>
      </c>
      <c r="J427" s="70">
        <v>102</v>
      </c>
      <c r="K427" s="71">
        <f t="shared" si="6"/>
        <v>2.4966415887178013E-4</v>
      </c>
      <c r="L427" s="68" t="s">
        <v>316</v>
      </c>
      <c r="M427" s="68" t="s">
        <v>129</v>
      </c>
      <c r="N427" s="68" t="s">
        <v>219</v>
      </c>
      <c r="O427" s="68" t="s">
        <v>3130</v>
      </c>
      <c r="P427" s="68" t="s">
        <v>3131</v>
      </c>
      <c r="Q427" s="68" t="s">
        <v>170</v>
      </c>
      <c r="R427" s="68" t="s">
        <v>3132</v>
      </c>
      <c r="S427" s="68" t="s">
        <v>3133</v>
      </c>
      <c r="T427" s="68" t="s">
        <v>135</v>
      </c>
      <c r="U427" s="68" t="s">
        <v>135</v>
      </c>
      <c r="V427" s="68" t="s">
        <v>136</v>
      </c>
      <c r="W427" s="68" t="s">
        <v>137</v>
      </c>
      <c r="X427" s="68" t="s">
        <v>322</v>
      </c>
      <c r="Y427" s="68">
        <v>45105.221923263889</v>
      </c>
      <c r="Z427" s="68">
        <v>45105.221696064815</v>
      </c>
      <c r="AA427" s="68" t="s">
        <v>139</v>
      </c>
      <c r="AB427" s="68" t="s">
        <v>140</v>
      </c>
      <c r="AC427" s="68">
        <v>0</v>
      </c>
      <c r="AD427" s="68" t="s">
        <v>143</v>
      </c>
      <c r="AE427" s="68">
        <v>102</v>
      </c>
      <c r="AG427" s="68">
        <v>10012</v>
      </c>
      <c r="AH427" s="68" t="s">
        <v>141</v>
      </c>
      <c r="AJ427" s="68">
        <v>102</v>
      </c>
      <c r="AK427" s="68" t="s">
        <v>142</v>
      </c>
      <c r="AL427" s="68" t="s">
        <v>143</v>
      </c>
      <c r="AM427" s="68">
        <v>102</v>
      </c>
      <c r="AN427" s="68" t="s">
        <v>174</v>
      </c>
      <c r="AO427" s="68" t="s">
        <v>3134</v>
      </c>
      <c r="AP427" s="68" t="s">
        <v>3135</v>
      </c>
      <c r="AQ427" s="68" t="s">
        <v>3136</v>
      </c>
      <c r="AR427" s="68" t="s">
        <v>230</v>
      </c>
      <c r="AS427" s="68" t="s">
        <v>231</v>
      </c>
      <c r="AT427" s="68" t="s">
        <v>3137</v>
      </c>
      <c r="AU427" s="68" t="s">
        <v>3138</v>
      </c>
      <c r="AV427" s="68" t="s">
        <v>234</v>
      </c>
      <c r="AW427" s="68" t="s">
        <v>165</v>
      </c>
      <c r="AX427" s="68" t="s">
        <v>235</v>
      </c>
      <c r="AY427" s="68" t="s">
        <v>148</v>
      </c>
      <c r="AZ427" s="68" t="s">
        <v>139</v>
      </c>
      <c r="BA427" s="68" t="s">
        <v>236</v>
      </c>
      <c r="BB427" s="68" t="s">
        <v>150</v>
      </c>
      <c r="BC427" s="68" t="s">
        <v>156</v>
      </c>
      <c r="BD427" s="68" t="s">
        <v>157</v>
      </c>
      <c r="BE427" s="68" t="s">
        <v>484</v>
      </c>
      <c r="BF427" s="68">
        <v>45105.251030092593</v>
      </c>
      <c r="BG427" s="68">
        <v>0</v>
      </c>
      <c r="BH427" s="68" t="s">
        <v>170</v>
      </c>
      <c r="BI427" s="68" t="s">
        <v>143</v>
      </c>
      <c r="BJ427" s="68" t="s">
        <v>143</v>
      </c>
      <c r="BK427" s="68" t="s">
        <v>136</v>
      </c>
      <c r="BL427" s="68" t="s">
        <v>143</v>
      </c>
      <c r="BM427" s="68" t="s">
        <v>160</v>
      </c>
      <c r="BN427" s="68" t="s">
        <v>160</v>
      </c>
      <c r="BO427" s="68" t="s">
        <v>143</v>
      </c>
      <c r="BP427" s="68" t="s">
        <v>143</v>
      </c>
      <c r="BQ427" s="68" t="s">
        <v>435</v>
      </c>
      <c r="BR427" s="68">
        <v>250</v>
      </c>
      <c r="BS427" s="68" t="s">
        <v>162</v>
      </c>
      <c r="BT427" s="68">
        <v>102</v>
      </c>
      <c r="BU427" s="68">
        <v>102</v>
      </c>
      <c r="BV427" s="68" t="s">
        <v>135</v>
      </c>
      <c r="BW427" s="68" t="s">
        <v>135</v>
      </c>
      <c r="BX427" s="68" t="s">
        <v>135</v>
      </c>
      <c r="BY427" s="68" t="s">
        <v>148</v>
      </c>
      <c r="BZ427" s="68" t="s">
        <v>3139</v>
      </c>
      <c r="CA427" s="68" t="s">
        <v>174</v>
      </c>
      <c r="CB427" s="68" t="s">
        <v>143</v>
      </c>
      <c r="CC427" s="68" t="s">
        <v>143</v>
      </c>
      <c r="CD427" s="68" t="s">
        <v>143</v>
      </c>
      <c r="CE427" s="68" t="s">
        <v>3140</v>
      </c>
      <c r="CF427" s="68">
        <v>1</v>
      </c>
      <c r="CG427" s="68">
        <v>1</v>
      </c>
      <c r="CJ427" s="68">
        <v>0</v>
      </c>
      <c r="CK427" s="68" t="s">
        <v>143</v>
      </c>
      <c r="CM427" s="68" t="s">
        <v>143</v>
      </c>
      <c r="CN427" s="68" t="s">
        <v>143</v>
      </c>
      <c r="CO427" s="68">
        <v>432845881</v>
      </c>
      <c r="CR427" s="68" t="s">
        <v>143</v>
      </c>
      <c r="CS427" s="68" t="s">
        <v>1</v>
      </c>
      <c r="CT427" s="68" t="s">
        <v>143</v>
      </c>
      <c r="CU427" s="68" t="s">
        <v>1</v>
      </c>
      <c r="CV427" s="68" t="s">
        <v>1985</v>
      </c>
      <c r="CW427" s="68" t="s">
        <v>1985</v>
      </c>
      <c r="CX427" s="68" t="s">
        <v>316</v>
      </c>
      <c r="CY427" s="68" t="s">
        <v>166</v>
      </c>
      <c r="CZ427" s="68" t="s">
        <v>136</v>
      </c>
      <c r="DA427" s="68" t="s">
        <v>1986</v>
      </c>
      <c r="DB427" s="68" t="s">
        <v>143</v>
      </c>
      <c r="DC427" s="68" t="s">
        <v>143</v>
      </c>
      <c r="DD427" s="68" t="s">
        <v>364</v>
      </c>
      <c r="DE427" s="68">
        <v>6</v>
      </c>
      <c r="DF427" s="68">
        <v>28</v>
      </c>
    </row>
    <row r="428" spans="1:110" s="68" customFormat="1" ht="12.75" x14ac:dyDescent="0.2">
      <c r="A428" s="67">
        <v>45078</v>
      </c>
      <c r="B428" s="68" t="s">
        <v>14</v>
      </c>
      <c r="C428" s="68">
        <v>74138</v>
      </c>
      <c r="D428" s="68" t="s">
        <v>315</v>
      </c>
      <c r="E428" s="68" t="s">
        <v>164</v>
      </c>
      <c r="F428" s="69">
        <v>45105</v>
      </c>
      <c r="G428" s="68" t="s">
        <v>165</v>
      </c>
      <c r="H428" s="68" t="s">
        <v>166</v>
      </c>
      <c r="I428" s="70">
        <v>50</v>
      </c>
      <c r="J428" s="70">
        <v>50</v>
      </c>
      <c r="K428" s="71">
        <f t="shared" si="6"/>
        <v>1.2238439160381376E-4</v>
      </c>
      <c r="L428" s="68" t="s">
        <v>316</v>
      </c>
      <c r="M428" s="68" t="s">
        <v>317</v>
      </c>
      <c r="N428" s="68" t="s">
        <v>219</v>
      </c>
      <c r="O428" s="68" t="s">
        <v>1003</v>
      </c>
      <c r="P428" s="68" t="s">
        <v>319</v>
      </c>
      <c r="Q428" s="68" t="s">
        <v>170</v>
      </c>
      <c r="R428" s="68" t="s">
        <v>3141</v>
      </c>
      <c r="S428" s="68" t="s">
        <v>3142</v>
      </c>
      <c r="T428" s="68" t="s">
        <v>135</v>
      </c>
      <c r="U428" s="68" t="s">
        <v>135</v>
      </c>
      <c r="V428" s="68" t="s">
        <v>136</v>
      </c>
      <c r="W428" s="68" t="s">
        <v>137</v>
      </c>
      <c r="X428" s="68" t="s">
        <v>322</v>
      </c>
      <c r="Y428" s="68">
        <v>45105.262104166664</v>
      </c>
      <c r="Z428" s="68">
        <v>45105.262003935182</v>
      </c>
      <c r="AA428" s="68" t="s">
        <v>139</v>
      </c>
      <c r="AB428" s="68" t="s">
        <v>323</v>
      </c>
      <c r="AC428" s="68">
        <v>0</v>
      </c>
      <c r="AD428" s="68" t="s">
        <v>143</v>
      </c>
      <c r="AE428" s="68">
        <v>50</v>
      </c>
      <c r="AG428" s="68">
        <v>10012</v>
      </c>
      <c r="AH428" s="68" t="s">
        <v>141</v>
      </c>
      <c r="AJ428" s="68">
        <v>50</v>
      </c>
      <c r="AK428" s="68" t="s">
        <v>207</v>
      </c>
      <c r="AL428" s="68" t="s">
        <v>143</v>
      </c>
      <c r="AM428" s="68">
        <v>50</v>
      </c>
      <c r="AN428" s="68" t="s">
        <v>174</v>
      </c>
      <c r="AO428" s="68" t="s">
        <v>1228</v>
      </c>
      <c r="AP428" s="68" t="s">
        <v>1229</v>
      </c>
      <c r="AQ428" s="68" t="s">
        <v>1230</v>
      </c>
      <c r="AR428" s="68" t="s">
        <v>178</v>
      </c>
      <c r="AS428" s="68" t="s">
        <v>179</v>
      </c>
      <c r="AT428" s="68" t="s">
        <v>211</v>
      </c>
      <c r="AU428" s="68" t="s">
        <v>1231</v>
      </c>
      <c r="AV428" s="68" t="s">
        <v>234</v>
      </c>
      <c r="AW428" s="68" t="s">
        <v>165</v>
      </c>
      <c r="AX428" s="68" t="s">
        <v>235</v>
      </c>
      <c r="AY428" s="68" t="s">
        <v>148</v>
      </c>
      <c r="AZ428" s="68" t="s">
        <v>139</v>
      </c>
      <c r="BA428" s="68" t="s">
        <v>236</v>
      </c>
      <c r="BB428" s="68" t="s">
        <v>150</v>
      </c>
      <c r="BC428" s="68" t="s">
        <v>156</v>
      </c>
      <c r="BD428" s="68" t="s">
        <v>157</v>
      </c>
      <c r="BE428" s="68" t="s">
        <v>484</v>
      </c>
      <c r="BF428" s="68">
        <v>45105.300462962965</v>
      </c>
      <c r="BG428" s="68">
        <v>0</v>
      </c>
      <c r="BH428" s="68" t="s">
        <v>170</v>
      </c>
      <c r="BI428" s="68" t="s">
        <v>3143</v>
      </c>
      <c r="BJ428" s="68" t="s">
        <v>143</v>
      </c>
      <c r="BK428" s="68" t="s">
        <v>136</v>
      </c>
      <c r="BL428" s="68" t="s">
        <v>143</v>
      </c>
      <c r="BM428" s="68" t="s">
        <v>160</v>
      </c>
      <c r="BN428" s="68" t="s">
        <v>160</v>
      </c>
      <c r="BO428" s="68" t="s">
        <v>143</v>
      </c>
      <c r="BP428" s="68" t="s">
        <v>143</v>
      </c>
      <c r="BQ428" s="68" t="s">
        <v>3144</v>
      </c>
      <c r="BR428" s="68">
        <v>250</v>
      </c>
      <c r="BS428" s="68" t="s">
        <v>162</v>
      </c>
      <c r="BT428" s="68">
        <v>50</v>
      </c>
      <c r="BU428" s="68">
        <v>50</v>
      </c>
      <c r="BV428" s="68" t="s">
        <v>135</v>
      </c>
      <c r="BW428" s="68" t="s">
        <v>135</v>
      </c>
      <c r="BX428" s="68" t="s">
        <v>135</v>
      </c>
      <c r="BY428" s="68" t="s">
        <v>148</v>
      </c>
      <c r="BZ428" s="68" t="s">
        <v>3145</v>
      </c>
      <c r="CA428" s="68" t="s">
        <v>174</v>
      </c>
      <c r="CB428" s="68" t="s">
        <v>143</v>
      </c>
      <c r="CC428" s="68" t="s">
        <v>143</v>
      </c>
      <c r="CD428" s="68" t="s">
        <v>143</v>
      </c>
      <c r="CE428" s="68" t="s">
        <v>3146</v>
      </c>
      <c r="CF428" s="68">
        <v>1</v>
      </c>
      <c r="CG428" s="68">
        <v>1</v>
      </c>
      <c r="CJ428" s="68">
        <v>0</v>
      </c>
      <c r="CK428" s="68" t="s">
        <v>143</v>
      </c>
      <c r="CM428" s="68" t="s">
        <v>143</v>
      </c>
      <c r="CN428" s="68" t="s">
        <v>143</v>
      </c>
      <c r="CR428" s="68" t="s">
        <v>143</v>
      </c>
      <c r="CS428" s="68" t="s">
        <v>1</v>
      </c>
      <c r="CT428" s="68" t="s">
        <v>143</v>
      </c>
      <c r="CU428" s="68" t="s">
        <v>1</v>
      </c>
      <c r="CV428" s="68" t="s">
        <v>1985</v>
      </c>
      <c r="CW428" s="68" t="s">
        <v>1985</v>
      </c>
      <c r="CX428" s="68" t="s">
        <v>316</v>
      </c>
      <c r="CY428" s="68" t="s">
        <v>166</v>
      </c>
      <c r="CZ428" s="68" t="s">
        <v>136</v>
      </c>
      <c r="DA428" s="68" t="s">
        <v>1986</v>
      </c>
      <c r="DB428" s="68" t="s">
        <v>143</v>
      </c>
      <c r="DC428" s="68" t="s">
        <v>143</v>
      </c>
      <c r="DD428" s="68" t="s">
        <v>164</v>
      </c>
      <c r="DE428" s="68">
        <v>6</v>
      </c>
      <c r="DF428" s="68">
        <v>28</v>
      </c>
    </row>
    <row r="429" spans="1:110" s="68" customFormat="1" ht="12.75" x14ac:dyDescent="0.2">
      <c r="A429" s="67">
        <v>45078</v>
      </c>
      <c r="B429" s="68" t="s">
        <v>7</v>
      </c>
      <c r="C429" s="68">
        <v>74168</v>
      </c>
      <c r="D429" s="68" t="s">
        <v>2627</v>
      </c>
      <c r="E429" s="68" t="s">
        <v>190</v>
      </c>
      <c r="F429" s="69">
        <v>45106</v>
      </c>
      <c r="G429" s="68" t="s">
        <v>165</v>
      </c>
      <c r="H429" s="68" t="s">
        <v>166</v>
      </c>
      <c r="I429" s="70">
        <v>150</v>
      </c>
      <c r="J429" s="70">
        <v>150</v>
      </c>
      <c r="K429" s="71">
        <f t="shared" si="6"/>
        <v>3.6715317481144131E-4</v>
      </c>
      <c r="L429" s="68" t="s">
        <v>167</v>
      </c>
      <c r="M429" s="68" t="s">
        <v>129</v>
      </c>
      <c r="N429" s="68" t="s">
        <v>960</v>
      </c>
      <c r="O429" s="68" t="s">
        <v>203</v>
      </c>
      <c r="P429" s="68" t="s">
        <v>3147</v>
      </c>
      <c r="Q429" s="68" t="s">
        <v>170</v>
      </c>
      <c r="R429" s="68" t="s">
        <v>3148</v>
      </c>
      <c r="S429" s="68" t="s">
        <v>2753</v>
      </c>
      <c r="T429" s="68" t="s">
        <v>135</v>
      </c>
      <c r="U429" s="68" t="s">
        <v>135</v>
      </c>
      <c r="V429" s="68" t="s">
        <v>136</v>
      </c>
      <c r="W429" s="68" t="s">
        <v>137</v>
      </c>
      <c r="X429" s="68" t="s">
        <v>173</v>
      </c>
      <c r="Y429" s="68">
        <v>45105.331643750003</v>
      </c>
      <c r="Z429" s="68">
        <v>45105.331579861115</v>
      </c>
      <c r="AA429" s="68" t="s">
        <v>139</v>
      </c>
      <c r="AB429" s="68" t="s">
        <v>140</v>
      </c>
      <c r="AC429" s="68">
        <v>0</v>
      </c>
      <c r="AD429" s="68" t="s">
        <v>143</v>
      </c>
      <c r="AE429" s="68">
        <v>0</v>
      </c>
      <c r="AG429" s="68">
        <v>10012</v>
      </c>
      <c r="AH429" s="68" t="s">
        <v>141</v>
      </c>
      <c r="AK429" s="68" t="s">
        <v>142</v>
      </c>
      <c r="AL429" s="68" t="s">
        <v>143</v>
      </c>
      <c r="AM429" s="68">
        <v>150</v>
      </c>
      <c r="AN429" s="68" t="s">
        <v>143</v>
      </c>
      <c r="AO429" s="68" t="s">
        <v>208</v>
      </c>
      <c r="AP429" s="68" t="s">
        <v>209</v>
      </c>
      <c r="AQ429" s="68" t="s">
        <v>210</v>
      </c>
      <c r="AR429" s="68" t="s">
        <v>178</v>
      </c>
      <c r="AS429" s="68" t="s">
        <v>179</v>
      </c>
      <c r="AT429" s="68" t="s">
        <v>211</v>
      </c>
      <c r="AU429" s="68" t="s">
        <v>212</v>
      </c>
      <c r="AV429" s="68" t="s">
        <v>145</v>
      </c>
      <c r="AW429" s="68" t="s">
        <v>146</v>
      </c>
      <c r="AX429" s="68" t="s">
        <v>972</v>
      </c>
      <c r="AY429" s="68" t="s">
        <v>148</v>
      </c>
      <c r="AZ429" s="68" t="s">
        <v>139</v>
      </c>
      <c r="BA429" s="68" t="s">
        <v>149</v>
      </c>
      <c r="BB429" s="68" t="s">
        <v>150</v>
      </c>
      <c r="BC429" s="68" t="s">
        <v>156</v>
      </c>
      <c r="BD429" s="68" t="s">
        <v>157</v>
      </c>
      <c r="BE429" s="68" t="s">
        <v>484</v>
      </c>
      <c r="BF429" s="68">
        <v>45106.459560185183</v>
      </c>
      <c r="BG429" s="68">
        <v>0</v>
      </c>
      <c r="BH429" s="68" t="s">
        <v>143</v>
      </c>
      <c r="BI429" s="68" t="s">
        <v>143</v>
      </c>
      <c r="BJ429" s="68" t="s">
        <v>143</v>
      </c>
      <c r="BK429" s="68" t="s">
        <v>183</v>
      </c>
      <c r="BL429" s="68" t="s">
        <v>143</v>
      </c>
      <c r="BM429" s="68" t="s">
        <v>200</v>
      </c>
      <c r="BN429" s="68" t="s">
        <v>143</v>
      </c>
      <c r="BO429" s="68" t="s">
        <v>143</v>
      </c>
      <c r="BP429" s="68" t="s">
        <v>143</v>
      </c>
      <c r="BQ429" s="68" t="s">
        <v>3149</v>
      </c>
      <c r="BR429" s="68">
        <v>250</v>
      </c>
      <c r="BS429" s="68" t="s">
        <v>162</v>
      </c>
      <c r="BT429" s="68">
        <v>150</v>
      </c>
      <c r="BU429" s="68">
        <v>150</v>
      </c>
      <c r="BV429" s="68" t="s">
        <v>135</v>
      </c>
      <c r="BW429" s="68" t="s">
        <v>135</v>
      </c>
      <c r="BX429" s="68" t="s">
        <v>135</v>
      </c>
      <c r="BY429" s="68" t="s">
        <v>148</v>
      </c>
      <c r="BZ429" s="68" t="s">
        <v>3150</v>
      </c>
      <c r="CA429" s="68" t="s">
        <v>174</v>
      </c>
      <c r="CB429" s="68" t="s">
        <v>143</v>
      </c>
      <c r="CC429" s="68" t="s">
        <v>143</v>
      </c>
      <c r="CD429" s="68" t="s">
        <v>143</v>
      </c>
      <c r="CE429" s="68" t="s">
        <v>143</v>
      </c>
      <c r="CF429" s="68">
        <v>1</v>
      </c>
      <c r="CJ429" s="68">
        <v>0</v>
      </c>
      <c r="CK429" s="68" t="s">
        <v>143</v>
      </c>
      <c r="CM429" s="68" t="s">
        <v>143</v>
      </c>
      <c r="CN429" s="68" t="s">
        <v>143</v>
      </c>
      <c r="CR429" s="68" t="s">
        <v>143</v>
      </c>
      <c r="CS429" s="68" t="s">
        <v>1</v>
      </c>
      <c r="CT429" s="68" t="s">
        <v>143</v>
      </c>
      <c r="CU429" s="68" t="s">
        <v>1</v>
      </c>
      <c r="CV429" s="68" t="s">
        <v>1985</v>
      </c>
      <c r="CW429" s="68" t="s">
        <v>143</v>
      </c>
      <c r="CX429" s="68" t="s">
        <v>167</v>
      </c>
      <c r="CY429" s="68" t="s">
        <v>166</v>
      </c>
      <c r="CZ429" s="68" t="s">
        <v>183</v>
      </c>
      <c r="DA429" s="68" t="s">
        <v>1986</v>
      </c>
      <c r="DB429" s="68" t="s">
        <v>143</v>
      </c>
      <c r="DC429" s="68" t="s">
        <v>143</v>
      </c>
      <c r="DD429" s="68" t="s">
        <v>190</v>
      </c>
      <c r="DE429" s="68">
        <v>6</v>
      </c>
      <c r="DF429" s="68">
        <v>29</v>
      </c>
    </row>
    <row r="430" spans="1:110" s="68" customFormat="1" ht="12.75" x14ac:dyDescent="0.2">
      <c r="A430" s="67">
        <v>45078</v>
      </c>
      <c r="B430" s="68" t="s">
        <v>16</v>
      </c>
      <c r="C430" s="68">
        <v>74171</v>
      </c>
      <c r="D430" s="68" t="s">
        <v>124</v>
      </c>
      <c r="E430" s="68" t="s">
        <v>279</v>
      </c>
      <c r="F430" s="69">
        <v>45105</v>
      </c>
      <c r="G430" s="68" t="s">
        <v>165</v>
      </c>
      <c r="H430" s="68" t="s">
        <v>127</v>
      </c>
      <c r="I430" s="70">
        <v>478.23</v>
      </c>
      <c r="J430" s="70">
        <v>478.23</v>
      </c>
      <c r="K430" s="71">
        <f t="shared" si="6"/>
        <v>1.1705577519338373E-3</v>
      </c>
      <c r="L430" s="68" t="s">
        <v>128</v>
      </c>
      <c r="M430" s="68" t="s">
        <v>129</v>
      </c>
      <c r="N430" s="68" t="s">
        <v>1245</v>
      </c>
      <c r="O430" s="68" t="s">
        <v>1056</v>
      </c>
      <c r="P430" s="68" t="s">
        <v>124</v>
      </c>
      <c r="Q430" s="68" t="s">
        <v>132</v>
      </c>
      <c r="R430" s="68" t="s">
        <v>3151</v>
      </c>
      <c r="S430" s="68" t="s">
        <v>3152</v>
      </c>
      <c r="T430" s="68" t="s">
        <v>135</v>
      </c>
      <c r="U430" s="68" t="s">
        <v>135</v>
      </c>
      <c r="V430" s="68" t="s">
        <v>136</v>
      </c>
      <c r="W430" s="68" t="s">
        <v>137</v>
      </c>
      <c r="X430" s="68" t="s">
        <v>138</v>
      </c>
      <c r="Y430" s="68">
        <v>45105.339267592593</v>
      </c>
      <c r="Z430" s="68">
        <v>45105.339174652778</v>
      </c>
      <c r="AA430" s="68" t="s">
        <v>139</v>
      </c>
      <c r="AB430" s="68" t="s">
        <v>140</v>
      </c>
      <c r="AC430" s="68">
        <v>0</v>
      </c>
      <c r="AD430" s="68" t="s">
        <v>143</v>
      </c>
      <c r="AE430" s="68">
        <v>0</v>
      </c>
      <c r="AG430" s="68">
        <v>10012</v>
      </c>
      <c r="AH430" s="68" t="s">
        <v>141</v>
      </c>
      <c r="AK430" s="68" t="s">
        <v>142</v>
      </c>
      <c r="AL430" s="68" t="s">
        <v>143</v>
      </c>
      <c r="AM430" s="68">
        <v>2437</v>
      </c>
      <c r="AN430" s="68" t="s">
        <v>143</v>
      </c>
      <c r="AO430" s="68" t="s">
        <v>290</v>
      </c>
      <c r="AP430" s="68" t="s">
        <v>146</v>
      </c>
      <c r="AQ430" s="68" t="s">
        <v>1060</v>
      </c>
      <c r="AR430" s="68" t="s">
        <v>148</v>
      </c>
      <c r="AS430" s="68" t="s">
        <v>139</v>
      </c>
      <c r="AT430" s="68" t="s">
        <v>149</v>
      </c>
      <c r="AU430" s="68" t="s">
        <v>150</v>
      </c>
      <c r="AV430" s="68" t="s">
        <v>1250</v>
      </c>
      <c r="AW430" s="68" t="s">
        <v>1250</v>
      </c>
      <c r="AX430" s="68" t="s">
        <v>309</v>
      </c>
      <c r="AY430" s="68" t="s">
        <v>148</v>
      </c>
      <c r="AZ430" s="68" t="s">
        <v>139</v>
      </c>
      <c r="BA430" s="68" t="s">
        <v>950</v>
      </c>
      <c r="BB430" s="68" t="s">
        <v>311</v>
      </c>
      <c r="BC430" s="68" t="s">
        <v>156</v>
      </c>
      <c r="BD430" s="68" t="s">
        <v>157</v>
      </c>
      <c r="BE430" s="68" t="s">
        <v>303</v>
      </c>
      <c r="BF430" s="68">
        <v>45106.520752314813</v>
      </c>
      <c r="BG430" s="68">
        <v>0</v>
      </c>
      <c r="BH430" s="68" t="s">
        <v>132</v>
      </c>
      <c r="BI430" s="68" t="s">
        <v>143</v>
      </c>
      <c r="BJ430" s="68" t="s">
        <v>143</v>
      </c>
      <c r="BK430" s="68" t="s">
        <v>136</v>
      </c>
      <c r="BL430" s="68" t="s">
        <v>143</v>
      </c>
      <c r="BM430" s="68" t="s">
        <v>160</v>
      </c>
      <c r="BN430" s="68" t="s">
        <v>160</v>
      </c>
      <c r="BO430" s="68" t="s">
        <v>143</v>
      </c>
      <c r="BP430" s="68" t="s">
        <v>143</v>
      </c>
      <c r="BQ430" s="68" t="s">
        <v>3153</v>
      </c>
      <c r="BR430" s="68">
        <v>500</v>
      </c>
      <c r="BS430" s="68" t="s">
        <v>241</v>
      </c>
      <c r="BT430" s="68">
        <v>47823</v>
      </c>
      <c r="BU430" s="68">
        <v>47823</v>
      </c>
      <c r="BV430" s="68" t="s">
        <v>135</v>
      </c>
      <c r="BW430" s="68" t="s">
        <v>135</v>
      </c>
      <c r="BX430" s="68" t="s">
        <v>135</v>
      </c>
      <c r="BY430" s="68" t="s">
        <v>148</v>
      </c>
      <c r="BZ430" s="68" t="s">
        <v>3154</v>
      </c>
      <c r="CA430" s="68" t="s">
        <v>144</v>
      </c>
      <c r="CB430" s="68" t="s">
        <v>143</v>
      </c>
      <c r="CC430" s="68" t="s">
        <v>143</v>
      </c>
      <c r="CD430" s="68" t="s">
        <v>143</v>
      </c>
      <c r="CE430" s="68" t="s">
        <v>143</v>
      </c>
      <c r="CF430" s="68">
        <v>19623619</v>
      </c>
      <c r="CJ430" s="68">
        <v>0</v>
      </c>
      <c r="CK430" s="68" t="s">
        <v>143</v>
      </c>
      <c r="CM430" s="68" t="s">
        <v>143</v>
      </c>
      <c r="CN430" s="68" t="s">
        <v>143</v>
      </c>
      <c r="CR430" s="68" t="s">
        <v>143</v>
      </c>
      <c r="CS430" s="68" t="s">
        <v>1</v>
      </c>
      <c r="CT430" s="68" t="s">
        <v>143</v>
      </c>
      <c r="CU430" s="68" t="s">
        <v>1</v>
      </c>
      <c r="CV430" s="68" t="s">
        <v>1985</v>
      </c>
      <c r="CW430" s="68" t="s">
        <v>143</v>
      </c>
      <c r="CX430" s="68" t="s">
        <v>128</v>
      </c>
      <c r="CY430" s="68" t="s">
        <v>127</v>
      </c>
      <c r="CZ430" s="68" t="s">
        <v>136</v>
      </c>
      <c r="DA430" s="68" t="s">
        <v>1989</v>
      </c>
      <c r="DB430" s="68" t="s">
        <v>143</v>
      </c>
      <c r="DC430" s="68" t="s">
        <v>143</v>
      </c>
      <c r="DD430" s="68" t="s">
        <v>279</v>
      </c>
      <c r="DE430" s="68">
        <v>6</v>
      </c>
      <c r="DF430" s="68">
        <v>28</v>
      </c>
    </row>
    <row r="431" spans="1:110" s="68" customFormat="1" ht="12.75" x14ac:dyDescent="0.2">
      <c r="A431" s="67">
        <v>45078</v>
      </c>
      <c r="B431" s="68" t="s">
        <v>19</v>
      </c>
      <c r="C431" s="68">
        <v>74336</v>
      </c>
      <c r="D431" s="68" t="s">
        <v>3155</v>
      </c>
      <c r="E431" s="68" t="s">
        <v>364</v>
      </c>
      <c r="F431" s="69">
        <v>45106</v>
      </c>
      <c r="G431" s="68" t="s">
        <v>165</v>
      </c>
      <c r="H431" s="68" t="s">
        <v>166</v>
      </c>
      <c r="I431" s="70">
        <v>80</v>
      </c>
      <c r="J431" s="70">
        <v>80</v>
      </c>
      <c r="K431" s="71">
        <f t="shared" si="6"/>
        <v>1.9581502656610203E-4</v>
      </c>
      <c r="L431" s="68" t="s">
        <v>2459</v>
      </c>
      <c r="M431" s="68" t="s">
        <v>129</v>
      </c>
      <c r="N431" s="68" t="s">
        <v>219</v>
      </c>
      <c r="O431" s="68" t="s">
        <v>2844</v>
      </c>
      <c r="P431" s="68" t="s">
        <v>3156</v>
      </c>
      <c r="Q431" s="68" t="s">
        <v>170</v>
      </c>
      <c r="R431" s="68" t="s">
        <v>3157</v>
      </c>
      <c r="S431" s="68" t="s">
        <v>3158</v>
      </c>
      <c r="T431" s="68" t="s">
        <v>135</v>
      </c>
      <c r="U431" s="68" t="s">
        <v>135</v>
      </c>
      <c r="V431" s="68" t="s">
        <v>136</v>
      </c>
      <c r="W431" s="68" t="s">
        <v>137</v>
      </c>
      <c r="X431" s="68" t="s">
        <v>225</v>
      </c>
      <c r="Y431" s="68">
        <v>45106.486563310187</v>
      </c>
      <c r="Z431" s="68">
        <v>45106.486459722226</v>
      </c>
      <c r="AA431" s="68" t="s">
        <v>139</v>
      </c>
      <c r="AB431" s="68" t="s">
        <v>140</v>
      </c>
      <c r="AC431" s="68">
        <v>0</v>
      </c>
      <c r="AD431" s="68" t="s">
        <v>143</v>
      </c>
      <c r="AE431" s="68">
        <v>0</v>
      </c>
      <c r="AG431" s="68">
        <v>10012</v>
      </c>
      <c r="AH431" s="68" t="s">
        <v>141</v>
      </c>
      <c r="AK431" s="68" t="s">
        <v>142</v>
      </c>
      <c r="AL431" s="68" t="s">
        <v>143</v>
      </c>
      <c r="AM431" s="68">
        <v>80</v>
      </c>
      <c r="AN431" s="68" t="s">
        <v>143</v>
      </c>
      <c r="AO431" s="68" t="s">
        <v>2847</v>
      </c>
      <c r="AP431" s="68" t="s">
        <v>2286</v>
      </c>
      <c r="AQ431" s="68" t="s">
        <v>2848</v>
      </c>
      <c r="AR431" s="68" t="s">
        <v>353</v>
      </c>
      <c r="AS431" s="68" t="s">
        <v>231</v>
      </c>
      <c r="AT431" s="68" t="s">
        <v>354</v>
      </c>
      <c r="AU431" s="68" t="s">
        <v>2849</v>
      </c>
      <c r="AV431" s="68" t="s">
        <v>234</v>
      </c>
      <c r="AW431" s="68" t="s">
        <v>165</v>
      </c>
      <c r="AX431" s="68" t="s">
        <v>235</v>
      </c>
      <c r="AY431" s="68" t="s">
        <v>148</v>
      </c>
      <c r="AZ431" s="68" t="s">
        <v>139</v>
      </c>
      <c r="BA431" s="68" t="s">
        <v>236</v>
      </c>
      <c r="BB431" s="68" t="s">
        <v>150</v>
      </c>
      <c r="BC431" s="68" t="s">
        <v>156</v>
      </c>
      <c r="BD431" s="68" t="s">
        <v>157</v>
      </c>
      <c r="BE431" s="68" t="s">
        <v>484</v>
      </c>
      <c r="BF431" s="68">
        <v>45106.496898148151</v>
      </c>
      <c r="BG431" s="68">
        <v>0</v>
      </c>
      <c r="BH431" s="68" t="s">
        <v>143</v>
      </c>
      <c r="BI431" s="68" t="s">
        <v>143</v>
      </c>
      <c r="BJ431" s="68" t="s">
        <v>143</v>
      </c>
      <c r="BK431" s="68" t="s">
        <v>136</v>
      </c>
      <c r="BL431" s="68" t="s">
        <v>143</v>
      </c>
      <c r="BM431" s="68" t="s">
        <v>160</v>
      </c>
      <c r="BN431" s="68" t="s">
        <v>143</v>
      </c>
      <c r="BO431" s="68" t="s">
        <v>143</v>
      </c>
      <c r="BP431" s="68" t="s">
        <v>143</v>
      </c>
      <c r="BQ431" s="68" t="s">
        <v>2424</v>
      </c>
      <c r="BR431" s="68">
        <v>250</v>
      </c>
      <c r="BS431" s="68" t="s">
        <v>162</v>
      </c>
      <c r="BT431" s="68">
        <v>80</v>
      </c>
      <c r="BU431" s="68">
        <v>80</v>
      </c>
      <c r="BV431" s="68" t="s">
        <v>135</v>
      </c>
      <c r="BW431" s="68" t="s">
        <v>135</v>
      </c>
      <c r="BX431" s="68" t="s">
        <v>135</v>
      </c>
      <c r="BY431" s="68" t="s">
        <v>148</v>
      </c>
      <c r="BZ431" s="68" t="s">
        <v>2851</v>
      </c>
      <c r="CA431" s="68" t="s">
        <v>174</v>
      </c>
      <c r="CB431" s="68" t="s">
        <v>143</v>
      </c>
      <c r="CC431" s="68" t="s">
        <v>143</v>
      </c>
      <c r="CD431" s="68" t="s">
        <v>143</v>
      </c>
      <c r="CE431" s="68" t="s">
        <v>143</v>
      </c>
      <c r="CF431" s="68">
        <v>1</v>
      </c>
      <c r="CJ431" s="68">
        <v>0</v>
      </c>
      <c r="CK431" s="68" t="s">
        <v>143</v>
      </c>
      <c r="CM431" s="68" t="s">
        <v>143</v>
      </c>
      <c r="CN431" s="68" t="s">
        <v>143</v>
      </c>
      <c r="CO431" s="68">
        <v>217616996</v>
      </c>
      <c r="CR431" s="68" t="s">
        <v>143</v>
      </c>
      <c r="CS431" s="68" t="s">
        <v>1</v>
      </c>
      <c r="CT431" s="68" t="s">
        <v>143</v>
      </c>
      <c r="CU431" s="68" t="s">
        <v>1</v>
      </c>
      <c r="CV431" s="68" t="s">
        <v>1985</v>
      </c>
      <c r="CW431" s="68" t="s">
        <v>143</v>
      </c>
      <c r="CX431" s="68" t="s">
        <v>2459</v>
      </c>
      <c r="CY431" s="68" t="s">
        <v>166</v>
      </c>
      <c r="CZ431" s="68" t="s">
        <v>136</v>
      </c>
      <c r="DA431" s="68" t="s">
        <v>1986</v>
      </c>
      <c r="DB431" s="68" t="s">
        <v>143</v>
      </c>
      <c r="DC431" s="68" t="s">
        <v>225</v>
      </c>
      <c r="DD431" s="68" t="s">
        <v>364</v>
      </c>
      <c r="DE431" s="68">
        <v>6</v>
      </c>
      <c r="DF431" s="68">
        <v>29</v>
      </c>
    </row>
    <row r="432" spans="1:110" s="68" customFormat="1" ht="12.75" x14ac:dyDescent="0.2">
      <c r="A432" s="67">
        <v>45078</v>
      </c>
      <c r="B432" s="68" t="s">
        <v>23</v>
      </c>
      <c r="C432" s="68">
        <v>74368</v>
      </c>
      <c r="D432" s="68" t="s">
        <v>1439</v>
      </c>
      <c r="E432" s="68" t="s">
        <v>279</v>
      </c>
      <c r="F432" s="69">
        <v>45106</v>
      </c>
      <c r="G432" s="68" t="s">
        <v>165</v>
      </c>
      <c r="H432" s="68" t="s">
        <v>166</v>
      </c>
      <c r="I432" s="70">
        <v>333.77</v>
      </c>
      <c r="J432" s="70">
        <v>333.77</v>
      </c>
      <c r="K432" s="71">
        <f t="shared" si="6"/>
        <v>8.1696476771209842E-4</v>
      </c>
      <c r="L432" s="68" t="s">
        <v>374</v>
      </c>
      <c r="M432" s="68" t="s">
        <v>129</v>
      </c>
      <c r="N432" s="68" t="s">
        <v>1056</v>
      </c>
      <c r="O432" s="68" t="s">
        <v>2758</v>
      </c>
      <c r="P432" s="68" t="s">
        <v>1439</v>
      </c>
      <c r="Q432" s="68" t="s">
        <v>132</v>
      </c>
      <c r="R432" s="68" t="s">
        <v>3159</v>
      </c>
      <c r="S432" s="68" t="s">
        <v>2760</v>
      </c>
      <c r="T432" s="68" t="s">
        <v>135</v>
      </c>
      <c r="U432" s="68" t="s">
        <v>135</v>
      </c>
      <c r="V432" s="68" t="s">
        <v>136</v>
      </c>
      <c r="W432" s="68" t="s">
        <v>137</v>
      </c>
      <c r="X432" s="68" t="s">
        <v>138</v>
      </c>
      <c r="Y432" s="68">
        <v>45106.10716284722</v>
      </c>
      <c r="Z432" s="68">
        <v>45106.107123726855</v>
      </c>
      <c r="AA432" s="68" t="s">
        <v>139</v>
      </c>
      <c r="AB432" s="68" t="s">
        <v>140</v>
      </c>
      <c r="AC432" s="68">
        <v>0</v>
      </c>
      <c r="AD432" s="68" t="s">
        <v>143</v>
      </c>
      <c r="AE432" s="68">
        <v>0</v>
      </c>
      <c r="AG432" s="68">
        <v>10012</v>
      </c>
      <c r="AH432" s="68" t="s">
        <v>141</v>
      </c>
      <c r="AK432" s="68" t="s">
        <v>142</v>
      </c>
      <c r="AL432" s="68" t="s">
        <v>143</v>
      </c>
      <c r="AM432" s="68">
        <v>170084</v>
      </c>
      <c r="AN432" s="68" t="s">
        <v>143</v>
      </c>
      <c r="AO432" s="68" t="s">
        <v>2761</v>
      </c>
      <c r="AP432" s="68" t="s">
        <v>2761</v>
      </c>
      <c r="AQ432" s="68" t="s">
        <v>309</v>
      </c>
      <c r="AR432" s="68" t="s">
        <v>148</v>
      </c>
      <c r="AS432" s="68" t="s">
        <v>139</v>
      </c>
      <c r="AT432" s="68" t="s">
        <v>950</v>
      </c>
      <c r="AU432" s="68" t="s">
        <v>311</v>
      </c>
      <c r="AV432" s="68" t="s">
        <v>290</v>
      </c>
      <c r="AW432" s="68" t="s">
        <v>146</v>
      </c>
      <c r="AX432" s="68" t="s">
        <v>1060</v>
      </c>
      <c r="AY432" s="68" t="s">
        <v>148</v>
      </c>
      <c r="AZ432" s="68" t="s">
        <v>139</v>
      </c>
      <c r="BA432" s="68" t="s">
        <v>149</v>
      </c>
      <c r="BB432" s="68" t="s">
        <v>150</v>
      </c>
      <c r="BC432" s="68" t="s">
        <v>156</v>
      </c>
      <c r="BD432" s="68" t="s">
        <v>157</v>
      </c>
      <c r="BE432" s="68" t="s">
        <v>303</v>
      </c>
      <c r="BF432" s="68">
        <v>45106.122094907405</v>
      </c>
      <c r="BG432" s="68">
        <v>0</v>
      </c>
      <c r="BH432" s="68" t="s">
        <v>132</v>
      </c>
      <c r="BI432" s="68" t="s">
        <v>143</v>
      </c>
      <c r="BJ432" s="68" t="s">
        <v>143</v>
      </c>
      <c r="BK432" s="68" t="s">
        <v>136</v>
      </c>
      <c r="BL432" s="68" t="s">
        <v>143</v>
      </c>
      <c r="BM432" s="68" t="s">
        <v>160</v>
      </c>
      <c r="BN432" s="68" t="s">
        <v>160</v>
      </c>
      <c r="BO432" s="68" t="s">
        <v>143</v>
      </c>
      <c r="BP432" s="68" t="s">
        <v>143</v>
      </c>
      <c r="BQ432" s="68" t="s">
        <v>924</v>
      </c>
      <c r="BR432" s="68">
        <v>500</v>
      </c>
      <c r="BS432" s="68" t="s">
        <v>241</v>
      </c>
      <c r="BT432" s="68">
        <v>33377</v>
      </c>
      <c r="BU432" s="68">
        <v>33377</v>
      </c>
      <c r="BV432" s="68" t="s">
        <v>135</v>
      </c>
      <c r="BW432" s="68" t="s">
        <v>135</v>
      </c>
      <c r="BX432" s="68" t="s">
        <v>135</v>
      </c>
      <c r="BY432" s="68" t="s">
        <v>148</v>
      </c>
      <c r="BZ432" s="68" t="s">
        <v>2764</v>
      </c>
      <c r="CA432" s="68" t="s">
        <v>144</v>
      </c>
      <c r="CB432" s="68" t="s">
        <v>143</v>
      </c>
      <c r="CC432" s="68" t="s">
        <v>143</v>
      </c>
      <c r="CD432" s="68" t="s">
        <v>143</v>
      </c>
      <c r="CE432" s="68" t="s">
        <v>143</v>
      </c>
      <c r="CF432" s="68">
        <v>19623619</v>
      </c>
      <c r="CJ432" s="68">
        <v>0</v>
      </c>
      <c r="CK432" s="68" t="s">
        <v>143</v>
      </c>
      <c r="CM432" s="68" t="s">
        <v>143</v>
      </c>
      <c r="CN432" s="68" t="s">
        <v>143</v>
      </c>
      <c r="CR432" s="68" t="s">
        <v>143</v>
      </c>
      <c r="CS432" s="68" t="s">
        <v>1</v>
      </c>
      <c r="CT432" s="68" t="s">
        <v>143</v>
      </c>
      <c r="CU432" s="68" t="s">
        <v>1</v>
      </c>
      <c r="CV432" s="68" t="s">
        <v>1985</v>
      </c>
      <c r="CW432" s="68" t="s">
        <v>143</v>
      </c>
      <c r="CX432" s="68" t="s">
        <v>374</v>
      </c>
      <c r="CY432" s="68" t="s">
        <v>166</v>
      </c>
      <c r="CZ432" s="68" t="s">
        <v>136</v>
      </c>
      <c r="DA432" s="68" t="s">
        <v>1986</v>
      </c>
      <c r="DB432" s="68" t="s">
        <v>143</v>
      </c>
      <c r="DC432" s="68" t="s">
        <v>143</v>
      </c>
      <c r="DD432" s="68" t="s">
        <v>279</v>
      </c>
      <c r="DE432" s="68">
        <v>6</v>
      </c>
      <c r="DF432" s="68">
        <v>29</v>
      </c>
    </row>
    <row r="433" spans="1:110" s="68" customFormat="1" ht="12.75" x14ac:dyDescent="0.2">
      <c r="A433" s="67">
        <v>45078</v>
      </c>
      <c r="B433" s="68" t="s">
        <v>16</v>
      </c>
      <c r="C433" s="68">
        <v>74371</v>
      </c>
      <c r="D433" s="68" t="s">
        <v>124</v>
      </c>
      <c r="E433" s="68" t="s">
        <v>190</v>
      </c>
      <c r="F433" s="69">
        <v>45106</v>
      </c>
      <c r="G433" s="68" t="s">
        <v>165</v>
      </c>
      <c r="H433" s="68" t="s">
        <v>127</v>
      </c>
      <c r="I433" s="70">
        <v>549.46</v>
      </c>
      <c r="J433" s="70">
        <v>549.46</v>
      </c>
      <c r="K433" s="71">
        <f t="shared" si="6"/>
        <v>1.3449065562126305E-3</v>
      </c>
      <c r="L433" s="68" t="s">
        <v>128</v>
      </c>
      <c r="M433" s="68" t="s">
        <v>129</v>
      </c>
      <c r="N433" s="68" t="s">
        <v>3160</v>
      </c>
      <c r="O433" s="68" t="s">
        <v>1056</v>
      </c>
      <c r="P433" s="68" t="s">
        <v>124</v>
      </c>
      <c r="Q433" s="68" t="s">
        <v>132</v>
      </c>
      <c r="R433" s="68" t="s">
        <v>3161</v>
      </c>
      <c r="S433" s="68" t="s">
        <v>3162</v>
      </c>
      <c r="T433" s="68" t="s">
        <v>135</v>
      </c>
      <c r="U433" s="68" t="s">
        <v>135</v>
      </c>
      <c r="V433" s="68" t="s">
        <v>136</v>
      </c>
      <c r="W433" s="68" t="s">
        <v>137</v>
      </c>
      <c r="X433" s="68" t="s">
        <v>138</v>
      </c>
      <c r="Y433" s="68">
        <v>45106.11371203704</v>
      </c>
      <c r="Z433" s="68">
        <v>45106.113692476851</v>
      </c>
      <c r="AA433" s="68" t="s">
        <v>139</v>
      </c>
      <c r="AB433" s="68" t="s">
        <v>140</v>
      </c>
      <c r="AC433" s="68">
        <v>0</v>
      </c>
      <c r="AD433" s="68" t="s">
        <v>143</v>
      </c>
      <c r="AE433" s="68">
        <v>0</v>
      </c>
      <c r="AG433" s="68">
        <v>10012</v>
      </c>
      <c r="AH433" s="68" t="s">
        <v>141</v>
      </c>
      <c r="AK433" s="68" t="s">
        <v>142</v>
      </c>
      <c r="AL433" s="68" t="s">
        <v>143</v>
      </c>
      <c r="AM433" s="68">
        <v>2800</v>
      </c>
      <c r="AN433" s="68" t="s">
        <v>143</v>
      </c>
      <c r="AO433" s="68" t="s">
        <v>290</v>
      </c>
      <c r="AP433" s="68" t="s">
        <v>146</v>
      </c>
      <c r="AQ433" s="68" t="s">
        <v>1060</v>
      </c>
      <c r="AR433" s="68" t="s">
        <v>148</v>
      </c>
      <c r="AS433" s="68" t="s">
        <v>139</v>
      </c>
      <c r="AT433" s="68" t="s">
        <v>149</v>
      </c>
      <c r="AU433" s="68" t="s">
        <v>150</v>
      </c>
      <c r="AV433" s="68" t="s">
        <v>3163</v>
      </c>
      <c r="AW433" s="68" t="s">
        <v>3163</v>
      </c>
      <c r="AX433" s="68" t="s">
        <v>309</v>
      </c>
      <c r="AY433" s="68" t="s">
        <v>148</v>
      </c>
      <c r="AZ433" s="68" t="s">
        <v>139</v>
      </c>
      <c r="BA433" s="68" t="s">
        <v>950</v>
      </c>
      <c r="BB433" s="68" t="s">
        <v>311</v>
      </c>
      <c r="BC433" s="68" t="s">
        <v>156</v>
      </c>
      <c r="BD433" s="68" t="s">
        <v>157</v>
      </c>
      <c r="BE433" s="68" t="s">
        <v>237</v>
      </c>
      <c r="BF433" s="68">
        <v>45107.509305555555</v>
      </c>
      <c r="BG433" s="68">
        <v>0</v>
      </c>
      <c r="BH433" s="68" t="s">
        <v>132</v>
      </c>
      <c r="BI433" s="68" t="s">
        <v>143</v>
      </c>
      <c r="BJ433" s="68" t="s">
        <v>143</v>
      </c>
      <c r="BK433" s="68" t="s">
        <v>136</v>
      </c>
      <c r="BL433" s="68" t="s">
        <v>143</v>
      </c>
      <c r="BM433" s="68" t="s">
        <v>160</v>
      </c>
      <c r="BN433" s="68" t="s">
        <v>160</v>
      </c>
      <c r="BO433" s="68" t="s">
        <v>143</v>
      </c>
      <c r="BP433" s="68" t="s">
        <v>143</v>
      </c>
      <c r="BQ433" s="68" t="s">
        <v>3164</v>
      </c>
      <c r="BR433" s="68">
        <v>800</v>
      </c>
      <c r="BS433" s="68" t="s">
        <v>314</v>
      </c>
      <c r="BT433" s="68">
        <v>54946</v>
      </c>
      <c r="BU433" s="68">
        <v>54946</v>
      </c>
      <c r="BV433" s="68" t="s">
        <v>135</v>
      </c>
      <c r="BW433" s="68" t="s">
        <v>135</v>
      </c>
      <c r="BX433" s="68" t="s">
        <v>135</v>
      </c>
      <c r="BY433" s="68" t="s">
        <v>148</v>
      </c>
      <c r="BZ433" s="68" t="s">
        <v>3165</v>
      </c>
      <c r="CA433" s="68" t="s">
        <v>144</v>
      </c>
      <c r="CB433" s="68" t="s">
        <v>143</v>
      </c>
      <c r="CC433" s="68" t="s">
        <v>143</v>
      </c>
      <c r="CD433" s="68" t="s">
        <v>143</v>
      </c>
      <c r="CE433" s="68" t="s">
        <v>143</v>
      </c>
      <c r="CF433" s="68">
        <v>19623619</v>
      </c>
      <c r="CJ433" s="68">
        <v>0</v>
      </c>
      <c r="CK433" s="68" t="s">
        <v>143</v>
      </c>
      <c r="CM433" s="68" t="s">
        <v>143</v>
      </c>
      <c r="CN433" s="68" t="s">
        <v>143</v>
      </c>
      <c r="CR433" s="68" t="s">
        <v>143</v>
      </c>
      <c r="CS433" s="68" t="s">
        <v>1</v>
      </c>
      <c r="CT433" s="68" t="s">
        <v>143</v>
      </c>
      <c r="CU433" s="68" t="s">
        <v>1</v>
      </c>
      <c r="CV433" s="68" t="s">
        <v>2092</v>
      </c>
      <c r="CW433" s="68" t="s">
        <v>143</v>
      </c>
      <c r="CX433" s="68" t="s">
        <v>128</v>
      </c>
      <c r="CY433" s="68" t="s">
        <v>127</v>
      </c>
      <c r="CZ433" s="68" t="s">
        <v>136</v>
      </c>
      <c r="DA433" s="68" t="s">
        <v>1989</v>
      </c>
      <c r="DB433" s="68" t="s">
        <v>143</v>
      </c>
      <c r="DC433" s="68" t="s">
        <v>143</v>
      </c>
      <c r="DD433" s="68" t="s">
        <v>190</v>
      </c>
      <c r="DE433" s="68">
        <v>6</v>
      </c>
      <c r="DF433" s="68">
        <v>29</v>
      </c>
    </row>
    <row r="434" spans="1:110" s="68" customFormat="1" ht="12.75" x14ac:dyDescent="0.2">
      <c r="A434" s="67">
        <v>45078</v>
      </c>
      <c r="B434" s="68" t="s">
        <v>16</v>
      </c>
      <c r="C434" s="68">
        <v>74429</v>
      </c>
      <c r="D434" s="68" t="s">
        <v>124</v>
      </c>
      <c r="E434" s="68" t="s">
        <v>279</v>
      </c>
      <c r="F434" s="69">
        <v>45106</v>
      </c>
      <c r="G434" s="68" t="s">
        <v>165</v>
      </c>
      <c r="H434" s="68" t="s">
        <v>127</v>
      </c>
      <c r="I434" s="70">
        <v>478.23</v>
      </c>
      <c r="J434" s="70">
        <v>478.23</v>
      </c>
      <c r="K434" s="71">
        <f t="shared" si="6"/>
        <v>1.1705577519338373E-3</v>
      </c>
      <c r="L434" s="68" t="s">
        <v>128</v>
      </c>
      <c r="M434" s="68" t="s">
        <v>129</v>
      </c>
      <c r="N434" s="68" t="s">
        <v>3166</v>
      </c>
      <c r="O434" s="68" t="s">
        <v>1056</v>
      </c>
      <c r="P434" s="68" t="s">
        <v>124</v>
      </c>
      <c r="Q434" s="68" t="s">
        <v>132</v>
      </c>
      <c r="R434" s="68" t="s">
        <v>3167</v>
      </c>
      <c r="S434" s="68" t="s">
        <v>3168</v>
      </c>
      <c r="T434" s="68" t="s">
        <v>135</v>
      </c>
      <c r="U434" s="68" t="s">
        <v>135</v>
      </c>
      <c r="V434" s="68" t="s">
        <v>136</v>
      </c>
      <c r="W434" s="68" t="s">
        <v>137</v>
      </c>
      <c r="X434" s="68" t="s">
        <v>138</v>
      </c>
      <c r="Y434" s="68">
        <v>45106.215374884261</v>
      </c>
      <c r="Z434" s="68">
        <v>45106.215342476855</v>
      </c>
      <c r="AA434" s="68" t="s">
        <v>139</v>
      </c>
      <c r="AB434" s="68" t="s">
        <v>140</v>
      </c>
      <c r="AC434" s="68">
        <v>0</v>
      </c>
      <c r="AD434" s="68" t="s">
        <v>143</v>
      </c>
      <c r="AE434" s="68">
        <v>0</v>
      </c>
      <c r="AG434" s="68">
        <v>10012</v>
      </c>
      <c r="AH434" s="68" t="s">
        <v>141</v>
      </c>
      <c r="AK434" s="68" t="s">
        <v>142</v>
      </c>
      <c r="AL434" s="68" t="s">
        <v>143</v>
      </c>
      <c r="AM434" s="68">
        <v>2437</v>
      </c>
      <c r="AN434" s="68" t="s">
        <v>143</v>
      </c>
      <c r="AO434" s="68" t="s">
        <v>290</v>
      </c>
      <c r="AP434" s="68" t="s">
        <v>146</v>
      </c>
      <c r="AQ434" s="68" t="s">
        <v>1060</v>
      </c>
      <c r="AR434" s="68" t="s">
        <v>148</v>
      </c>
      <c r="AS434" s="68" t="s">
        <v>139</v>
      </c>
      <c r="AT434" s="68" t="s">
        <v>149</v>
      </c>
      <c r="AU434" s="68" t="s">
        <v>150</v>
      </c>
      <c r="AV434" s="68" t="s">
        <v>1250</v>
      </c>
      <c r="AW434" s="68" t="s">
        <v>658</v>
      </c>
      <c r="AX434" s="68" t="s">
        <v>309</v>
      </c>
      <c r="AY434" s="68" t="s">
        <v>148</v>
      </c>
      <c r="AZ434" s="68" t="s">
        <v>139</v>
      </c>
      <c r="BA434" s="68" t="s">
        <v>950</v>
      </c>
      <c r="BB434" s="68" t="s">
        <v>311</v>
      </c>
      <c r="BC434" s="68" t="s">
        <v>156</v>
      </c>
      <c r="BD434" s="68" t="s">
        <v>157</v>
      </c>
      <c r="BE434" s="68" t="s">
        <v>303</v>
      </c>
      <c r="BF434" s="68">
        <v>45107.449328703704</v>
      </c>
      <c r="BG434" s="68">
        <v>0</v>
      </c>
      <c r="BH434" s="68" t="s">
        <v>132</v>
      </c>
      <c r="BI434" s="68" t="s">
        <v>143</v>
      </c>
      <c r="BJ434" s="68" t="s">
        <v>143</v>
      </c>
      <c r="BK434" s="68" t="s">
        <v>136</v>
      </c>
      <c r="BL434" s="68" t="s">
        <v>143</v>
      </c>
      <c r="BM434" s="68" t="s">
        <v>160</v>
      </c>
      <c r="BN434" s="68" t="s">
        <v>160</v>
      </c>
      <c r="BO434" s="68" t="s">
        <v>143</v>
      </c>
      <c r="BP434" s="68" t="s">
        <v>143</v>
      </c>
      <c r="BQ434" s="68" t="s">
        <v>3169</v>
      </c>
      <c r="BR434" s="68">
        <v>500</v>
      </c>
      <c r="BS434" s="68" t="s">
        <v>241</v>
      </c>
      <c r="BT434" s="68">
        <v>47823</v>
      </c>
      <c r="BU434" s="68">
        <v>47823</v>
      </c>
      <c r="BV434" s="68" t="s">
        <v>135</v>
      </c>
      <c r="BW434" s="68" t="s">
        <v>135</v>
      </c>
      <c r="BX434" s="68" t="s">
        <v>135</v>
      </c>
      <c r="BY434" s="68" t="s">
        <v>148</v>
      </c>
      <c r="BZ434" s="68" t="s">
        <v>3170</v>
      </c>
      <c r="CA434" s="68" t="s">
        <v>144</v>
      </c>
      <c r="CB434" s="68" t="s">
        <v>143</v>
      </c>
      <c r="CC434" s="68" t="s">
        <v>143</v>
      </c>
      <c r="CD434" s="68" t="s">
        <v>143</v>
      </c>
      <c r="CE434" s="68" t="s">
        <v>143</v>
      </c>
      <c r="CF434" s="68">
        <v>19623619</v>
      </c>
      <c r="CJ434" s="68">
        <v>0</v>
      </c>
      <c r="CK434" s="68" t="s">
        <v>143</v>
      </c>
      <c r="CM434" s="68" t="s">
        <v>143</v>
      </c>
      <c r="CN434" s="68" t="s">
        <v>143</v>
      </c>
      <c r="CR434" s="68" t="s">
        <v>143</v>
      </c>
      <c r="CS434" s="68" t="s">
        <v>1</v>
      </c>
      <c r="CT434" s="68" t="s">
        <v>143</v>
      </c>
      <c r="CU434" s="68" t="s">
        <v>1</v>
      </c>
      <c r="CV434" s="68" t="s">
        <v>1985</v>
      </c>
      <c r="CW434" s="68" t="s">
        <v>143</v>
      </c>
      <c r="CX434" s="68" t="s">
        <v>128</v>
      </c>
      <c r="CY434" s="68" t="s">
        <v>127</v>
      </c>
      <c r="CZ434" s="68" t="s">
        <v>136</v>
      </c>
      <c r="DA434" s="68" t="s">
        <v>1989</v>
      </c>
      <c r="DB434" s="68" t="s">
        <v>143</v>
      </c>
      <c r="DC434" s="68" t="s">
        <v>143</v>
      </c>
      <c r="DD434" s="68" t="s">
        <v>279</v>
      </c>
      <c r="DE434" s="68">
        <v>6</v>
      </c>
      <c r="DF434" s="68">
        <v>29</v>
      </c>
    </row>
    <row r="435" spans="1:110" s="68" customFormat="1" ht="12.75" x14ac:dyDescent="0.2">
      <c r="A435" s="67">
        <v>45078</v>
      </c>
      <c r="B435" s="68" t="s">
        <v>14</v>
      </c>
      <c r="C435" s="68">
        <v>74842</v>
      </c>
      <c r="D435" s="68" t="s">
        <v>315</v>
      </c>
      <c r="E435" s="68" t="s">
        <v>2037</v>
      </c>
      <c r="F435" s="69">
        <v>45107</v>
      </c>
      <c r="G435" s="68" t="s">
        <v>165</v>
      </c>
      <c r="H435" s="68" t="s">
        <v>166</v>
      </c>
      <c r="I435" s="70">
        <v>40</v>
      </c>
      <c r="J435" s="70">
        <v>40</v>
      </c>
      <c r="K435" s="71">
        <f t="shared" si="6"/>
        <v>9.7907513283051014E-5</v>
      </c>
      <c r="L435" s="68" t="s">
        <v>316</v>
      </c>
      <c r="M435" s="68" t="s">
        <v>317</v>
      </c>
      <c r="N435" s="68" t="s">
        <v>219</v>
      </c>
      <c r="O435" s="68" t="s">
        <v>318</v>
      </c>
      <c r="P435" s="68" t="s">
        <v>3171</v>
      </c>
      <c r="Q435" s="68" t="s">
        <v>170</v>
      </c>
      <c r="R435" s="68" t="s">
        <v>3172</v>
      </c>
      <c r="S435" s="68" t="s">
        <v>3173</v>
      </c>
      <c r="T435" s="68" t="s">
        <v>135</v>
      </c>
      <c r="U435" s="68" t="s">
        <v>135</v>
      </c>
      <c r="V435" s="68" t="s">
        <v>136</v>
      </c>
      <c r="W435" s="68" t="s">
        <v>137</v>
      </c>
      <c r="X435" s="68" t="s">
        <v>322</v>
      </c>
      <c r="Y435" s="68">
        <v>45107.252239467591</v>
      </c>
      <c r="Z435" s="68">
        <v>45107.252003935188</v>
      </c>
      <c r="AA435" s="68" t="s">
        <v>139</v>
      </c>
      <c r="AB435" s="68" t="s">
        <v>323</v>
      </c>
      <c r="AC435" s="68">
        <v>0</v>
      </c>
      <c r="AD435" s="68" t="s">
        <v>143</v>
      </c>
      <c r="AE435" s="68">
        <v>40</v>
      </c>
      <c r="AG435" s="68">
        <v>10012</v>
      </c>
      <c r="AH435" s="68" t="s">
        <v>141</v>
      </c>
      <c r="AJ435" s="68">
        <v>40</v>
      </c>
      <c r="AK435" s="68" t="s">
        <v>207</v>
      </c>
      <c r="AL435" s="68" t="s">
        <v>143</v>
      </c>
      <c r="AM435" s="68">
        <v>40</v>
      </c>
      <c r="AN435" s="68" t="s">
        <v>174</v>
      </c>
      <c r="AO435" s="68" t="s">
        <v>324</v>
      </c>
      <c r="AP435" s="68" t="s">
        <v>325</v>
      </c>
      <c r="AQ435" s="68" t="s">
        <v>326</v>
      </c>
      <c r="AR435" s="68" t="s">
        <v>178</v>
      </c>
      <c r="AS435" s="68" t="s">
        <v>179</v>
      </c>
      <c r="AT435" s="68" t="s">
        <v>327</v>
      </c>
      <c r="AU435" s="68" t="s">
        <v>328</v>
      </c>
      <c r="AV435" s="68" t="s">
        <v>234</v>
      </c>
      <c r="AW435" s="68" t="s">
        <v>165</v>
      </c>
      <c r="AX435" s="68" t="s">
        <v>235</v>
      </c>
      <c r="AY435" s="68" t="s">
        <v>148</v>
      </c>
      <c r="AZ435" s="68" t="s">
        <v>139</v>
      </c>
      <c r="BA435" s="68" t="s">
        <v>236</v>
      </c>
      <c r="BB435" s="68" t="s">
        <v>150</v>
      </c>
      <c r="BC435" s="68" t="s">
        <v>156</v>
      </c>
      <c r="BD435" s="68" t="s">
        <v>157</v>
      </c>
      <c r="BE435" s="68" t="s">
        <v>484</v>
      </c>
      <c r="BF435" s="68">
        <v>45107.271678240744</v>
      </c>
      <c r="BG435" s="68">
        <v>0</v>
      </c>
      <c r="BH435" s="68" t="s">
        <v>170</v>
      </c>
      <c r="BI435" s="68" t="s">
        <v>3174</v>
      </c>
      <c r="BJ435" s="68" t="s">
        <v>143</v>
      </c>
      <c r="BK435" s="68" t="s">
        <v>136</v>
      </c>
      <c r="BL435" s="68" t="s">
        <v>143</v>
      </c>
      <c r="BM435" s="68" t="s">
        <v>160</v>
      </c>
      <c r="BN435" s="68" t="s">
        <v>160</v>
      </c>
      <c r="BO435" s="68" t="s">
        <v>143</v>
      </c>
      <c r="BP435" s="68" t="s">
        <v>143</v>
      </c>
      <c r="BQ435" s="68" t="s">
        <v>338</v>
      </c>
      <c r="BR435" s="68">
        <v>250</v>
      </c>
      <c r="BS435" s="68" t="s">
        <v>162</v>
      </c>
      <c r="BT435" s="68">
        <v>40</v>
      </c>
      <c r="BU435" s="68">
        <v>40</v>
      </c>
      <c r="BV435" s="68" t="s">
        <v>135</v>
      </c>
      <c r="BW435" s="68" t="s">
        <v>135</v>
      </c>
      <c r="BX435" s="68" t="s">
        <v>135</v>
      </c>
      <c r="BY435" s="68" t="s">
        <v>148</v>
      </c>
      <c r="BZ435" s="68" t="s">
        <v>2252</v>
      </c>
      <c r="CA435" s="68" t="s">
        <v>174</v>
      </c>
      <c r="CB435" s="68" t="s">
        <v>143</v>
      </c>
      <c r="CC435" s="68" t="s">
        <v>143</v>
      </c>
      <c r="CD435" s="68" t="s">
        <v>143</v>
      </c>
      <c r="CE435" s="68" t="s">
        <v>3175</v>
      </c>
      <c r="CF435" s="68">
        <v>1</v>
      </c>
      <c r="CG435" s="68">
        <v>1</v>
      </c>
      <c r="CJ435" s="68">
        <v>0</v>
      </c>
      <c r="CK435" s="68" t="s">
        <v>143</v>
      </c>
      <c r="CM435" s="68" t="s">
        <v>143</v>
      </c>
      <c r="CN435" s="68" t="s">
        <v>143</v>
      </c>
      <c r="CR435" s="68" t="s">
        <v>143</v>
      </c>
      <c r="CS435" s="68" t="s">
        <v>1</v>
      </c>
      <c r="CT435" s="68" t="s">
        <v>143</v>
      </c>
      <c r="CU435" s="68" t="s">
        <v>1</v>
      </c>
      <c r="CV435" s="68" t="s">
        <v>1985</v>
      </c>
      <c r="CW435" s="68" t="s">
        <v>1985</v>
      </c>
      <c r="CX435" s="68" t="s">
        <v>316</v>
      </c>
      <c r="CY435" s="68" t="s">
        <v>166</v>
      </c>
      <c r="CZ435" s="68" t="s">
        <v>136</v>
      </c>
      <c r="DA435" s="68" t="s">
        <v>1986</v>
      </c>
      <c r="DB435" s="68" t="s">
        <v>143</v>
      </c>
      <c r="DC435" s="68" t="s">
        <v>143</v>
      </c>
      <c r="DD435" s="68" t="s">
        <v>2037</v>
      </c>
      <c r="DE435" s="68">
        <v>6</v>
      </c>
      <c r="DF435" s="68">
        <v>30</v>
      </c>
    </row>
    <row r="436" spans="1:110" s="68" customFormat="1" ht="12.75" x14ac:dyDescent="0.2">
      <c r="A436" s="67">
        <v>45078</v>
      </c>
      <c r="B436" s="68" t="s">
        <v>16</v>
      </c>
      <c r="C436" s="68">
        <v>74858</v>
      </c>
      <c r="D436" s="68" t="s">
        <v>124</v>
      </c>
      <c r="E436" s="68" t="s">
        <v>279</v>
      </c>
      <c r="F436" s="69">
        <v>45107</v>
      </c>
      <c r="G436" s="68" t="s">
        <v>165</v>
      </c>
      <c r="H436" s="68" t="s">
        <v>127</v>
      </c>
      <c r="I436" s="70">
        <v>478.23</v>
      </c>
      <c r="J436" s="70">
        <v>478.23</v>
      </c>
      <c r="K436" s="71">
        <f t="shared" si="6"/>
        <v>1.1705577519338373E-3</v>
      </c>
      <c r="L436" s="68" t="s">
        <v>128</v>
      </c>
      <c r="M436" s="68" t="s">
        <v>129</v>
      </c>
      <c r="N436" s="68" t="s">
        <v>1245</v>
      </c>
      <c r="O436" s="68" t="s">
        <v>1056</v>
      </c>
      <c r="P436" s="68" t="s">
        <v>124</v>
      </c>
      <c r="Q436" s="68" t="s">
        <v>132</v>
      </c>
      <c r="R436" s="68" t="s">
        <v>3176</v>
      </c>
      <c r="S436" s="68" t="s">
        <v>3152</v>
      </c>
      <c r="T436" s="68" t="s">
        <v>135</v>
      </c>
      <c r="U436" s="68" t="s">
        <v>135</v>
      </c>
      <c r="V436" s="68" t="s">
        <v>136</v>
      </c>
      <c r="W436" s="68" t="s">
        <v>137</v>
      </c>
      <c r="X436" s="68" t="s">
        <v>138</v>
      </c>
      <c r="Y436" s="68">
        <v>45107.272825231485</v>
      </c>
      <c r="Z436" s="68">
        <v>45107.272789930554</v>
      </c>
      <c r="AA436" s="68" t="s">
        <v>139</v>
      </c>
      <c r="AB436" s="68" t="s">
        <v>140</v>
      </c>
      <c r="AC436" s="68">
        <v>0</v>
      </c>
      <c r="AD436" s="68" t="s">
        <v>143</v>
      </c>
      <c r="AE436" s="68">
        <v>0</v>
      </c>
      <c r="AG436" s="68">
        <v>10012</v>
      </c>
      <c r="AH436" s="68" t="s">
        <v>141</v>
      </c>
      <c r="AK436" s="68" t="s">
        <v>142</v>
      </c>
      <c r="AL436" s="68" t="s">
        <v>143</v>
      </c>
      <c r="AM436" s="68">
        <v>2437</v>
      </c>
      <c r="AN436" s="68" t="s">
        <v>143</v>
      </c>
      <c r="AO436" s="68" t="s">
        <v>290</v>
      </c>
      <c r="AP436" s="68" t="s">
        <v>146</v>
      </c>
      <c r="AQ436" s="68" t="s">
        <v>1060</v>
      </c>
      <c r="AR436" s="68" t="s">
        <v>148</v>
      </c>
      <c r="AS436" s="68" t="s">
        <v>139</v>
      </c>
      <c r="AT436" s="68" t="s">
        <v>149</v>
      </c>
      <c r="AU436" s="68" t="s">
        <v>150</v>
      </c>
      <c r="AV436" s="68" t="s">
        <v>1250</v>
      </c>
      <c r="AW436" s="68" t="s">
        <v>1250</v>
      </c>
      <c r="AX436" s="68" t="s">
        <v>309</v>
      </c>
      <c r="AY436" s="68" t="s">
        <v>148</v>
      </c>
      <c r="AZ436" s="68" t="s">
        <v>139</v>
      </c>
      <c r="BA436" s="68" t="s">
        <v>950</v>
      </c>
      <c r="BB436" s="68" t="s">
        <v>311</v>
      </c>
      <c r="BC436" s="68" t="s">
        <v>156</v>
      </c>
      <c r="BD436" s="68" t="s">
        <v>157</v>
      </c>
      <c r="BE436" s="68" t="s">
        <v>303</v>
      </c>
      <c r="BF436" s="68">
        <v>45107.279467592591</v>
      </c>
      <c r="BG436" s="68">
        <v>0</v>
      </c>
      <c r="BH436" s="68" t="s">
        <v>132</v>
      </c>
      <c r="BI436" s="68" t="s">
        <v>143</v>
      </c>
      <c r="BJ436" s="68" t="s">
        <v>143</v>
      </c>
      <c r="BK436" s="68" t="s">
        <v>136</v>
      </c>
      <c r="BL436" s="68" t="s">
        <v>143</v>
      </c>
      <c r="BM436" s="68" t="s">
        <v>160</v>
      </c>
      <c r="BN436" s="68" t="s">
        <v>160</v>
      </c>
      <c r="BO436" s="68" t="s">
        <v>143</v>
      </c>
      <c r="BP436" s="68" t="s">
        <v>143</v>
      </c>
      <c r="BQ436" s="68" t="s">
        <v>2107</v>
      </c>
      <c r="BR436" s="68">
        <v>500</v>
      </c>
      <c r="BS436" s="68" t="s">
        <v>241</v>
      </c>
      <c r="BT436" s="68">
        <v>47823</v>
      </c>
      <c r="BU436" s="68">
        <v>47823</v>
      </c>
      <c r="BV436" s="68" t="s">
        <v>135</v>
      </c>
      <c r="BW436" s="68" t="s">
        <v>135</v>
      </c>
      <c r="BX436" s="68" t="s">
        <v>135</v>
      </c>
      <c r="BY436" s="68" t="s">
        <v>148</v>
      </c>
      <c r="BZ436" s="68" t="s">
        <v>3154</v>
      </c>
      <c r="CA436" s="68" t="s">
        <v>144</v>
      </c>
      <c r="CB436" s="68" t="s">
        <v>143</v>
      </c>
      <c r="CC436" s="68" t="s">
        <v>143</v>
      </c>
      <c r="CD436" s="68" t="s">
        <v>143</v>
      </c>
      <c r="CE436" s="68" t="s">
        <v>143</v>
      </c>
      <c r="CF436" s="68">
        <v>19623619</v>
      </c>
      <c r="CJ436" s="68">
        <v>0</v>
      </c>
      <c r="CK436" s="68" t="s">
        <v>143</v>
      </c>
      <c r="CM436" s="68" t="s">
        <v>143</v>
      </c>
      <c r="CN436" s="68" t="s">
        <v>143</v>
      </c>
      <c r="CR436" s="68" t="s">
        <v>143</v>
      </c>
      <c r="CS436" s="68" t="s">
        <v>1</v>
      </c>
      <c r="CT436" s="68" t="s">
        <v>143</v>
      </c>
      <c r="CU436" s="68" t="s">
        <v>1</v>
      </c>
      <c r="CV436" s="68" t="s">
        <v>1985</v>
      </c>
      <c r="CW436" s="68" t="s">
        <v>143</v>
      </c>
      <c r="CX436" s="68" t="s">
        <v>128</v>
      </c>
      <c r="CY436" s="68" t="s">
        <v>127</v>
      </c>
      <c r="CZ436" s="68" t="s">
        <v>136</v>
      </c>
      <c r="DA436" s="68" t="s">
        <v>1986</v>
      </c>
      <c r="DB436" s="68" t="s">
        <v>143</v>
      </c>
      <c r="DC436" s="68" t="s">
        <v>143</v>
      </c>
      <c r="DD436" s="68" t="s">
        <v>279</v>
      </c>
      <c r="DE436" s="68">
        <v>6</v>
      </c>
      <c r="DF436" s="68">
        <v>30</v>
      </c>
    </row>
    <row r="437" spans="1:110" s="68" customFormat="1" ht="12.75" x14ac:dyDescent="0.2">
      <c r="A437" s="67">
        <v>45078</v>
      </c>
      <c r="B437" s="68" t="s">
        <v>16</v>
      </c>
      <c r="C437" s="68">
        <v>74888</v>
      </c>
      <c r="D437" s="68" t="s">
        <v>124</v>
      </c>
      <c r="E437" s="68" t="s">
        <v>279</v>
      </c>
      <c r="F437" s="69">
        <v>45107</v>
      </c>
      <c r="G437" s="68" t="s">
        <v>165</v>
      </c>
      <c r="H437" s="68" t="s">
        <v>127</v>
      </c>
      <c r="I437" s="70">
        <v>706.45</v>
      </c>
      <c r="J437" s="70">
        <v>706.45</v>
      </c>
      <c r="K437" s="71">
        <f t="shared" si="6"/>
        <v>1.729169068970285E-3</v>
      </c>
      <c r="L437" s="68" t="s">
        <v>128</v>
      </c>
      <c r="M437" s="68" t="s">
        <v>129</v>
      </c>
      <c r="N437" s="68" t="s">
        <v>3177</v>
      </c>
      <c r="O437" s="68" t="s">
        <v>1056</v>
      </c>
      <c r="P437" s="68" t="s">
        <v>124</v>
      </c>
      <c r="Q437" s="68" t="s">
        <v>132</v>
      </c>
      <c r="R437" s="68" t="s">
        <v>3178</v>
      </c>
      <c r="S437" s="68" t="s">
        <v>3179</v>
      </c>
      <c r="T437" s="68" t="s">
        <v>135</v>
      </c>
      <c r="U437" s="68" t="s">
        <v>135</v>
      </c>
      <c r="V437" s="68" t="s">
        <v>136</v>
      </c>
      <c r="W437" s="68" t="s">
        <v>137</v>
      </c>
      <c r="X437" s="68" t="s">
        <v>138</v>
      </c>
      <c r="Y437" s="68">
        <v>45107.389435069446</v>
      </c>
      <c r="Z437" s="68">
        <v>45107.372343287039</v>
      </c>
      <c r="AA437" s="68" t="s">
        <v>139</v>
      </c>
      <c r="AB437" s="68" t="s">
        <v>140</v>
      </c>
      <c r="AC437" s="68">
        <v>0</v>
      </c>
      <c r="AD437" s="68" t="s">
        <v>143</v>
      </c>
      <c r="AE437" s="68">
        <v>0</v>
      </c>
      <c r="AG437" s="68">
        <v>10012</v>
      </c>
      <c r="AH437" s="68" t="s">
        <v>141</v>
      </c>
      <c r="AK437" s="68" t="s">
        <v>142</v>
      </c>
      <c r="AL437" s="68" t="s">
        <v>143</v>
      </c>
      <c r="AM437" s="68">
        <v>3600</v>
      </c>
      <c r="AN437" s="68" t="s">
        <v>143</v>
      </c>
      <c r="AO437" s="68" t="s">
        <v>290</v>
      </c>
      <c r="AP437" s="68" t="s">
        <v>146</v>
      </c>
      <c r="AQ437" s="68" t="s">
        <v>1060</v>
      </c>
      <c r="AR437" s="68" t="s">
        <v>148</v>
      </c>
      <c r="AS437" s="68" t="s">
        <v>139</v>
      </c>
      <c r="AT437" s="68" t="s">
        <v>149</v>
      </c>
      <c r="AU437" s="68" t="s">
        <v>150</v>
      </c>
      <c r="AV437" s="68" t="s">
        <v>3180</v>
      </c>
      <c r="AW437" s="68" t="s">
        <v>3180</v>
      </c>
      <c r="AX437" s="68" t="s">
        <v>309</v>
      </c>
      <c r="AY437" s="68" t="s">
        <v>148</v>
      </c>
      <c r="AZ437" s="68" t="s">
        <v>139</v>
      </c>
      <c r="BA437" s="68" t="s">
        <v>875</v>
      </c>
      <c r="BB437" s="68" t="s">
        <v>311</v>
      </c>
      <c r="BC437" s="68" t="s">
        <v>156</v>
      </c>
      <c r="BD437" s="68" t="s">
        <v>157</v>
      </c>
      <c r="BE437" s="68" t="s">
        <v>237</v>
      </c>
      <c r="BF437" s="68">
        <v>45110.133240740739</v>
      </c>
      <c r="BG437" s="68">
        <v>0</v>
      </c>
      <c r="BH437" s="68" t="s">
        <v>132</v>
      </c>
      <c r="BI437" s="68" t="s">
        <v>143</v>
      </c>
      <c r="BJ437" s="68" t="s">
        <v>143</v>
      </c>
      <c r="BK437" s="68" t="s">
        <v>136</v>
      </c>
      <c r="BL437" s="68" t="s">
        <v>143</v>
      </c>
      <c r="BM437" s="68" t="s">
        <v>160</v>
      </c>
      <c r="BN437" s="68" t="s">
        <v>160</v>
      </c>
      <c r="BO437" s="68" t="s">
        <v>143</v>
      </c>
      <c r="BP437" s="68" t="s">
        <v>143</v>
      </c>
      <c r="BQ437" s="68" t="s">
        <v>3181</v>
      </c>
      <c r="BR437" s="68">
        <v>800</v>
      </c>
      <c r="BS437" s="68" t="s">
        <v>314</v>
      </c>
      <c r="BT437" s="68">
        <v>70645</v>
      </c>
      <c r="BU437" s="68">
        <v>70645</v>
      </c>
      <c r="BV437" s="68" t="s">
        <v>135</v>
      </c>
      <c r="BW437" s="68" t="s">
        <v>135</v>
      </c>
      <c r="BX437" s="68" t="s">
        <v>135</v>
      </c>
      <c r="BY437" s="68" t="s">
        <v>148</v>
      </c>
      <c r="BZ437" s="68" t="s">
        <v>3182</v>
      </c>
      <c r="CA437" s="68" t="s">
        <v>144</v>
      </c>
      <c r="CB437" s="68" t="s">
        <v>143</v>
      </c>
      <c r="CC437" s="68" t="s">
        <v>143</v>
      </c>
      <c r="CD437" s="68" t="s">
        <v>143</v>
      </c>
      <c r="CE437" s="68" t="s">
        <v>143</v>
      </c>
      <c r="CF437" s="68">
        <v>19623619</v>
      </c>
      <c r="CJ437" s="68">
        <v>0</v>
      </c>
      <c r="CK437" s="68" t="s">
        <v>143</v>
      </c>
      <c r="CM437" s="68" t="s">
        <v>143</v>
      </c>
      <c r="CN437" s="68" t="s">
        <v>143</v>
      </c>
      <c r="CR437" s="68" t="s">
        <v>143</v>
      </c>
      <c r="CS437" s="68" t="s">
        <v>1</v>
      </c>
      <c r="CT437" s="68" t="s">
        <v>143</v>
      </c>
      <c r="CU437" s="68" t="s">
        <v>1</v>
      </c>
      <c r="CV437" s="68" t="s">
        <v>2092</v>
      </c>
      <c r="CW437" s="68" t="s">
        <v>143</v>
      </c>
      <c r="CX437" s="68" t="s">
        <v>128</v>
      </c>
      <c r="CY437" s="68" t="s">
        <v>127</v>
      </c>
      <c r="CZ437" s="68" t="s">
        <v>136</v>
      </c>
      <c r="DA437" s="68" t="s">
        <v>1989</v>
      </c>
      <c r="DB437" s="68" t="s">
        <v>143</v>
      </c>
      <c r="DC437" s="68" t="s">
        <v>143</v>
      </c>
      <c r="DD437" s="68" t="s">
        <v>279</v>
      </c>
      <c r="DE437" s="68">
        <v>6</v>
      </c>
      <c r="DF437" s="68">
        <v>30</v>
      </c>
    </row>
    <row r="438" spans="1:110" s="68" customFormat="1" ht="12.75" x14ac:dyDescent="0.2">
      <c r="A438" s="67">
        <v>45108</v>
      </c>
      <c r="B438" s="68" t="s">
        <v>13</v>
      </c>
      <c r="C438" s="68">
        <v>75075</v>
      </c>
      <c r="D438" s="68" t="s">
        <v>2694</v>
      </c>
      <c r="E438" s="68" t="s">
        <v>373</v>
      </c>
      <c r="F438" s="69">
        <v>45111</v>
      </c>
      <c r="G438" s="68" t="s">
        <v>257</v>
      </c>
      <c r="H438" s="68" t="s">
        <v>166</v>
      </c>
      <c r="I438" s="70">
        <v>918.66</v>
      </c>
      <c r="J438" s="70">
        <v>980</v>
      </c>
      <c r="K438" s="71">
        <f t="shared" si="6"/>
        <v>2.2485929038151913E-3</v>
      </c>
      <c r="L438" s="68" t="s">
        <v>374</v>
      </c>
      <c r="M438" s="68" t="s">
        <v>129</v>
      </c>
      <c r="N438" s="68" t="s">
        <v>259</v>
      </c>
      <c r="O438" s="68" t="s">
        <v>2695</v>
      </c>
      <c r="P438" s="68" t="s">
        <v>2696</v>
      </c>
      <c r="Q438" s="68" t="s">
        <v>170</v>
      </c>
      <c r="R438" s="68" t="s">
        <v>3183</v>
      </c>
      <c r="S438" s="68" t="s">
        <v>2772</v>
      </c>
      <c r="T438" s="68" t="s">
        <v>135</v>
      </c>
      <c r="U438" s="68" t="s">
        <v>135</v>
      </c>
      <c r="V438" s="68" t="s">
        <v>136</v>
      </c>
      <c r="W438" s="68" t="s">
        <v>137</v>
      </c>
      <c r="X438" s="68" t="s">
        <v>379</v>
      </c>
      <c r="Y438" s="68">
        <v>45110.445429629632</v>
      </c>
      <c r="Z438" s="68">
        <v>45133.235917013888</v>
      </c>
      <c r="AA438" s="68" t="s">
        <v>139</v>
      </c>
      <c r="AB438" s="68" t="s">
        <v>140</v>
      </c>
      <c r="AC438" s="68">
        <v>0</v>
      </c>
      <c r="AD438" s="68" t="s">
        <v>143</v>
      </c>
      <c r="AE438" s="68">
        <v>91866</v>
      </c>
      <c r="AF438" s="68">
        <v>45110</v>
      </c>
      <c r="AG438" s="68">
        <v>10010</v>
      </c>
      <c r="AH438" s="68" t="s">
        <v>265</v>
      </c>
      <c r="AJ438" s="68">
        <v>91866</v>
      </c>
      <c r="AK438" s="68" t="s">
        <v>142</v>
      </c>
      <c r="AL438" s="68" t="s">
        <v>143</v>
      </c>
      <c r="AM438" s="68">
        <v>980</v>
      </c>
      <c r="AN438" s="68" t="s">
        <v>174</v>
      </c>
      <c r="AO438" s="68" t="s">
        <v>2699</v>
      </c>
      <c r="AP438" s="68" t="s">
        <v>2700</v>
      </c>
      <c r="AQ438" s="68" t="s">
        <v>2701</v>
      </c>
      <c r="AR438" s="68" t="s">
        <v>353</v>
      </c>
      <c r="AS438" s="68" t="s">
        <v>231</v>
      </c>
      <c r="AT438" s="68" t="s">
        <v>2702</v>
      </c>
      <c r="AU438" s="68" t="s">
        <v>2703</v>
      </c>
      <c r="AV438" s="68" t="s">
        <v>272</v>
      </c>
      <c r="AW438" s="68" t="s">
        <v>273</v>
      </c>
      <c r="AX438" s="68" t="s">
        <v>274</v>
      </c>
      <c r="AY438" s="68" t="s">
        <v>148</v>
      </c>
      <c r="AZ438" s="68" t="s">
        <v>139</v>
      </c>
      <c r="BA438" s="68" t="s">
        <v>154</v>
      </c>
      <c r="BB438" s="68" t="s">
        <v>275</v>
      </c>
      <c r="BC438" s="68" t="s">
        <v>156</v>
      </c>
      <c r="BD438" s="68" t="s">
        <v>157</v>
      </c>
      <c r="BE438" s="68" t="s">
        <v>1101</v>
      </c>
      <c r="BF438" s="68">
        <v>45111.239328703705</v>
      </c>
      <c r="BG438" s="68">
        <v>0</v>
      </c>
      <c r="BH438" s="68" t="s">
        <v>170</v>
      </c>
      <c r="BI438" s="68" t="s">
        <v>3184</v>
      </c>
      <c r="BJ438" s="68" t="s">
        <v>143</v>
      </c>
      <c r="BK438" s="68" t="s">
        <v>136</v>
      </c>
      <c r="BL438" s="68" t="s">
        <v>143</v>
      </c>
      <c r="BM438" s="68" t="s">
        <v>200</v>
      </c>
      <c r="BN438" s="68" t="s">
        <v>200</v>
      </c>
      <c r="BO438" s="68" t="s">
        <v>143</v>
      </c>
      <c r="BP438" s="68" t="s">
        <v>143</v>
      </c>
      <c r="BQ438" s="68" t="s">
        <v>3185</v>
      </c>
      <c r="BR438" s="68">
        <v>1000</v>
      </c>
      <c r="BS438" s="68" t="s">
        <v>441</v>
      </c>
      <c r="BT438" s="68">
        <v>91866</v>
      </c>
      <c r="BU438" s="68">
        <v>91866</v>
      </c>
      <c r="BV438" s="68" t="s">
        <v>135</v>
      </c>
      <c r="BW438" s="68" t="s">
        <v>135</v>
      </c>
      <c r="BX438" s="68" t="s">
        <v>135</v>
      </c>
      <c r="BY438" s="68" t="s">
        <v>148</v>
      </c>
      <c r="BZ438" s="68" t="s">
        <v>2774</v>
      </c>
      <c r="CA438" s="68" t="s">
        <v>174</v>
      </c>
      <c r="CB438" s="68" t="s">
        <v>143</v>
      </c>
      <c r="CC438" s="68" t="s">
        <v>143</v>
      </c>
      <c r="CD438" s="68" t="s">
        <v>143</v>
      </c>
      <c r="CE438" s="68" t="s">
        <v>143</v>
      </c>
      <c r="CF438" s="68">
        <v>1</v>
      </c>
      <c r="CG438" s="68">
        <v>1</v>
      </c>
      <c r="CJ438" s="68">
        <v>0</v>
      </c>
      <c r="CK438" s="68" t="s">
        <v>143</v>
      </c>
      <c r="CM438" s="68" t="s">
        <v>143</v>
      </c>
      <c r="CN438" s="68" t="s">
        <v>143</v>
      </c>
      <c r="CO438" s="68">
        <v>177220647</v>
      </c>
      <c r="CR438" s="68" t="s">
        <v>143</v>
      </c>
      <c r="CS438" s="68" t="s">
        <v>1</v>
      </c>
      <c r="CT438" s="68" t="s">
        <v>143</v>
      </c>
      <c r="CU438" s="68" t="s">
        <v>1</v>
      </c>
      <c r="CV438" s="68" t="s">
        <v>2092</v>
      </c>
      <c r="CW438" s="68" t="s">
        <v>2092</v>
      </c>
      <c r="CX438" s="68" t="s">
        <v>374</v>
      </c>
      <c r="CY438" s="68" t="s">
        <v>166</v>
      </c>
      <c r="CZ438" s="68" t="s">
        <v>136</v>
      </c>
      <c r="DA438" s="68" t="s">
        <v>1986</v>
      </c>
      <c r="DB438" s="68" t="s">
        <v>143</v>
      </c>
      <c r="DC438" s="68" t="s">
        <v>143</v>
      </c>
      <c r="DD438" s="68" t="s">
        <v>373</v>
      </c>
      <c r="DE438" s="68">
        <v>7</v>
      </c>
      <c r="DF438" s="68">
        <v>4</v>
      </c>
    </row>
    <row r="439" spans="1:110" s="68" customFormat="1" ht="12.75" x14ac:dyDescent="0.2">
      <c r="A439" s="67">
        <v>45108</v>
      </c>
      <c r="B439" s="68" t="s">
        <v>11</v>
      </c>
      <c r="C439" s="68">
        <v>75081</v>
      </c>
      <c r="D439" s="68" t="s">
        <v>256</v>
      </c>
      <c r="E439" s="68" t="s">
        <v>190</v>
      </c>
      <c r="F439" s="69">
        <v>45110</v>
      </c>
      <c r="G439" s="68" t="s">
        <v>165</v>
      </c>
      <c r="H439" s="68" t="s">
        <v>166</v>
      </c>
      <c r="I439" s="70">
        <v>985.64</v>
      </c>
      <c r="J439" s="70">
        <v>985.64</v>
      </c>
      <c r="K439" s="71">
        <f t="shared" si="6"/>
        <v>2.4125390348076602E-3</v>
      </c>
      <c r="L439" s="68" t="s">
        <v>258</v>
      </c>
      <c r="M439" s="68" t="s">
        <v>129</v>
      </c>
      <c r="N439" s="68" t="s">
        <v>219</v>
      </c>
      <c r="O439" s="68" t="s">
        <v>3186</v>
      </c>
      <c r="P439" s="68" t="s">
        <v>3187</v>
      </c>
      <c r="Q439" s="68" t="s">
        <v>170</v>
      </c>
      <c r="R439" s="68" t="s">
        <v>3188</v>
      </c>
      <c r="S439" s="68" t="s">
        <v>3189</v>
      </c>
      <c r="T439" s="68" t="s">
        <v>135</v>
      </c>
      <c r="U439" s="68" t="s">
        <v>135</v>
      </c>
      <c r="V439" s="68" t="s">
        <v>136</v>
      </c>
      <c r="W439" s="68" t="s">
        <v>137</v>
      </c>
      <c r="X439" s="68" t="s">
        <v>225</v>
      </c>
      <c r="Y439" s="68">
        <v>45110.462752199077</v>
      </c>
      <c r="Z439" s="68">
        <v>45110.462700925927</v>
      </c>
      <c r="AA439" s="68" t="s">
        <v>139</v>
      </c>
      <c r="AB439" s="68" t="s">
        <v>140</v>
      </c>
      <c r="AC439" s="68">
        <v>0</v>
      </c>
      <c r="AD439" s="68" t="s">
        <v>143</v>
      </c>
      <c r="AE439" s="68">
        <v>0</v>
      </c>
      <c r="AG439" s="68">
        <v>10012</v>
      </c>
      <c r="AH439" s="68" t="s">
        <v>141</v>
      </c>
      <c r="AK439" s="68" t="s">
        <v>142</v>
      </c>
      <c r="AL439" s="68" t="s">
        <v>143</v>
      </c>
      <c r="AM439" s="68">
        <v>98564</v>
      </c>
      <c r="AN439" s="68" t="s">
        <v>143</v>
      </c>
      <c r="AO439" s="68" t="s">
        <v>3190</v>
      </c>
      <c r="AP439" s="68" t="s">
        <v>3191</v>
      </c>
      <c r="AQ439" s="68" t="s">
        <v>3192</v>
      </c>
      <c r="AR439" s="68" t="s">
        <v>430</v>
      </c>
      <c r="AS439" s="68" t="s">
        <v>431</v>
      </c>
      <c r="AT439" s="68" t="s">
        <v>3193</v>
      </c>
      <c r="AU439" s="68" t="s">
        <v>3194</v>
      </c>
      <c r="AV439" s="68" t="s">
        <v>234</v>
      </c>
      <c r="AW439" s="68" t="s">
        <v>165</v>
      </c>
      <c r="AX439" s="68" t="s">
        <v>235</v>
      </c>
      <c r="AY439" s="68" t="s">
        <v>148</v>
      </c>
      <c r="AZ439" s="68" t="s">
        <v>139</v>
      </c>
      <c r="BA439" s="68" t="s">
        <v>236</v>
      </c>
      <c r="BB439" s="68" t="s">
        <v>150</v>
      </c>
      <c r="BC439" s="68" t="s">
        <v>156</v>
      </c>
      <c r="BD439" s="68" t="s">
        <v>157</v>
      </c>
      <c r="BE439" s="68" t="s">
        <v>1101</v>
      </c>
      <c r="BF439" s="68">
        <v>45110.237754629627</v>
      </c>
      <c r="BG439" s="68">
        <v>0</v>
      </c>
      <c r="BH439" s="68" t="s">
        <v>143</v>
      </c>
      <c r="BI439" s="68" t="s">
        <v>143</v>
      </c>
      <c r="BJ439" s="68" t="s">
        <v>143</v>
      </c>
      <c r="BK439" s="68" t="s">
        <v>136</v>
      </c>
      <c r="BL439" s="68" t="s">
        <v>143</v>
      </c>
      <c r="BM439" s="68" t="s">
        <v>160</v>
      </c>
      <c r="BN439" s="68" t="s">
        <v>143</v>
      </c>
      <c r="BO439" s="68" t="s">
        <v>143</v>
      </c>
      <c r="BP439" s="68" t="s">
        <v>143</v>
      </c>
      <c r="BQ439" s="68" t="s">
        <v>3195</v>
      </c>
      <c r="BR439" s="68">
        <v>1000</v>
      </c>
      <c r="BS439" s="68" t="s">
        <v>441</v>
      </c>
      <c r="BT439" s="68">
        <v>98564</v>
      </c>
      <c r="BU439" s="68">
        <v>98564</v>
      </c>
      <c r="BV439" s="68" t="s">
        <v>135</v>
      </c>
      <c r="BW439" s="68" t="s">
        <v>135</v>
      </c>
      <c r="BX439" s="68" t="s">
        <v>135</v>
      </c>
      <c r="BY439" s="68" t="s">
        <v>148</v>
      </c>
      <c r="BZ439" s="68" t="s">
        <v>3196</v>
      </c>
      <c r="CA439" s="68" t="s">
        <v>174</v>
      </c>
      <c r="CB439" s="68" t="s">
        <v>143</v>
      </c>
      <c r="CC439" s="68" t="s">
        <v>143</v>
      </c>
      <c r="CD439" s="68" t="s">
        <v>143</v>
      </c>
      <c r="CE439" s="68" t="s">
        <v>143</v>
      </c>
      <c r="CF439" s="68">
        <v>1</v>
      </c>
      <c r="CJ439" s="68">
        <v>0</v>
      </c>
      <c r="CK439" s="68" t="s">
        <v>143</v>
      </c>
      <c r="CM439" s="68" t="s">
        <v>143</v>
      </c>
      <c r="CN439" s="68" t="s">
        <v>143</v>
      </c>
      <c r="CO439" s="68">
        <v>544566012</v>
      </c>
      <c r="CR439" s="68" t="s">
        <v>143</v>
      </c>
      <c r="CS439" s="68" t="s">
        <v>1</v>
      </c>
      <c r="CT439" s="68" t="s">
        <v>143</v>
      </c>
      <c r="CU439" s="68" t="s">
        <v>1</v>
      </c>
      <c r="CV439" s="68" t="s">
        <v>2092</v>
      </c>
      <c r="CW439" s="68" t="s">
        <v>143</v>
      </c>
      <c r="CX439" s="68" t="s">
        <v>258</v>
      </c>
      <c r="CY439" s="68" t="s">
        <v>166</v>
      </c>
      <c r="CZ439" s="68" t="s">
        <v>136</v>
      </c>
      <c r="DA439" s="68" t="s">
        <v>1986</v>
      </c>
      <c r="DB439" s="68" t="s">
        <v>143</v>
      </c>
      <c r="DC439" s="68" t="s">
        <v>225</v>
      </c>
      <c r="DD439" s="68" t="s">
        <v>190</v>
      </c>
      <c r="DE439" s="68">
        <v>7</v>
      </c>
      <c r="DF439" s="68">
        <v>3</v>
      </c>
    </row>
    <row r="440" spans="1:110" s="68" customFormat="1" ht="12.75" x14ac:dyDescent="0.2">
      <c r="A440" s="67">
        <v>45108</v>
      </c>
      <c r="B440" s="68" t="s">
        <v>11</v>
      </c>
      <c r="C440" s="68">
        <v>75085</v>
      </c>
      <c r="D440" s="68" t="s">
        <v>3197</v>
      </c>
      <c r="E440" s="68" t="s">
        <v>364</v>
      </c>
      <c r="F440" s="69">
        <v>45110</v>
      </c>
      <c r="G440" s="68" t="s">
        <v>126</v>
      </c>
      <c r="H440" s="68" t="s">
        <v>166</v>
      </c>
      <c r="I440" s="70">
        <v>300</v>
      </c>
      <c r="J440" s="70">
        <v>300</v>
      </c>
      <c r="K440" s="71">
        <f t="shared" si="6"/>
        <v>7.3430634962288262E-4</v>
      </c>
      <c r="L440" s="68" t="s">
        <v>258</v>
      </c>
      <c r="M440" s="68" t="s">
        <v>317</v>
      </c>
      <c r="N440" s="68" t="s">
        <v>1065</v>
      </c>
      <c r="O440" s="68" t="s">
        <v>2737</v>
      </c>
      <c r="P440" s="68" t="s">
        <v>1810</v>
      </c>
      <c r="Q440" s="68" t="s">
        <v>564</v>
      </c>
      <c r="R440" s="68" t="s">
        <v>3198</v>
      </c>
      <c r="S440" s="68" t="s">
        <v>2719</v>
      </c>
      <c r="T440" s="68" t="s">
        <v>135</v>
      </c>
      <c r="U440" s="68" t="s">
        <v>135</v>
      </c>
      <c r="V440" s="68" t="s">
        <v>136</v>
      </c>
      <c r="W440" s="68" t="s">
        <v>137</v>
      </c>
      <c r="X440" s="68" t="s">
        <v>957</v>
      </c>
      <c r="Y440" s="68">
        <v>45110.503874074071</v>
      </c>
      <c r="Z440" s="68">
        <v>45132.269390162037</v>
      </c>
      <c r="AA440" s="68" t="s">
        <v>139</v>
      </c>
      <c r="AB440" s="68" t="s">
        <v>323</v>
      </c>
      <c r="AC440" s="68">
        <v>0</v>
      </c>
      <c r="AD440" s="68" t="s">
        <v>143</v>
      </c>
      <c r="AE440" s="68">
        <v>0</v>
      </c>
      <c r="AF440" s="68">
        <v>45112</v>
      </c>
      <c r="AG440" s="68">
        <v>10023</v>
      </c>
      <c r="AH440" s="68" t="s">
        <v>141</v>
      </c>
      <c r="AK440" s="68" t="s">
        <v>142</v>
      </c>
      <c r="AL440" s="68" t="s">
        <v>143</v>
      </c>
      <c r="AM440" s="68">
        <v>300</v>
      </c>
      <c r="AN440" s="68" t="s">
        <v>143</v>
      </c>
      <c r="AO440" s="68" t="s">
        <v>2196</v>
      </c>
      <c r="AP440" s="68" t="s">
        <v>2197</v>
      </c>
      <c r="AQ440" s="68" t="s">
        <v>2741</v>
      </c>
      <c r="AR440" s="68" t="s">
        <v>230</v>
      </c>
      <c r="AS440" s="68" t="s">
        <v>231</v>
      </c>
      <c r="AT440" s="68" t="s">
        <v>2199</v>
      </c>
      <c r="AU440" s="68" t="s">
        <v>2200</v>
      </c>
      <c r="AV440" s="68" t="s">
        <v>631</v>
      </c>
      <c r="AW440" s="68" t="s">
        <v>632</v>
      </c>
      <c r="AX440" s="68" t="s">
        <v>1068</v>
      </c>
      <c r="AY440" s="68" t="s">
        <v>148</v>
      </c>
      <c r="AZ440" s="68" t="s">
        <v>139</v>
      </c>
      <c r="BA440" s="68" t="s">
        <v>149</v>
      </c>
      <c r="BB440" s="68" t="s">
        <v>634</v>
      </c>
      <c r="BC440" s="68" t="s">
        <v>156</v>
      </c>
      <c r="BD440" s="68" t="s">
        <v>157</v>
      </c>
      <c r="BE440" s="68" t="s">
        <v>303</v>
      </c>
      <c r="BF440" s="68">
        <v>45110.533634259256</v>
      </c>
      <c r="BG440" s="68">
        <v>0</v>
      </c>
      <c r="BH440" s="68" t="s">
        <v>143</v>
      </c>
      <c r="BI440" s="68" t="s">
        <v>3199</v>
      </c>
      <c r="BJ440" s="68" t="s">
        <v>143</v>
      </c>
      <c r="BK440" s="68" t="s">
        <v>136</v>
      </c>
      <c r="BL440" s="68" t="s">
        <v>143</v>
      </c>
      <c r="BM440" s="68" t="s">
        <v>160</v>
      </c>
      <c r="BN440" s="68" t="s">
        <v>143</v>
      </c>
      <c r="BO440" s="68" t="s">
        <v>143</v>
      </c>
      <c r="BP440" s="68" t="s">
        <v>143</v>
      </c>
      <c r="BQ440" s="68" t="s">
        <v>184</v>
      </c>
      <c r="BR440" s="68">
        <v>500</v>
      </c>
      <c r="BS440" s="68" t="s">
        <v>241</v>
      </c>
      <c r="BT440" s="68">
        <v>300</v>
      </c>
      <c r="BU440" s="68">
        <v>300</v>
      </c>
      <c r="BV440" s="68" t="s">
        <v>135</v>
      </c>
      <c r="BW440" s="68" t="s">
        <v>135</v>
      </c>
      <c r="BX440" s="68" t="s">
        <v>135</v>
      </c>
      <c r="BY440" s="68" t="s">
        <v>148</v>
      </c>
      <c r="BZ440" s="68" t="s">
        <v>2655</v>
      </c>
      <c r="CA440" s="68" t="s">
        <v>174</v>
      </c>
      <c r="CB440" s="68" t="s">
        <v>143</v>
      </c>
      <c r="CC440" s="68" t="s">
        <v>143</v>
      </c>
      <c r="CD440" s="68" t="s">
        <v>143</v>
      </c>
      <c r="CE440" s="68" t="s">
        <v>3200</v>
      </c>
      <c r="CF440" s="68">
        <v>1</v>
      </c>
      <c r="CJ440" s="68">
        <v>0</v>
      </c>
      <c r="CK440" s="68" t="s">
        <v>143</v>
      </c>
      <c r="CM440" s="68" t="s">
        <v>143</v>
      </c>
      <c r="CN440" s="68" t="s">
        <v>143</v>
      </c>
      <c r="CO440" s="68">
        <v>505882451</v>
      </c>
      <c r="CR440" s="68" t="s">
        <v>143</v>
      </c>
      <c r="CS440" s="68" t="s">
        <v>1</v>
      </c>
      <c r="CT440" s="68" t="s">
        <v>143</v>
      </c>
      <c r="CU440" s="68" t="s">
        <v>1</v>
      </c>
      <c r="CV440" s="68" t="s">
        <v>1985</v>
      </c>
      <c r="CW440" s="68" t="s">
        <v>143</v>
      </c>
      <c r="CX440" s="68" t="s">
        <v>258</v>
      </c>
      <c r="CY440" s="68" t="s">
        <v>166</v>
      </c>
      <c r="CZ440" s="68" t="s">
        <v>136</v>
      </c>
      <c r="DA440" s="68" t="s">
        <v>1986</v>
      </c>
      <c r="DB440" s="68" t="s">
        <v>143</v>
      </c>
      <c r="DC440" s="68" t="s">
        <v>143</v>
      </c>
      <c r="DD440" s="68" t="s">
        <v>364</v>
      </c>
      <c r="DE440" s="68">
        <v>7</v>
      </c>
      <c r="DF440" s="68">
        <v>3</v>
      </c>
    </row>
    <row r="441" spans="1:110" s="68" customFormat="1" ht="12.75" x14ac:dyDescent="0.2">
      <c r="A441" s="67">
        <v>45108</v>
      </c>
      <c r="B441" s="68" t="s">
        <v>16</v>
      </c>
      <c r="C441" s="68">
        <v>75182</v>
      </c>
      <c r="D441" s="68" t="s">
        <v>124</v>
      </c>
      <c r="E441" s="68" t="s">
        <v>279</v>
      </c>
      <c r="F441" s="69">
        <v>45110</v>
      </c>
      <c r="G441" s="68" t="s">
        <v>165</v>
      </c>
      <c r="H441" s="68" t="s">
        <v>127</v>
      </c>
      <c r="I441" s="70">
        <v>647.58000000000004</v>
      </c>
      <c r="J441" s="70">
        <v>647.58000000000004</v>
      </c>
      <c r="K441" s="71">
        <f t="shared" si="6"/>
        <v>1.5850736862959545E-3</v>
      </c>
      <c r="L441" s="68" t="s">
        <v>128</v>
      </c>
      <c r="M441" s="68" t="s">
        <v>129</v>
      </c>
      <c r="N441" s="68" t="s">
        <v>3177</v>
      </c>
      <c r="O441" s="68" t="s">
        <v>1056</v>
      </c>
      <c r="P441" s="68" t="s">
        <v>124</v>
      </c>
      <c r="Q441" s="68" t="s">
        <v>132</v>
      </c>
      <c r="R441" s="68" t="s">
        <v>3201</v>
      </c>
      <c r="S441" s="68" t="s">
        <v>3179</v>
      </c>
      <c r="T441" s="68" t="s">
        <v>135</v>
      </c>
      <c r="U441" s="68" t="s">
        <v>135</v>
      </c>
      <c r="V441" s="68" t="s">
        <v>136</v>
      </c>
      <c r="W441" s="68" t="s">
        <v>137</v>
      </c>
      <c r="X441" s="68" t="s">
        <v>138</v>
      </c>
      <c r="Y441" s="68">
        <v>45110.341455439811</v>
      </c>
      <c r="Z441" s="68">
        <v>45110.341389004629</v>
      </c>
      <c r="AA441" s="68" t="s">
        <v>139</v>
      </c>
      <c r="AB441" s="68" t="s">
        <v>140</v>
      </c>
      <c r="AC441" s="68">
        <v>0</v>
      </c>
      <c r="AD441" s="68" t="s">
        <v>143</v>
      </c>
      <c r="AE441" s="68">
        <v>0</v>
      </c>
      <c r="AG441" s="68">
        <v>10012</v>
      </c>
      <c r="AH441" s="68" t="s">
        <v>141</v>
      </c>
      <c r="AK441" s="68" t="s">
        <v>142</v>
      </c>
      <c r="AL441" s="68" t="s">
        <v>143</v>
      </c>
      <c r="AM441" s="68">
        <v>3300</v>
      </c>
      <c r="AN441" s="68" t="s">
        <v>143</v>
      </c>
      <c r="AO441" s="68" t="s">
        <v>290</v>
      </c>
      <c r="AP441" s="68" t="s">
        <v>146</v>
      </c>
      <c r="AQ441" s="68" t="s">
        <v>1060</v>
      </c>
      <c r="AR441" s="68" t="s">
        <v>148</v>
      </c>
      <c r="AS441" s="68" t="s">
        <v>139</v>
      </c>
      <c r="AT441" s="68" t="s">
        <v>149</v>
      </c>
      <c r="AU441" s="68" t="s">
        <v>150</v>
      </c>
      <c r="AV441" s="68" t="s">
        <v>3180</v>
      </c>
      <c r="AW441" s="68" t="s">
        <v>3180</v>
      </c>
      <c r="AX441" s="68" t="s">
        <v>309</v>
      </c>
      <c r="AY441" s="68" t="s">
        <v>148</v>
      </c>
      <c r="AZ441" s="68" t="s">
        <v>139</v>
      </c>
      <c r="BA441" s="68" t="s">
        <v>875</v>
      </c>
      <c r="BB441" s="68" t="s">
        <v>311</v>
      </c>
      <c r="BC441" s="68" t="s">
        <v>156</v>
      </c>
      <c r="BD441" s="68" t="s">
        <v>157</v>
      </c>
      <c r="BE441" s="68" t="s">
        <v>237</v>
      </c>
      <c r="BF441" s="68">
        <v>45111.272407407407</v>
      </c>
      <c r="BG441" s="68">
        <v>0</v>
      </c>
      <c r="BH441" s="68" t="s">
        <v>132</v>
      </c>
      <c r="BI441" s="68" t="s">
        <v>143</v>
      </c>
      <c r="BJ441" s="68" t="s">
        <v>143</v>
      </c>
      <c r="BK441" s="68" t="s">
        <v>136</v>
      </c>
      <c r="BL441" s="68" t="s">
        <v>143</v>
      </c>
      <c r="BM441" s="68" t="s">
        <v>160</v>
      </c>
      <c r="BN441" s="68" t="s">
        <v>160</v>
      </c>
      <c r="BO441" s="68" t="s">
        <v>143</v>
      </c>
      <c r="BP441" s="68" t="s">
        <v>143</v>
      </c>
      <c r="BQ441" s="68" t="s">
        <v>3202</v>
      </c>
      <c r="BR441" s="68">
        <v>800</v>
      </c>
      <c r="BS441" s="68" t="s">
        <v>314</v>
      </c>
      <c r="BT441" s="68">
        <v>64758</v>
      </c>
      <c r="BU441" s="68">
        <v>64758</v>
      </c>
      <c r="BV441" s="68" t="s">
        <v>135</v>
      </c>
      <c r="BW441" s="68" t="s">
        <v>135</v>
      </c>
      <c r="BX441" s="68" t="s">
        <v>135</v>
      </c>
      <c r="BY441" s="68" t="s">
        <v>148</v>
      </c>
      <c r="BZ441" s="68" t="s">
        <v>3182</v>
      </c>
      <c r="CA441" s="68" t="s">
        <v>144</v>
      </c>
      <c r="CB441" s="68" t="s">
        <v>143</v>
      </c>
      <c r="CC441" s="68" t="s">
        <v>143</v>
      </c>
      <c r="CD441" s="68" t="s">
        <v>143</v>
      </c>
      <c r="CE441" s="68" t="s">
        <v>143</v>
      </c>
      <c r="CF441" s="68">
        <v>19623619</v>
      </c>
      <c r="CJ441" s="68">
        <v>0</v>
      </c>
      <c r="CK441" s="68" t="s">
        <v>143</v>
      </c>
      <c r="CM441" s="68" t="s">
        <v>143</v>
      </c>
      <c r="CN441" s="68" t="s">
        <v>143</v>
      </c>
      <c r="CR441" s="68" t="s">
        <v>143</v>
      </c>
      <c r="CS441" s="68" t="s">
        <v>1</v>
      </c>
      <c r="CT441" s="68" t="s">
        <v>143</v>
      </c>
      <c r="CU441" s="68" t="s">
        <v>1</v>
      </c>
      <c r="CV441" s="68" t="s">
        <v>2092</v>
      </c>
      <c r="CW441" s="68" t="s">
        <v>143</v>
      </c>
      <c r="CX441" s="68" t="s">
        <v>128</v>
      </c>
      <c r="CY441" s="68" t="s">
        <v>127</v>
      </c>
      <c r="CZ441" s="68" t="s">
        <v>136</v>
      </c>
      <c r="DA441" s="68" t="s">
        <v>1989</v>
      </c>
      <c r="DB441" s="68" t="s">
        <v>143</v>
      </c>
      <c r="DC441" s="68" t="s">
        <v>143</v>
      </c>
      <c r="DD441" s="68" t="s">
        <v>279</v>
      </c>
      <c r="DE441" s="68">
        <v>7</v>
      </c>
      <c r="DF441" s="68">
        <v>3</v>
      </c>
    </row>
    <row r="442" spans="1:110" s="68" customFormat="1" ht="12.75" x14ac:dyDescent="0.2">
      <c r="A442" s="67">
        <v>45108</v>
      </c>
      <c r="B442" s="68" t="s">
        <v>16</v>
      </c>
      <c r="C442" s="68">
        <v>75190</v>
      </c>
      <c r="D442" s="68" t="s">
        <v>124</v>
      </c>
      <c r="E442" s="68" t="s">
        <v>279</v>
      </c>
      <c r="F442" s="69">
        <v>45110</v>
      </c>
      <c r="G442" s="68" t="s">
        <v>165</v>
      </c>
      <c r="H442" s="68" t="s">
        <v>127</v>
      </c>
      <c r="I442" s="70">
        <v>478.23</v>
      </c>
      <c r="J442" s="70">
        <v>478.23</v>
      </c>
      <c r="K442" s="71">
        <f t="shared" si="6"/>
        <v>1.1705577519338373E-3</v>
      </c>
      <c r="L442" s="68" t="s">
        <v>128</v>
      </c>
      <c r="M442" s="68" t="s">
        <v>129</v>
      </c>
      <c r="N442" s="68" t="s">
        <v>1245</v>
      </c>
      <c r="O442" s="68" t="s">
        <v>1056</v>
      </c>
      <c r="P442" s="68" t="s">
        <v>124</v>
      </c>
      <c r="Q442" s="68" t="s">
        <v>132</v>
      </c>
      <c r="R442" s="68" t="s">
        <v>3203</v>
      </c>
      <c r="S442" s="68" t="s">
        <v>3152</v>
      </c>
      <c r="T442" s="68" t="s">
        <v>135</v>
      </c>
      <c r="U442" s="68" t="s">
        <v>135</v>
      </c>
      <c r="V442" s="68" t="s">
        <v>136</v>
      </c>
      <c r="W442" s="68" t="s">
        <v>137</v>
      </c>
      <c r="X442" s="68" t="s">
        <v>138</v>
      </c>
      <c r="Y442" s="68">
        <v>45110.346496064813</v>
      </c>
      <c r="Z442" s="68">
        <v>45110.346432523147</v>
      </c>
      <c r="AA442" s="68" t="s">
        <v>139</v>
      </c>
      <c r="AB442" s="68" t="s">
        <v>140</v>
      </c>
      <c r="AC442" s="68">
        <v>0</v>
      </c>
      <c r="AD442" s="68" t="s">
        <v>143</v>
      </c>
      <c r="AE442" s="68">
        <v>0</v>
      </c>
      <c r="AG442" s="68">
        <v>10012</v>
      </c>
      <c r="AH442" s="68" t="s">
        <v>141</v>
      </c>
      <c r="AK442" s="68" t="s">
        <v>142</v>
      </c>
      <c r="AL442" s="68" t="s">
        <v>143</v>
      </c>
      <c r="AM442" s="68">
        <v>2437</v>
      </c>
      <c r="AN442" s="68" t="s">
        <v>143</v>
      </c>
      <c r="AO442" s="68" t="s">
        <v>290</v>
      </c>
      <c r="AP442" s="68" t="s">
        <v>146</v>
      </c>
      <c r="AQ442" s="68" t="s">
        <v>1060</v>
      </c>
      <c r="AR442" s="68" t="s">
        <v>148</v>
      </c>
      <c r="AS442" s="68" t="s">
        <v>139</v>
      </c>
      <c r="AT442" s="68" t="s">
        <v>149</v>
      </c>
      <c r="AU442" s="68" t="s">
        <v>150</v>
      </c>
      <c r="AV442" s="68" t="s">
        <v>1250</v>
      </c>
      <c r="AW442" s="68" t="s">
        <v>1250</v>
      </c>
      <c r="AX442" s="68" t="s">
        <v>309</v>
      </c>
      <c r="AY442" s="68" t="s">
        <v>148</v>
      </c>
      <c r="AZ442" s="68" t="s">
        <v>139</v>
      </c>
      <c r="BA442" s="68" t="s">
        <v>950</v>
      </c>
      <c r="BB442" s="68" t="s">
        <v>311</v>
      </c>
      <c r="BC442" s="68" t="s">
        <v>156</v>
      </c>
      <c r="BD442" s="68" t="s">
        <v>157</v>
      </c>
      <c r="BE442" s="68" t="s">
        <v>303</v>
      </c>
      <c r="BF442" s="68">
        <v>45111.179490740738</v>
      </c>
      <c r="BG442" s="68">
        <v>0</v>
      </c>
      <c r="BH442" s="68" t="s">
        <v>132</v>
      </c>
      <c r="BI442" s="68" t="s">
        <v>143</v>
      </c>
      <c r="BJ442" s="68" t="s">
        <v>143</v>
      </c>
      <c r="BK442" s="68" t="s">
        <v>136</v>
      </c>
      <c r="BL442" s="68" t="s">
        <v>143</v>
      </c>
      <c r="BM442" s="68" t="s">
        <v>160</v>
      </c>
      <c r="BN442" s="68" t="s">
        <v>160</v>
      </c>
      <c r="BO442" s="68" t="s">
        <v>143</v>
      </c>
      <c r="BP442" s="68" t="s">
        <v>143</v>
      </c>
      <c r="BQ442" s="68" t="s">
        <v>760</v>
      </c>
      <c r="BR442" s="68">
        <v>500</v>
      </c>
      <c r="BS442" s="68" t="s">
        <v>241</v>
      </c>
      <c r="BT442" s="68">
        <v>47823</v>
      </c>
      <c r="BU442" s="68">
        <v>47823</v>
      </c>
      <c r="BV442" s="68" t="s">
        <v>135</v>
      </c>
      <c r="BW442" s="68" t="s">
        <v>135</v>
      </c>
      <c r="BX442" s="68" t="s">
        <v>135</v>
      </c>
      <c r="BY442" s="68" t="s">
        <v>148</v>
      </c>
      <c r="BZ442" s="68" t="s">
        <v>3154</v>
      </c>
      <c r="CA442" s="68" t="s">
        <v>144</v>
      </c>
      <c r="CB442" s="68" t="s">
        <v>143</v>
      </c>
      <c r="CC442" s="68" t="s">
        <v>143</v>
      </c>
      <c r="CD442" s="68" t="s">
        <v>143</v>
      </c>
      <c r="CE442" s="68" t="s">
        <v>143</v>
      </c>
      <c r="CF442" s="68">
        <v>19623619</v>
      </c>
      <c r="CJ442" s="68">
        <v>0</v>
      </c>
      <c r="CK442" s="68" t="s">
        <v>143</v>
      </c>
      <c r="CM442" s="68" t="s">
        <v>143</v>
      </c>
      <c r="CN442" s="68" t="s">
        <v>143</v>
      </c>
      <c r="CR442" s="68" t="s">
        <v>143</v>
      </c>
      <c r="CS442" s="68" t="s">
        <v>1</v>
      </c>
      <c r="CT442" s="68" t="s">
        <v>143</v>
      </c>
      <c r="CU442" s="68" t="s">
        <v>1</v>
      </c>
      <c r="CV442" s="68" t="s">
        <v>1985</v>
      </c>
      <c r="CW442" s="68" t="s">
        <v>143</v>
      </c>
      <c r="CX442" s="68" t="s">
        <v>128</v>
      </c>
      <c r="CY442" s="68" t="s">
        <v>127</v>
      </c>
      <c r="CZ442" s="68" t="s">
        <v>136</v>
      </c>
      <c r="DA442" s="68" t="s">
        <v>1989</v>
      </c>
      <c r="DB442" s="68" t="s">
        <v>143</v>
      </c>
      <c r="DC442" s="68" t="s">
        <v>143</v>
      </c>
      <c r="DD442" s="68" t="s">
        <v>279</v>
      </c>
      <c r="DE442" s="68">
        <v>7</v>
      </c>
      <c r="DF442" s="68">
        <v>3</v>
      </c>
    </row>
    <row r="443" spans="1:110" s="68" customFormat="1" ht="12.75" x14ac:dyDescent="0.2">
      <c r="A443" s="67">
        <v>45108</v>
      </c>
      <c r="B443" s="68" t="s">
        <v>16</v>
      </c>
      <c r="C443" s="68">
        <v>75204</v>
      </c>
      <c r="D443" s="68" t="s">
        <v>124</v>
      </c>
      <c r="E443" s="68" t="s">
        <v>125</v>
      </c>
      <c r="F443" s="69">
        <v>45110</v>
      </c>
      <c r="G443" s="68" t="s">
        <v>126</v>
      </c>
      <c r="H443" s="68" t="s">
        <v>127</v>
      </c>
      <c r="I443" s="70">
        <v>255.11</v>
      </c>
      <c r="J443" s="70">
        <v>255.11</v>
      </c>
      <c r="K443" s="71">
        <f t="shared" si="6"/>
        <v>6.2442964284097871E-4</v>
      </c>
      <c r="L443" s="68" t="s">
        <v>374</v>
      </c>
      <c r="M443" s="68" t="s">
        <v>129</v>
      </c>
      <c r="N443" s="68" t="s">
        <v>3204</v>
      </c>
      <c r="O443" s="68" t="s">
        <v>1056</v>
      </c>
      <c r="P443" s="68" t="s">
        <v>3205</v>
      </c>
      <c r="Q443" s="68" t="s">
        <v>132</v>
      </c>
      <c r="R443" s="68" t="s">
        <v>3206</v>
      </c>
      <c r="S443" s="68" t="s">
        <v>3207</v>
      </c>
      <c r="T443" s="68" t="s">
        <v>135</v>
      </c>
      <c r="U443" s="68" t="s">
        <v>135</v>
      </c>
      <c r="V443" s="68" t="s">
        <v>136</v>
      </c>
      <c r="W443" s="68" t="s">
        <v>137</v>
      </c>
      <c r="X443" s="68" t="s">
        <v>138</v>
      </c>
      <c r="Y443" s="68">
        <v>45110.364812615742</v>
      </c>
      <c r="Z443" s="68">
        <v>45110.364635763886</v>
      </c>
      <c r="AA443" s="68" t="s">
        <v>139</v>
      </c>
      <c r="AB443" s="68" t="s">
        <v>140</v>
      </c>
      <c r="AC443" s="68">
        <v>0</v>
      </c>
      <c r="AD443" s="68" t="s">
        <v>143</v>
      </c>
      <c r="AE443" s="68">
        <v>0</v>
      </c>
      <c r="AG443" s="68">
        <v>10023</v>
      </c>
      <c r="AH443" s="68" t="s">
        <v>141</v>
      </c>
      <c r="AK443" s="68" t="s">
        <v>142</v>
      </c>
      <c r="AL443" s="68" t="s">
        <v>143</v>
      </c>
      <c r="AM443" s="68">
        <v>1300</v>
      </c>
      <c r="AN443" s="68" t="s">
        <v>143</v>
      </c>
      <c r="AO443" s="68" t="s">
        <v>290</v>
      </c>
      <c r="AP443" s="68" t="s">
        <v>146</v>
      </c>
      <c r="AQ443" s="68" t="s">
        <v>1060</v>
      </c>
      <c r="AR443" s="68" t="s">
        <v>148</v>
      </c>
      <c r="AS443" s="68" t="s">
        <v>139</v>
      </c>
      <c r="AT443" s="68" t="s">
        <v>149</v>
      </c>
      <c r="AU443" s="68" t="s">
        <v>150</v>
      </c>
      <c r="AV443" s="68" t="s">
        <v>3208</v>
      </c>
      <c r="AW443" s="68" t="s">
        <v>1719</v>
      </c>
      <c r="AX443" s="68" t="s">
        <v>3209</v>
      </c>
      <c r="AY443" s="68" t="s">
        <v>148</v>
      </c>
      <c r="AZ443" s="68" t="s">
        <v>139</v>
      </c>
      <c r="BA443" s="68" t="s">
        <v>154</v>
      </c>
      <c r="BB443" s="68" t="s">
        <v>1721</v>
      </c>
      <c r="BC443" s="68" t="s">
        <v>156</v>
      </c>
      <c r="BD443" s="68" t="s">
        <v>157</v>
      </c>
      <c r="BE443" s="68" t="s">
        <v>303</v>
      </c>
      <c r="BF443" s="68">
        <v>45111.1797337963</v>
      </c>
      <c r="BG443" s="68">
        <v>0</v>
      </c>
      <c r="BH443" s="68" t="s">
        <v>132</v>
      </c>
      <c r="BI443" s="68" t="s">
        <v>143</v>
      </c>
      <c r="BJ443" s="68" t="s">
        <v>143</v>
      </c>
      <c r="BK443" s="68" t="s">
        <v>136</v>
      </c>
      <c r="BL443" s="68" t="s">
        <v>143</v>
      </c>
      <c r="BM443" s="68" t="s">
        <v>160</v>
      </c>
      <c r="BN443" s="68" t="s">
        <v>160</v>
      </c>
      <c r="BO443" s="68" t="s">
        <v>143</v>
      </c>
      <c r="BP443" s="68" t="s">
        <v>143</v>
      </c>
      <c r="BQ443" s="68" t="s">
        <v>3210</v>
      </c>
      <c r="BR443" s="68">
        <v>500</v>
      </c>
      <c r="BS443" s="68" t="s">
        <v>241</v>
      </c>
      <c r="BT443" s="68">
        <v>25511</v>
      </c>
      <c r="BU443" s="68">
        <v>25511</v>
      </c>
      <c r="BV443" s="68" t="s">
        <v>135</v>
      </c>
      <c r="BW443" s="68" t="s">
        <v>135</v>
      </c>
      <c r="BX443" s="68" t="s">
        <v>135</v>
      </c>
      <c r="BY443" s="68" t="s">
        <v>148</v>
      </c>
      <c r="BZ443" s="68" t="s">
        <v>3211</v>
      </c>
      <c r="CA443" s="68" t="s">
        <v>144</v>
      </c>
      <c r="CB443" s="68" t="s">
        <v>143</v>
      </c>
      <c r="CC443" s="68" t="s">
        <v>143</v>
      </c>
      <c r="CD443" s="68" t="s">
        <v>143</v>
      </c>
      <c r="CE443" s="68" t="s">
        <v>143</v>
      </c>
      <c r="CF443" s="68">
        <v>19623619</v>
      </c>
      <c r="CJ443" s="68">
        <v>0</v>
      </c>
      <c r="CK443" s="68" t="s">
        <v>143</v>
      </c>
      <c r="CM443" s="68" t="s">
        <v>143</v>
      </c>
      <c r="CN443" s="68" t="s">
        <v>143</v>
      </c>
      <c r="CR443" s="68" t="s">
        <v>143</v>
      </c>
      <c r="CS443" s="68" t="s">
        <v>1</v>
      </c>
      <c r="CT443" s="68" t="s">
        <v>143</v>
      </c>
      <c r="CU443" s="68" t="s">
        <v>1</v>
      </c>
      <c r="CV443" s="68" t="s">
        <v>1985</v>
      </c>
      <c r="CW443" s="68" t="s">
        <v>143</v>
      </c>
      <c r="CX443" s="68" t="s">
        <v>374</v>
      </c>
      <c r="CY443" s="68" t="s">
        <v>127</v>
      </c>
      <c r="CZ443" s="68" t="s">
        <v>136</v>
      </c>
      <c r="DA443" s="68" t="s">
        <v>1989</v>
      </c>
      <c r="DB443" s="68" t="s">
        <v>143</v>
      </c>
      <c r="DC443" s="68" t="s">
        <v>143</v>
      </c>
      <c r="DD443" s="68" t="s">
        <v>125</v>
      </c>
      <c r="DE443" s="68">
        <v>7</v>
      </c>
      <c r="DF443" s="68">
        <v>3</v>
      </c>
    </row>
    <row r="444" spans="1:110" s="68" customFormat="1" ht="12.75" x14ac:dyDescent="0.2">
      <c r="A444" s="67">
        <v>45108</v>
      </c>
      <c r="B444" s="68" t="s">
        <v>13</v>
      </c>
      <c r="C444" s="68">
        <v>75374</v>
      </c>
      <c r="D444" s="68" t="s">
        <v>2694</v>
      </c>
      <c r="E444" s="68" t="s">
        <v>373</v>
      </c>
      <c r="F444" s="69">
        <v>45112</v>
      </c>
      <c r="G444" s="68" t="s">
        <v>257</v>
      </c>
      <c r="H444" s="68" t="s">
        <v>166</v>
      </c>
      <c r="I444" s="70">
        <v>102.07</v>
      </c>
      <c r="J444" s="70">
        <v>100</v>
      </c>
      <c r="K444" s="71">
        <f t="shared" si="6"/>
        <v>2.4983549702002541E-4</v>
      </c>
      <c r="L444" s="68" t="s">
        <v>374</v>
      </c>
      <c r="M444" s="68" t="s">
        <v>129</v>
      </c>
      <c r="N444" s="68" t="s">
        <v>259</v>
      </c>
      <c r="O444" s="68" t="s">
        <v>375</v>
      </c>
      <c r="P444" s="68" t="s">
        <v>3212</v>
      </c>
      <c r="Q444" s="68" t="s">
        <v>170</v>
      </c>
      <c r="R444" s="68" t="s">
        <v>3213</v>
      </c>
      <c r="S444" s="68" t="s">
        <v>1021</v>
      </c>
      <c r="T444" s="68" t="s">
        <v>135</v>
      </c>
      <c r="U444" s="68" t="s">
        <v>135</v>
      </c>
      <c r="V444" s="68" t="s">
        <v>136</v>
      </c>
      <c r="W444" s="68" t="s">
        <v>137</v>
      </c>
      <c r="X444" s="68" t="s">
        <v>379</v>
      </c>
      <c r="Y444" s="68">
        <v>45111.525148263892</v>
      </c>
      <c r="Z444" s="68">
        <v>45133.237353124998</v>
      </c>
      <c r="AA444" s="68" t="s">
        <v>139</v>
      </c>
      <c r="AB444" s="68" t="s">
        <v>140</v>
      </c>
      <c r="AC444" s="68">
        <v>0</v>
      </c>
      <c r="AD444" s="68" t="s">
        <v>143</v>
      </c>
      <c r="AE444" s="68">
        <v>10207</v>
      </c>
      <c r="AF444" s="68">
        <v>45111</v>
      </c>
      <c r="AG444" s="68">
        <v>10010</v>
      </c>
      <c r="AH444" s="68" t="s">
        <v>265</v>
      </c>
      <c r="AJ444" s="68">
        <v>10207</v>
      </c>
      <c r="AK444" s="68" t="s">
        <v>142</v>
      </c>
      <c r="AL444" s="68" t="s">
        <v>143</v>
      </c>
      <c r="AM444" s="68">
        <v>100</v>
      </c>
      <c r="AN444" s="68" t="s">
        <v>174</v>
      </c>
      <c r="AO444" s="68" t="s">
        <v>380</v>
      </c>
      <c r="AP444" s="68" t="s">
        <v>381</v>
      </c>
      <c r="AQ444" s="68" t="s">
        <v>382</v>
      </c>
      <c r="AR444" s="68" t="s">
        <v>353</v>
      </c>
      <c r="AS444" s="68" t="s">
        <v>231</v>
      </c>
      <c r="AT444" s="68" t="s">
        <v>354</v>
      </c>
      <c r="AU444" s="68" t="s">
        <v>383</v>
      </c>
      <c r="AV444" s="68" t="s">
        <v>272</v>
      </c>
      <c r="AW444" s="68" t="s">
        <v>273</v>
      </c>
      <c r="AX444" s="68" t="s">
        <v>274</v>
      </c>
      <c r="AY444" s="68" t="s">
        <v>148</v>
      </c>
      <c r="AZ444" s="68" t="s">
        <v>139</v>
      </c>
      <c r="BA444" s="68" t="s">
        <v>154</v>
      </c>
      <c r="BB444" s="68" t="s">
        <v>275</v>
      </c>
      <c r="BC444" s="68" t="s">
        <v>156</v>
      </c>
      <c r="BD444" s="68" t="s">
        <v>157</v>
      </c>
      <c r="BE444" s="68" t="s">
        <v>484</v>
      </c>
      <c r="BF444" s="68">
        <v>45111.137557870374</v>
      </c>
      <c r="BG444" s="68">
        <v>0</v>
      </c>
      <c r="BH444" s="68" t="s">
        <v>170</v>
      </c>
      <c r="BI444" s="68" t="s">
        <v>3214</v>
      </c>
      <c r="BJ444" s="68" t="s">
        <v>143</v>
      </c>
      <c r="BK444" s="68" t="s">
        <v>136</v>
      </c>
      <c r="BL444" s="68" t="s">
        <v>143</v>
      </c>
      <c r="BM444" s="68" t="s">
        <v>200</v>
      </c>
      <c r="BN444" s="68" t="s">
        <v>160</v>
      </c>
      <c r="BO444" s="68" t="s">
        <v>143</v>
      </c>
      <c r="BP444" s="68" t="s">
        <v>143</v>
      </c>
      <c r="BQ444" s="68" t="s">
        <v>3215</v>
      </c>
      <c r="BR444" s="68">
        <v>250</v>
      </c>
      <c r="BS444" s="68" t="s">
        <v>162</v>
      </c>
      <c r="BT444" s="68">
        <v>10207</v>
      </c>
      <c r="BU444" s="68">
        <v>10207</v>
      </c>
      <c r="BV444" s="68" t="s">
        <v>135</v>
      </c>
      <c r="BW444" s="68" t="s">
        <v>135</v>
      </c>
      <c r="BX444" s="68" t="s">
        <v>135</v>
      </c>
      <c r="BY444" s="68" t="s">
        <v>148</v>
      </c>
      <c r="BZ444" s="68" t="s">
        <v>3216</v>
      </c>
      <c r="CA444" s="68" t="s">
        <v>174</v>
      </c>
      <c r="CB444" s="68" t="s">
        <v>143</v>
      </c>
      <c r="CC444" s="68" t="s">
        <v>143</v>
      </c>
      <c r="CD444" s="68" t="s">
        <v>143</v>
      </c>
      <c r="CE444" s="68" t="s">
        <v>143</v>
      </c>
      <c r="CF444" s="68">
        <v>1</v>
      </c>
      <c r="CG444" s="68">
        <v>1</v>
      </c>
      <c r="CJ444" s="68">
        <v>0</v>
      </c>
      <c r="CK444" s="68" t="s">
        <v>143</v>
      </c>
      <c r="CM444" s="68" t="s">
        <v>143</v>
      </c>
      <c r="CN444" s="68" t="s">
        <v>143</v>
      </c>
      <c r="CR444" s="68" t="s">
        <v>143</v>
      </c>
      <c r="CS444" s="68" t="s">
        <v>1</v>
      </c>
      <c r="CT444" s="68" t="s">
        <v>143</v>
      </c>
      <c r="CU444" s="68" t="s">
        <v>1</v>
      </c>
      <c r="CV444" s="68" t="s">
        <v>1985</v>
      </c>
      <c r="CW444" s="68" t="s">
        <v>1985</v>
      </c>
      <c r="CX444" s="68" t="s">
        <v>374</v>
      </c>
      <c r="CY444" s="68" t="s">
        <v>166</v>
      </c>
      <c r="CZ444" s="68" t="s">
        <v>136</v>
      </c>
      <c r="DA444" s="68" t="s">
        <v>2007</v>
      </c>
      <c r="DB444" s="68" t="s">
        <v>143</v>
      </c>
      <c r="DC444" s="68" t="s">
        <v>143</v>
      </c>
      <c r="DD444" s="68" t="s">
        <v>373</v>
      </c>
      <c r="DE444" s="68">
        <v>7</v>
      </c>
      <c r="DF444" s="68">
        <v>5</v>
      </c>
    </row>
    <row r="445" spans="1:110" s="68" customFormat="1" ht="12.75" x14ac:dyDescent="0.2">
      <c r="A445" s="67">
        <v>45108</v>
      </c>
      <c r="B445" s="68" t="s">
        <v>8</v>
      </c>
      <c r="C445" s="68">
        <v>75378</v>
      </c>
      <c r="D445" s="68" t="s">
        <v>2547</v>
      </c>
      <c r="E445" s="68" t="s">
        <v>364</v>
      </c>
      <c r="F445" s="69">
        <v>45111</v>
      </c>
      <c r="G445" s="68" t="s">
        <v>165</v>
      </c>
      <c r="H445" s="68" t="s">
        <v>166</v>
      </c>
      <c r="I445" s="70">
        <v>750</v>
      </c>
      <c r="J445" s="70">
        <v>750</v>
      </c>
      <c r="K445" s="71">
        <f t="shared" si="6"/>
        <v>1.8357658740572067E-3</v>
      </c>
      <c r="L445" s="68" t="s">
        <v>953</v>
      </c>
      <c r="M445" s="68" t="s">
        <v>317</v>
      </c>
      <c r="N445" s="68" t="s">
        <v>960</v>
      </c>
      <c r="O445" s="68" t="s">
        <v>3217</v>
      </c>
      <c r="P445" s="68" t="s">
        <v>3218</v>
      </c>
      <c r="Q445" s="68" t="s">
        <v>262</v>
      </c>
      <c r="R445" s="68" t="s">
        <v>3219</v>
      </c>
      <c r="S445" s="68" t="s">
        <v>2996</v>
      </c>
      <c r="T445" s="68" t="s">
        <v>135</v>
      </c>
      <c r="U445" s="68" t="s">
        <v>135</v>
      </c>
      <c r="V445" s="68" t="s">
        <v>136</v>
      </c>
      <c r="W445" s="68" t="s">
        <v>137</v>
      </c>
      <c r="X445" s="68" t="s">
        <v>957</v>
      </c>
      <c r="Y445" s="68">
        <v>45111.535556712966</v>
      </c>
      <c r="Z445" s="68">
        <v>45111.535217476849</v>
      </c>
      <c r="AA445" s="68" t="s">
        <v>139</v>
      </c>
      <c r="AB445" s="68" t="s">
        <v>226</v>
      </c>
      <c r="AC445" s="68">
        <v>0</v>
      </c>
      <c r="AD445" s="68" t="s">
        <v>143</v>
      </c>
      <c r="AE445" s="68">
        <v>0</v>
      </c>
      <c r="AF445" s="68">
        <v>45117</v>
      </c>
      <c r="AG445" s="68">
        <v>10012</v>
      </c>
      <c r="AH445" s="68" t="s">
        <v>141</v>
      </c>
      <c r="AK445" s="68" t="s">
        <v>207</v>
      </c>
      <c r="AL445" s="68" t="s">
        <v>143</v>
      </c>
      <c r="AM445" s="68">
        <v>750</v>
      </c>
      <c r="AN445" s="68" t="s">
        <v>143</v>
      </c>
      <c r="AO445" s="68" t="s">
        <v>2847</v>
      </c>
      <c r="AP445" s="68" t="s">
        <v>381</v>
      </c>
      <c r="AQ445" s="68" t="s">
        <v>3220</v>
      </c>
      <c r="AR445" s="68" t="s">
        <v>353</v>
      </c>
      <c r="AS445" s="68" t="s">
        <v>231</v>
      </c>
      <c r="AT445" s="68" t="s">
        <v>354</v>
      </c>
      <c r="AU445" s="68" t="s">
        <v>2849</v>
      </c>
      <c r="AV445" s="68" t="s">
        <v>145</v>
      </c>
      <c r="AW445" s="68" t="s">
        <v>146</v>
      </c>
      <c r="AX445" s="68" t="s">
        <v>972</v>
      </c>
      <c r="AY445" s="68" t="s">
        <v>148</v>
      </c>
      <c r="AZ445" s="68" t="s">
        <v>139</v>
      </c>
      <c r="BA445" s="68" t="s">
        <v>149</v>
      </c>
      <c r="BB445" s="68" t="s">
        <v>150</v>
      </c>
      <c r="BC445" s="68" t="s">
        <v>156</v>
      </c>
      <c r="BD445" s="68" t="s">
        <v>157</v>
      </c>
      <c r="BE445" s="68" t="s">
        <v>237</v>
      </c>
      <c r="BF445" s="68">
        <v>45111.145451388889</v>
      </c>
      <c r="BG445" s="68">
        <v>0</v>
      </c>
      <c r="BH445" s="68" t="s">
        <v>143</v>
      </c>
      <c r="BI445" s="68" t="s">
        <v>143</v>
      </c>
      <c r="BJ445" s="68" t="s">
        <v>143</v>
      </c>
      <c r="BK445" s="68" t="s">
        <v>506</v>
      </c>
      <c r="BL445" s="68" t="s">
        <v>143</v>
      </c>
      <c r="BM445" s="68" t="s">
        <v>160</v>
      </c>
      <c r="BN445" s="68" t="s">
        <v>143</v>
      </c>
      <c r="BO445" s="68" t="s">
        <v>143</v>
      </c>
      <c r="BP445" s="68" t="s">
        <v>143</v>
      </c>
      <c r="BQ445" s="68" t="s">
        <v>3221</v>
      </c>
      <c r="BR445" s="68">
        <v>800</v>
      </c>
      <c r="BS445" s="68" t="s">
        <v>314</v>
      </c>
      <c r="BT445" s="68">
        <v>750</v>
      </c>
      <c r="BU445" s="68">
        <v>750</v>
      </c>
      <c r="BV445" s="68" t="s">
        <v>135</v>
      </c>
      <c r="BW445" s="68" t="s">
        <v>135</v>
      </c>
      <c r="BX445" s="68" t="s">
        <v>135</v>
      </c>
      <c r="BY445" s="68" t="s">
        <v>148</v>
      </c>
      <c r="BZ445" s="68" t="s">
        <v>2557</v>
      </c>
      <c r="CA445" s="68" t="s">
        <v>174</v>
      </c>
      <c r="CB445" s="68" t="s">
        <v>143</v>
      </c>
      <c r="CC445" s="68" t="s">
        <v>143</v>
      </c>
      <c r="CD445" s="68" t="s">
        <v>143</v>
      </c>
      <c r="CE445" s="68" t="s">
        <v>3222</v>
      </c>
      <c r="CF445" s="68">
        <v>1</v>
      </c>
      <c r="CJ445" s="68">
        <v>0</v>
      </c>
      <c r="CK445" s="68" t="s">
        <v>143</v>
      </c>
      <c r="CM445" s="68" t="s">
        <v>143</v>
      </c>
      <c r="CN445" s="68" t="s">
        <v>143</v>
      </c>
      <c r="CR445" s="68" t="s">
        <v>143</v>
      </c>
      <c r="CS445" s="68" t="s">
        <v>1</v>
      </c>
      <c r="CT445" s="68" t="s">
        <v>143</v>
      </c>
      <c r="CU445" s="68" t="s">
        <v>1</v>
      </c>
      <c r="CV445" s="68" t="s">
        <v>2092</v>
      </c>
      <c r="CW445" s="68" t="s">
        <v>143</v>
      </c>
      <c r="CX445" s="68" t="s">
        <v>953</v>
      </c>
      <c r="CY445" s="68" t="s">
        <v>166</v>
      </c>
      <c r="CZ445" s="68" t="s">
        <v>506</v>
      </c>
      <c r="DA445" s="68" t="s">
        <v>1986</v>
      </c>
      <c r="DB445" s="68" t="s">
        <v>143</v>
      </c>
      <c r="DC445" s="68" t="s">
        <v>143</v>
      </c>
      <c r="DD445" s="68" t="s">
        <v>364</v>
      </c>
      <c r="DE445" s="68">
        <v>7</v>
      </c>
      <c r="DF445" s="68">
        <v>4</v>
      </c>
    </row>
    <row r="446" spans="1:110" s="68" customFormat="1" ht="12.75" x14ac:dyDescent="0.2">
      <c r="A446" s="67">
        <v>45108</v>
      </c>
      <c r="B446" s="68" t="s">
        <v>19</v>
      </c>
      <c r="C446" s="68">
        <v>75389</v>
      </c>
      <c r="D446" s="68" t="s">
        <v>3223</v>
      </c>
      <c r="E446" s="68" t="s">
        <v>125</v>
      </c>
      <c r="F446" s="69">
        <v>45112</v>
      </c>
      <c r="G446" s="68" t="s">
        <v>165</v>
      </c>
      <c r="H446" s="68" t="s">
        <v>166</v>
      </c>
      <c r="I446" s="70">
        <v>250</v>
      </c>
      <c r="J446" s="70">
        <v>250</v>
      </c>
      <c r="K446" s="71">
        <f t="shared" si="6"/>
        <v>6.1192195801906889E-4</v>
      </c>
      <c r="L446" s="68" t="s">
        <v>2459</v>
      </c>
      <c r="M446" s="68" t="s">
        <v>129</v>
      </c>
      <c r="N446" s="68" t="s">
        <v>219</v>
      </c>
      <c r="O446" s="68" t="s">
        <v>2792</v>
      </c>
      <c r="P446" s="68" t="s">
        <v>3224</v>
      </c>
      <c r="Q446" s="68" t="s">
        <v>170</v>
      </c>
      <c r="R446" s="68" t="s">
        <v>3225</v>
      </c>
      <c r="S446" s="68" t="s">
        <v>3226</v>
      </c>
      <c r="T446" s="68" t="s">
        <v>135</v>
      </c>
      <c r="U446" s="68" t="s">
        <v>135</v>
      </c>
      <c r="V446" s="68" t="s">
        <v>136</v>
      </c>
      <c r="W446" s="68" t="s">
        <v>137</v>
      </c>
      <c r="X446" s="68" t="s">
        <v>225</v>
      </c>
      <c r="Y446" s="68">
        <v>45111.05773252315</v>
      </c>
      <c r="Z446" s="68">
        <v>45111.05766273148</v>
      </c>
      <c r="AA446" s="68" t="s">
        <v>139</v>
      </c>
      <c r="AB446" s="68" t="s">
        <v>140</v>
      </c>
      <c r="AC446" s="68">
        <v>0</v>
      </c>
      <c r="AD446" s="68" t="s">
        <v>143</v>
      </c>
      <c r="AE446" s="68">
        <v>0</v>
      </c>
      <c r="AF446" s="68">
        <v>45112</v>
      </c>
      <c r="AG446" s="68">
        <v>10012</v>
      </c>
      <c r="AH446" s="68" t="s">
        <v>141</v>
      </c>
      <c r="AK446" s="68" t="s">
        <v>142</v>
      </c>
      <c r="AL446" s="68" t="s">
        <v>143</v>
      </c>
      <c r="AM446" s="68">
        <v>250</v>
      </c>
      <c r="AN446" s="68" t="s">
        <v>143</v>
      </c>
      <c r="AO446" s="68" t="s">
        <v>729</v>
      </c>
      <c r="AP446" s="68" t="s">
        <v>730</v>
      </c>
      <c r="AQ446" s="68" t="s">
        <v>2796</v>
      </c>
      <c r="AR446" s="68" t="s">
        <v>353</v>
      </c>
      <c r="AS446" s="68" t="s">
        <v>231</v>
      </c>
      <c r="AT446" s="68" t="s">
        <v>353</v>
      </c>
      <c r="AU446" s="68" t="s">
        <v>732</v>
      </c>
      <c r="AV446" s="68" t="s">
        <v>234</v>
      </c>
      <c r="AW446" s="68" t="s">
        <v>165</v>
      </c>
      <c r="AX446" s="68" t="s">
        <v>235</v>
      </c>
      <c r="AY446" s="68" t="s">
        <v>148</v>
      </c>
      <c r="AZ446" s="68" t="s">
        <v>139</v>
      </c>
      <c r="BA446" s="68" t="s">
        <v>236</v>
      </c>
      <c r="BB446" s="68" t="s">
        <v>150</v>
      </c>
      <c r="BC446" s="68" t="s">
        <v>156</v>
      </c>
      <c r="BD446" s="68" t="s">
        <v>157</v>
      </c>
      <c r="BE446" s="68" t="s">
        <v>484</v>
      </c>
      <c r="BF446" s="68">
        <v>45111.136956018519</v>
      </c>
      <c r="BG446" s="68">
        <v>0</v>
      </c>
      <c r="BH446" s="68" t="s">
        <v>143</v>
      </c>
      <c r="BI446" s="68" t="s">
        <v>143</v>
      </c>
      <c r="BJ446" s="68" t="s">
        <v>143</v>
      </c>
      <c r="BK446" s="68" t="s">
        <v>136</v>
      </c>
      <c r="BL446" s="68" t="s">
        <v>143</v>
      </c>
      <c r="BM446" s="68" t="s">
        <v>160</v>
      </c>
      <c r="BN446" s="68" t="s">
        <v>143</v>
      </c>
      <c r="BO446" s="68" t="s">
        <v>143</v>
      </c>
      <c r="BP446" s="68" t="s">
        <v>143</v>
      </c>
      <c r="BQ446" s="68" t="s">
        <v>1386</v>
      </c>
      <c r="BR446" s="68">
        <v>250</v>
      </c>
      <c r="BS446" s="68" t="s">
        <v>162</v>
      </c>
      <c r="BT446" s="68">
        <v>250</v>
      </c>
      <c r="BU446" s="68">
        <v>250</v>
      </c>
      <c r="BV446" s="68" t="s">
        <v>135</v>
      </c>
      <c r="BW446" s="68" t="s">
        <v>135</v>
      </c>
      <c r="BX446" s="68" t="s">
        <v>135</v>
      </c>
      <c r="BY446" s="68" t="s">
        <v>148</v>
      </c>
      <c r="BZ446" s="68" t="s">
        <v>3227</v>
      </c>
      <c r="CA446" s="68" t="s">
        <v>174</v>
      </c>
      <c r="CB446" s="68" t="s">
        <v>143</v>
      </c>
      <c r="CC446" s="68" t="s">
        <v>143</v>
      </c>
      <c r="CD446" s="68" t="s">
        <v>143</v>
      </c>
      <c r="CE446" s="68" t="s">
        <v>143</v>
      </c>
      <c r="CF446" s="68">
        <v>1</v>
      </c>
      <c r="CJ446" s="68">
        <v>0</v>
      </c>
      <c r="CK446" s="68" t="s">
        <v>143</v>
      </c>
      <c r="CM446" s="68" t="s">
        <v>143</v>
      </c>
      <c r="CN446" s="68" t="s">
        <v>143</v>
      </c>
      <c r="CR446" s="68" t="s">
        <v>143</v>
      </c>
      <c r="CS446" s="68" t="s">
        <v>1</v>
      </c>
      <c r="CT446" s="68" t="s">
        <v>143</v>
      </c>
      <c r="CU446" s="68" t="s">
        <v>1</v>
      </c>
      <c r="CV446" s="68" t="s">
        <v>1985</v>
      </c>
      <c r="CW446" s="68" t="s">
        <v>143</v>
      </c>
      <c r="CX446" s="68" t="s">
        <v>2459</v>
      </c>
      <c r="CY446" s="68" t="s">
        <v>166</v>
      </c>
      <c r="CZ446" s="68" t="s">
        <v>136</v>
      </c>
      <c r="DA446" s="68" t="s">
        <v>2007</v>
      </c>
      <c r="DB446" s="68" t="s">
        <v>143</v>
      </c>
      <c r="DC446" s="68" t="s">
        <v>225</v>
      </c>
      <c r="DD446" s="68" t="s">
        <v>125</v>
      </c>
      <c r="DE446" s="68">
        <v>7</v>
      </c>
      <c r="DF446" s="68">
        <v>5</v>
      </c>
    </row>
    <row r="447" spans="1:110" s="68" customFormat="1" ht="12.75" x14ac:dyDescent="0.2">
      <c r="A447" s="67">
        <v>45108</v>
      </c>
      <c r="B447" s="68" t="s">
        <v>13</v>
      </c>
      <c r="C447" s="68">
        <v>75420</v>
      </c>
      <c r="D447" s="68" t="s">
        <v>2694</v>
      </c>
      <c r="E447" s="68" t="s">
        <v>373</v>
      </c>
      <c r="F447" s="69">
        <v>45112</v>
      </c>
      <c r="G447" s="68" t="s">
        <v>257</v>
      </c>
      <c r="H447" s="68" t="s">
        <v>166</v>
      </c>
      <c r="I447" s="70">
        <v>250</v>
      </c>
      <c r="J447" s="70">
        <v>250</v>
      </c>
      <c r="K447" s="71">
        <f t="shared" si="6"/>
        <v>6.1192195801906889E-4</v>
      </c>
      <c r="L447" s="68" t="s">
        <v>374</v>
      </c>
      <c r="M447" s="68" t="s">
        <v>129</v>
      </c>
      <c r="N447" s="68" t="s">
        <v>259</v>
      </c>
      <c r="O447" s="68" t="s">
        <v>2548</v>
      </c>
      <c r="P447" s="68" t="s">
        <v>2696</v>
      </c>
      <c r="Q447" s="68" t="s">
        <v>170</v>
      </c>
      <c r="R447" s="68" t="s">
        <v>3228</v>
      </c>
      <c r="S447" s="68" t="s">
        <v>3229</v>
      </c>
      <c r="T447" s="68" t="s">
        <v>135</v>
      </c>
      <c r="U447" s="68" t="s">
        <v>135</v>
      </c>
      <c r="V447" s="68" t="s">
        <v>136</v>
      </c>
      <c r="W447" s="68" t="s">
        <v>137</v>
      </c>
      <c r="X447" s="68" t="s">
        <v>379</v>
      </c>
      <c r="Y447" s="68">
        <v>45111.130721412039</v>
      </c>
      <c r="Z447" s="68">
        <v>45133.238769560186</v>
      </c>
      <c r="AA447" s="68" t="s">
        <v>139</v>
      </c>
      <c r="AB447" s="68" t="s">
        <v>140</v>
      </c>
      <c r="AC447" s="68">
        <v>0</v>
      </c>
      <c r="AD447" s="68" t="s">
        <v>143</v>
      </c>
      <c r="AE447" s="68">
        <v>0</v>
      </c>
      <c r="AF447" s="68">
        <v>45111</v>
      </c>
      <c r="AG447" s="68">
        <v>10010</v>
      </c>
      <c r="AH447" s="68" t="s">
        <v>265</v>
      </c>
      <c r="AJ447" s="68">
        <v>25273</v>
      </c>
      <c r="AK447" s="68" t="s">
        <v>142</v>
      </c>
      <c r="AL447" s="68" t="s">
        <v>143</v>
      </c>
      <c r="AM447" s="68">
        <v>250</v>
      </c>
      <c r="AN447" s="68" t="s">
        <v>174</v>
      </c>
      <c r="AO447" s="68" t="s">
        <v>2553</v>
      </c>
      <c r="AP447" s="68" t="s">
        <v>730</v>
      </c>
      <c r="AQ447" s="68" t="s">
        <v>2554</v>
      </c>
      <c r="AR447" s="68" t="s">
        <v>353</v>
      </c>
      <c r="AS447" s="68" t="s">
        <v>231</v>
      </c>
      <c r="AT447" s="68" t="s">
        <v>353</v>
      </c>
      <c r="AU447" s="68" t="s">
        <v>732</v>
      </c>
      <c r="AV447" s="68" t="s">
        <v>272</v>
      </c>
      <c r="AW447" s="68" t="s">
        <v>273</v>
      </c>
      <c r="AX447" s="68" t="s">
        <v>274</v>
      </c>
      <c r="AY447" s="68" t="s">
        <v>148</v>
      </c>
      <c r="AZ447" s="68" t="s">
        <v>139</v>
      </c>
      <c r="BA447" s="68" t="s">
        <v>154</v>
      </c>
      <c r="BB447" s="68" t="s">
        <v>275</v>
      </c>
      <c r="BC447" s="68" t="s">
        <v>156</v>
      </c>
      <c r="BD447" s="68" t="s">
        <v>157</v>
      </c>
      <c r="BE447" s="68" t="s">
        <v>484</v>
      </c>
      <c r="BF447" s="68">
        <v>45111.3512962963</v>
      </c>
      <c r="BG447" s="68">
        <v>0</v>
      </c>
      <c r="BH447" s="68" t="s">
        <v>170</v>
      </c>
      <c r="BI447" s="68" t="s">
        <v>3230</v>
      </c>
      <c r="BJ447" s="68" t="s">
        <v>143</v>
      </c>
      <c r="BK447" s="68" t="s">
        <v>136</v>
      </c>
      <c r="BL447" s="68" t="s">
        <v>143</v>
      </c>
      <c r="BM447" s="68" t="s">
        <v>200</v>
      </c>
      <c r="BN447" s="68" t="s">
        <v>160</v>
      </c>
      <c r="BO447" s="68" t="s">
        <v>143</v>
      </c>
      <c r="BP447" s="68" t="s">
        <v>143</v>
      </c>
      <c r="BQ447" s="68" t="s">
        <v>3231</v>
      </c>
      <c r="BR447" s="68">
        <v>250</v>
      </c>
      <c r="BS447" s="68" t="s">
        <v>162</v>
      </c>
      <c r="BT447" s="68">
        <v>250</v>
      </c>
      <c r="BU447" s="68">
        <v>250</v>
      </c>
      <c r="BV447" s="68" t="s">
        <v>135</v>
      </c>
      <c r="BW447" s="68" t="s">
        <v>135</v>
      </c>
      <c r="BX447" s="68" t="s">
        <v>135</v>
      </c>
      <c r="BY447" s="68" t="s">
        <v>148</v>
      </c>
      <c r="BZ447" s="68" t="s">
        <v>3216</v>
      </c>
      <c r="CA447" s="68" t="s">
        <v>174</v>
      </c>
      <c r="CB447" s="68" t="s">
        <v>143</v>
      </c>
      <c r="CC447" s="68" t="s">
        <v>143</v>
      </c>
      <c r="CD447" s="68" t="s">
        <v>143</v>
      </c>
      <c r="CE447" s="68" t="s">
        <v>143</v>
      </c>
      <c r="CF447" s="68">
        <v>1</v>
      </c>
      <c r="CG447" s="68">
        <v>1</v>
      </c>
      <c r="CJ447" s="68">
        <v>0</v>
      </c>
      <c r="CK447" s="68" t="s">
        <v>143</v>
      </c>
      <c r="CM447" s="68" t="s">
        <v>143</v>
      </c>
      <c r="CN447" s="68" t="s">
        <v>143</v>
      </c>
      <c r="CR447" s="68" t="s">
        <v>143</v>
      </c>
      <c r="CS447" s="68" t="s">
        <v>1</v>
      </c>
      <c r="CT447" s="68" t="s">
        <v>143</v>
      </c>
      <c r="CU447" s="68" t="s">
        <v>1</v>
      </c>
      <c r="CV447" s="68" t="s">
        <v>1985</v>
      </c>
      <c r="CW447" s="68" t="s">
        <v>143</v>
      </c>
      <c r="CX447" s="68" t="s">
        <v>374</v>
      </c>
      <c r="CY447" s="68" t="s">
        <v>166</v>
      </c>
      <c r="CZ447" s="68" t="s">
        <v>136</v>
      </c>
      <c r="DA447" s="68" t="s">
        <v>2007</v>
      </c>
      <c r="DB447" s="68" t="s">
        <v>143</v>
      </c>
      <c r="DC447" s="68" t="s">
        <v>143</v>
      </c>
      <c r="DD447" s="68" t="s">
        <v>373</v>
      </c>
      <c r="DE447" s="68">
        <v>7</v>
      </c>
      <c r="DF447" s="68">
        <v>5</v>
      </c>
    </row>
    <row r="448" spans="1:110" s="68" customFormat="1" ht="12.75" x14ac:dyDescent="0.2">
      <c r="A448" s="67">
        <v>45108</v>
      </c>
      <c r="B448" s="68" t="s">
        <v>24</v>
      </c>
      <c r="C448" s="68">
        <v>75491</v>
      </c>
      <c r="D448" s="68" t="s">
        <v>24</v>
      </c>
      <c r="E448" s="68" t="s">
        <v>364</v>
      </c>
      <c r="F448" s="69">
        <v>45111</v>
      </c>
      <c r="G448" s="68" t="s">
        <v>165</v>
      </c>
      <c r="H448" s="68" t="s">
        <v>166</v>
      </c>
      <c r="I448" s="70">
        <v>222.46</v>
      </c>
      <c r="J448" s="70">
        <v>222.46</v>
      </c>
      <c r="K448" s="71">
        <f t="shared" si="6"/>
        <v>5.4451263512368827E-4</v>
      </c>
      <c r="L448" s="68" t="s">
        <v>394</v>
      </c>
      <c r="M448" s="68" t="s">
        <v>129</v>
      </c>
      <c r="N448" s="68" t="s">
        <v>960</v>
      </c>
      <c r="O448" s="68" t="s">
        <v>3232</v>
      </c>
      <c r="P448" s="68" t="s">
        <v>1157</v>
      </c>
      <c r="Q448" s="68" t="s">
        <v>663</v>
      </c>
      <c r="R448" s="68" t="s">
        <v>3233</v>
      </c>
      <c r="S448" s="68" t="s">
        <v>3234</v>
      </c>
      <c r="T448" s="68" t="s">
        <v>469</v>
      </c>
      <c r="U448" s="68" t="s">
        <v>3235</v>
      </c>
      <c r="V448" s="68" t="s">
        <v>136</v>
      </c>
      <c r="W448" s="68" t="s">
        <v>137</v>
      </c>
      <c r="X448" s="68" t="s">
        <v>349</v>
      </c>
      <c r="Y448" s="68">
        <v>45111.269992361114</v>
      </c>
      <c r="Z448" s="68">
        <v>45111.269778240741</v>
      </c>
      <c r="AA448" s="68" t="s">
        <v>139</v>
      </c>
      <c r="AB448" s="68" t="s">
        <v>140</v>
      </c>
      <c r="AC448" s="68">
        <v>0</v>
      </c>
      <c r="AD448" s="68" t="s">
        <v>143</v>
      </c>
      <c r="AE448" s="68">
        <v>0</v>
      </c>
      <c r="AF448" s="68">
        <v>45111</v>
      </c>
      <c r="AG448" s="68">
        <v>10012</v>
      </c>
      <c r="AH448" s="68" t="s">
        <v>141</v>
      </c>
      <c r="AK448" s="68" t="s">
        <v>142</v>
      </c>
      <c r="AL448" s="68" t="s">
        <v>143</v>
      </c>
      <c r="AM448" s="68">
        <v>113364</v>
      </c>
      <c r="AN448" s="68" t="s">
        <v>143</v>
      </c>
      <c r="AO448" s="68" t="s">
        <v>3236</v>
      </c>
      <c r="AP448" s="68" t="s">
        <v>3237</v>
      </c>
      <c r="AQ448" s="68" t="s">
        <v>3238</v>
      </c>
      <c r="AR448" s="68" t="s">
        <v>148</v>
      </c>
      <c r="AS448" s="68" t="s">
        <v>139</v>
      </c>
      <c r="AT448" s="68" t="s">
        <v>3239</v>
      </c>
      <c r="AU448" s="68" t="s">
        <v>3240</v>
      </c>
      <c r="AV448" s="68" t="s">
        <v>145</v>
      </c>
      <c r="AW448" s="68" t="s">
        <v>146</v>
      </c>
      <c r="AX448" s="68" t="s">
        <v>972</v>
      </c>
      <c r="AY448" s="68" t="s">
        <v>148</v>
      </c>
      <c r="AZ448" s="68" t="s">
        <v>139</v>
      </c>
      <c r="BA448" s="68" t="s">
        <v>149</v>
      </c>
      <c r="BB448" s="68" t="s">
        <v>150</v>
      </c>
      <c r="BC448" s="68" t="s">
        <v>156</v>
      </c>
      <c r="BD448" s="68" t="s">
        <v>157</v>
      </c>
      <c r="BE448" s="68" t="s">
        <v>484</v>
      </c>
      <c r="BF448" s="68">
        <v>45112.078356481485</v>
      </c>
      <c r="BG448" s="68">
        <v>0</v>
      </c>
      <c r="BH448" s="68" t="s">
        <v>143</v>
      </c>
      <c r="BI448" s="68" t="s">
        <v>143</v>
      </c>
      <c r="BJ448" s="68" t="s">
        <v>143</v>
      </c>
      <c r="BK448" s="68" t="s">
        <v>136</v>
      </c>
      <c r="BL448" s="68" t="s">
        <v>143</v>
      </c>
      <c r="BM448" s="68" t="s">
        <v>1674</v>
      </c>
      <c r="BN448" s="68" t="s">
        <v>143</v>
      </c>
      <c r="BO448" s="68" t="s">
        <v>143</v>
      </c>
      <c r="BP448" s="68" t="s">
        <v>143</v>
      </c>
      <c r="BQ448" s="68" t="s">
        <v>3241</v>
      </c>
      <c r="BR448" s="68">
        <v>250</v>
      </c>
      <c r="BS448" s="68" t="s">
        <v>162</v>
      </c>
      <c r="BT448" s="68">
        <v>22246</v>
      </c>
      <c r="BU448" s="68">
        <v>22246</v>
      </c>
      <c r="BV448" s="68" t="s">
        <v>474</v>
      </c>
      <c r="BW448" s="68" t="s">
        <v>3242</v>
      </c>
      <c r="BX448" s="68" t="s">
        <v>135</v>
      </c>
      <c r="BY448" s="68" t="s">
        <v>148</v>
      </c>
      <c r="BZ448" s="68" t="s">
        <v>24</v>
      </c>
      <c r="CA448" s="68" t="s">
        <v>144</v>
      </c>
      <c r="CB448" s="68" t="s">
        <v>143</v>
      </c>
      <c r="CC448" s="68" t="s">
        <v>143</v>
      </c>
      <c r="CD448" s="68" t="s">
        <v>362</v>
      </c>
      <c r="CE448" s="68" t="s">
        <v>1234</v>
      </c>
      <c r="CF448" s="68">
        <v>19623619</v>
      </c>
      <c r="CJ448" s="68">
        <v>0</v>
      </c>
      <c r="CK448" s="68" t="s">
        <v>143</v>
      </c>
      <c r="CM448" s="68" t="s">
        <v>143</v>
      </c>
      <c r="CN448" s="68" t="s">
        <v>143</v>
      </c>
      <c r="CR448" s="68" t="s">
        <v>143</v>
      </c>
      <c r="CS448" s="68" t="s">
        <v>1</v>
      </c>
      <c r="CT448" s="68" t="s">
        <v>143</v>
      </c>
      <c r="CU448" s="68" t="s">
        <v>1</v>
      </c>
      <c r="CV448" s="68" t="s">
        <v>1985</v>
      </c>
      <c r="CW448" s="68" t="s">
        <v>143</v>
      </c>
      <c r="CX448" s="68" t="s">
        <v>394</v>
      </c>
      <c r="CY448" s="68" t="s">
        <v>166</v>
      </c>
      <c r="CZ448" s="68" t="s">
        <v>136</v>
      </c>
      <c r="DA448" s="68" t="s">
        <v>1989</v>
      </c>
      <c r="DB448" s="68" t="s">
        <v>143</v>
      </c>
      <c r="DC448" s="68" t="s">
        <v>143</v>
      </c>
      <c r="DD448" s="68" t="s">
        <v>364</v>
      </c>
      <c r="DE448" s="68">
        <v>7</v>
      </c>
      <c r="DF448" s="68">
        <v>4</v>
      </c>
    </row>
    <row r="449" spans="1:110" s="68" customFormat="1" ht="12.75" x14ac:dyDescent="0.2">
      <c r="A449" s="67">
        <v>45108</v>
      </c>
      <c r="B449" s="68" t="s">
        <v>14</v>
      </c>
      <c r="C449" s="68">
        <v>75513</v>
      </c>
      <c r="D449" s="68" t="s">
        <v>315</v>
      </c>
      <c r="E449" s="68" t="s">
        <v>125</v>
      </c>
      <c r="F449" s="69">
        <v>45112</v>
      </c>
      <c r="G449" s="68" t="s">
        <v>257</v>
      </c>
      <c r="H449" s="68" t="s">
        <v>166</v>
      </c>
      <c r="I449" s="70">
        <v>1739.8</v>
      </c>
      <c r="J449" s="70">
        <v>1987</v>
      </c>
      <c r="K449" s="71">
        <f t="shared" si="6"/>
        <v>4.2584872902463036E-3</v>
      </c>
      <c r="L449" s="68" t="s">
        <v>394</v>
      </c>
      <c r="M449" s="68" t="s">
        <v>129</v>
      </c>
      <c r="N449" s="68" t="s">
        <v>980</v>
      </c>
      <c r="O449" s="68" t="s">
        <v>1820</v>
      </c>
      <c r="P449" s="68" t="s">
        <v>3243</v>
      </c>
      <c r="Q449" s="68" t="s">
        <v>170</v>
      </c>
      <c r="R449" s="68" t="s">
        <v>3244</v>
      </c>
      <c r="S449" s="68" t="s">
        <v>3245</v>
      </c>
      <c r="T449" s="68" t="s">
        <v>135</v>
      </c>
      <c r="U449" s="68" t="s">
        <v>135</v>
      </c>
      <c r="V449" s="68" t="s">
        <v>136</v>
      </c>
      <c r="W449" s="68" t="s">
        <v>137</v>
      </c>
      <c r="X449" s="68" t="s">
        <v>264</v>
      </c>
      <c r="Y449" s="68">
        <v>45111.315741203704</v>
      </c>
      <c r="Z449" s="68">
        <v>45132.287520717589</v>
      </c>
      <c r="AA449" s="68" t="s">
        <v>139</v>
      </c>
      <c r="AB449" s="68" t="s">
        <v>140</v>
      </c>
      <c r="AC449" s="68">
        <v>0</v>
      </c>
      <c r="AD449" s="68" t="s">
        <v>143</v>
      </c>
      <c r="AE449" s="68">
        <v>17398</v>
      </c>
      <c r="AF449" s="68">
        <v>45111</v>
      </c>
      <c r="AG449" s="68">
        <v>10010</v>
      </c>
      <c r="AH449" s="68" t="s">
        <v>265</v>
      </c>
      <c r="AJ449" s="68">
        <v>17398</v>
      </c>
      <c r="AK449" s="68" t="s">
        <v>142</v>
      </c>
      <c r="AL449" s="68" t="s">
        <v>143</v>
      </c>
      <c r="AM449" s="68">
        <v>1987</v>
      </c>
      <c r="AN449" s="68" t="s">
        <v>174</v>
      </c>
      <c r="AO449" s="68" t="s">
        <v>1824</v>
      </c>
      <c r="AP449" s="68" t="s">
        <v>447</v>
      </c>
      <c r="AQ449" s="68" t="s">
        <v>1825</v>
      </c>
      <c r="AR449" s="68" t="s">
        <v>178</v>
      </c>
      <c r="AS449" s="68" t="s">
        <v>179</v>
      </c>
      <c r="AT449" s="68" t="s">
        <v>403</v>
      </c>
      <c r="AU449" s="68" t="s">
        <v>1826</v>
      </c>
      <c r="AV449" s="68" t="s">
        <v>990</v>
      </c>
      <c r="AW449" s="68" t="s">
        <v>273</v>
      </c>
      <c r="AX449" s="68" t="s">
        <v>991</v>
      </c>
      <c r="AY449" s="68" t="s">
        <v>148</v>
      </c>
      <c r="AZ449" s="68" t="s">
        <v>139</v>
      </c>
      <c r="BA449" s="68" t="s">
        <v>154</v>
      </c>
      <c r="BB449" s="68" t="s">
        <v>992</v>
      </c>
      <c r="BC449" s="68" t="s">
        <v>156</v>
      </c>
      <c r="BD449" s="68" t="s">
        <v>157</v>
      </c>
      <c r="BE449" s="68" t="s">
        <v>2674</v>
      </c>
      <c r="BF449" s="68">
        <v>45113.111840277779</v>
      </c>
      <c r="BG449" s="68">
        <v>0</v>
      </c>
      <c r="BH449" s="68" t="s">
        <v>170</v>
      </c>
      <c r="BI449" s="68" t="s">
        <v>3246</v>
      </c>
      <c r="BJ449" s="68" t="s">
        <v>143</v>
      </c>
      <c r="BK449" s="68" t="s">
        <v>136</v>
      </c>
      <c r="BL449" s="68" t="s">
        <v>143</v>
      </c>
      <c r="BM449" s="68" t="s">
        <v>200</v>
      </c>
      <c r="BN449" s="68" t="s">
        <v>200</v>
      </c>
      <c r="BO449" s="68" t="s">
        <v>143</v>
      </c>
      <c r="BP449" s="68" t="s">
        <v>143</v>
      </c>
      <c r="BQ449" s="68" t="s">
        <v>3247</v>
      </c>
      <c r="BR449" s="68">
        <v>5000</v>
      </c>
      <c r="BS449" s="68" t="s">
        <v>525</v>
      </c>
      <c r="BT449" s="68">
        <v>17398</v>
      </c>
      <c r="BU449" s="68">
        <v>17398</v>
      </c>
      <c r="BV449" s="68" t="s">
        <v>135</v>
      </c>
      <c r="BW449" s="68" t="s">
        <v>135</v>
      </c>
      <c r="BX449" s="68" t="s">
        <v>135</v>
      </c>
      <c r="BY449" s="68" t="s">
        <v>148</v>
      </c>
      <c r="BZ449" s="68" t="s">
        <v>3248</v>
      </c>
      <c r="CA449" s="68" t="s">
        <v>174</v>
      </c>
      <c r="CB449" s="68" t="s">
        <v>143</v>
      </c>
      <c r="CC449" s="68" t="s">
        <v>143</v>
      </c>
      <c r="CD449" s="68" t="s">
        <v>143</v>
      </c>
      <c r="CE449" s="68" t="s">
        <v>3249</v>
      </c>
      <c r="CF449" s="68">
        <v>1</v>
      </c>
      <c r="CG449" s="68">
        <v>1</v>
      </c>
      <c r="CJ449" s="68">
        <v>0</v>
      </c>
      <c r="CK449" s="68" t="s">
        <v>143</v>
      </c>
      <c r="CM449" s="68" t="s">
        <v>143</v>
      </c>
      <c r="CN449" s="68" t="s">
        <v>143</v>
      </c>
      <c r="CR449" s="68" t="s">
        <v>143</v>
      </c>
      <c r="CS449" s="68" t="s">
        <v>1</v>
      </c>
      <c r="CT449" s="68" t="s">
        <v>143</v>
      </c>
      <c r="CU449" s="68" t="s">
        <v>1</v>
      </c>
      <c r="CV449" s="68" t="s">
        <v>2092</v>
      </c>
      <c r="CW449" s="68" t="s">
        <v>2092</v>
      </c>
      <c r="CX449" s="68" t="s">
        <v>394</v>
      </c>
      <c r="CY449" s="68" t="s">
        <v>166</v>
      </c>
      <c r="CZ449" s="68" t="s">
        <v>136</v>
      </c>
      <c r="DA449" s="68" t="s">
        <v>1989</v>
      </c>
      <c r="DB449" s="68" t="s">
        <v>143</v>
      </c>
      <c r="DC449" s="68" t="s">
        <v>143</v>
      </c>
      <c r="DD449" s="68" t="s">
        <v>125</v>
      </c>
      <c r="DE449" s="68">
        <v>7</v>
      </c>
      <c r="DF449" s="68">
        <v>5</v>
      </c>
    </row>
    <row r="450" spans="1:110" s="68" customFormat="1" ht="12.75" x14ac:dyDescent="0.2">
      <c r="A450" s="67">
        <v>45108</v>
      </c>
      <c r="B450" s="68" t="s">
        <v>16</v>
      </c>
      <c r="C450" s="68">
        <v>75568</v>
      </c>
      <c r="D450" s="68" t="s">
        <v>124</v>
      </c>
      <c r="E450" s="68" t="s">
        <v>125</v>
      </c>
      <c r="F450" s="69">
        <v>45111</v>
      </c>
      <c r="G450" s="68" t="s">
        <v>257</v>
      </c>
      <c r="H450" s="68" t="s">
        <v>127</v>
      </c>
      <c r="I450" s="70">
        <v>498.73</v>
      </c>
      <c r="J450" s="70">
        <v>529.84</v>
      </c>
      <c r="K450" s="71">
        <f t="shared" si="6"/>
        <v>1.220735352491401E-3</v>
      </c>
      <c r="L450" s="68" t="s">
        <v>128</v>
      </c>
      <c r="M450" s="68" t="s">
        <v>129</v>
      </c>
      <c r="N450" s="68" t="s">
        <v>1725</v>
      </c>
      <c r="O450" s="68" t="s">
        <v>1224</v>
      </c>
      <c r="P450" s="68" t="s">
        <v>2788</v>
      </c>
      <c r="Q450" s="68" t="s">
        <v>132</v>
      </c>
      <c r="R450" s="68" t="s">
        <v>3250</v>
      </c>
      <c r="S450" s="68" t="s">
        <v>1717</v>
      </c>
      <c r="T450" s="68" t="s">
        <v>135</v>
      </c>
      <c r="U450" s="68" t="s">
        <v>135</v>
      </c>
      <c r="V450" s="68" t="s">
        <v>136</v>
      </c>
      <c r="W450" s="68" t="s">
        <v>137</v>
      </c>
      <c r="X450" s="68" t="s">
        <v>138</v>
      </c>
      <c r="Y450" s="68">
        <v>45111.393987152776</v>
      </c>
      <c r="Z450" s="68">
        <v>45138.067941550929</v>
      </c>
      <c r="AA450" s="68" t="s">
        <v>139</v>
      </c>
      <c r="AB450" s="68" t="s">
        <v>140</v>
      </c>
      <c r="AC450" s="68">
        <v>0</v>
      </c>
      <c r="AD450" s="68" t="s">
        <v>143</v>
      </c>
      <c r="AE450" s="68">
        <v>49873</v>
      </c>
      <c r="AG450" s="68">
        <v>10010</v>
      </c>
      <c r="AH450" s="68" t="s">
        <v>265</v>
      </c>
      <c r="AJ450" s="68">
        <v>240346</v>
      </c>
      <c r="AK450" s="68" t="s">
        <v>142</v>
      </c>
      <c r="AL450" s="68" t="s">
        <v>143</v>
      </c>
      <c r="AM450" s="68">
        <v>2700</v>
      </c>
      <c r="AN450" s="68" t="s">
        <v>144</v>
      </c>
      <c r="AO450" s="68" t="s">
        <v>990</v>
      </c>
      <c r="AP450" s="68" t="s">
        <v>273</v>
      </c>
      <c r="AQ450" s="68" t="s">
        <v>1232</v>
      </c>
      <c r="AR450" s="68" t="s">
        <v>148</v>
      </c>
      <c r="AS450" s="68" t="s">
        <v>139</v>
      </c>
      <c r="AT450" s="68" t="s">
        <v>154</v>
      </c>
      <c r="AU450" s="68" t="s">
        <v>992</v>
      </c>
      <c r="AV450" s="68" t="s">
        <v>1718</v>
      </c>
      <c r="AW450" s="68" t="s">
        <v>1719</v>
      </c>
      <c r="AX450" s="68" t="s">
        <v>1726</v>
      </c>
      <c r="AY450" s="68" t="s">
        <v>148</v>
      </c>
      <c r="AZ450" s="68" t="s">
        <v>139</v>
      </c>
      <c r="BA450" s="68" t="s">
        <v>154</v>
      </c>
      <c r="BB450" s="68" t="s">
        <v>1727</v>
      </c>
      <c r="BC450" s="68" t="s">
        <v>156</v>
      </c>
      <c r="BD450" s="68" t="s">
        <v>157</v>
      </c>
      <c r="BE450" s="68" t="s">
        <v>237</v>
      </c>
      <c r="BF450" s="68">
        <v>45113.162511574075</v>
      </c>
      <c r="BG450" s="68">
        <v>0</v>
      </c>
      <c r="BH450" s="68" t="s">
        <v>132</v>
      </c>
      <c r="BI450" s="68" t="s">
        <v>3251</v>
      </c>
      <c r="BJ450" s="68" t="s">
        <v>143</v>
      </c>
      <c r="BK450" s="68" t="s">
        <v>136</v>
      </c>
      <c r="BL450" s="68" t="s">
        <v>143</v>
      </c>
      <c r="BM450" s="68" t="s">
        <v>160</v>
      </c>
      <c r="BN450" s="68" t="s">
        <v>160</v>
      </c>
      <c r="BO450" s="68" t="s">
        <v>143</v>
      </c>
      <c r="BP450" s="68" t="s">
        <v>1224</v>
      </c>
      <c r="BQ450" s="68" t="s">
        <v>3252</v>
      </c>
      <c r="BR450" s="68">
        <v>800</v>
      </c>
      <c r="BS450" s="68" t="s">
        <v>314</v>
      </c>
      <c r="BT450" s="68">
        <v>49873</v>
      </c>
      <c r="BU450" s="68">
        <v>49873</v>
      </c>
      <c r="BV450" s="68" t="s">
        <v>135</v>
      </c>
      <c r="BW450" s="68" t="s">
        <v>135</v>
      </c>
      <c r="BX450" s="68" t="s">
        <v>135</v>
      </c>
      <c r="BY450" s="68" t="s">
        <v>148</v>
      </c>
      <c r="BZ450" s="68" t="s">
        <v>1729</v>
      </c>
      <c r="CA450" s="68" t="s">
        <v>144</v>
      </c>
      <c r="CB450" s="68" t="s">
        <v>143</v>
      </c>
      <c r="CC450" s="68" t="s">
        <v>143</v>
      </c>
      <c r="CD450" s="68" t="s">
        <v>143</v>
      </c>
      <c r="CE450" s="68" t="s">
        <v>143</v>
      </c>
      <c r="CF450" s="68">
        <v>19623619</v>
      </c>
      <c r="CG450" s="68">
        <v>20750332</v>
      </c>
      <c r="CJ450" s="68">
        <v>0</v>
      </c>
      <c r="CK450" s="68" t="s">
        <v>143</v>
      </c>
      <c r="CM450" s="68" t="s">
        <v>143</v>
      </c>
      <c r="CN450" s="68" t="s">
        <v>143</v>
      </c>
      <c r="CR450" s="68" t="s">
        <v>143</v>
      </c>
      <c r="CS450" s="68" t="s">
        <v>1</v>
      </c>
      <c r="CT450" s="68" t="s">
        <v>143</v>
      </c>
      <c r="CU450" s="68" t="s">
        <v>1</v>
      </c>
      <c r="CV450" s="68" t="s">
        <v>2092</v>
      </c>
      <c r="CW450" s="68" t="s">
        <v>1985</v>
      </c>
      <c r="CX450" s="68" t="s">
        <v>128</v>
      </c>
      <c r="CY450" s="68" t="s">
        <v>127</v>
      </c>
      <c r="CZ450" s="68" t="s">
        <v>136</v>
      </c>
      <c r="DA450" s="68" t="s">
        <v>1989</v>
      </c>
      <c r="DB450" s="68" t="s">
        <v>143</v>
      </c>
      <c r="DC450" s="68" t="s">
        <v>143</v>
      </c>
      <c r="DD450" s="68" t="s">
        <v>125</v>
      </c>
      <c r="DE450" s="68">
        <v>7</v>
      </c>
      <c r="DF450" s="68">
        <v>4</v>
      </c>
    </row>
    <row r="451" spans="1:110" s="68" customFormat="1" ht="12.75" x14ac:dyDescent="0.2">
      <c r="A451" s="67">
        <v>45108</v>
      </c>
      <c r="B451" s="68" t="s">
        <v>23</v>
      </c>
      <c r="C451" s="68">
        <v>75570</v>
      </c>
      <c r="D451" s="68" t="s">
        <v>1439</v>
      </c>
      <c r="E451" s="68" t="s">
        <v>279</v>
      </c>
      <c r="F451" s="69">
        <v>45111</v>
      </c>
      <c r="G451" s="68" t="s">
        <v>165</v>
      </c>
      <c r="H451" s="68" t="s">
        <v>166</v>
      </c>
      <c r="I451" s="70">
        <v>333.77</v>
      </c>
      <c r="J451" s="70">
        <v>333.77</v>
      </c>
      <c r="K451" s="71">
        <f t="shared" si="6"/>
        <v>8.1696476771209842E-4</v>
      </c>
      <c r="L451" s="68" t="s">
        <v>374</v>
      </c>
      <c r="M451" s="68" t="s">
        <v>129</v>
      </c>
      <c r="N451" s="68" t="s">
        <v>1056</v>
      </c>
      <c r="O451" s="68" t="s">
        <v>2758</v>
      </c>
      <c r="P451" s="68" t="s">
        <v>1439</v>
      </c>
      <c r="Q451" s="68" t="s">
        <v>132</v>
      </c>
      <c r="R451" s="68" t="s">
        <v>3253</v>
      </c>
      <c r="S451" s="68" t="s">
        <v>2760</v>
      </c>
      <c r="T451" s="68" t="s">
        <v>135</v>
      </c>
      <c r="U451" s="68" t="s">
        <v>135</v>
      </c>
      <c r="V451" s="68" t="s">
        <v>136</v>
      </c>
      <c r="W451" s="68" t="s">
        <v>137</v>
      </c>
      <c r="X451" s="68" t="s">
        <v>138</v>
      </c>
      <c r="Y451" s="68">
        <v>45111.400767476851</v>
      </c>
      <c r="Z451" s="68">
        <v>45111.400728935187</v>
      </c>
      <c r="AA451" s="68" t="s">
        <v>139</v>
      </c>
      <c r="AB451" s="68" t="s">
        <v>140</v>
      </c>
      <c r="AC451" s="68">
        <v>0</v>
      </c>
      <c r="AD451" s="68" t="s">
        <v>143</v>
      </c>
      <c r="AE451" s="68">
        <v>0</v>
      </c>
      <c r="AG451" s="68">
        <v>10012</v>
      </c>
      <c r="AH451" s="68" t="s">
        <v>141</v>
      </c>
      <c r="AK451" s="68" t="s">
        <v>142</v>
      </c>
      <c r="AL451" s="68" t="s">
        <v>143</v>
      </c>
      <c r="AM451" s="68">
        <v>170084</v>
      </c>
      <c r="AN451" s="68" t="s">
        <v>143</v>
      </c>
      <c r="AO451" s="68" t="s">
        <v>2761</v>
      </c>
      <c r="AP451" s="68" t="s">
        <v>2761</v>
      </c>
      <c r="AQ451" s="68" t="s">
        <v>309</v>
      </c>
      <c r="AR451" s="68" t="s">
        <v>148</v>
      </c>
      <c r="AS451" s="68" t="s">
        <v>139</v>
      </c>
      <c r="AT451" s="68" t="s">
        <v>950</v>
      </c>
      <c r="AU451" s="68" t="s">
        <v>311</v>
      </c>
      <c r="AV451" s="68" t="s">
        <v>290</v>
      </c>
      <c r="AW451" s="68" t="s">
        <v>146</v>
      </c>
      <c r="AX451" s="68" t="s">
        <v>1060</v>
      </c>
      <c r="AY451" s="68" t="s">
        <v>148</v>
      </c>
      <c r="AZ451" s="68" t="s">
        <v>139</v>
      </c>
      <c r="BA451" s="68" t="s">
        <v>149</v>
      </c>
      <c r="BB451" s="68" t="s">
        <v>150</v>
      </c>
      <c r="BC451" s="68" t="s">
        <v>156</v>
      </c>
      <c r="BD451" s="68" t="s">
        <v>157</v>
      </c>
      <c r="BE451" s="68" t="s">
        <v>303</v>
      </c>
      <c r="BF451" s="68">
        <v>45112.183148148149</v>
      </c>
      <c r="BG451" s="68">
        <v>0</v>
      </c>
      <c r="BH451" s="68" t="s">
        <v>132</v>
      </c>
      <c r="BI451" s="68" t="s">
        <v>143</v>
      </c>
      <c r="BJ451" s="68" t="s">
        <v>143</v>
      </c>
      <c r="BK451" s="68" t="s">
        <v>136</v>
      </c>
      <c r="BL451" s="68" t="s">
        <v>143</v>
      </c>
      <c r="BM451" s="68" t="s">
        <v>160</v>
      </c>
      <c r="BN451" s="68" t="s">
        <v>160</v>
      </c>
      <c r="BO451" s="68" t="s">
        <v>143</v>
      </c>
      <c r="BP451" s="68" t="s">
        <v>143</v>
      </c>
      <c r="BQ451" s="68" t="s">
        <v>3254</v>
      </c>
      <c r="BR451" s="68">
        <v>500</v>
      </c>
      <c r="BS451" s="68" t="s">
        <v>241</v>
      </c>
      <c r="BT451" s="68">
        <v>33377</v>
      </c>
      <c r="BU451" s="68">
        <v>33377</v>
      </c>
      <c r="BV451" s="68" t="s">
        <v>135</v>
      </c>
      <c r="BW451" s="68" t="s">
        <v>135</v>
      </c>
      <c r="BX451" s="68" t="s">
        <v>135</v>
      </c>
      <c r="BY451" s="68" t="s">
        <v>148</v>
      </c>
      <c r="BZ451" s="68" t="s">
        <v>2764</v>
      </c>
      <c r="CA451" s="68" t="s">
        <v>144</v>
      </c>
      <c r="CB451" s="68" t="s">
        <v>143</v>
      </c>
      <c r="CC451" s="68" t="s">
        <v>143</v>
      </c>
      <c r="CD451" s="68" t="s">
        <v>143</v>
      </c>
      <c r="CE451" s="68" t="s">
        <v>143</v>
      </c>
      <c r="CF451" s="68">
        <v>19623619</v>
      </c>
      <c r="CJ451" s="68">
        <v>0</v>
      </c>
      <c r="CK451" s="68" t="s">
        <v>143</v>
      </c>
      <c r="CM451" s="68" t="s">
        <v>143</v>
      </c>
      <c r="CN451" s="68" t="s">
        <v>143</v>
      </c>
      <c r="CR451" s="68" t="s">
        <v>143</v>
      </c>
      <c r="CS451" s="68" t="s">
        <v>1</v>
      </c>
      <c r="CT451" s="68" t="s">
        <v>143</v>
      </c>
      <c r="CU451" s="68" t="s">
        <v>1</v>
      </c>
      <c r="CV451" s="68" t="s">
        <v>1985</v>
      </c>
      <c r="CW451" s="68" t="s">
        <v>143</v>
      </c>
      <c r="CX451" s="68" t="s">
        <v>374</v>
      </c>
      <c r="CY451" s="68" t="s">
        <v>166</v>
      </c>
      <c r="CZ451" s="68" t="s">
        <v>136</v>
      </c>
      <c r="DA451" s="68" t="s">
        <v>1989</v>
      </c>
      <c r="DB451" s="68" t="s">
        <v>143</v>
      </c>
      <c r="DC451" s="68" t="s">
        <v>143</v>
      </c>
      <c r="DD451" s="68" t="s">
        <v>279</v>
      </c>
      <c r="DE451" s="68">
        <v>7</v>
      </c>
      <c r="DF451" s="68">
        <v>4</v>
      </c>
    </row>
    <row r="452" spans="1:110" s="68" customFormat="1" ht="12.75" x14ac:dyDescent="0.2">
      <c r="A452" s="67">
        <v>45108</v>
      </c>
      <c r="B452" s="68" t="s">
        <v>13</v>
      </c>
      <c r="C452" s="68">
        <v>75650</v>
      </c>
      <c r="D452" s="68" t="s">
        <v>2694</v>
      </c>
      <c r="E452" s="68" t="s">
        <v>373</v>
      </c>
      <c r="F452" s="69">
        <v>45113</v>
      </c>
      <c r="G452" s="68" t="s">
        <v>257</v>
      </c>
      <c r="H452" s="68" t="s">
        <v>166</v>
      </c>
      <c r="I452" s="70">
        <v>79.569999999999993</v>
      </c>
      <c r="J452" s="70">
        <v>100</v>
      </c>
      <c r="K452" s="71">
        <f t="shared" ref="K452:K515" si="7">I452/$I$1</f>
        <v>1.9476252079830923E-4</v>
      </c>
      <c r="L452" s="68" t="s">
        <v>374</v>
      </c>
      <c r="M452" s="68" t="s">
        <v>129</v>
      </c>
      <c r="N452" s="68" t="s">
        <v>259</v>
      </c>
      <c r="O452" s="68" t="s">
        <v>2170</v>
      </c>
      <c r="P452" s="68" t="s">
        <v>2696</v>
      </c>
      <c r="Q452" s="68" t="s">
        <v>170</v>
      </c>
      <c r="R452" s="68" t="s">
        <v>3255</v>
      </c>
      <c r="S452" s="68" t="s">
        <v>3256</v>
      </c>
      <c r="T452" s="68" t="s">
        <v>135</v>
      </c>
      <c r="U452" s="68" t="s">
        <v>135</v>
      </c>
      <c r="V452" s="68" t="s">
        <v>136</v>
      </c>
      <c r="W452" s="68" t="s">
        <v>137</v>
      </c>
      <c r="X452" s="68" t="s">
        <v>379</v>
      </c>
      <c r="Y452" s="68">
        <v>45112.394453472225</v>
      </c>
      <c r="Z452" s="68">
        <v>45133.239093865741</v>
      </c>
      <c r="AA452" s="68" t="s">
        <v>139</v>
      </c>
      <c r="AB452" s="68" t="s">
        <v>140</v>
      </c>
      <c r="AC452" s="68">
        <v>0</v>
      </c>
      <c r="AD452" s="68" t="s">
        <v>143</v>
      </c>
      <c r="AE452" s="68">
        <v>7957</v>
      </c>
      <c r="AF452" s="68">
        <v>45112</v>
      </c>
      <c r="AG452" s="68">
        <v>10010</v>
      </c>
      <c r="AH452" s="68" t="s">
        <v>265</v>
      </c>
      <c r="AJ452" s="68">
        <v>7957</v>
      </c>
      <c r="AK452" s="68" t="s">
        <v>142</v>
      </c>
      <c r="AL452" s="68" t="s">
        <v>143</v>
      </c>
      <c r="AM452" s="68">
        <v>100</v>
      </c>
      <c r="AN452" s="68" t="s">
        <v>174</v>
      </c>
      <c r="AO452" s="68" t="s">
        <v>2174</v>
      </c>
      <c r="AP452" s="68" t="s">
        <v>2175</v>
      </c>
      <c r="AQ452" s="68" t="s">
        <v>2176</v>
      </c>
      <c r="AR452" s="68" t="s">
        <v>2177</v>
      </c>
      <c r="AS452" s="68" t="s">
        <v>231</v>
      </c>
      <c r="AT452" s="68" t="s">
        <v>2178</v>
      </c>
      <c r="AU452" s="68" t="s">
        <v>2179</v>
      </c>
      <c r="AV452" s="68" t="s">
        <v>272</v>
      </c>
      <c r="AW452" s="68" t="s">
        <v>273</v>
      </c>
      <c r="AX452" s="68" t="s">
        <v>274</v>
      </c>
      <c r="AY452" s="68" t="s">
        <v>148</v>
      </c>
      <c r="AZ452" s="68" t="s">
        <v>139</v>
      </c>
      <c r="BA452" s="68" t="s">
        <v>154</v>
      </c>
      <c r="BB452" s="68" t="s">
        <v>275</v>
      </c>
      <c r="BC452" s="68" t="s">
        <v>156</v>
      </c>
      <c r="BD452" s="68" t="s">
        <v>157</v>
      </c>
      <c r="BE452" s="68" t="s">
        <v>484</v>
      </c>
      <c r="BF452" s="68">
        <v>45114.514999999999</v>
      </c>
      <c r="BG452" s="68">
        <v>0</v>
      </c>
      <c r="BH452" s="68" t="s">
        <v>170</v>
      </c>
      <c r="BI452" s="68" t="s">
        <v>3257</v>
      </c>
      <c r="BJ452" s="68" t="s">
        <v>143</v>
      </c>
      <c r="BK452" s="68" t="s">
        <v>136</v>
      </c>
      <c r="BL452" s="68" t="s">
        <v>143</v>
      </c>
      <c r="BM452" s="68" t="s">
        <v>200</v>
      </c>
      <c r="BN452" s="68" t="s">
        <v>200</v>
      </c>
      <c r="BO452" s="68" t="s">
        <v>143</v>
      </c>
      <c r="BP452" s="68" t="s">
        <v>143</v>
      </c>
      <c r="BQ452" s="68" t="s">
        <v>3258</v>
      </c>
      <c r="BR452" s="68">
        <v>250</v>
      </c>
      <c r="BS452" s="68" t="s">
        <v>162</v>
      </c>
      <c r="BT452" s="68">
        <v>7957</v>
      </c>
      <c r="BU452" s="68">
        <v>7957</v>
      </c>
      <c r="BV452" s="68" t="s">
        <v>135</v>
      </c>
      <c r="BW452" s="68" t="s">
        <v>135</v>
      </c>
      <c r="BX452" s="68" t="s">
        <v>135</v>
      </c>
      <c r="BY452" s="68" t="s">
        <v>148</v>
      </c>
      <c r="BZ452" s="68" t="s">
        <v>3259</v>
      </c>
      <c r="CA452" s="68" t="s">
        <v>174</v>
      </c>
      <c r="CB452" s="68" t="s">
        <v>143</v>
      </c>
      <c r="CC452" s="68" t="s">
        <v>143</v>
      </c>
      <c r="CD452" s="68" t="s">
        <v>143</v>
      </c>
      <c r="CE452" s="68" t="s">
        <v>143</v>
      </c>
      <c r="CF452" s="68">
        <v>1</v>
      </c>
      <c r="CG452" s="68">
        <v>1</v>
      </c>
      <c r="CJ452" s="68">
        <v>0</v>
      </c>
      <c r="CK452" s="68" t="s">
        <v>143</v>
      </c>
      <c r="CM452" s="68" t="s">
        <v>143</v>
      </c>
      <c r="CN452" s="68" t="s">
        <v>143</v>
      </c>
      <c r="CR452" s="68" t="s">
        <v>143</v>
      </c>
      <c r="CS452" s="68" t="s">
        <v>1</v>
      </c>
      <c r="CT452" s="68" t="s">
        <v>143</v>
      </c>
      <c r="CU452" s="68" t="s">
        <v>1</v>
      </c>
      <c r="CV452" s="68" t="s">
        <v>1985</v>
      </c>
      <c r="CW452" s="68" t="s">
        <v>1985</v>
      </c>
      <c r="CX452" s="68" t="s">
        <v>374</v>
      </c>
      <c r="CY452" s="68" t="s">
        <v>166</v>
      </c>
      <c r="CZ452" s="68" t="s">
        <v>136</v>
      </c>
      <c r="DA452" s="68" t="s">
        <v>1989</v>
      </c>
      <c r="DB452" s="68" t="s">
        <v>143</v>
      </c>
      <c r="DC452" s="68" t="s">
        <v>143</v>
      </c>
      <c r="DD452" s="68" t="s">
        <v>373</v>
      </c>
      <c r="DE452" s="68">
        <v>7</v>
      </c>
      <c r="DF452" s="68">
        <v>6</v>
      </c>
    </row>
    <row r="453" spans="1:110" s="68" customFormat="1" ht="12.75" x14ac:dyDescent="0.2">
      <c r="A453" s="67">
        <v>45108</v>
      </c>
      <c r="B453" s="68" t="s">
        <v>14</v>
      </c>
      <c r="C453" s="68">
        <v>75690</v>
      </c>
      <c r="D453" s="68" t="s">
        <v>315</v>
      </c>
      <c r="E453" s="68" t="s">
        <v>164</v>
      </c>
      <c r="F453" s="69">
        <v>45112</v>
      </c>
      <c r="G453" s="68" t="s">
        <v>165</v>
      </c>
      <c r="H453" s="68" t="s">
        <v>166</v>
      </c>
      <c r="I453" s="70">
        <v>97</v>
      </c>
      <c r="J453" s="70">
        <v>97</v>
      </c>
      <c r="K453" s="71">
        <f t="shared" si="7"/>
        <v>2.3742571971139872E-4</v>
      </c>
      <c r="L453" s="68" t="s">
        <v>316</v>
      </c>
      <c r="M453" s="68" t="s">
        <v>317</v>
      </c>
      <c r="N453" s="68" t="s">
        <v>219</v>
      </c>
      <c r="O453" s="68" t="s">
        <v>3260</v>
      </c>
      <c r="P453" s="68" t="s">
        <v>319</v>
      </c>
      <c r="Q453" s="68" t="s">
        <v>170</v>
      </c>
      <c r="R453" s="68" t="s">
        <v>3261</v>
      </c>
      <c r="S453" s="68" t="s">
        <v>3262</v>
      </c>
      <c r="T453" s="68" t="s">
        <v>135</v>
      </c>
      <c r="U453" s="68" t="s">
        <v>135</v>
      </c>
      <c r="V453" s="68" t="s">
        <v>136</v>
      </c>
      <c r="W453" s="68" t="s">
        <v>137</v>
      </c>
      <c r="X453" s="68" t="s">
        <v>322</v>
      </c>
      <c r="Y453" s="68">
        <v>45112.065764814812</v>
      </c>
      <c r="Z453" s="68">
        <v>45112.065686805552</v>
      </c>
      <c r="AA453" s="68" t="s">
        <v>139</v>
      </c>
      <c r="AB453" s="68" t="s">
        <v>323</v>
      </c>
      <c r="AC453" s="68">
        <v>0</v>
      </c>
      <c r="AD453" s="68" t="s">
        <v>143</v>
      </c>
      <c r="AE453" s="68">
        <v>97</v>
      </c>
      <c r="AG453" s="68">
        <v>10012</v>
      </c>
      <c r="AH453" s="68" t="s">
        <v>141</v>
      </c>
      <c r="AJ453" s="68">
        <v>97</v>
      </c>
      <c r="AK453" s="68" t="s">
        <v>207</v>
      </c>
      <c r="AL453" s="68" t="s">
        <v>143</v>
      </c>
      <c r="AM453" s="68">
        <v>97</v>
      </c>
      <c r="AN453" s="68" t="s">
        <v>174</v>
      </c>
      <c r="AO453" s="68" t="s">
        <v>3263</v>
      </c>
      <c r="AP453" s="68" t="s">
        <v>3264</v>
      </c>
      <c r="AQ453" s="68" t="s">
        <v>3265</v>
      </c>
      <c r="AR453" s="68" t="s">
        <v>353</v>
      </c>
      <c r="AS453" s="68" t="s">
        <v>231</v>
      </c>
      <c r="AT453" s="68" t="s">
        <v>1625</v>
      </c>
      <c r="AU453" s="68" t="s">
        <v>3266</v>
      </c>
      <c r="AV453" s="68" t="s">
        <v>234</v>
      </c>
      <c r="AW453" s="68" t="s">
        <v>165</v>
      </c>
      <c r="AX453" s="68" t="s">
        <v>235</v>
      </c>
      <c r="AY453" s="68" t="s">
        <v>148</v>
      </c>
      <c r="AZ453" s="68" t="s">
        <v>139</v>
      </c>
      <c r="BA453" s="68" t="s">
        <v>236</v>
      </c>
      <c r="BB453" s="68" t="s">
        <v>150</v>
      </c>
      <c r="BC453" s="68" t="s">
        <v>156</v>
      </c>
      <c r="BD453" s="68" t="s">
        <v>157</v>
      </c>
      <c r="BE453" s="68" t="s">
        <v>484</v>
      </c>
      <c r="BF453" s="68">
        <v>45112.077870370369</v>
      </c>
      <c r="BG453" s="68">
        <v>0</v>
      </c>
      <c r="BH453" s="68" t="s">
        <v>170</v>
      </c>
      <c r="BI453" s="68" t="s">
        <v>3267</v>
      </c>
      <c r="BJ453" s="68" t="s">
        <v>143</v>
      </c>
      <c r="BK453" s="68" t="s">
        <v>136</v>
      </c>
      <c r="BL453" s="68" t="s">
        <v>143</v>
      </c>
      <c r="BM453" s="68" t="s">
        <v>160</v>
      </c>
      <c r="BN453" s="68" t="s">
        <v>160</v>
      </c>
      <c r="BO453" s="68" t="s">
        <v>143</v>
      </c>
      <c r="BP453" s="68" t="s">
        <v>143</v>
      </c>
      <c r="BQ453" s="68" t="s">
        <v>2755</v>
      </c>
      <c r="BR453" s="68">
        <v>250</v>
      </c>
      <c r="BS453" s="68" t="s">
        <v>162</v>
      </c>
      <c r="BT453" s="68">
        <v>97</v>
      </c>
      <c r="BU453" s="68">
        <v>97</v>
      </c>
      <c r="BV453" s="68" t="s">
        <v>135</v>
      </c>
      <c r="BW453" s="68" t="s">
        <v>135</v>
      </c>
      <c r="BX453" s="68" t="s">
        <v>135</v>
      </c>
      <c r="BY453" s="68" t="s">
        <v>148</v>
      </c>
      <c r="BZ453" s="68" t="s">
        <v>3268</v>
      </c>
      <c r="CA453" s="68" t="s">
        <v>174</v>
      </c>
      <c r="CB453" s="68" t="s">
        <v>143</v>
      </c>
      <c r="CC453" s="68" t="s">
        <v>143</v>
      </c>
      <c r="CD453" s="68" t="s">
        <v>143</v>
      </c>
      <c r="CE453" s="68" t="s">
        <v>3269</v>
      </c>
      <c r="CF453" s="68">
        <v>1</v>
      </c>
      <c r="CG453" s="68">
        <v>1</v>
      </c>
      <c r="CJ453" s="68">
        <v>0</v>
      </c>
      <c r="CK453" s="68" t="s">
        <v>143</v>
      </c>
      <c r="CM453" s="68" t="s">
        <v>143</v>
      </c>
      <c r="CN453" s="68" t="s">
        <v>143</v>
      </c>
      <c r="CO453" s="68">
        <v>537330958</v>
      </c>
      <c r="CR453" s="68" t="s">
        <v>143</v>
      </c>
      <c r="CS453" s="68" t="s">
        <v>1</v>
      </c>
      <c r="CT453" s="68" t="s">
        <v>143</v>
      </c>
      <c r="CU453" s="68" t="s">
        <v>1</v>
      </c>
      <c r="CV453" s="68" t="s">
        <v>1985</v>
      </c>
      <c r="CW453" s="68" t="s">
        <v>1985</v>
      </c>
      <c r="CX453" s="68" t="s">
        <v>316</v>
      </c>
      <c r="CY453" s="68" t="s">
        <v>166</v>
      </c>
      <c r="CZ453" s="68" t="s">
        <v>136</v>
      </c>
      <c r="DA453" s="68" t="s">
        <v>1986</v>
      </c>
      <c r="DB453" s="68" t="s">
        <v>143</v>
      </c>
      <c r="DC453" s="68" t="s">
        <v>143</v>
      </c>
      <c r="DD453" s="68" t="s">
        <v>164</v>
      </c>
      <c r="DE453" s="68">
        <v>7</v>
      </c>
      <c r="DF453" s="68">
        <v>5</v>
      </c>
    </row>
    <row r="454" spans="1:110" s="68" customFormat="1" ht="12.75" x14ac:dyDescent="0.2">
      <c r="A454" s="67">
        <v>45108</v>
      </c>
      <c r="B454" s="68" t="s">
        <v>11</v>
      </c>
      <c r="C454" s="68">
        <v>75702</v>
      </c>
      <c r="D454" s="68" t="s">
        <v>256</v>
      </c>
      <c r="E454" s="68" t="s">
        <v>164</v>
      </c>
      <c r="F454" s="69">
        <v>45113</v>
      </c>
      <c r="G454" s="68" t="s">
        <v>165</v>
      </c>
      <c r="H454" s="68" t="s">
        <v>166</v>
      </c>
      <c r="I454" s="70">
        <v>137.04</v>
      </c>
      <c r="J454" s="70">
        <v>137.04</v>
      </c>
      <c r="K454" s="71">
        <f t="shared" si="7"/>
        <v>3.3543114050773275E-4</v>
      </c>
      <c r="L454" s="68" t="s">
        <v>258</v>
      </c>
      <c r="M454" s="68" t="s">
        <v>129</v>
      </c>
      <c r="N454" s="68" t="s">
        <v>219</v>
      </c>
      <c r="O454" s="68" t="s">
        <v>3270</v>
      </c>
      <c r="P454" s="68" t="s">
        <v>3271</v>
      </c>
      <c r="Q454" s="68" t="s">
        <v>170</v>
      </c>
      <c r="R454" s="68" t="s">
        <v>3272</v>
      </c>
      <c r="S454" s="68" t="s">
        <v>3273</v>
      </c>
      <c r="T454" s="68" t="s">
        <v>135</v>
      </c>
      <c r="U454" s="68" t="s">
        <v>135</v>
      </c>
      <c r="V454" s="68" t="s">
        <v>136</v>
      </c>
      <c r="W454" s="68" t="s">
        <v>137</v>
      </c>
      <c r="X454" s="68" t="s">
        <v>225</v>
      </c>
      <c r="Y454" s="68">
        <v>45112.094965509263</v>
      </c>
      <c r="Z454" s="68">
        <v>45112.094910763888</v>
      </c>
      <c r="AA454" s="68" t="s">
        <v>139</v>
      </c>
      <c r="AB454" s="68" t="s">
        <v>140</v>
      </c>
      <c r="AC454" s="68">
        <v>0</v>
      </c>
      <c r="AD454" s="68" t="s">
        <v>143</v>
      </c>
      <c r="AE454" s="68">
        <v>0</v>
      </c>
      <c r="AG454" s="68">
        <v>10012</v>
      </c>
      <c r="AH454" s="68" t="s">
        <v>141</v>
      </c>
      <c r="AK454" s="68" t="s">
        <v>142</v>
      </c>
      <c r="AL454" s="68" t="s">
        <v>143</v>
      </c>
      <c r="AM454" s="68">
        <v>13704</v>
      </c>
      <c r="AN454" s="68" t="s">
        <v>143</v>
      </c>
      <c r="AO454" s="68" t="s">
        <v>3274</v>
      </c>
      <c r="AP454" s="68" t="s">
        <v>3275</v>
      </c>
      <c r="AQ454" s="68" t="s">
        <v>3276</v>
      </c>
      <c r="AR454" s="68" t="s">
        <v>430</v>
      </c>
      <c r="AS454" s="68" t="s">
        <v>431</v>
      </c>
      <c r="AT454" s="68" t="s">
        <v>3277</v>
      </c>
      <c r="AU454" s="68" t="s">
        <v>3278</v>
      </c>
      <c r="AV454" s="68" t="s">
        <v>234</v>
      </c>
      <c r="AW454" s="68" t="s">
        <v>165</v>
      </c>
      <c r="AX454" s="68" t="s">
        <v>235</v>
      </c>
      <c r="AY454" s="68" t="s">
        <v>148</v>
      </c>
      <c r="AZ454" s="68" t="s">
        <v>139</v>
      </c>
      <c r="BA454" s="68" t="s">
        <v>236</v>
      </c>
      <c r="BB454" s="68" t="s">
        <v>150</v>
      </c>
      <c r="BC454" s="68" t="s">
        <v>156</v>
      </c>
      <c r="BD454" s="68" t="s">
        <v>157</v>
      </c>
      <c r="BE454" s="68" t="s">
        <v>484</v>
      </c>
      <c r="BF454" s="68">
        <v>45112.327569444446</v>
      </c>
      <c r="BG454" s="68">
        <v>0</v>
      </c>
      <c r="BH454" s="68" t="s">
        <v>143</v>
      </c>
      <c r="BI454" s="68" t="s">
        <v>143</v>
      </c>
      <c r="BJ454" s="68" t="s">
        <v>143</v>
      </c>
      <c r="BK454" s="68" t="s">
        <v>136</v>
      </c>
      <c r="BL454" s="68" t="s">
        <v>143</v>
      </c>
      <c r="BM454" s="68" t="s">
        <v>160</v>
      </c>
      <c r="BN454" s="68" t="s">
        <v>143</v>
      </c>
      <c r="BO454" s="68" t="s">
        <v>143</v>
      </c>
      <c r="BP454" s="68" t="s">
        <v>143</v>
      </c>
      <c r="BQ454" s="68" t="s">
        <v>3279</v>
      </c>
      <c r="BR454" s="68">
        <v>250</v>
      </c>
      <c r="BS454" s="68" t="s">
        <v>162</v>
      </c>
      <c r="BT454" s="68">
        <v>13704</v>
      </c>
      <c r="BU454" s="68">
        <v>13704</v>
      </c>
      <c r="BV454" s="68" t="s">
        <v>135</v>
      </c>
      <c r="BW454" s="68" t="s">
        <v>135</v>
      </c>
      <c r="BX454" s="68" t="s">
        <v>135</v>
      </c>
      <c r="BY454" s="68" t="s">
        <v>148</v>
      </c>
      <c r="BZ454" s="68" t="s">
        <v>3280</v>
      </c>
      <c r="CA454" s="68" t="s">
        <v>174</v>
      </c>
      <c r="CB454" s="68" t="s">
        <v>143</v>
      </c>
      <c r="CC454" s="68" t="s">
        <v>143</v>
      </c>
      <c r="CD454" s="68" t="s">
        <v>143</v>
      </c>
      <c r="CE454" s="68" t="s">
        <v>143</v>
      </c>
      <c r="CF454" s="68">
        <v>1</v>
      </c>
      <c r="CJ454" s="68">
        <v>0</v>
      </c>
      <c r="CK454" s="68" t="s">
        <v>143</v>
      </c>
      <c r="CM454" s="68" t="s">
        <v>143</v>
      </c>
      <c r="CN454" s="68" t="s">
        <v>143</v>
      </c>
      <c r="CO454" s="68">
        <v>544582431</v>
      </c>
      <c r="CR454" s="68" t="s">
        <v>143</v>
      </c>
      <c r="CS454" s="68" t="s">
        <v>1</v>
      </c>
      <c r="CT454" s="68" t="s">
        <v>143</v>
      </c>
      <c r="CU454" s="68" t="s">
        <v>1</v>
      </c>
      <c r="CV454" s="68" t="s">
        <v>1985</v>
      </c>
      <c r="CW454" s="68" t="s">
        <v>143</v>
      </c>
      <c r="CX454" s="68" t="s">
        <v>258</v>
      </c>
      <c r="CY454" s="68" t="s">
        <v>166</v>
      </c>
      <c r="CZ454" s="68" t="s">
        <v>136</v>
      </c>
      <c r="DA454" s="68" t="s">
        <v>2007</v>
      </c>
      <c r="DB454" s="68" t="s">
        <v>143</v>
      </c>
      <c r="DC454" s="68" t="s">
        <v>225</v>
      </c>
      <c r="DD454" s="68" t="s">
        <v>164</v>
      </c>
      <c r="DE454" s="68">
        <v>7</v>
      </c>
      <c r="DF454" s="68">
        <v>6</v>
      </c>
    </row>
    <row r="455" spans="1:110" s="68" customFormat="1" ht="12.75" x14ac:dyDescent="0.2">
      <c r="A455" s="67">
        <v>45108</v>
      </c>
      <c r="B455" s="68" t="s">
        <v>8</v>
      </c>
      <c r="C455" s="68">
        <v>75747</v>
      </c>
      <c r="D455" s="68" t="s">
        <v>2547</v>
      </c>
      <c r="E455" s="68" t="s">
        <v>364</v>
      </c>
      <c r="F455" s="69">
        <v>45114</v>
      </c>
      <c r="G455" s="68" t="s">
        <v>126</v>
      </c>
      <c r="H455" s="68" t="s">
        <v>166</v>
      </c>
      <c r="I455" s="70">
        <v>174.96</v>
      </c>
      <c r="J455" s="70">
        <v>174.96</v>
      </c>
      <c r="K455" s="71">
        <f t="shared" si="7"/>
        <v>4.2824746310006517E-4</v>
      </c>
      <c r="L455" s="68" t="s">
        <v>953</v>
      </c>
      <c r="M455" s="68" t="s">
        <v>317</v>
      </c>
      <c r="N455" s="68" t="s">
        <v>219</v>
      </c>
      <c r="O455" s="68" t="s">
        <v>2705</v>
      </c>
      <c r="P455" s="68" t="s">
        <v>3281</v>
      </c>
      <c r="Q455" s="68" t="s">
        <v>170</v>
      </c>
      <c r="R455" s="68" t="s">
        <v>3282</v>
      </c>
      <c r="S455" s="68" t="s">
        <v>3283</v>
      </c>
      <c r="T455" s="68" t="s">
        <v>135</v>
      </c>
      <c r="U455" s="68" t="s">
        <v>135</v>
      </c>
      <c r="V455" s="68" t="s">
        <v>506</v>
      </c>
      <c r="W455" s="68" t="s">
        <v>137</v>
      </c>
      <c r="X455" s="68" t="s">
        <v>225</v>
      </c>
      <c r="Y455" s="68">
        <v>45112.225556712961</v>
      </c>
      <c r="Z455" s="68">
        <v>45112.225224884256</v>
      </c>
      <c r="AA455" s="68" t="s">
        <v>139</v>
      </c>
      <c r="AB455" s="68" t="s">
        <v>323</v>
      </c>
      <c r="AC455" s="68">
        <v>0</v>
      </c>
      <c r="AD455" s="68" t="s">
        <v>143</v>
      </c>
      <c r="AE455" s="68">
        <v>17496</v>
      </c>
      <c r="AG455" s="68">
        <v>10023</v>
      </c>
      <c r="AH455" s="68" t="s">
        <v>141</v>
      </c>
      <c r="AJ455" s="68">
        <v>17496</v>
      </c>
      <c r="AK455" s="68" t="s">
        <v>207</v>
      </c>
      <c r="AL455" s="68" t="s">
        <v>143</v>
      </c>
      <c r="AM455" s="68">
        <v>17496</v>
      </c>
      <c r="AN455" s="68" t="s">
        <v>174</v>
      </c>
      <c r="AO455" s="68" t="s">
        <v>227</v>
      </c>
      <c r="AP455" s="68" t="s">
        <v>228</v>
      </c>
      <c r="AQ455" s="68" t="s">
        <v>2709</v>
      </c>
      <c r="AR455" s="68" t="s">
        <v>230</v>
      </c>
      <c r="AS455" s="68" t="s">
        <v>231</v>
      </c>
      <c r="AT455" s="68" t="s">
        <v>232</v>
      </c>
      <c r="AU455" s="68" t="s">
        <v>233</v>
      </c>
      <c r="AV455" s="68" t="s">
        <v>234</v>
      </c>
      <c r="AW455" s="68" t="s">
        <v>165</v>
      </c>
      <c r="AX455" s="68" t="s">
        <v>235</v>
      </c>
      <c r="AY455" s="68" t="s">
        <v>148</v>
      </c>
      <c r="AZ455" s="68" t="s">
        <v>139</v>
      </c>
      <c r="BA455" s="68" t="s">
        <v>236</v>
      </c>
      <c r="BB455" s="68" t="s">
        <v>150</v>
      </c>
      <c r="BC455" s="68" t="s">
        <v>156</v>
      </c>
      <c r="BD455" s="68" t="s">
        <v>157</v>
      </c>
      <c r="BE455" s="68" t="s">
        <v>484</v>
      </c>
      <c r="BF455" s="68">
        <v>45112.327268518522</v>
      </c>
      <c r="BG455" s="68">
        <v>0</v>
      </c>
      <c r="BH455" s="68" t="s">
        <v>143</v>
      </c>
      <c r="BI455" s="68" t="s">
        <v>143</v>
      </c>
      <c r="BJ455" s="68" t="s">
        <v>143</v>
      </c>
      <c r="BK455" s="68" t="s">
        <v>506</v>
      </c>
      <c r="BL455" s="68" t="s">
        <v>143</v>
      </c>
      <c r="BM455" s="68" t="s">
        <v>160</v>
      </c>
      <c r="BN455" s="68" t="s">
        <v>160</v>
      </c>
      <c r="BO455" s="68" t="s">
        <v>164</v>
      </c>
      <c r="BP455" s="68" t="s">
        <v>143</v>
      </c>
      <c r="BQ455" s="68" t="s">
        <v>1495</v>
      </c>
      <c r="BR455" s="68">
        <v>250</v>
      </c>
      <c r="BS455" s="68" t="s">
        <v>162</v>
      </c>
      <c r="BT455" s="68">
        <v>17496</v>
      </c>
      <c r="BU455" s="68">
        <v>17496</v>
      </c>
      <c r="BV455" s="68" t="s">
        <v>135</v>
      </c>
      <c r="BW455" s="68" t="s">
        <v>135</v>
      </c>
      <c r="BX455" s="68" t="s">
        <v>135</v>
      </c>
      <c r="BY455" s="68" t="s">
        <v>148</v>
      </c>
      <c r="BZ455" s="68" t="s">
        <v>2851</v>
      </c>
      <c r="CA455" s="68" t="s">
        <v>174</v>
      </c>
      <c r="CB455" s="68" t="s">
        <v>143</v>
      </c>
      <c r="CC455" s="68" t="s">
        <v>143</v>
      </c>
      <c r="CD455" s="68" t="s">
        <v>143</v>
      </c>
      <c r="CE455" s="68" t="s">
        <v>143</v>
      </c>
      <c r="CF455" s="68">
        <v>1</v>
      </c>
      <c r="CG455" s="68">
        <v>1</v>
      </c>
      <c r="CJ455" s="68">
        <v>0</v>
      </c>
      <c r="CK455" s="68" t="s">
        <v>143</v>
      </c>
      <c r="CM455" s="68" t="s">
        <v>143</v>
      </c>
      <c r="CN455" s="68" t="s">
        <v>143</v>
      </c>
      <c r="CO455" s="68">
        <v>428456263</v>
      </c>
      <c r="CR455" s="68" t="s">
        <v>143</v>
      </c>
      <c r="CS455" s="68" t="s">
        <v>1</v>
      </c>
      <c r="CT455" s="68" t="s">
        <v>143</v>
      </c>
      <c r="CU455" s="68" t="s">
        <v>1</v>
      </c>
      <c r="CV455" s="68" t="s">
        <v>1985</v>
      </c>
      <c r="CW455" s="68" t="s">
        <v>1985</v>
      </c>
      <c r="CX455" s="68" t="s">
        <v>953</v>
      </c>
      <c r="CY455" s="68" t="s">
        <v>166</v>
      </c>
      <c r="CZ455" s="68" t="s">
        <v>506</v>
      </c>
      <c r="DA455" s="68" t="s">
        <v>2007</v>
      </c>
      <c r="DB455" s="68" t="s">
        <v>143</v>
      </c>
      <c r="DC455" s="68" t="s">
        <v>225</v>
      </c>
      <c r="DD455" s="68" t="s">
        <v>164</v>
      </c>
      <c r="DE455" s="68">
        <v>7</v>
      </c>
      <c r="DF455" s="68">
        <v>7</v>
      </c>
    </row>
    <row r="456" spans="1:110" s="68" customFormat="1" ht="12.75" x14ac:dyDescent="0.2">
      <c r="A456" s="67">
        <v>45108</v>
      </c>
      <c r="B456" s="68" t="s">
        <v>14</v>
      </c>
      <c r="C456" s="68">
        <v>75812</v>
      </c>
      <c r="D456" s="68" t="s">
        <v>315</v>
      </c>
      <c r="E456" s="68" t="s">
        <v>164</v>
      </c>
      <c r="F456" s="69">
        <v>45113</v>
      </c>
      <c r="G456" s="68" t="s">
        <v>165</v>
      </c>
      <c r="H456" s="68" t="s">
        <v>166</v>
      </c>
      <c r="I456" s="70">
        <v>243</v>
      </c>
      <c r="J456" s="70">
        <v>243</v>
      </c>
      <c r="K456" s="71">
        <f t="shared" si="7"/>
        <v>5.9478814319453496E-4</v>
      </c>
      <c r="L456" s="68" t="s">
        <v>316</v>
      </c>
      <c r="M456" s="68" t="s">
        <v>317</v>
      </c>
      <c r="N456" s="68" t="s">
        <v>219</v>
      </c>
      <c r="O456" s="68" t="s">
        <v>3028</v>
      </c>
      <c r="P456" s="68" t="s">
        <v>319</v>
      </c>
      <c r="Q456" s="68" t="s">
        <v>170</v>
      </c>
      <c r="R456" s="68" t="s">
        <v>3284</v>
      </c>
      <c r="S456" s="68" t="s">
        <v>3285</v>
      </c>
      <c r="T456" s="68" t="s">
        <v>135</v>
      </c>
      <c r="U456" s="68" t="s">
        <v>135</v>
      </c>
      <c r="V456" s="68" t="s">
        <v>136</v>
      </c>
      <c r="W456" s="68" t="s">
        <v>137</v>
      </c>
      <c r="X456" s="68" t="s">
        <v>322</v>
      </c>
      <c r="Y456" s="68">
        <v>45112.339466550926</v>
      </c>
      <c r="Z456" s="68">
        <v>45112.339293055556</v>
      </c>
      <c r="AA456" s="68" t="s">
        <v>139</v>
      </c>
      <c r="AB456" s="68" t="s">
        <v>323</v>
      </c>
      <c r="AC456" s="68">
        <v>0</v>
      </c>
      <c r="AD456" s="68" t="s">
        <v>143</v>
      </c>
      <c r="AE456" s="68">
        <v>243</v>
      </c>
      <c r="AG456" s="68">
        <v>10012</v>
      </c>
      <c r="AH456" s="68" t="s">
        <v>141</v>
      </c>
      <c r="AJ456" s="68">
        <v>243</v>
      </c>
      <c r="AK456" s="68" t="s">
        <v>207</v>
      </c>
      <c r="AL456" s="68" t="s">
        <v>143</v>
      </c>
      <c r="AM456" s="68">
        <v>243</v>
      </c>
      <c r="AN456" s="68" t="s">
        <v>174</v>
      </c>
      <c r="AO456" s="68" t="s">
        <v>2359</v>
      </c>
      <c r="AP456" s="68" t="s">
        <v>1229</v>
      </c>
      <c r="AQ456" s="68" t="s">
        <v>3031</v>
      </c>
      <c r="AR456" s="68" t="s">
        <v>178</v>
      </c>
      <c r="AS456" s="68" t="s">
        <v>179</v>
      </c>
      <c r="AT456" s="68" t="s">
        <v>211</v>
      </c>
      <c r="AU456" s="68" t="s">
        <v>3032</v>
      </c>
      <c r="AV456" s="68" t="s">
        <v>234</v>
      </c>
      <c r="AW456" s="68" t="s">
        <v>165</v>
      </c>
      <c r="AX456" s="68" t="s">
        <v>235</v>
      </c>
      <c r="AY456" s="68" t="s">
        <v>148</v>
      </c>
      <c r="AZ456" s="68" t="s">
        <v>139</v>
      </c>
      <c r="BA456" s="68" t="s">
        <v>236</v>
      </c>
      <c r="BB456" s="68" t="s">
        <v>150</v>
      </c>
      <c r="BC456" s="68" t="s">
        <v>156</v>
      </c>
      <c r="BD456" s="68" t="s">
        <v>157</v>
      </c>
      <c r="BE456" s="68" t="s">
        <v>484</v>
      </c>
      <c r="BF456" s="68">
        <v>45112.349780092591</v>
      </c>
      <c r="BG456" s="68">
        <v>0</v>
      </c>
      <c r="BH456" s="68" t="s">
        <v>143</v>
      </c>
      <c r="BI456" s="68" t="s">
        <v>143</v>
      </c>
      <c r="BJ456" s="68" t="s">
        <v>143</v>
      </c>
      <c r="BK456" s="68" t="s">
        <v>136</v>
      </c>
      <c r="BL456" s="68" t="s">
        <v>143</v>
      </c>
      <c r="BM456" s="68" t="s">
        <v>160</v>
      </c>
      <c r="BN456" s="68" t="s">
        <v>160</v>
      </c>
      <c r="BO456" s="68" t="s">
        <v>143</v>
      </c>
      <c r="BP456" s="68" t="s">
        <v>143</v>
      </c>
      <c r="BQ456" s="68" t="s">
        <v>2424</v>
      </c>
      <c r="BR456" s="68">
        <v>250</v>
      </c>
      <c r="BS456" s="68" t="s">
        <v>162</v>
      </c>
      <c r="BT456" s="68">
        <v>243</v>
      </c>
      <c r="BU456" s="68">
        <v>243</v>
      </c>
      <c r="BV456" s="68" t="s">
        <v>135</v>
      </c>
      <c r="BW456" s="68" t="s">
        <v>135</v>
      </c>
      <c r="BX456" s="68" t="s">
        <v>135</v>
      </c>
      <c r="BY456" s="68" t="s">
        <v>148</v>
      </c>
      <c r="BZ456" s="68" t="s">
        <v>1653</v>
      </c>
      <c r="CA456" s="68" t="s">
        <v>174</v>
      </c>
      <c r="CB456" s="68" t="s">
        <v>143</v>
      </c>
      <c r="CC456" s="68" t="s">
        <v>143</v>
      </c>
      <c r="CD456" s="68" t="s">
        <v>143</v>
      </c>
      <c r="CE456" s="68" t="s">
        <v>3286</v>
      </c>
      <c r="CF456" s="68">
        <v>1</v>
      </c>
      <c r="CG456" s="68">
        <v>1</v>
      </c>
      <c r="CJ456" s="68">
        <v>0</v>
      </c>
      <c r="CK456" s="68" t="s">
        <v>174</v>
      </c>
      <c r="CL456" s="68">
        <v>1</v>
      </c>
      <c r="CM456" s="68" t="s">
        <v>143</v>
      </c>
      <c r="CN456" s="68" t="s">
        <v>143</v>
      </c>
      <c r="CR456" s="68" t="s">
        <v>143</v>
      </c>
      <c r="CS456" s="68" t="s">
        <v>1</v>
      </c>
      <c r="CT456" s="68" t="s">
        <v>143</v>
      </c>
      <c r="CU456" s="68" t="s">
        <v>1</v>
      </c>
      <c r="CV456" s="68" t="s">
        <v>1985</v>
      </c>
      <c r="CW456" s="68" t="s">
        <v>1985</v>
      </c>
      <c r="CX456" s="68" t="s">
        <v>316</v>
      </c>
      <c r="CY456" s="68" t="s">
        <v>166</v>
      </c>
      <c r="CZ456" s="68" t="s">
        <v>136</v>
      </c>
      <c r="DA456" s="68" t="s">
        <v>2007</v>
      </c>
      <c r="DB456" s="68" t="s">
        <v>143</v>
      </c>
      <c r="DC456" s="68" t="s">
        <v>143</v>
      </c>
      <c r="DD456" s="68" t="s">
        <v>164</v>
      </c>
      <c r="DE456" s="68">
        <v>7</v>
      </c>
      <c r="DF456" s="68">
        <v>6</v>
      </c>
    </row>
    <row r="457" spans="1:110" s="68" customFormat="1" ht="12.75" x14ac:dyDescent="0.2">
      <c r="A457" s="67">
        <v>45108</v>
      </c>
      <c r="B457" s="68" t="s">
        <v>7</v>
      </c>
      <c r="C457" s="68">
        <v>75832</v>
      </c>
      <c r="D457" s="68" t="s">
        <v>1730</v>
      </c>
      <c r="E457" s="68" t="s">
        <v>685</v>
      </c>
      <c r="F457" s="69">
        <v>45112</v>
      </c>
      <c r="G457" s="68" t="s">
        <v>165</v>
      </c>
      <c r="H457" s="68" t="s">
        <v>166</v>
      </c>
      <c r="I457" s="70">
        <v>390.12</v>
      </c>
      <c r="J457" s="70">
        <v>390.12</v>
      </c>
      <c r="K457" s="71">
        <f t="shared" si="7"/>
        <v>9.5489197704959664E-4</v>
      </c>
      <c r="L457" s="68" t="s">
        <v>374</v>
      </c>
      <c r="M457" s="68" t="s">
        <v>129</v>
      </c>
      <c r="N457" s="68" t="s">
        <v>960</v>
      </c>
      <c r="O457" s="68" t="s">
        <v>2969</v>
      </c>
      <c r="P457" s="68" t="s">
        <v>3287</v>
      </c>
      <c r="Q457" s="68" t="s">
        <v>663</v>
      </c>
      <c r="R457" s="68" t="s">
        <v>3288</v>
      </c>
      <c r="S457" s="68" t="s">
        <v>3289</v>
      </c>
      <c r="T457" s="68" t="s">
        <v>135</v>
      </c>
      <c r="U457" s="68" t="s">
        <v>135</v>
      </c>
      <c r="V457" s="68" t="s">
        <v>136</v>
      </c>
      <c r="W457" s="68" t="s">
        <v>137</v>
      </c>
      <c r="X457" s="68" t="s">
        <v>138</v>
      </c>
      <c r="Y457" s="68">
        <v>45112.389177430552</v>
      </c>
      <c r="Z457" s="68">
        <v>45112.38902141204</v>
      </c>
      <c r="AA457" s="68" t="s">
        <v>139</v>
      </c>
      <c r="AB457" s="68" t="s">
        <v>140</v>
      </c>
      <c r="AC457" s="68">
        <v>0</v>
      </c>
      <c r="AD457" s="68" t="s">
        <v>143</v>
      </c>
      <c r="AE457" s="68">
        <v>0</v>
      </c>
      <c r="AG457" s="68">
        <v>10012</v>
      </c>
      <c r="AH457" s="68" t="s">
        <v>141</v>
      </c>
      <c r="AK457" s="68" t="s">
        <v>142</v>
      </c>
      <c r="AL457" s="68" t="s">
        <v>143</v>
      </c>
      <c r="AM457" s="68">
        <v>198799</v>
      </c>
      <c r="AN457" s="68" t="s">
        <v>143</v>
      </c>
      <c r="AO457" s="68" t="s">
        <v>2971</v>
      </c>
      <c r="AP457" s="68" t="s">
        <v>2971</v>
      </c>
      <c r="AQ457" s="68" t="s">
        <v>309</v>
      </c>
      <c r="AR457" s="68" t="s">
        <v>148</v>
      </c>
      <c r="AS457" s="68" t="s">
        <v>139</v>
      </c>
      <c r="AT457" s="68" t="s">
        <v>667</v>
      </c>
      <c r="AU457" s="68" t="s">
        <v>311</v>
      </c>
      <c r="AV457" s="68" t="s">
        <v>145</v>
      </c>
      <c r="AW457" s="68" t="s">
        <v>146</v>
      </c>
      <c r="AX457" s="68" t="s">
        <v>972</v>
      </c>
      <c r="AY457" s="68" t="s">
        <v>148</v>
      </c>
      <c r="AZ457" s="68" t="s">
        <v>139</v>
      </c>
      <c r="BA457" s="68" t="s">
        <v>149</v>
      </c>
      <c r="BB457" s="68" t="s">
        <v>150</v>
      </c>
      <c r="BC457" s="68" t="s">
        <v>156</v>
      </c>
      <c r="BD457" s="68" t="s">
        <v>157</v>
      </c>
      <c r="BE457" s="68" t="s">
        <v>303</v>
      </c>
      <c r="BF457" s="68">
        <v>45113.522303240738</v>
      </c>
      <c r="BG457" s="68">
        <v>0</v>
      </c>
      <c r="BH457" s="68" t="s">
        <v>143</v>
      </c>
      <c r="BI457" s="68" t="s">
        <v>143</v>
      </c>
      <c r="BJ457" s="68" t="s">
        <v>143</v>
      </c>
      <c r="BK457" s="68" t="s">
        <v>136</v>
      </c>
      <c r="BL457" s="68" t="s">
        <v>143</v>
      </c>
      <c r="BM457" s="68" t="s">
        <v>160</v>
      </c>
      <c r="BN457" s="68" t="s">
        <v>143</v>
      </c>
      <c r="BO457" s="68" t="s">
        <v>143</v>
      </c>
      <c r="BP457" s="68" t="s">
        <v>143</v>
      </c>
      <c r="BQ457" s="68" t="s">
        <v>3290</v>
      </c>
      <c r="BR457" s="68">
        <v>500</v>
      </c>
      <c r="BS457" s="68" t="s">
        <v>241</v>
      </c>
      <c r="BT457" s="68">
        <v>39012</v>
      </c>
      <c r="BU457" s="68">
        <v>39012</v>
      </c>
      <c r="BV457" s="68" t="s">
        <v>135</v>
      </c>
      <c r="BW457" s="68" t="s">
        <v>135</v>
      </c>
      <c r="BX457" s="68" t="s">
        <v>135</v>
      </c>
      <c r="BY457" s="68" t="s">
        <v>148</v>
      </c>
      <c r="BZ457" s="68" t="s">
        <v>3291</v>
      </c>
      <c r="CA457" s="68" t="s">
        <v>144</v>
      </c>
      <c r="CB457" s="68" t="s">
        <v>143</v>
      </c>
      <c r="CC457" s="68" t="s">
        <v>143</v>
      </c>
      <c r="CD457" s="68" t="s">
        <v>143</v>
      </c>
      <c r="CE457" s="68" t="s">
        <v>143</v>
      </c>
      <c r="CF457" s="68">
        <v>19623619</v>
      </c>
      <c r="CJ457" s="68">
        <v>0</v>
      </c>
      <c r="CK457" s="68" t="s">
        <v>143</v>
      </c>
      <c r="CM457" s="68" t="s">
        <v>143</v>
      </c>
      <c r="CN457" s="68" t="s">
        <v>143</v>
      </c>
      <c r="CR457" s="68" t="s">
        <v>143</v>
      </c>
      <c r="CS457" s="68" t="s">
        <v>1</v>
      </c>
      <c r="CT457" s="68" t="s">
        <v>143</v>
      </c>
      <c r="CU457" s="68" t="s">
        <v>1</v>
      </c>
      <c r="CV457" s="68" t="s">
        <v>1985</v>
      </c>
      <c r="CW457" s="68" t="s">
        <v>143</v>
      </c>
      <c r="CX457" s="68" t="s">
        <v>374</v>
      </c>
      <c r="CY457" s="68" t="s">
        <v>166</v>
      </c>
      <c r="CZ457" s="68" t="s">
        <v>136</v>
      </c>
      <c r="DA457" s="68" t="s">
        <v>1989</v>
      </c>
      <c r="DB457" s="68" t="s">
        <v>143</v>
      </c>
      <c r="DC457" s="68" t="s">
        <v>143</v>
      </c>
      <c r="DD457" s="68" t="s">
        <v>685</v>
      </c>
      <c r="DE457" s="68">
        <v>7</v>
      </c>
      <c r="DF457" s="68">
        <v>5</v>
      </c>
    </row>
    <row r="458" spans="1:110" s="68" customFormat="1" ht="12.75" x14ac:dyDescent="0.2">
      <c r="A458" s="67">
        <v>45108</v>
      </c>
      <c r="B458" s="68" t="s">
        <v>11</v>
      </c>
      <c r="C458" s="68">
        <v>75837</v>
      </c>
      <c r="D458" s="68" t="s">
        <v>3197</v>
      </c>
      <c r="E458" s="68" t="s">
        <v>125</v>
      </c>
      <c r="F458" s="69">
        <v>45112</v>
      </c>
      <c r="G458" s="68" t="s">
        <v>165</v>
      </c>
      <c r="H458" s="68" t="s">
        <v>166</v>
      </c>
      <c r="I458" s="70">
        <v>686.83</v>
      </c>
      <c r="J458" s="70">
        <v>686.83</v>
      </c>
      <c r="K458" s="71">
        <f t="shared" si="7"/>
        <v>1.6811454337049485E-3</v>
      </c>
      <c r="L458" s="68" t="s">
        <v>374</v>
      </c>
      <c r="M458" s="68" t="s">
        <v>317</v>
      </c>
      <c r="N458" s="68" t="s">
        <v>960</v>
      </c>
      <c r="O458" s="68" t="s">
        <v>1301</v>
      </c>
      <c r="P458" s="68" t="s">
        <v>3292</v>
      </c>
      <c r="Q458" s="68" t="s">
        <v>530</v>
      </c>
      <c r="R458" s="68" t="s">
        <v>3293</v>
      </c>
      <c r="S458" s="68" t="s">
        <v>3121</v>
      </c>
      <c r="T458" s="68" t="s">
        <v>135</v>
      </c>
      <c r="U458" s="68" t="s">
        <v>135</v>
      </c>
      <c r="V458" s="68" t="s">
        <v>136</v>
      </c>
      <c r="W458" s="68" t="s">
        <v>137</v>
      </c>
      <c r="X458" s="68" t="s">
        <v>138</v>
      </c>
      <c r="Y458" s="68">
        <v>45112.39308923611</v>
      </c>
      <c r="Z458" s="68">
        <v>45112.393031597225</v>
      </c>
      <c r="AA458" s="68" t="s">
        <v>139</v>
      </c>
      <c r="AB458" s="68" t="s">
        <v>140</v>
      </c>
      <c r="AC458" s="68">
        <v>0</v>
      </c>
      <c r="AD458" s="68" t="s">
        <v>143</v>
      </c>
      <c r="AE458" s="68">
        <v>0</v>
      </c>
      <c r="AG458" s="68">
        <v>10012</v>
      </c>
      <c r="AH458" s="68" t="s">
        <v>141</v>
      </c>
      <c r="AK458" s="68" t="s">
        <v>142</v>
      </c>
      <c r="AL458" s="68" t="s">
        <v>143</v>
      </c>
      <c r="AM458" s="68">
        <v>3500</v>
      </c>
      <c r="AN458" s="68" t="s">
        <v>143</v>
      </c>
      <c r="AO458" s="68" t="s">
        <v>534</v>
      </c>
      <c r="AP458" s="68" t="s">
        <v>534</v>
      </c>
      <c r="AQ458" s="68" t="s">
        <v>309</v>
      </c>
      <c r="AR458" s="68" t="s">
        <v>148</v>
      </c>
      <c r="AS458" s="68" t="s">
        <v>139</v>
      </c>
      <c r="AT458" s="68" t="s">
        <v>950</v>
      </c>
      <c r="AU458" s="68" t="s">
        <v>311</v>
      </c>
      <c r="AV458" s="68" t="s">
        <v>145</v>
      </c>
      <c r="AW458" s="68" t="s">
        <v>146</v>
      </c>
      <c r="AX458" s="68" t="s">
        <v>972</v>
      </c>
      <c r="AY458" s="68" t="s">
        <v>148</v>
      </c>
      <c r="AZ458" s="68" t="s">
        <v>139</v>
      </c>
      <c r="BA458" s="68" t="s">
        <v>149</v>
      </c>
      <c r="BB458" s="68" t="s">
        <v>150</v>
      </c>
      <c r="BC458" s="68" t="s">
        <v>156</v>
      </c>
      <c r="BD458" s="68" t="s">
        <v>157</v>
      </c>
      <c r="BE458" s="68" t="s">
        <v>237</v>
      </c>
      <c r="BF458" s="68">
        <v>45113.162256944444</v>
      </c>
      <c r="BG458" s="68">
        <v>0</v>
      </c>
      <c r="BH458" s="68" t="s">
        <v>530</v>
      </c>
      <c r="BI458" s="68" t="s">
        <v>143</v>
      </c>
      <c r="BJ458" s="68" t="s">
        <v>143</v>
      </c>
      <c r="BK458" s="68" t="s">
        <v>136</v>
      </c>
      <c r="BL458" s="68" t="s">
        <v>136</v>
      </c>
      <c r="BM458" s="68" t="s">
        <v>160</v>
      </c>
      <c r="BN458" s="68" t="s">
        <v>160</v>
      </c>
      <c r="BO458" s="68" t="s">
        <v>125</v>
      </c>
      <c r="BP458" s="68" t="s">
        <v>143</v>
      </c>
      <c r="BQ458" s="68" t="s">
        <v>547</v>
      </c>
      <c r="BR458" s="68">
        <v>800</v>
      </c>
      <c r="BS458" s="68" t="s">
        <v>314</v>
      </c>
      <c r="BT458" s="68">
        <v>68683</v>
      </c>
      <c r="BU458" s="68">
        <v>68683</v>
      </c>
      <c r="BV458" s="68" t="s">
        <v>135</v>
      </c>
      <c r="BW458" s="68" t="s">
        <v>135</v>
      </c>
      <c r="BX458" s="68" t="s">
        <v>135</v>
      </c>
      <c r="BY458" s="68" t="s">
        <v>148</v>
      </c>
      <c r="BZ458" s="68" t="s">
        <v>125</v>
      </c>
      <c r="CA458" s="68" t="s">
        <v>144</v>
      </c>
      <c r="CB458" s="68" t="s">
        <v>143</v>
      </c>
      <c r="CC458" s="68" t="s">
        <v>143</v>
      </c>
      <c r="CD458" s="68" t="s">
        <v>143</v>
      </c>
      <c r="CE458" s="68" t="s">
        <v>143</v>
      </c>
      <c r="CF458" s="68">
        <v>19623619</v>
      </c>
      <c r="CJ458" s="68">
        <v>0</v>
      </c>
      <c r="CK458" s="68" t="s">
        <v>143</v>
      </c>
      <c r="CM458" s="68" t="s">
        <v>143</v>
      </c>
      <c r="CN458" s="68" t="s">
        <v>143</v>
      </c>
      <c r="CR458" s="68" t="s">
        <v>143</v>
      </c>
      <c r="CS458" s="68" t="s">
        <v>1</v>
      </c>
      <c r="CT458" s="68" t="s">
        <v>143</v>
      </c>
      <c r="CU458" s="68" t="s">
        <v>1</v>
      </c>
      <c r="CV458" s="68" t="s">
        <v>2092</v>
      </c>
      <c r="CW458" s="68" t="s">
        <v>143</v>
      </c>
      <c r="CX458" s="68" t="s">
        <v>374</v>
      </c>
      <c r="CY458" s="68" t="s">
        <v>166</v>
      </c>
      <c r="CZ458" s="68" t="s">
        <v>136</v>
      </c>
      <c r="DA458" s="68" t="s">
        <v>1989</v>
      </c>
      <c r="DB458" s="68" t="s">
        <v>143</v>
      </c>
      <c r="DC458" s="68" t="s">
        <v>143</v>
      </c>
      <c r="DD458" s="68" t="s">
        <v>125</v>
      </c>
      <c r="DE458" s="68">
        <v>7</v>
      </c>
      <c r="DF458" s="68">
        <v>5</v>
      </c>
    </row>
    <row r="459" spans="1:110" s="68" customFormat="1" ht="12.75" x14ac:dyDescent="0.2">
      <c r="A459" s="67">
        <v>45108</v>
      </c>
      <c r="B459" s="68" t="s">
        <v>16</v>
      </c>
      <c r="C459" s="68">
        <v>75839</v>
      </c>
      <c r="D459" s="68" t="s">
        <v>124</v>
      </c>
      <c r="E459" s="68" t="s">
        <v>279</v>
      </c>
      <c r="F459" s="69">
        <v>45112</v>
      </c>
      <c r="G459" s="68" t="s">
        <v>165</v>
      </c>
      <c r="H459" s="68" t="s">
        <v>127</v>
      </c>
      <c r="I459" s="70">
        <v>619.71</v>
      </c>
      <c r="J459" s="70">
        <v>619.71</v>
      </c>
      <c r="K459" s="71">
        <f t="shared" si="7"/>
        <v>1.5168566264159888E-3</v>
      </c>
      <c r="L459" s="68" t="s">
        <v>128</v>
      </c>
      <c r="M459" s="68" t="s">
        <v>129</v>
      </c>
      <c r="N459" s="68" t="s">
        <v>1245</v>
      </c>
      <c r="O459" s="68" t="s">
        <v>1056</v>
      </c>
      <c r="P459" s="68" t="s">
        <v>124</v>
      </c>
      <c r="Q459" s="68" t="s">
        <v>132</v>
      </c>
      <c r="R459" s="68" t="s">
        <v>3294</v>
      </c>
      <c r="S459" s="68" t="s">
        <v>3295</v>
      </c>
      <c r="T459" s="68" t="s">
        <v>135</v>
      </c>
      <c r="U459" s="68" t="s">
        <v>135</v>
      </c>
      <c r="V459" s="68" t="s">
        <v>136</v>
      </c>
      <c r="W459" s="68" t="s">
        <v>137</v>
      </c>
      <c r="X459" s="68" t="s">
        <v>138</v>
      </c>
      <c r="Y459" s="68">
        <v>45112.395511111114</v>
      </c>
      <c r="Z459" s="68">
        <v>45117.404106018519</v>
      </c>
      <c r="AA459" s="68" t="s">
        <v>139</v>
      </c>
      <c r="AB459" s="68" t="s">
        <v>140</v>
      </c>
      <c r="AC459" s="68">
        <v>0</v>
      </c>
      <c r="AD459" s="68" t="s">
        <v>143</v>
      </c>
      <c r="AE459" s="68">
        <v>0</v>
      </c>
      <c r="AG459" s="68">
        <v>10012</v>
      </c>
      <c r="AH459" s="68" t="s">
        <v>141</v>
      </c>
      <c r="AK459" s="68" t="s">
        <v>142</v>
      </c>
      <c r="AL459" s="68" t="s">
        <v>143</v>
      </c>
      <c r="AM459" s="68">
        <v>3158</v>
      </c>
      <c r="AN459" s="68" t="s">
        <v>143</v>
      </c>
      <c r="AO459" s="68" t="s">
        <v>290</v>
      </c>
      <c r="AP459" s="68" t="s">
        <v>146</v>
      </c>
      <c r="AQ459" s="68" t="s">
        <v>1060</v>
      </c>
      <c r="AR459" s="68" t="s">
        <v>148</v>
      </c>
      <c r="AS459" s="68" t="s">
        <v>139</v>
      </c>
      <c r="AT459" s="68" t="s">
        <v>149</v>
      </c>
      <c r="AU459" s="68" t="s">
        <v>150</v>
      </c>
      <c r="AV459" s="68" t="s">
        <v>1250</v>
      </c>
      <c r="AW459" s="68" t="s">
        <v>1250</v>
      </c>
      <c r="AX459" s="68" t="s">
        <v>309</v>
      </c>
      <c r="AY459" s="68" t="s">
        <v>148</v>
      </c>
      <c r="AZ459" s="68" t="s">
        <v>139</v>
      </c>
      <c r="BA459" s="68" t="s">
        <v>950</v>
      </c>
      <c r="BB459" s="68" t="s">
        <v>311</v>
      </c>
      <c r="BC459" s="68" t="s">
        <v>156</v>
      </c>
      <c r="BD459" s="68" t="s">
        <v>157</v>
      </c>
      <c r="BE459" s="68" t="s">
        <v>237</v>
      </c>
      <c r="BF459" s="68">
        <v>45113.162152777775</v>
      </c>
      <c r="BG459" s="68">
        <v>0</v>
      </c>
      <c r="BH459" s="68" t="s">
        <v>132</v>
      </c>
      <c r="BI459" s="68" t="s">
        <v>143</v>
      </c>
      <c r="BJ459" s="68" t="s">
        <v>143</v>
      </c>
      <c r="BK459" s="68" t="s">
        <v>136</v>
      </c>
      <c r="BL459" s="68" t="s">
        <v>143</v>
      </c>
      <c r="BM459" s="68" t="s">
        <v>160</v>
      </c>
      <c r="BN459" s="68" t="s">
        <v>160</v>
      </c>
      <c r="BO459" s="68" t="s">
        <v>143</v>
      </c>
      <c r="BP459" s="68" t="s">
        <v>143</v>
      </c>
      <c r="BQ459" s="68" t="s">
        <v>2903</v>
      </c>
      <c r="BR459" s="68">
        <v>800</v>
      </c>
      <c r="BS459" s="68" t="s">
        <v>314</v>
      </c>
      <c r="BT459" s="68">
        <v>61971</v>
      </c>
      <c r="BU459" s="68">
        <v>61971</v>
      </c>
      <c r="BV459" s="68" t="s">
        <v>135</v>
      </c>
      <c r="BW459" s="68" t="s">
        <v>135</v>
      </c>
      <c r="BX459" s="68" t="s">
        <v>135</v>
      </c>
      <c r="BY459" s="68" t="s">
        <v>148</v>
      </c>
      <c r="BZ459" s="68" t="s">
        <v>3154</v>
      </c>
      <c r="CA459" s="68" t="s">
        <v>144</v>
      </c>
      <c r="CB459" s="68" t="s">
        <v>143</v>
      </c>
      <c r="CC459" s="68" t="s">
        <v>143</v>
      </c>
      <c r="CD459" s="68" t="s">
        <v>143</v>
      </c>
      <c r="CE459" s="68" t="s">
        <v>143</v>
      </c>
      <c r="CF459" s="68">
        <v>19623619</v>
      </c>
      <c r="CJ459" s="68">
        <v>0</v>
      </c>
      <c r="CK459" s="68" t="s">
        <v>143</v>
      </c>
      <c r="CM459" s="68" t="s">
        <v>143</v>
      </c>
      <c r="CN459" s="68" t="s">
        <v>143</v>
      </c>
      <c r="CR459" s="68" t="s">
        <v>143</v>
      </c>
      <c r="CS459" s="68" t="s">
        <v>1</v>
      </c>
      <c r="CT459" s="68" t="s">
        <v>143</v>
      </c>
      <c r="CU459" s="68" t="s">
        <v>1</v>
      </c>
      <c r="CV459" s="68" t="s">
        <v>2092</v>
      </c>
      <c r="CW459" s="68" t="s">
        <v>143</v>
      </c>
      <c r="CX459" s="68" t="s">
        <v>128</v>
      </c>
      <c r="CY459" s="68" t="s">
        <v>127</v>
      </c>
      <c r="CZ459" s="68" t="s">
        <v>136</v>
      </c>
      <c r="DA459" s="68" t="s">
        <v>1989</v>
      </c>
      <c r="DB459" s="68" t="s">
        <v>143</v>
      </c>
      <c r="DC459" s="68" t="s">
        <v>143</v>
      </c>
      <c r="DD459" s="68" t="s">
        <v>279</v>
      </c>
      <c r="DE459" s="68">
        <v>7</v>
      </c>
      <c r="DF459" s="68">
        <v>5</v>
      </c>
    </row>
    <row r="460" spans="1:110" s="68" customFormat="1" ht="12.75" x14ac:dyDescent="0.2">
      <c r="A460" s="67">
        <v>45108</v>
      </c>
      <c r="B460" s="68" t="s">
        <v>13</v>
      </c>
      <c r="C460" s="68">
        <v>75843</v>
      </c>
      <c r="D460" s="68" t="s">
        <v>2694</v>
      </c>
      <c r="E460" s="68" t="s">
        <v>364</v>
      </c>
      <c r="F460" s="69">
        <v>45112</v>
      </c>
      <c r="G460" s="68" t="s">
        <v>126</v>
      </c>
      <c r="H460" s="68" t="s">
        <v>166</v>
      </c>
      <c r="I460" s="70">
        <v>784.94</v>
      </c>
      <c r="J460" s="70">
        <v>784.94</v>
      </c>
      <c r="K460" s="71">
        <f t="shared" si="7"/>
        <v>1.9212880869099518E-3</v>
      </c>
      <c r="L460" s="68" t="s">
        <v>374</v>
      </c>
      <c r="M460" s="68" t="s">
        <v>129</v>
      </c>
      <c r="N460" s="68" t="s">
        <v>960</v>
      </c>
      <c r="O460" s="68" t="s">
        <v>3296</v>
      </c>
      <c r="P460" s="68" t="s">
        <v>2947</v>
      </c>
      <c r="Q460" s="68" t="s">
        <v>132</v>
      </c>
      <c r="R460" s="68" t="s">
        <v>3297</v>
      </c>
      <c r="S460" s="68" t="s">
        <v>3298</v>
      </c>
      <c r="T460" s="68" t="s">
        <v>135</v>
      </c>
      <c r="U460" s="68" t="s">
        <v>135</v>
      </c>
      <c r="V460" s="68" t="s">
        <v>136</v>
      </c>
      <c r="W460" s="68" t="s">
        <v>137</v>
      </c>
      <c r="X460" s="68" t="s">
        <v>138</v>
      </c>
      <c r="Y460" s="68">
        <v>45112.400279629626</v>
      </c>
      <c r="Z460" s="68">
        <v>45112.400203819445</v>
      </c>
      <c r="AA460" s="68" t="s">
        <v>139</v>
      </c>
      <c r="AB460" s="68" t="s">
        <v>140</v>
      </c>
      <c r="AC460" s="68">
        <v>0</v>
      </c>
      <c r="AD460" s="68" t="s">
        <v>143</v>
      </c>
      <c r="AE460" s="68">
        <v>0</v>
      </c>
      <c r="AG460" s="68">
        <v>10023</v>
      </c>
      <c r="AH460" s="68" t="s">
        <v>141</v>
      </c>
      <c r="AK460" s="68" t="s">
        <v>142</v>
      </c>
      <c r="AL460" s="68" t="s">
        <v>143</v>
      </c>
      <c r="AM460" s="68">
        <v>4000</v>
      </c>
      <c r="AN460" s="68" t="s">
        <v>143</v>
      </c>
      <c r="AO460" s="68" t="s">
        <v>3299</v>
      </c>
      <c r="AP460" s="68" t="s">
        <v>3299</v>
      </c>
      <c r="AQ460" s="68" t="s">
        <v>309</v>
      </c>
      <c r="AR460" s="68" t="s">
        <v>148</v>
      </c>
      <c r="AS460" s="68" t="s">
        <v>139</v>
      </c>
      <c r="AT460" s="68" t="s">
        <v>875</v>
      </c>
      <c r="AU460" s="68" t="s">
        <v>311</v>
      </c>
      <c r="AV460" s="68" t="s">
        <v>145</v>
      </c>
      <c r="AW460" s="68" t="s">
        <v>146</v>
      </c>
      <c r="AX460" s="68" t="s">
        <v>972</v>
      </c>
      <c r="AY460" s="68" t="s">
        <v>148</v>
      </c>
      <c r="AZ460" s="68" t="s">
        <v>139</v>
      </c>
      <c r="BA460" s="68" t="s">
        <v>149</v>
      </c>
      <c r="BB460" s="68" t="s">
        <v>150</v>
      </c>
      <c r="BC460" s="68" t="s">
        <v>156</v>
      </c>
      <c r="BD460" s="68" t="s">
        <v>157</v>
      </c>
      <c r="BE460" s="68" t="s">
        <v>237</v>
      </c>
      <c r="BF460" s="68">
        <v>45113.162361111114</v>
      </c>
      <c r="BG460" s="68">
        <v>0</v>
      </c>
      <c r="BH460" s="68" t="s">
        <v>143</v>
      </c>
      <c r="BI460" s="68" t="s">
        <v>143</v>
      </c>
      <c r="BJ460" s="68" t="s">
        <v>143</v>
      </c>
      <c r="BK460" s="68" t="s">
        <v>136</v>
      </c>
      <c r="BL460" s="68" t="s">
        <v>143</v>
      </c>
      <c r="BM460" s="68" t="s">
        <v>160</v>
      </c>
      <c r="BN460" s="68" t="s">
        <v>143</v>
      </c>
      <c r="BO460" s="68" t="s">
        <v>143</v>
      </c>
      <c r="BP460" s="68" t="s">
        <v>143</v>
      </c>
      <c r="BQ460" s="68" t="s">
        <v>3300</v>
      </c>
      <c r="BR460" s="68">
        <v>800</v>
      </c>
      <c r="BS460" s="68" t="s">
        <v>314</v>
      </c>
      <c r="BT460" s="68">
        <v>78494</v>
      </c>
      <c r="BU460" s="68">
        <v>78494</v>
      </c>
      <c r="BV460" s="68" t="s">
        <v>135</v>
      </c>
      <c r="BW460" s="68" t="s">
        <v>135</v>
      </c>
      <c r="BX460" s="68" t="s">
        <v>135</v>
      </c>
      <c r="BY460" s="68" t="s">
        <v>148</v>
      </c>
      <c r="BZ460" s="68" t="s">
        <v>1445</v>
      </c>
      <c r="CA460" s="68" t="s">
        <v>144</v>
      </c>
      <c r="CB460" s="68" t="s">
        <v>143</v>
      </c>
      <c r="CC460" s="68" t="s">
        <v>143</v>
      </c>
      <c r="CD460" s="68" t="s">
        <v>143</v>
      </c>
      <c r="CE460" s="68" t="s">
        <v>143</v>
      </c>
      <c r="CF460" s="68">
        <v>19623619</v>
      </c>
      <c r="CJ460" s="68">
        <v>0</v>
      </c>
      <c r="CK460" s="68" t="s">
        <v>143</v>
      </c>
      <c r="CM460" s="68" t="s">
        <v>143</v>
      </c>
      <c r="CN460" s="68" t="s">
        <v>143</v>
      </c>
      <c r="CR460" s="68" t="s">
        <v>143</v>
      </c>
      <c r="CS460" s="68" t="s">
        <v>1</v>
      </c>
      <c r="CT460" s="68" t="s">
        <v>143</v>
      </c>
      <c r="CU460" s="68" t="s">
        <v>1</v>
      </c>
      <c r="CV460" s="68" t="s">
        <v>2092</v>
      </c>
      <c r="CW460" s="68" t="s">
        <v>143</v>
      </c>
      <c r="CX460" s="68" t="s">
        <v>374</v>
      </c>
      <c r="CY460" s="68" t="s">
        <v>166</v>
      </c>
      <c r="CZ460" s="68" t="s">
        <v>136</v>
      </c>
      <c r="DA460" s="68" t="s">
        <v>1989</v>
      </c>
      <c r="DB460" s="68" t="s">
        <v>143</v>
      </c>
      <c r="DC460" s="68" t="s">
        <v>143</v>
      </c>
      <c r="DD460" s="68" t="s">
        <v>364</v>
      </c>
      <c r="DE460" s="68">
        <v>7</v>
      </c>
      <c r="DF460" s="68">
        <v>5</v>
      </c>
    </row>
    <row r="461" spans="1:110" s="68" customFormat="1" ht="12.75" x14ac:dyDescent="0.2">
      <c r="A461" s="67">
        <v>45108</v>
      </c>
      <c r="B461" s="68" t="s">
        <v>24</v>
      </c>
      <c r="C461" s="68">
        <v>75919</v>
      </c>
      <c r="D461" s="68" t="s">
        <v>24</v>
      </c>
      <c r="E461" s="68" t="s">
        <v>685</v>
      </c>
      <c r="F461" s="69">
        <v>45113</v>
      </c>
      <c r="G461" s="68" t="s">
        <v>165</v>
      </c>
      <c r="H461" s="68" t="s">
        <v>166</v>
      </c>
      <c r="I461" s="70">
        <v>39.1</v>
      </c>
      <c r="J461" s="70">
        <v>33.549999999999997</v>
      </c>
      <c r="K461" s="71">
        <f t="shared" si="7"/>
        <v>9.5704594234182372E-5</v>
      </c>
      <c r="L461" s="68" t="s">
        <v>394</v>
      </c>
      <c r="M461" s="68" t="s">
        <v>129</v>
      </c>
      <c r="N461" s="68" t="s">
        <v>1056</v>
      </c>
      <c r="O461" s="68" t="s">
        <v>318</v>
      </c>
      <c r="P461" s="68" t="s">
        <v>3301</v>
      </c>
      <c r="Q461" s="68" t="s">
        <v>170</v>
      </c>
      <c r="R461" s="68" t="s">
        <v>3302</v>
      </c>
      <c r="S461" s="68" t="s">
        <v>3303</v>
      </c>
      <c r="T461" s="68" t="s">
        <v>3304</v>
      </c>
      <c r="U461" s="68" t="s">
        <v>3305</v>
      </c>
      <c r="V461" s="68" t="s">
        <v>136</v>
      </c>
      <c r="W461" s="68" t="s">
        <v>137</v>
      </c>
      <c r="X461" s="68" t="s">
        <v>349</v>
      </c>
      <c r="Y461" s="68">
        <v>45113.445358101853</v>
      </c>
      <c r="Z461" s="68">
        <v>45128.271425925923</v>
      </c>
      <c r="AA461" s="68" t="s">
        <v>139</v>
      </c>
      <c r="AB461" s="68" t="s">
        <v>140</v>
      </c>
      <c r="AC461" s="68">
        <v>0</v>
      </c>
      <c r="AD461" s="68" t="s">
        <v>143</v>
      </c>
      <c r="AE461" s="68">
        <v>391</v>
      </c>
      <c r="AF461" s="68">
        <v>45113</v>
      </c>
      <c r="AG461" s="68">
        <v>10012</v>
      </c>
      <c r="AH461" s="68" t="s">
        <v>141</v>
      </c>
      <c r="AJ461" s="68">
        <v>391</v>
      </c>
      <c r="AK461" s="68" t="s">
        <v>142</v>
      </c>
      <c r="AL461" s="68" t="s">
        <v>3306</v>
      </c>
      <c r="AM461" s="68">
        <v>3355</v>
      </c>
      <c r="AN461" s="68" t="s">
        <v>174</v>
      </c>
      <c r="AO461" s="68" t="s">
        <v>324</v>
      </c>
      <c r="AP461" s="68" t="s">
        <v>325</v>
      </c>
      <c r="AQ461" s="68" t="s">
        <v>326</v>
      </c>
      <c r="AR461" s="68" t="s">
        <v>178</v>
      </c>
      <c r="AS461" s="68" t="s">
        <v>179</v>
      </c>
      <c r="AT461" s="68" t="s">
        <v>327</v>
      </c>
      <c r="AU461" s="68" t="s">
        <v>328</v>
      </c>
      <c r="AV461" s="68" t="s">
        <v>290</v>
      </c>
      <c r="AW461" s="68" t="s">
        <v>146</v>
      </c>
      <c r="AX461" s="68" t="s">
        <v>1060</v>
      </c>
      <c r="AY461" s="68" t="s">
        <v>148</v>
      </c>
      <c r="AZ461" s="68" t="s">
        <v>139</v>
      </c>
      <c r="BA461" s="68" t="s">
        <v>149</v>
      </c>
      <c r="BB461" s="68" t="s">
        <v>150</v>
      </c>
      <c r="BC461" s="68" t="s">
        <v>156</v>
      </c>
      <c r="BD461" s="68" t="s">
        <v>157</v>
      </c>
      <c r="BE461" s="68" t="s">
        <v>484</v>
      </c>
      <c r="BF461" s="68">
        <v>45113.504803240743</v>
      </c>
      <c r="BG461" s="68">
        <v>124933</v>
      </c>
      <c r="BH461" s="68" t="s">
        <v>170</v>
      </c>
      <c r="BI461" s="68" t="s">
        <v>3306</v>
      </c>
      <c r="BJ461" s="68" t="s">
        <v>394</v>
      </c>
      <c r="BK461" s="68" t="s">
        <v>136</v>
      </c>
      <c r="BL461" s="68" t="s">
        <v>136</v>
      </c>
      <c r="BM461" s="68" t="s">
        <v>160</v>
      </c>
      <c r="BN461" s="68" t="s">
        <v>160</v>
      </c>
      <c r="BO461" s="68" t="s">
        <v>143</v>
      </c>
      <c r="BP461" s="68" t="s">
        <v>143</v>
      </c>
      <c r="BQ461" s="68" t="s">
        <v>3010</v>
      </c>
      <c r="BR461" s="68">
        <v>250</v>
      </c>
      <c r="BS461" s="68" t="s">
        <v>162</v>
      </c>
      <c r="BT461" s="68">
        <v>391</v>
      </c>
      <c r="BU461" s="68">
        <v>391</v>
      </c>
      <c r="BV461" s="68" t="s">
        <v>3307</v>
      </c>
      <c r="BW461" s="68" t="s">
        <v>3308</v>
      </c>
      <c r="BX461" s="68" t="s">
        <v>3309</v>
      </c>
      <c r="BY461" s="68" t="s">
        <v>148</v>
      </c>
      <c r="BZ461" s="68" t="s">
        <v>24</v>
      </c>
      <c r="CA461" s="68" t="s">
        <v>174</v>
      </c>
      <c r="CB461" s="68" t="s">
        <v>143</v>
      </c>
      <c r="CC461" s="68" t="s">
        <v>143</v>
      </c>
      <c r="CD461" s="68" t="s">
        <v>362</v>
      </c>
      <c r="CE461" s="68" t="s">
        <v>3301</v>
      </c>
      <c r="CF461" s="68">
        <v>1</v>
      </c>
      <c r="CG461" s="68">
        <v>1</v>
      </c>
      <c r="CJ461" s="68">
        <v>0</v>
      </c>
      <c r="CK461" s="68" t="s">
        <v>143</v>
      </c>
      <c r="CM461" s="68" t="s">
        <v>394</v>
      </c>
      <c r="CN461" s="68" t="s">
        <v>143</v>
      </c>
      <c r="CR461" s="68" t="s">
        <v>143</v>
      </c>
      <c r="CS461" s="68" t="s">
        <v>1</v>
      </c>
      <c r="CT461" s="68" t="s">
        <v>143</v>
      </c>
      <c r="CU461" s="68" t="s">
        <v>1</v>
      </c>
      <c r="CV461" s="68" t="s">
        <v>1985</v>
      </c>
      <c r="CW461" s="68" t="s">
        <v>1985</v>
      </c>
      <c r="CX461" s="68" t="s">
        <v>394</v>
      </c>
      <c r="CY461" s="68" t="s">
        <v>166</v>
      </c>
      <c r="CZ461" s="68" t="s">
        <v>136</v>
      </c>
      <c r="DA461" s="68" t="s">
        <v>1986</v>
      </c>
      <c r="DB461" s="68" t="s">
        <v>3301</v>
      </c>
      <c r="DC461" s="68" t="s">
        <v>143</v>
      </c>
      <c r="DD461" s="68" t="s">
        <v>685</v>
      </c>
      <c r="DE461" s="68">
        <v>7</v>
      </c>
      <c r="DF461" s="68">
        <v>6</v>
      </c>
    </row>
    <row r="462" spans="1:110" s="68" customFormat="1" ht="12.75" x14ac:dyDescent="0.2">
      <c r="A462" s="67">
        <v>45108</v>
      </c>
      <c r="B462" s="68" t="s">
        <v>11</v>
      </c>
      <c r="C462" s="68">
        <v>75929</v>
      </c>
      <c r="D462" s="68" t="s">
        <v>256</v>
      </c>
      <c r="E462" s="68" t="s">
        <v>279</v>
      </c>
      <c r="F462" s="69">
        <v>45113</v>
      </c>
      <c r="G462" s="68" t="s">
        <v>165</v>
      </c>
      <c r="H462" s="68" t="s">
        <v>166</v>
      </c>
      <c r="I462" s="70">
        <v>330</v>
      </c>
      <c r="J462" s="70">
        <v>330</v>
      </c>
      <c r="K462" s="71">
        <f t="shared" si="7"/>
        <v>8.0773698458517086E-4</v>
      </c>
      <c r="L462" s="68" t="s">
        <v>258</v>
      </c>
      <c r="M462" s="68" t="s">
        <v>129</v>
      </c>
      <c r="N462" s="68" t="s">
        <v>960</v>
      </c>
      <c r="O462" s="68" t="s">
        <v>2508</v>
      </c>
      <c r="P462" s="68" t="s">
        <v>3310</v>
      </c>
      <c r="Q462" s="68" t="s">
        <v>170</v>
      </c>
      <c r="R462" s="68" t="s">
        <v>3311</v>
      </c>
      <c r="S462" s="68" t="s">
        <v>3312</v>
      </c>
      <c r="T462" s="68" t="s">
        <v>135</v>
      </c>
      <c r="U462" s="68" t="s">
        <v>135</v>
      </c>
      <c r="V462" s="68" t="s">
        <v>136</v>
      </c>
      <c r="W462" s="68" t="s">
        <v>137</v>
      </c>
      <c r="X462" s="68" t="s">
        <v>957</v>
      </c>
      <c r="Y462" s="68">
        <v>45113.486492592594</v>
      </c>
      <c r="Z462" s="68">
        <v>45113.486290856483</v>
      </c>
      <c r="AA462" s="68" t="s">
        <v>139</v>
      </c>
      <c r="AB462" s="68" t="s">
        <v>140</v>
      </c>
      <c r="AC462" s="68">
        <v>0</v>
      </c>
      <c r="AD462" s="68" t="s">
        <v>143</v>
      </c>
      <c r="AE462" s="68">
        <v>0</v>
      </c>
      <c r="AF462" s="68">
        <v>45118</v>
      </c>
      <c r="AG462" s="68">
        <v>10012</v>
      </c>
      <c r="AH462" s="68" t="s">
        <v>141</v>
      </c>
      <c r="AK462" s="68" t="s">
        <v>142</v>
      </c>
      <c r="AL462" s="68" t="s">
        <v>143</v>
      </c>
      <c r="AM462" s="68">
        <v>330</v>
      </c>
      <c r="AN462" s="68" t="s">
        <v>143</v>
      </c>
      <c r="AO462" s="68" t="s">
        <v>1111</v>
      </c>
      <c r="AP462" s="68" t="s">
        <v>1112</v>
      </c>
      <c r="AQ462" s="68" t="s">
        <v>2511</v>
      </c>
      <c r="AR462" s="68" t="s">
        <v>353</v>
      </c>
      <c r="AS462" s="68" t="s">
        <v>231</v>
      </c>
      <c r="AT462" s="68" t="s">
        <v>492</v>
      </c>
      <c r="AU462" s="68" t="s">
        <v>1114</v>
      </c>
      <c r="AV462" s="68" t="s">
        <v>145</v>
      </c>
      <c r="AW462" s="68" t="s">
        <v>146</v>
      </c>
      <c r="AX462" s="68" t="s">
        <v>972</v>
      </c>
      <c r="AY462" s="68" t="s">
        <v>148</v>
      </c>
      <c r="AZ462" s="68" t="s">
        <v>139</v>
      </c>
      <c r="BA462" s="68" t="s">
        <v>149</v>
      </c>
      <c r="BB462" s="68" t="s">
        <v>150</v>
      </c>
      <c r="BC462" s="68" t="s">
        <v>156</v>
      </c>
      <c r="BD462" s="68" t="s">
        <v>157</v>
      </c>
      <c r="BE462" s="68" t="s">
        <v>303</v>
      </c>
      <c r="BF462" s="68">
        <v>45113.502418981479</v>
      </c>
      <c r="BG462" s="68">
        <v>0</v>
      </c>
      <c r="BH462" s="68" t="s">
        <v>143</v>
      </c>
      <c r="BI462" s="68" t="s">
        <v>143</v>
      </c>
      <c r="BJ462" s="68" t="s">
        <v>143</v>
      </c>
      <c r="BK462" s="68" t="s">
        <v>136</v>
      </c>
      <c r="BL462" s="68" t="s">
        <v>143</v>
      </c>
      <c r="BM462" s="68" t="s">
        <v>160</v>
      </c>
      <c r="BN462" s="68" t="s">
        <v>143</v>
      </c>
      <c r="BO462" s="68" t="s">
        <v>143</v>
      </c>
      <c r="BP462" s="68" t="s">
        <v>143</v>
      </c>
      <c r="BQ462" s="68" t="s">
        <v>3313</v>
      </c>
      <c r="BR462" s="68">
        <v>500</v>
      </c>
      <c r="BS462" s="68" t="s">
        <v>241</v>
      </c>
      <c r="BT462" s="68">
        <v>330</v>
      </c>
      <c r="BU462" s="68">
        <v>330</v>
      </c>
      <c r="BV462" s="68" t="s">
        <v>135</v>
      </c>
      <c r="BW462" s="68" t="s">
        <v>135</v>
      </c>
      <c r="BX462" s="68" t="s">
        <v>135</v>
      </c>
      <c r="BY462" s="68" t="s">
        <v>148</v>
      </c>
      <c r="BZ462" s="68" t="s">
        <v>975</v>
      </c>
      <c r="CA462" s="68" t="s">
        <v>174</v>
      </c>
      <c r="CB462" s="68" t="s">
        <v>143</v>
      </c>
      <c r="CC462" s="68" t="s">
        <v>143</v>
      </c>
      <c r="CD462" s="68" t="s">
        <v>143</v>
      </c>
      <c r="CE462" s="68" t="s">
        <v>3314</v>
      </c>
      <c r="CF462" s="68">
        <v>1</v>
      </c>
      <c r="CJ462" s="68">
        <v>0</v>
      </c>
      <c r="CK462" s="68" t="s">
        <v>143</v>
      </c>
      <c r="CM462" s="68" t="s">
        <v>143</v>
      </c>
      <c r="CN462" s="68" t="s">
        <v>143</v>
      </c>
      <c r="CO462" s="68">
        <v>408660822</v>
      </c>
      <c r="CR462" s="68" t="s">
        <v>143</v>
      </c>
      <c r="CS462" s="68" t="s">
        <v>1</v>
      </c>
      <c r="CT462" s="68" t="s">
        <v>143</v>
      </c>
      <c r="CU462" s="68" t="s">
        <v>1</v>
      </c>
      <c r="CV462" s="68" t="s">
        <v>1985</v>
      </c>
      <c r="CW462" s="68" t="s">
        <v>143</v>
      </c>
      <c r="CX462" s="68" t="s">
        <v>258</v>
      </c>
      <c r="CY462" s="68" t="s">
        <v>166</v>
      </c>
      <c r="CZ462" s="68" t="s">
        <v>136</v>
      </c>
      <c r="DA462" s="68" t="s">
        <v>1986</v>
      </c>
      <c r="DB462" s="68" t="s">
        <v>143</v>
      </c>
      <c r="DC462" s="68" t="s">
        <v>143</v>
      </c>
      <c r="DD462" s="68" t="s">
        <v>279</v>
      </c>
      <c r="DE462" s="68">
        <v>7</v>
      </c>
      <c r="DF462" s="68">
        <v>6</v>
      </c>
    </row>
    <row r="463" spans="1:110" s="68" customFormat="1" ht="12.75" x14ac:dyDescent="0.2">
      <c r="A463" s="67">
        <v>45108</v>
      </c>
      <c r="B463" s="68" t="s">
        <v>19</v>
      </c>
      <c r="C463" s="68">
        <v>75967</v>
      </c>
      <c r="D463" s="68" t="s">
        <v>3223</v>
      </c>
      <c r="E463" s="68" t="s">
        <v>125</v>
      </c>
      <c r="F463" s="69">
        <v>45112</v>
      </c>
      <c r="G463" s="68" t="s">
        <v>165</v>
      </c>
      <c r="H463" s="68" t="s">
        <v>166</v>
      </c>
      <c r="I463" s="70">
        <v>150</v>
      </c>
      <c r="J463" s="70">
        <v>150</v>
      </c>
      <c r="K463" s="71">
        <f t="shared" si="7"/>
        <v>3.6715317481144131E-4</v>
      </c>
      <c r="L463" s="68" t="s">
        <v>2459</v>
      </c>
      <c r="M463" s="68" t="s">
        <v>129</v>
      </c>
      <c r="N463" s="68" t="s">
        <v>219</v>
      </c>
      <c r="O463" s="68" t="s">
        <v>2792</v>
      </c>
      <c r="P463" s="68" t="s">
        <v>3224</v>
      </c>
      <c r="Q463" s="68" t="s">
        <v>170</v>
      </c>
      <c r="R463" s="68" t="s">
        <v>3315</v>
      </c>
      <c r="S463" s="68" t="s">
        <v>3316</v>
      </c>
      <c r="T463" s="68" t="s">
        <v>135</v>
      </c>
      <c r="U463" s="68" t="s">
        <v>135</v>
      </c>
      <c r="V463" s="68" t="s">
        <v>136</v>
      </c>
      <c r="W463" s="68" t="s">
        <v>137</v>
      </c>
      <c r="X463" s="68" t="s">
        <v>225</v>
      </c>
      <c r="Y463" s="68">
        <v>45113.098295138887</v>
      </c>
      <c r="Z463" s="68">
        <v>45113.098205092596</v>
      </c>
      <c r="AA463" s="68" t="s">
        <v>139</v>
      </c>
      <c r="AB463" s="68" t="s">
        <v>140</v>
      </c>
      <c r="AC463" s="68">
        <v>0</v>
      </c>
      <c r="AD463" s="68" t="s">
        <v>143</v>
      </c>
      <c r="AE463" s="68">
        <v>0</v>
      </c>
      <c r="AF463" s="68">
        <v>45112</v>
      </c>
      <c r="AG463" s="68">
        <v>10012</v>
      </c>
      <c r="AH463" s="68" t="s">
        <v>141</v>
      </c>
      <c r="AK463" s="68" t="s">
        <v>142</v>
      </c>
      <c r="AL463" s="68" t="s">
        <v>143</v>
      </c>
      <c r="AM463" s="68">
        <v>150</v>
      </c>
      <c r="AN463" s="68" t="s">
        <v>143</v>
      </c>
      <c r="AO463" s="68" t="s">
        <v>729</v>
      </c>
      <c r="AP463" s="68" t="s">
        <v>730</v>
      </c>
      <c r="AQ463" s="68" t="s">
        <v>2796</v>
      </c>
      <c r="AR463" s="68" t="s">
        <v>353</v>
      </c>
      <c r="AS463" s="68" t="s">
        <v>231</v>
      </c>
      <c r="AT463" s="68" t="s">
        <v>353</v>
      </c>
      <c r="AU463" s="68" t="s">
        <v>732</v>
      </c>
      <c r="AV463" s="68" t="s">
        <v>234</v>
      </c>
      <c r="AW463" s="68" t="s">
        <v>165</v>
      </c>
      <c r="AX463" s="68" t="s">
        <v>235</v>
      </c>
      <c r="AY463" s="68" t="s">
        <v>148</v>
      </c>
      <c r="AZ463" s="68" t="s">
        <v>139</v>
      </c>
      <c r="BA463" s="68" t="s">
        <v>236</v>
      </c>
      <c r="BB463" s="68" t="s">
        <v>150</v>
      </c>
      <c r="BC463" s="68" t="s">
        <v>156</v>
      </c>
      <c r="BD463" s="68" t="s">
        <v>157</v>
      </c>
      <c r="BE463" s="68" t="s">
        <v>484</v>
      </c>
      <c r="BF463" s="68">
        <v>45113.153252314813</v>
      </c>
      <c r="BG463" s="68">
        <v>0</v>
      </c>
      <c r="BH463" s="68" t="s">
        <v>143</v>
      </c>
      <c r="BI463" s="68" t="s">
        <v>143</v>
      </c>
      <c r="BJ463" s="68" t="s">
        <v>143</v>
      </c>
      <c r="BK463" s="68" t="s">
        <v>136</v>
      </c>
      <c r="BL463" s="68" t="s">
        <v>143</v>
      </c>
      <c r="BM463" s="68" t="s">
        <v>160</v>
      </c>
      <c r="BN463" s="68" t="s">
        <v>143</v>
      </c>
      <c r="BO463" s="68" t="s">
        <v>143</v>
      </c>
      <c r="BP463" s="68" t="s">
        <v>143</v>
      </c>
      <c r="BQ463" s="68" t="s">
        <v>3317</v>
      </c>
      <c r="BR463" s="68">
        <v>250</v>
      </c>
      <c r="BS463" s="68" t="s">
        <v>162</v>
      </c>
      <c r="BT463" s="68">
        <v>150</v>
      </c>
      <c r="BU463" s="68">
        <v>150</v>
      </c>
      <c r="BV463" s="68" t="s">
        <v>135</v>
      </c>
      <c r="BW463" s="68" t="s">
        <v>135</v>
      </c>
      <c r="BX463" s="68" t="s">
        <v>135</v>
      </c>
      <c r="BY463" s="68" t="s">
        <v>148</v>
      </c>
      <c r="BZ463" s="68" t="s">
        <v>3227</v>
      </c>
      <c r="CA463" s="68" t="s">
        <v>174</v>
      </c>
      <c r="CB463" s="68" t="s">
        <v>143</v>
      </c>
      <c r="CC463" s="68" t="s">
        <v>143</v>
      </c>
      <c r="CD463" s="68" t="s">
        <v>143</v>
      </c>
      <c r="CE463" s="68" t="s">
        <v>143</v>
      </c>
      <c r="CF463" s="68">
        <v>1</v>
      </c>
      <c r="CJ463" s="68">
        <v>0</v>
      </c>
      <c r="CK463" s="68" t="s">
        <v>143</v>
      </c>
      <c r="CM463" s="68" t="s">
        <v>143</v>
      </c>
      <c r="CN463" s="68" t="s">
        <v>143</v>
      </c>
      <c r="CR463" s="68" t="s">
        <v>143</v>
      </c>
      <c r="CS463" s="68" t="s">
        <v>1</v>
      </c>
      <c r="CT463" s="68" t="s">
        <v>143</v>
      </c>
      <c r="CU463" s="68" t="s">
        <v>1</v>
      </c>
      <c r="CV463" s="68" t="s">
        <v>1985</v>
      </c>
      <c r="CW463" s="68" t="s">
        <v>143</v>
      </c>
      <c r="CX463" s="68" t="s">
        <v>2459</v>
      </c>
      <c r="CY463" s="68" t="s">
        <v>166</v>
      </c>
      <c r="CZ463" s="68" t="s">
        <v>136</v>
      </c>
      <c r="DA463" s="68" t="s">
        <v>1989</v>
      </c>
      <c r="DB463" s="68" t="s">
        <v>143</v>
      </c>
      <c r="DC463" s="68" t="s">
        <v>225</v>
      </c>
      <c r="DD463" s="68" t="s">
        <v>125</v>
      </c>
      <c r="DE463" s="68">
        <v>7</v>
      </c>
      <c r="DF463" s="68">
        <v>5</v>
      </c>
    </row>
    <row r="464" spans="1:110" s="68" customFormat="1" ht="12.75" x14ac:dyDescent="0.2">
      <c r="A464" s="67">
        <v>45108</v>
      </c>
      <c r="B464" s="68" t="s">
        <v>11</v>
      </c>
      <c r="C464" s="68">
        <v>75978</v>
      </c>
      <c r="D464" s="68" t="s">
        <v>256</v>
      </c>
      <c r="E464" s="68" t="s">
        <v>373</v>
      </c>
      <c r="F464" s="69">
        <v>45114</v>
      </c>
      <c r="G464" s="68" t="s">
        <v>257</v>
      </c>
      <c r="H464" s="68" t="s">
        <v>166</v>
      </c>
      <c r="I464" s="70">
        <v>66.400000000000006</v>
      </c>
      <c r="J464" s="70">
        <v>200</v>
      </c>
      <c r="K464" s="71">
        <f t="shared" si="7"/>
        <v>1.6252647204986471E-4</v>
      </c>
      <c r="L464" s="68" t="s">
        <v>258</v>
      </c>
      <c r="M464" s="68" t="s">
        <v>129</v>
      </c>
      <c r="N464" s="68" t="s">
        <v>980</v>
      </c>
      <c r="O464" s="68" t="s">
        <v>3318</v>
      </c>
      <c r="P464" s="68" t="s">
        <v>3319</v>
      </c>
      <c r="Q464" s="68" t="s">
        <v>170</v>
      </c>
      <c r="R464" s="68" t="s">
        <v>3320</v>
      </c>
      <c r="S464" s="68" t="s">
        <v>3321</v>
      </c>
      <c r="T464" s="68" t="s">
        <v>135</v>
      </c>
      <c r="U464" s="68" t="s">
        <v>135</v>
      </c>
      <c r="V464" s="68" t="s">
        <v>136</v>
      </c>
      <c r="W464" s="68" t="s">
        <v>137</v>
      </c>
      <c r="X464" s="68" t="s">
        <v>379</v>
      </c>
      <c r="Y464" s="68">
        <v>45113.125968055552</v>
      </c>
      <c r="Z464" s="68">
        <v>45133.249261921294</v>
      </c>
      <c r="AA464" s="68" t="s">
        <v>139</v>
      </c>
      <c r="AB464" s="68" t="s">
        <v>140</v>
      </c>
      <c r="AC464" s="68">
        <v>0</v>
      </c>
      <c r="AD464" s="68" t="s">
        <v>143</v>
      </c>
      <c r="AE464" s="68">
        <v>664</v>
      </c>
      <c r="AF464" s="68">
        <v>45113</v>
      </c>
      <c r="AG464" s="68">
        <v>10010</v>
      </c>
      <c r="AH464" s="68" t="s">
        <v>265</v>
      </c>
      <c r="AJ464" s="68">
        <v>664</v>
      </c>
      <c r="AK464" s="68" t="s">
        <v>142</v>
      </c>
      <c r="AL464" s="68" t="s">
        <v>143</v>
      </c>
      <c r="AM464" s="68">
        <v>200</v>
      </c>
      <c r="AN464" s="68" t="s">
        <v>174</v>
      </c>
      <c r="AO464" s="68" t="s">
        <v>2174</v>
      </c>
      <c r="AP464" s="68" t="s">
        <v>2175</v>
      </c>
      <c r="AQ464" s="68" t="s">
        <v>3322</v>
      </c>
      <c r="AR464" s="68" t="s">
        <v>2177</v>
      </c>
      <c r="AS464" s="68" t="s">
        <v>231</v>
      </c>
      <c r="AT464" s="68" t="s">
        <v>2178</v>
      </c>
      <c r="AU464" s="68" t="s">
        <v>2179</v>
      </c>
      <c r="AV464" s="68" t="s">
        <v>990</v>
      </c>
      <c r="AW464" s="68" t="s">
        <v>273</v>
      </c>
      <c r="AX464" s="68" t="s">
        <v>991</v>
      </c>
      <c r="AY464" s="68" t="s">
        <v>148</v>
      </c>
      <c r="AZ464" s="68" t="s">
        <v>139</v>
      </c>
      <c r="BA464" s="68" t="s">
        <v>154</v>
      </c>
      <c r="BB464" s="68" t="s">
        <v>992</v>
      </c>
      <c r="BC464" s="68" t="s">
        <v>156</v>
      </c>
      <c r="BD464" s="68" t="s">
        <v>157</v>
      </c>
      <c r="BE464" s="68" t="s">
        <v>484</v>
      </c>
      <c r="BF464" s="68">
        <v>45113.152696759258</v>
      </c>
      <c r="BG464" s="68">
        <v>0</v>
      </c>
      <c r="BH464" s="68" t="s">
        <v>170</v>
      </c>
      <c r="BI464" s="68" t="s">
        <v>3323</v>
      </c>
      <c r="BJ464" s="68" t="s">
        <v>143</v>
      </c>
      <c r="BK464" s="68" t="s">
        <v>136</v>
      </c>
      <c r="BL464" s="68" t="s">
        <v>143</v>
      </c>
      <c r="BM464" s="68" t="s">
        <v>200</v>
      </c>
      <c r="BN464" s="68" t="s">
        <v>200</v>
      </c>
      <c r="BO464" s="68" t="s">
        <v>143</v>
      </c>
      <c r="BP464" s="68" t="s">
        <v>143</v>
      </c>
      <c r="BQ464" s="68" t="s">
        <v>574</v>
      </c>
      <c r="BR464" s="68">
        <v>250</v>
      </c>
      <c r="BS464" s="68" t="s">
        <v>162</v>
      </c>
      <c r="BT464" s="68">
        <v>664</v>
      </c>
      <c r="BU464" s="68">
        <v>664</v>
      </c>
      <c r="BV464" s="68" t="s">
        <v>135</v>
      </c>
      <c r="BW464" s="68" t="s">
        <v>135</v>
      </c>
      <c r="BX464" s="68" t="s">
        <v>135</v>
      </c>
      <c r="BY464" s="68" t="s">
        <v>148</v>
      </c>
      <c r="BZ464" s="68" t="s">
        <v>1327</v>
      </c>
      <c r="CA464" s="68" t="s">
        <v>174</v>
      </c>
      <c r="CB464" s="68" t="s">
        <v>143</v>
      </c>
      <c r="CC464" s="68" t="s">
        <v>143</v>
      </c>
      <c r="CD464" s="68" t="s">
        <v>143</v>
      </c>
      <c r="CE464" s="68" t="s">
        <v>143</v>
      </c>
      <c r="CF464" s="68">
        <v>1</v>
      </c>
      <c r="CG464" s="68">
        <v>1</v>
      </c>
      <c r="CJ464" s="68">
        <v>0</v>
      </c>
      <c r="CK464" s="68" t="s">
        <v>143</v>
      </c>
      <c r="CM464" s="68" t="s">
        <v>143</v>
      </c>
      <c r="CN464" s="68" t="s">
        <v>143</v>
      </c>
      <c r="CR464" s="68" t="s">
        <v>143</v>
      </c>
      <c r="CS464" s="68" t="s">
        <v>1</v>
      </c>
      <c r="CT464" s="68" t="s">
        <v>143</v>
      </c>
      <c r="CU464" s="68" t="s">
        <v>1</v>
      </c>
      <c r="CV464" s="68" t="s">
        <v>1985</v>
      </c>
      <c r="CW464" s="68" t="s">
        <v>1985</v>
      </c>
      <c r="CX464" s="68" t="s">
        <v>258</v>
      </c>
      <c r="CY464" s="68" t="s">
        <v>166</v>
      </c>
      <c r="CZ464" s="68" t="s">
        <v>136</v>
      </c>
      <c r="DA464" s="68" t="s">
        <v>2007</v>
      </c>
      <c r="DB464" s="68" t="s">
        <v>143</v>
      </c>
      <c r="DC464" s="68" t="s">
        <v>143</v>
      </c>
      <c r="DD464" s="68" t="s">
        <v>373</v>
      </c>
      <c r="DE464" s="68">
        <v>7</v>
      </c>
      <c r="DF464" s="68">
        <v>7</v>
      </c>
    </row>
    <row r="465" spans="1:110" s="68" customFormat="1" ht="12.75" x14ac:dyDescent="0.2">
      <c r="A465" s="67">
        <v>45108</v>
      </c>
      <c r="B465" s="68" t="s">
        <v>18</v>
      </c>
      <c r="C465" s="68">
        <v>75987</v>
      </c>
      <c r="D465" s="68" t="s">
        <v>3324</v>
      </c>
      <c r="E465" s="68" t="s">
        <v>373</v>
      </c>
      <c r="F465" s="69">
        <v>45114</v>
      </c>
      <c r="G465" s="68" t="s">
        <v>257</v>
      </c>
      <c r="H465" s="68" t="s">
        <v>166</v>
      </c>
      <c r="I465" s="70">
        <v>190.55</v>
      </c>
      <c r="J465" s="70">
        <v>500</v>
      </c>
      <c r="K465" s="71">
        <f t="shared" si="7"/>
        <v>4.6640691640213435E-4</v>
      </c>
      <c r="L465" s="68" t="s">
        <v>217</v>
      </c>
      <c r="M465" s="68" t="s">
        <v>317</v>
      </c>
      <c r="N465" s="68" t="s">
        <v>980</v>
      </c>
      <c r="O465" s="68" t="s">
        <v>3325</v>
      </c>
      <c r="P465" s="68" t="s">
        <v>3326</v>
      </c>
      <c r="Q465" s="68" t="s">
        <v>170</v>
      </c>
      <c r="R465" s="68" t="s">
        <v>3327</v>
      </c>
      <c r="S465" s="68" t="s">
        <v>3328</v>
      </c>
      <c r="T465" s="68" t="s">
        <v>135</v>
      </c>
      <c r="U465" s="68" t="s">
        <v>135</v>
      </c>
      <c r="V465" s="68" t="s">
        <v>224</v>
      </c>
      <c r="W465" s="68" t="s">
        <v>137</v>
      </c>
      <c r="X465" s="68" t="s">
        <v>264</v>
      </c>
      <c r="Y465" s="68">
        <v>45113.158543518519</v>
      </c>
      <c r="Z465" s="68">
        <v>45132.297578703707</v>
      </c>
      <c r="AA465" s="68" t="s">
        <v>139</v>
      </c>
      <c r="AB465" s="68" t="s">
        <v>226</v>
      </c>
      <c r="AC465" s="68">
        <v>0</v>
      </c>
      <c r="AD465" s="68" t="s">
        <v>143</v>
      </c>
      <c r="AE465" s="68">
        <v>19055</v>
      </c>
      <c r="AF465" s="68">
        <v>45113</v>
      </c>
      <c r="AG465" s="68">
        <v>10010</v>
      </c>
      <c r="AH465" s="68" t="s">
        <v>265</v>
      </c>
      <c r="AJ465" s="68">
        <v>19055</v>
      </c>
      <c r="AK465" s="68" t="s">
        <v>207</v>
      </c>
      <c r="AL465" s="68" t="s">
        <v>143</v>
      </c>
      <c r="AM465" s="68">
        <v>500</v>
      </c>
      <c r="AN465" s="68" t="s">
        <v>174</v>
      </c>
      <c r="AO465" s="68" t="s">
        <v>3329</v>
      </c>
      <c r="AP465" s="68" t="s">
        <v>3330</v>
      </c>
      <c r="AQ465" s="68" t="s">
        <v>3331</v>
      </c>
      <c r="AR465" s="68" t="s">
        <v>178</v>
      </c>
      <c r="AS465" s="68" t="s">
        <v>179</v>
      </c>
      <c r="AT465" s="68" t="s">
        <v>1605</v>
      </c>
      <c r="AU465" s="68" t="s">
        <v>3332</v>
      </c>
      <c r="AV465" s="68" t="s">
        <v>990</v>
      </c>
      <c r="AW465" s="68" t="s">
        <v>273</v>
      </c>
      <c r="AX465" s="68" t="s">
        <v>991</v>
      </c>
      <c r="AY465" s="68" t="s">
        <v>148</v>
      </c>
      <c r="AZ465" s="68" t="s">
        <v>139</v>
      </c>
      <c r="BA465" s="68" t="s">
        <v>154</v>
      </c>
      <c r="BB465" s="68" t="s">
        <v>992</v>
      </c>
      <c r="BC465" s="68" t="s">
        <v>156</v>
      </c>
      <c r="BD465" s="68" t="s">
        <v>157</v>
      </c>
      <c r="BE465" s="68" t="s">
        <v>303</v>
      </c>
      <c r="BF465" s="68">
        <v>45114.532060185185</v>
      </c>
      <c r="BG465" s="68">
        <v>0</v>
      </c>
      <c r="BH465" s="68" t="s">
        <v>170</v>
      </c>
      <c r="BI465" s="68" t="s">
        <v>3333</v>
      </c>
      <c r="BJ465" s="68" t="s">
        <v>143</v>
      </c>
      <c r="BK465" s="68" t="s">
        <v>224</v>
      </c>
      <c r="BL465" s="68" t="s">
        <v>143</v>
      </c>
      <c r="BM465" s="68" t="s">
        <v>200</v>
      </c>
      <c r="BN465" s="68" t="s">
        <v>200</v>
      </c>
      <c r="BO465" s="68" t="s">
        <v>143</v>
      </c>
      <c r="BP465" s="68" t="s">
        <v>3334</v>
      </c>
      <c r="BQ465" s="68" t="s">
        <v>3335</v>
      </c>
      <c r="BR465" s="68">
        <v>500</v>
      </c>
      <c r="BS465" s="68" t="s">
        <v>241</v>
      </c>
      <c r="BT465" s="68">
        <v>19055</v>
      </c>
      <c r="BU465" s="68">
        <v>19055</v>
      </c>
      <c r="BV465" s="68" t="s">
        <v>135</v>
      </c>
      <c r="BW465" s="68" t="s">
        <v>135</v>
      </c>
      <c r="BX465" s="68" t="s">
        <v>135</v>
      </c>
      <c r="BY465" s="68" t="s">
        <v>148</v>
      </c>
      <c r="BZ465" s="68" t="s">
        <v>3336</v>
      </c>
      <c r="CA465" s="68" t="s">
        <v>174</v>
      </c>
      <c r="CB465" s="68" t="s">
        <v>3337</v>
      </c>
      <c r="CC465" s="68" t="s">
        <v>143</v>
      </c>
      <c r="CD465" s="68" t="s">
        <v>143</v>
      </c>
      <c r="CE465" s="68" t="s">
        <v>143</v>
      </c>
      <c r="CF465" s="68">
        <v>1</v>
      </c>
      <c r="CG465" s="68">
        <v>1</v>
      </c>
      <c r="CJ465" s="68">
        <v>0</v>
      </c>
      <c r="CK465" s="68" t="s">
        <v>143</v>
      </c>
      <c r="CM465" s="68" t="s">
        <v>143</v>
      </c>
      <c r="CN465" s="68" t="s">
        <v>143</v>
      </c>
      <c r="CR465" s="68" t="s">
        <v>143</v>
      </c>
      <c r="CS465" s="68" t="s">
        <v>1</v>
      </c>
      <c r="CT465" s="68" t="s">
        <v>143</v>
      </c>
      <c r="CU465" s="68" t="s">
        <v>1</v>
      </c>
      <c r="CV465" s="68" t="s">
        <v>1985</v>
      </c>
      <c r="CW465" s="68" t="s">
        <v>1985</v>
      </c>
      <c r="CX465" s="68" t="s">
        <v>217</v>
      </c>
      <c r="CY465" s="68" t="s">
        <v>166</v>
      </c>
      <c r="CZ465" s="68" t="s">
        <v>224</v>
      </c>
      <c r="DA465" s="68" t="s">
        <v>1986</v>
      </c>
      <c r="DB465" s="68" t="s">
        <v>143</v>
      </c>
      <c r="DC465" s="68" t="s">
        <v>143</v>
      </c>
      <c r="DD465" s="68" t="s">
        <v>373</v>
      </c>
      <c r="DE465" s="68">
        <v>7</v>
      </c>
      <c r="DF465" s="68">
        <v>7</v>
      </c>
    </row>
    <row r="466" spans="1:110" s="68" customFormat="1" ht="12.75" x14ac:dyDescent="0.2">
      <c r="A466" s="67">
        <v>45108</v>
      </c>
      <c r="B466" s="68" t="s">
        <v>16</v>
      </c>
      <c r="C466" s="68">
        <v>76004</v>
      </c>
      <c r="D466" s="68" t="s">
        <v>124</v>
      </c>
      <c r="E466" s="68" t="s">
        <v>125</v>
      </c>
      <c r="F466" s="69">
        <v>45113</v>
      </c>
      <c r="G466" s="68" t="s">
        <v>257</v>
      </c>
      <c r="H466" s="68" t="s">
        <v>127</v>
      </c>
      <c r="I466" s="70">
        <v>560.26</v>
      </c>
      <c r="J466" s="70">
        <v>560.26</v>
      </c>
      <c r="K466" s="71">
        <f t="shared" si="7"/>
        <v>1.3713415847990541E-3</v>
      </c>
      <c r="L466" s="68" t="s">
        <v>128</v>
      </c>
      <c r="M466" s="68" t="s">
        <v>129</v>
      </c>
      <c r="N466" s="68" t="s">
        <v>1725</v>
      </c>
      <c r="O466" s="68" t="s">
        <v>1224</v>
      </c>
      <c r="P466" s="68" t="s">
        <v>2788</v>
      </c>
      <c r="Q466" s="68" t="s">
        <v>132</v>
      </c>
      <c r="R466" s="68" t="s">
        <v>3338</v>
      </c>
      <c r="S466" s="68" t="s">
        <v>1717</v>
      </c>
      <c r="T466" s="68" t="s">
        <v>135</v>
      </c>
      <c r="U466" s="68" t="s">
        <v>135</v>
      </c>
      <c r="V466" s="68" t="s">
        <v>136</v>
      </c>
      <c r="W466" s="68" t="s">
        <v>137</v>
      </c>
      <c r="X466" s="68" t="s">
        <v>138</v>
      </c>
      <c r="Y466" s="68">
        <v>45113.188221643519</v>
      </c>
      <c r="Z466" s="68">
        <v>45138.069572685185</v>
      </c>
      <c r="AA466" s="68" t="s">
        <v>139</v>
      </c>
      <c r="AB466" s="68" t="s">
        <v>140</v>
      </c>
      <c r="AC466" s="68">
        <v>0</v>
      </c>
      <c r="AD466" s="68" t="s">
        <v>143</v>
      </c>
      <c r="AE466" s="68">
        <v>0</v>
      </c>
      <c r="AG466" s="68">
        <v>10010</v>
      </c>
      <c r="AH466" s="68" t="s">
        <v>265</v>
      </c>
      <c r="AJ466" s="68">
        <v>179113</v>
      </c>
      <c r="AK466" s="68" t="s">
        <v>142</v>
      </c>
      <c r="AL466" s="68" t="s">
        <v>143</v>
      </c>
      <c r="AM466" s="68">
        <v>2700</v>
      </c>
      <c r="AN466" s="68" t="s">
        <v>144</v>
      </c>
      <c r="AO466" s="68" t="s">
        <v>990</v>
      </c>
      <c r="AP466" s="68" t="s">
        <v>273</v>
      </c>
      <c r="AQ466" s="68" t="s">
        <v>1232</v>
      </c>
      <c r="AR466" s="68" t="s">
        <v>148</v>
      </c>
      <c r="AS466" s="68" t="s">
        <v>139</v>
      </c>
      <c r="AT466" s="68" t="s">
        <v>154</v>
      </c>
      <c r="AU466" s="68" t="s">
        <v>992</v>
      </c>
      <c r="AV466" s="68" t="s">
        <v>1718</v>
      </c>
      <c r="AW466" s="68" t="s">
        <v>1719</v>
      </c>
      <c r="AX466" s="68" t="s">
        <v>1726</v>
      </c>
      <c r="AY466" s="68" t="s">
        <v>148</v>
      </c>
      <c r="AZ466" s="68" t="s">
        <v>139</v>
      </c>
      <c r="BA466" s="68" t="s">
        <v>154</v>
      </c>
      <c r="BB466" s="68" t="s">
        <v>1727</v>
      </c>
      <c r="BC466" s="68" t="s">
        <v>156</v>
      </c>
      <c r="BD466" s="68" t="s">
        <v>157</v>
      </c>
      <c r="BE466" s="68" t="s">
        <v>237</v>
      </c>
      <c r="BF466" s="68">
        <v>45117.537488425929</v>
      </c>
      <c r="BG466" s="68">
        <v>0</v>
      </c>
      <c r="BH466" s="68" t="s">
        <v>132</v>
      </c>
      <c r="BI466" s="68" t="s">
        <v>3339</v>
      </c>
      <c r="BJ466" s="68" t="s">
        <v>143</v>
      </c>
      <c r="BK466" s="68" t="s">
        <v>136</v>
      </c>
      <c r="BL466" s="68" t="s">
        <v>143</v>
      </c>
      <c r="BM466" s="68" t="s">
        <v>160</v>
      </c>
      <c r="BN466" s="68" t="s">
        <v>160</v>
      </c>
      <c r="BO466" s="68" t="s">
        <v>143</v>
      </c>
      <c r="BP466" s="68" t="s">
        <v>1224</v>
      </c>
      <c r="BQ466" s="68" t="s">
        <v>3340</v>
      </c>
      <c r="BR466" s="68">
        <v>800</v>
      </c>
      <c r="BS466" s="68" t="s">
        <v>314</v>
      </c>
      <c r="BT466" s="68">
        <v>56026</v>
      </c>
      <c r="BU466" s="68">
        <v>56026</v>
      </c>
      <c r="BV466" s="68" t="s">
        <v>135</v>
      </c>
      <c r="BW466" s="68" t="s">
        <v>135</v>
      </c>
      <c r="BX466" s="68" t="s">
        <v>135</v>
      </c>
      <c r="BY466" s="68" t="s">
        <v>148</v>
      </c>
      <c r="BZ466" s="68" t="s">
        <v>1729</v>
      </c>
      <c r="CA466" s="68" t="s">
        <v>144</v>
      </c>
      <c r="CB466" s="68" t="s">
        <v>143</v>
      </c>
      <c r="CC466" s="68" t="s">
        <v>143</v>
      </c>
      <c r="CD466" s="68" t="s">
        <v>143</v>
      </c>
      <c r="CE466" s="68" t="s">
        <v>143</v>
      </c>
      <c r="CF466" s="68">
        <v>20750332</v>
      </c>
      <c r="CG466" s="68">
        <v>20750332</v>
      </c>
      <c r="CJ466" s="68">
        <v>0</v>
      </c>
      <c r="CK466" s="68" t="s">
        <v>143</v>
      </c>
      <c r="CM466" s="68" t="s">
        <v>143</v>
      </c>
      <c r="CN466" s="68" t="s">
        <v>143</v>
      </c>
      <c r="CR466" s="68" t="s">
        <v>143</v>
      </c>
      <c r="CS466" s="68" t="s">
        <v>1</v>
      </c>
      <c r="CT466" s="68" t="s">
        <v>143</v>
      </c>
      <c r="CU466" s="68" t="s">
        <v>1</v>
      </c>
      <c r="CV466" s="68" t="s">
        <v>2092</v>
      </c>
      <c r="CW466" s="68" t="s">
        <v>143</v>
      </c>
      <c r="CX466" s="68" t="s">
        <v>128</v>
      </c>
      <c r="CY466" s="68" t="s">
        <v>127</v>
      </c>
      <c r="CZ466" s="68" t="s">
        <v>136</v>
      </c>
      <c r="DA466" s="68" t="s">
        <v>1989</v>
      </c>
      <c r="DB466" s="68" t="s">
        <v>143</v>
      </c>
      <c r="DC466" s="68" t="s">
        <v>143</v>
      </c>
      <c r="DD466" s="68" t="s">
        <v>125</v>
      </c>
      <c r="DE466" s="68">
        <v>7</v>
      </c>
      <c r="DF466" s="68">
        <v>6</v>
      </c>
    </row>
    <row r="467" spans="1:110" s="68" customFormat="1" ht="12.75" x14ac:dyDescent="0.2">
      <c r="A467" s="67">
        <v>45108</v>
      </c>
      <c r="B467" s="68" t="s">
        <v>11</v>
      </c>
      <c r="C467" s="68">
        <v>76076</v>
      </c>
      <c r="D467" s="68" t="s">
        <v>256</v>
      </c>
      <c r="E467" s="68" t="s">
        <v>125</v>
      </c>
      <c r="F467" s="69">
        <v>45113</v>
      </c>
      <c r="G467" s="68" t="s">
        <v>165</v>
      </c>
      <c r="H467" s="68" t="s">
        <v>127</v>
      </c>
      <c r="I467" s="70">
        <v>290.5</v>
      </c>
      <c r="J467" s="70">
        <v>290.5</v>
      </c>
      <c r="K467" s="71">
        <f t="shared" si="7"/>
        <v>7.1105331521815801E-4</v>
      </c>
      <c r="L467" s="68" t="s">
        <v>258</v>
      </c>
      <c r="M467" s="68" t="s">
        <v>129</v>
      </c>
      <c r="N467" s="68" t="s">
        <v>1245</v>
      </c>
      <c r="O467" s="68" t="s">
        <v>1056</v>
      </c>
      <c r="P467" s="68" t="s">
        <v>3341</v>
      </c>
      <c r="Q467" s="68" t="s">
        <v>132</v>
      </c>
      <c r="R467" s="68" t="s">
        <v>3342</v>
      </c>
      <c r="S467" s="68" t="s">
        <v>3295</v>
      </c>
      <c r="T467" s="68" t="s">
        <v>135</v>
      </c>
      <c r="U467" s="68" t="s">
        <v>135</v>
      </c>
      <c r="V467" s="68" t="s">
        <v>136</v>
      </c>
      <c r="W467" s="68" t="s">
        <v>137</v>
      </c>
      <c r="X467" s="68" t="s">
        <v>138</v>
      </c>
      <c r="Y467" s="68">
        <v>45113.357909606479</v>
      </c>
      <c r="Z467" s="68">
        <v>45113.357839699071</v>
      </c>
      <c r="AA467" s="68" t="s">
        <v>139</v>
      </c>
      <c r="AB467" s="68" t="s">
        <v>140</v>
      </c>
      <c r="AC467" s="68">
        <v>0</v>
      </c>
      <c r="AD467" s="68" t="s">
        <v>143</v>
      </c>
      <c r="AE467" s="68">
        <v>0</v>
      </c>
      <c r="AG467" s="68">
        <v>10012</v>
      </c>
      <c r="AH467" s="68" t="s">
        <v>141</v>
      </c>
      <c r="AK467" s="68" t="s">
        <v>142</v>
      </c>
      <c r="AL467" s="68" t="s">
        <v>143</v>
      </c>
      <c r="AM467" s="68">
        <v>1400</v>
      </c>
      <c r="AN467" s="68" t="s">
        <v>143</v>
      </c>
      <c r="AO467" s="68" t="s">
        <v>290</v>
      </c>
      <c r="AP467" s="68" t="s">
        <v>146</v>
      </c>
      <c r="AQ467" s="68" t="s">
        <v>1060</v>
      </c>
      <c r="AR467" s="68" t="s">
        <v>148</v>
      </c>
      <c r="AS467" s="68" t="s">
        <v>139</v>
      </c>
      <c r="AT467" s="68" t="s">
        <v>149</v>
      </c>
      <c r="AU467" s="68" t="s">
        <v>150</v>
      </c>
      <c r="AV467" s="68" t="s">
        <v>1250</v>
      </c>
      <c r="AW467" s="68" t="s">
        <v>1250</v>
      </c>
      <c r="AX467" s="68" t="s">
        <v>309</v>
      </c>
      <c r="AY467" s="68" t="s">
        <v>148</v>
      </c>
      <c r="AZ467" s="68" t="s">
        <v>139</v>
      </c>
      <c r="BA467" s="68" t="s">
        <v>950</v>
      </c>
      <c r="BB467" s="68" t="s">
        <v>311</v>
      </c>
      <c r="BC467" s="68" t="s">
        <v>156</v>
      </c>
      <c r="BD467" s="68" t="s">
        <v>157</v>
      </c>
      <c r="BE467" s="68" t="s">
        <v>303</v>
      </c>
      <c r="BF467" s="68">
        <v>45114.12091435185</v>
      </c>
      <c r="BG467" s="68">
        <v>0</v>
      </c>
      <c r="BH467" s="68" t="s">
        <v>132</v>
      </c>
      <c r="BI467" s="68" t="s">
        <v>143</v>
      </c>
      <c r="BJ467" s="68" t="s">
        <v>143</v>
      </c>
      <c r="BK467" s="68" t="s">
        <v>136</v>
      </c>
      <c r="BL467" s="68" t="s">
        <v>143</v>
      </c>
      <c r="BM467" s="68" t="s">
        <v>160</v>
      </c>
      <c r="BN467" s="68" t="s">
        <v>160</v>
      </c>
      <c r="BO467" s="68" t="s">
        <v>143</v>
      </c>
      <c r="BP467" s="68" t="s">
        <v>143</v>
      </c>
      <c r="BQ467" s="68" t="s">
        <v>3343</v>
      </c>
      <c r="BR467" s="68">
        <v>500</v>
      </c>
      <c r="BS467" s="68" t="s">
        <v>241</v>
      </c>
      <c r="BT467" s="68">
        <v>2905</v>
      </c>
      <c r="BU467" s="68">
        <v>2905</v>
      </c>
      <c r="BV467" s="68" t="s">
        <v>135</v>
      </c>
      <c r="BW467" s="68" t="s">
        <v>135</v>
      </c>
      <c r="BX467" s="68" t="s">
        <v>135</v>
      </c>
      <c r="BY467" s="68" t="s">
        <v>148</v>
      </c>
      <c r="BZ467" s="68" t="s">
        <v>3344</v>
      </c>
      <c r="CA467" s="68" t="s">
        <v>144</v>
      </c>
      <c r="CB467" s="68" t="s">
        <v>143</v>
      </c>
      <c r="CC467" s="68" t="s">
        <v>143</v>
      </c>
      <c r="CD467" s="68" t="s">
        <v>143</v>
      </c>
      <c r="CE467" s="68" t="s">
        <v>143</v>
      </c>
      <c r="CF467" s="68">
        <v>20750332</v>
      </c>
      <c r="CJ467" s="68">
        <v>0</v>
      </c>
      <c r="CK467" s="68" t="s">
        <v>143</v>
      </c>
      <c r="CM467" s="68" t="s">
        <v>143</v>
      </c>
      <c r="CN467" s="68" t="s">
        <v>143</v>
      </c>
      <c r="CR467" s="68" t="s">
        <v>143</v>
      </c>
      <c r="CS467" s="68" t="s">
        <v>1</v>
      </c>
      <c r="CT467" s="68" t="s">
        <v>143</v>
      </c>
      <c r="CU467" s="68" t="s">
        <v>1</v>
      </c>
      <c r="CV467" s="68" t="s">
        <v>1985</v>
      </c>
      <c r="CW467" s="68" t="s">
        <v>143</v>
      </c>
      <c r="CX467" s="68" t="s">
        <v>258</v>
      </c>
      <c r="CY467" s="68" t="s">
        <v>127</v>
      </c>
      <c r="CZ467" s="68" t="s">
        <v>136</v>
      </c>
      <c r="DA467" s="68" t="s">
        <v>1989</v>
      </c>
      <c r="DB467" s="68" t="s">
        <v>143</v>
      </c>
      <c r="DC467" s="68" t="s">
        <v>143</v>
      </c>
      <c r="DD467" s="68" t="s">
        <v>125</v>
      </c>
      <c r="DE467" s="68">
        <v>7</v>
      </c>
      <c r="DF467" s="68">
        <v>6</v>
      </c>
    </row>
    <row r="468" spans="1:110" s="68" customFormat="1" ht="12.75" x14ac:dyDescent="0.2">
      <c r="A468" s="67">
        <v>45108</v>
      </c>
      <c r="B468" s="68" t="s">
        <v>13</v>
      </c>
      <c r="C468" s="68">
        <v>76222</v>
      </c>
      <c r="D468" s="68" t="s">
        <v>2694</v>
      </c>
      <c r="E468" s="68" t="s">
        <v>373</v>
      </c>
      <c r="F468" s="69">
        <v>45117</v>
      </c>
      <c r="G468" s="68" t="s">
        <v>257</v>
      </c>
      <c r="H468" s="68" t="s">
        <v>166</v>
      </c>
      <c r="I468" s="70">
        <v>461.54</v>
      </c>
      <c r="J468" s="70">
        <v>984</v>
      </c>
      <c r="K468" s="71">
        <f t="shared" si="7"/>
        <v>1.1297058420164843E-3</v>
      </c>
      <c r="L468" s="68" t="s">
        <v>374</v>
      </c>
      <c r="M468" s="68" t="s">
        <v>129</v>
      </c>
      <c r="N468" s="68" t="s">
        <v>980</v>
      </c>
      <c r="O468" s="68" t="s">
        <v>3345</v>
      </c>
      <c r="P468" s="68" t="s">
        <v>3346</v>
      </c>
      <c r="Q468" s="68" t="s">
        <v>170</v>
      </c>
      <c r="R468" s="68" t="s">
        <v>3347</v>
      </c>
      <c r="S468" s="68" t="s">
        <v>3348</v>
      </c>
      <c r="T468" s="68" t="s">
        <v>135</v>
      </c>
      <c r="U468" s="68" t="s">
        <v>135</v>
      </c>
      <c r="V468" s="68" t="s">
        <v>136</v>
      </c>
      <c r="W468" s="68" t="s">
        <v>137</v>
      </c>
      <c r="X468" s="68" t="s">
        <v>264</v>
      </c>
      <c r="Y468" s="68">
        <v>45114.471043865742</v>
      </c>
      <c r="Z468" s="68">
        <v>45132.300236342591</v>
      </c>
      <c r="AA468" s="68" t="s">
        <v>139</v>
      </c>
      <c r="AB468" s="68" t="s">
        <v>140</v>
      </c>
      <c r="AC468" s="68">
        <v>0</v>
      </c>
      <c r="AD468" s="68" t="s">
        <v>143</v>
      </c>
      <c r="AE468" s="68">
        <v>46154</v>
      </c>
      <c r="AF468" s="68">
        <v>45114</v>
      </c>
      <c r="AG468" s="68">
        <v>10010</v>
      </c>
      <c r="AH468" s="68" t="s">
        <v>265</v>
      </c>
      <c r="AJ468" s="68">
        <v>46154</v>
      </c>
      <c r="AK468" s="68" t="s">
        <v>142</v>
      </c>
      <c r="AL468" s="68" t="s">
        <v>143</v>
      </c>
      <c r="AM468" s="68">
        <v>984</v>
      </c>
      <c r="AN468" s="68" t="s">
        <v>174</v>
      </c>
      <c r="AO468" s="68" t="s">
        <v>3349</v>
      </c>
      <c r="AP468" s="68" t="s">
        <v>3350</v>
      </c>
      <c r="AQ468" s="68" t="s">
        <v>3351</v>
      </c>
      <c r="AR468" s="68" t="s">
        <v>250</v>
      </c>
      <c r="AS468" s="68" t="s">
        <v>179</v>
      </c>
      <c r="AT468" s="68" t="s">
        <v>3352</v>
      </c>
      <c r="AU468" s="68" t="s">
        <v>3353</v>
      </c>
      <c r="AV468" s="68" t="s">
        <v>990</v>
      </c>
      <c r="AW468" s="68" t="s">
        <v>273</v>
      </c>
      <c r="AX468" s="68" t="s">
        <v>991</v>
      </c>
      <c r="AY468" s="68" t="s">
        <v>148</v>
      </c>
      <c r="AZ468" s="68" t="s">
        <v>139</v>
      </c>
      <c r="BA468" s="68" t="s">
        <v>154</v>
      </c>
      <c r="BB468" s="68" t="s">
        <v>992</v>
      </c>
      <c r="BC468" s="68" t="s">
        <v>156</v>
      </c>
      <c r="BD468" s="68" t="s">
        <v>157</v>
      </c>
      <c r="BE468" s="68" t="s">
        <v>1101</v>
      </c>
      <c r="BF468" s="68">
        <v>45117.303611111114</v>
      </c>
      <c r="BG468" s="68">
        <v>0</v>
      </c>
      <c r="BH468" s="68" t="s">
        <v>170</v>
      </c>
      <c r="BI468" s="68" t="s">
        <v>3354</v>
      </c>
      <c r="BJ468" s="68" t="s">
        <v>143</v>
      </c>
      <c r="BK468" s="68" t="s">
        <v>136</v>
      </c>
      <c r="BL468" s="68" t="s">
        <v>143</v>
      </c>
      <c r="BM468" s="68" t="s">
        <v>200</v>
      </c>
      <c r="BN468" s="68" t="s">
        <v>200</v>
      </c>
      <c r="BO468" s="68" t="s">
        <v>143</v>
      </c>
      <c r="BP468" s="68" t="s">
        <v>143</v>
      </c>
      <c r="BQ468" s="68" t="s">
        <v>3355</v>
      </c>
      <c r="BR468" s="68">
        <v>1000</v>
      </c>
      <c r="BS468" s="68" t="s">
        <v>441</v>
      </c>
      <c r="BT468" s="68">
        <v>46154</v>
      </c>
      <c r="BU468" s="68">
        <v>46154</v>
      </c>
      <c r="BV468" s="68" t="s">
        <v>135</v>
      </c>
      <c r="BW468" s="68" t="s">
        <v>135</v>
      </c>
      <c r="BX468" s="68" t="s">
        <v>135</v>
      </c>
      <c r="BY468" s="68" t="s">
        <v>148</v>
      </c>
      <c r="BZ468" s="68" t="s">
        <v>2774</v>
      </c>
      <c r="CA468" s="68" t="s">
        <v>174</v>
      </c>
      <c r="CB468" s="68" t="s">
        <v>143</v>
      </c>
      <c r="CC468" s="68" t="s">
        <v>143</v>
      </c>
      <c r="CD468" s="68" t="s">
        <v>143</v>
      </c>
      <c r="CE468" s="68" t="s">
        <v>143</v>
      </c>
      <c r="CF468" s="68">
        <v>1</v>
      </c>
      <c r="CG468" s="68">
        <v>1</v>
      </c>
      <c r="CJ468" s="68">
        <v>0</v>
      </c>
      <c r="CK468" s="68" t="s">
        <v>143</v>
      </c>
      <c r="CM468" s="68" t="s">
        <v>143</v>
      </c>
      <c r="CN468" s="68" t="s">
        <v>143</v>
      </c>
      <c r="CO468" s="68">
        <v>315658831</v>
      </c>
      <c r="CR468" s="68" t="s">
        <v>143</v>
      </c>
      <c r="CS468" s="68" t="s">
        <v>1</v>
      </c>
      <c r="CT468" s="68" t="s">
        <v>143</v>
      </c>
      <c r="CU468" s="68" t="s">
        <v>1</v>
      </c>
      <c r="CV468" s="68" t="s">
        <v>2092</v>
      </c>
      <c r="CW468" s="68" t="s">
        <v>1985</v>
      </c>
      <c r="CX468" s="68" t="s">
        <v>374</v>
      </c>
      <c r="CY468" s="68" t="s">
        <v>166</v>
      </c>
      <c r="CZ468" s="68" t="s">
        <v>136</v>
      </c>
      <c r="DA468" s="68" t="s">
        <v>1986</v>
      </c>
      <c r="DB468" s="68" t="s">
        <v>143</v>
      </c>
      <c r="DC468" s="68" t="s">
        <v>143</v>
      </c>
      <c r="DD468" s="68" t="s">
        <v>373</v>
      </c>
      <c r="DE468" s="68">
        <v>7</v>
      </c>
      <c r="DF468" s="68">
        <v>10</v>
      </c>
    </row>
    <row r="469" spans="1:110" s="68" customFormat="1" ht="12.75" x14ac:dyDescent="0.2">
      <c r="A469" s="67">
        <v>45108</v>
      </c>
      <c r="B469" s="68" t="s">
        <v>7</v>
      </c>
      <c r="C469" s="68">
        <v>76269</v>
      </c>
      <c r="D469" s="68" t="s">
        <v>1476</v>
      </c>
      <c r="E469" s="68" t="s">
        <v>364</v>
      </c>
      <c r="F469" s="69">
        <v>45114</v>
      </c>
      <c r="G469" s="68" t="s">
        <v>126</v>
      </c>
      <c r="H469" s="68" t="s">
        <v>127</v>
      </c>
      <c r="I469" s="70">
        <v>311.25</v>
      </c>
      <c r="J469" s="70">
        <v>311.25</v>
      </c>
      <c r="K469" s="71">
        <f t="shared" si="7"/>
        <v>7.6184283773374076E-4</v>
      </c>
      <c r="L469" s="68" t="s">
        <v>374</v>
      </c>
      <c r="M469" s="68" t="s">
        <v>129</v>
      </c>
      <c r="N469" s="68" t="s">
        <v>3204</v>
      </c>
      <c r="O469" s="68" t="s">
        <v>1056</v>
      </c>
      <c r="P469" s="68" t="s">
        <v>628</v>
      </c>
      <c r="Q469" s="68" t="s">
        <v>132</v>
      </c>
      <c r="R469" s="68" t="s">
        <v>3356</v>
      </c>
      <c r="S469" s="68" t="s">
        <v>3207</v>
      </c>
      <c r="T469" s="68" t="s">
        <v>135</v>
      </c>
      <c r="U469" s="68" t="s">
        <v>135</v>
      </c>
      <c r="V469" s="68" t="s">
        <v>136</v>
      </c>
      <c r="W469" s="68" t="s">
        <v>137</v>
      </c>
      <c r="X469" s="68" t="s">
        <v>138</v>
      </c>
      <c r="Y469" s="68">
        <v>45114.52437511574</v>
      </c>
      <c r="Z469" s="68">
        <v>45114.524232523145</v>
      </c>
      <c r="AA469" s="68" t="s">
        <v>139</v>
      </c>
      <c r="AB469" s="68" t="s">
        <v>140</v>
      </c>
      <c r="AC469" s="68">
        <v>0</v>
      </c>
      <c r="AD469" s="68" t="s">
        <v>143</v>
      </c>
      <c r="AE469" s="68">
        <v>0</v>
      </c>
      <c r="AG469" s="68">
        <v>10023</v>
      </c>
      <c r="AH469" s="68" t="s">
        <v>141</v>
      </c>
      <c r="AK469" s="68" t="s">
        <v>142</v>
      </c>
      <c r="AL469" s="68" t="s">
        <v>143</v>
      </c>
      <c r="AM469" s="68">
        <v>1500</v>
      </c>
      <c r="AN469" s="68" t="s">
        <v>143</v>
      </c>
      <c r="AO469" s="68" t="s">
        <v>290</v>
      </c>
      <c r="AP469" s="68" t="s">
        <v>146</v>
      </c>
      <c r="AQ469" s="68" t="s">
        <v>1060</v>
      </c>
      <c r="AR469" s="68" t="s">
        <v>148</v>
      </c>
      <c r="AS469" s="68" t="s">
        <v>139</v>
      </c>
      <c r="AT469" s="68" t="s">
        <v>149</v>
      </c>
      <c r="AU469" s="68" t="s">
        <v>150</v>
      </c>
      <c r="AV469" s="68" t="s">
        <v>3208</v>
      </c>
      <c r="AW469" s="68" t="s">
        <v>1719</v>
      </c>
      <c r="AX469" s="68" t="s">
        <v>3209</v>
      </c>
      <c r="AY469" s="68" t="s">
        <v>148</v>
      </c>
      <c r="AZ469" s="68" t="s">
        <v>139</v>
      </c>
      <c r="BA469" s="68" t="s">
        <v>154</v>
      </c>
      <c r="BB469" s="68" t="s">
        <v>1721</v>
      </c>
      <c r="BC469" s="68" t="s">
        <v>156</v>
      </c>
      <c r="BD469" s="68" t="s">
        <v>157</v>
      </c>
      <c r="BE469" s="68" t="s">
        <v>303</v>
      </c>
      <c r="BF469" s="68">
        <v>45114.221875000003</v>
      </c>
      <c r="BG469" s="68">
        <v>0</v>
      </c>
      <c r="BH469" s="68" t="s">
        <v>132</v>
      </c>
      <c r="BI469" s="68" t="s">
        <v>143</v>
      </c>
      <c r="BJ469" s="68" t="s">
        <v>143</v>
      </c>
      <c r="BK469" s="68" t="s">
        <v>136</v>
      </c>
      <c r="BL469" s="68" t="s">
        <v>143</v>
      </c>
      <c r="BM469" s="68" t="s">
        <v>160</v>
      </c>
      <c r="BN469" s="68" t="s">
        <v>160</v>
      </c>
      <c r="BO469" s="68" t="s">
        <v>143</v>
      </c>
      <c r="BP469" s="68" t="s">
        <v>143</v>
      </c>
      <c r="BQ469" s="68" t="s">
        <v>3357</v>
      </c>
      <c r="BR469" s="68">
        <v>500</v>
      </c>
      <c r="BS469" s="68" t="s">
        <v>241</v>
      </c>
      <c r="BT469" s="68">
        <v>31125</v>
      </c>
      <c r="BU469" s="68">
        <v>31125</v>
      </c>
      <c r="BV469" s="68" t="s">
        <v>135</v>
      </c>
      <c r="BW469" s="68" t="s">
        <v>135</v>
      </c>
      <c r="BX469" s="68" t="s">
        <v>135</v>
      </c>
      <c r="BY469" s="68" t="s">
        <v>148</v>
      </c>
      <c r="BZ469" s="68" t="s">
        <v>3358</v>
      </c>
      <c r="CA469" s="68" t="s">
        <v>144</v>
      </c>
      <c r="CB469" s="68" t="s">
        <v>143</v>
      </c>
      <c r="CC469" s="68" t="s">
        <v>143</v>
      </c>
      <c r="CD469" s="68" t="s">
        <v>143</v>
      </c>
      <c r="CE469" s="68" t="s">
        <v>143</v>
      </c>
      <c r="CF469" s="68">
        <v>20750332</v>
      </c>
      <c r="CJ469" s="68">
        <v>0</v>
      </c>
      <c r="CK469" s="68" t="s">
        <v>143</v>
      </c>
      <c r="CM469" s="68" t="s">
        <v>143</v>
      </c>
      <c r="CN469" s="68" t="s">
        <v>143</v>
      </c>
      <c r="CR469" s="68" t="s">
        <v>143</v>
      </c>
      <c r="CS469" s="68" t="s">
        <v>1</v>
      </c>
      <c r="CT469" s="68" t="s">
        <v>143</v>
      </c>
      <c r="CU469" s="68" t="s">
        <v>1</v>
      </c>
      <c r="CV469" s="68" t="s">
        <v>1985</v>
      </c>
      <c r="CW469" s="68" t="s">
        <v>143</v>
      </c>
      <c r="CX469" s="68" t="s">
        <v>374</v>
      </c>
      <c r="CY469" s="68" t="s">
        <v>127</v>
      </c>
      <c r="CZ469" s="68" t="s">
        <v>136</v>
      </c>
      <c r="DA469" s="68" t="s">
        <v>1986</v>
      </c>
      <c r="DB469" s="68" t="s">
        <v>143</v>
      </c>
      <c r="DC469" s="68" t="s">
        <v>143</v>
      </c>
      <c r="DD469" s="68" t="s">
        <v>364</v>
      </c>
      <c r="DE469" s="68">
        <v>7</v>
      </c>
      <c r="DF469" s="68">
        <v>7</v>
      </c>
    </row>
    <row r="470" spans="1:110" s="68" customFormat="1" ht="12.75" x14ac:dyDescent="0.2">
      <c r="A470" s="67">
        <v>45108</v>
      </c>
      <c r="B470" s="68" t="s">
        <v>24</v>
      </c>
      <c r="C470" s="68">
        <v>76340</v>
      </c>
      <c r="D470" s="68" t="s">
        <v>24</v>
      </c>
      <c r="E470" s="68" t="s">
        <v>373</v>
      </c>
      <c r="F470" s="69">
        <v>45114</v>
      </c>
      <c r="G470" s="68" t="s">
        <v>165</v>
      </c>
      <c r="H470" s="68" t="s">
        <v>166</v>
      </c>
      <c r="I470" s="70">
        <v>27.99</v>
      </c>
      <c r="J470" s="70">
        <v>27.99</v>
      </c>
      <c r="K470" s="71">
        <f t="shared" si="7"/>
        <v>6.8510782419814952E-5</v>
      </c>
      <c r="L470" s="68" t="s">
        <v>394</v>
      </c>
      <c r="M470" s="68" t="s">
        <v>129</v>
      </c>
      <c r="N470" s="68" t="s">
        <v>1056</v>
      </c>
      <c r="O470" s="68" t="s">
        <v>318</v>
      </c>
      <c r="P470" s="68" t="s">
        <v>3359</v>
      </c>
      <c r="Q470" s="68" t="s">
        <v>170</v>
      </c>
      <c r="R470" s="68" t="s">
        <v>3360</v>
      </c>
      <c r="S470" s="68" t="s">
        <v>3361</v>
      </c>
      <c r="T470" s="68" t="s">
        <v>3362</v>
      </c>
      <c r="U470" s="68" t="s">
        <v>470</v>
      </c>
      <c r="V470" s="68" t="s">
        <v>136</v>
      </c>
      <c r="W470" s="68" t="s">
        <v>137</v>
      </c>
      <c r="X470" s="68" t="s">
        <v>349</v>
      </c>
      <c r="Y470" s="68">
        <v>45114.142655787036</v>
      </c>
      <c r="Z470" s="68">
        <v>45135.420792245372</v>
      </c>
      <c r="AA470" s="68" t="s">
        <v>139</v>
      </c>
      <c r="AB470" s="68" t="s">
        <v>140</v>
      </c>
      <c r="AC470" s="68">
        <v>0</v>
      </c>
      <c r="AD470" s="68" t="s">
        <v>143</v>
      </c>
      <c r="AE470" s="68">
        <v>0</v>
      </c>
      <c r="AF470" s="68">
        <v>45114</v>
      </c>
      <c r="AG470" s="68">
        <v>10012</v>
      </c>
      <c r="AH470" s="68" t="s">
        <v>141</v>
      </c>
      <c r="AK470" s="68" t="s">
        <v>142</v>
      </c>
      <c r="AL470" s="68" t="s">
        <v>3306</v>
      </c>
      <c r="AM470" s="68">
        <v>2799</v>
      </c>
      <c r="AN470" s="68" t="s">
        <v>174</v>
      </c>
      <c r="AO470" s="68" t="s">
        <v>324</v>
      </c>
      <c r="AP470" s="68" t="s">
        <v>325</v>
      </c>
      <c r="AQ470" s="68" t="s">
        <v>326</v>
      </c>
      <c r="AR470" s="68" t="s">
        <v>178</v>
      </c>
      <c r="AS470" s="68" t="s">
        <v>179</v>
      </c>
      <c r="AT470" s="68" t="s">
        <v>327</v>
      </c>
      <c r="AU470" s="68" t="s">
        <v>328</v>
      </c>
      <c r="AV470" s="68" t="s">
        <v>290</v>
      </c>
      <c r="AW470" s="68" t="s">
        <v>146</v>
      </c>
      <c r="AX470" s="68" t="s">
        <v>1060</v>
      </c>
      <c r="AY470" s="68" t="s">
        <v>148</v>
      </c>
      <c r="AZ470" s="68" t="s">
        <v>139</v>
      </c>
      <c r="BA470" s="68" t="s">
        <v>149</v>
      </c>
      <c r="BB470" s="68" t="s">
        <v>150</v>
      </c>
      <c r="BC470" s="68" t="s">
        <v>156</v>
      </c>
      <c r="BD470" s="68" t="s">
        <v>157</v>
      </c>
      <c r="BE470" s="68" t="s">
        <v>484</v>
      </c>
      <c r="BF470" s="68">
        <v>45117.4843287037</v>
      </c>
      <c r="BG470" s="68">
        <v>125526</v>
      </c>
      <c r="BH470" s="68" t="s">
        <v>170</v>
      </c>
      <c r="BI470" s="68" t="s">
        <v>3363</v>
      </c>
      <c r="BJ470" s="68" t="s">
        <v>143</v>
      </c>
      <c r="BK470" s="68" t="s">
        <v>136</v>
      </c>
      <c r="BL470" s="68" t="s">
        <v>143</v>
      </c>
      <c r="BM470" s="68" t="s">
        <v>160</v>
      </c>
      <c r="BN470" s="68" t="s">
        <v>160</v>
      </c>
      <c r="BO470" s="68" t="s">
        <v>143</v>
      </c>
      <c r="BP470" s="68" t="s">
        <v>143</v>
      </c>
      <c r="BQ470" s="68" t="s">
        <v>3364</v>
      </c>
      <c r="BR470" s="68">
        <v>250</v>
      </c>
      <c r="BS470" s="68" t="s">
        <v>162</v>
      </c>
      <c r="BT470" s="68">
        <v>2799</v>
      </c>
      <c r="BU470" s="68">
        <v>2799</v>
      </c>
      <c r="BV470" s="68" t="s">
        <v>474</v>
      </c>
      <c r="BW470" s="68" t="s">
        <v>475</v>
      </c>
      <c r="BX470" s="68" t="s">
        <v>135</v>
      </c>
      <c r="BY470" s="68" t="s">
        <v>148</v>
      </c>
      <c r="BZ470" s="68" t="s">
        <v>24</v>
      </c>
      <c r="CA470" s="68" t="s">
        <v>174</v>
      </c>
      <c r="CB470" s="68" t="s">
        <v>143</v>
      </c>
      <c r="CC470" s="68" t="s">
        <v>143</v>
      </c>
      <c r="CD470" s="68" t="s">
        <v>362</v>
      </c>
      <c r="CE470" s="68" t="s">
        <v>3359</v>
      </c>
      <c r="CF470" s="68">
        <v>1</v>
      </c>
      <c r="CG470" s="68">
        <v>1</v>
      </c>
      <c r="CJ470" s="68">
        <v>0</v>
      </c>
      <c r="CK470" s="68" t="s">
        <v>143</v>
      </c>
      <c r="CM470" s="68" t="s">
        <v>143</v>
      </c>
      <c r="CN470" s="68" t="s">
        <v>143</v>
      </c>
      <c r="CR470" s="68" t="s">
        <v>143</v>
      </c>
      <c r="CS470" s="68" t="s">
        <v>1</v>
      </c>
      <c r="CT470" s="68" t="s">
        <v>143</v>
      </c>
      <c r="CU470" s="68" t="s">
        <v>1</v>
      </c>
      <c r="CV470" s="68" t="s">
        <v>1985</v>
      </c>
      <c r="CW470" s="68" t="s">
        <v>143</v>
      </c>
      <c r="CX470" s="68" t="s">
        <v>394</v>
      </c>
      <c r="CY470" s="68" t="s">
        <v>166</v>
      </c>
      <c r="CZ470" s="68" t="s">
        <v>136</v>
      </c>
      <c r="DA470" s="68" t="s">
        <v>1989</v>
      </c>
      <c r="DB470" s="68" t="s">
        <v>3359</v>
      </c>
      <c r="DC470" s="68" t="s">
        <v>143</v>
      </c>
      <c r="DD470" s="68" t="s">
        <v>373</v>
      </c>
      <c r="DE470" s="68">
        <v>7</v>
      </c>
      <c r="DF470" s="68">
        <v>7</v>
      </c>
    </row>
    <row r="471" spans="1:110" s="68" customFormat="1" ht="12.75" x14ac:dyDescent="0.2">
      <c r="A471" s="67">
        <v>45108</v>
      </c>
      <c r="B471" s="68" t="s">
        <v>11</v>
      </c>
      <c r="C471" s="68">
        <v>76427</v>
      </c>
      <c r="D471" s="68" t="s">
        <v>256</v>
      </c>
      <c r="E471" s="68" t="s">
        <v>364</v>
      </c>
      <c r="F471" s="69">
        <v>45114</v>
      </c>
      <c r="G471" s="68" t="s">
        <v>165</v>
      </c>
      <c r="H471" s="68" t="s">
        <v>166</v>
      </c>
      <c r="I471" s="70">
        <v>560.26</v>
      </c>
      <c r="J471" s="70">
        <v>560.26</v>
      </c>
      <c r="K471" s="71">
        <f t="shared" si="7"/>
        <v>1.3713415847990541E-3</v>
      </c>
      <c r="L471" s="68" t="s">
        <v>374</v>
      </c>
      <c r="M471" s="68" t="s">
        <v>129</v>
      </c>
      <c r="N471" s="68" t="s">
        <v>960</v>
      </c>
      <c r="O471" s="68" t="s">
        <v>1301</v>
      </c>
      <c r="P471" s="68" t="s">
        <v>3365</v>
      </c>
      <c r="Q471" s="68" t="s">
        <v>530</v>
      </c>
      <c r="R471" s="68" t="s">
        <v>3366</v>
      </c>
      <c r="S471" s="68" t="s">
        <v>3367</v>
      </c>
      <c r="T471" s="68" t="s">
        <v>135</v>
      </c>
      <c r="U471" s="68" t="s">
        <v>135</v>
      </c>
      <c r="V471" s="68" t="s">
        <v>136</v>
      </c>
      <c r="W471" s="68" t="s">
        <v>137</v>
      </c>
      <c r="X471" s="68" t="s">
        <v>138</v>
      </c>
      <c r="Y471" s="68">
        <v>45114.326250115744</v>
      </c>
      <c r="Z471" s="68">
        <v>45114.326217476853</v>
      </c>
      <c r="AA471" s="68" t="s">
        <v>139</v>
      </c>
      <c r="AB471" s="68" t="s">
        <v>140</v>
      </c>
      <c r="AC471" s="68">
        <v>0</v>
      </c>
      <c r="AD471" s="68" t="s">
        <v>143</v>
      </c>
      <c r="AE471" s="68">
        <v>0</v>
      </c>
      <c r="AG471" s="68">
        <v>10012</v>
      </c>
      <c r="AH471" s="68" t="s">
        <v>141</v>
      </c>
      <c r="AK471" s="68" t="s">
        <v>142</v>
      </c>
      <c r="AL471" s="68" t="s">
        <v>143</v>
      </c>
      <c r="AM471" s="68">
        <v>2700</v>
      </c>
      <c r="AN471" s="68" t="s">
        <v>143</v>
      </c>
      <c r="AO471" s="68" t="s">
        <v>534</v>
      </c>
      <c r="AP471" s="68" t="s">
        <v>534</v>
      </c>
      <c r="AQ471" s="68" t="s">
        <v>309</v>
      </c>
      <c r="AR471" s="68" t="s">
        <v>148</v>
      </c>
      <c r="AS471" s="68" t="s">
        <v>139</v>
      </c>
      <c r="AT471" s="68" t="s">
        <v>950</v>
      </c>
      <c r="AU471" s="68" t="s">
        <v>311</v>
      </c>
      <c r="AV471" s="68" t="s">
        <v>145</v>
      </c>
      <c r="AW471" s="68" t="s">
        <v>146</v>
      </c>
      <c r="AX471" s="68" t="s">
        <v>972</v>
      </c>
      <c r="AY471" s="68" t="s">
        <v>148</v>
      </c>
      <c r="AZ471" s="68" t="s">
        <v>139</v>
      </c>
      <c r="BA471" s="68" t="s">
        <v>149</v>
      </c>
      <c r="BB471" s="68" t="s">
        <v>150</v>
      </c>
      <c r="BC471" s="68" t="s">
        <v>156</v>
      </c>
      <c r="BD471" s="68" t="s">
        <v>157</v>
      </c>
      <c r="BE471" s="68" t="s">
        <v>237</v>
      </c>
      <c r="BF471" s="68">
        <v>45117.537361111114</v>
      </c>
      <c r="BG471" s="68">
        <v>0</v>
      </c>
      <c r="BH471" s="68" t="s">
        <v>530</v>
      </c>
      <c r="BI471" s="68" t="s">
        <v>143</v>
      </c>
      <c r="BJ471" s="68" t="s">
        <v>143</v>
      </c>
      <c r="BK471" s="68" t="s">
        <v>136</v>
      </c>
      <c r="BL471" s="68" t="s">
        <v>136</v>
      </c>
      <c r="BM471" s="68" t="s">
        <v>160</v>
      </c>
      <c r="BN471" s="68" t="s">
        <v>160</v>
      </c>
      <c r="BO471" s="68" t="s">
        <v>125</v>
      </c>
      <c r="BP471" s="68" t="s">
        <v>143</v>
      </c>
      <c r="BQ471" s="68" t="s">
        <v>3368</v>
      </c>
      <c r="BR471" s="68">
        <v>800</v>
      </c>
      <c r="BS471" s="68" t="s">
        <v>314</v>
      </c>
      <c r="BT471" s="68">
        <v>56026</v>
      </c>
      <c r="BU471" s="68">
        <v>56026</v>
      </c>
      <c r="BV471" s="68" t="s">
        <v>135</v>
      </c>
      <c r="BW471" s="68" t="s">
        <v>135</v>
      </c>
      <c r="BX471" s="68" t="s">
        <v>135</v>
      </c>
      <c r="BY471" s="68" t="s">
        <v>148</v>
      </c>
      <c r="BZ471" s="68" t="s">
        <v>1445</v>
      </c>
      <c r="CA471" s="68" t="s">
        <v>144</v>
      </c>
      <c r="CB471" s="68" t="s">
        <v>143</v>
      </c>
      <c r="CC471" s="68" t="s">
        <v>143</v>
      </c>
      <c r="CD471" s="68" t="s">
        <v>143</v>
      </c>
      <c r="CE471" s="68" t="s">
        <v>143</v>
      </c>
      <c r="CF471" s="68">
        <v>20750332</v>
      </c>
      <c r="CJ471" s="68">
        <v>0</v>
      </c>
      <c r="CK471" s="68" t="s">
        <v>143</v>
      </c>
      <c r="CM471" s="68" t="s">
        <v>143</v>
      </c>
      <c r="CN471" s="68" t="s">
        <v>143</v>
      </c>
      <c r="CR471" s="68" t="s">
        <v>143</v>
      </c>
      <c r="CS471" s="68" t="s">
        <v>1</v>
      </c>
      <c r="CT471" s="68" t="s">
        <v>143</v>
      </c>
      <c r="CU471" s="68" t="s">
        <v>1</v>
      </c>
      <c r="CV471" s="68" t="s">
        <v>2092</v>
      </c>
      <c r="CW471" s="68" t="s">
        <v>143</v>
      </c>
      <c r="CX471" s="68" t="s">
        <v>374</v>
      </c>
      <c r="CY471" s="68" t="s">
        <v>166</v>
      </c>
      <c r="CZ471" s="68" t="s">
        <v>136</v>
      </c>
      <c r="DA471" s="68" t="s">
        <v>1989</v>
      </c>
      <c r="DB471" s="68" t="s">
        <v>143</v>
      </c>
      <c r="DC471" s="68" t="s">
        <v>143</v>
      </c>
      <c r="DD471" s="68" t="s">
        <v>125</v>
      </c>
      <c r="DE471" s="68">
        <v>7</v>
      </c>
      <c r="DF471" s="68">
        <v>7</v>
      </c>
    </row>
    <row r="472" spans="1:110" s="68" customFormat="1" ht="12.75" x14ac:dyDescent="0.2">
      <c r="A472" s="67">
        <v>45108</v>
      </c>
      <c r="B472" s="68" t="s">
        <v>18</v>
      </c>
      <c r="C472" s="68">
        <v>76688</v>
      </c>
      <c r="D472" s="68" t="s">
        <v>3369</v>
      </c>
      <c r="E472" s="68" t="s">
        <v>341</v>
      </c>
      <c r="F472" s="69">
        <v>45118</v>
      </c>
      <c r="G472" s="68" t="s">
        <v>165</v>
      </c>
      <c r="H472" s="68" t="s">
        <v>166</v>
      </c>
      <c r="I472" s="70">
        <v>200</v>
      </c>
      <c r="J472" s="70">
        <v>200</v>
      </c>
      <c r="K472" s="71">
        <f t="shared" si="7"/>
        <v>4.8953756641525504E-4</v>
      </c>
      <c r="L472" s="68" t="s">
        <v>1819</v>
      </c>
      <c r="M472" s="68" t="s">
        <v>218</v>
      </c>
      <c r="N472" s="68" t="s">
        <v>960</v>
      </c>
      <c r="O472" s="68" t="s">
        <v>3370</v>
      </c>
      <c r="P472" s="68" t="s">
        <v>3371</v>
      </c>
      <c r="Q472" s="68" t="s">
        <v>262</v>
      </c>
      <c r="R472" s="68" t="s">
        <v>3372</v>
      </c>
      <c r="S472" s="68" t="s">
        <v>3373</v>
      </c>
      <c r="T472" s="68" t="s">
        <v>135</v>
      </c>
      <c r="U472" s="68" t="s">
        <v>135</v>
      </c>
      <c r="V472" s="68" t="s">
        <v>224</v>
      </c>
      <c r="W472" s="68" t="s">
        <v>137</v>
      </c>
      <c r="X472" s="68" t="s">
        <v>957</v>
      </c>
      <c r="Y472" s="68">
        <v>45117.191467245371</v>
      </c>
      <c r="Z472" s="68">
        <v>45117.191375115741</v>
      </c>
      <c r="AA472" s="68" t="s">
        <v>139</v>
      </c>
      <c r="AB472" s="68" t="s">
        <v>226</v>
      </c>
      <c r="AC472" s="68">
        <v>0</v>
      </c>
      <c r="AD472" s="68" t="s">
        <v>143</v>
      </c>
      <c r="AE472" s="68">
        <v>0</v>
      </c>
      <c r="AF472" s="68">
        <v>45121</v>
      </c>
      <c r="AG472" s="68">
        <v>10012</v>
      </c>
      <c r="AH472" s="68" t="s">
        <v>141</v>
      </c>
      <c r="AK472" s="68" t="s">
        <v>207</v>
      </c>
      <c r="AL472" s="68" t="s">
        <v>143</v>
      </c>
      <c r="AM472" s="68">
        <v>200</v>
      </c>
      <c r="AN472" s="68" t="s">
        <v>143</v>
      </c>
      <c r="AO472" s="68" t="s">
        <v>3374</v>
      </c>
      <c r="AP472" s="68" t="s">
        <v>3375</v>
      </c>
      <c r="AQ472" s="68" t="s">
        <v>3376</v>
      </c>
      <c r="AR472" s="68" t="s">
        <v>1014</v>
      </c>
      <c r="AS472" s="68" t="s">
        <v>231</v>
      </c>
      <c r="AT472" s="68" t="s">
        <v>3377</v>
      </c>
      <c r="AU472" s="68" t="s">
        <v>3378</v>
      </c>
      <c r="AV472" s="68" t="s">
        <v>145</v>
      </c>
      <c r="AW472" s="68" t="s">
        <v>146</v>
      </c>
      <c r="AX472" s="68" t="s">
        <v>972</v>
      </c>
      <c r="AY472" s="68" t="s">
        <v>148</v>
      </c>
      <c r="AZ472" s="68" t="s">
        <v>139</v>
      </c>
      <c r="BA472" s="68" t="s">
        <v>149</v>
      </c>
      <c r="BB472" s="68" t="s">
        <v>150</v>
      </c>
      <c r="BC472" s="68" t="s">
        <v>156</v>
      </c>
      <c r="BD472" s="68" t="s">
        <v>157</v>
      </c>
      <c r="BE472" s="68" t="s">
        <v>484</v>
      </c>
      <c r="BF472" s="68">
        <v>45117.341678240744</v>
      </c>
      <c r="BG472" s="68">
        <v>0</v>
      </c>
      <c r="BH472" s="68" t="s">
        <v>143</v>
      </c>
      <c r="BI472" s="68" t="s">
        <v>143</v>
      </c>
      <c r="BJ472" s="68" t="s">
        <v>143</v>
      </c>
      <c r="BK472" s="68" t="s">
        <v>224</v>
      </c>
      <c r="BL472" s="68" t="s">
        <v>143</v>
      </c>
      <c r="BM472" s="68" t="s">
        <v>160</v>
      </c>
      <c r="BN472" s="68" t="s">
        <v>143</v>
      </c>
      <c r="BO472" s="68" t="s">
        <v>143</v>
      </c>
      <c r="BP472" s="68" t="s">
        <v>3370</v>
      </c>
      <c r="BQ472" s="68" t="s">
        <v>937</v>
      </c>
      <c r="BR472" s="68">
        <v>250</v>
      </c>
      <c r="BS472" s="68" t="s">
        <v>162</v>
      </c>
      <c r="BT472" s="68">
        <v>200</v>
      </c>
      <c r="BU472" s="68">
        <v>200</v>
      </c>
      <c r="BV472" s="68" t="s">
        <v>135</v>
      </c>
      <c r="BW472" s="68" t="s">
        <v>135</v>
      </c>
      <c r="BX472" s="68" t="s">
        <v>135</v>
      </c>
      <c r="BY472" s="68" t="s">
        <v>148</v>
      </c>
      <c r="BZ472" s="68" t="s">
        <v>360</v>
      </c>
      <c r="CA472" s="68" t="s">
        <v>174</v>
      </c>
      <c r="CB472" s="68" t="s">
        <v>1265</v>
      </c>
      <c r="CC472" s="68" t="s">
        <v>143</v>
      </c>
      <c r="CD472" s="68" t="s">
        <v>143</v>
      </c>
      <c r="CE472" s="68" t="s">
        <v>3379</v>
      </c>
      <c r="CF472" s="68">
        <v>1</v>
      </c>
      <c r="CJ472" s="68">
        <v>0</v>
      </c>
      <c r="CK472" s="68" t="s">
        <v>143</v>
      </c>
      <c r="CM472" s="68" t="s">
        <v>143</v>
      </c>
      <c r="CN472" s="68" t="s">
        <v>143</v>
      </c>
      <c r="CO472" s="68">
        <v>300733438</v>
      </c>
      <c r="CQ472" s="68">
        <v>300733438</v>
      </c>
      <c r="CR472" s="68" t="s">
        <v>143</v>
      </c>
      <c r="CS472" s="68" t="s">
        <v>1</v>
      </c>
      <c r="CT472" s="68" t="s">
        <v>143</v>
      </c>
      <c r="CU472" s="68" t="s">
        <v>1</v>
      </c>
      <c r="CV472" s="68" t="s">
        <v>1985</v>
      </c>
      <c r="CW472" s="68" t="s">
        <v>143</v>
      </c>
      <c r="CX472" s="68" t="s">
        <v>1819</v>
      </c>
      <c r="CY472" s="68" t="s">
        <v>166</v>
      </c>
      <c r="CZ472" s="68" t="s">
        <v>224</v>
      </c>
      <c r="DA472" s="68" t="s">
        <v>2007</v>
      </c>
      <c r="DB472" s="68" t="s">
        <v>143</v>
      </c>
      <c r="DC472" s="68" t="s">
        <v>143</v>
      </c>
      <c r="DD472" s="68" t="s">
        <v>341</v>
      </c>
      <c r="DE472" s="68">
        <v>7</v>
      </c>
      <c r="DF472" s="68">
        <v>11</v>
      </c>
    </row>
    <row r="473" spans="1:110" s="68" customFormat="1" ht="12.75" x14ac:dyDescent="0.2">
      <c r="A473" s="67">
        <v>45108</v>
      </c>
      <c r="B473" s="68" t="s">
        <v>24</v>
      </c>
      <c r="C473" s="68">
        <v>76774</v>
      </c>
      <c r="D473" s="68" t="s">
        <v>24</v>
      </c>
      <c r="E473" s="68" t="s">
        <v>164</v>
      </c>
      <c r="F473" s="69">
        <v>45117</v>
      </c>
      <c r="G473" s="68" t="s">
        <v>165</v>
      </c>
      <c r="H473" s="68" t="s">
        <v>166</v>
      </c>
      <c r="I473" s="70">
        <v>75.63</v>
      </c>
      <c r="J473" s="70">
        <v>70.959999999999994</v>
      </c>
      <c r="K473" s="71">
        <f t="shared" si="7"/>
        <v>1.851186307399287E-4</v>
      </c>
      <c r="L473" s="68" t="s">
        <v>394</v>
      </c>
      <c r="M473" s="68" t="s">
        <v>129</v>
      </c>
      <c r="N473" s="68" t="s">
        <v>960</v>
      </c>
      <c r="O473" s="68" t="s">
        <v>318</v>
      </c>
      <c r="P473" s="68" t="s">
        <v>3380</v>
      </c>
      <c r="Q473" s="68" t="s">
        <v>170</v>
      </c>
      <c r="R473" s="68" t="s">
        <v>3381</v>
      </c>
      <c r="S473" s="68" t="s">
        <v>3382</v>
      </c>
      <c r="T473" s="68" t="s">
        <v>3383</v>
      </c>
      <c r="U473" s="68" t="s">
        <v>3384</v>
      </c>
      <c r="V473" s="68" t="s">
        <v>136</v>
      </c>
      <c r="W473" s="68" t="s">
        <v>137</v>
      </c>
      <c r="X473" s="68" t="s">
        <v>349</v>
      </c>
      <c r="Y473" s="68">
        <v>45117.277267592595</v>
      </c>
      <c r="Z473" s="68">
        <v>45128.273234837965</v>
      </c>
      <c r="AA473" s="68" t="s">
        <v>139</v>
      </c>
      <c r="AB473" s="68" t="s">
        <v>140</v>
      </c>
      <c r="AC473" s="68">
        <v>0</v>
      </c>
      <c r="AD473" s="68" t="s">
        <v>143</v>
      </c>
      <c r="AE473" s="68">
        <v>7563</v>
      </c>
      <c r="AF473" s="68">
        <v>45117</v>
      </c>
      <c r="AG473" s="68">
        <v>10012</v>
      </c>
      <c r="AH473" s="68" t="s">
        <v>141</v>
      </c>
      <c r="AJ473" s="68">
        <v>7563</v>
      </c>
      <c r="AK473" s="68" t="s">
        <v>142</v>
      </c>
      <c r="AL473" s="68" t="s">
        <v>143</v>
      </c>
      <c r="AM473" s="68">
        <v>7096</v>
      </c>
      <c r="AN473" s="68" t="s">
        <v>174</v>
      </c>
      <c r="AO473" s="68" t="s">
        <v>324</v>
      </c>
      <c r="AP473" s="68" t="s">
        <v>325</v>
      </c>
      <c r="AQ473" s="68" t="s">
        <v>326</v>
      </c>
      <c r="AR473" s="68" t="s">
        <v>178</v>
      </c>
      <c r="AS473" s="68" t="s">
        <v>179</v>
      </c>
      <c r="AT473" s="68" t="s">
        <v>327</v>
      </c>
      <c r="AU473" s="68" t="s">
        <v>328</v>
      </c>
      <c r="AV473" s="68" t="s">
        <v>145</v>
      </c>
      <c r="AW473" s="68" t="s">
        <v>146</v>
      </c>
      <c r="AX473" s="68" t="s">
        <v>972</v>
      </c>
      <c r="AY473" s="68" t="s">
        <v>148</v>
      </c>
      <c r="AZ473" s="68" t="s">
        <v>139</v>
      </c>
      <c r="BA473" s="68" t="s">
        <v>149</v>
      </c>
      <c r="BB473" s="68" t="s">
        <v>150</v>
      </c>
      <c r="BC473" s="68" t="s">
        <v>156</v>
      </c>
      <c r="BD473" s="68" t="s">
        <v>157</v>
      </c>
      <c r="BE473" s="68" t="s">
        <v>484</v>
      </c>
      <c r="BF473" s="68">
        <v>45117.341203703705</v>
      </c>
      <c r="BG473" s="68">
        <v>125047</v>
      </c>
      <c r="BH473" s="68" t="s">
        <v>170</v>
      </c>
      <c r="BI473" s="68" t="s">
        <v>3385</v>
      </c>
      <c r="BJ473" s="68" t="s">
        <v>394</v>
      </c>
      <c r="BK473" s="68" t="s">
        <v>136</v>
      </c>
      <c r="BL473" s="68" t="s">
        <v>136</v>
      </c>
      <c r="BM473" s="68" t="s">
        <v>160</v>
      </c>
      <c r="BN473" s="68" t="s">
        <v>160</v>
      </c>
      <c r="BO473" s="68" t="s">
        <v>164</v>
      </c>
      <c r="BP473" s="68" t="s">
        <v>143</v>
      </c>
      <c r="BQ473" s="68" t="s">
        <v>2642</v>
      </c>
      <c r="BR473" s="68">
        <v>250</v>
      </c>
      <c r="BS473" s="68" t="s">
        <v>162</v>
      </c>
      <c r="BT473" s="68">
        <v>7563</v>
      </c>
      <c r="BU473" s="68">
        <v>7563</v>
      </c>
      <c r="BV473" s="68" t="s">
        <v>3386</v>
      </c>
      <c r="BW473" s="68" t="s">
        <v>3387</v>
      </c>
      <c r="BX473" s="68" t="s">
        <v>3388</v>
      </c>
      <c r="BY473" s="68" t="s">
        <v>148</v>
      </c>
      <c r="BZ473" s="68" t="s">
        <v>3389</v>
      </c>
      <c r="CA473" s="68" t="s">
        <v>174</v>
      </c>
      <c r="CB473" s="68" t="s">
        <v>143</v>
      </c>
      <c r="CC473" s="68" t="s">
        <v>143</v>
      </c>
      <c r="CD473" s="68" t="s">
        <v>362</v>
      </c>
      <c r="CE473" s="68" t="s">
        <v>3380</v>
      </c>
      <c r="CF473" s="68">
        <v>1</v>
      </c>
      <c r="CG473" s="68">
        <v>1</v>
      </c>
      <c r="CJ473" s="68">
        <v>0</v>
      </c>
      <c r="CK473" s="68" t="s">
        <v>143</v>
      </c>
      <c r="CM473" s="68" t="s">
        <v>394</v>
      </c>
      <c r="CN473" s="68" t="s">
        <v>143</v>
      </c>
      <c r="CR473" s="68" t="s">
        <v>143</v>
      </c>
      <c r="CS473" s="68" t="s">
        <v>1</v>
      </c>
      <c r="CT473" s="68" t="s">
        <v>143</v>
      </c>
      <c r="CU473" s="68" t="s">
        <v>1</v>
      </c>
      <c r="CV473" s="68" t="s">
        <v>1985</v>
      </c>
      <c r="CW473" s="68" t="s">
        <v>1985</v>
      </c>
      <c r="CX473" s="68" t="s">
        <v>394</v>
      </c>
      <c r="CY473" s="68" t="s">
        <v>166</v>
      </c>
      <c r="CZ473" s="68" t="s">
        <v>136</v>
      </c>
      <c r="DA473" s="68" t="s">
        <v>1986</v>
      </c>
      <c r="DB473" s="68" t="s">
        <v>3380</v>
      </c>
      <c r="DC473" s="68" t="s">
        <v>143</v>
      </c>
      <c r="DD473" s="68" t="s">
        <v>164</v>
      </c>
      <c r="DE473" s="68">
        <v>7</v>
      </c>
      <c r="DF473" s="68">
        <v>10</v>
      </c>
    </row>
    <row r="474" spans="1:110" s="68" customFormat="1" ht="12.75" x14ac:dyDescent="0.2">
      <c r="A474" s="67">
        <v>45108</v>
      </c>
      <c r="B474" s="68" t="s">
        <v>16</v>
      </c>
      <c r="C474" s="68">
        <v>76865</v>
      </c>
      <c r="D474" s="68" t="s">
        <v>124</v>
      </c>
      <c r="E474" s="68" t="s">
        <v>125</v>
      </c>
      <c r="F474" s="69">
        <v>45117</v>
      </c>
      <c r="G474" s="68" t="s">
        <v>257</v>
      </c>
      <c r="H474" s="68" t="s">
        <v>127</v>
      </c>
      <c r="I474" s="70">
        <v>370.81</v>
      </c>
      <c r="J474" s="70">
        <v>560.26</v>
      </c>
      <c r="K474" s="71">
        <f t="shared" si="7"/>
        <v>9.0762712501220376E-4</v>
      </c>
      <c r="L474" s="68" t="s">
        <v>128</v>
      </c>
      <c r="M474" s="68" t="s">
        <v>129</v>
      </c>
      <c r="N474" s="68" t="s">
        <v>1725</v>
      </c>
      <c r="O474" s="68" t="s">
        <v>1224</v>
      </c>
      <c r="P474" s="68" t="s">
        <v>2788</v>
      </c>
      <c r="Q474" s="68" t="s">
        <v>132</v>
      </c>
      <c r="R474" s="68" t="s">
        <v>3390</v>
      </c>
      <c r="S474" s="68" t="s">
        <v>1717</v>
      </c>
      <c r="T474" s="68" t="s">
        <v>135</v>
      </c>
      <c r="U474" s="68" t="s">
        <v>135</v>
      </c>
      <c r="V474" s="68" t="s">
        <v>136</v>
      </c>
      <c r="W474" s="68" t="s">
        <v>137</v>
      </c>
      <c r="X474" s="68" t="s">
        <v>138</v>
      </c>
      <c r="Y474" s="68">
        <v>45117.447508101854</v>
      </c>
      <c r="Z474" s="68">
        <v>45138.071355324071</v>
      </c>
      <c r="AA474" s="68" t="s">
        <v>139</v>
      </c>
      <c r="AB474" s="68" t="s">
        <v>140</v>
      </c>
      <c r="AC474" s="68">
        <v>0</v>
      </c>
      <c r="AD474" s="68" t="s">
        <v>143</v>
      </c>
      <c r="AE474" s="68">
        <v>37081</v>
      </c>
      <c r="AG474" s="68">
        <v>10010</v>
      </c>
      <c r="AH474" s="68" t="s">
        <v>265</v>
      </c>
      <c r="AJ474" s="68">
        <v>178703</v>
      </c>
      <c r="AK474" s="68" t="s">
        <v>142</v>
      </c>
      <c r="AL474" s="68" t="s">
        <v>143</v>
      </c>
      <c r="AM474" s="68">
        <v>2700</v>
      </c>
      <c r="AN474" s="68" t="s">
        <v>144</v>
      </c>
      <c r="AO474" s="68" t="s">
        <v>990</v>
      </c>
      <c r="AP474" s="68" t="s">
        <v>273</v>
      </c>
      <c r="AQ474" s="68" t="s">
        <v>1232</v>
      </c>
      <c r="AR474" s="68" t="s">
        <v>148</v>
      </c>
      <c r="AS474" s="68" t="s">
        <v>139</v>
      </c>
      <c r="AT474" s="68" t="s">
        <v>154</v>
      </c>
      <c r="AU474" s="68" t="s">
        <v>992</v>
      </c>
      <c r="AV474" s="68" t="s">
        <v>1718</v>
      </c>
      <c r="AW474" s="68" t="s">
        <v>1719</v>
      </c>
      <c r="AX474" s="68" t="s">
        <v>1726</v>
      </c>
      <c r="AY474" s="68" t="s">
        <v>148</v>
      </c>
      <c r="AZ474" s="68" t="s">
        <v>139</v>
      </c>
      <c r="BA474" s="68" t="s">
        <v>154</v>
      </c>
      <c r="BB474" s="68" t="s">
        <v>1727</v>
      </c>
      <c r="BC474" s="68" t="s">
        <v>156</v>
      </c>
      <c r="BD474" s="68" t="s">
        <v>157</v>
      </c>
      <c r="BE474" s="68" t="s">
        <v>237</v>
      </c>
      <c r="BF474" s="68">
        <v>45120.506585648145</v>
      </c>
      <c r="BG474" s="68">
        <v>0</v>
      </c>
      <c r="BH474" s="68" t="s">
        <v>132</v>
      </c>
      <c r="BI474" s="68" t="s">
        <v>3391</v>
      </c>
      <c r="BJ474" s="68" t="s">
        <v>143</v>
      </c>
      <c r="BK474" s="68" t="s">
        <v>136</v>
      </c>
      <c r="BL474" s="68" t="s">
        <v>143</v>
      </c>
      <c r="BM474" s="68" t="s">
        <v>160</v>
      </c>
      <c r="BN474" s="68" t="s">
        <v>160</v>
      </c>
      <c r="BO474" s="68" t="s">
        <v>143</v>
      </c>
      <c r="BP474" s="68" t="s">
        <v>1224</v>
      </c>
      <c r="BQ474" s="68" t="s">
        <v>3392</v>
      </c>
      <c r="BR474" s="68">
        <v>800</v>
      </c>
      <c r="BS474" s="68" t="s">
        <v>314</v>
      </c>
      <c r="BT474" s="68">
        <v>37081</v>
      </c>
      <c r="BU474" s="68">
        <v>37081</v>
      </c>
      <c r="BV474" s="68" t="s">
        <v>135</v>
      </c>
      <c r="BW474" s="68" t="s">
        <v>135</v>
      </c>
      <c r="BX474" s="68" t="s">
        <v>135</v>
      </c>
      <c r="BY474" s="68" t="s">
        <v>148</v>
      </c>
      <c r="BZ474" s="68" t="s">
        <v>1729</v>
      </c>
      <c r="CA474" s="68" t="s">
        <v>144</v>
      </c>
      <c r="CB474" s="68" t="s">
        <v>143</v>
      </c>
      <c r="CC474" s="68" t="s">
        <v>143</v>
      </c>
      <c r="CD474" s="68" t="s">
        <v>143</v>
      </c>
      <c r="CE474" s="68" t="s">
        <v>143</v>
      </c>
      <c r="CF474" s="68">
        <v>20750332</v>
      </c>
      <c r="CG474" s="68">
        <v>20750332</v>
      </c>
      <c r="CJ474" s="68">
        <v>0</v>
      </c>
      <c r="CK474" s="68" t="s">
        <v>143</v>
      </c>
      <c r="CM474" s="68" t="s">
        <v>143</v>
      </c>
      <c r="CN474" s="68" t="s">
        <v>143</v>
      </c>
      <c r="CR474" s="68" t="s">
        <v>143</v>
      </c>
      <c r="CS474" s="68" t="s">
        <v>1</v>
      </c>
      <c r="CT474" s="68" t="s">
        <v>143</v>
      </c>
      <c r="CU474" s="68" t="s">
        <v>1</v>
      </c>
      <c r="CV474" s="68" t="s">
        <v>2092</v>
      </c>
      <c r="CW474" s="68" t="s">
        <v>1985</v>
      </c>
      <c r="CX474" s="68" t="s">
        <v>128</v>
      </c>
      <c r="CY474" s="68" t="s">
        <v>127</v>
      </c>
      <c r="CZ474" s="68" t="s">
        <v>136</v>
      </c>
      <c r="DA474" s="68" t="s">
        <v>1989</v>
      </c>
      <c r="DB474" s="68" t="s">
        <v>143</v>
      </c>
      <c r="DC474" s="68" t="s">
        <v>143</v>
      </c>
      <c r="DD474" s="68" t="s">
        <v>125</v>
      </c>
      <c r="DE474" s="68">
        <v>7</v>
      </c>
      <c r="DF474" s="68">
        <v>10</v>
      </c>
    </row>
    <row r="475" spans="1:110" s="68" customFormat="1" ht="12.75" x14ac:dyDescent="0.2">
      <c r="A475" s="67">
        <v>45108</v>
      </c>
      <c r="B475" s="68" t="s">
        <v>18</v>
      </c>
      <c r="C475" s="68">
        <v>76979</v>
      </c>
      <c r="D475" s="68" t="s">
        <v>3393</v>
      </c>
      <c r="E475" s="68" t="s">
        <v>125</v>
      </c>
      <c r="F475" s="69">
        <v>45118</v>
      </c>
      <c r="G475" s="68" t="s">
        <v>165</v>
      </c>
      <c r="H475" s="68" t="s">
        <v>166</v>
      </c>
      <c r="I475" s="70">
        <v>3072</v>
      </c>
      <c r="J475" s="70">
        <v>3072</v>
      </c>
      <c r="K475" s="71">
        <f t="shared" si="7"/>
        <v>7.5192970201383184E-3</v>
      </c>
      <c r="L475" s="68" t="s">
        <v>217</v>
      </c>
      <c r="M475" s="68" t="s">
        <v>317</v>
      </c>
      <c r="N475" s="68" t="s">
        <v>1056</v>
      </c>
      <c r="O475" s="68" t="s">
        <v>3394</v>
      </c>
      <c r="P475" s="68" t="s">
        <v>3395</v>
      </c>
      <c r="Q475" s="68" t="s">
        <v>3396</v>
      </c>
      <c r="R475" s="68" t="s">
        <v>3397</v>
      </c>
      <c r="S475" s="68" t="s">
        <v>3398</v>
      </c>
      <c r="T475" s="68" t="s">
        <v>135</v>
      </c>
      <c r="U475" s="68" t="s">
        <v>135</v>
      </c>
      <c r="V475" s="68" t="s">
        <v>224</v>
      </c>
      <c r="W475" s="68" t="s">
        <v>137</v>
      </c>
      <c r="X475" s="68" t="s">
        <v>399</v>
      </c>
      <c r="Y475" s="68">
        <v>45118.482643402778</v>
      </c>
      <c r="Z475" s="68">
        <v>45118.482582870369</v>
      </c>
      <c r="AA475" s="68" t="s">
        <v>139</v>
      </c>
      <c r="AB475" s="68" t="s">
        <v>226</v>
      </c>
      <c r="AC475" s="68">
        <v>0</v>
      </c>
      <c r="AD475" s="68" t="s">
        <v>143</v>
      </c>
      <c r="AE475" s="68">
        <v>0</v>
      </c>
      <c r="AF475" s="68">
        <v>45124</v>
      </c>
      <c r="AG475" s="68">
        <v>10012</v>
      </c>
      <c r="AH475" s="68" t="s">
        <v>141</v>
      </c>
      <c r="AK475" s="68" t="s">
        <v>207</v>
      </c>
      <c r="AL475" s="68" t="s">
        <v>143</v>
      </c>
      <c r="AM475" s="68">
        <v>3072</v>
      </c>
      <c r="AN475" s="68" t="s">
        <v>143</v>
      </c>
      <c r="AO475" s="68" t="s">
        <v>3399</v>
      </c>
      <c r="AP475" s="68" t="s">
        <v>3400</v>
      </c>
      <c r="AQ475" s="68" t="s">
        <v>3401</v>
      </c>
      <c r="AR475" s="68" t="s">
        <v>250</v>
      </c>
      <c r="AS475" s="68" t="s">
        <v>179</v>
      </c>
      <c r="AT475" s="68" t="s">
        <v>3402</v>
      </c>
      <c r="AU475" s="68" t="s">
        <v>3403</v>
      </c>
      <c r="AV475" s="68" t="s">
        <v>290</v>
      </c>
      <c r="AW475" s="68" t="s">
        <v>146</v>
      </c>
      <c r="AX475" s="68" t="s">
        <v>1060</v>
      </c>
      <c r="AY475" s="68" t="s">
        <v>148</v>
      </c>
      <c r="AZ475" s="68" t="s">
        <v>139</v>
      </c>
      <c r="BA475" s="68" t="s">
        <v>149</v>
      </c>
      <c r="BB475" s="68" t="s">
        <v>150</v>
      </c>
      <c r="BC475" s="68" t="s">
        <v>156</v>
      </c>
      <c r="BD475" s="68" t="s">
        <v>157</v>
      </c>
      <c r="BE475" s="68" t="s">
        <v>2674</v>
      </c>
      <c r="BF475" s="68">
        <v>45121.186377314814</v>
      </c>
      <c r="BG475" s="68">
        <v>0</v>
      </c>
      <c r="BH475" s="68" t="s">
        <v>170</v>
      </c>
      <c r="BI475" s="68" t="s">
        <v>143</v>
      </c>
      <c r="BJ475" s="68" t="s">
        <v>143</v>
      </c>
      <c r="BK475" s="68" t="s">
        <v>224</v>
      </c>
      <c r="BL475" s="68" t="s">
        <v>143</v>
      </c>
      <c r="BM475" s="68" t="s">
        <v>160</v>
      </c>
      <c r="BN475" s="68" t="s">
        <v>143</v>
      </c>
      <c r="BO475" s="68" t="s">
        <v>143</v>
      </c>
      <c r="BP475" s="68" t="s">
        <v>3404</v>
      </c>
      <c r="BQ475" s="68" t="s">
        <v>3405</v>
      </c>
      <c r="BR475" s="68">
        <v>5000</v>
      </c>
      <c r="BS475" s="68" t="s">
        <v>525</v>
      </c>
      <c r="BT475" s="68">
        <v>3072</v>
      </c>
      <c r="BU475" s="68">
        <v>3072</v>
      </c>
      <c r="BV475" s="68" t="s">
        <v>135</v>
      </c>
      <c r="BW475" s="68" t="s">
        <v>135</v>
      </c>
      <c r="BX475" s="68" t="s">
        <v>135</v>
      </c>
      <c r="BY475" s="68" t="s">
        <v>148</v>
      </c>
      <c r="BZ475" s="68" t="s">
        <v>1871</v>
      </c>
      <c r="CA475" s="68" t="s">
        <v>174</v>
      </c>
      <c r="CB475" s="68" t="s">
        <v>1265</v>
      </c>
      <c r="CC475" s="68" t="s">
        <v>143</v>
      </c>
      <c r="CD475" s="68" t="s">
        <v>143</v>
      </c>
      <c r="CE475" s="68" t="s">
        <v>3395</v>
      </c>
      <c r="CF475" s="68">
        <v>1</v>
      </c>
      <c r="CJ475" s="68">
        <v>0</v>
      </c>
      <c r="CK475" s="68" t="s">
        <v>143</v>
      </c>
      <c r="CM475" s="68" t="s">
        <v>143</v>
      </c>
      <c r="CN475" s="68" t="s">
        <v>143</v>
      </c>
      <c r="CO475" s="68">
        <v>315762786</v>
      </c>
      <c r="CQ475" s="68">
        <v>315762786</v>
      </c>
      <c r="CR475" s="68" t="s">
        <v>143</v>
      </c>
      <c r="CS475" s="68" t="s">
        <v>1</v>
      </c>
      <c r="CT475" s="68" t="s">
        <v>143</v>
      </c>
      <c r="CU475" s="68" t="s">
        <v>1</v>
      </c>
      <c r="CV475" s="68" t="s">
        <v>2867</v>
      </c>
      <c r="CW475" s="68" t="s">
        <v>143</v>
      </c>
      <c r="CX475" s="68" t="s">
        <v>217</v>
      </c>
      <c r="CY475" s="68" t="s">
        <v>166</v>
      </c>
      <c r="CZ475" s="68" t="s">
        <v>224</v>
      </c>
      <c r="DA475" s="68" t="s">
        <v>1989</v>
      </c>
      <c r="DB475" s="68" t="s">
        <v>143</v>
      </c>
      <c r="DC475" s="68" t="s">
        <v>143</v>
      </c>
      <c r="DD475" s="68" t="s">
        <v>125</v>
      </c>
      <c r="DE475" s="68">
        <v>7</v>
      </c>
      <c r="DF475" s="68">
        <v>11</v>
      </c>
    </row>
    <row r="476" spans="1:110" s="68" customFormat="1" ht="12.75" x14ac:dyDescent="0.2">
      <c r="A476" s="67">
        <v>45108</v>
      </c>
      <c r="B476" s="68" t="s">
        <v>14</v>
      </c>
      <c r="C476" s="68">
        <v>77015</v>
      </c>
      <c r="D476" s="68" t="s">
        <v>315</v>
      </c>
      <c r="E476" s="68" t="s">
        <v>373</v>
      </c>
      <c r="F476" s="69">
        <v>45119</v>
      </c>
      <c r="G476" s="68" t="s">
        <v>257</v>
      </c>
      <c r="H476" s="68" t="s">
        <v>166</v>
      </c>
      <c r="I476" s="70">
        <v>91.43</v>
      </c>
      <c r="J476" s="70">
        <v>250</v>
      </c>
      <c r="K476" s="71">
        <f t="shared" si="7"/>
        <v>2.2379209848673388E-4</v>
      </c>
      <c r="L476" s="68" t="s">
        <v>394</v>
      </c>
      <c r="M476" s="68" t="s">
        <v>129</v>
      </c>
      <c r="N476" s="68" t="s">
        <v>980</v>
      </c>
      <c r="O476" s="68" t="s">
        <v>3406</v>
      </c>
      <c r="P476" s="68" t="s">
        <v>3407</v>
      </c>
      <c r="Q476" s="68" t="s">
        <v>170</v>
      </c>
      <c r="R476" s="68" t="s">
        <v>3408</v>
      </c>
      <c r="S476" s="68" t="s">
        <v>3409</v>
      </c>
      <c r="T476" s="68" t="s">
        <v>135</v>
      </c>
      <c r="U476" s="68" t="s">
        <v>135</v>
      </c>
      <c r="V476" s="68" t="s">
        <v>136</v>
      </c>
      <c r="W476" s="68" t="s">
        <v>137</v>
      </c>
      <c r="X476" s="68" t="s">
        <v>264</v>
      </c>
      <c r="Y476" s="68">
        <v>45118.077342939818</v>
      </c>
      <c r="Z476" s="68">
        <v>45132.302282175922</v>
      </c>
      <c r="AA476" s="68" t="s">
        <v>139</v>
      </c>
      <c r="AB476" s="68" t="s">
        <v>140</v>
      </c>
      <c r="AC476" s="68">
        <v>0</v>
      </c>
      <c r="AD476" s="68" t="s">
        <v>143</v>
      </c>
      <c r="AE476" s="68">
        <v>9143</v>
      </c>
      <c r="AF476" s="68">
        <v>45118</v>
      </c>
      <c r="AG476" s="68">
        <v>10010</v>
      </c>
      <c r="AH476" s="68" t="s">
        <v>265</v>
      </c>
      <c r="AJ476" s="68">
        <v>9143</v>
      </c>
      <c r="AK476" s="68" t="s">
        <v>142</v>
      </c>
      <c r="AL476" s="68" t="s">
        <v>143</v>
      </c>
      <c r="AM476" s="68">
        <v>250</v>
      </c>
      <c r="AN476" s="68" t="s">
        <v>174</v>
      </c>
      <c r="AO476" s="68" t="s">
        <v>3410</v>
      </c>
      <c r="AP476" s="68" t="s">
        <v>3411</v>
      </c>
      <c r="AQ476" s="68" t="s">
        <v>3412</v>
      </c>
      <c r="AR476" s="68" t="s">
        <v>250</v>
      </c>
      <c r="AS476" s="68" t="s">
        <v>179</v>
      </c>
      <c r="AT476" s="68" t="s">
        <v>3413</v>
      </c>
      <c r="AU476" s="68" t="s">
        <v>3414</v>
      </c>
      <c r="AV476" s="68" t="s">
        <v>990</v>
      </c>
      <c r="AW476" s="68" t="s">
        <v>273</v>
      </c>
      <c r="AX476" s="68" t="s">
        <v>991</v>
      </c>
      <c r="AY476" s="68" t="s">
        <v>148</v>
      </c>
      <c r="AZ476" s="68" t="s">
        <v>139</v>
      </c>
      <c r="BA476" s="68" t="s">
        <v>154</v>
      </c>
      <c r="BB476" s="68" t="s">
        <v>992</v>
      </c>
      <c r="BC476" s="68" t="s">
        <v>156</v>
      </c>
      <c r="BD476" s="68" t="s">
        <v>157</v>
      </c>
      <c r="BE476" s="68" t="s">
        <v>484</v>
      </c>
      <c r="BF476" s="68">
        <v>45118.185543981483</v>
      </c>
      <c r="BG476" s="68">
        <v>0</v>
      </c>
      <c r="BH476" s="68" t="s">
        <v>170</v>
      </c>
      <c r="BI476" s="68" t="s">
        <v>3415</v>
      </c>
      <c r="BJ476" s="68" t="s">
        <v>143</v>
      </c>
      <c r="BK476" s="68" t="s">
        <v>136</v>
      </c>
      <c r="BL476" s="68" t="s">
        <v>143</v>
      </c>
      <c r="BM476" s="68" t="s">
        <v>200</v>
      </c>
      <c r="BN476" s="68" t="s">
        <v>200</v>
      </c>
      <c r="BO476" s="68" t="s">
        <v>143</v>
      </c>
      <c r="BP476" s="68" t="s">
        <v>143</v>
      </c>
      <c r="BQ476" s="68" t="s">
        <v>1316</v>
      </c>
      <c r="BR476" s="68">
        <v>250</v>
      </c>
      <c r="BS476" s="68" t="s">
        <v>162</v>
      </c>
      <c r="BT476" s="68">
        <v>9143</v>
      </c>
      <c r="BU476" s="68">
        <v>9143</v>
      </c>
      <c r="BV476" s="68" t="s">
        <v>135</v>
      </c>
      <c r="BW476" s="68" t="s">
        <v>135</v>
      </c>
      <c r="BX476" s="68" t="s">
        <v>135</v>
      </c>
      <c r="BY476" s="68" t="s">
        <v>148</v>
      </c>
      <c r="BZ476" s="68" t="s">
        <v>1327</v>
      </c>
      <c r="CA476" s="68" t="s">
        <v>174</v>
      </c>
      <c r="CB476" s="68" t="s">
        <v>143</v>
      </c>
      <c r="CC476" s="68" t="s">
        <v>143</v>
      </c>
      <c r="CD476" s="68" t="s">
        <v>143</v>
      </c>
      <c r="CE476" s="68" t="s">
        <v>143</v>
      </c>
      <c r="CF476" s="68">
        <v>1</v>
      </c>
      <c r="CG476" s="68">
        <v>1</v>
      </c>
      <c r="CJ476" s="68">
        <v>0</v>
      </c>
      <c r="CK476" s="68" t="s">
        <v>143</v>
      </c>
      <c r="CM476" s="68" t="s">
        <v>143</v>
      </c>
      <c r="CN476" s="68" t="s">
        <v>143</v>
      </c>
      <c r="CO476" s="68">
        <v>314268350</v>
      </c>
      <c r="CR476" s="68" t="s">
        <v>143</v>
      </c>
      <c r="CS476" s="68" t="s">
        <v>1</v>
      </c>
      <c r="CT476" s="68" t="s">
        <v>143</v>
      </c>
      <c r="CU476" s="68" t="s">
        <v>1</v>
      </c>
      <c r="CV476" s="68" t="s">
        <v>1985</v>
      </c>
      <c r="CW476" s="68" t="s">
        <v>1985</v>
      </c>
      <c r="CX476" s="68" t="s">
        <v>394</v>
      </c>
      <c r="CY476" s="68" t="s">
        <v>166</v>
      </c>
      <c r="CZ476" s="68" t="s">
        <v>136</v>
      </c>
      <c r="DA476" s="68" t="s">
        <v>2007</v>
      </c>
      <c r="DB476" s="68" t="s">
        <v>143</v>
      </c>
      <c r="DC476" s="68" t="s">
        <v>143</v>
      </c>
      <c r="DD476" s="68" t="s">
        <v>373</v>
      </c>
      <c r="DE476" s="68">
        <v>7</v>
      </c>
      <c r="DF476" s="68">
        <v>12</v>
      </c>
    </row>
    <row r="477" spans="1:110" s="68" customFormat="1" ht="12.75" x14ac:dyDescent="0.2">
      <c r="A477" s="67">
        <v>45108</v>
      </c>
      <c r="B477" s="68" t="s">
        <v>14</v>
      </c>
      <c r="C477" s="68">
        <v>77020</v>
      </c>
      <c r="D477" s="68" t="s">
        <v>315</v>
      </c>
      <c r="E477" s="68" t="s">
        <v>164</v>
      </c>
      <c r="F477" s="69">
        <v>45118</v>
      </c>
      <c r="G477" s="68" t="s">
        <v>165</v>
      </c>
      <c r="H477" s="68" t="s">
        <v>166</v>
      </c>
      <c r="I477" s="70">
        <v>194</v>
      </c>
      <c r="J477" s="70">
        <v>194</v>
      </c>
      <c r="K477" s="71">
        <f t="shared" si="7"/>
        <v>4.7485143942279745E-4</v>
      </c>
      <c r="L477" s="68" t="s">
        <v>316</v>
      </c>
      <c r="M477" s="68" t="s">
        <v>218</v>
      </c>
      <c r="N477" s="68" t="s">
        <v>219</v>
      </c>
      <c r="O477" s="68" t="s">
        <v>2817</v>
      </c>
      <c r="P477" s="68" t="s">
        <v>3416</v>
      </c>
      <c r="Q477" s="68" t="s">
        <v>170</v>
      </c>
      <c r="R477" s="68" t="s">
        <v>3417</v>
      </c>
      <c r="S477" s="68" t="s">
        <v>3418</v>
      </c>
      <c r="T477" s="68" t="s">
        <v>135</v>
      </c>
      <c r="U477" s="68" t="s">
        <v>135</v>
      </c>
      <c r="V477" s="68" t="s">
        <v>136</v>
      </c>
      <c r="W477" s="68" t="s">
        <v>137</v>
      </c>
      <c r="X477" s="68" t="s">
        <v>322</v>
      </c>
      <c r="Y477" s="68">
        <v>45118.082412615739</v>
      </c>
      <c r="Z477" s="68">
        <v>45118.08111979167</v>
      </c>
      <c r="AA477" s="68" t="s">
        <v>139</v>
      </c>
      <c r="AB477" s="68" t="s">
        <v>226</v>
      </c>
      <c r="AC477" s="68">
        <v>0</v>
      </c>
      <c r="AD477" s="68" t="s">
        <v>143</v>
      </c>
      <c r="AE477" s="68">
        <v>194</v>
      </c>
      <c r="AG477" s="68">
        <v>10012</v>
      </c>
      <c r="AH477" s="68" t="s">
        <v>141</v>
      </c>
      <c r="AJ477" s="68">
        <v>194</v>
      </c>
      <c r="AK477" s="68" t="s">
        <v>142</v>
      </c>
      <c r="AL477" s="68" t="s">
        <v>143</v>
      </c>
      <c r="AM477" s="68">
        <v>194</v>
      </c>
      <c r="AN477" s="68" t="s">
        <v>174</v>
      </c>
      <c r="AO477" s="68" t="s">
        <v>2820</v>
      </c>
      <c r="AP477" s="68" t="s">
        <v>2821</v>
      </c>
      <c r="AQ477" s="68" t="s">
        <v>2822</v>
      </c>
      <c r="AR477" s="68" t="s">
        <v>178</v>
      </c>
      <c r="AS477" s="68" t="s">
        <v>179</v>
      </c>
      <c r="AT477" s="68" t="s">
        <v>180</v>
      </c>
      <c r="AU477" s="68" t="s">
        <v>2823</v>
      </c>
      <c r="AV477" s="68" t="s">
        <v>234</v>
      </c>
      <c r="AW477" s="68" t="s">
        <v>165</v>
      </c>
      <c r="AX477" s="68" t="s">
        <v>235</v>
      </c>
      <c r="AY477" s="68" t="s">
        <v>148</v>
      </c>
      <c r="AZ477" s="68" t="s">
        <v>139</v>
      </c>
      <c r="BA477" s="68" t="s">
        <v>236</v>
      </c>
      <c r="BB477" s="68" t="s">
        <v>150</v>
      </c>
      <c r="BC477" s="68" t="s">
        <v>156</v>
      </c>
      <c r="BD477" s="68" t="s">
        <v>157</v>
      </c>
      <c r="BE477" s="68" t="s">
        <v>484</v>
      </c>
      <c r="BF477" s="68">
        <v>45118.184340277781</v>
      </c>
      <c r="BG477" s="68">
        <v>0</v>
      </c>
      <c r="BH477" s="68" t="s">
        <v>143</v>
      </c>
      <c r="BI477" s="68" t="s">
        <v>3419</v>
      </c>
      <c r="BJ477" s="68" t="s">
        <v>143</v>
      </c>
      <c r="BK477" s="68" t="s">
        <v>136</v>
      </c>
      <c r="BL477" s="68" t="s">
        <v>143</v>
      </c>
      <c r="BM477" s="68" t="s">
        <v>160</v>
      </c>
      <c r="BN477" s="68" t="s">
        <v>160</v>
      </c>
      <c r="BO477" s="68" t="s">
        <v>143</v>
      </c>
      <c r="BP477" s="68" t="s">
        <v>143</v>
      </c>
      <c r="BQ477" s="68" t="s">
        <v>1495</v>
      </c>
      <c r="BR477" s="68">
        <v>250</v>
      </c>
      <c r="BS477" s="68" t="s">
        <v>162</v>
      </c>
      <c r="BT477" s="68">
        <v>194</v>
      </c>
      <c r="BU477" s="68">
        <v>194</v>
      </c>
      <c r="BV477" s="68" t="s">
        <v>135</v>
      </c>
      <c r="BW477" s="68" t="s">
        <v>135</v>
      </c>
      <c r="BX477" s="68" t="s">
        <v>135</v>
      </c>
      <c r="BY477" s="68" t="s">
        <v>148</v>
      </c>
      <c r="BZ477" s="68" t="s">
        <v>3420</v>
      </c>
      <c r="CA477" s="68" t="s">
        <v>174</v>
      </c>
      <c r="CB477" s="68" t="s">
        <v>143</v>
      </c>
      <c r="CC477" s="68" t="s">
        <v>143</v>
      </c>
      <c r="CD477" s="68" t="s">
        <v>143</v>
      </c>
      <c r="CE477" s="68" t="s">
        <v>3421</v>
      </c>
      <c r="CF477" s="68">
        <v>1</v>
      </c>
      <c r="CG477" s="68">
        <v>1</v>
      </c>
      <c r="CJ477" s="68">
        <v>0</v>
      </c>
      <c r="CK477" s="68" t="s">
        <v>143</v>
      </c>
      <c r="CM477" s="68" t="s">
        <v>143</v>
      </c>
      <c r="CN477" s="68" t="s">
        <v>143</v>
      </c>
      <c r="CO477" s="68">
        <v>43898092</v>
      </c>
      <c r="CR477" s="68" t="s">
        <v>143</v>
      </c>
      <c r="CS477" s="68" t="s">
        <v>1</v>
      </c>
      <c r="CT477" s="68" t="s">
        <v>143</v>
      </c>
      <c r="CU477" s="68" t="s">
        <v>1</v>
      </c>
      <c r="CV477" s="68" t="s">
        <v>1985</v>
      </c>
      <c r="CW477" s="68" t="s">
        <v>1985</v>
      </c>
      <c r="CX477" s="68" t="s">
        <v>316</v>
      </c>
      <c r="CY477" s="68" t="s">
        <v>166</v>
      </c>
      <c r="CZ477" s="68" t="s">
        <v>136</v>
      </c>
      <c r="DA477" s="68" t="s">
        <v>1986</v>
      </c>
      <c r="DB477" s="68" t="s">
        <v>143</v>
      </c>
      <c r="DC477" s="68" t="s">
        <v>143</v>
      </c>
      <c r="DD477" s="68" t="s">
        <v>164</v>
      </c>
      <c r="DE477" s="68">
        <v>7</v>
      </c>
      <c r="DF477" s="68">
        <v>11</v>
      </c>
    </row>
    <row r="478" spans="1:110" s="68" customFormat="1" ht="12.75" x14ac:dyDescent="0.2">
      <c r="A478" s="67">
        <v>45108</v>
      </c>
      <c r="B478" s="68" t="s">
        <v>11</v>
      </c>
      <c r="C478" s="68">
        <v>77027</v>
      </c>
      <c r="D478" s="68" t="s">
        <v>256</v>
      </c>
      <c r="E478" s="68" t="s">
        <v>125</v>
      </c>
      <c r="F478" s="69">
        <v>45119</v>
      </c>
      <c r="G478" s="68" t="s">
        <v>165</v>
      </c>
      <c r="H478" s="68" t="s">
        <v>166</v>
      </c>
      <c r="I478" s="70">
        <v>79.569999999999993</v>
      </c>
      <c r="J478" s="70">
        <v>79.569999999999993</v>
      </c>
      <c r="K478" s="71">
        <f t="shared" si="7"/>
        <v>1.9476252079830923E-4</v>
      </c>
      <c r="L478" s="68" t="s">
        <v>258</v>
      </c>
      <c r="M478" s="68" t="s">
        <v>129</v>
      </c>
      <c r="N478" s="68" t="s">
        <v>219</v>
      </c>
      <c r="O478" s="68" t="s">
        <v>3422</v>
      </c>
      <c r="P478" s="68" t="s">
        <v>3423</v>
      </c>
      <c r="Q478" s="68" t="s">
        <v>170</v>
      </c>
      <c r="R478" s="68" t="s">
        <v>3424</v>
      </c>
      <c r="S478" s="68" t="s">
        <v>3425</v>
      </c>
      <c r="T478" s="68" t="s">
        <v>135</v>
      </c>
      <c r="U478" s="68" t="s">
        <v>135</v>
      </c>
      <c r="V478" s="68" t="s">
        <v>136</v>
      </c>
      <c r="W478" s="68" t="s">
        <v>137</v>
      </c>
      <c r="X478" s="68" t="s">
        <v>225</v>
      </c>
      <c r="Y478" s="68">
        <v>45118.109512731484</v>
      </c>
      <c r="Z478" s="68">
        <v>45118.109449305557</v>
      </c>
      <c r="AA478" s="68" t="s">
        <v>139</v>
      </c>
      <c r="AB478" s="68" t="s">
        <v>140</v>
      </c>
      <c r="AC478" s="68">
        <v>0</v>
      </c>
      <c r="AD478" s="68" t="s">
        <v>143</v>
      </c>
      <c r="AE478" s="68">
        <v>0</v>
      </c>
      <c r="AG478" s="68">
        <v>10012</v>
      </c>
      <c r="AH478" s="68" t="s">
        <v>141</v>
      </c>
      <c r="AK478" s="68" t="s">
        <v>142</v>
      </c>
      <c r="AL478" s="68" t="s">
        <v>143</v>
      </c>
      <c r="AM478" s="68">
        <v>7957</v>
      </c>
      <c r="AN478" s="68" t="s">
        <v>143</v>
      </c>
      <c r="AO478" s="68" t="s">
        <v>3426</v>
      </c>
      <c r="AP478" s="68" t="s">
        <v>914</v>
      </c>
      <c r="AQ478" s="68" t="s">
        <v>3427</v>
      </c>
      <c r="AR478" s="68" t="s">
        <v>916</v>
      </c>
      <c r="AS478" s="68" t="s">
        <v>231</v>
      </c>
      <c r="AT478" s="68" t="s">
        <v>917</v>
      </c>
      <c r="AU478" s="68" t="s">
        <v>918</v>
      </c>
      <c r="AV478" s="68" t="s">
        <v>234</v>
      </c>
      <c r="AW478" s="68" t="s">
        <v>165</v>
      </c>
      <c r="AX478" s="68" t="s">
        <v>235</v>
      </c>
      <c r="AY478" s="68" t="s">
        <v>148</v>
      </c>
      <c r="AZ478" s="68" t="s">
        <v>139</v>
      </c>
      <c r="BA478" s="68" t="s">
        <v>236</v>
      </c>
      <c r="BB478" s="68" t="s">
        <v>150</v>
      </c>
      <c r="BC478" s="68" t="s">
        <v>156</v>
      </c>
      <c r="BD478" s="68" t="s">
        <v>157</v>
      </c>
      <c r="BE478" s="68" t="s">
        <v>484</v>
      </c>
      <c r="BF478" s="68">
        <v>45118.183136574073</v>
      </c>
      <c r="BG478" s="68">
        <v>0</v>
      </c>
      <c r="BH478" s="68" t="s">
        <v>143</v>
      </c>
      <c r="BI478" s="68" t="s">
        <v>143</v>
      </c>
      <c r="BJ478" s="68" t="s">
        <v>143</v>
      </c>
      <c r="BK478" s="68" t="s">
        <v>136</v>
      </c>
      <c r="BL478" s="68" t="s">
        <v>143</v>
      </c>
      <c r="BM478" s="68" t="s">
        <v>160</v>
      </c>
      <c r="BN478" s="68" t="s">
        <v>143</v>
      </c>
      <c r="BO478" s="68" t="s">
        <v>143</v>
      </c>
      <c r="BP478" s="68" t="s">
        <v>143</v>
      </c>
      <c r="BQ478" s="68" t="s">
        <v>3428</v>
      </c>
      <c r="BR478" s="68">
        <v>250</v>
      </c>
      <c r="BS478" s="68" t="s">
        <v>162</v>
      </c>
      <c r="BT478" s="68">
        <v>7957</v>
      </c>
      <c r="BU478" s="68">
        <v>7957</v>
      </c>
      <c r="BV478" s="68" t="s">
        <v>135</v>
      </c>
      <c r="BW478" s="68" t="s">
        <v>135</v>
      </c>
      <c r="BX478" s="68" t="s">
        <v>135</v>
      </c>
      <c r="BY478" s="68" t="s">
        <v>148</v>
      </c>
      <c r="BZ478" s="68" t="s">
        <v>1871</v>
      </c>
      <c r="CA478" s="68" t="s">
        <v>174</v>
      </c>
      <c r="CB478" s="68" t="s">
        <v>143</v>
      </c>
      <c r="CC478" s="68" t="s">
        <v>143</v>
      </c>
      <c r="CD478" s="68" t="s">
        <v>143</v>
      </c>
      <c r="CE478" s="68" t="s">
        <v>143</v>
      </c>
      <c r="CF478" s="68">
        <v>1</v>
      </c>
      <c r="CJ478" s="68">
        <v>0</v>
      </c>
      <c r="CK478" s="68" t="s">
        <v>143</v>
      </c>
      <c r="CM478" s="68" t="s">
        <v>143</v>
      </c>
      <c r="CN478" s="68" t="s">
        <v>143</v>
      </c>
      <c r="CO478" s="68">
        <v>690556345</v>
      </c>
      <c r="CR478" s="68" t="s">
        <v>143</v>
      </c>
      <c r="CS478" s="68" t="s">
        <v>1</v>
      </c>
      <c r="CT478" s="68" t="s">
        <v>143</v>
      </c>
      <c r="CU478" s="68" t="s">
        <v>1</v>
      </c>
      <c r="CV478" s="68" t="s">
        <v>1985</v>
      </c>
      <c r="CW478" s="68" t="s">
        <v>143</v>
      </c>
      <c r="CX478" s="68" t="s">
        <v>258</v>
      </c>
      <c r="CY478" s="68" t="s">
        <v>166</v>
      </c>
      <c r="CZ478" s="68" t="s">
        <v>136</v>
      </c>
      <c r="DA478" s="68" t="s">
        <v>2007</v>
      </c>
      <c r="DB478" s="68" t="s">
        <v>143</v>
      </c>
      <c r="DC478" s="68" t="s">
        <v>3429</v>
      </c>
      <c r="DD478" s="68" t="s">
        <v>125</v>
      </c>
      <c r="DE478" s="68">
        <v>7</v>
      </c>
      <c r="DF478" s="68">
        <v>12</v>
      </c>
    </row>
    <row r="479" spans="1:110" s="68" customFormat="1" ht="12.75" x14ac:dyDescent="0.2">
      <c r="A479" s="67">
        <v>45108</v>
      </c>
      <c r="B479" s="68" t="s">
        <v>8</v>
      </c>
      <c r="C479" s="68">
        <v>77100</v>
      </c>
      <c r="D479" s="68" t="s">
        <v>3430</v>
      </c>
      <c r="E479" s="68" t="s">
        <v>279</v>
      </c>
      <c r="F479" s="69">
        <v>45119</v>
      </c>
      <c r="G479" s="68" t="s">
        <v>165</v>
      </c>
      <c r="H479" s="68" t="s">
        <v>166</v>
      </c>
      <c r="I479" s="70">
        <v>240</v>
      </c>
      <c r="J479" s="70">
        <v>240</v>
      </c>
      <c r="K479" s="71">
        <f t="shared" si="7"/>
        <v>5.8744507969830614E-4</v>
      </c>
      <c r="L479" s="68" t="s">
        <v>953</v>
      </c>
      <c r="M479" s="68" t="s">
        <v>317</v>
      </c>
      <c r="N479" s="68" t="s">
        <v>960</v>
      </c>
      <c r="O479" s="68" t="s">
        <v>3431</v>
      </c>
      <c r="P479" s="68" t="s">
        <v>3432</v>
      </c>
      <c r="Q479" s="68" t="s">
        <v>170</v>
      </c>
      <c r="R479" s="68" t="s">
        <v>3433</v>
      </c>
      <c r="S479" s="68" t="s">
        <v>3434</v>
      </c>
      <c r="T479" s="68" t="s">
        <v>135</v>
      </c>
      <c r="U479" s="68" t="s">
        <v>135</v>
      </c>
      <c r="V479" s="68" t="s">
        <v>506</v>
      </c>
      <c r="W479" s="68" t="s">
        <v>137</v>
      </c>
      <c r="X479" s="68" t="s">
        <v>173</v>
      </c>
      <c r="Y479" s="68">
        <v>45118.229153587963</v>
      </c>
      <c r="Z479" s="68">
        <v>45118.228605324075</v>
      </c>
      <c r="AA479" s="68" t="s">
        <v>139</v>
      </c>
      <c r="AB479" s="68" t="s">
        <v>226</v>
      </c>
      <c r="AC479" s="68">
        <v>0</v>
      </c>
      <c r="AD479" s="68" t="s">
        <v>143</v>
      </c>
      <c r="AE479" s="68">
        <v>0</v>
      </c>
      <c r="AG479" s="68">
        <v>10012</v>
      </c>
      <c r="AH479" s="68" t="s">
        <v>141</v>
      </c>
      <c r="AK479" s="68" t="s">
        <v>207</v>
      </c>
      <c r="AL479" s="68" t="s">
        <v>3435</v>
      </c>
      <c r="AM479" s="68">
        <v>240</v>
      </c>
      <c r="AN479" s="68" t="s">
        <v>143</v>
      </c>
      <c r="AO479" s="68" t="s">
        <v>3436</v>
      </c>
      <c r="AP479" s="68" t="s">
        <v>3437</v>
      </c>
      <c r="AQ479" s="68" t="s">
        <v>3438</v>
      </c>
      <c r="AR479" s="68" t="s">
        <v>178</v>
      </c>
      <c r="AS479" s="68" t="s">
        <v>179</v>
      </c>
      <c r="AT479" s="68" t="s">
        <v>3439</v>
      </c>
      <c r="AU479" s="68" t="s">
        <v>3440</v>
      </c>
      <c r="AV479" s="68" t="s">
        <v>145</v>
      </c>
      <c r="AW479" s="68" t="s">
        <v>146</v>
      </c>
      <c r="AX479" s="68" t="s">
        <v>972</v>
      </c>
      <c r="AY479" s="68" t="s">
        <v>148</v>
      </c>
      <c r="AZ479" s="68" t="s">
        <v>139</v>
      </c>
      <c r="BA479" s="68" t="s">
        <v>149</v>
      </c>
      <c r="BB479" s="68" t="s">
        <v>150</v>
      </c>
      <c r="BC479" s="68" t="s">
        <v>156</v>
      </c>
      <c r="BD479" s="68" t="s">
        <v>157</v>
      </c>
      <c r="BE479" s="68" t="s">
        <v>484</v>
      </c>
      <c r="BF479" s="68">
        <v>45118.259965277779</v>
      </c>
      <c r="BG479" s="68">
        <v>0</v>
      </c>
      <c r="BH479" s="68" t="s">
        <v>143</v>
      </c>
      <c r="BI479" s="68" t="s">
        <v>143</v>
      </c>
      <c r="BJ479" s="68" t="s">
        <v>143</v>
      </c>
      <c r="BK479" s="68" t="s">
        <v>506</v>
      </c>
      <c r="BL479" s="68" t="s">
        <v>143</v>
      </c>
      <c r="BM479" s="68" t="s">
        <v>200</v>
      </c>
      <c r="BN479" s="68" t="s">
        <v>143</v>
      </c>
      <c r="BO479" s="68" t="s">
        <v>279</v>
      </c>
      <c r="BP479" s="68" t="s">
        <v>143</v>
      </c>
      <c r="BQ479" s="68" t="s">
        <v>1184</v>
      </c>
      <c r="BR479" s="68">
        <v>250</v>
      </c>
      <c r="BS479" s="68" t="s">
        <v>162</v>
      </c>
      <c r="BT479" s="68">
        <v>240</v>
      </c>
      <c r="BU479" s="68">
        <v>240</v>
      </c>
      <c r="BV479" s="68" t="s">
        <v>135</v>
      </c>
      <c r="BW479" s="68" t="s">
        <v>135</v>
      </c>
      <c r="BX479" s="68" t="s">
        <v>135</v>
      </c>
      <c r="BY479" s="68" t="s">
        <v>148</v>
      </c>
      <c r="BZ479" s="68" t="s">
        <v>3441</v>
      </c>
      <c r="CA479" s="68" t="s">
        <v>174</v>
      </c>
      <c r="CB479" s="68" t="s">
        <v>143</v>
      </c>
      <c r="CC479" s="68" t="s">
        <v>143</v>
      </c>
      <c r="CD479" s="68" t="s">
        <v>143</v>
      </c>
      <c r="CE479" s="68" t="s">
        <v>3442</v>
      </c>
      <c r="CF479" s="68">
        <v>1</v>
      </c>
      <c r="CJ479" s="68">
        <v>0</v>
      </c>
      <c r="CK479" s="68" t="s">
        <v>143</v>
      </c>
      <c r="CM479" s="68" t="s">
        <v>143</v>
      </c>
      <c r="CN479" s="68" t="s">
        <v>143</v>
      </c>
      <c r="CR479" s="68" t="s">
        <v>143</v>
      </c>
      <c r="CS479" s="68" t="s">
        <v>1</v>
      </c>
      <c r="CT479" s="68" t="s">
        <v>143</v>
      </c>
      <c r="CU479" s="68" t="s">
        <v>1</v>
      </c>
      <c r="CV479" s="68" t="s">
        <v>1985</v>
      </c>
      <c r="CW479" s="68" t="s">
        <v>143</v>
      </c>
      <c r="CX479" s="68" t="s">
        <v>953</v>
      </c>
      <c r="CY479" s="68" t="s">
        <v>166</v>
      </c>
      <c r="CZ479" s="68" t="s">
        <v>506</v>
      </c>
      <c r="DA479" s="68" t="s">
        <v>2007</v>
      </c>
      <c r="DB479" s="68" t="s">
        <v>143</v>
      </c>
      <c r="DC479" s="68" t="s">
        <v>143</v>
      </c>
      <c r="DD479" s="68" t="s">
        <v>279</v>
      </c>
      <c r="DE479" s="68">
        <v>7</v>
      </c>
      <c r="DF479" s="68">
        <v>12</v>
      </c>
    </row>
    <row r="480" spans="1:110" s="68" customFormat="1" ht="12.75" x14ac:dyDescent="0.2">
      <c r="A480" s="67">
        <v>45108</v>
      </c>
      <c r="B480" s="68" t="s">
        <v>16</v>
      </c>
      <c r="C480" s="68">
        <v>77110</v>
      </c>
      <c r="D480" s="68" t="s">
        <v>124</v>
      </c>
      <c r="E480" s="68" t="s">
        <v>279</v>
      </c>
      <c r="F480" s="69">
        <v>45118</v>
      </c>
      <c r="G480" s="68" t="s">
        <v>165</v>
      </c>
      <c r="H480" s="68" t="s">
        <v>127</v>
      </c>
      <c r="I480" s="70">
        <v>505.69</v>
      </c>
      <c r="J480" s="70">
        <v>505.69</v>
      </c>
      <c r="K480" s="71">
        <f t="shared" si="7"/>
        <v>1.2377712598026518E-3</v>
      </c>
      <c r="L480" s="68" t="s">
        <v>128</v>
      </c>
      <c r="M480" s="68" t="s">
        <v>129</v>
      </c>
      <c r="N480" s="68" t="s">
        <v>1245</v>
      </c>
      <c r="O480" s="68" t="s">
        <v>1056</v>
      </c>
      <c r="P480" s="68" t="s">
        <v>124</v>
      </c>
      <c r="Q480" s="68" t="s">
        <v>132</v>
      </c>
      <c r="R480" s="68" t="s">
        <v>3443</v>
      </c>
      <c r="S480" s="68" t="s">
        <v>3444</v>
      </c>
      <c r="T480" s="68" t="s">
        <v>135</v>
      </c>
      <c r="U480" s="68" t="s">
        <v>135</v>
      </c>
      <c r="V480" s="68" t="s">
        <v>136</v>
      </c>
      <c r="W480" s="68" t="s">
        <v>137</v>
      </c>
      <c r="X480" s="68" t="s">
        <v>138</v>
      </c>
      <c r="Y480" s="68">
        <v>45118.257105902776</v>
      </c>
      <c r="Z480" s="68">
        <v>45118.252580092594</v>
      </c>
      <c r="AA480" s="68" t="s">
        <v>139</v>
      </c>
      <c r="AB480" s="68" t="s">
        <v>140</v>
      </c>
      <c r="AC480" s="68">
        <v>0</v>
      </c>
      <c r="AD480" s="68" t="s">
        <v>143</v>
      </c>
      <c r="AE480" s="68">
        <v>0</v>
      </c>
      <c r="AG480" s="68">
        <v>10012</v>
      </c>
      <c r="AH480" s="68" t="s">
        <v>141</v>
      </c>
      <c r="AK480" s="68" t="s">
        <v>142</v>
      </c>
      <c r="AL480" s="68" t="s">
        <v>143</v>
      </c>
      <c r="AM480" s="68">
        <v>2437</v>
      </c>
      <c r="AN480" s="68" t="s">
        <v>143</v>
      </c>
      <c r="AO480" s="68" t="s">
        <v>290</v>
      </c>
      <c r="AP480" s="68" t="s">
        <v>146</v>
      </c>
      <c r="AQ480" s="68" t="s">
        <v>1060</v>
      </c>
      <c r="AR480" s="68" t="s">
        <v>148</v>
      </c>
      <c r="AS480" s="68" t="s">
        <v>139</v>
      </c>
      <c r="AT480" s="68" t="s">
        <v>149</v>
      </c>
      <c r="AU480" s="68" t="s">
        <v>150</v>
      </c>
      <c r="AV480" s="68" t="s">
        <v>1250</v>
      </c>
      <c r="AW480" s="68" t="s">
        <v>1250</v>
      </c>
      <c r="AX480" s="68" t="s">
        <v>309</v>
      </c>
      <c r="AY480" s="68" t="s">
        <v>148</v>
      </c>
      <c r="AZ480" s="68" t="s">
        <v>139</v>
      </c>
      <c r="BA480" s="68" t="s">
        <v>950</v>
      </c>
      <c r="BB480" s="68" t="s">
        <v>311</v>
      </c>
      <c r="BC480" s="68" t="s">
        <v>156</v>
      </c>
      <c r="BD480" s="68" t="s">
        <v>157</v>
      </c>
      <c r="BE480" s="68" t="s">
        <v>237</v>
      </c>
      <c r="BF480" s="68">
        <v>45119.539571759262</v>
      </c>
      <c r="BG480" s="68">
        <v>0</v>
      </c>
      <c r="BH480" s="68" t="s">
        <v>132</v>
      </c>
      <c r="BI480" s="68" t="s">
        <v>143</v>
      </c>
      <c r="BJ480" s="68" t="s">
        <v>143</v>
      </c>
      <c r="BK480" s="68" t="s">
        <v>136</v>
      </c>
      <c r="BL480" s="68" t="s">
        <v>143</v>
      </c>
      <c r="BM480" s="68" t="s">
        <v>160</v>
      </c>
      <c r="BN480" s="68" t="s">
        <v>160</v>
      </c>
      <c r="BO480" s="68" t="s">
        <v>143</v>
      </c>
      <c r="BP480" s="68" t="s">
        <v>143</v>
      </c>
      <c r="BQ480" s="68" t="s">
        <v>3254</v>
      </c>
      <c r="BR480" s="68">
        <v>800</v>
      </c>
      <c r="BS480" s="68" t="s">
        <v>314</v>
      </c>
      <c r="BT480" s="68">
        <v>50569</v>
      </c>
      <c r="BU480" s="68">
        <v>50569</v>
      </c>
      <c r="BV480" s="68" t="s">
        <v>135</v>
      </c>
      <c r="BW480" s="68" t="s">
        <v>135</v>
      </c>
      <c r="BX480" s="68" t="s">
        <v>135</v>
      </c>
      <c r="BY480" s="68" t="s">
        <v>148</v>
      </c>
      <c r="BZ480" s="68" t="s">
        <v>3154</v>
      </c>
      <c r="CA480" s="68" t="s">
        <v>144</v>
      </c>
      <c r="CB480" s="68" t="s">
        <v>143</v>
      </c>
      <c r="CC480" s="68" t="s">
        <v>143</v>
      </c>
      <c r="CD480" s="68" t="s">
        <v>143</v>
      </c>
      <c r="CE480" s="68" t="s">
        <v>143</v>
      </c>
      <c r="CF480" s="68">
        <v>20750332</v>
      </c>
      <c r="CJ480" s="68">
        <v>0</v>
      </c>
      <c r="CK480" s="68" t="s">
        <v>143</v>
      </c>
      <c r="CM480" s="68" t="s">
        <v>143</v>
      </c>
      <c r="CN480" s="68" t="s">
        <v>143</v>
      </c>
      <c r="CR480" s="68" t="s">
        <v>143</v>
      </c>
      <c r="CS480" s="68" t="s">
        <v>1</v>
      </c>
      <c r="CT480" s="68" t="s">
        <v>143</v>
      </c>
      <c r="CU480" s="68" t="s">
        <v>1</v>
      </c>
      <c r="CV480" s="68" t="s">
        <v>2092</v>
      </c>
      <c r="CW480" s="68" t="s">
        <v>143</v>
      </c>
      <c r="CX480" s="68" t="s">
        <v>128</v>
      </c>
      <c r="CY480" s="68" t="s">
        <v>127</v>
      </c>
      <c r="CZ480" s="68" t="s">
        <v>136</v>
      </c>
      <c r="DA480" s="68" t="s">
        <v>1989</v>
      </c>
      <c r="DB480" s="68" t="s">
        <v>143</v>
      </c>
      <c r="DC480" s="68" t="s">
        <v>143</v>
      </c>
      <c r="DD480" s="68" t="s">
        <v>279</v>
      </c>
      <c r="DE480" s="68">
        <v>7</v>
      </c>
      <c r="DF480" s="68">
        <v>11</v>
      </c>
    </row>
    <row r="481" spans="1:110" s="68" customFormat="1" ht="12.75" x14ac:dyDescent="0.2">
      <c r="A481" s="67">
        <v>45108</v>
      </c>
      <c r="B481" s="68" t="s">
        <v>14</v>
      </c>
      <c r="C481" s="68">
        <v>77191</v>
      </c>
      <c r="D481" s="68" t="s">
        <v>315</v>
      </c>
      <c r="E481" s="68" t="s">
        <v>2037</v>
      </c>
      <c r="F481" s="69">
        <v>45118</v>
      </c>
      <c r="G481" s="68" t="s">
        <v>165</v>
      </c>
      <c r="H481" s="68" t="s">
        <v>166</v>
      </c>
      <c r="I481" s="70">
        <v>200</v>
      </c>
      <c r="J481" s="70">
        <v>200</v>
      </c>
      <c r="K481" s="71">
        <f t="shared" si="7"/>
        <v>4.8953756641525504E-4</v>
      </c>
      <c r="L481" s="68" t="s">
        <v>316</v>
      </c>
      <c r="M481" s="68" t="s">
        <v>317</v>
      </c>
      <c r="N481" s="68" t="s">
        <v>219</v>
      </c>
      <c r="O481" s="68" t="s">
        <v>3445</v>
      </c>
      <c r="P481" s="68" t="s">
        <v>879</v>
      </c>
      <c r="Q481" s="68" t="s">
        <v>170</v>
      </c>
      <c r="R481" s="68" t="s">
        <v>3446</v>
      </c>
      <c r="S481" s="68" t="s">
        <v>3447</v>
      </c>
      <c r="T481" s="68" t="s">
        <v>135</v>
      </c>
      <c r="U481" s="68" t="s">
        <v>135</v>
      </c>
      <c r="V481" s="68" t="s">
        <v>136</v>
      </c>
      <c r="W481" s="68" t="s">
        <v>137</v>
      </c>
      <c r="X481" s="68" t="s">
        <v>322</v>
      </c>
      <c r="Y481" s="68">
        <v>45118.333387037041</v>
      </c>
      <c r="Z481" s="68">
        <v>45118.333323611114</v>
      </c>
      <c r="AA481" s="68" t="s">
        <v>139</v>
      </c>
      <c r="AB481" s="68" t="s">
        <v>323</v>
      </c>
      <c r="AC481" s="68">
        <v>0</v>
      </c>
      <c r="AD481" s="68" t="s">
        <v>143</v>
      </c>
      <c r="AE481" s="68">
        <v>200</v>
      </c>
      <c r="AG481" s="68">
        <v>10012</v>
      </c>
      <c r="AH481" s="68" t="s">
        <v>141</v>
      </c>
      <c r="AJ481" s="68">
        <v>200</v>
      </c>
      <c r="AK481" s="68" t="s">
        <v>207</v>
      </c>
      <c r="AL481" s="68" t="s">
        <v>143</v>
      </c>
      <c r="AM481" s="68">
        <v>200</v>
      </c>
      <c r="AN481" s="68" t="s">
        <v>174</v>
      </c>
      <c r="AO481" s="68" t="s">
        <v>3448</v>
      </c>
      <c r="AP481" s="68" t="s">
        <v>2821</v>
      </c>
      <c r="AQ481" s="68" t="s">
        <v>3449</v>
      </c>
      <c r="AR481" s="68" t="s">
        <v>178</v>
      </c>
      <c r="AS481" s="68" t="s">
        <v>179</v>
      </c>
      <c r="AT481" s="68" t="s">
        <v>180</v>
      </c>
      <c r="AU481" s="68" t="s">
        <v>3450</v>
      </c>
      <c r="AV481" s="68" t="s">
        <v>234</v>
      </c>
      <c r="AW481" s="68" t="s">
        <v>165</v>
      </c>
      <c r="AX481" s="68" t="s">
        <v>235</v>
      </c>
      <c r="AY481" s="68" t="s">
        <v>148</v>
      </c>
      <c r="AZ481" s="68" t="s">
        <v>139</v>
      </c>
      <c r="BA481" s="68" t="s">
        <v>236</v>
      </c>
      <c r="BB481" s="68" t="s">
        <v>150</v>
      </c>
      <c r="BC481" s="68" t="s">
        <v>156</v>
      </c>
      <c r="BD481" s="68" t="s">
        <v>157</v>
      </c>
      <c r="BE481" s="68" t="s">
        <v>484</v>
      </c>
      <c r="BF481" s="68">
        <v>45118.435208333336</v>
      </c>
      <c r="BG481" s="68">
        <v>0</v>
      </c>
      <c r="BH481" s="68" t="s">
        <v>170</v>
      </c>
      <c r="BI481" s="68" t="s">
        <v>143</v>
      </c>
      <c r="BJ481" s="68" t="s">
        <v>143</v>
      </c>
      <c r="BK481" s="68" t="s">
        <v>136</v>
      </c>
      <c r="BL481" s="68" t="s">
        <v>143</v>
      </c>
      <c r="BM481" s="68" t="s">
        <v>160</v>
      </c>
      <c r="BN481" s="68" t="s">
        <v>160</v>
      </c>
      <c r="BO481" s="68" t="s">
        <v>143</v>
      </c>
      <c r="BP481" s="68" t="s">
        <v>143</v>
      </c>
      <c r="BQ481" s="68" t="s">
        <v>1495</v>
      </c>
      <c r="BR481" s="68">
        <v>250</v>
      </c>
      <c r="BS481" s="68" t="s">
        <v>162</v>
      </c>
      <c r="BT481" s="68">
        <v>200</v>
      </c>
      <c r="BU481" s="68">
        <v>200</v>
      </c>
      <c r="BV481" s="68" t="s">
        <v>135</v>
      </c>
      <c r="BW481" s="68" t="s">
        <v>135</v>
      </c>
      <c r="BX481" s="68" t="s">
        <v>135</v>
      </c>
      <c r="BY481" s="68" t="s">
        <v>148</v>
      </c>
      <c r="BZ481" s="68" t="s">
        <v>885</v>
      </c>
      <c r="CA481" s="68" t="s">
        <v>174</v>
      </c>
      <c r="CB481" s="68" t="s">
        <v>143</v>
      </c>
      <c r="CC481" s="68" t="s">
        <v>143</v>
      </c>
      <c r="CD481" s="68" t="s">
        <v>143</v>
      </c>
      <c r="CE481" s="68" t="s">
        <v>3451</v>
      </c>
      <c r="CF481" s="68">
        <v>1</v>
      </c>
      <c r="CG481" s="68">
        <v>1</v>
      </c>
      <c r="CJ481" s="68">
        <v>0</v>
      </c>
      <c r="CK481" s="68" t="s">
        <v>143</v>
      </c>
      <c r="CM481" s="68" t="s">
        <v>143</v>
      </c>
      <c r="CN481" s="68" t="s">
        <v>143</v>
      </c>
      <c r="CR481" s="68" t="s">
        <v>143</v>
      </c>
      <c r="CS481" s="68" t="s">
        <v>1</v>
      </c>
      <c r="CT481" s="68" t="s">
        <v>143</v>
      </c>
      <c r="CU481" s="68" t="s">
        <v>1</v>
      </c>
      <c r="CV481" s="68" t="s">
        <v>1985</v>
      </c>
      <c r="CW481" s="68" t="s">
        <v>1985</v>
      </c>
      <c r="CX481" s="68" t="s">
        <v>316</v>
      </c>
      <c r="CY481" s="68" t="s">
        <v>166</v>
      </c>
      <c r="CZ481" s="68" t="s">
        <v>136</v>
      </c>
      <c r="DA481" s="68" t="s">
        <v>1986</v>
      </c>
      <c r="DB481" s="68" t="s">
        <v>143</v>
      </c>
      <c r="DC481" s="68" t="s">
        <v>143</v>
      </c>
      <c r="DD481" s="68" t="s">
        <v>2037</v>
      </c>
      <c r="DE481" s="68">
        <v>7</v>
      </c>
      <c r="DF481" s="68">
        <v>11</v>
      </c>
    </row>
    <row r="482" spans="1:110" s="68" customFormat="1" ht="12.75" x14ac:dyDescent="0.2">
      <c r="A482" s="67">
        <v>45108</v>
      </c>
      <c r="B482" s="68" t="s">
        <v>11</v>
      </c>
      <c r="C482" s="68">
        <v>77424</v>
      </c>
      <c r="D482" s="68" t="s">
        <v>256</v>
      </c>
      <c r="E482" s="68" t="s">
        <v>685</v>
      </c>
      <c r="F482" s="69">
        <v>45120</v>
      </c>
      <c r="G482" s="68" t="s">
        <v>165</v>
      </c>
      <c r="H482" s="68" t="s">
        <v>166</v>
      </c>
      <c r="I482" s="70">
        <v>150</v>
      </c>
      <c r="J482" s="70">
        <v>150</v>
      </c>
      <c r="K482" s="71">
        <f t="shared" si="7"/>
        <v>3.6715317481144131E-4</v>
      </c>
      <c r="L482" s="68" t="s">
        <v>258</v>
      </c>
      <c r="M482" s="68" t="s">
        <v>129</v>
      </c>
      <c r="N482" s="68" t="s">
        <v>219</v>
      </c>
      <c r="O482" s="68" t="s">
        <v>2792</v>
      </c>
      <c r="P482" s="68" t="s">
        <v>3452</v>
      </c>
      <c r="Q482" s="68" t="s">
        <v>170</v>
      </c>
      <c r="R482" s="68" t="s">
        <v>3453</v>
      </c>
      <c r="S482" s="68" t="s">
        <v>3454</v>
      </c>
      <c r="T482" s="68" t="s">
        <v>135</v>
      </c>
      <c r="U482" s="68" t="s">
        <v>135</v>
      </c>
      <c r="V482" s="68" t="s">
        <v>136</v>
      </c>
      <c r="W482" s="68" t="s">
        <v>137</v>
      </c>
      <c r="X482" s="68" t="s">
        <v>225</v>
      </c>
      <c r="Y482" s="68">
        <v>45119.49245208333</v>
      </c>
      <c r="Z482" s="68">
        <v>45119.492372337962</v>
      </c>
      <c r="AA482" s="68" t="s">
        <v>139</v>
      </c>
      <c r="AB482" s="68" t="s">
        <v>140</v>
      </c>
      <c r="AC482" s="68">
        <v>0</v>
      </c>
      <c r="AD482" s="68" t="s">
        <v>143</v>
      </c>
      <c r="AE482" s="68">
        <v>0</v>
      </c>
      <c r="AG482" s="68">
        <v>10012</v>
      </c>
      <c r="AH482" s="68" t="s">
        <v>141</v>
      </c>
      <c r="AK482" s="68" t="s">
        <v>142</v>
      </c>
      <c r="AL482" s="68" t="s">
        <v>143</v>
      </c>
      <c r="AM482" s="68">
        <v>150</v>
      </c>
      <c r="AN482" s="68" t="s">
        <v>143</v>
      </c>
      <c r="AO482" s="68" t="s">
        <v>729</v>
      </c>
      <c r="AP482" s="68" t="s">
        <v>730</v>
      </c>
      <c r="AQ482" s="68" t="s">
        <v>2796</v>
      </c>
      <c r="AR482" s="68" t="s">
        <v>353</v>
      </c>
      <c r="AS482" s="68" t="s">
        <v>231</v>
      </c>
      <c r="AT482" s="68" t="s">
        <v>353</v>
      </c>
      <c r="AU482" s="68" t="s">
        <v>732</v>
      </c>
      <c r="AV482" s="68" t="s">
        <v>234</v>
      </c>
      <c r="AW482" s="68" t="s">
        <v>165</v>
      </c>
      <c r="AX482" s="68" t="s">
        <v>235</v>
      </c>
      <c r="AY482" s="68" t="s">
        <v>148</v>
      </c>
      <c r="AZ482" s="68" t="s">
        <v>139</v>
      </c>
      <c r="BA482" s="68" t="s">
        <v>236</v>
      </c>
      <c r="BB482" s="68" t="s">
        <v>150</v>
      </c>
      <c r="BC482" s="68" t="s">
        <v>156</v>
      </c>
      <c r="BD482" s="68" t="s">
        <v>157</v>
      </c>
      <c r="BE482" s="68" t="s">
        <v>484</v>
      </c>
      <c r="BF482" s="68">
        <v>45119.133981481478</v>
      </c>
      <c r="BG482" s="68">
        <v>0</v>
      </c>
      <c r="BH482" s="68" t="s">
        <v>143</v>
      </c>
      <c r="BI482" s="68" t="s">
        <v>143</v>
      </c>
      <c r="BJ482" s="68" t="s">
        <v>143</v>
      </c>
      <c r="BK482" s="68" t="s">
        <v>136</v>
      </c>
      <c r="BL482" s="68" t="s">
        <v>143</v>
      </c>
      <c r="BM482" s="68" t="s">
        <v>160</v>
      </c>
      <c r="BN482" s="68" t="s">
        <v>143</v>
      </c>
      <c r="BO482" s="68" t="s">
        <v>143</v>
      </c>
      <c r="BP482" s="68" t="s">
        <v>143</v>
      </c>
      <c r="BQ482" s="68" t="s">
        <v>3455</v>
      </c>
      <c r="BR482" s="68">
        <v>250</v>
      </c>
      <c r="BS482" s="68" t="s">
        <v>162</v>
      </c>
      <c r="BT482" s="68">
        <v>150</v>
      </c>
      <c r="BU482" s="68">
        <v>150</v>
      </c>
      <c r="BV482" s="68" t="s">
        <v>135</v>
      </c>
      <c r="BW482" s="68" t="s">
        <v>135</v>
      </c>
      <c r="BX482" s="68" t="s">
        <v>135</v>
      </c>
      <c r="BY482" s="68" t="s">
        <v>148</v>
      </c>
      <c r="BZ482" s="68" t="s">
        <v>3456</v>
      </c>
      <c r="CA482" s="68" t="s">
        <v>174</v>
      </c>
      <c r="CB482" s="68" t="s">
        <v>143</v>
      </c>
      <c r="CC482" s="68" t="s">
        <v>143</v>
      </c>
      <c r="CD482" s="68" t="s">
        <v>143</v>
      </c>
      <c r="CE482" s="68" t="s">
        <v>143</v>
      </c>
      <c r="CF482" s="68">
        <v>1</v>
      </c>
      <c r="CJ482" s="68">
        <v>0</v>
      </c>
      <c r="CK482" s="68" t="s">
        <v>143</v>
      </c>
      <c r="CM482" s="68" t="s">
        <v>143</v>
      </c>
      <c r="CN482" s="68" t="s">
        <v>143</v>
      </c>
      <c r="CR482" s="68" t="s">
        <v>143</v>
      </c>
      <c r="CS482" s="68" t="s">
        <v>1</v>
      </c>
      <c r="CT482" s="68" t="s">
        <v>143</v>
      </c>
      <c r="CU482" s="68" t="s">
        <v>1</v>
      </c>
      <c r="CV482" s="68" t="s">
        <v>1985</v>
      </c>
      <c r="CW482" s="68" t="s">
        <v>143</v>
      </c>
      <c r="CX482" s="68" t="s">
        <v>258</v>
      </c>
      <c r="CY482" s="68" t="s">
        <v>166</v>
      </c>
      <c r="CZ482" s="68" t="s">
        <v>136</v>
      </c>
      <c r="DA482" s="68" t="s">
        <v>2007</v>
      </c>
      <c r="DB482" s="68" t="s">
        <v>143</v>
      </c>
      <c r="DC482" s="68" t="s">
        <v>225</v>
      </c>
      <c r="DD482" s="68" t="s">
        <v>685</v>
      </c>
      <c r="DE482" s="68">
        <v>7</v>
      </c>
      <c r="DF482" s="68">
        <v>13</v>
      </c>
    </row>
    <row r="483" spans="1:110" s="68" customFormat="1" ht="12.75" x14ac:dyDescent="0.2">
      <c r="A483" s="67">
        <v>45108</v>
      </c>
      <c r="B483" s="68" t="s">
        <v>14</v>
      </c>
      <c r="C483" s="68">
        <v>77425</v>
      </c>
      <c r="D483" s="68" t="s">
        <v>315</v>
      </c>
      <c r="E483" s="68" t="s">
        <v>279</v>
      </c>
      <c r="F483" s="69">
        <v>45119</v>
      </c>
      <c r="G483" s="68" t="s">
        <v>165</v>
      </c>
      <c r="H483" s="68" t="s">
        <v>166</v>
      </c>
      <c r="I483" s="70">
        <v>226</v>
      </c>
      <c r="J483" s="70">
        <v>226</v>
      </c>
      <c r="K483" s="71">
        <f t="shared" si="7"/>
        <v>5.5317745004923829E-4</v>
      </c>
      <c r="L483" s="68" t="s">
        <v>316</v>
      </c>
      <c r="M483" s="68" t="s">
        <v>317</v>
      </c>
      <c r="N483" s="68" t="s">
        <v>219</v>
      </c>
      <c r="O483" s="68" t="s">
        <v>318</v>
      </c>
      <c r="P483" s="68" t="s">
        <v>477</v>
      </c>
      <c r="Q483" s="68" t="s">
        <v>170</v>
      </c>
      <c r="R483" s="68" t="s">
        <v>3457</v>
      </c>
      <c r="S483" s="68" t="s">
        <v>3458</v>
      </c>
      <c r="T483" s="68" t="s">
        <v>135</v>
      </c>
      <c r="U483" s="68" t="s">
        <v>135</v>
      </c>
      <c r="V483" s="68" t="s">
        <v>136</v>
      </c>
      <c r="W483" s="68" t="s">
        <v>137</v>
      </c>
      <c r="X483" s="68" t="s">
        <v>322</v>
      </c>
      <c r="Y483" s="68">
        <v>45119.503367476849</v>
      </c>
      <c r="Z483" s="68">
        <v>45119.502981597223</v>
      </c>
      <c r="AA483" s="68" t="s">
        <v>139</v>
      </c>
      <c r="AB483" s="68" t="s">
        <v>323</v>
      </c>
      <c r="AC483" s="68">
        <v>0</v>
      </c>
      <c r="AD483" s="68" t="s">
        <v>143</v>
      </c>
      <c r="AE483" s="68">
        <v>226</v>
      </c>
      <c r="AG483" s="68">
        <v>10012</v>
      </c>
      <c r="AH483" s="68" t="s">
        <v>141</v>
      </c>
      <c r="AJ483" s="68">
        <v>226</v>
      </c>
      <c r="AK483" s="68" t="s">
        <v>207</v>
      </c>
      <c r="AL483" s="68" t="s">
        <v>143</v>
      </c>
      <c r="AM483" s="68">
        <v>226</v>
      </c>
      <c r="AN483" s="68" t="s">
        <v>174</v>
      </c>
      <c r="AO483" s="68" t="s">
        <v>324</v>
      </c>
      <c r="AP483" s="68" t="s">
        <v>325</v>
      </c>
      <c r="AQ483" s="68" t="s">
        <v>326</v>
      </c>
      <c r="AR483" s="68" t="s">
        <v>178</v>
      </c>
      <c r="AS483" s="68" t="s">
        <v>179</v>
      </c>
      <c r="AT483" s="68" t="s">
        <v>327</v>
      </c>
      <c r="AU483" s="68" t="s">
        <v>328</v>
      </c>
      <c r="AV483" s="68" t="s">
        <v>234</v>
      </c>
      <c r="AW483" s="68" t="s">
        <v>165</v>
      </c>
      <c r="AX483" s="68" t="s">
        <v>235</v>
      </c>
      <c r="AY483" s="68" t="s">
        <v>148</v>
      </c>
      <c r="AZ483" s="68" t="s">
        <v>139</v>
      </c>
      <c r="BA483" s="68" t="s">
        <v>236</v>
      </c>
      <c r="BB483" s="68" t="s">
        <v>150</v>
      </c>
      <c r="BC483" s="68" t="s">
        <v>156</v>
      </c>
      <c r="BD483" s="68" t="s">
        <v>157</v>
      </c>
      <c r="BE483" s="68" t="s">
        <v>484</v>
      </c>
      <c r="BF483" s="68">
        <v>45119.287673611114</v>
      </c>
      <c r="BG483" s="68">
        <v>0</v>
      </c>
      <c r="BH483" s="68" t="s">
        <v>170</v>
      </c>
      <c r="BI483" s="68" t="s">
        <v>143</v>
      </c>
      <c r="BJ483" s="68" t="s">
        <v>143</v>
      </c>
      <c r="BK483" s="68" t="s">
        <v>136</v>
      </c>
      <c r="BL483" s="68" t="s">
        <v>143</v>
      </c>
      <c r="BM483" s="68" t="s">
        <v>160</v>
      </c>
      <c r="BN483" s="68" t="s">
        <v>160</v>
      </c>
      <c r="BO483" s="68" t="s">
        <v>143</v>
      </c>
      <c r="BP483" s="68" t="s">
        <v>143</v>
      </c>
      <c r="BQ483" s="68" t="s">
        <v>3459</v>
      </c>
      <c r="BR483" s="68">
        <v>250</v>
      </c>
      <c r="BS483" s="68" t="s">
        <v>162</v>
      </c>
      <c r="BT483" s="68">
        <v>226</v>
      </c>
      <c r="BU483" s="68">
        <v>226</v>
      </c>
      <c r="BV483" s="68" t="s">
        <v>135</v>
      </c>
      <c r="BW483" s="68" t="s">
        <v>135</v>
      </c>
      <c r="BX483" s="68" t="s">
        <v>135</v>
      </c>
      <c r="BY483" s="68" t="s">
        <v>148</v>
      </c>
      <c r="BZ483" s="68" t="s">
        <v>2932</v>
      </c>
      <c r="CA483" s="68" t="s">
        <v>174</v>
      </c>
      <c r="CB483" s="68" t="s">
        <v>143</v>
      </c>
      <c r="CC483" s="68" t="s">
        <v>143</v>
      </c>
      <c r="CD483" s="68" t="s">
        <v>143</v>
      </c>
      <c r="CE483" s="68" t="s">
        <v>3460</v>
      </c>
      <c r="CF483" s="68">
        <v>1</v>
      </c>
      <c r="CG483" s="68">
        <v>1</v>
      </c>
      <c r="CJ483" s="68">
        <v>0</v>
      </c>
      <c r="CK483" s="68" t="s">
        <v>143</v>
      </c>
      <c r="CM483" s="68" t="s">
        <v>143</v>
      </c>
      <c r="CN483" s="68" t="s">
        <v>143</v>
      </c>
      <c r="CR483" s="68" t="s">
        <v>143</v>
      </c>
      <c r="CS483" s="68" t="s">
        <v>1</v>
      </c>
      <c r="CT483" s="68" t="s">
        <v>143</v>
      </c>
      <c r="CU483" s="68" t="s">
        <v>1</v>
      </c>
      <c r="CV483" s="68" t="s">
        <v>1985</v>
      </c>
      <c r="CW483" s="68" t="s">
        <v>1985</v>
      </c>
      <c r="CX483" s="68" t="s">
        <v>316</v>
      </c>
      <c r="CY483" s="68" t="s">
        <v>166</v>
      </c>
      <c r="CZ483" s="68" t="s">
        <v>136</v>
      </c>
      <c r="DA483" s="68" t="s">
        <v>1986</v>
      </c>
      <c r="DB483" s="68" t="s">
        <v>143</v>
      </c>
      <c r="DC483" s="68" t="s">
        <v>143</v>
      </c>
      <c r="DD483" s="68" t="s">
        <v>279</v>
      </c>
      <c r="DE483" s="68">
        <v>7</v>
      </c>
      <c r="DF483" s="68">
        <v>12</v>
      </c>
    </row>
    <row r="484" spans="1:110" s="68" customFormat="1" ht="12.75" x14ac:dyDescent="0.2">
      <c r="A484" s="67">
        <v>45108</v>
      </c>
      <c r="B484" s="68" t="s">
        <v>14</v>
      </c>
      <c r="C484" s="68">
        <v>77706</v>
      </c>
      <c r="D484" s="68" t="s">
        <v>315</v>
      </c>
      <c r="E484" s="68" t="s">
        <v>279</v>
      </c>
      <c r="F484" s="69">
        <v>45120</v>
      </c>
      <c r="G484" s="68" t="s">
        <v>165</v>
      </c>
      <c r="H484" s="68" t="s">
        <v>166</v>
      </c>
      <c r="I484" s="70">
        <v>744</v>
      </c>
      <c r="J484" s="70">
        <v>744</v>
      </c>
      <c r="K484" s="71">
        <f t="shared" si="7"/>
        <v>1.821079747064749E-3</v>
      </c>
      <c r="L484" s="68" t="s">
        <v>316</v>
      </c>
      <c r="M484" s="68" t="s">
        <v>317</v>
      </c>
      <c r="N484" s="68" t="s">
        <v>219</v>
      </c>
      <c r="O484" s="68" t="s">
        <v>3461</v>
      </c>
      <c r="P484" s="68" t="s">
        <v>319</v>
      </c>
      <c r="Q484" s="68" t="s">
        <v>170</v>
      </c>
      <c r="R484" s="68" t="s">
        <v>3462</v>
      </c>
      <c r="S484" s="68" t="s">
        <v>3463</v>
      </c>
      <c r="T484" s="68" t="s">
        <v>135</v>
      </c>
      <c r="U484" s="68" t="s">
        <v>135</v>
      </c>
      <c r="V484" s="68" t="s">
        <v>136</v>
      </c>
      <c r="W484" s="68" t="s">
        <v>137</v>
      </c>
      <c r="X484" s="68" t="s">
        <v>322</v>
      </c>
      <c r="Y484" s="68">
        <v>45120.45687962963</v>
      </c>
      <c r="Z484" s="68">
        <v>45120.456738310182</v>
      </c>
      <c r="AA484" s="68" t="s">
        <v>139</v>
      </c>
      <c r="AB484" s="68" t="s">
        <v>323</v>
      </c>
      <c r="AC484" s="68">
        <v>0</v>
      </c>
      <c r="AD484" s="68" t="s">
        <v>143</v>
      </c>
      <c r="AE484" s="68">
        <v>744</v>
      </c>
      <c r="AG484" s="68">
        <v>10012</v>
      </c>
      <c r="AH484" s="68" t="s">
        <v>141</v>
      </c>
      <c r="AJ484" s="68">
        <v>744</v>
      </c>
      <c r="AK484" s="68" t="s">
        <v>207</v>
      </c>
      <c r="AL484" s="68" t="s">
        <v>143</v>
      </c>
      <c r="AM484" s="68">
        <v>744</v>
      </c>
      <c r="AN484" s="68" t="s">
        <v>174</v>
      </c>
      <c r="AO484" s="68" t="s">
        <v>2699</v>
      </c>
      <c r="AP484" s="68" t="s">
        <v>2700</v>
      </c>
      <c r="AQ484" s="68" t="s">
        <v>3464</v>
      </c>
      <c r="AR484" s="68" t="s">
        <v>353</v>
      </c>
      <c r="AS484" s="68" t="s">
        <v>231</v>
      </c>
      <c r="AT484" s="68" t="s">
        <v>2702</v>
      </c>
      <c r="AU484" s="68" t="s">
        <v>2703</v>
      </c>
      <c r="AV484" s="68" t="s">
        <v>234</v>
      </c>
      <c r="AW484" s="68" t="s">
        <v>165</v>
      </c>
      <c r="AX484" s="68" t="s">
        <v>235</v>
      </c>
      <c r="AY484" s="68" t="s">
        <v>148</v>
      </c>
      <c r="AZ484" s="68" t="s">
        <v>139</v>
      </c>
      <c r="BA484" s="68" t="s">
        <v>236</v>
      </c>
      <c r="BB484" s="68" t="s">
        <v>150</v>
      </c>
      <c r="BC484" s="68" t="s">
        <v>156</v>
      </c>
      <c r="BD484" s="68" t="s">
        <v>157</v>
      </c>
      <c r="BE484" s="68" t="s">
        <v>237</v>
      </c>
      <c r="BF484" s="68">
        <v>45121.079629629632</v>
      </c>
      <c r="BG484" s="68">
        <v>0</v>
      </c>
      <c r="BH484" s="68" t="s">
        <v>170</v>
      </c>
      <c r="BI484" s="68" t="s">
        <v>143</v>
      </c>
      <c r="BJ484" s="68" t="s">
        <v>143</v>
      </c>
      <c r="BK484" s="68" t="s">
        <v>136</v>
      </c>
      <c r="BL484" s="68" t="s">
        <v>143</v>
      </c>
      <c r="BM484" s="68" t="s">
        <v>160</v>
      </c>
      <c r="BN484" s="68" t="s">
        <v>160</v>
      </c>
      <c r="BO484" s="68" t="s">
        <v>143</v>
      </c>
      <c r="BP484" s="68" t="s">
        <v>143</v>
      </c>
      <c r="BQ484" s="68" t="s">
        <v>3465</v>
      </c>
      <c r="BR484" s="68">
        <v>800</v>
      </c>
      <c r="BS484" s="68" t="s">
        <v>314</v>
      </c>
      <c r="BT484" s="68">
        <v>744</v>
      </c>
      <c r="BU484" s="68">
        <v>744</v>
      </c>
      <c r="BV484" s="68" t="s">
        <v>135</v>
      </c>
      <c r="BW484" s="68" t="s">
        <v>135</v>
      </c>
      <c r="BX484" s="68" t="s">
        <v>135</v>
      </c>
      <c r="BY484" s="68" t="s">
        <v>148</v>
      </c>
      <c r="BZ484" s="68" t="s">
        <v>3466</v>
      </c>
      <c r="CA484" s="68" t="s">
        <v>174</v>
      </c>
      <c r="CB484" s="68" t="s">
        <v>143</v>
      </c>
      <c r="CC484" s="68" t="s">
        <v>143</v>
      </c>
      <c r="CD484" s="68" t="s">
        <v>143</v>
      </c>
      <c r="CE484" s="68" t="s">
        <v>3467</v>
      </c>
      <c r="CF484" s="68">
        <v>1</v>
      </c>
      <c r="CG484" s="68">
        <v>1</v>
      </c>
      <c r="CJ484" s="68">
        <v>0</v>
      </c>
      <c r="CK484" s="68" t="s">
        <v>143</v>
      </c>
      <c r="CM484" s="68" t="s">
        <v>143</v>
      </c>
      <c r="CN484" s="68" t="s">
        <v>143</v>
      </c>
      <c r="CO484" s="68">
        <v>177220647</v>
      </c>
      <c r="CR484" s="68" t="s">
        <v>143</v>
      </c>
      <c r="CS484" s="68" t="s">
        <v>1</v>
      </c>
      <c r="CT484" s="68" t="s">
        <v>143</v>
      </c>
      <c r="CU484" s="68" t="s">
        <v>1</v>
      </c>
      <c r="CV484" s="68" t="s">
        <v>2092</v>
      </c>
      <c r="CW484" s="68" t="s">
        <v>2092</v>
      </c>
      <c r="CX484" s="68" t="s">
        <v>316</v>
      </c>
      <c r="CY484" s="68" t="s">
        <v>166</v>
      </c>
      <c r="CZ484" s="68" t="s">
        <v>136</v>
      </c>
      <c r="DA484" s="68" t="s">
        <v>1989</v>
      </c>
      <c r="DB484" s="68" t="s">
        <v>143</v>
      </c>
      <c r="DC484" s="68" t="s">
        <v>143</v>
      </c>
      <c r="DD484" s="68" t="s">
        <v>279</v>
      </c>
      <c r="DE484" s="68">
        <v>7</v>
      </c>
      <c r="DF484" s="68">
        <v>13</v>
      </c>
    </row>
    <row r="485" spans="1:110" s="68" customFormat="1" ht="12.75" x14ac:dyDescent="0.2">
      <c r="A485" s="67">
        <v>45108</v>
      </c>
      <c r="B485" s="68" t="s">
        <v>13</v>
      </c>
      <c r="C485" s="68">
        <v>77822</v>
      </c>
      <c r="D485" s="68" t="s">
        <v>2694</v>
      </c>
      <c r="E485" s="68" t="s">
        <v>373</v>
      </c>
      <c r="F485" s="69">
        <v>45122</v>
      </c>
      <c r="G485" s="68" t="s">
        <v>257</v>
      </c>
      <c r="H485" s="68" t="s">
        <v>166</v>
      </c>
      <c r="I485" s="70">
        <v>410.71</v>
      </c>
      <c r="J485" s="70">
        <v>410.71</v>
      </c>
      <c r="K485" s="71">
        <f t="shared" si="7"/>
        <v>1.0052898695120471E-3</v>
      </c>
      <c r="L485" s="68" t="s">
        <v>374</v>
      </c>
      <c r="M485" s="68" t="s">
        <v>129</v>
      </c>
      <c r="N485" s="68" t="s">
        <v>527</v>
      </c>
      <c r="O485" s="68" t="s">
        <v>528</v>
      </c>
      <c r="P485" s="68" t="s">
        <v>3468</v>
      </c>
      <c r="Q485" s="68" t="s">
        <v>530</v>
      </c>
      <c r="R485" s="68" t="s">
        <v>3469</v>
      </c>
      <c r="S485" s="68" t="s">
        <v>3470</v>
      </c>
      <c r="T485" s="68" t="s">
        <v>135</v>
      </c>
      <c r="U485" s="68" t="s">
        <v>135</v>
      </c>
      <c r="V485" s="68" t="s">
        <v>136</v>
      </c>
      <c r="W485" s="68" t="s">
        <v>137</v>
      </c>
      <c r="X485" s="68" t="s">
        <v>264</v>
      </c>
      <c r="Y485" s="68">
        <v>45120.222531597225</v>
      </c>
      <c r="Z485" s="68">
        <v>45132.304368287034</v>
      </c>
      <c r="AA485" s="68" t="s">
        <v>139</v>
      </c>
      <c r="AB485" s="68" t="s">
        <v>140</v>
      </c>
      <c r="AC485" s="68">
        <v>0</v>
      </c>
      <c r="AD485" s="68" t="s">
        <v>143</v>
      </c>
      <c r="AE485" s="68">
        <v>41071</v>
      </c>
      <c r="AF485" s="68">
        <v>45120</v>
      </c>
      <c r="AG485" s="68">
        <v>10010</v>
      </c>
      <c r="AH485" s="68" t="s">
        <v>265</v>
      </c>
      <c r="AJ485" s="68">
        <v>41071</v>
      </c>
      <c r="AK485" s="68" t="s">
        <v>142</v>
      </c>
      <c r="AL485" s="68" t="s">
        <v>143</v>
      </c>
      <c r="AM485" s="68">
        <v>41071</v>
      </c>
      <c r="AN485" s="68" t="s">
        <v>174</v>
      </c>
      <c r="AO485" s="68" t="s">
        <v>533</v>
      </c>
      <c r="AP485" s="68" t="s">
        <v>534</v>
      </c>
      <c r="AQ485" s="68" t="s">
        <v>309</v>
      </c>
      <c r="AR485" s="68" t="s">
        <v>148</v>
      </c>
      <c r="AS485" s="68" t="s">
        <v>139</v>
      </c>
      <c r="AT485" s="68" t="s">
        <v>508</v>
      </c>
      <c r="AU485" s="68" t="s">
        <v>535</v>
      </c>
      <c r="AV485" s="68" t="s">
        <v>536</v>
      </c>
      <c r="AW485" s="68" t="s">
        <v>273</v>
      </c>
      <c r="AX485" s="68" t="s">
        <v>537</v>
      </c>
      <c r="AY485" s="68" t="s">
        <v>148</v>
      </c>
      <c r="AZ485" s="68" t="s">
        <v>139</v>
      </c>
      <c r="BA485" s="68" t="s">
        <v>154</v>
      </c>
      <c r="BB485" s="68" t="s">
        <v>275</v>
      </c>
      <c r="BC485" s="68" t="s">
        <v>156</v>
      </c>
      <c r="BD485" s="68" t="s">
        <v>157</v>
      </c>
      <c r="BE485" s="68" t="s">
        <v>303</v>
      </c>
      <c r="BF485" s="68">
        <v>45121.484351851854</v>
      </c>
      <c r="BG485" s="68">
        <v>0</v>
      </c>
      <c r="BH485" s="68" t="s">
        <v>530</v>
      </c>
      <c r="BI485" s="68" t="s">
        <v>538</v>
      </c>
      <c r="BJ485" s="68" t="s">
        <v>143</v>
      </c>
      <c r="BK485" s="68" t="s">
        <v>136</v>
      </c>
      <c r="BL485" s="68" t="s">
        <v>143</v>
      </c>
      <c r="BM485" s="68" t="s">
        <v>200</v>
      </c>
      <c r="BN485" s="68" t="s">
        <v>200</v>
      </c>
      <c r="BO485" s="68" t="s">
        <v>143</v>
      </c>
      <c r="BP485" s="68" t="s">
        <v>143</v>
      </c>
      <c r="BQ485" s="68" t="s">
        <v>3300</v>
      </c>
      <c r="BR485" s="68">
        <v>500</v>
      </c>
      <c r="BS485" s="68" t="s">
        <v>241</v>
      </c>
      <c r="BT485" s="68">
        <v>41071</v>
      </c>
      <c r="BU485" s="68">
        <v>41071</v>
      </c>
      <c r="BV485" s="68" t="s">
        <v>135</v>
      </c>
      <c r="BW485" s="68" t="s">
        <v>135</v>
      </c>
      <c r="BX485" s="68" t="s">
        <v>135</v>
      </c>
      <c r="BY485" s="68" t="s">
        <v>148</v>
      </c>
      <c r="BZ485" s="68" t="s">
        <v>2774</v>
      </c>
      <c r="CA485" s="68" t="s">
        <v>174</v>
      </c>
      <c r="CB485" s="68" t="s">
        <v>143</v>
      </c>
      <c r="CC485" s="68" t="s">
        <v>143</v>
      </c>
      <c r="CD485" s="68" t="s">
        <v>143</v>
      </c>
      <c r="CE485" s="68" t="s">
        <v>143</v>
      </c>
      <c r="CF485" s="68">
        <v>1</v>
      </c>
      <c r="CG485" s="68">
        <v>1</v>
      </c>
      <c r="CJ485" s="68">
        <v>0</v>
      </c>
      <c r="CK485" s="68" t="s">
        <v>143</v>
      </c>
      <c r="CM485" s="68" t="s">
        <v>143</v>
      </c>
      <c r="CN485" s="68" t="s">
        <v>143</v>
      </c>
      <c r="CP485" s="68">
        <v>217616996</v>
      </c>
      <c r="CR485" s="68" t="s">
        <v>143</v>
      </c>
      <c r="CS485" s="68" t="s">
        <v>1</v>
      </c>
      <c r="CT485" s="68" t="s">
        <v>143</v>
      </c>
      <c r="CU485" s="68" t="s">
        <v>1</v>
      </c>
      <c r="CV485" s="68" t="s">
        <v>1985</v>
      </c>
      <c r="CW485" s="68" t="s">
        <v>1985</v>
      </c>
      <c r="CX485" s="68" t="s">
        <v>374</v>
      </c>
      <c r="CY485" s="68" t="s">
        <v>166</v>
      </c>
      <c r="CZ485" s="68" t="s">
        <v>136</v>
      </c>
      <c r="DA485" s="68" t="s">
        <v>2007</v>
      </c>
      <c r="DB485" s="68" t="s">
        <v>143</v>
      </c>
      <c r="DC485" s="68" t="s">
        <v>143</v>
      </c>
      <c r="DD485" s="68" t="s">
        <v>373</v>
      </c>
      <c r="DE485" s="68">
        <v>7</v>
      </c>
      <c r="DF485" s="68">
        <v>15</v>
      </c>
    </row>
    <row r="486" spans="1:110" s="68" customFormat="1" ht="12.75" x14ac:dyDescent="0.2">
      <c r="A486" s="67">
        <v>45108</v>
      </c>
      <c r="B486" s="68" t="s">
        <v>18</v>
      </c>
      <c r="C486" s="68">
        <v>77864</v>
      </c>
      <c r="D486" s="68" t="s">
        <v>3471</v>
      </c>
      <c r="E486" s="68" t="s">
        <v>341</v>
      </c>
      <c r="F486" s="69">
        <v>45121</v>
      </c>
      <c r="G486" s="68" t="s">
        <v>165</v>
      </c>
      <c r="H486" s="68" t="s">
        <v>166</v>
      </c>
      <c r="I486" s="70">
        <v>3101.8</v>
      </c>
      <c r="J486" s="70">
        <v>3101.8</v>
      </c>
      <c r="K486" s="71">
        <f t="shared" si="7"/>
        <v>7.5922381175341919E-3</v>
      </c>
      <c r="L486" s="68" t="s">
        <v>217</v>
      </c>
      <c r="M486" s="68" t="s">
        <v>218</v>
      </c>
      <c r="N486" s="68" t="s">
        <v>960</v>
      </c>
      <c r="O486" s="68" t="s">
        <v>2275</v>
      </c>
      <c r="P486" s="68" t="s">
        <v>3472</v>
      </c>
      <c r="Q486" s="68" t="s">
        <v>564</v>
      </c>
      <c r="R486" s="68" t="s">
        <v>3473</v>
      </c>
      <c r="S486" s="68" t="s">
        <v>3474</v>
      </c>
      <c r="T486" s="68" t="s">
        <v>135</v>
      </c>
      <c r="U486" s="68" t="s">
        <v>135</v>
      </c>
      <c r="V486" s="68" t="s">
        <v>224</v>
      </c>
      <c r="W486" s="68" t="s">
        <v>137</v>
      </c>
      <c r="X486" s="68" t="s">
        <v>957</v>
      </c>
      <c r="Y486" s="68">
        <v>45120.326423958337</v>
      </c>
      <c r="Z486" s="68">
        <v>45120.315750462963</v>
      </c>
      <c r="AA486" s="68" t="s">
        <v>139</v>
      </c>
      <c r="AB486" s="68" t="s">
        <v>226</v>
      </c>
      <c r="AC486" s="68">
        <v>0</v>
      </c>
      <c r="AD486" s="68" t="s">
        <v>143</v>
      </c>
      <c r="AE486" s="68">
        <v>0</v>
      </c>
      <c r="AF486" s="68">
        <v>45126</v>
      </c>
      <c r="AG486" s="68">
        <v>10012</v>
      </c>
      <c r="AH486" s="68" t="s">
        <v>141</v>
      </c>
      <c r="AK486" s="68" t="s">
        <v>207</v>
      </c>
      <c r="AL486" s="68" t="s">
        <v>143</v>
      </c>
      <c r="AM486" s="68">
        <v>31018</v>
      </c>
      <c r="AN486" s="68" t="s">
        <v>143</v>
      </c>
      <c r="AO486" s="68" t="s">
        <v>2279</v>
      </c>
      <c r="AP486" s="68" t="s">
        <v>718</v>
      </c>
      <c r="AQ486" s="68" t="s">
        <v>2280</v>
      </c>
      <c r="AR486" s="68" t="s">
        <v>353</v>
      </c>
      <c r="AS486" s="68" t="s">
        <v>231</v>
      </c>
      <c r="AT486" s="68" t="s">
        <v>353</v>
      </c>
      <c r="AU486" s="68" t="s">
        <v>720</v>
      </c>
      <c r="AV486" s="68" t="s">
        <v>145</v>
      </c>
      <c r="AW486" s="68" t="s">
        <v>146</v>
      </c>
      <c r="AX486" s="68" t="s">
        <v>972</v>
      </c>
      <c r="AY486" s="68" t="s">
        <v>148</v>
      </c>
      <c r="AZ486" s="68" t="s">
        <v>139</v>
      </c>
      <c r="BA486" s="68" t="s">
        <v>149</v>
      </c>
      <c r="BB486" s="68" t="s">
        <v>150</v>
      </c>
      <c r="BC486" s="68" t="s">
        <v>156</v>
      </c>
      <c r="BD486" s="68" t="s">
        <v>157</v>
      </c>
      <c r="BE486" s="68" t="s">
        <v>2674</v>
      </c>
      <c r="BF486" s="68">
        <v>45122.218124999999</v>
      </c>
      <c r="BG486" s="68">
        <v>0</v>
      </c>
      <c r="BH486" s="68" t="s">
        <v>143</v>
      </c>
      <c r="BI486" s="68" t="s">
        <v>143</v>
      </c>
      <c r="BJ486" s="68" t="s">
        <v>143</v>
      </c>
      <c r="BK486" s="68" t="s">
        <v>224</v>
      </c>
      <c r="BL486" s="68" t="s">
        <v>143</v>
      </c>
      <c r="BM486" s="68" t="s">
        <v>160</v>
      </c>
      <c r="BN486" s="68" t="s">
        <v>143</v>
      </c>
      <c r="BO486" s="68" t="s">
        <v>143</v>
      </c>
      <c r="BP486" s="68" t="s">
        <v>2275</v>
      </c>
      <c r="BQ486" s="68" t="s">
        <v>3475</v>
      </c>
      <c r="BR486" s="68">
        <v>5000</v>
      </c>
      <c r="BS486" s="68" t="s">
        <v>525</v>
      </c>
      <c r="BT486" s="68">
        <v>31018</v>
      </c>
      <c r="BU486" s="68">
        <v>31018</v>
      </c>
      <c r="BV486" s="68" t="s">
        <v>135</v>
      </c>
      <c r="BW486" s="68" t="s">
        <v>135</v>
      </c>
      <c r="BX486" s="68" t="s">
        <v>135</v>
      </c>
      <c r="BY486" s="68" t="s">
        <v>148</v>
      </c>
      <c r="BZ486" s="68" t="s">
        <v>360</v>
      </c>
      <c r="CA486" s="68" t="s">
        <v>174</v>
      </c>
      <c r="CB486" s="68" t="s">
        <v>1265</v>
      </c>
      <c r="CC486" s="68" t="s">
        <v>143</v>
      </c>
      <c r="CD486" s="68" t="s">
        <v>143</v>
      </c>
      <c r="CE486" s="68" t="s">
        <v>3476</v>
      </c>
      <c r="CF486" s="68">
        <v>1</v>
      </c>
      <c r="CJ486" s="68">
        <v>0</v>
      </c>
      <c r="CK486" s="68" t="s">
        <v>143</v>
      </c>
      <c r="CM486" s="68" t="s">
        <v>143</v>
      </c>
      <c r="CN486" s="68" t="s">
        <v>143</v>
      </c>
      <c r="CR486" s="68" t="s">
        <v>143</v>
      </c>
      <c r="CS486" s="68" t="s">
        <v>1</v>
      </c>
      <c r="CT486" s="68" t="s">
        <v>143</v>
      </c>
      <c r="CU486" s="68" t="s">
        <v>1</v>
      </c>
      <c r="CV486" s="68" t="s">
        <v>2867</v>
      </c>
      <c r="CW486" s="68" t="s">
        <v>143</v>
      </c>
      <c r="CX486" s="68" t="s">
        <v>217</v>
      </c>
      <c r="CY486" s="68" t="s">
        <v>166</v>
      </c>
      <c r="CZ486" s="68" t="s">
        <v>224</v>
      </c>
      <c r="DA486" s="68" t="s">
        <v>1989</v>
      </c>
      <c r="DB486" s="68" t="s">
        <v>143</v>
      </c>
      <c r="DC486" s="68" t="s">
        <v>143</v>
      </c>
      <c r="DD486" s="68" t="s">
        <v>341</v>
      </c>
      <c r="DE486" s="68">
        <v>7</v>
      </c>
      <c r="DF486" s="68">
        <v>14</v>
      </c>
    </row>
    <row r="487" spans="1:110" s="68" customFormat="1" ht="12.75" x14ac:dyDescent="0.2">
      <c r="A487" s="67">
        <v>45108</v>
      </c>
      <c r="B487" s="68" t="s">
        <v>11</v>
      </c>
      <c r="C487" s="68">
        <v>77867</v>
      </c>
      <c r="D487" s="68" t="s">
        <v>256</v>
      </c>
      <c r="E487" s="68" t="s">
        <v>364</v>
      </c>
      <c r="F487" s="69">
        <v>45120</v>
      </c>
      <c r="G487" s="68" t="s">
        <v>165</v>
      </c>
      <c r="H487" s="68" t="s">
        <v>166</v>
      </c>
      <c r="I487" s="70">
        <v>560.26</v>
      </c>
      <c r="J487" s="70">
        <v>560.26</v>
      </c>
      <c r="K487" s="71">
        <f t="shared" si="7"/>
        <v>1.3713415847990541E-3</v>
      </c>
      <c r="L487" s="68" t="s">
        <v>374</v>
      </c>
      <c r="M487" s="68" t="s">
        <v>129</v>
      </c>
      <c r="N487" s="68" t="s">
        <v>960</v>
      </c>
      <c r="O487" s="68" t="s">
        <v>1301</v>
      </c>
      <c r="P487" s="68" t="s">
        <v>3477</v>
      </c>
      <c r="Q487" s="68" t="s">
        <v>530</v>
      </c>
      <c r="R487" s="68" t="s">
        <v>3478</v>
      </c>
      <c r="S487" s="68" t="s">
        <v>3474</v>
      </c>
      <c r="T487" s="68" t="s">
        <v>135</v>
      </c>
      <c r="U487" s="68" t="s">
        <v>135</v>
      </c>
      <c r="V487" s="68" t="s">
        <v>136</v>
      </c>
      <c r="W487" s="68" t="s">
        <v>137</v>
      </c>
      <c r="X487" s="68" t="s">
        <v>138</v>
      </c>
      <c r="Y487" s="68">
        <v>45120.347179861114</v>
      </c>
      <c r="Z487" s="68">
        <v>45120.345856481479</v>
      </c>
      <c r="AA487" s="68" t="s">
        <v>139</v>
      </c>
      <c r="AB487" s="68" t="s">
        <v>140</v>
      </c>
      <c r="AC487" s="68">
        <v>0</v>
      </c>
      <c r="AD487" s="68" t="s">
        <v>143</v>
      </c>
      <c r="AE487" s="68">
        <v>0</v>
      </c>
      <c r="AG487" s="68">
        <v>10012</v>
      </c>
      <c r="AH487" s="68" t="s">
        <v>141</v>
      </c>
      <c r="AK487" s="68" t="s">
        <v>142</v>
      </c>
      <c r="AL487" s="68" t="s">
        <v>143</v>
      </c>
      <c r="AM487" s="68">
        <v>2700</v>
      </c>
      <c r="AN487" s="68" t="s">
        <v>143</v>
      </c>
      <c r="AO487" s="68" t="s">
        <v>534</v>
      </c>
      <c r="AP487" s="68" t="s">
        <v>534</v>
      </c>
      <c r="AQ487" s="68" t="s">
        <v>309</v>
      </c>
      <c r="AR487" s="68" t="s">
        <v>148</v>
      </c>
      <c r="AS487" s="68" t="s">
        <v>139</v>
      </c>
      <c r="AT487" s="68" t="s">
        <v>950</v>
      </c>
      <c r="AU487" s="68" t="s">
        <v>311</v>
      </c>
      <c r="AV487" s="68" t="s">
        <v>145</v>
      </c>
      <c r="AW487" s="68" t="s">
        <v>146</v>
      </c>
      <c r="AX487" s="68" t="s">
        <v>972</v>
      </c>
      <c r="AY487" s="68" t="s">
        <v>148</v>
      </c>
      <c r="AZ487" s="68" t="s">
        <v>139</v>
      </c>
      <c r="BA487" s="68" t="s">
        <v>149</v>
      </c>
      <c r="BB487" s="68" t="s">
        <v>150</v>
      </c>
      <c r="BC487" s="68" t="s">
        <v>156</v>
      </c>
      <c r="BD487" s="68" t="s">
        <v>157</v>
      </c>
      <c r="BE487" s="68" t="s">
        <v>237</v>
      </c>
      <c r="BF487" s="68">
        <v>45121.079479166663</v>
      </c>
      <c r="BG487" s="68">
        <v>0</v>
      </c>
      <c r="BH487" s="68" t="s">
        <v>530</v>
      </c>
      <c r="BI487" s="68" t="s">
        <v>143</v>
      </c>
      <c r="BJ487" s="68" t="s">
        <v>143</v>
      </c>
      <c r="BK487" s="68" t="s">
        <v>136</v>
      </c>
      <c r="BL487" s="68" t="s">
        <v>136</v>
      </c>
      <c r="BM487" s="68" t="s">
        <v>160</v>
      </c>
      <c r="BN487" s="68" t="s">
        <v>160</v>
      </c>
      <c r="BO487" s="68" t="s">
        <v>125</v>
      </c>
      <c r="BP487" s="68" t="s">
        <v>143</v>
      </c>
      <c r="BQ487" s="68" t="s">
        <v>3479</v>
      </c>
      <c r="BR487" s="68">
        <v>800</v>
      </c>
      <c r="BS487" s="68" t="s">
        <v>314</v>
      </c>
      <c r="BT487" s="68">
        <v>56026</v>
      </c>
      <c r="BU487" s="68">
        <v>56026</v>
      </c>
      <c r="BV487" s="68" t="s">
        <v>135</v>
      </c>
      <c r="BW487" s="68" t="s">
        <v>135</v>
      </c>
      <c r="BX487" s="68" t="s">
        <v>135</v>
      </c>
      <c r="BY487" s="68" t="s">
        <v>148</v>
      </c>
      <c r="BZ487" s="68" t="s">
        <v>1445</v>
      </c>
      <c r="CA487" s="68" t="s">
        <v>144</v>
      </c>
      <c r="CB487" s="68" t="s">
        <v>143</v>
      </c>
      <c r="CC487" s="68" t="s">
        <v>143</v>
      </c>
      <c r="CD487" s="68" t="s">
        <v>143</v>
      </c>
      <c r="CE487" s="68" t="s">
        <v>143</v>
      </c>
      <c r="CF487" s="68">
        <v>20750332</v>
      </c>
      <c r="CJ487" s="68">
        <v>0</v>
      </c>
      <c r="CK487" s="68" t="s">
        <v>143</v>
      </c>
      <c r="CM487" s="68" t="s">
        <v>143</v>
      </c>
      <c r="CN487" s="68" t="s">
        <v>143</v>
      </c>
      <c r="CR487" s="68" t="s">
        <v>143</v>
      </c>
      <c r="CS487" s="68" t="s">
        <v>1</v>
      </c>
      <c r="CT487" s="68" t="s">
        <v>143</v>
      </c>
      <c r="CU487" s="68" t="s">
        <v>1</v>
      </c>
      <c r="CV487" s="68" t="s">
        <v>2092</v>
      </c>
      <c r="CW487" s="68" t="s">
        <v>143</v>
      </c>
      <c r="CX487" s="68" t="s">
        <v>374</v>
      </c>
      <c r="CY487" s="68" t="s">
        <v>166</v>
      </c>
      <c r="CZ487" s="68" t="s">
        <v>136</v>
      </c>
      <c r="DA487" s="68" t="s">
        <v>1989</v>
      </c>
      <c r="DB487" s="68" t="s">
        <v>143</v>
      </c>
      <c r="DC487" s="68" t="s">
        <v>143</v>
      </c>
      <c r="DD487" s="68" t="s">
        <v>125</v>
      </c>
      <c r="DE487" s="68">
        <v>7</v>
      </c>
      <c r="DF487" s="68">
        <v>13</v>
      </c>
    </row>
    <row r="488" spans="1:110" s="68" customFormat="1" ht="12.75" x14ac:dyDescent="0.2">
      <c r="A488" s="67">
        <v>45108</v>
      </c>
      <c r="B488" s="68" t="s">
        <v>24</v>
      </c>
      <c r="C488" s="68">
        <v>78084</v>
      </c>
      <c r="D488" s="68" t="s">
        <v>24</v>
      </c>
      <c r="E488" s="68" t="s">
        <v>685</v>
      </c>
      <c r="F488" s="69">
        <v>45118</v>
      </c>
      <c r="G488" s="68" t="s">
        <v>165</v>
      </c>
      <c r="H488" s="68" t="s">
        <v>166</v>
      </c>
      <c r="I488" s="70">
        <v>41.74</v>
      </c>
      <c r="J488" s="70">
        <v>33.35</v>
      </c>
      <c r="K488" s="71">
        <f t="shared" si="7"/>
        <v>1.0216649011086374E-4</v>
      </c>
      <c r="L488" s="68" t="s">
        <v>394</v>
      </c>
      <c r="M488" s="68" t="s">
        <v>129</v>
      </c>
      <c r="N488" s="68" t="s">
        <v>960</v>
      </c>
      <c r="O488" s="68" t="s">
        <v>318</v>
      </c>
      <c r="P488" s="68" t="s">
        <v>3301</v>
      </c>
      <c r="Q488" s="68" t="s">
        <v>170</v>
      </c>
      <c r="R488" s="68" t="s">
        <v>3480</v>
      </c>
      <c r="S488" s="68" t="s">
        <v>3481</v>
      </c>
      <c r="T488" s="68" t="s">
        <v>3482</v>
      </c>
      <c r="U488" s="68" t="s">
        <v>3483</v>
      </c>
      <c r="V488" s="68" t="s">
        <v>136</v>
      </c>
      <c r="W488" s="68" t="s">
        <v>137</v>
      </c>
      <c r="X488" s="68" t="s">
        <v>349</v>
      </c>
      <c r="Y488" s="68">
        <v>45121.541428703706</v>
      </c>
      <c r="Z488" s="68">
        <v>45128.27609201389</v>
      </c>
      <c r="AA488" s="68" t="s">
        <v>139</v>
      </c>
      <c r="AB488" s="68" t="s">
        <v>140</v>
      </c>
      <c r="AC488" s="68">
        <v>0</v>
      </c>
      <c r="AD488" s="68" t="s">
        <v>143</v>
      </c>
      <c r="AE488" s="68">
        <v>4174</v>
      </c>
      <c r="AF488" s="68">
        <v>45118</v>
      </c>
      <c r="AG488" s="68">
        <v>10012</v>
      </c>
      <c r="AH488" s="68" t="s">
        <v>141</v>
      </c>
      <c r="AJ488" s="68">
        <v>4174</v>
      </c>
      <c r="AK488" s="68" t="s">
        <v>142</v>
      </c>
      <c r="AL488" s="68" t="s">
        <v>143</v>
      </c>
      <c r="AM488" s="68">
        <v>3335</v>
      </c>
      <c r="AN488" s="68" t="s">
        <v>174</v>
      </c>
      <c r="AO488" s="68" t="s">
        <v>324</v>
      </c>
      <c r="AP488" s="68" t="s">
        <v>325</v>
      </c>
      <c r="AQ488" s="68" t="s">
        <v>326</v>
      </c>
      <c r="AR488" s="68" t="s">
        <v>178</v>
      </c>
      <c r="AS488" s="68" t="s">
        <v>179</v>
      </c>
      <c r="AT488" s="68" t="s">
        <v>327</v>
      </c>
      <c r="AU488" s="68" t="s">
        <v>328</v>
      </c>
      <c r="AV488" s="68" t="s">
        <v>145</v>
      </c>
      <c r="AW488" s="68" t="s">
        <v>146</v>
      </c>
      <c r="AX488" s="68" t="s">
        <v>972</v>
      </c>
      <c r="AY488" s="68" t="s">
        <v>148</v>
      </c>
      <c r="AZ488" s="68" t="s">
        <v>139</v>
      </c>
      <c r="BA488" s="68" t="s">
        <v>149</v>
      </c>
      <c r="BB488" s="68" t="s">
        <v>150</v>
      </c>
      <c r="BC488" s="68" t="s">
        <v>156</v>
      </c>
      <c r="BD488" s="68" t="s">
        <v>157</v>
      </c>
      <c r="BE488" s="68" t="s">
        <v>484</v>
      </c>
      <c r="BF488" s="68">
        <v>45121.30400462963</v>
      </c>
      <c r="BG488" s="68">
        <v>0</v>
      </c>
      <c r="BH488" s="68" t="s">
        <v>170</v>
      </c>
      <c r="BI488" s="68" t="s">
        <v>3484</v>
      </c>
      <c r="BJ488" s="68" t="s">
        <v>394</v>
      </c>
      <c r="BK488" s="68" t="s">
        <v>136</v>
      </c>
      <c r="BL488" s="68" t="s">
        <v>136</v>
      </c>
      <c r="BM488" s="68" t="s">
        <v>160</v>
      </c>
      <c r="BN488" s="68" t="s">
        <v>160</v>
      </c>
      <c r="BO488" s="68" t="s">
        <v>143</v>
      </c>
      <c r="BP488" s="68" t="s">
        <v>143</v>
      </c>
      <c r="BQ488" s="68" t="s">
        <v>3485</v>
      </c>
      <c r="BR488" s="68">
        <v>250</v>
      </c>
      <c r="BS488" s="68" t="s">
        <v>162</v>
      </c>
      <c r="BT488" s="68">
        <v>4174</v>
      </c>
      <c r="BU488" s="68">
        <v>4174</v>
      </c>
      <c r="BV488" s="68" t="s">
        <v>3486</v>
      </c>
      <c r="BW488" s="68" t="s">
        <v>3487</v>
      </c>
      <c r="BX488" s="68" t="s">
        <v>3488</v>
      </c>
      <c r="BY488" s="68" t="s">
        <v>148</v>
      </c>
      <c r="BZ488" s="68" t="s">
        <v>24</v>
      </c>
      <c r="CA488" s="68" t="s">
        <v>174</v>
      </c>
      <c r="CB488" s="68" t="s">
        <v>143</v>
      </c>
      <c r="CC488" s="68" t="s">
        <v>143</v>
      </c>
      <c r="CD488" s="68" t="s">
        <v>362</v>
      </c>
      <c r="CE488" s="68" t="s">
        <v>3301</v>
      </c>
      <c r="CF488" s="68">
        <v>1</v>
      </c>
      <c r="CG488" s="68">
        <v>1</v>
      </c>
      <c r="CJ488" s="68">
        <v>0</v>
      </c>
      <c r="CK488" s="68" t="s">
        <v>143</v>
      </c>
      <c r="CM488" s="68" t="s">
        <v>394</v>
      </c>
      <c r="CN488" s="68" t="s">
        <v>143</v>
      </c>
      <c r="CR488" s="68" t="s">
        <v>166</v>
      </c>
      <c r="CS488" s="68" t="s">
        <v>1</v>
      </c>
      <c r="CT488" s="68" t="s">
        <v>143</v>
      </c>
      <c r="CU488" s="68" t="s">
        <v>1</v>
      </c>
      <c r="CV488" s="68" t="s">
        <v>1985</v>
      </c>
      <c r="CW488" s="68" t="s">
        <v>1985</v>
      </c>
      <c r="CX488" s="68" t="s">
        <v>394</v>
      </c>
      <c r="CY488" s="68" t="s">
        <v>166</v>
      </c>
      <c r="CZ488" s="68" t="s">
        <v>136</v>
      </c>
      <c r="DA488" s="68" t="s">
        <v>1989</v>
      </c>
      <c r="DB488" s="68" t="s">
        <v>3301</v>
      </c>
      <c r="DC488" s="68" t="s">
        <v>143</v>
      </c>
      <c r="DD488" s="68" t="s">
        <v>685</v>
      </c>
      <c r="DE488" s="68">
        <v>7</v>
      </c>
      <c r="DF488" s="68">
        <v>11</v>
      </c>
    </row>
    <row r="489" spans="1:110" s="68" customFormat="1" ht="12.75" x14ac:dyDescent="0.2">
      <c r="A489" s="67">
        <v>45108</v>
      </c>
      <c r="B489" s="68" t="s">
        <v>11</v>
      </c>
      <c r="C489" s="68">
        <v>78160</v>
      </c>
      <c r="D489" s="68" t="s">
        <v>256</v>
      </c>
      <c r="E489" s="68" t="s">
        <v>190</v>
      </c>
      <c r="F489" s="69">
        <v>45124</v>
      </c>
      <c r="G489" s="68" t="s">
        <v>165</v>
      </c>
      <c r="H489" s="68" t="s">
        <v>166</v>
      </c>
      <c r="I489" s="70">
        <v>787</v>
      </c>
      <c r="J489" s="70">
        <v>787</v>
      </c>
      <c r="K489" s="71">
        <f t="shared" si="7"/>
        <v>1.9263303238440288E-3</v>
      </c>
      <c r="L489" s="68" t="s">
        <v>258</v>
      </c>
      <c r="M489" s="68" t="s">
        <v>129</v>
      </c>
      <c r="N489" s="68" t="s">
        <v>219</v>
      </c>
      <c r="O489" s="68" t="s">
        <v>3489</v>
      </c>
      <c r="P489" s="68" t="s">
        <v>3490</v>
      </c>
      <c r="Q489" s="68" t="s">
        <v>170</v>
      </c>
      <c r="R489" s="68" t="s">
        <v>3491</v>
      </c>
      <c r="S489" s="68" t="s">
        <v>3189</v>
      </c>
      <c r="T489" s="68" t="s">
        <v>135</v>
      </c>
      <c r="U489" s="68" t="s">
        <v>135</v>
      </c>
      <c r="V489" s="68" t="s">
        <v>136</v>
      </c>
      <c r="W489" s="68" t="s">
        <v>137</v>
      </c>
      <c r="X489" s="68" t="s">
        <v>225</v>
      </c>
      <c r="Y489" s="68">
        <v>45121.117942476849</v>
      </c>
      <c r="Z489" s="68">
        <v>45121.114209490741</v>
      </c>
      <c r="AA489" s="68" t="s">
        <v>139</v>
      </c>
      <c r="AB489" s="68" t="s">
        <v>140</v>
      </c>
      <c r="AC489" s="68">
        <v>0</v>
      </c>
      <c r="AD489" s="68" t="s">
        <v>143</v>
      </c>
      <c r="AE489" s="68">
        <v>0</v>
      </c>
      <c r="AG489" s="68">
        <v>10012</v>
      </c>
      <c r="AH489" s="68" t="s">
        <v>141</v>
      </c>
      <c r="AK489" s="68" t="s">
        <v>142</v>
      </c>
      <c r="AL489" s="68" t="s">
        <v>143</v>
      </c>
      <c r="AM489" s="68">
        <v>787</v>
      </c>
      <c r="AN489" s="68" t="s">
        <v>143</v>
      </c>
      <c r="AO489" s="68" t="s">
        <v>3492</v>
      </c>
      <c r="AP489" s="68" t="s">
        <v>3493</v>
      </c>
      <c r="AQ489" s="68" t="s">
        <v>3494</v>
      </c>
      <c r="AR489" s="68" t="s">
        <v>430</v>
      </c>
      <c r="AS489" s="68" t="s">
        <v>431</v>
      </c>
      <c r="AT489" s="68" t="s">
        <v>3277</v>
      </c>
      <c r="AU489" s="68" t="s">
        <v>3495</v>
      </c>
      <c r="AV489" s="68" t="s">
        <v>234</v>
      </c>
      <c r="AW489" s="68" t="s">
        <v>165</v>
      </c>
      <c r="AX489" s="68" t="s">
        <v>235</v>
      </c>
      <c r="AY489" s="68" t="s">
        <v>148</v>
      </c>
      <c r="AZ489" s="68" t="s">
        <v>139</v>
      </c>
      <c r="BA489" s="68" t="s">
        <v>236</v>
      </c>
      <c r="BB489" s="68" t="s">
        <v>150</v>
      </c>
      <c r="BC489" s="68" t="s">
        <v>156</v>
      </c>
      <c r="BD489" s="68" t="s">
        <v>157</v>
      </c>
      <c r="BE489" s="68" t="s">
        <v>237</v>
      </c>
      <c r="BF489" s="68">
        <v>45124.127395833333</v>
      </c>
      <c r="BG489" s="68">
        <v>0</v>
      </c>
      <c r="BH489" s="68" t="s">
        <v>143</v>
      </c>
      <c r="BI489" s="68" t="s">
        <v>143</v>
      </c>
      <c r="BJ489" s="68" t="s">
        <v>143</v>
      </c>
      <c r="BK489" s="68" t="s">
        <v>136</v>
      </c>
      <c r="BL489" s="68" t="s">
        <v>143</v>
      </c>
      <c r="BM489" s="68" t="s">
        <v>160</v>
      </c>
      <c r="BN489" s="68" t="s">
        <v>143</v>
      </c>
      <c r="BO489" s="68" t="s">
        <v>190</v>
      </c>
      <c r="BP489" s="68" t="s">
        <v>143</v>
      </c>
      <c r="BQ489" s="68" t="s">
        <v>3496</v>
      </c>
      <c r="BR489" s="68">
        <v>800</v>
      </c>
      <c r="BS489" s="68" t="s">
        <v>314</v>
      </c>
      <c r="BT489" s="68">
        <v>787</v>
      </c>
      <c r="BU489" s="68">
        <v>787</v>
      </c>
      <c r="BV489" s="68" t="s">
        <v>135</v>
      </c>
      <c r="BW489" s="68" t="s">
        <v>135</v>
      </c>
      <c r="BX489" s="68" t="s">
        <v>135</v>
      </c>
      <c r="BY489" s="68" t="s">
        <v>148</v>
      </c>
      <c r="BZ489" s="68" t="s">
        <v>3497</v>
      </c>
      <c r="CA489" s="68" t="s">
        <v>174</v>
      </c>
      <c r="CB489" s="68" t="s">
        <v>143</v>
      </c>
      <c r="CC489" s="68" t="s">
        <v>143</v>
      </c>
      <c r="CD489" s="68" t="s">
        <v>143</v>
      </c>
      <c r="CE489" s="68" t="s">
        <v>143</v>
      </c>
      <c r="CF489" s="68">
        <v>1</v>
      </c>
      <c r="CJ489" s="68">
        <v>0</v>
      </c>
      <c r="CK489" s="68" t="s">
        <v>143</v>
      </c>
      <c r="CM489" s="68" t="s">
        <v>143</v>
      </c>
      <c r="CN489" s="68" t="s">
        <v>143</v>
      </c>
      <c r="CO489" s="68">
        <v>654702075</v>
      </c>
      <c r="CR489" s="68" t="s">
        <v>143</v>
      </c>
      <c r="CS489" s="68" t="s">
        <v>1</v>
      </c>
      <c r="CT489" s="68" t="s">
        <v>143</v>
      </c>
      <c r="CU489" s="68" t="s">
        <v>1</v>
      </c>
      <c r="CV489" s="68" t="s">
        <v>2092</v>
      </c>
      <c r="CW489" s="68" t="s">
        <v>143</v>
      </c>
      <c r="CX489" s="68" t="s">
        <v>258</v>
      </c>
      <c r="CY489" s="68" t="s">
        <v>166</v>
      </c>
      <c r="CZ489" s="68" t="s">
        <v>136</v>
      </c>
      <c r="DA489" s="68" t="s">
        <v>1986</v>
      </c>
      <c r="DB489" s="68" t="s">
        <v>143</v>
      </c>
      <c r="DC489" s="68" t="s">
        <v>225</v>
      </c>
      <c r="DD489" s="68" t="s">
        <v>190</v>
      </c>
      <c r="DE489" s="68">
        <v>7</v>
      </c>
      <c r="DF489" s="68">
        <v>17</v>
      </c>
    </row>
    <row r="490" spans="1:110" s="68" customFormat="1" ht="12.75" x14ac:dyDescent="0.2">
      <c r="A490" s="67">
        <v>45108</v>
      </c>
      <c r="B490" s="68" t="s">
        <v>11</v>
      </c>
      <c r="C490" s="68">
        <v>78163</v>
      </c>
      <c r="D490" s="68" t="s">
        <v>256</v>
      </c>
      <c r="E490" s="68" t="s">
        <v>364</v>
      </c>
      <c r="F490" s="69">
        <v>45124</v>
      </c>
      <c r="G490" s="68" t="s">
        <v>165</v>
      </c>
      <c r="H490" s="68" t="s">
        <v>166</v>
      </c>
      <c r="I490" s="70">
        <v>79.569999999999993</v>
      </c>
      <c r="J490" s="70">
        <v>79.569999999999993</v>
      </c>
      <c r="K490" s="71">
        <f t="shared" si="7"/>
        <v>1.9476252079830923E-4</v>
      </c>
      <c r="L490" s="68" t="s">
        <v>258</v>
      </c>
      <c r="M490" s="68" t="s">
        <v>129</v>
      </c>
      <c r="N490" s="68" t="s">
        <v>219</v>
      </c>
      <c r="O490" s="68" t="s">
        <v>511</v>
      </c>
      <c r="P490" s="68" t="s">
        <v>3498</v>
      </c>
      <c r="Q490" s="68" t="s">
        <v>170</v>
      </c>
      <c r="R490" s="68" t="s">
        <v>3499</v>
      </c>
      <c r="S490" s="68" t="s">
        <v>3500</v>
      </c>
      <c r="T490" s="68" t="s">
        <v>135</v>
      </c>
      <c r="U490" s="68" t="s">
        <v>135</v>
      </c>
      <c r="V490" s="68" t="s">
        <v>136</v>
      </c>
      <c r="W490" s="68" t="s">
        <v>137</v>
      </c>
      <c r="X490" s="68" t="s">
        <v>225</v>
      </c>
      <c r="Y490" s="68">
        <v>45121.128183333334</v>
      </c>
      <c r="Z490" s="68">
        <v>45121.128047453705</v>
      </c>
      <c r="AA490" s="68" t="s">
        <v>139</v>
      </c>
      <c r="AB490" s="68" t="s">
        <v>140</v>
      </c>
      <c r="AC490" s="68">
        <v>0</v>
      </c>
      <c r="AD490" s="68" t="s">
        <v>143</v>
      </c>
      <c r="AE490" s="68">
        <v>0</v>
      </c>
      <c r="AG490" s="68">
        <v>10012</v>
      </c>
      <c r="AH490" s="68" t="s">
        <v>141</v>
      </c>
      <c r="AK490" s="68" t="s">
        <v>142</v>
      </c>
      <c r="AL490" s="68" t="s">
        <v>143</v>
      </c>
      <c r="AM490" s="68">
        <v>7957</v>
      </c>
      <c r="AN490" s="68" t="s">
        <v>143</v>
      </c>
      <c r="AO490" s="68" t="s">
        <v>227</v>
      </c>
      <c r="AP490" s="68" t="s">
        <v>228</v>
      </c>
      <c r="AQ490" s="68" t="s">
        <v>515</v>
      </c>
      <c r="AR490" s="68" t="s">
        <v>230</v>
      </c>
      <c r="AS490" s="68" t="s">
        <v>231</v>
      </c>
      <c r="AT490" s="68" t="s">
        <v>232</v>
      </c>
      <c r="AU490" s="68" t="s">
        <v>233</v>
      </c>
      <c r="AV490" s="68" t="s">
        <v>234</v>
      </c>
      <c r="AW490" s="68" t="s">
        <v>165</v>
      </c>
      <c r="AX490" s="68" t="s">
        <v>235</v>
      </c>
      <c r="AY490" s="68" t="s">
        <v>148</v>
      </c>
      <c r="AZ490" s="68" t="s">
        <v>139</v>
      </c>
      <c r="BA490" s="68" t="s">
        <v>236</v>
      </c>
      <c r="BB490" s="68" t="s">
        <v>150</v>
      </c>
      <c r="BC490" s="68" t="s">
        <v>156</v>
      </c>
      <c r="BD490" s="68" t="s">
        <v>157</v>
      </c>
      <c r="BE490" s="68" t="s">
        <v>484</v>
      </c>
      <c r="BF490" s="68">
        <v>45121.301944444444</v>
      </c>
      <c r="BG490" s="68">
        <v>0</v>
      </c>
      <c r="BH490" s="68" t="s">
        <v>143</v>
      </c>
      <c r="BI490" s="68" t="s">
        <v>143</v>
      </c>
      <c r="BJ490" s="68" t="s">
        <v>143</v>
      </c>
      <c r="BK490" s="68" t="s">
        <v>136</v>
      </c>
      <c r="BL490" s="68" t="s">
        <v>143</v>
      </c>
      <c r="BM490" s="68" t="s">
        <v>160</v>
      </c>
      <c r="BN490" s="68" t="s">
        <v>143</v>
      </c>
      <c r="BO490" s="68" t="s">
        <v>143</v>
      </c>
      <c r="BP490" s="68" t="s">
        <v>143</v>
      </c>
      <c r="BQ490" s="68" t="s">
        <v>3501</v>
      </c>
      <c r="BR490" s="68">
        <v>250</v>
      </c>
      <c r="BS490" s="68" t="s">
        <v>162</v>
      </c>
      <c r="BT490" s="68">
        <v>7957</v>
      </c>
      <c r="BU490" s="68">
        <v>7957</v>
      </c>
      <c r="BV490" s="68" t="s">
        <v>135</v>
      </c>
      <c r="BW490" s="68" t="s">
        <v>135</v>
      </c>
      <c r="BX490" s="68" t="s">
        <v>135</v>
      </c>
      <c r="BY490" s="68" t="s">
        <v>148</v>
      </c>
      <c r="BZ490" s="68" t="s">
        <v>3502</v>
      </c>
      <c r="CA490" s="68" t="s">
        <v>174</v>
      </c>
      <c r="CB490" s="68" t="s">
        <v>143</v>
      </c>
      <c r="CC490" s="68" t="s">
        <v>143</v>
      </c>
      <c r="CD490" s="68" t="s">
        <v>143</v>
      </c>
      <c r="CE490" s="68" t="s">
        <v>143</v>
      </c>
      <c r="CF490" s="68">
        <v>1</v>
      </c>
      <c r="CJ490" s="68">
        <v>0</v>
      </c>
      <c r="CK490" s="68" t="s">
        <v>143</v>
      </c>
      <c r="CM490" s="68" t="s">
        <v>143</v>
      </c>
      <c r="CN490" s="68" t="s">
        <v>143</v>
      </c>
      <c r="CR490" s="68" t="s">
        <v>143</v>
      </c>
      <c r="CS490" s="68" t="s">
        <v>1</v>
      </c>
      <c r="CT490" s="68" t="s">
        <v>143</v>
      </c>
      <c r="CU490" s="68" t="s">
        <v>1</v>
      </c>
      <c r="CV490" s="68" t="s">
        <v>1985</v>
      </c>
      <c r="CW490" s="68" t="s">
        <v>143</v>
      </c>
      <c r="CX490" s="68" t="s">
        <v>258</v>
      </c>
      <c r="CY490" s="68" t="s">
        <v>166</v>
      </c>
      <c r="CZ490" s="68" t="s">
        <v>136</v>
      </c>
      <c r="DA490" s="68" t="s">
        <v>2007</v>
      </c>
      <c r="DB490" s="68" t="s">
        <v>143</v>
      </c>
      <c r="DC490" s="68" t="s">
        <v>225</v>
      </c>
      <c r="DD490" s="68" t="s">
        <v>364</v>
      </c>
      <c r="DE490" s="68">
        <v>7</v>
      </c>
      <c r="DF490" s="68">
        <v>17</v>
      </c>
    </row>
    <row r="491" spans="1:110" s="68" customFormat="1" ht="12.75" x14ac:dyDescent="0.2">
      <c r="A491" s="67">
        <v>45108</v>
      </c>
      <c r="B491" s="68" t="s">
        <v>13</v>
      </c>
      <c r="C491" s="68">
        <v>78167</v>
      </c>
      <c r="D491" s="68" t="s">
        <v>2547</v>
      </c>
      <c r="E491" s="68" t="s">
        <v>364</v>
      </c>
      <c r="F491" s="69">
        <v>45121</v>
      </c>
      <c r="G491" s="68" t="s">
        <v>165</v>
      </c>
      <c r="H491" s="68" t="s">
        <v>166</v>
      </c>
      <c r="I491" s="70">
        <v>728.13</v>
      </c>
      <c r="J491" s="70">
        <v>728.13</v>
      </c>
      <c r="K491" s="71">
        <f t="shared" si="7"/>
        <v>1.7822349411696985E-3</v>
      </c>
      <c r="L491" s="68" t="s">
        <v>1935</v>
      </c>
      <c r="M491" s="68" t="s">
        <v>317</v>
      </c>
      <c r="N491" s="68" t="s">
        <v>3503</v>
      </c>
      <c r="O491" s="68" t="s">
        <v>1056</v>
      </c>
      <c r="P491" s="68" t="s">
        <v>2947</v>
      </c>
      <c r="Q491" s="68" t="s">
        <v>663</v>
      </c>
      <c r="R491" s="68" t="s">
        <v>3504</v>
      </c>
      <c r="S491" s="68" t="s">
        <v>2949</v>
      </c>
      <c r="T491" s="68" t="s">
        <v>135</v>
      </c>
      <c r="U491" s="68" t="s">
        <v>135</v>
      </c>
      <c r="V491" s="68" t="s">
        <v>136</v>
      </c>
      <c r="W491" s="68" t="s">
        <v>137</v>
      </c>
      <c r="X491" s="68" t="s">
        <v>138</v>
      </c>
      <c r="Y491" s="68">
        <v>45121.257191550925</v>
      </c>
      <c r="Z491" s="68">
        <v>45121.256144675928</v>
      </c>
      <c r="AA491" s="68" t="s">
        <v>139</v>
      </c>
      <c r="AB491" s="68" t="s">
        <v>140</v>
      </c>
      <c r="AC491" s="68">
        <v>0</v>
      </c>
      <c r="AD491" s="68" t="s">
        <v>143</v>
      </c>
      <c r="AE491" s="68">
        <v>0</v>
      </c>
      <c r="AG491" s="68">
        <v>10012</v>
      </c>
      <c r="AH491" s="68" t="s">
        <v>141</v>
      </c>
      <c r="AK491" s="68" t="s">
        <v>142</v>
      </c>
      <c r="AL491" s="68" t="s">
        <v>143</v>
      </c>
      <c r="AM491" s="68">
        <v>3509</v>
      </c>
      <c r="AN491" s="68" t="s">
        <v>143</v>
      </c>
      <c r="AO491" s="68" t="s">
        <v>290</v>
      </c>
      <c r="AP491" s="68" t="s">
        <v>146</v>
      </c>
      <c r="AQ491" s="68" t="s">
        <v>1060</v>
      </c>
      <c r="AR491" s="68" t="s">
        <v>148</v>
      </c>
      <c r="AS491" s="68" t="s">
        <v>139</v>
      </c>
      <c r="AT491" s="68" t="s">
        <v>149</v>
      </c>
      <c r="AU491" s="68" t="s">
        <v>150</v>
      </c>
      <c r="AV491" s="68" t="s">
        <v>145</v>
      </c>
      <c r="AW491" s="68" t="s">
        <v>2950</v>
      </c>
      <c r="AX491" s="68" t="s">
        <v>309</v>
      </c>
      <c r="AY491" s="68" t="s">
        <v>148</v>
      </c>
      <c r="AZ491" s="68" t="s">
        <v>139</v>
      </c>
      <c r="BA491" s="68" t="s">
        <v>2951</v>
      </c>
      <c r="BB491" s="68" t="s">
        <v>311</v>
      </c>
      <c r="BC491" s="68" t="s">
        <v>156</v>
      </c>
      <c r="BD491" s="68" t="s">
        <v>157</v>
      </c>
      <c r="BE491" s="68" t="s">
        <v>237</v>
      </c>
      <c r="BF491" s="68">
        <v>45124.127615740741</v>
      </c>
      <c r="BG491" s="68">
        <v>0</v>
      </c>
      <c r="BH491" s="68" t="s">
        <v>143</v>
      </c>
      <c r="BI491" s="68" t="s">
        <v>143</v>
      </c>
      <c r="BJ491" s="68" t="s">
        <v>143</v>
      </c>
      <c r="BK491" s="68" t="s">
        <v>136</v>
      </c>
      <c r="BL491" s="68" t="s">
        <v>143</v>
      </c>
      <c r="BM491" s="68" t="s">
        <v>160</v>
      </c>
      <c r="BN491" s="68" t="s">
        <v>143</v>
      </c>
      <c r="BO491" s="68" t="s">
        <v>143</v>
      </c>
      <c r="BP491" s="68" t="s">
        <v>143</v>
      </c>
      <c r="BQ491" s="68" t="s">
        <v>3505</v>
      </c>
      <c r="BR491" s="68">
        <v>800</v>
      </c>
      <c r="BS491" s="68" t="s">
        <v>314</v>
      </c>
      <c r="BT491" s="68">
        <v>72813</v>
      </c>
      <c r="BU491" s="68">
        <v>72813</v>
      </c>
      <c r="BV491" s="68" t="s">
        <v>135</v>
      </c>
      <c r="BW491" s="68" t="s">
        <v>135</v>
      </c>
      <c r="BX491" s="68" t="s">
        <v>135</v>
      </c>
      <c r="BY491" s="68" t="s">
        <v>148</v>
      </c>
      <c r="BZ491" s="68" t="s">
        <v>1445</v>
      </c>
      <c r="CA491" s="68" t="s">
        <v>144</v>
      </c>
      <c r="CB491" s="68" t="s">
        <v>143</v>
      </c>
      <c r="CC491" s="68" t="s">
        <v>143</v>
      </c>
      <c r="CD491" s="68" t="s">
        <v>143</v>
      </c>
      <c r="CE491" s="68" t="s">
        <v>143</v>
      </c>
      <c r="CF491" s="68">
        <v>20750332</v>
      </c>
      <c r="CJ491" s="68">
        <v>0</v>
      </c>
      <c r="CK491" s="68" t="s">
        <v>143</v>
      </c>
      <c r="CM491" s="68" t="s">
        <v>143</v>
      </c>
      <c r="CN491" s="68" t="s">
        <v>143</v>
      </c>
      <c r="CR491" s="68" t="s">
        <v>143</v>
      </c>
      <c r="CS491" s="68" t="s">
        <v>1</v>
      </c>
      <c r="CT491" s="68" t="s">
        <v>143</v>
      </c>
      <c r="CU491" s="68" t="s">
        <v>1</v>
      </c>
      <c r="CV491" s="68" t="s">
        <v>2092</v>
      </c>
      <c r="CW491" s="68" t="s">
        <v>143</v>
      </c>
      <c r="CX491" s="68" t="s">
        <v>1935</v>
      </c>
      <c r="CY491" s="68" t="s">
        <v>166</v>
      </c>
      <c r="CZ491" s="68" t="s">
        <v>136</v>
      </c>
      <c r="DA491" s="68" t="s">
        <v>1989</v>
      </c>
      <c r="DB491" s="68" t="s">
        <v>143</v>
      </c>
      <c r="DC491" s="68" t="s">
        <v>143</v>
      </c>
      <c r="DD491" s="68" t="s">
        <v>364</v>
      </c>
      <c r="DE491" s="68">
        <v>7</v>
      </c>
      <c r="DF491" s="68">
        <v>14</v>
      </c>
    </row>
    <row r="492" spans="1:110" s="68" customFormat="1" ht="12.75" x14ac:dyDescent="0.2">
      <c r="A492" s="67">
        <v>45108</v>
      </c>
      <c r="B492" s="68" t="s">
        <v>8</v>
      </c>
      <c r="C492" s="68">
        <v>78213</v>
      </c>
      <c r="D492" s="68" t="s">
        <v>3506</v>
      </c>
      <c r="E492" s="68" t="s">
        <v>341</v>
      </c>
      <c r="F492" s="69">
        <v>45124</v>
      </c>
      <c r="G492" s="68" t="s">
        <v>165</v>
      </c>
      <c r="H492" s="68" t="s">
        <v>166</v>
      </c>
      <c r="I492" s="70">
        <v>520</v>
      </c>
      <c r="J492" s="70">
        <v>520</v>
      </c>
      <c r="K492" s="71">
        <f t="shared" si="7"/>
        <v>1.2727976726796633E-3</v>
      </c>
      <c r="L492" s="68" t="s">
        <v>953</v>
      </c>
      <c r="M492" s="68" t="s">
        <v>317</v>
      </c>
      <c r="N492" s="68" t="s">
        <v>1056</v>
      </c>
      <c r="O492" s="68" t="s">
        <v>2275</v>
      </c>
      <c r="P492" s="68" t="s">
        <v>3507</v>
      </c>
      <c r="Q492" s="68" t="s">
        <v>262</v>
      </c>
      <c r="R492" s="68" t="s">
        <v>3508</v>
      </c>
      <c r="S492" s="68" t="s">
        <v>3509</v>
      </c>
      <c r="T492" s="68" t="s">
        <v>135</v>
      </c>
      <c r="U492" s="68" t="s">
        <v>135</v>
      </c>
      <c r="V492" s="68" t="s">
        <v>506</v>
      </c>
      <c r="W492" s="68" t="s">
        <v>137</v>
      </c>
      <c r="X492" s="68" t="s">
        <v>957</v>
      </c>
      <c r="Y492" s="68">
        <v>45121.211676851854</v>
      </c>
      <c r="Z492" s="68">
        <v>45121.211509490742</v>
      </c>
      <c r="AA492" s="68" t="s">
        <v>139</v>
      </c>
      <c r="AB492" s="68" t="s">
        <v>226</v>
      </c>
      <c r="AC492" s="68">
        <v>0</v>
      </c>
      <c r="AD492" s="68" t="s">
        <v>143</v>
      </c>
      <c r="AE492" s="68">
        <v>0</v>
      </c>
      <c r="AG492" s="68">
        <v>10012</v>
      </c>
      <c r="AH492" s="68" t="s">
        <v>141</v>
      </c>
      <c r="AK492" s="68" t="s">
        <v>207</v>
      </c>
      <c r="AL492" s="68" t="s">
        <v>3510</v>
      </c>
      <c r="AM492" s="68">
        <v>520</v>
      </c>
      <c r="AN492" s="68" t="s">
        <v>143</v>
      </c>
      <c r="AO492" s="68" t="s">
        <v>2279</v>
      </c>
      <c r="AP492" s="68" t="s">
        <v>718</v>
      </c>
      <c r="AQ492" s="68" t="s">
        <v>2280</v>
      </c>
      <c r="AR492" s="68" t="s">
        <v>353</v>
      </c>
      <c r="AS492" s="68" t="s">
        <v>231</v>
      </c>
      <c r="AT492" s="68" t="s">
        <v>353</v>
      </c>
      <c r="AU492" s="68" t="s">
        <v>720</v>
      </c>
      <c r="AV492" s="68" t="s">
        <v>290</v>
      </c>
      <c r="AW492" s="68" t="s">
        <v>146</v>
      </c>
      <c r="AX492" s="68" t="s">
        <v>1060</v>
      </c>
      <c r="AY492" s="68" t="s">
        <v>148</v>
      </c>
      <c r="AZ492" s="68" t="s">
        <v>139</v>
      </c>
      <c r="BA492" s="68" t="s">
        <v>149</v>
      </c>
      <c r="BB492" s="68" t="s">
        <v>150</v>
      </c>
      <c r="BC492" s="68" t="s">
        <v>156</v>
      </c>
      <c r="BD492" s="68" t="s">
        <v>157</v>
      </c>
      <c r="BE492" s="68" t="s">
        <v>237</v>
      </c>
      <c r="BF492" s="68">
        <v>45124.127118055556</v>
      </c>
      <c r="BG492" s="68">
        <v>0</v>
      </c>
      <c r="BH492" s="68" t="s">
        <v>143</v>
      </c>
      <c r="BI492" s="68" t="s">
        <v>143</v>
      </c>
      <c r="BJ492" s="68" t="s">
        <v>143</v>
      </c>
      <c r="BK492" s="68" t="s">
        <v>506</v>
      </c>
      <c r="BL492" s="68" t="s">
        <v>143</v>
      </c>
      <c r="BM492" s="68" t="s">
        <v>160</v>
      </c>
      <c r="BN492" s="68" t="s">
        <v>143</v>
      </c>
      <c r="BO492" s="68" t="s">
        <v>341</v>
      </c>
      <c r="BP492" s="68" t="s">
        <v>143</v>
      </c>
      <c r="BQ492" s="68" t="s">
        <v>3511</v>
      </c>
      <c r="BR492" s="68">
        <v>800</v>
      </c>
      <c r="BS492" s="68" t="s">
        <v>314</v>
      </c>
      <c r="BT492" s="68">
        <v>520</v>
      </c>
      <c r="BU492" s="68">
        <v>520</v>
      </c>
      <c r="BV492" s="68" t="s">
        <v>135</v>
      </c>
      <c r="BW492" s="68" t="s">
        <v>135</v>
      </c>
      <c r="BX492" s="68" t="s">
        <v>135</v>
      </c>
      <c r="BY492" s="68" t="s">
        <v>148</v>
      </c>
      <c r="BZ492" s="68" t="s">
        <v>360</v>
      </c>
      <c r="CA492" s="68" t="s">
        <v>174</v>
      </c>
      <c r="CB492" s="68" t="s">
        <v>143</v>
      </c>
      <c r="CC492" s="68" t="s">
        <v>143</v>
      </c>
      <c r="CD492" s="68" t="s">
        <v>143</v>
      </c>
      <c r="CE492" s="68" t="s">
        <v>143</v>
      </c>
      <c r="CF492" s="68">
        <v>1</v>
      </c>
      <c r="CJ492" s="68">
        <v>0</v>
      </c>
      <c r="CK492" s="68" t="s">
        <v>143</v>
      </c>
      <c r="CM492" s="68" t="s">
        <v>143</v>
      </c>
      <c r="CN492" s="68" t="s">
        <v>143</v>
      </c>
      <c r="CR492" s="68" t="s">
        <v>143</v>
      </c>
      <c r="CS492" s="68" t="s">
        <v>1</v>
      </c>
      <c r="CT492" s="68" t="s">
        <v>143</v>
      </c>
      <c r="CU492" s="68" t="s">
        <v>1</v>
      </c>
      <c r="CV492" s="68" t="s">
        <v>2092</v>
      </c>
      <c r="CW492" s="68" t="s">
        <v>143</v>
      </c>
      <c r="CX492" s="68" t="s">
        <v>953</v>
      </c>
      <c r="CY492" s="68" t="s">
        <v>166</v>
      </c>
      <c r="CZ492" s="68" t="s">
        <v>506</v>
      </c>
      <c r="DA492" s="68" t="s">
        <v>1986</v>
      </c>
      <c r="DB492" s="68" t="s">
        <v>143</v>
      </c>
      <c r="DC492" s="68" t="s">
        <v>143</v>
      </c>
      <c r="DD492" s="68" t="s">
        <v>341</v>
      </c>
      <c r="DE492" s="68">
        <v>7</v>
      </c>
      <c r="DF492" s="68">
        <v>17</v>
      </c>
    </row>
    <row r="493" spans="1:110" s="68" customFormat="1" ht="12.75" x14ac:dyDescent="0.2">
      <c r="A493" s="67">
        <v>45108</v>
      </c>
      <c r="B493" s="68" t="s">
        <v>11</v>
      </c>
      <c r="C493" s="68">
        <v>78262</v>
      </c>
      <c r="D493" s="68" t="s">
        <v>256</v>
      </c>
      <c r="E493" s="68" t="s">
        <v>164</v>
      </c>
      <c r="F493" s="69">
        <v>45121</v>
      </c>
      <c r="G493" s="68" t="s">
        <v>165</v>
      </c>
      <c r="H493" s="68" t="s">
        <v>166</v>
      </c>
      <c r="I493" s="70">
        <v>180.53</v>
      </c>
      <c r="J493" s="70">
        <v>180.53</v>
      </c>
      <c r="K493" s="71">
        <f t="shared" si="7"/>
        <v>4.4188108432473001E-4</v>
      </c>
      <c r="L493" s="68" t="s">
        <v>258</v>
      </c>
      <c r="M493" s="68" t="s">
        <v>129</v>
      </c>
      <c r="N493" s="68" t="s">
        <v>960</v>
      </c>
      <c r="O493" s="68" t="s">
        <v>1301</v>
      </c>
      <c r="P493" s="68" t="s">
        <v>3054</v>
      </c>
      <c r="Q493" s="68" t="s">
        <v>530</v>
      </c>
      <c r="R493" s="68" t="s">
        <v>3512</v>
      </c>
      <c r="S493" s="68" t="s">
        <v>3367</v>
      </c>
      <c r="T493" s="68" t="s">
        <v>135</v>
      </c>
      <c r="U493" s="68" t="s">
        <v>135</v>
      </c>
      <c r="V493" s="68" t="s">
        <v>136</v>
      </c>
      <c r="W493" s="68" t="s">
        <v>137</v>
      </c>
      <c r="X493" s="68" t="s">
        <v>138</v>
      </c>
      <c r="Y493" s="68">
        <v>45121.270402083333</v>
      </c>
      <c r="Z493" s="68">
        <v>45121.270336805559</v>
      </c>
      <c r="AA493" s="68" t="s">
        <v>139</v>
      </c>
      <c r="AB493" s="68" t="s">
        <v>140</v>
      </c>
      <c r="AC493" s="68">
        <v>0</v>
      </c>
      <c r="AD493" s="68" t="s">
        <v>143</v>
      </c>
      <c r="AE493" s="68">
        <v>0</v>
      </c>
      <c r="AG493" s="68">
        <v>10012</v>
      </c>
      <c r="AH493" s="68" t="s">
        <v>141</v>
      </c>
      <c r="AK493" s="68" t="s">
        <v>142</v>
      </c>
      <c r="AL493" s="68" t="s">
        <v>143</v>
      </c>
      <c r="AM493" s="68">
        <v>870</v>
      </c>
      <c r="AN493" s="68" t="s">
        <v>143</v>
      </c>
      <c r="AO493" s="68" t="s">
        <v>534</v>
      </c>
      <c r="AP493" s="68" t="s">
        <v>534</v>
      </c>
      <c r="AQ493" s="68" t="s">
        <v>309</v>
      </c>
      <c r="AR493" s="68" t="s">
        <v>148</v>
      </c>
      <c r="AS493" s="68" t="s">
        <v>139</v>
      </c>
      <c r="AT493" s="68" t="s">
        <v>950</v>
      </c>
      <c r="AU493" s="68" t="s">
        <v>311</v>
      </c>
      <c r="AV493" s="68" t="s">
        <v>145</v>
      </c>
      <c r="AW493" s="68" t="s">
        <v>146</v>
      </c>
      <c r="AX493" s="68" t="s">
        <v>972</v>
      </c>
      <c r="AY493" s="68" t="s">
        <v>148</v>
      </c>
      <c r="AZ493" s="68" t="s">
        <v>139</v>
      </c>
      <c r="BA493" s="68" t="s">
        <v>149</v>
      </c>
      <c r="BB493" s="68" t="s">
        <v>150</v>
      </c>
      <c r="BC493" s="68" t="s">
        <v>156</v>
      </c>
      <c r="BD493" s="68" t="s">
        <v>157</v>
      </c>
      <c r="BE493" s="68" t="s">
        <v>484</v>
      </c>
      <c r="BF493" s="68">
        <v>45121.303668981483</v>
      </c>
      <c r="BG493" s="68">
        <v>0</v>
      </c>
      <c r="BH493" s="68" t="s">
        <v>132</v>
      </c>
      <c r="BI493" s="68" t="s">
        <v>143</v>
      </c>
      <c r="BJ493" s="68" t="s">
        <v>143</v>
      </c>
      <c r="BK493" s="68" t="s">
        <v>136</v>
      </c>
      <c r="BL493" s="68" t="s">
        <v>136</v>
      </c>
      <c r="BM493" s="68" t="s">
        <v>160</v>
      </c>
      <c r="BN493" s="68" t="s">
        <v>160</v>
      </c>
      <c r="BO493" s="68" t="s">
        <v>125</v>
      </c>
      <c r="BP493" s="68" t="s">
        <v>143</v>
      </c>
      <c r="BQ493" s="68" t="s">
        <v>620</v>
      </c>
      <c r="BR493" s="68">
        <v>250</v>
      </c>
      <c r="BS493" s="68" t="s">
        <v>162</v>
      </c>
      <c r="BT493" s="68">
        <v>18053</v>
      </c>
      <c r="BU493" s="68">
        <v>18053</v>
      </c>
      <c r="BV493" s="68" t="s">
        <v>135</v>
      </c>
      <c r="BW493" s="68" t="s">
        <v>135</v>
      </c>
      <c r="BX493" s="68" t="s">
        <v>135</v>
      </c>
      <c r="BY493" s="68" t="s">
        <v>148</v>
      </c>
      <c r="BZ493" s="68" t="s">
        <v>1933</v>
      </c>
      <c r="CA493" s="68" t="s">
        <v>144</v>
      </c>
      <c r="CB493" s="68" t="s">
        <v>143</v>
      </c>
      <c r="CC493" s="68" t="s">
        <v>143</v>
      </c>
      <c r="CD493" s="68" t="s">
        <v>143</v>
      </c>
      <c r="CE493" s="68" t="s">
        <v>143</v>
      </c>
      <c r="CF493" s="68">
        <v>20750332</v>
      </c>
      <c r="CJ493" s="68">
        <v>0</v>
      </c>
      <c r="CK493" s="68" t="s">
        <v>143</v>
      </c>
      <c r="CM493" s="68" t="s">
        <v>143</v>
      </c>
      <c r="CN493" s="68" t="s">
        <v>143</v>
      </c>
      <c r="CR493" s="68" t="s">
        <v>143</v>
      </c>
      <c r="CS493" s="68" t="s">
        <v>1</v>
      </c>
      <c r="CT493" s="68" t="s">
        <v>143</v>
      </c>
      <c r="CU493" s="68" t="s">
        <v>1</v>
      </c>
      <c r="CV493" s="68" t="s">
        <v>1985</v>
      </c>
      <c r="CW493" s="68" t="s">
        <v>143</v>
      </c>
      <c r="CX493" s="68" t="s">
        <v>258</v>
      </c>
      <c r="CY493" s="68" t="s">
        <v>166</v>
      </c>
      <c r="CZ493" s="68" t="s">
        <v>136</v>
      </c>
      <c r="DA493" s="68" t="s">
        <v>1986</v>
      </c>
      <c r="DB493" s="68" t="s">
        <v>143</v>
      </c>
      <c r="DC493" s="68" t="s">
        <v>143</v>
      </c>
      <c r="DD493" s="68" t="s">
        <v>125</v>
      </c>
      <c r="DE493" s="68">
        <v>7</v>
      </c>
      <c r="DF493" s="68">
        <v>14</v>
      </c>
    </row>
    <row r="494" spans="1:110" s="68" customFormat="1" ht="12.75" x14ac:dyDescent="0.2">
      <c r="A494" s="67">
        <v>45108</v>
      </c>
      <c r="B494" s="68" t="s">
        <v>11</v>
      </c>
      <c r="C494" s="68">
        <v>78272</v>
      </c>
      <c r="D494" s="68" t="s">
        <v>3197</v>
      </c>
      <c r="E494" s="68" t="s">
        <v>364</v>
      </c>
      <c r="F494" s="69">
        <v>45121</v>
      </c>
      <c r="G494" s="68" t="s">
        <v>165</v>
      </c>
      <c r="H494" s="68" t="s">
        <v>166</v>
      </c>
      <c r="I494" s="70">
        <v>560.26</v>
      </c>
      <c r="J494" s="70">
        <v>560.26</v>
      </c>
      <c r="K494" s="71">
        <f t="shared" si="7"/>
        <v>1.3713415847990541E-3</v>
      </c>
      <c r="L494" s="68" t="s">
        <v>258</v>
      </c>
      <c r="M494" s="68" t="s">
        <v>317</v>
      </c>
      <c r="N494" s="68" t="s">
        <v>960</v>
      </c>
      <c r="O494" s="68" t="s">
        <v>1301</v>
      </c>
      <c r="P494" s="68" t="s">
        <v>3513</v>
      </c>
      <c r="Q494" s="68" t="s">
        <v>530</v>
      </c>
      <c r="R494" s="68" t="s">
        <v>3514</v>
      </c>
      <c r="S494" s="68" t="s">
        <v>3367</v>
      </c>
      <c r="T494" s="68" t="s">
        <v>135</v>
      </c>
      <c r="U494" s="68" t="s">
        <v>135</v>
      </c>
      <c r="V494" s="68" t="s">
        <v>136</v>
      </c>
      <c r="W494" s="68" t="s">
        <v>137</v>
      </c>
      <c r="X494" s="68" t="s">
        <v>138</v>
      </c>
      <c r="Y494" s="68">
        <v>45121.361941782408</v>
      </c>
      <c r="Z494" s="68">
        <v>45121.361927893522</v>
      </c>
      <c r="AA494" s="68" t="s">
        <v>139</v>
      </c>
      <c r="AB494" s="68" t="s">
        <v>140</v>
      </c>
      <c r="AC494" s="68">
        <v>0</v>
      </c>
      <c r="AD494" s="68" t="s">
        <v>143</v>
      </c>
      <c r="AE494" s="68">
        <v>0</v>
      </c>
      <c r="AG494" s="68">
        <v>10012</v>
      </c>
      <c r="AH494" s="68" t="s">
        <v>141</v>
      </c>
      <c r="AK494" s="68" t="s">
        <v>142</v>
      </c>
      <c r="AL494" s="68" t="s">
        <v>143</v>
      </c>
      <c r="AM494" s="68">
        <v>2700</v>
      </c>
      <c r="AN494" s="68" t="s">
        <v>143</v>
      </c>
      <c r="AO494" s="68" t="s">
        <v>534</v>
      </c>
      <c r="AP494" s="68" t="s">
        <v>534</v>
      </c>
      <c r="AQ494" s="68" t="s">
        <v>309</v>
      </c>
      <c r="AR494" s="68" t="s">
        <v>148</v>
      </c>
      <c r="AS494" s="68" t="s">
        <v>139</v>
      </c>
      <c r="AT494" s="68" t="s">
        <v>950</v>
      </c>
      <c r="AU494" s="68" t="s">
        <v>311</v>
      </c>
      <c r="AV494" s="68" t="s">
        <v>145</v>
      </c>
      <c r="AW494" s="68" t="s">
        <v>146</v>
      </c>
      <c r="AX494" s="68" t="s">
        <v>972</v>
      </c>
      <c r="AY494" s="68" t="s">
        <v>148</v>
      </c>
      <c r="AZ494" s="68" t="s">
        <v>139</v>
      </c>
      <c r="BA494" s="68" t="s">
        <v>149</v>
      </c>
      <c r="BB494" s="68" t="s">
        <v>150</v>
      </c>
      <c r="BC494" s="68" t="s">
        <v>156</v>
      </c>
      <c r="BD494" s="68" t="s">
        <v>157</v>
      </c>
      <c r="BE494" s="68" t="s">
        <v>237</v>
      </c>
      <c r="BF494" s="68">
        <v>45124.127800925926</v>
      </c>
      <c r="BG494" s="68">
        <v>0</v>
      </c>
      <c r="BH494" s="68" t="s">
        <v>530</v>
      </c>
      <c r="BI494" s="68" t="s">
        <v>143</v>
      </c>
      <c r="BJ494" s="68" t="s">
        <v>143</v>
      </c>
      <c r="BK494" s="68" t="s">
        <v>136</v>
      </c>
      <c r="BL494" s="68" t="s">
        <v>136</v>
      </c>
      <c r="BM494" s="68" t="s">
        <v>160</v>
      </c>
      <c r="BN494" s="68" t="s">
        <v>160</v>
      </c>
      <c r="BO494" s="68" t="s">
        <v>125</v>
      </c>
      <c r="BP494" s="68" t="s">
        <v>143</v>
      </c>
      <c r="BQ494" s="68" t="s">
        <v>3515</v>
      </c>
      <c r="BR494" s="68">
        <v>800</v>
      </c>
      <c r="BS494" s="68" t="s">
        <v>314</v>
      </c>
      <c r="BT494" s="68">
        <v>56026</v>
      </c>
      <c r="BU494" s="68">
        <v>56026</v>
      </c>
      <c r="BV494" s="68" t="s">
        <v>135</v>
      </c>
      <c r="BW494" s="68" t="s">
        <v>135</v>
      </c>
      <c r="BX494" s="68" t="s">
        <v>135</v>
      </c>
      <c r="BY494" s="68" t="s">
        <v>148</v>
      </c>
      <c r="BZ494" s="68" t="s">
        <v>1445</v>
      </c>
      <c r="CA494" s="68" t="s">
        <v>144</v>
      </c>
      <c r="CB494" s="68" t="s">
        <v>143</v>
      </c>
      <c r="CC494" s="68" t="s">
        <v>143</v>
      </c>
      <c r="CD494" s="68" t="s">
        <v>143</v>
      </c>
      <c r="CE494" s="68" t="s">
        <v>143</v>
      </c>
      <c r="CF494" s="68">
        <v>20750332</v>
      </c>
      <c r="CJ494" s="68">
        <v>0</v>
      </c>
      <c r="CK494" s="68" t="s">
        <v>143</v>
      </c>
      <c r="CM494" s="68" t="s">
        <v>143</v>
      </c>
      <c r="CN494" s="68" t="s">
        <v>143</v>
      </c>
      <c r="CR494" s="68" t="s">
        <v>143</v>
      </c>
      <c r="CS494" s="68" t="s">
        <v>1</v>
      </c>
      <c r="CT494" s="68" t="s">
        <v>143</v>
      </c>
      <c r="CU494" s="68" t="s">
        <v>1</v>
      </c>
      <c r="CV494" s="68" t="s">
        <v>2092</v>
      </c>
      <c r="CW494" s="68" t="s">
        <v>143</v>
      </c>
      <c r="CX494" s="68" t="s">
        <v>258</v>
      </c>
      <c r="CY494" s="68" t="s">
        <v>166</v>
      </c>
      <c r="CZ494" s="68" t="s">
        <v>136</v>
      </c>
      <c r="DA494" s="68" t="s">
        <v>1989</v>
      </c>
      <c r="DB494" s="68" t="s">
        <v>143</v>
      </c>
      <c r="DC494" s="68" t="s">
        <v>143</v>
      </c>
      <c r="DD494" s="68" t="s">
        <v>125</v>
      </c>
      <c r="DE494" s="68">
        <v>7</v>
      </c>
      <c r="DF494" s="68">
        <v>14</v>
      </c>
    </row>
    <row r="495" spans="1:110" s="68" customFormat="1" ht="12.75" x14ac:dyDescent="0.2">
      <c r="A495" s="67">
        <v>45108</v>
      </c>
      <c r="B495" s="68" t="s">
        <v>11</v>
      </c>
      <c r="C495" s="68">
        <v>78274</v>
      </c>
      <c r="D495" s="68" t="s">
        <v>3197</v>
      </c>
      <c r="E495" s="68" t="s">
        <v>364</v>
      </c>
      <c r="F495" s="69">
        <v>45121</v>
      </c>
      <c r="G495" s="68" t="s">
        <v>165</v>
      </c>
      <c r="H495" s="68" t="s">
        <v>166</v>
      </c>
      <c r="I495" s="70">
        <v>560.26</v>
      </c>
      <c r="J495" s="70">
        <v>560.26</v>
      </c>
      <c r="K495" s="71">
        <f t="shared" si="7"/>
        <v>1.3713415847990541E-3</v>
      </c>
      <c r="L495" s="68" t="s">
        <v>258</v>
      </c>
      <c r="M495" s="68" t="s">
        <v>317</v>
      </c>
      <c r="N495" s="68" t="s">
        <v>960</v>
      </c>
      <c r="O495" s="68" t="s">
        <v>1301</v>
      </c>
      <c r="P495" s="68" t="s">
        <v>3516</v>
      </c>
      <c r="Q495" s="68" t="s">
        <v>530</v>
      </c>
      <c r="R495" s="68" t="s">
        <v>3517</v>
      </c>
      <c r="S495" s="68" t="s">
        <v>3367</v>
      </c>
      <c r="T495" s="68" t="s">
        <v>135</v>
      </c>
      <c r="U495" s="68" t="s">
        <v>135</v>
      </c>
      <c r="V495" s="68" t="s">
        <v>136</v>
      </c>
      <c r="W495" s="68" t="s">
        <v>137</v>
      </c>
      <c r="X495" s="68" t="s">
        <v>138</v>
      </c>
      <c r="Y495" s="68">
        <v>45121.362684837964</v>
      </c>
      <c r="Z495" s="68">
        <v>45121.362670717594</v>
      </c>
      <c r="AA495" s="68" t="s">
        <v>139</v>
      </c>
      <c r="AB495" s="68" t="s">
        <v>140</v>
      </c>
      <c r="AC495" s="68">
        <v>0</v>
      </c>
      <c r="AD495" s="68" t="s">
        <v>143</v>
      </c>
      <c r="AE495" s="68">
        <v>0</v>
      </c>
      <c r="AG495" s="68">
        <v>10012</v>
      </c>
      <c r="AH495" s="68" t="s">
        <v>141</v>
      </c>
      <c r="AK495" s="68" t="s">
        <v>142</v>
      </c>
      <c r="AL495" s="68" t="s">
        <v>143</v>
      </c>
      <c r="AM495" s="68">
        <v>2700</v>
      </c>
      <c r="AN495" s="68" t="s">
        <v>143</v>
      </c>
      <c r="AO495" s="68" t="s">
        <v>534</v>
      </c>
      <c r="AP495" s="68" t="s">
        <v>534</v>
      </c>
      <c r="AQ495" s="68" t="s">
        <v>309</v>
      </c>
      <c r="AR495" s="68" t="s">
        <v>148</v>
      </c>
      <c r="AS495" s="68" t="s">
        <v>139</v>
      </c>
      <c r="AT495" s="68" t="s">
        <v>950</v>
      </c>
      <c r="AU495" s="68" t="s">
        <v>311</v>
      </c>
      <c r="AV495" s="68" t="s">
        <v>145</v>
      </c>
      <c r="AW495" s="68" t="s">
        <v>146</v>
      </c>
      <c r="AX495" s="68" t="s">
        <v>972</v>
      </c>
      <c r="AY495" s="68" t="s">
        <v>148</v>
      </c>
      <c r="AZ495" s="68" t="s">
        <v>139</v>
      </c>
      <c r="BA495" s="68" t="s">
        <v>149</v>
      </c>
      <c r="BB495" s="68" t="s">
        <v>150</v>
      </c>
      <c r="BC495" s="68" t="s">
        <v>156</v>
      </c>
      <c r="BD495" s="68" t="s">
        <v>157</v>
      </c>
      <c r="BE495" s="68" t="s">
        <v>237</v>
      </c>
      <c r="BF495" s="68">
        <v>45124.128055555557</v>
      </c>
      <c r="BG495" s="68">
        <v>0</v>
      </c>
      <c r="BH495" s="68" t="s">
        <v>530</v>
      </c>
      <c r="BI495" s="68" t="s">
        <v>143</v>
      </c>
      <c r="BJ495" s="68" t="s">
        <v>143</v>
      </c>
      <c r="BK495" s="68" t="s">
        <v>136</v>
      </c>
      <c r="BL495" s="68" t="s">
        <v>136</v>
      </c>
      <c r="BM495" s="68" t="s">
        <v>160</v>
      </c>
      <c r="BN495" s="68" t="s">
        <v>160</v>
      </c>
      <c r="BO495" s="68" t="s">
        <v>125</v>
      </c>
      <c r="BP495" s="68" t="s">
        <v>143</v>
      </c>
      <c r="BQ495" s="68" t="s">
        <v>3515</v>
      </c>
      <c r="BR495" s="68">
        <v>800</v>
      </c>
      <c r="BS495" s="68" t="s">
        <v>314</v>
      </c>
      <c r="BT495" s="68">
        <v>56026</v>
      </c>
      <c r="BU495" s="68">
        <v>56026</v>
      </c>
      <c r="BV495" s="68" t="s">
        <v>135</v>
      </c>
      <c r="BW495" s="68" t="s">
        <v>135</v>
      </c>
      <c r="BX495" s="68" t="s">
        <v>135</v>
      </c>
      <c r="BY495" s="68" t="s">
        <v>148</v>
      </c>
      <c r="BZ495" s="68" t="s">
        <v>1445</v>
      </c>
      <c r="CA495" s="68" t="s">
        <v>144</v>
      </c>
      <c r="CB495" s="68" t="s">
        <v>143</v>
      </c>
      <c r="CC495" s="68" t="s">
        <v>143</v>
      </c>
      <c r="CD495" s="68" t="s">
        <v>143</v>
      </c>
      <c r="CE495" s="68" t="s">
        <v>143</v>
      </c>
      <c r="CF495" s="68">
        <v>20750332</v>
      </c>
      <c r="CJ495" s="68">
        <v>0</v>
      </c>
      <c r="CK495" s="68" t="s">
        <v>143</v>
      </c>
      <c r="CM495" s="68" t="s">
        <v>143</v>
      </c>
      <c r="CN495" s="68" t="s">
        <v>143</v>
      </c>
      <c r="CR495" s="68" t="s">
        <v>143</v>
      </c>
      <c r="CS495" s="68" t="s">
        <v>1</v>
      </c>
      <c r="CT495" s="68" t="s">
        <v>143</v>
      </c>
      <c r="CU495" s="68" t="s">
        <v>1</v>
      </c>
      <c r="CV495" s="68" t="s">
        <v>2092</v>
      </c>
      <c r="CW495" s="68" t="s">
        <v>143</v>
      </c>
      <c r="CX495" s="68" t="s">
        <v>258</v>
      </c>
      <c r="CY495" s="68" t="s">
        <v>166</v>
      </c>
      <c r="CZ495" s="68" t="s">
        <v>136</v>
      </c>
      <c r="DA495" s="68" t="s">
        <v>1989</v>
      </c>
      <c r="DB495" s="68" t="s">
        <v>143</v>
      </c>
      <c r="DC495" s="68" t="s">
        <v>143</v>
      </c>
      <c r="DD495" s="68" t="s">
        <v>125</v>
      </c>
      <c r="DE495" s="68">
        <v>7</v>
      </c>
      <c r="DF495" s="68">
        <v>14</v>
      </c>
    </row>
    <row r="496" spans="1:110" s="68" customFormat="1" ht="12.75" x14ac:dyDescent="0.2">
      <c r="A496" s="67">
        <v>45108</v>
      </c>
      <c r="B496" s="68" t="s">
        <v>7</v>
      </c>
      <c r="C496" s="68">
        <v>78398</v>
      </c>
      <c r="D496" s="68" t="s">
        <v>2627</v>
      </c>
      <c r="E496" s="68" t="s">
        <v>125</v>
      </c>
      <c r="F496" s="69">
        <v>45125</v>
      </c>
      <c r="G496" s="68" t="s">
        <v>257</v>
      </c>
      <c r="H496" s="68" t="s">
        <v>166</v>
      </c>
      <c r="I496" s="70">
        <v>220.87</v>
      </c>
      <c r="J496" s="70">
        <v>183</v>
      </c>
      <c r="K496" s="71">
        <f t="shared" si="7"/>
        <v>5.4062081147068699E-4</v>
      </c>
      <c r="L496" s="68" t="s">
        <v>167</v>
      </c>
      <c r="M496" s="68" t="s">
        <v>129</v>
      </c>
      <c r="N496" s="68" t="s">
        <v>980</v>
      </c>
      <c r="O496" s="68" t="s">
        <v>1779</v>
      </c>
      <c r="P496" s="68" t="s">
        <v>3518</v>
      </c>
      <c r="Q496" s="68" t="s">
        <v>170</v>
      </c>
      <c r="R496" s="68" t="s">
        <v>3519</v>
      </c>
      <c r="S496" s="68" t="s">
        <v>3520</v>
      </c>
      <c r="T496" s="68" t="s">
        <v>135</v>
      </c>
      <c r="U496" s="68" t="s">
        <v>135</v>
      </c>
      <c r="V496" s="68" t="s">
        <v>136</v>
      </c>
      <c r="W496" s="68" t="s">
        <v>137</v>
      </c>
      <c r="X496" s="68" t="s">
        <v>264</v>
      </c>
      <c r="Y496" s="68">
        <v>45124.467460416665</v>
      </c>
      <c r="Z496" s="68">
        <v>45132.304979050925</v>
      </c>
      <c r="AA496" s="68" t="s">
        <v>139</v>
      </c>
      <c r="AB496" s="68" t="s">
        <v>140</v>
      </c>
      <c r="AC496" s="68">
        <v>0</v>
      </c>
      <c r="AD496" s="68" t="s">
        <v>143</v>
      </c>
      <c r="AE496" s="68">
        <v>22087</v>
      </c>
      <c r="AF496" s="68">
        <v>45124</v>
      </c>
      <c r="AG496" s="68">
        <v>10010</v>
      </c>
      <c r="AH496" s="68" t="s">
        <v>265</v>
      </c>
      <c r="AJ496" s="68">
        <v>22087</v>
      </c>
      <c r="AK496" s="68" t="s">
        <v>142</v>
      </c>
      <c r="AL496" s="68" t="s">
        <v>143</v>
      </c>
      <c r="AM496" s="68">
        <v>183</v>
      </c>
      <c r="AN496" s="68" t="s">
        <v>174</v>
      </c>
      <c r="AO496" s="68" t="s">
        <v>1780</v>
      </c>
      <c r="AP496" s="68" t="s">
        <v>176</v>
      </c>
      <c r="AQ496" s="68" t="s">
        <v>1781</v>
      </c>
      <c r="AR496" s="68" t="s">
        <v>178</v>
      </c>
      <c r="AS496" s="68" t="s">
        <v>179</v>
      </c>
      <c r="AT496" s="68" t="s">
        <v>180</v>
      </c>
      <c r="AU496" s="68" t="s">
        <v>181</v>
      </c>
      <c r="AV496" s="68" t="s">
        <v>990</v>
      </c>
      <c r="AW496" s="68" t="s">
        <v>273</v>
      </c>
      <c r="AX496" s="68" t="s">
        <v>991</v>
      </c>
      <c r="AY496" s="68" t="s">
        <v>148</v>
      </c>
      <c r="AZ496" s="68" t="s">
        <v>139</v>
      </c>
      <c r="BA496" s="68" t="s">
        <v>154</v>
      </c>
      <c r="BB496" s="68" t="s">
        <v>992</v>
      </c>
      <c r="BC496" s="68" t="s">
        <v>156</v>
      </c>
      <c r="BD496" s="68" t="s">
        <v>157</v>
      </c>
      <c r="BE496" s="68" t="s">
        <v>484</v>
      </c>
      <c r="BF496" s="68">
        <v>45125.509340277778</v>
      </c>
      <c r="BG496" s="68">
        <v>0</v>
      </c>
      <c r="BH496" s="68" t="s">
        <v>170</v>
      </c>
      <c r="BI496" s="68" t="s">
        <v>3521</v>
      </c>
      <c r="BJ496" s="68" t="s">
        <v>143</v>
      </c>
      <c r="BK496" s="68" t="s">
        <v>183</v>
      </c>
      <c r="BL496" s="68" t="s">
        <v>143</v>
      </c>
      <c r="BM496" s="68" t="s">
        <v>200</v>
      </c>
      <c r="BN496" s="68" t="s">
        <v>200</v>
      </c>
      <c r="BO496" s="68" t="s">
        <v>143</v>
      </c>
      <c r="BP496" s="68" t="s">
        <v>143</v>
      </c>
      <c r="BQ496" s="68" t="s">
        <v>3522</v>
      </c>
      <c r="BR496" s="68">
        <v>250</v>
      </c>
      <c r="BS496" s="68" t="s">
        <v>162</v>
      </c>
      <c r="BT496" s="68">
        <v>22087</v>
      </c>
      <c r="BU496" s="68">
        <v>22087</v>
      </c>
      <c r="BV496" s="68" t="s">
        <v>135</v>
      </c>
      <c r="BW496" s="68" t="s">
        <v>135</v>
      </c>
      <c r="BX496" s="68" t="s">
        <v>135</v>
      </c>
      <c r="BY496" s="68" t="s">
        <v>148</v>
      </c>
      <c r="BZ496" s="68" t="s">
        <v>3523</v>
      </c>
      <c r="CA496" s="68" t="s">
        <v>174</v>
      </c>
      <c r="CB496" s="68" t="s">
        <v>143</v>
      </c>
      <c r="CC496" s="68" t="s">
        <v>143</v>
      </c>
      <c r="CD496" s="68" t="s">
        <v>143</v>
      </c>
      <c r="CE496" s="68" t="s">
        <v>143</v>
      </c>
      <c r="CF496" s="68">
        <v>1</v>
      </c>
      <c r="CG496" s="68">
        <v>1</v>
      </c>
      <c r="CJ496" s="68">
        <v>0</v>
      </c>
      <c r="CK496" s="68" t="s">
        <v>143</v>
      </c>
      <c r="CM496" s="68" t="s">
        <v>143</v>
      </c>
      <c r="CN496" s="68" t="s">
        <v>143</v>
      </c>
      <c r="CO496" s="68">
        <v>217616996</v>
      </c>
      <c r="CR496" s="68" t="s">
        <v>143</v>
      </c>
      <c r="CS496" s="68" t="s">
        <v>1</v>
      </c>
      <c r="CT496" s="68" t="s">
        <v>143</v>
      </c>
      <c r="CU496" s="68" t="s">
        <v>1</v>
      </c>
      <c r="CV496" s="68" t="s">
        <v>1985</v>
      </c>
      <c r="CW496" s="68" t="s">
        <v>1985</v>
      </c>
      <c r="CX496" s="68" t="s">
        <v>167</v>
      </c>
      <c r="CY496" s="68" t="s">
        <v>166</v>
      </c>
      <c r="CZ496" s="68" t="s">
        <v>183</v>
      </c>
      <c r="DA496" s="68" t="s">
        <v>1986</v>
      </c>
      <c r="DB496" s="68" t="s">
        <v>143</v>
      </c>
      <c r="DC496" s="68" t="s">
        <v>143</v>
      </c>
      <c r="DD496" s="68" t="s">
        <v>125</v>
      </c>
      <c r="DE496" s="68">
        <v>7</v>
      </c>
      <c r="DF496" s="68">
        <v>18</v>
      </c>
    </row>
    <row r="497" spans="1:110" s="68" customFormat="1" ht="12.75" x14ac:dyDescent="0.2">
      <c r="A497" s="67">
        <v>45108</v>
      </c>
      <c r="B497" s="68" t="s">
        <v>16</v>
      </c>
      <c r="C497" s="68">
        <v>78549</v>
      </c>
      <c r="D497" s="68" t="s">
        <v>3524</v>
      </c>
      <c r="E497" s="68" t="s">
        <v>364</v>
      </c>
      <c r="F497" s="69">
        <v>45124</v>
      </c>
      <c r="G497" s="68" t="s">
        <v>126</v>
      </c>
      <c r="H497" s="68" t="s">
        <v>166</v>
      </c>
      <c r="I497" s="70">
        <v>907</v>
      </c>
      <c r="J497" s="70">
        <v>907</v>
      </c>
      <c r="K497" s="71">
        <f t="shared" si="7"/>
        <v>2.2200528636931818E-3</v>
      </c>
      <c r="L497" s="68" t="s">
        <v>926</v>
      </c>
      <c r="M497" s="68" t="s">
        <v>129</v>
      </c>
      <c r="N497" s="68" t="s">
        <v>1065</v>
      </c>
      <c r="O497" s="68" t="s">
        <v>3525</v>
      </c>
      <c r="P497" s="68" t="s">
        <v>3526</v>
      </c>
      <c r="Q497" s="68" t="s">
        <v>132</v>
      </c>
      <c r="R497" s="68" t="s">
        <v>3527</v>
      </c>
      <c r="S497" s="68" t="s">
        <v>3528</v>
      </c>
      <c r="T497" s="68" t="s">
        <v>135</v>
      </c>
      <c r="U497" s="68" t="s">
        <v>135</v>
      </c>
      <c r="V497" s="68" t="s">
        <v>136</v>
      </c>
      <c r="W497" s="68" t="s">
        <v>137</v>
      </c>
      <c r="X497" s="68" t="s">
        <v>138</v>
      </c>
      <c r="Y497" s="68">
        <v>45124.31347685185</v>
      </c>
      <c r="Z497" s="68">
        <v>45124.313346527779</v>
      </c>
      <c r="AA497" s="68" t="s">
        <v>139</v>
      </c>
      <c r="AB497" s="68" t="s">
        <v>140</v>
      </c>
      <c r="AC497" s="68">
        <v>0</v>
      </c>
      <c r="AD497" s="68" t="s">
        <v>143</v>
      </c>
      <c r="AE497" s="68">
        <v>0</v>
      </c>
      <c r="AG497" s="68">
        <v>10023</v>
      </c>
      <c r="AH497" s="68" t="s">
        <v>141</v>
      </c>
      <c r="AK497" s="68" t="s">
        <v>142</v>
      </c>
      <c r="AL497" s="68" t="s">
        <v>143</v>
      </c>
      <c r="AM497" s="68">
        <v>4371</v>
      </c>
      <c r="AN497" s="68" t="s">
        <v>143</v>
      </c>
      <c r="AO497" s="68" t="s">
        <v>507</v>
      </c>
      <c r="AP497" s="68" t="s">
        <v>507</v>
      </c>
      <c r="AQ497" s="68" t="s">
        <v>309</v>
      </c>
      <c r="AR497" s="68" t="s">
        <v>148</v>
      </c>
      <c r="AS497" s="68" t="s">
        <v>139</v>
      </c>
      <c r="AT497" s="68" t="s">
        <v>950</v>
      </c>
      <c r="AU497" s="68" t="s">
        <v>311</v>
      </c>
      <c r="AV497" s="68" t="s">
        <v>631</v>
      </c>
      <c r="AW497" s="68" t="s">
        <v>632</v>
      </c>
      <c r="AX497" s="68" t="s">
        <v>1068</v>
      </c>
      <c r="AY497" s="68" t="s">
        <v>148</v>
      </c>
      <c r="AZ497" s="68" t="s">
        <v>139</v>
      </c>
      <c r="BA497" s="68" t="s">
        <v>149</v>
      </c>
      <c r="BB497" s="68" t="s">
        <v>634</v>
      </c>
      <c r="BC497" s="68" t="s">
        <v>156</v>
      </c>
      <c r="BD497" s="68" t="s">
        <v>157</v>
      </c>
      <c r="BE497" s="68" t="s">
        <v>1101</v>
      </c>
      <c r="BF497" s="68">
        <v>45126.317048611112</v>
      </c>
      <c r="BG497" s="68">
        <v>0</v>
      </c>
      <c r="BH497" s="68" t="s">
        <v>132</v>
      </c>
      <c r="BI497" s="68" t="s">
        <v>143</v>
      </c>
      <c r="BJ497" s="68" t="s">
        <v>143</v>
      </c>
      <c r="BK497" s="68" t="s">
        <v>136</v>
      </c>
      <c r="BL497" s="68" t="s">
        <v>136</v>
      </c>
      <c r="BM497" s="68" t="s">
        <v>160</v>
      </c>
      <c r="BN497" s="68" t="s">
        <v>160</v>
      </c>
      <c r="BO497" s="68" t="s">
        <v>125</v>
      </c>
      <c r="BP497" s="68" t="s">
        <v>143</v>
      </c>
      <c r="BQ497" s="68" t="s">
        <v>3529</v>
      </c>
      <c r="BR497" s="68">
        <v>1000</v>
      </c>
      <c r="BS497" s="68" t="s">
        <v>441</v>
      </c>
      <c r="BT497" s="68">
        <v>907</v>
      </c>
      <c r="BU497" s="68">
        <v>907</v>
      </c>
      <c r="BV497" s="68" t="s">
        <v>135</v>
      </c>
      <c r="BW497" s="68" t="s">
        <v>135</v>
      </c>
      <c r="BX497" s="68" t="s">
        <v>135</v>
      </c>
      <c r="BY497" s="68" t="s">
        <v>148</v>
      </c>
      <c r="BZ497" s="68" t="s">
        <v>3530</v>
      </c>
      <c r="CA497" s="68" t="s">
        <v>144</v>
      </c>
      <c r="CB497" s="68" t="s">
        <v>143</v>
      </c>
      <c r="CC497" s="68" t="s">
        <v>143</v>
      </c>
      <c r="CD497" s="68" t="s">
        <v>143</v>
      </c>
      <c r="CE497" s="68" t="s">
        <v>143</v>
      </c>
      <c r="CF497" s="68">
        <v>20750332</v>
      </c>
      <c r="CJ497" s="68">
        <v>0</v>
      </c>
      <c r="CK497" s="68" t="s">
        <v>143</v>
      </c>
      <c r="CM497" s="68" t="s">
        <v>143</v>
      </c>
      <c r="CN497" s="68" t="s">
        <v>143</v>
      </c>
      <c r="CR497" s="68" t="s">
        <v>143</v>
      </c>
      <c r="CS497" s="68" t="s">
        <v>1</v>
      </c>
      <c r="CT497" s="68" t="s">
        <v>143</v>
      </c>
      <c r="CU497" s="68" t="s">
        <v>1</v>
      </c>
      <c r="CV497" s="68" t="s">
        <v>2092</v>
      </c>
      <c r="CW497" s="68" t="s">
        <v>143</v>
      </c>
      <c r="CX497" s="68" t="s">
        <v>926</v>
      </c>
      <c r="CY497" s="68" t="s">
        <v>166</v>
      </c>
      <c r="CZ497" s="68" t="s">
        <v>136</v>
      </c>
      <c r="DA497" s="68" t="s">
        <v>1989</v>
      </c>
      <c r="DB497" s="68" t="s">
        <v>143</v>
      </c>
      <c r="DC497" s="68" t="s">
        <v>143</v>
      </c>
      <c r="DD497" s="68" t="s">
        <v>125</v>
      </c>
      <c r="DE497" s="68">
        <v>7</v>
      </c>
      <c r="DF497" s="68">
        <v>17</v>
      </c>
    </row>
    <row r="498" spans="1:110" s="68" customFormat="1" ht="12.75" x14ac:dyDescent="0.2">
      <c r="A498" s="67">
        <v>45108</v>
      </c>
      <c r="B498" s="68" t="s">
        <v>13</v>
      </c>
      <c r="C498" s="68">
        <v>78566</v>
      </c>
      <c r="D498" s="68" t="s">
        <v>2694</v>
      </c>
      <c r="E498" s="68" t="s">
        <v>373</v>
      </c>
      <c r="F498" s="69">
        <v>45126</v>
      </c>
      <c r="G498" s="68" t="s">
        <v>257</v>
      </c>
      <c r="H498" s="68" t="s">
        <v>166</v>
      </c>
      <c r="I498" s="70">
        <v>410.71</v>
      </c>
      <c r="J498" s="70">
        <v>410.71</v>
      </c>
      <c r="K498" s="71">
        <f t="shared" si="7"/>
        <v>1.0052898695120471E-3</v>
      </c>
      <c r="L498" s="68" t="s">
        <v>374</v>
      </c>
      <c r="M498" s="68" t="s">
        <v>129</v>
      </c>
      <c r="N498" s="68" t="s">
        <v>527</v>
      </c>
      <c r="O498" s="68" t="s">
        <v>528</v>
      </c>
      <c r="P498" s="68" t="s">
        <v>3531</v>
      </c>
      <c r="Q498" s="68" t="s">
        <v>530</v>
      </c>
      <c r="R498" s="68" t="s">
        <v>3532</v>
      </c>
      <c r="S498" s="68" t="s">
        <v>3533</v>
      </c>
      <c r="T498" s="68" t="s">
        <v>135</v>
      </c>
      <c r="U498" s="68" t="s">
        <v>135</v>
      </c>
      <c r="V498" s="68" t="s">
        <v>136</v>
      </c>
      <c r="W498" s="68" t="s">
        <v>137</v>
      </c>
      <c r="X498" s="68" t="s">
        <v>379</v>
      </c>
      <c r="Y498" s="68">
        <v>45124.318174074077</v>
      </c>
      <c r="Z498" s="68">
        <v>45133.264150000003</v>
      </c>
      <c r="AA498" s="68" t="s">
        <v>139</v>
      </c>
      <c r="AB498" s="68" t="s">
        <v>140</v>
      </c>
      <c r="AC498" s="68">
        <v>0</v>
      </c>
      <c r="AD498" s="68" t="s">
        <v>143</v>
      </c>
      <c r="AE498" s="68">
        <v>41071</v>
      </c>
      <c r="AF498" s="68">
        <v>45124</v>
      </c>
      <c r="AG498" s="68">
        <v>10010</v>
      </c>
      <c r="AH498" s="68" t="s">
        <v>265</v>
      </c>
      <c r="AJ498" s="68">
        <v>41071</v>
      </c>
      <c r="AK498" s="68" t="s">
        <v>142</v>
      </c>
      <c r="AL498" s="68" t="s">
        <v>143</v>
      </c>
      <c r="AM498" s="68">
        <v>41071</v>
      </c>
      <c r="AN498" s="68" t="s">
        <v>174</v>
      </c>
      <c r="AO498" s="68" t="s">
        <v>533</v>
      </c>
      <c r="AP498" s="68" t="s">
        <v>534</v>
      </c>
      <c r="AQ498" s="68" t="s">
        <v>309</v>
      </c>
      <c r="AR498" s="68" t="s">
        <v>148</v>
      </c>
      <c r="AS498" s="68" t="s">
        <v>139</v>
      </c>
      <c r="AT498" s="68" t="s">
        <v>508</v>
      </c>
      <c r="AU498" s="68" t="s">
        <v>535</v>
      </c>
      <c r="AV498" s="68" t="s">
        <v>536</v>
      </c>
      <c r="AW498" s="68" t="s">
        <v>273</v>
      </c>
      <c r="AX498" s="68" t="s">
        <v>537</v>
      </c>
      <c r="AY498" s="68" t="s">
        <v>148</v>
      </c>
      <c r="AZ498" s="68" t="s">
        <v>139</v>
      </c>
      <c r="BA498" s="68" t="s">
        <v>154</v>
      </c>
      <c r="BB498" s="68" t="s">
        <v>275</v>
      </c>
      <c r="BC498" s="68" t="s">
        <v>156</v>
      </c>
      <c r="BD498" s="68" t="s">
        <v>157</v>
      </c>
      <c r="BE498" s="68" t="s">
        <v>303</v>
      </c>
      <c r="BF498" s="68">
        <v>45126.448298611111</v>
      </c>
      <c r="BG498" s="68">
        <v>0</v>
      </c>
      <c r="BH498" s="68" t="s">
        <v>530</v>
      </c>
      <c r="BI498" s="68" t="s">
        <v>770</v>
      </c>
      <c r="BJ498" s="68" t="s">
        <v>143</v>
      </c>
      <c r="BK498" s="68" t="s">
        <v>136</v>
      </c>
      <c r="BL498" s="68" t="s">
        <v>143</v>
      </c>
      <c r="BM498" s="68" t="s">
        <v>200</v>
      </c>
      <c r="BN498" s="68" t="s">
        <v>200</v>
      </c>
      <c r="BO498" s="68" t="s">
        <v>143</v>
      </c>
      <c r="BP498" s="68" t="s">
        <v>143</v>
      </c>
      <c r="BQ498" s="68" t="s">
        <v>3534</v>
      </c>
      <c r="BR498" s="68">
        <v>500</v>
      </c>
      <c r="BS498" s="68" t="s">
        <v>241</v>
      </c>
      <c r="BT498" s="68">
        <v>41071</v>
      </c>
      <c r="BU498" s="68">
        <v>41071</v>
      </c>
      <c r="BV498" s="68" t="s">
        <v>135</v>
      </c>
      <c r="BW498" s="68" t="s">
        <v>135</v>
      </c>
      <c r="BX498" s="68" t="s">
        <v>135</v>
      </c>
      <c r="BY498" s="68" t="s">
        <v>148</v>
      </c>
      <c r="BZ498" s="68" t="s">
        <v>2774</v>
      </c>
      <c r="CA498" s="68" t="s">
        <v>174</v>
      </c>
      <c r="CB498" s="68" t="s">
        <v>143</v>
      </c>
      <c r="CC498" s="68" t="s">
        <v>143</v>
      </c>
      <c r="CD498" s="68" t="s">
        <v>143</v>
      </c>
      <c r="CE498" s="68" t="s">
        <v>143</v>
      </c>
      <c r="CF498" s="68">
        <v>1</v>
      </c>
      <c r="CG498" s="68">
        <v>1</v>
      </c>
      <c r="CJ498" s="68">
        <v>0</v>
      </c>
      <c r="CK498" s="68" t="s">
        <v>143</v>
      </c>
      <c r="CM498" s="68" t="s">
        <v>143</v>
      </c>
      <c r="CN498" s="68" t="s">
        <v>143</v>
      </c>
      <c r="CP498" s="68">
        <v>217616996</v>
      </c>
      <c r="CR498" s="68" t="s">
        <v>143</v>
      </c>
      <c r="CS498" s="68" t="s">
        <v>1</v>
      </c>
      <c r="CT498" s="68" t="s">
        <v>143</v>
      </c>
      <c r="CU498" s="68" t="s">
        <v>1</v>
      </c>
      <c r="CV498" s="68" t="s">
        <v>1985</v>
      </c>
      <c r="CW498" s="68" t="s">
        <v>1985</v>
      </c>
      <c r="CX498" s="68" t="s">
        <v>374</v>
      </c>
      <c r="CY498" s="68" t="s">
        <v>166</v>
      </c>
      <c r="CZ498" s="68" t="s">
        <v>136</v>
      </c>
      <c r="DA498" s="68" t="s">
        <v>1986</v>
      </c>
      <c r="DB498" s="68" t="s">
        <v>143</v>
      </c>
      <c r="DC498" s="68" t="s">
        <v>143</v>
      </c>
      <c r="DD498" s="68" t="s">
        <v>373</v>
      </c>
      <c r="DE498" s="68">
        <v>7</v>
      </c>
      <c r="DF498" s="68">
        <v>19</v>
      </c>
    </row>
    <row r="499" spans="1:110" s="68" customFormat="1" ht="12.75" x14ac:dyDescent="0.2">
      <c r="A499" s="67">
        <v>45108</v>
      </c>
      <c r="B499" s="68" t="s">
        <v>7</v>
      </c>
      <c r="C499" s="68">
        <v>78863</v>
      </c>
      <c r="D499" s="68" t="s">
        <v>2627</v>
      </c>
      <c r="E499" s="68" t="s">
        <v>125</v>
      </c>
      <c r="F499" s="69">
        <v>45126</v>
      </c>
      <c r="G499" s="68" t="s">
        <v>126</v>
      </c>
      <c r="H499" s="68" t="s">
        <v>166</v>
      </c>
      <c r="I499" s="70">
        <v>475</v>
      </c>
      <c r="J499" s="70">
        <v>475</v>
      </c>
      <c r="K499" s="71">
        <f t="shared" si="7"/>
        <v>1.1626517202362309E-3</v>
      </c>
      <c r="L499" s="68" t="s">
        <v>519</v>
      </c>
      <c r="M499" s="68" t="s">
        <v>129</v>
      </c>
      <c r="N499" s="68" t="s">
        <v>219</v>
      </c>
      <c r="O499" s="68" t="s">
        <v>2497</v>
      </c>
      <c r="P499" s="68" t="s">
        <v>3535</v>
      </c>
      <c r="Q499" s="68" t="s">
        <v>170</v>
      </c>
      <c r="R499" s="68" t="s">
        <v>3536</v>
      </c>
      <c r="S499" s="68" t="s">
        <v>3537</v>
      </c>
      <c r="T499" s="68" t="s">
        <v>135</v>
      </c>
      <c r="U499" s="68" t="s">
        <v>135</v>
      </c>
      <c r="V499" s="68" t="s">
        <v>136</v>
      </c>
      <c r="W499" s="68" t="s">
        <v>137</v>
      </c>
      <c r="X499" s="68" t="s">
        <v>225</v>
      </c>
      <c r="Y499" s="68">
        <v>45125.244036805554</v>
      </c>
      <c r="Z499" s="68">
        <v>45125.243915624997</v>
      </c>
      <c r="AA499" s="68" t="s">
        <v>139</v>
      </c>
      <c r="AB499" s="68" t="s">
        <v>140</v>
      </c>
      <c r="AC499" s="68">
        <v>0</v>
      </c>
      <c r="AD499" s="68" t="s">
        <v>143</v>
      </c>
      <c r="AE499" s="68">
        <v>0</v>
      </c>
      <c r="AG499" s="68">
        <v>10023</v>
      </c>
      <c r="AH499" s="68" t="s">
        <v>141</v>
      </c>
      <c r="AK499" s="68" t="s">
        <v>142</v>
      </c>
      <c r="AL499" s="68" t="s">
        <v>143</v>
      </c>
      <c r="AM499" s="68">
        <v>475</v>
      </c>
      <c r="AN499" s="68" t="s">
        <v>143</v>
      </c>
      <c r="AO499" s="68" t="s">
        <v>2013</v>
      </c>
      <c r="AP499" s="68" t="s">
        <v>2014</v>
      </c>
      <c r="AQ499" s="68" t="s">
        <v>2502</v>
      </c>
      <c r="AR499" s="68" t="s">
        <v>250</v>
      </c>
      <c r="AS499" s="68" t="s">
        <v>179</v>
      </c>
      <c r="AT499" s="68" t="s">
        <v>251</v>
      </c>
      <c r="AU499" s="68" t="s">
        <v>2016</v>
      </c>
      <c r="AV499" s="68" t="s">
        <v>234</v>
      </c>
      <c r="AW499" s="68" t="s">
        <v>165</v>
      </c>
      <c r="AX499" s="68" t="s">
        <v>235</v>
      </c>
      <c r="AY499" s="68" t="s">
        <v>148</v>
      </c>
      <c r="AZ499" s="68" t="s">
        <v>139</v>
      </c>
      <c r="BA499" s="68" t="s">
        <v>236</v>
      </c>
      <c r="BB499" s="68" t="s">
        <v>150</v>
      </c>
      <c r="BC499" s="68" t="s">
        <v>156</v>
      </c>
      <c r="BD499" s="68" t="s">
        <v>157</v>
      </c>
      <c r="BE499" s="68" t="s">
        <v>303</v>
      </c>
      <c r="BF499" s="68">
        <v>45126.449618055558</v>
      </c>
      <c r="BG499" s="68">
        <v>0</v>
      </c>
      <c r="BH499" s="68" t="s">
        <v>143</v>
      </c>
      <c r="BI499" s="68" t="s">
        <v>143</v>
      </c>
      <c r="BJ499" s="68" t="s">
        <v>143</v>
      </c>
      <c r="BK499" s="68" t="s">
        <v>136</v>
      </c>
      <c r="BL499" s="68" t="s">
        <v>143</v>
      </c>
      <c r="BM499" s="68" t="s">
        <v>160</v>
      </c>
      <c r="BN499" s="68" t="s">
        <v>143</v>
      </c>
      <c r="BO499" s="68" t="s">
        <v>143</v>
      </c>
      <c r="BP499" s="68" t="s">
        <v>143</v>
      </c>
      <c r="BQ499" s="68" t="s">
        <v>3538</v>
      </c>
      <c r="BR499" s="68">
        <v>500</v>
      </c>
      <c r="BS499" s="68" t="s">
        <v>241</v>
      </c>
      <c r="BT499" s="68">
        <v>475</v>
      </c>
      <c r="BU499" s="68">
        <v>475</v>
      </c>
      <c r="BV499" s="68" t="s">
        <v>135</v>
      </c>
      <c r="BW499" s="68" t="s">
        <v>135</v>
      </c>
      <c r="BX499" s="68" t="s">
        <v>135</v>
      </c>
      <c r="BY499" s="68" t="s">
        <v>148</v>
      </c>
      <c r="BZ499" s="68" t="s">
        <v>2074</v>
      </c>
      <c r="CA499" s="68" t="s">
        <v>174</v>
      </c>
      <c r="CB499" s="68" t="s">
        <v>143</v>
      </c>
      <c r="CC499" s="68" t="s">
        <v>143</v>
      </c>
      <c r="CD499" s="68" t="s">
        <v>143</v>
      </c>
      <c r="CE499" s="68" t="s">
        <v>143</v>
      </c>
      <c r="CF499" s="68">
        <v>1</v>
      </c>
      <c r="CJ499" s="68">
        <v>0</v>
      </c>
      <c r="CK499" s="68" t="s">
        <v>143</v>
      </c>
      <c r="CM499" s="68" t="s">
        <v>143</v>
      </c>
      <c r="CN499" s="68" t="s">
        <v>143</v>
      </c>
      <c r="CR499" s="68" t="s">
        <v>143</v>
      </c>
      <c r="CS499" s="68" t="s">
        <v>1</v>
      </c>
      <c r="CT499" s="68" t="s">
        <v>143</v>
      </c>
      <c r="CU499" s="68" t="s">
        <v>1</v>
      </c>
      <c r="CV499" s="68" t="s">
        <v>1985</v>
      </c>
      <c r="CW499" s="68" t="s">
        <v>143</v>
      </c>
      <c r="CX499" s="68" t="s">
        <v>519</v>
      </c>
      <c r="CY499" s="68" t="s">
        <v>166</v>
      </c>
      <c r="CZ499" s="68" t="s">
        <v>136</v>
      </c>
      <c r="DA499" s="68" t="s">
        <v>1986</v>
      </c>
      <c r="DB499" s="68" t="s">
        <v>143</v>
      </c>
      <c r="DC499" s="68" t="s">
        <v>225</v>
      </c>
      <c r="DD499" s="68" t="s">
        <v>125</v>
      </c>
      <c r="DE499" s="68">
        <v>7</v>
      </c>
      <c r="DF499" s="68">
        <v>19</v>
      </c>
    </row>
    <row r="500" spans="1:110" s="68" customFormat="1" ht="12.75" x14ac:dyDescent="0.2">
      <c r="A500" s="67">
        <v>45108</v>
      </c>
      <c r="B500" s="68" t="s">
        <v>11</v>
      </c>
      <c r="C500" s="68">
        <v>78992</v>
      </c>
      <c r="D500" s="68" t="s">
        <v>256</v>
      </c>
      <c r="E500" s="68" t="s">
        <v>164</v>
      </c>
      <c r="F500" s="69">
        <v>45128</v>
      </c>
      <c r="G500" s="68" t="s">
        <v>165</v>
      </c>
      <c r="H500" s="68" t="s">
        <v>166</v>
      </c>
      <c r="I500" s="70">
        <v>231</v>
      </c>
      <c r="J500" s="70">
        <v>231</v>
      </c>
      <c r="K500" s="71">
        <f t="shared" si="7"/>
        <v>5.6541588920961967E-4</v>
      </c>
      <c r="L500" s="68" t="s">
        <v>258</v>
      </c>
      <c r="M500" s="68" t="s">
        <v>129</v>
      </c>
      <c r="N500" s="68" t="s">
        <v>960</v>
      </c>
      <c r="O500" s="68" t="s">
        <v>3539</v>
      </c>
      <c r="P500" s="68" t="s">
        <v>1810</v>
      </c>
      <c r="Q500" s="68" t="s">
        <v>564</v>
      </c>
      <c r="R500" s="68" t="s">
        <v>3540</v>
      </c>
      <c r="S500" s="68" t="s">
        <v>3541</v>
      </c>
      <c r="T500" s="68" t="s">
        <v>135</v>
      </c>
      <c r="U500" s="68" t="s">
        <v>135</v>
      </c>
      <c r="V500" s="68" t="s">
        <v>136</v>
      </c>
      <c r="W500" s="68" t="s">
        <v>137</v>
      </c>
      <c r="X500" s="68" t="s">
        <v>957</v>
      </c>
      <c r="Y500" s="68">
        <v>45126.498089004628</v>
      </c>
      <c r="Z500" s="68">
        <v>45126.497942708331</v>
      </c>
      <c r="AA500" s="68" t="s">
        <v>139</v>
      </c>
      <c r="AB500" s="68" t="s">
        <v>140</v>
      </c>
      <c r="AC500" s="68">
        <v>0</v>
      </c>
      <c r="AD500" s="68" t="s">
        <v>143</v>
      </c>
      <c r="AE500" s="68">
        <v>0</v>
      </c>
      <c r="AF500" s="68">
        <v>45133</v>
      </c>
      <c r="AG500" s="68">
        <v>10012</v>
      </c>
      <c r="AH500" s="68" t="s">
        <v>141</v>
      </c>
      <c r="AK500" s="68" t="s">
        <v>142</v>
      </c>
      <c r="AL500" s="68" t="s">
        <v>143</v>
      </c>
      <c r="AM500" s="68">
        <v>231</v>
      </c>
      <c r="AN500" s="68" t="s">
        <v>143</v>
      </c>
      <c r="AO500" s="68" t="s">
        <v>3542</v>
      </c>
      <c r="AP500" s="68" t="s">
        <v>3543</v>
      </c>
      <c r="AQ500" s="68" t="s">
        <v>3544</v>
      </c>
      <c r="AR500" s="68" t="s">
        <v>353</v>
      </c>
      <c r="AS500" s="68" t="s">
        <v>231</v>
      </c>
      <c r="AT500" s="68" t="s">
        <v>492</v>
      </c>
      <c r="AU500" s="68" t="s">
        <v>3545</v>
      </c>
      <c r="AV500" s="68" t="s">
        <v>145</v>
      </c>
      <c r="AW500" s="68" t="s">
        <v>146</v>
      </c>
      <c r="AX500" s="68" t="s">
        <v>972</v>
      </c>
      <c r="AY500" s="68" t="s">
        <v>148</v>
      </c>
      <c r="AZ500" s="68" t="s">
        <v>139</v>
      </c>
      <c r="BA500" s="68" t="s">
        <v>149</v>
      </c>
      <c r="BB500" s="68" t="s">
        <v>150</v>
      </c>
      <c r="BC500" s="68" t="s">
        <v>156</v>
      </c>
      <c r="BD500" s="68" t="s">
        <v>157</v>
      </c>
      <c r="BE500" s="68" t="s">
        <v>484</v>
      </c>
      <c r="BF500" s="68">
        <v>45126.396932870368</v>
      </c>
      <c r="BG500" s="68">
        <v>0</v>
      </c>
      <c r="BH500" s="68" t="s">
        <v>143</v>
      </c>
      <c r="BI500" s="68" t="s">
        <v>143</v>
      </c>
      <c r="BJ500" s="68" t="s">
        <v>143</v>
      </c>
      <c r="BK500" s="68" t="s">
        <v>136</v>
      </c>
      <c r="BL500" s="68" t="s">
        <v>143</v>
      </c>
      <c r="BM500" s="68" t="s">
        <v>160</v>
      </c>
      <c r="BN500" s="68" t="s">
        <v>143</v>
      </c>
      <c r="BO500" s="68" t="s">
        <v>143</v>
      </c>
      <c r="BP500" s="68" t="s">
        <v>143</v>
      </c>
      <c r="BQ500" s="68" t="s">
        <v>3546</v>
      </c>
      <c r="BR500" s="68">
        <v>250</v>
      </c>
      <c r="BS500" s="68" t="s">
        <v>162</v>
      </c>
      <c r="BT500" s="68">
        <v>231</v>
      </c>
      <c r="BU500" s="68">
        <v>231</v>
      </c>
      <c r="BV500" s="68" t="s">
        <v>135</v>
      </c>
      <c r="BW500" s="68" t="s">
        <v>135</v>
      </c>
      <c r="BX500" s="68" t="s">
        <v>135</v>
      </c>
      <c r="BY500" s="68" t="s">
        <v>148</v>
      </c>
      <c r="BZ500" s="68" t="s">
        <v>2650</v>
      </c>
      <c r="CA500" s="68" t="s">
        <v>174</v>
      </c>
      <c r="CB500" s="68" t="s">
        <v>143</v>
      </c>
      <c r="CC500" s="68" t="s">
        <v>143</v>
      </c>
      <c r="CD500" s="68" t="s">
        <v>143</v>
      </c>
      <c r="CE500" s="68" t="s">
        <v>3547</v>
      </c>
      <c r="CF500" s="68">
        <v>1</v>
      </c>
      <c r="CJ500" s="68">
        <v>0</v>
      </c>
      <c r="CK500" s="68" t="s">
        <v>143</v>
      </c>
      <c r="CM500" s="68" t="s">
        <v>143</v>
      </c>
      <c r="CN500" s="68" t="s">
        <v>143</v>
      </c>
      <c r="CO500" s="68">
        <v>318321296</v>
      </c>
      <c r="CR500" s="68" t="s">
        <v>143</v>
      </c>
      <c r="CS500" s="68" t="s">
        <v>1</v>
      </c>
      <c r="CT500" s="68" t="s">
        <v>143</v>
      </c>
      <c r="CU500" s="68" t="s">
        <v>1</v>
      </c>
      <c r="CV500" s="68" t="s">
        <v>1985</v>
      </c>
      <c r="CW500" s="68" t="s">
        <v>143</v>
      </c>
      <c r="CX500" s="68" t="s">
        <v>258</v>
      </c>
      <c r="CY500" s="68" t="s">
        <v>166</v>
      </c>
      <c r="CZ500" s="68" t="s">
        <v>136</v>
      </c>
      <c r="DA500" s="68" t="s">
        <v>2007</v>
      </c>
      <c r="DB500" s="68" t="s">
        <v>143</v>
      </c>
      <c r="DC500" s="68" t="s">
        <v>143</v>
      </c>
      <c r="DD500" s="68" t="s">
        <v>164</v>
      </c>
      <c r="DE500" s="68">
        <v>7</v>
      </c>
      <c r="DF500" s="68">
        <v>21</v>
      </c>
    </row>
    <row r="501" spans="1:110" s="68" customFormat="1" ht="12.75" x14ac:dyDescent="0.2">
      <c r="A501" s="67">
        <v>45108</v>
      </c>
      <c r="B501" s="68" t="s">
        <v>14</v>
      </c>
      <c r="C501" s="68">
        <v>79001</v>
      </c>
      <c r="D501" s="68" t="s">
        <v>315</v>
      </c>
      <c r="E501" s="68" t="s">
        <v>164</v>
      </c>
      <c r="F501" s="69">
        <v>45126</v>
      </c>
      <c r="G501" s="68" t="s">
        <v>165</v>
      </c>
      <c r="H501" s="68" t="s">
        <v>166</v>
      </c>
      <c r="I501" s="70">
        <v>67</v>
      </c>
      <c r="J501" s="70">
        <v>67</v>
      </c>
      <c r="K501" s="71">
        <f t="shared" si="7"/>
        <v>1.6399508474911046E-4</v>
      </c>
      <c r="L501" s="68" t="s">
        <v>316</v>
      </c>
      <c r="M501" s="68" t="s">
        <v>317</v>
      </c>
      <c r="N501" s="68" t="s">
        <v>219</v>
      </c>
      <c r="O501" s="68" t="s">
        <v>318</v>
      </c>
      <c r="P501" s="68" t="s">
        <v>3548</v>
      </c>
      <c r="Q501" s="68" t="s">
        <v>170</v>
      </c>
      <c r="R501" s="68" t="s">
        <v>3549</v>
      </c>
      <c r="S501" s="68" t="s">
        <v>1212</v>
      </c>
      <c r="T501" s="68" t="s">
        <v>135</v>
      </c>
      <c r="U501" s="68" t="s">
        <v>135</v>
      </c>
      <c r="V501" s="68" t="s">
        <v>136</v>
      </c>
      <c r="W501" s="68" t="s">
        <v>137</v>
      </c>
      <c r="X501" s="68" t="s">
        <v>322</v>
      </c>
      <c r="Y501" s="68">
        <v>45126.534276157407</v>
      </c>
      <c r="Z501" s="68">
        <v>45126.533655902778</v>
      </c>
      <c r="AA501" s="68" t="s">
        <v>139</v>
      </c>
      <c r="AB501" s="68" t="s">
        <v>323</v>
      </c>
      <c r="AC501" s="68">
        <v>0</v>
      </c>
      <c r="AD501" s="68" t="s">
        <v>143</v>
      </c>
      <c r="AE501" s="68">
        <v>67</v>
      </c>
      <c r="AG501" s="68">
        <v>10012</v>
      </c>
      <c r="AH501" s="68" t="s">
        <v>141</v>
      </c>
      <c r="AJ501" s="68">
        <v>67</v>
      </c>
      <c r="AK501" s="68" t="s">
        <v>207</v>
      </c>
      <c r="AL501" s="68" t="s">
        <v>143</v>
      </c>
      <c r="AM501" s="68">
        <v>67</v>
      </c>
      <c r="AN501" s="68" t="s">
        <v>174</v>
      </c>
      <c r="AO501" s="68" t="s">
        <v>324</v>
      </c>
      <c r="AP501" s="68" t="s">
        <v>325</v>
      </c>
      <c r="AQ501" s="68" t="s">
        <v>326</v>
      </c>
      <c r="AR501" s="68" t="s">
        <v>178</v>
      </c>
      <c r="AS501" s="68" t="s">
        <v>179</v>
      </c>
      <c r="AT501" s="68" t="s">
        <v>327</v>
      </c>
      <c r="AU501" s="68" t="s">
        <v>328</v>
      </c>
      <c r="AV501" s="68" t="s">
        <v>234</v>
      </c>
      <c r="AW501" s="68" t="s">
        <v>165</v>
      </c>
      <c r="AX501" s="68" t="s">
        <v>235</v>
      </c>
      <c r="AY501" s="68" t="s">
        <v>148</v>
      </c>
      <c r="AZ501" s="68" t="s">
        <v>139</v>
      </c>
      <c r="BA501" s="68" t="s">
        <v>236</v>
      </c>
      <c r="BB501" s="68" t="s">
        <v>150</v>
      </c>
      <c r="BC501" s="68" t="s">
        <v>156</v>
      </c>
      <c r="BD501" s="68" t="s">
        <v>157</v>
      </c>
      <c r="BE501" s="68" t="s">
        <v>484</v>
      </c>
      <c r="BF501" s="68">
        <v>45126.306840277779</v>
      </c>
      <c r="BG501" s="68">
        <v>0</v>
      </c>
      <c r="BH501" s="68" t="s">
        <v>143</v>
      </c>
      <c r="BI501" s="68" t="s">
        <v>3550</v>
      </c>
      <c r="BJ501" s="68" t="s">
        <v>143</v>
      </c>
      <c r="BK501" s="68" t="s">
        <v>136</v>
      </c>
      <c r="BL501" s="68" t="s">
        <v>143</v>
      </c>
      <c r="BM501" s="68" t="s">
        <v>160</v>
      </c>
      <c r="BN501" s="68" t="s">
        <v>160</v>
      </c>
      <c r="BO501" s="68" t="s">
        <v>143</v>
      </c>
      <c r="BP501" s="68" t="s">
        <v>143</v>
      </c>
      <c r="BQ501" s="68" t="s">
        <v>3551</v>
      </c>
      <c r="BR501" s="68">
        <v>250</v>
      </c>
      <c r="BS501" s="68" t="s">
        <v>162</v>
      </c>
      <c r="BT501" s="68">
        <v>67</v>
      </c>
      <c r="BU501" s="68">
        <v>67</v>
      </c>
      <c r="BV501" s="68" t="s">
        <v>135</v>
      </c>
      <c r="BW501" s="68" t="s">
        <v>135</v>
      </c>
      <c r="BX501" s="68" t="s">
        <v>135</v>
      </c>
      <c r="BY501" s="68" t="s">
        <v>148</v>
      </c>
      <c r="BZ501" s="68" t="s">
        <v>1215</v>
      </c>
      <c r="CA501" s="68" t="s">
        <v>174</v>
      </c>
      <c r="CB501" s="68" t="s">
        <v>143</v>
      </c>
      <c r="CC501" s="68" t="s">
        <v>143</v>
      </c>
      <c r="CD501" s="68" t="s">
        <v>143</v>
      </c>
      <c r="CE501" s="68" t="s">
        <v>3552</v>
      </c>
      <c r="CF501" s="68">
        <v>1</v>
      </c>
      <c r="CG501" s="68">
        <v>1</v>
      </c>
      <c r="CJ501" s="68">
        <v>0</v>
      </c>
      <c r="CK501" s="68" t="s">
        <v>143</v>
      </c>
      <c r="CM501" s="68" t="s">
        <v>143</v>
      </c>
      <c r="CN501" s="68" t="s">
        <v>143</v>
      </c>
      <c r="CR501" s="68" t="s">
        <v>143</v>
      </c>
      <c r="CS501" s="68" t="s">
        <v>1</v>
      </c>
      <c r="CT501" s="68" t="s">
        <v>143</v>
      </c>
      <c r="CU501" s="68" t="s">
        <v>1</v>
      </c>
      <c r="CV501" s="68" t="s">
        <v>1985</v>
      </c>
      <c r="CW501" s="68" t="s">
        <v>1985</v>
      </c>
      <c r="CX501" s="68" t="s">
        <v>316</v>
      </c>
      <c r="CY501" s="68" t="s">
        <v>166</v>
      </c>
      <c r="CZ501" s="68" t="s">
        <v>136</v>
      </c>
      <c r="DA501" s="68" t="s">
        <v>1986</v>
      </c>
      <c r="DB501" s="68" t="s">
        <v>143</v>
      </c>
      <c r="DC501" s="68" t="s">
        <v>143</v>
      </c>
      <c r="DD501" s="68" t="s">
        <v>164</v>
      </c>
      <c r="DE501" s="68">
        <v>7</v>
      </c>
      <c r="DF501" s="68">
        <v>19</v>
      </c>
    </row>
    <row r="502" spans="1:110" s="68" customFormat="1" ht="12.75" x14ac:dyDescent="0.2">
      <c r="A502" s="67">
        <v>45108</v>
      </c>
      <c r="B502" s="68" t="s">
        <v>14</v>
      </c>
      <c r="C502" s="68">
        <v>79006</v>
      </c>
      <c r="D502" s="68" t="s">
        <v>315</v>
      </c>
      <c r="E502" s="68" t="s">
        <v>279</v>
      </c>
      <c r="F502" s="69">
        <v>45127</v>
      </c>
      <c r="G502" s="68" t="s">
        <v>165</v>
      </c>
      <c r="H502" s="68" t="s">
        <v>166</v>
      </c>
      <c r="I502" s="70">
        <v>31</v>
      </c>
      <c r="J502" s="70">
        <v>31</v>
      </c>
      <c r="K502" s="71">
        <f t="shared" si="7"/>
        <v>7.5878322794364542E-5</v>
      </c>
      <c r="L502" s="68" t="s">
        <v>316</v>
      </c>
      <c r="M502" s="68" t="s">
        <v>317</v>
      </c>
      <c r="N502" s="68" t="s">
        <v>219</v>
      </c>
      <c r="O502" s="68" t="s">
        <v>3553</v>
      </c>
      <c r="P502" s="68" t="s">
        <v>3554</v>
      </c>
      <c r="Q502" s="68" t="s">
        <v>170</v>
      </c>
      <c r="R502" s="68" t="s">
        <v>3555</v>
      </c>
      <c r="S502" s="68" t="s">
        <v>3556</v>
      </c>
      <c r="T502" s="68" t="s">
        <v>135</v>
      </c>
      <c r="U502" s="68" t="s">
        <v>135</v>
      </c>
      <c r="V502" s="68" t="s">
        <v>136</v>
      </c>
      <c r="W502" s="68" t="s">
        <v>137</v>
      </c>
      <c r="X502" s="68" t="s">
        <v>322</v>
      </c>
      <c r="Y502" s="68">
        <v>45126.048558333336</v>
      </c>
      <c r="Z502" s="68">
        <v>45126.048346990741</v>
      </c>
      <c r="AA502" s="68" t="s">
        <v>139</v>
      </c>
      <c r="AB502" s="68" t="s">
        <v>323</v>
      </c>
      <c r="AC502" s="68">
        <v>0</v>
      </c>
      <c r="AD502" s="68" t="s">
        <v>143</v>
      </c>
      <c r="AE502" s="68">
        <v>31</v>
      </c>
      <c r="AG502" s="68">
        <v>10012</v>
      </c>
      <c r="AH502" s="68" t="s">
        <v>141</v>
      </c>
      <c r="AJ502" s="68">
        <v>31</v>
      </c>
      <c r="AK502" s="68" t="s">
        <v>207</v>
      </c>
      <c r="AL502" s="68" t="s">
        <v>143</v>
      </c>
      <c r="AM502" s="68">
        <v>31</v>
      </c>
      <c r="AN502" s="68" t="s">
        <v>174</v>
      </c>
      <c r="AO502" s="68" t="s">
        <v>3557</v>
      </c>
      <c r="AP502" s="68" t="s">
        <v>3558</v>
      </c>
      <c r="AQ502" s="68" t="s">
        <v>309</v>
      </c>
      <c r="AR502" s="68" t="s">
        <v>1412</v>
      </c>
      <c r="AS502" s="68" t="s">
        <v>431</v>
      </c>
      <c r="AT502" s="68" t="s">
        <v>3559</v>
      </c>
      <c r="AU502" s="68" t="s">
        <v>3560</v>
      </c>
      <c r="AV502" s="68" t="s">
        <v>234</v>
      </c>
      <c r="AW502" s="68" t="s">
        <v>165</v>
      </c>
      <c r="AX502" s="68" t="s">
        <v>235</v>
      </c>
      <c r="AY502" s="68" t="s">
        <v>148</v>
      </c>
      <c r="AZ502" s="68" t="s">
        <v>139</v>
      </c>
      <c r="BA502" s="68" t="s">
        <v>236</v>
      </c>
      <c r="BB502" s="68" t="s">
        <v>150</v>
      </c>
      <c r="BC502" s="68" t="s">
        <v>156</v>
      </c>
      <c r="BD502" s="68" t="s">
        <v>157</v>
      </c>
      <c r="BE502" s="68" t="s">
        <v>484</v>
      </c>
      <c r="BF502" s="68">
        <v>45126.307025462964</v>
      </c>
      <c r="BG502" s="68">
        <v>0</v>
      </c>
      <c r="BH502" s="68" t="s">
        <v>170</v>
      </c>
      <c r="BI502" s="68" t="s">
        <v>3561</v>
      </c>
      <c r="BJ502" s="68" t="s">
        <v>143</v>
      </c>
      <c r="BK502" s="68" t="s">
        <v>136</v>
      </c>
      <c r="BL502" s="68" t="s">
        <v>143</v>
      </c>
      <c r="BM502" s="68" t="s">
        <v>160</v>
      </c>
      <c r="BN502" s="68" t="s">
        <v>160</v>
      </c>
      <c r="BO502" s="68" t="s">
        <v>143</v>
      </c>
      <c r="BP502" s="68" t="s">
        <v>143</v>
      </c>
      <c r="BQ502" s="68" t="s">
        <v>3562</v>
      </c>
      <c r="BR502" s="68">
        <v>250</v>
      </c>
      <c r="BS502" s="68" t="s">
        <v>162</v>
      </c>
      <c r="BT502" s="68">
        <v>31</v>
      </c>
      <c r="BU502" s="68">
        <v>31</v>
      </c>
      <c r="BV502" s="68" t="s">
        <v>135</v>
      </c>
      <c r="BW502" s="68" t="s">
        <v>135</v>
      </c>
      <c r="BX502" s="68" t="s">
        <v>135</v>
      </c>
      <c r="BY502" s="68" t="s">
        <v>148</v>
      </c>
      <c r="BZ502" s="68" t="s">
        <v>2932</v>
      </c>
      <c r="CA502" s="68" t="s">
        <v>174</v>
      </c>
      <c r="CB502" s="68" t="s">
        <v>143</v>
      </c>
      <c r="CC502" s="68" t="s">
        <v>143</v>
      </c>
      <c r="CD502" s="68" t="s">
        <v>143</v>
      </c>
      <c r="CE502" s="68" t="s">
        <v>3563</v>
      </c>
      <c r="CF502" s="68">
        <v>1</v>
      </c>
      <c r="CG502" s="68">
        <v>1</v>
      </c>
      <c r="CJ502" s="68">
        <v>0</v>
      </c>
      <c r="CK502" s="68" t="s">
        <v>143</v>
      </c>
      <c r="CM502" s="68" t="s">
        <v>143</v>
      </c>
      <c r="CN502" s="68" t="s">
        <v>143</v>
      </c>
      <c r="CR502" s="68" t="s">
        <v>143</v>
      </c>
      <c r="CS502" s="68" t="s">
        <v>1</v>
      </c>
      <c r="CT502" s="68" t="s">
        <v>143</v>
      </c>
      <c r="CU502" s="68" t="s">
        <v>1</v>
      </c>
      <c r="CV502" s="68" t="s">
        <v>1985</v>
      </c>
      <c r="CW502" s="68" t="s">
        <v>1985</v>
      </c>
      <c r="CX502" s="68" t="s">
        <v>316</v>
      </c>
      <c r="CY502" s="68" t="s">
        <v>166</v>
      </c>
      <c r="CZ502" s="68" t="s">
        <v>136</v>
      </c>
      <c r="DA502" s="68" t="s">
        <v>2007</v>
      </c>
      <c r="DB502" s="68" t="s">
        <v>143</v>
      </c>
      <c r="DC502" s="68" t="s">
        <v>143</v>
      </c>
      <c r="DD502" s="68" t="s">
        <v>279</v>
      </c>
      <c r="DE502" s="68">
        <v>7</v>
      </c>
      <c r="DF502" s="68">
        <v>20</v>
      </c>
    </row>
    <row r="503" spans="1:110" s="68" customFormat="1" ht="12.75" x14ac:dyDescent="0.2">
      <c r="A503" s="67">
        <v>45108</v>
      </c>
      <c r="B503" s="68" t="s">
        <v>14</v>
      </c>
      <c r="C503" s="68">
        <v>79028</v>
      </c>
      <c r="D503" s="68" t="s">
        <v>315</v>
      </c>
      <c r="E503" s="68" t="s">
        <v>164</v>
      </c>
      <c r="F503" s="69">
        <v>45126</v>
      </c>
      <c r="G503" s="68" t="s">
        <v>165</v>
      </c>
      <c r="H503" s="68" t="s">
        <v>166</v>
      </c>
      <c r="I503" s="70">
        <v>400</v>
      </c>
      <c r="J503" s="70">
        <v>400</v>
      </c>
      <c r="K503" s="71">
        <f t="shared" si="7"/>
        <v>9.7907513283051009E-4</v>
      </c>
      <c r="L503" s="68" t="s">
        <v>316</v>
      </c>
      <c r="M503" s="68" t="s">
        <v>317</v>
      </c>
      <c r="N503" s="68" t="s">
        <v>219</v>
      </c>
      <c r="O503" s="68" t="s">
        <v>3028</v>
      </c>
      <c r="P503" s="68" t="s">
        <v>319</v>
      </c>
      <c r="Q503" s="68" t="s">
        <v>170</v>
      </c>
      <c r="R503" s="68" t="s">
        <v>3564</v>
      </c>
      <c r="S503" s="68" t="s">
        <v>3565</v>
      </c>
      <c r="T503" s="68" t="s">
        <v>135</v>
      </c>
      <c r="U503" s="68" t="s">
        <v>135</v>
      </c>
      <c r="V503" s="68" t="s">
        <v>136</v>
      </c>
      <c r="W503" s="68" t="s">
        <v>137</v>
      </c>
      <c r="X503" s="68" t="s">
        <v>322</v>
      </c>
      <c r="Y503" s="68">
        <v>45126.286611226853</v>
      </c>
      <c r="Z503" s="68">
        <v>45126.082339814813</v>
      </c>
      <c r="AA503" s="68" t="s">
        <v>139</v>
      </c>
      <c r="AB503" s="68" t="s">
        <v>323</v>
      </c>
      <c r="AC503" s="68">
        <v>0</v>
      </c>
      <c r="AD503" s="68" t="s">
        <v>143</v>
      </c>
      <c r="AE503" s="68">
        <v>400</v>
      </c>
      <c r="AG503" s="68">
        <v>10012</v>
      </c>
      <c r="AH503" s="68" t="s">
        <v>141</v>
      </c>
      <c r="AJ503" s="68">
        <v>400</v>
      </c>
      <c r="AK503" s="68" t="s">
        <v>207</v>
      </c>
      <c r="AL503" s="68" t="s">
        <v>143</v>
      </c>
      <c r="AM503" s="68">
        <v>400</v>
      </c>
      <c r="AN503" s="68" t="s">
        <v>174</v>
      </c>
      <c r="AO503" s="68" t="s">
        <v>2359</v>
      </c>
      <c r="AP503" s="68" t="s">
        <v>1229</v>
      </c>
      <c r="AQ503" s="68" t="s">
        <v>3031</v>
      </c>
      <c r="AR503" s="68" t="s">
        <v>178</v>
      </c>
      <c r="AS503" s="68" t="s">
        <v>179</v>
      </c>
      <c r="AT503" s="68" t="s">
        <v>211</v>
      </c>
      <c r="AU503" s="68" t="s">
        <v>3032</v>
      </c>
      <c r="AV503" s="68" t="s">
        <v>234</v>
      </c>
      <c r="AW503" s="68" t="s">
        <v>165</v>
      </c>
      <c r="AX503" s="68" t="s">
        <v>235</v>
      </c>
      <c r="AY503" s="68" t="s">
        <v>148</v>
      </c>
      <c r="AZ503" s="68" t="s">
        <v>139</v>
      </c>
      <c r="BA503" s="68" t="s">
        <v>236</v>
      </c>
      <c r="BB503" s="68" t="s">
        <v>150</v>
      </c>
      <c r="BC503" s="68" t="s">
        <v>156</v>
      </c>
      <c r="BD503" s="68" t="s">
        <v>157</v>
      </c>
      <c r="BE503" s="68" t="s">
        <v>303</v>
      </c>
      <c r="BF503" s="68">
        <v>45126.313761574071</v>
      </c>
      <c r="BG503" s="68">
        <v>0</v>
      </c>
      <c r="BH503" s="68" t="s">
        <v>170</v>
      </c>
      <c r="BI503" s="68" t="s">
        <v>3566</v>
      </c>
      <c r="BJ503" s="68" t="s">
        <v>143</v>
      </c>
      <c r="BK503" s="68" t="s">
        <v>136</v>
      </c>
      <c r="BL503" s="68" t="s">
        <v>143</v>
      </c>
      <c r="BM503" s="68" t="s">
        <v>160</v>
      </c>
      <c r="BN503" s="68" t="s">
        <v>160</v>
      </c>
      <c r="BO503" s="68" t="s">
        <v>143</v>
      </c>
      <c r="BP503" s="68" t="s">
        <v>143</v>
      </c>
      <c r="BQ503" s="68" t="s">
        <v>3567</v>
      </c>
      <c r="BR503" s="68">
        <v>500</v>
      </c>
      <c r="BS503" s="68" t="s">
        <v>241</v>
      </c>
      <c r="BT503" s="68">
        <v>400</v>
      </c>
      <c r="BU503" s="68">
        <v>400</v>
      </c>
      <c r="BV503" s="68" t="s">
        <v>135</v>
      </c>
      <c r="BW503" s="68" t="s">
        <v>135</v>
      </c>
      <c r="BX503" s="68" t="s">
        <v>135</v>
      </c>
      <c r="BY503" s="68" t="s">
        <v>148</v>
      </c>
      <c r="BZ503" s="68" t="s">
        <v>1653</v>
      </c>
      <c r="CA503" s="68" t="s">
        <v>174</v>
      </c>
      <c r="CB503" s="68" t="s">
        <v>143</v>
      </c>
      <c r="CC503" s="68" t="s">
        <v>143</v>
      </c>
      <c r="CD503" s="68" t="s">
        <v>143</v>
      </c>
      <c r="CE503" s="68" t="s">
        <v>3568</v>
      </c>
      <c r="CF503" s="68">
        <v>1</v>
      </c>
      <c r="CG503" s="68">
        <v>1</v>
      </c>
      <c r="CJ503" s="68">
        <v>0</v>
      </c>
      <c r="CK503" s="68" t="s">
        <v>143</v>
      </c>
      <c r="CM503" s="68" t="s">
        <v>143</v>
      </c>
      <c r="CN503" s="68" t="s">
        <v>143</v>
      </c>
      <c r="CR503" s="68" t="s">
        <v>143</v>
      </c>
      <c r="CS503" s="68" t="s">
        <v>1</v>
      </c>
      <c r="CT503" s="68" t="s">
        <v>143</v>
      </c>
      <c r="CU503" s="68" t="s">
        <v>1</v>
      </c>
      <c r="CV503" s="68" t="s">
        <v>1985</v>
      </c>
      <c r="CW503" s="68" t="s">
        <v>1985</v>
      </c>
      <c r="CX503" s="68" t="s">
        <v>316</v>
      </c>
      <c r="CY503" s="68" t="s">
        <v>166</v>
      </c>
      <c r="CZ503" s="68" t="s">
        <v>136</v>
      </c>
      <c r="DA503" s="68" t="s">
        <v>1986</v>
      </c>
      <c r="DB503" s="68" t="s">
        <v>143</v>
      </c>
      <c r="DC503" s="68" t="s">
        <v>143</v>
      </c>
      <c r="DD503" s="68" t="s">
        <v>164</v>
      </c>
      <c r="DE503" s="68">
        <v>7</v>
      </c>
      <c r="DF503" s="68">
        <v>19</v>
      </c>
    </row>
    <row r="504" spans="1:110" s="68" customFormat="1" ht="12.75" x14ac:dyDescent="0.2">
      <c r="A504" s="67">
        <v>45108</v>
      </c>
      <c r="B504" s="68" t="s">
        <v>13</v>
      </c>
      <c r="C504" s="68">
        <v>79114</v>
      </c>
      <c r="D504" s="68" t="s">
        <v>2694</v>
      </c>
      <c r="E504" s="68" t="s">
        <v>373</v>
      </c>
      <c r="F504" s="69">
        <v>45127</v>
      </c>
      <c r="G504" s="68" t="s">
        <v>257</v>
      </c>
      <c r="H504" s="68" t="s">
        <v>166</v>
      </c>
      <c r="I504" s="70">
        <v>450</v>
      </c>
      <c r="J504" s="70">
        <v>450</v>
      </c>
      <c r="K504" s="71">
        <f t="shared" si="7"/>
        <v>1.101459524434324E-3</v>
      </c>
      <c r="L504" s="68" t="s">
        <v>1935</v>
      </c>
      <c r="M504" s="68" t="s">
        <v>129</v>
      </c>
      <c r="N504" s="68" t="s">
        <v>980</v>
      </c>
      <c r="O504" s="68" t="s">
        <v>1876</v>
      </c>
      <c r="P504" s="68" t="s">
        <v>3346</v>
      </c>
      <c r="Q504" s="68" t="s">
        <v>170</v>
      </c>
      <c r="R504" s="68" t="s">
        <v>3569</v>
      </c>
      <c r="S504" s="68" t="s">
        <v>3570</v>
      </c>
      <c r="T504" s="68" t="s">
        <v>135</v>
      </c>
      <c r="U504" s="68" t="s">
        <v>135</v>
      </c>
      <c r="V504" s="68" t="s">
        <v>136</v>
      </c>
      <c r="W504" s="68" t="s">
        <v>137</v>
      </c>
      <c r="X504" s="68" t="s">
        <v>264</v>
      </c>
      <c r="Y504" s="68">
        <v>45126.222737152777</v>
      </c>
      <c r="Z504" s="68">
        <v>45126.219937152775</v>
      </c>
      <c r="AA504" s="68" t="s">
        <v>139</v>
      </c>
      <c r="AB504" s="68" t="s">
        <v>140</v>
      </c>
      <c r="AC504" s="68">
        <v>0</v>
      </c>
      <c r="AD504" s="68" t="s">
        <v>143</v>
      </c>
      <c r="AE504" s="68">
        <v>0</v>
      </c>
      <c r="AF504" s="68">
        <v>45126</v>
      </c>
      <c r="AG504" s="68">
        <v>10010</v>
      </c>
      <c r="AH504" s="68" t="s">
        <v>265</v>
      </c>
      <c r="AK504" s="68" t="s">
        <v>142</v>
      </c>
      <c r="AL504" s="68" t="s">
        <v>143</v>
      </c>
      <c r="AM504" s="68">
        <v>450</v>
      </c>
      <c r="AN504" s="68" t="s">
        <v>143</v>
      </c>
      <c r="AO504" s="68" t="s">
        <v>1880</v>
      </c>
      <c r="AP504" s="68" t="s">
        <v>1881</v>
      </c>
      <c r="AQ504" s="68" t="s">
        <v>1882</v>
      </c>
      <c r="AR504" s="68" t="s">
        <v>178</v>
      </c>
      <c r="AS504" s="68" t="s">
        <v>179</v>
      </c>
      <c r="AT504" s="68" t="s">
        <v>1605</v>
      </c>
      <c r="AU504" s="68" t="s">
        <v>1883</v>
      </c>
      <c r="AV504" s="68" t="s">
        <v>990</v>
      </c>
      <c r="AW504" s="68" t="s">
        <v>273</v>
      </c>
      <c r="AX504" s="68" t="s">
        <v>991</v>
      </c>
      <c r="AY504" s="68" t="s">
        <v>148</v>
      </c>
      <c r="AZ504" s="68" t="s">
        <v>139</v>
      </c>
      <c r="BA504" s="68" t="s">
        <v>154</v>
      </c>
      <c r="BB504" s="68" t="s">
        <v>992</v>
      </c>
      <c r="BC504" s="68" t="s">
        <v>156</v>
      </c>
      <c r="BD504" s="68" t="s">
        <v>157</v>
      </c>
      <c r="BE504" s="68" t="s">
        <v>303</v>
      </c>
      <c r="BF504" s="68">
        <v>45128.168055555558</v>
      </c>
      <c r="BG504" s="68">
        <v>0</v>
      </c>
      <c r="BH504" s="68" t="s">
        <v>143</v>
      </c>
      <c r="BI504" s="68" t="s">
        <v>143</v>
      </c>
      <c r="BJ504" s="68" t="s">
        <v>143</v>
      </c>
      <c r="BK504" s="68" t="s">
        <v>136</v>
      </c>
      <c r="BL504" s="68" t="s">
        <v>143</v>
      </c>
      <c r="BM504" s="68" t="s">
        <v>200</v>
      </c>
      <c r="BN504" s="68" t="s">
        <v>143</v>
      </c>
      <c r="BO504" s="68" t="s">
        <v>143</v>
      </c>
      <c r="BP504" s="68" t="s">
        <v>143</v>
      </c>
      <c r="BQ504" s="68" t="s">
        <v>3571</v>
      </c>
      <c r="BR504" s="68">
        <v>500</v>
      </c>
      <c r="BS504" s="68" t="s">
        <v>241</v>
      </c>
      <c r="BT504" s="68">
        <v>450</v>
      </c>
      <c r="BU504" s="68">
        <v>450</v>
      </c>
      <c r="BV504" s="68" t="s">
        <v>135</v>
      </c>
      <c r="BW504" s="68" t="s">
        <v>135</v>
      </c>
      <c r="BX504" s="68" t="s">
        <v>135</v>
      </c>
      <c r="BY504" s="68" t="s">
        <v>148</v>
      </c>
      <c r="BZ504" s="68" t="s">
        <v>3572</v>
      </c>
      <c r="CA504" s="68" t="s">
        <v>174</v>
      </c>
      <c r="CB504" s="68" t="s">
        <v>143</v>
      </c>
      <c r="CC504" s="68" t="s">
        <v>143</v>
      </c>
      <c r="CD504" s="68" t="s">
        <v>143</v>
      </c>
      <c r="CE504" s="68" t="s">
        <v>3573</v>
      </c>
      <c r="CF504" s="68">
        <v>1</v>
      </c>
      <c r="CJ504" s="68">
        <v>0</v>
      </c>
      <c r="CK504" s="68" t="s">
        <v>143</v>
      </c>
      <c r="CM504" s="68" t="s">
        <v>143</v>
      </c>
      <c r="CN504" s="68" t="s">
        <v>143</v>
      </c>
      <c r="CO504" s="68">
        <v>79084255</v>
      </c>
      <c r="CR504" s="68" t="s">
        <v>143</v>
      </c>
      <c r="CS504" s="68" t="s">
        <v>1</v>
      </c>
      <c r="CT504" s="68" t="s">
        <v>143</v>
      </c>
      <c r="CU504" s="68" t="s">
        <v>1</v>
      </c>
      <c r="CV504" s="68" t="s">
        <v>1985</v>
      </c>
      <c r="CW504" s="68" t="s">
        <v>143</v>
      </c>
      <c r="CX504" s="68" t="s">
        <v>1935</v>
      </c>
      <c r="CY504" s="68" t="s">
        <v>166</v>
      </c>
      <c r="CZ504" s="68" t="s">
        <v>136</v>
      </c>
      <c r="DA504" s="68" t="s">
        <v>1989</v>
      </c>
      <c r="DB504" s="68" t="s">
        <v>143</v>
      </c>
      <c r="DC504" s="68" t="s">
        <v>143</v>
      </c>
      <c r="DD504" s="68" t="s">
        <v>373</v>
      </c>
      <c r="DE504" s="68">
        <v>7</v>
      </c>
      <c r="DF504" s="68">
        <v>20</v>
      </c>
    </row>
    <row r="505" spans="1:110" s="68" customFormat="1" ht="12.75" x14ac:dyDescent="0.2">
      <c r="A505" s="67">
        <v>45108</v>
      </c>
      <c r="B505" s="68" t="s">
        <v>11</v>
      </c>
      <c r="C505" s="68">
        <v>79162</v>
      </c>
      <c r="D505" s="68" t="s">
        <v>256</v>
      </c>
      <c r="E505" s="68" t="s">
        <v>364</v>
      </c>
      <c r="F505" s="69">
        <v>45126</v>
      </c>
      <c r="G505" s="68" t="s">
        <v>126</v>
      </c>
      <c r="H505" s="68" t="s">
        <v>166</v>
      </c>
      <c r="I505" s="70">
        <v>715.04</v>
      </c>
      <c r="J505" s="70">
        <v>145.25</v>
      </c>
      <c r="K505" s="71">
        <f t="shared" si="7"/>
        <v>1.75019470744782E-3</v>
      </c>
      <c r="L505" s="68" t="s">
        <v>258</v>
      </c>
      <c r="M505" s="68" t="s">
        <v>129</v>
      </c>
      <c r="N505" s="68" t="s">
        <v>960</v>
      </c>
      <c r="O505" s="68" t="s">
        <v>3574</v>
      </c>
      <c r="P505" s="68" t="s">
        <v>256</v>
      </c>
      <c r="Q505" s="68" t="s">
        <v>132</v>
      </c>
      <c r="R505" s="68" t="s">
        <v>3575</v>
      </c>
      <c r="S505" s="68" t="s">
        <v>3576</v>
      </c>
      <c r="T505" s="68" t="s">
        <v>135</v>
      </c>
      <c r="U505" s="68" t="s">
        <v>135</v>
      </c>
      <c r="V505" s="68" t="s">
        <v>136</v>
      </c>
      <c r="W505" s="68" t="s">
        <v>137</v>
      </c>
      <c r="X505" s="68" t="s">
        <v>138</v>
      </c>
      <c r="Y505" s="68">
        <v>45126.291222569445</v>
      </c>
      <c r="Z505" s="68">
        <v>45138.145885300924</v>
      </c>
      <c r="AA505" s="68" t="s">
        <v>139</v>
      </c>
      <c r="AB505" s="68" t="s">
        <v>140</v>
      </c>
      <c r="AC505" s="68">
        <v>0</v>
      </c>
      <c r="AD505" s="68" t="s">
        <v>143</v>
      </c>
      <c r="AE505" s="68">
        <v>71504</v>
      </c>
      <c r="AG505" s="68">
        <v>10023</v>
      </c>
      <c r="AH505" s="68" t="s">
        <v>141</v>
      </c>
      <c r="AJ505" s="68">
        <v>344592</v>
      </c>
      <c r="AK505" s="68" t="s">
        <v>142</v>
      </c>
      <c r="AL505" s="68" t="s">
        <v>143</v>
      </c>
      <c r="AM505" s="68">
        <v>700</v>
      </c>
      <c r="AN505" s="68" t="s">
        <v>144</v>
      </c>
      <c r="AO505" s="68" t="s">
        <v>3577</v>
      </c>
      <c r="AP505" s="68" t="s">
        <v>3577</v>
      </c>
      <c r="AQ505" s="68" t="s">
        <v>309</v>
      </c>
      <c r="AR505" s="68" t="s">
        <v>148</v>
      </c>
      <c r="AS505" s="68" t="s">
        <v>139</v>
      </c>
      <c r="AT505" s="68" t="s">
        <v>875</v>
      </c>
      <c r="AU505" s="68" t="s">
        <v>311</v>
      </c>
      <c r="AV505" s="68" t="s">
        <v>145</v>
      </c>
      <c r="AW505" s="68" t="s">
        <v>146</v>
      </c>
      <c r="AX505" s="68" t="s">
        <v>972</v>
      </c>
      <c r="AY505" s="68" t="s">
        <v>148</v>
      </c>
      <c r="AZ505" s="68" t="s">
        <v>139</v>
      </c>
      <c r="BA505" s="68" t="s">
        <v>149</v>
      </c>
      <c r="BB505" s="68" t="s">
        <v>150</v>
      </c>
      <c r="BC505" s="68" t="s">
        <v>156</v>
      </c>
      <c r="BD505" s="68" t="s">
        <v>157</v>
      </c>
      <c r="BE505" s="68" t="s">
        <v>484</v>
      </c>
      <c r="BF505" s="68">
        <v>45126.305960648147</v>
      </c>
      <c r="BG505" s="68">
        <v>0</v>
      </c>
      <c r="BH505" s="68" t="s">
        <v>132</v>
      </c>
      <c r="BI505" s="68" t="s">
        <v>3578</v>
      </c>
      <c r="BJ505" s="68" t="s">
        <v>143</v>
      </c>
      <c r="BK505" s="68" t="s">
        <v>136</v>
      </c>
      <c r="BL505" s="68" t="s">
        <v>143</v>
      </c>
      <c r="BM505" s="68" t="s">
        <v>160</v>
      </c>
      <c r="BN505" s="68" t="s">
        <v>160</v>
      </c>
      <c r="BO505" s="68" t="s">
        <v>143</v>
      </c>
      <c r="BP505" s="68" t="s">
        <v>143</v>
      </c>
      <c r="BQ505" s="68" t="s">
        <v>924</v>
      </c>
      <c r="BR505" s="68">
        <v>250</v>
      </c>
      <c r="BS505" s="68" t="s">
        <v>162</v>
      </c>
      <c r="BT505" s="68">
        <v>71504</v>
      </c>
      <c r="BU505" s="68">
        <v>71504</v>
      </c>
      <c r="BV505" s="68" t="s">
        <v>135</v>
      </c>
      <c r="BW505" s="68" t="s">
        <v>135</v>
      </c>
      <c r="BX505" s="68" t="s">
        <v>135</v>
      </c>
      <c r="BY505" s="68" t="s">
        <v>148</v>
      </c>
      <c r="BZ505" s="68" t="s">
        <v>1445</v>
      </c>
      <c r="CA505" s="68" t="s">
        <v>144</v>
      </c>
      <c r="CB505" s="68" t="s">
        <v>143</v>
      </c>
      <c r="CC505" s="68" t="s">
        <v>143</v>
      </c>
      <c r="CD505" s="68" t="s">
        <v>143</v>
      </c>
      <c r="CE505" s="68" t="s">
        <v>143</v>
      </c>
      <c r="CF505" s="68">
        <v>20750332</v>
      </c>
      <c r="CG505" s="68">
        <v>20750332</v>
      </c>
      <c r="CJ505" s="68">
        <v>0</v>
      </c>
      <c r="CK505" s="68" t="s">
        <v>143</v>
      </c>
      <c r="CM505" s="68" t="s">
        <v>143</v>
      </c>
      <c r="CN505" s="68" t="s">
        <v>143</v>
      </c>
      <c r="CR505" s="68" t="s">
        <v>143</v>
      </c>
      <c r="CS505" s="68" t="s">
        <v>1</v>
      </c>
      <c r="CT505" s="68" t="s">
        <v>143</v>
      </c>
      <c r="CU505" s="68" t="s">
        <v>1</v>
      </c>
      <c r="CV505" s="68" t="s">
        <v>1985</v>
      </c>
      <c r="CW505" s="68" t="s">
        <v>2092</v>
      </c>
      <c r="CX505" s="68" t="s">
        <v>258</v>
      </c>
      <c r="CY505" s="68" t="s">
        <v>166</v>
      </c>
      <c r="CZ505" s="68" t="s">
        <v>136</v>
      </c>
      <c r="DA505" s="68" t="s">
        <v>1986</v>
      </c>
      <c r="DB505" s="68" t="s">
        <v>143</v>
      </c>
      <c r="DC505" s="68" t="s">
        <v>143</v>
      </c>
      <c r="DD505" s="68" t="s">
        <v>364</v>
      </c>
      <c r="DE505" s="68">
        <v>7</v>
      </c>
      <c r="DF505" s="68">
        <v>19</v>
      </c>
    </row>
    <row r="506" spans="1:110" s="68" customFormat="1" ht="12.75" x14ac:dyDescent="0.2">
      <c r="A506" s="67">
        <v>45108</v>
      </c>
      <c r="B506" s="68" t="s">
        <v>11</v>
      </c>
      <c r="C506" s="68">
        <v>79164</v>
      </c>
      <c r="D506" s="68" t="s">
        <v>3197</v>
      </c>
      <c r="E506" s="68" t="s">
        <v>364</v>
      </c>
      <c r="F506" s="69">
        <v>45126</v>
      </c>
      <c r="G506" s="68" t="s">
        <v>165</v>
      </c>
      <c r="H506" s="68" t="s">
        <v>166</v>
      </c>
      <c r="I506" s="70">
        <v>560.26</v>
      </c>
      <c r="J506" s="70">
        <v>560.26</v>
      </c>
      <c r="K506" s="71">
        <f t="shared" si="7"/>
        <v>1.3713415847990541E-3</v>
      </c>
      <c r="L506" s="68" t="s">
        <v>258</v>
      </c>
      <c r="M506" s="68" t="s">
        <v>317</v>
      </c>
      <c r="N506" s="68" t="s">
        <v>960</v>
      </c>
      <c r="O506" s="68" t="s">
        <v>1301</v>
      </c>
      <c r="P506" s="68" t="s">
        <v>3579</v>
      </c>
      <c r="Q506" s="68" t="s">
        <v>530</v>
      </c>
      <c r="R506" s="68" t="s">
        <v>3580</v>
      </c>
      <c r="S506" s="68" t="s">
        <v>3576</v>
      </c>
      <c r="T506" s="68" t="s">
        <v>135</v>
      </c>
      <c r="U506" s="68" t="s">
        <v>135</v>
      </c>
      <c r="V506" s="68" t="s">
        <v>136</v>
      </c>
      <c r="W506" s="68" t="s">
        <v>137</v>
      </c>
      <c r="X506" s="68" t="s">
        <v>138</v>
      </c>
      <c r="Y506" s="68">
        <v>45126.302580902775</v>
      </c>
      <c r="Z506" s="68">
        <v>45126.302563657409</v>
      </c>
      <c r="AA506" s="68" t="s">
        <v>139</v>
      </c>
      <c r="AB506" s="68" t="s">
        <v>140</v>
      </c>
      <c r="AC506" s="68">
        <v>0</v>
      </c>
      <c r="AD506" s="68" t="s">
        <v>143</v>
      </c>
      <c r="AE506" s="68">
        <v>0</v>
      </c>
      <c r="AG506" s="68">
        <v>10012</v>
      </c>
      <c r="AH506" s="68" t="s">
        <v>141</v>
      </c>
      <c r="AK506" s="68" t="s">
        <v>142</v>
      </c>
      <c r="AL506" s="68" t="s">
        <v>143</v>
      </c>
      <c r="AM506" s="68">
        <v>2700</v>
      </c>
      <c r="AN506" s="68" t="s">
        <v>143</v>
      </c>
      <c r="AO506" s="68" t="s">
        <v>534</v>
      </c>
      <c r="AP506" s="68" t="s">
        <v>534</v>
      </c>
      <c r="AQ506" s="68" t="s">
        <v>309</v>
      </c>
      <c r="AR506" s="68" t="s">
        <v>148</v>
      </c>
      <c r="AS506" s="68" t="s">
        <v>139</v>
      </c>
      <c r="AT506" s="68" t="s">
        <v>950</v>
      </c>
      <c r="AU506" s="68" t="s">
        <v>311</v>
      </c>
      <c r="AV506" s="68" t="s">
        <v>145</v>
      </c>
      <c r="AW506" s="68" t="s">
        <v>146</v>
      </c>
      <c r="AX506" s="68" t="s">
        <v>972</v>
      </c>
      <c r="AY506" s="68" t="s">
        <v>148</v>
      </c>
      <c r="AZ506" s="68" t="s">
        <v>139</v>
      </c>
      <c r="BA506" s="68" t="s">
        <v>149</v>
      </c>
      <c r="BB506" s="68" t="s">
        <v>150</v>
      </c>
      <c r="BC506" s="68" t="s">
        <v>156</v>
      </c>
      <c r="BD506" s="68" t="s">
        <v>157</v>
      </c>
      <c r="BE506" s="68" t="s">
        <v>237</v>
      </c>
      <c r="BF506" s="68">
        <v>45127.078958333332</v>
      </c>
      <c r="BG506" s="68">
        <v>0</v>
      </c>
      <c r="BH506" s="68" t="s">
        <v>530</v>
      </c>
      <c r="BI506" s="68" t="s">
        <v>143</v>
      </c>
      <c r="BJ506" s="68" t="s">
        <v>143</v>
      </c>
      <c r="BK506" s="68" t="s">
        <v>136</v>
      </c>
      <c r="BL506" s="68" t="s">
        <v>136</v>
      </c>
      <c r="BM506" s="68" t="s">
        <v>160</v>
      </c>
      <c r="BN506" s="68" t="s">
        <v>160</v>
      </c>
      <c r="BO506" s="68" t="s">
        <v>364</v>
      </c>
      <c r="BP506" s="68" t="s">
        <v>143</v>
      </c>
      <c r="BQ506" s="68" t="s">
        <v>558</v>
      </c>
      <c r="BR506" s="68">
        <v>800</v>
      </c>
      <c r="BS506" s="68" t="s">
        <v>314</v>
      </c>
      <c r="BT506" s="68">
        <v>56026</v>
      </c>
      <c r="BU506" s="68">
        <v>56026</v>
      </c>
      <c r="BV506" s="68" t="s">
        <v>135</v>
      </c>
      <c r="BW506" s="68" t="s">
        <v>135</v>
      </c>
      <c r="BX506" s="68" t="s">
        <v>135</v>
      </c>
      <c r="BY506" s="68" t="s">
        <v>148</v>
      </c>
      <c r="BZ506" s="68" t="s">
        <v>1445</v>
      </c>
      <c r="CA506" s="68" t="s">
        <v>144</v>
      </c>
      <c r="CB506" s="68" t="s">
        <v>143</v>
      </c>
      <c r="CC506" s="68" t="s">
        <v>143</v>
      </c>
      <c r="CD506" s="68" t="s">
        <v>143</v>
      </c>
      <c r="CE506" s="68" t="s">
        <v>143</v>
      </c>
      <c r="CF506" s="68">
        <v>20750332</v>
      </c>
      <c r="CJ506" s="68">
        <v>0</v>
      </c>
      <c r="CK506" s="68" t="s">
        <v>143</v>
      </c>
      <c r="CM506" s="68" t="s">
        <v>143</v>
      </c>
      <c r="CN506" s="68" t="s">
        <v>143</v>
      </c>
      <c r="CR506" s="68" t="s">
        <v>143</v>
      </c>
      <c r="CS506" s="68" t="s">
        <v>1</v>
      </c>
      <c r="CT506" s="68" t="s">
        <v>143</v>
      </c>
      <c r="CU506" s="68" t="s">
        <v>1</v>
      </c>
      <c r="CV506" s="68" t="s">
        <v>2092</v>
      </c>
      <c r="CW506" s="68" t="s">
        <v>143</v>
      </c>
      <c r="CX506" s="68" t="s">
        <v>258</v>
      </c>
      <c r="CY506" s="68" t="s">
        <v>166</v>
      </c>
      <c r="CZ506" s="68" t="s">
        <v>136</v>
      </c>
      <c r="DA506" s="68" t="s">
        <v>1989</v>
      </c>
      <c r="DB506" s="68" t="s">
        <v>143</v>
      </c>
      <c r="DC506" s="68" t="s">
        <v>143</v>
      </c>
      <c r="DD506" s="68" t="s">
        <v>364</v>
      </c>
      <c r="DE506" s="68">
        <v>7</v>
      </c>
      <c r="DF506" s="68">
        <v>19</v>
      </c>
    </row>
    <row r="507" spans="1:110" s="68" customFormat="1" ht="12.75" x14ac:dyDescent="0.2">
      <c r="A507" s="67">
        <v>45108</v>
      </c>
      <c r="B507" s="68" t="s">
        <v>14</v>
      </c>
      <c r="C507" s="68">
        <v>79325</v>
      </c>
      <c r="D507" s="68" t="s">
        <v>315</v>
      </c>
      <c r="E507" s="68" t="s">
        <v>164</v>
      </c>
      <c r="F507" s="69">
        <v>45127</v>
      </c>
      <c r="G507" s="68" t="s">
        <v>165</v>
      </c>
      <c r="H507" s="68" t="s">
        <v>166</v>
      </c>
      <c r="I507" s="70">
        <v>87</v>
      </c>
      <c r="J507" s="70">
        <v>87</v>
      </c>
      <c r="K507" s="71">
        <f t="shared" si="7"/>
        <v>2.1294884139063598E-4</v>
      </c>
      <c r="L507" s="68" t="s">
        <v>316</v>
      </c>
      <c r="M507" s="68" t="s">
        <v>317</v>
      </c>
      <c r="N507" s="68" t="s">
        <v>219</v>
      </c>
      <c r="O507" s="68" t="s">
        <v>1582</v>
      </c>
      <c r="P507" s="68" t="s">
        <v>319</v>
      </c>
      <c r="Q507" s="68" t="s">
        <v>170</v>
      </c>
      <c r="R507" s="68" t="s">
        <v>3581</v>
      </c>
      <c r="S507" s="68" t="s">
        <v>2479</v>
      </c>
      <c r="T507" s="68" t="s">
        <v>135</v>
      </c>
      <c r="U507" s="68" t="s">
        <v>135</v>
      </c>
      <c r="V507" s="68" t="s">
        <v>136</v>
      </c>
      <c r="W507" s="68" t="s">
        <v>137</v>
      </c>
      <c r="X507" s="68" t="s">
        <v>322</v>
      </c>
      <c r="Y507" s="68">
        <v>45127.525798726849</v>
      </c>
      <c r="Z507" s="68">
        <v>45127.525536111112</v>
      </c>
      <c r="AA507" s="68" t="s">
        <v>139</v>
      </c>
      <c r="AB507" s="68" t="s">
        <v>323</v>
      </c>
      <c r="AC507" s="68">
        <v>0</v>
      </c>
      <c r="AD507" s="68" t="s">
        <v>143</v>
      </c>
      <c r="AE507" s="68">
        <v>87</v>
      </c>
      <c r="AG507" s="68">
        <v>10012</v>
      </c>
      <c r="AH507" s="68" t="s">
        <v>141</v>
      </c>
      <c r="AJ507" s="68">
        <v>87</v>
      </c>
      <c r="AK507" s="68" t="s">
        <v>207</v>
      </c>
      <c r="AL507" s="68" t="s">
        <v>143</v>
      </c>
      <c r="AM507" s="68">
        <v>87</v>
      </c>
      <c r="AN507" s="68" t="s">
        <v>174</v>
      </c>
      <c r="AO507" s="68" t="s">
        <v>710</v>
      </c>
      <c r="AP507" s="68" t="s">
        <v>568</v>
      </c>
      <c r="AQ507" s="68" t="s">
        <v>1585</v>
      </c>
      <c r="AR507" s="68" t="s">
        <v>570</v>
      </c>
      <c r="AS507" s="68" t="s">
        <v>231</v>
      </c>
      <c r="AT507" s="68" t="s">
        <v>652</v>
      </c>
      <c r="AU507" s="68" t="s">
        <v>712</v>
      </c>
      <c r="AV507" s="68" t="s">
        <v>234</v>
      </c>
      <c r="AW507" s="68" t="s">
        <v>165</v>
      </c>
      <c r="AX507" s="68" t="s">
        <v>235</v>
      </c>
      <c r="AY507" s="68" t="s">
        <v>148</v>
      </c>
      <c r="AZ507" s="68" t="s">
        <v>139</v>
      </c>
      <c r="BA507" s="68" t="s">
        <v>236</v>
      </c>
      <c r="BB507" s="68" t="s">
        <v>150</v>
      </c>
      <c r="BC507" s="68" t="s">
        <v>156</v>
      </c>
      <c r="BD507" s="68" t="s">
        <v>157</v>
      </c>
      <c r="BE507" s="68" t="s">
        <v>484</v>
      </c>
      <c r="BF507" s="68">
        <v>45127.529062499998</v>
      </c>
      <c r="BG507" s="68">
        <v>0</v>
      </c>
      <c r="BH507" s="68" t="s">
        <v>143</v>
      </c>
      <c r="BI507" s="68" t="s">
        <v>3582</v>
      </c>
      <c r="BJ507" s="68" t="s">
        <v>143</v>
      </c>
      <c r="BK507" s="68" t="s">
        <v>136</v>
      </c>
      <c r="BL507" s="68" t="s">
        <v>143</v>
      </c>
      <c r="BM507" s="68" t="s">
        <v>160</v>
      </c>
      <c r="BN507" s="68" t="s">
        <v>160</v>
      </c>
      <c r="BO507" s="68" t="s">
        <v>143</v>
      </c>
      <c r="BP507" s="68" t="s">
        <v>143</v>
      </c>
      <c r="BQ507" s="68" t="s">
        <v>713</v>
      </c>
      <c r="BR507" s="68">
        <v>250</v>
      </c>
      <c r="BS507" s="68" t="s">
        <v>162</v>
      </c>
      <c r="BT507" s="68">
        <v>87</v>
      </c>
      <c r="BU507" s="68">
        <v>87</v>
      </c>
      <c r="BV507" s="68" t="s">
        <v>135</v>
      </c>
      <c r="BW507" s="68" t="s">
        <v>135</v>
      </c>
      <c r="BX507" s="68" t="s">
        <v>135</v>
      </c>
      <c r="BY507" s="68" t="s">
        <v>148</v>
      </c>
      <c r="BZ507" s="68" t="s">
        <v>2116</v>
      </c>
      <c r="CA507" s="68" t="s">
        <v>174</v>
      </c>
      <c r="CB507" s="68" t="s">
        <v>143</v>
      </c>
      <c r="CC507" s="68" t="s">
        <v>143</v>
      </c>
      <c r="CD507" s="68" t="s">
        <v>143</v>
      </c>
      <c r="CE507" s="68" t="s">
        <v>3583</v>
      </c>
      <c r="CF507" s="68">
        <v>1</v>
      </c>
      <c r="CG507" s="68">
        <v>1</v>
      </c>
      <c r="CJ507" s="68">
        <v>0</v>
      </c>
      <c r="CK507" s="68" t="s">
        <v>143</v>
      </c>
      <c r="CM507" s="68" t="s">
        <v>143</v>
      </c>
      <c r="CN507" s="68" t="s">
        <v>143</v>
      </c>
      <c r="CR507" s="68" t="s">
        <v>143</v>
      </c>
      <c r="CS507" s="68" t="s">
        <v>1</v>
      </c>
      <c r="CT507" s="68" t="s">
        <v>143</v>
      </c>
      <c r="CU507" s="68" t="s">
        <v>1</v>
      </c>
      <c r="CV507" s="68" t="s">
        <v>1985</v>
      </c>
      <c r="CW507" s="68" t="s">
        <v>1985</v>
      </c>
      <c r="CX507" s="68" t="s">
        <v>316</v>
      </c>
      <c r="CY507" s="68" t="s">
        <v>166</v>
      </c>
      <c r="CZ507" s="68" t="s">
        <v>136</v>
      </c>
      <c r="DA507" s="68" t="s">
        <v>1986</v>
      </c>
      <c r="DB507" s="68" t="s">
        <v>143</v>
      </c>
      <c r="DC507" s="68" t="s">
        <v>143</v>
      </c>
      <c r="DD507" s="68" t="s">
        <v>164</v>
      </c>
      <c r="DE507" s="68">
        <v>7</v>
      </c>
      <c r="DF507" s="68">
        <v>20</v>
      </c>
    </row>
    <row r="508" spans="1:110" s="68" customFormat="1" ht="12.75" x14ac:dyDescent="0.2">
      <c r="A508" s="67">
        <v>45108</v>
      </c>
      <c r="B508" s="68" t="s">
        <v>11</v>
      </c>
      <c r="C508" s="68">
        <v>79417</v>
      </c>
      <c r="D508" s="68" t="s">
        <v>256</v>
      </c>
      <c r="E508" s="68" t="s">
        <v>685</v>
      </c>
      <c r="F508" s="69">
        <v>45127</v>
      </c>
      <c r="G508" s="68" t="s">
        <v>165</v>
      </c>
      <c r="H508" s="68" t="s">
        <v>166</v>
      </c>
      <c r="I508" s="70">
        <v>373.51</v>
      </c>
      <c r="J508" s="70">
        <v>373.51</v>
      </c>
      <c r="K508" s="71">
        <f t="shared" si="7"/>
        <v>9.1423588215880966E-4</v>
      </c>
      <c r="L508" s="68" t="s">
        <v>258</v>
      </c>
      <c r="M508" s="68" t="s">
        <v>129</v>
      </c>
      <c r="N508" s="68" t="s">
        <v>960</v>
      </c>
      <c r="O508" s="68" t="s">
        <v>1130</v>
      </c>
      <c r="P508" s="68" t="s">
        <v>3054</v>
      </c>
      <c r="Q508" s="68" t="s">
        <v>132</v>
      </c>
      <c r="R508" s="68" t="s">
        <v>3584</v>
      </c>
      <c r="S508" s="68" t="s">
        <v>3585</v>
      </c>
      <c r="T508" s="68" t="s">
        <v>135</v>
      </c>
      <c r="U508" s="68" t="s">
        <v>135</v>
      </c>
      <c r="V508" s="68" t="s">
        <v>136</v>
      </c>
      <c r="W508" s="68" t="s">
        <v>137</v>
      </c>
      <c r="X508" s="68" t="s">
        <v>138</v>
      </c>
      <c r="Y508" s="68">
        <v>45127.240130671293</v>
      </c>
      <c r="Z508" s="68">
        <v>45127.239998958335</v>
      </c>
      <c r="AA508" s="68" t="s">
        <v>139</v>
      </c>
      <c r="AB508" s="68" t="s">
        <v>140</v>
      </c>
      <c r="AC508" s="68">
        <v>0</v>
      </c>
      <c r="AD508" s="68" t="s">
        <v>143</v>
      </c>
      <c r="AE508" s="68">
        <v>0</v>
      </c>
      <c r="AG508" s="68">
        <v>10012</v>
      </c>
      <c r="AH508" s="68" t="s">
        <v>141</v>
      </c>
      <c r="AK508" s="68" t="s">
        <v>142</v>
      </c>
      <c r="AL508" s="68" t="s">
        <v>143</v>
      </c>
      <c r="AM508" s="68">
        <v>1800</v>
      </c>
      <c r="AN508" s="68" t="s">
        <v>143</v>
      </c>
      <c r="AO508" s="68" t="s">
        <v>1133</v>
      </c>
      <c r="AP508" s="68" t="s">
        <v>1133</v>
      </c>
      <c r="AQ508" s="68" t="s">
        <v>309</v>
      </c>
      <c r="AR508" s="68" t="s">
        <v>148</v>
      </c>
      <c r="AS508" s="68" t="s">
        <v>139</v>
      </c>
      <c r="AT508" s="68" t="s">
        <v>950</v>
      </c>
      <c r="AU508" s="68" t="s">
        <v>311</v>
      </c>
      <c r="AV508" s="68" t="s">
        <v>145</v>
      </c>
      <c r="AW508" s="68" t="s">
        <v>146</v>
      </c>
      <c r="AX508" s="68" t="s">
        <v>972</v>
      </c>
      <c r="AY508" s="68" t="s">
        <v>148</v>
      </c>
      <c r="AZ508" s="68" t="s">
        <v>139</v>
      </c>
      <c r="BA508" s="68" t="s">
        <v>149</v>
      </c>
      <c r="BB508" s="68" t="s">
        <v>150</v>
      </c>
      <c r="BC508" s="68" t="s">
        <v>156</v>
      </c>
      <c r="BD508" s="68" t="s">
        <v>157</v>
      </c>
      <c r="BE508" s="68" t="s">
        <v>303</v>
      </c>
      <c r="BF508" s="68">
        <v>45127.284895833334</v>
      </c>
      <c r="BG508" s="68">
        <v>0</v>
      </c>
      <c r="BH508" s="68" t="s">
        <v>132</v>
      </c>
      <c r="BI508" s="68" t="s">
        <v>143</v>
      </c>
      <c r="BJ508" s="68" t="s">
        <v>143</v>
      </c>
      <c r="BK508" s="68" t="s">
        <v>136</v>
      </c>
      <c r="BL508" s="68" t="s">
        <v>136</v>
      </c>
      <c r="BM508" s="68" t="s">
        <v>160</v>
      </c>
      <c r="BN508" s="68" t="s">
        <v>160</v>
      </c>
      <c r="BO508" s="68" t="s">
        <v>685</v>
      </c>
      <c r="BP508" s="68" t="s">
        <v>143</v>
      </c>
      <c r="BQ508" s="68" t="s">
        <v>3586</v>
      </c>
      <c r="BR508" s="68">
        <v>500</v>
      </c>
      <c r="BS508" s="68" t="s">
        <v>241</v>
      </c>
      <c r="BT508" s="68">
        <v>37351</v>
      </c>
      <c r="BU508" s="68">
        <v>37351</v>
      </c>
      <c r="BV508" s="68" t="s">
        <v>135</v>
      </c>
      <c r="BW508" s="68" t="s">
        <v>135</v>
      </c>
      <c r="BX508" s="68" t="s">
        <v>135</v>
      </c>
      <c r="BY508" s="68" t="s">
        <v>148</v>
      </c>
      <c r="BZ508" s="68" t="s">
        <v>2968</v>
      </c>
      <c r="CA508" s="68" t="s">
        <v>144</v>
      </c>
      <c r="CB508" s="68" t="s">
        <v>143</v>
      </c>
      <c r="CC508" s="68" t="s">
        <v>143</v>
      </c>
      <c r="CD508" s="68" t="s">
        <v>143</v>
      </c>
      <c r="CE508" s="68" t="s">
        <v>143</v>
      </c>
      <c r="CF508" s="68">
        <v>20750332</v>
      </c>
      <c r="CJ508" s="68">
        <v>0</v>
      </c>
      <c r="CK508" s="68" t="s">
        <v>143</v>
      </c>
      <c r="CM508" s="68" t="s">
        <v>143</v>
      </c>
      <c r="CN508" s="68" t="s">
        <v>143</v>
      </c>
      <c r="CR508" s="68" t="s">
        <v>143</v>
      </c>
      <c r="CS508" s="68" t="s">
        <v>1</v>
      </c>
      <c r="CT508" s="68" t="s">
        <v>143</v>
      </c>
      <c r="CU508" s="68" t="s">
        <v>1</v>
      </c>
      <c r="CV508" s="68" t="s">
        <v>1985</v>
      </c>
      <c r="CW508" s="68" t="s">
        <v>143</v>
      </c>
      <c r="CX508" s="68" t="s">
        <v>258</v>
      </c>
      <c r="CY508" s="68" t="s">
        <v>166</v>
      </c>
      <c r="CZ508" s="68" t="s">
        <v>136</v>
      </c>
      <c r="DA508" s="68" t="s">
        <v>1986</v>
      </c>
      <c r="DB508" s="68" t="s">
        <v>143</v>
      </c>
      <c r="DC508" s="68" t="s">
        <v>143</v>
      </c>
      <c r="DD508" s="68" t="s">
        <v>685</v>
      </c>
      <c r="DE508" s="68">
        <v>7</v>
      </c>
      <c r="DF508" s="68">
        <v>20</v>
      </c>
    </row>
    <row r="509" spans="1:110" s="68" customFormat="1" ht="12.75" x14ac:dyDescent="0.2">
      <c r="A509" s="67">
        <v>45108</v>
      </c>
      <c r="B509" s="68" t="s">
        <v>11</v>
      </c>
      <c r="C509" s="68">
        <v>79638</v>
      </c>
      <c r="D509" s="68" t="s">
        <v>256</v>
      </c>
      <c r="E509" s="68" t="s">
        <v>164</v>
      </c>
      <c r="F509" s="69">
        <v>45128</v>
      </c>
      <c r="G509" s="68" t="s">
        <v>165</v>
      </c>
      <c r="H509" s="68" t="s">
        <v>166</v>
      </c>
      <c r="I509" s="70">
        <v>250</v>
      </c>
      <c r="J509" s="70">
        <v>250</v>
      </c>
      <c r="K509" s="71">
        <f t="shared" si="7"/>
        <v>6.1192195801906889E-4</v>
      </c>
      <c r="L509" s="68" t="s">
        <v>258</v>
      </c>
      <c r="M509" s="68" t="s">
        <v>129</v>
      </c>
      <c r="N509" s="68" t="s">
        <v>219</v>
      </c>
      <c r="O509" s="68" t="s">
        <v>2497</v>
      </c>
      <c r="P509" s="68" t="s">
        <v>3587</v>
      </c>
      <c r="Q509" s="68" t="s">
        <v>170</v>
      </c>
      <c r="R509" s="68" t="s">
        <v>3588</v>
      </c>
      <c r="S509" s="68" t="s">
        <v>3589</v>
      </c>
      <c r="T509" s="68" t="s">
        <v>135</v>
      </c>
      <c r="U509" s="68" t="s">
        <v>135</v>
      </c>
      <c r="V509" s="68" t="s">
        <v>136</v>
      </c>
      <c r="W509" s="68" t="s">
        <v>137</v>
      </c>
      <c r="X509" s="68" t="s">
        <v>225</v>
      </c>
      <c r="Y509" s="68">
        <v>45128.473907870371</v>
      </c>
      <c r="Z509" s="68">
        <v>45131.155026273147</v>
      </c>
      <c r="AA509" s="68" t="s">
        <v>139</v>
      </c>
      <c r="AB509" s="68" t="s">
        <v>140</v>
      </c>
      <c r="AC509" s="68">
        <v>0</v>
      </c>
      <c r="AD509" s="68" t="s">
        <v>143</v>
      </c>
      <c r="AE509" s="68">
        <v>0</v>
      </c>
      <c r="AG509" s="68">
        <v>10012</v>
      </c>
      <c r="AH509" s="68" t="s">
        <v>141</v>
      </c>
      <c r="AK509" s="68" t="s">
        <v>142</v>
      </c>
      <c r="AL509" s="68" t="s">
        <v>143</v>
      </c>
      <c r="AM509" s="68">
        <v>250</v>
      </c>
      <c r="AN509" s="68" t="s">
        <v>143</v>
      </c>
      <c r="AO509" s="68" t="s">
        <v>2013</v>
      </c>
      <c r="AP509" s="68" t="s">
        <v>2014</v>
      </c>
      <c r="AQ509" s="68" t="s">
        <v>2502</v>
      </c>
      <c r="AR509" s="68" t="s">
        <v>250</v>
      </c>
      <c r="AS509" s="68" t="s">
        <v>179</v>
      </c>
      <c r="AT509" s="68" t="s">
        <v>251</v>
      </c>
      <c r="AU509" s="68" t="s">
        <v>2016</v>
      </c>
      <c r="AV509" s="68" t="s">
        <v>234</v>
      </c>
      <c r="AW509" s="68" t="s">
        <v>165</v>
      </c>
      <c r="AX509" s="68" t="s">
        <v>235</v>
      </c>
      <c r="AY509" s="68" t="s">
        <v>148</v>
      </c>
      <c r="AZ509" s="68" t="s">
        <v>139</v>
      </c>
      <c r="BA509" s="68" t="s">
        <v>236</v>
      </c>
      <c r="BB509" s="68" t="s">
        <v>150</v>
      </c>
      <c r="BC509" s="68" t="s">
        <v>156</v>
      </c>
      <c r="BD509" s="68" t="s">
        <v>157</v>
      </c>
      <c r="BE509" s="68" t="s">
        <v>484</v>
      </c>
      <c r="BF509" s="68">
        <v>45128.15289351852</v>
      </c>
      <c r="BG509" s="68">
        <v>0</v>
      </c>
      <c r="BH509" s="68" t="s">
        <v>143</v>
      </c>
      <c r="BI509" s="68" t="s">
        <v>143</v>
      </c>
      <c r="BJ509" s="68" t="s">
        <v>143</v>
      </c>
      <c r="BK509" s="68" t="s">
        <v>136</v>
      </c>
      <c r="BL509" s="68" t="s">
        <v>143</v>
      </c>
      <c r="BM509" s="68" t="s">
        <v>160</v>
      </c>
      <c r="BN509" s="68" t="s">
        <v>143</v>
      </c>
      <c r="BO509" s="68" t="s">
        <v>143</v>
      </c>
      <c r="BP509" s="68" t="s">
        <v>143</v>
      </c>
      <c r="BQ509" s="68" t="s">
        <v>3590</v>
      </c>
      <c r="BR509" s="68">
        <v>250</v>
      </c>
      <c r="BS509" s="68" t="s">
        <v>162</v>
      </c>
      <c r="BT509" s="68">
        <v>250</v>
      </c>
      <c r="BU509" s="68">
        <v>250</v>
      </c>
      <c r="BV509" s="68" t="s">
        <v>135</v>
      </c>
      <c r="BW509" s="68" t="s">
        <v>135</v>
      </c>
      <c r="BX509" s="68" t="s">
        <v>135</v>
      </c>
      <c r="BY509" s="68" t="s">
        <v>148</v>
      </c>
      <c r="BZ509" s="68" t="s">
        <v>3591</v>
      </c>
      <c r="CA509" s="68" t="s">
        <v>174</v>
      </c>
      <c r="CB509" s="68" t="s">
        <v>143</v>
      </c>
      <c r="CC509" s="68" t="s">
        <v>143</v>
      </c>
      <c r="CD509" s="68" t="s">
        <v>143</v>
      </c>
      <c r="CE509" s="68" t="s">
        <v>143</v>
      </c>
      <c r="CF509" s="68">
        <v>1</v>
      </c>
      <c r="CJ509" s="68">
        <v>0</v>
      </c>
      <c r="CK509" s="68" t="s">
        <v>143</v>
      </c>
      <c r="CM509" s="68" t="s">
        <v>143</v>
      </c>
      <c r="CN509" s="68" t="s">
        <v>143</v>
      </c>
      <c r="CR509" s="68" t="s">
        <v>143</v>
      </c>
      <c r="CS509" s="68" t="s">
        <v>1</v>
      </c>
      <c r="CT509" s="68" t="s">
        <v>143</v>
      </c>
      <c r="CU509" s="68" t="s">
        <v>1</v>
      </c>
      <c r="CV509" s="68" t="s">
        <v>1985</v>
      </c>
      <c r="CW509" s="68" t="s">
        <v>143</v>
      </c>
      <c r="CX509" s="68" t="s">
        <v>258</v>
      </c>
      <c r="CY509" s="68" t="s">
        <v>166</v>
      </c>
      <c r="CZ509" s="68" t="s">
        <v>136</v>
      </c>
      <c r="DA509" s="68" t="s">
        <v>1986</v>
      </c>
      <c r="DB509" s="68" t="s">
        <v>143</v>
      </c>
      <c r="DC509" s="68" t="s">
        <v>225</v>
      </c>
      <c r="DD509" s="68" t="s">
        <v>164</v>
      </c>
      <c r="DE509" s="68">
        <v>7</v>
      </c>
      <c r="DF509" s="68">
        <v>21</v>
      </c>
    </row>
    <row r="510" spans="1:110" s="68" customFormat="1" ht="12.75" x14ac:dyDescent="0.2">
      <c r="A510" s="67">
        <v>45108</v>
      </c>
      <c r="B510" s="68" t="s">
        <v>24</v>
      </c>
      <c r="C510" s="68">
        <v>79639</v>
      </c>
      <c r="D510" s="68" t="s">
        <v>24</v>
      </c>
      <c r="E510" s="68" t="s">
        <v>164</v>
      </c>
      <c r="F510" s="69">
        <v>45128</v>
      </c>
      <c r="G510" s="68" t="s">
        <v>165</v>
      </c>
      <c r="H510" s="68" t="s">
        <v>166</v>
      </c>
      <c r="I510" s="70">
        <v>498</v>
      </c>
      <c r="J510" s="70">
        <v>498</v>
      </c>
      <c r="K510" s="71">
        <f t="shared" si="7"/>
        <v>1.2189485403739852E-3</v>
      </c>
      <c r="L510" s="68" t="s">
        <v>394</v>
      </c>
      <c r="M510" s="68" t="s">
        <v>129</v>
      </c>
      <c r="N510" s="68" t="s">
        <v>960</v>
      </c>
      <c r="O510" s="68" t="s">
        <v>3592</v>
      </c>
      <c r="P510" s="68" t="s">
        <v>3593</v>
      </c>
      <c r="Q510" s="68" t="s">
        <v>170</v>
      </c>
      <c r="R510" s="68" t="s">
        <v>3594</v>
      </c>
      <c r="S510" s="68" t="s">
        <v>3595</v>
      </c>
      <c r="T510" s="68" t="s">
        <v>3596</v>
      </c>
      <c r="U510" s="68" t="s">
        <v>3597</v>
      </c>
      <c r="V510" s="68" t="s">
        <v>136</v>
      </c>
      <c r="W510" s="68" t="s">
        <v>137</v>
      </c>
      <c r="X510" s="68" t="s">
        <v>349</v>
      </c>
      <c r="Y510" s="68">
        <v>45133.049888194444</v>
      </c>
      <c r="Z510" s="68">
        <v>45133.049815393519</v>
      </c>
      <c r="AA510" s="68" t="s">
        <v>139</v>
      </c>
      <c r="AB510" s="68" t="s">
        <v>140</v>
      </c>
      <c r="AC510" s="68">
        <v>0</v>
      </c>
      <c r="AD510" s="68" t="s">
        <v>143</v>
      </c>
      <c r="AE510" s="68">
        <v>0</v>
      </c>
      <c r="AF510" s="68">
        <v>45128</v>
      </c>
      <c r="AG510" s="68">
        <v>10012</v>
      </c>
      <c r="AH510" s="68" t="s">
        <v>141</v>
      </c>
      <c r="AK510" s="68" t="s">
        <v>142</v>
      </c>
      <c r="AL510" s="68" t="s">
        <v>143</v>
      </c>
      <c r="AM510" s="68">
        <v>498</v>
      </c>
      <c r="AN510" s="68" t="s">
        <v>143</v>
      </c>
      <c r="AO510" s="68" t="s">
        <v>3598</v>
      </c>
      <c r="AP510" s="68" t="s">
        <v>3599</v>
      </c>
      <c r="AQ510" s="68" t="s">
        <v>3600</v>
      </c>
      <c r="AR510" s="68" t="s">
        <v>2177</v>
      </c>
      <c r="AS510" s="68" t="s">
        <v>231</v>
      </c>
      <c r="AT510" s="68" t="s">
        <v>3601</v>
      </c>
      <c r="AU510" s="68" t="s">
        <v>3602</v>
      </c>
      <c r="AV510" s="68" t="s">
        <v>145</v>
      </c>
      <c r="AW510" s="68" t="s">
        <v>146</v>
      </c>
      <c r="AX510" s="68" t="s">
        <v>972</v>
      </c>
      <c r="AY510" s="68" t="s">
        <v>148</v>
      </c>
      <c r="AZ510" s="68" t="s">
        <v>139</v>
      </c>
      <c r="BA510" s="68" t="s">
        <v>149</v>
      </c>
      <c r="BB510" s="68" t="s">
        <v>150</v>
      </c>
      <c r="BC510" s="68" t="s">
        <v>156</v>
      </c>
      <c r="BD510" s="68" t="s">
        <v>157</v>
      </c>
      <c r="BE510" s="68" t="s">
        <v>303</v>
      </c>
      <c r="BF510" s="68">
        <v>45133.074999999997</v>
      </c>
      <c r="BG510" s="68">
        <v>0</v>
      </c>
      <c r="BH510" s="68" t="s">
        <v>143</v>
      </c>
      <c r="BI510" s="68" t="s">
        <v>3603</v>
      </c>
      <c r="BJ510" s="68" t="s">
        <v>143</v>
      </c>
      <c r="BK510" s="68" t="s">
        <v>136</v>
      </c>
      <c r="BL510" s="68" t="s">
        <v>143</v>
      </c>
      <c r="BM510" s="68" t="s">
        <v>160</v>
      </c>
      <c r="BN510" s="68" t="s">
        <v>143</v>
      </c>
      <c r="BO510" s="68" t="s">
        <v>143</v>
      </c>
      <c r="BP510" s="68" t="s">
        <v>143</v>
      </c>
      <c r="BQ510" s="68" t="s">
        <v>1188</v>
      </c>
      <c r="BR510" s="68">
        <v>500</v>
      </c>
      <c r="BS510" s="68" t="s">
        <v>241</v>
      </c>
      <c r="BT510" s="68">
        <v>498</v>
      </c>
      <c r="BU510" s="68">
        <v>498</v>
      </c>
      <c r="BV510" s="68" t="s">
        <v>474</v>
      </c>
      <c r="BW510" s="68" t="s">
        <v>3604</v>
      </c>
      <c r="BX510" s="68" t="s">
        <v>135</v>
      </c>
      <c r="BY510" s="68" t="s">
        <v>148</v>
      </c>
      <c r="BZ510" s="68" t="s">
        <v>3605</v>
      </c>
      <c r="CA510" s="68" t="s">
        <v>174</v>
      </c>
      <c r="CB510" s="68" t="s">
        <v>143</v>
      </c>
      <c r="CC510" s="68" t="s">
        <v>143</v>
      </c>
      <c r="CD510" s="68" t="s">
        <v>362</v>
      </c>
      <c r="CE510" s="68" t="s">
        <v>3593</v>
      </c>
      <c r="CF510" s="68">
        <v>1</v>
      </c>
      <c r="CJ510" s="68">
        <v>0</v>
      </c>
      <c r="CK510" s="68" t="s">
        <v>143</v>
      </c>
      <c r="CM510" s="68" t="s">
        <v>143</v>
      </c>
      <c r="CN510" s="68" t="s">
        <v>143</v>
      </c>
      <c r="CO510" s="68">
        <v>498150457</v>
      </c>
      <c r="CR510" s="68" t="s">
        <v>143</v>
      </c>
      <c r="CS510" s="68" t="s">
        <v>1</v>
      </c>
      <c r="CT510" s="68" t="s">
        <v>143</v>
      </c>
      <c r="CU510" s="68" t="s">
        <v>1</v>
      </c>
      <c r="CV510" s="68" t="s">
        <v>1985</v>
      </c>
      <c r="CW510" s="68" t="s">
        <v>143</v>
      </c>
      <c r="CX510" s="68" t="s">
        <v>394</v>
      </c>
      <c r="CY510" s="68" t="s">
        <v>166</v>
      </c>
      <c r="CZ510" s="68" t="s">
        <v>136</v>
      </c>
      <c r="DA510" s="68" t="s">
        <v>1989</v>
      </c>
      <c r="DB510" s="68" t="s">
        <v>143</v>
      </c>
      <c r="DC510" s="68" t="s">
        <v>143</v>
      </c>
      <c r="DD510" s="68" t="s">
        <v>164</v>
      </c>
      <c r="DE510" s="68">
        <v>7</v>
      </c>
      <c r="DF510" s="68">
        <v>21</v>
      </c>
    </row>
    <row r="511" spans="1:110" s="68" customFormat="1" ht="12.75" x14ac:dyDescent="0.2">
      <c r="A511" s="67">
        <v>45108</v>
      </c>
      <c r="B511" s="68" t="s">
        <v>11</v>
      </c>
      <c r="C511" s="68">
        <v>79662</v>
      </c>
      <c r="D511" s="68" t="s">
        <v>256</v>
      </c>
      <c r="E511" s="68" t="s">
        <v>364</v>
      </c>
      <c r="F511" s="69">
        <v>45131</v>
      </c>
      <c r="G511" s="68" t="s">
        <v>126</v>
      </c>
      <c r="H511" s="68" t="s">
        <v>166</v>
      </c>
      <c r="I511" s="70">
        <v>987</v>
      </c>
      <c r="J511" s="70">
        <v>987</v>
      </c>
      <c r="K511" s="71">
        <f t="shared" si="7"/>
        <v>2.4158678902592838E-3</v>
      </c>
      <c r="L511" s="68" t="s">
        <v>258</v>
      </c>
      <c r="M511" s="68" t="s">
        <v>129</v>
      </c>
      <c r="N511" s="68" t="s">
        <v>219</v>
      </c>
      <c r="O511" s="68" t="s">
        <v>3606</v>
      </c>
      <c r="P511" s="68" t="s">
        <v>3607</v>
      </c>
      <c r="Q511" s="68" t="s">
        <v>170</v>
      </c>
      <c r="R511" s="68" t="s">
        <v>3608</v>
      </c>
      <c r="S511" s="68" t="s">
        <v>3576</v>
      </c>
      <c r="T511" s="68" t="s">
        <v>135</v>
      </c>
      <c r="U511" s="68" t="s">
        <v>135</v>
      </c>
      <c r="V511" s="68" t="s">
        <v>136</v>
      </c>
      <c r="W511" s="68" t="s">
        <v>137</v>
      </c>
      <c r="X511" s="68" t="s">
        <v>225</v>
      </c>
      <c r="Y511" s="68">
        <v>45128.084074305552</v>
      </c>
      <c r="Z511" s="68">
        <v>45128.083633680559</v>
      </c>
      <c r="AA511" s="68" t="s">
        <v>139</v>
      </c>
      <c r="AB511" s="68" t="s">
        <v>140</v>
      </c>
      <c r="AC511" s="68">
        <v>0</v>
      </c>
      <c r="AD511" s="68" t="s">
        <v>143</v>
      </c>
      <c r="AE511" s="68">
        <v>0</v>
      </c>
      <c r="AG511" s="68">
        <v>10023</v>
      </c>
      <c r="AH511" s="68" t="s">
        <v>141</v>
      </c>
      <c r="AK511" s="68" t="s">
        <v>142</v>
      </c>
      <c r="AL511" s="68" t="s">
        <v>143</v>
      </c>
      <c r="AM511" s="68">
        <v>987</v>
      </c>
      <c r="AN511" s="68" t="s">
        <v>143</v>
      </c>
      <c r="AO511" s="68" t="s">
        <v>2726</v>
      </c>
      <c r="AP511" s="68" t="s">
        <v>447</v>
      </c>
      <c r="AQ511" s="68" t="s">
        <v>3609</v>
      </c>
      <c r="AR511" s="68" t="s">
        <v>178</v>
      </c>
      <c r="AS511" s="68" t="s">
        <v>179</v>
      </c>
      <c r="AT511" s="68" t="s">
        <v>403</v>
      </c>
      <c r="AU511" s="68" t="s">
        <v>2728</v>
      </c>
      <c r="AV511" s="68" t="s">
        <v>234</v>
      </c>
      <c r="AW511" s="68" t="s">
        <v>165</v>
      </c>
      <c r="AX511" s="68" t="s">
        <v>235</v>
      </c>
      <c r="AY511" s="68" t="s">
        <v>148</v>
      </c>
      <c r="AZ511" s="68" t="s">
        <v>139</v>
      </c>
      <c r="BA511" s="68" t="s">
        <v>236</v>
      </c>
      <c r="BB511" s="68" t="s">
        <v>150</v>
      </c>
      <c r="BC511" s="68" t="s">
        <v>156</v>
      </c>
      <c r="BD511" s="68" t="s">
        <v>157</v>
      </c>
      <c r="BE511" s="68" t="s">
        <v>1101</v>
      </c>
      <c r="BF511" s="68">
        <v>45131.322465277779</v>
      </c>
      <c r="BG511" s="68">
        <v>0</v>
      </c>
      <c r="BH511" s="68" t="s">
        <v>143</v>
      </c>
      <c r="BI511" s="68" t="s">
        <v>143</v>
      </c>
      <c r="BJ511" s="68" t="s">
        <v>143</v>
      </c>
      <c r="BK511" s="68" t="s">
        <v>136</v>
      </c>
      <c r="BL511" s="68" t="s">
        <v>143</v>
      </c>
      <c r="BM511" s="68" t="s">
        <v>160</v>
      </c>
      <c r="BN511" s="68" t="s">
        <v>143</v>
      </c>
      <c r="BO511" s="68" t="s">
        <v>143</v>
      </c>
      <c r="BP511" s="68" t="s">
        <v>143</v>
      </c>
      <c r="BQ511" s="68" t="s">
        <v>3610</v>
      </c>
      <c r="BR511" s="68">
        <v>1000</v>
      </c>
      <c r="BS511" s="68" t="s">
        <v>441</v>
      </c>
      <c r="BT511" s="68">
        <v>987</v>
      </c>
      <c r="BU511" s="68">
        <v>987</v>
      </c>
      <c r="BV511" s="68" t="s">
        <v>135</v>
      </c>
      <c r="BW511" s="68" t="s">
        <v>135</v>
      </c>
      <c r="BX511" s="68" t="s">
        <v>135</v>
      </c>
      <c r="BY511" s="68" t="s">
        <v>148</v>
      </c>
      <c r="BZ511" s="68" t="s">
        <v>2851</v>
      </c>
      <c r="CA511" s="68" t="s">
        <v>174</v>
      </c>
      <c r="CB511" s="68" t="s">
        <v>143</v>
      </c>
      <c r="CC511" s="68" t="s">
        <v>143</v>
      </c>
      <c r="CD511" s="68" t="s">
        <v>143</v>
      </c>
      <c r="CE511" s="68" t="s">
        <v>143</v>
      </c>
      <c r="CF511" s="68">
        <v>1</v>
      </c>
      <c r="CJ511" s="68">
        <v>0</v>
      </c>
      <c r="CK511" s="68" t="s">
        <v>143</v>
      </c>
      <c r="CM511" s="68" t="s">
        <v>143</v>
      </c>
      <c r="CN511" s="68" t="s">
        <v>143</v>
      </c>
      <c r="CO511" s="68">
        <v>78527027</v>
      </c>
      <c r="CR511" s="68" t="s">
        <v>143</v>
      </c>
      <c r="CS511" s="68" t="s">
        <v>1</v>
      </c>
      <c r="CT511" s="68" t="s">
        <v>143</v>
      </c>
      <c r="CU511" s="68" t="s">
        <v>1</v>
      </c>
      <c r="CV511" s="68" t="s">
        <v>2092</v>
      </c>
      <c r="CW511" s="68" t="s">
        <v>143</v>
      </c>
      <c r="CX511" s="68" t="s">
        <v>258</v>
      </c>
      <c r="CY511" s="68" t="s">
        <v>166</v>
      </c>
      <c r="CZ511" s="68" t="s">
        <v>136</v>
      </c>
      <c r="DA511" s="68" t="s">
        <v>1986</v>
      </c>
      <c r="DB511" s="68" t="s">
        <v>143</v>
      </c>
      <c r="DC511" s="68" t="s">
        <v>225</v>
      </c>
      <c r="DD511" s="68" t="s">
        <v>364</v>
      </c>
      <c r="DE511" s="68">
        <v>7</v>
      </c>
      <c r="DF511" s="68">
        <v>24</v>
      </c>
    </row>
    <row r="512" spans="1:110" s="68" customFormat="1" ht="12.75" x14ac:dyDescent="0.2">
      <c r="A512" s="67">
        <v>45108</v>
      </c>
      <c r="B512" s="68" t="s">
        <v>11</v>
      </c>
      <c r="C512" s="68">
        <v>79682</v>
      </c>
      <c r="D512" s="68" t="s">
        <v>256</v>
      </c>
      <c r="E512" s="68" t="s">
        <v>125</v>
      </c>
      <c r="F512" s="69">
        <v>45131</v>
      </c>
      <c r="G512" s="68" t="s">
        <v>165</v>
      </c>
      <c r="H512" s="68" t="s">
        <v>166</v>
      </c>
      <c r="I512" s="70">
        <v>130</v>
      </c>
      <c r="J512" s="70">
        <v>130</v>
      </c>
      <c r="K512" s="71">
        <f t="shared" si="7"/>
        <v>3.1819941816991582E-4</v>
      </c>
      <c r="L512" s="68" t="s">
        <v>258</v>
      </c>
      <c r="M512" s="68" t="s">
        <v>129</v>
      </c>
      <c r="N512" s="68" t="s">
        <v>1056</v>
      </c>
      <c r="O512" s="68" t="s">
        <v>3611</v>
      </c>
      <c r="P512" s="68" t="s">
        <v>3612</v>
      </c>
      <c r="Q512" s="68" t="s">
        <v>170</v>
      </c>
      <c r="R512" s="68" t="s">
        <v>3613</v>
      </c>
      <c r="S512" s="68" t="s">
        <v>3614</v>
      </c>
      <c r="T512" s="68" t="s">
        <v>135</v>
      </c>
      <c r="U512" s="68" t="s">
        <v>135</v>
      </c>
      <c r="V512" s="68" t="s">
        <v>136</v>
      </c>
      <c r="W512" s="68" t="s">
        <v>137</v>
      </c>
      <c r="X512" s="68" t="s">
        <v>957</v>
      </c>
      <c r="Y512" s="68">
        <v>45128.110233217594</v>
      </c>
      <c r="Z512" s="68">
        <v>45128.110132870373</v>
      </c>
      <c r="AA512" s="68" t="s">
        <v>139</v>
      </c>
      <c r="AB512" s="68" t="s">
        <v>140</v>
      </c>
      <c r="AC512" s="68">
        <v>0</v>
      </c>
      <c r="AD512" s="68" t="s">
        <v>143</v>
      </c>
      <c r="AE512" s="68">
        <v>0</v>
      </c>
      <c r="AF512" s="68">
        <v>45134</v>
      </c>
      <c r="AG512" s="68">
        <v>10012</v>
      </c>
      <c r="AH512" s="68" t="s">
        <v>141</v>
      </c>
      <c r="AK512" s="68" t="s">
        <v>142</v>
      </c>
      <c r="AL512" s="68" t="s">
        <v>143</v>
      </c>
      <c r="AM512" s="68">
        <v>130</v>
      </c>
      <c r="AN512" s="68" t="s">
        <v>143</v>
      </c>
      <c r="AO512" s="68" t="s">
        <v>3615</v>
      </c>
      <c r="AP512" s="68" t="s">
        <v>3086</v>
      </c>
      <c r="AQ512" s="68" t="s">
        <v>3616</v>
      </c>
      <c r="AR512" s="68" t="s">
        <v>178</v>
      </c>
      <c r="AS512" s="68" t="s">
        <v>179</v>
      </c>
      <c r="AT512" s="68" t="s">
        <v>301</v>
      </c>
      <c r="AU512" s="68" t="s">
        <v>3617</v>
      </c>
      <c r="AV512" s="68" t="s">
        <v>290</v>
      </c>
      <c r="AW512" s="68" t="s">
        <v>146</v>
      </c>
      <c r="AX512" s="68" t="s">
        <v>1060</v>
      </c>
      <c r="AY512" s="68" t="s">
        <v>148</v>
      </c>
      <c r="AZ512" s="68" t="s">
        <v>139</v>
      </c>
      <c r="BA512" s="68" t="s">
        <v>149</v>
      </c>
      <c r="BB512" s="68" t="s">
        <v>150</v>
      </c>
      <c r="BC512" s="68" t="s">
        <v>156</v>
      </c>
      <c r="BD512" s="68" t="s">
        <v>157</v>
      </c>
      <c r="BE512" s="68" t="s">
        <v>484</v>
      </c>
      <c r="BF512" s="68">
        <v>45131.503576388888</v>
      </c>
      <c r="BG512" s="68">
        <v>0</v>
      </c>
      <c r="BH512" s="68" t="s">
        <v>143</v>
      </c>
      <c r="BI512" s="68" t="s">
        <v>143</v>
      </c>
      <c r="BJ512" s="68" t="s">
        <v>143</v>
      </c>
      <c r="BK512" s="68" t="s">
        <v>136</v>
      </c>
      <c r="BL512" s="68" t="s">
        <v>143</v>
      </c>
      <c r="BM512" s="68" t="s">
        <v>160</v>
      </c>
      <c r="BN512" s="68" t="s">
        <v>143</v>
      </c>
      <c r="BO512" s="68" t="s">
        <v>143</v>
      </c>
      <c r="BP512" s="68" t="s">
        <v>143</v>
      </c>
      <c r="BQ512" s="68" t="s">
        <v>3618</v>
      </c>
      <c r="BR512" s="68">
        <v>250</v>
      </c>
      <c r="BS512" s="68" t="s">
        <v>162</v>
      </c>
      <c r="BT512" s="68">
        <v>130</v>
      </c>
      <c r="BU512" s="68">
        <v>130</v>
      </c>
      <c r="BV512" s="68" t="s">
        <v>135</v>
      </c>
      <c r="BW512" s="68" t="s">
        <v>135</v>
      </c>
      <c r="BX512" s="68" t="s">
        <v>135</v>
      </c>
      <c r="BY512" s="68" t="s">
        <v>148</v>
      </c>
      <c r="BZ512" s="68" t="s">
        <v>3619</v>
      </c>
      <c r="CA512" s="68" t="s">
        <v>174</v>
      </c>
      <c r="CB512" s="68" t="s">
        <v>143</v>
      </c>
      <c r="CC512" s="68" t="s">
        <v>143</v>
      </c>
      <c r="CD512" s="68" t="s">
        <v>143</v>
      </c>
      <c r="CE512" s="68" t="s">
        <v>3620</v>
      </c>
      <c r="CF512" s="68">
        <v>1</v>
      </c>
      <c r="CJ512" s="68">
        <v>0</v>
      </c>
      <c r="CK512" s="68" t="s">
        <v>143</v>
      </c>
      <c r="CM512" s="68" t="s">
        <v>143</v>
      </c>
      <c r="CN512" s="68" t="s">
        <v>143</v>
      </c>
      <c r="CO512" s="68">
        <v>5438890</v>
      </c>
      <c r="CR512" s="68" t="s">
        <v>143</v>
      </c>
      <c r="CS512" s="68" t="s">
        <v>1</v>
      </c>
      <c r="CT512" s="68" t="s">
        <v>143</v>
      </c>
      <c r="CU512" s="68" t="s">
        <v>1</v>
      </c>
      <c r="CV512" s="68" t="s">
        <v>1985</v>
      </c>
      <c r="CW512" s="68" t="s">
        <v>143</v>
      </c>
      <c r="CX512" s="68" t="s">
        <v>258</v>
      </c>
      <c r="CY512" s="68" t="s">
        <v>166</v>
      </c>
      <c r="CZ512" s="68" t="s">
        <v>136</v>
      </c>
      <c r="DA512" s="68" t="s">
        <v>1986</v>
      </c>
      <c r="DB512" s="68" t="s">
        <v>143</v>
      </c>
      <c r="DC512" s="68" t="s">
        <v>143</v>
      </c>
      <c r="DD512" s="68" t="s">
        <v>125</v>
      </c>
      <c r="DE512" s="68">
        <v>7</v>
      </c>
      <c r="DF512" s="68">
        <v>24</v>
      </c>
    </row>
    <row r="513" spans="1:110" s="68" customFormat="1" ht="12.75" x14ac:dyDescent="0.2">
      <c r="A513" s="67">
        <v>45108</v>
      </c>
      <c r="B513" s="68" t="s">
        <v>11</v>
      </c>
      <c r="C513" s="68">
        <v>79818</v>
      </c>
      <c r="D513" s="68" t="s">
        <v>3197</v>
      </c>
      <c r="E513" s="68" t="s">
        <v>364</v>
      </c>
      <c r="F513" s="69">
        <v>45128</v>
      </c>
      <c r="G513" s="68" t="s">
        <v>165</v>
      </c>
      <c r="H513" s="68" t="s">
        <v>166</v>
      </c>
      <c r="I513" s="70">
        <v>560.26</v>
      </c>
      <c r="J513" s="70">
        <v>560.26</v>
      </c>
      <c r="K513" s="71">
        <f t="shared" si="7"/>
        <v>1.3713415847990541E-3</v>
      </c>
      <c r="L513" s="68" t="s">
        <v>258</v>
      </c>
      <c r="M513" s="68" t="s">
        <v>317</v>
      </c>
      <c r="N513" s="68" t="s">
        <v>960</v>
      </c>
      <c r="O513" s="68" t="s">
        <v>1301</v>
      </c>
      <c r="P513" s="68" t="s">
        <v>3621</v>
      </c>
      <c r="Q513" s="68" t="s">
        <v>530</v>
      </c>
      <c r="R513" s="68" t="s">
        <v>3622</v>
      </c>
      <c r="S513" s="68" t="s">
        <v>3576</v>
      </c>
      <c r="T513" s="68" t="s">
        <v>135</v>
      </c>
      <c r="U513" s="68" t="s">
        <v>135</v>
      </c>
      <c r="V513" s="68" t="s">
        <v>136</v>
      </c>
      <c r="W513" s="68" t="s">
        <v>137</v>
      </c>
      <c r="X513" s="68" t="s">
        <v>138</v>
      </c>
      <c r="Y513" s="68">
        <v>45128.325510648145</v>
      </c>
      <c r="Z513" s="68">
        <v>45128.324442824072</v>
      </c>
      <c r="AA513" s="68" t="s">
        <v>139</v>
      </c>
      <c r="AB513" s="68" t="s">
        <v>140</v>
      </c>
      <c r="AC513" s="68">
        <v>0</v>
      </c>
      <c r="AD513" s="68" t="s">
        <v>143</v>
      </c>
      <c r="AE513" s="68">
        <v>0</v>
      </c>
      <c r="AG513" s="68">
        <v>10012</v>
      </c>
      <c r="AH513" s="68" t="s">
        <v>141</v>
      </c>
      <c r="AK513" s="68" t="s">
        <v>142</v>
      </c>
      <c r="AL513" s="68" t="s">
        <v>143</v>
      </c>
      <c r="AM513" s="68">
        <v>2700</v>
      </c>
      <c r="AN513" s="68" t="s">
        <v>143</v>
      </c>
      <c r="AO513" s="68" t="s">
        <v>534</v>
      </c>
      <c r="AP513" s="68" t="s">
        <v>534</v>
      </c>
      <c r="AQ513" s="68" t="s">
        <v>309</v>
      </c>
      <c r="AR513" s="68" t="s">
        <v>148</v>
      </c>
      <c r="AS513" s="68" t="s">
        <v>139</v>
      </c>
      <c r="AT513" s="68" t="s">
        <v>950</v>
      </c>
      <c r="AU513" s="68" t="s">
        <v>311</v>
      </c>
      <c r="AV513" s="68" t="s">
        <v>145</v>
      </c>
      <c r="AW513" s="68" t="s">
        <v>146</v>
      </c>
      <c r="AX513" s="68" t="s">
        <v>972</v>
      </c>
      <c r="AY513" s="68" t="s">
        <v>148</v>
      </c>
      <c r="AZ513" s="68" t="s">
        <v>139</v>
      </c>
      <c r="BA513" s="68" t="s">
        <v>149</v>
      </c>
      <c r="BB513" s="68" t="s">
        <v>150</v>
      </c>
      <c r="BC513" s="68" t="s">
        <v>156</v>
      </c>
      <c r="BD513" s="68" t="s">
        <v>157</v>
      </c>
      <c r="BE513" s="68" t="s">
        <v>237</v>
      </c>
      <c r="BF513" s="68">
        <v>45131.082152777781</v>
      </c>
      <c r="BG513" s="68">
        <v>0</v>
      </c>
      <c r="BH513" s="68" t="s">
        <v>530</v>
      </c>
      <c r="BI513" s="68" t="s">
        <v>143</v>
      </c>
      <c r="BJ513" s="68" t="s">
        <v>143</v>
      </c>
      <c r="BK513" s="68" t="s">
        <v>136</v>
      </c>
      <c r="BL513" s="68" t="s">
        <v>136</v>
      </c>
      <c r="BM513" s="68" t="s">
        <v>160</v>
      </c>
      <c r="BN513" s="68" t="s">
        <v>160</v>
      </c>
      <c r="BO513" s="68" t="s">
        <v>364</v>
      </c>
      <c r="BP513" s="68" t="s">
        <v>143</v>
      </c>
      <c r="BQ513" s="68" t="s">
        <v>3623</v>
      </c>
      <c r="BR513" s="68">
        <v>800</v>
      </c>
      <c r="BS513" s="68" t="s">
        <v>314</v>
      </c>
      <c r="BT513" s="68">
        <v>56026</v>
      </c>
      <c r="BU513" s="68">
        <v>56026</v>
      </c>
      <c r="BV513" s="68" t="s">
        <v>135</v>
      </c>
      <c r="BW513" s="68" t="s">
        <v>135</v>
      </c>
      <c r="BX513" s="68" t="s">
        <v>135</v>
      </c>
      <c r="BY513" s="68" t="s">
        <v>148</v>
      </c>
      <c r="BZ513" s="68" t="s">
        <v>1445</v>
      </c>
      <c r="CA513" s="68" t="s">
        <v>144</v>
      </c>
      <c r="CB513" s="68" t="s">
        <v>143</v>
      </c>
      <c r="CC513" s="68" t="s">
        <v>143</v>
      </c>
      <c r="CD513" s="68" t="s">
        <v>143</v>
      </c>
      <c r="CE513" s="68" t="s">
        <v>143</v>
      </c>
      <c r="CF513" s="68">
        <v>20750332</v>
      </c>
      <c r="CJ513" s="68">
        <v>0</v>
      </c>
      <c r="CK513" s="68" t="s">
        <v>143</v>
      </c>
      <c r="CM513" s="68" t="s">
        <v>143</v>
      </c>
      <c r="CN513" s="68" t="s">
        <v>143</v>
      </c>
      <c r="CR513" s="68" t="s">
        <v>143</v>
      </c>
      <c r="CS513" s="68" t="s">
        <v>1</v>
      </c>
      <c r="CT513" s="68" t="s">
        <v>143</v>
      </c>
      <c r="CU513" s="68" t="s">
        <v>1</v>
      </c>
      <c r="CV513" s="68" t="s">
        <v>2092</v>
      </c>
      <c r="CW513" s="68" t="s">
        <v>143</v>
      </c>
      <c r="CX513" s="68" t="s">
        <v>258</v>
      </c>
      <c r="CY513" s="68" t="s">
        <v>166</v>
      </c>
      <c r="CZ513" s="68" t="s">
        <v>136</v>
      </c>
      <c r="DA513" s="68" t="s">
        <v>1989</v>
      </c>
      <c r="DB513" s="68" t="s">
        <v>143</v>
      </c>
      <c r="DC513" s="68" t="s">
        <v>143</v>
      </c>
      <c r="DD513" s="68" t="s">
        <v>364</v>
      </c>
      <c r="DE513" s="68">
        <v>7</v>
      </c>
      <c r="DF513" s="68">
        <v>21</v>
      </c>
    </row>
    <row r="514" spans="1:110" s="68" customFormat="1" ht="12.75" x14ac:dyDescent="0.2">
      <c r="A514" s="67">
        <v>45108</v>
      </c>
      <c r="B514" s="68" t="s">
        <v>11</v>
      </c>
      <c r="C514" s="68">
        <v>80006</v>
      </c>
      <c r="D514" s="68" t="s">
        <v>256</v>
      </c>
      <c r="E514" s="68" t="s">
        <v>164</v>
      </c>
      <c r="F514" s="69">
        <v>45135</v>
      </c>
      <c r="G514" s="68" t="s">
        <v>165</v>
      </c>
      <c r="H514" s="68" t="s">
        <v>166</v>
      </c>
      <c r="I514" s="70">
        <v>411</v>
      </c>
      <c r="J514" s="70">
        <v>411</v>
      </c>
      <c r="K514" s="71">
        <f t="shared" si="7"/>
        <v>1.0059996989833493E-3</v>
      </c>
      <c r="L514" s="68" t="s">
        <v>258</v>
      </c>
      <c r="M514" s="68" t="s">
        <v>129</v>
      </c>
      <c r="N514" s="68" t="s">
        <v>219</v>
      </c>
      <c r="O514" s="68" t="s">
        <v>3186</v>
      </c>
      <c r="P514" s="68" t="s">
        <v>3624</v>
      </c>
      <c r="Q514" s="68" t="s">
        <v>170</v>
      </c>
      <c r="R514" s="68" t="s">
        <v>3625</v>
      </c>
      <c r="S514" s="68" t="s">
        <v>3626</v>
      </c>
      <c r="T514" s="68" t="s">
        <v>135</v>
      </c>
      <c r="U514" s="68" t="s">
        <v>135</v>
      </c>
      <c r="V514" s="68" t="s">
        <v>136</v>
      </c>
      <c r="W514" s="68" t="s">
        <v>137</v>
      </c>
      <c r="X514" s="68" t="s">
        <v>225</v>
      </c>
      <c r="Y514" s="68">
        <v>45131.522611689812</v>
      </c>
      <c r="Z514" s="68">
        <v>45131.522508796297</v>
      </c>
      <c r="AA514" s="68" t="s">
        <v>139</v>
      </c>
      <c r="AB514" s="68" t="s">
        <v>140</v>
      </c>
      <c r="AC514" s="68">
        <v>0</v>
      </c>
      <c r="AD514" s="68" t="s">
        <v>143</v>
      </c>
      <c r="AE514" s="68">
        <v>0</v>
      </c>
      <c r="AG514" s="68">
        <v>10012</v>
      </c>
      <c r="AH514" s="68" t="s">
        <v>141</v>
      </c>
      <c r="AK514" s="68" t="s">
        <v>142</v>
      </c>
      <c r="AL514" s="68" t="s">
        <v>143</v>
      </c>
      <c r="AM514" s="68">
        <v>411</v>
      </c>
      <c r="AN514" s="68" t="s">
        <v>143</v>
      </c>
      <c r="AO514" s="68" t="s">
        <v>3190</v>
      </c>
      <c r="AP514" s="68" t="s">
        <v>3191</v>
      </c>
      <c r="AQ514" s="68" t="s">
        <v>3192</v>
      </c>
      <c r="AR514" s="68" t="s">
        <v>430</v>
      </c>
      <c r="AS514" s="68" t="s">
        <v>431</v>
      </c>
      <c r="AT514" s="68" t="s">
        <v>3193</v>
      </c>
      <c r="AU514" s="68" t="s">
        <v>3194</v>
      </c>
      <c r="AV514" s="68" t="s">
        <v>234</v>
      </c>
      <c r="AW514" s="68" t="s">
        <v>165</v>
      </c>
      <c r="AX514" s="68" t="s">
        <v>235</v>
      </c>
      <c r="AY514" s="68" t="s">
        <v>148</v>
      </c>
      <c r="AZ514" s="68" t="s">
        <v>139</v>
      </c>
      <c r="BA514" s="68" t="s">
        <v>236</v>
      </c>
      <c r="BB514" s="68" t="s">
        <v>150</v>
      </c>
      <c r="BC514" s="68" t="s">
        <v>156</v>
      </c>
      <c r="BD514" s="68" t="s">
        <v>157</v>
      </c>
      <c r="BE514" s="68" t="s">
        <v>303</v>
      </c>
      <c r="BF514" s="68">
        <v>45131.314710648148</v>
      </c>
      <c r="BG514" s="68">
        <v>0</v>
      </c>
      <c r="BH514" s="68" t="s">
        <v>143</v>
      </c>
      <c r="BI514" s="68" t="s">
        <v>143</v>
      </c>
      <c r="BJ514" s="68" t="s">
        <v>143</v>
      </c>
      <c r="BK514" s="68" t="s">
        <v>136</v>
      </c>
      <c r="BL514" s="68" t="s">
        <v>143</v>
      </c>
      <c r="BM514" s="68" t="s">
        <v>160</v>
      </c>
      <c r="BN514" s="68" t="s">
        <v>143</v>
      </c>
      <c r="BO514" s="68" t="s">
        <v>143</v>
      </c>
      <c r="BP514" s="68" t="s">
        <v>143</v>
      </c>
      <c r="BQ514" s="68" t="s">
        <v>3627</v>
      </c>
      <c r="BR514" s="68">
        <v>500</v>
      </c>
      <c r="BS514" s="68" t="s">
        <v>241</v>
      </c>
      <c r="BT514" s="68">
        <v>411</v>
      </c>
      <c r="BU514" s="68">
        <v>411</v>
      </c>
      <c r="BV514" s="68" t="s">
        <v>135</v>
      </c>
      <c r="BW514" s="68" t="s">
        <v>135</v>
      </c>
      <c r="BX514" s="68" t="s">
        <v>135</v>
      </c>
      <c r="BY514" s="68" t="s">
        <v>148</v>
      </c>
      <c r="BZ514" s="68" t="s">
        <v>3280</v>
      </c>
      <c r="CA514" s="68" t="s">
        <v>174</v>
      </c>
      <c r="CB514" s="68" t="s">
        <v>143</v>
      </c>
      <c r="CC514" s="68" t="s">
        <v>143</v>
      </c>
      <c r="CD514" s="68" t="s">
        <v>143</v>
      </c>
      <c r="CE514" s="68" t="s">
        <v>143</v>
      </c>
      <c r="CF514" s="68">
        <v>1</v>
      </c>
      <c r="CJ514" s="68">
        <v>0</v>
      </c>
      <c r="CK514" s="68" t="s">
        <v>143</v>
      </c>
      <c r="CM514" s="68" t="s">
        <v>143</v>
      </c>
      <c r="CN514" s="68" t="s">
        <v>143</v>
      </c>
      <c r="CO514" s="68">
        <v>544566012</v>
      </c>
      <c r="CR514" s="68" t="s">
        <v>143</v>
      </c>
      <c r="CS514" s="68" t="s">
        <v>1</v>
      </c>
      <c r="CT514" s="68" t="s">
        <v>143</v>
      </c>
      <c r="CU514" s="68" t="s">
        <v>1</v>
      </c>
      <c r="CV514" s="68" t="s">
        <v>1985</v>
      </c>
      <c r="CW514" s="68" t="s">
        <v>143</v>
      </c>
      <c r="CX514" s="68" t="s">
        <v>258</v>
      </c>
      <c r="CY514" s="68" t="s">
        <v>166</v>
      </c>
      <c r="CZ514" s="68" t="s">
        <v>136</v>
      </c>
      <c r="DA514" s="68" t="s">
        <v>2007</v>
      </c>
      <c r="DB514" s="68" t="s">
        <v>143</v>
      </c>
      <c r="DC514" s="68" t="s">
        <v>143</v>
      </c>
      <c r="DD514" s="68" t="s">
        <v>164</v>
      </c>
      <c r="DE514" s="68">
        <v>7</v>
      </c>
      <c r="DF514" s="68">
        <v>28</v>
      </c>
    </row>
    <row r="515" spans="1:110" s="68" customFormat="1" ht="12.75" x14ac:dyDescent="0.2">
      <c r="A515" s="67">
        <v>45108</v>
      </c>
      <c r="B515" s="68" t="s">
        <v>16</v>
      </c>
      <c r="C515" s="68">
        <v>80257</v>
      </c>
      <c r="D515" s="68" t="s">
        <v>1106</v>
      </c>
      <c r="E515" s="68" t="s">
        <v>685</v>
      </c>
      <c r="F515" s="69">
        <v>45133</v>
      </c>
      <c r="G515" s="68" t="s">
        <v>165</v>
      </c>
      <c r="H515" s="68" t="s">
        <v>166</v>
      </c>
      <c r="I515" s="70">
        <v>60</v>
      </c>
      <c r="J515" s="70">
        <v>60</v>
      </c>
      <c r="K515" s="71">
        <f t="shared" si="7"/>
        <v>1.4686126992457653E-4</v>
      </c>
      <c r="L515" s="68" t="s">
        <v>519</v>
      </c>
      <c r="M515" s="68" t="s">
        <v>129</v>
      </c>
      <c r="N515" s="68" t="s">
        <v>1056</v>
      </c>
      <c r="O515" s="68" t="s">
        <v>3628</v>
      </c>
      <c r="P515" s="68" t="s">
        <v>3629</v>
      </c>
      <c r="Q515" s="68" t="s">
        <v>170</v>
      </c>
      <c r="R515" s="68" t="s">
        <v>3630</v>
      </c>
      <c r="S515" s="68" t="s">
        <v>3631</v>
      </c>
      <c r="T515" s="68" t="s">
        <v>135</v>
      </c>
      <c r="U515" s="68" t="s">
        <v>135</v>
      </c>
      <c r="V515" s="68" t="s">
        <v>136</v>
      </c>
      <c r="W515" s="68" t="s">
        <v>137</v>
      </c>
      <c r="X515" s="68" t="s">
        <v>957</v>
      </c>
      <c r="Y515" s="68">
        <v>45132.096166782409</v>
      </c>
      <c r="Z515" s="68">
        <v>45132.096037037038</v>
      </c>
      <c r="AA515" s="68" t="s">
        <v>139</v>
      </c>
      <c r="AB515" s="68" t="s">
        <v>140</v>
      </c>
      <c r="AC515" s="68">
        <v>0</v>
      </c>
      <c r="AD515" s="68" t="s">
        <v>143</v>
      </c>
      <c r="AE515" s="68">
        <v>0</v>
      </c>
      <c r="AF515" s="68">
        <v>45138</v>
      </c>
      <c r="AG515" s="68">
        <v>10012</v>
      </c>
      <c r="AH515" s="68" t="s">
        <v>141</v>
      </c>
      <c r="AK515" s="68" t="s">
        <v>142</v>
      </c>
      <c r="AL515" s="68" t="s">
        <v>143</v>
      </c>
      <c r="AM515" s="68">
        <v>60</v>
      </c>
      <c r="AN515" s="68" t="s">
        <v>143</v>
      </c>
      <c r="AO515" s="68" t="s">
        <v>3632</v>
      </c>
      <c r="AP515" s="68" t="s">
        <v>3633</v>
      </c>
      <c r="AQ515" s="68" t="s">
        <v>3634</v>
      </c>
      <c r="AR515" s="68" t="s">
        <v>1846</v>
      </c>
      <c r="AS515" s="68" t="s">
        <v>231</v>
      </c>
      <c r="AT515" s="68" t="s">
        <v>988</v>
      </c>
      <c r="AU515" s="68" t="s">
        <v>3635</v>
      </c>
      <c r="AV515" s="68" t="s">
        <v>290</v>
      </c>
      <c r="AW515" s="68" t="s">
        <v>146</v>
      </c>
      <c r="AX515" s="68" t="s">
        <v>1060</v>
      </c>
      <c r="AY515" s="68" t="s">
        <v>148</v>
      </c>
      <c r="AZ515" s="68" t="s">
        <v>139</v>
      </c>
      <c r="BA515" s="68" t="s">
        <v>149</v>
      </c>
      <c r="BB515" s="68" t="s">
        <v>150</v>
      </c>
      <c r="BC515" s="68" t="s">
        <v>156</v>
      </c>
      <c r="BD515" s="68" t="s">
        <v>157</v>
      </c>
      <c r="BE515" s="68" t="s">
        <v>484</v>
      </c>
      <c r="BF515" s="68">
        <v>45132.13554398148</v>
      </c>
      <c r="BG515" s="68">
        <v>0</v>
      </c>
      <c r="BH515" s="68" t="s">
        <v>143</v>
      </c>
      <c r="BI515" s="68" t="s">
        <v>143</v>
      </c>
      <c r="BJ515" s="68" t="s">
        <v>143</v>
      </c>
      <c r="BK515" s="68" t="s">
        <v>136</v>
      </c>
      <c r="BL515" s="68" t="s">
        <v>143</v>
      </c>
      <c r="BM515" s="68" t="s">
        <v>160</v>
      </c>
      <c r="BN515" s="68" t="s">
        <v>143</v>
      </c>
      <c r="BO515" s="68" t="s">
        <v>143</v>
      </c>
      <c r="BP515" s="68" t="s">
        <v>143</v>
      </c>
      <c r="BQ515" s="68" t="s">
        <v>3636</v>
      </c>
      <c r="BR515" s="68">
        <v>250</v>
      </c>
      <c r="BS515" s="68" t="s">
        <v>162</v>
      </c>
      <c r="BT515" s="68">
        <v>60</v>
      </c>
      <c r="BU515" s="68">
        <v>60</v>
      </c>
      <c r="BV515" s="68" t="s">
        <v>135</v>
      </c>
      <c r="BW515" s="68" t="s">
        <v>135</v>
      </c>
      <c r="BX515" s="68" t="s">
        <v>135</v>
      </c>
      <c r="BY515" s="68" t="s">
        <v>148</v>
      </c>
      <c r="BZ515" s="68" t="s">
        <v>3637</v>
      </c>
      <c r="CA515" s="68" t="s">
        <v>174</v>
      </c>
      <c r="CB515" s="68" t="s">
        <v>143</v>
      </c>
      <c r="CC515" s="68" t="s">
        <v>143</v>
      </c>
      <c r="CD515" s="68" t="s">
        <v>143</v>
      </c>
      <c r="CE515" s="68" t="s">
        <v>143</v>
      </c>
      <c r="CF515" s="68">
        <v>1</v>
      </c>
      <c r="CJ515" s="68">
        <v>0</v>
      </c>
      <c r="CK515" s="68" t="s">
        <v>143</v>
      </c>
      <c r="CM515" s="68" t="s">
        <v>143</v>
      </c>
      <c r="CN515" s="68" t="s">
        <v>143</v>
      </c>
      <c r="CR515" s="68" t="s">
        <v>143</v>
      </c>
      <c r="CS515" s="68" t="s">
        <v>1</v>
      </c>
      <c r="CT515" s="68" t="s">
        <v>143</v>
      </c>
      <c r="CU515" s="68" t="s">
        <v>1</v>
      </c>
      <c r="CV515" s="68" t="s">
        <v>1985</v>
      </c>
      <c r="CW515" s="68" t="s">
        <v>143</v>
      </c>
      <c r="CX515" s="68" t="s">
        <v>519</v>
      </c>
      <c r="CY515" s="68" t="s">
        <v>166</v>
      </c>
      <c r="CZ515" s="68" t="s">
        <v>136</v>
      </c>
      <c r="DA515" s="68" t="s">
        <v>2007</v>
      </c>
      <c r="DB515" s="68" t="s">
        <v>143</v>
      </c>
      <c r="DC515" s="68" t="s">
        <v>143</v>
      </c>
      <c r="DD515" s="68" t="s">
        <v>685</v>
      </c>
      <c r="DE515" s="68">
        <v>7</v>
      </c>
      <c r="DF515" s="68">
        <v>26</v>
      </c>
    </row>
    <row r="516" spans="1:110" s="68" customFormat="1" ht="12.75" x14ac:dyDescent="0.2">
      <c r="A516" s="67">
        <v>45108</v>
      </c>
      <c r="B516" s="68" t="s">
        <v>7</v>
      </c>
      <c r="C516" s="68">
        <v>80340</v>
      </c>
      <c r="D516" s="68" t="s">
        <v>2627</v>
      </c>
      <c r="E516" s="68" t="s">
        <v>125</v>
      </c>
      <c r="F516" s="69">
        <v>45133</v>
      </c>
      <c r="G516" s="68" t="s">
        <v>257</v>
      </c>
      <c r="H516" s="68" t="s">
        <v>166</v>
      </c>
      <c r="I516" s="70">
        <v>300</v>
      </c>
      <c r="J516" s="70">
        <v>300</v>
      </c>
      <c r="K516" s="71">
        <f t="shared" ref="K516:K579" si="8">I516/$I$1</f>
        <v>7.3430634962288262E-4</v>
      </c>
      <c r="L516" s="68" t="s">
        <v>167</v>
      </c>
      <c r="M516" s="68" t="s">
        <v>129</v>
      </c>
      <c r="N516" s="68" t="s">
        <v>980</v>
      </c>
      <c r="O516" s="68" t="s">
        <v>1779</v>
      </c>
      <c r="P516" s="68" t="s">
        <v>3518</v>
      </c>
      <c r="Q516" s="68" t="s">
        <v>170</v>
      </c>
      <c r="R516" s="68" t="s">
        <v>3638</v>
      </c>
      <c r="S516" s="68" t="s">
        <v>3520</v>
      </c>
      <c r="T516" s="68" t="s">
        <v>135</v>
      </c>
      <c r="U516" s="68" t="s">
        <v>135</v>
      </c>
      <c r="V516" s="68" t="s">
        <v>136</v>
      </c>
      <c r="W516" s="68" t="s">
        <v>137</v>
      </c>
      <c r="X516" s="68" t="s">
        <v>264</v>
      </c>
      <c r="Y516" s="68">
        <v>45132.249484259257</v>
      </c>
      <c r="Z516" s="68">
        <v>45132.249364351854</v>
      </c>
      <c r="AA516" s="68" t="s">
        <v>139</v>
      </c>
      <c r="AB516" s="68" t="s">
        <v>140</v>
      </c>
      <c r="AC516" s="68">
        <v>0</v>
      </c>
      <c r="AD516" s="68" t="s">
        <v>143</v>
      </c>
      <c r="AE516" s="68">
        <v>0</v>
      </c>
      <c r="AF516" s="68">
        <v>45132</v>
      </c>
      <c r="AG516" s="68">
        <v>10010</v>
      </c>
      <c r="AH516" s="68" t="s">
        <v>265</v>
      </c>
      <c r="AK516" s="68" t="s">
        <v>142</v>
      </c>
      <c r="AL516" s="68" t="s">
        <v>143</v>
      </c>
      <c r="AM516" s="68">
        <v>300</v>
      </c>
      <c r="AN516" s="68" t="s">
        <v>143</v>
      </c>
      <c r="AO516" s="68" t="s">
        <v>1780</v>
      </c>
      <c r="AP516" s="68" t="s">
        <v>176</v>
      </c>
      <c r="AQ516" s="68" t="s">
        <v>1781</v>
      </c>
      <c r="AR516" s="68" t="s">
        <v>178</v>
      </c>
      <c r="AS516" s="68" t="s">
        <v>179</v>
      </c>
      <c r="AT516" s="68" t="s">
        <v>180</v>
      </c>
      <c r="AU516" s="68" t="s">
        <v>181</v>
      </c>
      <c r="AV516" s="68" t="s">
        <v>990</v>
      </c>
      <c r="AW516" s="68" t="s">
        <v>273</v>
      </c>
      <c r="AX516" s="68" t="s">
        <v>991</v>
      </c>
      <c r="AY516" s="68" t="s">
        <v>148</v>
      </c>
      <c r="AZ516" s="68" t="s">
        <v>139</v>
      </c>
      <c r="BA516" s="68" t="s">
        <v>154</v>
      </c>
      <c r="BB516" s="68" t="s">
        <v>992</v>
      </c>
      <c r="BC516" s="68" t="s">
        <v>156</v>
      </c>
      <c r="BD516" s="68" t="s">
        <v>157</v>
      </c>
      <c r="BE516" s="68" t="s">
        <v>303</v>
      </c>
      <c r="BF516" s="68">
        <v>45133.256342592591</v>
      </c>
      <c r="BG516" s="68">
        <v>0</v>
      </c>
      <c r="BH516" s="68" t="s">
        <v>143</v>
      </c>
      <c r="BI516" s="68" t="s">
        <v>143</v>
      </c>
      <c r="BJ516" s="68" t="s">
        <v>143</v>
      </c>
      <c r="BK516" s="68" t="s">
        <v>183</v>
      </c>
      <c r="BL516" s="68" t="s">
        <v>143</v>
      </c>
      <c r="BM516" s="68" t="s">
        <v>200</v>
      </c>
      <c r="BN516" s="68" t="s">
        <v>143</v>
      </c>
      <c r="BO516" s="68" t="s">
        <v>143</v>
      </c>
      <c r="BP516" s="68" t="s">
        <v>143</v>
      </c>
      <c r="BQ516" s="68" t="s">
        <v>3639</v>
      </c>
      <c r="BR516" s="68">
        <v>500</v>
      </c>
      <c r="BS516" s="68" t="s">
        <v>241</v>
      </c>
      <c r="BT516" s="68">
        <v>300</v>
      </c>
      <c r="BU516" s="68">
        <v>300</v>
      </c>
      <c r="BV516" s="68" t="s">
        <v>135</v>
      </c>
      <c r="BW516" s="68" t="s">
        <v>135</v>
      </c>
      <c r="BX516" s="68" t="s">
        <v>135</v>
      </c>
      <c r="BY516" s="68" t="s">
        <v>148</v>
      </c>
      <c r="BZ516" s="68" t="s">
        <v>3640</v>
      </c>
      <c r="CA516" s="68" t="s">
        <v>174</v>
      </c>
      <c r="CB516" s="68" t="s">
        <v>143</v>
      </c>
      <c r="CC516" s="68" t="s">
        <v>143</v>
      </c>
      <c r="CD516" s="68" t="s">
        <v>143</v>
      </c>
      <c r="CE516" s="68" t="s">
        <v>143</v>
      </c>
      <c r="CF516" s="68">
        <v>1</v>
      </c>
      <c r="CJ516" s="68">
        <v>0</v>
      </c>
      <c r="CK516" s="68" t="s">
        <v>143</v>
      </c>
      <c r="CM516" s="68" t="s">
        <v>143</v>
      </c>
      <c r="CN516" s="68" t="s">
        <v>143</v>
      </c>
      <c r="CO516" s="68">
        <v>217616996</v>
      </c>
      <c r="CR516" s="68" t="s">
        <v>143</v>
      </c>
      <c r="CS516" s="68" t="s">
        <v>1</v>
      </c>
      <c r="CT516" s="68" t="s">
        <v>143</v>
      </c>
      <c r="CU516" s="68" t="s">
        <v>1</v>
      </c>
      <c r="CV516" s="68" t="s">
        <v>1985</v>
      </c>
      <c r="CW516" s="68" t="s">
        <v>143</v>
      </c>
      <c r="CX516" s="68" t="s">
        <v>167</v>
      </c>
      <c r="CY516" s="68" t="s">
        <v>166</v>
      </c>
      <c r="CZ516" s="68" t="s">
        <v>183</v>
      </c>
      <c r="DA516" s="68" t="s">
        <v>1986</v>
      </c>
      <c r="DB516" s="68" t="s">
        <v>143</v>
      </c>
      <c r="DC516" s="68" t="s">
        <v>143</v>
      </c>
      <c r="DD516" s="68" t="s">
        <v>125</v>
      </c>
      <c r="DE516" s="68">
        <v>7</v>
      </c>
      <c r="DF516" s="68">
        <v>26</v>
      </c>
    </row>
    <row r="517" spans="1:110" s="68" customFormat="1" ht="12.75" x14ac:dyDescent="0.2">
      <c r="A517" s="67">
        <v>45108</v>
      </c>
      <c r="B517" s="68" t="s">
        <v>11</v>
      </c>
      <c r="C517" s="68">
        <v>80356</v>
      </c>
      <c r="D517" s="68" t="s">
        <v>256</v>
      </c>
      <c r="E517" s="68" t="s">
        <v>685</v>
      </c>
      <c r="F517" s="69">
        <v>45132</v>
      </c>
      <c r="G517" s="68" t="s">
        <v>165</v>
      </c>
      <c r="H517" s="68" t="s">
        <v>166</v>
      </c>
      <c r="I517" s="70">
        <v>498.01</v>
      </c>
      <c r="J517" s="70">
        <v>498.01</v>
      </c>
      <c r="K517" s="71">
        <f t="shared" si="8"/>
        <v>1.2189730172523059E-3</v>
      </c>
      <c r="L517" s="68" t="s">
        <v>258</v>
      </c>
      <c r="M517" s="68" t="s">
        <v>129</v>
      </c>
      <c r="N517" s="68" t="s">
        <v>960</v>
      </c>
      <c r="O517" s="68" t="s">
        <v>3641</v>
      </c>
      <c r="P517" s="68" t="s">
        <v>256</v>
      </c>
      <c r="Q517" s="68" t="s">
        <v>132</v>
      </c>
      <c r="R517" s="68" t="s">
        <v>3642</v>
      </c>
      <c r="S517" s="68" t="s">
        <v>3643</v>
      </c>
      <c r="T517" s="68" t="s">
        <v>135</v>
      </c>
      <c r="U517" s="68" t="s">
        <v>135</v>
      </c>
      <c r="V517" s="68" t="s">
        <v>136</v>
      </c>
      <c r="W517" s="68" t="s">
        <v>137</v>
      </c>
      <c r="X517" s="68" t="s">
        <v>138</v>
      </c>
      <c r="Y517" s="68">
        <v>45132.311808564817</v>
      </c>
      <c r="Z517" s="68">
        <v>45132.311784027777</v>
      </c>
      <c r="AA517" s="68" t="s">
        <v>139</v>
      </c>
      <c r="AB517" s="68" t="s">
        <v>140</v>
      </c>
      <c r="AC517" s="68">
        <v>0</v>
      </c>
      <c r="AD517" s="68" t="s">
        <v>143</v>
      </c>
      <c r="AE517" s="68">
        <v>0</v>
      </c>
      <c r="AG517" s="68">
        <v>10012</v>
      </c>
      <c r="AH517" s="68" t="s">
        <v>141</v>
      </c>
      <c r="AK517" s="68" t="s">
        <v>142</v>
      </c>
      <c r="AL517" s="68" t="s">
        <v>143</v>
      </c>
      <c r="AM517" s="68">
        <v>2400</v>
      </c>
      <c r="AN517" s="68" t="s">
        <v>143</v>
      </c>
      <c r="AO517" s="68" t="s">
        <v>658</v>
      </c>
      <c r="AP517" s="68" t="s">
        <v>658</v>
      </c>
      <c r="AQ517" s="68" t="s">
        <v>309</v>
      </c>
      <c r="AR517" s="68" t="s">
        <v>148</v>
      </c>
      <c r="AS517" s="68" t="s">
        <v>139</v>
      </c>
      <c r="AT517" s="68" t="s">
        <v>950</v>
      </c>
      <c r="AU517" s="68" t="s">
        <v>311</v>
      </c>
      <c r="AV517" s="68" t="s">
        <v>145</v>
      </c>
      <c r="AW517" s="68" t="s">
        <v>146</v>
      </c>
      <c r="AX517" s="68" t="s">
        <v>972</v>
      </c>
      <c r="AY517" s="68" t="s">
        <v>148</v>
      </c>
      <c r="AZ517" s="68" t="s">
        <v>139</v>
      </c>
      <c r="BA517" s="68" t="s">
        <v>149</v>
      </c>
      <c r="BB517" s="68" t="s">
        <v>150</v>
      </c>
      <c r="BC517" s="68" t="s">
        <v>156</v>
      </c>
      <c r="BD517" s="68" t="s">
        <v>157</v>
      </c>
      <c r="BE517" s="68" t="s">
        <v>303</v>
      </c>
      <c r="BF517" s="68">
        <v>45133.506643518522</v>
      </c>
      <c r="BG517" s="68">
        <v>0</v>
      </c>
      <c r="BH517" s="68" t="s">
        <v>530</v>
      </c>
      <c r="BI517" s="68" t="s">
        <v>143</v>
      </c>
      <c r="BJ517" s="68" t="s">
        <v>143</v>
      </c>
      <c r="BK517" s="68" t="s">
        <v>136</v>
      </c>
      <c r="BL517" s="68" t="s">
        <v>136</v>
      </c>
      <c r="BM517" s="68" t="s">
        <v>160</v>
      </c>
      <c r="BN517" s="68" t="s">
        <v>160</v>
      </c>
      <c r="BO517" s="68" t="s">
        <v>364</v>
      </c>
      <c r="BP517" s="68" t="s">
        <v>143</v>
      </c>
      <c r="BQ517" s="68" t="s">
        <v>3644</v>
      </c>
      <c r="BR517" s="68">
        <v>500</v>
      </c>
      <c r="BS517" s="68" t="s">
        <v>241</v>
      </c>
      <c r="BT517" s="68">
        <v>49801</v>
      </c>
      <c r="BU517" s="68">
        <v>49801</v>
      </c>
      <c r="BV517" s="68" t="s">
        <v>135</v>
      </c>
      <c r="BW517" s="68" t="s">
        <v>135</v>
      </c>
      <c r="BX517" s="68" t="s">
        <v>135</v>
      </c>
      <c r="BY517" s="68" t="s">
        <v>148</v>
      </c>
      <c r="BZ517" s="68" t="s">
        <v>3645</v>
      </c>
      <c r="CA517" s="68" t="s">
        <v>144</v>
      </c>
      <c r="CB517" s="68" t="s">
        <v>143</v>
      </c>
      <c r="CC517" s="68" t="s">
        <v>143</v>
      </c>
      <c r="CD517" s="68" t="s">
        <v>143</v>
      </c>
      <c r="CE517" s="68" t="s">
        <v>143</v>
      </c>
      <c r="CF517" s="68">
        <v>20750332</v>
      </c>
      <c r="CJ517" s="68">
        <v>0</v>
      </c>
      <c r="CK517" s="68" t="s">
        <v>143</v>
      </c>
      <c r="CM517" s="68" t="s">
        <v>143</v>
      </c>
      <c r="CN517" s="68" t="s">
        <v>143</v>
      </c>
      <c r="CR517" s="68" t="s">
        <v>143</v>
      </c>
      <c r="CS517" s="68" t="s">
        <v>1</v>
      </c>
      <c r="CT517" s="68" t="s">
        <v>143</v>
      </c>
      <c r="CU517" s="68" t="s">
        <v>1</v>
      </c>
      <c r="CV517" s="68" t="s">
        <v>1985</v>
      </c>
      <c r="CW517" s="68" t="s">
        <v>143</v>
      </c>
      <c r="CX517" s="68" t="s">
        <v>258</v>
      </c>
      <c r="CY517" s="68" t="s">
        <v>166</v>
      </c>
      <c r="CZ517" s="68" t="s">
        <v>136</v>
      </c>
      <c r="DA517" s="68" t="s">
        <v>1989</v>
      </c>
      <c r="DB517" s="68" t="s">
        <v>143</v>
      </c>
      <c r="DC517" s="68" t="s">
        <v>143</v>
      </c>
      <c r="DD517" s="68" t="s">
        <v>364</v>
      </c>
      <c r="DE517" s="68">
        <v>7</v>
      </c>
      <c r="DF517" s="68">
        <v>25</v>
      </c>
    </row>
    <row r="518" spans="1:110" s="68" customFormat="1" ht="12.75" x14ac:dyDescent="0.2">
      <c r="A518" s="67">
        <v>45108</v>
      </c>
      <c r="B518" s="68" t="s">
        <v>13</v>
      </c>
      <c r="C518" s="68">
        <v>80517</v>
      </c>
      <c r="D518" s="68" t="s">
        <v>2694</v>
      </c>
      <c r="E518" s="68" t="s">
        <v>373</v>
      </c>
      <c r="F518" s="69">
        <v>45134</v>
      </c>
      <c r="G518" s="68" t="s">
        <v>257</v>
      </c>
      <c r="H518" s="68" t="s">
        <v>166</v>
      </c>
      <c r="I518" s="70">
        <v>410.71</v>
      </c>
      <c r="J518" s="70">
        <v>410.71</v>
      </c>
      <c r="K518" s="71">
        <f t="shared" si="8"/>
        <v>1.0052898695120471E-3</v>
      </c>
      <c r="L518" s="68" t="s">
        <v>374</v>
      </c>
      <c r="M518" s="68" t="s">
        <v>129</v>
      </c>
      <c r="N518" s="68" t="s">
        <v>527</v>
      </c>
      <c r="O518" s="68" t="s">
        <v>528</v>
      </c>
      <c r="P518" s="68" t="s">
        <v>3646</v>
      </c>
      <c r="Q518" s="68" t="s">
        <v>530</v>
      </c>
      <c r="R518" s="68" t="s">
        <v>3647</v>
      </c>
      <c r="S518" s="68" t="s">
        <v>3648</v>
      </c>
      <c r="T518" s="68" t="s">
        <v>135</v>
      </c>
      <c r="U518" s="68" t="s">
        <v>135</v>
      </c>
      <c r="V518" s="68" t="s">
        <v>136</v>
      </c>
      <c r="W518" s="68" t="s">
        <v>137</v>
      </c>
      <c r="X518" s="68" t="s">
        <v>264</v>
      </c>
      <c r="Y518" s="68">
        <v>45133.06105034722</v>
      </c>
      <c r="Z518" s="68">
        <v>45133.060743287038</v>
      </c>
      <c r="AA518" s="68" t="s">
        <v>139</v>
      </c>
      <c r="AB518" s="68" t="s">
        <v>140</v>
      </c>
      <c r="AC518" s="68">
        <v>0</v>
      </c>
      <c r="AD518" s="68" t="s">
        <v>143</v>
      </c>
      <c r="AE518" s="68">
        <v>0</v>
      </c>
      <c r="AF518" s="68">
        <v>45133</v>
      </c>
      <c r="AG518" s="68">
        <v>10010</v>
      </c>
      <c r="AH518" s="68" t="s">
        <v>265</v>
      </c>
      <c r="AK518" s="68" t="s">
        <v>142</v>
      </c>
      <c r="AL518" s="68" t="s">
        <v>143</v>
      </c>
      <c r="AM518" s="68">
        <v>41071</v>
      </c>
      <c r="AN518" s="68" t="s">
        <v>143</v>
      </c>
      <c r="AO518" s="68" t="s">
        <v>533</v>
      </c>
      <c r="AP518" s="68" t="s">
        <v>534</v>
      </c>
      <c r="AQ518" s="68" t="s">
        <v>309</v>
      </c>
      <c r="AR518" s="68" t="s">
        <v>148</v>
      </c>
      <c r="AS518" s="68" t="s">
        <v>139</v>
      </c>
      <c r="AT518" s="68" t="s">
        <v>508</v>
      </c>
      <c r="AU518" s="68" t="s">
        <v>535</v>
      </c>
      <c r="AV518" s="68" t="s">
        <v>536</v>
      </c>
      <c r="AW518" s="68" t="s">
        <v>273</v>
      </c>
      <c r="AX518" s="68" t="s">
        <v>537</v>
      </c>
      <c r="AY518" s="68" t="s">
        <v>148</v>
      </c>
      <c r="AZ518" s="68" t="s">
        <v>139</v>
      </c>
      <c r="BA518" s="68" t="s">
        <v>154</v>
      </c>
      <c r="BB518" s="68" t="s">
        <v>275</v>
      </c>
      <c r="BC518" s="68" t="s">
        <v>156</v>
      </c>
      <c r="BD518" s="68" t="s">
        <v>157</v>
      </c>
      <c r="BE518" s="68" t="s">
        <v>303</v>
      </c>
      <c r="BF518" s="68">
        <v>45133.256192129629</v>
      </c>
      <c r="BG518" s="68">
        <v>0</v>
      </c>
      <c r="BH518" s="68" t="s">
        <v>530</v>
      </c>
      <c r="BI518" s="68" t="s">
        <v>143</v>
      </c>
      <c r="BJ518" s="68" t="s">
        <v>143</v>
      </c>
      <c r="BK518" s="68" t="s">
        <v>136</v>
      </c>
      <c r="BL518" s="68" t="s">
        <v>143</v>
      </c>
      <c r="BM518" s="68" t="s">
        <v>200</v>
      </c>
      <c r="BN518" s="68" t="s">
        <v>200</v>
      </c>
      <c r="BO518" s="68" t="s">
        <v>143</v>
      </c>
      <c r="BP518" s="68" t="s">
        <v>143</v>
      </c>
      <c r="BQ518" s="68" t="s">
        <v>3649</v>
      </c>
      <c r="BR518" s="68">
        <v>500</v>
      </c>
      <c r="BS518" s="68" t="s">
        <v>241</v>
      </c>
      <c r="BT518" s="68">
        <v>41071</v>
      </c>
      <c r="BU518" s="68">
        <v>41071</v>
      </c>
      <c r="BV518" s="68" t="s">
        <v>135</v>
      </c>
      <c r="BW518" s="68" t="s">
        <v>135</v>
      </c>
      <c r="BX518" s="68" t="s">
        <v>135</v>
      </c>
      <c r="BY518" s="68" t="s">
        <v>148</v>
      </c>
      <c r="BZ518" s="68" t="s">
        <v>3650</v>
      </c>
      <c r="CA518" s="68" t="s">
        <v>174</v>
      </c>
      <c r="CB518" s="68" t="s">
        <v>143</v>
      </c>
      <c r="CC518" s="68" t="s">
        <v>143</v>
      </c>
      <c r="CD518" s="68" t="s">
        <v>143</v>
      </c>
      <c r="CE518" s="68" t="s">
        <v>3651</v>
      </c>
      <c r="CF518" s="68">
        <v>1</v>
      </c>
      <c r="CJ518" s="68">
        <v>0</v>
      </c>
      <c r="CK518" s="68" t="s">
        <v>143</v>
      </c>
      <c r="CM518" s="68" t="s">
        <v>143</v>
      </c>
      <c r="CN518" s="68" t="s">
        <v>143</v>
      </c>
      <c r="CP518" s="68">
        <v>217616996</v>
      </c>
      <c r="CR518" s="68" t="s">
        <v>143</v>
      </c>
      <c r="CS518" s="68" t="s">
        <v>1</v>
      </c>
      <c r="CT518" s="68" t="s">
        <v>143</v>
      </c>
      <c r="CU518" s="68" t="s">
        <v>1</v>
      </c>
      <c r="CV518" s="68" t="s">
        <v>1985</v>
      </c>
      <c r="CW518" s="68" t="s">
        <v>143</v>
      </c>
      <c r="CX518" s="68" t="s">
        <v>374</v>
      </c>
      <c r="CY518" s="68" t="s">
        <v>166</v>
      </c>
      <c r="CZ518" s="68" t="s">
        <v>136</v>
      </c>
      <c r="DA518" s="68" t="s">
        <v>2007</v>
      </c>
      <c r="DB518" s="68" t="s">
        <v>143</v>
      </c>
      <c r="DC518" s="68" t="s">
        <v>143</v>
      </c>
      <c r="DD518" s="68" t="s">
        <v>373</v>
      </c>
      <c r="DE518" s="68">
        <v>7</v>
      </c>
      <c r="DF518" s="68">
        <v>27</v>
      </c>
    </row>
    <row r="519" spans="1:110" s="68" customFormat="1" ht="12.75" x14ac:dyDescent="0.2">
      <c r="A519" s="67">
        <v>45108</v>
      </c>
      <c r="B519" s="68" t="s">
        <v>11</v>
      </c>
      <c r="C519" s="68">
        <v>80546</v>
      </c>
      <c r="D519" s="68" t="s">
        <v>256</v>
      </c>
      <c r="E519" s="68" t="s">
        <v>125</v>
      </c>
      <c r="F519" s="69">
        <v>45134</v>
      </c>
      <c r="G519" s="68" t="s">
        <v>165</v>
      </c>
      <c r="H519" s="68" t="s">
        <v>166</v>
      </c>
      <c r="I519" s="70">
        <v>136</v>
      </c>
      <c r="J519" s="70">
        <v>136</v>
      </c>
      <c r="K519" s="71">
        <f t="shared" si="8"/>
        <v>3.3288554516237346E-4</v>
      </c>
      <c r="L519" s="68" t="s">
        <v>258</v>
      </c>
      <c r="M519" s="68" t="s">
        <v>129</v>
      </c>
      <c r="N519" s="68" t="s">
        <v>219</v>
      </c>
      <c r="O519" s="68" t="s">
        <v>3652</v>
      </c>
      <c r="P519" s="68" t="s">
        <v>3653</v>
      </c>
      <c r="Q519" s="68" t="s">
        <v>170</v>
      </c>
      <c r="R519" s="68" t="s">
        <v>3654</v>
      </c>
      <c r="S519" s="68" t="s">
        <v>3655</v>
      </c>
      <c r="T519" s="68" t="s">
        <v>135</v>
      </c>
      <c r="U519" s="68" t="s">
        <v>135</v>
      </c>
      <c r="V519" s="68" t="s">
        <v>136</v>
      </c>
      <c r="W519" s="68" t="s">
        <v>137</v>
      </c>
      <c r="X519" s="68" t="s">
        <v>225</v>
      </c>
      <c r="Y519" s="68">
        <v>45133.117788425923</v>
      </c>
      <c r="Z519" s="68">
        <v>45133.117645833336</v>
      </c>
      <c r="AA519" s="68" t="s">
        <v>139</v>
      </c>
      <c r="AB519" s="68" t="s">
        <v>140</v>
      </c>
      <c r="AC519" s="68">
        <v>0</v>
      </c>
      <c r="AD519" s="68" t="s">
        <v>143</v>
      </c>
      <c r="AE519" s="68">
        <v>0</v>
      </c>
      <c r="AG519" s="68">
        <v>10012</v>
      </c>
      <c r="AH519" s="68" t="s">
        <v>141</v>
      </c>
      <c r="AK519" s="68" t="s">
        <v>142</v>
      </c>
      <c r="AL519" s="68" t="s">
        <v>143</v>
      </c>
      <c r="AM519" s="68">
        <v>136</v>
      </c>
      <c r="AN519" s="68" t="s">
        <v>143</v>
      </c>
      <c r="AO519" s="68" t="s">
        <v>3656</v>
      </c>
      <c r="AP519" s="68" t="s">
        <v>3657</v>
      </c>
      <c r="AQ519" s="68" t="s">
        <v>3658</v>
      </c>
      <c r="AR519" s="68" t="s">
        <v>250</v>
      </c>
      <c r="AS519" s="68" t="s">
        <v>179</v>
      </c>
      <c r="AT519" s="68" t="s">
        <v>3659</v>
      </c>
      <c r="AU519" s="68" t="s">
        <v>3660</v>
      </c>
      <c r="AV519" s="68" t="s">
        <v>234</v>
      </c>
      <c r="AW519" s="68" t="s">
        <v>165</v>
      </c>
      <c r="AX519" s="68" t="s">
        <v>235</v>
      </c>
      <c r="AY519" s="68" t="s">
        <v>148</v>
      </c>
      <c r="AZ519" s="68" t="s">
        <v>139</v>
      </c>
      <c r="BA519" s="68" t="s">
        <v>236</v>
      </c>
      <c r="BB519" s="68" t="s">
        <v>150</v>
      </c>
      <c r="BC519" s="68" t="s">
        <v>156</v>
      </c>
      <c r="BD519" s="68" t="s">
        <v>157</v>
      </c>
      <c r="BE519" s="68" t="s">
        <v>484</v>
      </c>
      <c r="BF519" s="68">
        <v>45133.204224537039</v>
      </c>
      <c r="BG519" s="68">
        <v>0</v>
      </c>
      <c r="BH519" s="68" t="s">
        <v>143</v>
      </c>
      <c r="BI519" s="68" t="s">
        <v>143</v>
      </c>
      <c r="BJ519" s="68" t="s">
        <v>143</v>
      </c>
      <c r="BK519" s="68" t="s">
        <v>136</v>
      </c>
      <c r="BL519" s="68" t="s">
        <v>143</v>
      </c>
      <c r="BM519" s="68" t="s">
        <v>160</v>
      </c>
      <c r="BN519" s="68" t="s">
        <v>143</v>
      </c>
      <c r="BO519" s="68" t="s">
        <v>143</v>
      </c>
      <c r="BP519" s="68" t="s">
        <v>143</v>
      </c>
      <c r="BQ519" s="68" t="s">
        <v>3095</v>
      </c>
      <c r="BR519" s="68">
        <v>250</v>
      </c>
      <c r="BS519" s="68" t="s">
        <v>162</v>
      </c>
      <c r="BT519" s="68">
        <v>136</v>
      </c>
      <c r="BU519" s="68">
        <v>136</v>
      </c>
      <c r="BV519" s="68" t="s">
        <v>135</v>
      </c>
      <c r="BW519" s="68" t="s">
        <v>135</v>
      </c>
      <c r="BX519" s="68" t="s">
        <v>135</v>
      </c>
      <c r="BY519" s="68" t="s">
        <v>148</v>
      </c>
      <c r="BZ519" s="68" t="s">
        <v>877</v>
      </c>
      <c r="CA519" s="68" t="s">
        <v>174</v>
      </c>
      <c r="CB519" s="68" t="s">
        <v>143</v>
      </c>
      <c r="CC519" s="68" t="s">
        <v>143</v>
      </c>
      <c r="CD519" s="68" t="s">
        <v>143</v>
      </c>
      <c r="CE519" s="68" t="s">
        <v>143</v>
      </c>
      <c r="CF519" s="68">
        <v>1</v>
      </c>
      <c r="CJ519" s="68">
        <v>0</v>
      </c>
      <c r="CK519" s="68" t="s">
        <v>143</v>
      </c>
      <c r="CM519" s="68" t="s">
        <v>143</v>
      </c>
      <c r="CN519" s="68" t="s">
        <v>143</v>
      </c>
      <c r="CR519" s="68" t="s">
        <v>143</v>
      </c>
      <c r="CS519" s="68" t="s">
        <v>1</v>
      </c>
      <c r="CT519" s="68" t="s">
        <v>143</v>
      </c>
      <c r="CU519" s="68" t="s">
        <v>1</v>
      </c>
      <c r="CV519" s="68" t="s">
        <v>1985</v>
      </c>
      <c r="CW519" s="68" t="s">
        <v>143</v>
      </c>
      <c r="CX519" s="68" t="s">
        <v>258</v>
      </c>
      <c r="CY519" s="68" t="s">
        <v>166</v>
      </c>
      <c r="CZ519" s="68" t="s">
        <v>136</v>
      </c>
      <c r="DA519" s="68" t="s">
        <v>2007</v>
      </c>
      <c r="DB519" s="68" t="s">
        <v>143</v>
      </c>
      <c r="DC519" s="68" t="s">
        <v>143</v>
      </c>
      <c r="DD519" s="68" t="s">
        <v>125</v>
      </c>
      <c r="DE519" s="68">
        <v>7</v>
      </c>
      <c r="DF519" s="68">
        <v>27</v>
      </c>
    </row>
    <row r="520" spans="1:110" s="68" customFormat="1" ht="12.75" x14ac:dyDescent="0.2">
      <c r="A520" s="67">
        <v>45108</v>
      </c>
      <c r="B520" s="68" t="s">
        <v>11</v>
      </c>
      <c r="C520" s="68">
        <v>80597</v>
      </c>
      <c r="D520" s="68" t="s">
        <v>256</v>
      </c>
      <c r="E520" s="68" t="s">
        <v>164</v>
      </c>
      <c r="F520" s="69">
        <v>45134</v>
      </c>
      <c r="G520" s="68" t="s">
        <v>165</v>
      </c>
      <c r="H520" s="68" t="s">
        <v>166</v>
      </c>
      <c r="I520" s="70">
        <v>40</v>
      </c>
      <c r="J520" s="70">
        <v>40</v>
      </c>
      <c r="K520" s="71">
        <f t="shared" si="8"/>
        <v>9.7907513283051014E-5</v>
      </c>
      <c r="L520" s="68" t="s">
        <v>258</v>
      </c>
      <c r="M520" s="68" t="s">
        <v>129</v>
      </c>
      <c r="N520" s="68" t="s">
        <v>960</v>
      </c>
      <c r="O520" s="68" t="s">
        <v>2597</v>
      </c>
      <c r="P520" s="68" t="s">
        <v>1810</v>
      </c>
      <c r="Q520" s="68" t="s">
        <v>170</v>
      </c>
      <c r="R520" s="68" t="s">
        <v>3661</v>
      </c>
      <c r="S520" s="68" t="s">
        <v>3662</v>
      </c>
      <c r="T520" s="68" t="s">
        <v>135</v>
      </c>
      <c r="U520" s="68" t="s">
        <v>135</v>
      </c>
      <c r="V520" s="68" t="s">
        <v>136</v>
      </c>
      <c r="W520" s="68" t="s">
        <v>137</v>
      </c>
      <c r="X520" s="68" t="s">
        <v>957</v>
      </c>
      <c r="Y520" s="68">
        <v>45133.193371064815</v>
      </c>
      <c r="Z520" s="68">
        <v>45133.193072800925</v>
      </c>
      <c r="AA520" s="68" t="s">
        <v>139</v>
      </c>
      <c r="AB520" s="68" t="s">
        <v>140</v>
      </c>
      <c r="AC520" s="68">
        <v>0</v>
      </c>
      <c r="AD520" s="68" t="s">
        <v>143</v>
      </c>
      <c r="AE520" s="68">
        <v>0</v>
      </c>
      <c r="AF520" s="68">
        <v>45140</v>
      </c>
      <c r="AG520" s="68">
        <v>10012</v>
      </c>
      <c r="AH520" s="68" t="s">
        <v>141</v>
      </c>
      <c r="AK520" s="68" t="s">
        <v>142</v>
      </c>
      <c r="AL520" s="68" t="s">
        <v>143</v>
      </c>
      <c r="AM520" s="68">
        <v>40</v>
      </c>
      <c r="AN520" s="68" t="s">
        <v>143</v>
      </c>
      <c r="AO520" s="68" t="s">
        <v>1922</v>
      </c>
      <c r="AP520" s="68" t="s">
        <v>1923</v>
      </c>
      <c r="AQ520" s="68" t="s">
        <v>2602</v>
      </c>
      <c r="AR520" s="68" t="s">
        <v>353</v>
      </c>
      <c r="AS520" s="68" t="s">
        <v>231</v>
      </c>
      <c r="AT520" s="68" t="s">
        <v>1091</v>
      </c>
      <c r="AU520" s="68" t="s">
        <v>1925</v>
      </c>
      <c r="AV520" s="68" t="s">
        <v>145</v>
      </c>
      <c r="AW520" s="68" t="s">
        <v>146</v>
      </c>
      <c r="AX520" s="68" t="s">
        <v>972</v>
      </c>
      <c r="AY520" s="68" t="s">
        <v>148</v>
      </c>
      <c r="AZ520" s="68" t="s">
        <v>139</v>
      </c>
      <c r="BA520" s="68" t="s">
        <v>149</v>
      </c>
      <c r="BB520" s="68" t="s">
        <v>150</v>
      </c>
      <c r="BC520" s="68" t="s">
        <v>156</v>
      </c>
      <c r="BD520" s="68" t="s">
        <v>157</v>
      </c>
      <c r="BE520" s="68" t="s">
        <v>484</v>
      </c>
      <c r="BF520" s="68">
        <v>45133.203912037039</v>
      </c>
      <c r="BG520" s="68">
        <v>0</v>
      </c>
      <c r="BH520" s="68" t="s">
        <v>143</v>
      </c>
      <c r="BI520" s="68" t="s">
        <v>143</v>
      </c>
      <c r="BJ520" s="68" t="s">
        <v>143</v>
      </c>
      <c r="BK520" s="68" t="s">
        <v>136</v>
      </c>
      <c r="BL520" s="68" t="s">
        <v>143</v>
      </c>
      <c r="BM520" s="68" t="s">
        <v>160</v>
      </c>
      <c r="BN520" s="68" t="s">
        <v>143</v>
      </c>
      <c r="BO520" s="68" t="s">
        <v>143</v>
      </c>
      <c r="BP520" s="68" t="s">
        <v>143</v>
      </c>
      <c r="BQ520" s="68" t="s">
        <v>1427</v>
      </c>
      <c r="BR520" s="68">
        <v>250</v>
      </c>
      <c r="BS520" s="68" t="s">
        <v>162</v>
      </c>
      <c r="BT520" s="68">
        <v>40</v>
      </c>
      <c r="BU520" s="68">
        <v>40</v>
      </c>
      <c r="BV520" s="68" t="s">
        <v>135</v>
      </c>
      <c r="BW520" s="68" t="s">
        <v>135</v>
      </c>
      <c r="BX520" s="68" t="s">
        <v>135</v>
      </c>
      <c r="BY520" s="68" t="s">
        <v>148</v>
      </c>
      <c r="BZ520" s="68" t="s">
        <v>1215</v>
      </c>
      <c r="CA520" s="68" t="s">
        <v>174</v>
      </c>
      <c r="CB520" s="68" t="s">
        <v>143</v>
      </c>
      <c r="CC520" s="68" t="s">
        <v>143</v>
      </c>
      <c r="CD520" s="68" t="s">
        <v>143</v>
      </c>
      <c r="CE520" s="68" t="s">
        <v>143</v>
      </c>
      <c r="CF520" s="68">
        <v>1</v>
      </c>
      <c r="CJ520" s="68">
        <v>0</v>
      </c>
      <c r="CK520" s="68" t="s">
        <v>143</v>
      </c>
      <c r="CM520" s="68" t="s">
        <v>143</v>
      </c>
      <c r="CN520" s="68" t="s">
        <v>143</v>
      </c>
      <c r="CR520" s="68" t="s">
        <v>143</v>
      </c>
      <c r="CS520" s="68" t="s">
        <v>1</v>
      </c>
      <c r="CT520" s="68" t="s">
        <v>143</v>
      </c>
      <c r="CU520" s="68" t="s">
        <v>1</v>
      </c>
      <c r="CV520" s="68" t="s">
        <v>1985</v>
      </c>
      <c r="CW520" s="68" t="s">
        <v>143</v>
      </c>
      <c r="CX520" s="68" t="s">
        <v>258</v>
      </c>
      <c r="CY520" s="68" t="s">
        <v>166</v>
      </c>
      <c r="CZ520" s="68" t="s">
        <v>136</v>
      </c>
      <c r="DA520" s="68" t="s">
        <v>2007</v>
      </c>
      <c r="DB520" s="68" t="s">
        <v>143</v>
      </c>
      <c r="DC520" s="68" t="s">
        <v>143</v>
      </c>
      <c r="DD520" s="68" t="s">
        <v>164</v>
      </c>
      <c r="DE520" s="68">
        <v>7</v>
      </c>
      <c r="DF520" s="68">
        <v>27</v>
      </c>
    </row>
    <row r="521" spans="1:110" s="68" customFormat="1" ht="12.75" x14ac:dyDescent="0.2">
      <c r="A521" s="67">
        <v>45108</v>
      </c>
      <c r="B521" s="68" t="s">
        <v>8</v>
      </c>
      <c r="C521" s="68">
        <v>80664</v>
      </c>
      <c r="D521" s="68" t="s">
        <v>3663</v>
      </c>
      <c r="E521" s="68" t="s">
        <v>364</v>
      </c>
      <c r="F521" s="69">
        <v>45133</v>
      </c>
      <c r="G521" s="68" t="s">
        <v>126</v>
      </c>
      <c r="H521" s="68" t="s">
        <v>166</v>
      </c>
      <c r="I521" s="70">
        <v>560.26</v>
      </c>
      <c r="J521" s="70">
        <v>560.26</v>
      </c>
      <c r="K521" s="71">
        <f t="shared" si="8"/>
        <v>1.3713415847990541E-3</v>
      </c>
      <c r="L521" s="68" t="s">
        <v>953</v>
      </c>
      <c r="M521" s="68" t="s">
        <v>317</v>
      </c>
      <c r="N521" s="68" t="s">
        <v>960</v>
      </c>
      <c r="O521" s="68" t="s">
        <v>1301</v>
      </c>
      <c r="P521" s="68" t="s">
        <v>3664</v>
      </c>
      <c r="Q521" s="68" t="s">
        <v>530</v>
      </c>
      <c r="R521" s="68" t="s">
        <v>3665</v>
      </c>
      <c r="S521" s="68" t="s">
        <v>3666</v>
      </c>
      <c r="T521" s="68" t="s">
        <v>135</v>
      </c>
      <c r="U521" s="68" t="s">
        <v>135</v>
      </c>
      <c r="V521" s="68" t="s">
        <v>506</v>
      </c>
      <c r="W521" s="68" t="s">
        <v>137</v>
      </c>
      <c r="X521" s="68" t="s">
        <v>138</v>
      </c>
      <c r="Y521" s="68">
        <v>45133.353196180557</v>
      </c>
      <c r="Z521" s="68">
        <v>45133.35268171296</v>
      </c>
      <c r="AA521" s="68" t="s">
        <v>139</v>
      </c>
      <c r="AB521" s="68" t="s">
        <v>323</v>
      </c>
      <c r="AC521" s="68">
        <v>0</v>
      </c>
      <c r="AD521" s="68" t="s">
        <v>143</v>
      </c>
      <c r="AE521" s="68">
        <v>0</v>
      </c>
      <c r="AG521" s="68">
        <v>10023</v>
      </c>
      <c r="AH521" s="68" t="s">
        <v>141</v>
      </c>
      <c r="AK521" s="68" t="s">
        <v>207</v>
      </c>
      <c r="AL521" s="68" t="s">
        <v>231</v>
      </c>
      <c r="AM521" s="68">
        <v>2700</v>
      </c>
      <c r="AN521" s="68" t="s">
        <v>143</v>
      </c>
      <c r="AO521" s="68" t="s">
        <v>534</v>
      </c>
      <c r="AP521" s="68" t="s">
        <v>534</v>
      </c>
      <c r="AQ521" s="68" t="s">
        <v>309</v>
      </c>
      <c r="AR521" s="68" t="s">
        <v>148</v>
      </c>
      <c r="AS521" s="68" t="s">
        <v>139</v>
      </c>
      <c r="AT521" s="68" t="s">
        <v>950</v>
      </c>
      <c r="AU521" s="68" t="s">
        <v>311</v>
      </c>
      <c r="AV521" s="68" t="s">
        <v>145</v>
      </c>
      <c r="AW521" s="68" t="s">
        <v>146</v>
      </c>
      <c r="AX521" s="68" t="s">
        <v>972</v>
      </c>
      <c r="AY521" s="68" t="s">
        <v>148</v>
      </c>
      <c r="AZ521" s="68" t="s">
        <v>139</v>
      </c>
      <c r="BA521" s="68" t="s">
        <v>149</v>
      </c>
      <c r="BB521" s="68" t="s">
        <v>150</v>
      </c>
      <c r="BC521" s="68" t="s">
        <v>156</v>
      </c>
      <c r="BD521" s="68" t="s">
        <v>157</v>
      </c>
      <c r="BE521" s="68" t="s">
        <v>237</v>
      </c>
      <c r="BF521" s="68">
        <v>45134.102789351855</v>
      </c>
      <c r="BG521" s="68">
        <v>0</v>
      </c>
      <c r="BH521" s="68" t="s">
        <v>530</v>
      </c>
      <c r="BI521" s="68" t="s">
        <v>143</v>
      </c>
      <c r="BJ521" s="68" t="s">
        <v>143</v>
      </c>
      <c r="BK521" s="68" t="s">
        <v>506</v>
      </c>
      <c r="BL521" s="68" t="s">
        <v>136</v>
      </c>
      <c r="BM521" s="68" t="s">
        <v>160</v>
      </c>
      <c r="BN521" s="68" t="s">
        <v>160</v>
      </c>
      <c r="BO521" s="68" t="s">
        <v>364</v>
      </c>
      <c r="BP521" s="68" t="s">
        <v>143</v>
      </c>
      <c r="BQ521" s="68" t="s">
        <v>3667</v>
      </c>
      <c r="BR521" s="68">
        <v>800</v>
      </c>
      <c r="BS521" s="68" t="s">
        <v>314</v>
      </c>
      <c r="BT521" s="68">
        <v>56026</v>
      </c>
      <c r="BU521" s="68">
        <v>56026</v>
      </c>
      <c r="BV521" s="68" t="s">
        <v>135</v>
      </c>
      <c r="BW521" s="68" t="s">
        <v>135</v>
      </c>
      <c r="BX521" s="68" t="s">
        <v>135</v>
      </c>
      <c r="BY521" s="68" t="s">
        <v>148</v>
      </c>
      <c r="BZ521" s="68" t="s">
        <v>231</v>
      </c>
      <c r="CA521" s="68" t="s">
        <v>144</v>
      </c>
      <c r="CB521" s="68" t="s">
        <v>143</v>
      </c>
      <c r="CC521" s="68" t="s">
        <v>143</v>
      </c>
      <c r="CD521" s="68" t="s">
        <v>143</v>
      </c>
      <c r="CE521" s="68" t="s">
        <v>143</v>
      </c>
      <c r="CF521" s="68">
        <v>20750332</v>
      </c>
      <c r="CJ521" s="68">
        <v>0</v>
      </c>
      <c r="CK521" s="68" t="s">
        <v>143</v>
      </c>
      <c r="CM521" s="68" t="s">
        <v>143</v>
      </c>
      <c r="CN521" s="68" t="s">
        <v>143</v>
      </c>
      <c r="CR521" s="68" t="s">
        <v>143</v>
      </c>
      <c r="CS521" s="68" t="s">
        <v>1</v>
      </c>
      <c r="CT521" s="68" t="s">
        <v>143</v>
      </c>
      <c r="CU521" s="68" t="s">
        <v>1</v>
      </c>
      <c r="CV521" s="68" t="s">
        <v>2092</v>
      </c>
      <c r="CW521" s="68" t="s">
        <v>143</v>
      </c>
      <c r="CX521" s="68" t="s">
        <v>953</v>
      </c>
      <c r="CY521" s="68" t="s">
        <v>166</v>
      </c>
      <c r="CZ521" s="68" t="s">
        <v>136</v>
      </c>
      <c r="DA521" s="68" t="s">
        <v>1989</v>
      </c>
      <c r="DB521" s="68" t="s">
        <v>143</v>
      </c>
      <c r="DC521" s="68" t="s">
        <v>143</v>
      </c>
      <c r="DD521" s="68" t="s">
        <v>364</v>
      </c>
      <c r="DE521" s="68">
        <v>7</v>
      </c>
      <c r="DF521" s="68">
        <v>26</v>
      </c>
    </row>
    <row r="522" spans="1:110" s="68" customFormat="1" ht="12.75" x14ac:dyDescent="0.2">
      <c r="A522" s="67">
        <v>45108</v>
      </c>
      <c r="B522" s="68" t="s">
        <v>14</v>
      </c>
      <c r="C522" s="68">
        <v>80828</v>
      </c>
      <c r="D522" s="68" t="s">
        <v>315</v>
      </c>
      <c r="E522" s="68" t="s">
        <v>279</v>
      </c>
      <c r="F522" s="69">
        <v>45134</v>
      </c>
      <c r="G522" s="68" t="s">
        <v>165</v>
      </c>
      <c r="H522" s="68" t="s">
        <v>166</v>
      </c>
      <c r="I522" s="70">
        <v>70</v>
      </c>
      <c r="J522" s="70">
        <v>70</v>
      </c>
      <c r="K522" s="71">
        <f t="shared" si="8"/>
        <v>1.7133814824533928E-4</v>
      </c>
      <c r="L522" s="68" t="s">
        <v>316</v>
      </c>
      <c r="M522" s="68" t="s">
        <v>317</v>
      </c>
      <c r="N522" s="68" t="s">
        <v>219</v>
      </c>
      <c r="O522" s="68" t="s">
        <v>3668</v>
      </c>
      <c r="P522" s="68" t="s">
        <v>477</v>
      </c>
      <c r="Q522" s="68" t="s">
        <v>170</v>
      </c>
      <c r="R522" s="68" t="s">
        <v>3669</v>
      </c>
      <c r="S522" s="68" t="s">
        <v>3670</v>
      </c>
      <c r="T522" s="68" t="s">
        <v>135</v>
      </c>
      <c r="U522" s="68" t="s">
        <v>135</v>
      </c>
      <c r="V522" s="68" t="s">
        <v>136</v>
      </c>
      <c r="W522" s="68" t="s">
        <v>137</v>
      </c>
      <c r="X522" s="68" t="s">
        <v>322</v>
      </c>
      <c r="Y522" s="68">
        <v>45134.494248379633</v>
      </c>
      <c r="Z522" s="68">
        <v>45134.49416076389</v>
      </c>
      <c r="AA522" s="68" t="s">
        <v>139</v>
      </c>
      <c r="AB522" s="68" t="s">
        <v>323</v>
      </c>
      <c r="AC522" s="68">
        <v>0</v>
      </c>
      <c r="AD522" s="68" t="s">
        <v>143</v>
      </c>
      <c r="AE522" s="68">
        <v>70</v>
      </c>
      <c r="AG522" s="68">
        <v>10012</v>
      </c>
      <c r="AH522" s="68" t="s">
        <v>141</v>
      </c>
      <c r="AJ522" s="68">
        <v>70</v>
      </c>
      <c r="AK522" s="68" t="s">
        <v>207</v>
      </c>
      <c r="AL522" s="68" t="s">
        <v>143</v>
      </c>
      <c r="AM522" s="68">
        <v>70</v>
      </c>
      <c r="AN522" s="68" t="s">
        <v>174</v>
      </c>
      <c r="AO522" s="68" t="s">
        <v>3671</v>
      </c>
      <c r="AP522" s="68" t="s">
        <v>3672</v>
      </c>
      <c r="AQ522" s="68" t="s">
        <v>309</v>
      </c>
      <c r="AR522" s="68" t="s">
        <v>178</v>
      </c>
      <c r="AS522" s="68" t="s">
        <v>179</v>
      </c>
      <c r="AT522" s="68" t="s">
        <v>3673</v>
      </c>
      <c r="AU522" s="68" t="s">
        <v>3674</v>
      </c>
      <c r="AV522" s="68" t="s">
        <v>234</v>
      </c>
      <c r="AW522" s="68" t="s">
        <v>165</v>
      </c>
      <c r="AX522" s="68" t="s">
        <v>235</v>
      </c>
      <c r="AY522" s="68" t="s">
        <v>148</v>
      </c>
      <c r="AZ522" s="68" t="s">
        <v>139</v>
      </c>
      <c r="BA522" s="68" t="s">
        <v>236</v>
      </c>
      <c r="BB522" s="68" t="s">
        <v>150</v>
      </c>
      <c r="BC522" s="68" t="s">
        <v>156</v>
      </c>
      <c r="BD522" s="68" t="s">
        <v>157</v>
      </c>
      <c r="BE522" s="68" t="s">
        <v>484</v>
      </c>
      <c r="BF522" s="68">
        <v>45134.540381944447</v>
      </c>
      <c r="BG522" s="68">
        <v>0</v>
      </c>
      <c r="BH522" s="68" t="s">
        <v>170</v>
      </c>
      <c r="BI522" s="68" t="s">
        <v>143</v>
      </c>
      <c r="BJ522" s="68" t="s">
        <v>143</v>
      </c>
      <c r="BK522" s="68" t="s">
        <v>136</v>
      </c>
      <c r="BL522" s="68" t="s">
        <v>143</v>
      </c>
      <c r="BM522" s="68" t="s">
        <v>160</v>
      </c>
      <c r="BN522" s="68" t="s">
        <v>160</v>
      </c>
      <c r="BO522" s="68" t="s">
        <v>143</v>
      </c>
      <c r="BP522" s="68" t="s">
        <v>143</v>
      </c>
      <c r="BQ522" s="68" t="s">
        <v>607</v>
      </c>
      <c r="BR522" s="68">
        <v>250</v>
      </c>
      <c r="BS522" s="68" t="s">
        <v>162</v>
      </c>
      <c r="BT522" s="68">
        <v>70</v>
      </c>
      <c r="BU522" s="68">
        <v>70</v>
      </c>
      <c r="BV522" s="68" t="s">
        <v>135</v>
      </c>
      <c r="BW522" s="68" t="s">
        <v>135</v>
      </c>
      <c r="BX522" s="68" t="s">
        <v>135</v>
      </c>
      <c r="BY522" s="68" t="s">
        <v>148</v>
      </c>
      <c r="BZ522" s="68" t="s">
        <v>742</v>
      </c>
      <c r="CA522" s="68" t="s">
        <v>174</v>
      </c>
      <c r="CB522" s="68" t="s">
        <v>143</v>
      </c>
      <c r="CC522" s="68" t="s">
        <v>143</v>
      </c>
      <c r="CD522" s="68" t="s">
        <v>143</v>
      </c>
      <c r="CE522" s="68" t="s">
        <v>3675</v>
      </c>
      <c r="CF522" s="68">
        <v>1</v>
      </c>
      <c r="CG522" s="68">
        <v>1</v>
      </c>
      <c r="CJ522" s="68">
        <v>0</v>
      </c>
      <c r="CK522" s="68" t="s">
        <v>143</v>
      </c>
      <c r="CM522" s="68" t="s">
        <v>143</v>
      </c>
      <c r="CN522" s="68" t="s">
        <v>143</v>
      </c>
      <c r="CO522" s="68">
        <v>833005411</v>
      </c>
      <c r="CR522" s="68" t="s">
        <v>143</v>
      </c>
      <c r="CS522" s="68" t="s">
        <v>1</v>
      </c>
      <c r="CT522" s="68" t="s">
        <v>143</v>
      </c>
      <c r="CU522" s="68" t="s">
        <v>1</v>
      </c>
      <c r="CV522" s="68" t="s">
        <v>1985</v>
      </c>
      <c r="CW522" s="68" t="s">
        <v>1985</v>
      </c>
      <c r="CX522" s="68" t="s">
        <v>316</v>
      </c>
      <c r="CY522" s="68" t="s">
        <v>166</v>
      </c>
      <c r="CZ522" s="68" t="s">
        <v>136</v>
      </c>
      <c r="DA522" s="68" t="s">
        <v>1986</v>
      </c>
      <c r="DB522" s="68" t="s">
        <v>143</v>
      </c>
      <c r="DC522" s="68" t="s">
        <v>143</v>
      </c>
      <c r="DD522" s="68" t="s">
        <v>279</v>
      </c>
      <c r="DE522" s="68">
        <v>7</v>
      </c>
      <c r="DF522" s="68">
        <v>27</v>
      </c>
    </row>
    <row r="523" spans="1:110" s="68" customFormat="1" ht="12.75" x14ac:dyDescent="0.2">
      <c r="A523" s="67">
        <v>45108</v>
      </c>
      <c r="B523" s="68" t="s">
        <v>8</v>
      </c>
      <c r="C523" s="68">
        <v>81017</v>
      </c>
      <c r="D523" s="68" t="s">
        <v>2547</v>
      </c>
      <c r="E523" s="68" t="s">
        <v>364</v>
      </c>
      <c r="F523" s="69">
        <v>45134</v>
      </c>
      <c r="G523" s="68" t="s">
        <v>126</v>
      </c>
      <c r="H523" s="68" t="s">
        <v>166</v>
      </c>
      <c r="I523" s="70">
        <v>830.01</v>
      </c>
      <c r="J523" s="70">
        <v>830.01</v>
      </c>
      <c r="K523" s="71">
        <f t="shared" si="8"/>
        <v>2.0316053775016295E-3</v>
      </c>
      <c r="L523" s="68" t="s">
        <v>2922</v>
      </c>
      <c r="M523" s="68" t="s">
        <v>317</v>
      </c>
      <c r="N523" s="68" t="s">
        <v>960</v>
      </c>
      <c r="O523" s="68" t="s">
        <v>3296</v>
      </c>
      <c r="P523" s="68" t="s">
        <v>3676</v>
      </c>
      <c r="Q523" s="68" t="s">
        <v>132</v>
      </c>
      <c r="R523" s="68" t="s">
        <v>3677</v>
      </c>
      <c r="S523" s="68" t="s">
        <v>3576</v>
      </c>
      <c r="T523" s="68" t="s">
        <v>135</v>
      </c>
      <c r="U523" s="68" t="s">
        <v>135</v>
      </c>
      <c r="V523" s="68" t="s">
        <v>506</v>
      </c>
      <c r="W523" s="68" t="s">
        <v>137</v>
      </c>
      <c r="X523" s="68" t="s">
        <v>138</v>
      </c>
      <c r="Y523" s="68">
        <v>45134.37835983796</v>
      </c>
      <c r="Z523" s="68">
        <v>45134.378289814813</v>
      </c>
      <c r="AA523" s="68" t="s">
        <v>139</v>
      </c>
      <c r="AB523" s="68" t="s">
        <v>226</v>
      </c>
      <c r="AC523" s="68">
        <v>0</v>
      </c>
      <c r="AD523" s="68" t="s">
        <v>143</v>
      </c>
      <c r="AE523" s="68">
        <v>0</v>
      </c>
      <c r="AG523" s="68">
        <v>10023</v>
      </c>
      <c r="AH523" s="68" t="s">
        <v>141</v>
      </c>
      <c r="AK523" s="68" t="s">
        <v>207</v>
      </c>
      <c r="AL523" s="68" t="s">
        <v>143</v>
      </c>
      <c r="AM523" s="68">
        <v>4000</v>
      </c>
      <c r="AN523" s="68" t="s">
        <v>143</v>
      </c>
      <c r="AO523" s="68" t="s">
        <v>3299</v>
      </c>
      <c r="AP523" s="68" t="s">
        <v>3299</v>
      </c>
      <c r="AQ523" s="68" t="s">
        <v>309</v>
      </c>
      <c r="AR523" s="68" t="s">
        <v>148</v>
      </c>
      <c r="AS523" s="68" t="s">
        <v>139</v>
      </c>
      <c r="AT523" s="68" t="s">
        <v>875</v>
      </c>
      <c r="AU523" s="68" t="s">
        <v>311</v>
      </c>
      <c r="AV523" s="68" t="s">
        <v>145</v>
      </c>
      <c r="AW523" s="68" t="s">
        <v>146</v>
      </c>
      <c r="AX523" s="68" t="s">
        <v>972</v>
      </c>
      <c r="AY523" s="68" t="s">
        <v>148</v>
      </c>
      <c r="AZ523" s="68" t="s">
        <v>139</v>
      </c>
      <c r="BA523" s="68" t="s">
        <v>149</v>
      </c>
      <c r="BB523" s="68" t="s">
        <v>150</v>
      </c>
      <c r="BC523" s="68" t="s">
        <v>156</v>
      </c>
      <c r="BD523" s="68" t="s">
        <v>157</v>
      </c>
      <c r="BE523" s="68" t="s">
        <v>1101</v>
      </c>
      <c r="BF523" s="68">
        <v>45138.162893518522</v>
      </c>
      <c r="BG523" s="68">
        <v>0</v>
      </c>
      <c r="BH523" s="68" t="s">
        <v>143</v>
      </c>
      <c r="BI523" s="68" t="s">
        <v>143</v>
      </c>
      <c r="BJ523" s="68" t="s">
        <v>143</v>
      </c>
      <c r="BK523" s="68" t="s">
        <v>506</v>
      </c>
      <c r="BL523" s="68" t="s">
        <v>143</v>
      </c>
      <c r="BM523" s="68" t="s">
        <v>160</v>
      </c>
      <c r="BN523" s="68" t="s">
        <v>143</v>
      </c>
      <c r="BO523" s="68" t="s">
        <v>364</v>
      </c>
      <c r="BP523" s="68" t="s">
        <v>143</v>
      </c>
      <c r="BQ523" s="68" t="s">
        <v>3678</v>
      </c>
      <c r="BR523" s="68">
        <v>1000</v>
      </c>
      <c r="BS523" s="68" t="s">
        <v>441</v>
      </c>
      <c r="BT523" s="68">
        <v>83001</v>
      </c>
      <c r="BU523" s="68">
        <v>83001</v>
      </c>
      <c r="BV523" s="68" t="s">
        <v>135</v>
      </c>
      <c r="BW523" s="68" t="s">
        <v>135</v>
      </c>
      <c r="BX523" s="68" t="s">
        <v>135</v>
      </c>
      <c r="BY523" s="68" t="s">
        <v>148</v>
      </c>
      <c r="BZ523" s="68" t="s">
        <v>1445</v>
      </c>
      <c r="CA523" s="68" t="s">
        <v>144</v>
      </c>
      <c r="CB523" s="68" t="s">
        <v>143</v>
      </c>
      <c r="CC523" s="68" t="s">
        <v>143</v>
      </c>
      <c r="CD523" s="68" t="s">
        <v>143</v>
      </c>
      <c r="CE523" s="68" t="s">
        <v>143</v>
      </c>
      <c r="CF523" s="68">
        <v>20750332</v>
      </c>
      <c r="CJ523" s="68">
        <v>0</v>
      </c>
      <c r="CK523" s="68" t="s">
        <v>143</v>
      </c>
      <c r="CM523" s="68" t="s">
        <v>143</v>
      </c>
      <c r="CN523" s="68" t="s">
        <v>143</v>
      </c>
      <c r="CR523" s="68" t="s">
        <v>143</v>
      </c>
      <c r="CS523" s="68" t="s">
        <v>1</v>
      </c>
      <c r="CT523" s="68" t="s">
        <v>143</v>
      </c>
      <c r="CU523" s="68" t="s">
        <v>1</v>
      </c>
      <c r="CV523" s="68" t="s">
        <v>2092</v>
      </c>
      <c r="CW523" s="68" t="s">
        <v>143</v>
      </c>
      <c r="CX523" s="68" t="s">
        <v>2922</v>
      </c>
      <c r="CY523" s="68" t="s">
        <v>166</v>
      </c>
      <c r="CZ523" s="68" t="s">
        <v>506</v>
      </c>
      <c r="DA523" s="68" t="s">
        <v>1989</v>
      </c>
      <c r="DB523" s="68" t="s">
        <v>143</v>
      </c>
      <c r="DC523" s="68" t="s">
        <v>143</v>
      </c>
      <c r="DD523" s="68" t="s">
        <v>364</v>
      </c>
      <c r="DE523" s="68">
        <v>7</v>
      </c>
      <c r="DF523" s="68">
        <v>27</v>
      </c>
    </row>
    <row r="524" spans="1:110" s="68" customFormat="1" ht="12.75" x14ac:dyDescent="0.2">
      <c r="A524" s="67">
        <v>45108</v>
      </c>
      <c r="B524" s="68" t="s">
        <v>24</v>
      </c>
      <c r="C524" s="68">
        <v>81138</v>
      </c>
      <c r="D524" s="68" t="s">
        <v>24</v>
      </c>
      <c r="E524" s="68" t="s">
        <v>364</v>
      </c>
      <c r="F524" s="69">
        <v>45135</v>
      </c>
      <c r="G524" s="68" t="s">
        <v>165</v>
      </c>
      <c r="H524" s="68" t="s">
        <v>166</v>
      </c>
      <c r="I524" s="70">
        <v>79.569999999999993</v>
      </c>
      <c r="J524" s="70">
        <v>79.569999999999993</v>
      </c>
      <c r="K524" s="71">
        <f t="shared" si="8"/>
        <v>1.9476252079830923E-4</v>
      </c>
      <c r="L524" s="68" t="s">
        <v>394</v>
      </c>
      <c r="M524" s="68" t="s">
        <v>129</v>
      </c>
      <c r="N524" s="68" t="s">
        <v>1056</v>
      </c>
      <c r="O524" s="68" t="s">
        <v>511</v>
      </c>
      <c r="P524" s="68" t="s">
        <v>1157</v>
      </c>
      <c r="Q524" s="68" t="s">
        <v>170</v>
      </c>
      <c r="R524" s="68" t="s">
        <v>143</v>
      </c>
      <c r="S524" s="68" t="s">
        <v>3679</v>
      </c>
      <c r="T524" s="68" t="s">
        <v>3680</v>
      </c>
      <c r="U524" s="68" t="s">
        <v>3681</v>
      </c>
      <c r="V524" s="68" t="s">
        <v>136</v>
      </c>
      <c r="W524" s="68" t="s">
        <v>137</v>
      </c>
      <c r="X524" s="68" t="s">
        <v>349</v>
      </c>
      <c r="Y524" s="68">
        <v>45135.450564583334</v>
      </c>
      <c r="Z524" s="68">
        <v>45135.450087962963</v>
      </c>
      <c r="AA524" s="68" t="s">
        <v>139</v>
      </c>
      <c r="AB524" s="68" t="s">
        <v>140</v>
      </c>
      <c r="AC524" s="68">
        <v>0</v>
      </c>
      <c r="AD524" s="68" t="s">
        <v>143</v>
      </c>
      <c r="AE524" s="68">
        <v>0</v>
      </c>
      <c r="AF524" s="68">
        <v>45135</v>
      </c>
      <c r="AG524" s="68">
        <v>10012</v>
      </c>
      <c r="AH524" s="68" t="s">
        <v>141</v>
      </c>
      <c r="AK524" s="68" t="s">
        <v>142</v>
      </c>
      <c r="AL524" s="68" t="s">
        <v>143</v>
      </c>
      <c r="AM524" s="68">
        <v>7957</v>
      </c>
      <c r="AN524" s="68" t="s">
        <v>174</v>
      </c>
      <c r="AO524" s="68" t="s">
        <v>227</v>
      </c>
      <c r="AP524" s="68" t="s">
        <v>228</v>
      </c>
      <c r="AQ524" s="68" t="s">
        <v>515</v>
      </c>
      <c r="AR524" s="68" t="s">
        <v>230</v>
      </c>
      <c r="AS524" s="68" t="s">
        <v>231</v>
      </c>
      <c r="AT524" s="68" t="s">
        <v>232</v>
      </c>
      <c r="AU524" s="68" t="s">
        <v>233</v>
      </c>
      <c r="AV524" s="68" t="s">
        <v>290</v>
      </c>
      <c r="AW524" s="68" t="s">
        <v>146</v>
      </c>
      <c r="AX524" s="68" t="s">
        <v>1060</v>
      </c>
      <c r="AY524" s="68" t="s">
        <v>148</v>
      </c>
      <c r="AZ524" s="68" t="s">
        <v>139</v>
      </c>
      <c r="BA524" s="68" t="s">
        <v>149</v>
      </c>
      <c r="BB524" s="68" t="s">
        <v>150</v>
      </c>
      <c r="BC524" s="68" t="s">
        <v>156</v>
      </c>
      <c r="BD524" s="68" t="s">
        <v>276</v>
      </c>
      <c r="BE524" s="68" t="s">
        <v>143</v>
      </c>
      <c r="BG524" s="68">
        <v>0</v>
      </c>
      <c r="BH524" s="68" t="s">
        <v>170</v>
      </c>
      <c r="BI524" s="68" t="s">
        <v>3682</v>
      </c>
      <c r="BJ524" s="68" t="s">
        <v>143</v>
      </c>
      <c r="BK524" s="68" t="s">
        <v>136</v>
      </c>
      <c r="BL524" s="68" t="s">
        <v>143</v>
      </c>
      <c r="BM524" s="68" t="s">
        <v>160</v>
      </c>
      <c r="BN524" s="68" t="s">
        <v>160</v>
      </c>
      <c r="BO524" s="68" t="s">
        <v>143</v>
      </c>
      <c r="BP524" s="68" t="s">
        <v>143</v>
      </c>
      <c r="BQ524" s="68" t="s">
        <v>143</v>
      </c>
      <c r="BR524" s="68">
        <v>0</v>
      </c>
      <c r="BS524" s="68" t="s">
        <v>1553</v>
      </c>
      <c r="BT524" s="68">
        <v>7957</v>
      </c>
      <c r="BU524" s="68">
        <v>7957</v>
      </c>
      <c r="BV524" s="68" t="s">
        <v>474</v>
      </c>
      <c r="BW524" s="68" t="s">
        <v>3683</v>
      </c>
      <c r="BX524" s="68" t="s">
        <v>135</v>
      </c>
      <c r="BY524" s="68" t="s">
        <v>148</v>
      </c>
      <c r="BZ524" s="68" t="s">
        <v>24</v>
      </c>
      <c r="CA524" s="68" t="s">
        <v>174</v>
      </c>
      <c r="CB524" s="68" t="s">
        <v>143</v>
      </c>
      <c r="CC524" s="68" t="s">
        <v>143</v>
      </c>
      <c r="CD524" s="68" t="s">
        <v>362</v>
      </c>
      <c r="CE524" s="68" t="s">
        <v>1157</v>
      </c>
      <c r="CF524" s="68">
        <v>1</v>
      </c>
      <c r="CG524" s="68">
        <v>1</v>
      </c>
      <c r="CJ524" s="68">
        <v>0</v>
      </c>
      <c r="CK524" s="68" t="s">
        <v>143</v>
      </c>
      <c r="CM524" s="68" t="s">
        <v>143</v>
      </c>
      <c r="CN524" s="68" t="s">
        <v>143</v>
      </c>
      <c r="CR524" s="68" t="s">
        <v>143</v>
      </c>
      <c r="CS524" s="68" t="s">
        <v>1</v>
      </c>
      <c r="CT524" s="68" t="s">
        <v>143</v>
      </c>
      <c r="CU524" s="68" t="s">
        <v>1</v>
      </c>
      <c r="CV524" s="68" t="s">
        <v>1985</v>
      </c>
      <c r="CW524" s="68" t="s">
        <v>143</v>
      </c>
      <c r="CX524" s="68" t="s">
        <v>394</v>
      </c>
      <c r="CY524" s="68" t="s">
        <v>166</v>
      </c>
      <c r="CZ524" s="68" t="s">
        <v>136</v>
      </c>
      <c r="DA524" s="68" t="s">
        <v>2495</v>
      </c>
      <c r="DB524" s="68" t="s">
        <v>143</v>
      </c>
      <c r="DC524" s="68" t="s">
        <v>143</v>
      </c>
      <c r="DD524" s="68" t="s">
        <v>364</v>
      </c>
      <c r="DE524" s="68">
        <v>7</v>
      </c>
      <c r="DF524" s="68">
        <v>28</v>
      </c>
    </row>
    <row r="525" spans="1:110" s="68" customFormat="1" ht="12.75" x14ac:dyDescent="0.2">
      <c r="A525" s="67">
        <v>45108</v>
      </c>
      <c r="B525" s="68" t="s">
        <v>20</v>
      </c>
      <c r="C525" s="68">
        <v>81256</v>
      </c>
      <c r="D525" s="68" t="s">
        <v>3684</v>
      </c>
      <c r="E525" s="68" t="s">
        <v>373</v>
      </c>
      <c r="F525" s="69">
        <v>45135</v>
      </c>
      <c r="G525" s="68" t="s">
        <v>165</v>
      </c>
      <c r="H525" s="68" t="s">
        <v>166</v>
      </c>
      <c r="I525" s="70">
        <v>560.26</v>
      </c>
      <c r="J525" s="70">
        <v>560.26</v>
      </c>
      <c r="K525" s="71">
        <f t="shared" si="8"/>
        <v>1.3713415847990541E-3</v>
      </c>
      <c r="L525" s="68" t="s">
        <v>316</v>
      </c>
      <c r="M525" s="68" t="s">
        <v>317</v>
      </c>
      <c r="N525" s="68" t="s">
        <v>960</v>
      </c>
      <c r="O525" s="68" t="s">
        <v>1301</v>
      </c>
      <c r="P525" s="68" t="s">
        <v>3685</v>
      </c>
      <c r="Q525" s="68" t="s">
        <v>530</v>
      </c>
      <c r="R525" s="68" t="s">
        <v>3686</v>
      </c>
      <c r="S525" s="68" t="s">
        <v>3687</v>
      </c>
      <c r="T525" s="68" t="s">
        <v>135</v>
      </c>
      <c r="U525" s="68" t="s">
        <v>135</v>
      </c>
      <c r="V525" s="68" t="s">
        <v>506</v>
      </c>
      <c r="W525" s="68" t="s">
        <v>137</v>
      </c>
      <c r="X525" s="68" t="s">
        <v>138</v>
      </c>
      <c r="Y525" s="68">
        <v>45135.231956249998</v>
      </c>
      <c r="Z525" s="68">
        <v>45135.231098032411</v>
      </c>
      <c r="AA525" s="68" t="s">
        <v>139</v>
      </c>
      <c r="AB525" s="68" t="s">
        <v>226</v>
      </c>
      <c r="AC525" s="68">
        <v>0</v>
      </c>
      <c r="AD525" s="68" t="s">
        <v>143</v>
      </c>
      <c r="AE525" s="68">
        <v>0</v>
      </c>
      <c r="AG525" s="68">
        <v>10012</v>
      </c>
      <c r="AH525" s="68" t="s">
        <v>141</v>
      </c>
      <c r="AK525" s="68" t="s">
        <v>207</v>
      </c>
      <c r="AL525" s="68" t="s">
        <v>3688</v>
      </c>
      <c r="AM525" s="68">
        <v>2700</v>
      </c>
      <c r="AN525" s="68" t="s">
        <v>143</v>
      </c>
      <c r="AO525" s="68" t="s">
        <v>534</v>
      </c>
      <c r="AP525" s="68" t="s">
        <v>534</v>
      </c>
      <c r="AQ525" s="68" t="s">
        <v>309</v>
      </c>
      <c r="AR525" s="68" t="s">
        <v>148</v>
      </c>
      <c r="AS525" s="68" t="s">
        <v>139</v>
      </c>
      <c r="AT525" s="68" t="s">
        <v>950</v>
      </c>
      <c r="AU525" s="68" t="s">
        <v>311</v>
      </c>
      <c r="AV525" s="68" t="s">
        <v>145</v>
      </c>
      <c r="AW525" s="68" t="s">
        <v>146</v>
      </c>
      <c r="AX525" s="68" t="s">
        <v>972</v>
      </c>
      <c r="AY525" s="68" t="s">
        <v>148</v>
      </c>
      <c r="AZ525" s="68" t="s">
        <v>139</v>
      </c>
      <c r="BA525" s="68" t="s">
        <v>149</v>
      </c>
      <c r="BB525" s="68" t="s">
        <v>150</v>
      </c>
      <c r="BC525" s="68" t="s">
        <v>156</v>
      </c>
      <c r="BD525" s="68" t="s">
        <v>157</v>
      </c>
      <c r="BE525" s="68" t="s">
        <v>237</v>
      </c>
      <c r="BF525" s="68">
        <v>45138.078692129631</v>
      </c>
      <c r="BG525" s="68">
        <v>0</v>
      </c>
      <c r="BH525" s="68" t="s">
        <v>530</v>
      </c>
      <c r="BI525" s="68" t="s">
        <v>143</v>
      </c>
      <c r="BJ525" s="68" t="s">
        <v>143</v>
      </c>
      <c r="BK525" s="68" t="s">
        <v>136</v>
      </c>
      <c r="BL525" s="68" t="s">
        <v>136</v>
      </c>
      <c r="BM525" s="68" t="s">
        <v>160</v>
      </c>
      <c r="BN525" s="68" t="s">
        <v>160</v>
      </c>
      <c r="BO525" s="68" t="s">
        <v>373</v>
      </c>
      <c r="BP525" s="68" t="s">
        <v>143</v>
      </c>
      <c r="BQ525" s="68" t="s">
        <v>3689</v>
      </c>
      <c r="BR525" s="68">
        <v>800</v>
      </c>
      <c r="BS525" s="68" t="s">
        <v>314</v>
      </c>
      <c r="BT525" s="68">
        <v>56026</v>
      </c>
      <c r="BU525" s="68">
        <v>56026</v>
      </c>
      <c r="BV525" s="68" t="s">
        <v>135</v>
      </c>
      <c r="BW525" s="68" t="s">
        <v>135</v>
      </c>
      <c r="BX525" s="68" t="s">
        <v>135</v>
      </c>
      <c r="BY525" s="68" t="s">
        <v>148</v>
      </c>
      <c r="BZ525" s="68" t="s">
        <v>373</v>
      </c>
      <c r="CA525" s="68" t="s">
        <v>144</v>
      </c>
      <c r="CB525" s="68" t="s">
        <v>143</v>
      </c>
      <c r="CC525" s="68" t="s">
        <v>143</v>
      </c>
      <c r="CD525" s="68" t="s">
        <v>143</v>
      </c>
      <c r="CE525" s="68" t="s">
        <v>143</v>
      </c>
      <c r="CF525" s="68">
        <v>20750332</v>
      </c>
      <c r="CJ525" s="68">
        <v>0</v>
      </c>
      <c r="CK525" s="68" t="s">
        <v>143</v>
      </c>
      <c r="CM525" s="68" t="s">
        <v>143</v>
      </c>
      <c r="CN525" s="68" t="s">
        <v>143</v>
      </c>
      <c r="CR525" s="68" t="s">
        <v>143</v>
      </c>
      <c r="CS525" s="68" t="s">
        <v>1</v>
      </c>
      <c r="CT525" s="68" t="s">
        <v>143</v>
      </c>
      <c r="CU525" s="68" t="s">
        <v>1</v>
      </c>
      <c r="CV525" s="68" t="s">
        <v>2092</v>
      </c>
      <c r="CW525" s="68" t="s">
        <v>143</v>
      </c>
      <c r="CX525" s="68" t="s">
        <v>316</v>
      </c>
      <c r="CY525" s="68" t="s">
        <v>166</v>
      </c>
      <c r="CZ525" s="68" t="s">
        <v>136</v>
      </c>
      <c r="DA525" s="68" t="s">
        <v>1989</v>
      </c>
      <c r="DB525" s="68" t="s">
        <v>143</v>
      </c>
      <c r="DC525" s="68" t="s">
        <v>143</v>
      </c>
      <c r="DD525" s="68" t="s">
        <v>373</v>
      </c>
      <c r="DE525" s="68">
        <v>7</v>
      </c>
      <c r="DF525" s="68">
        <v>28</v>
      </c>
    </row>
    <row r="526" spans="1:110" s="68" customFormat="1" ht="12.75" x14ac:dyDescent="0.2">
      <c r="A526" s="67">
        <v>45108</v>
      </c>
      <c r="B526" s="68" t="s">
        <v>16</v>
      </c>
      <c r="C526" s="68">
        <v>81298</v>
      </c>
      <c r="D526" s="68" t="s">
        <v>124</v>
      </c>
      <c r="E526" s="68" t="s">
        <v>125</v>
      </c>
      <c r="F526" s="69">
        <v>45135</v>
      </c>
      <c r="G526" s="68" t="s">
        <v>257</v>
      </c>
      <c r="H526" s="68" t="s">
        <v>127</v>
      </c>
      <c r="I526" s="70">
        <v>560.26</v>
      </c>
      <c r="J526" s="70">
        <v>560.26</v>
      </c>
      <c r="K526" s="71">
        <f t="shared" si="8"/>
        <v>1.3713415847990541E-3</v>
      </c>
      <c r="L526" s="68" t="s">
        <v>128</v>
      </c>
      <c r="M526" s="68" t="s">
        <v>129</v>
      </c>
      <c r="N526" s="68" t="s">
        <v>1725</v>
      </c>
      <c r="O526" s="68" t="s">
        <v>1224</v>
      </c>
      <c r="P526" s="68" t="s">
        <v>2788</v>
      </c>
      <c r="Q526" s="68" t="s">
        <v>132</v>
      </c>
      <c r="R526" s="68" t="s">
        <v>3690</v>
      </c>
      <c r="S526" s="68" t="s">
        <v>1717</v>
      </c>
      <c r="T526" s="68" t="s">
        <v>135</v>
      </c>
      <c r="U526" s="68" t="s">
        <v>135</v>
      </c>
      <c r="V526" s="68" t="s">
        <v>136</v>
      </c>
      <c r="W526" s="68" t="s">
        <v>137</v>
      </c>
      <c r="X526" s="68" t="s">
        <v>138</v>
      </c>
      <c r="Y526" s="68">
        <v>45135.329730671299</v>
      </c>
      <c r="Z526" s="68">
        <v>45135.329671990738</v>
      </c>
      <c r="AA526" s="68" t="s">
        <v>139</v>
      </c>
      <c r="AB526" s="68" t="s">
        <v>140</v>
      </c>
      <c r="AC526" s="68">
        <v>0</v>
      </c>
      <c r="AD526" s="68" t="s">
        <v>143</v>
      </c>
      <c r="AE526" s="68">
        <v>0</v>
      </c>
      <c r="AG526" s="68">
        <v>10010</v>
      </c>
      <c r="AH526" s="68" t="s">
        <v>265</v>
      </c>
      <c r="AK526" s="68" t="s">
        <v>142</v>
      </c>
      <c r="AL526" s="68" t="s">
        <v>143</v>
      </c>
      <c r="AM526" s="68">
        <v>2700</v>
      </c>
      <c r="AN526" s="68" t="s">
        <v>143</v>
      </c>
      <c r="AO526" s="68" t="s">
        <v>990</v>
      </c>
      <c r="AP526" s="68" t="s">
        <v>273</v>
      </c>
      <c r="AQ526" s="68" t="s">
        <v>1232</v>
      </c>
      <c r="AR526" s="68" t="s">
        <v>148</v>
      </c>
      <c r="AS526" s="68" t="s">
        <v>139</v>
      </c>
      <c r="AT526" s="68" t="s">
        <v>154</v>
      </c>
      <c r="AU526" s="68" t="s">
        <v>992</v>
      </c>
      <c r="AV526" s="68" t="s">
        <v>1718</v>
      </c>
      <c r="AW526" s="68" t="s">
        <v>1719</v>
      </c>
      <c r="AX526" s="68" t="s">
        <v>1726</v>
      </c>
      <c r="AY526" s="68" t="s">
        <v>148</v>
      </c>
      <c r="AZ526" s="68" t="s">
        <v>139</v>
      </c>
      <c r="BA526" s="68" t="s">
        <v>154</v>
      </c>
      <c r="BB526" s="68" t="s">
        <v>1727</v>
      </c>
      <c r="BC526" s="68" t="s">
        <v>156</v>
      </c>
      <c r="BD526" s="68" t="s">
        <v>157</v>
      </c>
      <c r="BE526" s="68" t="s">
        <v>237</v>
      </c>
      <c r="BF526" s="68">
        <v>45138.078344907408</v>
      </c>
      <c r="BG526" s="68">
        <v>0</v>
      </c>
      <c r="BH526" s="68" t="s">
        <v>132</v>
      </c>
      <c r="BI526" s="68" t="s">
        <v>143</v>
      </c>
      <c r="BJ526" s="68" t="s">
        <v>143</v>
      </c>
      <c r="BK526" s="68" t="s">
        <v>136</v>
      </c>
      <c r="BL526" s="68" t="s">
        <v>143</v>
      </c>
      <c r="BM526" s="68" t="s">
        <v>160</v>
      </c>
      <c r="BN526" s="68" t="s">
        <v>160</v>
      </c>
      <c r="BO526" s="68" t="s">
        <v>143</v>
      </c>
      <c r="BP526" s="68" t="s">
        <v>1224</v>
      </c>
      <c r="BQ526" s="68" t="s">
        <v>3691</v>
      </c>
      <c r="BR526" s="68">
        <v>800</v>
      </c>
      <c r="BS526" s="68" t="s">
        <v>241</v>
      </c>
      <c r="BT526" s="68">
        <v>56026</v>
      </c>
      <c r="BU526" s="68">
        <v>56026</v>
      </c>
      <c r="BV526" s="68" t="s">
        <v>135</v>
      </c>
      <c r="BW526" s="68" t="s">
        <v>135</v>
      </c>
      <c r="BX526" s="68" t="s">
        <v>135</v>
      </c>
      <c r="BY526" s="68" t="s">
        <v>148</v>
      </c>
      <c r="BZ526" s="68" t="s">
        <v>1729</v>
      </c>
      <c r="CA526" s="68" t="s">
        <v>144</v>
      </c>
      <c r="CB526" s="68" t="s">
        <v>143</v>
      </c>
      <c r="CC526" s="68" t="s">
        <v>143</v>
      </c>
      <c r="CD526" s="68" t="s">
        <v>143</v>
      </c>
      <c r="CE526" s="68" t="s">
        <v>143</v>
      </c>
      <c r="CF526" s="68">
        <v>20750332</v>
      </c>
      <c r="CJ526" s="68">
        <v>0</v>
      </c>
      <c r="CK526" s="68" t="s">
        <v>143</v>
      </c>
      <c r="CM526" s="68" t="s">
        <v>143</v>
      </c>
      <c r="CN526" s="68" t="s">
        <v>143</v>
      </c>
      <c r="CR526" s="68" t="s">
        <v>143</v>
      </c>
      <c r="CS526" s="68" t="s">
        <v>1</v>
      </c>
      <c r="CT526" s="68" t="s">
        <v>143</v>
      </c>
      <c r="CU526" s="68" t="s">
        <v>1</v>
      </c>
      <c r="CV526" s="68" t="s">
        <v>2092</v>
      </c>
      <c r="CW526" s="68" t="s">
        <v>143</v>
      </c>
      <c r="CX526" s="68" t="s">
        <v>128</v>
      </c>
      <c r="CY526" s="68" t="s">
        <v>127</v>
      </c>
      <c r="CZ526" s="68" t="s">
        <v>136</v>
      </c>
      <c r="DA526" s="68" t="s">
        <v>1989</v>
      </c>
      <c r="DB526" s="68" t="s">
        <v>143</v>
      </c>
      <c r="DC526" s="68" t="s">
        <v>143</v>
      </c>
      <c r="DD526" s="68" t="s">
        <v>125</v>
      </c>
      <c r="DE526" s="68">
        <v>7</v>
      </c>
      <c r="DF526" s="68">
        <v>28</v>
      </c>
    </row>
    <row r="527" spans="1:110" s="68" customFormat="1" ht="12.75" x14ac:dyDescent="0.2">
      <c r="A527" s="67">
        <v>45108</v>
      </c>
      <c r="B527" s="68" t="s">
        <v>11</v>
      </c>
      <c r="C527" s="68">
        <v>81502</v>
      </c>
      <c r="D527" s="68" t="s">
        <v>256</v>
      </c>
      <c r="E527" s="68" t="s">
        <v>364</v>
      </c>
      <c r="F527" s="69">
        <v>45138</v>
      </c>
      <c r="G527" s="68" t="s">
        <v>126</v>
      </c>
      <c r="H527" s="68" t="s">
        <v>166</v>
      </c>
      <c r="I527" s="70">
        <v>581.01</v>
      </c>
      <c r="J527" s="70">
        <v>581.01</v>
      </c>
      <c r="K527" s="71">
        <f t="shared" si="8"/>
        <v>1.4221311073146369E-3</v>
      </c>
      <c r="L527" s="68" t="s">
        <v>258</v>
      </c>
      <c r="M527" s="68" t="s">
        <v>129</v>
      </c>
      <c r="N527" s="68" t="s">
        <v>960</v>
      </c>
      <c r="O527" s="68" t="s">
        <v>3574</v>
      </c>
      <c r="P527" s="68" t="s">
        <v>256</v>
      </c>
      <c r="Q527" s="68" t="s">
        <v>132</v>
      </c>
      <c r="R527" s="68" t="s">
        <v>3692</v>
      </c>
      <c r="S527" s="68" t="s">
        <v>3576</v>
      </c>
      <c r="T527" s="68" t="s">
        <v>135</v>
      </c>
      <c r="U527" s="68" t="s">
        <v>135</v>
      </c>
      <c r="V527" s="68" t="s">
        <v>136</v>
      </c>
      <c r="W527" s="68" t="s">
        <v>137</v>
      </c>
      <c r="X527" s="68" t="s">
        <v>138</v>
      </c>
      <c r="Y527" s="68">
        <v>45138.149331134256</v>
      </c>
      <c r="Z527" s="68">
        <v>45138.149192013887</v>
      </c>
      <c r="AA527" s="68" t="s">
        <v>139</v>
      </c>
      <c r="AB527" s="68" t="s">
        <v>140</v>
      </c>
      <c r="AC527" s="68">
        <v>0</v>
      </c>
      <c r="AD527" s="68" t="s">
        <v>143</v>
      </c>
      <c r="AE527" s="68">
        <v>0</v>
      </c>
      <c r="AG527" s="68">
        <v>10023</v>
      </c>
      <c r="AH527" s="68" t="s">
        <v>141</v>
      </c>
      <c r="AK527" s="68" t="s">
        <v>142</v>
      </c>
      <c r="AL527" s="68" t="s">
        <v>143</v>
      </c>
      <c r="AM527" s="68">
        <v>2800</v>
      </c>
      <c r="AN527" s="68" t="s">
        <v>143</v>
      </c>
      <c r="AO527" s="68" t="s">
        <v>3577</v>
      </c>
      <c r="AP527" s="68" t="s">
        <v>3577</v>
      </c>
      <c r="AQ527" s="68" t="s">
        <v>309</v>
      </c>
      <c r="AR527" s="68" t="s">
        <v>148</v>
      </c>
      <c r="AS527" s="68" t="s">
        <v>139</v>
      </c>
      <c r="AT527" s="68" t="s">
        <v>875</v>
      </c>
      <c r="AU527" s="68" t="s">
        <v>311</v>
      </c>
      <c r="AV527" s="68" t="s">
        <v>145</v>
      </c>
      <c r="AW527" s="68" t="s">
        <v>146</v>
      </c>
      <c r="AX527" s="68" t="s">
        <v>972</v>
      </c>
      <c r="AY527" s="68" t="s">
        <v>148</v>
      </c>
      <c r="AZ527" s="68" t="s">
        <v>139</v>
      </c>
      <c r="BA527" s="68" t="s">
        <v>149</v>
      </c>
      <c r="BB527" s="68" t="s">
        <v>150</v>
      </c>
      <c r="BC527" s="68" t="s">
        <v>156</v>
      </c>
      <c r="BD527" s="68" t="s">
        <v>157</v>
      </c>
      <c r="BE527" s="68" t="s">
        <v>237</v>
      </c>
      <c r="BF527" s="68">
        <v>45140.300057870372</v>
      </c>
      <c r="BG527" s="68">
        <v>0</v>
      </c>
      <c r="BH527" s="68" t="s">
        <v>132</v>
      </c>
      <c r="BI527" s="68" t="s">
        <v>143</v>
      </c>
      <c r="BJ527" s="68" t="s">
        <v>143</v>
      </c>
      <c r="BK527" s="68" t="s">
        <v>136</v>
      </c>
      <c r="BL527" s="68" t="s">
        <v>143</v>
      </c>
      <c r="BM527" s="68" t="s">
        <v>160</v>
      </c>
      <c r="BN527" s="68" t="s">
        <v>160</v>
      </c>
      <c r="BO527" s="68" t="s">
        <v>143</v>
      </c>
      <c r="BP527" s="68" t="s">
        <v>143</v>
      </c>
      <c r="BQ527" s="68" t="s">
        <v>3693</v>
      </c>
      <c r="BR527" s="68">
        <v>800</v>
      </c>
      <c r="BS527" s="68" t="s">
        <v>241</v>
      </c>
      <c r="BT527" s="68">
        <v>58101</v>
      </c>
      <c r="BU527" s="68">
        <v>58101</v>
      </c>
      <c r="BV527" s="68" t="s">
        <v>135</v>
      </c>
      <c r="BW527" s="68" t="s">
        <v>135</v>
      </c>
      <c r="BX527" s="68" t="s">
        <v>135</v>
      </c>
      <c r="BY527" s="68" t="s">
        <v>148</v>
      </c>
      <c r="BZ527" s="68" t="s">
        <v>1445</v>
      </c>
      <c r="CA527" s="68" t="s">
        <v>144</v>
      </c>
      <c r="CB527" s="68" t="s">
        <v>143</v>
      </c>
      <c r="CC527" s="68" t="s">
        <v>143</v>
      </c>
      <c r="CD527" s="68" t="s">
        <v>143</v>
      </c>
      <c r="CE527" s="68" t="s">
        <v>143</v>
      </c>
      <c r="CF527" s="68">
        <v>20750332</v>
      </c>
      <c r="CJ527" s="68">
        <v>0</v>
      </c>
      <c r="CK527" s="68" t="s">
        <v>143</v>
      </c>
      <c r="CM527" s="68" t="s">
        <v>143</v>
      </c>
      <c r="CN527" s="68" t="s">
        <v>143</v>
      </c>
      <c r="CR527" s="68" t="s">
        <v>143</v>
      </c>
      <c r="CS527" s="68" t="s">
        <v>1</v>
      </c>
      <c r="CT527" s="68" t="s">
        <v>143</v>
      </c>
      <c r="CU527" s="68" t="s">
        <v>1</v>
      </c>
      <c r="CV527" s="68" t="s">
        <v>2092</v>
      </c>
      <c r="CW527" s="68" t="s">
        <v>143</v>
      </c>
      <c r="CX527" s="68" t="s">
        <v>258</v>
      </c>
      <c r="CY527" s="68" t="s">
        <v>166</v>
      </c>
      <c r="CZ527" s="68" t="s">
        <v>136</v>
      </c>
      <c r="DA527" s="68" t="s">
        <v>1989</v>
      </c>
      <c r="DB527" s="68" t="s">
        <v>143</v>
      </c>
      <c r="DC527" s="68" t="s">
        <v>143</v>
      </c>
      <c r="DD527" s="68" t="s">
        <v>364</v>
      </c>
      <c r="DE527" s="68">
        <v>7</v>
      </c>
      <c r="DF527" s="68">
        <v>31</v>
      </c>
    </row>
    <row r="528" spans="1:110" s="68" customFormat="1" ht="12.75" x14ac:dyDescent="0.2">
      <c r="A528" s="67">
        <v>45108</v>
      </c>
      <c r="B528" s="68" t="s">
        <v>20</v>
      </c>
      <c r="C528" s="68">
        <v>81511</v>
      </c>
      <c r="D528" s="68" t="s">
        <v>3694</v>
      </c>
      <c r="E528" s="68" t="s">
        <v>279</v>
      </c>
      <c r="F528" s="69">
        <v>45138</v>
      </c>
      <c r="G528" s="68" t="s">
        <v>165</v>
      </c>
      <c r="H528" s="68" t="s">
        <v>127</v>
      </c>
      <c r="I528" s="70">
        <v>684.76</v>
      </c>
      <c r="J528" s="70">
        <v>684.76</v>
      </c>
      <c r="K528" s="71">
        <f t="shared" si="8"/>
        <v>1.6760787198925504E-3</v>
      </c>
      <c r="L528" s="68" t="s">
        <v>374</v>
      </c>
      <c r="M528" s="68" t="s">
        <v>317</v>
      </c>
      <c r="N528" s="68" t="s">
        <v>3177</v>
      </c>
      <c r="O528" s="68" t="s">
        <v>1056</v>
      </c>
      <c r="P528" s="68" t="s">
        <v>628</v>
      </c>
      <c r="Q528" s="68" t="s">
        <v>132</v>
      </c>
      <c r="R528" s="68" t="s">
        <v>3695</v>
      </c>
      <c r="S528" s="68" t="s">
        <v>3696</v>
      </c>
      <c r="T528" s="68" t="s">
        <v>135</v>
      </c>
      <c r="U528" s="68" t="s">
        <v>135</v>
      </c>
      <c r="V528" s="68" t="s">
        <v>506</v>
      </c>
      <c r="W528" s="68" t="s">
        <v>137</v>
      </c>
      <c r="X528" s="68" t="s">
        <v>138</v>
      </c>
      <c r="Y528" s="68">
        <v>45138.155062152779</v>
      </c>
      <c r="Z528" s="68">
        <v>45138.15498796296</v>
      </c>
      <c r="AA528" s="68" t="s">
        <v>139</v>
      </c>
      <c r="AB528" s="68" t="s">
        <v>323</v>
      </c>
      <c r="AC528" s="68">
        <v>0</v>
      </c>
      <c r="AD528" s="68" t="s">
        <v>143</v>
      </c>
      <c r="AE528" s="68">
        <v>68476</v>
      </c>
      <c r="AG528" s="68">
        <v>10012</v>
      </c>
      <c r="AH528" s="68" t="s">
        <v>141</v>
      </c>
      <c r="AJ528" s="68">
        <v>3300</v>
      </c>
      <c r="AK528" s="68" t="s">
        <v>207</v>
      </c>
      <c r="AL528" s="68" t="s">
        <v>3697</v>
      </c>
      <c r="AM528" s="68">
        <v>3300</v>
      </c>
      <c r="AN528" s="68" t="s">
        <v>144</v>
      </c>
      <c r="AO528" s="68" t="s">
        <v>290</v>
      </c>
      <c r="AP528" s="68" t="s">
        <v>146</v>
      </c>
      <c r="AQ528" s="68" t="s">
        <v>1060</v>
      </c>
      <c r="AR528" s="68" t="s">
        <v>148</v>
      </c>
      <c r="AS528" s="68" t="s">
        <v>139</v>
      </c>
      <c r="AT528" s="68" t="s">
        <v>149</v>
      </c>
      <c r="AU528" s="68" t="s">
        <v>150</v>
      </c>
      <c r="AV528" s="68" t="s">
        <v>3180</v>
      </c>
      <c r="AW528" s="68" t="s">
        <v>3180</v>
      </c>
      <c r="AX528" s="68" t="s">
        <v>309</v>
      </c>
      <c r="AY528" s="68" t="s">
        <v>148</v>
      </c>
      <c r="AZ528" s="68" t="s">
        <v>139</v>
      </c>
      <c r="BA528" s="68" t="s">
        <v>875</v>
      </c>
      <c r="BB528" s="68" t="s">
        <v>311</v>
      </c>
      <c r="BC528" s="68" t="s">
        <v>156</v>
      </c>
      <c r="BD528" s="68" t="s">
        <v>157</v>
      </c>
      <c r="BE528" s="68" t="s">
        <v>237</v>
      </c>
      <c r="BF528" s="68">
        <v>45138.248101851852</v>
      </c>
      <c r="BG528" s="68">
        <v>0</v>
      </c>
      <c r="BH528" s="68" t="s">
        <v>132</v>
      </c>
      <c r="BI528" s="68" t="s">
        <v>143</v>
      </c>
      <c r="BJ528" s="68" t="s">
        <v>143</v>
      </c>
      <c r="BK528" s="68" t="s">
        <v>136</v>
      </c>
      <c r="BL528" s="68" t="s">
        <v>143</v>
      </c>
      <c r="BM528" s="68" t="s">
        <v>160</v>
      </c>
      <c r="BN528" s="68" t="s">
        <v>160</v>
      </c>
      <c r="BO528" s="68" t="s">
        <v>279</v>
      </c>
      <c r="BP528" s="68" t="s">
        <v>143</v>
      </c>
      <c r="BQ528" s="68" t="s">
        <v>973</v>
      </c>
      <c r="BR528" s="68">
        <v>800</v>
      </c>
      <c r="BS528" s="68" t="s">
        <v>241</v>
      </c>
      <c r="BT528" s="68">
        <v>68476</v>
      </c>
      <c r="BU528" s="68">
        <v>68476</v>
      </c>
      <c r="BV528" s="68" t="s">
        <v>135</v>
      </c>
      <c r="BW528" s="68" t="s">
        <v>135</v>
      </c>
      <c r="BX528" s="68" t="s">
        <v>135</v>
      </c>
      <c r="BY528" s="68" t="s">
        <v>148</v>
      </c>
      <c r="BZ528" s="68" t="s">
        <v>3182</v>
      </c>
      <c r="CA528" s="68" t="s">
        <v>144</v>
      </c>
      <c r="CB528" s="68" t="s">
        <v>143</v>
      </c>
      <c r="CC528" s="68" t="s">
        <v>143</v>
      </c>
      <c r="CD528" s="68" t="s">
        <v>143</v>
      </c>
      <c r="CE528" s="68" t="s">
        <v>143</v>
      </c>
      <c r="CF528" s="68">
        <v>20750332</v>
      </c>
      <c r="CG528" s="68">
        <v>20750332</v>
      </c>
      <c r="CJ528" s="68">
        <v>0</v>
      </c>
      <c r="CK528" s="68" t="s">
        <v>143</v>
      </c>
      <c r="CM528" s="68" t="s">
        <v>143</v>
      </c>
      <c r="CN528" s="68" t="s">
        <v>143</v>
      </c>
      <c r="CR528" s="68" t="s">
        <v>143</v>
      </c>
      <c r="CS528" s="68" t="s">
        <v>1</v>
      </c>
      <c r="CT528" s="68" t="s">
        <v>143</v>
      </c>
      <c r="CU528" s="68" t="s">
        <v>1</v>
      </c>
      <c r="CV528" s="68" t="s">
        <v>2092</v>
      </c>
      <c r="CW528" s="68" t="s">
        <v>2092</v>
      </c>
      <c r="CX528" s="68" t="s">
        <v>374</v>
      </c>
      <c r="CY528" s="68" t="s">
        <v>127</v>
      </c>
      <c r="CZ528" s="68" t="s">
        <v>136</v>
      </c>
      <c r="DA528" s="68" t="s">
        <v>1986</v>
      </c>
      <c r="DB528" s="68" t="s">
        <v>143</v>
      </c>
      <c r="DC528" s="68" t="s">
        <v>143</v>
      </c>
      <c r="DD528" s="68" t="s">
        <v>279</v>
      </c>
      <c r="DE528" s="68">
        <v>7</v>
      </c>
      <c r="DF528" s="68">
        <v>31</v>
      </c>
    </row>
    <row r="529" spans="1:110" s="68" customFormat="1" ht="12.75" x14ac:dyDescent="0.2">
      <c r="A529" s="67">
        <v>45108</v>
      </c>
      <c r="B529" s="68" t="s">
        <v>11</v>
      </c>
      <c r="C529" s="68">
        <v>81613</v>
      </c>
      <c r="D529" s="68" t="s">
        <v>256</v>
      </c>
      <c r="E529" s="68" t="s">
        <v>125</v>
      </c>
      <c r="F529" s="69">
        <v>45138</v>
      </c>
      <c r="G529" s="68" t="s">
        <v>257</v>
      </c>
      <c r="H529" s="68" t="s">
        <v>166</v>
      </c>
      <c r="I529" s="70">
        <v>145.25</v>
      </c>
      <c r="J529" s="70">
        <v>145.25</v>
      </c>
      <c r="K529" s="71">
        <f t="shared" si="8"/>
        <v>3.55526657609079E-4</v>
      </c>
      <c r="L529" s="68" t="s">
        <v>374</v>
      </c>
      <c r="M529" s="68" t="s">
        <v>129</v>
      </c>
      <c r="N529" s="68" t="s">
        <v>259</v>
      </c>
      <c r="O529" s="68" t="s">
        <v>1166</v>
      </c>
      <c r="P529" s="68" t="s">
        <v>3054</v>
      </c>
      <c r="Q529" s="68" t="s">
        <v>132</v>
      </c>
      <c r="R529" s="68" t="s">
        <v>3698</v>
      </c>
      <c r="S529" s="68" t="s">
        <v>3699</v>
      </c>
      <c r="T529" s="68" t="s">
        <v>135</v>
      </c>
      <c r="U529" s="68" t="s">
        <v>135</v>
      </c>
      <c r="V529" s="68" t="s">
        <v>136</v>
      </c>
      <c r="W529" s="68" t="s">
        <v>137</v>
      </c>
      <c r="X529" s="68" t="s">
        <v>138</v>
      </c>
      <c r="Y529" s="68">
        <v>45138.373917939818</v>
      </c>
      <c r="Z529" s="68">
        <v>45138.373819097222</v>
      </c>
      <c r="AA529" s="68" t="s">
        <v>139</v>
      </c>
      <c r="AB529" s="68" t="s">
        <v>140</v>
      </c>
      <c r="AC529" s="68">
        <v>0</v>
      </c>
      <c r="AD529" s="68" t="s">
        <v>143</v>
      </c>
      <c r="AE529" s="68">
        <v>0</v>
      </c>
      <c r="AG529" s="68">
        <v>10010</v>
      </c>
      <c r="AH529" s="68" t="s">
        <v>265</v>
      </c>
      <c r="AK529" s="68" t="s">
        <v>142</v>
      </c>
      <c r="AL529" s="68" t="s">
        <v>143</v>
      </c>
      <c r="AM529" s="68">
        <v>700</v>
      </c>
      <c r="AN529" s="68" t="s">
        <v>143</v>
      </c>
      <c r="AO529" s="68" t="s">
        <v>1170</v>
      </c>
      <c r="AP529" s="68" t="s">
        <v>1170</v>
      </c>
      <c r="AQ529" s="68" t="s">
        <v>309</v>
      </c>
      <c r="AR529" s="68" t="s">
        <v>148</v>
      </c>
      <c r="AS529" s="68" t="s">
        <v>139</v>
      </c>
      <c r="AT529" s="68" t="s">
        <v>508</v>
      </c>
      <c r="AU529" s="68" t="s">
        <v>311</v>
      </c>
      <c r="AV529" s="68" t="s">
        <v>272</v>
      </c>
      <c r="AW529" s="68" t="s">
        <v>273</v>
      </c>
      <c r="AX529" s="68" t="s">
        <v>274</v>
      </c>
      <c r="AY529" s="68" t="s">
        <v>148</v>
      </c>
      <c r="AZ529" s="68" t="s">
        <v>139</v>
      </c>
      <c r="BA529" s="68" t="s">
        <v>154</v>
      </c>
      <c r="BB529" s="68" t="s">
        <v>275</v>
      </c>
      <c r="BC529" s="68" t="s">
        <v>156</v>
      </c>
      <c r="BD529" s="68" t="s">
        <v>157</v>
      </c>
      <c r="BE529" s="68" t="s">
        <v>484</v>
      </c>
      <c r="BF529" s="68">
        <v>45141.233067129629</v>
      </c>
      <c r="BG529" s="68">
        <v>0</v>
      </c>
      <c r="BH529" s="68" t="s">
        <v>132</v>
      </c>
      <c r="BI529" s="68" t="s">
        <v>143</v>
      </c>
      <c r="BJ529" s="68" t="s">
        <v>143</v>
      </c>
      <c r="BK529" s="68" t="s">
        <v>136</v>
      </c>
      <c r="BL529" s="68" t="s">
        <v>143</v>
      </c>
      <c r="BM529" s="68" t="s">
        <v>160</v>
      </c>
      <c r="BN529" s="68" t="s">
        <v>160</v>
      </c>
      <c r="BO529" s="68" t="s">
        <v>143</v>
      </c>
      <c r="BP529" s="68" t="s">
        <v>143</v>
      </c>
      <c r="BQ529" s="68" t="s">
        <v>3700</v>
      </c>
      <c r="BR529" s="68">
        <v>250</v>
      </c>
      <c r="BS529" s="68" t="s">
        <v>162</v>
      </c>
      <c r="BT529" s="68">
        <v>14525</v>
      </c>
      <c r="BU529" s="68">
        <v>14525</v>
      </c>
      <c r="BV529" s="68" t="s">
        <v>135</v>
      </c>
      <c r="BW529" s="68" t="s">
        <v>135</v>
      </c>
      <c r="BX529" s="68" t="s">
        <v>135</v>
      </c>
      <c r="BY529" s="68" t="s">
        <v>148</v>
      </c>
      <c r="BZ529" s="68" t="s">
        <v>3701</v>
      </c>
      <c r="CA529" s="68" t="s">
        <v>144</v>
      </c>
      <c r="CB529" s="68" t="s">
        <v>143</v>
      </c>
      <c r="CC529" s="68" t="s">
        <v>143</v>
      </c>
      <c r="CD529" s="68" t="s">
        <v>143</v>
      </c>
      <c r="CE529" s="68" t="s">
        <v>143</v>
      </c>
      <c r="CF529" s="68">
        <v>20750332</v>
      </c>
      <c r="CJ529" s="68">
        <v>0</v>
      </c>
      <c r="CK529" s="68" t="s">
        <v>143</v>
      </c>
      <c r="CM529" s="68" t="s">
        <v>143</v>
      </c>
      <c r="CN529" s="68" t="s">
        <v>143</v>
      </c>
      <c r="CR529" s="68" t="s">
        <v>143</v>
      </c>
      <c r="CS529" s="68" t="s">
        <v>1</v>
      </c>
      <c r="CT529" s="68" t="s">
        <v>143</v>
      </c>
      <c r="CU529" s="68" t="s">
        <v>1</v>
      </c>
      <c r="CV529" s="68" t="s">
        <v>1985</v>
      </c>
      <c r="CW529" s="68" t="s">
        <v>143</v>
      </c>
      <c r="CX529" s="68" t="s">
        <v>374</v>
      </c>
      <c r="CY529" s="68" t="s">
        <v>166</v>
      </c>
      <c r="CZ529" s="68" t="s">
        <v>136</v>
      </c>
      <c r="DA529" s="68" t="s">
        <v>1989</v>
      </c>
      <c r="DB529" s="68" t="s">
        <v>143</v>
      </c>
      <c r="DC529" s="68" t="s">
        <v>143</v>
      </c>
      <c r="DD529" s="68" t="s">
        <v>125</v>
      </c>
      <c r="DE529" s="68">
        <v>7</v>
      </c>
      <c r="DF529" s="68">
        <v>31</v>
      </c>
    </row>
    <row r="530" spans="1:110" s="68" customFormat="1" ht="12.75" x14ac:dyDescent="0.2">
      <c r="A530" s="67">
        <v>45108</v>
      </c>
      <c r="B530" s="68" t="s">
        <v>14</v>
      </c>
      <c r="C530" s="68">
        <v>82113</v>
      </c>
      <c r="D530" s="68" t="s">
        <v>315</v>
      </c>
      <c r="E530" s="68" t="s">
        <v>2037</v>
      </c>
      <c r="F530" s="69">
        <v>45134</v>
      </c>
      <c r="G530" s="68" t="s">
        <v>165</v>
      </c>
      <c r="H530" s="68" t="s">
        <v>166</v>
      </c>
      <c r="I530" s="70">
        <v>640</v>
      </c>
      <c r="J530" s="70">
        <v>640</v>
      </c>
      <c r="K530" s="71">
        <f t="shared" si="8"/>
        <v>1.5665202125288162E-3</v>
      </c>
      <c r="L530" s="68" t="s">
        <v>316</v>
      </c>
      <c r="M530" s="68" t="s">
        <v>218</v>
      </c>
      <c r="N530" s="68" t="s">
        <v>219</v>
      </c>
      <c r="O530" s="68" t="s">
        <v>3702</v>
      </c>
      <c r="P530" s="68" t="s">
        <v>879</v>
      </c>
      <c r="Q530" s="68" t="s">
        <v>170</v>
      </c>
      <c r="R530" s="68" t="s">
        <v>3703</v>
      </c>
      <c r="S530" s="68" t="s">
        <v>1471</v>
      </c>
      <c r="T530" s="68" t="s">
        <v>135</v>
      </c>
      <c r="U530" s="68" t="s">
        <v>135</v>
      </c>
      <c r="V530" s="68" t="s">
        <v>136</v>
      </c>
      <c r="W530" s="68" t="s">
        <v>137</v>
      </c>
      <c r="X530" s="68" t="s">
        <v>322</v>
      </c>
      <c r="Y530" s="68">
        <v>45140.191244444446</v>
      </c>
      <c r="Z530" s="68">
        <v>45140.190875231485</v>
      </c>
      <c r="AA530" s="68" t="s">
        <v>139</v>
      </c>
      <c r="AB530" s="68" t="s">
        <v>226</v>
      </c>
      <c r="AC530" s="68">
        <v>0</v>
      </c>
      <c r="AD530" s="68" t="s">
        <v>143</v>
      </c>
      <c r="AE530" s="68">
        <v>0</v>
      </c>
      <c r="AG530" s="68">
        <v>10012</v>
      </c>
      <c r="AH530" s="68" t="s">
        <v>141</v>
      </c>
      <c r="AK530" s="68" t="s">
        <v>207</v>
      </c>
      <c r="AL530" s="68" t="s">
        <v>143</v>
      </c>
      <c r="AM530" s="68">
        <v>640</v>
      </c>
      <c r="AN530" s="68" t="s">
        <v>143</v>
      </c>
      <c r="AO530" s="68" t="s">
        <v>3274</v>
      </c>
      <c r="AP530" s="68" t="s">
        <v>3275</v>
      </c>
      <c r="AQ530" s="68" t="s">
        <v>3704</v>
      </c>
      <c r="AR530" s="68" t="s">
        <v>430</v>
      </c>
      <c r="AS530" s="68" t="s">
        <v>431</v>
      </c>
      <c r="AT530" s="68" t="s">
        <v>3277</v>
      </c>
      <c r="AU530" s="68" t="s">
        <v>3278</v>
      </c>
      <c r="AV530" s="68" t="s">
        <v>234</v>
      </c>
      <c r="AW530" s="68" t="s">
        <v>165</v>
      </c>
      <c r="AX530" s="68" t="s">
        <v>235</v>
      </c>
      <c r="AY530" s="68" t="s">
        <v>148</v>
      </c>
      <c r="AZ530" s="68" t="s">
        <v>139</v>
      </c>
      <c r="BA530" s="68" t="s">
        <v>236</v>
      </c>
      <c r="BB530" s="68" t="s">
        <v>150</v>
      </c>
      <c r="BC530" s="68" t="s">
        <v>156</v>
      </c>
      <c r="BD530" s="68" t="s">
        <v>157</v>
      </c>
      <c r="BE530" s="68" t="s">
        <v>237</v>
      </c>
      <c r="BF530" s="68">
        <v>45140.299745370372</v>
      </c>
      <c r="BG530" s="68">
        <v>0</v>
      </c>
      <c r="BH530" s="68" t="s">
        <v>143</v>
      </c>
      <c r="BI530" s="68" t="s">
        <v>143</v>
      </c>
      <c r="BJ530" s="68" t="s">
        <v>143</v>
      </c>
      <c r="BK530" s="68" t="s">
        <v>136</v>
      </c>
      <c r="BL530" s="68" t="s">
        <v>143</v>
      </c>
      <c r="BM530" s="68" t="s">
        <v>160</v>
      </c>
      <c r="BN530" s="68" t="s">
        <v>160</v>
      </c>
      <c r="BO530" s="68" t="s">
        <v>143</v>
      </c>
      <c r="BP530" s="68" t="s">
        <v>143</v>
      </c>
      <c r="BQ530" s="68" t="s">
        <v>201</v>
      </c>
      <c r="BR530" s="68">
        <v>800</v>
      </c>
      <c r="BS530" s="68" t="s">
        <v>241</v>
      </c>
      <c r="BT530" s="68">
        <v>640</v>
      </c>
      <c r="BU530" s="68">
        <v>640</v>
      </c>
      <c r="BV530" s="68" t="s">
        <v>135</v>
      </c>
      <c r="BW530" s="68" t="s">
        <v>135</v>
      </c>
      <c r="BX530" s="68" t="s">
        <v>135</v>
      </c>
      <c r="BY530" s="68" t="s">
        <v>148</v>
      </c>
      <c r="BZ530" s="68" t="s">
        <v>3705</v>
      </c>
      <c r="CA530" s="68" t="s">
        <v>174</v>
      </c>
      <c r="CB530" s="68" t="s">
        <v>143</v>
      </c>
      <c r="CC530" s="68" t="s">
        <v>143</v>
      </c>
      <c r="CD530" s="68" t="s">
        <v>143</v>
      </c>
      <c r="CE530" s="68" t="s">
        <v>3706</v>
      </c>
      <c r="CF530" s="68">
        <v>1</v>
      </c>
      <c r="CJ530" s="68">
        <v>0</v>
      </c>
      <c r="CK530" s="68" t="s">
        <v>143</v>
      </c>
      <c r="CM530" s="68" t="s">
        <v>143</v>
      </c>
      <c r="CN530" s="68" t="s">
        <v>143</v>
      </c>
      <c r="CO530" s="68">
        <v>544582431</v>
      </c>
      <c r="CR530" s="68" t="s">
        <v>143</v>
      </c>
      <c r="CS530" s="68" t="s">
        <v>1</v>
      </c>
      <c r="CT530" s="68" t="s">
        <v>143</v>
      </c>
      <c r="CU530" s="68" t="s">
        <v>1</v>
      </c>
      <c r="CV530" s="68" t="s">
        <v>2092</v>
      </c>
      <c r="CW530" s="68" t="s">
        <v>143</v>
      </c>
      <c r="CX530" s="68" t="s">
        <v>316</v>
      </c>
      <c r="CY530" s="68" t="s">
        <v>166</v>
      </c>
      <c r="CZ530" s="68" t="s">
        <v>136</v>
      </c>
      <c r="DA530" s="68" t="s">
        <v>1989</v>
      </c>
      <c r="DB530" s="68" t="s">
        <v>143</v>
      </c>
      <c r="DC530" s="68" t="s">
        <v>143</v>
      </c>
      <c r="DD530" s="68" t="s">
        <v>2037</v>
      </c>
      <c r="DE530" s="68">
        <v>7</v>
      </c>
      <c r="DF530" s="68">
        <v>27</v>
      </c>
    </row>
    <row r="531" spans="1:110" s="68" customFormat="1" ht="12.75" x14ac:dyDescent="0.2">
      <c r="A531" s="67">
        <v>45108</v>
      </c>
      <c r="B531" s="68" t="s">
        <v>11</v>
      </c>
      <c r="C531" s="68">
        <v>82464</v>
      </c>
      <c r="D531" s="68" t="s">
        <v>3707</v>
      </c>
      <c r="E531" s="68" t="s">
        <v>164</v>
      </c>
      <c r="F531" s="69">
        <v>45135</v>
      </c>
      <c r="G531" s="68" t="s">
        <v>165</v>
      </c>
      <c r="H531" s="68" t="s">
        <v>166</v>
      </c>
      <c r="I531" s="70">
        <v>174</v>
      </c>
      <c r="J531" s="70">
        <v>174</v>
      </c>
      <c r="K531" s="71">
        <f t="shared" si="8"/>
        <v>4.2589768278127196E-4</v>
      </c>
      <c r="L531" s="68" t="s">
        <v>258</v>
      </c>
      <c r="M531" s="68" t="s">
        <v>129</v>
      </c>
      <c r="N531" s="68" t="s">
        <v>219</v>
      </c>
      <c r="O531" s="68" t="s">
        <v>3708</v>
      </c>
      <c r="P531" s="68" t="s">
        <v>3624</v>
      </c>
      <c r="Q531" s="68" t="s">
        <v>170</v>
      </c>
      <c r="R531" s="68" t="s">
        <v>3709</v>
      </c>
      <c r="S531" s="68" t="s">
        <v>3537</v>
      </c>
      <c r="T531" s="68" t="s">
        <v>135</v>
      </c>
      <c r="U531" s="68" t="s">
        <v>135</v>
      </c>
      <c r="V531" s="68" t="s">
        <v>136</v>
      </c>
      <c r="W531" s="68" t="s">
        <v>137</v>
      </c>
      <c r="X531" s="68" t="s">
        <v>225</v>
      </c>
      <c r="Y531" s="68">
        <v>45141.358279629632</v>
      </c>
      <c r="Z531" s="68">
        <v>45141.35825636574</v>
      </c>
      <c r="AA531" s="68" t="s">
        <v>139</v>
      </c>
      <c r="AB531" s="68" t="s">
        <v>140</v>
      </c>
      <c r="AC531" s="68">
        <v>0</v>
      </c>
      <c r="AD531" s="68" t="s">
        <v>143</v>
      </c>
      <c r="AE531" s="68">
        <v>0</v>
      </c>
      <c r="AG531" s="68">
        <v>10012</v>
      </c>
      <c r="AH531" s="68" t="s">
        <v>141</v>
      </c>
      <c r="AK531" s="68" t="s">
        <v>142</v>
      </c>
      <c r="AL531" s="68" t="s">
        <v>143</v>
      </c>
      <c r="AM531" s="68">
        <v>174</v>
      </c>
      <c r="AN531" s="68" t="s">
        <v>143</v>
      </c>
      <c r="AO531" s="68" t="s">
        <v>3710</v>
      </c>
      <c r="AP531" s="68" t="s">
        <v>447</v>
      </c>
      <c r="AQ531" s="68" t="s">
        <v>3711</v>
      </c>
      <c r="AR531" s="68" t="s">
        <v>178</v>
      </c>
      <c r="AS531" s="68" t="s">
        <v>179</v>
      </c>
      <c r="AT531" s="68" t="s">
        <v>403</v>
      </c>
      <c r="AU531" s="68" t="s">
        <v>3712</v>
      </c>
      <c r="AV531" s="68" t="s">
        <v>234</v>
      </c>
      <c r="AW531" s="68" t="s">
        <v>165</v>
      </c>
      <c r="AX531" s="68" t="s">
        <v>235</v>
      </c>
      <c r="AY531" s="68" t="s">
        <v>148</v>
      </c>
      <c r="AZ531" s="68" t="s">
        <v>139</v>
      </c>
      <c r="BA531" s="68" t="s">
        <v>236</v>
      </c>
      <c r="BB531" s="68" t="s">
        <v>150</v>
      </c>
      <c r="BC531" s="68" t="s">
        <v>156</v>
      </c>
      <c r="BD531" s="68" t="s">
        <v>157</v>
      </c>
      <c r="BE531" s="68" t="s">
        <v>484</v>
      </c>
      <c r="BF531" s="68">
        <v>45141.362442129626</v>
      </c>
      <c r="BG531" s="68">
        <v>0</v>
      </c>
      <c r="BH531" s="68" t="s">
        <v>143</v>
      </c>
      <c r="BI531" s="68" t="s">
        <v>143</v>
      </c>
      <c r="BJ531" s="68" t="s">
        <v>143</v>
      </c>
      <c r="BK531" s="68" t="s">
        <v>136</v>
      </c>
      <c r="BL531" s="68" t="s">
        <v>143</v>
      </c>
      <c r="BM531" s="68" t="s">
        <v>160</v>
      </c>
      <c r="BN531" s="68" t="s">
        <v>143</v>
      </c>
      <c r="BO531" s="68" t="s">
        <v>143</v>
      </c>
      <c r="BP531" s="68" t="s">
        <v>143</v>
      </c>
      <c r="BQ531" s="68" t="s">
        <v>3713</v>
      </c>
      <c r="BR531" s="68">
        <v>250</v>
      </c>
      <c r="BS531" s="68" t="s">
        <v>162</v>
      </c>
      <c r="BT531" s="68">
        <v>174</v>
      </c>
      <c r="BU531" s="68">
        <v>174</v>
      </c>
      <c r="BV531" s="68" t="s">
        <v>135</v>
      </c>
      <c r="BW531" s="68" t="s">
        <v>135</v>
      </c>
      <c r="BX531" s="68" t="s">
        <v>135</v>
      </c>
      <c r="BY531" s="68" t="s">
        <v>148</v>
      </c>
      <c r="BZ531" s="68" t="s">
        <v>3280</v>
      </c>
      <c r="CA531" s="68" t="s">
        <v>174</v>
      </c>
      <c r="CB531" s="68" t="s">
        <v>143</v>
      </c>
      <c r="CC531" s="68" t="s">
        <v>143</v>
      </c>
      <c r="CD531" s="68" t="s">
        <v>143</v>
      </c>
      <c r="CE531" s="68" t="s">
        <v>143</v>
      </c>
      <c r="CF531" s="68">
        <v>1</v>
      </c>
      <c r="CJ531" s="68">
        <v>0</v>
      </c>
      <c r="CK531" s="68" t="s">
        <v>143</v>
      </c>
      <c r="CM531" s="68" t="s">
        <v>143</v>
      </c>
      <c r="CN531" s="68" t="s">
        <v>143</v>
      </c>
      <c r="CO531" s="68">
        <v>217616996</v>
      </c>
      <c r="CR531" s="68" t="s">
        <v>143</v>
      </c>
      <c r="CS531" s="68" t="s">
        <v>1</v>
      </c>
      <c r="CT531" s="68" t="s">
        <v>143</v>
      </c>
      <c r="CU531" s="68" t="s">
        <v>1</v>
      </c>
      <c r="CV531" s="68" t="s">
        <v>1985</v>
      </c>
      <c r="CW531" s="68" t="s">
        <v>143</v>
      </c>
      <c r="CX531" s="68" t="s">
        <v>258</v>
      </c>
      <c r="CY531" s="68" t="s">
        <v>166</v>
      </c>
      <c r="CZ531" s="68" t="s">
        <v>136</v>
      </c>
      <c r="DA531" s="68" t="s">
        <v>1989</v>
      </c>
      <c r="DB531" s="68" t="s">
        <v>143</v>
      </c>
      <c r="DC531" s="68" t="s">
        <v>143</v>
      </c>
      <c r="DD531" s="68" t="s">
        <v>164</v>
      </c>
      <c r="DE531" s="68">
        <v>7</v>
      </c>
      <c r="DF531" s="68">
        <v>28</v>
      </c>
    </row>
    <row r="532" spans="1:110" s="68" customFormat="1" ht="12.75" x14ac:dyDescent="0.2">
      <c r="A532" s="67">
        <v>45139</v>
      </c>
      <c r="B532" s="68" t="s">
        <v>13</v>
      </c>
      <c r="C532" s="68">
        <v>81771</v>
      </c>
      <c r="D532" s="68" t="s">
        <v>3714</v>
      </c>
      <c r="E532" s="68" t="s">
        <v>164</v>
      </c>
      <c r="F532" s="69">
        <v>45140</v>
      </c>
      <c r="G532" s="68" t="s">
        <v>165</v>
      </c>
      <c r="H532" s="68" t="s">
        <v>166</v>
      </c>
      <c r="I532" s="70">
        <v>61.24</v>
      </c>
      <c r="J532" s="70">
        <v>61.24</v>
      </c>
      <c r="K532" s="71">
        <f t="shared" si="8"/>
        <v>1.4989640283635111E-4</v>
      </c>
      <c r="L532" s="68" t="s">
        <v>1935</v>
      </c>
      <c r="M532" s="68" t="s">
        <v>129</v>
      </c>
      <c r="N532" s="68" t="s">
        <v>219</v>
      </c>
      <c r="O532" s="68" t="s">
        <v>3715</v>
      </c>
      <c r="P532" s="68" t="s">
        <v>3716</v>
      </c>
      <c r="Q532" s="68" t="s">
        <v>170</v>
      </c>
      <c r="R532" s="68" t="s">
        <v>3717</v>
      </c>
      <c r="S532" s="68" t="s">
        <v>3718</v>
      </c>
      <c r="T532" s="68" t="s">
        <v>135</v>
      </c>
      <c r="U532" s="68" t="s">
        <v>135</v>
      </c>
      <c r="V532" s="68" t="s">
        <v>136</v>
      </c>
      <c r="W532" s="68" t="s">
        <v>137</v>
      </c>
      <c r="X532" s="68" t="s">
        <v>225</v>
      </c>
      <c r="Y532" s="68">
        <v>45139.516668171294</v>
      </c>
      <c r="Z532" s="68">
        <v>45139.51658333333</v>
      </c>
      <c r="AA532" s="68" t="s">
        <v>139</v>
      </c>
      <c r="AB532" s="68" t="s">
        <v>140</v>
      </c>
      <c r="AC532" s="68">
        <v>0</v>
      </c>
      <c r="AD532" s="68" t="s">
        <v>143</v>
      </c>
      <c r="AE532" s="68">
        <v>0</v>
      </c>
      <c r="AG532" s="68">
        <v>10012</v>
      </c>
      <c r="AH532" s="68" t="s">
        <v>141</v>
      </c>
      <c r="AK532" s="68" t="s">
        <v>142</v>
      </c>
      <c r="AL532" s="68" t="s">
        <v>143</v>
      </c>
      <c r="AM532" s="68">
        <v>6124</v>
      </c>
      <c r="AN532" s="68" t="s">
        <v>143</v>
      </c>
      <c r="AO532" s="68" t="s">
        <v>3719</v>
      </c>
      <c r="AP532" s="68" t="s">
        <v>3720</v>
      </c>
      <c r="AQ532" s="68" t="s">
        <v>3721</v>
      </c>
      <c r="AR532" s="68" t="s">
        <v>934</v>
      </c>
      <c r="AS532" s="68" t="s">
        <v>231</v>
      </c>
      <c r="AT532" s="68" t="s">
        <v>3277</v>
      </c>
      <c r="AU532" s="68" t="s">
        <v>3722</v>
      </c>
      <c r="AV532" s="68" t="s">
        <v>234</v>
      </c>
      <c r="AW532" s="68" t="s">
        <v>165</v>
      </c>
      <c r="AX532" s="68" t="s">
        <v>235</v>
      </c>
      <c r="AY532" s="68" t="s">
        <v>148</v>
      </c>
      <c r="AZ532" s="68" t="s">
        <v>139</v>
      </c>
      <c r="BA532" s="68" t="s">
        <v>236</v>
      </c>
      <c r="BB532" s="68" t="s">
        <v>150</v>
      </c>
      <c r="BC532" s="68" t="s">
        <v>156</v>
      </c>
      <c r="BD532" s="68" t="s">
        <v>157</v>
      </c>
      <c r="BE532" s="68" t="s">
        <v>484</v>
      </c>
      <c r="BF532" s="68">
        <v>45139.046840277777</v>
      </c>
      <c r="BG532" s="68">
        <v>0</v>
      </c>
      <c r="BH532" s="68" t="s">
        <v>143</v>
      </c>
      <c r="BI532" s="68" t="s">
        <v>143</v>
      </c>
      <c r="BJ532" s="68" t="s">
        <v>143</v>
      </c>
      <c r="BK532" s="68" t="s">
        <v>136</v>
      </c>
      <c r="BL532" s="68" t="s">
        <v>143</v>
      </c>
      <c r="BM532" s="68" t="s">
        <v>160</v>
      </c>
      <c r="BN532" s="68" t="s">
        <v>143</v>
      </c>
      <c r="BO532" s="68" t="s">
        <v>143</v>
      </c>
      <c r="BP532" s="68" t="s">
        <v>143</v>
      </c>
      <c r="BQ532" s="68" t="s">
        <v>1220</v>
      </c>
      <c r="BR532" s="68">
        <v>250</v>
      </c>
      <c r="BS532" s="68" t="s">
        <v>162</v>
      </c>
      <c r="BT532" s="68">
        <v>6124</v>
      </c>
      <c r="BU532" s="68">
        <v>6124</v>
      </c>
      <c r="BV532" s="68" t="s">
        <v>135</v>
      </c>
      <c r="BW532" s="68" t="s">
        <v>135</v>
      </c>
      <c r="BX532" s="68" t="s">
        <v>135</v>
      </c>
      <c r="BY532" s="68" t="s">
        <v>148</v>
      </c>
      <c r="BZ532" s="68" t="s">
        <v>3723</v>
      </c>
      <c r="CA532" s="68" t="s">
        <v>174</v>
      </c>
      <c r="CB532" s="68" t="s">
        <v>143</v>
      </c>
      <c r="CC532" s="68" t="s">
        <v>143</v>
      </c>
      <c r="CD532" s="68" t="s">
        <v>143</v>
      </c>
      <c r="CE532" s="68" t="s">
        <v>143</v>
      </c>
      <c r="CF532" s="68">
        <v>1</v>
      </c>
      <c r="CJ532" s="68">
        <v>0</v>
      </c>
      <c r="CK532" s="68" t="s">
        <v>143</v>
      </c>
      <c r="CM532" s="68" t="s">
        <v>143</v>
      </c>
      <c r="CN532" s="68" t="s">
        <v>143</v>
      </c>
      <c r="CR532" s="68" t="s">
        <v>143</v>
      </c>
      <c r="CS532" s="68" t="s">
        <v>1</v>
      </c>
      <c r="CT532" s="68" t="s">
        <v>143</v>
      </c>
      <c r="CU532" s="68" t="s">
        <v>1</v>
      </c>
      <c r="CV532" s="68" t="s">
        <v>1985</v>
      </c>
      <c r="CW532" s="68" t="s">
        <v>143</v>
      </c>
      <c r="CX532" s="68" t="s">
        <v>1935</v>
      </c>
      <c r="CY532" s="68" t="s">
        <v>166</v>
      </c>
      <c r="CZ532" s="68" t="s">
        <v>136</v>
      </c>
      <c r="DA532" s="68" t="s">
        <v>2007</v>
      </c>
      <c r="DB532" s="68" t="s">
        <v>143</v>
      </c>
      <c r="DC532" s="68" t="s">
        <v>225</v>
      </c>
      <c r="DD532" s="68" t="s">
        <v>164</v>
      </c>
      <c r="DE532" s="68">
        <v>8</v>
      </c>
      <c r="DF532" s="68">
        <v>2</v>
      </c>
    </row>
    <row r="533" spans="1:110" s="68" customFormat="1" ht="12.75" x14ac:dyDescent="0.2">
      <c r="A533" s="67">
        <v>45139</v>
      </c>
      <c r="B533" s="68" t="s">
        <v>16</v>
      </c>
      <c r="C533" s="68">
        <v>81774</v>
      </c>
      <c r="D533" s="68" t="s">
        <v>1205</v>
      </c>
      <c r="E533" s="68" t="s">
        <v>125</v>
      </c>
      <c r="F533" s="69">
        <v>45139</v>
      </c>
      <c r="G533" s="68" t="s">
        <v>165</v>
      </c>
      <c r="H533" s="68" t="s">
        <v>166</v>
      </c>
      <c r="I533" s="70">
        <v>360</v>
      </c>
      <c r="J533" s="70">
        <v>360</v>
      </c>
      <c r="K533" s="71">
        <f t="shared" si="8"/>
        <v>8.8116761954745921E-4</v>
      </c>
      <c r="L533" s="68" t="s">
        <v>519</v>
      </c>
      <c r="M533" s="68" t="s">
        <v>129</v>
      </c>
      <c r="N533" s="68" t="s">
        <v>960</v>
      </c>
      <c r="O533" s="68" t="s">
        <v>2597</v>
      </c>
      <c r="P533" s="68" t="s">
        <v>3724</v>
      </c>
      <c r="Q533" s="68" t="s">
        <v>170</v>
      </c>
      <c r="R533" s="68" t="s">
        <v>3725</v>
      </c>
      <c r="S533" s="68" t="s">
        <v>2802</v>
      </c>
      <c r="T533" s="68" t="s">
        <v>135</v>
      </c>
      <c r="U533" s="68" t="s">
        <v>135</v>
      </c>
      <c r="V533" s="68" t="s">
        <v>136</v>
      </c>
      <c r="W533" s="68" t="s">
        <v>137</v>
      </c>
      <c r="X533" s="68" t="s">
        <v>957</v>
      </c>
      <c r="Y533" s="68">
        <v>45139.525065856484</v>
      </c>
      <c r="Z533" s="68">
        <v>45139.524840625003</v>
      </c>
      <c r="AA533" s="68" t="s">
        <v>139</v>
      </c>
      <c r="AB533" s="68" t="s">
        <v>140</v>
      </c>
      <c r="AC533" s="68">
        <v>0</v>
      </c>
      <c r="AD533" s="68" t="s">
        <v>143</v>
      </c>
      <c r="AE533" s="68">
        <v>0</v>
      </c>
      <c r="AF533" s="68">
        <v>45146</v>
      </c>
      <c r="AG533" s="68">
        <v>10012</v>
      </c>
      <c r="AH533" s="68" t="s">
        <v>141</v>
      </c>
      <c r="AK533" s="68" t="s">
        <v>142</v>
      </c>
      <c r="AL533" s="68" t="s">
        <v>143</v>
      </c>
      <c r="AM533" s="68">
        <v>360</v>
      </c>
      <c r="AN533" s="68" t="s">
        <v>143</v>
      </c>
      <c r="AO533" s="68" t="s">
        <v>1922</v>
      </c>
      <c r="AP533" s="68" t="s">
        <v>1923</v>
      </c>
      <c r="AQ533" s="68" t="s">
        <v>2602</v>
      </c>
      <c r="AR533" s="68" t="s">
        <v>353</v>
      </c>
      <c r="AS533" s="68" t="s">
        <v>231</v>
      </c>
      <c r="AT533" s="68" t="s">
        <v>1091</v>
      </c>
      <c r="AU533" s="68" t="s">
        <v>1925</v>
      </c>
      <c r="AV533" s="68" t="s">
        <v>145</v>
      </c>
      <c r="AW533" s="68" t="s">
        <v>146</v>
      </c>
      <c r="AX533" s="68" t="s">
        <v>972</v>
      </c>
      <c r="AY533" s="68" t="s">
        <v>148</v>
      </c>
      <c r="AZ533" s="68" t="s">
        <v>139</v>
      </c>
      <c r="BA533" s="68" t="s">
        <v>149</v>
      </c>
      <c r="BB533" s="68" t="s">
        <v>150</v>
      </c>
      <c r="BC533" s="68" t="s">
        <v>156</v>
      </c>
      <c r="BD533" s="68" t="s">
        <v>157</v>
      </c>
      <c r="BE533" s="68" t="s">
        <v>237</v>
      </c>
      <c r="BF533" s="68">
        <v>45140.299814814818</v>
      </c>
      <c r="BG533" s="68">
        <v>0</v>
      </c>
      <c r="BH533" s="68" t="s">
        <v>143</v>
      </c>
      <c r="BI533" s="68" t="s">
        <v>143</v>
      </c>
      <c r="BJ533" s="68" t="s">
        <v>143</v>
      </c>
      <c r="BK533" s="68" t="s">
        <v>136</v>
      </c>
      <c r="BL533" s="68" t="s">
        <v>143</v>
      </c>
      <c r="BM533" s="68" t="s">
        <v>160</v>
      </c>
      <c r="BN533" s="68" t="s">
        <v>143</v>
      </c>
      <c r="BO533" s="68" t="s">
        <v>143</v>
      </c>
      <c r="BP533" s="68" t="s">
        <v>3726</v>
      </c>
      <c r="BQ533" s="68" t="s">
        <v>3727</v>
      </c>
      <c r="BR533" s="68">
        <v>800</v>
      </c>
      <c r="BS533" s="68" t="s">
        <v>241</v>
      </c>
      <c r="BT533" s="68">
        <v>360</v>
      </c>
      <c r="BU533" s="68">
        <v>360</v>
      </c>
      <c r="BV533" s="68" t="s">
        <v>135</v>
      </c>
      <c r="BW533" s="68" t="s">
        <v>135</v>
      </c>
      <c r="BX533" s="68" t="s">
        <v>135</v>
      </c>
      <c r="BY533" s="68" t="s">
        <v>148</v>
      </c>
      <c r="BZ533" s="68" t="s">
        <v>2665</v>
      </c>
      <c r="CA533" s="68" t="s">
        <v>174</v>
      </c>
      <c r="CB533" s="68" t="s">
        <v>1265</v>
      </c>
      <c r="CC533" s="68" t="s">
        <v>143</v>
      </c>
      <c r="CD533" s="68" t="s">
        <v>143</v>
      </c>
      <c r="CE533" s="68" t="s">
        <v>143</v>
      </c>
      <c r="CF533" s="68">
        <v>1</v>
      </c>
      <c r="CJ533" s="68">
        <v>0</v>
      </c>
      <c r="CK533" s="68" t="s">
        <v>143</v>
      </c>
      <c r="CM533" s="68" t="s">
        <v>143</v>
      </c>
      <c r="CN533" s="68" t="s">
        <v>143</v>
      </c>
      <c r="CR533" s="68" t="s">
        <v>143</v>
      </c>
      <c r="CS533" s="68" t="s">
        <v>1</v>
      </c>
      <c r="CT533" s="68" t="s">
        <v>143</v>
      </c>
      <c r="CU533" s="68" t="s">
        <v>1</v>
      </c>
      <c r="CV533" s="68" t="s">
        <v>1985</v>
      </c>
      <c r="CW533" s="68" t="s">
        <v>143</v>
      </c>
      <c r="CX533" s="68" t="s">
        <v>519</v>
      </c>
      <c r="CY533" s="68" t="s">
        <v>166</v>
      </c>
      <c r="CZ533" s="68" t="s">
        <v>136</v>
      </c>
      <c r="DA533" s="68" t="s">
        <v>1989</v>
      </c>
      <c r="DB533" s="68" t="s">
        <v>143</v>
      </c>
      <c r="DC533" s="68" t="s">
        <v>143</v>
      </c>
      <c r="DD533" s="68" t="s">
        <v>125</v>
      </c>
      <c r="DE533" s="68">
        <v>8</v>
      </c>
      <c r="DF533" s="68">
        <v>1</v>
      </c>
    </row>
    <row r="534" spans="1:110" s="68" customFormat="1" ht="12.75" x14ac:dyDescent="0.2">
      <c r="A534" s="67">
        <v>45139</v>
      </c>
      <c r="B534" s="68" t="s">
        <v>13</v>
      </c>
      <c r="C534" s="68">
        <v>81897</v>
      </c>
      <c r="D534" s="68" t="s">
        <v>3728</v>
      </c>
      <c r="E534" s="68" t="s">
        <v>364</v>
      </c>
      <c r="F534" s="69">
        <v>45140</v>
      </c>
      <c r="G534" s="68" t="s">
        <v>126</v>
      </c>
      <c r="H534" s="68" t="s">
        <v>166</v>
      </c>
      <c r="I534" s="70">
        <v>550</v>
      </c>
      <c r="J534" s="70">
        <v>550</v>
      </c>
      <c r="K534" s="71">
        <f t="shared" si="8"/>
        <v>1.3462283076419515E-3</v>
      </c>
      <c r="L534" s="68" t="s">
        <v>519</v>
      </c>
      <c r="M534" s="68" t="s">
        <v>129</v>
      </c>
      <c r="N534" s="68" t="s">
        <v>1065</v>
      </c>
      <c r="O534" s="68" t="s">
        <v>2192</v>
      </c>
      <c r="P534" s="68" t="s">
        <v>3729</v>
      </c>
      <c r="Q534" s="68" t="s">
        <v>170</v>
      </c>
      <c r="R534" s="68" t="s">
        <v>3730</v>
      </c>
      <c r="S534" s="68" t="s">
        <v>3731</v>
      </c>
      <c r="T534" s="68" t="s">
        <v>135</v>
      </c>
      <c r="U534" s="68" t="s">
        <v>135</v>
      </c>
      <c r="V534" s="68" t="s">
        <v>136</v>
      </c>
      <c r="W534" s="68" t="s">
        <v>137</v>
      </c>
      <c r="X534" s="68" t="s">
        <v>957</v>
      </c>
      <c r="Y534" s="68">
        <v>45139.261357175928</v>
      </c>
      <c r="Z534" s="68">
        <v>45139.2610712963</v>
      </c>
      <c r="AA534" s="68" t="s">
        <v>139</v>
      </c>
      <c r="AB534" s="68" t="s">
        <v>140</v>
      </c>
      <c r="AC534" s="68">
        <v>0</v>
      </c>
      <c r="AD534" s="68" t="s">
        <v>143</v>
      </c>
      <c r="AE534" s="68">
        <v>0</v>
      </c>
      <c r="AF534" s="68">
        <v>45147</v>
      </c>
      <c r="AG534" s="68">
        <v>10023</v>
      </c>
      <c r="AH534" s="68" t="s">
        <v>141</v>
      </c>
      <c r="AK534" s="68" t="s">
        <v>142</v>
      </c>
      <c r="AL534" s="68" t="s">
        <v>143</v>
      </c>
      <c r="AM534" s="68">
        <v>550</v>
      </c>
      <c r="AN534" s="68" t="s">
        <v>143</v>
      </c>
      <c r="AO534" s="68" t="s">
        <v>2196</v>
      </c>
      <c r="AP534" s="68" t="s">
        <v>2197</v>
      </c>
      <c r="AQ534" s="68" t="s">
        <v>2198</v>
      </c>
      <c r="AR534" s="68" t="s">
        <v>230</v>
      </c>
      <c r="AS534" s="68" t="s">
        <v>231</v>
      </c>
      <c r="AT534" s="68" t="s">
        <v>2199</v>
      </c>
      <c r="AU534" s="68" t="s">
        <v>2200</v>
      </c>
      <c r="AV534" s="68" t="s">
        <v>631</v>
      </c>
      <c r="AW534" s="68" t="s">
        <v>632</v>
      </c>
      <c r="AX534" s="68" t="s">
        <v>1068</v>
      </c>
      <c r="AY534" s="68" t="s">
        <v>148</v>
      </c>
      <c r="AZ534" s="68" t="s">
        <v>139</v>
      </c>
      <c r="BA534" s="68" t="s">
        <v>149</v>
      </c>
      <c r="BB534" s="68" t="s">
        <v>634</v>
      </c>
      <c r="BC534" s="68" t="s">
        <v>156</v>
      </c>
      <c r="BD534" s="68" t="s">
        <v>157</v>
      </c>
      <c r="BE534" s="68" t="s">
        <v>237</v>
      </c>
      <c r="BF534" s="68">
        <v>45140.115127314813</v>
      </c>
      <c r="BG534" s="68">
        <v>0</v>
      </c>
      <c r="BH534" s="68" t="s">
        <v>143</v>
      </c>
      <c r="BI534" s="68" t="s">
        <v>143</v>
      </c>
      <c r="BJ534" s="68" t="s">
        <v>143</v>
      </c>
      <c r="BK534" s="68" t="s">
        <v>136</v>
      </c>
      <c r="BL534" s="68" t="s">
        <v>143</v>
      </c>
      <c r="BM534" s="68" t="s">
        <v>160</v>
      </c>
      <c r="BN534" s="68" t="s">
        <v>143</v>
      </c>
      <c r="BO534" s="68" t="s">
        <v>143</v>
      </c>
      <c r="BP534" s="68" t="s">
        <v>143</v>
      </c>
      <c r="BQ534" s="68" t="s">
        <v>3732</v>
      </c>
      <c r="BR534" s="68">
        <v>800</v>
      </c>
      <c r="BS534" s="68" t="s">
        <v>241</v>
      </c>
      <c r="BT534" s="68">
        <v>550</v>
      </c>
      <c r="BU534" s="68">
        <v>550</v>
      </c>
      <c r="BV534" s="68" t="s">
        <v>135</v>
      </c>
      <c r="BW534" s="68" t="s">
        <v>135</v>
      </c>
      <c r="BX534" s="68" t="s">
        <v>135</v>
      </c>
      <c r="BY534" s="68" t="s">
        <v>148</v>
      </c>
      <c r="BZ534" s="68" t="s">
        <v>360</v>
      </c>
      <c r="CA534" s="68" t="s">
        <v>174</v>
      </c>
      <c r="CB534" s="68" t="s">
        <v>143</v>
      </c>
      <c r="CC534" s="68" t="s">
        <v>143</v>
      </c>
      <c r="CD534" s="68" t="s">
        <v>143</v>
      </c>
      <c r="CE534" s="68" t="s">
        <v>3733</v>
      </c>
      <c r="CF534" s="68">
        <v>1</v>
      </c>
      <c r="CJ534" s="68">
        <v>0</v>
      </c>
      <c r="CK534" s="68" t="s">
        <v>143</v>
      </c>
      <c r="CM534" s="68" t="s">
        <v>143</v>
      </c>
      <c r="CN534" s="68" t="s">
        <v>143</v>
      </c>
      <c r="CO534" s="68">
        <v>505882451</v>
      </c>
      <c r="CR534" s="68" t="s">
        <v>143</v>
      </c>
      <c r="CS534" s="68" t="s">
        <v>1</v>
      </c>
      <c r="CT534" s="68" t="s">
        <v>143</v>
      </c>
      <c r="CU534" s="68" t="s">
        <v>1</v>
      </c>
      <c r="CV534" s="68" t="s">
        <v>2092</v>
      </c>
      <c r="CW534" s="68" t="s">
        <v>143</v>
      </c>
      <c r="CX534" s="68" t="s">
        <v>519</v>
      </c>
      <c r="CY534" s="68" t="s">
        <v>166</v>
      </c>
      <c r="CZ534" s="68" t="s">
        <v>136</v>
      </c>
      <c r="DA534" s="68" t="s">
        <v>1986</v>
      </c>
      <c r="DB534" s="68" t="s">
        <v>143</v>
      </c>
      <c r="DC534" s="68" t="s">
        <v>143</v>
      </c>
      <c r="DD534" s="68" t="s">
        <v>364</v>
      </c>
      <c r="DE534" s="68">
        <v>8</v>
      </c>
      <c r="DF534" s="68">
        <v>2</v>
      </c>
    </row>
    <row r="535" spans="1:110" s="68" customFormat="1" ht="12.75" x14ac:dyDescent="0.2">
      <c r="A535" s="67">
        <v>45139</v>
      </c>
      <c r="B535" s="68" t="s">
        <v>11</v>
      </c>
      <c r="C535" s="68">
        <v>81898</v>
      </c>
      <c r="D535" s="68" t="s">
        <v>256</v>
      </c>
      <c r="E535" s="68" t="s">
        <v>164</v>
      </c>
      <c r="F535" s="69">
        <v>45140</v>
      </c>
      <c r="G535" s="68" t="s">
        <v>165</v>
      </c>
      <c r="H535" s="68" t="s">
        <v>166</v>
      </c>
      <c r="I535" s="70">
        <v>1920</v>
      </c>
      <c r="J535" s="70">
        <v>1920</v>
      </c>
      <c r="K535" s="71">
        <f t="shared" si="8"/>
        <v>4.6995606375864491E-3</v>
      </c>
      <c r="L535" s="68" t="s">
        <v>258</v>
      </c>
      <c r="M535" s="68" t="s">
        <v>129</v>
      </c>
      <c r="N535" s="68" t="s">
        <v>219</v>
      </c>
      <c r="O535" s="68" t="s">
        <v>3734</v>
      </c>
      <c r="P535" s="68" t="s">
        <v>3735</v>
      </c>
      <c r="Q535" s="68" t="s">
        <v>170</v>
      </c>
      <c r="R535" s="68" t="s">
        <v>3736</v>
      </c>
      <c r="S535" s="68" t="s">
        <v>1823</v>
      </c>
      <c r="T535" s="68" t="s">
        <v>135</v>
      </c>
      <c r="U535" s="68" t="s">
        <v>135</v>
      </c>
      <c r="V535" s="68" t="s">
        <v>136</v>
      </c>
      <c r="W535" s="68" t="s">
        <v>137</v>
      </c>
      <c r="X535" s="68" t="s">
        <v>225</v>
      </c>
      <c r="Y535" s="68">
        <v>45139.260071180557</v>
      </c>
      <c r="Z535" s="68">
        <v>45139.259958680559</v>
      </c>
      <c r="AA535" s="68" t="s">
        <v>139</v>
      </c>
      <c r="AB535" s="68" t="s">
        <v>140</v>
      </c>
      <c r="AC535" s="68">
        <v>0</v>
      </c>
      <c r="AD535" s="68" t="s">
        <v>143</v>
      </c>
      <c r="AE535" s="68">
        <v>0</v>
      </c>
      <c r="AG535" s="68">
        <v>10012</v>
      </c>
      <c r="AH535" s="68" t="s">
        <v>141</v>
      </c>
      <c r="AK535" s="68" t="s">
        <v>142</v>
      </c>
      <c r="AL535" s="68" t="s">
        <v>143</v>
      </c>
      <c r="AM535" s="68">
        <v>1920</v>
      </c>
      <c r="AN535" s="68" t="s">
        <v>143</v>
      </c>
      <c r="AO535" s="68" t="s">
        <v>2908</v>
      </c>
      <c r="AP535" s="68" t="s">
        <v>2909</v>
      </c>
      <c r="AQ535" s="68" t="s">
        <v>3737</v>
      </c>
      <c r="AR535" s="68" t="s">
        <v>178</v>
      </c>
      <c r="AS535" s="68" t="s">
        <v>179</v>
      </c>
      <c r="AT535" s="68" t="s">
        <v>180</v>
      </c>
      <c r="AU535" s="68" t="s">
        <v>2911</v>
      </c>
      <c r="AV535" s="68" t="s">
        <v>234</v>
      </c>
      <c r="AW535" s="68" t="s">
        <v>165</v>
      </c>
      <c r="AX535" s="68" t="s">
        <v>235</v>
      </c>
      <c r="AY535" s="68" t="s">
        <v>148</v>
      </c>
      <c r="AZ535" s="68" t="s">
        <v>139</v>
      </c>
      <c r="BA535" s="68" t="s">
        <v>236</v>
      </c>
      <c r="BB535" s="68" t="s">
        <v>150</v>
      </c>
      <c r="BC535" s="68" t="s">
        <v>156</v>
      </c>
      <c r="BD535" s="68" t="s">
        <v>157</v>
      </c>
      <c r="BE535" s="68" t="s">
        <v>2674</v>
      </c>
      <c r="BF535" s="68">
        <v>45146.404247685183</v>
      </c>
      <c r="BG535" s="68">
        <v>0</v>
      </c>
      <c r="BH535" s="68" t="s">
        <v>143</v>
      </c>
      <c r="BI535" s="68" t="s">
        <v>143</v>
      </c>
      <c r="BJ535" s="68" t="s">
        <v>143</v>
      </c>
      <c r="BK535" s="68" t="s">
        <v>136</v>
      </c>
      <c r="BL535" s="68" t="s">
        <v>143</v>
      </c>
      <c r="BM535" s="68" t="s">
        <v>160</v>
      </c>
      <c r="BN535" s="68" t="s">
        <v>143</v>
      </c>
      <c r="BO535" s="68" t="s">
        <v>143</v>
      </c>
      <c r="BP535" s="68" t="s">
        <v>143</v>
      </c>
      <c r="BQ535" s="68" t="s">
        <v>3738</v>
      </c>
      <c r="BR535" s="68">
        <v>5000</v>
      </c>
      <c r="BS535" s="68" t="s">
        <v>441</v>
      </c>
      <c r="BT535" s="68">
        <v>1920</v>
      </c>
      <c r="BU535" s="68">
        <v>1920</v>
      </c>
      <c r="BV535" s="68" t="s">
        <v>135</v>
      </c>
      <c r="BW535" s="68" t="s">
        <v>135</v>
      </c>
      <c r="BX535" s="68" t="s">
        <v>135</v>
      </c>
      <c r="BY535" s="68" t="s">
        <v>148</v>
      </c>
      <c r="BZ535" s="68" t="s">
        <v>3739</v>
      </c>
      <c r="CA535" s="68" t="s">
        <v>174</v>
      </c>
      <c r="CB535" s="68" t="s">
        <v>143</v>
      </c>
      <c r="CC535" s="68" t="s">
        <v>143</v>
      </c>
      <c r="CD535" s="68" t="s">
        <v>143</v>
      </c>
      <c r="CE535" s="68" t="s">
        <v>143</v>
      </c>
      <c r="CF535" s="68">
        <v>1</v>
      </c>
      <c r="CJ535" s="68">
        <v>0</v>
      </c>
      <c r="CK535" s="68" t="s">
        <v>143</v>
      </c>
      <c r="CM535" s="68" t="s">
        <v>143</v>
      </c>
      <c r="CN535" s="68" t="s">
        <v>143</v>
      </c>
      <c r="CO535" s="68">
        <v>505882451</v>
      </c>
      <c r="CR535" s="68" t="s">
        <v>143</v>
      </c>
      <c r="CS535" s="68" t="s">
        <v>1</v>
      </c>
      <c r="CT535" s="68" t="s">
        <v>143</v>
      </c>
      <c r="CU535" s="68" t="s">
        <v>1</v>
      </c>
      <c r="CV535" s="68" t="s">
        <v>2092</v>
      </c>
      <c r="CW535" s="68" t="s">
        <v>143</v>
      </c>
      <c r="CX535" s="68" t="s">
        <v>258</v>
      </c>
      <c r="CY535" s="68" t="s">
        <v>166</v>
      </c>
      <c r="CZ535" s="68" t="s">
        <v>136</v>
      </c>
      <c r="DA535" s="68" t="s">
        <v>1989</v>
      </c>
      <c r="DB535" s="68" t="s">
        <v>143</v>
      </c>
      <c r="DC535" s="68" t="s">
        <v>225</v>
      </c>
      <c r="DD535" s="68" t="s">
        <v>164</v>
      </c>
      <c r="DE535" s="68">
        <v>8</v>
      </c>
      <c r="DF535" s="68">
        <v>2</v>
      </c>
    </row>
    <row r="536" spans="1:110" s="68" customFormat="1" ht="12.75" x14ac:dyDescent="0.2">
      <c r="A536" s="67">
        <v>45139</v>
      </c>
      <c r="B536" s="68" t="s">
        <v>11</v>
      </c>
      <c r="C536" s="68">
        <v>81903</v>
      </c>
      <c r="D536" s="68" t="s">
        <v>256</v>
      </c>
      <c r="E536" s="68" t="s">
        <v>364</v>
      </c>
      <c r="F536" s="69">
        <v>45140</v>
      </c>
      <c r="G536" s="68" t="s">
        <v>126</v>
      </c>
      <c r="H536" s="68" t="s">
        <v>166</v>
      </c>
      <c r="I536" s="70">
        <v>497.23</v>
      </c>
      <c r="J536" s="70">
        <v>497.23</v>
      </c>
      <c r="K536" s="71">
        <f t="shared" si="8"/>
        <v>1.2170638207432865E-3</v>
      </c>
      <c r="L536" s="68" t="s">
        <v>258</v>
      </c>
      <c r="M536" s="68" t="s">
        <v>129</v>
      </c>
      <c r="N536" s="68" t="s">
        <v>219</v>
      </c>
      <c r="O536" s="68" t="s">
        <v>3740</v>
      </c>
      <c r="P536" s="68" t="s">
        <v>3741</v>
      </c>
      <c r="Q536" s="68" t="s">
        <v>170</v>
      </c>
      <c r="R536" s="68" t="s">
        <v>3742</v>
      </c>
      <c r="S536" s="68" t="s">
        <v>3576</v>
      </c>
      <c r="T536" s="68" t="s">
        <v>135</v>
      </c>
      <c r="U536" s="68" t="s">
        <v>135</v>
      </c>
      <c r="V536" s="68" t="s">
        <v>136</v>
      </c>
      <c r="W536" s="68" t="s">
        <v>137</v>
      </c>
      <c r="X536" s="68" t="s">
        <v>225</v>
      </c>
      <c r="Y536" s="68">
        <v>45139.270568749998</v>
      </c>
      <c r="Z536" s="68">
        <v>45139.270466435184</v>
      </c>
      <c r="AA536" s="68" t="s">
        <v>139</v>
      </c>
      <c r="AB536" s="68" t="s">
        <v>140</v>
      </c>
      <c r="AC536" s="68">
        <v>0</v>
      </c>
      <c r="AD536" s="68" t="s">
        <v>143</v>
      </c>
      <c r="AE536" s="68">
        <v>0</v>
      </c>
      <c r="AG536" s="68">
        <v>10023</v>
      </c>
      <c r="AH536" s="68" t="s">
        <v>141</v>
      </c>
      <c r="AK536" s="68" t="s">
        <v>142</v>
      </c>
      <c r="AL536" s="68" t="s">
        <v>143</v>
      </c>
      <c r="AM536" s="68">
        <v>49723</v>
      </c>
      <c r="AN536" s="68" t="s">
        <v>143</v>
      </c>
      <c r="AO536" s="68" t="s">
        <v>3743</v>
      </c>
      <c r="AP536" s="68" t="s">
        <v>3744</v>
      </c>
      <c r="AQ536" s="68" t="s">
        <v>3745</v>
      </c>
      <c r="AR536" s="68" t="s">
        <v>3746</v>
      </c>
      <c r="AS536" s="68" t="s">
        <v>231</v>
      </c>
      <c r="AT536" s="68" t="s">
        <v>3747</v>
      </c>
      <c r="AU536" s="68" t="s">
        <v>3748</v>
      </c>
      <c r="AV536" s="68" t="s">
        <v>234</v>
      </c>
      <c r="AW536" s="68" t="s">
        <v>165</v>
      </c>
      <c r="AX536" s="68" t="s">
        <v>235</v>
      </c>
      <c r="AY536" s="68" t="s">
        <v>148</v>
      </c>
      <c r="AZ536" s="68" t="s">
        <v>139</v>
      </c>
      <c r="BA536" s="68" t="s">
        <v>236</v>
      </c>
      <c r="BB536" s="68" t="s">
        <v>150</v>
      </c>
      <c r="BC536" s="68" t="s">
        <v>156</v>
      </c>
      <c r="BD536" s="68" t="s">
        <v>157</v>
      </c>
      <c r="BE536" s="68" t="s">
        <v>237</v>
      </c>
      <c r="BF536" s="68">
        <v>45140.115312499998</v>
      </c>
      <c r="BG536" s="68">
        <v>0</v>
      </c>
      <c r="BH536" s="68" t="s">
        <v>143</v>
      </c>
      <c r="BI536" s="68" t="s">
        <v>143</v>
      </c>
      <c r="BJ536" s="68" t="s">
        <v>143</v>
      </c>
      <c r="BK536" s="68" t="s">
        <v>136</v>
      </c>
      <c r="BL536" s="68" t="s">
        <v>143</v>
      </c>
      <c r="BM536" s="68" t="s">
        <v>160</v>
      </c>
      <c r="BN536" s="68" t="s">
        <v>143</v>
      </c>
      <c r="BO536" s="68" t="s">
        <v>143</v>
      </c>
      <c r="BP536" s="68" t="s">
        <v>143</v>
      </c>
      <c r="BQ536" s="68" t="s">
        <v>3749</v>
      </c>
      <c r="BR536" s="68">
        <v>800</v>
      </c>
      <c r="BS536" s="68" t="s">
        <v>241</v>
      </c>
      <c r="BT536" s="68">
        <v>49723</v>
      </c>
      <c r="BU536" s="68">
        <v>49723</v>
      </c>
      <c r="BV536" s="68" t="s">
        <v>135</v>
      </c>
      <c r="BW536" s="68" t="s">
        <v>135</v>
      </c>
      <c r="BX536" s="68" t="s">
        <v>135</v>
      </c>
      <c r="BY536" s="68" t="s">
        <v>148</v>
      </c>
      <c r="BZ536" s="68" t="s">
        <v>2851</v>
      </c>
      <c r="CA536" s="68" t="s">
        <v>174</v>
      </c>
      <c r="CB536" s="68" t="s">
        <v>143</v>
      </c>
      <c r="CC536" s="68" t="s">
        <v>143</v>
      </c>
      <c r="CD536" s="68" t="s">
        <v>143</v>
      </c>
      <c r="CE536" s="68" t="s">
        <v>143</v>
      </c>
      <c r="CF536" s="68">
        <v>1</v>
      </c>
      <c r="CJ536" s="68">
        <v>0</v>
      </c>
      <c r="CK536" s="68" t="s">
        <v>143</v>
      </c>
      <c r="CM536" s="68" t="s">
        <v>143</v>
      </c>
      <c r="CN536" s="68" t="s">
        <v>143</v>
      </c>
      <c r="CO536" s="68">
        <v>447580440</v>
      </c>
      <c r="CR536" s="68" t="s">
        <v>143</v>
      </c>
      <c r="CS536" s="68" t="s">
        <v>1</v>
      </c>
      <c r="CT536" s="68" t="s">
        <v>143</v>
      </c>
      <c r="CU536" s="68" t="s">
        <v>1</v>
      </c>
      <c r="CV536" s="68" t="s">
        <v>1985</v>
      </c>
      <c r="CW536" s="68" t="s">
        <v>143</v>
      </c>
      <c r="CX536" s="68" t="s">
        <v>258</v>
      </c>
      <c r="CY536" s="68" t="s">
        <v>166</v>
      </c>
      <c r="CZ536" s="68" t="s">
        <v>136</v>
      </c>
      <c r="DA536" s="68" t="s">
        <v>1986</v>
      </c>
      <c r="DB536" s="68" t="s">
        <v>143</v>
      </c>
      <c r="DC536" s="68" t="s">
        <v>225</v>
      </c>
      <c r="DD536" s="68" t="s">
        <v>364</v>
      </c>
      <c r="DE536" s="68">
        <v>8</v>
      </c>
      <c r="DF536" s="68">
        <v>2</v>
      </c>
    </row>
    <row r="537" spans="1:110" s="68" customFormat="1" ht="12.75" x14ac:dyDescent="0.2">
      <c r="A537" s="67">
        <v>45139</v>
      </c>
      <c r="B537" s="68" t="s">
        <v>19</v>
      </c>
      <c r="C537" s="68">
        <v>82165</v>
      </c>
      <c r="D537" s="68" t="s">
        <v>3750</v>
      </c>
      <c r="E537" s="68" t="s">
        <v>164</v>
      </c>
      <c r="F537" s="69">
        <v>45141</v>
      </c>
      <c r="G537" s="68" t="s">
        <v>165</v>
      </c>
      <c r="H537" s="68" t="s">
        <v>166</v>
      </c>
      <c r="I537" s="70">
        <v>424</v>
      </c>
      <c r="J537" s="70">
        <v>424</v>
      </c>
      <c r="K537" s="71">
        <f t="shared" si="8"/>
        <v>1.0378196408003409E-3</v>
      </c>
      <c r="L537" s="68" t="s">
        <v>908</v>
      </c>
      <c r="M537" s="68" t="s">
        <v>129</v>
      </c>
      <c r="N537" s="68" t="s">
        <v>1056</v>
      </c>
      <c r="O537" s="68" t="s">
        <v>1003</v>
      </c>
      <c r="P537" s="68" t="s">
        <v>3751</v>
      </c>
      <c r="Q537" s="68" t="s">
        <v>3396</v>
      </c>
      <c r="R537" s="68" t="s">
        <v>3752</v>
      </c>
      <c r="S537" s="68" t="s">
        <v>3753</v>
      </c>
      <c r="T537" s="68" t="s">
        <v>135</v>
      </c>
      <c r="U537" s="68" t="s">
        <v>135</v>
      </c>
      <c r="V537" s="68" t="s">
        <v>136</v>
      </c>
      <c r="W537" s="68" t="s">
        <v>137</v>
      </c>
      <c r="X537" s="68" t="s">
        <v>399</v>
      </c>
      <c r="Y537" s="68">
        <v>45140.247485648149</v>
      </c>
      <c r="Z537" s="68">
        <v>45140.247352430553</v>
      </c>
      <c r="AA537" s="68" t="s">
        <v>139</v>
      </c>
      <c r="AB537" s="68" t="s">
        <v>140</v>
      </c>
      <c r="AC537" s="68">
        <v>0</v>
      </c>
      <c r="AD537" s="68" t="s">
        <v>143</v>
      </c>
      <c r="AE537" s="68">
        <v>0</v>
      </c>
      <c r="AF537" s="68">
        <v>45146</v>
      </c>
      <c r="AG537" s="68">
        <v>10012</v>
      </c>
      <c r="AH537" s="68" t="s">
        <v>141</v>
      </c>
      <c r="AK537" s="68" t="s">
        <v>142</v>
      </c>
      <c r="AL537" s="68" t="s">
        <v>143</v>
      </c>
      <c r="AM537" s="68">
        <v>424</v>
      </c>
      <c r="AN537" s="68" t="s">
        <v>143</v>
      </c>
      <c r="AO537" s="68" t="s">
        <v>1228</v>
      </c>
      <c r="AP537" s="68" t="s">
        <v>1229</v>
      </c>
      <c r="AQ537" s="68" t="s">
        <v>1230</v>
      </c>
      <c r="AR537" s="68" t="s">
        <v>178</v>
      </c>
      <c r="AS537" s="68" t="s">
        <v>179</v>
      </c>
      <c r="AT537" s="68" t="s">
        <v>211</v>
      </c>
      <c r="AU537" s="68" t="s">
        <v>1231</v>
      </c>
      <c r="AV537" s="68" t="s">
        <v>290</v>
      </c>
      <c r="AW537" s="68" t="s">
        <v>146</v>
      </c>
      <c r="AX537" s="68" t="s">
        <v>1060</v>
      </c>
      <c r="AY537" s="68" t="s">
        <v>148</v>
      </c>
      <c r="AZ537" s="68" t="s">
        <v>139</v>
      </c>
      <c r="BA537" s="68" t="s">
        <v>149</v>
      </c>
      <c r="BB537" s="68" t="s">
        <v>150</v>
      </c>
      <c r="BC537" s="68" t="s">
        <v>156</v>
      </c>
      <c r="BD537" s="68" t="s">
        <v>157</v>
      </c>
      <c r="BE537" s="68" t="s">
        <v>303</v>
      </c>
      <c r="BF537" s="68">
        <v>45145.453125</v>
      </c>
      <c r="BG537" s="68">
        <v>0</v>
      </c>
      <c r="BH537" s="68" t="s">
        <v>262</v>
      </c>
      <c r="BI537" s="68" t="s">
        <v>143</v>
      </c>
      <c r="BJ537" s="68" t="s">
        <v>143</v>
      </c>
      <c r="BK537" s="68" t="s">
        <v>136</v>
      </c>
      <c r="BL537" s="68" t="s">
        <v>143</v>
      </c>
      <c r="BM537" s="68" t="s">
        <v>160</v>
      </c>
      <c r="BN537" s="68" t="s">
        <v>143</v>
      </c>
      <c r="BO537" s="68" t="s">
        <v>143</v>
      </c>
      <c r="BP537" s="68" t="s">
        <v>143</v>
      </c>
      <c r="BQ537" s="68" t="s">
        <v>3754</v>
      </c>
      <c r="BR537" s="68">
        <v>500</v>
      </c>
      <c r="BS537" s="68" t="s">
        <v>241</v>
      </c>
      <c r="BT537" s="68">
        <v>424</v>
      </c>
      <c r="BU537" s="68">
        <v>424</v>
      </c>
      <c r="BV537" s="68" t="s">
        <v>135</v>
      </c>
      <c r="BW537" s="68" t="s">
        <v>135</v>
      </c>
      <c r="BX537" s="68" t="s">
        <v>135</v>
      </c>
      <c r="BY537" s="68" t="s">
        <v>148</v>
      </c>
      <c r="BZ537" s="68" t="s">
        <v>2091</v>
      </c>
      <c r="CA537" s="68" t="s">
        <v>174</v>
      </c>
      <c r="CB537" s="68" t="s">
        <v>143</v>
      </c>
      <c r="CC537" s="68" t="s">
        <v>143</v>
      </c>
      <c r="CD537" s="68" t="s">
        <v>143</v>
      </c>
      <c r="CE537" s="68" t="s">
        <v>3751</v>
      </c>
      <c r="CF537" s="68">
        <v>1</v>
      </c>
      <c r="CJ537" s="68">
        <v>0</v>
      </c>
      <c r="CK537" s="68" t="s">
        <v>143</v>
      </c>
      <c r="CM537" s="68" t="s">
        <v>143</v>
      </c>
      <c r="CN537" s="68" t="s">
        <v>143</v>
      </c>
      <c r="CR537" s="68" t="s">
        <v>143</v>
      </c>
      <c r="CS537" s="68" t="s">
        <v>9</v>
      </c>
      <c r="CT537" s="68" t="s">
        <v>143</v>
      </c>
      <c r="CU537" s="68" t="s">
        <v>1</v>
      </c>
      <c r="CV537" s="68" t="s">
        <v>1985</v>
      </c>
      <c r="CW537" s="68" t="s">
        <v>143</v>
      </c>
      <c r="CX537" s="68" t="s">
        <v>908</v>
      </c>
      <c r="CY537" s="68" t="s">
        <v>2203</v>
      </c>
      <c r="CZ537" s="68" t="s">
        <v>136</v>
      </c>
      <c r="DA537" s="68" t="s">
        <v>1989</v>
      </c>
      <c r="DB537" s="68" t="s">
        <v>143</v>
      </c>
      <c r="DC537" s="68" t="s">
        <v>143</v>
      </c>
      <c r="DD537" s="68" t="s">
        <v>164</v>
      </c>
      <c r="DE537" s="68">
        <v>8</v>
      </c>
      <c r="DF537" s="68">
        <v>3</v>
      </c>
    </row>
    <row r="538" spans="1:110" s="68" customFormat="1" ht="12.75" x14ac:dyDescent="0.2">
      <c r="A538" s="67">
        <v>45139</v>
      </c>
      <c r="B538" s="68" t="s">
        <v>11</v>
      </c>
      <c r="C538" s="68">
        <v>82350</v>
      </c>
      <c r="D538" s="68" t="s">
        <v>256</v>
      </c>
      <c r="E538" s="68" t="s">
        <v>125</v>
      </c>
      <c r="F538" s="69">
        <v>45142</v>
      </c>
      <c r="G538" s="68" t="s">
        <v>165</v>
      </c>
      <c r="H538" s="68" t="s">
        <v>166</v>
      </c>
      <c r="I538" s="70">
        <v>80</v>
      </c>
      <c r="J538" s="70">
        <v>80</v>
      </c>
      <c r="K538" s="71">
        <f t="shared" si="8"/>
        <v>1.9581502656610203E-4</v>
      </c>
      <c r="L538" s="68" t="s">
        <v>258</v>
      </c>
      <c r="M538" s="68" t="s">
        <v>129</v>
      </c>
      <c r="N538" s="68" t="s">
        <v>1056</v>
      </c>
      <c r="O538" s="68" t="s">
        <v>294</v>
      </c>
      <c r="P538" s="68" t="s">
        <v>921</v>
      </c>
      <c r="Q538" s="68" t="s">
        <v>170</v>
      </c>
      <c r="R538" s="68" t="s">
        <v>3755</v>
      </c>
      <c r="S538" s="68" t="s">
        <v>3756</v>
      </c>
      <c r="T538" s="68" t="s">
        <v>135</v>
      </c>
      <c r="U538" s="68" t="s">
        <v>135</v>
      </c>
      <c r="V538" s="68" t="s">
        <v>136</v>
      </c>
      <c r="W538" s="68" t="s">
        <v>137</v>
      </c>
      <c r="X538" s="68" t="s">
        <v>957</v>
      </c>
      <c r="Y538" s="68">
        <v>45141.072125115737</v>
      </c>
      <c r="Z538" s="68">
        <v>45141.071759722225</v>
      </c>
      <c r="AA538" s="68" t="s">
        <v>139</v>
      </c>
      <c r="AB538" s="68" t="s">
        <v>140</v>
      </c>
      <c r="AC538" s="68">
        <v>0</v>
      </c>
      <c r="AD538" s="68" t="s">
        <v>143</v>
      </c>
      <c r="AE538" s="68">
        <v>0</v>
      </c>
      <c r="AF538" s="68">
        <v>45149</v>
      </c>
      <c r="AG538" s="68">
        <v>10012</v>
      </c>
      <c r="AH538" s="68" t="s">
        <v>141</v>
      </c>
      <c r="AK538" s="68" t="s">
        <v>142</v>
      </c>
      <c r="AL538" s="68" t="s">
        <v>143</v>
      </c>
      <c r="AM538" s="68">
        <v>80</v>
      </c>
      <c r="AN538" s="68" t="s">
        <v>143</v>
      </c>
      <c r="AO538" s="68" t="s">
        <v>298</v>
      </c>
      <c r="AP538" s="68" t="s">
        <v>299</v>
      </c>
      <c r="AQ538" s="68" t="s">
        <v>300</v>
      </c>
      <c r="AR538" s="68" t="s">
        <v>178</v>
      </c>
      <c r="AS538" s="68" t="s">
        <v>179</v>
      </c>
      <c r="AT538" s="68" t="s">
        <v>301</v>
      </c>
      <c r="AU538" s="68" t="s">
        <v>302</v>
      </c>
      <c r="AV538" s="68" t="s">
        <v>290</v>
      </c>
      <c r="AW538" s="68" t="s">
        <v>146</v>
      </c>
      <c r="AX538" s="68" t="s">
        <v>1060</v>
      </c>
      <c r="AY538" s="68" t="s">
        <v>148</v>
      </c>
      <c r="AZ538" s="68" t="s">
        <v>139</v>
      </c>
      <c r="BA538" s="68" t="s">
        <v>149</v>
      </c>
      <c r="BB538" s="68" t="s">
        <v>150</v>
      </c>
      <c r="BC538" s="68" t="s">
        <v>156</v>
      </c>
      <c r="BD538" s="68" t="s">
        <v>157</v>
      </c>
      <c r="BE538" s="68" t="s">
        <v>484</v>
      </c>
      <c r="BF538" s="68">
        <v>45141.109131944446</v>
      </c>
      <c r="BG538" s="68">
        <v>0</v>
      </c>
      <c r="BH538" s="68" t="s">
        <v>143</v>
      </c>
      <c r="BI538" s="68" t="s">
        <v>143</v>
      </c>
      <c r="BJ538" s="68" t="s">
        <v>143</v>
      </c>
      <c r="BK538" s="68" t="s">
        <v>136</v>
      </c>
      <c r="BL538" s="68" t="s">
        <v>143</v>
      </c>
      <c r="BM538" s="68" t="s">
        <v>160</v>
      </c>
      <c r="BN538" s="68" t="s">
        <v>143</v>
      </c>
      <c r="BO538" s="68" t="s">
        <v>143</v>
      </c>
      <c r="BP538" s="68" t="s">
        <v>143</v>
      </c>
      <c r="BQ538" s="68" t="s">
        <v>2458</v>
      </c>
      <c r="BR538" s="68">
        <v>250</v>
      </c>
      <c r="BS538" s="68" t="s">
        <v>162</v>
      </c>
      <c r="BT538" s="68">
        <v>80</v>
      </c>
      <c r="BU538" s="68">
        <v>80</v>
      </c>
      <c r="BV538" s="68" t="s">
        <v>135</v>
      </c>
      <c r="BW538" s="68" t="s">
        <v>135</v>
      </c>
      <c r="BX538" s="68" t="s">
        <v>135</v>
      </c>
      <c r="BY538" s="68" t="s">
        <v>148</v>
      </c>
      <c r="BZ538" s="68" t="s">
        <v>2665</v>
      </c>
      <c r="CA538" s="68" t="s">
        <v>174</v>
      </c>
      <c r="CB538" s="68" t="s">
        <v>143</v>
      </c>
      <c r="CC538" s="68" t="s">
        <v>143</v>
      </c>
      <c r="CD538" s="68" t="s">
        <v>143</v>
      </c>
      <c r="CE538" s="68" t="s">
        <v>143</v>
      </c>
      <c r="CF538" s="68">
        <v>1</v>
      </c>
      <c r="CJ538" s="68">
        <v>0</v>
      </c>
      <c r="CK538" s="68" t="s">
        <v>143</v>
      </c>
      <c r="CM538" s="68" t="s">
        <v>143</v>
      </c>
      <c r="CN538" s="68" t="s">
        <v>143</v>
      </c>
      <c r="CO538" s="68">
        <v>690666524</v>
      </c>
      <c r="CR538" s="68" t="s">
        <v>143</v>
      </c>
      <c r="CS538" s="68" t="s">
        <v>1</v>
      </c>
      <c r="CT538" s="68" t="s">
        <v>143</v>
      </c>
      <c r="CU538" s="68" t="s">
        <v>1</v>
      </c>
      <c r="CV538" s="68" t="s">
        <v>1985</v>
      </c>
      <c r="CW538" s="68" t="s">
        <v>143</v>
      </c>
      <c r="CX538" s="68" t="s">
        <v>258</v>
      </c>
      <c r="CY538" s="68" t="s">
        <v>166</v>
      </c>
      <c r="CZ538" s="68" t="s">
        <v>136</v>
      </c>
      <c r="DA538" s="68" t="s">
        <v>2007</v>
      </c>
      <c r="DB538" s="68" t="s">
        <v>143</v>
      </c>
      <c r="DC538" s="68" t="s">
        <v>143</v>
      </c>
      <c r="DD538" s="68" t="s">
        <v>125</v>
      </c>
      <c r="DE538" s="68">
        <v>8</v>
      </c>
      <c r="DF538" s="68">
        <v>4</v>
      </c>
    </row>
    <row r="539" spans="1:110" s="68" customFormat="1" ht="12.75" x14ac:dyDescent="0.2">
      <c r="A539" s="67">
        <v>45139</v>
      </c>
      <c r="B539" s="68" t="s">
        <v>7</v>
      </c>
      <c r="C539" s="68">
        <v>82400</v>
      </c>
      <c r="D539" s="68" t="s">
        <v>3757</v>
      </c>
      <c r="E539" s="68" t="s">
        <v>125</v>
      </c>
      <c r="F539" s="69">
        <v>45142</v>
      </c>
      <c r="G539" s="68" t="s">
        <v>257</v>
      </c>
      <c r="H539" s="68" t="s">
        <v>166</v>
      </c>
      <c r="I539" s="70">
        <v>200</v>
      </c>
      <c r="J539" s="70">
        <v>200</v>
      </c>
      <c r="K539" s="71">
        <f t="shared" si="8"/>
        <v>4.8953756641525504E-4</v>
      </c>
      <c r="L539" s="68" t="s">
        <v>167</v>
      </c>
      <c r="M539" s="68" t="s">
        <v>129</v>
      </c>
      <c r="N539" s="68" t="s">
        <v>980</v>
      </c>
      <c r="O539" s="68" t="s">
        <v>1779</v>
      </c>
      <c r="P539" s="68" t="s">
        <v>3758</v>
      </c>
      <c r="Q539" s="68" t="s">
        <v>170</v>
      </c>
      <c r="R539" s="68" t="s">
        <v>3759</v>
      </c>
      <c r="S539" s="68" t="s">
        <v>978</v>
      </c>
      <c r="T539" s="68" t="s">
        <v>135</v>
      </c>
      <c r="U539" s="68" t="s">
        <v>135</v>
      </c>
      <c r="V539" s="68" t="s">
        <v>136</v>
      </c>
      <c r="W539" s="68" t="s">
        <v>137</v>
      </c>
      <c r="X539" s="68" t="s">
        <v>264</v>
      </c>
      <c r="Y539" s="68">
        <v>45141.191247453702</v>
      </c>
      <c r="Z539" s="68">
        <v>45141.189432754632</v>
      </c>
      <c r="AA539" s="68" t="s">
        <v>139</v>
      </c>
      <c r="AB539" s="68" t="s">
        <v>140</v>
      </c>
      <c r="AC539" s="68">
        <v>0</v>
      </c>
      <c r="AD539" s="68" t="s">
        <v>143</v>
      </c>
      <c r="AE539" s="68">
        <v>0</v>
      </c>
      <c r="AF539" s="68">
        <v>45141</v>
      </c>
      <c r="AG539" s="68">
        <v>10010</v>
      </c>
      <c r="AH539" s="68" t="s">
        <v>265</v>
      </c>
      <c r="AK539" s="68" t="s">
        <v>142</v>
      </c>
      <c r="AL539" s="68" t="s">
        <v>143</v>
      </c>
      <c r="AM539" s="68">
        <v>200</v>
      </c>
      <c r="AN539" s="68" t="s">
        <v>143</v>
      </c>
      <c r="AO539" s="68" t="s">
        <v>1780</v>
      </c>
      <c r="AP539" s="68" t="s">
        <v>176</v>
      </c>
      <c r="AQ539" s="68" t="s">
        <v>1781</v>
      </c>
      <c r="AR539" s="68" t="s">
        <v>178</v>
      </c>
      <c r="AS539" s="68" t="s">
        <v>179</v>
      </c>
      <c r="AT539" s="68" t="s">
        <v>180</v>
      </c>
      <c r="AU539" s="68" t="s">
        <v>181</v>
      </c>
      <c r="AV539" s="68" t="s">
        <v>990</v>
      </c>
      <c r="AW539" s="68" t="s">
        <v>273</v>
      </c>
      <c r="AX539" s="68" t="s">
        <v>991</v>
      </c>
      <c r="AY539" s="68" t="s">
        <v>148</v>
      </c>
      <c r="AZ539" s="68" t="s">
        <v>139</v>
      </c>
      <c r="BA539" s="68" t="s">
        <v>154</v>
      </c>
      <c r="BB539" s="68" t="s">
        <v>992</v>
      </c>
      <c r="BC539" s="68" t="s">
        <v>156</v>
      </c>
      <c r="BD539" s="68" t="s">
        <v>157</v>
      </c>
      <c r="BE539" s="68" t="s">
        <v>484</v>
      </c>
      <c r="BF539" s="68">
        <v>45141.233680555553</v>
      </c>
      <c r="BG539" s="68">
        <v>0</v>
      </c>
      <c r="BH539" s="68" t="s">
        <v>143</v>
      </c>
      <c r="BI539" s="68" t="s">
        <v>143</v>
      </c>
      <c r="BJ539" s="68" t="s">
        <v>143</v>
      </c>
      <c r="BK539" s="68" t="s">
        <v>183</v>
      </c>
      <c r="BL539" s="68" t="s">
        <v>143</v>
      </c>
      <c r="BM539" s="68" t="s">
        <v>200</v>
      </c>
      <c r="BN539" s="68" t="s">
        <v>143</v>
      </c>
      <c r="BO539" s="68" t="s">
        <v>143</v>
      </c>
      <c r="BP539" s="68" t="s">
        <v>143</v>
      </c>
      <c r="BQ539" s="68" t="s">
        <v>3760</v>
      </c>
      <c r="BR539" s="68">
        <v>250</v>
      </c>
      <c r="BS539" s="68" t="s">
        <v>162</v>
      </c>
      <c r="BT539" s="68">
        <v>200</v>
      </c>
      <c r="BU539" s="68">
        <v>200</v>
      </c>
      <c r="BV539" s="68" t="s">
        <v>135</v>
      </c>
      <c r="BW539" s="68" t="s">
        <v>135</v>
      </c>
      <c r="BX539" s="68" t="s">
        <v>135</v>
      </c>
      <c r="BY539" s="68" t="s">
        <v>148</v>
      </c>
      <c r="BZ539" s="68" t="s">
        <v>3640</v>
      </c>
      <c r="CA539" s="68" t="s">
        <v>174</v>
      </c>
      <c r="CB539" s="68" t="s">
        <v>143</v>
      </c>
      <c r="CC539" s="68" t="s">
        <v>143</v>
      </c>
      <c r="CD539" s="68" t="s">
        <v>143</v>
      </c>
      <c r="CE539" s="68" t="s">
        <v>143</v>
      </c>
      <c r="CF539" s="68">
        <v>1</v>
      </c>
      <c r="CJ539" s="68">
        <v>0</v>
      </c>
      <c r="CK539" s="68" t="s">
        <v>143</v>
      </c>
      <c r="CM539" s="68" t="s">
        <v>143</v>
      </c>
      <c r="CN539" s="68" t="s">
        <v>143</v>
      </c>
      <c r="CO539" s="68">
        <v>217616996</v>
      </c>
      <c r="CR539" s="68" t="s">
        <v>143</v>
      </c>
      <c r="CS539" s="68" t="s">
        <v>1</v>
      </c>
      <c r="CT539" s="68" t="s">
        <v>143</v>
      </c>
      <c r="CU539" s="68" t="s">
        <v>1</v>
      </c>
      <c r="CV539" s="68" t="s">
        <v>1985</v>
      </c>
      <c r="CW539" s="68" t="s">
        <v>143</v>
      </c>
      <c r="CX539" s="68" t="s">
        <v>167</v>
      </c>
      <c r="CY539" s="68" t="s">
        <v>166</v>
      </c>
      <c r="CZ539" s="68" t="s">
        <v>183</v>
      </c>
      <c r="DA539" s="68" t="s">
        <v>2007</v>
      </c>
      <c r="DB539" s="68" t="s">
        <v>143</v>
      </c>
      <c r="DC539" s="68" t="s">
        <v>143</v>
      </c>
      <c r="DD539" s="68" t="s">
        <v>125</v>
      </c>
      <c r="DE539" s="68">
        <v>8</v>
      </c>
      <c r="DF539" s="68">
        <v>4</v>
      </c>
    </row>
    <row r="540" spans="1:110" s="68" customFormat="1" ht="12.75" x14ac:dyDescent="0.2">
      <c r="A540" s="67">
        <v>45139</v>
      </c>
      <c r="B540" s="68" t="s">
        <v>14</v>
      </c>
      <c r="C540" s="68">
        <v>82414</v>
      </c>
      <c r="D540" s="68" t="s">
        <v>14</v>
      </c>
      <c r="E540" s="68" t="s">
        <v>2037</v>
      </c>
      <c r="F540" s="69">
        <v>45141</v>
      </c>
      <c r="G540" s="68" t="s">
        <v>165</v>
      </c>
      <c r="H540" s="68" t="s">
        <v>166</v>
      </c>
      <c r="I540" s="70">
        <v>518</v>
      </c>
      <c r="J540" s="70">
        <v>518</v>
      </c>
      <c r="K540" s="71">
        <f t="shared" si="8"/>
        <v>1.2679022970155107E-3</v>
      </c>
      <c r="L540" s="68" t="s">
        <v>316</v>
      </c>
      <c r="M540" s="68" t="s">
        <v>129</v>
      </c>
      <c r="N540" s="68" t="s">
        <v>219</v>
      </c>
      <c r="O540" s="68" t="s">
        <v>3761</v>
      </c>
      <c r="P540" s="68" t="s">
        <v>3762</v>
      </c>
      <c r="Q540" s="68" t="s">
        <v>170</v>
      </c>
      <c r="R540" s="68" t="s">
        <v>3763</v>
      </c>
      <c r="S540" s="68" t="s">
        <v>3764</v>
      </c>
      <c r="T540" s="68" t="s">
        <v>135</v>
      </c>
      <c r="U540" s="68" t="s">
        <v>135</v>
      </c>
      <c r="V540" s="68" t="s">
        <v>136</v>
      </c>
      <c r="W540" s="68" t="s">
        <v>137</v>
      </c>
      <c r="X540" s="68" t="s">
        <v>322</v>
      </c>
      <c r="Y540" s="68">
        <v>45141.221655092595</v>
      </c>
      <c r="Z540" s="68">
        <v>45141.221104050928</v>
      </c>
      <c r="AA540" s="68" t="s">
        <v>139</v>
      </c>
      <c r="AB540" s="68" t="s">
        <v>140</v>
      </c>
      <c r="AC540" s="68">
        <v>0</v>
      </c>
      <c r="AD540" s="68" t="s">
        <v>143</v>
      </c>
      <c r="AE540" s="68">
        <v>518</v>
      </c>
      <c r="AG540" s="68">
        <v>10012</v>
      </c>
      <c r="AH540" s="68" t="s">
        <v>141</v>
      </c>
      <c r="AJ540" s="68">
        <v>518</v>
      </c>
      <c r="AK540" s="68" t="s">
        <v>142</v>
      </c>
      <c r="AL540" s="68" t="s">
        <v>143</v>
      </c>
      <c r="AM540" s="68">
        <v>518</v>
      </c>
      <c r="AN540" s="68" t="s">
        <v>174</v>
      </c>
      <c r="AO540" s="68" t="s">
        <v>3765</v>
      </c>
      <c r="AP540" s="68" t="s">
        <v>3766</v>
      </c>
      <c r="AQ540" s="68" t="s">
        <v>309</v>
      </c>
      <c r="AR540" s="68" t="s">
        <v>230</v>
      </c>
      <c r="AS540" s="68" t="s">
        <v>1742</v>
      </c>
      <c r="AT540" s="68" t="s">
        <v>3766</v>
      </c>
      <c r="AU540" s="68" t="s">
        <v>3767</v>
      </c>
      <c r="AV540" s="68" t="s">
        <v>234</v>
      </c>
      <c r="AW540" s="68" t="s">
        <v>165</v>
      </c>
      <c r="AX540" s="68" t="s">
        <v>235</v>
      </c>
      <c r="AY540" s="68" t="s">
        <v>148</v>
      </c>
      <c r="AZ540" s="68" t="s">
        <v>139</v>
      </c>
      <c r="BA540" s="68" t="s">
        <v>236</v>
      </c>
      <c r="BB540" s="68" t="s">
        <v>150</v>
      </c>
      <c r="BC540" s="68" t="s">
        <v>156</v>
      </c>
      <c r="BD540" s="68" t="s">
        <v>157</v>
      </c>
      <c r="BE540" s="68" t="s">
        <v>237</v>
      </c>
      <c r="BF540" s="68">
        <v>45141.423101851855</v>
      </c>
      <c r="BG540" s="68">
        <v>0</v>
      </c>
      <c r="BH540" s="68" t="s">
        <v>143</v>
      </c>
      <c r="BI540" s="68" t="s">
        <v>3768</v>
      </c>
      <c r="BJ540" s="68" t="s">
        <v>143</v>
      </c>
      <c r="BK540" s="68" t="s">
        <v>136</v>
      </c>
      <c r="BL540" s="68" t="s">
        <v>143</v>
      </c>
      <c r="BM540" s="68" t="s">
        <v>160</v>
      </c>
      <c r="BN540" s="68" t="s">
        <v>160</v>
      </c>
      <c r="BO540" s="68" t="s">
        <v>143</v>
      </c>
      <c r="BP540" s="68" t="s">
        <v>143</v>
      </c>
      <c r="BQ540" s="68" t="s">
        <v>3769</v>
      </c>
      <c r="BR540" s="68">
        <v>800</v>
      </c>
      <c r="BS540" s="68" t="s">
        <v>241</v>
      </c>
      <c r="BT540" s="68">
        <v>518</v>
      </c>
      <c r="BU540" s="68">
        <v>518</v>
      </c>
      <c r="BV540" s="68" t="s">
        <v>135</v>
      </c>
      <c r="BW540" s="68" t="s">
        <v>135</v>
      </c>
      <c r="BX540" s="68" t="s">
        <v>135</v>
      </c>
      <c r="BY540" s="68" t="s">
        <v>148</v>
      </c>
      <c r="BZ540" s="68" t="s">
        <v>3770</v>
      </c>
      <c r="CA540" s="68" t="s">
        <v>174</v>
      </c>
      <c r="CB540" s="68" t="s">
        <v>143</v>
      </c>
      <c r="CC540" s="68" t="s">
        <v>143</v>
      </c>
      <c r="CD540" s="68" t="s">
        <v>143</v>
      </c>
      <c r="CE540" s="68" t="s">
        <v>3771</v>
      </c>
      <c r="CF540" s="68">
        <v>1</v>
      </c>
      <c r="CG540" s="68">
        <v>1</v>
      </c>
      <c r="CJ540" s="68">
        <v>0</v>
      </c>
      <c r="CK540" s="68" t="s">
        <v>143</v>
      </c>
      <c r="CM540" s="68" t="s">
        <v>143</v>
      </c>
      <c r="CN540" s="68" t="s">
        <v>143</v>
      </c>
      <c r="CR540" s="68" t="s">
        <v>143</v>
      </c>
      <c r="CS540" s="68" t="s">
        <v>1</v>
      </c>
      <c r="CT540" s="68" t="s">
        <v>143</v>
      </c>
      <c r="CU540" s="68" t="s">
        <v>1</v>
      </c>
      <c r="CV540" s="68" t="s">
        <v>2092</v>
      </c>
      <c r="CW540" s="68" t="s">
        <v>2092</v>
      </c>
      <c r="CX540" s="68" t="s">
        <v>316</v>
      </c>
      <c r="CY540" s="68" t="s">
        <v>166</v>
      </c>
      <c r="CZ540" s="68" t="s">
        <v>136</v>
      </c>
      <c r="DA540" s="68" t="s">
        <v>1986</v>
      </c>
      <c r="DB540" s="68" t="s">
        <v>143</v>
      </c>
      <c r="DC540" s="68" t="s">
        <v>143</v>
      </c>
      <c r="DD540" s="68" t="s">
        <v>2037</v>
      </c>
      <c r="DE540" s="68">
        <v>8</v>
      </c>
      <c r="DF540" s="68">
        <v>3</v>
      </c>
    </row>
    <row r="541" spans="1:110" s="68" customFormat="1" ht="12.75" x14ac:dyDescent="0.2">
      <c r="A541" s="67">
        <v>45139</v>
      </c>
      <c r="B541" s="68" t="s">
        <v>7</v>
      </c>
      <c r="C541" s="68">
        <v>82431</v>
      </c>
      <c r="D541" s="68" t="s">
        <v>3757</v>
      </c>
      <c r="E541" s="68" t="s">
        <v>125</v>
      </c>
      <c r="F541" s="69">
        <v>45142</v>
      </c>
      <c r="G541" s="68" t="s">
        <v>257</v>
      </c>
      <c r="H541" s="68" t="s">
        <v>166</v>
      </c>
      <c r="I541" s="70">
        <v>410.71</v>
      </c>
      <c r="J541" s="70">
        <v>410.71</v>
      </c>
      <c r="K541" s="71">
        <f t="shared" si="8"/>
        <v>1.0052898695120471E-3</v>
      </c>
      <c r="L541" s="68" t="s">
        <v>374</v>
      </c>
      <c r="M541" s="68" t="s">
        <v>129</v>
      </c>
      <c r="N541" s="68" t="s">
        <v>527</v>
      </c>
      <c r="O541" s="68" t="s">
        <v>528</v>
      </c>
      <c r="P541" s="68" t="s">
        <v>3772</v>
      </c>
      <c r="Q541" s="68" t="s">
        <v>530</v>
      </c>
      <c r="R541" s="68" t="s">
        <v>3773</v>
      </c>
      <c r="S541" s="68" t="s">
        <v>3648</v>
      </c>
      <c r="T541" s="68" t="s">
        <v>135</v>
      </c>
      <c r="U541" s="68" t="s">
        <v>135</v>
      </c>
      <c r="V541" s="68" t="s">
        <v>136</v>
      </c>
      <c r="W541" s="68" t="s">
        <v>137</v>
      </c>
      <c r="X541" s="68" t="s">
        <v>264</v>
      </c>
      <c r="Y541" s="68">
        <v>45141.248501967595</v>
      </c>
      <c r="Z541" s="68">
        <v>45141.24012858796</v>
      </c>
      <c r="AA541" s="68" t="s">
        <v>139</v>
      </c>
      <c r="AB541" s="68" t="s">
        <v>140</v>
      </c>
      <c r="AC541" s="68">
        <v>0</v>
      </c>
      <c r="AD541" s="68" t="s">
        <v>143</v>
      </c>
      <c r="AE541" s="68">
        <v>0</v>
      </c>
      <c r="AF541" s="68">
        <v>45141</v>
      </c>
      <c r="AG541" s="68">
        <v>10010</v>
      </c>
      <c r="AH541" s="68" t="s">
        <v>265</v>
      </c>
      <c r="AK541" s="68" t="s">
        <v>142</v>
      </c>
      <c r="AL541" s="68" t="s">
        <v>143</v>
      </c>
      <c r="AM541" s="68">
        <v>41071</v>
      </c>
      <c r="AN541" s="68" t="s">
        <v>143</v>
      </c>
      <c r="AO541" s="68" t="s">
        <v>533</v>
      </c>
      <c r="AP541" s="68" t="s">
        <v>534</v>
      </c>
      <c r="AQ541" s="68" t="s">
        <v>309</v>
      </c>
      <c r="AR541" s="68" t="s">
        <v>148</v>
      </c>
      <c r="AS541" s="68" t="s">
        <v>139</v>
      </c>
      <c r="AT541" s="68" t="s">
        <v>508</v>
      </c>
      <c r="AU541" s="68" t="s">
        <v>535</v>
      </c>
      <c r="AV541" s="68" t="s">
        <v>536</v>
      </c>
      <c r="AW541" s="68" t="s">
        <v>273</v>
      </c>
      <c r="AX541" s="68" t="s">
        <v>537</v>
      </c>
      <c r="AY541" s="68" t="s">
        <v>148</v>
      </c>
      <c r="AZ541" s="68" t="s">
        <v>139</v>
      </c>
      <c r="BA541" s="68" t="s">
        <v>154</v>
      </c>
      <c r="BB541" s="68" t="s">
        <v>275</v>
      </c>
      <c r="BC541" s="68" t="s">
        <v>156</v>
      </c>
      <c r="BD541" s="68" t="s">
        <v>157</v>
      </c>
      <c r="BE541" s="68" t="s">
        <v>237</v>
      </c>
      <c r="BF541" s="68">
        <v>45141.423368055555</v>
      </c>
      <c r="BG541" s="68">
        <v>0</v>
      </c>
      <c r="BH541" s="68" t="s">
        <v>530</v>
      </c>
      <c r="BI541" s="68" t="s">
        <v>143</v>
      </c>
      <c r="BJ541" s="68" t="s">
        <v>143</v>
      </c>
      <c r="BK541" s="68" t="s">
        <v>136</v>
      </c>
      <c r="BL541" s="68" t="s">
        <v>143</v>
      </c>
      <c r="BM541" s="68" t="s">
        <v>200</v>
      </c>
      <c r="BN541" s="68" t="s">
        <v>200</v>
      </c>
      <c r="BO541" s="68" t="s">
        <v>143</v>
      </c>
      <c r="BP541" s="68" t="s">
        <v>143</v>
      </c>
      <c r="BQ541" s="68" t="s">
        <v>3774</v>
      </c>
      <c r="BR541" s="68">
        <v>800</v>
      </c>
      <c r="BS541" s="68" t="s">
        <v>241</v>
      </c>
      <c r="BT541" s="68">
        <v>41071</v>
      </c>
      <c r="BU541" s="68">
        <v>41071</v>
      </c>
      <c r="BV541" s="68" t="s">
        <v>135</v>
      </c>
      <c r="BW541" s="68" t="s">
        <v>135</v>
      </c>
      <c r="BX541" s="68" t="s">
        <v>135</v>
      </c>
      <c r="BY541" s="68" t="s">
        <v>148</v>
      </c>
      <c r="BZ541" s="68" t="s">
        <v>3775</v>
      </c>
      <c r="CA541" s="68" t="s">
        <v>174</v>
      </c>
      <c r="CB541" s="68" t="s">
        <v>143</v>
      </c>
      <c r="CC541" s="68" t="s">
        <v>143</v>
      </c>
      <c r="CD541" s="68" t="s">
        <v>143</v>
      </c>
      <c r="CE541" s="68" t="s">
        <v>143</v>
      </c>
      <c r="CF541" s="68">
        <v>1</v>
      </c>
      <c r="CJ541" s="68">
        <v>0</v>
      </c>
      <c r="CK541" s="68" t="s">
        <v>143</v>
      </c>
      <c r="CM541" s="68" t="s">
        <v>143</v>
      </c>
      <c r="CN541" s="68" t="s">
        <v>143</v>
      </c>
      <c r="CP541" s="68">
        <v>217616996</v>
      </c>
      <c r="CR541" s="68" t="s">
        <v>143</v>
      </c>
      <c r="CS541" s="68" t="s">
        <v>1</v>
      </c>
      <c r="CT541" s="68" t="s">
        <v>143</v>
      </c>
      <c r="CU541" s="68" t="s">
        <v>1</v>
      </c>
      <c r="CV541" s="68" t="s">
        <v>1985</v>
      </c>
      <c r="CW541" s="68" t="s">
        <v>143</v>
      </c>
      <c r="CX541" s="68" t="s">
        <v>374</v>
      </c>
      <c r="CY541" s="68" t="s">
        <v>166</v>
      </c>
      <c r="CZ541" s="68" t="s">
        <v>136</v>
      </c>
      <c r="DA541" s="68" t="s">
        <v>2007</v>
      </c>
      <c r="DB541" s="68" t="s">
        <v>143</v>
      </c>
      <c r="DC541" s="68" t="s">
        <v>143</v>
      </c>
      <c r="DD541" s="68" t="s">
        <v>125</v>
      </c>
      <c r="DE541" s="68">
        <v>8</v>
      </c>
      <c r="DF541" s="68">
        <v>4</v>
      </c>
    </row>
    <row r="542" spans="1:110" s="68" customFormat="1" ht="12.75" x14ac:dyDescent="0.2">
      <c r="A542" s="67">
        <v>45139</v>
      </c>
      <c r="B542" s="68" t="s">
        <v>11</v>
      </c>
      <c r="C542" s="68">
        <v>82456</v>
      </c>
      <c r="D542" s="68" t="s">
        <v>256</v>
      </c>
      <c r="E542" s="68" t="s">
        <v>125</v>
      </c>
      <c r="F542" s="69">
        <v>45142</v>
      </c>
      <c r="G542" s="68" t="s">
        <v>165</v>
      </c>
      <c r="H542" s="68" t="s">
        <v>166</v>
      </c>
      <c r="I542" s="70">
        <v>60</v>
      </c>
      <c r="J542" s="70">
        <v>60</v>
      </c>
      <c r="K542" s="71">
        <f t="shared" si="8"/>
        <v>1.4686126992457653E-4</v>
      </c>
      <c r="L542" s="68" t="s">
        <v>258</v>
      </c>
      <c r="M542" s="68" t="s">
        <v>129</v>
      </c>
      <c r="N542" s="68" t="s">
        <v>1070</v>
      </c>
      <c r="O542" s="68" t="s">
        <v>3776</v>
      </c>
      <c r="P542" s="68" t="s">
        <v>3310</v>
      </c>
      <c r="Q542" s="68" t="s">
        <v>170</v>
      </c>
      <c r="R542" s="68" t="s">
        <v>3777</v>
      </c>
      <c r="S542" s="68" t="s">
        <v>3778</v>
      </c>
      <c r="T542" s="68" t="s">
        <v>135</v>
      </c>
      <c r="U542" s="68" t="s">
        <v>135</v>
      </c>
      <c r="V542" s="68" t="s">
        <v>136</v>
      </c>
      <c r="W542" s="68" t="s">
        <v>137</v>
      </c>
      <c r="X542" s="68" t="s">
        <v>957</v>
      </c>
      <c r="Y542" s="68">
        <v>45141.32442060185</v>
      </c>
      <c r="Z542" s="68">
        <v>45141.324190740743</v>
      </c>
      <c r="AA542" s="68" t="s">
        <v>139</v>
      </c>
      <c r="AB542" s="68" t="s">
        <v>140</v>
      </c>
      <c r="AC542" s="68">
        <v>0</v>
      </c>
      <c r="AD542" s="68" t="s">
        <v>143</v>
      </c>
      <c r="AE542" s="68">
        <v>0</v>
      </c>
      <c r="AF542" s="68">
        <v>45148</v>
      </c>
      <c r="AG542" s="68">
        <v>10012</v>
      </c>
      <c r="AH542" s="68" t="s">
        <v>141</v>
      </c>
      <c r="AK542" s="68" t="s">
        <v>142</v>
      </c>
      <c r="AL542" s="68" t="s">
        <v>143</v>
      </c>
      <c r="AM542" s="68">
        <v>60</v>
      </c>
      <c r="AN542" s="68" t="s">
        <v>143</v>
      </c>
      <c r="AO542" s="68" t="s">
        <v>1813</v>
      </c>
      <c r="AP542" s="68" t="s">
        <v>699</v>
      </c>
      <c r="AQ542" s="68" t="s">
        <v>3779</v>
      </c>
      <c r="AR542" s="68" t="s">
        <v>178</v>
      </c>
      <c r="AS542" s="68" t="s">
        <v>179</v>
      </c>
      <c r="AT542" s="68" t="s">
        <v>211</v>
      </c>
      <c r="AU542" s="68" t="s">
        <v>1815</v>
      </c>
      <c r="AV542" s="68" t="s">
        <v>1079</v>
      </c>
      <c r="AW542" s="68" t="s">
        <v>1080</v>
      </c>
      <c r="AX542" s="68" t="s">
        <v>1081</v>
      </c>
      <c r="AY542" s="68" t="s">
        <v>148</v>
      </c>
      <c r="AZ542" s="68" t="s">
        <v>139</v>
      </c>
      <c r="BA542" s="68" t="s">
        <v>148</v>
      </c>
      <c r="BB542" s="68" t="s">
        <v>150</v>
      </c>
      <c r="BC542" s="68" t="s">
        <v>156</v>
      </c>
      <c r="BD542" s="68" t="s">
        <v>157</v>
      </c>
      <c r="BE542" s="68" t="s">
        <v>484</v>
      </c>
      <c r="BF542" s="68">
        <v>45141.327916666669</v>
      </c>
      <c r="BG542" s="68">
        <v>0</v>
      </c>
      <c r="BH542" s="68" t="s">
        <v>143</v>
      </c>
      <c r="BI542" s="68" t="s">
        <v>143</v>
      </c>
      <c r="BJ542" s="68" t="s">
        <v>143</v>
      </c>
      <c r="BK542" s="68" t="s">
        <v>136</v>
      </c>
      <c r="BL542" s="68" t="s">
        <v>143</v>
      </c>
      <c r="BM542" s="68" t="s">
        <v>160</v>
      </c>
      <c r="BN542" s="68" t="s">
        <v>143</v>
      </c>
      <c r="BO542" s="68" t="s">
        <v>143</v>
      </c>
      <c r="BP542" s="68" t="s">
        <v>143</v>
      </c>
      <c r="BQ542" s="68" t="s">
        <v>876</v>
      </c>
      <c r="BR542" s="68">
        <v>250</v>
      </c>
      <c r="BS542" s="68" t="s">
        <v>162</v>
      </c>
      <c r="BT542" s="68">
        <v>60</v>
      </c>
      <c r="BU542" s="68">
        <v>60</v>
      </c>
      <c r="BV542" s="68" t="s">
        <v>135</v>
      </c>
      <c r="BW542" s="68" t="s">
        <v>135</v>
      </c>
      <c r="BX542" s="68" t="s">
        <v>135</v>
      </c>
      <c r="BY542" s="68" t="s">
        <v>148</v>
      </c>
      <c r="BZ542" s="68" t="s">
        <v>2665</v>
      </c>
      <c r="CA542" s="68" t="s">
        <v>174</v>
      </c>
      <c r="CB542" s="68" t="s">
        <v>143</v>
      </c>
      <c r="CC542" s="68" t="s">
        <v>143</v>
      </c>
      <c r="CD542" s="68" t="s">
        <v>143</v>
      </c>
      <c r="CE542" s="68" t="s">
        <v>143</v>
      </c>
      <c r="CF542" s="68">
        <v>1</v>
      </c>
      <c r="CJ542" s="68">
        <v>0</v>
      </c>
      <c r="CK542" s="68" t="s">
        <v>143</v>
      </c>
      <c r="CM542" s="68" t="s">
        <v>143</v>
      </c>
      <c r="CN542" s="68" t="s">
        <v>143</v>
      </c>
      <c r="CO542" s="68">
        <v>5212246</v>
      </c>
      <c r="CR542" s="68" t="s">
        <v>143</v>
      </c>
      <c r="CS542" s="68" t="s">
        <v>1</v>
      </c>
      <c r="CT542" s="68" t="s">
        <v>143</v>
      </c>
      <c r="CU542" s="68" t="s">
        <v>1</v>
      </c>
      <c r="CV542" s="68" t="s">
        <v>1985</v>
      </c>
      <c r="CW542" s="68" t="s">
        <v>143</v>
      </c>
      <c r="CX542" s="68" t="s">
        <v>258</v>
      </c>
      <c r="CY542" s="68" t="s">
        <v>166</v>
      </c>
      <c r="CZ542" s="68" t="s">
        <v>136</v>
      </c>
      <c r="DA542" s="68" t="s">
        <v>2007</v>
      </c>
      <c r="DB542" s="68" t="s">
        <v>143</v>
      </c>
      <c r="DC542" s="68" t="s">
        <v>143</v>
      </c>
      <c r="DD542" s="68" t="s">
        <v>125</v>
      </c>
      <c r="DE542" s="68">
        <v>8</v>
      </c>
      <c r="DF542" s="68">
        <v>4</v>
      </c>
    </row>
    <row r="543" spans="1:110" s="68" customFormat="1" ht="12.75" x14ac:dyDescent="0.2">
      <c r="A543" s="67">
        <v>45139</v>
      </c>
      <c r="B543" s="68" t="s">
        <v>7</v>
      </c>
      <c r="C543" s="68">
        <v>82457</v>
      </c>
      <c r="D543" s="68" t="s">
        <v>2627</v>
      </c>
      <c r="E543" s="68" t="s">
        <v>279</v>
      </c>
      <c r="F543" s="69">
        <v>45142</v>
      </c>
      <c r="G543" s="68" t="s">
        <v>165</v>
      </c>
      <c r="H543" s="68" t="s">
        <v>166</v>
      </c>
      <c r="I543" s="70">
        <v>50</v>
      </c>
      <c r="J543" s="70">
        <v>50</v>
      </c>
      <c r="K543" s="71">
        <f t="shared" si="8"/>
        <v>1.2238439160381376E-4</v>
      </c>
      <c r="L543" s="68" t="s">
        <v>167</v>
      </c>
      <c r="M543" s="68" t="s">
        <v>129</v>
      </c>
      <c r="N543" s="68" t="s">
        <v>1070</v>
      </c>
      <c r="O543" s="68" t="s">
        <v>694</v>
      </c>
      <c r="P543" s="68" t="s">
        <v>3780</v>
      </c>
      <c r="Q543" s="68" t="s">
        <v>170</v>
      </c>
      <c r="R543" s="68" t="s">
        <v>3781</v>
      </c>
      <c r="S543" s="68" t="s">
        <v>3092</v>
      </c>
      <c r="T543" s="68" t="s">
        <v>135</v>
      </c>
      <c r="U543" s="68" t="s">
        <v>135</v>
      </c>
      <c r="V543" s="68" t="s">
        <v>136</v>
      </c>
      <c r="W543" s="68" t="s">
        <v>137</v>
      </c>
      <c r="X543" s="68" t="s">
        <v>957</v>
      </c>
      <c r="Y543" s="68">
        <v>45141.335300810184</v>
      </c>
      <c r="Z543" s="68">
        <v>45141.328524305558</v>
      </c>
      <c r="AA543" s="68" t="s">
        <v>139</v>
      </c>
      <c r="AB543" s="68" t="s">
        <v>140</v>
      </c>
      <c r="AC543" s="68">
        <v>0</v>
      </c>
      <c r="AD543" s="68" t="s">
        <v>143</v>
      </c>
      <c r="AE543" s="68">
        <v>0</v>
      </c>
      <c r="AF543" s="68">
        <v>45148</v>
      </c>
      <c r="AG543" s="68">
        <v>10012</v>
      </c>
      <c r="AH543" s="68" t="s">
        <v>141</v>
      </c>
      <c r="AK543" s="68" t="s">
        <v>142</v>
      </c>
      <c r="AL543" s="68" t="s">
        <v>143</v>
      </c>
      <c r="AM543" s="68">
        <v>50</v>
      </c>
      <c r="AN543" s="68" t="s">
        <v>143</v>
      </c>
      <c r="AO543" s="68" t="s">
        <v>698</v>
      </c>
      <c r="AP543" s="68" t="s">
        <v>699</v>
      </c>
      <c r="AQ543" s="68" t="s">
        <v>700</v>
      </c>
      <c r="AR543" s="68" t="s">
        <v>178</v>
      </c>
      <c r="AS543" s="68" t="s">
        <v>179</v>
      </c>
      <c r="AT543" s="68" t="s">
        <v>211</v>
      </c>
      <c r="AU543" s="68" t="s">
        <v>701</v>
      </c>
      <c r="AV543" s="68" t="s">
        <v>1079</v>
      </c>
      <c r="AW543" s="68" t="s">
        <v>1080</v>
      </c>
      <c r="AX543" s="68" t="s">
        <v>1081</v>
      </c>
      <c r="AY543" s="68" t="s">
        <v>148</v>
      </c>
      <c r="AZ543" s="68" t="s">
        <v>139</v>
      </c>
      <c r="BA543" s="68" t="s">
        <v>148</v>
      </c>
      <c r="BB543" s="68" t="s">
        <v>150</v>
      </c>
      <c r="BC543" s="68" t="s">
        <v>156</v>
      </c>
      <c r="BD543" s="68" t="s">
        <v>157</v>
      </c>
      <c r="BE543" s="68" t="s">
        <v>484</v>
      </c>
      <c r="BF543" s="68">
        <v>45141.35261574074</v>
      </c>
      <c r="BG543" s="68">
        <v>0</v>
      </c>
      <c r="BH543" s="68" t="s">
        <v>143</v>
      </c>
      <c r="BI543" s="68" t="s">
        <v>143</v>
      </c>
      <c r="BJ543" s="68" t="s">
        <v>143</v>
      </c>
      <c r="BK543" s="68" t="s">
        <v>183</v>
      </c>
      <c r="BL543" s="68" t="s">
        <v>143</v>
      </c>
      <c r="BM543" s="68" t="s">
        <v>160</v>
      </c>
      <c r="BN543" s="68" t="s">
        <v>143</v>
      </c>
      <c r="BO543" s="68" t="s">
        <v>143</v>
      </c>
      <c r="BP543" s="68" t="s">
        <v>143</v>
      </c>
      <c r="BQ543" s="68" t="s">
        <v>2139</v>
      </c>
      <c r="BR543" s="68">
        <v>250</v>
      </c>
      <c r="BS543" s="68" t="s">
        <v>162</v>
      </c>
      <c r="BT543" s="68">
        <v>50</v>
      </c>
      <c r="BU543" s="68">
        <v>50</v>
      </c>
      <c r="BV543" s="68" t="s">
        <v>135</v>
      </c>
      <c r="BW543" s="68" t="s">
        <v>135</v>
      </c>
      <c r="BX543" s="68" t="s">
        <v>135</v>
      </c>
      <c r="BY543" s="68" t="s">
        <v>148</v>
      </c>
      <c r="BZ543" s="68" t="s">
        <v>3782</v>
      </c>
      <c r="CA543" s="68" t="s">
        <v>174</v>
      </c>
      <c r="CB543" s="68" t="s">
        <v>143</v>
      </c>
      <c r="CC543" s="68" t="s">
        <v>143</v>
      </c>
      <c r="CD543" s="68" t="s">
        <v>143</v>
      </c>
      <c r="CE543" s="68" t="s">
        <v>143</v>
      </c>
      <c r="CF543" s="68">
        <v>1</v>
      </c>
      <c r="CJ543" s="68">
        <v>0</v>
      </c>
      <c r="CK543" s="68" t="s">
        <v>143</v>
      </c>
      <c r="CM543" s="68" t="s">
        <v>143</v>
      </c>
      <c r="CN543" s="68" t="s">
        <v>143</v>
      </c>
      <c r="CO543" s="68">
        <v>5212246</v>
      </c>
      <c r="CR543" s="68" t="s">
        <v>143</v>
      </c>
      <c r="CS543" s="68" t="s">
        <v>1</v>
      </c>
      <c r="CT543" s="68" t="s">
        <v>143</v>
      </c>
      <c r="CU543" s="68" t="s">
        <v>1</v>
      </c>
      <c r="CV543" s="68" t="s">
        <v>1985</v>
      </c>
      <c r="CW543" s="68" t="s">
        <v>143</v>
      </c>
      <c r="CX543" s="68" t="s">
        <v>167</v>
      </c>
      <c r="CY543" s="68" t="s">
        <v>166</v>
      </c>
      <c r="CZ543" s="68" t="s">
        <v>183</v>
      </c>
      <c r="DA543" s="68" t="s">
        <v>2007</v>
      </c>
      <c r="DB543" s="68" t="s">
        <v>143</v>
      </c>
      <c r="DC543" s="68" t="s">
        <v>143</v>
      </c>
      <c r="DD543" s="68" t="s">
        <v>279</v>
      </c>
      <c r="DE543" s="68">
        <v>8</v>
      </c>
      <c r="DF543" s="68">
        <v>4</v>
      </c>
    </row>
    <row r="544" spans="1:110" s="68" customFormat="1" ht="12.75" x14ac:dyDescent="0.2">
      <c r="A544" s="67">
        <v>45139</v>
      </c>
      <c r="B544" s="68" t="s">
        <v>7</v>
      </c>
      <c r="C544" s="68">
        <v>82594</v>
      </c>
      <c r="D544" s="68" t="s">
        <v>3757</v>
      </c>
      <c r="E544" s="68" t="s">
        <v>125</v>
      </c>
      <c r="F544" s="69">
        <v>45142</v>
      </c>
      <c r="G544" s="68" t="s">
        <v>257</v>
      </c>
      <c r="H544" s="68" t="s">
        <v>166</v>
      </c>
      <c r="I544" s="70">
        <v>458</v>
      </c>
      <c r="J544" s="70">
        <v>458</v>
      </c>
      <c r="K544" s="71">
        <f t="shared" si="8"/>
        <v>1.1210410270909342E-3</v>
      </c>
      <c r="L544" s="68" t="s">
        <v>167</v>
      </c>
      <c r="M544" s="68" t="s">
        <v>129</v>
      </c>
      <c r="N544" s="68" t="s">
        <v>980</v>
      </c>
      <c r="O544" s="68" t="s">
        <v>1779</v>
      </c>
      <c r="P544" s="68" t="s">
        <v>3758</v>
      </c>
      <c r="Q544" s="68" t="s">
        <v>170</v>
      </c>
      <c r="R544" s="68" t="s">
        <v>3783</v>
      </c>
      <c r="S544" s="68" t="s">
        <v>978</v>
      </c>
      <c r="T544" s="68" t="s">
        <v>135</v>
      </c>
      <c r="U544" s="68" t="s">
        <v>135</v>
      </c>
      <c r="V544" s="68" t="s">
        <v>136</v>
      </c>
      <c r="W544" s="68" t="s">
        <v>137</v>
      </c>
      <c r="X544" s="68" t="s">
        <v>264</v>
      </c>
      <c r="Y544" s="68">
        <v>45142.102450231483</v>
      </c>
      <c r="Z544" s="68">
        <v>45142.101980092593</v>
      </c>
      <c r="AA544" s="68" t="s">
        <v>139</v>
      </c>
      <c r="AB544" s="68" t="s">
        <v>140</v>
      </c>
      <c r="AC544" s="68">
        <v>0</v>
      </c>
      <c r="AD544" s="68" t="s">
        <v>143</v>
      </c>
      <c r="AE544" s="68">
        <v>0</v>
      </c>
      <c r="AF544" s="68">
        <v>45142</v>
      </c>
      <c r="AG544" s="68">
        <v>10010</v>
      </c>
      <c r="AH544" s="68" t="s">
        <v>265</v>
      </c>
      <c r="AK544" s="68" t="s">
        <v>142</v>
      </c>
      <c r="AL544" s="68" t="s">
        <v>143</v>
      </c>
      <c r="AM544" s="68">
        <v>458</v>
      </c>
      <c r="AN544" s="68" t="s">
        <v>143</v>
      </c>
      <c r="AO544" s="68" t="s">
        <v>1780</v>
      </c>
      <c r="AP544" s="68" t="s">
        <v>176</v>
      </c>
      <c r="AQ544" s="68" t="s">
        <v>1781</v>
      </c>
      <c r="AR544" s="68" t="s">
        <v>178</v>
      </c>
      <c r="AS544" s="68" t="s">
        <v>179</v>
      </c>
      <c r="AT544" s="68" t="s">
        <v>180</v>
      </c>
      <c r="AU544" s="68" t="s">
        <v>181</v>
      </c>
      <c r="AV544" s="68" t="s">
        <v>990</v>
      </c>
      <c r="AW544" s="68" t="s">
        <v>273</v>
      </c>
      <c r="AX544" s="68" t="s">
        <v>991</v>
      </c>
      <c r="AY544" s="68" t="s">
        <v>148</v>
      </c>
      <c r="AZ544" s="68" t="s">
        <v>139</v>
      </c>
      <c r="BA544" s="68" t="s">
        <v>154</v>
      </c>
      <c r="BB544" s="68" t="s">
        <v>992</v>
      </c>
      <c r="BC544" s="68" t="s">
        <v>156</v>
      </c>
      <c r="BD544" s="68" t="s">
        <v>157</v>
      </c>
      <c r="BE544" s="68" t="s">
        <v>237</v>
      </c>
      <c r="BF544" s="68">
        <v>45146.521678240744</v>
      </c>
      <c r="BG544" s="68">
        <v>0</v>
      </c>
      <c r="BH544" s="68" t="s">
        <v>143</v>
      </c>
      <c r="BI544" s="68" t="s">
        <v>143</v>
      </c>
      <c r="BJ544" s="68" t="s">
        <v>143</v>
      </c>
      <c r="BK544" s="68" t="s">
        <v>183</v>
      </c>
      <c r="BL544" s="68" t="s">
        <v>143</v>
      </c>
      <c r="BM544" s="68" t="s">
        <v>200</v>
      </c>
      <c r="BN544" s="68" t="s">
        <v>143</v>
      </c>
      <c r="BO544" s="68" t="s">
        <v>143</v>
      </c>
      <c r="BP544" s="68" t="s">
        <v>143</v>
      </c>
      <c r="BQ544" s="68" t="s">
        <v>3784</v>
      </c>
      <c r="BR544" s="68">
        <v>800</v>
      </c>
      <c r="BS544" s="68" t="s">
        <v>241</v>
      </c>
      <c r="BT544" s="68">
        <v>458</v>
      </c>
      <c r="BU544" s="68">
        <v>458</v>
      </c>
      <c r="BV544" s="68" t="s">
        <v>135</v>
      </c>
      <c r="BW544" s="68" t="s">
        <v>135</v>
      </c>
      <c r="BX544" s="68" t="s">
        <v>135</v>
      </c>
      <c r="BY544" s="68" t="s">
        <v>148</v>
      </c>
      <c r="BZ544" s="68" t="s">
        <v>3640</v>
      </c>
      <c r="CA544" s="68" t="s">
        <v>174</v>
      </c>
      <c r="CB544" s="68" t="s">
        <v>143</v>
      </c>
      <c r="CC544" s="68" t="s">
        <v>143</v>
      </c>
      <c r="CD544" s="68" t="s">
        <v>143</v>
      </c>
      <c r="CE544" s="68" t="s">
        <v>143</v>
      </c>
      <c r="CF544" s="68">
        <v>1</v>
      </c>
      <c r="CJ544" s="68">
        <v>0</v>
      </c>
      <c r="CK544" s="68" t="s">
        <v>143</v>
      </c>
      <c r="CM544" s="68" t="s">
        <v>143</v>
      </c>
      <c r="CN544" s="68" t="s">
        <v>143</v>
      </c>
      <c r="CO544" s="68">
        <v>217616996</v>
      </c>
      <c r="CR544" s="68" t="s">
        <v>143</v>
      </c>
      <c r="CS544" s="68" t="s">
        <v>1</v>
      </c>
      <c r="CT544" s="68" t="s">
        <v>143</v>
      </c>
      <c r="CU544" s="68" t="s">
        <v>1</v>
      </c>
      <c r="CV544" s="68" t="s">
        <v>1985</v>
      </c>
      <c r="CW544" s="68" t="s">
        <v>143</v>
      </c>
      <c r="CX544" s="68" t="s">
        <v>167</v>
      </c>
      <c r="CY544" s="68" t="s">
        <v>166</v>
      </c>
      <c r="CZ544" s="68" t="s">
        <v>183</v>
      </c>
      <c r="DA544" s="68" t="s">
        <v>1989</v>
      </c>
      <c r="DB544" s="68" t="s">
        <v>143</v>
      </c>
      <c r="DC544" s="68" t="s">
        <v>143</v>
      </c>
      <c r="DD544" s="68" t="s">
        <v>125</v>
      </c>
      <c r="DE544" s="68">
        <v>8</v>
      </c>
      <c r="DF544" s="68">
        <v>4</v>
      </c>
    </row>
    <row r="545" spans="1:110" s="68" customFormat="1" ht="12.75" x14ac:dyDescent="0.2">
      <c r="A545" s="67">
        <v>45139</v>
      </c>
      <c r="B545" s="68" t="s">
        <v>13</v>
      </c>
      <c r="C545" s="68">
        <v>82653</v>
      </c>
      <c r="D545" s="68" t="s">
        <v>3728</v>
      </c>
      <c r="E545" s="68" t="s">
        <v>364</v>
      </c>
      <c r="F545" s="69">
        <v>45145</v>
      </c>
      <c r="G545" s="68" t="s">
        <v>165</v>
      </c>
      <c r="H545" s="68" t="s">
        <v>166</v>
      </c>
      <c r="I545" s="70">
        <v>350</v>
      </c>
      <c r="J545" s="70">
        <v>350</v>
      </c>
      <c r="K545" s="71">
        <f t="shared" si="8"/>
        <v>8.5669074122669646E-4</v>
      </c>
      <c r="L545" s="68" t="s">
        <v>519</v>
      </c>
      <c r="M545" s="68" t="s">
        <v>129</v>
      </c>
      <c r="N545" s="68" t="s">
        <v>1065</v>
      </c>
      <c r="O545" s="68" t="s">
        <v>2737</v>
      </c>
      <c r="P545" s="68" t="s">
        <v>3785</v>
      </c>
      <c r="Q545" s="68" t="s">
        <v>564</v>
      </c>
      <c r="R545" s="68" t="s">
        <v>3786</v>
      </c>
      <c r="S545" s="68" t="s">
        <v>3787</v>
      </c>
      <c r="T545" s="68" t="s">
        <v>135</v>
      </c>
      <c r="U545" s="68" t="s">
        <v>135</v>
      </c>
      <c r="V545" s="68" t="s">
        <v>136</v>
      </c>
      <c r="W545" s="68" t="s">
        <v>137</v>
      </c>
      <c r="X545" s="68" t="s">
        <v>957</v>
      </c>
      <c r="Y545" s="68">
        <v>45142.20349861111</v>
      </c>
      <c r="Z545" s="68">
        <v>45142.20343854167</v>
      </c>
      <c r="AA545" s="68" t="s">
        <v>139</v>
      </c>
      <c r="AB545" s="68" t="s">
        <v>140</v>
      </c>
      <c r="AC545" s="68">
        <v>0</v>
      </c>
      <c r="AD545" s="68" t="s">
        <v>143</v>
      </c>
      <c r="AE545" s="68">
        <v>0</v>
      </c>
      <c r="AF545" s="68">
        <v>45152</v>
      </c>
      <c r="AG545" s="68">
        <v>10012</v>
      </c>
      <c r="AH545" s="68" t="s">
        <v>141</v>
      </c>
      <c r="AK545" s="68" t="s">
        <v>142</v>
      </c>
      <c r="AL545" s="68" t="s">
        <v>143</v>
      </c>
      <c r="AM545" s="68">
        <v>350</v>
      </c>
      <c r="AN545" s="68" t="s">
        <v>143</v>
      </c>
      <c r="AO545" s="68" t="s">
        <v>2196</v>
      </c>
      <c r="AP545" s="68" t="s">
        <v>2197</v>
      </c>
      <c r="AQ545" s="68" t="s">
        <v>2741</v>
      </c>
      <c r="AR545" s="68" t="s">
        <v>230</v>
      </c>
      <c r="AS545" s="68" t="s">
        <v>231</v>
      </c>
      <c r="AT545" s="68" t="s">
        <v>2199</v>
      </c>
      <c r="AU545" s="68" t="s">
        <v>2200</v>
      </c>
      <c r="AV545" s="68" t="s">
        <v>631</v>
      </c>
      <c r="AW545" s="68" t="s">
        <v>632</v>
      </c>
      <c r="AX545" s="68" t="s">
        <v>1068</v>
      </c>
      <c r="AY545" s="68" t="s">
        <v>148</v>
      </c>
      <c r="AZ545" s="68" t="s">
        <v>139</v>
      </c>
      <c r="BA545" s="68" t="s">
        <v>149</v>
      </c>
      <c r="BB545" s="68" t="s">
        <v>634</v>
      </c>
      <c r="BC545" s="68" t="s">
        <v>156</v>
      </c>
      <c r="BD545" s="68" t="s">
        <v>157</v>
      </c>
      <c r="BE545" s="68" t="s">
        <v>237</v>
      </c>
      <c r="BF545" s="68">
        <v>45146.521550925929</v>
      </c>
      <c r="BG545" s="68">
        <v>0</v>
      </c>
      <c r="BH545" s="68" t="s">
        <v>143</v>
      </c>
      <c r="BI545" s="68" t="s">
        <v>143</v>
      </c>
      <c r="BJ545" s="68" t="s">
        <v>143</v>
      </c>
      <c r="BK545" s="68" t="s">
        <v>136</v>
      </c>
      <c r="BL545" s="68" t="s">
        <v>143</v>
      </c>
      <c r="BM545" s="68" t="s">
        <v>160</v>
      </c>
      <c r="BN545" s="68" t="s">
        <v>143</v>
      </c>
      <c r="BO545" s="68" t="s">
        <v>143</v>
      </c>
      <c r="BP545" s="68" t="s">
        <v>143</v>
      </c>
      <c r="BQ545" s="68" t="s">
        <v>3788</v>
      </c>
      <c r="BR545" s="68">
        <v>800</v>
      </c>
      <c r="BS545" s="68" t="s">
        <v>241</v>
      </c>
      <c r="BT545" s="68">
        <v>350</v>
      </c>
      <c r="BU545" s="68">
        <v>350</v>
      </c>
      <c r="BV545" s="68" t="s">
        <v>135</v>
      </c>
      <c r="BW545" s="68" t="s">
        <v>135</v>
      </c>
      <c r="BX545" s="68" t="s">
        <v>135</v>
      </c>
      <c r="BY545" s="68" t="s">
        <v>148</v>
      </c>
      <c r="BZ545" s="68" t="s">
        <v>360</v>
      </c>
      <c r="CA545" s="68" t="s">
        <v>174</v>
      </c>
      <c r="CB545" s="68" t="s">
        <v>143</v>
      </c>
      <c r="CC545" s="68" t="s">
        <v>143</v>
      </c>
      <c r="CD545" s="68" t="s">
        <v>143</v>
      </c>
      <c r="CE545" s="68" t="s">
        <v>3789</v>
      </c>
      <c r="CF545" s="68">
        <v>1</v>
      </c>
      <c r="CJ545" s="68">
        <v>0</v>
      </c>
      <c r="CK545" s="68" t="s">
        <v>143</v>
      </c>
      <c r="CM545" s="68" t="s">
        <v>143</v>
      </c>
      <c r="CN545" s="68" t="s">
        <v>143</v>
      </c>
      <c r="CO545" s="68">
        <v>505882451</v>
      </c>
      <c r="CR545" s="68" t="s">
        <v>143</v>
      </c>
      <c r="CS545" s="68" t="s">
        <v>1</v>
      </c>
      <c r="CT545" s="68" t="s">
        <v>143</v>
      </c>
      <c r="CU545" s="68" t="s">
        <v>1</v>
      </c>
      <c r="CV545" s="68" t="s">
        <v>1985</v>
      </c>
      <c r="CW545" s="68" t="s">
        <v>143</v>
      </c>
      <c r="CX545" s="68" t="s">
        <v>519</v>
      </c>
      <c r="CY545" s="68" t="s">
        <v>166</v>
      </c>
      <c r="CZ545" s="68" t="s">
        <v>136</v>
      </c>
      <c r="DA545" s="68" t="s">
        <v>1989</v>
      </c>
      <c r="DB545" s="68" t="s">
        <v>143</v>
      </c>
      <c r="DC545" s="68" t="s">
        <v>143</v>
      </c>
      <c r="DD545" s="68" t="s">
        <v>364</v>
      </c>
      <c r="DE545" s="68">
        <v>8</v>
      </c>
      <c r="DF545" s="68">
        <v>7</v>
      </c>
    </row>
    <row r="546" spans="1:110" s="68" customFormat="1" ht="12.75" x14ac:dyDescent="0.2">
      <c r="A546" s="67">
        <v>45139</v>
      </c>
      <c r="B546" s="68" t="s">
        <v>7</v>
      </c>
      <c r="C546" s="68">
        <v>82692</v>
      </c>
      <c r="D546" s="68" t="s">
        <v>3757</v>
      </c>
      <c r="E546" s="68" t="s">
        <v>373</v>
      </c>
      <c r="F546" s="69">
        <v>45145</v>
      </c>
      <c r="G546" s="68" t="s">
        <v>257</v>
      </c>
      <c r="H546" s="68" t="s">
        <v>166</v>
      </c>
      <c r="I546" s="70">
        <v>410.71</v>
      </c>
      <c r="J546" s="70">
        <v>410.71</v>
      </c>
      <c r="K546" s="71">
        <f t="shared" si="8"/>
        <v>1.0052898695120471E-3</v>
      </c>
      <c r="L546" s="68" t="s">
        <v>374</v>
      </c>
      <c r="M546" s="68" t="s">
        <v>129</v>
      </c>
      <c r="N546" s="68" t="s">
        <v>527</v>
      </c>
      <c r="O546" s="68" t="s">
        <v>528</v>
      </c>
      <c r="P546" s="68" t="s">
        <v>3790</v>
      </c>
      <c r="Q546" s="68" t="s">
        <v>530</v>
      </c>
      <c r="R546" s="68" t="s">
        <v>3791</v>
      </c>
      <c r="S546" s="68" t="s">
        <v>3792</v>
      </c>
      <c r="T546" s="68" t="s">
        <v>135</v>
      </c>
      <c r="U546" s="68" t="s">
        <v>135</v>
      </c>
      <c r="V546" s="68" t="s">
        <v>136</v>
      </c>
      <c r="W546" s="68" t="s">
        <v>137</v>
      </c>
      <c r="X546" s="68" t="s">
        <v>379</v>
      </c>
      <c r="Y546" s="68">
        <v>45142.244051273148</v>
      </c>
      <c r="Z546" s="68">
        <v>45142.242134953703</v>
      </c>
      <c r="AA546" s="68" t="s">
        <v>139</v>
      </c>
      <c r="AB546" s="68" t="s">
        <v>140</v>
      </c>
      <c r="AC546" s="68">
        <v>0</v>
      </c>
      <c r="AD546" s="68" t="s">
        <v>143</v>
      </c>
      <c r="AE546" s="68">
        <v>0</v>
      </c>
      <c r="AF546" s="68">
        <v>45142</v>
      </c>
      <c r="AG546" s="68">
        <v>10010</v>
      </c>
      <c r="AH546" s="68" t="s">
        <v>265</v>
      </c>
      <c r="AK546" s="68" t="s">
        <v>142</v>
      </c>
      <c r="AL546" s="68" t="s">
        <v>143</v>
      </c>
      <c r="AM546" s="68">
        <v>41071</v>
      </c>
      <c r="AN546" s="68" t="s">
        <v>143</v>
      </c>
      <c r="AO546" s="68" t="s">
        <v>533</v>
      </c>
      <c r="AP546" s="68" t="s">
        <v>534</v>
      </c>
      <c r="AQ546" s="68" t="s">
        <v>309</v>
      </c>
      <c r="AR546" s="68" t="s">
        <v>148</v>
      </c>
      <c r="AS546" s="68" t="s">
        <v>139</v>
      </c>
      <c r="AT546" s="68" t="s">
        <v>508</v>
      </c>
      <c r="AU546" s="68" t="s">
        <v>535</v>
      </c>
      <c r="AV546" s="68" t="s">
        <v>536</v>
      </c>
      <c r="AW546" s="68" t="s">
        <v>273</v>
      </c>
      <c r="AX546" s="68" t="s">
        <v>537</v>
      </c>
      <c r="AY546" s="68" t="s">
        <v>148</v>
      </c>
      <c r="AZ546" s="68" t="s">
        <v>139</v>
      </c>
      <c r="BA546" s="68" t="s">
        <v>154</v>
      </c>
      <c r="BB546" s="68" t="s">
        <v>275</v>
      </c>
      <c r="BC546" s="68" t="s">
        <v>156</v>
      </c>
      <c r="BD546" s="68" t="s">
        <v>157</v>
      </c>
      <c r="BE546" s="68" t="s">
        <v>237</v>
      </c>
      <c r="BF546" s="68">
        <v>45146.521435185183</v>
      </c>
      <c r="BG546" s="68">
        <v>0</v>
      </c>
      <c r="BH546" s="68" t="s">
        <v>530</v>
      </c>
      <c r="BI546" s="68" t="s">
        <v>143</v>
      </c>
      <c r="BJ546" s="68" t="s">
        <v>143</v>
      </c>
      <c r="BK546" s="68" t="s">
        <v>136</v>
      </c>
      <c r="BL546" s="68" t="s">
        <v>143</v>
      </c>
      <c r="BM546" s="68" t="s">
        <v>200</v>
      </c>
      <c r="BN546" s="68" t="s">
        <v>200</v>
      </c>
      <c r="BO546" s="68" t="s">
        <v>143</v>
      </c>
      <c r="BP546" s="68" t="s">
        <v>143</v>
      </c>
      <c r="BQ546" s="68" t="s">
        <v>3793</v>
      </c>
      <c r="BR546" s="68">
        <v>800</v>
      </c>
      <c r="BS546" s="68" t="s">
        <v>241</v>
      </c>
      <c r="BT546" s="68">
        <v>41071</v>
      </c>
      <c r="BU546" s="68">
        <v>41071</v>
      </c>
      <c r="BV546" s="68" t="s">
        <v>135</v>
      </c>
      <c r="BW546" s="68" t="s">
        <v>135</v>
      </c>
      <c r="BX546" s="68" t="s">
        <v>135</v>
      </c>
      <c r="BY546" s="68" t="s">
        <v>148</v>
      </c>
      <c r="BZ546" s="68" t="s">
        <v>2774</v>
      </c>
      <c r="CA546" s="68" t="s">
        <v>174</v>
      </c>
      <c r="CB546" s="68" t="s">
        <v>143</v>
      </c>
      <c r="CC546" s="68" t="s">
        <v>143</v>
      </c>
      <c r="CD546" s="68" t="s">
        <v>143</v>
      </c>
      <c r="CE546" s="68" t="s">
        <v>143</v>
      </c>
      <c r="CF546" s="68">
        <v>1</v>
      </c>
      <c r="CJ546" s="68">
        <v>0</v>
      </c>
      <c r="CK546" s="68" t="s">
        <v>143</v>
      </c>
      <c r="CM546" s="68" t="s">
        <v>143</v>
      </c>
      <c r="CN546" s="68" t="s">
        <v>143</v>
      </c>
      <c r="CP546" s="68">
        <v>217616996</v>
      </c>
      <c r="CR546" s="68" t="s">
        <v>143</v>
      </c>
      <c r="CS546" s="68" t="s">
        <v>1</v>
      </c>
      <c r="CT546" s="68" t="s">
        <v>143</v>
      </c>
      <c r="CU546" s="68" t="s">
        <v>1</v>
      </c>
      <c r="CV546" s="68" t="s">
        <v>1985</v>
      </c>
      <c r="CW546" s="68" t="s">
        <v>143</v>
      </c>
      <c r="CX546" s="68" t="s">
        <v>374</v>
      </c>
      <c r="CY546" s="68" t="s">
        <v>166</v>
      </c>
      <c r="CZ546" s="68" t="s">
        <v>136</v>
      </c>
      <c r="DA546" s="68" t="s">
        <v>1989</v>
      </c>
      <c r="DB546" s="68" t="s">
        <v>143</v>
      </c>
      <c r="DC546" s="68" t="s">
        <v>143</v>
      </c>
      <c r="DD546" s="68" t="s">
        <v>373</v>
      </c>
      <c r="DE546" s="68">
        <v>8</v>
      </c>
      <c r="DF546" s="68">
        <v>7</v>
      </c>
    </row>
    <row r="547" spans="1:110" s="68" customFormat="1" ht="12.75" x14ac:dyDescent="0.2">
      <c r="A547" s="67">
        <v>45139</v>
      </c>
      <c r="B547" s="68" t="s">
        <v>11</v>
      </c>
      <c r="C547" s="68">
        <v>82693</v>
      </c>
      <c r="D547" s="68" t="s">
        <v>256</v>
      </c>
      <c r="E547" s="68" t="s">
        <v>164</v>
      </c>
      <c r="F547" s="69">
        <v>45142</v>
      </c>
      <c r="G547" s="68" t="s">
        <v>165</v>
      </c>
      <c r="H547" s="68" t="s">
        <v>166</v>
      </c>
      <c r="I547" s="70">
        <v>145.25</v>
      </c>
      <c r="J547" s="70">
        <v>145.25</v>
      </c>
      <c r="K547" s="71">
        <f t="shared" si="8"/>
        <v>3.55526657609079E-4</v>
      </c>
      <c r="L547" s="68" t="s">
        <v>258</v>
      </c>
      <c r="M547" s="68" t="s">
        <v>129</v>
      </c>
      <c r="N547" s="68" t="s">
        <v>960</v>
      </c>
      <c r="O547" s="68" t="s">
        <v>1166</v>
      </c>
      <c r="P547" s="68" t="s">
        <v>256</v>
      </c>
      <c r="Q547" s="68" t="s">
        <v>132</v>
      </c>
      <c r="R547" s="68" t="s">
        <v>3794</v>
      </c>
      <c r="S547" s="68" t="s">
        <v>1169</v>
      </c>
      <c r="T547" s="68" t="s">
        <v>135</v>
      </c>
      <c r="U547" s="68" t="s">
        <v>135</v>
      </c>
      <c r="V547" s="68" t="s">
        <v>136</v>
      </c>
      <c r="W547" s="68" t="s">
        <v>137</v>
      </c>
      <c r="X547" s="68" t="s">
        <v>138</v>
      </c>
      <c r="Y547" s="68">
        <v>45142.246052430557</v>
      </c>
      <c r="Z547" s="68">
        <v>45142.245909143516</v>
      </c>
      <c r="AA547" s="68" t="s">
        <v>139</v>
      </c>
      <c r="AB547" s="68" t="s">
        <v>140</v>
      </c>
      <c r="AC547" s="68">
        <v>0</v>
      </c>
      <c r="AD547" s="68" t="s">
        <v>143</v>
      </c>
      <c r="AE547" s="68">
        <v>0</v>
      </c>
      <c r="AG547" s="68">
        <v>10012</v>
      </c>
      <c r="AH547" s="68" t="s">
        <v>141</v>
      </c>
      <c r="AK547" s="68" t="s">
        <v>142</v>
      </c>
      <c r="AL547" s="68" t="s">
        <v>143</v>
      </c>
      <c r="AM547" s="68">
        <v>700</v>
      </c>
      <c r="AN547" s="68" t="s">
        <v>143</v>
      </c>
      <c r="AO547" s="68" t="s">
        <v>1170</v>
      </c>
      <c r="AP547" s="68" t="s">
        <v>1170</v>
      </c>
      <c r="AQ547" s="68" t="s">
        <v>309</v>
      </c>
      <c r="AR547" s="68" t="s">
        <v>148</v>
      </c>
      <c r="AS547" s="68" t="s">
        <v>139</v>
      </c>
      <c r="AT547" s="68" t="s">
        <v>950</v>
      </c>
      <c r="AU547" s="68" t="s">
        <v>311</v>
      </c>
      <c r="AV547" s="68" t="s">
        <v>145</v>
      </c>
      <c r="AW547" s="68" t="s">
        <v>146</v>
      </c>
      <c r="AX547" s="68" t="s">
        <v>972</v>
      </c>
      <c r="AY547" s="68" t="s">
        <v>148</v>
      </c>
      <c r="AZ547" s="68" t="s">
        <v>139</v>
      </c>
      <c r="BA547" s="68" t="s">
        <v>149</v>
      </c>
      <c r="BB547" s="68" t="s">
        <v>150</v>
      </c>
      <c r="BC547" s="68" t="s">
        <v>156</v>
      </c>
      <c r="BD547" s="68" t="s">
        <v>157</v>
      </c>
      <c r="BE547" s="68" t="s">
        <v>484</v>
      </c>
      <c r="BF547" s="68">
        <v>45142.262673611112</v>
      </c>
      <c r="BG547" s="68">
        <v>0</v>
      </c>
      <c r="BH547" s="68" t="s">
        <v>132</v>
      </c>
      <c r="BI547" s="68" t="s">
        <v>143</v>
      </c>
      <c r="BJ547" s="68" t="s">
        <v>143</v>
      </c>
      <c r="BK547" s="68" t="s">
        <v>136</v>
      </c>
      <c r="BL547" s="68" t="s">
        <v>136</v>
      </c>
      <c r="BM547" s="68" t="s">
        <v>160</v>
      </c>
      <c r="BN547" s="68" t="s">
        <v>160</v>
      </c>
      <c r="BO547" s="68" t="s">
        <v>143</v>
      </c>
      <c r="BP547" s="68" t="s">
        <v>143</v>
      </c>
      <c r="BQ547" s="68" t="s">
        <v>2029</v>
      </c>
      <c r="BR547" s="68">
        <v>250</v>
      </c>
      <c r="BS547" s="68" t="s">
        <v>162</v>
      </c>
      <c r="BT547" s="68">
        <v>14525</v>
      </c>
      <c r="BU547" s="68">
        <v>14525</v>
      </c>
      <c r="BV547" s="68" t="s">
        <v>135</v>
      </c>
      <c r="BW547" s="68" t="s">
        <v>135</v>
      </c>
      <c r="BX547" s="68" t="s">
        <v>135</v>
      </c>
      <c r="BY547" s="68" t="s">
        <v>148</v>
      </c>
      <c r="BZ547" s="68" t="s">
        <v>3795</v>
      </c>
      <c r="CA547" s="68" t="s">
        <v>144</v>
      </c>
      <c r="CB547" s="68" t="s">
        <v>143</v>
      </c>
      <c r="CC547" s="68" t="s">
        <v>143</v>
      </c>
      <c r="CD547" s="68" t="s">
        <v>143</v>
      </c>
      <c r="CE547" s="68" t="s">
        <v>1171</v>
      </c>
      <c r="CF547" s="68">
        <v>20750332</v>
      </c>
      <c r="CJ547" s="68">
        <v>0</v>
      </c>
      <c r="CK547" s="68" t="s">
        <v>143</v>
      </c>
      <c r="CM547" s="68" t="s">
        <v>143</v>
      </c>
      <c r="CN547" s="68" t="s">
        <v>143</v>
      </c>
      <c r="CR547" s="68" t="s">
        <v>143</v>
      </c>
      <c r="CS547" s="68" t="s">
        <v>1</v>
      </c>
      <c r="CT547" s="68" t="s">
        <v>143</v>
      </c>
      <c r="CU547" s="68" t="s">
        <v>1</v>
      </c>
      <c r="CV547" s="68" t="s">
        <v>1985</v>
      </c>
      <c r="CW547" s="68" t="s">
        <v>143</v>
      </c>
      <c r="CX547" s="68" t="s">
        <v>258</v>
      </c>
      <c r="CY547" s="68" t="s">
        <v>166</v>
      </c>
      <c r="CZ547" s="68" t="s">
        <v>136</v>
      </c>
      <c r="DA547" s="68" t="s">
        <v>1986</v>
      </c>
      <c r="DB547" s="68" t="s">
        <v>143</v>
      </c>
      <c r="DC547" s="68" t="s">
        <v>143</v>
      </c>
      <c r="DD547" s="68" t="s">
        <v>164</v>
      </c>
      <c r="DE547" s="68">
        <v>8</v>
      </c>
      <c r="DF547" s="68">
        <v>4</v>
      </c>
    </row>
    <row r="548" spans="1:110" s="68" customFormat="1" ht="12.75" x14ac:dyDescent="0.2">
      <c r="A548" s="67">
        <v>45139</v>
      </c>
      <c r="B548" s="68" t="s">
        <v>16</v>
      </c>
      <c r="C548" s="68">
        <v>82733</v>
      </c>
      <c r="D548" s="68" t="s">
        <v>1205</v>
      </c>
      <c r="E548" s="68" t="s">
        <v>373</v>
      </c>
      <c r="F548" s="69">
        <v>45142</v>
      </c>
      <c r="G548" s="68" t="s">
        <v>257</v>
      </c>
      <c r="H548" s="68" t="s">
        <v>166</v>
      </c>
      <c r="I548" s="70">
        <v>674.89</v>
      </c>
      <c r="J548" s="70">
        <v>674.89</v>
      </c>
      <c r="K548" s="71">
        <f t="shared" si="8"/>
        <v>1.6519200409899576E-3</v>
      </c>
      <c r="L548" s="68" t="s">
        <v>609</v>
      </c>
      <c r="M548" s="68" t="s">
        <v>129</v>
      </c>
      <c r="N548" s="68" t="s">
        <v>259</v>
      </c>
      <c r="O548" s="68" t="s">
        <v>3796</v>
      </c>
      <c r="P548" s="68" t="s">
        <v>3797</v>
      </c>
      <c r="Q548" s="68" t="s">
        <v>132</v>
      </c>
      <c r="R548" s="68" t="s">
        <v>3798</v>
      </c>
      <c r="S548" s="68" t="s">
        <v>3699</v>
      </c>
      <c r="T548" s="68" t="s">
        <v>135</v>
      </c>
      <c r="U548" s="68" t="s">
        <v>135</v>
      </c>
      <c r="V548" s="68" t="s">
        <v>136</v>
      </c>
      <c r="W548" s="68" t="s">
        <v>137</v>
      </c>
      <c r="X548" s="68" t="s">
        <v>138</v>
      </c>
      <c r="Y548" s="68">
        <v>45145.105872337961</v>
      </c>
      <c r="Z548" s="68">
        <v>45145.105826967592</v>
      </c>
      <c r="AA548" s="68" t="s">
        <v>139</v>
      </c>
      <c r="AB548" s="68" t="s">
        <v>140</v>
      </c>
      <c r="AC548" s="68">
        <v>0</v>
      </c>
      <c r="AD548" s="68" t="s">
        <v>143</v>
      </c>
      <c r="AE548" s="68">
        <v>0</v>
      </c>
      <c r="AG548" s="68">
        <v>10010</v>
      </c>
      <c r="AH548" s="68" t="s">
        <v>265</v>
      </c>
      <c r="AK548" s="68" t="s">
        <v>142</v>
      </c>
      <c r="AL548" s="68" t="s">
        <v>143</v>
      </c>
      <c r="AM548" s="68">
        <v>3200</v>
      </c>
      <c r="AN548" s="68" t="s">
        <v>143</v>
      </c>
      <c r="AO548" s="68" t="s">
        <v>3799</v>
      </c>
      <c r="AP548" s="68" t="s">
        <v>3799</v>
      </c>
      <c r="AQ548" s="68" t="s">
        <v>309</v>
      </c>
      <c r="AR548" s="68" t="s">
        <v>148</v>
      </c>
      <c r="AS548" s="68" t="s">
        <v>139</v>
      </c>
      <c r="AT548" s="68" t="s">
        <v>310</v>
      </c>
      <c r="AU548" s="68" t="s">
        <v>311</v>
      </c>
      <c r="AV548" s="68" t="s">
        <v>272</v>
      </c>
      <c r="AW548" s="68" t="s">
        <v>273</v>
      </c>
      <c r="AX548" s="68" t="s">
        <v>274</v>
      </c>
      <c r="AY548" s="68" t="s">
        <v>148</v>
      </c>
      <c r="AZ548" s="68" t="s">
        <v>139</v>
      </c>
      <c r="BA548" s="68" t="s">
        <v>154</v>
      </c>
      <c r="BB548" s="68" t="s">
        <v>275</v>
      </c>
      <c r="BC548" s="68" t="s">
        <v>156</v>
      </c>
      <c r="BD548" s="68" t="s">
        <v>157</v>
      </c>
      <c r="BE548" s="68" t="s">
        <v>237</v>
      </c>
      <c r="BF548" s="68">
        <v>45146.52107638889</v>
      </c>
      <c r="BG548" s="68">
        <v>0</v>
      </c>
      <c r="BH548" s="68" t="s">
        <v>132</v>
      </c>
      <c r="BI548" s="68" t="s">
        <v>143</v>
      </c>
      <c r="BJ548" s="68" t="s">
        <v>143</v>
      </c>
      <c r="BK548" s="68" t="s">
        <v>136</v>
      </c>
      <c r="BL548" s="68" t="s">
        <v>143</v>
      </c>
      <c r="BM548" s="68" t="s">
        <v>160</v>
      </c>
      <c r="BN548" s="68" t="s">
        <v>160</v>
      </c>
      <c r="BO548" s="68" t="s">
        <v>143</v>
      </c>
      <c r="BP548" s="68" t="s">
        <v>143</v>
      </c>
      <c r="BQ548" s="68" t="s">
        <v>3800</v>
      </c>
      <c r="BR548" s="68">
        <v>800</v>
      </c>
      <c r="BS548" s="68" t="s">
        <v>241</v>
      </c>
      <c r="BT548" s="68">
        <v>67489</v>
      </c>
      <c r="BU548" s="68">
        <v>67489</v>
      </c>
      <c r="BV548" s="68" t="s">
        <v>135</v>
      </c>
      <c r="BW548" s="68" t="s">
        <v>135</v>
      </c>
      <c r="BX548" s="68" t="s">
        <v>135</v>
      </c>
      <c r="BY548" s="68" t="s">
        <v>148</v>
      </c>
      <c r="BZ548" s="68" t="s">
        <v>3801</v>
      </c>
      <c r="CA548" s="68" t="s">
        <v>144</v>
      </c>
      <c r="CB548" s="68" t="s">
        <v>143</v>
      </c>
      <c r="CC548" s="68" t="s">
        <v>143</v>
      </c>
      <c r="CD548" s="68" t="s">
        <v>143</v>
      </c>
      <c r="CE548" s="68" t="s">
        <v>143</v>
      </c>
      <c r="CF548" s="68">
        <v>21090372</v>
      </c>
      <c r="CJ548" s="68">
        <v>0</v>
      </c>
      <c r="CK548" s="68" t="s">
        <v>143</v>
      </c>
      <c r="CM548" s="68" t="s">
        <v>143</v>
      </c>
      <c r="CN548" s="68" t="s">
        <v>143</v>
      </c>
      <c r="CR548" s="68" t="s">
        <v>143</v>
      </c>
      <c r="CS548" s="68" t="s">
        <v>1</v>
      </c>
      <c r="CT548" s="68" t="s">
        <v>143</v>
      </c>
      <c r="CU548" s="68" t="s">
        <v>1</v>
      </c>
      <c r="CV548" s="68" t="s">
        <v>2092</v>
      </c>
      <c r="CW548" s="68" t="s">
        <v>143</v>
      </c>
      <c r="CX548" s="68" t="s">
        <v>609</v>
      </c>
      <c r="CY548" s="68" t="s">
        <v>166</v>
      </c>
      <c r="CZ548" s="68" t="s">
        <v>136</v>
      </c>
      <c r="DA548" s="68" t="s">
        <v>1989</v>
      </c>
      <c r="DB548" s="68" t="s">
        <v>143</v>
      </c>
      <c r="DC548" s="68" t="s">
        <v>143</v>
      </c>
      <c r="DD548" s="68" t="s">
        <v>373</v>
      </c>
      <c r="DE548" s="68">
        <v>8</v>
      </c>
      <c r="DF548" s="68">
        <v>4</v>
      </c>
    </row>
    <row r="549" spans="1:110" s="68" customFormat="1" ht="12.75" x14ac:dyDescent="0.2">
      <c r="A549" s="67">
        <v>45139</v>
      </c>
      <c r="B549" s="68" t="s">
        <v>7</v>
      </c>
      <c r="C549" s="68">
        <v>82926</v>
      </c>
      <c r="D549" s="68" t="s">
        <v>3757</v>
      </c>
      <c r="E549" s="68" t="s">
        <v>125</v>
      </c>
      <c r="F549" s="69">
        <v>45146</v>
      </c>
      <c r="G549" s="68" t="s">
        <v>257</v>
      </c>
      <c r="H549" s="68" t="s">
        <v>166</v>
      </c>
      <c r="I549" s="70">
        <v>410.71</v>
      </c>
      <c r="J549" s="70">
        <v>410.71</v>
      </c>
      <c r="K549" s="71">
        <f t="shared" si="8"/>
        <v>1.0052898695120471E-3</v>
      </c>
      <c r="L549" s="68" t="s">
        <v>374</v>
      </c>
      <c r="M549" s="68" t="s">
        <v>129</v>
      </c>
      <c r="N549" s="68" t="s">
        <v>527</v>
      </c>
      <c r="O549" s="68" t="s">
        <v>528</v>
      </c>
      <c r="P549" s="68" t="s">
        <v>3802</v>
      </c>
      <c r="Q549" s="68" t="s">
        <v>530</v>
      </c>
      <c r="R549" s="68" t="s">
        <v>3803</v>
      </c>
      <c r="S549" s="68" t="s">
        <v>3804</v>
      </c>
      <c r="T549" s="68" t="s">
        <v>135</v>
      </c>
      <c r="U549" s="68" t="s">
        <v>135</v>
      </c>
      <c r="V549" s="68" t="s">
        <v>136</v>
      </c>
      <c r="W549" s="68" t="s">
        <v>137</v>
      </c>
      <c r="X549" s="68" t="s">
        <v>264</v>
      </c>
      <c r="Y549" s="68">
        <v>45145.228803472222</v>
      </c>
      <c r="Z549" s="68">
        <v>45145.222523611112</v>
      </c>
      <c r="AA549" s="68" t="s">
        <v>139</v>
      </c>
      <c r="AB549" s="68" t="s">
        <v>140</v>
      </c>
      <c r="AC549" s="68">
        <v>0</v>
      </c>
      <c r="AD549" s="68" t="s">
        <v>143</v>
      </c>
      <c r="AE549" s="68">
        <v>0</v>
      </c>
      <c r="AF549" s="68">
        <v>45145</v>
      </c>
      <c r="AG549" s="68">
        <v>10010</v>
      </c>
      <c r="AH549" s="68" t="s">
        <v>265</v>
      </c>
      <c r="AK549" s="68" t="s">
        <v>142</v>
      </c>
      <c r="AL549" s="68" t="s">
        <v>143</v>
      </c>
      <c r="AM549" s="68">
        <v>41071</v>
      </c>
      <c r="AN549" s="68" t="s">
        <v>143</v>
      </c>
      <c r="AO549" s="68" t="s">
        <v>533</v>
      </c>
      <c r="AP549" s="68" t="s">
        <v>534</v>
      </c>
      <c r="AQ549" s="68" t="s">
        <v>309</v>
      </c>
      <c r="AR549" s="68" t="s">
        <v>148</v>
      </c>
      <c r="AS549" s="68" t="s">
        <v>139</v>
      </c>
      <c r="AT549" s="68" t="s">
        <v>508</v>
      </c>
      <c r="AU549" s="68" t="s">
        <v>535</v>
      </c>
      <c r="AV549" s="68" t="s">
        <v>536</v>
      </c>
      <c r="AW549" s="68" t="s">
        <v>273</v>
      </c>
      <c r="AX549" s="68" t="s">
        <v>537</v>
      </c>
      <c r="AY549" s="68" t="s">
        <v>148</v>
      </c>
      <c r="AZ549" s="68" t="s">
        <v>139</v>
      </c>
      <c r="BA549" s="68" t="s">
        <v>154</v>
      </c>
      <c r="BB549" s="68" t="s">
        <v>275</v>
      </c>
      <c r="BC549" s="68" t="s">
        <v>156</v>
      </c>
      <c r="BD549" s="68" t="s">
        <v>157</v>
      </c>
      <c r="BE549" s="68" t="s">
        <v>237</v>
      </c>
      <c r="BF549" s="68">
        <v>45146.521307870367</v>
      </c>
      <c r="BG549" s="68">
        <v>0</v>
      </c>
      <c r="BH549" s="68" t="s">
        <v>530</v>
      </c>
      <c r="BI549" s="68" t="s">
        <v>143</v>
      </c>
      <c r="BJ549" s="68" t="s">
        <v>143</v>
      </c>
      <c r="BK549" s="68" t="s">
        <v>136</v>
      </c>
      <c r="BL549" s="68" t="s">
        <v>143</v>
      </c>
      <c r="BM549" s="68" t="s">
        <v>200</v>
      </c>
      <c r="BN549" s="68" t="s">
        <v>200</v>
      </c>
      <c r="BO549" s="68" t="s">
        <v>143</v>
      </c>
      <c r="BP549" s="68" t="s">
        <v>143</v>
      </c>
      <c r="BQ549" s="68" t="s">
        <v>3805</v>
      </c>
      <c r="BR549" s="68">
        <v>800</v>
      </c>
      <c r="BS549" s="68" t="s">
        <v>241</v>
      </c>
      <c r="BT549" s="68">
        <v>41071</v>
      </c>
      <c r="BU549" s="68">
        <v>41071</v>
      </c>
      <c r="BV549" s="68" t="s">
        <v>135</v>
      </c>
      <c r="BW549" s="68" t="s">
        <v>135</v>
      </c>
      <c r="BX549" s="68" t="s">
        <v>135</v>
      </c>
      <c r="BY549" s="68" t="s">
        <v>148</v>
      </c>
      <c r="BZ549" s="68" t="s">
        <v>3775</v>
      </c>
      <c r="CA549" s="68" t="s">
        <v>174</v>
      </c>
      <c r="CB549" s="68" t="s">
        <v>143</v>
      </c>
      <c r="CC549" s="68" t="s">
        <v>143</v>
      </c>
      <c r="CD549" s="68" t="s">
        <v>143</v>
      </c>
      <c r="CE549" s="68" t="s">
        <v>143</v>
      </c>
      <c r="CF549" s="68">
        <v>1</v>
      </c>
      <c r="CJ549" s="68">
        <v>0</v>
      </c>
      <c r="CK549" s="68" t="s">
        <v>143</v>
      </c>
      <c r="CM549" s="68" t="s">
        <v>143</v>
      </c>
      <c r="CN549" s="68" t="s">
        <v>143</v>
      </c>
      <c r="CP549" s="68">
        <v>217616996</v>
      </c>
      <c r="CR549" s="68" t="s">
        <v>143</v>
      </c>
      <c r="CS549" s="68" t="s">
        <v>1</v>
      </c>
      <c r="CT549" s="68" t="s">
        <v>143</v>
      </c>
      <c r="CU549" s="68" t="s">
        <v>1</v>
      </c>
      <c r="CV549" s="68" t="s">
        <v>1985</v>
      </c>
      <c r="CW549" s="68" t="s">
        <v>143</v>
      </c>
      <c r="CX549" s="68" t="s">
        <v>374</v>
      </c>
      <c r="CY549" s="68" t="s">
        <v>166</v>
      </c>
      <c r="CZ549" s="68" t="s">
        <v>136</v>
      </c>
      <c r="DA549" s="68" t="s">
        <v>1986</v>
      </c>
      <c r="DB549" s="68" t="s">
        <v>143</v>
      </c>
      <c r="DC549" s="68" t="s">
        <v>143</v>
      </c>
      <c r="DD549" s="68" t="s">
        <v>125</v>
      </c>
      <c r="DE549" s="68">
        <v>8</v>
      </c>
      <c r="DF549" s="68">
        <v>8</v>
      </c>
    </row>
    <row r="550" spans="1:110" s="68" customFormat="1" ht="12.75" x14ac:dyDescent="0.2">
      <c r="A550" s="67">
        <v>45139</v>
      </c>
      <c r="B550" s="68" t="s">
        <v>13</v>
      </c>
      <c r="C550" s="68">
        <v>83035</v>
      </c>
      <c r="D550" s="68" t="s">
        <v>2694</v>
      </c>
      <c r="E550" s="68" t="s">
        <v>373</v>
      </c>
      <c r="F550" s="69">
        <v>45147</v>
      </c>
      <c r="G550" s="68" t="s">
        <v>257</v>
      </c>
      <c r="H550" s="68" t="s">
        <v>166</v>
      </c>
      <c r="I550" s="70">
        <v>500</v>
      </c>
      <c r="J550" s="70">
        <v>500</v>
      </c>
      <c r="K550" s="71">
        <f t="shared" si="8"/>
        <v>1.2238439160381378E-3</v>
      </c>
      <c r="L550" s="68" t="s">
        <v>374</v>
      </c>
      <c r="M550" s="68" t="s">
        <v>129</v>
      </c>
      <c r="N550" s="68" t="s">
        <v>980</v>
      </c>
      <c r="O550" s="68" t="s">
        <v>1769</v>
      </c>
      <c r="P550" s="68" t="s">
        <v>3212</v>
      </c>
      <c r="Q550" s="68" t="s">
        <v>170</v>
      </c>
      <c r="R550" s="68" t="s">
        <v>3806</v>
      </c>
      <c r="S550" s="68" t="s">
        <v>3807</v>
      </c>
      <c r="T550" s="68" t="s">
        <v>135</v>
      </c>
      <c r="U550" s="68" t="s">
        <v>135</v>
      </c>
      <c r="V550" s="68" t="s">
        <v>136</v>
      </c>
      <c r="W550" s="68" t="s">
        <v>137</v>
      </c>
      <c r="X550" s="68" t="s">
        <v>379</v>
      </c>
      <c r="Y550" s="68">
        <v>45146.460632407405</v>
      </c>
      <c r="Z550" s="68">
        <v>45146.457427893518</v>
      </c>
      <c r="AA550" s="68" t="s">
        <v>139</v>
      </c>
      <c r="AB550" s="68" t="s">
        <v>140</v>
      </c>
      <c r="AC550" s="68">
        <v>0</v>
      </c>
      <c r="AD550" s="68" t="s">
        <v>143</v>
      </c>
      <c r="AE550" s="68">
        <v>0</v>
      </c>
      <c r="AF550" s="68">
        <v>45146</v>
      </c>
      <c r="AG550" s="68">
        <v>10010</v>
      </c>
      <c r="AH550" s="68" t="s">
        <v>265</v>
      </c>
      <c r="AK550" s="68" t="s">
        <v>142</v>
      </c>
      <c r="AL550" s="68" t="s">
        <v>143</v>
      </c>
      <c r="AM550" s="68">
        <v>500</v>
      </c>
      <c r="AN550" s="68" t="s">
        <v>143</v>
      </c>
      <c r="AO550" s="68" t="s">
        <v>1772</v>
      </c>
      <c r="AP550" s="68" t="s">
        <v>1773</v>
      </c>
      <c r="AQ550" s="68" t="s">
        <v>1774</v>
      </c>
      <c r="AR550" s="68" t="s">
        <v>250</v>
      </c>
      <c r="AS550" s="68" t="s">
        <v>179</v>
      </c>
      <c r="AT550" s="68" t="s">
        <v>1775</v>
      </c>
      <c r="AU550" s="68" t="s">
        <v>1776</v>
      </c>
      <c r="AV550" s="68" t="s">
        <v>990</v>
      </c>
      <c r="AW550" s="68" t="s">
        <v>273</v>
      </c>
      <c r="AX550" s="68" t="s">
        <v>991</v>
      </c>
      <c r="AY550" s="68" t="s">
        <v>148</v>
      </c>
      <c r="AZ550" s="68" t="s">
        <v>139</v>
      </c>
      <c r="BA550" s="68" t="s">
        <v>154</v>
      </c>
      <c r="BB550" s="68" t="s">
        <v>992</v>
      </c>
      <c r="BC550" s="68" t="s">
        <v>156</v>
      </c>
      <c r="BD550" s="68" t="s">
        <v>157</v>
      </c>
      <c r="BE550" s="68" t="s">
        <v>237</v>
      </c>
      <c r="BF550" s="68">
        <v>45146.521180555559</v>
      </c>
      <c r="BG550" s="68">
        <v>0</v>
      </c>
      <c r="BH550" s="68" t="s">
        <v>143</v>
      </c>
      <c r="BI550" s="68" t="s">
        <v>143</v>
      </c>
      <c r="BJ550" s="68" t="s">
        <v>143</v>
      </c>
      <c r="BK550" s="68" t="s">
        <v>136</v>
      </c>
      <c r="BL550" s="68" t="s">
        <v>143</v>
      </c>
      <c r="BM550" s="68" t="s">
        <v>200</v>
      </c>
      <c r="BN550" s="68" t="s">
        <v>143</v>
      </c>
      <c r="BO550" s="68" t="s">
        <v>143</v>
      </c>
      <c r="BP550" s="68" t="s">
        <v>143</v>
      </c>
      <c r="BQ550" s="68" t="s">
        <v>3808</v>
      </c>
      <c r="BR550" s="68">
        <v>800</v>
      </c>
      <c r="BS550" s="68" t="s">
        <v>241</v>
      </c>
      <c r="BT550" s="68">
        <v>500</v>
      </c>
      <c r="BU550" s="68">
        <v>500</v>
      </c>
      <c r="BV550" s="68" t="s">
        <v>135</v>
      </c>
      <c r="BW550" s="68" t="s">
        <v>135</v>
      </c>
      <c r="BX550" s="68" t="s">
        <v>135</v>
      </c>
      <c r="BY550" s="68" t="s">
        <v>148</v>
      </c>
      <c r="BZ550" s="68" t="s">
        <v>2774</v>
      </c>
      <c r="CA550" s="68" t="s">
        <v>174</v>
      </c>
      <c r="CB550" s="68" t="s">
        <v>143</v>
      </c>
      <c r="CC550" s="68" t="s">
        <v>143</v>
      </c>
      <c r="CD550" s="68" t="s">
        <v>143</v>
      </c>
      <c r="CE550" s="68" t="s">
        <v>143</v>
      </c>
      <c r="CF550" s="68">
        <v>1</v>
      </c>
      <c r="CJ550" s="68">
        <v>0</v>
      </c>
      <c r="CK550" s="68" t="s">
        <v>143</v>
      </c>
      <c r="CM550" s="68" t="s">
        <v>143</v>
      </c>
      <c r="CN550" s="68" t="s">
        <v>143</v>
      </c>
      <c r="CR550" s="68" t="s">
        <v>143</v>
      </c>
      <c r="CS550" s="68" t="s">
        <v>1</v>
      </c>
      <c r="CT550" s="68" t="s">
        <v>143</v>
      </c>
      <c r="CU550" s="68" t="s">
        <v>1</v>
      </c>
      <c r="CV550" s="68" t="s">
        <v>1985</v>
      </c>
      <c r="CW550" s="68" t="s">
        <v>143</v>
      </c>
      <c r="CX550" s="68" t="s">
        <v>374</v>
      </c>
      <c r="CY550" s="68" t="s">
        <v>166</v>
      </c>
      <c r="CZ550" s="68" t="s">
        <v>136</v>
      </c>
      <c r="DA550" s="68" t="s">
        <v>2007</v>
      </c>
      <c r="DB550" s="68" t="s">
        <v>143</v>
      </c>
      <c r="DC550" s="68" t="s">
        <v>143</v>
      </c>
      <c r="DD550" s="68" t="s">
        <v>373</v>
      </c>
      <c r="DE550" s="68">
        <v>8</v>
      </c>
      <c r="DF550" s="68">
        <v>9</v>
      </c>
    </row>
    <row r="551" spans="1:110" s="68" customFormat="1" ht="12.75" x14ac:dyDescent="0.2">
      <c r="A551" s="67">
        <v>45139</v>
      </c>
      <c r="B551" s="68" t="s">
        <v>24</v>
      </c>
      <c r="C551" s="68">
        <v>83037</v>
      </c>
      <c r="D551" s="68" t="s">
        <v>24</v>
      </c>
      <c r="E551" s="68" t="s">
        <v>364</v>
      </c>
      <c r="F551" s="69">
        <v>45147</v>
      </c>
      <c r="G551" s="68" t="s">
        <v>165</v>
      </c>
      <c r="H551" s="68" t="s">
        <v>166</v>
      </c>
      <c r="I551" s="70">
        <v>364</v>
      </c>
      <c r="J551" s="70">
        <v>364</v>
      </c>
      <c r="K551" s="71">
        <f t="shared" si="8"/>
        <v>8.9095837087576431E-4</v>
      </c>
      <c r="L551" s="68" t="s">
        <v>394</v>
      </c>
      <c r="M551" s="68" t="s">
        <v>129</v>
      </c>
      <c r="N551" s="68" t="s">
        <v>219</v>
      </c>
      <c r="O551" s="68" t="s">
        <v>511</v>
      </c>
      <c r="P551" s="68" t="s">
        <v>3809</v>
      </c>
      <c r="Q551" s="68" t="s">
        <v>170</v>
      </c>
      <c r="R551" s="68" t="s">
        <v>3810</v>
      </c>
      <c r="S551" s="68" t="s">
        <v>3811</v>
      </c>
      <c r="T551" s="68" t="s">
        <v>135</v>
      </c>
      <c r="U551" s="68" t="s">
        <v>135</v>
      </c>
      <c r="V551" s="68" t="s">
        <v>136</v>
      </c>
      <c r="W551" s="68" t="s">
        <v>137</v>
      </c>
      <c r="X551" s="68" t="s">
        <v>225</v>
      </c>
      <c r="Y551" s="68">
        <v>45146.466577199077</v>
      </c>
      <c r="Z551" s="68">
        <v>45146.46646909722</v>
      </c>
      <c r="AA551" s="68" t="s">
        <v>139</v>
      </c>
      <c r="AB551" s="68" t="s">
        <v>140</v>
      </c>
      <c r="AC551" s="68">
        <v>0</v>
      </c>
      <c r="AD551" s="68" t="s">
        <v>143</v>
      </c>
      <c r="AE551" s="68">
        <v>0</v>
      </c>
      <c r="AG551" s="68">
        <v>10012</v>
      </c>
      <c r="AH551" s="68" t="s">
        <v>141</v>
      </c>
      <c r="AK551" s="68" t="s">
        <v>142</v>
      </c>
      <c r="AL551" s="68" t="s">
        <v>143</v>
      </c>
      <c r="AM551" s="68">
        <v>364</v>
      </c>
      <c r="AN551" s="68" t="s">
        <v>143</v>
      </c>
      <c r="AO551" s="68" t="s">
        <v>227</v>
      </c>
      <c r="AP551" s="68" t="s">
        <v>228</v>
      </c>
      <c r="AQ551" s="68" t="s">
        <v>515</v>
      </c>
      <c r="AR551" s="68" t="s">
        <v>230</v>
      </c>
      <c r="AS551" s="68" t="s">
        <v>231</v>
      </c>
      <c r="AT551" s="68" t="s">
        <v>232</v>
      </c>
      <c r="AU551" s="68" t="s">
        <v>233</v>
      </c>
      <c r="AV551" s="68" t="s">
        <v>234</v>
      </c>
      <c r="AW551" s="68" t="s">
        <v>165</v>
      </c>
      <c r="AX551" s="68" t="s">
        <v>235</v>
      </c>
      <c r="AY551" s="68" t="s">
        <v>148</v>
      </c>
      <c r="AZ551" s="68" t="s">
        <v>139</v>
      </c>
      <c r="BA551" s="68" t="s">
        <v>236</v>
      </c>
      <c r="BB551" s="68" t="s">
        <v>150</v>
      </c>
      <c r="BC551" s="68" t="s">
        <v>156</v>
      </c>
      <c r="BD551" s="68" t="s">
        <v>157</v>
      </c>
      <c r="BE551" s="68" t="s">
        <v>303</v>
      </c>
      <c r="BF551" s="68">
        <v>45146.065243055556</v>
      </c>
      <c r="BG551" s="68">
        <v>0</v>
      </c>
      <c r="BH551" s="68" t="s">
        <v>143</v>
      </c>
      <c r="BI551" s="68" t="s">
        <v>143</v>
      </c>
      <c r="BJ551" s="68" t="s">
        <v>143</v>
      </c>
      <c r="BK551" s="68" t="s">
        <v>136</v>
      </c>
      <c r="BL551" s="68" t="s">
        <v>143</v>
      </c>
      <c r="BM551" s="68" t="s">
        <v>160</v>
      </c>
      <c r="BN551" s="68" t="s">
        <v>143</v>
      </c>
      <c r="BO551" s="68" t="s">
        <v>143</v>
      </c>
      <c r="BP551" s="68" t="s">
        <v>143</v>
      </c>
      <c r="BQ551" s="68" t="s">
        <v>1652</v>
      </c>
      <c r="BR551" s="68">
        <v>500</v>
      </c>
      <c r="BS551" s="68" t="s">
        <v>241</v>
      </c>
      <c r="BT551" s="68">
        <v>364</v>
      </c>
      <c r="BU551" s="68">
        <v>364</v>
      </c>
      <c r="BV551" s="68" t="s">
        <v>135</v>
      </c>
      <c r="BW551" s="68" t="s">
        <v>135</v>
      </c>
      <c r="BX551" s="68" t="s">
        <v>135</v>
      </c>
      <c r="BY551" s="68" t="s">
        <v>148</v>
      </c>
      <c r="BZ551" s="68" t="s">
        <v>3812</v>
      </c>
      <c r="CA551" s="68" t="s">
        <v>174</v>
      </c>
      <c r="CB551" s="68" t="s">
        <v>143</v>
      </c>
      <c r="CC551" s="68" t="s">
        <v>143</v>
      </c>
      <c r="CD551" s="68" t="s">
        <v>143</v>
      </c>
      <c r="CE551" s="68" t="s">
        <v>143</v>
      </c>
      <c r="CF551" s="68">
        <v>1</v>
      </c>
      <c r="CJ551" s="68">
        <v>0</v>
      </c>
      <c r="CK551" s="68" t="s">
        <v>143</v>
      </c>
      <c r="CM551" s="68" t="s">
        <v>143</v>
      </c>
      <c r="CN551" s="68" t="s">
        <v>143</v>
      </c>
      <c r="CR551" s="68" t="s">
        <v>143</v>
      </c>
      <c r="CS551" s="68" t="s">
        <v>1</v>
      </c>
      <c r="CT551" s="68" t="s">
        <v>143</v>
      </c>
      <c r="CU551" s="68" t="s">
        <v>1</v>
      </c>
      <c r="CV551" s="68" t="s">
        <v>1985</v>
      </c>
      <c r="CW551" s="68" t="s">
        <v>143</v>
      </c>
      <c r="CX551" s="68" t="s">
        <v>394</v>
      </c>
      <c r="CY551" s="68" t="s">
        <v>166</v>
      </c>
      <c r="CZ551" s="68" t="s">
        <v>136</v>
      </c>
      <c r="DA551" s="68" t="s">
        <v>2007</v>
      </c>
      <c r="DB551" s="68" t="s">
        <v>143</v>
      </c>
      <c r="DC551" s="68" t="s">
        <v>225</v>
      </c>
      <c r="DD551" s="68" t="s">
        <v>364</v>
      </c>
      <c r="DE551" s="68">
        <v>8</v>
      </c>
      <c r="DF551" s="68">
        <v>9</v>
      </c>
    </row>
    <row r="552" spans="1:110" s="68" customFormat="1" ht="12.75" x14ac:dyDescent="0.2">
      <c r="A552" s="67">
        <v>45139</v>
      </c>
      <c r="B552" s="68" t="s">
        <v>13</v>
      </c>
      <c r="C552" s="68">
        <v>83053</v>
      </c>
      <c r="D552" s="68" t="s">
        <v>3813</v>
      </c>
      <c r="E552" s="68" t="s">
        <v>685</v>
      </c>
      <c r="F552" s="69">
        <v>45147</v>
      </c>
      <c r="G552" s="68" t="s">
        <v>165</v>
      </c>
      <c r="H552" s="68" t="s">
        <v>166</v>
      </c>
      <c r="I552" s="70">
        <v>350</v>
      </c>
      <c r="J552" s="70">
        <v>350</v>
      </c>
      <c r="K552" s="71">
        <f t="shared" si="8"/>
        <v>8.5669074122669646E-4</v>
      </c>
      <c r="L552" s="68" t="s">
        <v>519</v>
      </c>
      <c r="M552" s="68" t="s">
        <v>129</v>
      </c>
      <c r="N552" s="68" t="s">
        <v>1070</v>
      </c>
      <c r="O552" s="68" t="s">
        <v>3814</v>
      </c>
      <c r="P552" s="68" t="s">
        <v>3815</v>
      </c>
      <c r="Q552" s="68" t="s">
        <v>170</v>
      </c>
      <c r="R552" s="68" t="s">
        <v>3816</v>
      </c>
      <c r="S552" s="68" t="s">
        <v>3817</v>
      </c>
      <c r="T552" s="68" t="s">
        <v>135</v>
      </c>
      <c r="U552" s="68" t="s">
        <v>135</v>
      </c>
      <c r="V552" s="68" t="s">
        <v>136</v>
      </c>
      <c r="W552" s="68" t="s">
        <v>137</v>
      </c>
      <c r="X552" s="68" t="s">
        <v>957</v>
      </c>
      <c r="Y552" s="68">
        <v>45146.529398726852</v>
      </c>
      <c r="Z552" s="68">
        <v>45146.529212731482</v>
      </c>
      <c r="AA552" s="68" t="s">
        <v>139</v>
      </c>
      <c r="AB552" s="68" t="s">
        <v>140</v>
      </c>
      <c r="AC552" s="68">
        <v>0</v>
      </c>
      <c r="AD552" s="68" t="s">
        <v>143</v>
      </c>
      <c r="AE552" s="68">
        <v>0</v>
      </c>
      <c r="AF552" s="68">
        <v>45154</v>
      </c>
      <c r="AG552" s="68">
        <v>10012</v>
      </c>
      <c r="AH552" s="68" t="s">
        <v>141</v>
      </c>
      <c r="AK552" s="68" t="s">
        <v>142</v>
      </c>
      <c r="AL552" s="68" t="s">
        <v>143</v>
      </c>
      <c r="AM552" s="68">
        <v>350</v>
      </c>
      <c r="AN552" s="68" t="s">
        <v>143</v>
      </c>
      <c r="AO552" s="68" t="s">
        <v>3632</v>
      </c>
      <c r="AP552" s="68" t="s">
        <v>3633</v>
      </c>
      <c r="AQ552" s="68" t="s">
        <v>3818</v>
      </c>
      <c r="AR552" s="68" t="s">
        <v>1846</v>
      </c>
      <c r="AS552" s="68" t="s">
        <v>231</v>
      </c>
      <c r="AT552" s="68" t="s">
        <v>988</v>
      </c>
      <c r="AU552" s="68" t="s">
        <v>3635</v>
      </c>
      <c r="AV552" s="68" t="s">
        <v>1079</v>
      </c>
      <c r="AW552" s="68" t="s">
        <v>1080</v>
      </c>
      <c r="AX552" s="68" t="s">
        <v>1081</v>
      </c>
      <c r="AY552" s="68" t="s">
        <v>148</v>
      </c>
      <c r="AZ552" s="68" t="s">
        <v>139</v>
      </c>
      <c r="BA552" s="68" t="s">
        <v>148</v>
      </c>
      <c r="BB552" s="68" t="s">
        <v>150</v>
      </c>
      <c r="BC552" s="68" t="s">
        <v>156</v>
      </c>
      <c r="BD552" s="68" t="s">
        <v>157</v>
      </c>
      <c r="BE552" s="68" t="s">
        <v>303</v>
      </c>
      <c r="BF552" s="68">
        <v>45146.065115740741</v>
      </c>
      <c r="BG552" s="68">
        <v>0</v>
      </c>
      <c r="BH552" s="68" t="s">
        <v>143</v>
      </c>
      <c r="BI552" s="68" t="s">
        <v>143</v>
      </c>
      <c r="BJ552" s="68" t="s">
        <v>143</v>
      </c>
      <c r="BK552" s="68" t="s">
        <v>136</v>
      </c>
      <c r="BL552" s="68" t="s">
        <v>143</v>
      </c>
      <c r="BM552" s="68" t="s">
        <v>160</v>
      </c>
      <c r="BN552" s="68" t="s">
        <v>143</v>
      </c>
      <c r="BO552" s="68" t="s">
        <v>143</v>
      </c>
      <c r="BP552" s="68" t="s">
        <v>143</v>
      </c>
      <c r="BQ552" s="68" t="s">
        <v>979</v>
      </c>
      <c r="BR552" s="68">
        <v>500</v>
      </c>
      <c r="BS552" s="68" t="s">
        <v>241</v>
      </c>
      <c r="BT552" s="68">
        <v>350</v>
      </c>
      <c r="BU552" s="68">
        <v>350</v>
      </c>
      <c r="BV552" s="68" t="s">
        <v>135</v>
      </c>
      <c r="BW552" s="68" t="s">
        <v>135</v>
      </c>
      <c r="BX552" s="68" t="s">
        <v>135</v>
      </c>
      <c r="BY552" s="68" t="s">
        <v>148</v>
      </c>
      <c r="BZ552" s="68" t="s">
        <v>3819</v>
      </c>
      <c r="CA552" s="68" t="s">
        <v>174</v>
      </c>
      <c r="CB552" s="68" t="s">
        <v>143</v>
      </c>
      <c r="CC552" s="68" t="s">
        <v>143</v>
      </c>
      <c r="CD552" s="68" t="s">
        <v>143</v>
      </c>
      <c r="CE552" s="68" t="s">
        <v>143</v>
      </c>
      <c r="CF552" s="68">
        <v>1</v>
      </c>
      <c r="CJ552" s="68">
        <v>0</v>
      </c>
      <c r="CK552" s="68" t="s">
        <v>143</v>
      </c>
      <c r="CM552" s="68" t="s">
        <v>143</v>
      </c>
      <c r="CN552" s="68" t="s">
        <v>143</v>
      </c>
      <c r="CR552" s="68" t="s">
        <v>143</v>
      </c>
      <c r="CS552" s="68" t="s">
        <v>1</v>
      </c>
      <c r="CT552" s="68" t="s">
        <v>143</v>
      </c>
      <c r="CU552" s="68" t="s">
        <v>1</v>
      </c>
      <c r="CV552" s="68" t="s">
        <v>1985</v>
      </c>
      <c r="CW552" s="68" t="s">
        <v>143</v>
      </c>
      <c r="CX552" s="68" t="s">
        <v>519</v>
      </c>
      <c r="CY552" s="68" t="s">
        <v>166</v>
      </c>
      <c r="CZ552" s="68" t="s">
        <v>136</v>
      </c>
      <c r="DA552" s="68" t="s">
        <v>2007</v>
      </c>
      <c r="DB552" s="68" t="s">
        <v>143</v>
      </c>
      <c r="DC552" s="68" t="s">
        <v>143</v>
      </c>
      <c r="DD552" s="68" t="s">
        <v>685</v>
      </c>
      <c r="DE552" s="68">
        <v>8</v>
      </c>
      <c r="DF552" s="68">
        <v>9</v>
      </c>
    </row>
    <row r="553" spans="1:110" s="68" customFormat="1" ht="12.75" x14ac:dyDescent="0.2">
      <c r="A553" s="67">
        <v>45139</v>
      </c>
      <c r="B553" s="68" t="s">
        <v>7</v>
      </c>
      <c r="C553" s="68">
        <v>83063</v>
      </c>
      <c r="D553" s="68" t="s">
        <v>3757</v>
      </c>
      <c r="E553" s="68" t="s">
        <v>373</v>
      </c>
      <c r="F553" s="69">
        <v>45146</v>
      </c>
      <c r="G553" s="68" t="s">
        <v>257</v>
      </c>
      <c r="H553" s="68" t="s">
        <v>166</v>
      </c>
      <c r="I553" s="70">
        <v>700</v>
      </c>
      <c r="J553" s="70">
        <v>700</v>
      </c>
      <c r="K553" s="71">
        <f t="shared" si="8"/>
        <v>1.7133814824533929E-3</v>
      </c>
      <c r="L553" s="68" t="s">
        <v>167</v>
      </c>
      <c r="M553" s="68" t="s">
        <v>129</v>
      </c>
      <c r="N553" s="68" t="s">
        <v>1224</v>
      </c>
      <c r="O553" s="68" t="s">
        <v>1876</v>
      </c>
      <c r="P553" s="68" t="s">
        <v>3820</v>
      </c>
      <c r="Q553" s="68" t="s">
        <v>262</v>
      </c>
      <c r="R553" s="68" t="s">
        <v>3821</v>
      </c>
      <c r="S553" s="68" t="s">
        <v>3822</v>
      </c>
      <c r="T553" s="68" t="s">
        <v>135</v>
      </c>
      <c r="U553" s="68" t="s">
        <v>135</v>
      </c>
      <c r="V553" s="68" t="s">
        <v>136</v>
      </c>
      <c r="W553" s="68" t="s">
        <v>137</v>
      </c>
      <c r="X553" s="68" t="s">
        <v>264</v>
      </c>
      <c r="Y553" s="68">
        <v>45146.079041898149</v>
      </c>
      <c r="Z553" s="68">
        <v>45146.075837384262</v>
      </c>
      <c r="AA553" s="68" t="s">
        <v>139</v>
      </c>
      <c r="AB553" s="68" t="s">
        <v>140</v>
      </c>
      <c r="AC553" s="68">
        <v>0</v>
      </c>
      <c r="AD553" s="68" t="s">
        <v>143</v>
      </c>
      <c r="AE553" s="68">
        <v>0</v>
      </c>
      <c r="AF553" s="68">
        <v>45146</v>
      </c>
      <c r="AG553" s="68">
        <v>10010</v>
      </c>
      <c r="AH553" s="68" t="s">
        <v>265</v>
      </c>
      <c r="AK553" s="68" t="s">
        <v>142</v>
      </c>
      <c r="AL553" s="68" t="s">
        <v>143</v>
      </c>
      <c r="AM553" s="68">
        <v>700</v>
      </c>
      <c r="AN553" s="68" t="s">
        <v>143</v>
      </c>
      <c r="AO553" s="68" t="s">
        <v>1880</v>
      </c>
      <c r="AP553" s="68" t="s">
        <v>1881</v>
      </c>
      <c r="AQ553" s="68" t="s">
        <v>1882</v>
      </c>
      <c r="AR553" s="68" t="s">
        <v>178</v>
      </c>
      <c r="AS553" s="68" t="s">
        <v>179</v>
      </c>
      <c r="AT553" s="68" t="s">
        <v>1605</v>
      </c>
      <c r="AU553" s="68" t="s">
        <v>1883</v>
      </c>
      <c r="AV553" s="68" t="s">
        <v>990</v>
      </c>
      <c r="AW553" s="68" t="s">
        <v>273</v>
      </c>
      <c r="AX553" s="68" t="s">
        <v>1232</v>
      </c>
      <c r="AY553" s="68" t="s">
        <v>148</v>
      </c>
      <c r="AZ553" s="68" t="s">
        <v>139</v>
      </c>
      <c r="BA553" s="68" t="s">
        <v>154</v>
      </c>
      <c r="BB553" s="68" t="s">
        <v>992</v>
      </c>
      <c r="BC553" s="68" t="s">
        <v>156</v>
      </c>
      <c r="BD553" s="68" t="s">
        <v>157</v>
      </c>
      <c r="BE553" s="68" t="s">
        <v>237</v>
      </c>
      <c r="BF553" s="68">
        <v>45147.20579861111</v>
      </c>
      <c r="BG553" s="68">
        <v>0</v>
      </c>
      <c r="BH553" s="68" t="s">
        <v>143</v>
      </c>
      <c r="BI553" s="68" t="s">
        <v>143</v>
      </c>
      <c r="BJ553" s="68" t="s">
        <v>143</v>
      </c>
      <c r="BK553" s="68" t="s">
        <v>183</v>
      </c>
      <c r="BL553" s="68" t="s">
        <v>143</v>
      </c>
      <c r="BM553" s="68" t="s">
        <v>200</v>
      </c>
      <c r="BN553" s="68" t="s">
        <v>143</v>
      </c>
      <c r="BO553" s="68" t="s">
        <v>143</v>
      </c>
      <c r="BP553" s="68" t="s">
        <v>143</v>
      </c>
      <c r="BQ553" s="68" t="s">
        <v>3823</v>
      </c>
      <c r="BR553" s="68">
        <v>800</v>
      </c>
      <c r="BS553" s="68" t="s">
        <v>314</v>
      </c>
      <c r="BT553" s="68">
        <v>700</v>
      </c>
      <c r="BU553" s="68">
        <v>700</v>
      </c>
      <c r="BV553" s="68" t="s">
        <v>135</v>
      </c>
      <c r="BW553" s="68" t="s">
        <v>135</v>
      </c>
      <c r="BX553" s="68" t="s">
        <v>135</v>
      </c>
      <c r="BY553" s="68" t="s">
        <v>148</v>
      </c>
      <c r="BZ553" s="68" t="s">
        <v>2774</v>
      </c>
      <c r="CA553" s="68" t="s">
        <v>174</v>
      </c>
      <c r="CB553" s="68" t="s">
        <v>143</v>
      </c>
      <c r="CC553" s="68" t="s">
        <v>143</v>
      </c>
      <c r="CD553" s="68" t="s">
        <v>143</v>
      </c>
      <c r="CE553" s="68" t="s">
        <v>143</v>
      </c>
      <c r="CF553" s="68">
        <v>1</v>
      </c>
      <c r="CJ553" s="68">
        <v>0</v>
      </c>
      <c r="CK553" s="68" t="s">
        <v>143</v>
      </c>
      <c r="CM553" s="68" t="s">
        <v>143</v>
      </c>
      <c r="CN553" s="68" t="s">
        <v>143</v>
      </c>
      <c r="CO553" s="68">
        <v>79084255</v>
      </c>
      <c r="CR553" s="68" t="s">
        <v>143</v>
      </c>
      <c r="CS553" s="68" t="s">
        <v>1</v>
      </c>
      <c r="CT553" s="68" t="s">
        <v>143</v>
      </c>
      <c r="CU553" s="68" t="s">
        <v>1</v>
      </c>
      <c r="CV553" s="68" t="s">
        <v>2092</v>
      </c>
      <c r="CW553" s="68" t="s">
        <v>143</v>
      </c>
      <c r="CX553" s="68" t="s">
        <v>167</v>
      </c>
      <c r="CY553" s="68" t="s">
        <v>166</v>
      </c>
      <c r="CZ553" s="68" t="s">
        <v>183</v>
      </c>
      <c r="DA553" s="68" t="s">
        <v>1989</v>
      </c>
      <c r="DB553" s="68" t="s">
        <v>143</v>
      </c>
      <c r="DC553" s="68" t="s">
        <v>143</v>
      </c>
      <c r="DD553" s="68" t="s">
        <v>373</v>
      </c>
      <c r="DE553" s="68">
        <v>8</v>
      </c>
      <c r="DF553" s="68">
        <v>8</v>
      </c>
    </row>
    <row r="554" spans="1:110" s="68" customFormat="1" ht="12.75" x14ac:dyDescent="0.2">
      <c r="A554" s="67">
        <v>45139</v>
      </c>
      <c r="B554" s="68" t="s">
        <v>14</v>
      </c>
      <c r="C554" s="68">
        <v>83068</v>
      </c>
      <c r="D554" s="68" t="s">
        <v>14</v>
      </c>
      <c r="E554" s="68" t="s">
        <v>164</v>
      </c>
      <c r="F554" s="69">
        <v>45146</v>
      </c>
      <c r="G554" s="68" t="s">
        <v>165</v>
      </c>
      <c r="H554" s="68" t="s">
        <v>166</v>
      </c>
      <c r="I554" s="70">
        <v>34</v>
      </c>
      <c r="J554" s="70">
        <v>34</v>
      </c>
      <c r="K554" s="71">
        <f t="shared" si="8"/>
        <v>8.3221386290593366E-5</v>
      </c>
      <c r="L554" s="68" t="s">
        <v>316</v>
      </c>
      <c r="M554" s="68" t="s">
        <v>317</v>
      </c>
      <c r="N554" s="68" t="s">
        <v>219</v>
      </c>
      <c r="O554" s="68" t="s">
        <v>318</v>
      </c>
      <c r="P554" s="68" t="s">
        <v>319</v>
      </c>
      <c r="Q554" s="68" t="s">
        <v>170</v>
      </c>
      <c r="R554" s="68" t="s">
        <v>3824</v>
      </c>
      <c r="S554" s="68" t="s">
        <v>3825</v>
      </c>
      <c r="T554" s="68" t="s">
        <v>135</v>
      </c>
      <c r="U554" s="68" t="s">
        <v>135</v>
      </c>
      <c r="V554" s="68" t="s">
        <v>136</v>
      </c>
      <c r="W554" s="68" t="s">
        <v>137</v>
      </c>
      <c r="X554" s="68" t="s">
        <v>322</v>
      </c>
      <c r="Y554" s="68">
        <v>45146.089379282406</v>
      </c>
      <c r="Z554" s="68">
        <v>45146.089176388887</v>
      </c>
      <c r="AA554" s="68" t="s">
        <v>139</v>
      </c>
      <c r="AB554" s="68" t="s">
        <v>323</v>
      </c>
      <c r="AC554" s="68">
        <v>0</v>
      </c>
      <c r="AD554" s="68" t="s">
        <v>143</v>
      </c>
      <c r="AE554" s="68">
        <v>34</v>
      </c>
      <c r="AG554" s="68">
        <v>10012</v>
      </c>
      <c r="AH554" s="68" t="s">
        <v>141</v>
      </c>
      <c r="AJ554" s="68">
        <v>34</v>
      </c>
      <c r="AK554" s="68" t="s">
        <v>207</v>
      </c>
      <c r="AL554" s="68" t="s">
        <v>143</v>
      </c>
      <c r="AM554" s="68">
        <v>34</v>
      </c>
      <c r="AN554" s="68" t="s">
        <v>174</v>
      </c>
      <c r="AO554" s="68" t="s">
        <v>324</v>
      </c>
      <c r="AP554" s="68" t="s">
        <v>325</v>
      </c>
      <c r="AQ554" s="68" t="s">
        <v>326</v>
      </c>
      <c r="AR554" s="68" t="s">
        <v>178</v>
      </c>
      <c r="AS554" s="68" t="s">
        <v>179</v>
      </c>
      <c r="AT554" s="68" t="s">
        <v>327</v>
      </c>
      <c r="AU554" s="68" t="s">
        <v>328</v>
      </c>
      <c r="AV554" s="68" t="s">
        <v>234</v>
      </c>
      <c r="AW554" s="68" t="s">
        <v>165</v>
      </c>
      <c r="AX554" s="68" t="s">
        <v>235</v>
      </c>
      <c r="AY554" s="68" t="s">
        <v>148</v>
      </c>
      <c r="AZ554" s="68" t="s">
        <v>139</v>
      </c>
      <c r="BA554" s="68" t="s">
        <v>236</v>
      </c>
      <c r="BB554" s="68" t="s">
        <v>150</v>
      </c>
      <c r="BC554" s="68" t="s">
        <v>156</v>
      </c>
      <c r="BD554" s="68" t="s">
        <v>157</v>
      </c>
      <c r="BE554" s="68" t="s">
        <v>484</v>
      </c>
      <c r="BF554" s="68">
        <v>45146.22556712963</v>
      </c>
      <c r="BG554" s="68">
        <v>0</v>
      </c>
      <c r="BH554" s="68" t="s">
        <v>170</v>
      </c>
      <c r="BI554" s="68" t="s">
        <v>3826</v>
      </c>
      <c r="BJ554" s="68" t="s">
        <v>143</v>
      </c>
      <c r="BK554" s="68" t="s">
        <v>136</v>
      </c>
      <c r="BL554" s="68" t="s">
        <v>143</v>
      </c>
      <c r="BM554" s="68" t="s">
        <v>160</v>
      </c>
      <c r="BN554" s="68" t="s">
        <v>160</v>
      </c>
      <c r="BO554" s="68" t="s">
        <v>143</v>
      </c>
      <c r="BP554" s="68" t="s">
        <v>143</v>
      </c>
      <c r="BQ554" s="68" t="s">
        <v>3827</v>
      </c>
      <c r="BR554" s="68">
        <v>250</v>
      </c>
      <c r="BS554" s="68" t="s">
        <v>162</v>
      </c>
      <c r="BT554" s="68">
        <v>34</v>
      </c>
      <c r="BU554" s="68">
        <v>34</v>
      </c>
      <c r="BV554" s="68" t="s">
        <v>135</v>
      </c>
      <c r="BW554" s="68" t="s">
        <v>135</v>
      </c>
      <c r="BX554" s="68" t="s">
        <v>135</v>
      </c>
      <c r="BY554" s="68" t="s">
        <v>148</v>
      </c>
      <c r="BZ554" s="68" t="s">
        <v>3828</v>
      </c>
      <c r="CA554" s="68" t="s">
        <v>174</v>
      </c>
      <c r="CB554" s="68" t="s">
        <v>143</v>
      </c>
      <c r="CC554" s="68" t="s">
        <v>143</v>
      </c>
      <c r="CD554" s="68" t="s">
        <v>143</v>
      </c>
      <c r="CE554" s="68" t="s">
        <v>3829</v>
      </c>
      <c r="CF554" s="68">
        <v>1</v>
      </c>
      <c r="CG554" s="68">
        <v>1</v>
      </c>
      <c r="CJ554" s="68">
        <v>0</v>
      </c>
      <c r="CK554" s="68" t="s">
        <v>143</v>
      </c>
      <c r="CM554" s="68" t="s">
        <v>143</v>
      </c>
      <c r="CN554" s="68" t="s">
        <v>143</v>
      </c>
      <c r="CR554" s="68" t="s">
        <v>143</v>
      </c>
      <c r="CS554" s="68" t="s">
        <v>1</v>
      </c>
      <c r="CT554" s="68" t="s">
        <v>143</v>
      </c>
      <c r="CU554" s="68" t="s">
        <v>1</v>
      </c>
      <c r="CV554" s="68" t="s">
        <v>1985</v>
      </c>
      <c r="CW554" s="68" t="s">
        <v>1985</v>
      </c>
      <c r="CX554" s="68" t="s">
        <v>316</v>
      </c>
      <c r="CY554" s="68" t="s">
        <v>166</v>
      </c>
      <c r="CZ554" s="68" t="s">
        <v>136</v>
      </c>
      <c r="DA554" s="68" t="s">
        <v>1986</v>
      </c>
      <c r="DB554" s="68" t="s">
        <v>143</v>
      </c>
      <c r="DC554" s="68" t="s">
        <v>143</v>
      </c>
      <c r="DD554" s="68" t="s">
        <v>164</v>
      </c>
      <c r="DE554" s="68">
        <v>8</v>
      </c>
      <c r="DF554" s="68">
        <v>8</v>
      </c>
    </row>
    <row r="555" spans="1:110" s="68" customFormat="1" ht="12.75" x14ac:dyDescent="0.2">
      <c r="A555" s="67">
        <v>45139</v>
      </c>
      <c r="B555" s="68" t="s">
        <v>24</v>
      </c>
      <c r="C555" s="68">
        <v>83121</v>
      </c>
      <c r="D555" s="68" t="s">
        <v>24</v>
      </c>
      <c r="E555" s="68" t="s">
        <v>2808</v>
      </c>
      <c r="F555" s="69">
        <v>45146</v>
      </c>
      <c r="G555" s="68" t="s">
        <v>165</v>
      </c>
      <c r="H555" s="68" t="s">
        <v>166</v>
      </c>
      <c r="I555" s="70">
        <v>71</v>
      </c>
      <c r="J555" s="70">
        <v>71</v>
      </c>
      <c r="K555" s="71">
        <f t="shared" si="8"/>
        <v>1.7378583607741556E-4</v>
      </c>
      <c r="L555" s="68" t="s">
        <v>394</v>
      </c>
      <c r="M555" s="68" t="s">
        <v>129</v>
      </c>
      <c r="N555" s="68" t="s">
        <v>1056</v>
      </c>
      <c r="O555" s="68" t="s">
        <v>3830</v>
      </c>
      <c r="P555" s="68" t="s">
        <v>3831</v>
      </c>
      <c r="Q555" s="68" t="s">
        <v>170</v>
      </c>
      <c r="R555" s="68" t="s">
        <v>3832</v>
      </c>
      <c r="S555" s="68" t="s">
        <v>3833</v>
      </c>
      <c r="T555" s="68" t="s">
        <v>3834</v>
      </c>
      <c r="U555" s="68" t="s">
        <v>3835</v>
      </c>
      <c r="V555" s="68" t="s">
        <v>136</v>
      </c>
      <c r="W555" s="68" t="s">
        <v>137</v>
      </c>
      <c r="X555" s="68" t="s">
        <v>349</v>
      </c>
      <c r="Y555" s="68">
        <v>45146.200331134256</v>
      </c>
      <c r="Z555" s="68">
        <v>45166.259342939818</v>
      </c>
      <c r="AA555" s="68" t="s">
        <v>139</v>
      </c>
      <c r="AB555" s="68" t="s">
        <v>140</v>
      </c>
      <c r="AC555" s="68">
        <v>0</v>
      </c>
      <c r="AD555" s="68" t="s">
        <v>143</v>
      </c>
      <c r="AE555" s="68">
        <v>0</v>
      </c>
      <c r="AF555" s="68">
        <v>45146</v>
      </c>
      <c r="AG555" s="68">
        <v>10012</v>
      </c>
      <c r="AH555" s="68" t="s">
        <v>141</v>
      </c>
      <c r="AK555" s="68" t="s">
        <v>142</v>
      </c>
      <c r="AL555" s="68" t="s">
        <v>143</v>
      </c>
      <c r="AM555" s="68">
        <v>71</v>
      </c>
      <c r="AN555" s="68" t="s">
        <v>143</v>
      </c>
      <c r="AO555" s="68" t="s">
        <v>3836</v>
      </c>
      <c r="AP555" s="68" t="s">
        <v>3837</v>
      </c>
      <c r="AQ555" s="68" t="s">
        <v>3838</v>
      </c>
      <c r="AR555" s="68" t="s">
        <v>841</v>
      </c>
      <c r="AS555" s="68" t="s">
        <v>231</v>
      </c>
      <c r="AT555" s="68" t="s">
        <v>3839</v>
      </c>
      <c r="AU555" s="68" t="s">
        <v>3840</v>
      </c>
      <c r="AV555" s="68" t="s">
        <v>145</v>
      </c>
      <c r="AW555" s="68" t="s">
        <v>146</v>
      </c>
      <c r="AX555" s="68" t="s">
        <v>1060</v>
      </c>
      <c r="AY555" s="68" t="s">
        <v>148</v>
      </c>
      <c r="AZ555" s="68" t="s">
        <v>139</v>
      </c>
      <c r="BA555" s="68" t="s">
        <v>149</v>
      </c>
      <c r="BB555" s="68" t="s">
        <v>150</v>
      </c>
      <c r="BC555" s="68" t="s">
        <v>156</v>
      </c>
      <c r="BD555" s="68" t="s">
        <v>157</v>
      </c>
      <c r="BE555" s="68" t="s">
        <v>484</v>
      </c>
      <c r="BF555" s="68">
        <v>45146.315069444441</v>
      </c>
      <c r="BG555" s="68">
        <v>0</v>
      </c>
      <c r="BH555" s="68" t="s">
        <v>170</v>
      </c>
      <c r="BI555" s="68" t="s">
        <v>3841</v>
      </c>
      <c r="BJ555" s="68" t="s">
        <v>143</v>
      </c>
      <c r="BK555" s="68" t="s">
        <v>136</v>
      </c>
      <c r="BL555" s="68" t="s">
        <v>143</v>
      </c>
      <c r="BM555" s="68" t="s">
        <v>160</v>
      </c>
      <c r="BN555" s="68" t="s">
        <v>143</v>
      </c>
      <c r="BO555" s="68" t="s">
        <v>2808</v>
      </c>
      <c r="BP555" s="68" t="s">
        <v>143</v>
      </c>
      <c r="BQ555" s="68" t="s">
        <v>3842</v>
      </c>
      <c r="BR555" s="68">
        <v>250</v>
      </c>
      <c r="BS555" s="68" t="s">
        <v>162</v>
      </c>
      <c r="BT555" s="68">
        <v>71</v>
      </c>
      <c r="BU555" s="68">
        <v>71</v>
      </c>
      <c r="BV555" s="68" t="s">
        <v>3843</v>
      </c>
      <c r="BW555" s="68" t="s">
        <v>3844</v>
      </c>
      <c r="BX555" s="68" t="s">
        <v>3488</v>
      </c>
      <c r="BY555" s="68" t="s">
        <v>148</v>
      </c>
      <c r="BZ555" s="68" t="s">
        <v>24</v>
      </c>
      <c r="CA555" s="68" t="s">
        <v>174</v>
      </c>
      <c r="CB555" s="68" t="s">
        <v>143</v>
      </c>
      <c r="CC555" s="68" t="s">
        <v>143</v>
      </c>
      <c r="CD555" s="68" t="s">
        <v>362</v>
      </c>
      <c r="CE555" s="68" t="s">
        <v>3845</v>
      </c>
      <c r="CF555" s="68">
        <v>1</v>
      </c>
      <c r="CJ555" s="68">
        <v>0</v>
      </c>
      <c r="CK555" s="68" t="s">
        <v>174</v>
      </c>
      <c r="CL555" s="68">
        <v>1</v>
      </c>
      <c r="CM555" s="68" t="s">
        <v>143</v>
      </c>
      <c r="CN555" s="68" t="s">
        <v>143</v>
      </c>
      <c r="CR555" s="68" t="s">
        <v>143</v>
      </c>
      <c r="CS555" s="68" t="s">
        <v>1</v>
      </c>
      <c r="CT555" s="68" t="s">
        <v>143</v>
      </c>
      <c r="CU555" s="68" t="s">
        <v>1</v>
      </c>
      <c r="CV555" s="68" t="s">
        <v>1985</v>
      </c>
      <c r="CW555" s="68" t="s">
        <v>143</v>
      </c>
      <c r="CX555" s="68" t="s">
        <v>394</v>
      </c>
      <c r="CY555" s="68" t="s">
        <v>166</v>
      </c>
      <c r="CZ555" s="68" t="s">
        <v>136</v>
      </c>
      <c r="DA555" s="68" t="s">
        <v>1986</v>
      </c>
      <c r="DB555" s="68" t="s">
        <v>3831</v>
      </c>
      <c r="DC555" s="68" t="s">
        <v>143</v>
      </c>
      <c r="DD555" s="68" t="s">
        <v>2808</v>
      </c>
      <c r="DE555" s="68">
        <v>8</v>
      </c>
      <c r="DF555" s="68">
        <v>8</v>
      </c>
    </row>
    <row r="556" spans="1:110" s="68" customFormat="1" ht="12.75" x14ac:dyDescent="0.2">
      <c r="A556" s="67">
        <v>45139</v>
      </c>
      <c r="B556" s="68" t="s">
        <v>14</v>
      </c>
      <c r="C556" s="68">
        <v>83134</v>
      </c>
      <c r="D556" s="68" t="s">
        <v>14</v>
      </c>
      <c r="E556" s="68" t="s">
        <v>190</v>
      </c>
      <c r="F556" s="69">
        <v>45147</v>
      </c>
      <c r="G556" s="68" t="s">
        <v>165</v>
      </c>
      <c r="H556" s="68" t="s">
        <v>166</v>
      </c>
      <c r="I556" s="70">
        <v>121</v>
      </c>
      <c r="J556" s="70">
        <v>121</v>
      </c>
      <c r="K556" s="71">
        <f t="shared" si="8"/>
        <v>2.9617022768122934E-4</v>
      </c>
      <c r="L556" s="68" t="s">
        <v>316</v>
      </c>
      <c r="M556" s="68" t="s">
        <v>129</v>
      </c>
      <c r="N556" s="68" t="s">
        <v>219</v>
      </c>
      <c r="O556" s="68" t="s">
        <v>3846</v>
      </c>
      <c r="P556" s="68" t="s">
        <v>3847</v>
      </c>
      <c r="Q556" s="68" t="s">
        <v>170</v>
      </c>
      <c r="R556" s="68" t="s">
        <v>3848</v>
      </c>
      <c r="S556" s="68" t="s">
        <v>3849</v>
      </c>
      <c r="T556" s="68" t="s">
        <v>135</v>
      </c>
      <c r="U556" s="68" t="s">
        <v>135</v>
      </c>
      <c r="V556" s="68" t="s">
        <v>136</v>
      </c>
      <c r="W556" s="68" t="s">
        <v>137</v>
      </c>
      <c r="X556" s="68" t="s">
        <v>322</v>
      </c>
      <c r="Y556" s="68">
        <v>45146.223790972224</v>
      </c>
      <c r="Z556" s="68">
        <v>45146.223674305555</v>
      </c>
      <c r="AA556" s="68" t="s">
        <v>139</v>
      </c>
      <c r="AB556" s="68" t="s">
        <v>140</v>
      </c>
      <c r="AC556" s="68">
        <v>0</v>
      </c>
      <c r="AD556" s="68" t="s">
        <v>143</v>
      </c>
      <c r="AE556" s="68">
        <v>121</v>
      </c>
      <c r="AG556" s="68">
        <v>10012</v>
      </c>
      <c r="AH556" s="68" t="s">
        <v>141</v>
      </c>
      <c r="AJ556" s="68">
        <v>121</v>
      </c>
      <c r="AK556" s="68" t="s">
        <v>142</v>
      </c>
      <c r="AL556" s="68" t="s">
        <v>143</v>
      </c>
      <c r="AM556" s="68">
        <v>121</v>
      </c>
      <c r="AN556" s="68" t="s">
        <v>174</v>
      </c>
      <c r="AO556" s="68" t="s">
        <v>3850</v>
      </c>
      <c r="AP556" s="68" t="s">
        <v>1923</v>
      </c>
      <c r="AQ556" s="68" t="s">
        <v>3851</v>
      </c>
      <c r="AR556" s="68" t="s">
        <v>353</v>
      </c>
      <c r="AS556" s="68" t="s">
        <v>231</v>
      </c>
      <c r="AT556" s="68" t="s">
        <v>1091</v>
      </c>
      <c r="AU556" s="68" t="s">
        <v>3852</v>
      </c>
      <c r="AV556" s="68" t="s">
        <v>234</v>
      </c>
      <c r="AW556" s="68" t="s">
        <v>165</v>
      </c>
      <c r="AX556" s="68" t="s">
        <v>235</v>
      </c>
      <c r="AY556" s="68" t="s">
        <v>148</v>
      </c>
      <c r="AZ556" s="68" t="s">
        <v>139</v>
      </c>
      <c r="BA556" s="68" t="s">
        <v>236</v>
      </c>
      <c r="BB556" s="68" t="s">
        <v>150</v>
      </c>
      <c r="BC556" s="68" t="s">
        <v>156</v>
      </c>
      <c r="BD556" s="68" t="s">
        <v>157</v>
      </c>
      <c r="BE556" s="68" t="s">
        <v>303</v>
      </c>
      <c r="BF556" s="68">
        <v>45155.294074074074</v>
      </c>
      <c r="BG556" s="68">
        <v>0</v>
      </c>
      <c r="BH556" s="68" t="s">
        <v>170</v>
      </c>
      <c r="BI556" s="68" t="s">
        <v>143</v>
      </c>
      <c r="BJ556" s="68" t="s">
        <v>143</v>
      </c>
      <c r="BK556" s="68" t="s">
        <v>136</v>
      </c>
      <c r="BL556" s="68" t="s">
        <v>143</v>
      </c>
      <c r="BM556" s="68" t="s">
        <v>160</v>
      </c>
      <c r="BN556" s="68" t="s">
        <v>160</v>
      </c>
      <c r="BO556" s="68" t="s">
        <v>143</v>
      </c>
      <c r="BP556" s="68" t="s">
        <v>143</v>
      </c>
      <c r="BQ556" s="68" t="s">
        <v>3853</v>
      </c>
      <c r="BR556" s="68">
        <v>500</v>
      </c>
      <c r="BS556" s="68" t="s">
        <v>162</v>
      </c>
      <c r="BT556" s="68">
        <v>121</v>
      </c>
      <c r="BU556" s="68">
        <v>121</v>
      </c>
      <c r="BV556" s="68" t="s">
        <v>135</v>
      </c>
      <c r="BW556" s="68" t="s">
        <v>135</v>
      </c>
      <c r="BX556" s="68" t="s">
        <v>135</v>
      </c>
      <c r="BY556" s="68" t="s">
        <v>148</v>
      </c>
      <c r="BZ556" s="68" t="s">
        <v>3854</v>
      </c>
      <c r="CA556" s="68" t="s">
        <v>174</v>
      </c>
      <c r="CB556" s="68" t="s">
        <v>143</v>
      </c>
      <c r="CC556" s="68" t="s">
        <v>143</v>
      </c>
      <c r="CD556" s="68" t="s">
        <v>143</v>
      </c>
      <c r="CE556" s="68" t="s">
        <v>3855</v>
      </c>
      <c r="CF556" s="68">
        <v>1</v>
      </c>
      <c r="CG556" s="68">
        <v>1</v>
      </c>
      <c r="CJ556" s="68">
        <v>0</v>
      </c>
      <c r="CK556" s="68" t="s">
        <v>143</v>
      </c>
      <c r="CM556" s="68" t="s">
        <v>143</v>
      </c>
      <c r="CN556" s="68" t="s">
        <v>143</v>
      </c>
      <c r="CR556" s="68" t="s">
        <v>143</v>
      </c>
      <c r="CS556" s="68" t="s">
        <v>1</v>
      </c>
      <c r="CT556" s="68" t="s">
        <v>143</v>
      </c>
      <c r="CU556" s="68" t="s">
        <v>1</v>
      </c>
      <c r="CV556" s="68" t="s">
        <v>1985</v>
      </c>
      <c r="CW556" s="68" t="s">
        <v>1985</v>
      </c>
      <c r="CX556" s="68" t="s">
        <v>316</v>
      </c>
      <c r="CY556" s="68" t="s">
        <v>166</v>
      </c>
      <c r="CZ556" s="68" t="s">
        <v>136</v>
      </c>
      <c r="DA556" s="68" t="s">
        <v>1989</v>
      </c>
      <c r="DB556" s="68" t="s">
        <v>143</v>
      </c>
      <c r="DC556" s="68" t="s">
        <v>143</v>
      </c>
      <c r="DD556" s="68" t="s">
        <v>190</v>
      </c>
      <c r="DE556" s="68">
        <v>8</v>
      </c>
      <c r="DF556" s="68">
        <v>9</v>
      </c>
    </row>
    <row r="557" spans="1:110" s="68" customFormat="1" ht="12.75" x14ac:dyDescent="0.2">
      <c r="A557" s="67">
        <v>45139</v>
      </c>
      <c r="B557" s="68" t="s">
        <v>11</v>
      </c>
      <c r="C557" s="68">
        <v>83181</v>
      </c>
      <c r="D557" s="68" t="s">
        <v>256</v>
      </c>
      <c r="E557" s="68" t="s">
        <v>190</v>
      </c>
      <c r="F557" s="69">
        <v>45146</v>
      </c>
      <c r="G557" s="68" t="s">
        <v>165</v>
      </c>
      <c r="H557" s="68" t="s">
        <v>166</v>
      </c>
      <c r="I557" s="70">
        <v>569.44000000000005</v>
      </c>
      <c r="J557" s="70">
        <v>569.44000000000005</v>
      </c>
      <c r="K557" s="71">
        <f t="shared" si="8"/>
        <v>1.3938113590975145E-3</v>
      </c>
      <c r="L557" s="68" t="s">
        <v>258</v>
      </c>
      <c r="M557" s="68" t="s">
        <v>129</v>
      </c>
      <c r="N557" s="68" t="s">
        <v>960</v>
      </c>
      <c r="O557" s="68" t="s">
        <v>1301</v>
      </c>
      <c r="P557" s="68" t="s">
        <v>3856</v>
      </c>
      <c r="Q557" s="68" t="s">
        <v>530</v>
      </c>
      <c r="R557" s="68" t="s">
        <v>3857</v>
      </c>
      <c r="S557" s="68" t="s">
        <v>194</v>
      </c>
      <c r="T557" s="68" t="s">
        <v>135</v>
      </c>
      <c r="U557" s="68" t="s">
        <v>135</v>
      </c>
      <c r="V557" s="68" t="s">
        <v>136</v>
      </c>
      <c r="W557" s="68" t="s">
        <v>137</v>
      </c>
      <c r="X557" s="68" t="s">
        <v>138</v>
      </c>
      <c r="Y557" s="68">
        <v>45146.360843171293</v>
      </c>
      <c r="Z557" s="68">
        <v>45146.360785069446</v>
      </c>
      <c r="AA557" s="68" t="s">
        <v>139</v>
      </c>
      <c r="AB557" s="68" t="s">
        <v>140</v>
      </c>
      <c r="AC557" s="68">
        <v>0</v>
      </c>
      <c r="AD557" s="68" t="s">
        <v>143</v>
      </c>
      <c r="AE557" s="68">
        <v>0</v>
      </c>
      <c r="AG557" s="68">
        <v>10012</v>
      </c>
      <c r="AH557" s="68" t="s">
        <v>141</v>
      </c>
      <c r="AK557" s="68" t="s">
        <v>142</v>
      </c>
      <c r="AL557" s="68" t="s">
        <v>143</v>
      </c>
      <c r="AM557" s="68">
        <v>2700</v>
      </c>
      <c r="AN557" s="68" t="s">
        <v>143</v>
      </c>
      <c r="AO557" s="68" t="s">
        <v>534</v>
      </c>
      <c r="AP557" s="68" t="s">
        <v>534</v>
      </c>
      <c r="AQ557" s="68" t="s">
        <v>309</v>
      </c>
      <c r="AR557" s="68" t="s">
        <v>148</v>
      </c>
      <c r="AS557" s="68" t="s">
        <v>139</v>
      </c>
      <c r="AT557" s="68" t="s">
        <v>950</v>
      </c>
      <c r="AU557" s="68" t="s">
        <v>311</v>
      </c>
      <c r="AV557" s="68" t="s">
        <v>145</v>
      </c>
      <c r="AW557" s="68" t="s">
        <v>146</v>
      </c>
      <c r="AX557" s="68" t="s">
        <v>972</v>
      </c>
      <c r="AY557" s="68" t="s">
        <v>148</v>
      </c>
      <c r="AZ557" s="68" t="s">
        <v>139</v>
      </c>
      <c r="BA557" s="68" t="s">
        <v>149</v>
      </c>
      <c r="BB557" s="68" t="s">
        <v>150</v>
      </c>
      <c r="BC557" s="68" t="s">
        <v>156</v>
      </c>
      <c r="BD557" s="68" t="s">
        <v>157</v>
      </c>
      <c r="BE557" s="68" t="s">
        <v>237</v>
      </c>
      <c r="BF557" s="68">
        <v>45147.205671296295</v>
      </c>
      <c r="BG557" s="68">
        <v>0</v>
      </c>
      <c r="BH557" s="68" t="s">
        <v>530</v>
      </c>
      <c r="BI557" s="68" t="s">
        <v>143</v>
      </c>
      <c r="BJ557" s="68" t="s">
        <v>143</v>
      </c>
      <c r="BK557" s="68" t="s">
        <v>136</v>
      </c>
      <c r="BL557" s="68" t="s">
        <v>136</v>
      </c>
      <c r="BM557" s="68" t="s">
        <v>160</v>
      </c>
      <c r="BN557" s="68" t="s">
        <v>160</v>
      </c>
      <c r="BO557" s="68" t="s">
        <v>373</v>
      </c>
      <c r="BP557" s="68" t="s">
        <v>143</v>
      </c>
      <c r="BQ557" s="68" t="s">
        <v>3749</v>
      </c>
      <c r="BR557" s="68">
        <v>800</v>
      </c>
      <c r="BS557" s="68" t="s">
        <v>314</v>
      </c>
      <c r="BT557" s="68">
        <v>56944</v>
      </c>
      <c r="BU557" s="68">
        <v>56944</v>
      </c>
      <c r="BV557" s="68" t="s">
        <v>135</v>
      </c>
      <c r="BW557" s="68" t="s">
        <v>135</v>
      </c>
      <c r="BX557" s="68" t="s">
        <v>135</v>
      </c>
      <c r="BY557" s="68" t="s">
        <v>148</v>
      </c>
      <c r="BZ557" s="68" t="s">
        <v>2756</v>
      </c>
      <c r="CA557" s="68" t="s">
        <v>144</v>
      </c>
      <c r="CB557" s="68" t="s">
        <v>143</v>
      </c>
      <c r="CC557" s="68" t="s">
        <v>143</v>
      </c>
      <c r="CD557" s="68" t="s">
        <v>143</v>
      </c>
      <c r="CE557" s="68" t="s">
        <v>143</v>
      </c>
      <c r="CF557" s="68">
        <v>21090372</v>
      </c>
      <c r="CJ557" s="68">
        <v>0</v>
      </c>
      <c r="CK557" s="68" t="s">
        <v>143</v>
      </c>
      <c r="CM557" s="68" t="s">
        <v>143</v>
      </c>
      <c r="CN557" s="68" t="s">
        <v>143</v>
      </c>
      <c r="CR557" s="68" t="s">
        <v>143</v>
      </c>
      <c r="CS557" s="68" t="s">
        <v>1</v>
      </c>
      <c r="CT557" s="68" t="s">
        <v>143</v>
      </c>
      <c r="CU557" s="68" t="s">
        <v>1</v>
      </c>
      <c r="CV557" s="68" t="s">
        <v>2092</v>
      </c>
      <c r="CW557" s="68" t="s">
        <v>143</v>
      </c>
      <c r="CX557" s="68" t="s">
        <v>258</v>
      </c>
      <c r="CY557" s="68" t="s">
        <v>166</v>
      </c>
      <c r="CZ557" s="68" t="s">
        <v>136</v>
      </c>
      <c r="DA557" s="68" t="s">
        <v>1989</v>
      </c>
      <c r="DB557" s="68" t="s">
        <v>143</v>
      </c>
      <c r="DC557" s="68" t="s">
        <v>143</v>
      </c>
      <c r="DD557" s="68" t="s">
        <v>373</v>
      </c>
      <c r="DE557" s="68">
        <v>8</v>
      </c>
      <c r="DF557" s="68">
        <v>8</v>
      </c>
    </row>
    <row r="558" spans="1:110" s="68" customFormat="1" ht="12.75" x14ac:dyDescent="0.2">
      <c r="A558" s="67">
        <v>45139</v>
      </c>
      <c r="B558" s="68" t="s">
        <v>7</v>
      </c>
      <c r="C558" s="68">
        <v>83299</v>
      </c>
      <c r="D558" s="68" t="s">
        <v>3757</v>
      </c>
      <c r="E558" s="68" t="s">
        <v>125</v>
      </c>
      <c r="F558" s="69">
        <v>45148</v>
      </c>
      <c r="G558" s="68" t="s">
        <v>257</v>
      </c>
      <c r="H558" s="68" t="s">
        <v>166</v>
      </c>
      <c r="I558" s="70">
        <v>200</v>
      </c>
      <c r="J558" s="70">
        <v>200</v>
      </c>
      <c r="K558" s="71">
        <f t="shared" si="8"/>
        <v>4.8953756641525504E-4</v>
      </c>
      <c r="L558" s="68" t="s">
        <v>167</v>
      </c>
      <c r="M558" s="68" t="s">
        <v>129</v>
      </c>
      <c r="N558" s="68" t="s">
        <v>980</v>
      </c>
      <c r="O558" s="68" t="s">
        <v>1779</v>
      </c>
      <c r="P558" s="68" t="s">
        <v>3758</v>
      </c>
      <c r="Q558" s="68" t="s">
        <v>170</v>
      </c>
      <c r="R558" s="68" t="s">
        <v>3858</v>
      </c>
      <c r="S558" s="68" t="s">
        <v>978</v>
      </c>
      <c r="T558" s="68" t="s">
        <v>135</v>
      </c>
      <c r="U558" s="68" t="s">
        <v>135</v>
      </c>
      <c r="V558" s="68" t="s">
        <v>136</v>
      </c>
      <c r="W558" s="68" t="s">
        <v>137</v>
      </c>
      <c r="X558" s="68" t="s">
        <v>264</v>
      </c>
      <c r="Y558" s="68">
        <v>45147.096549884256</v>
      </c>
      <c r="Z558" s="68">
        <v>45147.09621747685</v>
      </c>
      <c r="AA558" s="68" t="s">
        <v>139</v>
      </c>
      <c r="AB558" s="68" t="s">
        <v>140</v>
      </c>
      <c r="AC558" s="68">
        <v>0</v>
      </c>
      <c r="AD558" s="68" t="s">
        <v>143</v>
      </c>
      <c r="AE558" s="68">
        <v>0</v>
      </c>
      <c r="AF558" s="68">
        <v>45147</v>
      </c>
      <c r="AG558" s="68">
        <v>10010</v>
      </c>
      <c r="AH558" s="68" t="s">
        <v>265</v>
      </c>
      <c r="AK558" s="68" t="s">
        <v>142</v>
      </c>
      <c r="AL558" s="68" t="s">
        <v>143</v>
      </c>
      <c r="AM558" s="68">
        <v>200</v>
      </c>
      <c r="AN558" s="68" t="s">
        <v>143</v>
      </c>
      <c r="AO558" s="68" t="s">
        <v>1780</v>
      </c>
      <c r="AP558" s="68" t="s">
        <v>176</v>
      </c>
      <c r="AQ558" s="68" t="s">
        <v>1781</v>
      </c>
      <c r="AR558" s="68" t="s">
        <v>178</v>
      </c>
      <c r="AS558" s="68" t="s">
        <v>179</v>
      </c>
      <c r="AT558" s="68" t="s">
        <v>180</v>
      </c>
      <c r="AU558" s="68" t="s">
        <v>181</v>
      </c>
      <c r="AV558" s="68" t="s">
        <v>990</v>
      </c>
      <c r="AW558" s="68" t="s">
        <v>273</v>
      </c>
      <c r="AX558" s="68" t="s">
        <v>991</v>
      </c>
      <c r="AY558" s="68" t="s">
        <v>148</v>
      </c>
      <c r="AZ558" s="68" t="s">
        <v>139</v>
      </c>
      <c r="BA558" s="68" t="s">
        <v>154</v>
      </c>
      <c r="BB558" s="68" t="s">
        <v>992</v>
      </c>
      <c r="BC558" s="68" t="s">
        <v>156</v>
      </c>
      <c r="BD558" s="68" t="s">
        <v>157</v>
      </c>
      <c r="BE558" s="68" t="s">
        <v>484</v>
      </c>
      <c r="BF558" s="68">
        <v>45147.204016203701</v>
      </c>
      <c r="BG558" s="68">
        <v>0</v>
      </c>
      <c r="BH558" s="68" t="s">
        <v>143</v>
      </c>
      <c r="BI558" s="68" t="s">
        <v>143</v>
      </c>
      <c r="BJ558" s="68" t="s">
        <v>143</v>
      </c>
      <c r="BK558" s="68" t="s">
        <v>183</v>
      </c>
      <c r="BL558" s="68" t="s">
        <v>143</v>
      </c>
      <c r="BM558" s="68" t="s">
        <v>200</v>
      </c>
      <c r="BN558" s="68" t="s">
        <v>143</v>
      </c>
      <c r="BO558" s="68" t="s">
        <v>143</v>
      </c>
      <c r="BP558" s="68" t="s">
        <v>143</v>
      </c>
      <c r="BQ558" s="68" t="s">
        <v>2351</v>
      </c>
      <c r="BR558" s="68">
        <v>250</v>
      </c>
      <c r="BS558" s="68" t="s">
        <v>162</v>
      </c>
      <c r="BT558" s="68">
        <v>200</v>
      </c>
      <c r="BU558" s="68">
        <v>200</v>
      </c>
      <c r="BV558" s="68" t="s">
        <v>135</v>
      </c>
      <c r="BW558" s="68" t="s">
        <v>135</v>
      </c>
      <c r="BX558" s="68" t="s">
        <v>135</v>
      </c>
      <c r="BY558" s="68" t="s">
        <v>148</v>
      </c>
      <c r="BZ558" s="68" t="s">
        <v>3640</v>
      </c>
      <c r="CA558" s="68" t="s">
        <v>174</v>
      </c>
      <c r="CB558" s="68" t="s">
        <v>143</v>
      </c>
      <c r="CC558" s="68" t="s">
        <v>143</v>
      </c>
      <c r="CD558" s="68" t="s">
        <v>143</v>
      </c>
      <c r="CE558" s="68" t="s">
        <v>143</v>
      </c>
      <c r="CF558" s="68">
        <v>1</v>
      </c>
      <c r="CJ558" s="68">
        <v>0</v>
      </c>
      <c r="CK558" s="68" t="s">
        <v>143</v>
      </c>
      <c r="CM558" s="68" t="s">
        <v>143</v>
      </c>
      <c r="CN558" s="68" t="s">
        <v>143</v>
      </c>
      <c r="CO558" s="68">
        <v>217616996</v>
      </c>
      <c r="CR558" s="68" t="s">
        <v>143</v>
      </c>
      <c r="CS558" s="68" t="s">
        <v>1</v>
      </c>
      <c r="CT558" s="68" t="s">
        <v>143</v>
      </c>
      <c r="CU558" s="68" t="s">
        <v>1</v>
      </c>
      <c r="CV558" s="68" t="s">
        <v>1985</v>
      </c>
      <c r="CW558" s="68" t="s">
        <v>143</v>
      </c>
      <c r="CX558" s="68" t="s">
        <v>167</v>
      </c>
      <c r="CY558" s="68" t="s">
        <v>166</v>
      </c>
      <c r="CZ558" s="68" t="s">
        <v>183</v>
      </c>
      <c r="DA558" s="68" t="s">
        <v>2007</v>
      </c>
      <c r="DB558" s="68" t="s">
        <v>143</v>
      </c>
      <c r="DC558" s="68" t="s">
        <v>143</v>
      </c>
      <c r="DD558" s="68" t="s">
        <v>125</v>
      </c>
      <c r="DE558" s="68">
        <v>8</v>
      </c>
      <c r="DF558" s="68">
        <v>10</v>
      </c>
    </row>
    <row r="559" spans="1:110" s="68" customFormat="1" ht="12.75" x14ac:dyDescent="0.2">
      <c r="A559" s="67">
        <v>45139</v>
      </c>
      <c r="B559" s="68" t="s">
        <v>7</v>
      </c>
      <c r="C559" s="68">
        <v>83322</v>
      </c>
      <c r="D559" s="68" t="s">
        <v>3757</v>
      </c>
      <c r="E559" s="68" t="s">
        <v>125</v>
      </c>
      <c r="F559" s="69">
        <v>45148</v>
      </c>
      <c r="G559" s="68" t="s">
        <v>165</v>
      </c>
      <c r="H559" s="68" t="s">
        <v>166</v>
      </c>
      <c r="I559" s="70">
        <v>350</v>
      </c>
      <c r="J559" s="70">
        <v>350</v>
      </c>
      <c r="K559" s="71">
        <f t="shared" si="8"/>
        <v>8.5669074122669646E-4</v>
      </c>
      <c r="L559" s="68" t="s">
        <v>167</v>
      </c>
      <c r="M559" s="68" t="s">
        <v>129</v>
      </c>
      <c r="N559" s="68" t="s">
        <v>960</v>
      </c>
      <c r="O559" s="68" t="s">
        <v>694</v>
      </c>
      <c r="P559" s="68" t="s">
        <v>3859</v>
      </c>
      <c r="Q559" s="68" t="s">
        <v>170</v>
      </c>
      <c r="R559" s="68" t="s">
        <v>3860</v>
      </c>
      <c r="S559" s="68" t="s">
        <v>3861</v>
      </c>
      <c r="T559" s="68" t="s">
        <v>135</v>
      </c>
      <c r="U559" s="68" t="s">
        <v>135</v>
      </c>
      <c r="V559" s="68" t="s">
        <v>136</v>
      </c>
      <c r="W559" s="68" t="s">
        <v>137</v>
      </c>
      <c r="X559" s="68" t="s">
        <v>957</v>
      </c>
      <c r="Y559" s="68">
        <v>45147.126537847224</v>
      </c>
      <c r="Z559" s="68">
        <v>45147.126300925927</v>
      </c>
      <c r="AA559" s="68" t="s">
        <v>139</v>
      </c>
      <c r="AB559" s="68" t="s">
        <v>140</v>
      </c>
      <c r="AC559" s="68">
        <v>0</v>
      </c>
      <c r="AD559" s="68" t="s">
        <v>143</v>
      </c>
      <c r="AE559" s="68">
        <v>0</v>
      </c>
      <c r="AF559" s="68">
        <v>45154</v>
      </c>
      <c r="AG559" s="68">
        <v>10012</v>
      </c>
      <c r="AH559" s="68" t="s">
        <v>141</v>
      </c>
      <c r="AK559" s="68" t="s">
        <v>142</v>
      </c>
      <c r="AL559" s="68" t="s">
        <v>143</v>
      </c>
      <c r="AM559" s="68">
        <v>350</v>
      </c>
      <c r="AN559" s="68" t="s">
        <v>143</v>
      </c>
      <c r="AO559" s="68" t="s">
        <v>698</v>
      </c>
      <c r="AP559" s="68" t="s">
        <v>699</v>
      </c>
      <c r="AQ559" s="68" t="s">
        <v>700</v>
      </c>
      <c r="AR559" s="68" t="s">
        <v>178</v>
      </c>
      <c r="AS559" s="68" t="s">
        <v>179</v>
      </c>
      <c r="AT559" s="68" t="s">
        <v>211</v>
      </c>
      <c r="AU559" s="68" t="s">
        <v>701</v>
      </c>
      <c r="AV559" s="68" t="s">
        <v>145</v>
      </c>
      <c r="AW559" s="68" t="s">
        <v>146</v>
      </c>
      <c r="AX559" s="68" t="s">
        <v>972</v>
      </c>
      <c r="AY559" s="68" t="s">
        <v>148</v>
      </c>
      <c r="AZ559" s="68" t="s">
        <v>139</v>
      </c>
      <c r="BA559" s="68" t="s">
        <v>149</v>
      </c>
      <c r="BB559" s="68" t="s">
        <v>150</v>
      </c>
      <c r="BC559" s="68" t="s">
        <v>156</v>
      </c>
      <c r="BD559" s="68" t="s">
        <v>157</v>
      </c>
      <c r="BE559" s="68" t="s">
        <v>303</v>
      </c>
      <c r="BF559" s="68">
        <v>45147.199571759258</v>
      </c>
      <c r="BG559" s="68">
        <v>0</v>
      </c>
      <c r="BH559" s="68" t="s">
        <v>143</v>
      </c>
      <c r="BI559" s="68" t="s">
        <v>143</v>
      </c>
      <c r="BJ559" s="68" t="s">
        <v>143</v>
      </c>
      <c r="BK559" s="68" t="s">
        <v>183</v>
      </c>
      <c r="BL559" s="68" t="s">
        <v>143</v>
      </c>
      <c r="BM559" s="68" t="s">
        <v>160</v>
      </c>
      <c r="BN559" s="68" t="s">
        <v>143</v>
      </c>
      <c r="BO559" s="68" t="s">
        <v>143</v>
      </c>
      <c r="BP559" s="68" t="s">
        <v>143</v>
      </c>
      <c r="BQ559" s="68" t="s">
        <v>3862</v>
      </c>
      <c r="BR559" s="68">
        <v>500</v>
      </c>
      <c r="BS559" s="68" t="s">
        <v>241</v>
      </c>
      <c r="BT559" s="68">
        <v>350</v>
      </c>
      <c r="BU559" s="68">
        <v>350</v>
      </c>
      <c r="BV559" s="68" t="s">
        <v>135</v>
      </c>
      <c r="BW559" s="68" t="s">
        <v>135</v>
      </c>
      <c r="BX559" s="68" t="s">
        <v>135</v>
      </c>
      <c r="BY559" s="68" t="s">
        <v>148</v>
      </c>
      <c r="BZ559" s="68" t="s">
        <v>877</v>
      </c>
      <c r="CA559" s="68" t="s">
        <v>174</v>
      </c>
      <c r="CB559" s="68" t="s">
        <v>143</v>
      </c>
      <c r="CC559" s="68" t="s">
        <v>143</v>
      </c>
      <c r="CD559" s="68" t="s">
        <v>143</v>
      </c>
      <c r="CE559" s="68" t="s">
        <v>3863</v>
      </c>
      <c r="CF559" s="68">
        <v>1</v>
      </c>
      <c r="CJ559" s="68">
        <v>0</v>
      </c>
      <c r="CK559" s="68" t="s">
        <v>143</v>
      </c>
      <c r="CM559" s="68" t="s">
        <v>143</v>
      </c>
      <c r="CN559" s="68" t="s">
        <v>143</v>
      </c>
      <c r="CO559" s="68">
        <v>5212246</v>
      </c>
      <c r="CR559" s="68" t="s">
        <v>143</v>
      </c>
      <c r="CS559" s="68" t="s">
        <v>1</v>
      </c>
      <c r="CT559" s="68" t="s">
        <v>143</v>
      </c>
      <c r="CU559" s="68" t="s">
        <v>1</v>
      </c>
      <c r="CV559" s="68" t="s">
        <v>1985</v>
      </c>
      <c r="CW559" s="68" t="s">
        <v>143</v>
      </c>
      <c r="CX559" s="68" t="s">
        <v>167</v>
      </c>
      <c r="CY559" s="68" t="s">
        <v>166</v>
      </c>
      <c r="CZ559" s="68" t="s">
        <v>183</v>
      </c>
      <c r="DA559" s="68" t="s">
        <v>2007</v>
      </c>
      <c r="DB559" s="68" t="s">
        <v>143</v>
      </c>
      <c r="DC559" s="68" t="s">
        <v>143</v>
      </c>
      <c r="DD559" s="68" t="s">
        <v>125</v>
      </c>
      <c r="DE559" s="68">
        <v>8</v>
      </c>
      <c r="DF559" s="68">
        <v>10</v>
      </c>
    </row>
    <row r="560" spans="1:110" s="68" customFormat="1" ht="12.75" x14ac:dyDescent="0.2">
      <c r="A560" s="67">
        <v>45139</v>
      </c>
      <c r="B560" s="68" t="s">
        <v>11</v>
      </c>
      <c r="C560" s="68">
        <v>83423</v>
      </c>
      <c r="D560" s="68" t="s">
        <v>256</v>
      </c>
      <c r="E560" s="68" t="s">
        <v>164</v>
      </c>
      <c r="F560" s="69">
        <v>45147</v>
      </c>
      <c r="G560" s="68" t="s">
        <v>165</v>
      </c>
      <c r="H560" s="68" t="s">
        <v>166</v>
      </c>
      <c r="I560" s="70">
        <v>674.89</v>
      </c>
      <c r="J560" s="70">
        <v>674.89</v>
      </c>
      <c r="K560" s="71">
        <f t="shared" si="8"/>
        <v>1.6519200409899576E-3</v>
      </c>
      <c r="L560" s="68" t="s">
        <v>258</v>
      </c>
      <c r="M560" s="68" t="s">
        <v>129</v>
      </c>
      <c r="N560" s="68" t="s">
        <v>219</v>
      </c>
      <c r="O560" s="68" t="s">
        <v>3864</v>
      </c>
      <c r="P560" s="68" t="s">
        <v>256</v>
      </c>
      <c r="Q560" s="68" t="s">
        <v>132</v>
      </c>
      <c r="R560" s="68" t="s">
        <v>3865</v>
      </c>
      <c r="S560" s="68" t="s">
        <v>3866</v>
      </c>
      <c r="T560" s="68" t="s">
        <v>135</v>
      </c>
      <c r="U560" s="68" t="s">
        <v>135</v>
      </c>
      <c r="V560" s="68" t="s">
        <v>136</v>
      </c>
      <c r="W560" s="68" t="s">
        <v>137</v>
      </c>
      <c r="X560" s="68" t="s">
        <v>138</v>
      </c>
      <c r="Y560" s="68">
        <v>45147.328412847222</v>
      </c>
      <c r="Z560" s="68">
        <v>45147.328310532408</v>
      </c>
      <c r="AA560" s="68" t="s">
        <v>139</v>
      </c>
      <c r="AB560" s="68" t="s">
        <v>140</v>
      </c>
      <c r="AC560" s="68">
        <v>0</v>
      </c>
      <c r="AD560" s="68" t="s">
        <v>143</v>
      </c>
      <c r="AE560" s="68">
        <v>0</v>
      </c>
      <c r="AG560" s="68">
        <v>10012</v>
      </c>
      <c r="AH560" s="68" t="s">
        <v>141</v>
      </c>
      <c r="AK560" s="68" t="s">
        <v>142</v>
      </c>
      <c r="AL560" s="68" t="s">
        <v>143</v>
      </c>
      <c r="AM560" s="68">
        <v>3200</v>
      </c>
      <c r="AN560" s="68" t="s">
        <v>143</v>
      </c>
      <c r="AO560" s="68" t="s">
        <v>3867</v>
      </c>
      <c r="AP560" s="68" t="s">
        <v>3867</v>
      </c>
      <c r="AQ560" s="68" t="s">
        <v>309</v>
      </c>
      <c r="AR560" s="68" t="s">
        <v>148</v>
      </c>
      <c r="AS560" s="68" t="s">
        <v>139</v>
      </c>
      <c r="AT560" s="68" t="s">
        <v>310</v>
      </c>
      <c r="AU560" s="68" t="s">
        <v>3868</v>
      </c>
      <c r="AV560" s="68" t="s">
        <v>234</v>
      </c>
      <c r="AW560" s="68" t="s">
        <v>165</v>
      </c>
      <c r="AX560" s="68" t="s">
        <v>235</v>
      </c>
      <c r="AY560" s="68" t="s">
        <v>148</v>
      </c>
      <c r="AZ560" s="68" t="s">
        <v>139</v>
      </c>
      <c r="BA560" s="68" t="s">
        <v>236</v>
      </c>
      <c r="BB560" s="68" t="s">
        <v>150</v>
      </c>
      <c r="BC560" s="68" t="s">
        <v>156</v>
      </c>
      <c r="BD560" s="68" t="s">
        <v>157</v>
      </c>
      <c r="BE560" s="68" t="s">
        <v>237</v>
      </c>
      <c r="BF560" s="68">
        <v>45152.125277777777</v>
      </c>
      <c r="BG560" s="68">
        <v>0</v>
      </c>
      <c r="BH560" s="68" t="s">
        <v>132</v>
      </c>
      <c r="BI560" s="68" t="s">
        <v>143</v>
      </c>
      <c r="BJ560" s="68" t="s">
        <v>143</v>
      </c>
      <c r="BK560" s="68" t="s">
        <v>136</v>
      </c>
      <c r="BL560" s="68" t="s">
        <v>143</v>
      </c>
      <c r="BM560" s="68" t="s">
        <v>160</v>
      </c>
      <c r="BN560" s="68" t="s">
        <v>160</v>
      </c>
      <c r="BO560" s="68" t="s">
        <v>143</v>
      </c>
      <c r="BP560" s="68" t="s">
        <v>143</v>
      </c>
      <c r="BQ560" s="68" t="s">
        <v>3869</v>
      </c>
      <c r="BR560" s="68">
        <v>800</v>
      </c>
      <c r="BS560" s="68" t="s">
        <v>241</v>
      </c>
      <c r="BT560" s="68">
        <v>67489</v>
      </c>
      <c r="BU560" s="68">
        <v>67489</v>
      </c>
      <c r="BV560" s="68" t="s">
        <v>135</v>
      </c>
      <c r="BW560" s="68" t="s">
        <v>135</v>
      </c>
      <c r="BX560" s="68" t="s">
        <v>135</v>
      </c>
      <c r="BY560" s="68" t="s">
        <v>148</v>
      </c>
      <c r="BZ560" s="68" t="s">
        <v>3870</v>
      </c>
      <c r="CA560" s="68" t="s">
        <v>144</v>
      </c>
      <c r="CB560" s="68" t="s">
        <v>143</v>
      </c>
      <c r="CC560" s="68" t="s">
        <v>143</v>
      </c>
      <c r="CD560" s="68" t="s">
        <v>143</v>
      </c>
      <c r="CE560" s="68" t="s">
        <v>143</v>
      </c>
      <c r="CF560" s="68">
        <v>21090372</v>
      </c>
      <c r="CJ560" s="68">
        <v>0</v>
      </c>
      <c r="CK560" s="68" t="s">
        <v>143</v>
      </c>
      <c r="CM560" s="68" t="s">
        <v>143</v>
      </c>
      <c r="CN560" s="68" t="s">
        <v>143</v>
      </c>
      <c r="CR560" s="68" t="s">
        <v>143</v>
      </c>
      <c r="CS560" s="68" t="s">
        <v>1</v>
      </c>
      <c r="CT560" s="68" t="s">
        <v>143</v>
      </c>
      <c r="CU560" s="68" t="s">
        <v>1</v>
      </c>
      <c r="CV560" s="68" t="s">
        <v>2092</v>
      </c>
      <c r="CW560" s="68" t="s">
        <v>143</v>
      </c>
      <c r="CX560" s="68" t="s">
        <v>258</v>
      </c>
      <c r="CY560" s="68" t="s">
        <v>166</v>
      </c>
      <c r="CZ560" s="68" t="s">
        <v>136</v>
      </c>
      <c r="DA560" s="68" t="s">
        <v>1989</v>
      </c>
      <c r="DB560" s="68" t="s">
        <v>143</v>
      </c>
      <c r="DC560" s="68" t="s">
        <v>143</v>
      </c>
      <c r="DD560" s="68" t="s">
        <v>164</v>
      </c>
      <c r="DE560" s="68">
        <v>8</v>
      </c>
      <c r="DF560" s="68">
        <v>9</v>
      </c>
    </row>
    <row r="561" spans="1:110" s="68" customFormat="1" ht="12.75" x14ac:dyDescent="0.2">
      <c r="A561" s="67">
        <v>45139</v>
      </c>
      <c r="B561" s="68" t="s">
        <v>16</v>
      </c>
      <c r="C561" s="68">
        <v>83531</v>
      </c>
      <c r="D561" s="68" t="s">
        <v>1205</v>
      </c>
      <c r="E561" s="68" t="s">
        <v>685</v>
      </c>
      <c r="F561" s="69">
        <v>45147</v>
      </c>
      <c r="G561" s="68" t="s">
        <v>165</v>
      </c>
      <c r="H561" s="68" t="s">
        <v>166</v>
      </c>
      <c r="I561" s="70">
        <v>479</v>
      </c>
      <c r="J561" s="70">
        <v>479</v>
      </c>
      <c r="K561" s="71">
        <f t="shared" si="8"/>
        <v>1.172442471564536E-3</v>
      </c>
      <c r="L561" s="68" t="s">
        <v>1064</v>
      </c>
      <c r="M561" s="68" t="s">
        <v>129</v>
      </c>
      <c r="N561" s="68" t="s">
        <v>219</v>
      </c>
      <c r="O561" s="68" t="s">
        <v>3871</v>
      </c>
      <c r="P561" s="68" t="s">
        <v>3872</v>
      </c>
      <c r="Q561" s="68" t="s">
        <v>170</v>
      </c>
      <c r="R561" s="68" t="s">
        <v>3873</v>
      </c>
      <c r="S561" s="68" t="s">
        <v>3874</v>
      </c>
      <c r="T561" s="68" t="s">
        <v>135</v>
      </c>
      <c r="U561" s="68" t="s">
        <v>135</v>
      </c>
      <c r="V561" s="68" t="s">
        <v>136</v>
      </c>
      <c r="W561" s="68" t="s">
        <v>137</v>
      </c>
      <c r="X561" s="68" t="s">
        <v>225</v>
      </c>
      <c r="Y561" s="68">
        <v>45148.52841550926</v>
      </c>
      <c r="Z561" s="68">
        <v>45148.528334374998</v>
      </c>
      <c r="AA561" s="68" t="s">
        <v>139</v>
      </c>
      <c r="AB561" s="68" t="s">
        <v>140</v>
      </c>
      <c r="AC561" s="68">
        <v>0</v>
      </c>
      <c r="AD561" s="68" t="s">
        <v>143</v>
      </c>
      <c r="AE561" s="68">
        <v>0</v>
      </c>
      <c r="AG561" s="68">
        <v>10012</v>
      </c>
      <c r="AH561" s="68" t="s">
        <v>141</v>
      </c>
      <c r="AK561" s="68" t="s">
        <v>142</v>
      </c>
      <c r="AL561" s="68" t="s">
        <v>143</v>
      </c>
      <c r="AM561" s="68">
        <v>479</v>
      </c>
      <c r="AN561" s="68" t="s">
        <v>143</v>
      </c>
      <c r="AO561" s="68" t="s">
        <v>3875</v>
      </c>
      <c r="AP561" s="68" t="s">
        <v>3876</v>
      </c>
      <c r="AQ561" s="68" t="s">
        <v>3877</v>
      </c>
      <c r="AR561" s="68" t="s">
        <v>178</v>
      </c>
      <c r="AS561" s="68" t="s">
        <v>179</v>
      </c>
      <c r="AT561" s="68" t="s">
        <v>3746</v>
      </c>
      <c r="AU561" s="68" t="s">
        <v>3878</v>
      </c>
      <c r="AV561" s="68" t="s">
        <v>234</v>
      </c>
      <c r="AW561" s="68" t="s">
        <v>165</v>
      </c>
      <c r="AX561" s="68" t="s">
        <v>235</v>
      </c>
      <c r="AY561" s="68" t="s">
        <v>148</v>
      </c>
      <c r="AZ561" s="68" t="s">
        <v>139</v>
      </c>
      <c r="BA561" s="68" t="s">
        <v>236</v>
      </c>
      <c r="BB561" s="68" t="s">
        <v>150</v>
      </c>
      <c r="BC561" s="68" t="s">
        <v>156</v>
      </c>
      <c r="BD561" s="68" t="s">
        <v>157</v>
      </c>
      <c r="BE561" s="68" t="s">
        <v>303</v>
      </c>
      <c r="BF561" s="68">
        <v>45148.211770833332</v>
      </c>
      <c r="BG561" s="68">
        <v>0</v>
      </c>
      <c r="BH561" s="68" t="s">
        <v>143</v>
      </c>
      <c r="BI561" s="68" t="s">
        <v>143</v>
      </c>
      <c r="BJ561" s="68" t="s">
        <v>143</v>
      </c>
      <c r="BK561" s="68" t="s">
        <v>136</v>
      </c>
      <c r="BL561" s="68" t="s">
        <v>143</v>
      </c>
      <c r="BM561" s="68" t="s">
        <v>160</v>
      </c>
      <c r="BN561" s="68" t="s">
        <v>143</v>
      </c>
      <c r="BO561" s="68" t="s">
        <v>143</v>
      </c>
      <c r="BP561" s="68" t="s">
        <v>143</v>
      </c>
      <c r="BQ561" s="68" t="s">
        <v>3879</v>
      </c>
      <c r="BR561" s="68">
        <v>500</v>
      </c>
      <c r="BS561" s="68" t="s">
        <v>162</v>
      </c>
      <c r="BT561" s="68">
        <v>479</v>
      </c>
      <c r="BU561" s="68">
        <v>479</v>
      </c>
      <c r="BV561" s="68" t="s">
        <v>135</v>
      </c>
      <c r="BW561" s="68" t="s">
        <v>135</v>
      </c>
      <c r="BX561" s="68" t="s">
        <v>135</v>
      </c>
      <c r="BY561" s="68" t="s">
        <v>148</v>
      </c>
      <c r="BZ561" s="68" t="s">
        <v>3880</v>
      </c>
      <c r="CA561" s="68" t="s">
        <v>174</v>
      </c>
      <c r="CB561" s="68" t="s">
        <v>143</v>
      </c>
      <c r="CC561" s="68" t="s">
        <v>143</v>
      </c>
      <c r="CD561" s="68" t="s">
        <v>143</v>
      </c>
      <c r="CE561" s="68" t="s">
        <v>143</v>
      </c>
      <c r="CF561" s="68">
        <v>1</v>
      </c>
      <c r="CJ561" s="68">
        <v>0</v>
      </c>
      <c r="CK561" s="68" t="s">
        <v>143</v>
      </c>
      <c r="CM561" s="68" t="s">
        <v>143</v>
      </c>
      <c r="CN561" s="68" t="s">
        <v>143</v>
      </c>
      <c r="CR561" s="68" t="s">
        <v>143</v>
      </c>
      <c r="CS561" s="68" t="s">
        <v>1</v>
      </c>
      <c r="CT561" s="68" t="s">
        <v>143</v>
      </c>
      <c r="CU561" s="68" t="s">
        <v>1</v>
      </c>
      <c r="CV561" s="68" t="s">
        <v>1985</v>
      </c>
      <c r="CW561" s="68" t="s">
        <v>143</v>
      </c>
      <c r="CX561" s="68" t="s">
        <v>1064</v>
      </c>
      <c r="CY561" s="68" t="s">
        <v>166</v>
      </c>
      <c r="CZ561" s="68" t="s">
        <v>136</v>
      </c>
      <c r="DA561" s="68" t="s">
        <v>1989</v>
      </c>
      <c r="DB561" s="68" t="s">
        <v>143</v>
      </c>
      <c r="DC561" s="68" t="s">
        <v>225</v>
      </c>
      <c r="DD561" s="68" t="s">
        <v>685</v>
      </c>
      <c r="DE561" s="68">
        <v>8</v>
      </c>
      <c r="DF561" s="68">
        <v>9</v>
      </c>
    </row>
    <row r="562" spans="1:110" s="68" customFormat="1" ht="12.75" x14ac:dyDescent="0.2">
      <c r="A562" s="67">
        <v>45139</v>
      </c>
      <c r="B562" s="68" t="s">
        <v>7</v>
      </c>
      <c r="C562" s="68">
        <v>83543</v>
      </c>
      <c r="D562" s="68" t="s">
        <v>3757</v>
      </c>
      <c r="E562" s="68" t="s">
        <v>164</v>
      </c>
      <c r="F562" s="69">
        <v>45148</v>
      </c>
      <c r="G562" s="68" t="s">
        <v>165</v>
      </c>
      <c r="H562" s="68" t="s">
        <v>166</v>
      </c>
      <c r="I562" s="70">
        <v>695.98</v>
      </c>
      <c r="J562" s="70">
        <v>695.98</v>
      </c>
      <c r="K562" s="71">
        <f t="shared" si="8"/>
        <v>1.7035417773684463E-3</v>
      </c>
      <c r="L562" s="68" t="s">
        <v>167</v>
      </c>
      <c r="M562" s="68" t="s">
        <v>129</v>
      </c>
      <c r="N562" s="68" t="s">
        <v>219</v>
      </c>
      <c r="O562" s="68" t="s">
        <v>3053</v>
      </c>
      <c r="P562" s="68" t="s">
        <v>3881</v>
      </c>
      <c r="Q562" s="68" t="s">
        <v>132</v>
      </c>
      <c r="R562" s="68" t="s">
        <v>3882</v>
      </c>
      <c r="S562" s="68" t="s">
        <v>3883</v>
      </c>
      <c r="T562" s="68" t="s">
        <v>135</v>
      </c>
      <c r="U562" s="68" t="s">
        <v>135</v>
      </c>
      <c r="V562" s="68" t="s">
        <v>136</v>
      </c>
      <c r="W562" s="68" t="s">
        <v>137</v>
      </c>
      <c r="X562" s="68" t="s">
        <v>138</v>
      </c>
      <c r="Y562" s="68">
        <v>45148.056873842594</v>
      </c>
      <c r="Z562" s="68">
        <v>45148.056856134259</v>
      </c>
      <c r="AA562" s="68" t="s">
        <v>139</v>
      </c>
      <c r="AB562" s="68" t="s">
        <v>140</v>
      </c>
      <c r="AC562" s="68">
        <v>0</v>
      </c>
      <c r="AD562" s="68" t="s">
        <v>143</v>
      </c>
      <c r="AE562" s="68">
        <v>0</v>
      </c>
      <c r="AG562" s="68">
        <v>10012</v>
      </c>
      <c r="AH562" s="68" t="s">
        <v>141</v>
      </c>
      <c r="AK562" s="68" t="s">
        <v>142</v>
      </c>
      <c r="AL562" s="68" t="s">
        <v>143</v>
      </c>
      <c r="AM562" s="68">
        <v>3300</v>
      </c>
      <c r="AN562" s="68" t="s">
        <v>143</v>
      </c>
      <c r="AO562" s="68" t="s">
        <v>3057</v>
      </c>
      <c r="AP562" s="68" t="s">
        <v>3057</v>
      </c>
      <c r="AQ562" s="68" t="s">
        <v>309</v>
      </c>
      <c r="AR562" s="68" t="s">
        <v>148</v>
      </c>
      <c r="AS562" s="68" t="s">
        <v>139</v>
      </c>
      <c r="AT562" s="68" t="s">
        <v>508</v>
      </c>
      <c r="AU562" s="68" t="s">
        <v>3868</v>
      </c>
      <c r="AV562" s="68" t="s">
        <v>234</v>
      </c>
      <c r="AW562" s="68" t="s">
        <v>165</v>
      </c>
      <c r="AX562" s="68" t="s">
        <v>235</v>
      </c>
      <c r="AY562" s="68" t="s">
        <v>148</v>
      </c>
      <c r="AZ562" s="68" t="s">
        <v>139</v>
      </c>
      <c r="BA562" s="68" t="s">
        <v>236</v>
      </c>
      <c r="BB562" s="68" t="s">
        <v>150</v>
      </c>
      <c r="BC562" s="68" t="s">
        <v>156</v>
      </c>
      <c r="BD562" s="68" t="s">
        <v>157</v>
      </c>
      <c r="BE562" s="68" t="s">
        <v>237</v>
      </c>
      <c r="BF562" s="68">
        <v>45152.125578703701</v>
      </c>
      <c r="BG562" s="68">
        <v>0</v>
      </c>
      <c r="BH562" s="68" t="s">
        <v>132</v>
      </c>
      <c r="BI562" s="68" t="s">
        <v>143</v>
      </c>
      <c r="BJ562" s="68" t="s">
        <v>143</v>
      </c>
      <c r="BK562" s="68" t="s">
        <v>183</v>
      </c>
      <c r="BL562" s="68" t="s">
        <v>143</v>
      </c>
      <c r="BM562" s="68" t="s">
        <v>160</v>
      </c>
      <c r="BN562" s="68" t="s">
        <v>160</v>
      </c>
      <c r="BO562" s="68" t="s">
        <v>143</v>
      </c>
      <c r="BP562" s="68" t="s">
        <v>143</v>
      </c>
      <c r="BQ562" s="68" t="s">
        <v>3884</v>
      </c>
      <c r="BR562" s="68">
        <v>800</v>
      </c>
      <c r="BS562" s="68" t="s">
        <v>241</v>
      </c>
      <c r="BT562" s="68">
        <v>69598</v>
      </c>
      <c r="BU562" s="68">
        <v>69598</v>
      </c>
      <c r="BV562" s="68" t="s">
        <v>135</v>
      </c>
      <c r="BW562" s="68" t="s">
        <v>135</v>
      </c>
      <c r="BX562" s="68" t="s">
        <v>135</v>
      </c>
      <c r="BY562" s="68" t="s">
        <v>148</v>
      </c>
      <c r="BZ562" s="68" t="s">
        <v>3870</v>
      </c>
      <c r="CA562" s="68" t="s">
        <v>144</v>
      </c>
      <c r="CB562" s="68" t="s">
        <v>143</v>
      </c>
      <c r="CC562" s="68" t="s">
        <v>143</v>
      </c>
      <c r="CD562" s="68" t="s">
        <v>143</v>
      </c>
      <c r="CE562" s="68" t="s">
        <v>143</v>
      </c>
      <c r="CF562" s="68">
        <v>21090372</v>
      </c>
      <c r="CJ562" s="68">
        <v>0</v>
      </c>
      <c r="CK562" s="68" t="s">
        <v>143</v>
      </c>
      <c r="CM562" s="68" t="s">
        <v>143</v>
      </c>
      <c r="CN562" s="68" t="s">
        <v>143</v>
      </c>
      <c r="CR562" s="68" t="s">
        <v>143</v>
      </c>
      <c r="CS562" s="68" t="s">
        <v>1</v>
      </c>
      <c r="CT562" s="68" t="s">
        <v>143</v>
      </c>
      <c r="CU562" s="68" t="s">
        <v>1</v>
      </c>
      <c r="CV562" s="68" t="s">
        <v>2092</v>
      </c>
      <c r="CW562" s="68" t="s">
        <v>143</v>
      </c>
      <c r="CX562" s="68" t="s">
        <v>167</v>
      </c>
      <c r="CY562" s="68" t="s">
        <v>166</v>
      </c>
      <c r="CZ562" s="68" t="s">
        <v>183</v>
      </c>
      <c r="DA562" s="68" t="s">
        <v>1989</v>
      </c>
      <c r="DB562" s="68" t="s">
        <v>143</v>
      </c>
      <c r="DC562" s="68" t="s">
        <v>143</v>
      </c>
      <c r="DD562" s="68" t="s">
        <v>164</v>
      </c>
      <c r="DE562" s="68">
        <v>8</v>
      </c>
      <c r="DF562" s="68">
        <v>10</v>
      </c>
    </row>
    <row r="563" spans="1:110" s="68" customFormat="1" ht="12.75" x14ac:dyDescent="0.2">
      <c r="A563" s="67">
        <v>45139</v>
      </c>
      <c r="B563" s="68" t="s">
        <v>11</v>
      </c>
      <c r="C563" s="68">
        <v>83547</v>
      </c>
      <c r="D563" s="68" t="s">
        <v>256</v>
      </c>
      <c r="E563" s="68" t="s">
        <v>364</v>
      </c>
      <c r="F563" s="69">
        <v>45148</v>
      </c>
      <c r="G563" s="68" t="s">
        <v>126</v>
      </c>
      <c r="H563" s="68" t="s">
        <v>166</v>
      </c>
      <c r="I563" s="70">
        <v>717.07</v>
      </c>
      <c r="J563" s="70">
        <v>717.07</v>
      </c>
      <c r="K563" s="71">
        <f t="shared" si="8"/>
        <v>1.7551635137469351E-3</v>
      </c>
      <c r="L563" s="68" t="s">
        <v>258</v>
      </c>
      <c r="M563" s="68" t="s">
        <v>129</v>
      </c>
      <c r="N563" s="68" t="s">
        <v>219</v>
      </c>
      <c r="O563" s="68" t="s">
        <v>3296</v>
      </c>
      <c r="P563" s="68" t="s">
        <v>256</v>
      </c>
      <c r="Q563" s="68" t="s">
        <v>132</v>
      </c>
      <c r="R563" s="68" t="s">
        <v>3885</v>
      </c>
      <c r="S563" s="68" t="s">
        <v>3886</v>
      </c>
      <c r="T563" s="68" t="s">
        <v>135</v>
      </c>
      <c r="U563" s="68" t="s">
        <v>135</v>
      </c>
      <c r="V563" s="68" t="s">
        <v>136</v>
      </c>
      <c r="W563" s="68" t="s">
        <v>137</v>
      </c>
      <c r="X563" s="68" t="s">
        <v>138</v>
      </c>
      <c r="Y563" s="68">
        <v>45148.063869675927</v>
      </c>
      <c r="Z563" s="68">
        <v>45148.063852893516</v>
      </c>
      <c r="AA563" s="68" t="s">
        <v>139</v>
      </c>
      <c r="AB563" s="68" t="s">
        <v>140</v>
      </c>
      <c r="AC563" s="68">
        <v>0</v>
      </c>
      <c r="AD563" s="68" t="s">
        <v>143</v>
      </c>
      <c r="AE563" s="68">
        <v>0</v>
      </c>
      <c r="AG563" s="68">
        <v>10023</v>
      </c>
      <c r="AH563" s="68" t="s">
        <v>141</v>
      </c>
      <c r="AK563" s="68" t="s">
        <v>142</v>
      </c>
      <c r="AL563" s="68" t="s">
        <v>143</v>
      </c>
      <c r="AM563" s="68">
        <v>3400</v>
      </c>
      <c r="AN563" s="68" t="s">
        <v>143</v>
      </c>
      <c r="AO563" s="68" t="s">
        <v>3299</v>
      </c>
      <c r="AP563" s="68" t="s">
        <v>3299</v>
      </c>
      <c r="AQ563" s="68" t="s">
        <v>309</v>
      </c>
      <c r="AR563" s="68" t="s">
        <v>148</v>
      </c>
      <c r="AS563" s="68" t="s">
        <v>139</v>
      </c>
      <c r="AT563" s="68" t="s">
        <v>875</v>
      </c>
      <c r="AU563" s="68" t="s">
        <v>3868</v>
      </c>
      <c r="AV563" s="68" t="s">
        <v>234</v>
      </c>
      <c r="AW563" s="68" t="s">
        <v>165</v>
      </c>
      <c r="AX563" s="68" t="s">
        <v>235</v>
      </c>
      <c r="AY563" s="68" t="s">
        <v>148</v>
      </c>
      <c r="AZ563" s="68" t="s">
        <v>139</v>
      </c>
      <c r="BA563" s="68" t="s">
        <v>236</v>
      </c>
      <c r="BB563" s="68" t="s">
        <v>150</v>
      </c>
      <c r="BC563" s="68" t="s">
        <v>156</v>
      </c>
      <c r="BD563" s="68" t="s">
        <v>157</v>
      </c>
      <c r="BE563" s="68" t="s">
        <v>237</v>
      </c>
      <c r="BF563" s="68">
        <v>45152.125636574077</v>
      </c>
      <c r="BG563" s="68">
        <v>0</v>
      </c>
      <c r="BH563" s="68" t="s">
        <v>132</v>
      </c>
      <c r="BI563" s="68" t="s">
        <v>143</v>
      </c>
      <c r="BJ563" s="68" t="s">
        <v>143</v>
      </c>
      <c r="BK563" s="68" t="s">
        <v>136</v>
      </c>
      <c r="BL563" s="68" t="s">
        <v>143</v>
      </c>
      <c r="BM563" s="68" t="s">
        <v>160</v>
      </c>
      <c r="BN563" s="68" t="s">
        <v>160</v>
      </c>
      <c r="BO563" s="68" t="s">
        <v>143</v>
      </c>
      <c r="BP563" s="68" t="s">
        <v>143</v>
      </c>
      <c r="BQ563" s="68" t="s">
        <v>3887</v>
      </c>
      <c r="BR563" s="68">
        <v>800</v>
      </c>
      <c r="BS563" s="68" t="s">
        <v>241</v>
      </c>
      <c r="BT563" s="68">
        <v>71707</v>
      </c>
      <c r="BU563" s="68">
        <v>71707</v>
      </c>
      <c r="BV563" s="68" t="s">
        <v>135</v>
      </c>
      <c r="BW563" s="68" t="s">
        <v>135</v>
      </c>
      <c r="BX563" s="68" t="s">
        <v>135</v>
      </c>
      <c r="BY563" s="68" t="s">
        <v>148</v>
      </c>
      <c r="BZ563" s="68" t="s">
        <v>3888</v>
      </c>
      <c r="CA563" s="68" t="s">
        <v>144</v>
      </c>
      <c r="CB563" s="68" t="s">
        <v>143</v>
      </c>
      <c r="CC563" s="68" t="s">
        <v>143</v>
      </c>
      <c r="CD563" s="68" t="s">
        <v>143</v>
      </c>
      <c r="CE563" s="68" t="s">
        <v>143</v>
      </c>
      <c r="CF563" s="68">
        <v>21090372</v>
      </c>
      <c r="CJ563" s="68">
        <v>0</v>
      </c>
      <c r="CK563" s="68" t="s">
        <v>143</v>
      </c>
      <c r="CM563" s="68" t="s">
        <v>143</v>
      </c>
      <c r="CN563" s="68" t="s">
        <v>143</v>
      </c>
      <c r="CR563" s="68" t="s">
        <v>143</v>
      </c>
      <c r="CS563" s="68" t="s">
        <v>1</v>
      </c>
      <c r="CT563" s="68" t="s">
        <v>143</v>
      </c>
      <c r="CU563" s="68" t="s">
        <v>1</v>
      </c>
      <c r="CV563" s="68" t="s">
        <v>2092</v>
      </c>
      <c r="CW563" s="68" t="s">
        <v>143</v>
      </c>
      <c r="CX563" s="68" t="s">
        <v>258</v>
      </c>
      <c r="CY563" s="68" t="s">
        <v>166</v>
      </c>
      <c r="CZ563" s="68" t="s">
        <v>136</v>
      </c>
      <c r="DA563" s="68" t="s">
        <v>1989</v>
      </c>
      <c r="DB563" s="68" t="s">
        <v>143</v>
      </c>
      <c r="DC563" s="68" t="s">
        <v>143</v>
      </c>
      <c r="DD563" s="68" t="s">
        <v>364</v>
      </c>
      <c r="DE563" s="68">
        <v>8</v>
      </c>
      <c r="DF563" s="68">
        <v>10</v>
      </c>
    </row>
    <row r="564" spans="1:110" s="68" customFormat="1" ht="12.75" x14ac:dyDescent="0.2">
      <c r="A564" s="67">
        <v>45139</v>
      </c>
      <c r="B564" s="68" t="s">
        <v>7</v>
      </c>
      <c r="C564" s="68">
        <v>83567</v>
      </c>
      <c r="D564" s="68" t="s">
        <v>3757</v>
      </c>
      <c r="E564" s="68" t="s">
        <v>373</v>
      </c>
      <c r="F564" s="69">
        <v>45149</v>
      </c>
      <c r="G564" s="68" t="s">
        <v>257</v>
      </c>
      <c r="H564" s="68" t="s">
        <v>166</v>
      </c>
      <c r="I564" s="70">
        <v>410.71</v>
      </c>
      <c r="J564" s="70">
        <v>410.71</v>
      </c>
      <c r="K564" s="71">
        <f t="shared" si="8"/>
        <v>1.0052898695120471E-3</v>
      </c>
      <c r="L564" s="68" t="s">
        <v>374</v>
      </c>
      <c r="M564" s="68" t="s">
        <v>129</v>
      </c>
      <c r="N564" s="68" t="s">
        <v>527</v>
      </c>
      <c r="O564" s="68" t="s">
        <v>528</v>
      </c>
      <c r="P564" s="68" t="s">
        <v>3889</v>
      </c>
      <c r="Q564" s="68" t="s">
        <v>530</v>
      </c>
      <c r="R564" s="68" t="s">
        <v>3890</v>
      </c>
      <c r="S564" s="68" t="s">
        <v>3891</v>
      </c>
      <c r="T564" s="68" t="s">
        <v>135</v>
      </c>
      <c r="U564" s="68" t="s">
        <v>135</v>
      </c>
      <c r="V564" s="68" t="s">
        <v>136</v>
      </c>
      <c r="W564" s="68" t="s">
        <v>137</v>
      </c>
      <c r="X564" s="68" t="s">
        <v>379</v>
      </c>
      <c r="Y564" s="68">
        <v>45148.124911574072</v>
      </c>
      <c r="Z564" s="68">
        <v>45148.098007060187</v>
      </c>
      <c r="AA564" s="68" t="s">
        <v>139</v>
      </c>
      <c r="AB564" s="68" t="s">
        <v>140</v>
      </c>
      <c r="AC564" s="68">
        <v>0</v>
      </c>
      <c r="AD564" s="68" t="s">
        <v>143</v>
      </c>
      <c r="AE564" s="68">
        <v>0</v>
      </c>
      <c r="AF564" s="68">
        <v>45148</v>
      </c>
      <c r="AG564" s="68">
        <v>10010</v>
      </c>
      <c r="AH564" s="68" t="s">
        <v>265</v>
      </c>
      <c r="AK564" s="68" t="s">
        <v>142</v>
      </c>
      <c r="AL564" s="68" t="s">
        <v>143</v>
      </c>
      <c r="AM564" s="68">
        <v>41071</v>
      </c>
      <c r="AN564" s="68" t="s">
        <v>143</v>
      </c>
      <c r="AO564" s="68" t="s">
        <v>533</v>
      </c>
      <c r="AP564" s="68" t="s">
        <v>534</v>
      </c>
      <c r="AQ564" s="68" t="s">
        <v>309</v>
      </c>
      <c r="AR564" s="68" t="s">
        <v>148</v>
      </c>
      <c r="AS564" s="68" t="s">
        <v>139</v>
      </c>
      <c r="AT564" s="68" t="s">
        <v>508</v>
      </c>
      <c r="AU564" s="68" t="s">
        <v>535</v>
      </c>
      <c r="AV564" s="68" t="s">
        <v>536</v>
      </c>
      <c r="AW564" s="68" t="s">
        <v>273</v>
      </c>
      <c r="AX564" s="68" t="s">
        <v>537</v>
      </c>
      <c r="AY564" s="68" t="s">
        <v>148</v>
      </c>
      <c r="AZ564" s="68" t="s">
        <v>139</v>
      </c>
      <c r="BA564" s="68" t="s">
        <v>154</v>
      </c>
      <c r="BB564" s="68" t="s">
        <v>275</v>
      </c>
      <c r="BC564" s="68" t="s">
        <v>156</v>
      </c>
      <c r="BD564" s="68" t="s">
        <v>157</v>
      </c>
      <c r="BE564" s="68" t="s">
        <v>303</v>
      </c>
      <c r="BF564" s="68">
        <v>45152.210844907408</v>
      </c>
      <c r="BG564" s="68">
        <v>0</v>
      </c>
      <c r="BH564" s="68" t="s">
        <v>530</v>
      </c>
      <c r="BI564" s="68" t="s">
        <v>143</v>
      </c>
      <c r="BJ564" s="68" t="s">
        <v>143</v>
      </c>
      <c r="BK564" s="68" t="s">
        <v>136</v>
      </c>
      <c r="BL564" s="68" t="s">
        <v>143</v>
      </c>
      <c r="BM564" s="68" t="s">
        <v>200</v>
      </c>
      <c r="BN564" s="68" t="s">
        <v>200</v>
      </c>
      <c r="BO564" s="68" t="s">
        <v>143</v>
      </c>
      <c r="BP564" s="68" t="s">
        <v>143</v>
      </c>
      <c r="BQ564" s="68" t="s">
        <v>3892</v>
      </c>
      <c r="BR564" s="68">
        <v>500</v>
      </c>
      <c r="BS564" s="68" t="s">
        <v>162</v>
      </c>
      <c r="BT564" s="68">
        <v>41071</v>
      </c>
      <c r="BU564" s="68">
        <v>41071</v>
      </c>
      <c r="BV564" s="68" t="s">
        <v>135</v>
      </c>
      <c r="BW564" s="68" t="s">
        <v>135</v>
      </c>
      <c r="BX564" s="68" t="s">
        <v>135</v>
      </c>
      <c r="BY564" s="68" t="s">
        <v>148</v>
      </c>
      <c r="BZ564" s="68" t="s">
        <v>3893</v>
      </c>
      <c r="CA564" s="68" t="s">
        <v>174</v>
      </c>
      <c r="CB564" s="68" t="s">
        <v>143</v>
      </c>
      <c r="CC564" s="68" t="s">
        <v>143</v>
      </c>
      <c r="CD564" s="68" t="s">
        <v>143</v>
      </c>
      <c r="CE564" s="68" t="s">
        <v>143</v>
      </c>
      <c r="CF564" s="68">
        <v>1</v>
      </c>
      <c r="CJ564" s="68">
        <v>0</v>
      </c>
      <c r="CK564" s="68" t="s">
        <v>143</v>
      </c>
      <c r="CM564" s="68" t="s">
        <v>143</v>
      </c>
      <c r="CN564" s="68" t="s">
        <v>143</v>
      </c>
      <c r="CP564" s="68">
        <v>217616996</v>
      </c>
      <c r="CR564" s="68" t="s">
        <v>143</v>
      </c>
      <c r="CS564" s="68" t="s">
        <v>1</v>
      </c>
      <c r="CT564" s="68" t="s">
        <v>143</v>
      </c>
      <c r="CU564" s="68" t="s">
        <v>1</v>
      </c>
      <c r="CV564" s="68" t="s">
        <v>1985</v>
      </c>
      <c r="CW564" s="68" t="s">
        <v>143</v>
      </c>
      <c r="CX564" s="68" t="s">
        <v>374</v>
      </c>
      <c r="CY564" s="68" t="s">
        <v>166</v>
      </c>
      <c r="CZ564" s="68" t="s">
        <v>136</v>
      </c>
      <c r="DA564" s="68" t="s">
        <v>1989</v>
      </c>
      <c r="DB564" s="68" t="s">
        <v>143</v>
      </c>
      <c r="DC564" s="68" t="s">
        <v>143</v>
      </c>
      <c r="DD564" s="68" t="s">
        <v>373</v>
      </c>
      <c r="DE564" s="68">
        <v>8</v>
      </c>
      <c r="DF564" s="68">
        <v>11</v>
      </c>
    </row>
    <row r="565" spans="1:110" s="68" customFormat="1" ht="12.75" x14ac:dyDescent="0.2">
      <c r="A565" s="67">
        <v>45139</v>
      </c>
      <c r="B565" s="68" t="s">
        <v>7</v>
      </c>
      <c r="C565" s="68">
        <v>83579</v>
      </c>
      <c r="D565" s="68" t="s">
        <v>2627</v>
      </c>
      <c r="E565" s="68" t="s">
        <v>164</v>
      </c>
      <c r="F565" s="69">
        <v>45149</v>
      </c>
      <c r="G565" s="68" t="s">
        <v>165</v>
      </c>
      <c r="H565" s="68" t="s">
        <v>166</v>
      </c>
      <c r="I565" s="70">
        <v>170.15</v>
      </c>
      <c r="J565" s="70">
        <v>280</v>
      </c>
      <c r="K565" s="71">
        <f t="shared" si="8"/>
        <v>4.1647408462777827E-4</v>
      </c>
      <c r="L565" s="68" t="s">
        <v>167</v>
      </c>
      <c r="M565" s="68" t="s">
        <v>129</v>
      </c>
      <c r="N565" s="68" t="s">
        <v>960</v>
      </c>
      <c r="O565" s="68" t="s">
        <v>3894</v>
      </c>
      <c r="P565" s="68" t="s">
        <v>3895</v>
      </c>
      <c r="Q565" s="68" t="s">
        <v>170</v>
      </c>
      <c r="R565" s="68" t="s">
        <v>3896</v>
      </c>
      <c r="S565" s="68" t="s">
        <v>3897</v>
      </c>
      <c r="T565" s="68" t="s">
        <v>135</v>
      </c>
      <c r="U565" s="68" t="s">
        <v>135</v>
      </c>
      <c r="V565" s="68" t="s">
        <v>136</v>
      </c>
      <c r="W565" s="68" t="s">
        <v>137</v>
      </c>
      <c r="X565" s="68" t="s">
        <v>173</v>
      </c>
      <c r="Y565" s="68">
        <v>45148.137739467595</v>
      </c>
      <c r="Z565" s="68">
        <v>45161.046390625001</v>
      </c>
      <c r="AA565" s="68" t="s">
        <v>139</v>
      </c>
      <c r="AB565" s="68" t="s">
        <v>140</v>
      </c>
      <c r="AC565" s="68">
        <v>0</v>
      </c>
      <c r="AD565" s="68" t="s">
        <v>143</v>
      </c>
      <c r="AE565" s="68">
        <v>17015</v>
      </c>
      <c r="AG565" s="68">
        <v>10012</v>
      </c>
      <c r="AH565" s="68" t="s">
        <v>141</v>
      </c>
      <c r="AJ565" s="68">
        <v>17015</v>
      </c>
      <c r="AK565" s="68" t="s">
        <v>142</v>
      </c>
      <c r="AL565" s="68" t="s">
        <v>143</v>
      </c>
      <c r="AM565" s="68">
        <v>280</v>
      </c>
      <c r="AN565" s="68" t="s">
        <v>174</v>
      </c>
      <c r="AO565" s="68" t="s">
        <v>3898</v>
      </c>
      <c r="AP565" s="68" t="s">
        <v>209</v>
      </c>
      <c r="AQ565" s="68" t="s">
        <v>3899</v>
      </c>
      <c r="AR565" s="68" t="s">
        <v>178</v>
      </c>
      <c r="AS565" s="68" t="s">
        <v>179</v>
      </c>
      <c r="AT565" s="68" t="s">
        <v>211</v>
      </c>
      <c r="AU565" s="68" t="s">
        <v>212</v>
      </c>
      <c r="AV565" s="68" t="s">
        <v>145</v>
      </c>
      <c r="AW565" s="68" t="s">
        <v>146</v>
      </c>
      <c r="AX565" s="68" t="s">
        <v>972</v>
      </c>
      <c r="AY565" s="68" t="s">
        <v>148</v>
      </c>
      <c r="AZ565" s="68" t="s">
        <v>139</v>
      </c>
      <c r="BA565" s="68" t="s">
        <v>149</v>
      </c>
      <c r="BB565" s="68" t="s">
        <v>150</v>
      </c>
      <c r="BC565" s="68" t="s">
        <v>156</v>
      </c>
      <c r="BD565" s="68" t="s">
        <v>157</v>
      </c>
      <c r="BE565" s="68" t="s">
        <v>303</v>
      </c>
      <c r="BF565" s="68">
        <v>45148.211319444446</v>
      </c>
      <c r="BG565" s="68">
        <v>0</v>
      </c>
      <c r="BH565" s="68" t="s">
        <v>170</v>
      </c>
      <c r="BI565" s="68" t="s">
        <v>3900</v>
      </c>
      <c r="BJ565" s="68" t="s">
        <v>143</v>
      </c>
      <c r="BK565" s="68" t="s">
        <v>183</v>
      </c>
      <c r="BL565" s="68" t="s">
        <v>143</v>
      </c>
      <c r="BM565" s="68" t="s">
        <v>200</v>
      </c>
      <c r="BN565" s="68" t="s">
        <v>160</v>
      </c>
      <c r="BO565" s="68" t="s">
        <v>143</v>
      </c>
      <c r="BP565" s="68" t="s">
        <v>143</v>
      </c>
      <c r="BQ565" s="68" t="s">
        <v>3862</v>
      </c>
      <c r="BR565" s="68">
        <v>500</v>
      </c>
      <c r="BS565" s="68" t="s">
        <v>162</v>
      </c>
      <c r="BT565" s="68">
        <v>17015</v>
      </c>
      <c r="BU565" s="68">
        <v>17015</v>
      </c>
      <c r="BV565" s="68" t="s">
        <v>135</v>
      </c>
      <c r="BW565" s="68" t="s">
        <v>135</v>
      </c>
      <c r="BX565" s="68" t="s">
        <v>135</v>
      </c>
      <c r="BY565" s="68" t="s">
        <v>148</v>
      </c>
      <c r="BZ565" s="68" t="s">
        <v>2362</v>
      </c>
      <c r="CA565" s="68" t="s">
        <v>174</v>
      </c>
      <c r="CB565" s="68" t="s">
        <v>143</v>
      </c>
      <c r="CC565" s="68" t="s">
        <v>143</v>
      </c>
      <c r="CD565" s="68" t="s">
        <v>143</v>
      </c>
      <c r="CE565" s="68" t="s">
        <v>3901</v>
      </c>
      <c r="CF565" s="68">
        <v>1</v>
      </c>
      <c r="CG565" s="68">
        <v>1</v>
      </c>
      <c r="CJ565" s="68">
        <v>0</v>
      </c>
      <c r="CK565" s="68" t="s">
        <v>143</v>
      </c>
      <c r="CM565" s="68" t="s">
        <v>143</v>
      </c>
      <c r="CN565" s="68" t="s">
        <v>143</v>
      </c>
      <c r="CR565" s="68" t="s">
        <v>143</v>
      </c>
      <c r="CS565" s="68" t="s">
        <v>1</v>
      </c>
      <c r="CT565" s="68" t="s">
        <v>143</v>
      </c>
      <c r="CU565" s="68" t="s">
        <v>1</v>
      </c>
      <c r="CV565" s="68" t="s">
        <v>1985</v>
      </c>
      <c r="CW565" s="68" t="s">
        <v>1985</v>
      </c>
      <c r="CX565" s="68" t="s">
        <v>167</v>
      </c>
      <c r="CY565" s="68" t="s">
        <v>166</v>
      </c>
      <c r="CZ565" s="68" t="s">
        <v>183</v>
      </c>
      <c r="DA565" s="68" t="s">
        <v>2007</v>
      </c>
      <c r="DB565" s="68" t="s">
        <v>143</v>
      </c>
      <c r="DC565" s="68" t="s">
        <v>143</v>
      </c>
      <c r="DD565" s="68" t="s">
        <v>164</v>
      </c>
      <c r="DE565" s="68">
        <v>8</v>
      </c>
      <c r="DF565" s="68">
        <v>11</v>
      </c>
    </row>
    <row r="566" spans="1:110" s="68" customFormat="1" ht="12.75" x14ac:dyDescent="0.2">
      <c r="A566" s="67">
        <v>45139</v>
      </c>
      <c r="B566" s="68" t="s">
        <v>7</v>
      </c>
      <c r="C566" s="68">
        <v>83587</v>
      </c>
      <c r="D566" s="68" t="s">
        <v>2627</v>
      </c>
      <c r="E566" s="68" t="s">
        <v>125</v>
      </c>
      <c r="F566" s="69">
        <v>45149</v>
      </c>
      <c r="G566" s="68" t="s">
        <v>126</v>
      </c>
      <c r="H566" s="68" t="s">
        <v>166</v>
      </c>
      <c r="I566" s="70">
        <v>85</v>
      </c>
      <c r="J566" s="70">
        <v>85</v>
      </c>
      <c r="K566" s="71">
        <f t="shared" si="8"/>
        <v>2.0805346572648343E-4</v>
      </c>
      <c r="L566" s="68" t="s">
        <v>167</v>
      </c>
      <c r="M566" s="68" t="s">
        <v>129</v>
      </c>
      <c r="N566" s="68" t="s">
        <v>219</v>
      </c>
      <c r="O566" s="68" t="s">
        <v>3902</v>
      </c>
      <c r="P566" s="68" t="s">
        <v>3903</v>
      </c>
      <c r="Q566" s="68" t="s">
        <v>170</v>
      </c>
      <c r="R566" s="68" t="s">
        <v>3904</v>
      </c>
      <c r="S566" s="68" t="s">
        <v>1498</v>
      </c>
      <c r="T566" s="68" t="s">
        <v>135</v>
      </c>
      <c r="U566" s="68" t="s">
        <v>135</v>
      </c>
      <c r="V566" s="68" t="s">
        <v>136</v>
      </c>
      <c r="W566" s="68" t="s">
        <v>137</v>
      </c>
      <c r="X566" s="68" t="s">
        <v>225</v>
      </c>
      <c r="Y566" s="68">
        <v>45148.153332291666</v>
      </c>
      <c r="Z566" s="68">
        <v>45148.153248726849</v>
      </c>
      <c r="AA566" s="68" t="s">
        <v>139</v>
      </c>
      <c r="AB566" s="68" t="s">
        <v>140</v>
      </c>
      <c r="AC566" s="68">
        <v>0</v>
      </c>
      <c r="AD566" s="68" t="s">
        <v>143</v>
      </c>
      <c r="AE566" s="68">
        <v>0</v>
      </c>
      <c r="AG566" s="68">
        <v>10023</v>
      </c>
      <c r="AH566" s="68" t="s">
        <v>141</v>
      </c>
      <c r="AK566" s="68" t="s">
        <v>142</v>
      </c>
      <c r="AL566" s="68" t="s">
        <v>143</v>
      </c>
      <c r="AM566" s="68">
        <v>85</v>
      </c>
      <c r="AN566" s="68" t="s">
        <v>143</v>
      </c>
      <c r="AO566" s="68" t="s">
        <v>3905</v>
      </c>
      <c r="AP566" s="68" t="s">
        <v>3906</v>
      </c>
      <c r="AQ566" s="68" t="s">
        <v>3907</v>
      </c>
      <c r="AR566" s="68" t="s">
        <v>250</v>
      </c>
      <c r="AS566" s="68" t="s">
        <v>179</v>
      </c>
      <c r="AT566" s="68" t="s">
        <v>251</v>
      </c>
      <c r="AU566" s="68" t="s">
        <v>3908</v>
      </c>
      <c r="AV566" s="68" t="s">
        <v>234</v>
      </c>
      <c r="AW566" s="68" t="s">
        <v>165</v>
      </c>
      <c r="AX566" s="68" t="s">
        <v>235</v>
      </c>
      <c r="AY566" s="68" t="s">
        <v>148</v>
      </c>
      <c r="AZ566" s="68" t="s">
        <v>139</v>
      </c>
      <c r="BA566" s="68" t="s">
        <v>236</v>
      </c>
      <c r="BB566" s="68" t="s">
        <v>150</v>
      </c>
      <c r="BC566" s="68" t="s">
        <v>156</v>
      </c>
      <c r="BD566" s="68" t="s">
        <v>157</v>
      </c>
      <c r="BE566" s="68" t="s">
        <v>303</v>
      </c>
      <c r="BF566" s="68">
        <v>45152.512361111112</v>
      </c>
      <c r="BG566" s="68">
        <v>0</v>
      </c>
      <c r="BH566" s="68" t="s">
        <v>143</v>
      </c>
      <c r="BI566" s="68" t="s">
        <v>143</v>
      </c>
      <c r="BJ566" s="68" t="s">
        <v>143</v>
      </c>
      <c r="BK566" s="68" t="s">
        <v>183</v>
      </c>
      <c r="BL566" s="68" t="s">
        <v>143</v>
      </c>
      <c r="BM566" s="68" t="s">
        <v>160</v>
      </c>
      <c r="BN566" s="68" t="s">
        <v>143</v>
      </c>
      <c r="BO566" s="68" t="s">
        <v>143</v>
      </c>
      <c r="BP566" s="68" t="s">
        <v>143</v>
      </c>
      <c r="BQ566" s="68" t="s">
        <v>3909</v>
      </c>
      <c r="BR566" s="68">
        <v>500</v>
      </c>
      <c r="BS566" s="68" t="s">
        <v>162</v>
      </c>
      <c r="BT566" s="68">
        <v>85</v>
      </c>
      <c r="BU566" s="68">
        <v>85</v>
      </c>
      <c r="BV566" s="68" t="s">
        <v>135</v>
      </c>
      <c r="BW566" s="68" t="s">
        <v>135</v>
      </c>
      <c r="BX566" s="68" t="s">
        <v>135</v>
      </c>
      <c r="BY566" s="68" t="s">
        <v>148</v>
      </c>
      <c r="BZ566" s="68" t="s">
        <v>3910</v>
      </c>
      <c r="CA566" s="68" t="s">
        <v>174</v>
      </c>
      <c r="CB566" s="68" t="s">
        <v>143</v>
      </c>
      <c r="CC566" s="68" t="s">
        <v>143</v>
      </c>
      <c r="CD566" s="68" t="s">
        <v>143</v>
      </c>
      <c r="CE566" s="68" t="s">
        <v>143</v>
      </c>
      <c r="CF566" s="68">
        <v>1</v>
      </c>
      <c r="CJ566" s="68">
        <v>0</v>
      </c>
      <c r="CK566" s="68" t="s">
        <v>143</v>
      </c>
      <c r="CM566" s="68" t="s">
        <v>143</v>
      </c>
      <c r="CN566" s="68" t="s">
        <v>143</v>
      </c>
      <c r="CO566" s="68">
        <v>650106917</v>
      </c>
      <c r="CR566" s="68" t="s">
        <v>143</v>
      </c>
      <c r="CS566" s="68" t="s">
        <v>1</v>
      </c>
      <c r="CT566" s="68" t="s">
        <v>143</v>
      </c>
      <c r="CU566" s="68" t="s">
        <v>1</v>
      </c>
      <c r="CV566" s="68" t="s">
        <v>1985</v>
      </c>
      <c r="CW566" s="68" t="s">
        <v>143</v>
      </c>
      <c r="CX566" s="68" t="s">
        <v>167</v>
      </c>
      <c r="CY566" s="68" t="s">
        <v>166</v>
      </c>
      <c r="CZ566" s="68" t="s">
        <v>183</v>
      </c>
      <c r="DA566" s="68" t="s">
        <v>1989</v>
      </c>
      <c r="DB566" s="68" t="s">
        <v>143</v>
      </c>
      <c r="DC566" s="68" t="s">
        <v>225</v>
      </c>
      <c r="DD566" s="68" t="s">
        <v>125</v>
      </c>
      <c r="DE566" s="68">
        <v>8</v>
      </c>
      <c r="DF566" s="68">
        <v>11</v>
      </c>
    </row>
    <row r="567" spans="1:110" s="68" customFormat="1" ht="12.75" x14ac:dyDescent="0.2">
      <c r="A567" s="67">
        <v>45139</v>
      </c>
      <c r="B567" s="68" t="s">
        <v>11</v>
      </c>
      <c r="C567" s="68">
        <v>83664</v>
      </c>
      <c r="D567" s="68" t="s">
        <v>256</v>
      </c>
      <c r="E567" s="68" t="s">
        <v>279</v>
      </c>
      <c r="F567" s="69">
        <v>45149</v>
      </c>
      <c r="G567" s="68" t="s">
        <v>165</v>
      </c>
      <c r="H567" s="68" t="s">
        <v>166</v>
      </c>
      <c r="I567" s="70">
        <v>1984</v>
      </c>
      <c r="J567" s="70">
        <v>1984</v>
      </c>
      <c r="K567" s="71">
        <f t="shared" si="8"/>
        <v>4.8562126588393307E-3</v>
      </c>
      <c r="L567" s="68" t="s">
        <v>258</v>
      </c>
      <c r="M567" s="68" t="s">
        <v>129</v>
      </c>
      <c r="N567" s="68" t="s">
        <v>219</v>
      </c>
      <c r="O567" s="68" t="s">
        <v>3911</v>
      </c>
      <c r="P567" s="68" t="s">
        <v>3912</v>
      </c>
      <c r="Q567" s="68" t="s">
        <v>170</v>
      </c>
      <c r="R567" s="68" t="s">
        <v>143</v>
      </c>
      <c r="S567" s="68" t="s">
        <v>1823</v>
      </c>
      <c r="T567" s="68" t="s">
        <v>135</v>
      </c>
      <c r="U567" s="68" t="s">
        <v>135</v>
      </c>
      <c r="V567" s="68" t="s">
        <v>136</v>
      </c>
      <c r="W567" s="68" t="s">
        <v>137</v>
      </c>
      <c r="X567" s="68" t="s">
        <v>225</v>
      </c>
      <c r="Y567" s="68">
        <v>45148.293833101852</v>
      </c>
      <c r="Z567" s="68">
        <v>45148.293731944446</v>
      </c>
      <c r="AA567" s="68" t="s">
        <v>139</v>
      </c>
      <c r="AB567" s="68" t="s">
        <v>140</v>
      </c>
      <c r="AC567" s="68">
        <v>0</v>
      </c>
      <c r="AD567" s="68" t="s">
        <v>143</v>
      </c>
      <c r="AE567" s="68">
        <v>0</v>
      </c>
      <c r="AG567" s="68">
        <v>10012</v>
      </c>
      <c r="AH567" s="68" t="s">
        <v>141</v>
      </c>
      <c r="AK567" s="68" t="s">
        <v>142</v>
      </c>
      <c r="AL567" s="68" t="s">
        <v>143</v>
      </c>
      <c r="AM567" s="68">
        <v>1984</v>
      </c>
      <c r="AN567" s="68" t="s">
        <v>143</v>
      </c>
      <c r="AO567" s="68" t="s">
        <v>3913</v>
      </c>
      <c r="AP567" s="68" t="s">
        <v>417</v>
      </c>
      <c r="AQ567" s="68" t="s">
        <v>3914</v>
      </c>
      <c r="AR567" s="68" t="s">
        <v>178</v>
      </c>
      <c r="AS567" s="68" t="s">
        <v>179</v>
      </c>
      <c r="AT567" s="68" t="s">
        <v>403</v>
      </c>
      <c r="AU567" s="68" t="s">
        <v>3915</v>
      </c>
      <c r="AV567" s="68" t="s">
        <v>234</v>
      </c>
      <c r="AW567" s="68" t="s">
        <v>165</v>
      </c>
      <c r="AX567" s="68" t="s">
        <v>235</v>
      </c>
      <c r="AY567" s="68" t="s">
        <v>148</v>
      </c>
      <c r="AZ567" s="68" t="s">
        <v>139</v>
      </c>
      <c r="BA567" s="68" t="s">
        <v>236</v>
      </c>
      <c r="BB567" s="68" t="s">
        <v>150</v>
      </c>
      <c r="BC567" s="68" t="s">
        <v>156</v>
      </c>
      <c r="BD567" s="68" t="s">
        <v>276</v>
      </c>
      <c r="BE567" s="68" t="s">
        <v>143</v>
      </c>
      <c r="BG567" s="68">
        <v>0</v>
      </c>
      <c r="BH567" s="68" t="s">
        <v>143</v>
      </c>
      <c r="BI567" s="68" t="s">
        <v>143</v>
      </c>
      <c r="BJ567" s="68" t="s">
        <v>143</v>
      </c>
      <c r="BK567" s="68" t="s">
        <v>136</v>
      </c>
      <c r="BL567" s="68" t="s">
        <v>143</v>
      </c>
      <c r="BM567" s="68" t="s">
        <v>160</v>
      </c>
      <c r="BN567" s="68" t="s">
        <v>143</v>
      </c>
      <c r="BO567" s="68" t="s">
        <v>143</v>
      </c>
      <c r="BP567" s="68" t="s">
        <v>143</v>
      </c>
      <c r="BQ567" s="68" t="s">
        <v>143</v>
      </c>
      <c r="BR567" s="68">
        <v>0</v>
      </c>
      <c r="BS567" s="68" t="s">
        <v>682</v>
      </c>
      <c r="BT567" s="68">
        <v>1984</v>
      </c>
      <c r="BU567" s="68">
        <v>1984</v>
      </c>
      <c r="BV567" s="68" t="s">
        <v>135</v>
      </c>
      <c r="BW567" s="68" t="s">
        <v>135</v>
      </c>
      <c r="BX567" s="68" t="s">
        <v>135</v>
      </c>
      <c r="BY567" s="68" t="s">
        <v>148</v>
      </c>
      <c r="BZ567" s="68" t="s">
        <v>3916</v>
      </c>
      <c r="CA567" s="68" t="s">
        <v>174</v>
      </c>
      <c r="CB567" s="68" t="s">
        <v>143</v>
      </c>
      <c r="CC567" s="68" t="s">
        <v>143</v>
      </c>
      <c r="CD567" s="68" t="s">
        <v>143</v>
      </c>
      <c r="CE567" s="68" t="s">
        <v>143</v>
      </c>
      <c r="CF567" s="68">
        <v>1</v>
      </c>
      <c r="CJ567" s="68">
        <v>0</v>
      </c>
      <c r="CK567" s="68" t="s">
        <v>143</v>
      </c>
      <c r="CM567" s="68" t="s">
        <v>143</v>
      </c>
      <c r="CN567" s="68" t="s">
        <v>143</v>
      </c>
      <c r="CO567" s="68">
        <v>505882451</v>
      </c>
      <c r="CR567" s="68" t="s">
        <v>143</v>
      </c>
      <c r="CS567" s="68" t="s">
        <v>1</v>
      </c>
      <c r="CT567" s="68" t="s">
        <v>143</v>
      </c>
      <c r="CU567" s="68" t="s">
        <v>1</v>
      </c>
      <c r="CV567" s="68" t="s">
        <v>2092</v>
      </c>
      <c r="CW567" s="68" t="s">
        <v>143</v>
      </c>
      <c r="CX567" s="68" t="s">
        <v>258</v>
      </c>
      <c r="CY567" s="68" t="s">
        <v>166</v>
      </c>
      <c r="CZ567" s="68" t="s">
        <v>136</v>
      </c>
      <c r="DA567" s="68" t="s">
        <v>2495</v>
      </c>
      <c r="DB567" s="68" t="s">
        <v>143</v>
      </c>
      <c r="DC567" s="68" t="s">
        <v>225</v>
      </c>
      <c r="DD567" s="68" t="s">
        <v>279</v>
      </c>
      <c r="DE567" s="68">
        <v>8</v>
      </c>
      <c r="DF567" s="68">
        <v>11</v>
      </c>
    </row>
    <row r="568" spans="1:110" s="68" customFormat="1" ht="12.75" x14ac:dyDescent="0.2">
      <c r="A568" s="67">
        <v>45139</v>
      </c>
      <c r="B568" s="68" t="s">
        <v>11</v>
      </c>
      <c r="C568" s="68">
        <v>83673</v>
      </c>
      <c r="D568" s="68" t="s">
        <v>256</v>
      </c>
      <c r="E568" s="68" t="s">
        <v>164</v>
      </c>
      <c r="F568" s="69">
        <v>45148</v>
      </c>
      <c r="G568" s="68" t="s">
        <v>165</v>
      </c>
      <c r="H568" s="68" t="s">
        <v>166</v>
      </c>
      <c r="I568" s="70">
        <v>569.44000000000005</v>
      </c>
      <c r="J568" s="70">
        <v>569.44000000000005</v>
      </c>
      <c r="K568" s="71">
        <f t="shared" si="8"/>
        <v>1.3938113590975145E-3</v>
      </c>
      <c r="L568" s="68" t="s">
        <v>258</v>
      </c>
      <c r="M568" s="68" t="s">
        <v>129</v>
      </c>
      <c r="N568" s="68" t="s">
        <v>960</v>
      </c>
      <c r="O568" s="68" t="s">
        <v>1301</v>
      </c>
      <c r="P568" s="68" t="s">
        <v>3917</v>
      </c>
      <c r="Q568" s="68" t="s">
        <v>530</v>
      </c>
      <c r="R568" s="68" t="s">
        <v>3918</v>
      </c>
      <c r="S568" s="68" t="s">
        <v>3919</v>
      </c>
      <c r="T568" s="68" t="s">
        <v>135</v>
      </c>
      <c r="U568" s="68" t="s">
        <v>135</v>
      </c>
      <c r="V568" s="68" t="s">
        <v>136</v>
      </c>
      <c r="W568" s="68" t="s">
        <v>137</v>
      </c>
      <c r="X568" s="68" t="s">
        <v>138</v>
      </c>
      <c r="Y568" s="68">
        <v>45148.319546412036</v>
      </c>
      <c r="Z568" s="68">
        <v>45148.319524421298</v>
      </c>
      <c r="AA568" s="68" t="s">
        <v>139</v>
      </c>
      <c r="AB568" s="68" t="s">
        <v>140</v>
      </c>
      <c r="AC568" s="68">
        <v>0</v>
      </c>
      <c r="AD568" s="68" t="s">
        <v>143</v>
      </c>
      <c r="AE568" s="68">
        <v>0</v>
      </c>
      <c r="AG568" s="68">
        <v>10012</v>
      </c>
      <c r="AH568" s="68" t="s">
        <v>141</v>
      </c>
      <c r="AK568" s="68" t="s">
        <v>142</v>
      </c>
      <c r="AL568" s="68" t="s">
        <v>143</v>
      </c>
      <c r="AM568" s="68">
        <v>2700</v>
      </c>
      <c r="AN568" s="68" t="s">
        <v>143</v>
      </c>
      <c r="AO568" s="68" t="s">
        <v>534</v>
      </c>
      <c r="AP568" s="68" t="s">
        <v>534</v>
      </c>
      <c r="AQ568" s="68" t="s">
        <v>309</v>
      </c>
      <c r="AR568" s="68" t="s">
        <v>148</v>
      </c>
      <c r="AS568" s="68" t="s">
        <v>139</v>
      </c>
      <c r="AT568" s="68" t="s">
        <v>950</v>
      </c>
      <c r="AU568" s="68" t="s">
        <v>311</v>
      </c>
      <c r="AV568" s="68" t="s">
        <v>145</v>
      </c>
      <c r="AW568" s="68" t="s">
        <v>146</v>
      </c>
      <c r="AX568" s="68" t="s">
        <v>972</v>
      </c>
      <c r="AY568" s="68" t="s">
        <v>148</v>
      </c>
      <c r="AZ568" s="68" t="s">
        <v>139</v>
      </c>
      <c r="BA568" s="68" t="s">
        <v>149</v>
      </c>
      <c r="BB568" s="68" t="s">
        <v>150</v>
      </c>
      <c r="BC568" s="68" t="s">
        <v>156</v>
      </c>
      <c r="BD568" s="68" t="s">
        <v>157</v>
      </c>
      <c r="BE568" s="68" t="s">
        <v>237</v>
      </c>
      <c r="BF568" s="68">
        <v>45152.124849537038</v>
      </c>
      <c r="BG568" s="68">
        <v>0</v>
      </c>
      <c r="BH568" s="68" t="s">
        <v>530</v>
      </c>
      <c r="BI568" s="68" t="s">
        <v>143</v>
      </c>
      <c r="BJ568" s="68" t="s">
        <v>143</v>
      </c>
      <c r="BK568" s="68" t="s">
        <v>136</v>
      </c>
      <c r="BL568" s="68" t="s">
        <v>136</v>
      </c>
      <c r="BM568" s="68" t="s">
        <v>160</v>
      </c>
      <c r="BN568" s="68" t="s">
        <v>160</v>
      </c>
      <c r="BO568" s="68" t="s">
        <v>373</v>
      </c>
      <c r="BP568" s="68" t="s">
        <v>143</v>
      </c>
      <c r="BQ568" s="68" t="s">
        <v>3920</v>
      </c>
      <c r="BR568" s="68">
        <v>800</v>
      </c>
      <c r="BS568" s="68" t="s">
        <v>241</v>
      </c>
      <c r="BT568" s="68">
        <v>56944</v>
      </c>
      <c r="BU568" s="68">
        <v>56944</v>
      </c>
      <c r="BV568" s="68" t="s">
        <v>135</v>
      </c>
      <c r="BW568" s="68" t="s">
        <v>135</v>
      </c>
      <c r="BX568" s="68" t="s">
        <v>135</v>
      </c>
      <c r="BY568" s="68" t="s">
        <v>148</v>
      </c>
      <c r="BZ568" s="68" t="s">
        <v>3059</v>
      </c>
      <c r="CA568" s="68" t="s">
        <v>144</v>
      </c>
      <c r="CB568" s="68" t="s">
        <v>143</v>
      </c>
      <c r="CC568" s="68" t="s">
        <v>143</v>
      </c>
      <c r="CD568" s="68" t="s">
        <v>143</v>
      </c>
      <c r="CE568" s="68" t="s">
        <v>143</v>
      </c>
      <c r="CF568" s="68">
        <v>21090372</v>
      </c>
      <c r="CJ568" s="68">
        <v>0</v>
      </c>
      <c r="CK568" s="68" t="s">
        <v>143</v>
      </c>
      <c r="CM568" s="68" t="s">
        <v>143</v>
      </c>
      <c r="CN568" s="68" t="s">
        <v>143</v>
      </c>
      <c r="CR568" s="68" t="s">
        <v>143</v>
      </c>
      <c r="CS568" s="68" t="s">
        <v>1</v>
      </c>
      <c r="CT568" s="68" t="s">
        <v>143</v>
      </c>
      <c r="CU568" s="68" t="s">
        <v>1</v>
      </c>
      <c r="CV568" s="68" t="s">
        <v>2092</v>
      </c>
      <c r="CW568" s="68" t="s">
        <v>143</v>
      </c>
      <c r="CX568" s="68" t="s">
        <v>258</v>
      </c>
      <c r="CY568" s="68" t="s">
        <v>166</v>
      </c>
      <c r="CZ568" s="68" t="s">
        <v>136</v>
      </c>
      <c r="DA568" s="68" t="s">
        <v>1989</v>
      </c>
      <c r="DB568" s="68" t="s">
        <v>143</v>
      </c>
      <c r="DC568" s="68" t="s">
        <v>143</v>
      </c>
      <c r="DD568" s="68" t="s">
        <v>373</v>
      </c>
      <c r="DE568" s="68">
        <v>8</v>
      </c>
      <c r="DF568" s="68">
        <v>10</v>
      </c>
    </row>
    <row r="569" spans="1:110" s="68" customFormat="1" ht="12.75" x14ac:dyDescent="0.2">
      <c r="A569" s="67">
        <v>45139</v>
      </c>
      <c r="B569" s="68" t="s">
        <v>14</v>
      </c>
      <c r="C569" s="68">
        <v>83675</v>
      </c>
      <c r="D569" s="68" t="s">
        <v>14</v>
      </c>
      <c r="E569" s="68" t="s">
        <v>164</v>
      </c>
      <c r="F569" s="69">
        <v>45148</v>
      </c>
      <c r="G569" s="68" t="s">
        <v>165</v>
      </c>
      <c r="H569" s="68" t="s">
        <v>166</v>
      </c>
      <c r="I569" s="70">
        <v>121</v>
      </c>
      <c r="J569" s="70">
        <v>121</v>
      </c>
      <c r="K569" s="71">
        <f t="shared" si="8"/>
        <v>2.9617022768122934E-4</v>
      </c>
      <c r="L569" s="68" t="s">
        <v>316</v>
      </c>
      <c r="M569" s="68" t="s">
        <v>317</v>
      </c>
      <c r="N569" s="68" t="s">
        <v>219</v>
      </c>
      <c r="O569" s="68" t="s">
        <v>540</v>
      </c>
      <c r="P569" s="68" t="s">
        <v>3921</v>
      </c>
      <c r="Q569" s="68" t="s">
        <v>170</v>
      </c>
      <c r="R569" s="68" t="s">
        <v>3922</v>
      </c>
      <c r="S569" s="68" t="s">
        <v>3923</v>
      </c>
      <c r="T569" s="68" t="s">
        <v>135</v>
      </c>
      <c r="U569" s="68" t="s">
        <v>135</v>
      </c>
      <c r="V569" s="68" t="s">
        <v>136</v>
      </c>
      <c r="W569" s="68" t="s">
        <v>137</v>
      </c>
      <c r="X569" s="68" t="s">
        <v>322</v>
      </c>
      <c r="Y569" s="68">
        <v>45148.320852893521</v>
      </c>
      <c r="Z569" s="68">
        <v>45148.320666319443</v>
      </c>
      <c r="AA569" s="68" t="s">
        <v>139</v>
      </c>
      <c r="AB569" s="68" t="s">
        <v>323</v>
      </c>
      <c r="AC569" s="68">
        <v>0</v>
      </c>
      <c r="AD569" s="68" t="s">
        <v>143</v>
      </c>
      <c r="AE569" s="68">
        <v>121</v>
      </c>
      <c r="AG569" s="68">
        <v>10012</v>
      </c>
      <c r="AH569" s="68" t="s">
        <v>141</v>
      </c>
      <c r="AJ569" s="68">
        <v>121</v>
      </c>
      <c r="AK569" s="68" t="s">
        <v>207</v>
      </c>
      <c r="AL569" s="68" t="s">
        <v>143</v>
      </c>
      <c r="AM569" s="68">
        <v>121</v>
      </c>
      <c r="AN569" s="68" t="s">
        <v>174</v>
      </c>
      <c r="AO569" s="68" t="s">
        <v>544</v>
      </c>
      <c r="AP569" s="68" t="s">
        <v>325</v>
      </c>
      <c r="AQ569" s="68" t="s">
        <v>545</v>
      </c>
      <c r="AR569" s="68" t="s">
        <v>178</v>
      </c>
      <c r="AS569" s="68" t="s">
        <v>179</v>
      </c>
      <c r="AT569" s="68" t="s">
        <v>327</v>
      </c>
      <c r="AU569" s="68" t="s">
        <v>328</v>
      </c>
      <c r="AV569" s="68" t="s">
        <v>234</v>
      </c>
      <c r="AW569" s="68" t="s">
        <v>165</v>
      </c>
      <c r="AX569" s="68" t="s">
        <v>235</v>
      </c>
      <c r="AY569" s="68" t="s">
        <v>148</v>
      </c>
      <c r="AZ569" s="68" t="s">
        <v>139</v>
      </c>
      <c r="BA569" s="68" t="s">
        <v>236</v>
      </c>
      <c r="BB569" s="68" t="s">
        <v>150</v>
      </c>
      <c r="BC569" s="68" t="s">
        <v>156</v>
      </c>
      <c r="BD569" s="68" t="s">
        <v>157</v>
      </c>
      <c r="BE569" s="68" t="s">
        <v>303</v>
      </c>
      <c r="BF569" s="68">
        <v>45152.512164351851</v>
      </c>
      <c r="BG569" s="68">
        <v>0</v>
      </c>
      <c r="BH569" s="68" t="s">
        <v>143</v>
      </c>
      <c r="BI569" s="68" t="s">
        <v>3924</v>
      </c>
      <c r="BJ569" s="68" t="s">
        <v>143</v>
      </c>
      <c r="BK569" s="68" t="s">
        <v>136</v>
      </c>
      <c r="BL569" s="68" t="s">
        <v>143</v>
      </c>
      <c r="BM569" s="68" t="s">
        <v>160</v>
      </c>
      <c r="BN569" s="68" t="s">
        <v>160</v>
      </c>
      <c r="BO569" s="68" t="s">
        <v>143</v>
      </c>
      <c r="BP569" s="68" t="s">
        <v>143</v>
      </c>
      <c r="BQ569" s="68" t="s">
        <v>3925</v>
      </c>
      <c r="BR569" s="68">
        <v>500</v>
      </c>
      <c r="BS569" s="68" t="s">
        <v>162</v>
      </c>
      <c r="BT569" s="68">
        <v>121</v>
      </c>
      <c r="BU569" s="68">
        <v>121</v>
      </c>
      <c r="BV569" s="68" t="s">
        <v>135</v>
      </c>
      <c r="BW569" s="68" t="s">
        <v>135</v>
      </c>
      <c r="BX569" s="68" t="s">
        <v>135</v>
      </c>
      <c r="BY569" s="68" t="s">
        <v>148</v>
      </c>
      <c r="BZ569" s="68" t="s">
        <v>2932</v>
      </c>
      <c r="CA569" s="68" t="s">
        <v>174</v>
      </c>
      <c r="CB569" s="68" t="s">
        <v>143</v>
      </c>
      <c r="CC569" s="68" t="s">
        <v>143</v>
      </c>
      <c r="CD569" s="68" t="s">
        <v>143</v>
      </c>
      <c r="CE569" s="68" t="s">
        <v>3926</v>
      </c>
      <c r="CF569" s="68">
        <v>1</v>
      </c>
      <c r="CG569" s="68">
        <v>1</v>
      </c>
      <c r="CJ569" s="68">
        <v>0</v>
      </c>
      <c r="CK569" s="68" t="s">
        <v>143</v>
      </c>
      <c r="CM569" s="68" t="s">
        <v>143</v>
      </c>
      <c r="CN569" s="68" t="s">
        <v>143</v>
      </c>
      <c r="CO569" s="68">
        <v>800114696</v>
      </c>
      <c r="CR569" s="68" t="s">
        <v>143</v>
      </c>
      <c r="CS569" s="68" t="s">
        <v>1</v>
      </c>
      <c r="CT569" s="68" t="s">
        <v>143</v>
      </c>
      <c r="CU569" s="68" t="s">
        <v>1</v>
      </c>
      <c r="CV569" s="68" t="s">
        <v>1985</v>
      </c>
      <c r="CW569" s="68" t="s">
        <v>1985</v>
      </c>
      <c r="CX569" s="68" t="s">
        <v>316</v>
      </c>
      <c r="CY569" s="68" t="s">
        <v>166</v>
      </c>
      <c r="CZ569" s="68" t="s">
        <v>136</v>
      </c>
      <c r="DA569" s="68" t="s">
        <v>1989</v>
      </c>
      <c r="DB569" s="68" t="s">
        <v>143</v>
      </c>
      <c r="DC569" s="68" t="s">
        <v>143</v>
      </c>
      <c r="DD569" s="68" t="s">
        <v>164</v>
      </c>
      <c r="DE569" s="68">
        <v>8</v>
      </c>
      <c r="DF569" s="68">
        <v>10</v>
      </c>
    </row>
    <row r="570" spans="1:110" s="68" customFormat="1" ht="12.75" x14ac:dyDescent="0.2">
      <c r="A570" s="67">
        <v>45139</v>
      </c>
      <c r="B570" s="68" t="s">
        <v>11</v>
      </c>
      <c r="C570" s="68">
        <v>83684</v>
      </c>
      <c r="D570" s="68" t="s">
        <v>256</v>
      </c>
      <c r="E570" s="68" t="s">
        <v>164</v>
      </c>
      <c r="F570" s="69">
        <v>45148</v>
      </c>
      <c r="G570" s="68" t="s">
        <v>165</v>
      </c>
      <c r="H570" s="68" t="s">
        <v>166</v>
      </c>
      <c r="I570" s="70">
        <v>62</v>
      </c>
      <c r="J570" s="70">
        <v>62</v>
      </c>
      <c r="K570" s="71">
        <f t="shared" si="8"/>
        <v>1.5175664558872908E-4</v>
      </c>
      <c r="L570" s="68" t="s">
        <v>258</v>
      </c>
      <c r="M570" s="68" t="s">
        <v>129</v>
      </c>
      <c r="N570" s="68" t="s">
        <v>219</v>
      </c>
      <c r="O570" s="68" t="s">
        <v>3927</v>
      </c>
      <c r="P570" s="68" t="s">
        <v>143</v>
      </c>
      <c r="Q570" s="68" t="s">
        <v>170</v>
      </c>
      <c r="R570" s="68" t="s">
        <v>3928</v>
      </c>
      <c r="S570" s="68" t="s">
        <v>3929</v>
      </c>
      <c r="T570" s="68" t="s">
        <v>135</v>
      </c>
      <c r="U570" s="68" t="s">
        <v>135</v>
      </c>
      <c r="V570" s="68" t="s">
        <v>136</v>
      </c>
      <c r="W570" s="68" t="s">
        <v>137</v>
      </c>
      <c r="X570" s="68" t="s">
        <v>225</v>
      </c>
      <c r="Y570" s="68">
        <v>45148.366318055552</v>
      </c>
      <c r="Z570" s="68">
        <v>45148.366216319446</v>
      </c>
      <c r="AA570" s="68" t="s">
        <v>139</v>
      </c>
      <c r="AB570" s="68" t="s">
        <v>140</v>
      </c>
      <c r="AC570" s="68">
        <v>0</v>
      </c>
      <c r="AD570" s="68" t="s">
        <v>143</v>
      </c>
      <c r="AE570" s="68">
        <v>0</v>
      </c>
      <c r="AG570" s="68">
        <v>10012</v>
      </c>
      <c r="AH570" s="68" t="s">
        <v>141</v>
      </c>
      <c r="AK570" s="68" t="s">
        <v>142</v>
      </c>
      <c r="AL570" s="68" t="s">
        <v>143</v>
      </c>
      <c r="AM570" s="68">
        <v>62</v>
      </c>
      <c r="AN570" s="68" t="s">
        <v>143</v>
      </c>
      <c r="AO570" s="68" t="s">
        <v>3930</v>
      </c>
      <c r="AP570" s="68" t="s">
        <v>603</v>
      </c>
      <c r="AQ570" s="68" t="s">
        <v>3931</v>
      </c>
      <c r="AR570" s="68" t="s">
        <v>178</v>
      </c>
      <c r="AS570" s="68" t="s">
        <v>179</v>
      </c>
      <c r="AT570" s="68" t="s">
        <v>211</v>
      </c>
      <c r="AU570" s="68" t="s">
        <v>3932</v>
      </c>
      <c r="AV570" s="68" t="s">
        <v>234</v>
      </c>
      <c r="AW570" s="68" t="s">
        <v>165</v>
      </c>
      <c r="AX570" s="68" t="s">
        <v>235</v>
      </c>
      <c r="AY570" s="68" t="s">
        <v>148</v>
      </c>
      <c r="AZ570" s="68" t="s">
        <v>139</v>
      </c>
      <c r="BA570" s="68" t="s">
        <v>236</v>
      </c>
      <c r="BB570" s="68" t="s">
        <v>150</v>
      </c>
      <c r="BC570" s="68" t="s">
        <v>156</v>
      </c>
      <c r="BD570" s="68" t="s">
        <v>157</v>
      </c>
      <c r="BE570" s="68" t="s">
        <v>303</v>
      </c>
      <c r="BF570" s="68">
        <v>45152.512048611112</v>
      </c>
      <c r="BG570" s="68">
        <v>0</v>
      </c>
      <c r="BH570" s="68" t="s">
        <v>143</v>
      </c>
      <c r="BI570" s="68" t="s">
        <v>143</v>
      </c>
      <c r="BJ570" s="68" t="s">
        <v>143</v>
      </c>
      <c r="BK570" s="68" t="s">
        <v>136</v>
      </c>
      <c r="BL570" s="68" t="s">
        <v>143</v>
      </c>
      <c r="BM570" s="68" t="s">
        <v>160</v>
      </c>
      <c r="BN570" s="68" t="s">
        <v>143</v>
      </c>
      <c r="BO570" s="68" t="s">
        <v>143</v>
      </c>
      <c r="BP570" s="68" t="s">
        <v>143</v>
      </c>
      <c r="BQ570" s="68" t="s">
        <v>3933</v>
      </c>
      <c r="BR570" s="68">
        <v>500</v>
      </c>
      <c r="BS570" s="68" t="s">
        <v>162</v>
      </c>
      <c r="BT570" s="68">
        <v>62</v>
      </c>
      <c r="BU570" s="68">
        <v>62</v>
      </c>
      <c r="BV570" s="68" t="s">
        <v>135</v>
      </c>
      <c r="BW570" s="68" t="s">
        <v>135</v>
      </c>
      <c r="BX570" s="68" t="s">
        <v>135</v>
      </c>
      <c r="BY570" s="68" t="s">
        <v>148</v>
      </c>
      <c r="BZ570" s="68" t="s">
        <v>2362</v>
      </c>
      <c r="CA570" s="68" t="s">
        <v>174</v>
      </c>
      <c r="CB570" s="68" t="s">
        <v>143</v>
      </c>
      <c r="CC570" s="68" t="s">
        <v>143</v>
      </c>
      <c r="CD570" s="68" t="s">
        <v>143</v>
      </c>
      <c r="CE570" s="68" t="s">
        <v>143</v>
      </c>
      <c r="CF570" s="68">
        <v>1</v>
      </c>
      <c r="CJ570" s="68">
        <v>0</v>
      </c>
      <c r="CK570" s="68" t="s">
        <v>143</v>
      </c>
      <c r="CM570" s="68" t="s">
        <v>143</v>
      </c>
      <c r="CN570" s="68" t="s">
        <v>143</v>
      </c>
      <c r="CR570" s="68" t="s">
        <v>143</v>
      </c>
      <c r="CS570" s="68" t="s">
        <v>1</v>
      </c>
      <c r="CT570" s="68" t="s">
        <v>143</v>
      </c>
      <c r="CU570" s="68" t="s">
        <v>1</v>
      </c>
      <c r="CV570" s="68" t="s">
        <v>1985</v>
      </c>
      <c r="CW570" s="68" t="s">
        <v>143</v>
      </c>
      <c r="CX570" s="68" t="s">
        <v>258</v>
      </c>
      <c r="CY570" s="68" t="s">
        <v>166</v>
      </c>
      <c r="CZ570" s="68" t="s">
        <v>136</v>
      </c>
      <c r="DA570" s="68" t="s">
        <v>1989</v>
      </c>
      <c r="DB570" s="68" t="s">
        <v>143</v>
      </c>
      <c r="DC570" s="68" t="s">
        <v>225</v>
      </c>
      <c r="DD570" s="68" t="s">
        <v>164</v>
      </c>
      <c r="DE570" s="68">
        <v>8</v>
      </c>
      <c r="DF570" s="68">
        <v>10</v>
      </c>
    </row>
    <row r="571" spans="1:110" s="68" customFormat="1" ht="12.75" x14ac:dyDescent="0.2">
      <c r="A571" s="67">
        <v>45139</v>
      </c>
      <c r="B571" s="68" t="s">
        <v>7</v>
      </c>
      <c r="C571" s="68">
        <v>83782</v>
      </c>
      <c r="D571" s="68" t="s">
        <v>3757</v>
      </c>
      <c r="E571" s="68" t="s">
        <v>373</v>
      </c>
      <c r="F571" s="69">
        <v>45149</v>
      </c>
      <c r="G571" s="68" t="s">
        <v>257</v>
      </c>
      <c r="H571" s="68" t="s">
        <v>166</v>
      </c>
      <c r="I571" s="70">
        <v>750</v>
      </c>
      <c r="J571" s="70">
        <v>750</v>
      </c>
      <c r="K571" s="71">
        <f t="shared" si="8"/>
        <v>1.8357658740572067E-3</v>
      </c>
      <c r="L571" s="68" t="s">
        <v>167</v>
      </c>
      <c r="M571" s="68" t="s">
        <v>129</v>
      </c>
      <c r="N571" s="68" t="s">
        <v>980</v>
      </c>
      <c r="O571" s="68" t="s">
        <v>1876</v>
      </c>
      <c r="P571" s="68" t="s">
        <v>3934</v>
      </c>
      <c r="Q571" s="68" t="s">
        <v>170</v>
      </c>
      <c r="R571" s="68" t="s">
        <v>3935</v>
      </c>
      <c r="S571" s="68" t="s">
        <v>3936</v>
      </c>
      <c r="T571" s="68" t="s">
        <v>135</v>
      </c>
      <c r="U571" s="68" t="s">
        <v>135</v>
      </c>
      <c r="V571" s="68" t="s">
        <v>136</v>
      </c>
      <c r="W571" s="68" t="s">
        <v>137</v>
      </c>
      <c r="X571" s="68" t="s">
        <v>264</v>
      </c>
      <c r="Y571" s="68">
        <v>45149.374161921296</v>
      </c>
      <c r="Z571" s="68">
        <v>45149.372272685185</v>
      </c>
      <c r="AA571" s="68" t="s">
        <v>139</v>
      </c>
      <c r="AB571" s="68" t="s">
        <v>140</v>
      </c>
      <c r="AC571" s="68">
        <v>0</v>
      </c>
      <c r="AD571" s="68" t="s">
        <v>143</v>
      </c>
      <c r="AE571" s="68">
        <v>0</v>
      </c>
      <c r="AF571" s="68">
        <v>45149</v>
      </c>
      <c r="AG571" s="68">
        <v>10010</v>
      </c>
      <c r="AH571" s="68" t="s">
        <v>265</v>
      </c>
      <c r="AK571" s="68" t="s">
        <v>142</v>
      </c>
      <c r="AL571" s="68" t="s">
        <v>143</v>
      </c>
      <c r="AM571" s="68">
        <v>750</v>
      </c>
      <c r="AN571" s="68" t="s">
        <v>143</v>
      </c>
      <c r="AO571" s="68" t="s">
        <v>1880</v>
      </c>
      <c r="AP571" s="68" t="s">
        <v>1881</v>
      </c>
      <c r="AQ571" s="68" t="s">
        <v>1882</v>
      </c>
      <c r="AR571" s="68" t="s">
        <v>178</v>
      </c>
      <c r="AS571" s="68" t="s">
        <v>179</v>
      </c>
      <c r="AT571" s="68" t="s">
        <v>1605</v>
      </c>
      <c r="AU571" s="68" t="s">
        <v>1883</v>
      </c>
      <c r="AV571" s="68" t="s">
        <v>990</v>
      </c>
      <c r="AW571" s="68" t="s">
        <v>273</v>
      </c>
      <c r="AX571" s="68" t="s">
        <v>991</v>
      </c>
      <c r="AY571" s="68" t="s">
        <v>148</v>
      </c>
      <c r="AZ571" s="68" t="s">
        <v>139</v>
      </c>
      <c r="BA571" s="68" t="s">
        <v>154</v>
      </c>
      <c r="BB571" s="68" t="s">
        <v>992</v>
      </c>
      <c r="BC571" s="68" t="s">
        <v>156</v>
      </c>
      <c r="BD571" s="68" t="s">
        <v>157</v>
      </c>
      <c r="BE571" s="68" t="s">
        <v>237</v>
      </c>
      <c r="BF571" s="68">
        <v>45153.221365740741</v>
      </c>
      <c r="BG571" s="68">
        <v>0</v>
      </c>
      <c r="BH571" s="68" t="s">
        <v>143</v>
      </c>
      <c r="BI571" s="68" t="s">
        <v>143</v>
      </c>
      <c r="BJ571" s="68" t="s">
        <v>143</v>
      </c>
      <c r="BK571" s="68" t="s">
        <v>183</v>
      </c>
      <c r="BL571" s="68" t="s">
        <v>143</v>
      </c>
      <c r="BM571" s="68" t="s">
        <v>200</v>
      </c>
      <c r="BN571" s="68" t="s">
        <v>143</v>
      </c>
      <c r="BO571" s="68" t="s">
        <v>143</v>
      </c>
      <c r="BP571" s="68" t="s">
        <v>143</v>
      </c>
      <c r="BQ571" s="68" t="s">
        <v>3937</v>
      </c>
      <c r="BR571" s="68">
        <v>800</v>
      </c>
      <c r="BS571" s="68" t="s">
        <v>241</v>
      </c>
      <c r="BT571" s="68">
        <v>750</v>
      </c>
      <c r="BU571" s="68">
        <v>750</v>
      </c>
      <c r="BV571" s="68" t="s">
        <v>135</v>
      </c>
      <c r="BW571" s="68" t="s">
        <v>135</v>
      </c>
      <c r="BX571" s="68" t="s">
        <v>135</v>
      </c>
      <c r="BY571" s="68" t="s">
        <v>148</v>
      </c>
      <c r="BZ571" s="68" t="s">
        <v>2774</v>
      </c>
      <c r="CA571" s="68" t="s">
        <v>174</v>
      </c>
      <c r="CB571" s="68" t="s">
        <v>143</v>
      </c>
      <c r="CC571" s="68" t="s">
        <v>143</v>
      </c>
      <c r="CD571" s="68" t="s">
        <v>143</v>
      </c>
      <c r="CE571" s="68" t="s">
        <v>3938</v>
      </c>
      <c r="CF571" s="68">
        <v>1</v>
      </c>
      <c r="CJ571" s="68">
        <v>0</v>
      </c>
      <c r="CK571" s="68" t="s">
        <v>143</v>
      </c>
      <c r="CM571" s="68" t="s">
        <v>143</v>
      </c>
      <c r="CN571" s="68" t="s">
        <v>143</v>
      </c>
      <c r="CO571" s="68">
        <v>79084255</v>
      </c>
      <c r="CR571" s="68" t="s">
        <v>143</v>
      </c>
      <c r="CS571" s="68" t="s">
        <v>1</v>
      </c>
      <c r="CT571" s="68" t="s">
        <v>143</v>
      </c>
      <c r="CU571" s="68" t="s">
        <v>1</v>
      </c>
      <c r="CV571" s="68" t="s">
        <v>2092</v>
      </c>
      <c r="CW571" s="68" t="s">
        <v>143</v>
      </c>
      <c r="CX571" s="68" t="s">
        <v>167</v>
      </c>
      <c r="CY571" s="68" t="s">
        <v>166</v>
      </c>
      <c r="CZ571" s="68" t="s">
        <v>183</v>
      </c>
      <c r="DA571" s="68" t="s">
        <v>1989</v>
      </c>
      <c r="DB571" s="68" t="s">
        <v>143</v>
      </c>
      <c r="DC571" s="68" t="s">
        <v>143</v>
      </c>
      <c r="DD571" s="68" t="s">
        <v>373</v>
      </c>
      <c r="DE571" s="68">
        <v>8</v>
      </c>
      <c r="DF571" s="68">
        <v>11</v>
      </c>
    </row>
    <row r="572" spans="1:110" s="68" customFormat="1" ht="12.75" x14ac:dyDescent="0.2">
      <c r="A572" s="67">
        <v>45139</v>
      </c>
      <c r="B572" s="68" t="s">
        <v>11</v>
      </c>
      <c r="C572" s="68">
        <v>83921</v>
      </c>
      <c r="D572" s="68" t="s">
        <v>256</v>
      </c>
      <c r="E572" s="68" t="s">
        <v>125</v>
      </c>
      <c r="F572" s="69">
        <v>45152</v>
      </c>
      <c r="G572" s="68" t="s">
        <v>126</v>
      </c>
      <c r="H572" s="68" t="s">
        <v>166</v>
      </c>
      <c r="I572" s="70">
        <v>82.64</v>
      </c>
      <c r="J572" s="70">
        <v>250</v>
      </c>
      <c r="K572" s="71">
        <f t="shared" si="8"/>
        <v>2.0227692244278341E-4</v>
      </c>
      <c r="L572" s="68" t="s">
        <v>258</v>
      </c>
      <c r="M572" s="68" t="s">
        <v>129</v>
      </c>
      <c r="N572" s="68" t="s">
        <v>1065</v>
      </c>
      <c r="O572" s="68" t="s">
        <v>191</v>
      </c>
      <c r="P572" s="68" t="s">
        <v>3939</v>
      </c>
      <c r="Q572" s="68" t="s">
        <v>170</v>
      </c>
      <c r="R572" s="68" t="s">
        <v>3940</v>
      </c>
      <c r="S572" s="68" t="s">
        <v>3941</v>
      </c>
      <c r="T572" s="68" t="s">
        <v>135</v>
      </c>
      <c r="U572" s="68" t="s">
        <v>135</v>
      </c>
      <c r="V572" s="68" t="s">
        <v>136</v>
      </c>
      <c r="W572" s="68" t="s">
        <v>137</v>
      </c>
      <c r="X572" s="68" t="s">
        <v>173</v>
      </c>
      <c r="Y572" s="68">
        <v>45149.281075462961</v>
      </c>
      <c r="Z572" s="68">
        <v>45161.049291203701</v>
      </c>
      <c r="AA572" s="68" t="s">
        <v>139</v>
      </c>
      <c r="AB572" s="68" t="s">
        <v>140</v>
      </c>
      <c r="AC572" s="68">
        <v>0</v>
      </c>
      <c r="AD572" s="68" t="s">
        <v>143</v>
      </c>
      <c r="AE572" s="68">
        <v>8264</v>
      </c>
      <c r="AG572" s="68">
        <v>10023</v>
      </c>
      <c r="AH572" s="68" t="s">
        <v>141</v>
      </c>
      <c r="AJ572" s="68">
        <v>8264</v>
      </c>
      <c r="AK572" s="68" t="s">
        <v>142</v>
      </c>
      <c r="AL572" s="68" t="s">
        <v>143</v>
      </c>
      <c r="AM572" s="68">
        <v>250</v>
      </c>
      <c r="AN572" s="68" t="s">
        <v>174</v>
      </c>
      <c r="AO572" s="68" t="s">
        <v>195</v>
      </c>
      <c r="AP572" s="68" t="s">
        <v>196</v>
      </c>
      <c r="AQ572" s="68" t="s">
        <v>197</v>
      </c>
      <c r="AR572" s="68" t="s">
        <v>178</v>
      </c>
      <c r="AS572" s="68" t="s">
        <v>179</v>
      </c>
      <c r="AT572" s="68" t="s">
        <v>180</v>
      </c>
      <c r="AU572" s="68" t="s">
        <v>198</v>
      </c>
      <c r="AV572" s="68" t="s">
        <v>631</v>
      </c>
      <c r="AW572" s="68" t="s">
        <v>632</v>
      </c>
      <c r="AX572" s="68" t="s">
        <v>1068</v>
      </c>
      <c r="AY572" s="68" t="s">
        <v>148</v>
      </c>
      <c r="AZ572" s="68" t="s">
        <v>139</v>
      </c>
      <c r="BA572" s="68" t="s">
        <v>149</v>
      </c>
      <c r="BB572" s="68" t="s">
        <v>634</v>
      </c>
      <c r="BC572" s="68" t="s">
        <v>156</v>
      </c>
      <c r="BD572" s="68" t="s">
        <v>157</v>
      </c>
      <c r="BE572" s="68" t="s">
        <v>303</v>
      </c>
      <c r="BF572" s="68">
        <v>45152.511944444443</v>
      </c>
      <c r="BG572" s="68">
        <v>0</v>
      </c>
      <c r="BH572" s="68" t="s">
        <v>170</v>
      </c>
      <c r="BI572" s="68" t="s">
        <v>3942</v>
      </c>
      <c r="BJ572" s="68" t="s">
        <v>143</v>
      </c>
      <c r="BK572" s="68" t="s">
        <v>136</v>
      </c>
      <c r="BL572" s="68" t="s">
        <v>143</v>
      </c>
      <c r="BM572" s="68" t="s">
        <v>200</v>
      </c>
      <c r="BN572" s="68" t="s">
        <v>160</v>
      </c>
      <c r="BO572" s="68" t="s">
        <v>143</v>
      </c>
      <c r="BP572" s="68" t="s">
        <v>143</v>
      </c>
      <c r="BQ572" s="68" t="s">
        <v>3943</v>
      </c>
      <c r="BR572" s="68">
        <v>500</v>
      </c>
      <c r="BS572" s="68" t="s">
        <v>162</v>
      </c>
      <c r="BT572" s="68">
        <v>8264</v>
      </c>
      <c r="BU572" s="68">
        <v>8264</v>
      </c>
      <c r="BV572" s="68" t="s">
        <v>135</v>
      </c>
      <c r="BW572" s="68" t="s">
        <v>135</v>
      </c>
      <c r="BX572" s="68" t="s">
        <v>135</v>
      </c>
      <c r="BY572" s="68" t="s">
        <v>148</v>
      </c>
      <c r="BZ572" s="68" t="s">
        <v>3944</v>
      </c>
      <c r="CA572" s="68" t="s">
        <v>174</v>
      </c>
      <c r="CB572" s="68" t="s">
        <v>143</v>
      </c>
      <c r="CC572" s="68" t="s">
        <v>143</v>
      </c>
      <c r="CD572" s="68" t="s">
        <v>143</v>
      </c>
      <c r="CE572" s="68" t="s">
        <v>143</v>
      </c>
      <c r="CF572" s="68">
        <v>1</v>
      </c>
      <c r="CG572" s="68">
        <v>1</v>
      </c>
      <c r="CJ572" s="68">
        <v>0</v>
      </c>
      <c r="CK572" s="68" t="s">
        <v>143</v>
      </c>
      <c r="CM572" s="68" t="s">
        <v>143</v>
      </c>
      <c r="CN572" s="68" t="s">
        <v>143</v>
      </c>
      <c r="CR572" s="68" t="s">
        <v>143</v>
      </c>
      <c r="CS572" s="68" t="s">
        <v>1</v>
      </c>
      <c r="CT572" s="68" t="s">
        <v>143</v>
      </c>
      <c r="CU572" s="68" t="s">
        <v>1</v>
      </c>
      <c r="CV572" s="68" t="s">
        <v>1985</v>
      </c>
      <c r="CW572" s="68" t="s">
        <v>1985</v>
      </c>
      <c r="CX572" s="68" t="s">
        <v>258</v>
      </c>
      <c r="CY572" s="68" t="s">
        <v>166</v>
      </c>
      <c r="CZ572" s="68" t="s">
        <v>136</v>
      </c>
      <c r="DA572" s="68" t="s">
        <v>1986</v>
      </c>
      <c r="DB572" s="68" t="s">
        <v>143</v>
      </c>
      <c r="DC572" s="68" t="s">
        <v>143</v>
      </c>
      <c r="DD572" s="68" t="s">
        <v>125</v>
      </c>
      <c r="DE572" s="68">
        <v>8</v>
      </c>
      <c r="DF572" s="68">
        <v>14</v>
      </c>
    </row>
    <row r="573" spans="1:110" s="68" customFormat="1" ht="12.75" x14ac:dyDescent="0.2">
      <c r="A573" s="67">
        <v>45139</v>
      </c>
      <c r="B573" s="68" t="s">
        <v>14</v>
      </c>
      <c r="C573" s="68">
        <v>84028</v>
      </c>
      <c r="D573" s="68" t="s">
        <v>14</v>
      </c>
      <c r="E573" s="68" t="s">
        <v>279</v>
      </c>
      <c r="F573" s="69">
        <v>45153</v>
      </c>
      <c r="G573" s="68" t="s">
        <v>165</v>
      </c>
      <c r="H573" s="68" t="s">
        <v>166</v>
      </c>
      <c r="I573" s="70">
        <v>156</v>
      </c>
      <c r="J573" s="70">
        <v>156</v>
      </c>
      <c r="K573" s="71">
        <f t="shared" si="8"/>
        <v>3.8183930180389896E-4</v>
      </c>
      <c r="L573" s="68" t="s">
        <v>316</v>
      </c>
      <c r="M573" s="68" t="s">
        <v>317</v>
      </c>
      <c r="N573" s="68" t="s">
        <v>1056</v>
      </c>
      <c r="O573" s="68" t="s">
        <v>3553</v>
      </c>
      <c r="P573" s="68" t="s">
        <v>3945</v>
      </c>
      <c r="Q573" s="68" t="s">
        <v>170</v>
      </c>
      <c r="R573" s="68" t="s">
        <v>3946</v>
      </c>
      <c r="S573" s="68" t="s">
        <v>3556</v>
      </c>
      <c r="T573" s="68" t="s">
        <v>135</v>
      </c>
      <c r="U573" s="68" t="s">
        <v>135</v>
      </c>
      <c r="V573" s="68" t="s">
        <v>136</v>
      </c>
      <c r="W573" s="68" t="s">
        <v>137</v>
      </c>
      <c r="X573" s="68" t="s">
        <v>322</v>
      </c>
      <c r="Y573" s="68">
        <v>45152.466040856481</v>
      </c>
      <c r="Z573" s="68">
        <v>45152.465967013886</v>
      </c>
      <c r="AA573" s="68" t="s">
        <v>139</v>
      </c>
      <c r="AB573" s="68" t="s">
        <v>323</v>
      </c>
      <c r="AC573" s="68">
        <v>0</v>
      </c>
      <c r="AD573" s="68" t="s">
        <v>143</v>
      </c>
      <c r="AE573" s="68">
        <v>156</v>
      </c>
      <c r="AG573" s="68">
        <v>10012</v>
      </c>
      <c r="AH573" s="68" t="s">
        <v>141</v>
      </c>
      <c r="AJ573" s="68">
        <v>156</v>
      </c>
      <c r="AK573" s="68" t="s">
        <v>207</v>
      </c>
      <c r="AL573" s="68" t="s">
        <v>143</v>
      </c>
      <c r="AM573" s="68">
        <v>156</v>
      </c>
      <c r="AN573" s="68" t="s">
        <v>174</v>
      </c>
      <c r="AO573" s="68" t="s">
        <v>3947</v>
      </c>
      <c r="AP573" s="68" t="s">
        <v>3948</v>
      </c>
      <c r="AQ573" s="68" t="s">
        <v>309</v>
      </c>
      <c r="AR573" s="68" t="s">
        <v>1412</v>
      </c>
      <c r="AS573" s="68" t="s">
        <v>431</v>
      </c>
      <c r="AT573" s="68" t="s">
        <v>3559</v>
      </c>
      <c r="AU573" s="68" t="s">
        <v>3949</v>
      </c>
      <c r="AV573" s="68" t="s">
        <v>290</v>
      </c>
      <c r="AW573" s="68" t="s">
        <v>146</v>
      </c>
      <c r="AX573" s="68" t="s">
        <v>1060</v>
      </c>
      <c r="AY573" s="68" t="s">
        <v>148</v>
      </c>
      <c r="AZ573" s="68" t="s">
        <v>139</v>
      </c>
      <c r="BA573" s="68" t="s">
        <v>149</v>
      </c>
      <c r="BB573" s="68" t="s">
        <v>150</v>
      </c>
      <c r="BC573" s="68" t="s">
        <v>156</v>
      </c>
      <c r="BD573" s="68" t="s">
        <v>157</v>
      </c>
      <c r="BE573" s="68" t="s">
        <v>303</v>
      </c>
      <c r="BF573" s="68">
        <v>45152.068298611113</v>
      </c>
      <c r="BG573" s="68">
        <v>0</v>
      </c>
      <c r="BH573" s="68" t="s">
        <v>143</v>
      </c>
      <c r="BI573" s="68" t="s">
        <v>3950</v>
      </c>
      <c r="BJ573" s="68" t="s">
        <v>143</v>
      </c>
      <c r="BK573" s="68" t="s">
        <v>136</v>
      </c>
      <c r="BL573" s="68" t="s">
        <v>143</v>
      </c>
      <c r="BM573" s="68" t="s">
        <v>160</v>
      </c>
      <c r="BN573" s="68" t="s">
        <v>160</v>
      </c>
      <c r="BO573" s="68" t="s">
        <v>143</v>
      </c>
      <c r="BP573" s="68" t="s">
        <v>143</v>
      </c>
      <c r="BQ573" s="68" t="s">
        <v>3951</v>
      </c>
      <c r="BR573" s="68">
        <v>500</v>
      </c>
      <c r="BS573" s="68" t="s">
        <v>162</v>
      </c>
      <c r="BT573" s="68">
        <v>156</v>
      </c>
      <c r="BU573" s="68">
        <v>156</v>
      </c>
      <c r="BV573" s="68" t="s">
        <v>135</v>
      </c>
      <c r="BW573" s="68" t="s">
        <v>135</v>
      </c>
      <c r="BX573" s="68" t="s">
        <v>135</v>
      </c>
      <c r="BY573" s="68" t="s">
        <v>148</v>
      </c>
      <c r="BZ573" s="68" t="s">
        <v>3952</v>
      </c>
      <c r="CA573" s="68" t="s">
        <v>174</v>
      </c>
      <c r="CB573" s="68" t="s">
        <v>143</v>
      </c>
      <c r="CC573" s="68" t="s">
        <v>143</v>
      </c>
      <c r="CD573" s="68" t="s">
        <v>143</v>
      </c>
      <c r="CE573" s="68" t="s">
        <v>3953</v>
      </c>
      <c r="CF573" s="68">
        <v>1</v>
      </c>
      <c r="CG573" s="68">
        <v>1</v>
      </c>
      <c r="CI573" s="68">
        <v>156</v>
      </c>
      <c r="CJ573" s="68">
        <v>156</v>
      </c>
      <c r="CK573" s="68" t="s">
        <v>174</v>
      </c>
      <c r="CL573" s="68">
        <v>1</v>
      </c>
      <c r="CM573" s="68" t="s">
        <v>143</v>
      </c>
      <c r="CN573" s="68" t="s">
        <v>143</v>
      </c>
      <c r="CR573" s="68" t="s">
        <v>143</v>
      </c>
      <c r="CS573" s="68" t="s">
        <v>1</v>
      </c>
      <c r="CT573" s="68" t="s">
        <v>143</v>
      </c>
      <c r="CU573" s="68" t="s">
        <v>1</v>
      </c>
      <c r="CV573" s="68" t="s">
        <v>1985</v>
      </c>
      <c r="CW573" s="68" t="s">
        <v>1985</v>
      </c>
      <c r="CX573" s="68" t="s">
        <v>316</v>
      </c>
      <c r="CY573" s="68" t="s">
        <v>166</v>
      </c>
      <c r="CZ573" s="68" t="s">
        <v>136</v>
      </c>
      <c r="DA573" s="68" t="s">
        <v>2007</v>
      </c>
      <c r="DB573" s="68" t="s">
        <v>143</v>
      </c>
      <c r="DC573" s="68" t="s">
        <v>143</v>
      </c>
      <c r="DD573" s="68" t="s">
        <v>279</v>
      </c>
      <c r="DE573" s="68">
        <v>8</v>
      </c>
      <c r="DF573" s="68">
        <v>15</v>
      </c>
    </row>
    <row r="574" spans="1:110" s="68" customFormat="1" ht="12.75" x14ac:dyDescent="0.2">
      <c r="A574" s="67">
        <v>45139</v>
      </c>
      <c r="B574" s="68" t="s">
        <v>14</v>
      </c>
      <c r="C574" s="68">
        <v>84035</v>
      </c>
      <c r="D574" s="68" t="s">
        <v>14</v>
      </c>
      <c r="E574" s="68" t="s">
        <v>279</v>
      </c>
      <c r="F574" s="69">
        <v>45152</v>
      </c>
      <c r="G574" s="68" t="s">
        <v>165</v>
      </c>
      <c r="H574" s="68" t="s">
        <v>166</v>
      </c>
      <c r="I574" s="70">
        <v>168.72</v>
      </c>
      <c r="J574" s="70">
        <v>168.72</v>
      </c>
      <c r="K574" s="71">
        <f t="shared" si="8"/>
        <v>4.1297389102790919E-4</v>
      </c>
      <c r="L574" s="68" t="s">
        <v>316</v>
      </c>
      <c r="M574" s="68" t="s">
        <v>317</v>
      </c>
      <c r="N574" s="68" t="s">
        <v>219</v>
      </c>
      <c r="O574" s="68" t="s">
        <v>3954</v>
      </c>
      <c r="P574" s="68" t="s">
        <v>477</v>
      </c>
      <c r="Q574" s="68" t="s">
        <v>132</v>
      </c>
      <c r="R574" s="68" t="s">
        <v>3955</v>
      </c>
      <c r="S574" s="68" t="s">
        <v>3956</v>
      </c>
      <c r="T574" s="68" t="s">
        <v>135</v>
      </c>
      <c r="U574" s="68" t="s">
        <v>135</v>
      </c>
      <c r="V574" s="68" t="s">
        <v>136</v>
      </c>
      <c r="W574" s="68" t="s">
        <v>137</v>
      </c>
      <c r="X574" s="68" t="s">
        <v>322</v>
      </c>
      <c r="Y574" s="68">
        <v>45152.522225347224</v>
      </c>
      <c r="Z574" s="68">
        <v>45152.521976041666</v>
      </c>
      <c r="AA574" s="68" t="s">
        <v>139</v>
      </c>
      <c r="AB574" s="68" t="s">
        <v>323</v>
      </c>
      <c r="AC574" s="68">
        <v>0</v>
      </c>
      <c r="AD574" s="68" t="s">
        <v>143</v>
      </c>
      <c r="AE574" s="68">
        <v>16872</v>
      </c>
      <c r="AG574" s="68">
        <v>10012</v>
      </c>
      <c r="AH574" s="68" t="s">
        <v>141</v>
      </c>
      <c r="AJ574" s="68">
        <v>800</v>
      </c>
      <c r="AK574" s="68" t="s">
        <v>207</v>
      </c>
      <c r="AL574" s="68" t="s">
        <v>143</v>
      </c>
      <c r="AM574" s="68">
        <v>800</v>
      </c>
      <c r="AN574" s="68" t="s">
        <v>144</v>
      </c>
      <c r="AO574" s="68" t="s">
        <v>3957</v>
      </c>
      <c r="AP574" s="68" t="s">
        <v>3958</v>
      </c>
      <c r="AQ574" s="68" t="s">
        <v>309</v>
      </c>
      <c r="AR574" s="68" t="s">
        <v>148</v>
      </c>
      <c r="AS574" s="68" t="s">
        <v>139</v>
      </c>
      <c r="AT574" s="68" t="s">
        <v>1672</v>
      </c>
      <c r="AU574" s="68" t="s">
        <v>3959</v>
      </c>
      <c r="AV574" s="68" t="s">
        <v>234</v>
      </c>
      <c r="AW574" s="68" t="s">
        <v>165</v>
      </c>
      <c r="AX574" s="68" t="s">
        <v>235</v>
      </c>
      <c r="AY574" s="68" t="s">
        <v>148</v>
      </c>
      <c r="AZ574" s="68" t="s">
        <v>139</v>
      </c>
      <c r="BA574" s="68" t="s">
        <v>236</v>
      </c>
      <c r="BB574" s="68" t="s">
        <v>150</v>
      </c>
      <c r="BC574" s="68" t="s">
        <v>156</v>
      </c>
      <c r="BD574" s="68" t="s">
        <v>157</v>
      </c>
      <c r="BE574" s="68" t="s">
        <v>303</v>
      </c>
      <c r="BF574" s="68">
        <v>45152.068368055552</v>
      </c>
      <c r="BG574" s="68">
        <v>0</v>
      </c>
      <c r="BH574" s="68" t="s">
        <v>132</v>
      </c>
      <c r="BI574" s="68" t="s">
        <v>143</v>
      </c>
      <c r="BJ574" s="68" t="s">
        <v>143</v>
      </c>
      <c r="BK574" s="68" t="s">
        <v>136</v>
      </c>
      <c r="BL574" s="68" t="s">
        <v>143</v>
      </c>
      <c r="BM574" s="68" t="s">
        <v>160</v>
      </c>
      <c r="BN574" s="68" t="s">
        <v>1674</v>
      </c>
      <c r="BO574" s="68" t="s">
        <v>143</v>
      </c>
      <c r="BP574" s="68" t="s">
        <v>143</v>
      </c>
      <c r="BQ574" s="68" t="s">
        <v>607</v>
      </c>
      <c r="BR574" s="68">
        <v>500</v>
      </c>
      <c r="BS574" s="68" t="s">
        <v>162</v>
      </c>
      <c r="BT574" s="68">
        <v>16872</v>
      </c>
      <c r="BU574" s="68">
        <v>16872</v>
      </c>
      <c r="BV574" s="68" t="s">
        <v>135</v>
      </c>
      <c r="BW574" s="68" t="s">
        <v>135</v>
      </c>
      <c r="BX574" s="68" t="s">
        <v>135</v>
      </c>
      <c r="BY574" s="68" t="s">
        <v>148</v>
      </c>
      <c r="BZ574" s="68" t="s">
        <v>1466</v>
      </c>
      <c r="CA574" s="68" t="s">
        <v>144</v>
      </c>
      <c r="CB574" s="68" t="s">
        <v>143</v>
      </c>
      <c r="CC574" s="68" t="s">
        <v>143</v>
      </c>
      <c r="CD574" s="68" t="s">
        <v>143</v>
      </c>
      <c r="CE574" s="68" t="s">
        <v>3960</v>
      </c>
      <c r="CF574" s="68">
        <v>21090372</v>
      </c>
      <c r="CG574" s="68">
        <v>21090372</v>
      </c>
      <c r="CJ574" s="68">
        <v>0</v>
      </c>
      <c r="CK574" s="68" t="s">
        <v>143</v>
      </c>
      <c r="CM574" s="68" t="s">
        <v>143</v>
      </c>
      <c r="CN574" s="68" t="s">
        <v>143</v>
      </c>
      <c r="CR574" s="68" t="s">
        <v>143</v>
      </c>
      <c r="CS574" s="68" t="s">
        <v>1</v>
      </c>
      <c r="CT574" s="68" t="s">
        <v>143</v>
      </c>
      <c r="CU574" s="68" t="s">
        <v>1</v>
      </c>
      <c r="CV574" s="68" t="s">
        <v>1985</v>
      </c>
      <c r="CW574" s="68" t="s">
        <v>1985</v>
      </c>
      <c r="CX574" s="68" t="s">
        <v>316</v>
      </c>
      <c r="CY574" s="68" t="s">
        <v>166</v>
      </c>
      <c r="CZ574" s="68" t="s">
        <v>136</v>
      </c>
      <c r="DA574" s="68" t="s">
        <v>1986</v>
      </c>
      <c r="DB574" s="68" t="s">
        <v>143</v>
      </c>
      <c r="DC574" s="68" t="s">
        <v>143</v>
      </c>
      <c r="DD574" s="68" t="s">
        <v>279</v>
      </c>
      <c r="DE574" s="68">
        <v>8</v>
      </c>
      <c r="DF574" s="68">
        <v>14</v>
      </c>
    </row>
    <row r="575" spans="1:110" s="68" customFormat="1" ht="12.75" x14ac:dyDescent="0.2">
      <c r="A575" s="67">
        <v>45139</v>
      </c>
      <c r="B575" s="68" t="s">
        <v>7</v>
      </c>
      <c r="C575" s="68">
        <v>84064</v>
      </c>
      <c r="D575" s="68" t="s">
        <v>3757</v>
      </c>
      <c r="E575" s="68" t="s">
        <v>373</v>
      </c>
      <c r="F575" s="69">
        <v>45153</v>
      </c>
      <c r="G575" s="68" t="s">
        <v>257</v>
      </c>
      <c r="H575" s="68" t="s">
        <v>166</v>
      </c>
      <c r="I575" s="70">
        <v>410.71</v>
      </c>
      <c r="J575" s="70">
        <v>410.71</v>
      </c>
      <c r="K575" s="71">
        <f t="shared" si="8"/>
        <v>1.0052898695120471E-3</v>
      </c>
      <c r="L575" s="68" t="s">
        <v>374</v>
      </c>
      <c r="M575" s="68" t="s">
        <v>129</v>
      </c>
      <c r="N575" s="68" t="s">
        <v>527</v>
      </c>
      <c r="O575" s="68" t="s">
        <v>528</v>
      </c>
      <c r="P575" s="68" t="s">
        <v>3961</v>
      </c>
      <c r="Q575" s="68" t="s">
        <v>530</v>
      </c>
      <c r="R575" s="68" t="s">
        <v>3962</v>
      </c>
      <c r="S575" s="68" t="s">
        <v>3963</v>
      </c>
      <c r="T575" s="68" t="s">
        <v>135</v>
      </c>
      <c r="U575" s="68" t="s">
        <v>135</v>
      </c>
      <c r="V575" s="68" t="s">
        <v>136</v>
      </c>
      <c r="W575" s="68" t="s">
        <v>137</v>
      </c>
      <c r="X575" s="68" t="s">
        <v>379</v>
      </c>
      <c r="Y575" s="68">
        <v>45152.125969791668</v>
      </c>
      <c r="Z575" s="68">
        <v>45152.125250694444</v>
      </c>
      <c r="AA575" s="68" t="s">
        <v>139</v>
      </c>
      <c r="AB575" s="68" t="s">
        <v>140</v>
      </c>
      <c r="AC575" s="68">
        <v>0</v>
      </c>
      <c r="AD575" s="68" t="s">
        <v>143</v>
      </c>
      <c r="AE575" s="68">
        <v>0</v>
      </c>
      <c r="AF575" s="68">
        <v>45152</v>
      </c>
      <c r="AG575" s="68">
        <v>10010</v>
      </c>
      <c r="AH575" s="68" t="s">
        <v>265</v>
      </c>
      <c r="AK575" s="68" t="s">
        <v>142</v>
      </c>
      <c r="AL575" s="68" t="s">
        <v>143</v>
      </c>
      <c r="AM575" s="68">
        <v>41071</v>
      </c>
      <c r="AN575" s="68" t="s">
        <v>143</v>
      </c>
      <c r="AO575" s="68" t="s">
        <v>533</v>
      </c>
      <c r="AP575" s="68" t="s">
        <v>534</v>
      </c>
      <c r="AQ575" s="68" t="s">
        <v>309</v>
      </c>
      <c r="AR575" s="68" t="s">
        <v>148</v>
      </c>
      <c r="AS575" s="68" t="s">
        <v>139</v>
      </c>
      <c r="AT575" s="68" t="s">
        <v>508</v>
      </c>
      <c r="AU575" s="68" t="s">
        <v>535</v>
      </c>
      <c r="AV575" s="68" t="s">
        <v>536</v>
      </c>
      <c r="AW575" s="68" t="s">
        <v>273</v>
      </c>
      <c r="AX575" s="68" t="s">
        <v>537</v>
      </c>
      <c r="AY575" s="68" t="s">
        <v>148</v>
      </c>
      <c r="AZ575" s="68" t="s">
        <v>139</v>
      </c>
      <c r="BA575" s="68" t="s">
        <v>154</v>
      </c>
      <c r="BB575" s="68" t="s">
        <v>275</v>
      </c>
      <c r="BC575" s="68" t="s">
        <v>156</v>
      </c>
      <c r="BD575" s="68" t="s">
        <v>157</v>
      </c>
      <c r="BE575" s="68" t="s">
        <v>303</v>
      </c>
      <c r="BF575" s="68">
        <v>45153.180520833332</v>
      </c>
      <c r="BG575" s="68">
        <v>0</v>
      </c>
      <c r="BH575" s="68" t="s">
        <v>530</v>
      </c>
      <c r="BI575" s="68" t="s">
        <v>143</v>
      </c>
      <c r="BJ575" s="68" t="s">
        <v>143</v>
      </c>
      <c r="BK575" s="68" t="s">
        <v>136</v>
      </c>
      <c r="BL575" s="68" t="s">
        <v>143</v>
      </c>
      <c r="BM575" s="68" t="s">
        <v>200</v>
      </c>
      <c r="BN575" s="68" t="s">
        <v>200</v>
      </c>
      <c r="BO575" s="68" t="s">
        <v>143</v>
      </c>
      <c r="BP575" s="68" t="s">
        <v>143</v>
      </c>
      <c r="BQ575" s="68" t="s">
        <v>3964</v>
      </c>
      <c r="BR575" s="68">
        <v>500</v>
      </c>
      <c r="BS575" s="68" t="s">
        <v>162</v>
      </c>
      <c r="BT575" s="68">
        <v>41071</v>
      </c>
      <c r="BU575" s="68">
        <v>41071</v>
      </c>
      <c r="BV575" s="68" t="s">
        <v>135</v>
      </c>
      <c r="BW575" s="68" t="s">
        <v>135</v>
      </c>
      <c r="BX575" s="68" t="s">
        <v>135</v>
      </c>
      <c r="BY575" s="68" t="s">
        <v>148</v>
      </c>
      <c r="BZ575" s="68" t="s">
        <v>2774</v>
      </c>
      <c r="CA575" s="68" t="s">
        <v>174</v>
      </c>
      <c r="CB575" s="68" t="s">
        <v>143</v>
      </c>
      <c r="CC575" s="68" t="s">
        <v>143</v>
      </c>
      <c r="CD575" s="68" t="s">
        <v>143</v>
      </c>
      <c r="CE575" s="68" t="s">
        <v>143</v>
      </c>
      <c r="CF575" s="68">
        <v>1</v>
      </c>
      <c r="CJ575" s="68">
        <v>0</v>
      </c>
      <c r="CK575" s="68" t="s">
        <v>143</v>
      </c>
      <c r="CM575" s="68" t="s">
        <v>143</v>
      </c>
      <c r="CN575" s="68" t="s">
        <v>143</v>
      </c>
      <c r="CP575" s="68">
        <v>217616996</v>
      </c>
      <c r="CR575" s="68" t="s">
        <v>143</v>
      </c>
      <c r="CS575" s="68" t="s">
        <v>1</v>
      </c>
      <c r="CT575" s="68" t="s">
        <v>143</v>
      </c>
      <c r="CU575" s="68" t="s">
        <v>1</v>
      </c>
      <c r="CV575" s="68" t="s">
        <v>1985</v>
      </c>
      <c r="CW575" s="68" t="s">
        <v>143</v>
      </c>
      <c r="CX575" s="68" t="s">
        <v>374</v>
      </c>
      <c r="CY575" s="68" t="s">
        <v>166</v>
      </c>
      <c r="CZ575" s="68" t="s">
        <v>136</v>
      </c>
      <c r="DA575" s="68" t="s">
        <v>1986</v>
      </c>
      <c r="DB575" s="68" t="s">
        <v>143</v>
      </c>
      <c r="DC575" s="68" t="s">
        <v>143</v>
      </c>
      <c r="DD575" s="68" t="s">
        <v>373</v>
      </c>
      <c r="DE575" s="68">
        <v>8</v>
      </c>
      <c r="DF575" s="68">
        <v>15</v>
      </c>
    </row>
    <row r="576" spans="1:110" s="68" customFormat="1" ht="12.75" x14ac:dyDescent="0.2">
      <c r="A576" s="67">
        <v>45139</v>
      </c>
      <c r="B576" s="68" t="s">
        <v>11</v>
      </c>
      <c r="C576" s="68">
        <v>84133</v>
      </c>
      <c r="D576" s="68" t="s">
        <v>256</v>
      </c>
      <c r="E576" s="68" t="s">
        <v>125</v>
      </c>
      <c r="F576" s="69">
        <v>45152</v>
      </c>
      <c r="G576" s="68" t="s">
        <v>165</v>
      </c>
      <c r="H576" s="68" t="s">
        <v>166</v>
      </c>
      <c r="I576" s="70">
        <v>569.44000000000005</v>
      </c>
      <c r="J576" s="70">
        <v>569.44000000000005</v>
      </c>
      <c r="K576" s="71">
        <f t="shared" si="8"/>
        <v>1.3938113590975145E-3</v>
      </c>
      <c r="L576" s="68" t="s">
        <v>258</v>
      </c>
      <c r="M576" s="68" t="s">
        <v>129</v>
      </c>
      <c r="N576" s="68" t="s">
        <v>960</v>
      </c>
      <c r="O576" s="68" t="s">
        <v>1301</v>
      </c>
      <c r="P576" s="68" t="s">
        <v>3965</v>
      </c>
      <c r="Q576" s="68" t="s">
        <v>530</v>
      </c>
      <c r="R576" s="68" t="s">
        <v>3966</v>
      </c>
      <c r="S576" s="68" t="s">
        <v>3967</v>
      </c>
      <c r="T576" s="68" t="s">
        <v>135</v>
      </c>
      <c r="U576" s="68" t="s">
        <v>135</v>
      </c>
      <c r="V576" s="68" t="s">
        <v>136</v>
      </c>
      <c r="W576" s="68" t="s">
        <v>137</v>
      </c>
      <c r="X576" s="68" t="s">
        <v>138</v>
      </c>
      <c r="Y576" s="68">
        <v>45168.350904513885</v>
      </c>
      <c r="Z576" s="68">
        <v>45168.350716898145</v>
      </c>
      <c r="AA576" s="68" t="s">
        <v>139</v>
      </c>
      <c r="AB576" s="68" t="s">
        <v>140</v>
      </c>
      <c r="AC576" s="68">
        <v>0</v>
      </c>
      <c r="AD576" s="68" t="s">
        <v>143</v>
      </c>
      <c r="AE576" s="68">
        <v>0</v>
      </c>
      <c r="AG576" s="68">
        <v>10012</v>
      </c>
      <c r="AH576" s="68" t="s">
        <v>141</v>
      </c>
      <c r="AK576" s="68" t="s">
        <v>142</v>
      </c>
      <c r="AL576" s="68" t="s">
        <v>143</v>
      </c>
      <c r="AM576" s="68">
        <v>2700</v>
      </c>
      <c r="AN576" s="68" t="s">
        <v>143</v>
      </c>
      <c r="AO576" s="68" t="s">
        <v>534</v>
      </c>
      <c r="AP576" s="68" t="s">
        <v>534</v>
      </c>
      <c r="AQ576" s="68" t="s">
        <v>309</v>
      </c>
      <c r="AR576" s="68" t="s">
        <v>148</v>
      </c>
      <c r="AS576" s="68" t="s">
        <v>139</v>
      </c>
      <c r="AT576" s="68" t="s">
        <v>950</v>
      </c>
      <c r="AU576" s="68" t="s">
        <v>311</v>
      </c>
      <c r="AV576" s="68" t="s">
        <v>145</v>
      </c>
      <c r="AW576" s="68" t="s">
        <v>146</v>
      </c>
      <c r="AX576" s="68" t="s">
        <v>972</v>
      </c>
      <c r="AY576" s="68" t="s">
        <v>148</v>
      </c>
      <c r="AZ576" s="68" t="s">
        <v>139</v>
      </c>
      <c r="BA576" s="68" t="s">
        <v>149</v>
      </c>
      <c r="BB576" s="68" t="s">
        <v>150</v>
      </c>
      <c r="BC576" s="68" t="s">
        <v>156</v>
      </c>
      <c r="BD576" s="68" t="s">
        <v>157</v>
      </c>
      <c r="BE576" s="68" t="s">
        <v>237</v>
      </c>
      <c r="BF576" s="68">
        <v>45169.452638888892</v>
      </c>
      <c r="BG576" s="68">
        <v>0</v>
      </c>
      <c r="BH576" s="68" t="s">
        <v>530</v>
      </c>
      <c r="BI576" s="68" t="s">
        <v>143</v>
      </c>
      <c r="BJ576" s="68" t="s">
        <v>143</v>
      </c>
      <c r="BK576" s="68" t="s">
        <v>136</v>
      </c>
      <c r="BL576" s="68" t="s">
        <v>136</v>
      </c>
      <c r="BM576" s="68" t="s">
        <v>160</v>
      </c>
      <c r="BN576" s="68" t="s">
        <v>160</v>
      </c>
      <c r="BO576" s="68" t="s">
        <v>373</v>
      </c>
      <c r="BP576" s="68" t="s">
        <v>143</v>
      </c>
      <c r="BQ576" s="68" t="s">
        <v>3968</v>
      </c>
      <c r="BR576" s="68">
        <v>800</v>
      </c>
      <c r="BS576" s="68" t="s">
        <v>241</v>
      </c>
      <c r="BT576" s="68">
        <v>56944</v>
      </c>
      <c r="BU576" s="68">
        <v>56944</v>
      </c>
      <c r="BV576" s="68" t="s">
        <v>135</v>
      </c>
      <c r="BW576" s="68" t="s">
        <v>135</v>
      </c>
      <c r="BX576" s="68" t="s">
        <v>135</v>
      </c>
      <c r="BY576" s="68" t="s">
        <v>148</v>
      </c>
      <c r="BZ576" s="68" t="s">
        <v>125</v>
      </c>
      <c r="CA576" s="68" t="s">
        <v>144</v>
      </c>
      <c r="CB576" s="68" t="s">
        <v>143</v>
      </c>
      <c r="CC576" s="68" t="s">
        <v>143</v>
      </c>
      <c r="CD576" s="68" t="s">
        <v>143</v>
      </c>
      <c r="CE576" s="68" t="s">
        <v>143</v>
      </c>
      <c r="CF576" s="68">
        <v>21090372</v>
      </c>
      <c r="CJ576" s="68">
        <v>0</v>
      </c>
      <c r="CK576" s="68" t="s">
        <v>143</v>
      </c>
      <c r="CM576" s="68" t="s">
        <v>143</v>
      </c>
      <c r="CN576" s="68" t="s">
        <v>143</v>
      </c>
      <c r="CR576" s="68" t="s">
        <v>143</v>
      </c>
      <c r="CS576" s="68" t="s">
        <v>1</v>
      </c>
      <c r="CT576" s="68" t="s">
        <v>143</v>
      </c>
      <c r="CU576" s="68" t="s">
        <v>1</v>
      </c>
      <c r="CV576" s="68" t="s">
        <v>2092</v>
      </c>
      <c r="CW576" s="68" t="s">
        <v>143</v>
      </c>
      <c r="CX576" s="68" t="s">
        <v>258</v>
      </c>
      <c r="CY576" s="68" t="s">
        <v>166</v>
      </c>
      <c r="CZ576" s="68" t="s">
        <v>136</v>
      </c>
      <c r="DA576" s="68" t="s">
        <v>1989</v>
      </c>
      <c r="DB576" s="68" t="s">
        <v>143</v>
      </c>
      <c r="DC576" s="68" t="s">
        <v>143</v>
      </c>
      <c r="DD576" s="68" t="s">
        <v>373</v>
      </c>
      <c r="DE576" s="68">
        <v>8</v>
      </c>
      <c r="DF576" s="68">
        <v>14</v>
      </c>
    </row>
    <row r="577" spans="1:110" s="68" customFormat="1" ht="12.75" x14ac:dyDescent="0.2">
      <c r="A577" s="67">
        <v>45139</v>
      </c>
      <c r="B577" s="68" t="s">
        <v>13</v>
      </c>
      <c r="C577" s="68">
        <v>84260</v>
      </c>
      <c r="D577" s="68" t="s">
        <v>2694</v>
      </c>
      <c r="E577" s="68" t="s">
        <v>373</v>
      </c>
      <c r="F577" s="69">
        <v>45154</v>
      </c>
      <c r="G577" s="68" t="s">
        <v>257</v>
      </c>
      <c r="H577" s="68" t="s">
        <v>166</v>
      </c>
      <c r="I577" s="70">
        <v>500</v>
      </c>
      <c r="J577" s="70">
        <v>500</v>
      </c>
      <c r="K577" s="71">
        <f t="shared" si="8"/>
        <v>1.2238439160381378E-3</v>
      </c>
      <c r="L577" s="68" t="s">
        <v>374</v>
      </c>
      <c r="M577" s="68" t="s">
        <v>129</v>
      </c>
      <c r="N577" s="68" t="s">
        <v>980</v>
      </c>
      <c r="O577" s="68" t="s">
        <v>1769</v>
      </c>
      <c r="P577" s="68" t="s">
        <v>2696</v>
      </c>
      <c r="Q577" s="68" t="s">
        <v>170</v>
      </c>
      <c r="R577" s="68" t="s">
        <v>3969</v>
      </c>
      <c r="S577" s="68" t="s">
        <v>3807</v>
      </c>
      <c r="T577" s="68" t="s">
        <v>135</v>
      </c>
      <c r="U577" s="68" t="s">
        <v>135</v>
      </c>
      <c r="V577" s="68" t="s">
        <v>136</v>
      </c>
      <c r="W577" s="68" t="s">
        <v>137</v>
      </c>
      <c r="X577" s="68" t="s">
        <v>379</v>
      </c>
      <c r="Y577" s="68">
        <v>45153.411503356481</v>
      </c>
      <c r="Z577" s="68">
        <v>45153.410333333333</v>
      </c>
      <c r="AA577" s="68" t="s">
        <v>139</v>
      </c>
      <c r="AB577" s="68" t="s">
        <v>140</v>
      </c>
      <c r="AC577" s="68">
        <v>0</v>
      </c>
      <c r="AD577" s="68" t="s">
        <v>143</v>
      </c>
      <c r="AE577" s="68">
        <v>0</v>
      </c>
      <c r="AF577" s="68">
        <v>45153</v>
      </c>
      <c r="AG577" s="68">
        <v>10010</v>
      </c>
      <c r="AH577" s="68" t="s">
        <v>265</v>
      </c>
      <c r="AK577" s="68" t="s">
        <v>142</v>
      </c>
      <c r="AL577" s="68" t="s">
        <v>143</v>
      </c>
      <c r="AM577" s="68">
        <v>500</v>
      </c>
      <c r="AN577" s="68" t="s">
        <v>143</v>
      </c>
      <c r="AO577" s="68" t="s">
        <v>1772</v>
      </c>
      <c r="AP577" s="68" t="s">
        <v>1773</v>
      </c>
      <c r="AQ577" s="68" t="s">
        <v>1774</v>
      </c>
      <c r="AR577" s="68" t="s">
        <v>250</v>
      </c>
      <c r="AS577" s="68" t="s">
        <v>179</v>
      </c>
      <c r="AT577" s="68" t="s">
        <v>1775</v>
      </c>
      <c r="AU577" s="68" t="s">
        <v>1776</v>
      </c>
      <c r="AV577" s="68" t="s">
        <v>990</v>
      </c>
      <c r="AW577" s="68" t="s">
        <v>273</v>
      </c>
      <c r="AX577" s="68" t="s">
        <v>991</v>
      </c>
      <c r="AY577" s="68" t="s">
        <v>148</v>
      </c>
      <c r="AZ577" s="68" t="s">
        <v>139</v>
      </c>
      <c r="BA577" s="68" t="s">
        <v>154</v>
      </c>
      <c r="BB577" s="68" t="s">
        <v>992</v>
      </c>
      <c r="BC577" s="68" t="s">
        <v>156</v>
      </c>
      <c r="BD577" s="68" t="s">
        <v>157</v>
      </c>
      <c r="BE577" s="68" t="s">
        <v>303</v>
      </c>
      <c r="BF577" s="68">
        <v>45153.18068287037</v>
      </c>
      <c r="BG577" s="68">
        <v>0</v>
      </c>
      <c r="BH577" s="68" t="s">
        <v>143</v>
      </c>
      <c r="BI577" s="68" t="s">
        <v>143</v>
      </c>
      <c r="BJ577" s="68" t="s">
        <v>143</v>
      </c>
      <c r="BK577" s="68" t="s">
        <v>136</v>
      </c>
      <c r="BL577" s="68" t="s">
        <v>143</v>
      </c>
      <c r="BM577" s="68" t="s">
        <v>200</v>
      </c>
      <c r="BN577" s="68" t="s">
        <v>143</v>
      </c>
      <c r="BO577" s="68" t="s">
        <v>143</v>
      </c>
      <c r="BP577" s="68" t="s">
        <v>143</v>
      </c>
      <c r="BQ577" s="68" t="s">
        <v>3970</v>
      </c>
      <c r="BR577" s="68">
        <v>500</v>
      </c>
      <c r="BS577" s="68" t="s">
        <v>162</v>
      </c>
      <c r="BT577" s="68">
        <v>500</v>
      </c>
      <c r="BU577" s="68">
        <v>500</v>
      </c>
      <c r="BV577" s="68" t="s">
        <v>135</v>
      </c>
      <c r="BW577" s="68" t="s">
        <v>135</v>
      </c>
      <c r="BX577" s="68" t="s">
        <v>135</v>
      </c>
      <c r="BY577" s="68" t="s">
        <v>148</v>
      </c>
      <c r="BZ577" s="68" t="s">
        <v>2774</v>
      </c>
      <c r="CA577" s="68" t="s">
        <v>174</v>
      </c>
      <c r="CB577" s="68" t="s">
        <v>143</v>
      </c>
      <c r="CC577" s="68" t="s">
        <v>143</v>
      </c>
      <c r="CD577" s="68" t="s">
        <v>143</v>
      </c>
      <c r="CE577" s="68" t="s">
        <v>143</v>
      </c>
      <c r="CF577" s="68">
        <v>1</v>
      </c>
      <c r="CJ577" s="68">
        <v>0</v>
      </c>
      <c r="CK577" s="68" t="s">
        <v>143</v>
      </c>
      <c r="CM577" s="68" t="s">
        <v>143</v>
      </c>
      <c r="CN577" s="68" t="s">
        <v>143</v>
      </c>
      <c r="CR577" s="68" t="s">
        <v>143</v>
      </c>
      <c r="CS577" s="68" t="s">
        <v>1</v>
      </c>
      <c r="CT577" s="68" t="s">
        <v>143</v>
      </c>
      <c r="CU577" s="68" t="s">
        <v>1</v>
      </c>
      <c r="CV577" s="68" t="s">
        <v>1985</v>
      </c>
      <c r="CW577" s="68" t="s">
        <v>143</v>
      </c>
      <c r="CX577" s="68" t="s">
        <v>374</v>
      </c>
      <c r="CY577" s="68" t="s">
        <v>166</v>
      </c>
      <c r="CZ577" s="68" t="s">
        <v>136</v>
      </c>
      <c r="DA577" s="68" t="s">
        <v>2007</v>
      </c>
      <c r="DB577" s="68" t="s">
        <v>143</v>
      </c>
      <c r="DC577" s="68" t="s">
        <v>143</v>
      </c>
      <c r="DD577" s="68" t="s">
        <v>373</v>
      </c>
      <c r="DE577" s="68">
        <v>8</v>
      </c>
      <c r="DF577" s="68">
        <v>16</v>
      </c>
    </row>
    <row r="578" spans="1:110" s="68" customFormat="1" ht="12.75" x14ac:dyDescent="0.2">
      <c r="A578" s="67">
        <v>45139</v>
      </c>
      <c r="B578" s="68" t="s">
        <v>16</v>
      </c>
      <c r="C578" s="68">
        <v>84282</v>
      </c>
      <c r="D578" s="68" t="s">
        <v>1205</v>
      </c>
      <c r="E578" s="68" t="s">
        <v>125</v>
      </c>
      <c r="F578" s="69">
        <v>45154</v>
      </c>
      <c r="G578" s="68" t="s">
        <v>165</v>
      </c>
      <c r="H578" s="68" t="s">
        <v>166</v>
      </c>
      <c r="I578" s="70">
        <v>350</v>
      </c>
      <c r="J578" s="70">
        <v>350</v>
      </c>
      <c r="K578" s="71">
        <f t="shared" si="8"/>
        <v>8.5669074122669646E-4</v>
      </c>
      <c r="L578" s="68" t="s">
        <v>519</v>
      </c>
      <c r="M578" s="68" t="s">
        <v>129</v>
      </c>
      <c r="N578" s="68" t="s">
        <v>1056</v>
      </c>
      <c r="O578" s="68" t="s">
        <v>2799</v>
      </c>
      <c r="P578" s="68" t="s">
        <v>3971</v>
      </c>
      <c r="Q578" s="68" t="s">
        <v>170</v>
      </c>
      <c r="R578" s="68" t="s">
        <v>3972</v>
      </c>
      <c r="S578" s="68" t="s">
        <v>2802</v>
      </c>
      <c r="T578" s="68" t="s">
        <v>135</v>
      </c>
      <c r="U578" s="68" t="s">
        <v>135</v>
      </c>
      <c r="V578" s="68" t="s">
        <v>136</v>
      </c>
      <c r="W578" s="68" t="s">
        <v>137</v>
      </c>
      <c r="X578" s="68" t="s">
        <v>957</v>
      </c>
      <c r="Y578" s="68">
        <v>45153.047259259256</v>
      </c>
      <c r="Z578" s="68">
        <v>45153.047117361108</v>
      </c>
      <c r="AA578" s="68" t="s">
        <v>139</v>
      </c>
      <c r="AB578" s="68" t="s">
        <v>140</v>
      </c>
      <c r="AC578" s="68">
        <v>0</v>
      </c>
      <c r="AD578" s="68" t="s">
        <v>143</v>
      </c>
      <c r="AE578" s="68">
        <v>0</v>
      </c>
      <c r="AF578" s="68">
        <v>45161</v>
      </c>
      <c r="AG578" s="68">
        <v>10012</v>
      </c>
      <c r="AH578" s="68" t="s">
        <v>141</v>
      </c>
      <c r="AK578" s="68" t="s">
        <v>142</v>
      </c>
      <c r="AL578" s="68" t="s">
        <v>143</v>
      </c>
      <c r="AM578" s="68">
        <v>350</v>
      </c>
      <c r="AN578" s="68" t="s">
        <v>143</v>
      </c>
      <c r="AO578" s="68" t="s">
        <v>2803</v>
      </c>
      <c r="AP578" s="68" t="s">
        <v>2286</v>
      </c>
      <c r="AQ578" s="68" t="s">
        <v>2804</v>
      </c>
      <c r="AR578" s="68" t="s">
        <v>353</v>
      </c>
      <c r="AS578" s="68" t="s">
        <v>231</v>
      </c>
      <c r="AT578" s="68" t="s">
        <v>354</v>
      </c>
      <c r="AU578" s="68" t="s">
        <v>1024</v>
      </c>
      <c r="AV578" s="68" t="s">
        <v>290</v>
      </c>
      <c r="AW578" s="68" t="s">
        <v>146</v>
      </c>
      <c r="AX578" s="68" t="s">
        <v>1060</v>
      </c>
      <c r="AY578" s="68" t="s">
        <v>148</v>
      </c>
      <c r="AZ578" s="68" t="s">
        <v>139</v>
      </c>
      <c r="BA578" s="68" t="s">
        <v>149</v>
      </c>
      <c r="BB578" s="68" t="s">
        <v>150</v>
      </c>
      <c r="BC578" s="68" t="s">
        <v>156</v>
      </c>
      <c r="BD578" s="68" t="s">
        <v>157</v>
      </c>
      <c r="BE578" s="68" t="s">
        <v>303</v>
      </c>
      <c r="BF578" s="68">
        <v>45153.27103009259</v>
      </c>
      <c r="BG578" s="68">
        <v>0</v>
      </c>
      <c r="BH578" s="68" t="s">
        <v>143</v>
      </c>
      <c r="BI578" s="68" t="s">
        <v>143</v>
      </c>
      <c r="BJ578" s="68" t="s">
        <v>143</v>
      </c>
      <c r="BK578" s="68" t="s">
        <v>136</v>
      </c>
      <c r="BL578" s="68" t="s">
        <v>143</v>
      </c>
      <c r="BM578" s="68" t="s">
        <v>160</v>
      </c>
      <c r="BN578" s="68" t="s">
        <v>143</v>
      </c>
      <c r="BO578" s="68" t="s">
        <v>143</v>
      </c>
      <c r="BP578" s="68" t="s">
        <v>143</v>
      </c>
      <c r="BQ578" s="68" t="s">
        <v>3973</v>
      </c>
      <c r="BR578" s="68">
        <v>500</v>
      </c>
      <c r="BS578" s="68" t="s">
        <v>162</v>
      </c>
      <c r="BT578" s="68">
        <v>350</v>
      </c>
      <c r="BU578" s="68">
        <v>350</v>
      </c>
      <c r="BV578" s="68" t="s">
        <v>135</v>
      </c>
      <c r="BW578" s="68" t="s">
        <v>135</v>
      </c>
      <c r="BX578" s="68" t="s">
        <v>135</v>
      </c>
      <c r="BY578" s="68" t="s">
        <v>148</v>
      </c>
      <c r="BZ578" s="68" t="s">
        <v>2665</v>
      </c>
      <c r="CA578" s="68" t="s">
        <v>174</v>
      </c>
      <c r="CB578" s="68" t="s">
        <v>143</v>
      </c>
      <c r="CC578" s="68" t="s">
        <v>143</v>
      </c>
      <c r="CD578" s="68" t="s">
        <v>143</v>
      </c>
      <c r="CE578" s="68" t="s">
        <v>143</v>
      </c>
      <c r="CF578" s="68">
        <v>1</v>
      </c>
      <c r="CJ578" s="68">
        <v>0</v>
      </c>
      <c r="CK578" s="68" t="s">
        <v>143</v>
      </c>
      <c r="CM578" s="68" t="s">
        <v>143</v>
      </c>
      <c r="CN578" s="68" t="s">
        <v>143</v>
      </c>
      <c r="CO578" s="68">
        <v>217616996</v>
      </c>
      <c r="CR578" s="68" t="s">
        <v>143</v>
      </c>
      <c r="CS578" s="68" t="s">
        <v>1</v>
      </c>
      <c r="CT578" s="68" t="s">
        <v>143</v>
      </c>
      <c r="CU578" s="68" t="s">
        <v>1</v>
      </c>
      <c r="CV578" s="68" t="s">
        <v>1985</v>
      </c>
      <c r="CW578" s="68" t="s">
        <v>143</v>
      </c>
      <c r="CX578" s="68" t="s">
        <v>519</v>
      </c>
      <c r="CY578" s="68" t="s">
        <v>166</v>
      </c>
      <c r="CZ578" s="68" t="s">
        <v>136</v>
      </c>
      <c r="DA578" s="68" t="s">
        <v>2007</v>
      </c>
      <c r="DB578" s="68" t="s">
        <v>143</v>
      </c>
      <c r="DC578" s="68" t="s">
        <v>143</v>
      </c>
      <c r="DD578" s="68" t="s">
        <v>125</v>
      </c>
      <c r="DE578" s="68">
        <v>8</v>
      </c>
      <c r="DF578" s="68">
        <v>16</v>
      </c>
    </row>
    <row r="579" spans="1:110" s="68" customFormat="1" ht="12.75" x14ac:dyDescent="0.2">
      <c r="A579" s="67">
        <v>45139</v>
      </c>
      <c r="B579" s="68" t="s">
        <v>7</v>
      </c>
      <c r="C579" s="68">
        <v>84311</v>
      </c>
      <c r="D579" s="68" t="s">
        <v>3757</v>
      </c>
      <c r="E579" s="68" t="s">
        <v>125</v>
      </c>
      <c r="F579" s="69">
        <v>45154</v>
      </c>
      <c r="G579" s="68" t="s">
        <v>257</v>
      </c>
      <c r="H579" s="68" t="s">
        <v>166</v>
      </c>
      <c r="I579" s="70">
        <v>410.71</v>
      </c>
      <c r="J579" s="70">
        <v>410.71</v>
      </c>
      <c r="K579" s="71">
        <f t="shared" si="8"/>
        <v>1.0052898695120471E-3</v>
      </c>
      <c r="L579" s="68" t="s">
        <v>374</v>
      </c>
      <c r="M579" s="68" t="s">
        <v>129</v>
      </c>
      <c r="N579" s="68" t="s">
        <v>527</v>
      </c>
      <c r="O579" s="68" t="s">
        <v>528</v>
      </c>
      <c r="P579" s="68" t="s">
        <v>3974</v>
      </c>
      <c r="Q579" s="68" t="s">
        <v>530</v>
      </c>
      <c r="R579" s="68" t="s">
        <v>3975</v>
      </c>
      <c r="S579" s="68" t="s">
        <v>3976</v>
      </c>
      <c r="T579" s="68" t="s">
        <v>135</v>
      </c>
      <c r="U579" s="68" t="s">
        <v>135</v>
      </c>
      <c r="V579" s="68" t="s">
        <v>136</v>
      </c>
      <c r="W579" s="68" t="s">
        <v>137</v>
      </c>
      <c r="X579" s="68" t="s">
        <v>264</v>
      </c>
      <c r="Y579" s="68">
        <v>45153.147749305557</v>
      </c>
      <c r="Z579" s="68">
        <v>45157.196417013889</v>
      </c>
      <c r="AA579" s="68" t="s">
        <v>139</v>
      </c>
      <c r="AB579" s="68" t="s">
        <v>140</v>
      </c>
      <c r="AC579" s="68">
        <v>0</v>
      </c>
      <c r="AD579" s="68" t="s">
        <v>143</v>
      </c>
      <c r="AE579" s="68">
        <v>0</v>
      </c>
      <c r="AF579" s="68">
        <v>45153</v>
      </c>
      <c r="AG579" s="68">
        <v>10010</v>
      </c>
      <c r="AH579" s="68" t="s">
        <v>265</v>
      </c>
      <c r="AK579" s="68" t="s">
        <v>142</v>
      </c>
      <c r="AL579" s="68" t="s">
        <v>143</v>
      </c>
      <c r="AM579" s="68">
        <v>41071</v>
      </c>
      <c r="AN579" s="68" t="s">
        <v>143</v>
      </c>
      <c r="AO579" s="68" t="s">
        <v>533</v>
      </c>
      <c r="AP579" s="68" t="s">
        <v>534</v>
      </c>
      <c r="AQ579" s="68" t="s">
        <v>309</v>
      </c>
      <c r="AR579" s="68" t="s">
        <v>148</v>
      </c>
      <c r="AS579" s="68" t="s">
        <v>139</v>
      </c>
      <c r="AT579" s="68" t="s">
        <v>508</v>
      </c>
      <c r="AU579" s="68" t="s">
        <v>535</v>
      </c>
      <c r="AV579" s="68" t="s">
        <v>536</v>
      </c>
      <c r="AW579" s="68" t="s">
        <v>273</v>
      </c>
      <c r="AX579" s="68" t="s">
        <v>537</v>
      </c>
      <c r="AY579" s="68" t="s">
        <v>148</v>
      </c>
      <c r="AZ579" s="68" t="s">
        <v>139</v>
      </c>
      <c r="BA579" s="68" t="s">
        <v>154</v>
      </c>
      <c r="BB579" s="68" t="s">
        <v>275</v>
      </c>
      <c r="BC579" s="68" t="s">
        <v>156</v>
      </c>
      <c r="BD579" s="68" t="s">
        <v>157</v>
      </c>
      <c r="BE579" s="68" t="s">
        <v>303</v>
      </c>
      <c r="BF579" s="68">
        <v>45153.18105324074</v>
      </c>
      <c r="BG579" s="68">
        <v>0</v>
      </c>
      <c r="BH579" s="68" t="s">
        <v>530</v>
      </c>
      <c r="BI579" s="68" t="s">
        <v>143</v>
      </c>
      <c r="BJ579" s="68" t="s">
        <v>143</v>
      </c>
      <c r="BK579" s="68" t="s">
        <v>136</v>
      </c>
      <c r="BL579" s="68" t="s">
        <v>143</v>
      </c>
      <c r="BM579" s="68" t="s">
        <v>200</v>
      </c>
      <c r="BN579" s="68" t="s">
        <v>200</v>
      </c>
      <c r="BO579" s="68" t="s">
        <v>143</v>
      </c>
      <c r="BP579" s="68" t="s">
        <v>143</v>
      </c>
      <c r="BQ579" s="68" t="s">
        <v>620</v>
      </c>
      <c r="BR579" s="68">
        <v>500</v>
      </c>
      <c r="BS579" s="68" t="s">
        <v>162</v>
      </c>
      <c r="BT579" s="68">
        <v>41071</v>
      </c>
      <c r="BU579" s="68">
        <v>41071</v>
      </c>
      <c r="BV579" s="68" t="s">
        <v>135</v>
      </c>
      <c r="BW579" s="68" t="s">
        <v>135</v>
      </c>
      <c r="BX579" s="68" t="s">
        <v>135</v>
      </c>
      <c r="BY579" s="68" t="s">
        <v>148</v>
      </c>
      <c r="BZ579" s="68" t="s">
        <v>3775</v>
      </c>
      <c r="CA579" s="68" t="s">
        <v>174</v>
      </c>
      <c r="CB579" s="68" t="s">
        <v>143</v>
      </c>
      <c r="CC579" s="68" t="s">
        <v>143</v>
      </c>
      <c r="CD579" s="68" t="s">
        <v>143</v>
      </c>
      <c r="CE579" s="68" t="s">
        <v>143</v>
      </c>
      <c r="CF579" s="68">
        <v>1</v>
      </c>
      <c r="CJ579" s="68">
        <v>0</v>
      </c>
      <c r="CK579" s="68" t="s">
        <v>143</v>
      </c>
      <c r="CM579" s="68" t="s">
        <v>143</v>
      </c>
      <c r="CN579" s="68" t="s">
        <v>143</v>
      </c>
      <c r="CP579" s="68">
        <v>217616996</v>
      </c>
      <c r="CR579" s="68" t="s">
        <v>143</v>
      </c>
      <c r="CS579" s="68" t="s">
        <v>1</v>
      </c>
      <c r="CT579" s="68" t="s">
        <v>143</v>
      </c>
      <c r="CU579" s="68" t="s">
        <v>1</v>
      </c>
      <c r="CV579" s="68" t="s">
        <v>1985</v>
      </c>
      <c r="CW579" s="68" t="s">
        <v>143</v>
      </c>
      <c r="CX579" s="68" t="s">
        <v>374</v>
      </c>
      <c r="CY579" s="68" t="s">
        <v>166</v>
      </c>
      <c r="CZ579" s="68" t="s">
        <v>136</v>
      </c>
      <c r="DA579" s="68" t="s">
        <v>2007</v>
      </c>
      <c r="DB579" s="68" t="s">
        <v>143</v>
      </c>
      <c r="DC579" s="68" t="s">
        <v>143</v>
      </c>
      <c r="DD579" s="68" t="s">
        <v>125</v>
      </c>
      <c r="DE579" s="68">
        <v>8</v>
      </c>
      <c r="DF579" s="68">
        <v>16</v>
      </c>
    </row>
    <row r="580" spans="1:110" s="68" customFormat="1" ht="12.75" x14ac:dyDescent="0.2">
      <c r="A580" s="67">
        <v>45139</v>
      </c>
      <c r="B580" s="68" t="s">
        <v>7</v>
      </c>
      <c r="C580" s="68">
        <v>84312</v>
      </c>
      <c r="D580" s="68" t="s">
        <v>3757</v>
      </c>
      <c r="E580" s="68" t="s">
        <v>373</v>
      </c>
      <c r="F580" s="69">
        <v>45156</v>
      </c>
      <c r="G580" s="68" t="s">
        <v>257</v>
      </c>
      <c r="H580" s="68" t="s">
        <v>166</v>
      </c>
      <c r="I580" s="70">
        <v>410.71</v>
      </c>
      <c r="J580" s="70">
        <v>410.71</v>
      </c>
      <c r="K580" s="71">
        <f t="shared" ref="K580:K643" si="9">I580/$I$1</f>
        <v>1.0052898695120471E-3</v>
      </c>
      <c r="L580" s="68" t="s">
        <v>374</v>
      </c>
      <c r="M580" s="68" t="s">
        <v>129</v>
      </c>
      <c r="N580" s="68" t="s">
        <v>527</v>
      </c>
      <c r="O580" s="68" t="s">
        <v>528</v>
      </c>
      <c r="P580" s="68" t="s">
        <v>3977</v>
      </c>
      <c r="Q580" s="68" t="s">
        <v>530</v>
      </c>
      <c r="R580" s="68" t="s">
        <v>3978</v>
      </c>
      <c r="S580" s="68" t="s">
        <v>3936</v>
      </c>
      <c r="T580" s="68" t="s">
        <v>135</v>
      </c>
      <c r="U580" s="68" t="s">
        <v>135</v>
      </c>
      <c r="V580" s="68" t="s">
        <v>136</v>
      </c>
      <c r="W580" s="68" t="s">
        <v>137</v>
      </c>
      <c r="X580" s="68" t="s">
        <v>264</v>
      </c>
      <c r="Y580" s="68">
        <v>45153.148791898151</v>
      </c>
      <c r="Z580" s="68">
        <v>45153.147841435188</v>
      </c>
      <c r="AA580" s="68" t="s">
        <v>139</v>
      </c>
      <c r="AB580" s="68" t="s">
        <v>140</v>
      </c>
      <c r="AC580" s="68">
        <v>0</v>
      </c>
      <c r="AD580" s="68" t="s">
        <v>143</v>
      </c>
      <c r="AE580" s="68">
        <v>0</v>
      </c>
      <c r="AF580" s="68">
        <v>45153</v>
      </c>
      <c r="AG580" s="68">
        <v>10010</v>
      </c>
      <c r="AH580" s="68" t="s">
        <v>265</v>
      </c>
      <c r="AK580" s="68" t="s">
        <v>142</v>
      </c>
      <c r="AL580" s="68" t="s">
        <v>143</v>
      </c>
      <c r="AM580" s="68">
        <v>41071</v>
      </c>
      <c r="AN580" s="68" t="s">
        <v>143</v>
      </c>
      <c r="AO580" s="68" t="s">
        <v>533</v>
      </c>
      <c r="AP580" s="68" t="s">
        <v>534</v>
      </c>
      <c r="AQ580" s="68" t="s">
        <v>309</v>
      </c>
      <c r="AR580" s="68" t="s">
        <v>148</v>
      </c>
      <c r="AS580" s="68" t="s">
        <v>139</v>
      </c>
      <c r="AT580" s="68" t="s">
        <v>508</v>
      </c>
      <c r="AU580" s="68" t="s">
        <v>535</v>
      </c>
      <c r="AV580" s="68" t="s">
        <v>536</v>
      </c>
      <c r="AW580" s="68" t="s">
        <v>273</v>
      </c>
      <c r="AX580" s="68" t="s">
        <v>537</v>
      </c>
      <c r="AY580" s="68" t="s">
        <v>148</v>
      </c>
      <c r="AZ580" s="68" t="s">
        <v>139</v>
      </c>
      <c r="BA580" s="68" t="s">
        <v>154</v>
      </c>
      <c r="BB580" s="68" t="s">
        <v>275</v>
      </c>
      <c r="BC580" s="68" t="s">
        <v>156</v>
      </c>
      <c r="BD580" s="68" t="s">
        <v>157</v>
      </c>
      <c r="BE580" s="68" t="s">
        <v>303</v>
      </c>
      <c r="BF580" s="68">
        <v>45153.180949074071</v>
      </c>
      <c r="BG580" s="68">
        <v>0</v>
      </c>
      <c r="BH580" s="68" t="s">
        <v>530</v>
      </c>
      <c r="BI580" s="68" t="s">
        <v>143</v>
      </c>
      <c r="BJ580" s="68" t="s">
        <v>143</v>
      </c>
      <c r="BK580" s="68" t="s">
        <v>136</v>
      </c>
      <c r="BL580" s="68" t="s">
        <v>143</v>
      </c>
      <c r="BM580" s="68" t="s">
        <v>200</v>
      </c>
      <c r="BN580" s="68" t="s">
        <v>200</v>
      </c>
      <c r="BO580" s="68" t="s">
        <v>143</v>
      </c>
      <c r="BP580" s="68" t="s">
        <v>143</v>
      </c>
      <c r="BQ580" s="68" t="s">
        <v>3107</v>
      </c>
      <c r="BR580" s="68">
        <v>500</v>
      </c>
      <c r="BS580" s="68" t="s">
        <v>162</v>
      </c>
      <c r="BT580" s="68">
        <v>41071</v>
      </c>
      <c r="BU580" s="68">
        <v>41071</v>
      </c>
      <c r="BV580" s="68" t="s">
        <v>135</v>
      </c>
      <c r="BW580" s="68" t="s">
        <v>135</v>
      </c>
      <c r="BX580" s="68" t="s">
        <v>135</v>
      </c>
      <c r="BY580" s="68" t="s">
        <v>148</v>
      </c>
      <c r="BZ580" s="68" t="s">
        <v>2774</v>
      </c>
      <c r="CA580" s="68" t="s">
        <v>174</v>
      </c>
      <c r="CB580" s="68" t="s">
        <v>143</v>
      </c>
      <c r="CC580" s="68" t="s">
        <v>143</v>
      </c>
      <c r="CD580" s="68" t="s">
        <v>143</v>
      </c>
      <c r="CE580" s="68" t="s">
        <v>143</v>
      </c>
      <c r="CF580" s="68">
        <v>1</v>
      </c>
      <c r="CJ580" s="68">
        <v>0</v>
      </c>
      <c r="CK580" s="68" t="s">
        <v>143</v>
      </c>
      <c r="CM580" s="68" t="s">
        <v>143</v>
      </c>
      <c r="CN580" s="68" t="s">
        <v>143</v>
      </c>
      <c r="CP580" s="68">
        <v>217616996</v>
      </c>
      <c r="CR580" s="68" t="s">
        <v>143</v>
      </c>
      <c r="CS580" s="68" t="s">
        <v>1</v>
      </c>
      <c r="CT580" s="68" t="s">
        <v>143</v>
      </c>
      <c r="CU580" s="68" t="s">
        <v>1</v>
      </c>
      <c r="CV580" s="68" t="s">
        <v>1985</v>
      </c>
      <c r="CW580" s="68" t="s">
        <v>143</v>
      </c>
      <c r="CX580" s="68" t="s">
        <v>374</v>
      </c>
      <c r="CY580" s="68" t="s">
        <v>166</v>
      </c>
      <c r="CZ580" s="68" t="s">
        <v>136</v>
      </c>
      <c r="DA580" s="68" t="s">
        <v>2007</v>
      </c>
      <c r="DB580" s="68" t="s">
        <v>143</v>
      </c>
      <c r="DC580" s="68" t="s">
        <v>143</v>
      </c>
      <c r="DD580" s="68" t="s">
        <v>373</v>
      </c>
      <c r="DE580" s="68">
        <v>8</v>
      </c>
      <c r="DF580" s="68">
        <v>18</v>
      </c>
    </row>
    <row r="581" spans="1:110" s="68" customFormat="1" ht="12.75" x14ac:dyDescent="0.2">
      <c r="A581" s="67">
        <v>45139</v>
      </c>
      <c r="B581" s="68" t="s">
        <v>7</v>
      </c>
      <c r="C581" s="68">
        <v>84313</v>
      </c>
      <c r="D581" s="68" t="s">
        <v>3757</v>
      </c>
      <c r="E581" s="68" t="s">
        <v>125</v>
      </c>
      <c r="F581" s="69">
        <v>45156</v>
      </c>
      <c r="G581" s="68" t="s">
        <v>257</v>
      </c>
      <c r="H581" s="68" t="s">
        <v>166</v>
      </c>
      <c r="I581" s="70">
        <v>410.71</v>
      </c>
      <c r="J581" s="70">
        <v>410.71</v>
      </c>
      <c r="K581" s="71">
        <f t="shared" si="9"/>
        <v>1.0052898695120471E-3</v>
      </c>
      <c r="L581" s="68" t="s">
        <v>374</v>
      </c>
      <c r="M581" s="68" t="s">
        <v>129</v>
      </c>
      <c r="N581" s="68" t="s">
        <v>527</v>
      </c>
      <c r="O581" s="68" t="s">
        <v>528</v>
      </c>
      <c r="P581" s="68" t="s">
        <v>3979</v>
      </c>
      <c r="Q581" s="68" t="s">
        <v>530</v>
      </c>
      <c r="R581" s="68" t="s">
        <v>3980</v>
      </c>
      <c r="S581" s="68" t="s">
        <v>3981</v>
      </c>
      <c r="T581" s="68" t="s">
        <v>135</v>
      </c>
      <c r="U581" s="68" t="s">
        <v>135</v>
      </c>
      <c r="V581" s="68" t="s">
        <v>136</v>
      </c>
      <c r="W581" s="68" t="s">
        <v>137</v>
      </c>
      <c r="X581" s="68" t="s">
        <v>264</v>
      </c>
      <c r="Y581" s="68">
        <v>45153.149828009256</v>
      </c>
      <c r="Z581" s="68">
        <v>45153.14908865741</v>
      </c>
      <c r="AA581" s="68" t="s">
        <v>139</v>
      </c>
      <c r="AB581" s="68" t="s">
        <v>140</v>
      </c>
      <c r="AC581" s="68">
        <v>0</v>
      </c>
      <c r="AD581" s="68" t="s">
        <v>143</v>
      </c>
      <c r="AE581" s="68">
        <v>0</v>
      </c>
      <c r="AF581" s="68">
        <v>45153</v>
      </c>
      <c r="AG581" s="68">
        <v>10010</v>
      </c>
      <c r="AH581" s="68" t="s">
        <v>265</v>
      </c>
      <c r="AK581" s="68" t="s">
        <v>142</v>
      </c>
      <c r="AL581" s="68" t="s">
        <v>143</v>
      </c>
      <c r="AM581" s="68">
        <v>41071</v>
      </c>
      <c r="AN581" s="68" t="s">
        <v>143</v>
      </c>
      <c r="AO581" s="68" t="s">
        <v>533</v>
      </c>
      <c r="AP581" s="68" t="s">
        <v>534</v>
      </c>
      <c r="AQ581" s="68" t="s">
        <v>309</v>
      </c>
      <c r="AR581" s="68" t="s">
        <v>148</v>
      </c>
      <c r="AS581" s="68" t="s">
        <v>139</v>
      </c>
      <c r="AT581" s="68" t="s">
        <v>508</v>
      </c>
      <c r="AU581" s="68" t="s">
        <v>535</v>
      </c>
      <c r="AV581" s="68" t="s">
        <v>536</v>
      </c>
      <c r="AW581" s="68" t="s">
        <v>273</v>
      </c>
      <c r="AX581" s="68" t="s">
        <v>537</v>
      </c>
      <c r="AY581" s="68" t="s">
        <v>148</v>
      </c>
      <c r="AZ581" s="68" t="s">
        <v>139</v>
      </c>
      <c r="BA581" s="68" t="s">
        <v>154</v>
      </c>
      <c r="BB581" s="68" t="s">
        <v>275</v>
      </c>
      <c r="BC581" s="68" t="s">
        <v>156</v>
      </c>
      <c r="BD581" s="68" t="s">
        <v>157</v>
      </c>
      <c r="BE581" s="68" t="s">
        <v>303</v>
      </c>
      <c r="BF581" s="68">
        <v>45153.180798611109</v>
      </c>
      <c r="BG581" s="68">
        <v>0</v>
      </c>
      <c r="BH581" s="68" t="s">
        <v>530</v>
      </c>
      <c r="BI581" s="68" t="s">
        <v>143</v>
      </c>
      <c r="BJ581" s="68" t="s">
        <v>143</v>
      </c>
      <c r="BK581" s="68" t="s">
        <v>136</v>
      </c>
      <c r="BL581" s="68" t="s">
        <v>143</v>
      </c>
      <c r="BM581" s="68" t="s">
        <v>200</v>
      </c>
      <c r="BN581" s="68" t="s">
        <v>200</v>
      </c>
      <c r="BO581" s="68" t="s">
        <v>143</v>
      </c>
      <c r="BP581" s="68" t="s">
        <v>143</v>
      </c>
      <c r="BQ581" s="68" t="s">
        <v>1184</v>
      </c>
      <c r="BR581" s="68">
        <v>500</v>
      </c>
      <c r="BS581" s="68" t="s">
        <v>162</v>
      </c>
      <c r="BT581" s="68">
        <v>41071</v>
      </c>
      <c r="BU581" s="68">
        <v>41071</v>
      </c>
      <c r="BV581" s="68" t="s">
        <v>135</v>
      </c>
      <c r="BW581" s="68" t="s">
        <v>135</v>
      </c>
      <c r="BX581" s="68" t="s">
        <v>135</v>
      </c>
      <c r="BY581" s="68" t="s">
        <v>148</v>
      </c>
      <c r="BZ581" s="68" t="s">
        <v>1953</v>
      </c>
      <c r="CA581" s="68" t="s">
        <v>174</v>
      </c>
      <c r="CB581" s="68" t="s">
        <v>143</v>
      </c>
      <c r="CC581" s="68" t="s">
        <v>143</v>
      </c>
      <c r="CD581" s="68" t="s">
        <v>143</v>
      </c>
      <c r="CE581" s="68" t="s">
        <v>143</v>
      </c>
      <c r="CF581" s="68">
        <v>1</v>
      </c>
      <c r="CJ581" s="68">
        <v>0</v>
      </c>
      <c r="CK581" s="68" t="s">
        <v>143</v>
      </c>
      <c r="CM581" s="68" t="s">
        <v>143</v>
      </c>
      <c r="CN581" s="68" t="s">
        <v>143</v>
      </c>
      <c r="CP581" s="68">
        <v>217616996</v>
      </c>
      <c r="CR581" s="68" t="s">
        <v>143</v>
      </c>
      <c r="CS581" s="68" t="s">
        <v>1</v>
      </c>
      <c r="CT581" s="68" t="s">
        <v>143</v>
      </c>
      <c r="CU581" s="68" t="s">
        <v>1</v>
      </c>
      <c r="CV581" s="68" t="s">
        <v>1985</v>
      </c>
      <c r="CW581" s="68" t="s">
        <v>143</v>
      </c>
      <c r="CX581" s="68" t="s">
        <v>374</v>
      </c>
      <c r="CY581" s="68" t="s">
        <v>166</v>
      </c>
      <c r="CZ581" s="68" t="s">
        <v>136</v>
      </c>
      <c r="DA581" s="68" t="s">
        <v>2007</v>
      </c>
      <c r="DB581" s="68" t="s">
        <v>143</v>
      </c>
      <c r="DC581" s="68" t="s">
        <v>143</v>
      </c>
      <c r="DD581" s="68" t="s">
        <v>125</v>
      </c>
      <c r="DE581" s="68">
        <v>8</v>
      </c>
      <c r="DF581" s="68">
        <v>18</v>
      </c>
    </row>
    <row r="582" spans="1:110" s="68" customFormat="1" ht="12.75" x14ac:dyDescent="0.2">
      <c r="A582" s="67">
        <v>45139</v>
      </c>
      <c r="B582" s="68" t="s">
        <v>16</v>
      </c>
      <c r="C582" s="68">
        <v>84392</v>
      </c>
      <c r="D582" s="68" t="s">
        <v>124</v>
      </c>
      <c r="E582" s="68" t="s">
        <v>279</v>
      </c>
      <c r="F582" s="69">
        <v>45153</v>
      </c>
      <c r="G582" s="68" t="s">
        <v>126</v>
      </c>
      <c r="H582" s="68" t="s">
        <v>127</v>
      </c>
      <c r="I582" s="70">
        <v>168.72</v>
      </c>
      <c r="J582" s="70">
        <v>168.72</v>
      </c>
      <c r="K582" s="71">
        <f t="shared" si="9"/>
        <v>4.1297389102790919E-4</v>
      </c>
      <c r="L582" s="68" t="s">
        <v>128</v>
      </c>
      <c r="M582" s="68" t="s">
        <v>129</v>
      </c>
      <c r="N582" s="68" t="s">
        <v>3982</v>
      </c>
      <c r="O582" s="68" t="s">
        <v>1065</v>
      </c>
      <c r="P582" s="68" t="s">
        <v>124</v>
      </c>
      <c r="Q582" s="68" t="s">
        <v>132</v>
      </c>
      <c r="R582" s="68" t="s">
        <v>3983</v>
      </c>
      <c r="S582" s="68" t="s">
        <v>3984</v>
      </c>
      <c r="T582" s="68" t="s">
        <v>135</v>
      </c>
      <c r="U582" s="68" t="s">
        <v>135</v>
      </c>
      <c r="V582" s="68" t="s">
        <v>136</v>
      </c>
      <c r="W582" s="68" t="s">
        <v>137</v>
      </c>
      <c r="X582" s="68" t="s">
        <v>138</v>
      </c>
      <c r="Y582" s="68">
        <v>45153.287808796296</v>
      </c>
      <c r="Z582" s="68">
        <v>45153.287665625001</v>
      </c>
      <c r="AA582" s="68" t="s">
        <v>139</v>
      </c>
      <c r="AB582" s="68" t="s">
        <v>140</v>
      </c>
      <c r="AC582" s="68">
        <v>0</v>
      </c>
      <c r="AD582" s="68" t="s">
        <v>143</v>
      </c>
      <c r="AE582" s="68">
        <v>0</v>
      </c>
      <c r="AG582" s="68">
        <v>10023</v>
      </c>
      <c r="AH582" s="68" t="s">
        <v>141</v>
      </c>
      <c r="AK582" s="68" t="s">
        <v>142</v>
      </c>
      <c r="AL582" s="68" t="s">
        <v>143</v>
      </c>
      <c r="AM582" s="68">
        <v>800</v>
      </c>
      <c r="AN582" s="68" t="s">
        <v>143</v>
      </c>
      <c r="AO582" s="68" t="s">
        <v>631</v>
      </c>
      <c r="AP582" s="68" t="s">
        <v>632</v>
      </c>
      <c r="AQ582" s="68" t="s">
        <v>1068</v>
      </c>
      <c r="AR582" s="68" t="s">
        <v>148</v>
      </c>
      <c r="AS582" s="68" t="s">
        <v>139</v>
      </c>
      <c r="AT582" s="68" t="s">
        <v>149</v>
      </c>
      <c r="AU582" s="68" t="s">
        <v>634</v>
      </c>
      <c r="AV582" s="68" t="s">
        <v>3985</v>
      </c>
      <c r="AW582" s="68" t="s">
        <v>3985</v>
      </c>
      <c r="AX582" s="68" t="s">
        <v>309</v>
      </c>
      <c r="AY582" s="68" t="s">
        <v>148</v>
      </c>
      <c r="AZ582" s="68" t="s">
        <v>139</v>
      </c>
      <c r="BA582" s="68" t="s">
        <v>508</v>
      </c>
      <c r="BB582" s="68" t="s">
        <v>311</v>
      </c>
      <c r="BC582" s="68" t="s">
        <v>156</v>
      </c>
      <c r="BD582" s="68" t="s">
        <v>157</v>
      </c>
      <c r="BE582" s="68" t="s">
        <v>303</v>
      </c>
      <c r="BF582" s="68">
        <v>45154.539398148147</v>
      </c>
      <c r="BG582" s="68">
        <v>0</v>
      </c>
      <c r="BH582" s="68" t="s">
        <v>143</v>
      </c>
      <c r="BI582" s="68" t="s">
        <v>143</v>
      </c>
      <c r="BJ582" s="68" t="s">
        <v>143</v>
      </c>
      <c r="BK582" s="68" t="s">
        <v>136</v>
      </c>
      <c r="BL582" s="68" t="s">
        <v>143</v>
      </c>
      <c r="BM582" s="68" t="s">
        <v>160</v>
      </c>
      <c r="BN582" s="68" t="s">
        <v>143</v>
      </c>
      <c r="BO582" s="68" t="s">
        <v>143</v>
      </c>
      <c r="BP582" s="68" t="s">
        <v>143</v>
      </c>
      <c r="BQ582" s="68" t="s">
        <v>3986</v>
      </c>
      <c r="BR582" s="68">
        <v>500</v>
      </c>
      <c r="BS582" s="68" t="s">
        <v>162</v>
      </c>
      <c r="BT582" s="68">
        <v>16872</v>
      </c>
      <c r="BU582" s="68">
        <v>16872</v>
      </c>
      <c r="BV582" s="68" t="s">
        <v>135</v>
      </c>
      <c r="BW582" s="68" t="s">
        <v>135</v>
      </c>
      <c r="BX582" s="68" t="s">
        <v>135</v>
      </c>
      <c r="BY582" s="68" t="s">
        <v>148</v>
      </c>
      <c r="BZ582" s="68" t="s">
        <v>3987</v>
      </c>
      <c r="CA582" s="68" t="s">
        <v>144</v>
      </c>
      <c r="CB582" s="68" t="s">
        <v>143</v>
      </c>
      <c r="CC582" s="68" t="s">
        <v>143</v>
      </c>
      <c r="CD582" s="68" t="s">
        <v>143</v>
      </c>
      <c r="CE582" s="68" t="s">
        <v>3988</v>
      </c>
      <c r="CF582" s="68">
        <v>21090372</v>
      </c>
      <c r="CJ582" s="68">
        <v>0</v>
      </c>
      <c r="CK582" s="68" t="s">
        <v>143</v>
      </c>
      <c r="CM582" s="68" t="s">
        <v>143</v>
      </c>
      <c r="CN582" s="68" t="s">
        <v>143</v>
      </c>
      <c r="CR582" s="68" t="s">
        <v>143</v>
      </c>
      <c r="CS582" s="68" t="s">
        <v>1</v>
      </c>
      <c r="CT582" s="68" t="s">
        <v>143</v>
      </c>
      <c r="CU582" s="68" t="s">
        <v>1</v>
      </c>
      <c r="CV582" s="68" t="s">
        <v>1985</v>
      </c>
      <c r="CW582" s="68" t="s">
        <v>143</v>
      </c>
      <c r="CX582" s="68" t="s">
        <v>128</v>
      </c>
      <c r="CY582" s="68" t="s">
        <v>127</v>
      </c>
      <c r="CZ582" s="68" t="s">
        <v>136</v>
      </c>
      <c r="DA582" s="68" t="s">
        <v>1989</v>
      </c>
      <c r="DB582" s="68" t="s">
        <v>143</v>
      </c>
      <c r="DC582" s="68" t="s">
        <v>143</v>
      </c>
      <c r="DD582" s="68" t="s">
        <v>279</v>
      </c>
      <c r="DE582" s="68">
        <v>8</v>
      </c>
      <c r="DF582" s="68">
        <v>15</v>
      </c>
    </row>
    <row r="583" spans="1:110" s="68" customFormat="1" ht="12.75" x14ac:dyDescent="0.2">
      <c r="A583" s="67">
        <v>45139</v>
      </c>
      <c r="B583" s="68" t="s">
        <v>13</v>
      </c>
      <c r="C583" s="68">
        <v>84521</v>
      </c>
      <c r="D583" s="68" t="s">
        <v>2694</v>
      </c>
      <c r="E583" s="68" t="s">
        <v>373</v>
      </c>
      <c r="F583" s="69">
        <v>45155</v>
      </c>
      <c r="G583" s="68" t="s">
        <v>257</v>
      </c>
      <c r="H583" s="68" t="s">
        <v>166</v>
      </c>
      <c r="I583" s="70">
        <v>900</v>
      </c>
      <c r="J583" s="70">
        <v>900</v>
      </c>
      <c r="K583" s="71">
        <f t="shared" si="9"/>
        <v>2.2029190488686481E-3</v>
      </c>
      <c r="L583" s="68" t="s">
        <v>1935</v>
      </c>
      <c r="M583" s="68" t="s">
        <v>129</v>
      </c>
      <c r="N583" s="68" t="s">
        <v>980</v>
      </c>
      <c r="O583" s="68" t="s">
        <v>3989</v>
      </c>
      <c r="P583" s="68" t="s">
        <v>3990</v>
      </c>
      <c r="Q583" s="68" t="s">
        <v>170</v>
      </c>
      <c r="R583" s="68" t="s">
        <v>143</v>
      </c>
      <c r="S583" s="68" t="s">
        <v>3991</v>
      </c>
      <c r="T583" s="68" t="s">
        <v>135</v>
      </c>
      <c r="U583" s="68" t="s">
        <v>135</v>
      </c>
      <c r="V583" s="68" t="s">
        <v>136</v>
      </c>
      <c r="W583" s="68" t="s">
        <v>137</v>
      </c>
      <c r="X583" s="68" t="s">
        <v>264</v>
      </c>
      <c r="Y583" s="68">
        <v>45154.456552314812</v>
      </c>
      <c r="Z583" s="68">
        <v>45154.451041203705</v>
      </c>
      <c r="AA583" s="68" t="s">
        <v>139</v>
      </c>
      <c r="AB583" s="68" t="s">
        <v>140</v>
      </c>
      <c r="AC583" s="68">
        <v>0</v>
      </c>
      <c r="AD583" s="68" t="s">
        <v>143</v>
      </c>
      <c r="AE583" s="68">
        <v>0</v>
      </c>
      <c r="AF583" s="68">
        <v>45154</v>
      </c>
      <c r="AG583" s="68">
        <v>10010</v>
      </c>
      <c r="AH583" s="68" t="s">
        <v>265</v>
      </c>
      <c r="AK583" s="68" t="s">
        <v>142</v>
      </c>
      <c r="AL583" s="68" t="s">
        <v>143</v>
      </c>
      <c r="AM583" s="68">
        <v>900</v>
      </c>
      <c r="AN583" s="68" t="s">
        <v>143</v>
      </c>
      <c r="AO583" s="68" t="s">
        <v>3992</v>
      </c>
      <c r="AP583" s="68" t="s">
        <v>3993</v>
      </c>
      <c r="AQ583" s="68" t="s">
        <v>3994</v>
      </c>
      <c r="AR583" s="68" t="s">
        <v>916</v>
      </c>
      <c r="AS583" s="68" t="s">
        <v>231</v>
      </c>
      <c r="AT583" s="68" t="s">
        <v>3995</v>
      </c>
      <c r="AU583" s="68" t="s">
        <v>3996</v>
      </c>
      <c r="AV583" s="68" t="s">
        <v>990</v>
      </c>
      <c r="AW583" s="68" t="s">
        <v>273</v>
      </c>
      <c r="AX583" s="68" t="s">
        <v>991</v>
      </c>
      <c r="AY583" s="68" t="s">
        <v>148</v>
      </c>
      <c r="AZ583" s="68" t="s">
        <v>139</v>
      </c>
      <c r="BA583" s="68" t="s">
        <v>154</v>
      </c>
      <c r="BB583" s="68" t="s">
        <v>992</v>
      </c>
      <c r="BC583" s="68" t="s">
        <v>156</v>
      </c>
      <c r="BD583" s="68" t="s">
        <v>276</v>
      </c>
      <c r="BE583" s="68" t="s">
        <v>143</v>
      </c>
      <c r="BG583" s="68">
        <v>0</v>
      </c>
      <c r="BH583" s="68" t="s">
        <v>143</v>
      </c>
      <c r="BI583" s="68" t="s">
        <v>143</v>
      </c>
      <c r="BJ583" s="68" t="s">
        <v>143</v>
      </c>
      <c r="BK583" s="68" t="s">
        <v>136</v>
      </c>
      <c r="BL583" s="68" t="s">
        <v>143</v>
      </c>
      <c r="BM583" s="68" t="s">
        <v>200</v>
      </c>
      <c r="BN583" s="68" t="s">
        <v>143</v>
      </c>
      <c r="BO583" s="68" t="s">
        <v>143</v>
      </c>
      <c r="BP583" s="68" t="s">
        <v>143</v>
      </c>
      <c r="BQ583" s="68" t="s">
        <v>143</v>
      </c>
      <c r="BR583" s="68">
        <v>0</v>
      </c>
      <c r="BS583" s="68" t="s">
        <v>3997</v>
      </c>
      <c r="BT583" s="68">
        <v>900</v>
      </c>
      <c r="BU583" s="68">
        <v>900</v>
      </c>
      <c r="BV583" s="68" t="s">
        <v>135</v>
      </c>
      <c r="BW583" s="68" t="s">
        <v>135</v>
      </c>
      <c r="BX583" s="68" t="s">
        <v>135</v>
      </c>
      <c r="BY583" s="68" t="s">
        <v>148</v>
      </c>
      <c r="BZ583" s="68" t="s">
        <v>2774</v>
      </c>
      <c r="CA583" s="68" t="s">
        <v>174</v>
      </c>
      <c r="CB583" s="68" t="s">
        <v>143</v>
      </c>
      <c r="CC583" s="68" t="s">
        <v>143</v>
      </c>
      <c r="CD583" s="68" t="s">
        <v>143</v>
      </c>
      <c r="CE583" s="68" t="s">
        <v>143</v>
      </c>
      <c r="CF583" s="68">
        <v>1</v>
      </c>
      <c r="CJ583" s="68">
        <v>0</v>
      </c>
      <c r="CK583" s="68" t="s">
        <v>143</v>
      </c>
      <c r="CM583" s="68" t="s">
        <v>143</v>
      </c>
      <c r="CN583" s="68" t="s">
        <v>143</v>
      </c>
      <c r="CR583" s="68" t="s">
        <v>143</v>
      </c>
      <c r="CS583" s="68" t="s">
        <v>1</v>
      </c>
      <c r="CT583" s="68" t="s">
        <v>143</v>
      </c>
      <c r="CU583" s="68" t="s">
        <v>1</v>
      </c>
      <c r="CV583" s="68" t="s">
        <v>2092</v>
      </c>
      <c r="CW583" s="68" t="s">
        <v>143</v>
      </c>
      <c r="CX583" s="68" t="s">
        <v>1935</v>
      </c>
      <c r="CY583" s="68" t="s">
        <v>166</v>
      </c>
      <c r="CZ583" s="68" t="s">
        <v>136</v>
      </c>
      <c r="DA583" s="68" t="s">
        <v>2495</v>
      </c>
      <c r="DB583" s="68" t="s">
        <v>143</v>
      </c>
      <c r="DC583" s="68" t="s">
        <v>143</v>
      </c>
      <c r="DD583" s="68" t="s">
        <v>373</v>
      </c>
      <c r="DE583" s="68">
        <v>8</v>
      </c>
      <c r="DF583" s="68">
        <v>17</v>
      </c>
    </row>
    <row r="584" spans="1:110" s="68" customFormat="1" ht="12.75" x14ac:dyDescent="0.2">
      <c r="A584" s="67">
        <v>45139</v>
      </c>
      <c r="B584" s="68" t="s">
        <v>11</v>
      </c>
      <c r="C584" s="68">
        <v>84577</v>
      </c>
      <c r="D584" s="68" t="s">
        <v>256</v>
      </c>
      <c r="E584" s="68" t="s">
        <v>164</v>
      </c>
      <c r="F584" s="69">
        <v>45155</v>
      </c>
      <c r="G584" s="68" t="s">
        <v>165</v>
      </c>
      <c r="H584" s="68" t="s">
        <v>166</v>
      </c>
      <c r="I584" s="70">
        <v>578</v>
      </c>
      <c r="J584" s="70">
        <v>578</v>
      </c>
      <c r="K584" s="71">
        <f t="shared" si="9"/>
        <v>1.4147635669400872E-3</v>
      </c>
      <c r="L584" s="68" t="s">
        <v>258</v>
      </c>
      <c r="M584" s="68" t="s">
        <v>129</v>
      </c>
      <c r="N584" s="68" t="s">
        <v>960</v>
      </c>
      <c r="O584" s="68" t="s">
        <v>3998</v>
      </c>
      <c r="P584" s="68" t="s">
        <v>3939</v>
      </c>
      <c r="Q584" s="68" t="s">
        <v>170</v>
      </c>
      <c r="R584" s="68" t="s">
        <v>3999</v>
      </c>
      <c r="S584" s="68" t="s">
        <v>4000</v>
      </c>
      <c r="T584" s="68" t="s">
        <v>135</v>
      </c>
      <c r="U584" s="68" t="s">
        <v>135</v>
      </c>
      <c r="V584" s="68" t="s">
        <v>136</v>
      </c>
      <c r="W584" s="68" t="s">
        <v>137</v>
      </c>
      <c r="X584" s="68" t="s">
        <v>173</v>
      </c>
      <c r="Y584" s="68">
        <v>45154.129266898148</v>
      </c>
      <c r="Z584" s="68">
        <v>45154.12912766204</v>
      </c>
      <c r="AA584" s="68" t="s">
        <v>139</v>
      </c>
      <c r="AB584" s="68" t="s">
        <v>140</v>
      </c>
      <c r="AC584" s="68">
        <v>0</v>
      </c>
      <c r="AD584" s="68" t="s">
        <v>143</v>
      </c>
      <c r="AE584" s="68">
        <v>0</v>
      </c>
      <c r="AG584" s="68">
        <v>10012</v>
      </c>
      <c r="AH584" s="68" t="s">
        <v>141</v>
      </c>
      <c r="AK584" s="68" t="s">
        <v>142</v>
      </c>
      <c r="AL584" s="68" t="s">
        <v>143</v>
      </c>
      <c r="AM584" s="68">
        <v>578</v>
      </c>
      <c r="AN584" s="68" t="s">
        <v>143</v>
      </c>
      <c r="AO584" s="68" t="s">
        <v>4001</v>
      </c>
      <c r="AP584" s="68" t="s">
        <v>4002</v>
      </c>
      <c r="AQ584" s="68" t="s">
        <v>4003</v>
      </c>
      <c r="AR584" s="68" t="s">
        <v>178</v>
      </c>
      <c r="AS584" s="68" t="s">
        <v>179</v>
      </c>
      <c r="AT584" s="68" t="s">
        <v>841</v>
      </c>
      <c r="AU584" s="68" t="s">
        <v>4004</v>
      </c>
      <c r="AV584" s="68" t="s">
        <v>145</v>
      </c>
      <c r="AW584" s="68" t="s">
        <v>146</v>
      </c>
      <c r="AX584" s="68" t="s">
        <v>972</v>
      </c>
      <c r="AY584" s="68" t="s">
        <v>148</v>
      </c>
      <c r="AZ584" s="68" t="s">
        <v>139</v>
      </c>
      <c r="BA584" s="68" t="s">
        <v>149</v>
      </c>
      <c r="BB584" s="68" t="s">
        <v>150</v>
      </c>
      <c r="BC584" s="68" t="s">
        <v>156</v>
      </c>
      <c r="BD584" s="68" t="s">
        <v>157</v>
      </c>
      <c r="BE584" s="68" t="s">
        <v>237</v>
      </c>
      <c r="BF584" s="68">
        <v>45169.454513888886</v>
      </c>
      <c r="BG584" s="68">
        <v>0</v>
      </c>
      <c r="BH584" s="68" t="s">
        <v>143</v>
      </c>
      <c r="BI584" s="68" t="s">
        <v>143</v>
      </c>
      <c r="BJ584" s="68" t="s">
        <v>143</v>
      </c>
      <c r="BK584" s="68" t="s">
        <v>136</v>
      </c>
      <c r="BL584" s="68" t="s">
        <v>143</v>
      </c>
      <c r="BM584" s="68" t="s">
        <v>200</v>
      </c>
      <c r="BN584" s="68" t="s">
        <v>143</v>
      </c>
      <c r="BO584" s="68" t="s">
        <v>143</v>
      </c>
      <c r="BP584" s="68" t="s">
        <v>143</v>
      </c>
      <c r="BQ584" s="68" t="s">
        <v>4005</v>
      </c>
      <c r="BR584" s="68">
        <v>800</v>
      </c>
      <c r="BS584" s="68" t="s">
        <v>241</v>
      </c>
      <c r="BT584" s="68">
        <v>578</v>
      </c>
      <c r="BU584" s="68">
        <v>578</v>
      </c>
      <c r="BV584" s="68" t="s">
        <v>135</v>
      </c>
      <c r="BW584" s="68" t="s">
        <v>135</v>
      </c>
      <c r="BX584" s="68" t="s">
        <v>135</v>
      </c>
      <c r="BY584" s="68" t="s">
        <v>148</v>
      </c>
      <c r="BZ584" s="68" t="s">
        <v>2362</v>
      </c>
      <c r="CA584" s="68" t="s">
        <v>174</v>
      </c>
      <c r="CB584" s="68" t="s">
        <v>143</v>
      </c>
      <c r="CC584" s="68" t="s">
        <v>143</v>
      </c>
      <c r="CD584" s="68" t="s">
        <v>143</v>
      </c>
      <c r="CE584" s="68" t="s">
        <v>143</v>
      </c>
      <c r="CF584" s="68">
        <v>1</v>
      </c>
      <c r="CJ584" s="68">
        <v>0</v>
      </c>
      <c r="CK584" s="68" t="s">
        <v>143</v>
      </c>
      <c r="CM584" s="68" t="s">
        <v>143</v>
      </c>
      <c r="CN584" s="68" t="s">
        <v>143</v>
      </c>
      <c r="CR584" s="68" t="s">
        <v>143</v>
      </c>
      <c r="CS584" s="68" t="s">
        <v>1</v>
      </c>
      <c r="CT584" s="68" t="s">
        <v>143</v>
      </c>
      <c r="CU584" s="68" t="s">
        <v>1</v>
      </c>
      <c r="CV584" s="68" t="s">
        <v>2092</v>
      </c>
      <c r="CW584" s="68" t="s">
        <v>143</v>
      </c>
      <c r="CX584" s="68" t="s">
        <v>258</v>
      </c>
      <c r="CY584" s="68" t="s">
        <v>166</v>
      </c>
      <c r="CZ584" s="68" t="s">
        <v>136</v>
      </c>
      <c r="DA584" s="68" t="s">
        <v>1989</v>
      </c>
      <c r="DB584" s="68" t="s">
        <v>143</v>
      </c>
      <c r="DC584" s="68" t="s">
        <v>143</v>
      </c>
      <c r="DD584" s="68" t="s">
        <v>164</v>
      </c>
      <c r="DE584" s="68">
        <v>8</v>
      </c>
      <c r="DF584" s="68">
        <v>17</v>
      </c>
    </row>
    <row r="585" spans="1:110" s="68" customFormat="1" ht="12.75" x14ac:dyDescent="0.2">
      <c r="A585" s="67">
        <v>45139</v>
      </c>
      <c r="B585" s="68" t="s">
        <v>13</v>
      </c>
      <c r="C585" s="68">
        <v>84640</v>
      </c>
      <c r="D585" s="68" t="s">
        <v>4006</v>
      </c>
      <c r="E585" s="68" t="s">
        <v>373</v>
      </c>
      <c r="F585" s="69">
        <v>45155</v>
      </c>
      <c r="G585" s="68" t="s">
        <v>257</v>
      </c>
      <c r="H585" s="68" t="s">
        <v>166</v>
      </c>
      <c r="I585" s="70">
        <v>150</v>
      </c>
      <c r="J585" s="70">
        <v>150</v>
      </c>
      <c r="K585" s="71">
        <f t="shared" si="9"/>
        <v>3.6715317481144131E-4</v>
      </c>
      <c r="L585" s="68" t="s">
        <v>374</v>
      </c>
      <c r="M585" s="68" t="s">
        <v>129</v>
      </c>
      <c r="N585" s="68" t="s">
        <v>259</v>
      </c>
      <c r="O585" s="68" t="s">
        <v>2170</v>
      </c>
      <c r="P585" s="68" t="s">
        <v>4007</v>
      </c>
      <c r="Q585" s="68" t="s">
        <v>170</v>
      </c>
      <c r="R585" s="68" t="s">
        <v>4008</v>
      </c>
      <c r="S585" s="68" t="s">
        <v>4009</v>
      </c>
      <c r="T585" s="68" t="s">
        <v>135</v>
      </c>
      <c r="U585" s="68" t="s">
        <v>135</v>
      </c>
      <c r="V585" s="68" t="s">
        <v>136</v>
      </c>
      <c r="W585" s="68" t="s">
        <v>137</v>
      </c>
      <c r="X585" s="68" t="s">
        <v>379</v>
      </c>
      <c r="Y585" s="68">
        <v>45154.233951620372</v>
      </c>
      <c r="Z585" s="68">
        <v>45154.232271759261</v>
      </c>
      <c r="AA585" s="68" t="s">
        <v>139</v>
      </c>
      <c r="AB585" s="68" t="s">
        <v>140</v>
      </c>
      <c r="AC585" s="68">
        <v>0</v>
      </c>
      <c r="AD585" s="68" t="s">
        <v>143</v>
      </c>
      <c r="AE585" s="68">
        <v>0</v>
      </c>
      <c r="AF585" s="68">
        <v>45154</v>
      </c>
      <c r="AG585" s="68">
        <v>10010</v>
      </c>
      <c r="AH585" s="68" t="s">
        <v>265</v>
      </c>
      <c r="AK585" s="68" t="s">
        <v>142</v>
      </c>
      <c r="AL585" s="68" t="s">
        <v>143</v>
      </c>
      <c r="AM585" s="68">
        <v>150</v>
      </c>
      <c r="AN585" s="68" t="s">
        <v>143</v>
      </c>
      <c r="AO585" s="68" t="s">
        <v>2174</v>
      </c>
      <c r="AP585" s="68" t="s">
        <v>2175</v>
      </c>
      <c r="AQ585" s="68" t="s">
        <v>2176</v>
      </c>
      <c r="AR585" s="68" t="s">
        <v>2177</v>
      </c>
      <c r="AS585" s="68" t="s">
        <v>231</v>
      </c>
      <c r="AT585" s="68" t="s">
        <v>2178</v>
      </c>
      <c r="AU585" s="68" t="s">
        <v>2179</v>
      </c>
      <c r="AV585" s="68" t="s">
        <v>272</v>
      </c>
      <c r="AW585" s="68" t="s">
        <v>273</v>
      </c>
      <c r="AX585" s="68" t="s">
        <v>274</v>
      </c>
      <c r="AY585" s="68" t="s">
        <v>148</v>
      </c>
      <c r="AZ585" s="68" t="s">
        <v>139</v>
      </c>
      <c r="BA585" s="68" t="s">
        <v>154</v>
      </c>
      <c r="BB585" s="68" t="s">
        <v>275</v>
      </c>
      <c r="BC585" s="68" t="s">
        <v>156</v>
      </c>
      <c r="BD585" s="68" t="s">
        <v>157</v>
      </c>
      <c r="BE585" s="68" t="s">
        <v>303</v>
      </c>
      <c r="BF585" s="68">
        <v>45155.174930555557</v>
      </c>
      <c r="BG585" s="68">
        <v>0</v>
      </c>
      <c r="BH585" s="68" t="s">
        <v>170</v>
      </c>
      <c r="BI585" s="68" t="s">
        <v>143</v>
      </c>
      <c r="BJ585" s="68" t="s">
        <v>143</v>
      </c>
      <c r="BK585" s="68" t="s">
        <v>136</v>
      </c>
      <c r="BL585" s="68" t="s">
        <v>143</v>
      </c>
      <c r="BM585" s="68" t="s">
        <v>200</v>
      </c>
      <c r="BN585" s="68" t="s">
        <v>200</v>
      </c>
      <c r="BO585" s="68" t="s">
        <v>143</v>
      </c>
      <c r="BP585" s="68" t="s">
        <v>143</v>
      </c>
      <c r="BQ585" s="68" t="s">
        <v>4010</v>
      </c>
      <c r="BR585" s="68">
        <v>500</v>
      </c>
      <c r="BS585" s="68" t="s">
        <v>162</v>
      </c>
      <c r="BT585" s="68">
        <v>150</v>
      </c>
      <c r="BU585" s="68">
        <v>150</v>
      </c>
      <c r="BV585" s="68" t="s">
        <v>135</v>
      </c>
      <c r="BW585" s="68" t="s">
        <v>135</v>
      </c>
      <c r="BX585" s="68" t="s">
        <v>135</v>
      </c>
      <c r="BY585" s="68" t="s">
        <v>148</v>
      </c>
      <c r="BZ585" s="68" t="s">
        <v>3216</v>
      </c>
      <c r="CA585" s="68" t="s">
        <v>174</v>
      </c>
      <c r="CB585" s="68" t="s">
        <v>143</v>
      </c>
      <c r="CC585" s="68" t="s">
        <v>143</v>
      </c>
      <c r="CD585" s="68" t="s">
        <v>143</v>
      </c>
      <c r="CE585" s="68" t="s">
        <v>143</v>
      </c>
      <c r="CF585" s="68">
        <v>1</v>
      </c>
      <c r="CJ585" s="68">
        <v>0</v>
      </c>
      <c r="CK585" s="68" t="s">
        <v>143</v>
      </c>
      <c r="CM585" s="68" t="s">
        <v>143</v>
      </c>
      <c r="CN585" s="68" t="s">
        <v>143</v>
      </c>
      <c r="CR585" s="68" t="s">
        <v>143</v>
      </c>
      <c r="CS585" s="68" t="s">
        <v>1</v>
      </c>
      <c r="CT585" s="68" t="s">
        <v>143</v>
      </c>
      <c r="CU585" s="68" t="s">
        <v>1</v>
      </c>
      <c r="CV585" s="68" t="s">
        <v>1985</v>
      </c>
      <c r="CW585" s="68" t="s">
        <v>143</v>
      </c>
      <c r="CX585" s="68" t="s">
        <v>374</v>
      </c>
      <c r="CY585" s="68" t="s">
        <v>166</v>
      </c>
      <c r="CZ585" s="68" t="s">
        <v>136</v>
      </c>
      <c r="DA585" s="68" t="s">
        <v>1986</v>
      </c>
      <c r="DB585" s="68" t="s">
        <v>143</v>
      </c>
      <c r="DC585" s="68" t="s">
        <v>143</v>
      </c>
      <c r="DD585" s="68" t="s">
        <v>373</v>
      </c>
      <c r="DE585" s="68">
        <v>8</v>
      </c>
      <c r="DF585" s="68">
        <v>17</v>
      </c>
    </row>
    <row r="586" spans="1:110" s="68" customFormat="1" ht="12.75" x14ac:dyDescent="0.2">
      <c r="A586" s="67">
        <v>45139</v>
      </c>
      <c r="B586" s="68" t="s">
        <v>7</v>
      </c>
      <c r="C586" s="68">
        <v>84673</v>
      </c>
      <c r="D586" s="68" t="s">
        <v>3757</v>
      </c>
      <c r="E586" s="68" t="s">
        <v>685</v>
      </c>
      <c r="F586" s="69">
        <v>45155</v>
      </c>
      <c r="G586" s="68" t="s">
        <v>165</v>
      </c>
      <c r="H586" s="68" t="s">
        <v>166</v>
      </c>
      <c r="I586" s="70">
        <v>82</v>
      </c>
      <c r="J586" s="70">
        <v>82</v>
      </c>
      <c r="K586" s="71">
        <f t="shared" si="9"/>
        <v>2.0071040223025458E-4</v>
      </c>
      <c r="L586" s="68" t="s">
        <v>167</v>
      </c>
      <c r="M586" s="68" t="s">
        <v>129</v>
      </c>
      <c r="N586" s="68" t="s">
        <v>219</v>
      </c>
      <c r="O586" s="68" t="s">
        <v>3123</v>
      </c>
      <c r="P586" s="68" t="s">
        <v>4011</v>
      </c>
      <c r="Q586" s="68" t="s">
        <v>170</v>
      </c>
      <c r="R586" s="68" t="s">
        <v>4012</v>
      </c>
      <c r="S586" s="68" t="s">
        <v>4013</v>
      </c>
      <c r="T586" s="68" t="s">
        <v>135</v>
      </c>
      <c r="U586" s="68" t="s">
        <v>135</v>
      </c>
      <c r="V586" s="68" t="s">
        <v>136</v>
      </c>
      <c r="W586" s="68" t="s">
        <v>137</v>
      </c>
      <c r="X586" s="68" t="s">
        <v>225</v>
      </c>
      <c r="Y586" s="68">
        <v>45154.36769791667</v>
      </c>
      <c r="Z586" s="68">
        <v>45154.367640509263</v>
      </c>
      <c r="AA586" s="68" t="s">
        <v>139</v>
      </c>
      <c r="AB586" s="68" t="s">
        <v>140</v>
      </c>
      <c r="AC586" s="68">
        <v>0</v>
      </c>
      <c r="AD586" s="68" t="s">
        <v>143</v>
      </c>
      <c r="AE586" s="68">
        <v>0</v>
      </c>
      <c r="AG586" s="68">
        <v>10012</v>
      </c>
      <c r="AH586" s="68" t="s">
        <v>141</v>
      </c>
      <c r="AK586" s="68" t="s">
        <v>142</v>
      </c>
      <c r="AL586" s="68" t="s">
        <v>143</v>
      </c>
      <c r="AM586" s="68">
        <v>82</v>
      </c>
      <c r="AN586" s="68" t="s">
        <v>143</v>
      </c>
      <c r="AO586" s="68" t="s">
        <v>2268</v>
      </c>
      <c r="AP586" s="68" t="s">
        <v>2269</v>
      </c>
      <c r="AQ586" s="68" t="s">
        <v>3126</v>
      </c>
      <c r="AR586" s="68" t="s">
        <v>2082</v>
      </c>
      <c r="AS586" s="68" t="s">
        <v>231</v>
      </c>
      <c r="AT586" s="68" t="s">
        <v>2271</v>
      </c>
      <c r="AU586" s="68" t="s">
        <v>2272</v>
      </c>
      <c r="AV586" s="68" t="s">
        <v>234</v>
      </c>
      <c r="AW586" s="68" t="s">
        <v>165</v>
      </c>
      <c r="AX586" s="68" t="s">
        <v>235</v>
      </c>
      <c r="AY586" s="68" t="s">
        <v>148</v>
      </c>
      <c r="AZ586" s="68" t="s">
        <v>139</v>
      </c>
      <c r="BA586" s="68" t="s">
        <v>236</v>
      </c>
      <c r="BB586" s="68" t="s">
        <v>150</v>
      </c>
      <c r="BC586" s="68" t="s">
        <v>156</v>
      </c>
      <c r="BD586" s="68" t="s">
        <v>157</v>
      </c>
      <c r="BE586" s="68" t="s">
        <v>303</v>
      </c>
      <c r="BF586" s="68">
        <v>45155.294224537036</v>
      </c>
      <c r="BG586" s="68">
        <v>0</v>
      </c>
      <c r="BH586" s="68" t="s">
        <v>143</v>
      </c>
      <c r="BI586" s="68" t="s">
        <v>143</v>
      </c>
      <c r="BJ586" s="68" t="s">
        <v>143</v>
      </c>
      <c r="BK586" s="68" t="s">
        <v>183</v>
      </c>
      <c r="BL586" s="68" t="s">
        <v>143</v>
      </c>
      <c r="BM586" s="68" t="s">
        <v>160</v>
      </c>
      <c r="BN586" s="68" t="s">
        <v>143</v>
      </c>
      <c r="BO586" s="68" t="s">
        <v>143</v>
      </c>
      <c r="BP586" s="68" t="s">
        <v>143</v>
      </c>
      <c r="BQ586" s="68" t="s">
        <v>4014</v>
      </c>
      <c r="BR586" s="68">
        <v>500</v>
      </c>
      <c r="BS586" s="68" t="s">
        <v>162</v>
      </c>
      <c r="BT586" s="68">
        <v>82</v>
      </c>
      <c r="BU586" s="68">
        <v>82</v>
      </c>
      <c r="BV586" s="68" t="s">
        <v>135</v>
      </c>
      <c r="BW586" s="68" t="s">
        <v>135</v>
      </c>
      <c r="BX586" s="68" t="s">
        <v>135</v>
      </c>
      <c r="BY586" s="68" t="s">
        <v>148</v>
      </c>
      <c r="BZ586" s="68" t="s">
        <v>3880</v>
      </c>
      <c r="CA586" s="68" t="s">
        <v>174</v>
      </c>
      <c r="CB586" s="68" t="s">
        <v>143</v>
      </c>
      <c r="CC586" s="68" t="s">
        <v>143</v>
      </c>
      <c r="CD586" s="68" t="s">
        <v>143</v>
      </c>
      <c r="CE586" s="68" t="s">
        <v>143</v>
      </c>
      <c r="CF586" s="68">
        <v>1</v>
      </c>
      <c r="CJ586" s="68">
        <v>0</v>
      </c>
      <c r="CK586" s="68" t="s">
        <v>143</v>
      </c>
      <c r="CM586" s="68" t="s">
        <v>143</v>
      </c>
      <c r="CN586" s="68" t="s">
        <v>143</v>
      </c>
      <c r="CO586" s="68">
        <v>217018821</v>
      </c>
      <c r="CR586" s="68" t="s">
        <v>143</v>
      </c>
      <c r="CS586" s="68" t="s">
        <v>1</v>
      </c>
      <c r="CT586" s="68" t="s">
        <v>143</v>
      </c>
      <c r="CU586" s="68" t="s">
        <v>1</v>
      </c>
      <c r="CV586" s="68" t="s">
        <v>1985</v>
      </c>
      <c r="CW586" s="68" t="s">
        <v>143</v>
      </c>
      <c r="CX586" s="68" t="s">
        <v>167</v>
      </c>
      <c r="CY586" s="68" t="s">
        <v>166</v>
      </c>
      <c r="CZ586" s="68" t="s">
        <v>183</v>
      </c>
      <c r="DA586" s="68" t="s">
        <v>1986</v>
      </c>
      <c r="DB586" s="68" t="s">
        <v>143</v>
      </c>
      <c r="DC586" s="68" t="s">
        <v>225</v>
      </c>
      <c r="DD586" s="68" t="s">
        <v>685</v>
      </c>
      <c r="DE586" s="68">
        <v>8</v>
      </c>
      <c r="DF586" s="68">
        <v>17</v>
      </c>
    </row>
    <row r="587" spans="1:110" s="68" customFormat="1" ht="12.75" x14ac:dyDescent="0.2">
      <c r="A587" s="67">
        <v>45139</v>
      </c>
      <c r="B587" s="68" t="s">
        <v>11</v>
      </c>
      <c r="C587" s="68">
        <v>84800</v>
      </c>
      <c r="D587" s="68" t="s">
        <v>256</v>
      </c>
      <c r="E587" s="68" t="s">
        <v>164</v>
      </c>
      <c r="F587" s="69">
        <v>45155</v>
      </c>
      <c r="G587" s="68" t="s">
        <v>165</v>
      </c>
      <c r="H587" s="68" t="s">
        <v>166</v>
      </c>
      <c r="I587" s="70">
        <v>288.43</v>
      </c>
      <c r="J587" s="70">
        <v>288.43</v>
      </c>
      <c r="K587" s="71">
        <f t="shared" si="9"/>
        <v>7.0598660140576018E-4</v>
      </c>
      <c r="L587" s="68" t="s">
        <v>258</v>
      </c>
      <c r="M587" s="68" t="s">
        <v>129</v>
      </c>
      <c r="N587" s="68" t="s">
        <v>960</v>
      </c>
      <c r="O587" s="68" t="s">
        <v>2946</v>
      </c>
      <c r="P587" s="68" t="s">
        <v>3054</v>
      </c>
      <c r="Q587" s="68" t="s">
        <v>663</v>
      </c>
      <c r="R587" s="68" t="s">
        <v>4015</v>
      </c>
      <c r="S587" s="68" t="s">
        <v>4016</v>
      </c>
      <c r="T587" s="68" t="s">
        <v>135</v>
      </c>
      <c r="U587" s="68" t="s">
        <v>135</v>
      </c>
      <c r="V587" s="68" t="s">
        <v>136</v>
      </c>
      <c r="W587" s="68" t="s">
        <v>137</v>
      </c>
      <c r="X587" s="68" t="s">
        <v>138</v>
      </c>
      <c r="Y587" s="68">
        <v>45155.0929755787</v>
      </c>
      <c r="Z587" s="68">
        <v>45155.09288773148</v>
      </c>
      <c r="AA587" s="68" t="s">
        <v>139</v>
      </c>
      <c r="AB587" s="68" t="s">
        <v>140</v>
      </c>
      <c r="AC587" s="68">
        <v>0</v>
      </c>
      <c r="AD587" s="68" t="s">
        <v>143</v>
      </c>
      <c r="AE587" s="68">
        <v>0</v>
      </c>
      <c r="AG587" s="68">
        <v>10012</v>
      </c>
      <c r="AH587" s="68" t="s">
        <v>141</v>
      </c>
      <c r="AK587" s="68" t="s">
        <v>142</v>
      </c>
      <c r="AL587" s="68" t="s">
        <v>143</v>
      </c>
      <c r="AM587" s="68">
        <v>136761</v>
      </c>
      <c r="AN587" s="68" t="s">
        <v>143</v>
      </c>
      <c r="AO587" s="68" t="s">
        <v>2950</v>
      </c>
      <c r="AP587" s="68" t="s">
        <v>2950</v>
      </c>
      <c r="AQ587" s="68" t="s">
        <v>309</v>
      </c>
      <c r="AR587" s="68" t="s">
        <v>148</v>
      </c>
      <c r="AS587" s="68" t="s">
        <v>139</v>
      </c>
      <c r="AT587" s="68" t="s">
        <v>2951</v>
      </c>
      <c r="AU587" s="68" t="s">
        <v>311</v>
      </c>
      <c r="AV587" s="68" t="s">
        <v>145</v>
      </c>
      <c r="AW587" s="68" t="s">
        <v>146</v>
      </c>
      <c r="AX587" s="68" t="s">
        <v>972</v>
      </c>
      <c r="AY587" s="68" t="s">
        <v>148</v>
      </c>
      <c r="AZ587" s="68" t="s">
        <v>139</v>
      </c>
      <c r="BA587" s="68" t="s">
        <v>149</v>
      </c>
      <c r="BB587" s="68" t="s">
        <v>150</v>
      </c>
      <c r="BC587" s="68" t="s">
        <v>156</v>
      </c>
      <c r="BD587" s="68" t="s">
        <v>157</v>
      </c>
      <c r="BE587" s="68" t="s">
        <v>303</v>
      </c>
      <c r="BF587" s="68">
        <v>45160.222013888888</v>
      </c>
      <c r="BG587" s="68">
        <v>0</v>
      </c>
      <c r="BH587" s="68" t="s">
        <v>530</v>
      </c>
      <c r="BI587" s="68" t="s">
        <v>143</v>
      </c>
      <c r="BJ587" s="68" t="s">
        <v>143</v>
      </c>
      <c r="BK587" s="68" t="s">
        <v>136</v>
      </c>
      <c r="BL587" s="68" t="s">
        <v>136</v>
      </c>
      <c r="BM587" s="68" t="s">
        <v>160</v>
      </c>
      <c r="BN587" s="68" t="s">
        <v>160</v>
      </c>
      <c r="BO587" s="68" t="s">
        <v>373</v>
      </c>
      <c r="BP587" s="68" t="s">
        <v>143</v>
      </c>
      <c r="BQ587" s="68" t="s">
        <v>4017</v>
      </c>
      <c r="BR587" s="68">
        <v>500</v>
      </c>
      <c r="BS587" s="68" t="s">
        <v>162</v>
      </c>
      <c r="BT587" s="68">
        <v>28843</v>
      </c>
      <c r="BU587" s="68">
        <v>28843</v>
      </c>
      <c r="BV587" s="68" t="s">
        <v>135</v>
      </c>
      <c r="BW587" s="68" t="s">
        <v>135</v>
      </c>
      <c r="BX587" s="68" t="s">
        <v>135</v>
      </c>
      <c r="BY587" s="68" t="s">
        <v>148</v>
      </c>
      <c r="BZ587" s="68" t="s">
        <v>3059</v>
      </c>
      <c r="CA587" s="68" t="s">
        <v>144</v>
      </c>
      <c r="CB587" s="68" t="s">
        <v>143</v>
      </c>
      <c r="CC587" s="68" t="s">
        <v>143</v>
      </c>
      <c r="CD587" s="68" t="s">
        <v>143</v>
      </c>
      <c r="CE587" s="68" t="s">
        <v>143</v>
      </c>
      <c r="CF587" s="68">
        <v>21090372</v>
      </c>
      <c r="CJ587" s="68">
        <v>0</v>
      </c>
      <c r="CK587" s="68" t="s">
        <v>143</v>
      </c>
      <c r="CM587" s="68" t="s">
        <v>143</v>
      </c>
      <c r="CN587" s="68" t="s">
        <v>143</v>
      </c>
      <c r="CR587" s="68" t="s">
        <v>143</v>
      </c>
      <c r="CS587" s="68" t="s">
        <v>1</v>
      </c>
      <c r="CT587" s="68" t="s">
        <v>143</v>
      </c>
      <c r="CU587" s="68" t="s">
        <v>1</v>
      </c>
      <c r="CV587" s="68" t="s">
        <v>1985</v>
      </c>
      <c r="CW587" s="68" t="s">
        <v>143</v>
      </c>
      <c r="CX587" s="68" t="s">
        <v>258</v>
      </c>
      <c r="CY587" s="68" t="s">
        <v>166</v>
      </c>
      <c r="CZ587" s="68" t="s">
        <v>136</v>
      </c>
      <c r="DA587" s="68" t="s">
        <v>1989</v>
      </c>
      <c r="DB587" s="68" t="s">
        <v>143</v>
      </c>
      <c r="DC587" s="68" t="s">
        <v>143</v>
      </c>
      <c r="DD587" s="68" t="s">
        <v>373</v>
      </c>
      <c r="DE587" s="68">
        <v>8</v>
      </c>
      <c r="DF587" s="68">
        <v>17</v>
      </c>
    </row>
    <row r="588" spans="1:110" s="68" customFormat="1" ht="12.75" x14ac:dyDescent="0.2">
      <c r="A588" s="67">
        <v>45139</v>
      </c>
      <c r="B588" s="68" t="s">
        <v>7</v>
      </c>
      <c r="C588" s="68">
        <v>84831</v>
      </c>
      <c r="D588" s="68" t="s">
        <v>3757</v>
      </c>
      <c r="E588" s="68" t="s">
        <v>190</v>
      </c>
      <c r="F588" s="69">
        <v>45155</v>
      </c>
      <c r="G588" s="68" t="s">
        <v>165</v>
      </c>
      <c r="H588" s="68" t="s">
        <v>166</v>
      </c>
      <c r="I588" s="70">
        <v>569.44000000000005</v>
      </c>
      <c r="J588" s="70">
        <v>569.44000000000005</v>
      </c>
      <c r="K588" s="71">
        <f t="shared" si="9"/>
        <v>1.3938113590975145E-3</v>
      </c>
      <c r="L588" s="68" t="s">
        <v>167</v>
      </c>
      <c r="M588" s="68" t="s">
        <v>129</v>
      </c>
      <c r="N588" s="68" t="s">
        <v>1151</v>
      </c>
      <c r="O588" s="68" t="s">
        <v>1301</v>
      </c>
      <c r="P588" s="68" t="s">
        <v>4018</v>
      </c>
      <c r="Q588" s="68" t="s">
        <v>530</v>
      </c>
      <c r="R588" s="68" t="s">
        <v>143</v>
      </c>
      <c r="S588" s="68" t="s">
        <v>3189</v>
      </c>
      <c r="T588" s="68" t="s">
        <v>135</v>
      </c>
      <c r="U588" s="68" t="s">
        <v>135</v>
      </c>
      <c r="V588" s="68" t="s">
        <v>136</v>
      </c>
      <c r="W588" s="68" t="s">
        <v>137</v>
      </c>
      <c r="X588" s="68" t="s">
        <v>138</v>
      </c>
      <c r="Y588" s="68">
        <v>45155.089389351851</v>
      </c>
      <c r="Z588" s="68">
        <v>45155.089344097221</v>
      </c>
      <c r="AA588" s="68" t="s">
        <v>139</v>
      </c>
      <c r="AB588" s="68" t="s">
        <v>140</v>
      </c>
      <c r="AC588" s="68">
        <v>0</v>
      </c>
      <c r="AD588" s="68" t="s">
        <v>143</v>
      </c>
      <c r="AE588" s="68">
        <v>0</v>
      </c>
      <c r="AG588" s="68">
        <v>10012</v>
      </c>
      <c r="AH588" s="68" t="s">
        <v>141</v>
      </c>
      <c r="AK588" s="68" t="s">
        <v>142</v>
      </c>
      <c r="AL588" s="68" t="s">
        <v>143</v>
      </c>
      <c r="AM588" s="68">
        <v>2700</v>
      </c>
      <c r="AN588" s="68" t="s">
        <v>143</v>
      </c>
      <c r="AO588" s="68" t="s">
        <v>534</v>
      </c>
      <c r="AP588" s="68" t="s">
        <v>534</v>
      </c>
      <c r="AQ588" s="68" t="s">
        <v>309</v>
      </c>
      <c r="AR588" s="68" t="s">
        <v>148</v>
      </c>
      <c r="AS588" s="68" t="s">
        <v>139</v>
      </c>
      <c r="AT588" s="68" t="s">
        <v>950</v>
      </c>
      <c r="AU588" s="68" t="s">
        <v>311</v>
      </c>
      <c r="AV588" s="68" t="s">
        <v>290</v>
      </c>
      <c r="AW588" s="68" t="s">
        <v>146</v>
      </c>
      <c r="AX588" s="68" t="s">
        <v>1154</v>
      </c>
      <c r="AY588" s="68" t="s">
        <v>148</v>
      </c>
      <c r="AZ588" s="68" t="s">
        <v>139</v>
      </c>
      <c r="BA588" s="68" t="s">
        <v>149</v>
      </c>
      <c r="BB588" s="68" t="s">
        <v>150</v>
      </c>
      <c r="BC588" s="68" t="s">
        <v>156</v>
      </c>
      <c r="BD588" s="68" t="s">
        <v>276</v>
      </c>
      <c r="BE588" s="68" t="s">
        <v>143</v>
      </c>
      <c r="BG588" s="68">
        <v>0</v>
      </c>
      <c r="BH588" s="68" t="s">
        <v>143</v>
      </c>
      <c r="BI588" s="68" t="s">
        <v>143</v>
      </c>
      <c r="BJ588" s="68" t="s">
        <v>143</v>
      </c>
      <c r="BK588" s="68" t="s">
        <v>183</v>
      </c>
      <c r="BL588" s="68" t="s">
        <v>143</v>
      </c>
      <c r="BM588" s="68" t="s">
        <v>160</v>
      </c>
      <c r="BN588" s="68" t="s">
        <v>143</v>
      </c>
      <c r="BO588" s="68" t="s">
        <v>143</v>
      </c>
      <c r="BP588" s="68" t="s">
        <v>3270</v>
      </c>
      <c r="BQ588" s="68" t="s">
        <v>143</v>
      </c>
      <c r="BR588" s="68">
        <v>0</v>
      </c>
      <c r="BS588" s="68" t="s">
        <v>4019</v>
      </c>
      <c r="BT588" s="68">
        <v>56944</v>
      </c>
      <c r="BU588" s="68">
        <v>56944</v>
      </c>
      <c r="BV588" s="68" t="s">
        <v>135</v>
      </c>
      <c r="BW588" s="68" t="s">
        <v>135</v>
      </c>
      <c r="BX588" s="68" t="s">
        <v>135</v>
      </c>
      <c r="BY588" s="68" t="s">
        <v>148</v>
      </c>
      <c r="BZ588" s="68" t="s">
        <v>4020</v>
      </c>
      <c r="CA588" s="68" t="s">
        <v>144</v>
      </c>
      <c r="CB588" s="68" t="s">
        <v>2764</v>
      </c>
      <c r="CC588" s="68" t="s">
        <v>143</v>
      </c>
      <c r="CD588" s="68" t="s">
        <v>143</v>
      </c>
      <c r="CE588" s="68" t="s">
        <v>143</v>
      </c>
      <c r="CF588" s="68">
        <v>21090372</v>
      </c>
      <c r="CJ588" s="68">
        <v>0</v>
      </c>
      <c r="CK588" s="68" t="s">
        <v>143</v>
      </c>
      <c r="CM588" s="68" t="s">
        <v>143</v>
      </c>
      <c r="CN588" s="68" t="s">
        <v>143</v>
      </c>
      <c r="CQ588" s="68">
        <v>544582431</v>
      </c>
      <c r="CR588" s="68" t="s">
        <v>143</v>
      </c>
      <c r="CS588" s="68" t="s">
        <v>1</v>
      </c>
      <c r="CT588" s="68" t="s">
        <v>143</v>
      </c>
      <c r="CU588" s="68" t="s">
        <v>1</v>
      </c>
      <c r="CV588" s="68" t="s">
        <v>2092</v>
      </c>
      <c r="CW588" s="68" t="s">
        <v>143</v>
      </c>
      <c r="CX588" s="68" t="s">
        <v>167</v>
      </c>
      <c r="CY588" s="68" t="s">
        <v>166</v>
      </c>
      <c r="CZ588" s="68" t="s">
        <v>183</v>
      </c>
      <c r="DA588" s="68" t="s">
        <v>2495</v>
      </c>
      <c r="DB588" s="68" t="s">
        <v>143</v>
      </c>
      <c r="DC588" s="68" t="s">
        <v>225</v>
      </c>
      <c r="DD588" s="68" t="s">
        <v>190</v>
      </c>
      <c r="DE588" s="68">
        <v>8</v>
      </c>
      <c r="DF588" s="68">
        <v>17</v>
      </c>
    </row>
    <row r="589" spans="1:110" s="68" customFormat="1" ht="12.75" x14ac:dyDescent="0.2">
      <c r="A589" s="67">
        <v>45139</v>
      </c>
      <c r="B589" s="68" t="s">
        <v>13</v>
      </c>
      <c r="C589" s="68">
        <v>84840</v>
      </c>
      <c r="D589" s="68" t="s">
        <v>4006</v>
      </c>
      <c r="E589" s="68" t="s">
        <v>685</v>
      </c>
      <c r="F589" s="69">
        <v>45156</v>
      </c>
      <c r="G589" s="68" t="s">
        <v>165</v>
      </c>
      <c r="H589" s="68" t="s">
        <v>166</v>
      </c>
      <c r="I589" s="70">
        <v>150</v>
      </c>
      <c r="J589" s="70">
        <v>150</v>
      </c>
      <c r="K589" s="71">
        <f t="shared" si="9"/>
        <v>3.6715317481144131E-4</v>
      </c>
      <c r="L589" s="68" t="s">
        <v>705</v>
      </c>
      <c r="M589" s="68" t="s">
        <v>129</v>
      </c>
      <c r="N589" s="68" t="s">
        <v>960</v>
      </c>
      <c r="O589" s="68" t="s">
        <v>4021</v>
      </c>
      <c r="P589" s="68" t="s">
        <v>4022</v>
      </c>
      <c r="Q589" s="68" t="s">
        <v>170</v>
      </c>
      <c r="R589" s="68" t="s">
        <v>4023</v>
      </c>
      <c r="S589" s="68" t="s">
        <v>4024</v>
      </c>
      <c r="T589" s="68" t="s">
        <v>135</v>
      </c>
      <c r="U589" s="68" t="s">
        <v>135</v>
      </c>
      <c r="V589" s="68" t="s">
        <v>136</v>
      </c>
      <c r="W589" s="68" t="s">
        <v>137</v>
      </c>
      <c r="X589" s="68" t="s">
        <v>957</v>
      </c>
      <c r="Y589" s="68">
        <v>45155.08868090278</v>
      </c>
      <c r="Z589" s="68">
        <v>45155.088409490738</v>
      </c>
      <c r="AA589" s="68" t="s">
        <v>139</v>
      </c>
      <c r="AB589" s="68" t="s">
        <v>140</v>
      </c>
      <c r="AC589" s="68">
        <v>0</v>
      </c>
      <c r="AD589" s="68" t="s">
        <v>143</v>
      </c>
      <c r="AE589" s="68">
        <v>0</v>
      </c>
      <c r="AF589" s="68">
        <v>45162</v>
      </c>
      <c r="AG589" s="68">
        <v>10012</v>
      </c>
      <c r="AH589" s="68" t="s">
        <v>141</v>
      </c>
      <c r="AK589" s="68" t="s">
        <v>142</v>
      </c>
      <c r="AL589" s="68" t="s">
        <v>143</v>
      </c>
      <c r="AM589" s="68">
        <v>150</v>
      </c>
      <c r="AN589" s="68" t="s">
        <v>143</v>
      </c>
      <c r="AO589" s="68" t="s">
        <v>1813</v>
      </c>
      <c r="AP589" s="68" t="s">
        <v>699</v>
      </c>
      <c r="AQ589" s="68" t="s">
        <v>4025</v>
      </c>
      <c r="AR589" s="68" t="s">
        <v>178</v>
      </c>
      <c r="AS589" s="68" t="s">
        <v>179</v>
      </c>
      <c r="AT589" s="68" t="s">
        <v>211</v>
      </c>
      <c r="AU589" s="68" t="s">
        <v>1815</v>
      </c>
      <c r="AV589" s="68" t="s">
        <v>145</v>
      </c>
      <c r="AW589" s="68" t="s">
        <v>146</v>
      </c>
      <c r="AX589" s="68" t="s">
        <v>972</v>
      </c>
      <c r="AY589" s="68" t="s">
        <v>148</v>
      </c>
      <c r="AZ589" s="68" t="s">
        <v>139</v>
      </c>
      <c r="BA589" s="68" t="s">
        <v>149</v>
      </c>
      <c r="BB589" s="68" t="s">
        <v>150</v>
      </c>
      <c r="BC589" s="68" t="s">
        <v>156</v>
      </c>
      <c r="BD589" s="68" t="s">
        <v>157</v>
      </c>
      <c r="BE589" s="68" t="s">
        <v>303</v>
      </c>
      <c r="BF589" s="68">
        <v>45155.138009259259</v>
      </c>
      <c r="BG589" s="68">
        <v>0</v>
      </c>
      <c r="BH589" s="68" t="s">
        <v>143</v>
      </c>
      <c r="BI589" s="68" t="s">
        <v>143</v>
      </c>
      <c r="BJ589" s="68" t="s">
        <v>143</v>
      </c>
      <c r="BK589" s="68" t="s">
        <v>136</v>
      </c>
      <c r="BL589" s="68" t="s">
        <v>143</v>
      </c>
      <c r="BM589" s="68" t="s">
        <v>160</v>
      </c>
      <c r="BN589" s="68" t="s">
        <v>143</v>
      </c>
      <c r="BO589" s="68" t="s">
        <v>143</v>
      </c>
      <c r="BP589" s="68" t="s">
        <v>143</v>
      </c>
      <c r="BQ589" s="68" t="s">
        <v>4026</v>
      </c>
      <c r="BR589" s="68">
        <v>500</v>
      </c>
      <c r="BS589" s="68" t="s">
        <v>162</v>
      </c>
      <c r="BT589" s="68">
        <v>150</v>
      </c>
      <c r="BU589" s="68">
        <v>150</v>
      </c>
      <c r="BV589" s="68" t="s">
        <v>135</v>
      </c>
      <c r="BW589" s="68" t="s">
        <v>135</v>
      </c>
      <c r="BX589" s="68" t="s">
        <v>135</v>
      </c>
      <c r="BY589" s="68" t="s">
        <v>148</v>
      </c>
      <c r="BZ589" s="68" t="s">
        <v>4027</v>
      </c>
      <c r="CA589" s="68" t="s">
        <v>174</v>
      </c>
      <c r="CB589" s="68" t="s">
        <v>143</v>
      </c>
      <c r="CC589" s="68" t="s">
        <v>143</v>
      </c>
      <c r="CD589" s="68" t="s">
        <v>143</v>
      </c>
      <c r="CE589" s="68" t="s">
        <v>143</v>
      </c>
      <c r="CF589" s="68">
        <v>1</v>
      </c>
      <c r="CJ589" s="68">
        <v>0</v>
      </c>
      <c r="CK589" s="68" t="s">
        <v>143</v>
      </c>
      <c r="CM589" s="68" t="s">
        <v>143</v>
      </c>
      <c r="CN589" s="68" t="s">
        <v>143</v>
      </c>
      <c r="CR589" s="68" t="s">
        <v>143</v>
      </c>
      <c r="CS589" s="68" t="s">
        <v>1</v>
      </c>
      <c r="CT589" s="68" t="s">
        <v>143</v>
      </c>
      <c r="CU589" s="68" t="s">
        <v>1</v>
      </c>
      <c r="CV589" s="68" t="s">
        <v>1985</v>
      </c>
      <c r="CW589" s="68" t="s">
        <v>143</v>
      </c>
      <c r="CX589" s="68" t="s">
        <v>705</v>
      </c>
      <c r="CY589" s="68" t="s">
        <v>166</v>
      </c>
      <c r="CZ589" s="68" t="s">
        <v>136</v>
      </c>
      <c r="DA589" s="68" t="s">
        <v>2007</v>
      </c>
      <c r="DB589" s="68" t="s">
        <v>143</v>
      </c>
      <c r="DC589" s="68" t="s">
        <v>143</v>
      </c>
      <c r="DD589" s="68" t="s">
        <v>685</v>
      </c>
      <c r="DE589" s="68">
        <v>8</v>
      </c>
      <c r="DF589" s="68">
        <v>18</v>
      </c>
    </row>
    <row r="590" spans="1:110" s="68" customFormat="1" ht="12.75" x14ac:dyDescent="0.2">
      <c r="A590" s="67">
        <v>45139</v>
      </c>
      <c r="B590" s="68" t="s">
        <v>18</v>
      </c>
      <c r="C590" s="68">
        <v>84974</v>
      </c>
      <c r="D590" s="68" t="s">
        <v>4028</v>
      </c>
      <c r="E590" s="68" t="s">
        <v>685</v>
      </c>
      <c r="F590" s="69">
        <v>45155</v>
      </c>
      <c r="G590" s="68" t="s">
        <v>165</v>
      </c>
      <c r="H590" s="68" t="s">
        <v>166</v>
      </c>
      <c r="I590" s="70">
        <v>560.16</v>
      </c>
      <c r="J590" s="70">
        <v>560.16</v>
      </c>
      <c r="K590" s="71">
        <f t="shared" si="9"/>
        <v>1.3710968160158463E-3</v>
      </c>
      <c r="L590" s="68" t="s">
        <v>2963</v>
      </c>
      <c r="M590" s="68" t="s">
        <v>129</v>
      </c>
      <c r="N590" s="68" t="s">
        <v>960</v>
      </c>
      <c r="O590" s="68" t="s">
        <v>2969</v>
      </c>
      <c r="P590" s="68" t="s">
        <v>4029</v>
      </c>
      <c r="Q590" s="68" t="s">
        <v>663</v>
      </c>
      <c r="R590" s="68" t="s">
        <v>143</v>
      </c>
      <c r="S590" s="68" t="s">
        <v>3866</v>
      </c>
      <c r="T590" s="68" t="s">
        <v>135</v>
      </c>
      <c r="U590" s="68" t="s">
        <v>135</v>
      </c>
      <c r="V590" s="68" t="s">
        <v>224</v>
      </c>
      <c r="W590" s="68" t="s">
        <v>137</v>
      </c>
      <c r="X590" s="68" t="s">
        <v>138</v>
      </c>
      <c r="Y590" s="68">
        <v>45155.376052893516</v>
      </c>
      <c r="Z590" s="68">
        <v>45155.375990624998</v>
      </c>
      <c r="AA590" s="68" t="s">
        <v>139</v>
      </c>
      <c r="AB590" s="68" t="s">
        <v>140</v>
      </c>
      <c r="AC590" s="68">
        <v>0</v>
      </c>
      <c r="AD590" s="68" t="s">
        <v>143</v>
      </c>
      <c r="AE590" s="68">
        <v>0</v>
      </c>
      <c r="AG590" s="68">
        <v>10012</v>
      </c>
      <c r="AH590" s="68" t="s">
        <v>141</v>
      </c>
      <c r="AK590" s="68" t="s">
        <v>142</v>
      </c>
      <c r="AL590" s="68" t="s">
        <v>143</v>
      </c>
      <c r="AM590" s="68">
        <v>265601</v>
      </c>
      <c r="AN590" s="68" t="s">
        <v>143</v>
      </c>
      <c r="AO590" s="68" t="s">
        <v>2971</v>
      </c>
      <c r="AP590" s="68" t="s">
        <v>2971</v>
      </c>
      <c r="AQ590" s="68" t="s">
        <v>309</v>
      </c>
      <c r="AR590" s="68" t="s">
        <v>148</v>
      </c>
      <c r="AS590" s="68" t="s">
        <v>139</v>
      </c>
      <c r="AT590" s="68" t="s">
        <v>667</v>
      </c>
      <c r="AU590" s="68" t="s">
        <v>311</v>
      </c>
      <c r="AV590" s="68" t="s">
        <v>145</v>
      </c>
      <c r="AW590" s="68" t="s">
        <v>146</v>
      </c>
      <c r="AX590" s="68" t="s">
        <v>972</v>
      </c>
      <c r="AY590" s="68" t="s">
        <v>148</v>
      </c>
      <c r="AZ590" s="68" t="s">
        <v>139</v>
      </c>
      <c r="BA590" s="68" t="s">
        <v>149</v>
      </c>
      <c r="BB590" s="68" t="s">
        <v>150</v>
      </c>
      <c r="BC590" s="68" t="s">
        <v>156</v>
      </c>
      <c r="BD590" s="68" t="s">
        <v>276</v>
      </c>
      <c r="BE590" s="68" t="s">
        <v>143</v>
      </c>
      <c r="BG590" s="68">
        <v>0</v>
      </c>
      <c r="BH590" s="68" t="s">
        <v>143</v>
      </c>
      <c r="BI590" s="68" t="s">
        <v>143</v>
      </c>
      <c r="BJ590" s="68" t="s">
        <v>143</v>
      </c>
      <c r="BK590" s="68" t="s">
        <v>224</v>
      </c>
      <c r="BL590" s="68" t="s">
        <v>143</v>
      </c>
      <c r="BM590" s="68" t="s">
        <v>160</v>
      </c>
      <c r="BN590" s="68" t="s">
        <v>143</v>
      </c>
      <c r="BO590" s="68" t="s">
        <v>143</v>
      </c>
      <c r="BP590" s="68" t="s">
        <v>4030</v>
      </c>
      <c r="BQ590" s="68" t="s">
        <v>143</v>
      </c>
      <c r="BR590" s="68">
        <v>0</v>
      </c>
      <c r="BS590" s="68" t="s">
        <v>3997</v>
      </c>
      <c r="BT590" s="68">
        <v>56016</v>
      </c>
      <c r="BU590" s="68">
        <v>56016</v>
      </c>
      <c r="BV590" s="68" t="s">
        <v>135</v>
      </c>
      <c r="BW590" s="68" t="s">
        <v>135</v>
      </c>
      <c r="BX590" s="68" t="s">
        <v>135</v>
      </c>
      <c r="BY590" s="68" t="s">
        <v>148</v>
      </c>
      <c r="BZ590" s="68" t="s">
        <v>3291</v>
      </c>
      <c r="CA590" s="68" t="s">
        <v>144</v>
      </c>
      <c r="CB590" s="68" t="s">
        <v>1341</v>
      </c>
      <c r="CC590" s="68" t="s">
        <v>143</v>
      </c>
      <c r="CD590" s="68" t="s">
        <v>143</v>
      </c>
      <c r="CE590" s="68" t="s">
        <v>143</v>
      </c>
      <c r="CF590" s="68">
        <v>21090372</v>
      </c>
      <c r="CJ590" s="68">
        <v>0</v>
      </c>
      <c r="CK590" s="68" t="s">
        <v>143</v>
      </c>
      <c r="CM590" s="68" t="s">
        <v>143</v>
      </c>
      <c r="CN590" s="68" t="s">
        <v>143</v>
      </c>
      <c r="CQ590" s="68">
        <v>726761322</v>
      </c>
      <c r="CR590" s="68" t="s">
        <v>143</v>
      </c>
      <c r="CS590" s="68" t="s">
        <v>1</v>
      </c>
      <c r="CT590" s="68" t="s">
        <v>143</v>
      </c>
      <c r="CU590" s="68" t="s">
        <v>1</v>
      </c>
      <c r="CV590" s="68" t="s">
        <v>2092</v>
      </c>
      <c r="CW590" s="68" t="s">
        <v>143</v>
      </c>
      <c r="CX590" s="68" t="s">
        <v>2963</v>
      </c>
      <c r="CY590" s="68" t="s">
        <v>166</v>
      </c>
      <c r="CZ590" s="68" t="s">
        <v>224</v>
      </c>
      <c r="DA590" s="68" t="s">
        <v>2495</v>
      </c>
      <c r="DB590" s="68" t="s">
        <v>143</v>
      </c>
      <c r="DC590" s="68" t="s">
        <v>143</v>
      </c>
      <c r="DD590" s="68" t="s">
        <v>685</v>
      </c>
      <c r="DE590" s="68">
        <v>8</v>
      </c>
      <c r="DF590" s="68">
        <v>17</v>
      </c>
    </row>
    <row r="591" spans="1:110" s="68" customFormat="1" ht="12.75" x14ac:dyDescent="0.2">
      <c r="A591" s="67">
        <v>45139</v>
      </c>
      <c r="B591" s="68" t="s">
        <v>13</v>
      </c>
      <c r="C591" s="68">
        <v>85139</v>
      </c>
      <c r="D591" s="68" t="s">
        <v>2694</v>
      </c>
      <c r="E591" s="68" t="s">
        <v>373</v>
      </c>
      <c r="F591" s="69">
        <v>45161</v>
      </c>
      <c r="G591" s="68" t="s">
        <v>257</v>
      </c>
      <c r="H591" s="68" t="s">
        <v>166</v>
      </c>
      <c r="I591" s="70">
        <v>1200</v>
      </c>
      <c r="J591" s="70">
        <v>1200</v>
      </c>
      <c r="K591" s="71">
        <f t="shared" si="9"/>
        <v>2.9372253984915305E-3</v>
      </c>
      <c r="L591" s="68" t="s">
        <v>1935</v>
      </c>
      <c r="M591" s="68" t="s">
        <v>129</v>
      </c>
      <c r="N591" s="68" t="s">
        <v>980</v>
      </c>
      <c r="O591" s="68" t="s">
        <v>3989</v>
      </c>
      <c r="P591" s="68" t="s">
        <v>3990</v>
      </c>
      <c r="Q591" s="68" t="s">
        <v>170</v>
      </c>
      <c r="R591" s="68" t="s">
        <v>143</v>
      </c>
      <c r="S591" s="68" t="s">
        <v>3991</v>
      </c>
      <c r="T591" s="68" t="s">
        <v>135</v>
      </c>
      <c r="U591" s="68" t="s">
        <v>135</v>
      </c>
      <c r="V591" s="68" t="s">
        <v>136</v>
      </c>
      <c r="W591" s="68" t="s">
        <v>137</v>
      </c>
      <c r="X591" s="68" t="s">
        <v>264</v>
      </c>
      <c r="Y591" s="68">
        <v>45156.498698611111</v>
      </c>
      <c r="Z591" s="68">
        <v>45156.498262847221</v>
      </c>
      <c r="AA591" s="68" t="s">
        <v>139</v>
      </c>
      <c r="AB591" s="68" t="s">
        <v>140</v>
      </c>
      <c r="AC591" s="68">
        <v>0</v>
      </c>
      <c r="AD591" s="68" t="s">
        <v>143</v>
      </c>
      <c r="AE591" s="68">
        <v>0</v>
      </c>
      <c r="AF591" s="68">
        <v>45156</v>
      </c>
      <c r="AG591" s="68">
        <v>10010</v>
      </c>
      <c r="AH591" s="68" t="s">
        <v>265</v>
      </c>
      <c r="AK591" s="68" t="s">
        <v>142</v>
      </c>
      <c r="AL591" s="68" t="s">
        <v>143</v>
      </c>
      <c r="AM591" s="68">
        <v>1200</v>
      </c>
      <c r="AN591" s="68" t="s">
        <v>143</v>
      </c>
      <c r="AO591" s="68" t="s">
        <v>3992</v>
      </c>
      <c r="AP591" s="68" t="s">
        <v>3993</v>
      </c>
      <c r="AQ591" s="68" t="s">
        <v>3994</v>
      </c>
      <c r="AR591" s="68" t="s">
        <v>916</v>
      </c>
      <c r="AS591" s="68" t="s">
        <v>231</v>
      </c>
      <c r="AT591" s="68" t="s">
        <v>3995</v>
      </c>
      <c r="AU591" s="68" t="s">
        <v>3996</v>
      </c>
      <c r="AV591" s="68" t="s">
        <v>990</v>
      </c>
      <c r="AW591" s="68" t="s">
        <v>273</v>
      </c>
      <c r="AX591" s="68" t="s">
        <v>991</v>
      </c>
      <c r="AY591" s="68" t="s">
        <v>148</v>
      </c>
      <c r="AZ591" s="68" t="s">
        <v>139</v>
      </c>
      <c r="BA591" s="68" t="s">
        <v>154</v>
      </c>
      <c r="BB591" s="68" t="s">
        <v>992</v>
      </c>
      <c r="BC591" s="68" t="s">
        <v>156</v>
      </c>
      <c r="BD591" s="68" t="s">
        <v>276</v>
      </c>
      <c r="BE591" s="68" t="s">
        <v>143</v>
      </c>
      <c r="BG591" s="68">
        <v>0</v>
      </c>
      <c r="BH591" s="68" t="s">
        <v>143</v>
      </c>
      <c r="BI591" s="68" t="s">
        <v>143</v>
      </c>
      <c r="BJ591" s="68" t="s">
        <v>143</v>
      </c>
      <c r="BK591" s="68" t="s">
        <v>136</v>
      </c>
      <c r="BL591" s="68" t="s">
        <v>143</v>
      </c>
      <c r="BM591" s="68" t="s">
        <v>200</v>
      </c>
      <c r="BN591" s="68" t="s">
        <v>143</v>
      </c>
      <c r="BO591" s="68" t="s">
        <v>143</v>
      </c>
      <c r="BP591" s="68" t="s">
        <v>143</v>
      </c>
      <c r="BQ591" s="68" t="s">
        <v>143</v>
      </c>
      <c r="BR591" s="68">
        <v>0</v>
      </c>
      <c r="BS591" s="68" t="s">
        <v>682</v>
      </c>
      <c r="BT591" s="68">
        <v>1200</v>
      </c>
      <c r="BU591" s="68">
        <v>1200</v>
      </c>
      <c r="BV591" s="68" t="s">
        <v>135</v>
      </c>
      <c r="BW591" s="68" t="s">
        <v>135</v>
      </c>
      <c r="BX591" s="68" t="s">
        <v>135</v>
      </c>
      <c r="BY591" s="68" t="s">
        <v>148</v>
      </c>
      <c r="BZ591" s="68" t="s">
        <v>2774</v>
      </c>
      <c r="CA591" s="68" t="s">
        <v>174</v>
      </c>
      <c r="CB591" s="68" t="s">
        <v>143</v>
      </c>
      <c r="CC591" s="68" t="s">
        <v>143</v>
      </c>
      <c r="CD591" s="68" t="s">
        <v>143</v>
      </c>
      <c r="CE591" s="68" t="s">
        <v>143</v>
      </c>
      <c r="CF591" s="68">
        <v>1</v>
      </c>
      <c r="CJ591" s="68">
        <v>0</v>
      </c>
      <c r="CK591" s="68" t="s">
        <v>143</v>
      </c>
      <c r="CM591" s="68" t="s">
        <v>143</v>
      </c>
      <c r="CN591" s="68" t="s">
        <v>143</v>
      </c>
      <c r="CR591" s="68" t="s">
        <v>143</v>
      </c>
      <c r="CS591" s="68" t="s">
        <v>1</v>
      </c>
      <c r="CT591" s="68" t="s">
        <v>143</v>
      </c>
      <c r="CU591" s="68" t="s">
        <v>1</v>
      </c>
      <c r="CV591" s="68" t="s">
        <v>2092</v>
      </c>
      <c r="CW591" s="68" t="s">
        <v>143</v>
      </c>
      <c r="CX591" s="68" t="s">
        <v>1935</v>
      </c>
      <c r="CY591" s="68" t="s">
        <v>166</v>
      </c>
      <c r="CZ591" s="68" t="s">
        <v>136</v>
      </c>
      <c r="DA591" s="68" t="s">
        <v>2495</v>
      </c>
      <c r="DB591" s="68" t="s">
        <v>143</v>
      </c>
      <c r="DC591" s="68" t="s">
        <v>143</v>
      </c>
      <c r="DD591" s="68" t="s">
        <v>373</v>
      </c>
      <c r="DE591" s="68">
        <v>8</v>
      </c>
      <c r="DF591" s="68">
        <v>23</v>
      </c>
    </row>
    <row r="592" spans="1:110" s="68" customFormat="1" ht="12.75" x14ac:dyDescent="0.2">
      <c r="A592" s="67">
        <v>45139</v>
      </c>
      <c r="B592" s="68" t="s">
        <v>21</v>
      </c>
      <c r="C592" s="68">
        <v>85184</v>
      </c>
      <c r="D592" s="68" t="s">
        <v>4031</v>
      </c>
      <c r="E592" s="68" t="s">
        <v>190</v>
      </c>
      <c r="F592" s="69">
        <v>45154</v>
      </c>
      <c r="G592" s="68" t="s">
        <v>165</v>
      </c>
      <c r="H592" s="68" t="s">
        <v>166</v>
      </c>
      <c r="I592" s="70">
        <v>6811.93</v>
      </c>
      <c r="J592" s="70">
        <v>6811.93</v>
      </c>
      <c r="K592" s="71">
        <f t="shared" si="9"/>
        <v>1.6673478173955345E-2</v>
      </c>
      <c r="L592" s="68" t="s">
        <v>2963</v>
      </c>
      <c r="M592" s="68" t="s">
        <v>218</v>
      </c>
      <c r="N592" s="68" t="s">
        <v>219</v>
      </c>
      <c r="O592" s="68" t="s">
        <v>3270</v>
      </c>
      <c r="P592" s="68" t="s">
        <v>4032</v>
      </c>
      <c r="Q592" s="68" t="s">
        <v>170</v>
      </c>
      <c r="R592" s="68" t="s">
        <v>4033</v>
      </c>
      <c r="S592" s="68" t="s">
        <v>3189</v>
      </c>
      <c r="T592" s="68" t="s">
        <v>135</v>
      </c>
      <c r="U592" s="68" t="s">
        <v>135</v>
      </c>
      <c r="V592" s="68" t="s">
        <v>136</v>
      </c>
      <c r="W592" s="68" t="s">
        <v>137</v>
      </c>
      <c r="X592" s="68" t="s">
        <v>225</v>
      </c>
      <c r="Y592" s="68">
        <v>45156.138538194442</v>
      </c>
      <c r="Z592" s="68">
        <v>45156.13848854167</v>
      </c>
      <c r="AA592" s="68" t="s">
        <v>139</v>
      </c>
      <c r="AB592" s="68" t="s">
        <v>226</v>
      </c>
      <c r="AC592" s="68">
        <v>0</v>
      </c>
      <c r="AD592" s="68" t="s">
        <v>143</v>
      </c>
      <c r="AE592" s="68">
        <v>0</v>
      </c>
      <c r="AG592" s="68">
        <v>10012</v>
      </c>
      <c r="AH592" s="68" t="s">
        <v>141</v>
      </c>
      <c r="AK592" s="68" t="s">
        <v>207</v>
      </c>
      <c r="AL592" s="68" t="s">
        <v>143</v>
      </c>
      <c r="AM592" s="68">
        <v>681193</v>
      </c>
      <c r="AN592" s="68" t="s">
        <v>143</v>
      </c>
      <c r="AO592" s="68" t="s">
        <v>3274</v>
      </c>
      <c r="AP592" s="68" t="s">
        <v>3275</v>
      </c>
      <c r="AQ592" s="68" t="s">
        <v>3276</v>
      </c>
      <c r="AR592" s="68" t="s">
        <v>430</v>
      </c>
      <c r="AS592" s="68" t="s">
        <v>431</v>
      </c>
      <c r="AT592" s="68" t="s">
        <v>3277</v>
      </c>
      <c r="AU592" s="68" t="s">
        <v>3278</v>
      </c>
      <c r="AV592" s="68" t="s">
        <v>234</v>
      </c>
      <c r="AW592" s="68" t="s">
        <v>165</v>
      </c>
      <c r="AX592" s="68" t="s">
        <v>235</v>
      </c>
      <c r="AY592" s="68" t="s">
        <v>148</v>
      </c>
      <c r="AZ592" s="68" t="s">
        <v>139</v>
      </c>
      <c r="BA592" s="68" t="s">
        <v>236</v>
      </c>
      <c r="BB592" s="68" t="s">
        <v>150</v>
      </c>
      <c r="BC592" s="68" t="s">
        <v>156</v>
      </c>
      <c r="BD592" s="68" t="s">
        <v>157</v>
      </c>
      <c r="BE592" s="68" t="s">
        <v>4034</v>
      </c>
      <c r="BF592" s="68">
        <v>45159.475347222222</v>
      </c>
      <c r="BG592" s="68">
        <v>0</v>
      </c>
      <c r="BH592" s="68" t="s">
        <v>143</v>
      </c>
      <c r="BI592" s="68" t="s">
        <v>143</v>
      </c>
      <c r="BJ592" s="68" t="s">
        <v>143</v>
      </c>
      <c r="BK592" s="68" t="s">
        <v>224</v>
      </c>
      <c r="BL592" s="68" t="s">
        <v>143</v>
      </c>
      <c r="BM592" s="68" t="s">
        <v>160</v>
      </c>
      <c r="BN592" s="68" t="s">
        <v>143</v>
      </c>
      <c r="BO592" s="68" t="s">
        <v>143</v>
      </c>
      <c r="BP592" s="68" t="s">
        <v>143</v>
      </c>
      <c r="BQ592" s="68" t="s">
        <v>4035</v>
      </c>
      <c r="BR592" s="68">
        <v>10000</v>
      </c>
      <c r="BS592" s="68" t="s">
        <v>4036</v>
      </c>
      <c r="BT592" s="68">
        <v>681193</v>
      </c>
      <c r="BU592" s="68">
        <v>681193</v>
      </c>
      <c r="BV592" s="68" t="s">
        <v>135</v>
      </c>
      <c r="BW592" s="68" t="s">
        <v>135</v>
      </c>
      <c r="BX592" s="68" t="s">
        <v>135</v>
      </c>
      <c r="BY592" s="68" t="s">
        <v>148</v>
      </c>
      <c r="BZ592" s="68" t="s">
        <v>4020</v>
      </c>
      <c r="CA592" s="68" t="s">
        <v>174</v>
      </c>
      <c r="CB592" s="68" t="s">
        <v>2764</v>
      </c>
      <c r="CC592" s="68" t="s">
        <v>143</v>
      </c>
      <c r="CD592" s="68" t="s">
        <v>143</v>
      </c>
      <c r="CE592" s="68" t="s">
        <v>143</v>
      </c>
      <c r="CF592" s="68">
        <v>1</v>
      </c>
      <c r="CJ592" s="68">
        <v>0</v>
      </c>
      <c r="CK592" s="68" t="s">
        <v>143</v>
      </c>
      <c r="CM592" s="68" t="s">
        <v>143</v>
      </c>
      <c r="CN592" s="68" t="s">
        <v>143</v>
      </c>
      <c r="CO592" s="68">
        <v>544582431</v>
      </c>
      <c r="CR592" s="68" t="s">
        <v>143</v>
      </c>
      <c r="CS592" s="68" t="s">
        <v>1</v>
      </c>
      <c r="CT592" s="68" t="s">
        <v>143</v>
      </c>
      <c r="CU592" s="68" t="s">
        <v>1</v>
      </c>
      <c r="CV592" s="68" t="s">
        <v>4037</v>
      </c>
      <c r="CW592" s="68" t="s">
        <v>143</v>
      </c>
      <c r="CX592" s="68" t="s">
        <v>2963</v>
      </c>
      <c r="CY592" s="68" t="s">
        <v>166</v>
      </c>
      <c r="CZ592" s="68" t="s">
        <v>224</v>
      </c>
      <c r="DA592" s="68" t="s">
        <v>1989</v>
      </c>
      <c r="DB592" s="68" t="s">
        <v>143</v>
      </c>
      <c r="DC592" s="68" t="s">
        <v>225</v>
      </c>
      <c r="DD592" s="68" t="s">
        <v>190</v>
      </c>
      <c r="DE592" s="68">
        <v>8</v>
      </c>
      <c r="DF592" s="68">
        <v>16</v>
      </c>
    </row>
    <row r="593" spans="1:110" s="68" customFormat="1" ht="12.75" x14ac:dyDescent="0.2">
      <c r="A593" s="67">
        <v>45139</v>
      </c>
      <c r="B593" s="68" t="s">
        <v>18</v>
      </c>
      <c r="C593" s="68">
        <v>85266</v>
      </c>
      <c r="D593" s="68" t="s">
        <v>4038</v>
      </c>
      <c r="E593" s="68" t="s">
        <v>164</v>
      </c>
      <c r="F593" s="69">
        <v>45159</v>
      </c>
      <c r="G593" s="68" t="s">
        <v>165</v>
      </c>
      <c r="H593" s="68" t="s">
        <v>166</v>
      </c>
      <c r="I593" s="70">
        <v>177</v>
      </c>
      <c r="J593" s="70">
        <v>177</v>
      </c>
      <c r="K593" s="71">
        <f t="shared" si="9"/>
        <v>4.3324074627750078E-4</v>
      </c>
      <c r="L593" s="68" t="s">
        <v>4039</v>
      </c>
      <c r="M593" s="68" t="s">
        <v>129</v>
      </c>
      <c r="N593" s="68" t="s">
        <v>1070</v>
      </c>
      <c r="O593" s="68" t="s">
        <v>4040</v>
      </c>
      <c r="P593" s="68" t="s">
        <v>4041</v>
      </c>
      <c r="Q593" s="68" t="s">
        <v>170</v>
      </c>
      <c r="R593" s="68" t="s">
        <v>4042</v>
      </c>
      <c r="S593" s="68" t="s">
        <v>4043</v>
      </c>
      <c r="T593" s="68" t="s">
        <v>135</v>
      </c>
      <c r="U593" s="68" t="s">
        <v>135</v>
      </c>
      <c r="V593" s="68" t="s">
        <v>136</v>
      </c>
      <c r="W593" s="68" t="s">
        <v>137</v>
      </c>
      <c r="X593" s="68" t="s">
        <v>173</v>
      </c>
      <c r="Y593" s="68">
        <v>45156.347430092595</v>
      </c>
      <c r="Z593" s="68">
        <v>45156.347228240738</v>
      </c>
      <c r="AA593" s="68" t="s">
        <v>139</v>
      </c>
      <c r="AB593" s="68" t="s">
        <v>140</v>
      </c>
      <c r="AC593" s="68">
        <v>0</v>
      </c>
      <c r="AD593" s="68" t="s">
        <v>143</v>
      </c>
      <c r="AE593" s="68">
        <v>0</v>
      </c>
      <c r="AG593" s="68">
        <v>10012</v>
      </c>
      <c r="AH593" s="68" t="s">
        <v>141</v>
      </c>
      <c r="AK593" s="68" t="s">
        <v>142</v>
      </c>
      <c r="AL593" s="68" t="s">
        <v>143</v>
      </c>
      <c r="AM593" s="68">
        <v>177</v>
      </c>
      <c r="AN593" s="68" t="s">
        <v>143</v>
      </c>
      <c r="AO593" s="68" t="s">
        <v>4044</v>
      </c>
      <c r="AP593" s="68" t="s">
        <v>4045</v>
      </c>
      <c r="AQ593" s="68" t="s">
        <v>4046</v>
      </c>
      <c r="AR593" s="68" t="s">
        <v>250</v>
      </c>
      <c r="AS593" s="68" t="s">
        <v>179</v>
      </c>
      <c r="AT593" s="68" t="s">
        <v>250</v>
      </c>
      <c r="AU593" s="68" t="s">
        <v>4047</v>
      </c>
      <c r="AV593" s="68" t="s">
        <v>1079</v>
      </c>
      <c r="AW593" s="68" t="s">
        <v>1080</v>
      </c>
      <c r="AX593" s="68" t="s">
        <v>1081</v>
      </c>
      <c r="AY593" s="68" t="s">
        <v>148</v>
      </c>
      <c r="AZ593" s="68" t="s">
        <v>139</v>
      </c>
      <c r="BA593" s="68" t="s">
        <v>148</v>
      </c>
      <c r="BB593" s="68" t="s">
        <v>150</v>
      </c>
      <c r="BC593" s="68" t="s">
        <v>156</v>
      </c>
      <c r="BD593" s="68" t="s">
        <v>157</v>
      </c>
      <c r="BE593" s="68" t="s">
        <v>303</v>
      </c>
      <c r="BF593" s="68">
        <v>45159.476087962961</v>
      </c>
      <c r="BG593" s="68">
        <v>0</v>
      </c>
      <c r="BH593" s="68" t="s">
        <v>143</v>
      </c>
      <c r="BI593" s="68" t="s">
        <v>143</v>
      </c>
      <c r="BJ593" s="68" t="s">
        <v>143</v>
      </c>
      <c r="BK593" s="68" t="s">
        <v>136</v>
      </c>
      <c r="BL593" s="68" t="s">
        <v>143</v>
      </c>
      <c r="BM593" s="68" t="s">
        <v>160</v>
      </c>
      <c r="BN593" s="68" t="s">
        <v>143</v>
      </c>
      <c r="BO593" s="68" t="s">
        <v>143</v>
      </c>
      <c r="BP593" s="68" t="s">
        <v>143</v>
      </c>
      <c r="BQ593" s="68" t="s">
        <v>4048</v>
      </c>
      <c r="BR593" s="68">
        <v>500</v>
      </c>
      <c r="BS593" s="68" t="s">
        <v>162</v>
      </c>
      <c r="BT593" s="68">
        <v>177</v>
      </c>
      <c r="BU593" s="68">
        <v>177</v>
      </c>
      <c r="BV593" s="68" t="s">
        <v>135</v>
      </c>
      <c r="BW593" s="68" t="s">
        <v>135</v>
      </c>
      <c r="BX593" s="68" t="s">
        <v>135</v>
      </c>
      <c r="BY593" s="68" t="s">
        <v>148</v>
      </c>
      <c r="BZ593" s="68" t="s">
        <v>3089</v>
      </c>
      <c r="CA593" s="68" t="s">
        <v>174</v>
      </c>
      <c r="CB593" s="68" t="s">
        <v>143</v>
      </c>
      <c r="CC593" s="68" t="s">
        <v>143</v>
      </c>
      <c r="CD593" s="68" t="s">
        <v>143</v>
      </c>
      <c r="CE593" s="68" t="s">
        <v>143</v>
      </c>
      <c r="CF593" s="68">
        <v>1</v>
      </c>
      <c r="CJ593" s="68">
        <v>0</v>
      </c>
      <c r="CK593" s="68" t="s">
        <v>143</v>
      </c>
      <c r="CM593" s="68" t="s">
        <v>143</v>
      </c>
      <c r="CN593" s="68" t="s">
        <v>143</v>
      </c>
      <c r="CR593" s="68" t="s">
        <v>143</v>
      </c>
      <c r="CS593" s="68" t="s">
        <v>1</v>
      </c>
      <c r="CT593" s="68" t="s">
        <v>143</v>
      </c>
      <c r="CU593" s="68" t="s">
        <v>1</v>
      </c>
      <c r="CV593" s="68" t="s">
        <v>1985</v>
      </c>
      <c r="CW593" s="68" t="s">
        <v>143</v>
      </c>
      <c r="CX593" s="68" t="s">
        <v>4039</v>
      </c>
      <c r="CY593" s="68" t="s">
        <v>166</v>
      </c>
      <c r="CZ593" s="68" t="s">
        <v>136</v>
      </c>
      <c r="DA593" s="68" t="s">
        <v>1986</v>
      </c>
      <c r="DB593" s="68" t="s">
        <v>143</v>
      </c>
      <c r="DC593" s="68" t="s">
        <v>143</v>
      </c>
      <c r="DD593" s="68" t="s">
        <v>164</v>
      </c>
      <c r="DE593" s="68">
        <v>8</v>
      </c>
      <c r="DF593" s="68">
        <v>21</v>
      </c>
    </row>
    <row r="594" spans="1:110" s="68" customFormat="1" ht="12.75" x14ac:dyDescent="0.2">
      <c r="A594" s="67">
        <v>45139</v>
      </c>
      <c r="B594" s="68" t="s">
        <v>11</v>
      </c>
      <c r="C594" s="68">
        <v>85306</v>
      </c>
      <c r="D594" s="68" t="s">
        <v>256</v>
      </c>
      <c r="E594" s="68" t="s">
        <v>164</v>
      </c>
      <c r="F594" s="69">
        <v>45157</v>
      </c>
      <c r="G594" s="68" t="s">
        <v>165</v>
      </c>
      <c r="H594" s="68" t="s">
        <v>166</v>
      </c>
      <c r="I594" s="70">
        <v>569.44000000000005</v>
      </c>
      <c r="J594" s="70">
        <v>569.44000000000005</v>
      </c>
      <c r="K594" s="71">
        <f t="shared" si="9"/>
        <v>1.3938113590975145E-3</v>
      </c>
      <c r="L594" s="68" t="s">
        <v>258</v>
      </c>
      <c r="M594" s="68" t="s">
        <v>129</v>
      </c>
      <c r="N594" s="68" t="s">
        <v>1151</v>
      </c>
      <c r="O594" s="68" t="s">
        <v>1301</v>
      </c>
      <c r="P594" s="68" t="s">
        <v>4049</v>
      </c>
      <c r="Q594" s="68" t="s">
        <v>530</v>
      </c>
      <c r="R594" s="68" t="s">
        <v>4050</v>
      </c>
      <c r="S594" s="68" t="s">
        <v>4051</v>
      </c>
      <c r="T594" s="68" t="s">
        <v>135</v>
      </c>
      <c r="U594" s="68" t="s">
        <v>135</v>
      </c>
      <c r="V594" s="68" t="s">
        <v>136</v>
      </c>
      <c r="W594" s="68" t="s">
        <v>137</v>
      </c>
      <c r="X594" s="68" t="s">
        <v>138</v>
      </c>
      <c r="Y594" s="68">
        <v>45157.083916782409</v>
      </c>
      <c r="Z594" s="68">
        <v>45157.083772800928</v>
      </c>
      <c r="AA594" s="68" t="s">
        <v>139</v>
      </c>
      <c r="AB594" s="68" t="s">
        <v>140</v>
      </c>
      <c r="AC594" s="68">
        <v>0</v>
      </c>
      <c r="AD594" s="68" t="s">
        <v>143</v>
      </c>
      <c r="AE594" s="68">
        <v>0</v>
      </c>
      <c r="AG594" s="68">
        <v>10012</v>
      </c>
      <c r="AH594" s="68" t="s">
        <v>141</v>
      </c>
      <c r="AK594" s="68" t="s">
        <v>142</v>
      </c>
      <c r="AL594" s="68" t="s">
        <v>143</v>
      </c>
      <c r="AM594" s="68">
        <v>2700</v>
      </c>
      <c r="AN594" s="68" t="s">
        <v>143</v>
      </c>
      <c r="AO594" s="68" t="s">
        <v>534</v>
      </c>
      <c r="AP594" s="68" t="s">
        <v>534</v>
      </c>
      <c r="AQ594" s="68" t="s">
        <v>309</v>
      </c>
      <c r="AR594" s="68" t="s">
        <v>148</v>
      </c>
      <c r="AS594" s="68" t="s">
        <v>139</v>
      </c>
      <c r="AT594" s="68" t="s">
        <v>950</v>
      </c>
      <c r="AU594" s="68" t="s">
        <v>311</v>
      </c>
      <c r="AV594" s="68" t="s">
        <v>290</v>
      </c>
      <c r="AW594" s="68" t="s">
        <v>146</v>
      </c>
      <c r="AX594" s="68" t="s">
        <v>1154</v>
      </c>
      <c r="AY594" s="68" t="s">
        <v>148</v>
      </c>
      <c r="AZ594" s="68" t="s">
        <v>139</v>
      </c>
      <c r="BA594" s="68" t="s">
        <v>149</v>
      </c>
      <c r="BB594" s="68" t="s">
        <v>150</v>
      </c>
      <c r="BC594" s="68" t="s">
        <v>156</v>
      </c>
      <c r="BD594" s="68" t="s">
        <v>157</v>
      </c>
      <c r="BE594" s="68" t="s">
        <v>237</v>
      </c>
      <c r="BF594" s="68">
        <v>45169.454375000001</v>
      </c>
      <c r="BG594" s="68">
        <v>0</v>
      </c>
      <c r="BH594" s="68" t="s">
        <v>143</v>
      </c>
      <c r="BI594" s="68" t="s">
        <v>143</v>
      </c>
      <c r="BJ594" s="68" t="s">
        <v>143</v>
      </c>
      <c r="BK594" s="68" t="s">
        <v>136</v>
      </c>
      <c r="BL594" s="68" t="s">
        <v>143</v>
      </c>
      <c r="BM594" s="68" t="s">
        <v>160</v>
      </c>
      <c r="BN594" s="68" t="s">
        <v>143</v>
      </c>
      <c r="BO594" s="68" t="s">
        <v>143</v>
      </c>
      <c r="BP594" s="68" t="s">
        <v>1151</v>
      </c>
      <c r="BQ594" s="68" t="s">
        <v>4052</v>
      </c>
      <c r="BR594" s="68">
        <v>800</v>
      </c>
      <c r="BS594" s="68" t="s">
        <v>241</v>
      </c>
      <c r="BT594" s="68">
        <v>56944</v>
      </c>
      <c r="BU594" s="68">
        <v>56944</v>
      </c>
      <c r="BV594" s="68" t="s">
        <v>135</v>
      </c>
      <c r="BW594" s="68" t="s">
        <v>135</v>
      </c>
      <c r="BX594" s="68" t="s">
        <v>135</v>
      </c>
      <c r="BY594" s="68" t="s">
        <v>148</v>
      </c>
      <c r="BZ594" s="68" t="s">
        <v>3059</v>
      </c>
      <c r="CA594" s="68" t="s">
        <v>144</v>
      </c>
      <c r="CB594" s="68" t="s">
        <v>2764</v>
      </c>
      <c r="CC594" s="68" t="s">
        <v>143</v>
      </c>
      <c r="CD594" s="68" t="s">
        <v>143</v>
      </c>
      <c r="CE594" s="68" t="s">
        <v>143</v>
      </c>
      <c r="CF594" s="68">
        <v>21090372</v>
      </c>
      <c r="CJ594" s="68">
        <v>0</v>
      </c>
      <c r="CK594" s="68" t="s">
        <v>143</v>
      </c>
      <c r="CM594" s="68" t="s">
        <v>143</v>
      </c>
      <c r="CN594" s="68" t="s">
        <v>143</v>
      </c>
      <c r="CR594" s="68" t="s">
        <v>143</v>
      </c>
      <c r="CS594" s="68" t="s">
        <v>1</v>
      </c>
      <c r="CT594" s="68" t="s">
        <v>143</v>
      </c>
      <c r="CU594" s="68" t="s">
        <v>1</v>
      </c>
      <c r="CV594" s="68" t="s">
        <v>2092</v>
      </c>
      <c r="CW594" s="68" t="s">
        <v>143</v>
      </c>
      <c r="CX594" s="68" t="s">
        <v>258</v>
      </c>
      <c r="CY594" s="68" t="s">
        <v>166</v>
      </c>
      <c r="CZ594" s="68" t="s">
        <v>136</v>
      </c>
      <c r="DA594" s="68" t="s">
        <v>1989</v>
      </c>
      <c r="DB594" s="68" t="s">
        <v>143</v>
      </c>
      <c r="DC594" s="68" t="s">
        <v>143</v>
      </c>
      <c r="DD594" s="68" t="s">
        <v>164</v>
      </c>
      <c r="DE594" s="68">
        <v>8</v>
      </c>
      <c r="DF594" s="68">
        <v>19</v>
      </c>
    </row>
    <row r="595" spans="1:110" s="68" customFormat="1" ht="12.75" x14ac:dyDescent="0.2">
      <c r="A595" s="67">
        <v>45139</v>
      </c>
      <c r="B595" s="68" t="s">
        <v>13</v>
      </c>
      <c r="C595" s="68">
        <v>85546</v>
      </c>
      <c r="D595" s="68" t="s">
        <v>2694</v>
      </c>
      <c r="E595" s="68" t="s">
        <v>373</v>
      </c>
      <c r="F595" s="69">
        <v>45160</v>
      </c>
      <c r="G595" s="68" t="s">
        <v>257</v>
      </c>
      <c r="H595" s="68" t="s">
        <v>166</v>
      </c>
      <c r="I595" s="70">
        <v>410.71</v>
      </c>
      <c r="J595" s="70">
        <v>410.71</v>
      </c>
      <c r="K595" s="71">
        <f t="shared" si="9"/>
        <v>1.0052898695120471E-3</v>
      </c>
      <c r="L595" s="68" t="s">
        <v>374</v>
      </c>
      <c r="M595" s="68" t="s">
        <v>129</v>
      </c>
      <c r="N595" s="68" t="s">
        <v>527</v>
      </c>
      <c r="O595" s="68" t="s">
        <v>528</v>
      </c>
      <c r="P595" s="68" t="s">
        <v>4053</v>
      </c>
      <c r="Q595" s="68" t="s">
        <v>530</v>
      </c>
      <c r="R595" s="68" t="s">
        <v>4054</v>
      </c>
      <c r="S595" s="68" t="s">
        <v>3229</v>
      </c>
      <c r="T595" s="68" t="s">
        <v>135</v>
      </c>
      <c r="U595" s="68" t="s">
        <v>135</v>
      </c>
      <c r="V595" s="68" t="s">
        <v>136</v>
      </c>
      <c r="W595" s="68" t="s">
        <v>137</v>
      </c>
      <c r="X595" s="68" t="s">
        <v>379</v>
      </c>
      <c r="Y595" s="68">
        <v>45159.312929861109</v>
      </c>
      <c r="Z595" s="68">
        <v>45159.311655787038</v>
      </c>
      <c r="AA595" s="68" t="s">
        <v>139</v>
      </c>
      <c r="AB595" s="68" t="s">
        <v>140</v>
      </c>
      <c r="AC595" s="68">
        <v>0</v>
      </c>
      <c r="AD595" s="68" t="s">
        <v>143</v>
      </c>
      <c r="AE595" s="68">
        <v>0</v>
      </c>
      <c r="AF595" s="68">
        <v>45159</v>
      </c>
      <c r="AG595" s="68">
        <v>10010</v>
      </c>
      <c r="AH595" s="68" t="s">
        <v>265</v>
      </c>
      <c r="AK595" s="68" t="s">
        <v>142</v>
      </c>
      <c r="AL595" s="68" t="s">
        <v>143</v>
      </c>
      <c r="AM595" s="68">
        <v>41071</v>
      </c>
      <c r="AN595" s="68" t="s">
        <v>143</v>
      </c>
      <c r="AO595" s="68" t="s">
        <v>533</v>
      </c>
      <c r="AP595" s="68" t="s">
        <v>534</v>
      </c>
      <c r="AQ595" s="68" t="s">
        <v>309</v>
      </c>
      <c r="AR595" s="68" t="s">
        <v>148</v>
      </c>
      <c r="AS595" s="68" t="s">
        <v>139</v>
      </c>
      <c r="AT595" s="68" t="s">
        <v>508</v>
      </c>
      <c r="AU595" s="68" t="s">
        <v>535</v>
      </c>
      <c r="AV595" s="68" t="s">
        <v>536</v>
      </c>
      <c r="AW595" s="68" t="s">
        <v>273</v>
      </c>
      <c r="AX595" s="68" t="s">
        <v>537</v>
      </c>
      <c r="AY595" s="68" t="s">
        <v>148</v>
      </c>
      <c r="AZ595" s="68" t="s">
        <v>139</v>
      </c>
      <c r="BA595" s="68" t="s">
        <v>154</v>
      </c>
      <c r="BB595" s="68" t="s">
        <v>275</v>
      </c>
      <c r="BC595" s="68" t="s">
        <v>156</v>
      </c>
      <c r="BD595" s="68" t="s">
        <v>157</v>
      </c>
      <c r="BE595" s="68" t="s">
        <v>303</v>
      </c>
      <c r="BF595" s="68">
        <v>45160.137291666666</v>
      </c>
      <c r="BG595" s="68">
        <v>0</v>
      </c>
      <c r="BH595" s="68" t="s">
        <v>530</v>
      </c>
      <c r="BI595" s="68" t="s">
        <v>143</v>
      </c>
      <c r="BJ595" s="68" t="s">
        <v>143</v>
      </c>
      <c r="BK595" s="68" t="s">
        <v>136</v>
      </c>
      <c r="BL595" s="68" t="s">
        <v>143</v>
      </c>
      <c r="BM595" s="68" t="s">
        <v>200</v>
      </c>
      <c r="BN595" s="68" t="s">
        <v>200</v>
      </c>
      <c r="BO595" s="68" t="s">
        <v>143</v>
      </c>
      <c r="BP595" s="68" t="s">
        <v>143</v>
      </c>
      <c r="BQ595" s="68" t="s">
        <v>4055</v>
      </c>
      <c r="BR595" s="68">
        <v>500</v>
      </c>
      <c r="BS595" s="68" t="s">
        <v>162</v>
      </c>
      <c r="BT595" s="68">
        <v>41071</v>
      </c>
      <c r="BU595" s="68">
        <v>41071</v>
      </c>
      <c r="BV595" s="68" t="s">
        <v>135</v>
      </c>
      <c r="BW595" s="68" t="s">
        <v>135</v>
      </c>
      <c r="BX595" s="68" t="s">
        <v>135</v>
      </c>
      <c r="BY595" s="68" t="s">
        <v>148</v>
      </c>
      <c r="BZ595" s="68" t="s">
        <v>2774</v>
      </c>
      <c r="CA595" s="68" t="s">
        <v>174</v>
      </c>
      <c r="CB595" s="68" t="s">
        <v>143</v>
      </c>
      <c r="CC595" s="68" t="s">
        <v>143</v>
      </c>
      <c r="CD595" s="68" t="s">
        <v>143</v>
      </c>
      <c r="CE595" s="68" t="s">
        <v>143</v>
      </c>
      <c r="CF595" s="68">
        <v>1</v>
      </c>
      <c r="CJ595" s="68">
        <v>0</v>
      </c>
      <c r="CK595" s="68" t="s">
        <v>143</v>
      </c>
      <c r="CM595" s="68" t="s">
        <v>143</v>
      </c>
      <c r="CN595" s="68" t="s">
        <v>143</v>
      </c>
      <c r="CP595" s="68">
        <v>217616996</v>
      </c>
      <c r="CR595" s="68" t="s">
        <v>143</v>
      </c>
      <c r="CS595" s="68" t="s">
        <v>1</v>
      </c>
      <c r="CT595" s="68" t="s">
        <v>143</v>
      </c>
      <c r="CU595" s="68" t="s">
        <v>1</v>
      </c>
      <c r="CV595" s="68" t="s">
        <v>1985</v>
      </c>
      <c r="CW595" s="68" t="s">
        <v>143</v>
      </c>
      <c r="CX595" s="68" t="s">
        <v>374</v>
      </c>
      <c r="CY595" s="68" t="s">
        <v>166</v>
      </c>
      <c r="CZ595" s="68" t="s">
        <v>136</v>
      </c>
      <c r="DA595" s="68" t="s">
        <v>1986</v>
      </c>
      <c r="DB595" s="68" t="s">
        <v>143</v>
      </c>
      <c r="DC595" s="68" t="s">
        <v>143</v>
      </c>
      <c r="DD595" s="68" t="s">
        <v>373</v>
      </c>
      <c r="DE595" s="68">
        <v>8</v>
      </c>
      <c r="DF595" s="68">
        <v>22</v>
      </c>
    </row>
    <row r="596" spans="1:110" s="68" customFormat="1" ht="12.75" x14ac:dyDescent="0.2">
      <c r="A596" s="67">
        <v>45139</v>
      </c>
      <c r="B596" s="68" t="s">
        <v>19</v>
      </c>
      <c r="C596" s="68">
        <v>85626</v>
      </c>
      <c r="D596" s="68" t="s">
        <v>4056</v>
      </c>
      <c r="E596" s="68" t="s">
        <v>364</v>
      </c>
      <c r="F596" s="69">
        <v>45166</v>
      </c>
      <c r="G596" s="68" t="s">
        <v>165</v>
      </c>
      <c r="H596" s="68" t="s">
        <v>166</v>
      </c>
      <c r="I596" s="70">
        <v>650</v>
      </c>
      <c r="J596" s="70">
        <v>650</v>
      </c>
      <c r="K596" s="71">
        <f t="shared" si="9"/>
        <v>1.590997090849579E-3</v>
      </c>
      <c r="L596" s="68" t="s">
        <v>374</v>
      </c>
      <c r="M596" s="68" t="s">
        <v>129</v>
      </c>
      <c r="N596" s="68" t="s">
        <v>1070</v>
      </c>
      <c r="O596" s="68" t="s">
        <v>4057</v>
      </c>
      <c r="P596" s="68" t="s">
        <v>4058</v>
      </c>
      <c r="Q596" s="68" t="s">
        <v>170</v>
      </c>
      <c r="R596" s="68" t="s">
        <v>4059</v>
      </c>
      <c r="S596" s="68" t="s">
        <v>4060</v>
      </c>
      <c r="T596" s="68" t="s">
        <v>135</v>
      </c>
      <c r="U596" s="68" t="s">
        <v>135</v>
      </c>
      <c r="V596" s="68" t="s">
        <v>136</v>
      </c>
      <c r="W596" s="68" t="s">
        <v>137</v>
      </c>
      <c r="X596" s="68" t="s">
        <v>173</v>
      </c>
      <c r="Y596" s="68">
        <v>45160.498316319441</v>
      </c>
      <c r="Z596" s="68">
        <v>45160.498148842591</v>
      </c>
      <c r="AA596" s="68" t="s">
        <v>139</v>
      </c>
      <c r="AB596" s="68" t="s">
        <v>140</v>
      </c>
      <c r="AC596" s="68">
        <v>0</v>
      </c>
      <c r="AD596" s="68" t="s">
        <v>143</v>
      </c>
      <c r="AE596" s="68">
        <v>0</v>
      </c>
      <c r="AG596" s="68">
        <v>10012</v>
      </c>
      <c r="AH596" s="68" t="s">
        <v>141</v>
      </c>
      <c r="AK596" s="68" t="s">
        <v>142</v>
      </c>
      <c r="AL596" s="68" t="s">
        <v>143</v>
      </c>
      <c r="AM596" s="68">
        <v>650</v>
      </c>
      <c r="AN596" s="68" t="s">
        <v>143</v>
      </c>
      <c r="AO596" s="68" t="s">
        <v>4061</v>
      </c>
      <c r="AP596" s="68" t="s">
        <v>4062</v>
      </c>
      <c r="AQ596" s="68" t="s">
        <v>4063</v>
      </c>
      <c r="AR596" s="68" t="s">
        <v>3746</v>
      </c>
      <c r="AS596" s="68" t="s">
        <v>231</v>
      </c>
      <c r="AT596" s="68" t="s">
        <v>3193</v>
      </c>
      <c r="AU596" s="68" t="s">
        <v>4064</v>
      </c>
      <c r="AV596" s="68" t="s">
        <v>1079</v>
      </c>
      <c r="AW596" s="68" t="s">
        <v>1080</v>
      </c>
      <c r="AX596" s="68" t="s">
        <v>1081</v>
      </c>
      <c r="AY596" s="68" t="s">
        <v>148</v>
      </c>
      <c r="AZ596" s="68" t="s">
        <v>139</v>
      </c>
      <c r="BA596" s="68" t="s">
        <v>148</v>
      </c>
      <c r="BB596" s="68" t="s">
        <v>150</v>
      </c>
      <c r="BC596" s="68" t="s">
        <v>156</v>
      </c>
      <c r="BD596" s="68" t="s">
        <v>157</v>
      </c>
      <c r="BE596" s="68" t="s">
        <v>237</v>
      </c>
      <c r="BF596" s="68">
        <v>45169.454317129632</v>
      </c>
      <c r="BG596" s="68">
        <v>0</v>
      </c>
      <c r="BH596" s="68" t="s">
        <v>143</v>
      </c>
      <c r="BI596" s="68" t="s">
        <v>143</v>
      </c>
      <c r="BJ596" s="68" t="s">
        <v>143</v>
      </c>
      <c r="BK596" s="68" t="s">
        <v>136</v>
      </c>
      <c r="BL596" s="68" t="s">
        <v>143</v>
      </c>
      <c r="BM596" s="68" t="s">
        <v>160</v>
      </c>
      <c r="BN596" s="68" t="s">
        <v>143</v>
      </c>
      <c r="BO596" s="68" t="s">
        <v>143</v>
      </c>
      <c r="BP596" s="68" t="s">
        <v>143</v>
      </c>
      <c r="BQ596" s="68" t="s">
        <v>4065</v>
      </c>
      <c r="BR596" s="68">
        <v>800</v>
      </c>
      <c r="BS596" s="68" t="s">
        <v>241</v>
      </c>
      <c r="BT596" s="68">
        <v>650</v>
      </c>
      <c r="BU596" s="68">
        <v>650</v>
      </c>
      <c r="BV596" s="68" t="s">
        <v>135</v>
      </c>
      <c r="BW596" s="68" t="s">
        <v>135</v>
      </c>
      <c r="BX596" s="68" t="s">
        <v>135</v>
      </c>
      <c r="BY596" s="68" t="s">
        <v>148</v>
      </c>
      <c r="BZ596" s="68" t="s">
        <v>4066</v>
      </c>
      <c r="CA596" s="68" t="s">
        <v>174</v>
      </c>
      <c r="CB596" s="68" t="s">
        <v>143</v>
      </c>
      <c r="CC596" s="68" t="s">
        <v>143</v>
      </c>
      <c r="CD596" s="68" t="s">
        <v>143</v>
      </c>
      <c r="CE596" s="68" t="s">
        <v>143</v>
      </c>
      <c r="CF596" s="68">
        <v>1</v>
      </c>
      <c r="CJ596" s="68">
        <v>0</v>
      </c>
      <c r="CK596" s="68" t="s">
        <v>143</v>
      </c>
      <c r="CM596" s="68" t="s">
        <v>143</v>
      </c>
      <c r="CN596" s="68" t="s">
        <v>143</v>
      </c>
      <c r="CR596" s="68" t="s">
        <v>143</v>
      </c>
      <c r="CS596" s="68" t="s">
        <v>1</v>
      </c>
      <c r="CT596" s="68" t="s">
        <v>143</v>
      </c>
      <c r="CU596" s="68" t="s">
        <v>1</v>
      </c>
      <c r="CV596" s="68" t="s">
        <v>2092</v>
      </c>
      <c r="CW596" s="68" t="s">
        <v>143</v>
      </c>
      <c r="CX596" s="68" t="s">
        <v>374</v>
      </c>
      <c r="CY596" s="68" t="s">
        <v>166</v>
      </c>
      <c r="CZ596" s="68" t="s">
        <v>136</v>
      </c>
      <c r="DA596" s="68" t="s">
        <v>1989</v>
      </c>
      <c r="DB596" s="68" t="s">
        <v>143</v>
      </c>
      <c r="DC596" s="68" t="s">
        <v>143</v>
      </c>
      <c r="DD596" s="68" t="s">
        <v>364</v>
      </c>
      <c r="DE596" s="68">
        <v>8</v>
      </c>
      <c r="DF596" s="68">
        <v>28</v>
      </c>
    </row>
    <row r="597" spans="1:110" s="68" customFormat="1" ht="12.75" x14ac:dyDescent="0.2">
      <c r="A597" s="67">
        <v>45139</v>
      </c>
      <c r="B597" s="68" t="s">
        <v>18</v>
      </c>
      <c r="C597" s="68">
        <v>85669</v>
      </c>
      <c r="D597" s="68" t="s">
        <v>332</v>
      </c>
      <c r="E597" s="68" t="s">
        <v>164</v>
      </c>
      <c r="F597" s="69">
        <v>45161</v>
      </c>
      <c r="G597" s="68" t="s">
        <v>165</v>
      </c>
      <c r="H597" s="68" t="s">
        <v>166</v>
      </c>
      <c r="I597" s="70">
        <v>480</v>
      </c>
      <c r="J597" s="70">
        <v>480</v>
      </c>
      <c r="K597" s="71">
        <f t="shared" si="9"/>
        <v>1.1748901593966123E-3</v>
      </c>
      <c r="L597" s="68" t="s">
        <v>217</v>
      </c>
      <c r="M597" s="68" t="s">
        <v>218</v>
      </c>
      <c r="N597" s="68" t="s">
        <v>219</v>
      </c>
      <c r="O597" s="68" t="s">
        <v>2967</v>
      </c>
      <c r="P597" s="68" t="s">
        <v>4067</v>
      </c>
      <c r="Q597" s="68" t="s">
        <v>170</v>
      </c>
      <c r="R597" s="68" t="s">
        <v>4068</v>
      </c>
      <c r="S597" s="68" t="s">
        <v>4069</v>
      </c>
      <c r="T597" s="68" t="s">
        <v>135</v>
      </c>
      <c r="U597" s="68" t="s">
        <v>135</v>
      </c>
      <c r="V597" s="68" t="s">
        <v>224</v>
      </c>
      <c r="W597" s="68" t="s">
        <v>137</v>
      </c>
      <c r="X597" s="68" t="s">
        <v>225</v>
      </c>
      <c r="Y597" s="68">
        <v>45160.148280555557</v>
      </c>
      <c r="Z597" s="68">
        <v>45160.146906828704</v>
      </c>
      <c r="AA597" s="68" t="s">
        <v>139</v>
      </c>
      <c r="AB597" s="68" t="s">
        <v>226</v>
      </c>
      <c r="AC597" s="68">
        <v>0</v>
      </c>
      <c r="AD597" s="68" t="s">
        <v>143</v>
      </c>
      <c r="AE597" s="68">
        <v>0</v>
      </c>
      <c r="AG597" s="68">
        <v>10012</v>
      </c>
      <c r="AH597" s="68" t="s">
        <v>141</v>
      </c>
      <c r="AK597" s="68" t="s">
        <v>207</v>
      </c>
      <c r="AL597" s="68" t="s">
        <v>143</v>
      </c>
      <c r="AM597" s="68">
        <v>480</v>
      </c>
      <c r="AN597" s="68" t="s">
        <v>143</v>
      </c>
      <c r="AO597" s="68" t="s">
        <v>4070</v>
      </c>
      <c r="AP597" s="68" t="s">
        <v>1229</v>
      </c>
      <c r="AQ597" s="68" t="s">
        <v>4071</v>
      </c>
      <c r="AR597" s="68" t="s">
        <v>178</v>
      </c>
      <c r="AS597" s="68" t="s">
        <v>179</v>
      </c>
      <c r="AT597" s="68" t="s">
        <v>211</v>
      </c>
      <c r="AU597" s="68" t="s">
        <v>4072</v>
      </c>
      <c r="AV597" s="68" t="s">
        <v>234</v>
      </c>
      <c r="AW597" s="68" t="s">
        <v>165</v>
      </c>
      <c r="AX597" s="68" t="s">
        <v>235</v>
      </c>
      <c r="AY597" s="68" t="s">
        <v>148</v>
      </c>
      <c r="AZ597" s="68" t="s">
        <v>139</v>
      </c>
      <c r="BA597" s="68" t="s">
        <v>236</v>
      </c>
      <c r="BB597" s="68" t="s">
        <v>150</v>
      </c>
      <c r="BC597" s="68" t="s">
        <v>156</v>
      </c>
      <c r="BD597" s="68" t="s">
        <v>157</v>
      </c>
      <c r="BE597" s="68" t="s">
        <v>303</v>
      </c>
      <c r="BF597" s="68">
        <v>45160.222337962965</v>
      </c>
      <c r="BG597" s="68">
        <v>0</v>
      </c>
      <c r="BH597" s="68" t="s">
        <v>143</v>
      </c>
      <c r="BI597" s="68" t="s">
        <v>143</v>
      </c>
      <c r="BJ597" s="68" t="s">
        <v>143</v>
      </c>
      <c r="BK597" s="68" t="s">
        <v>224</v>
      </c>
      <c r="BL597" s="68" t="s">
        <v>143</v>
      </c>
      <c r="BM597" s="68" t="s">
        <v>160</v>
      </c>
      <c r="BN597" s="68" t="s">
        <v>143</v>
      </c>
      <c r="BO597" s="68" t="s">
        <v>143</v>
      </c>
      <c r="BP597" s="68" t="s">
        <v>1003</v>
      </c>
      <c r="BQ597" s="68" t="s">
        <v>3428</v>
      </c>
      <c r="BR597" s="68">
        <v>500</v>
      </c>
      <c r="BS597" s="68" t="s">
        <v>162</v>
      </c>
      <c r="BT597" s="68">
        <v>480</v>
      </c>
      <c r="BU597" s="68">
        <v>480</v>
      </c>
      <c r="BV597" s="68" t="s">
        <v>135</v>
      </c>
      <c r="BW597" s="68" t="s">
        <v>135</v>
      </c>
      <c r="BX597" s="68" t="s">
        <v>135</v>
      </c>
      <c r="BY597" s="68" t="s">
        <v>148</v>
      </c>
      <c r="BZ597" s="68" t="s">
        <v>2051</v>
      </c>
      <c r="CA597" s="68" t="s">
        <v>174</v>
      </c>
      <c r="CB597" s="68" t="s">
        <v>2764</v>
      </c>
      <c r="CC597" s="68" t="s">
        <v>143</v>
      </c>
      <c r="CD597" s="68" t="s">
        <v>143</v>
      </c>
      <c r="CE597" s="68" t="s">
        <v>143</v>
      </c>
      <c r="CF597" s="68">
        <v>1</v>
      </c>
      <c r="CJ597" s="68">
        <v>0</v>
      </c>
      <c r="CK597" s="68" t="s">
        <v>143</v>
      </c>
      <c r="CM597" s="68" t="s">
        <v>143</v>
      </c>
      <c r="CN597" s="68" t="s">
        <v>143</v>
      </c>
      <c r="CO597" s="68">
        <v>800114696</v>
      </c>
      <c r="CR597" s="68" t="s">
        <v>143</v>
      </c>
      <c r="CS597" s="68" t="s">
        <v>1</v>
      </c>
      <c r="CT597" s="68" t="s">
        <v>143</v>
      </c>
      <c r="CU597" s="68" t="s">
        <v>1</v>
      </c>
      <c r="CV597" s="68" t="s">
        <v>1985</v>
      </c>
      <c r="CW597" s="68" t="s">
        <v>143</v>
      </c>
      <c r="CX597" s="68" t="s">
        <v>217</v>
      </c>
      <c r="CY597" s="68" t="s">
        <v>166</v>
      </c>
      <c r="CZ597" s="68" t="s">
        <v>224</v>
      </c>
      <c r="DA597" s="68" t="s">
        <v>2007</v>
      </c>
      <c r="DB597" s="68" t="s">
        <v>143</v>
      </c>
      <c r="DC597" s="68" t="s">
        <v>225</v>
      </c>
      <c r="DD597" s="68" t="s">
        <v>164</v>
      </c>
      <c r="DE597" s="68">
        <v>8</v>
      </c>
      <c r="DF597" s="68">
        <v>23</v>
      </c>
    </row>
    <row r="598" spans="1:110" s="68" customFormat="1" ht="12.75" x14ac:dyDescent="0.2">
      <c r="A598" s="67">
        <v>45139</v>
      </c>
      <c r="B598" s="68" t="s">
        <v>11</v>
      </c>
      <c r="C598" s="68">
        <v>85796</v>
      </c>
      <c r="D598" s="68" t="s">
        <v>256</v>
      </c>
      <c r="E598" s="68" t="s">
        <v>125</v>
      </c>
      <c r="F598" s="69">
        <v>45160</v>
      </c>
      <c r="G598" s="68" t="s">
        <v>165</v>
      </c>
      <c r="H598" s="68" t="s">
        <v>166</v>
      </c>
      <c r="I598" s="70">
        <v>358.54</v>
      </c>
      <c r="J598" s="70">
        <v>358.54</v>
      </c>
      <c r="K598" s="71">
        <f t="shared" si="9"/>
        <v>8.7759399531262786E-4</v>
      </c>
      <c r="L598" s="68" t="s">
        <v>258</v>
      </c>
      <c r="M598" s="68" t="s">
        <v>129</v>
      </c>
      <c r="N598" s="68" t="s">
        <v>960</v>
      </c>
      <c r="O598" s="68" t="s">
        <v>1130</v>
      </c>
      <c r="P598" s="68" t="s">
        <v>256</v>
      </c>
      <c r="Q598" s="68" t="s">
        <v>132</v>
      </c>
      <c r="R598" s="68" t="s">
        <v>4073</v>
      </c>
      <c r="S598" s="68" t="s">
        <v>4074</v>
      </c>
      <c r="T598" s="68" t="s">
        <v>135</v>
      </c>
      <c r="U598" s="68" t="s">
        <v>135</v>
      </c>
      <c r="V598" s="68" t="s">
        <v>136</v>
      </c>
      <c r="W598" s="68" t="s">
        <v>137</v>
      </c>
      <c r="X598" s="68" t="s">
        <v>138</v>
      </c>
      <c r="Y598" s="68">
        <v>45162.468803240743</v>
      </c>
      <c r="Z598" s="68">
        <v>45162.468712731483</v>
      </c>
      <c r="AA598" s="68" t="s">
        <v>139</v>
      </c>
      <c r="AB598" s="68" t="s">
        <v>140</v>
      </c>
      <c r="AC598" s="68">
        <v>0</v>
      </c>
      <c r="AD598" s="68" t="s">
        <v>143</v>
      </c>
      <c r="AE598" s="68">
        <v>0</v>
      </c>
      <c r="AG598" s="68">
        <v>10012</v>
      </c>
      <c r="AH598" s="68" t="s">
        <v>141</v>
      </c>
      <c r="AK598" s="68" t="s">
        <v>142</v>
      </c>
      <c r="AL598" s="68" t="s">
        <v>143</v>
      </c>
      <c r="AM598" s="68">
        <v>1700</v>
      </c>
      <c r="AN598" s="68" t="s">
        <v>143</v>
      </c>
      <c r="AO598" s="68" t="s">
        <v>1133</v>
      </c>
      <c r="AP598" s="68" t="s">
        <v>1133</v>
      </c>
      <c r="AQ598" s="68" t="s">
        <v>309</v>
      </c>
      <c r="AR598" s="68" t="s">
        <v>148</v>
      </c>
      <c r="AS598" s="68" t="s">
        <v>139</v>
      </c>
      <c r="AT598" s="68" t="s">
        <v>508</v>
      </c>
      <c r="AU598" s="68" t="s">
        <v>311</v>
      </c>
      <c r="AV598" s="68" t="s">
        <v>145</v>
      </c>
      <c r="AW598" s="68" t="s">
        <v>146</v>
      </c>
      <c r="AX598" s="68" t="s">
        <v>972</v>
      </c>
      <c r="AY598" s="68" t="s">
        <v>148</v>
      </c>
      <c r="AZ598" s="68" t="s">
        <v>139</v>
      </c>
      <c r="BA598" s="68" t="s">
        <v>149</v>
      </c>
      <c r="BB598" s="68" t="s">
        <v>150</v>
      </c>
      <c r="BC598" s="68" t="s">
        <v>156</v>
      </c>
      <c r="BD598" s="68" t="s">
        <v>157</v>
      </c>
      <c r="BE598" s="68" t="s">
        <v>303</v>
      </c>
      <c r="BF598" s="68">
        <v>45162.128981481481</v>
      </c>
      <c r="BG598" s="68">
        <v>0</v>
      </c>
      <c r="BH598" s="68" t="s">
        <v>132</v>
      </c>
      <c r="BI598" s="68" t="s">
        <v>143</v>
      </c>
      <c r="BJ598" s="68" t="s">
        <v>143</v>
      </c>
      <c r="BK598" s="68" t="s">
        <v>136</v>
      </c>
      <c r="BL598" s="68" t="s">
        <v>136</v>
      </c>
      <c r="BM598" s="68" t="s">
        <v>160</v>
      </c>
      <c r="BN598" s="68" t="s">
        <v>160</v>
      </c>
      <c r="BO598" s="68" t="s">
        <v>373</v>
      </c>
      <c r="BP598" s="68" t="s">
        <v>143</v>
      </c>
      <c r="BQ598" s="68" t="s">
        <v>1203</v>
      </c>
      <c r="BR598" s="68">
        <v>500</v>
      </c>
      <c r="BS598" s="68" t="s">
        <v>162</v>
      </c>
      <c r="BT598" s="68">
        <v>35854</v>
      </c>
      <c r="BU598" s="68">
        <v>35854</v>
      </c>
      <c r="BV598" s="68" t="s">
        <v>135</v>
      </c>
      <c r="BW598" s="68" t="s">
        <v>135</v>
      </c>
      <c r="BX598" s="68" t="s">
        <v>135</v>
      </c>
      <c r="BY598" s="68" t="s">
        <v>148</v>
      </c>
      <c r="BZ598" s="68" t="s">
        <v>4075</v>
      </c>
      <c r="CA598" s="68" t="s">
        <v>144</v>
      </c>
      <c r="CB598" s="68" t="s">
        <v>143</v>
      </c>
      <c r="CC598" s="68" t="s">
        <v>143</v>
      </c>
      <c r="CD598" s="68" t="s">
        <v>143</v>
      </c>
      <c r="CE598" s="68" t="s">
        <v>143</v>
      </c>
      <c r="CF598" s="68">
        <v>21090372</v>
      </c>
      <c r="CJ598" s="68">
        <v>0</v>
      </c>
      <c r="CK598" s="68" t="s">
        <v>143</v>
      </c>
      <c r="CM598" s="68" t="s">
        <v>143</v>
      </c>
      <c r="CN598" s="68" t="s">
        <v>143</v>
      </c>
      <c r="CR598" s="68" t="s">
        <v>143</v>
      </c>
      <c r="CS598" s="68" t="s">
        <v>1</v>
      </c>
      <c r="CT598" s="68" t="s">
        <v>143</v>
      </c>
      <c r="CU598" s="68" t="s">
        <v>1</v>
      </c>
      <c r="CV598" s="68" t="s">
        <v>1985</v>
      </c>
      <c r="CW598" s="68" t="s">
        <v>143</v>
      </c>
      <c r="CX598" s="68" t="s">
        <v>258</v>
      </c>
      <c r="CY598" s="68" t="s">
        <v>166</v>
      </c>
      <c r="CZ598" s="68" t="s">
        <v>136</v>
      </c>
      <c r="DA598" s="68" t="s">
        <v>1989</v>
      </c>
      <c r="DB598" s="68" t="s">
        <v>143</v>
      </c>
      <c r="DC598" s="68" t="s">
        <v>143</v>
      </c>
      <c r="DD598" s="68" t="s">
        <v>373</v>
      </c>
      <c r="DE598" s="68">
        <v>8</v>
      </c>
      <c r="DF598" s="68">
        <v>22</v>
      </c>
    </row>
    <row r="599" spans="1:110" s="68" customFormat="1" ht="12.75" x14ac:dyDescent="0.2">
      <c r="A599" s="67">
        <v>45139</v>
      </c>
      <c r="B599" s="68" t="s">
        <v>19</v>
      </c>
      <c r="C599" s="68">
        <v>85917</v>
      </c>
      <c r="D599" s="68" t="s">
        <v>4076</v>
      </c>
      <c r="E599" s="68" t="s">
        <v>685</v>
      </c>
      <c r="F599" s="69">
        <v>45162</v>
      </c>
      <c r="G599" s="68" t="s">
        <v>165</v>
      </c>
      <c r="H599" s="68" t="s">
        <v>166</v>
      </c>
      <c r="I599" s="70">
        <v>120</v>
      </c>
      <c r="J599" s="70">
        <v>120</v>
      </c>
      <c r="K599" s="71">
        <f t="shared" si="9"/>
        <v>2.9372253984915307E-4</v>
      </c>
      <c r="L599" s="68" t="s">
        <v>519</v>
      </c>
      <c r="M599" s="68" t="s">
        <v>129</v>
      </c>
      <c r="N599" s="68" t="s">
        <v>1056</v>
      </c>
      <c r="O599" s="68" t="s">
        <v>4077</v>
      </c>
      <c r="P599" s="68" t="s">
        <v>4078</v>
      </c>
      <c r="Q599" s="68" t="s">
        <v>170</v>
      </c>
      <c r="R599" s="68" t="s">
        <v>4079</v>
      </c>
      <c r="S599" s="68" t="s">
        <v>4080</v>
      </c>
      <c r="T599" s="68" t="s">
        <v>135</v>
      </c>
      <c r="U599" s="68" t="s">
        <v>135</v>
      </c>
      <c r="V599" s="68" t="s">
        <v>136</v>
      </c>
      <c r="W599" s="68" t="s">
        <v>137</v>
      </c>
      <c r="X599" s="68" t="s">
        <v>957</v>
      </c>
      <c r="Y599" s="68">
        <v>45161.526933912035</v>
      </c>
      <c r="Z599" s="68">
        <v>45161.526668171296</v>
      </c>
      <c r="AA599" s="68" t="s">
        <v>139</v>
      </c>
      <c r="AB599" s="68" t="s">
        <v>140</v>
      </c>
      <c r="AC599" s="68">
        <v>0</v>
      </c>
      <c r="AD599" s="68" t="s">
        <v>143</v>
      </c>
      <c r="AE599" s="68">
        <v>0</v>
      </c>
      <c r="AF599" s="68">
        <v>45168</v>
      </c>
      <c r="AG599" s="68">
        <v>10012</v>
      </c>
      <c r="AH599" s="68" t="s">
        <v>141</v>
      </c>
      <c r="AK599" s="68" t="s">
        <v>142</v>
      </c>
      <c r="AL599" s="68" t="s">
        <v>143</v>
      </c>
      <c r="AM599" s="68">
        <v>120</v>
      </c>
      <c r="AN599" s="68" t="s">
        <v>143</v>
      </c>
      <c r="AO599" s="68" t="s">
        <v>4081</v>
      </c>
      <c r="AP599" s="68" t="s">
        <v>2684</v>
      </c>
      <c r="AQ599" s="68" t="s">
        <v>4082</v>
      </c>
      <c r="AR599" s="68" t="s">
        <v>2082</v>
      </c>
      <c r="AS599" s="68" t="s">
        <v>231</v>
      </c>
      <c r="AT599" s="68" t="s">
        <v>4083</v>
      </c>
      <c r="AU599" s="68" t="s">
        <v>2686</v>
      </c>
      <c r="AV599" s="68" t="s">
        <v>290</v>
      </c>
      <c r="AW599" s="68" t="s">
        <v>146</v>
      </c>
      <c r="AX599" s="68" t="s">
        <v>1060</v>
      </c>
      <c r="AY599" s="68" t="s">
        <v>148</v>
      </c>
      <c r="AZ599" s="68" t="s">
        <v>139</v>
      </c>
      <c r="BA599" s="68" t="s">
        <v>149</v>
      </c>
      <c r="BB599" s="68" t="s">
        <v>150</v>
      </c>
      <c r="BC599" s="68" t="s">
        <v>156</v>
      </c>
      <c r="BD599" s="68" t="s">
        <v>157</v>
      </c>
      <c r="BE599" s="68" t="s">
        <v>303</v>
      </c>
      <c r="BF599" s="68">
        <v>45161.116180555553</v>
      </c>
      <c r="BG599" s="68">
        <v>0</v>
      </c>
      <c r="BH599" s="68" t="s">
        <v>143</v>
      </c>
      <c r="BI599" s="68" t="s">
        <v>143</v>
      </c>
      <c r="BJ599" s="68" t="s">
        <v>143</v>
      </c>
      <c r="BK599" s="68" t="s">
        <v>136</v>
      </c>
      <c r="BL599" s="68" t="s">
        <v>143</v>
      </c>
      <c r="BM599" s="68" t="s">
        <v>160</v>
      </c>
      <c r="BN599" s="68" t="s">
        <v>143</v>
      </c>
      <c r="BO599" s="68" t="s">
        <v>143</v>
      </c>
      <c r="BP599" s="68" t="s">
        <v>143</v>
      </c>
      <c r="BQ599" s="68" t="s">
        <v>2857</v>
      </c>
      <c r="BR599" s="68">
        <v>500</v>
      </c>
      <c r="BS599" s="68" t="s">
        <v>162</v>
      </c>
      <c r="BT599" s="68">
        <v>120</v>
      </c>
      <c r="BU599" s="68">
        <v>120</v>
      </c>
      <c r="BV599" s="68" t="s">
        <v>135</v>
      </c>
      <c r="BW599" s="68" t="s">
        <v>135</v>
      </c>
      <c r="BX599" s="68" t="s">
        <v>135</v>
      </c>
      <c r="BY599" s="68" t="s">
        <v>148</v>
      </c>
      <c r="BZ599" s="68" t="s">
        <v>4084</v>
      </c>
      <c r="CA599" s="68" t="s">
        <v>174</v>
      </c>
      <c r="CB599" s="68" t="s">
        <v>143</v>
      </c>
      <c r="CC599" s="68" t="s">
        <v>143</v>
      </c>
      <c r="CD599" s="68" t="s">
        <v>143</v>
      </c>
      <c r="CE599" s="68" t="s">
        <v>143</v>
      </c>
      <c r="CF599" s="68">
        <v>1</v>
      </c>
      <c r="CJ599" s="68">
        <v>0</v>
      </c>
      <c r="CK599" s="68" t="s">
        <v>143</v>
      </c>
      <c r="CM599" s="68" t="s">
        <v>143</v>
      </c>
      <c r="CN599" s="68" t="s">
        <v>143</v>
      </c>
      <c r="CR599" s="68" t="s">
        <v>143</v>
      </c>
      <c r="CS599" s="68" t="s">
        <v>1</v>
      </c>
      <c r="CT599" s="68" t="s">
        <v>143</v>
      </c>
      <c r="CU599" s="68" t="s">
        <v>1</v>
      </c>
      <c r="CV599" s="68" t="s">
        <v>1985</v>
      </c>
      <c r="CW599" s="68" t="s">
        <v>143</v>
      </c>
      <c r="CX599" s="68" t="s">
        <v>519</v>
      </c>
      <c r="CY599" s="68" t="s">
        <v>166</v>
      </c>
      <c r="CZ599" s="68" t="s">
        <v>136</v>
      </c>
      <c r="DA599" s="68" t="s">
        <v>2007</v>
      </c>
      <c r="DB599" s="68" t="s">
        <v>143</v>
      </c>
      <c r="DC599" s="68" t="s">
        <v>143</v>
      </c>
      <c r="DD599" s="68" t="s">
        <v>685</v>
      </c>
      <c r="DE599" s="68">
        <v>8</v>
      </c>
      <c r="DF599" s="68">
        <v>24</v>
      </c>
    </row>
    <row r="600" spans="1:110" s="68" customFormat="1" ht="12.75" x14ac:dyDescent="0.2">
      <c r="A600" s="67">
        <v>45139</v>
      </c>
      <c r="B600" s="68" t="s">
        <v>7</v>
      </c>
      <c r="C600" s="68">
        <v>85930</v>
      </c>
      <c r="D600" s="68" t="s">
        <v>2627</v>
      </c>
      <c r="E600" s="68" t="s">
        <v>279</v>
      </c>
      <c r="F600" s="69">
        <v>45162</v>
      </c>
      <c r="G600" s="68" t="s">
        <v>165</v>
      </c>
      <c r="H600" s="68" t="s">
        <v>166</v>
      </c>
      <c r="I600" s="70">
        <v>50</v>
      </c>
      <c r="J600" s="70">
        <v>50</v>
      </c>
      <c r="K600" s="71">
        <f t="shared" si="9"/>
        <v>1.2238439160381376E-4</v>
      </c>
      <c r="L600" s="68" t="s">
        <v>167</v>
      </c>
      <c r="M600" s="68" t="s">
        <v>129</v>
      </c>
      <c r="N600" s="68" t="s">
        <v>1070</v>
      </c>
      <c r="O600" s="68" t="s">
        <v>4085</v>
      </c>
      <c r="P600" s="68" t="s">
        <v>3535</v>
      </c>
      <c r="Q600" s="68" t="s">
        <v>170</v>
      </c>
      <c r="R600" s="68" t="s">
        <v>4086</v>
      </c>
      <c r="S600" s="68" t="s">
        <v>3092</v>
      </c>
      <c r="T600" s="68" t="s">
        <v>135</v>
      </c>
      <c r="U600" s="68" t="s">
        <v>135</v>
      </c>
      <c r="V600" s="68" t="s">
        <v>136</v>
      </c>
      <c r="W600" s="68" t="s">
        <v>137</v>
      </c>
      <c r="X600" s="68" t="s">
        <v>957</v>
      </c>
      <c r="Y600" s="68">
        <v>45161.056146296294</v>
      </c>
      <c r="Z600" s="68">
        <v>45161.056010185188</v>
      </c>
      <c r="AA600" s="68" t="s">
        <v>139</v>
      </c>
      <c r="AB600" s="68" t="s">
        <v>140</v>
      </c>
      <c r="AC600" s="68">
        <v>0</v>
      </c>
      <c r="AD600" s="68" t="s">
        <v>143</v>
      </c>
      <c r="AE600" s="68">
        <v>0</v>
      </c>
      <c r="AF600" s="68">
        <v>45168</v>
      </c>
      <c r="AG600" s="68">
        <v>10012</v>
      </c>
      <c r="AH600" s="68" t="s">
        <v>141</v>
      </c>
      <c r="AK600" s="68" t="s">
        <v>142</v>
      </c>
      <c r="AL600" s="68" t="s">
        <v>143</v>
      </c>
      <c r="AM600" s="68">
        <v>50</v>
      </c>
      <c r="AN600" s="68" t="s">
        <v>143</v>
      </c>
      <c r="AO600" s="68" t="s">
        <v>4087</v>
      </c>
      <c r="AP600" s="68" t="s">
        <v>4088</v>
      </c>
      <c r="AQ600" s="68" t="s">
        <v>4089</v>
      </c>
      <c r="AR600" s="68" t="s">
        <v>3659</v>
      </c>
      <c r="AS600" s="68" t="s">
        <v>231</v>
      </c>
      <c r="AT600" s="68" t="s">
        <v>4090</v>
      </c>
      <c r="AU600" s="68" t="s">
        <v>4091</v>
      </c>
      <c r="AV600" s="68" t="s">
        <v>1079</v>
      </c>
      <c r="AW600" s="68" t="s">
        <v>1080</v>
      </c>
      <c r="AX600" s="68" t="s">
        <v>1081</v>
      </c>
      <c r="AY600" s="68" t="s">
        <v>148</v>
      </c>
      <c r="AZ600" s="68" t="s">
        <v>139</v>
      </c>
      <c r="BA600" s="68" t="s">
        <v>148</v>
      </c>
      <c r="BB600" s="68" t="s">
        <v>150</v>
      </c>
      <c r="BC600" s="68" t="s">
        <v>156</v>
      </c>
      <c r="BD600" s="68" t="s">
        <v>157</v>
      </c>
      <c r="BE600" s="68" t="s">
        <v>303</v>
      </c>
      <c r="BF600" s="68">
        <v>45161.116157407407</v>
      </c>
      <c r="BG600" s="68">
        <v>0</v>
      </c>
      <c r="BH600" s="68" t="s">
        <v>143</v>
      </c>
      <c r="BI600" s="68" t="s">
        <v>143</v>
      </c>
      <c r="BJ600" s="68" t="s">
        <v>143</v>
      </c>
      <c r="BK600" s="68" t="s">
        <v>183</v>
      </c>
      <c r="BL600" s="68" t="s">
        <v>143</v>
      </c>
      <c r="BM600" s="68" t="s">
        <v>160</v>
      </c>
      <c r="BN600" s="68" t="s">
        <v>143</v>
      </c>
      <c r="BO600" s="68" t="s">
        <v>143</v>
      </c>
      <c r="BP600" s="68" t="s">
        <v>143</v>
      </c>
      <c r="BQ600" s="68" t="s">
        <v>625</v>
      </c>
      <c r="BR600" s="68">
        <v>500</v>
      </c>
      <c r="BS600" s="68" t="s">
        <v>162</v>
      </c>
      <c r="BT600" s="68">
        <v>50</v>
      </c>
      <c r="BU600" s="68">
        <v>50</v>
      </c>
      <c r="BV600" s="68" t="s">
        <v>135</v>
      </c>
      <c r="BW600" s="68" t="s">
        <v>135</v>
      </c>
      <c r="BX600" s="68" t="s">
        <v>135</v>
      </c>
      <c r="BY600" s="68" t="s">
        <v>148</v>
      </c>
      <c r="BZ600" s="68" t="s">
        <v>3782</v>
      </c>
      <c r="CA600" s="68" t="s">
        <v>174</v>
      </c>
      <c r="CB600" s="68" t="s">
        <v>143</v>
      </c>
      <c r="CC600" s="68" t="s">
        <v>143</v>
      </c>
      <c r="CD600" s="68" t="s">
        <v>143</v>
      </c>
      <c r="CE600" s="68" t="s">
        <v>143</v>
      </c>
      <c r="CF600" s="68">
        <v>1</v>
      </c>
      <c r="CJ600" s="68">
        <v>0</v>
      </c>
      <c r="CK600" s="68" t="s">
        <v>143</v>
      </c>
      <c r="CM600" s="68" t="s">
        <v>143</v>
      </c>
      <c r="CN600" s="68" t="s">
        <v>143</v>
      </c>
      <c r="CO600" s="68">
        <v>5212246</v>
      </c>
      <c r="CR600" s="68" t="s">
        <v>143</v>
      </c>
      <c r="CS600" s="68" t="s">
        <v>1</v>
      </c>
      <c r="CT600" s="68" t="s">
        <v>143</v>
      </c>
      <c r="CU600" s="68" t="s">
        <v>1</v>
      </c>
      <c r="CV600" s="68" t="s">
        <v>1985</v>
      </c>
      <c r="CW600" s="68" t="s">
        <v>143</v>
      </c>
      <c r="CX600" s="68" t="s">
        <v>167</v>
      </c>
      <c r="CY600" s="68" t="s">
        <v>166</v>
      </c>
      <c r="CZ600" s="68" t="s">
        <v>183</v>
      </c>
      <c r="DA600" s="68" t="s">
        <v>2007</v>
      </c>
      <c r="DB600" s="68" t="s">
        <v>143</v>
      </c>
      <c r="DC600" s="68" t="s">
        <v>143</v>
      </c>
      <c r="DD600" s="68" t="s">
        <v>279</v>
      </c>
      <c r="DE600" s="68">
        <v>8</v>
      </c>
      <c r="DF600" s="68">
        <v>24</v>
      </c>
    </row>
    <row r="601" spans="1:110" s="68" customFormat="1" ht="12.75" x14ac:dyDescent="0.2">
      <c r="A601" s="67">
        <v>45139</v>
      </c>
      <c r="B601" s="68" t="s">
        <v>11</v>
      </c>
      <c r="C601" s="68">
        <v>85944</v>
      </c>
      <c r="D601" s="68" t="s">
        <v>256</v>
      </c>
      <c r="E601" s="68" t="s">
        <v>364</v>
      </c>
      <c r="F601" s="69">
        <v>45162</v>
      </c>
      <c r="G601" s="68" t="s">
        <v>126</v>
      </c>
      <c r="H601" s="68" t="s">
        <v>166</v>
      </c>
      <c r="I601" s="70">
        <v>310</v>
      </c>
      <c r="J601" s="70">
        <v>310</v>
      </c>
      <c r="K601" s="71">
        <f t="shared" si="9"/>
        <v>7.5878322794364537E-4</v>
      </c>
      <c r="L601" s="68" t="s">
        <v>258</v>
      </c>
      <c r="M601" s="68" t="s">
        <v>129</v>
      </c>
      <c r="N601" s="68" t="s">
        <v>219</v>
      </c>
      <c r="O601" s="68" t="s">
        <v>511</v>
      </c>
      <c r="P601" s="68" t="s">
        <v>4092</v>
      </c>
      <c r="Q601" s="68" t="s">
        <v>170</v>
      </c>
      <c r="R601" s="68" t="s">
        <v>4093</v>
      </c>
      <c r="S601" s="68" t="s">
        <v>4094</v>
      </c>
      <c r="T601" s="68" t="s">
        <v>135</v>
      </c>
      <c r="U601" s="68" t="s">
        <v>135</v>
      </c>
      <c r="V601" s="68" t="s">
        <v>136</v>
      </c>
      <c r="W601" s="68" t="s">
        <v>137</v>
      </c>
      <c r="X601" s="68" t="s">
        <v>225</v>
      </c>
      <c r="Y601" s="68">
        <v>45161.099210416665</v>
      </c>
      <c r="Z601" s="68">
        <v>45161.099086111113</v>
      </c>
      <c r="AA601" s="68" t="s">
        <v>139</v>
      </c>
      <c r="AB601" s="68" t="s">
        <v>140</v>
      </c>
      <c r="AC601" s="68">
        <v>0</v>
      </c>
      <c r="AD601" s="68" t="s">
        <v>143</v>
      </c>
      <c r="AE601" s="68">
        <v>0</v>
      </c>
      <c r="AG601" s="68">
        <v>10023</v>
      </c>
      <c r="AH601" s="68" t="s">
        <v>141</v>
      </c>
      <c r="AK601" s="68" t="s">
        <v>142</v>
      </c>
      <c r="AL601" s="68" t="s">
        <v>143</v>
      </c>
      <c r="AM601" s="68">
        <v>310</v>
      </c>
      <c r="AN601" s="68" t="s">
        <v>143</v>
      </c>
      <c r="AO601" s="68" t="s">
        <v>227</v>
      </c>
      <c r="AP601" s="68" t="s">
        <v>228</v>
      </c>
      <c r="AQ601" s="68" t="s">
        <v>515</v>
      </c>
      <c r="AR601" s="68" t="s">
        <v>230</v>
      </c>
      <c r="AS601" s="68" t="s">
        <v>231</v>
      </c>
      <c r="AT601" s="68" t="s">
        <v>232</v>
      </c>
      <c r="AU601" s="68" t="s">
        <v>233</v>
      </c>
      <c r="AV601" s="68" t="s">
        <v>234</v>
      </c>
      <c r="AW601" s="68" t="s">
        <v>165</v>
      </c>
      <c r="AX601" s="68" t="s">
        <v>235</v>
      </c>
      <c r="AY601" s="68" t="s">
        <v>148</v>
      </c>
      <c r="AZ601" s="68" t="s">
        <v>139</v>
      </c>
      <c r="BA601" s="68" t="s">
        <v>236</v>
      </c>
      <c r="BB601" s="68" t="s">
        <v>150</v>
      </c>
      <c r="BC601" s="68" t="s">
        <v>156</v>
      </c>
      <c r="BD601" s="68" t="s">
        <v>157</v>
      </c>
      <c r="BE601" s="68" t="s">
        <v>303</v>
      </c>
      <c r="BF601" s="68">
        <v>45162.294895833336</v>
      </c>
      <c r="BG601" s="68">
        <v>0</v>
      </c>
      <c r="BH601" s="68" t="s">
        <v>143</v>
      </c>
      <c r="BI601" s="68" t="s">
        <v>143</v>
      </c>
      <c r="BJ601" s="68" t="s">
        <v>143</v>
      </c>
      <c r="BK601" s="68" t="s">
        <v>136</v>
      </c>
      <c r="BL601" s="68" t="s">
        <v>143</v>
      </c>
      <c r="BM601" s="68" t="s">
        <v>160</v>
      </c>
      <c r="BN601" s="68" t="s">
        <v>143</v>
      </c>
      <c r="BO601" s="68" t="s">
        <v>143</v>
      </c>
      <c r="BP601" s="68" t="s">
        <v>143</v>
      </c>
      <c r="BQ601" s="68" t="s">
        <v>4095</v>
      </c>
      <c r="BR601" s="68">
        <v>500</v>
      </c>
      <c r="BS601" s="68" t="s">
        <v>162</v>
      </c>
      <c r="BT601" s="68">
        <v>310</v>
      </c>
      <c r="BU601" s="68">
        <v>310</v>
      </c>
      <c r="BV601" s="68" t="s">
        <v>135</v>
      </c>
      <c r="BW601" s="68" t="s">
        <v>135</v>
      </c>
      <c r="BX601" s="68" t="s">
        <v>135</v>
      </c>
      <c r="BY601" s="68" t="s">
        <v>148</v>
      </c>
      <c r="BZ601" s="68" t="s">
        <v>2717</v>
      </c>
      <c r="CA601" s="68" t="s">
        <v>174</v>
      </c>
      <c r="CB601" s="68" t="s">
        <v>143</v>
      </c>
      <c r="CC601" s="68" t="s">
        <v>143</v>
      </c>
      <c r="CD601" s="68" t="s">
        <v>143</v>
      </c>
      <c r="CE601" s="68" t="s">
        <v>143</v>
      </c>
      <c r="CF601" s="68">
        <v>1</v>
      </c>
      <c r="CJ601" s="68">
        <v>0</v>
      </c>
      <c r="CK601" s="68" t="s">
        <v>143</v>
      </c>
      <c r="CM601" s="68" t="s">
        <v>143</v>
      </c>
      <c r="CN601" s="68" t="s">
        <v>143</v>
      </c>
      <c r="CR601" s="68" t="s">
        <v>143</v>
      </c>
      <c r="CS601" s="68" t="s">
        <v>1</v>
      </c>
      <c r="CT601" s="68" t="s">
        <v>143</v>
      </c>
      <c r="CU601" s="68" t="s">
        <v>1</v>
      </c>
      <c r="CV601" s="68" t="s">
        <v>1985</v>
      </c>
      <c r="CW601" s="68" t="s">
        <v>143</v>
      </c>
      <c r="CX601" s="68" t="s">
        <v>258</v>
      </c>
      <c r="CY601" s="68" t="s">
        <v>166</v>
      </c>
      <c r="CZ601" s="68" t="s">
        <v>136</v>
      </c>
      <c r="DA601" s="68" t="s">
        <v>1986</v>
      </c>
      <c r="DB601" s="68" t="s">
        <v>143</v>
      </c>
      <c r="DC601" s="68" t="s">
        <v>225</v>
      </c>
      <c r="DD601" s="68" t="s">
        <v>364</v>
      </c>
      <c r="DE601" s="68">
        <v>8</v>
      </c>
      <c r="DF601" s="68">
        <v>24</v>
      </c>
    </row>
    <row r="602" spans="1:110" s="68" customFormat="1" ht="12.75" x14ac:dyDescent="0.2">
      <c r="A602" s="67">
        <v>45139</v>
      </c>
      <c r="B602" s="68" t="s">
        <v>16</v>
      </c>
      <c r="C602" s="68">
        <v>86047</v>
      </c>
      <c r="D602" s="68" t="s">
        <v>1205</v>
      </c>
      <c r="E602" s="68" t="s">
        <v>685</v>
      </c>
      <c r="F602" s="69">
        <v>45163</v>
      </c>
      <c r="G602" s="68" t="s">
        <v>165</v>
      </c>
      <c r="H602" s="68" t="s">
        <v>166</v>
      </c>
      <c r="I602" s="70">
        <v>320</v>
      </c>
      <c r="J602" s="70">
        <v>320</v>
      </c>
      <c r="K602" s="71">
        <f t="shared" si="9"/>
        <v>7.8326010626440811E-4</v>
      </c>
      <c r="L602" s="68" t="s">
        <v>609</v>
      </c>
      <c r="M602" s="68" t="s">
        <v>129</v>
      </c>
      <c r="N602" s="68" t="s">
        <v>1056</v>
      </c>
      <c r="O602" s="68" t="s">
        <v>2009</v>
      </c>
      <c r="P602" s="68" t="s">
        <v>4096</v>
      </c>
      <c r="Q602" s="68" t="s">
        <v>170</v>
      </c>
      <c r="R602" s="68" t="s">
        <v>4097</v>
      </c>
      <c r="S602" s="68" t="s">
        <v>4098</v>
      </c>
      <c r="T602" s="68" t="s">
        <v>135</v>
      </c>
      <c r="U602" s="68" t="s">
        <v>135</v>
      </c>
      <c r="V602" s="68" t="s">
        <v>136</v>
      </c>
      <c r="W602" s="68" t="s">
        <v>137</v>
      </c>
      <c r="X602" s="68" t="s">
        <v>173</v>
      </c>
      <c r="Y602" s="68">
        <v>45161.277364930553</v>
      </c>
      <c r="Z602" s="68">
        <v>45161.277281712966</v>
      </c>
      <c r="AA602" s="68" t="s">
        <v>139</v>
      </c>
      <c r="AB602" s="68" t="s">
        <v>140</v>
      </c>
      <c r="AC602" s="68">
        <v>0</v>
      </c>
      <c r="AD602" s="68" t="s">
        <v>143</v>
      </c>
      <c r="AE602" s="68">
        <v>0</v>
      </c>
      <c r="AG602" s="68">
        <v>10012</v>
      </c>
      <c r="AH602" s="68" t="s">
        <v>141</v>
      </c>
      <c r="AK602" s="68" t="s">
        <v>142</v>
      </c>
      <c r="AL602" s="68" t="s">
        <v>143</v>
      </c>
      <c r="AM602" s="68">
        <v>320</v>
      </c>
      <c r="AN602" s="68" t="s">
        <v>143</v>
      </c>
      <c r="AO602" s="68" t="s">
        <v>2013</v>
      </c>
      <c r="AP602" s="68" t="s">
        <v>2014</v>
      </c>
      <c r="AQ602" s="68" t="s">
        <v>2015</v>
      </c>
      <c r="AR602" s="68" t="s">
        <v>250</v>
      </c>
      <c r="AS602" s="68" t="s">
        <v>179</v>
      </c>
      <c r="AT602" s="68" t="s">
        <v>251</v>
      </c>
      <c r="AU602" s="68" t="s">
        <v>2016</v>
      </c>
      <c r="AV602" s="68" t="s">
        <v>290</v>
      </c>
      <c r="AW602" s="68" t="s">
        <v>146</v>
      </c>
      <c r="AX602" s="68" t="s">
        <v>1060</v>
      </c>
      <c r="AY602" s="68" t="s">
        <v>148</v>
      </c>
      <c r="AZ602" s="68" t="s">
        <v>139</v>
      </c>
      <c r="BA602" s="68" t="s">
        <v>149</v>
      </c>
      <c r="BB602" s="68" t="s">
        <v>150</v>
      </c>
      <c r="BC602" s="68" t="s">
        <v>156</v>
      </c>
      <c r="BD602" s="68" t="s">
        <v>157</v>
      </c>
      <c r="BE602" s="68" t="s">
        <v>303</v>
      </c>
      <c r="BF602" s="68">
        <v>45162.46398148148</v>
      </c>
      <c r="BG602" s="68">
        <v>0</v>
      </c>
      <c r="BH602" s="68" t="s">
        <v>143</v>
      </c>
      <c r="BI602" s="68" t="s">
        <v>143</v>
      </c>
      <c r="BJ602" s="68" t="s">
        <v>143</v>
      </c>
      <c r="BK602" s="68" t="s">
        <v>136</v>
      </c>
      <c r="BL602" s="68" t="s">
        <v>143</v>
      </c>
      <c r="BM602" s="68" t="s">
        <v>160</v>
      </c>
      <c r="BN602" s="68" t="s">
        <v>143</v>
      </c>
      <c r="BO602" s="68" t="s">
        <v>143</v>
      </c>
      <c r="BP602" s="68" t="s">
        <v>143</v>
      </c>
      <c r="BQ602" s="68" t="s">
        <v>4099</v>
      </c>
      <c r="BR602" s="68">
        <v>500</v>
      </c>
      <c r="BS602" s="68" t="s">
        <v>162</v>
      </c>
      <c r="BT602" s="68">
        <v>320</v>
      </c>
      <c r="BU602" s="68">
        <v>320</v>
      </c>
      <c r="BV602" s="68" t="s">
        <v>135</v>
      </c>
      <c r="BW602" s="68" t="s">
        <v>135</v>
      </c>
      <c r="BX602" s="68" t="s">
        <v>135</v>
      </c>
      <c r="BY602" s="68" t="s">
        <v>148</v>
      </c>
      <c r="BZ602" s="68" t="s">
        <v>4100</v>
      </c>
      <c r="CA602" s="68" t="s">
        <v>174</v>
      </c>
      <c r="CB602" s="68" t="s">
        <v>143</v>
      </c>
      <c r="CC602" s="68" t="s">
        <v>143</v>
      </c>
      <c r="CD602" s="68" t="s">
        <v>143</v>
      </c>
      <c r="CE602" s="68" t="s">
        <v>4101</v>
      </c>
      <c r="CF602" s="68">
        <v>1</v>
      </c>
      <c r="CJ602" s="68">
        <v>0</v>
      </c>
      <c r="CK602" s="68" t="s">
        <v>143</v>
      </c>
      <c r="CM602" s="68" t="s">
        <v>143</v>
      </c>
      <c r="CN602" s="68" t="s">
        <v>143</v>
      </c>
      <c r="CR602" s="68" t="s">
        <v>143</v>
      </c>
      <c r="CS602" s="68" t="s">
        <v>1</v>
      </c>
      <c r="CT602" s="68" t="s">
        <v>143</v>
      </c>
      <c r="CU602" s="68" t="s">
        <v>1</v>
      </c>
      <c r="CV602" s="68" t="s">
        <v>1985</v>
      </c>
      <c r="CW602" s="68" t="s">
        <v>143</v>
      </c>
      <c r="CX602" s="68" t="s">
        <v>609</v>
      </c>
      <c r="CY602" s="68" t="s">
        <v>166</v>
      </c>
      <c r="CZ602" s="68" t="s">
        <v>136</v>
      </c>
      <c r="DA602" s="68" t="s">
        <v>2007</v>
      </c>
      <c r="DB602" s="68" t="s">
        <v>143</v>
      </c>
      <c r="DC602" s="68" t="s">
        <v>143</v>
      </c>
      <c r="DD602" s="68" t="s">
        <v>685</v>
      </c>
      <c r="DE602" s="68">
        <v>8</v>
      </c>
      <c r="DF602" s="68">
        <v>25</v>
      </c>
    </row>
    <row r="603" spans="1:110" s="68" customFormat="1" ht="12.75" x14ac:dyDescent="0.2">
      <c r="A603" s="67">
        <v>45139</v>
      </c>
      <c r="B603" s="68" t="s">
        <v>18</v>
      </c>
      <c r="C603" s="68">
        <v>86055</v>
      </c>
      <c r="D603" s="68" t="s">
        <v>1710</v>
      </c>
      <c r="E603" s="68" t="s">
        <v>373</v>
      </c>
      <c r="F603" s="69">
        <v>45161</v>
      </c>
      <c r="G603" s="68" t="s">
        <v>257</v>
      </c>
      <c r="H603" s="68" t="s">
        <v>166</v>
      </c>
      <c r="I603" s="70">
        <v>168.72</v>
      </c>
      <c r="J603" s="70">
        <v>168.72</v>
      </c>
      <c r="K603" s="71">
        <f t="shared" si="9"/>
        <v>4.1297389102790919E-4</v>
      </c>
      <c r="L603" s="68" t="s">
        <v>217</v>
      </c>
      <c r="M603" s="68" t="s">
        <v>218</v>
      </c>
      <c r="N603" s="68" t="s">
        <v>1224</v>
      </c>
      <c r="O603" s="68" t="s">
        <v>4102</v>
      </c>
      <c r="P603" s="68" t="s">
        <v>4103</v>
      </c>
      <c r="Q603" s="68" t="s">
        <v>132</v>
      </c>
      <c r="R603" s="68" t="s">
        <v>4104</v>
      </c>
      <c r="S603" s="68" t="s">
        <v>4105</v>
      </c>
      <c r="T603" s="68" t="s">
        <v>135</v>
      </c>
      <c r="U603" s="68" t="s">
        <v>135</v>
      </c>
      <c r="V603" s="68" t="s">
        <v>224</v>
      </c>
      <c r="W603" s="68" t="s">
        <v>137</v>
      </c>
      <c r="X603" s="68" t="s">
        <v>138</v>
      </c>
      <c r="Y603" s="68">
        <v>45161.312024652776</v>
      </c>
      <c r="Z603" s="68">
        <v>45161.311997453704</v>
      </c>
      <c r="AA603" s="68" t="s">
        <v>139</v>
      </c>
      <c r="AB603" s="68" t="s">
        <v>226</v>
      </c>
      <c r="AC603" s="68">
        <v>0</v>
      </c>
      <c r="AD603" s="68" t="s">
        <v>143</v>
      </c>
      <c r="AE603" s="68">
        <v>0</v>
      </c>
      <c r="AG603" s="68">
        <v>10010</v>
      </c>
      <c r="AH603" s="68" t="s">
        <v>265</v>
      </c>
      <c r="AK603" s="68" t="s">
        <v>207</v>
      </c>
      <c r="AL603" s="68" t="s">
        <v>143</v>
      </c>
      <c r="AM603" s="68">
        <v>800</v>
      </c>
      <c r="AN603" s="68" t="s">
        <v>143</v>
      </c>
      <c r="AO603" s="68" t="s">
        <v>4106</v>
      </c>
      <c r="AP603" s="68" t="s">
        <v>950</v>
      </c>
      <c r="AQ603" s="68" t="s">
        <v>309</v>
      </c>
      <c r="AR603" s="68" t="s">
        <v>148</v>
      </c>
      <c r="AS603" s="68" t="s">
        <v>139</v>
      </c>
      <c r="AT603" s="68" t="s">
        <v>508</v>
      </c>
      <c r="AU603" s="68" t="s">
        <v>311</v>
      </c>
      <c r="AV603" s="68" t="s">
        <v>990</v>
      </c>
      <c r="AW603" s="68" t="s">
        <v>273</v>
      </c>
      <c r="AX603" s="68" t="s">
        <v>1232</v>
      </c>
      <c r="AY603" s="68" t="s">
        <v>148</v>
      </c>
      <c r="AZ603" s="68" t="s">
        <v>139</v>
      </c>
      <c r="BA603" s="68" t="s">
        <v>154</v>
      </c>
      <c r="BB603" s="68" t="s">
        <v>992</v>
      </c>
      <c r="BC603" s="68" t="s">
        <v>156</v>
      </c>
      <c r="BD603" s="68" t="s">
        <v>157</v>
      </c>
      <c r="BE603" s="68" t="s">
        <v>303</v>
      </c>
      <c r="BF603" s="68">
        <v>45162.128622685188</v>
      </c>
      <c r="BG603" s="68">
        <v>0</v>
      </c>
      <c r="BH603" s="68" t="s">
        <v>143</v>
      </c>
      <c r="BI603" s="68" t="s">
        <v>143</v>
      </c>
      <c r="BJ603" s="68" t="s">
        <v>143</v>
      </c>
      <c r="BK603" s="68" t="s">
        <v>224</v>
      </c>
      <c r="BL603" s="68" t="s">
        <v>143</v>
      </c>
      <c r="BM603" s="68" t="s">
        <v>160</v>
      </c>
      <c r="BN603" s="68" t="s">
        <v>143</v>
      </c>
      <c r="BO603" s="68" t="s">
        <v>373</v>
      </c>
      <c r="BP603" s="68" t="s">
        <v>4107</v>
      </c>
      <c r="BQ603" s="68" t="s">
        <v>4108</v>
      </c>
      <c r="BR603" s="68">
        <v>500</v>
      </c>
      <c r="BS603" s="68" t="s">
        <v>162</v>
      </c>
      <c r="BT603" s="68">
        <v>16872</v>
      </c>
      <c r="BU603" s="68">
        <v>16872</v>
      </c>
      <c r="BV603" s="68" t="s">
        <v>135</v>
      </c>
      <c r="BW603" s="68" t="s">
        <v>135</v>
      </c>
      <c r="BX603" s="68" t="s">
        <v>135</v>
      </c>
      <c r="BY603" s="68" t="s">
        <v>148</v>
      </c>
      <c r="BZ603" s="68" t="s">
        <v>4109</v>
      </c>
      <c r="CA603" s="68" t="s">
        <v>144</v>
      </c>
      <c r="CB603" s="68" t="s">
        <v>4110</v>
      </c>
      <c r="CC603" s="68" t="s">
        <v>143</v>
      </c>
      <c r="CD603" s="68" t="s">
        <v>143</v>
      </c>
      <c r="CE603" s="68" t="s">
        <v>143</v>
      </c>
      <c r="CF603" s="68">
        <v>21090372</v>
      </c>
      <c r="CJ603" s="68">
        <v>0</v>
      </c>
      <c r="CK603" s="68" t="s">
        <v>143</v>
      </c>
      <c r="CM603" s="68" t="s">
        <v>143</v>
      </c>
      <c r="CN603" s="68" t="s">
        <v>143</v>
      </c>
      <c r="CQ603" s="68">
        <v>485203835</v>
      </c>
      <c r="CR603" s="68" t="s">
        <v>143</v>
      </c>
      <c r="CS603" s="68" t="s">
        <v>1</v>
      </c>
      <c r="CT603" s="68" t="s">
        <v>143</v>
      </c>
      <c r="CU603" s="68" t="s">
        <v>1</v>
      </c>
      <c r="CV603" s="68" t="s">
        <v>1985</v>
      </c>
      <c r="CW603" s="68" t="s">
        <v>143</v>
      </c>
      <c r="CX603" s="68" t="s">
        <v>217</v>
      </c>
      <c r="CY603" s="68" t="s">
        <v>166</v>
      </c>
      <c r="CZ603" s="68" t="s">
        <v>224</v>
      </c>
      <c r="DA603" s="68" t="s">
        <v>1989</v>
      </c>
      <c r="DB603" s="68" t="s">
        <v>143</v>
      </c>
      <c r="DC603" s="68" t="s">
        <v>143</v>
      </c>
      <c r="DD603" s="68" t="s">
        <v>373</v>
      </c>
      <c r="DE603" s="68">
        <v>8</v>
      </c>
      <c r="DF603" s="68">
        <v>23</v>
      </c>
    </row>
    <row r="604" spans="1:110" s="68" customFormat="1" ht="12.75" x14ac:dyDescent="0.2">
      <c r="A604" s="67">
        <v>45139</v>
      </c>
      <c r="B604" s="68" t="s">
        <v>19</v>
      </c>
      <c r="C604" s="68">
        <v>86133</v>
      </c>
      <c r="D604" s="68" t="s">
        <v>4056</v>
      </c>
      <c r="E604" s="68" t="s">
        <v>364</v>
      </c>
      <c r="F604" s="69">
        <v>45163</v>
      </c>
      <c r="G604" s="68" t="s">
        <v>165</v>
      </c>
      <c r="H604" s="68" t="s">
        <v>166</v>
      </c>
      <c r="I604" s="70">
        <v>850</v>
      </c>
      <c r="J604" s="70">
        <v>850</v>
      </c>
      <c r="K604" s="71">
        <f t="shared" si="9"/>
        <v>2.0805346572648343E-3</v>
      </c>
      <c r="L604" s="68" t="s">
        <v>519</v>
      </c>
      <c r="M604" s="68" t="s">
        <v>129</v>
      </c>
      <c r="N604" s="68" t="s">
        <v>1065</v>
      </c>
      <c r="O604" s="68" t="s">
        <v>2989</v>
      </c>
      <c r="P604" s="68" t="s">
        <v>4111</v>
      </c>
      <c r="Q604" s="68" t="s">
        <v>170</v>
      </c>
      <c r="R604" s="68" t="s">
        <v>4112</v>
      </c>
      <c r="S604" s="68" t="s">
        <v>4113</v>
      </c>
      <c r="T604" s="68" t="s">
        <v>135</v>
      </c>
      <c r="U604" s="68" t="s">
        <v>135</v>
      </c>
      <c r="V604" s="68" t="s">
        <v>136</v>
      </c>
      <c r="W604" s="68" t="s">
        <v>137</v>
      </c>
      <c r="X604" s="68" t="s">
        <v>957</v>
      </c>
      <c r="Y604" s="68">
        <v>45162.482416203704</v>
      </c>
      <c r="Z604" s="68">
        <v>45162.482163194443</v>
      </c>
      <c r="AA604" s="68" t="s">
        <v>139</v>
      </c>
      <c r="AB604" s="68" t="s">
        <v>140</v>
      </c>
      <c r="AC604" s="68">
        <v>0</v>
      </c>
      <c r="AD604" s="68" t="s">
        <v>143</v>
      </c>
      <c r="AE604" s="68">
        <v>0</v>
      </c>
      <c r="AF604" s="68">
        <v>45169</v>
      </c>
      <c r="AG604" s="68">
        <v>10012</v>
      </c>
      <c r="AH604" s="68" t="s">
        <v>141</v>
      </c>
      <c r="AK604" s="68" t="s">
        <v>142</v>
      </c>
      <c r="AL604" s="68" t="s">
        <v>143</v>
      </c>
      <c r="AM604" s="68">
        <v>850</v>
      </c>
      <c r="AN604" s="68" t="s">
        <v>143</v>
      </c>
      <c r="AO604" s="68" t="s">
        <v>1922</v>
      </c>
      <c r="AP604" s="68" t="s">
        <v>1923</v>
      </c>
      <c r="AQ604" s="68" t="s">
        <v>2993</v>
      </c>
      <c r="AR604" s="68" t="s">
        <v>353</v>
      </c>
      <c r="AS604" s="68" t="s">
        <v>231</v>
      </c>
      <c r="AT604" s="68" t="s">
        <v>1895</v>
      </c>
      <c r="AU604" s="68" t="s">
        <v>1925</v>
      </c>
      <c r="AV604" s="68" t="s">
        <v>631</v>
      </c>
      <c r="AW604" s="68" t="s">
        <v>632</v>
      </c>
      <c r="AX604" s="68" t="s">
        <v>1068</v>
      </c>
      <c r="AY604" s="68" t="s">
        <v>148</v>
      </c>
      <c r="AZ604" s="68" t="s">
        <v>139</v>
      </c>
      <c r="BA604" s="68" t="s">
        <v>149</v>
      </c>
      <c r="BB604" s="68" t="s">
        <v>634</v>
      </c>
      <c r="BC604" s="68" t="s">
        <v>156</v>
      </c>
      <c r="BD604" s="68" t="s">
        <v>157</v>
      </c>
      <c r="BE604" s="68" t="s">
        <v>1101</v>
      </c>
      <c r="BF604" s="68">
        <v>45162.389456018522</v>
      </c>
      <c r="BG604" s="68">
        <v>0</v>
      </c>
      <c r="BH604" s="68" t="s">
        <v>143</v>
      </c>
      <c r="BI604" s="68" t="s">
        <v>143</v>
      </c>
      <c r="BJ604" s="68" t="s">
        <v>143</v>
      </c>
      <c r="BK604" s="68" t="s">
        <v>136</v>
      </c>
      <c r="BL604" s="68" t="s">
        <v>143</v>
      </c>
      <c r="BM604" s="68" t="s">
        <v>160</v>
      </c>
      <c r="BN604" s="68" t="s">
        <v>143</v>
      </c>
      <c r="BO604" s="68" t="s">
        <v>143</v>
      </c>
      <c r="BP604" s="68" t="s">
        <v>143</v>
      </c>
      <c r="BQ604" s="68" t="s">
        <v>4114</v>
      </c>
      <c r="BR604" s="68">
        <v>1000</v>
      </c>
      <c r="BS604" s="68" t="s">
        <v>314</v>
      </c>
      <c r="BT604" s="68">
        <v>850</v>
      </c>
      <c r="BU604" s="68">
        <v>850</v>
      </c>
      <c r="BV604" s="68" t="s">
        <v>135</v>
      </c>
      <c r="BW604" s="68" t="s">
        <v>135</v>
      </c>
      <c r="BX604" s="68" t="s">
        <v>135</v>
      </c>
      <c r="BY604" s="68" t="s">
        <v>148</v>
      </c>
      <c r="BZ604" s="68" t="s">
        <v>1116</v>
      </c>
      <c r="CA604" s="68" t="s">
        <v>174</v>
      </c>
      <c r="CB604" s="68" t="s">
        <v>143</v>
      </c>
      <c r="CC604" s="68" t="s">
        <v>143</v>
      </c>
      <c r="CD604" s="68" t="s">
        <v>143</v>
      </c>
      <c r="CE604" s="68" t="s">
        <v>143</v>
      </c>
      <c r="CF604" s="68">
        <v>1</v>
      </c>
      <c r="CJ604" s="68">
        <v>0</v>
      </c>
      <c r="CK604" s="68" t="s">
        <v>143</v>
      </c>
      <c r="CM604" s="68" t="s">
        <v>143</v>
      </c>
      <c r="CN604" s="68" t="s">
        <v>143</v>
      </c>
      <c r="CO604" s="68">
        <v>219757144</v>
      </c>
      <c r="CR604" s="68" t="s">
        <v>143</v>
      </c>
      <c r="CS604" s="68" t="s">
        <v>1</v>
      </c>
      <c r="CT604" s="68" t="s">
        <v>143</v>
      </c>
      <c r="CU604" s="68" t="s">
        <v>1</v>
      </c>
      <c r="CV604" s="68" t="s">
        <v>2092</v>
      </c>
      <c r="CW604" s="68" t="s">
        <v>143</v>
      </c>
      <c r="CX604" s="68" t="s">
        <v>519</v>
      </c>
      <c r="CY604" s="68" t="s">
        <v>166</v>
      </c>
      <c r="CZ604" s="68" t="s">
        <v>136</v>
      </c>
      <c r="DA604" s="68" t="s">
        <v>2007</v>
      </c>
      <c r="DB604" s="68" t="s">
        <v>143</v>
      </c>
      <c r="DC604" s="68" t="s">
        <v>143</v>
      </c>
      <c r="DD604" s="68" t="s">
        <v>364</v>
      </c>
      <c r="DE604" s="68">
        <v>8</v>
      </c>
      <c r="DF604" s="68">
        <v>25</v>
      </c>
    </row>
    <row r="605" spans="1:110" s="68" customFormat="1" ht="12.75" x14ac:dyDescent="0.2">
      <c r="A605" s="67">
        <v>45139</v>
      </c>
      <c r="B605" s="68" t="s">
        <v>11</v>
      </c>
      <c r="C605" s="68">
        <v>86299</v>
      </c>
      <c r="D605" s="68" t="s">
        <v>256</v>
      </c>
      <c r="E605" s="68" t="s">
        <v>364</v>
      </c>
      <c r="F605" s="69">
        <v>45162</v>
      </c>
      <c r="G605" s="68" t="s">
        <v>126</v>
      </c>
      <c r="H605" s="68" t="s">
        <v>166</v>
      </c>
      <c r="I605" s="70">
        <v>569.44000000000005</v>
      </c>
      <c r="J605" s="70">
        <v>569.44000000000005</v>
      </c>
      <c r="K605" s="71">
        <f t="shared" si="9"/>
        <v>1.3938113590975145E-3</v>
      </c>
      <c r="L605" s="68" t="s">
        <v>258</v>
      </c>
      <c r="M605" s="68" t="s">
        <v>129</v>
      </c>
      <c r="N605" s="68" t="s">
        <v>1151</v>
      </c>
      <c r="O605" s="68" t="s">
        <v>1301</v>
      </c>
      <c r="P605" s="68" t="s">
        <v>4115</v>
      </c>
      <c r="Q605" s="68" t="s">
        <v>530</v>
      </c>
      <c r="R605" s="68" t="s">
        <v>4116</v>
      </c>
      <c r="S605" s="68" t="s">
        <v>3886</v>
      </c>
      <c r="T605" s="68" t="s">
        <v>135</v>
      </c>
      <c r="U605" s="68" t="s">
        <v>135</v>
      </c>
      <c r="V605" s="68" t="s">
        <v>136</v>
      </c>
      <c r="W605" s="68" t="s">
        <v>137</v>
      </c>
      <c r="X605" s="68" t="s">
        <v>138</v>
      </c>
      <c r="Y605" s="68">
        <v>45162.43968171296</v>
      </c>
      <c r="Z605" s="68">
        <v>45162.439591782408</v>
      </c>
      <c r="AA605" s="68" t="s">
        <v>139</v>
      </c>
      <c r="AB605" s="68" t="s">
        <v>140</v>
      </c>
      <c r="AC605" s="68">
        <v>0</v>
      </c>
      <c r="AD605" s="68" t="s">
        <v>143</v>
      </c>
      <c r="AE605" s="68">
        <v>0</v>
      </c>
      <c r="AG605" s="68">
        <v>10023</v>
      </c>
      <c r="AH605" s="68" t="s">
        <v>141</v>
      </c>
      <c r="AK605" s="68" t="s">
        <v>142</v>
      </c>
      <c r="AL605" s="68" t="s">
        <v>143</v>
      </c>
      <c r="AM605" s="68">
        <v>2700</v>
      </c>
      <c r="AN605" s="68" t="s">
        <v>143</v>
      </c>
      <c r="AO605" s="68" t="s">
        <v>534</v>
      </c>
      <c r="AP605" s="68" t="s">
        <v>534</v>
      </c>
      <c r="AQ605" s="68" t="s">
        <v>309</v>
      </c>
      <c r="AR605" s="68" t="s">
        <v>148</v>
      </c>
      <c r="AS605" s="68" t="s">
        <v>139</v>
      </c>
      <c r="AT605" s="68" t="s">
        <v>950</v>
      </c>
      <c r="AU605" s="68" t="s">
        <v>311</v>
      </c>
      <c r="AV605" s="68" t="s">
        <v>290</v>
      </c>
      <c r="AW605" s="68" t="s">
        <v>146</v>
      </c>
      <c r="AX605" s="68" t="s">
        <v>1154</v>
      </c>
      <c r="AY605" s="68" t="s">
        <v>148</v>
      </c>
      <c r="AZ605" s="68" t="s">
        <v>139</v>
      </c>
      <c r="BA605" s="68" t="s">
        <v>149</v>
      </c>
      <c r="BB605" s="68" t="s">
        <v>150</v>
      </c>
      <c r="BC605" s="68" t="s">
        <v>156</v>
      </c>
      <c r="BD605" s="68" t="s">
        <v>157</v>
      </c>
      <c r="BE605" s="68" t="s">
        <v>237</v>
      </c>
      <c r="BF605" s="68">
        <v>45169.453969907408</v>
      </c>
      <c r="BG605" s="68">
        <v>0</v>
      </c>
      <c r="BH605" s="68" t="s">
        <v>143</v>
      </c>
      <c r="BI605" s="68" t="s">
        <v>143</v>
      </c>
      <c r="BJ605" s="68" t="s">
        <v>143</v>
      </c>
      <c r="BK605" s="68" t="s">
        <v>136</v>
      </c>
      <c r="BL605" s="68" t="s">
        <v>143</v>
      </c>
      <c r="BM605" s="68" t="s">
        <v>160</v>
      </c>
      <c r="BN605" s="68" t="s">
        <v>143</v>
      </c>
      <c r="BO605" s="68" t="s">
        <v>143</v>
      </c>
      <c r="BP605" s="68" t="s">
        <v>1151</v>
      </c>
      <c r="BQ605" s="68" t="s">
        <v>4117</v>
      </c>
      <c r="BR605" s="68">
        <v>800</v>
      </c>
      <c r="BS605" s="68" t="s">
        <v>241</v>
      </c>
      <c r="BT605" s="68">
        <v>56944</v>
      </c>
      <c r="BU605" s="68">
        <v>56944</v>
      </c>
      <c r="BV605" s="68" t="s">
        <v>135</v>
      </c>
      <c r="BW605" s="68" t="s">
        <v>135</v>
      </c>
      <c r="BX605" s="68" t="s">
        <v>135</v>
      </c>
      <c r="BY605" s="68" t="s">
        <v>148</v>
      </c>
      <c r="BZ605" s="68" t="s">
        <v>4118</v>
      </c>
      <c r="CA605" s="68" t="s">
        <v>144</v>
      </c>
      <c r="CB605" s="68" t="s">
        <v>2764</v>
      </c>
      <c r="CC605" s="68" t="s">
        <v>143</v>
      </c>
      <c r="CD605" s="68" t="s">
        <v>143</v>
      </c>
      <c r="CE605" s="68" t="s">
        <v>143</v>
      </c>
      <c r="CF605" s="68">
        <v>21090372</v>
      </c>
      <c r="CJ605" s="68">
        <v>0</v>
      </c>
      <c r="CK605" s="68" t="s">
        <v>143</v>
      </c>
      <c r="CM605" s="68" t="s">
        <v>143</v>
      </c>
      <c r="CN605" s="68" t="s">
        <v>143</v>
      </c>
      <c r="CR605" s="68" t="s">
        <v>143</v>
      </c>
      <c r="CS605" s="68" t="s">
        <v>1</v>
      </c>
      <c r="CT605" s="68" t="s">
        <v>143</v>
      </c>
      <c r="CU605" s="68" t="s">
        <v>1</v>
      </c>
      <c r="CV605" s="68" t="s">
        <v>2092</v>
      </c>
      <c r="CW605" s="68" t="s">
        <v>143</v>
      </c>
      <c r="CX605" s="68" t="s">
        <v>258</v>
      </c>
      <c r="CY605" s="68" t="s">
        <v>166</v>
      </c>
      <c r="CZ605" s="68" t="s">
        <v>136</v>
      </c>
      <c r="DA605" s="68" t="s">
        <v>1989</v>
      </c>
      <c r="DB605" s="68" t="s">
        <v>143</v>
      </c>
      <c r="DC605" s="68" t="s">
        <v>143</v>
      </c>
      <c r="DD605" s="68" t="s">
        <v>364</v>
      </c>
      <c r="DE605" s="68">
        <v>8</v>
      </c>
      <c r="DF605" s="68">
        <v>24</v>
      </c>
    </row>
    <row r="606" spans="1:110" s="68" customFormat="1" ht="12.75" x14ac:dyDescent="0.2">
      <c r="A606" s="67">
        <v>45139</v>
      </c>
      <c r="B606" s="68" t="s">
        <v>19</v>
      </c>
      <c r="C606" s="68">
        <v>86407</v>
      </c>
      <c r="D606" s="68" t="s">
        <v>4119</v>
      </c>
      <c r="E606" s="68" t="s">
        <v>341</v>
      </c>
      <c r="F606" s="69">
        <v>45166</v>
      </c>
      <c r="G606" s="68" t="s">
        <v>165</v>
      </c>
      <c r="H606" s="68" t="s">
        <v>166</v>
      </c>
      <c r="I606" s="70">
        <v>90</v>
      </c>
      <c r="J606" s="70">
        <v>90</v>
      </c>
      <c r="K606" s="71">
        <f t="shared" si="9"/>
        <v>2.202919048868648E-4</v>
      </c>
      <c r="L606" s="68" t="s">
        <v>519</v>
      </c>
      <c r="M606" s="68" t="s">
        <v>129</v>
      </c>
      <c r="N606" s="68" t="s">
        <v>1070</v>
      </c>
      <c r="O606" s="68" t="s">
        <v>2737</v>
      </c>
      <c r="P606" s="68" t="s">
        <v>4120</v>
      </c>
      <c r="Q606" s="68" t="s">
        <v>170</v>
      </c>
      <c r="R606" s="68" t="s">
        <v>4121</v>
      </c>
      <c r="S606" s="68" t="s">
        <v>4122</v>
      </c>
      <c r="T606" s="68" t="s">
        <v>135</v>
      </c>
      <c r="U606" s="68" t="s">
        <v>135</v>
      </c>
      <c r="V606" s="68" t="s">
        <v>136</v>
      </c>
      <c r="W606" s="68" t="s">
        <v>137</v>
      </c>
      <c r="X606" s="68" t="s">
        <v>957</v>
      </c>
      <c r="Y606" s="68">
        <v>45163.540915509257</v>
      </c>
      <c r="Z606" s="68">
        <v>45163.540558680557</v>
      </c>
      <c r="AA606" s="68" t="s">
        <v>139</v>
      </c>
      <c r="AB606" s="68" t="s">
        <v>140</v>
      </c>
      <c r="AC606" s="68">
        <v>0</v>
      </c>
      <c r="AD606" s="68" t="s">
        <v>143</v>
      </c>
      <c r="AE606" s="68">
        <v>0</v>
      </c>
      <c r="AF606" s="68">
        <v>45169</v>
      </c>
      <c r="AG606" s="68">
        <v>10012</v>
      </c>
      <c r="AH606" s="68" t="s">
        <v>141</v>
      </c>
      <c r="AK606" s="68" t="s">
        <v>142</v>
      </c>
      <c r="AL606" s="68" t="s">
        <v>143</v>
      </c>
      <c r="AM606" s="68">
        <v>90</v>
      </c>
      <c r="AN606" s="68" t="s">
        <v>143</v>
      </c>
      <c r="AO606" s="68" t="s">
        <v>2196</v>
      </c>
      <c r="AP606" s="68" t="s">
        <v>2197</v>
      </c>
      <c r="AQ606" s="68" t="s">
        <v>2741</v>
      </c>
      <c r="AR606" s="68" t="s">
        <v>230</v>
      </c>
      <c r="AS606" s="68" t="s">
        <v>231</v>
      </c>
      <c r="AT606" s="68" t="s">
        <v>2199</v>
      </c>
      <c r="AU606" s="68" t="s">
        <v>2200</v>
      </c>
      <c r="AV606" s="68" t="s">
        <v>1079</v>
      </c>
      <c r="AW606" s="68" t="s">
        <v>1080</v>
      </c>
      <c r="AX606" s="68" t="s">
        <v>1081</v>
      </c>
      <c r="AY606" s="68" t="s">
        <v>148</v>
      </c>
      <c r="AZ606" s="68" t="s">
        <v>139</v>
      </c>
      <c r="BA606" s="68" t="s">
        <v>148</v>
      </c>
      <c r="BB606" s="68" t="s">
        <v>150</v>
      </c>
      <c r="BC606" s="68" t="s">
        <v>156</v>
      </c>
      <c r="BD606" s="68" t="s">
        <v>157</v>
      </c>
      <c r="BE606" s="68" t="s">
        <v>303</v>
      </c>
      <c r="BF606" s="68">
        <v>45163.124120370368</v>
      </c>
      <c r="BG606" s="68">
        <v>0</v>
      </c>
      <c r="BH606" s="68" t="s">
        <v>143</v>
      </c>
      <c r="BI606" s="68" t="s">
        <v>143</v>
      </c>
      <c r="BJ606" s="68" t="s">
        <v>143</v>
      </c>
      <c r="BK606" s="68" t="s">
        <v>136</v>
      </c>
      <c r="BL606" s="68" t="s">
        <v>143</v>
      </c>
      <c r="BM606" s="68" t="s">
        <v>160</v>
      </c>
      <c r="BN606" s="68" t="s">
        <v>143</v>
      </c>
      <c r="BO606" s="68" t="s">
        <v>143</v>
      </c>
      <c r="BP606" s="68" t="s">
        <v>143</v>
      </c>
      <c r="BQ606" s="68" t="s">
        <v>587</v>
      </c>
      <c r="BR606" s="68">
        <v>500</v>
      </c>
      <c r="BS606" s="68" t="s">
        <v>162</v>
      </c>
      <c r="BT606" s="68">
        <v>90</v>
      </c>
      <c r="BU606" s="68">
        <v>90</v>
      </c>
      <c r="BV606" s="68" t="s">
        <v>135</v>
      </c>
      <c r="BW606" s="68" t="s">
        <v>135</v>
      </c>
      <c r="BX606" s="68" t="s">
        <v>135</v>
      </c>
      <c r="BY606" s="68" t="s">
        <v>148</v>
      </c>
      <c r="BZ606" s="68" t="s">
        <v>360</v>
      </c>
      <c r="CA606" s="68" t="s">
        <v>174</v>
      </c>
      <c r="CB606" s="68" t="s">
        <v>143</v>
      </c>
      <c r="CC606" s="68" t="s">
        <v>143</v>
      </c>
      <c r="CD606" s="68" t="s">
        <v>143</v>
      </c>
      <c r="CE606" s="68" t="s">
        <v>4123</v>
      </c>
      <c r="CF606" s="68">
        <v>1</v>
      </c>
      <c r="CJ606" s="68">
        <v>0</v>
      </c>
      <c r="CK606" s="68" t="s">
        <v>143</v>
      </c>
      <c r="CM606" s="68" t="s">
        <v>143</v>
      </c>
      <c r="CN606" s="68" t="s">
        <v>143</v>
      </c>
      <c r="CO606" s="68">
        <v>505882451</v>
      </c>
      <c r="CR606" s="68" t="s">
        <v>143</v>
      </c>
      <c r="CS606" s="68" t="s">
        <v>1</v>
      </c>
      <c r="CT606" s="68" t="s">
        <v>143</v>
      </c>
      <c r="CU606" s="68" t="s">
        <v>1</v>
      </c>
      <c r="CV606" s="68" t="s">
        <v>1985</v>
      </c>
      <c r="CW606" s="68" t="s">
        <v>143</v>
      </c>
      <c r="CX606" s="68" t="s">
        <v>519</v>
      </c>
      <c r="CY606" s="68" t="s">
        <v>166</v>
      </c>
      <c r="CZ606" s="68" t="s">
        <v>136</v>
      </c>
      <c r="DA606" s="68" t="s">
        <v>2007</v>
      </c>
      <c r="DB606" s="68" t="s">
        <v>143</v>
      </c>
      <c r="DC606" s="68" t="s">
        <v>143</v>
      </c>
      <c r="DD606" s="68" t="s">
        <v>341</v>
      </c>
      <c r="DE606" s="68">
        <v>8</v>
      </c>
      <c r="DF606" s="68">
        <v>28</v>
      </c>
    </row>
    <row r="607" spans="1:110" s="68" customFormat="1" ht="12.75" x14ac:dyDescent="0.2">
      <c r="A607" s="67">
        <v>45139</v>
      </c>
      <c r="B607" s="68" t="s">
        <v>16</v>
      </c>
      <c r="C607" s="68">
        <v>86524</v>
      </c>
      <c r="D607" s="68" t="s">
        <v>124</v>
      </c>
      <c r="E607" s="68" t="s">
        <v>125</v>
      </c>
      <c r="F607" s="69">
        <v>45163</v>
      </c>
      <c r="G607" s="68" t="s">
        <v>165</v>
      </c>
      <c r="H607" s="68" t="s">
        <v>127</v>
      </c>
      <c r="I607" s="70">
        <v>295.27</v>
      </c>
      <c r="J607" s="70">
        <v>295.27</v>
      </c>
      <c r="K607" s="71">
        <f t="shared" si="9"/>
        <v>7.2272878617716185E-4</v>
      </c>
      <c r="L607" s="68" t="s">
        <v>128</v>
      </c>
      <c r="M607" s="68" t="s">
        <v>129</v>
      </c>
      <c r="N607" s="68" t="s">
        <v>4124</v>
      </c>
      <c r="O607" s="68" t="s">
        <v>1056</v>
      </c>
      <c r="P607" s="68" t="s">
        <v>4125</v>
      </c>
      <c r="Q607" s="68" t="s">
        <v>132</v>
      </c>
      <c r="R607" s="68" t="s">
        <v>143</v>
      </c>
      <c r="S607" s="68" t="s">
        <v>4126</v>
      </c>
      <c r="T607" s="68" t="s">
        <v>135</v>
      </c>
      <c r="U607" s="68" t="s">
        <v>135</v>
      </c>
      <c r="V607" s="68" t="s">
        <v>136</v>
      </c>
      <c r="W607" s="68" t="s">
        <v>137</v>
      </c>
      <c r="X607" s="68" t="s">
        <v>138</v>
      </c>
      <c r="Y607" s="68">
        <v>45163.255254629628</v>
      </c>
      <c r="Z607" s="68">
        <v>45163.255064583333</v>
      </c>
      <c r="AA607" s="68" t="s">
        <v>139</v>
      </c>
      <c r="AB607" s="68" t="s">
        <v>140</v>
      </c>
      <c r="AC607" s="68">
        <v>0</v>
      </c>
      <c r="AD607" s="68" t="s">
        <v>143</v>
      </c>
      <c r="AE607" s="68">
        <v>0</v>
      </c>
      <c r="AG607" s="68">
        <v>10012</v>
      </c>
      <c r="AH607" s="68" t="s">
        <v>141</v>
      </c>
      <c r="AK607" s="68" t="s">
        <v>142</v>
      </c>
      <c r="AL607" s="68" t="s">
        <v>143</v>
      </c>
      <c r="AM607" s="68">
        <v>1400</v>
      </c>
      <c r="AN607" s="68" t="s">
        <v>143</v>
      </c>
      <c r="AO607" s="68" t="s">
        <v>290</v>
      </c>
      <c r="AP607" s="68" t="s">
        <v>146</v>
      </c>
      <c r="AQ607" s="68" t="s">
        <v>1060</v>
      </c>
      <c r="AR607" s="68" t="s">
        <v>148</v>
      </c>
      <c r="AS607" s="68" t="s">
        <v>139</v>
      </c>
      <c r="AT607" s="68" t="s">
        <v>149</v>
      </c>
      <c r="AU607" s="68" t="s">
        <v>150</v>
      </c>
      <c r="AV607" s="68" t="s">
        <v>4127</v>
      </c>
      <c r="AW607" s="68" t="s">
        <v>1719</v>
      </c>
      <c r="AX607" s="68" t="s">
        <v>4128</v>
      </c>
      <c r="AY607" s="68" t="s">
        <v>148</v>
      </c>
      <c r="AZ607" s="68" t="s">
        <v>139</v>
      </c>
      <c r="BA607" s="68" t="s">
        <v>154</v>
      </c>
      <c r="BB607" s="68" t="s">
        <v>4129</v>
      </c>
      <c r="BC607" s="68" t="s">
        <v>156</v>
      </c>
      <c r="BD607" s="68" t="s">
        <v>276</v>
      </c>
      <c r="BE607" s="68" t="s">
        <v>143</v>
      </c>
      <c r="BG607" s="68">
        <v>0</v>
      </c>
      <c r="BH607" s="68" t="s">
        <v>143</v>
      </c>
      <c r="BI607" s="68" t="s">
        <v>143</v>
      </c>
      <c r="BJ607" s="68" t="s">
        <v>143</v>
      </c>
      <c r="BK607" s="68" t="s">
        <v>136</v>
      </c>
      <c r="BL607" s="68" t="s">
        <v>143</v>
      </c>
      <c r="BM607" s="68" t="s">
        <v>160</v>
      </c>
      <c r="BN607" s="68" t="s">
        <v>143</v>
      </c>
      <c r="BO607" s="68" t="s">
        <v>143</v>
      </c>
      <c r="BP607" s="68" t="s">
        <v>143</v>
      </c>
      <c r="BQ607" s="68" t="s">
        <v>143</v>
      </c>
      <c r="BR607" s="68">
        <v>0</v>
      </c>
      <c r="BS607" s="68" t="s">
        <v>2494</v>
      </c>
      <c r="BT607" s="68">
        <v>29527</v>
      </c>
      <c r="BU607" s="68">
        <v>29527</v>
      </c>
      <c r="BV607" s="68" t="s">
        <v>135</v>
      </c>
      <c r="BW607" s="68" t="s">
        <v>135</v>
      </c>
      <c r="BX607" s="68" t="s">
        <v>135</v>
      </c>
      <c r="BY607" s="68" t="s">
        <v>148</v>
      </c>
      <c r="BZ607" s="68" t="s">
        <v>4130</v>
      </c>
      <c r="CA607" s="68" t="s">
        <v>144</v>
      </c>
      <c r="CB607" s="68" t="s">
        <v>143</v>
      </c>
      <c r="CC607" s="68" t="s">
        <v>143</v>
      </c>
      <c r="CD607" s="68" t="s">
        <v>143</v>
      </c>
      <c r="CE607" s="68" t="s">
        <v>143</v>
      </c>
      <c r="CF607" s="68">
        <v>21090372</v>
      </c>
      <c r="CJ607" s="68">
        <v>0</v>
      </c>
      <c r="CK607" s="68" t="s">
        <v>143</v>
      </c>
      <c r="CM607" s="68" t="s">
        <v>143</v>
      </c>
      <c r="CN607" s="68" t="s">
        <v>143</v>
      </c>
      <c r="CR607" s="68" t="s">
        <v>143</v>
      </c>
      <c r="CS607" s="68" t="s">
        <v>1</v>
      </c>
      <c r="CT607" s="68" t="s">
        <v>143</v>
      </c>
      <c r="CU607" s="68" t="s">
        <v>1</v>
      </c>
      <c r="CV607" s="68" t="s">
        <v>1985</v>
      </c>
      <c r="CW607" s="68" t="s">
        <v>143</v>
      </c>
      <c r="CX607" s="68" t="s">
        <v>128</v>
      </c>
      <c r="CY607" s="68" t="s">
        <v>127</v>
      </c>
      <c r="CZ607" s="68" t="s">
        <v>136</v>
      </c>
      <c r="DA607" s="68" t="s">
        <v>2495</v>
      </c>
      <c r="DB607" s="68" t="s">
        <v>143</v>
      </c>
      <c r="DC607" s="68" t="s">
        <v>143</v>
      </c>
      <c r="DD607" s="68" t="s">
        <v>125</v>
      </c>
      <c r="DE607" s="68">
        <v>8</v>
      </c>
      <c r="DF607" s="68">
        <v>25</v>
      </c>
    </row>
    <row r="608" spans="1:110" s="68" customFormat="1" ht="12.75" x14ac:dyDescent="0.2">
      <c r="A608" s="67">
        <v>45139</v>
      </c>
      <c r="B608" s="68" t="s">
        <v>16</v>
      </c>
      <c r="C608" s="68">
        <v>86532</v>
      </c>
      <c r="D608" s="68" t="s">
        <v>1205</v>
      </c>
      <c r="E608" s="68" t="s">
        <v>685</v>
      </c>
      <c r="F608" s="69">
        <v>45166</v>
      </c>
      <c r="G608" s="68" t="s">
        <v>165</v>
      </c>
      <c r="H608" s="68" t="s">
        <v>166</v>
      </c>
      <c r="I608" s="70">
        <v>320.33999999999997</v>
      </c>
      <c r="J608" s="70">
        <v>320.33999999999997</v>
      </c>
      <c r="K608" s="71">
        <f t="shared" si="9"/>
        <v>7.8409232012731399E-4</v>
      </c>
      <c r="L608" s="68" t="s">
        <v>374</v>
      </c>
      <c r="M608" s="68" t="s">
        <v>129</v>
      </c>
      <c r="N608" s="68" t="s">
        <v>219</v>
      </c>
      <c r="O608" s="68" t="s">
        <v>4131</v>
      </c>
      <c r="P608" s="68" t="s">
        <v>4132</v>
      </c>
      <c r="Q608" s="68" t="s">
        <v>170</v>
      </c>
      <c r="R608" s="68" t="s">
        <v>4133</v>
      </c>
      <c r="S608" s="68" t="s">
        <v>4134</v>
      </c>
      <c r="T608" s="68" t="s">
        <v>135</v>
      </c>
      <c r="U608" s="68" t="s">
        <v>135</v>
      </c>
      <c r="V608" s="68" t="s">
        <v>136</v>
      </c>
      <c r="W608" s="68" t="s">
        <v>137</v>
      </c>
      <c r="X608" s="68" t="s">
        <v>225</v>
      </c>
      <c r="Y608" s="68">
        <v>45163.279805555554</v>
      </c>
      <c r="Z608" s="68">
        <v>45163.279771759262</v>
      </c>
      <c r="AA608" s="68" t="s">
        <v>139</v>
      </c>
      <c r="AB608" s="68" t="s">
        <v>140</v>
      </c>
      <c r="AC608" s="68">
        <v>0</v>
      </c>
      <c r="AD608" s="68" t="s">
        <v>143</v>
      </c>
      <c r="AE608" s="68">
        <v>0</v>
      </c>
      <c r="AG608" s="68">
        <v>10012</v>
      </c>
      <c r="AH608" s="68" t="s">
        <v>141</v>
      </c>
      <c r="AK608" s="68" t="s">
        <v>142</v>
      </c>
      <c r="AL608" s="68" t="s">
        <v>143</v>
      </c>
      <c r="AM608" s="68">
        <v>32034</v>
      </c>
      <c r="AN608" s="68" t="s">
        <v>143</v>
      </c>
      <c r="AO608" s="68" t="s">
        <v>4135</v>
      </c>
      <c r="AP608" s="68" t="s">
        <v>4136</v>
      </c>
      <c r="AQ608" s="68" t="s">
        <v>4137</v>
      </c>
      <c r="AR608" s="68" t="s">
        <v>178</v>
      </c>
      <c r="AS608" s="68" t="s">
        <v>179</v>
      </c>
      <c r="AT608" s="68" t="s">
        <v>4138</v>
      </c>
      <c r="AU608" s="68" t="s">
        <v>4139</v>
      </c>
      <c r="AV608" s="68" t="s">
        <v>234</v>
      </c>
      <c r="AW608" s="68" t="s">
        <v>165</v>
      </c>
      <c r="AX608" s="68" t="s">
        <v>235</v>
      </c>
      <c r="AY608" s="68" t="s">
        <v>148</v>
      </c>
      <c r="AZ608" s="68" t="s">
        <v>139</v>
      </c>
      <c r="BA608" s="68" t="s">
        <v>236</v>
      </c>
      <c r="BB608" s="68" t="s">
        <v>150</v>
      </c>
      <c r="BC608" s="68" t="s">
        <v>156</v>
      </c>
      <c r="BD608" s="68" t="s">
        <v>157</v>
      </c>
      <c r="BE608" s="68" t="s">
        <v>303</v>
      </c>
      <c r="BF608" s="68">
        <v>45166.479432870372</v>
      </c>
      <c r="BG608" s="68">
        <v>0</v>
      </c>
      <c r="BH608" s="68" t="s">
        <v>143</v>
      </c>
      <c r="BI608" s="68" t="s">
        <v>143</v>
      </c>
      <c r="BJ608" s="68" t="s">
        <v>143</v>
      </c>
      <c r="BK608" s="68" t="s">
        <v>136</v>
      </c>
      <c r="BL608" s="68" t="s">
        <v>143</v>
      </c>
      <c r="BM608" s="68" t="s">
        <v>160</v>
      </c>
      <c r="BN608" s="68" t="s">
        <v>143</v>
      </c>
      <c r="BO608" s="68" t="s">
        <v>143</v>
      </c>
      <c r="BP608" s="68" t="s">
        <v>143</v>
      </c>
      <c r="BQ608" s="68" t="s">
        <v>4140</v>
      </c>
      <c r="BR608" s="68">
        <v>500</v>
      </c>
      <c r="BS608" s="68" t="s">
        <v>162</v>
      </c>
      <c r="BT608" s="68">
        <v>32034</v>
      </c>
      <c r="BU608" s="68">
        <v>32034</v>
      </c>
      <c r="BV608" s="68" t="s">
        <v>135</v>
      </c>
      <c r="BW608" s="68" t="s">
        <v>135</v>
      </c>
      <c r="BX608" s="68" t="s">
        <v>135</v>
      </c>
      <c r="BY608" s="68" t="s">
        <v>148</v>
      </c>
      <c r="BZ608" s="68" t="s">
        <v>4141</v>
      </c>
      <c r="CA608" s="68" t="s">
        <v>174</v>
      </c>
      <c r="CB608" s="68" t="s">
        <v>143</v>
      </c>
      <c r="CC608" s="68" t="s">
        <v>143</v>
      </c>
      <c r="CD608" s="68" t="s">
        <v>143</v>
      </c>
      <c r="CE608" s="68" t="s">
        <v>143</v>
      </c>
      <c r="CF608" s="68">
        <v>1</v>
      </c>
      <c r="CJ608" s="68">
        <v>0</v>
      </c>
      <c r="CK608" s="68" t="s">
        <v>143</v>
      </c>
      <c r="CM608" s="68" t="s">
        <v>143</v>
      </c>
      <c r="CN608" s="68" t="s">
        <v>143</v>
      </c>
      <c r="CR608" s="68" t="s">
        <v>143</v>
      </c>
      <c r="CS608" s="68" t="s">
        <v>1</v>
      </c>
      <c r="CT608" s="68" t="s">
        <v>143</v>
      </c>
      <c r="CU608" s="68" t="s">
        <v>1</v>
      </c>
      <c r="CV608" s="68" t="s">
        <v>1985</v>
      </c>
      <c r="CW608" s="68" t="s">
        <v>143</v>
      </c>
      <c r="CX608" s="68" t="s">
        <v>374</v>
      </c>
      <c r="CY608" s="68" t="s">
        <v>166</v>
      </c>
      <c r="CZ608" s="68" t="s">
        <v>136</v>
      </c>
      <c r="DA608" s="68" t="s">
        <v>1986</v>
      </c>
      <c r="DB608" s="68" t="s">
        <v>143</v>
      </c>
      <c r="DC608" s="68" t="s">
        <v>225</v>
      </c>
      <c r="DD608" s="68" t="s">
        <v>685</v>
      </c>
      <c r="DE608" s="68">
        <v>8</v>
      </c>
      <c r="DF608" s="68">
        <v>28</v>
      </c>
    </row>
    <row r="609" spans="1:110" s="68" customFormat="1" ht="12.75" x14ac:dyDescent="0.2">
      <c r="A609" s="67">
        <v>45139</v>
      </c>
      <c r="B609" s="68" t="s">
        <v>25</v>
      </c>
      <c r="C609" s="68">
        <v>86548</v>
      </c>
      <c r="D609" s="68" t="s">
        <v>4142</v>
      </c>
      <c r="E609" s="68" t="s">
        <v>373</v>
      </c>
      <c r="F609" s="69">
        <v>45163</v>
      </c>
      <c r="G609" s="68" t="s">
        <v>257</v>
      </c>
      <c r="H609" s="68" t="s">
        <v>127</v>
      </c>
      <c r="I609" s="70">
        <v>2692.61</v>
      </c>
      <c r="J609" s="70">
        <v>991.25</v>
      </c>
      <c r="K609" s="71">
        <f t="shared" si="9"/>
        <v>6.5906687335269007E-3</v>
      </c>
      <c r="L609" s="68" t="s">
        <v>374</v>
      </c>
      <c r="M609" s="68" t="s">
        <v>218</v>
      </c>
      <c r="N609" s="68" t="s">
        <v>4143</v>
      </c>
      <c r="O609" s="68" t="s">
        <v>980</v>
      </c>
      <c r="P609" s="68" t="s">
        <v>4144</v>
      </c>
      <c r="Q609" s="68" t="s">
        <v>132</v>
      </c>
      <c r="R609" s="68" t="s">
        <v>4145</v>
      </c>
      <c r="S609" s="68" t="s">
        <v>4146</v>
      </c>
      <c r="T609" s="68" t="s">
        <v>135</v>
      </c>
      <c r="U609" s="68" t="s">
        <v>135</v>
      </c>
      <c r="V609" s="68" t="s">
        <v>136</v>
      </c>
      <c r="W609" s="68" t="s">
        <v>137</v>
      </c>
      <c r="X609" s="68" t="s">
        <v>138</v>
      </c>
      <c r="Y609" s="68">
        <v>45163.380206828704</v>
      </c>
      <c r="Z609" s="68">
        <v>45169.453526736113</v>
      </c>
      <c r="AA609" s="68" t="s">
        <v>139</v>
      </c>
      <c r="AB609" s="68" t="s">
        <v>226</v>
      </c>
      <c r="AC609" s="68">
        <v>0</v>
      </c>
      <c r="AD609" s="68" t="s">
        <v>143</v>
      </c>
      <c r="AE609" s="68">
        <v>269261</v>
      </c>
      <c r="AG609" s="68">
        <v>10010</v>
      </c>
      <c r="AH609" s="68" t="s">
        <v>265</v>
      </c>
      <c r="AJ609" s="68">
        <v>1276702</v>
      </c>
      <c r="AK609" s="68" t="s">
        <v>207</v>
      </c>
      <c r="AL609" s="68" t="s">
        <v>143</v>
      </c>
      <c r="AM609" s="68">
        <v>4700</v>
      </c>
      <c r="AN609" s="68" t="s">
        <v>144</v>
      </c>
      <c r="AO609" s="68" t="s">
        <v>990</v>
      </c>
      <c r="AP609" s="68" t="s">
        <v>273</v>
      </c>
      <c r="AQ609" s="68" t="s">
        <v>991</v>
      </c>
      <c r="AR609" s="68" t="s">
        <v>148</v>
      </c>
      <c r="AS609" s="68" t="s">
        <v>139</v>
      </c>
      <c r="AT609" s="68" t="s">
        <v>154</v>
      </c>
      <c r="AU609" s="68" t="s">
        <v>992</v>
      </c>
      <c r="AV609" s="68" t="s">
        <v>4147</v>
      </c>
      <c r="AW609" s="68" t="s">
        <v>4147</v>
      </c>
      <c r="AX609" s="68" t="s">
        <v>309</v>
      </c>
      <c r="AY609" s="68" t="s">
        <v>148</v>
      </c>
      <c r="AZ609" s="68" t="s">
        <v>139</v>
      </c>
      <c r="BA609" s="68" t="s">
        <v>1637</v>
      </c>
      <c r="BB609" s="68" t="s">
        <v>311</v>
      </c>
      <c r="BC609" s="68" t="s">
        <v>156</v>
      </c>
      <c r="BD609" s="68" t="s">
        <v>157</v>
      </c>
      <c r="BE609" s="68" t="s">
        <v>1101</v>
      </c>
      <c r="BF609" s="68">
        <v>45163.429594907408</v>
      </c>
      <c r="BG609" s="68">
        <v>0</v>
      </c>
      <c r="BH609" s="68" t="s">
        <v>132</v>
      </c>
      <c r="BI609" s="68" t="s">
        <v>4148</v>
      </c>
      <c r="BJ609" s="68" t="s">
        <v>143</v>
      </c>
      <c r="BK609" s="68" t="s">
        <v>136</v>
      </c>
      <c r="BL609" s="68" t="s">
        <v>143</v>
      </c>
      <c r="BM609" s="68" t="s">
        <v>160</v>
      </c>
      <c r="BN609" s="68" t="s">
        <v>160</v>
      </c>
      <c r="BO609" s="68" t="s">
        <v>143</v>
      </c>
      <c r="BP609" s="68" t="s">
        <v>143</v>
      </c>
      <c r="BQ609" s="68" t="s">
        <v>4026</v>
      </c>
      <c r="BR609" s="68">
        <v>1000</v>
      </c>
      <c r="BS609" s="68" t="s">
        <v>314</v>
      </c>
      <c r="BT609" s="68">
        <v>269261</v>
      </c>
      <c r="BU609" s="68">
        <v>269261</v>
      </c>
      <c r="BV609" s="68" t="s">
        <v>135</v>
      </c>
      <c r="BW609" s="68" t="s">
        <v>135</v>
      </c>
      <c r="BX609" s="68" t="s">
        <v>135</v>
      </c>
      <c r="BY609" s="68" t="s">
        <v>148</v>
      </c>
      <c r="BZ609" s="68" t="s">
        <v>4149</v>
      </c>
      <c r="CA609" s="68" t="s">
        <v>144</v>
      </c>
      <c r="CB609" s="68" t="s">
        <v>143</v>
      </c>
      <c r="CC609" s="68" t="s">
        <v>143</v>
      </c>
      <c r="CD609" s="68" t="s">
        <v>143</v>
      </c>
      <c r="CE609" s="68" t="s">
        <v>4150</v>
      </c>
      <c r="CF609" s="68">
        <v>21090372</v>
      </c>
      <c r="CG609" s="68">
        <v>21090372</v>
      </c>
      <c r="CJ609" s="68">
        <v>0</v>
      </c>
      <c r="CK609" s="68" t="s">
        <v>143</v>
      </c>
      <c r="CM609" s="68" t="s">
        <v>143</v>
      </c>
      <c r="CN609" s="68" t="s">
        <v>143</v>
      </c>
      <c r="CR609" s="68" t="s">
        <v>143</v>
      </c>
      <c r="CS609" s="68" t="s">
        <v>1</v>
      </c>
      <c r="CT609" s="68" t="s">
        <v>143</v>
      </c>
      <c r="CU609" s="68" t="s">
        <v>1</v>
      </c>
      <c r="CV609" s="68" t="s">
        <v>2092</v>
      </c>
      <c r="CW609" s="68" t="s">
        <v>2867</v>
      </c>
      <c r="CX609" s="68" t="s">
        <v>374</v>
      </c>
      <c r="CY609" s="68" t="s">
        <v>127</v>
      </c>
      <c r="CZ609" s="68" t="s">
        <v>136</v>
      </c>
      <c r="DA609" s="68" t="s">
        <v>1986</v>
      </c>
      <c r="DB609" s="68" t="s">
        <v>143</v>
      </c>
      <c r="DC609" s="68" t="s">
        <v>143</v>
      </c>
      <c r="DD609" s="68" t="s">
        <v>373</v>
      </c>
      <c r="DE609" s="68">
        <v>8</v>
      </c>
      <c r="DF609" s="68">
        <v>25</v>
      </c>
    </row>
    <row r="610" spans="1:110" s="68" customFormat="1" ht="12.75" x14ac:dyDescent="0.2">
      <c r="A610" s="67">
        <v>45139</v>
      </c>
      <c r="B610" s="68" t="s">
        <v>13</v>
      </c>
      <c r="C610" s="68">
        <v>86708</v>
      </c>
      <c r="D610" s="68" t="s">
        <v>2694</v>
      </c>
      <c r="E610" s="68" t="s">
        <v>373</v>
      </c>
      <c r="F610" s="69">
        <v>45166</v>
      </c>
      <c r="G610" s="68" t="s">
        <v>257</v>
      </c>
      <c r="H610" s="68" t="s">
        <v>166</v>
      </c>
      <c r="I610" s="70">
        <v>410.71</v>
      </c>
      <c r="J610" s="70">
        <v>410.71</v>
      </c>
      <c r="K610" s="71">
        <f t="shared" si="9"/>
        <v>1.0052898695120471E-3</v>
      </c>
      <c r="L610" s="68" t="s">
        <v>374</v>
      </c>
      <c r="M610" s="68" t="s">
        <v>129</v>
      </c>
      <c r="N610" s="68" t="s">
        <v>527</v>
      </c>
      <c r="O610" s="68" t="s">
        <v>528</v>
      </c>
      <c r="P610" s="68" t="s">
        <v>4151</v>
      </c>
      <c r="Q610" s="68" t="s">
        <v>530</v>
      </c>
      <c r="R610" s="68" t="s">
        <v>4152</v>
      </c>
      <c r="S610" s="68" t="s">
        <v>3991</v>
      </c>
      <c r="T610" s="68" t="s">
        <v>135</v>
      </c>
      <c r="U610" s="68" t="s">
        <v>135</v>
      </c>
      <c r="V610" s="68" t="s">
        <v>136</v>
      </c>
      <c r="W610" s="68" t="s">
        <v>137</v>
      </c>
      <c r="X610" s="68" t="s">
        <v>264</v>
      </c>
      <c r="Y610" s="68">
        <v>45166.434957638892</v>
      </c>
      <c r="Z610" s="68">
        <v>45166.432486111109</v>
      </c>
      <c r="AA610" s="68" t="s">
        <v>139</v>
      </c>
      <c r="AB610" s="68" t="s">
        <v>140</v>
      </c>
      <c r="AC610" s="68">
        <v>0</v>
      </c>
      <c r="AD610" s="68" t="s">
        <v>143</v>
      </c>
      <c r="AE610" s="68">
        <v>0</v>
      </c>
      <c r="AF610" s="68">
        <v>45166</v>
      </c>
      <c r="AG610" s="68">
        <v>10010</v>
      </c>
      <c r="AH610" s="68" t="s">
        <v>265</v>
      </c>
      <c r="AK610" s="68" t="s">
        <v>142</v>
      </c>
      <c r="AL610" s="68" t="s">
        <v>143</v>
      </c>
      <c r="AM610" s="68">
        <v>41071</v>
      </c>
      <c r="AN610" s="68" t="s">
        <v>143</v>
      </c>
      <c r="AO610" s="68" t="s">
        <v>533</v>
      </c>
      <c r="AP610" s="68" t="s">
        <v>534</v>
      </c>
      <c r="AQ610" s="68" t="s">
        <v>309</v>
      </c>
      <c r="AR610" s="68" t="s">
        <v>148</v>
      </c>
      <c r="AS610" s="68" t="s">
        <v>139</v>
      </c>
      <c r="AT610" s="68" t="s">
        <v>508</v>
      </c>
      <c r="AU610" s="68" t="s">
        <v>535</v>
      </c>
      <c r="AV610" s="68" t="s">
        <v>536</v>
      </c>
      <c r="AW610" s="68" t="s">
        <v>273</v>
      </c>
      <c r="AX610" s="68" t="s">
        <v>537</v>
      </c>
      <c r="AY610" s="68" t="s">
        <v>148</v>
      </c>
      <c r="AZ610" s="68" t="s">
        <v>139</v>
      </c>
      <c r="BA610" s="68" t="s">
        <v>154</v>
      </c>
      <c r="BB610" s="68" t="s">
        <v>275</v>
      </c>
      <c r="BC610" s="68" t="s">
        <v>156</v>
      </c>
      <c r="BD610" s="68" t="s">
        <v>157</v>
      </c>
      <c r="BE610" s="68" t="s">
        <v>303</v>
      </c>
      <c r="BF610" s="68">
        <v>45166.479050925926</v>
      </c>
      <c r="BG610" s="68">
        <v>0</v>
      </c>
      <c r="BH610" s="68" t="s">
        <v>530</v>
      </c>
      <c r="BI610" s="68" t="s">
        <v>143</v>
      </c>
      <c r="BJ610" s="68" t="s">
        <v>143</v>
      </c>
      <c r="BK610" s="68" t="s">
        <v>136</v>
      </c>
      <c r="BL610" s="68" t="s">
        <v>143</v>
      </c>
      <c r="BM610" s="68" t="s">
        <v>200</v>
      </c>
      <c r="BN610" s="68" t="s">
        <v>200</v>
      </c>
      <c r="BO610" s="68" t="s">
        <v>143</v>
      </c>
      <c r="BP610" s="68" t="s">
        <v>143</v>
      </c>
      <c r="BQ610" s="68" t="s">
        <v>2688</v>
      </c>
      <c r="BR610" s="68">
        <v>500</v>
      </c>
      <c r="BS610" s="68" t="s">
        <v>162</v>
      </c>
      <c r="BT610" s="68">
        <v>41071</v>
      </c>
      <c r="BU610" s="68">
        <v>41071</v>
      </c>
      <c r="BV610" s="68" t="s">
        <v>135</v>
      </c>
      <c r="BW610" s="68" t="s">
        <v>135</v>
      </c>
      <c r="BX610" s="68" t="s">
        <v>135</v>
      </c>
      <c r="BY610" s="68" t="s">
        <v>148</v>
      </c>
      <c r="BZ610" s="68" t="s">
        <v>360</v>
      </c>
      <c r="CA610" s="68" t="s">
        <v>174</v>
      </c>
      <c r="CB610" s="68" t="s">
        <v>143</v>
      </c>
      <c r="CC610" s="68" t="s">
        <v>143</v>
      </c>
      <c r="CD610" s="68" t="s">
        <v>143</v>
      </c>
      <c r="CE610" s="68" t="s">
        <v>143</v>
      </c>
      <c r="CF610" s="68">
        <v>1</v>
      </c>
      <c r="CJ610" s="68">
        <v>0</v>
      </c>
      <c r="CK610" s="68" t="s">
        <v>143</v>
      </c>
      <c r="CM610" s="68" t="s">
        <v>143</v>
      </c>
      <c r="CN610" s="68" t="s">
        <v>143</v>
      </c>
      <c r="CP610" s="68">
        <v>217616996</v>
      </c>
      <c r="CR610" s="68" t="s">
        <v>143</v>
      </c>
      <c r="CS610" s="68" t="s">
        <v>1</v>
      </c>
      <c r="CT610" s="68" t="s">
        <v>143</v>
      </c>
      <c r="CU610" s="68" t="s">
        <v>1</v>
      </c>
      <c r="CV610" s="68" t="s">
        <v>1985</v>
      </c>
      <c r="CW610" s="68" t="s">
        <v>143</v>
      </c>
      <c r="CX610" s="68" t="s">
        <v>374</v>
      </c>
      <c r="CY610" s="68" t="s">
        <v>166</v>
      </c>
      <c r="CZ610" s="68" t="s">
        <v>136</v>
      </c>
      <c r="DA610" s="68" t="s">
        <v>1986</v>
      </c>
      <c r="DB610" s="68" t="s">
        <v>143</v>
      </c>
      <c r="DC610" s="68" t="s">
        <v>143</v>
      </c>
      <c r="DD610" s="68" t="s">
        <v>373</v>
      </c>
      <c r="DE610" s="68">
        <v>8</v>
      </c>
      <c r="DF610" s="68">
        <v>28</v>
      </c>
    </row>
    <row r="611" spans="1:110" s="68" customFormat="1" ht="12.75" x14ac:dyDescent="0.2">
      <c r="A611" s="67">
        <v>45139</v>
      </c>
      <c r="B611" s="68" t="s">
        <v>13</v>
      </c>
      <c r="C611" s="68">
        <v>87008</v>
      </c>
      <c r="D611" s="68" t="s">
        <v>2694</v>
      </c>
      <c r="E611" s="68" t="s">
        <v>125</v>
      </c>
      <c r="F611" s="69">
        <v>45168</v>
      </c>
      <c r="G611" s="68" t="s">
        <v>257</v>
      </c>
      <c r="H611" s="68" t="s">
        <v>166</v>
      </c>
      <c r="I611" s="70">
        <v>100</v>
      </c>
      <c r="J611" s="70">
        <v>100</v>
      </c>
      <c r="K611" s="71">
        <f t="shared" si="9"/>
        <v>2.4476878320762752E-4</v>
      </c>
      <c r="L611" s="68" t="s">
        <v>374</v>
      </c>
      <c r="M611" s="68" t="s">
        <v>129</v>
      </c>
      <c r="N611" s="68" t="s">
        <v>1224</v>
      </c>
      <c r="O611" s="68" t="s">
        <v>4153</v>
      </c>
      <c r="P611" s="68" t="s">
        <v>4154</v>
      </c>
      <c r="Q611" s="68" t="s">
        <v>170</v>
      </c>
      <c r="R611" s="68" t="s">
        <v>4155</v>
      </c>
      <c r="S611" s="68" t="s">
        <v>4156</v>
      </c>
      <c r="T611" s="68" t="s">
        <v>135</v>
      </c>
      <c r="U611" s="68" t="s">
        <v>135</v>
      </c>
      <c r="V611" s="68" t="s">
        <v>136</v>
      </c>
      <c r="W611" s="68" t="s">
        <v>137</v>
      </c>
      <c r="X611" s="68" t="s">
        <v>379</v>
      </c>
      <c r="Y611" s="68">
        <v>45167.044145949076</v>
      </c>
      <c r="Z611" s="68">
        <v>45167.042144560182</v>
      </c>
      <c r="AA611" s="68" t="s">
        <v>139</v>
      </c>
      <c r="AB611" s="68" t="s">
        <v>140</v>
      </c>
      <c r="AC611" s="68">
        <v>0</v>
      </c>
      <c r="AD611" s="68" t="s">
        <v>143</v>
      </c>
      <c r="AE611" s="68">
        <v>0</v>
      </c>
      <c r="AF611" s="68">
        <v>45167</v>
      </c>
      <c r="AG611" s="68">
        <v>10010</v>
      </c>
      <c r="AH611" s="68" t="s">
        <v>265</v>
      </c>
      <c r="AK611" s="68" t="s">
        <v>142</v>
      </c>
      <c r="AL611" s="68" t="s">
        <v>143</v>
      </c>
      <c r="AM611" s="68">
        <v>100</v>
      </c>
      <c r="AN611" s="68" t="s">
        <v>143</v>
      </c>
      <c r="AO611" s="68" t="s">
        <v>4157</v>
      </c>
      <c r="AP611" s="68" t="s">
        <v>986</v>
      </c>
      <c r="AQ611" s="68" t="s">
        <v>4158</v>
      </c>
      <c r="AR611" s="68" t="s">
        <v>430</v>
      </c>
      <c r="AS611" s="68" t="s">
        <v>431</v>
      </c>
      <c r="AT611" s="68" t="s">
        <v>988</v>
      </c>
      <c r="AU611" s="68" t="s">
        <v>4159</v>
      </c>
      <c r="AV611" s="68" t="s">
        <v>990</v>
      </c>
      <c r="AW611" s="68" t="s">
        <v>273</v>
      </c>
      <c r="AX611" s="68" t="s">
        <v>1232</v>
      </c>
      <c r="AY611" s="68" t="s">
        <v>148</v>
      </c>
      <c r="AZ611" s="68" t="s">
        <v>139</v>
      </c>
      <c r="BA611" s="68" t="s">
        <v>154</v>
      </c>
      <c r="BB611" s="68" t="s">
        <v>992</v>
      </c>
      <c r="BC611" s="68" t="s">
        <v>156</v>
      </c>
      <c r="BD611" s="68" t="s">
        <v>157</v>
      </c>
      <c r="BE611" s="68" t="s">
        <v>303</v>
      </c>
      <c r="BF611" s="68">
        <v>45169.4528587963</v>
      </c>
      <c r="BG611" s="68">
        <v>0</v>
      </c>
      <c r="BH611" s="68" t="s">
        <v>143</v>
      </c>
      <c r="BI611" s="68" t="s">
        <v>143</v>
      </c>
      <c r="BJ611" s="68" t="s">
        <v>143</v>
      </c>
      <c r="BK611" s="68" t="s">
        <v>136</v>
      </c>
      <c r="BL611" s="68" t="s">
        <v>143</v>
      </c>
      <c r="BM611" s="68" t="s">
        <v>200</v>
      </c>
      <c r="BN611" s="68" t="s">
        <v>143</v>
      </c>
      <c r="BO611" s="68" t="s">
        <v>143</v>
      </c>
      <c r="BP611" s="68" t="s">
        <v>143</v>
      </c>
      <c r="BQ611" s="68" t="s">
        <v>4160</v>
      </c>
      <c r="BR611" s="68">
        <v>500</v>
      </c>
      <c r="BS611" s="68" t="s">
        <v>162</v>
      </c>
      <c r="BT611" s="68">
        <v>100</v>
      </c>
      <c r="BU611" s="68">
        <v>100</v>
      </c>
      <c r="BV611" s="68" t="s">
        <v>135</v>
      </c>
      <c r="BW611" s="68" t="s">
        <v>135</v>
      </c>
      <c r="BX611" s="68" t="s">
        <v>135</v>
      </c>
      <c r="BY611" s="68" t="s">
        <v>148</v>
      </c>
      <c r="BZ611" s="68" t="s">
        <v>4161</v>
      </c>
      <c r="CA611" s="68" t="s">
        <v>174</v>
      </c>
      <c r="CB611" s="68" t="s">
        <v>143</v>
      </c>
      <c r="CC611" s="68" t="s">
        <v>143</v>
      </c>
      <c r="CD611" s="68" t="s">
        <v>143</v>
      </c>
      <c r="CE611" s="68" t="s">
        <v>143</v>
      </c>
      <c r="CF611" s="68">
        <v>1</v>
      </c>
      <c r="CJ611" s="68">
        <v>0</v>
      </c>
      <c r="CK611" s="68" t="s">
        <v>143</v>
      </c>
      <c r="CM611" s="68" t="s">
        <v>143</v>
      </c>
      <c r="CN611" s="68" t="s">
        <v>143</v>
      </c>
      <c r="CO611" s="68">
        <v>726761322</v>
      </c>
      <c r="CR611" s="68" t="s">
        <v>143</v>
      </c>
      <c r="CS611" s="68" t="s">
        <v>1</v>
      </c>
      <c r="CT611" s="68" t="s">
        <v>143</v>
      </c>
      <c r="CU611" s="68" t="s">
        <v>1</v>
      </c>
      <c r="CV611" s="68" t="s">
        <v>1985</v>
      </c>
      <c r="CW611" s="68" t="s">
        <v>143</v>
      </c>
      <c r="CX611" s="68" t="s">
        <v>374</v>
      </c>
      <c r="CY611" s="68" t="s">
        <v>166</v>
      </c>
      <c r="CZ611" s="68" t="s">
        <v>136</v>
      </c>
      <c r="DA611" s="68" t="s">
        <v>1989</v>
      </c>
      <c r="DB611" s="68" t="s">
        <v>143</v>
      </c>
      <c r="DC611" s="68" t="s">
        <v>143</v>
      </c>
      <c r="DD611" s="68" t="s">
        <v>125</v>
      </c>
      <c r="DE611" s="68">
        <v>8</v>
      </c>
      <c r="DF611" s="68">
        <v>30</v>
      </c>
    </row>
    <row r="612" spans="1:110" s="68" customFormat="1" ht="12.75" x14ac:dyDescent="0.2">
      <c r="A612" s="67">
        <v>45139</v>
      </c>
      <c r="B612" s="68" t="s">
        <v>18</v>
      </c>
      <c r="C612" s="68">
        <v>87027</v>
      </c>
      <c r="D612" s="68" t="s">
        <v>4162</v>
      </c>
      <c r="E612" s="68" t="s">
        <v>164</v>
      </c>
      <c r="F612" s="69">
        <v>45168</v>
      </c>
      <c r="G612" s="68" t="s">
        <v>165</v>
      </c>
      <c r="H612" s="68" t="s">
        <v>166</v>
      </c>
      <c r="I612" s="70">
        <v>144.38</v>
      </c>
      <c r="J612" s="70">
        <v>144.38</v>
      </c>
      <c r="K612" s="71">
        <f t="shared" si="9"/>
        <v>3.5339716919517266E-4</v>
      </c>
      <c r="L612" s="68" t="s">
        <v>2963</v>
      </c>
      <c r="M612" s="68" t="s">
        <v>218</v>
      </c>
      <c r="N612" s="68" t="s">
        <v>219</v>
      </c>
      <c r="O612" s="68" t="s">
        <v>4163</v>
      </c>
      <c r="P612" s="68" t="s">
        <v>4164</v>
      </c>
      <c r="Q612" s="68" t="s">
        <v>170</v>
      </c>
      <c r="R612" s="68" t="s">
        <v>143</v>
      </c>
      <c r="S612" s="68" t="s">
        <v>1258</v>
      </c>
      <c r="T612" s="68" t="s">
        <v>135</v>
      </c>
      <c r="U612" s="68" t="s">
        <v>135</v>
      </c>
      <c r="V612" s="68" t="s">
        <v>224</v>
      </c>
      <c r="W612" s="68" t="s">
        <v>137</v>
      </c>
      <c r="X612" s="68" t="s">
        <v>225</v>
      </c>
      <c r="Y612" s="68">
        <v>45167.096249884256</v>
      </c>
      <c r="Z612" s="68">
        <v>45167.096169675926</v>
      </c>
      <c r="AA612" s="68" t="s">
        <v>139</v>
      </c>
      <c r="AB612" s="68" t="s">
        <v>226</v>
      </c>
      <c r="AC612" s="68">
        <v>0</v>
      </c>
      <c r="AD612" s="68" t="s">
        <v>143</v>
      </c>
      <c r="AE612" s="68">
        <v>0</v>
      </c>
      <c r="AG612" s="68">
        <v>10012</v>
      </c>
      <c r="AH612" s="68" t="s">
        <v>141</v>
      </c>
      <c r="AK612" s="68" t="s">
        <v>207</v>
      </c>
      <c r="AL612" s="68" t="s">
        <v>143</v>
      </c>
      <c r="AM612" s="68">
        <v>14438</v>
      </c>
      <c r="AN612" s="68" t="s">
        <v>143</v>
      </c>
      <c r="AO612" s="68" t="s">
        <v>4165</v>
      </c>
      <c r="AP612" s="68" t="s">
        <v>1260</v>
      </c>
      <c r="AQ612" s="68" t="s">
        <v>4166</v>
      </c>
      <c r="AR612" s="68" t="s">
        <v>353</v>
      </c>
      <c r="AS612" s="68" t="s">
        <v>231</v>
      </c>
      <c r="AT612" s="68" t="s">
        <v>4167</v>
      </c>
      <c r="AU612" s="68" t="s">
        <v>1262</v>
      </c>
      <c r="AV612" s="68" t="s">
        <v>234</v>
      </c>
      <c r="AW612" s="68" t="s">
        <v>165</v>
      </c>
      <c r="AX612" s="68" t="s">
        <v>235</v>
      </c>
      <c r="AY612" s="68" t="s">
        <v>148</v>
      </c>
      <c r="AZ612" s="68" t="s">
        <v>139</v>
      </c>
      <c r="BA612" s="68" t="s">
        <v>236</v>
      </c>
      <c r="BB612" s="68" t="s">
        <v>150</v>
      </c>
      <c r="BC612" s="68" t="s">
        <v>156</v>
      </c>
      <c r="BD612" s="68" t="s">
        <v>276</v>
      </c>
      <c r="BE612" s="68" t="s">
        <v>143</v>
      </c>
      <c r="BG612" s="68">
        <v>0</v>
      </c>
      <c r="BH612" s="68" t="s">
        <v>143</v>
      </c>
      <c r="BI612" s="68" t="s">
        <v>143</v>
      </c>
      <c r="BJ612" s="68" t="s">
        <v>143</v>
      </c>
      <c r="BK612" s="68" t="s">
        <v>224</v>
      </c>
      <c r="BL612" s="68" t="s">
        <v>143</v>
      </c>
      <c r="BM612" s="68" t="s">
        <v>160</v>
      </c>
      <c r="BN612" s="68" t="s">
        <v>143</v>
      </c>
      <c r="BO612" s="68" t="s">
        <v>143</v>
      </c>
      <c r="BP612" s="68" t="s">
        <v>1255</v>
      </c>
      <c r="BQ612" s="68" t="s">
        <v>143</v>
      </c>
      <c r="BR612" s="68">
        <v>0</v>
      </c>
      <c r="BS612" s="68" t="s">
        <v>2494</v>
      </c>
      <c r="BT612" s="68">
        <v>14438</v>
      </c>
      <c r="BU612" s="68">
        <v>14438</v>
      </c>
      <c r="BV612" s="68" t="s">
        <v>135</v>
      </c>
      <c r="BW612" s="68" t="s">
        <v>135</v>
      </c>
      <c r="BX612" s="68" t="s">
        <v>135</v>
      </c>
      <c r="BY612" s="68" t="s">
        <v>148</v>
      </c>
      <c r="BZ612" s="68" t="s">
        <v>2362</v>
      </c>
      <c r="CA612" s="68" t="s">
        <v>174</v>
      </c>
      <c r="CB612" s="68" t="s">
        <v>2764</v>
      </c>
      <c r="CC612" s="68" t="s">
        <v>143</v>
      </c>
      <c r="CD612" s="68" t="s">
        <v>143</v>
      </c>
      <c r="CE612" s="68" t="s">
        <v>143</v>
      </c>
      <c r="CF612" s="68">
        <v>1</v>
      </c>
      <c r="CJ612" s="68">
        <v>0</v>
      </c>
      <c r="CK612" s="68" t="s">
        <v>143</v>
      </c>
      <c r="CM612" s="68" t="s">
        <v>143</v>
      </c>
      <c r="CN612" s="68" t="s">
        <v>143</v>
      </c>
      <c r="CQ612" s="68">
        <v>493378544</v>
      </c>
      <c r="CR612" s="68" t="s">
        <v>143</v>
      </c>
      <c r="CS612" s="68" t="s">
        <v>1</v>
      </c>
      <c r="CT612" s="68" t="s">
        <v>143</v>
      </c>
      <c r="CU612" s="68" t="s">
        <v>1</v>
      </c>
      <c r="CV612" s="68" t="s">
        <v>1985</v>
      </c>
      <c r="CW612" s="68" t="s">
        <v>143</v>
      </c>
      <c r="CX612" s="68" t="s">
        <v>2963</v>
      </c>
      <c r="CY612" s="68" t="s">
        <v>166</v>
      </c>
      <c r="CZ612" s="68" t="s">
        <v>224</v>
      </c>
      <c r="DA612" s="68" t="s">
        <v>2495</v>
      </c>
      <c r="DB612" s="68" t="s">
        <v>143</v>
      </c>
      <c r="DC612" s="68" t="s">
        <v>225</v>
      </c>
      <c r="DD612" s="68" t="s">
        <v>164</v>
      </c>
      <c r="DE612" s="68">
        <v>8</v>
      </c>
      <c r="DF612" s="68">
        <v>30</v>
      </c>
    </row>
    <row r="613" spans="1:110" s="68" customFormat="1" ht="12.75" x14ac:dyDescent="0.2">
      <c r="A613" s="67">
        <v>45139</v>
      </c>
      <c r="B613" s="68" t="s">
        <v>24</v>
      </c>
      <c r="C613" s="68">
        <v>87038</v>
      </c>
      <c r="D613" s="68" t="s">
        <v>24</v>
      </c>
      <c r="E613" s="68" t="s">
        <v>1223</v>
      </c>
      <c r="F613" s="69">
        <v>45168</v>
      </c>
      <c r="G613" s="68" t="s">
        <v>257</v>
      </c>
      <c r="H613" s="68" t="s">
        <v>166</v>
      </c>
      <c r="I613" s="70">
        <v>250</v>
      </c>
      <c r="J613" s="70">
        <v>250</v>
      </c>
      <c r="K613" s="71">
        <f t="shared" si="9"/>
        <v>6.1192195801906889E-4</v>
      </c>
      <c r="L613" s="68" t="s">
        <v>394</v>
      </c>
      <c r="M613" s="68" t="s">
        <v>129</v>
      </c>
      <c r="N613" s="68" t="s">
        <v>980</v>
      </c>
      <c r="O613" s="68" t="s">
        <v>4168</v>
      </c>
      <c r="P613" s="68" t="s">
        <v>4169</v>
      </c>
      <c r="Q613" s="68" t="s">
        <v>170</v>
      </c>
      <c r="R613" s="68" t="s">
        <v>4170</v>
      </c>
      <c r="S613" s="68" t="s">
        <v>4171</v>
      </c>
      <c r="T613" s="68" t="s">
        <v>135</v>
      </c>
      <c r="U613" s="68" t="s">
        <v>135</v>
      </c>
      <c r="V613" s="68" t="s">
        <v>136</v>
      </c>
      <c r="W613" s="68" t="s">
        <v>137</v>
      </c>
      <c r="X613" s="68" t="s">
        <v>264</v>
      </c>
      <c r="Y613" s="68">
        <v>45167.116800231481</v>
      </c>
      <c r="Z613" s="68">
        <v>45167.111497916667</v>
      </c>
      <c r="AA613" s="68" t="s">
        <v>139</v>
      </c>
      <c r="AB613" s="68" t="s">
        <v>140</v>
      </c>
      <c r="AC613" s="68">
        <v>0</v>
      </c>
      <c r="AD613" s="68" t="s">
        <v>143</v>
      </c>
      <c r="AE613" s="68">
        <v>0</v>
      </c>
      <c r="AF613" s="68">
        <v>45167</v>
      </c>
      <c r="AG613" s="68">
        <v>10010</v>
      </c>
      <c r="AH613" s="68" t="s">
        <v>265</v>
      </c>
      <c r="AK613" s="68" t="s">
        <v>142</v>
      </c>
      <c r="AL613" s="68" t="s">
        <v>143</v>
      </c>
      <c r="AM613" s="68">
        <v>250</v>
      </c>
      <c r="AN613" s="68" t="s">
        <v>143</v>
      </c>
      <c r="AO613" s="68" t="s">
        <v>4172</v>
      </c>
      <c r="AP613" s="68" t="s">
        <v>4173</v>
      </c>
      <c r="AQ613" s="68" t="s">
        <v>4174</v>
      </c>
      <c r="AR613" s="68" t="s">
        <v>2082</v>
      </c>
      <c r="AS613" s="68" t="s">
        <v>231</v>
      </c>
      <c r="AT613" s="68" t="s">
        <v>4175</v>
      </c>
      <c r="AU613" s="68" t="s">
        <v>252</v>
      </c>
      <c r="AV613" s="68" t="s">
        <v>990</v>
      </c>
      <c r="AW613" s="68" t="s">
        <v>273</v>
      </c>
      <c r="AX613" s="68" t="s">
        <v>991</v>
      </c>
      <c r="AY613" s="68" t="s">
        <v>148</v>
      </c>
      <c r="AZ613" s="68" t="s">
        <v>139</v>
      </c>
      <c r="BA613" s="68" t="s">
        <v>154</v>
      </c>
      <c r="BB613" s="68" t="s">
        <v>992</v>
      </c>
      <c r="BC613" s="68" t="s">
        <v>156</v>
      </c>
      <c r="BD613" s="68" t="s">
        <v>157</v>
      </c>
      <c r="BE613" s="68" t="s">
        <v>303</v>
      </c>
      <c r="BF613" s="68">
        <v>45169.453009259261</v>
      </c>
      <c r="BG613" s="68">
        <v>0</v>
      </c>
      <c r="BH613" s="68" t="s">
        <v>143</v>
      </c>
      <c r="BI613" s="68" t="s">
        <v>143</v>
      </c>
      <c r="BJ613" s="68" t="s">
        <v>143</v>
      </c>
      <c r="BK613" s="68" t="s">
        <v>136</v>
      </c>
      <c r="BL613" s="68" t="s">
        <v>143</v>
      </c>
      <c r="BM613" s="68" t="s">
        <v>160</v>
      </c>
      <c r="BN613" s="68" t="s">
        <v>143</v>
      </c>
      <c r="BO613" s="68" t="s">
        <v>143</v>
      </c>
      <c r="BP613" s="68" t="s">
        <v>143</v>
      </c>
      <c r="BQ613" s="68" t="s">
        <v>4176</v>
      </c>
      <c r="BR613" s="68">
        <v>500</v>
      </c>
      <c r="BS613" s="68" t="s">
        <v>162</v>
      </c>
      <c r="BT613" s="68">
        <v>250</v>
      </c>
      <c r="BU613" s="68">
        <v>250</v>
      </c>
      <c r="BV613" s="68" t="s">
        <v>135</v>
      </c>
      <c r="BW613" s="68" t="s">
        <v>135</v>
      </c>
      <c r="BX613" s="68" t="s">
        <v>135</v>
      </c>
      <c r="BY613" s="68" t="s">
        <v>148</v>
      </c>
      <c r="BZ613" s="68" t="s">
        <v>4177</v>
      </c>
      <c r="CA613" s="68" t="s">
        <v>174</v>
      </c>
      <c r="CB613" s="68" t="s">
        <v>143</v>
      </c>
      <c r="CC613" s="68" t="s">
        <v>143</v>
      </c>
      <c r="CD613" s="68" t="s">
        <v>143</v>
      </c>
      <c r="CE613" s="68" t="s">
        <v>143</v>
      </c>
      <c r="CF613" s="68">
        <v>1</v>
      </c>
      <c r="CJ613" s="68">
        <v>0</v>
      </c>
      <c r="CK613" s="68" t="s">
        <v>143</v>
      </c>
      <c r="CM613" s="68" t="s">
        <v>143</v>
      </c>
      <c r="CN613" s="68" t="s">
        <v>143</v>
      </c>
      <c r="CO613" s="68">
        <v>391191053</v>
      </c>
      <c r="CR613" s="68" t="s">
        <v>143</v>
      </c>
      <c r="CS613" s="68" t="s">
        <v>1</v>
      </c>
      <c r="CT613" s="68" t="s">
        <v>143</v>
      </c>
      <c r="CU613" s="68" t="s">
        <v>1</v>
      </c>
      <c r="CV613" s="68" t="s">
        <v>1985</v>
      </c>
      <c r="CW613" s="68" t="s">
        <v>143</v>
      </c>
      <c r="CX613" s="68" t="s">
        <v>394</v>
      </c>
      <c r="CY613" s="68" t="s">
        <v>166</v>
      </c>
      <c r="CZ613" s="68" t="s">
        <v>136</v>
      </c>
      <c r="DA613" s="68" t="s">
        <v>1989</v>
      </c>
      <c r="DB613" s="68" t="s">
        <v>143</v>
      </c>
      <c r="DC613" s="68" t="s">
        <v>143</v>
      </c>
      <c r="DD613" s="68" t="s">
        <v>1223</v>
      </c>
      <c r="DE613" s="68">
        <v>8</v>
      </c>
      <c r="DF613" s="68">
        <v>30</v>
      </c>
    </row>
    <row r="614" spans="1:110" s="68" customFormat="1" ht="12.75" x14ac:dyDescent="0.2">
      <c r="A614" s="67">
        <v>45139</v>
      </c>
      <c r="B614" s="68" t="s">
        <v>14</v>
      </c>
      <c r="C614" s="68">
        <v>87128</v>
      </c>
      <c r="D614" s="68" t="s">
        <v>14</v>
      </c>
      <c r="E614" s="68" t="s">
        <v>2037</v>
      </c>
      <c r="F614" s="69">
        <v>45167</v>
      </c>
      <c r="G614" s="68" t="s">
        <v>165</v>
      </c>
      <c r="H614" s="68" t="s">
        <v>166</v>
      </c>
      <c r="I614" s="70">
        <v>111</v>
      </c>
      <c r="J614" s="70">
        <v>111</v>
      </c>
      <c r="K614" s="71">
        <f t="shared" si="9"/>
        <v>2.716933493604666E-4</v>
      </c>
      <c r="L614" s="68" t="s">
        <v>316</v>
      </c>
      <c r="M614" s="68" t="s">
        <v>129</v>
      </c>
      <c r="N614" s="68" t="s">
        <v>219</v>
      </c>
      <c r="O614" s="68" t="s">
        <v>318</v>
      </c>
      <c r="P614" s="68" t="s">
        <v>319</v>
      </c>
      <c r="Q614" s="68" t="s">
        <v>170</v>
      </c>
      <c r="R614" s="68" t="s">
        <v>4178</v>
      </c>
      <c r="S614" s="68" t="s">
        <v>4179</v>
      </c>
      <c r="T614" s="68" t="s">
        <v>135</v>
      </c>
      <c r="U614" s="68" t="s">
        <v>135</v>
      </c>
      <c r="V614" s="68" t="s">
        <v>136</v>
      </c>
      <c r="W614" s="68" t="s">
        <v>137</v>
      </c>
      <c r="X614" s="68" t="s">
        <v>322</v>
      </c>
      <c r="Y614" s="68">
        <v>45167.271738888892</v>
      </c>
      <c r="Z614" s="68">
        <v>45167.267730902779</v>
      </c>
      <c r="AA614" s="68" t="s">
        <v>139</v>
      </c>
      <c r="AB614" s="68" t="s">
        <v>140</v>
      </c>
      <c r="AC614" s="68">
        <v>0</v>
      </c>
      <c r="AD614" s="68" t="s">
        <v>143</v>
      </c>
      <c r="AE614" s="68">
        <v>111</v>
      </c>
      <c r="AG614" s="68">
        <v>10012</v>
      </c>
      <c r="AH614" s="68" t="s">
        <v>141</v>
      </c>
      <c r="AJ614" s="68">
        <v>111</v>
      </c>
      <c r="AK614" s="68" t="s">
        <v>207</v>
      </c>
      <c r="AL614" s="68" t="s">
        <v>143</v>
      </c>
      <c r="AM614" s="68">
        <v>111</v>
      </c>
      <c r="AN614" s="68" t="s">
        <v>174</v>
      </c>
      <c r="AO614" s="68" t="s">
        <v>324</v>
      </c>
      <c r="AP614" s="68" t="s">
        <v>325</v>
      </c>
      <c r="AQ614" s="68" t="s">
        <v>326</v>
      </c>
      <c r="AR614" s="68" t="s">
        <v>178</v>
      </c>
      <c r="AS614" s="68" t="s">
        <v>179</v>
      </c>
      <c r="AT614" s="68" t="s">
        <v>327</v>
      </c>
      <c r="AU614" s="68" t="s">
        <v>328</v>
      </c>
      <c r="AV614" s="68" t="s">
        <v>234</v>
      </c>
      <c r="AW614" s="68" t="s">
        <v>165</v>
      </c>
      <c r="AX614" s="68" t="s">
        <v>235</v>
      </c>
      <c r="AY614" s="68" t="s">
        <v>148</v>
      </c>
      <c r="AZ614" s="68" t="s">
        <v>139</v>
      </c>
      <c r="BA614" s="68" t="s">
        <v>236</v>
      </c>
      <c r="BB614" s="68" t="s">
        <v>150</v>
      </c>
      <c r="BC614" s="68" t="s">
        <v>156</v>
      </c>
      <c r="BD614" s="68" t="s">
        <v>157</v>
      </c>
      <c r="BE614" s="68" t="s">
        <v>303</v>
      </c>
      <c r="BF614" s="68">
        <v>45169.453599537039</v>
      </c>
      <c r="BG614" s="68">
        <v>0</v>
      </c>
      <c r="BH614" s="68" t="s">
        <v>170</v>
      </c>
      <c r="BI614" s="68" t="s">
        <v>4180</v>
      </c>
      <c r="BJ614" s="68" t="s">
        <v>143</v>
      </c>
      <c r="BK614" s="68" t="s">
        <v>136</v>
      </c>
      <c r="BL614" s="68" t="s">
        <v>143</v>
      </c>
      <c r="BM614" s="68" t="s">
        <v>160</v>
      </c>
      <c r="BN614" s="68" t="s">
        <v>160</v>
      </c>
      <c r="BO614" s="68" t="s">
        <v>143</v>
      </c>
      <c r="BP614" s="68" t="s">
        <v>143</v>
      </c>
      <c r="BQ614" s="68" t="s">
        <v>4181</v>
      </c>
      <c r="BR614" s="68">
        <v>500</v>
      </c>
      <c r="BS614" s="68" t="s">
        <v>162</v>
      </c>
      <c r="BT614" s="68">
        <v>111</v>
      </c>
      <c r="BU614" s="68">
        <v>111</v>
      </c>
      <c r="BV614" s="68" t="s">
        <v>135</v>
      </c>
      <c r="BW614" s="68" t="s">
        <v>135</v>
      </c>
      <c r="BX614" s="68" t="s">
        <v>135</v>
      </c>
      <c r="BY614" s="68" t="s">
        <v>148</v>
      </c>
      <c r="BZ614" s="68" t="s">
        <v>4182</v>
      </c>
      <c r="CA614" s="68" t="s">
        <v>174</v>
      </c>
      <c r="CB614" s="68" t="s">
        <v>143</v>
      </c>
      <c r="CC614" s="68" t="s">
        <v>143</v>
      </c>
      <c r="CD614" s="68" t="s">
        <v>143</v>
      </c>
      <c r="CE614" s="68" t="s">
        <v>4183</v>
      </c>
      <c r="CF614" s="68">
        <v>1</v>
      </c>
      <c r="CG614" s="68">
        <v>1</v>
      </c>
      <c r="CJ614" s="68">
        <v>0</v>
      </c>
      <c r="CK614" s="68" t="s">
        <v>143</v>
      </c>
      <c r="CM614" s="68" t="s">
        <v>143</v>
      </c>
      <c r="CN614" s="68" t="s">
        <v>143</v>
      </c>
      <c r="CR614" s="68" t="s">
        <v>143</v>
      </c>
      <c r="CS614" s="68" t="s">
        <v>1</v>
      </c>
      <c r="CT614" s="68" t="s">
        <v>143</v>
      </c>
      <c r="CU614" s="68" t="s">
        <v>1</v>
      </c>
      <c r="CV614" s="68" t="s">
        <v>1985</v>
      </c>
      <c r="CW614" s="68" t="s">
        <v>1985</v>
      </c>
      <c r="CX614" s="68" t="s">
        <v>316</v>
      </c>
      <c r="CY614" s="68" t="s">
        <v>166</v>
      </c>
      <c r="CZ614" s="68" t="s">
        <v>136</v>
      </c>
      <c r="DA614" s="68" t="s">
        <v>1989</v>
      </c>
      <c r="DB614" s="68" t="s">
        <v>143</v>
      </c>
      <c r="DC614" s="68" t="s">
        <v>143</v>
      </c>
      <c r="DD614" s="68" t="s">
        <v>2037</v>
      </c>
      <c r="DE614" s="68">
        <v>8</v>
      </c>
      <c r="DF614" s="68">
        <v>29</v>
      </c>
    </row>
    <row r="615" spans="1:110" s="68" customFormat="1" ht="12.75" x14ac:dyDescent="0.2">
      <c r="A615" s="67">
        <v>45139</v>
      </c>
      <c r="B615" s="68" t="s">
        <v>11</v>
      </c>
      <c r="C615" s="68">
        <v>87129</v>
      </c>
      <c r="D615" s="68" t="s">
        <v>256</v>
      </c>
      <c r="E615" s="68" t="s">
        <v>125</v>
      </c>
      <c r="F615" s="69">
        <v>45167</v>
      </c>
      <c r="G615" s="68" t="s">
        <v>126</v>
      </c>
      <c r="H615" s="68" t="s">
        <v>166</v>
      </c>
      <c r="I615" s="70">
        <v>495.62</v>
      </c>
      <c r="J615" s="70">
        <v>495.62</v>
      </c>
      <c r="K615" s="71">
        <f t="shared" si="9"/>
        <v>1.2131230433336437E-3</v>
      </c>
      <c r="L615" s="68" t="s">
        <v>258</v>
      </c>
      <c r="M615" s="68" t="s">
        <v>129</v>
      </c>
      <c r="N615" s="68" t="s">
        <v>1151</v>
      </c>
      <c r="O615" s="68" t="s">
        <v>1301</v>
      </c>
      <c r="P615" s="68" t="s">
        <v>4184</v>
      </c>
      <c r="Q615" s="68" t="s">
        <v>530</v>
      </c>
      <c r="R615" s="68" t="s">
        <v>4185</v>
      </c>
      <c r="S615" s="68" t="s">
        <v>4186</v>
      </c>
      <c r="T615" s="68" t="s">
        <v>135</v>
      </c>
      <c r="U615" s="68" t="s">
        <v>135</v>
      </c>
      <c r="V615" s="68" t="s">
        <v>136</v>
      </c>
      <c r="W615" s="68" t="s">
        <v>137</v>
      </c>
      <c r="X615" s="68" t="s">
        <v>138</v>
      </c>
      <c r="Y615" s="68">
        <v>45167.274952777778</v>
      </c>
      <c r="Z615" s="68">
        <v>45167.274930324071</v>
      </c>
      <c r="AA615" s="68" t="s">
        <v>139</v>
      </c>
      <c r="AB615" s="68" t="s">
        <v>140</v>
      </c>
      <c r="AC615" s="68">
        <v>0</v>
      </c>
      <c r="AD615" s="68" t="s">
        <v>143</v>
      </c>
      <c r="AE615" s="68">
        <v>0</v>
      </c>
      <c r="AG615" s="68">
        <v>10023</v>
      </c>
      <c r="AH615" s="68" t="s">
        <v>141</v>
      </c>
      <c r="AK615" s="68" t="s">
        <v>142</v>
      </c>
      <c r="AL615" s="68" t="s">
        <v>143</v>
      </c>
      <c r="AM615" s="68">
        <v>2350</v>
      </c>
      <c r="AN615" s="68" t="s">
        <v>143</v>
      </c>
      <c r="AO615" s="68" t="s">
        <v>534</v>
      </c>
      <c r="AP615" s="68" t="s">
        <v>534</v>
      </c>
      <c r="AQ615" s="68" t="s">
        <v>309</v>
      </c>
      <c r="AR615" s="68" t="s">
        <v>148</v>
      </c>
      <c r="AS615" s="68" t="s">
        <v>139</v>
      </c>
      <c r="AT615" s="68" t="s">
        <v>950</v>
      </c>
      <c r="AU615" s="68" t="s">
        <v>311</v>
      </c>
      <c r="AV615" s="68" t="s">
        <v>145</v>
      </c>
      <c r="AW615" s="68" t="s">
        <v>146</v>
      </c>
      <c r="AX615" s="68" t="s">
        <v>1154</v>
      </c>
      <c r="AY615" s="68" t="s">
        <v>148</v>
      </c>
      <c r="AZ615" s="68" t="s">
        <v>139</v>
      </c>
      <c r="BA615" s="68" t="s">
        <v>149</v>
      </c>
      <c r="BB615" s="68" t="s">
        <v>150</v>
      </c>
      <c r="BC615" s="68" t="s">
        <v>156</v>
      </c>
      <c r="BD615" s="68" t="s">
        <v>157</v>
      </c>
      <c r="BE615" s="68" t="s">
        <v>303</v>
      </c>
      <c r="BF615" s="68">
        <v>45169.451805555553</v>
      </c>
      <c r="BG615" s="68">
        <v>0</v>
      </c>
      <c r="BH615" s="68" t="s">
        <v>143</v>
      </c>
      <c r="BI615" s="68" t="s">
        <v>143</v>
      </c>
      <c r="BJ615" s="68" t="s">
        <v>143</v>
      </c>
      <c r="BK615" s="68" t="s">
        <v>136</v>
      </c>
      <c r="BL615" s="68" t="s">
        <v>143</v>
      </c>
      <c r="BM615" s="68" t="s">
        <v>160</v>
      </c>
      <c r="BN615" s="68" t="s">
        <v>143</v>
      </c>
      <c r="BO615" s="68" t="s">
        <v>143</v>
      </c>
      <c r="BP615" s="68" t="s">
        <v>1151</v>
      </c>
      <c r="BQ615" s="68" t="s">
        <v>4187</v>
      </c>
      <c r="BR615" s="68">
        <v>500</v>
      </c>
      <c r="BS615" s="68" t="s">
        <v>162</v>
      </c>
      <c r="BT615" s="68">
        <v>49562</v>
      </c>
      <c r="BU615" s="68">
        <v>49562</v>
      </c>
      <c r="BV615" s="68" t="s">
        <v>135</v>
      </c>
      <c r="BW615" s="68" t="s">
        <v>135</v>
      </c>
      <c r="BX615" s="68" t="s">
        <v>135</v>
      </c>
      <c r="BY615" s="68" t="s">
        <v>148</v>
      </c>
      <c r="BZ615" s="68" t="s">
        <v>2122</v>
      </c>
      <c r="CA615" s="68" t="s">
        <v>144</v>
      </c>
      <c r="CB615" s="68" t="s">
        <v>2764</v>
      </c>
      <c r="CC615" s="68" t="s">
        <v>143</v>
      </c>
      <c r="CD615" s="68" t="s">
        <v>143</v>
      </c>
      <c r="CE615" s="68" t="s">
        <v>143</v>
      </c>
      <c r="CF615" s="68">
        <v>21090372</v>
      </c>
      <c r="CJ615" s="68">
        <v>0</v>
      </c>
      <c r="CK615" s="68" t="s">
        <v>143</v>
      </c>
      <c r="CM615" s="68" t="s">
        <v>143</v>
      </c>
      <c r="CN615" s="68" t="s">
        <v>143</v>
      </c>
      <c r="CR615" s="68" t="s">
        <v>143</v>
      </c>
      <c r="CS615" s="68" t="s">
        <v>1</v>
      </c>
      <c r="CT615" s="68" t="s">
        <v>143</v>
      </c>
      <c r="CU615" s="68" t="s">
        <v>1</v>
      </c>
      <c r="CV615" s="68" t="s">
        <v>1985</v>
      </c>
      <c r="CW615" s="68" t="s">
        <v>143</v>
      </c>
      <c r="CX615" s="68" t="s">
        <v>258</v>
      </c>
      <c r="CY615" s="68" t="s">
        <v>166</v>
      </c>
      <c r="CZ615" s="68" t="s">
        <v>136</v>
      </c>
      <c r="DA615" s="68" t="s">
        <v>1989</v>
      </c>
      <c r="DB615" s="68" t="s">
        <v>143</v>
      </c>
      <c r="DC615" s="68" t="s">
        <v>143</v>
      </c>
      <c r="DD615" s="68" t="s">
        <v>125</v>
      </c>
      <c r="DE615" s="68">
        <v>8</v>
      </c>
      <c r="DF615" s="68">
        <v>29</v>
      </c>
    </row>
    <row r="616" spans="1:110" s="68" customFormat="1" ht="12.75" x14ac:dyDescent="0.2">
      <c r="A616" s="67">
        <v>45139</v>
      </c>
      <c r="B616" s="68" t="s">
        <v>7</v>
      </c>
      <c r="C616" s="68">
        <v>87130</v>
      </c>
      <c r="D616" s="68" t="s">
        <v>3757</v>
      </c>
      <c r="E616" s="68" t="s">
        <v>125</v>
      </c>
      <c r="F616" s="69">
        <v>45167</v>
      </c>
      <c r="G616" s="68" t="s">
        <v>126</v>
      </c>
      <c r="H616" s="68" t="s">
        <v>166</v>
      </c>
      <c r="I616" s="70">
        <v>495.62</v>
      </c>
      <c r="J616" s="70">
        <v>495.62</v>
      </c>
      <c r="K616" s="71">
        <f t="shared" si="9"/>
        <v>1.2131230433336437E-3</v>
      </c>
      <c r="L616" s="68" t="s">
        <v>167</v>
      </c>
      <c r="M616" s="68" t="s">
        <v>129</v>
      </c>
      <c r="N616" s="68" t="s">
        <v>1151</v>
      </c>
      <c r="O616" s="68" t="s">
        <v>1301</v>
      </c>
      <c r="P616" s="68" t="s">
        <v>4188</v>
      </c>
      <c r="Q616" s="68" t="s">
        <v>530</v>
      </c>
      <c r="R616" s="68" t="s">
        <v>4189</v>
      </c>
      <c r="S616" s="68" t="s">
        <v>1498</v>
      </c>
      <c r="T616" s="68" t="s">
        <v>135</v>
      </c>
      <c r="U616" s="68" t="s">
        <v>135</v>
      </c>
      <c r="V616" s="68" t="s">
        <v>136</v>
      </c>
      <c r="W616" s="68" t="s">
        <v>137</v>
      </c>
      <c r="X616" s="68" t="s">
        <v>138</v>
      </c>
      <c r="Y616" s="68">
        <v>45167.287064583332</v>
      </c>
      <c r="Z616" s="68">
        <v>45167.286899652776</v>
      </c>
      <c r="AA616" s="68" t="s">
        <v>139</v>
      </c>
      <c r="AB616" s="68" t="s">
        <v>140</v>
      </c>
      <c r="AC616" s="68">
        <v>0</v>
      </c>
      <c r="AD616" s="68" t="s">
        <v>143</v>
      </c>
      <c r="AE616" s="68">
        <v>0</v>
      </c>
      <c r="AG616" s="68">
        <v>10023</v>
      </c>
      <c r="AH616" s="68" t="s">
        <v>141</v>
      </c>
      <c r="AK616" s="68" t="s">
        <v>142</v>
      </c>
      <c r="AL616" s="68" t="s">
        <v>143</v>
      </c>
      <c r="AM616" s="68">
        <v>2350</v>
      </c>
      <c r="AN616" s="68" t="s">
        <v>143</v>
      </c>
      <c r="AO616" s="68" t="s">
        <v>534</v>
      </c>
      <c r="AP616" s="68" t="s">
        <v>534</v>
      </c>
      <c r="AQ616" s="68" t="s">
        <v>309</v>
      </c>
      <c r="AR616" s="68" t="s">
        <v>148</v>
      </c>
      <c r="AS616" s="68" t="s">
        <v>139</v>
      </c>
      <c r="AT616" s="68" t="s">
        <v>950</v>
      </c>
      <c r="AU616" s="68" t="s">
        <v>311</v>
      </c>
      <c r="AV616" s="68" t="s">
        <v>145</v>
      </c>
      <c r="AW616" s="68" t="s">
        <v>146</v>
      </c>
      <c r="AX616" s="68" t="s">
        <v>1154</v>
      </c>
      <c r="AY616" s="68" t="s">
        <v>148</v>
      </c>
      <c r="AZ616" s="68" t="s">
        <v>139</v>
      </c>
      <c r="BA616" s="68" t="s">
        <v>149</v>
      </c>
      <c r="BB616" s="68" t="s">
        <v>150</v>
      </c>
      <c r="BC616" s="68" t="s">
        <v>156</v>
      </c>
      <c r="BD616" s="68" t="s">
        <v>157</v>
      </c>
      <c r="BE616" s="68" t="s">
        <v>303</v>
      </c>
      <c r="BF616" s="68">
        <v>45169.453472222223</v>
      </c>
      <c r="BG616" s="68">
        <v>0</v>
      </c>
      <c r="BH616" s="68" t="s">
        <v>143</v>
      </c>
      <c r="BI616" s="68" t="s">
        <v>143</v>
      </c>
      <c r="BJ616" s="68" t="s">
        <v>143</v>
      </c>
      <c r="BK616" s="68" t="s">
        <v>183</v>
      </c>
      <c r="BL616" s="68" t="s">
        <v>143</v>
      </c>
      <c r="BM616" s="68" t="s">
        <v>160</v>
      </c>
      <c r="BN616" s="68" t="s">
        <v>143</v>
      </c>
      <c r="BO616" s="68" t="s">
        <v>143</v>
      </c>
      <c r="BP616" s="68" t="s">
        <v>1151</v>
      </c>
      <c r="BQ616" s="68" t="s">
        <v>4190</v>
      </c>
      <c r="BR616" s="68">
        <v>500</v>
      </c>
      <c r="BS616" s="68" t="s">
        <v>162</v>
      </c>
      <c r="BT616" s="68">
        <v>49562</v>
      </c>
      <c r="BU616" s="68">
        <v>49562</v>
      </c>
      <c r="BV616" s="68" t="s">
        <v>135</v>
      </c>
      <c r="BW616" s="68" t="s">
        <v>135</v>
      </c>
      <c r="BX616" s="68" t="s">
        <v>135</v>
      </c>
      <c r="BY616" s="68" t="s">
        <v>148</v>
      </c>
      <c r="BZ616" s="68" t="s">
        <v>4191</v>
      </c>
      <c r="CA616" s="68" t="s">
        <v>144</v>
      </c>
      <c r="CB616" s="68" t="s">
        <v>2764</v>
      </c>
      <c r="CC616" s="68" t="s">
        <v>143</v>
      </c>
      <c r="CD616" s="68" t="s">
        <v>143</v>
      </c>
      <c r="CE616" s="68" t="s">
        <v>143</v>
      </c>
      <c r="CF616" s="68">
        <v>21090372</v>
      </c>
      <c r="CJ616" s="68">
        <v>0</v>
      </c>
      <c r="CK616" s="68" t="s">
        <v>143</v>
      </c>
      <c r="CM616" s="68" t="s">
        <v>143</v>
      </c>
      <c r="CN616" s="68" t="s">
        <v>143</v>
      </c>
      <c r="CR616" s="68" t="s">
        <v>143</v>
      </c>
      <c r="CS616" s="68" t="s">
        <v>1</v>
      </c>
      <c r="CT616" s="68" t="s">
        <v>143</v>
      </c>
      <c r="CU616" s="68" t="s">
        <v>1</v>
      </c>
      <c r="CV616" s="68" t="s">
        <v>1985</v>
      </c>
      <c r="CW616" s="68" t="s">
        <v>143</v>
      </c>
      <c r="CX616" s="68" t="s">
        <v>167</v>
      </c>
      <c r="CY616" s="68" t="s">
        <v>166</v>
      </c>
      <c r="CZ616" s="68" t="s">
        <v>183</v>
      </c>
      <c r="DA616" s="68" t="s">
        <v>1989</v>
      </c>
      <c r="DB616" s="68" t="s">
        <v>143</v>
      </c>
      <c r="DC616" s="68" t="s">
        <v>143</v>
      </c>
      <c r="DD616" s="68" t="s">
        <v>125</v>
      </c>
      <c r="DE616" s="68">
        <v>8</v>
      </c>
      <c r="DF616" s="68">
        <v>29</v>
      </c>
    </row>
    <row r="617" spans="1:110" s="68" customFormat="1" ht="12.75" x14ac:dyDescent="0.2">
      <c r="A617" s="67">
        <v>45139</v>
      </c>
      <c r="B617" s="68" t="s">
        <v>16</v>
      </c>
      <c r="C617" s="68">
        <v>87131</v>
      </c>
      <c r="D617" s="68" t="s">
        <v>4192</v>
      </c>
      <c r="E617" s="68" t="s">
        <v>685</v>
      </c>
      <c r="F617" s="69">
        <v>45167</v>
      </c>
      <c r="G617" s="68" t="s">
        <v>165</v>
      </c>
      <c r="H617" s="68" t="s">
        <v>166</v>
      </c>
      <c r="I617" s="70">
        <v>495.62</v>
      </c>
      <c r="J617" s="70">
        <v>495.62</v>
      </c>
      <c r="K617" s="71">
        <f t="shared" si="9"/>
        <v>1.2131230433336437E-3</v>
      </c>
      <c r="L617" s="68" t="s">
        <v>926</v>
      </c>
      <c r="M617" s="68" t="s">
        <v>129</v>
      </c>
      <c r="N617" s="68" t="s">
        <v>1151</v>
      </c>
      <c r="O617" s="68" t="s">
        <v>1301</v>
      </c>
      <c r="P617" s="68" t="s">
        <v>4193</v>
      </c>
      <c r="Q617" s="68" t="s">
        <v>530</v>
      </c>
      <c r="R617" s="68" t="s">
        <v>4194</v>
      </c>
      <c r="S617" s="68" t="s">
        <v>4195</v>
      </c>
      <c r="T617" s="68" t="s">
        <v>135</v>
      </c>
      <c r="U617" s="68" t="s">
        <v>135</v>
      </c>
      <c r="V617" s="68" t="s">
        <v>136</v>
      </c>
      <c r="W617" s="68" t="s">
        <v>137</v>
      </c>
      <c r="X617" s="68" t="s">
        <v>138</v>
      </c>
      <c r="Y617" s="68">
        <v>45167.301460300929</v>
      </c>
      <c r="Z617" s="68">
        <v>45167.301360069447</v>
      </c>
      <c r="AA617" s="68" t="s">
        <v>139</v>
      </c>
      <c r="AB617" s="68" t="s">
        <v>140</v>
      </c>
      <c r="AC617" s="68">
        <v>0</v>
      </c>
      <c r="AD617" s="68" t="s">
        <v>143</v>
      </c>
      <c r="AE617" s="68">
        <v>0</v>
      </c>
      <c r="AG617" s="68">
        <v>10012</v>
      </c>
      <c r="AH617" s="68" t="s">
        <v>141</v>
      </c>
      <c r="AK617" s="68" t="s">
        <v>142</v>
      </c>
      <c r="AL617" s="68" t="s">
        <v>143</v>
      </c>
      <c r="AM617" s="68">
        <v>2350</v>
      </c>
      <c r="AN617" s="68" t="s">
        <v>143</v>
      </c>
      <c r="AO617" s="68" t="s">
        <v>534</v>
      </c>
      <c r="AP617" s="68" t="s">
        <v>534</v>
      </c>
      <c r="AQ617" s="68" t="s">
        <v>309</v>
      </c>
      <c r="AR617" s="68" t="s">
        <v>148</v>
      </c>
      <c r="AS617" s="68" t="s">
        <v>139</v>
      </c>
      <c r="AT617" s="68" t="s">
        <v>950</v>
      </c>
      <c r="AU617" s="68" t="s">
        <v>311</v>
      </c>
      <c r="AV617" s="68" t="s">
        <v>145</v>
      </c>
      <c r="AW617" s="68" t="s">
        <v>146</v>
      </c>
      <c r="AX617" s="68" t="s">
        <v>1154</v>
      </c>
      <c r="AY617" s="68" t="s">
        <v>148</v>
      </c>
      <c r="AZ617" s="68" t="s">
        <v>139</v>
      </c>
      <c r="BA617" s="68" t="s">
        <v>149</v>
      </c>
      <c r="BB617" s="68" t="s">
        <v>150</v>
      </c>
      <c r="BC617" s="68" t="s">
        <v>156</v>
      </c>
      <c r="BD617" s="68" t="s">
        <v>157</v>
      </c>
      <c r="BE617" s="68" t="s">
        <v>303</v>
      </c>
      <c r="BF617" s="68">
        <v>45169.453321759262</v>
      </c>
      <c r="BG617" s="68">
        <v>0</v>
      </c>
      <c r="BH617" s="68" t="s">
        <v>143</v>
      </c>
      <c r="BI617" s="68" t="s">
        <v>143</v>
      </c>
      <c r="BJ617" s="68" t="s">
        <v>143</v>
      </c>
      <c r="BK617" s="68" t="s">
        <v>136</v>
      </c>
      <c r="BL617" s="68" t="s">
        <v>143</v>
      </c>
      <c r="BM617" s="68" t="s">
        <v>160</v>
      </c>
      <c r="BN617" s="68" t="s">
        <v>143</v>
      </c>
      <c r="BO617" s="68" t="s">
        <v>143</v>
      </c>
      <c r="BP617" s="68" t="s">
        <v>1151</v>
      </c>
      <c r="BQ617" s="68" t="s">
        <v>4196</v>
      </c>
      <c r="BR617" s="68">
        <v>500</v>
      </c>
      <c r="BS617" s="68" t="s">
        <v>162</v>
      </c>
      <c r="BT617" s="68">
        <v>49562</v>
      </c>
      <c r="BU617" s="68">
        <v>49562</v>
      </c>
      <c r="BV617" s="68" t="s">
        <v>135</v>
      </c>
      <c r="BW617" s="68" t="s">
        <v>135</v>
      </c>
      <c r="BX617" s="68" t="s">
        <v>135</v>
      </c>
      <c r="BY617" s="68" t="s">
        <v>148</v>
      </c>
      <c r="BZ617" s="68" t="s">
        <v>685</v>
      </c>
      <c r="CA617" s="68" t="s">
        <v>144</v>
      </c>
      <c r="CB617" s="68" t="s">
        <v>2764</v>
      </c>
      <c r="CC617" s="68" t="s">
        <v>143</v>
      </c>
      <c r="CD617" s="68" t="s">
        <v>143</v>
      </c>
      <c r="CE617" s="68" t="s">
        <v>143</v>
      </c>
      <c r="CF617" s="68">
        <v>21090372</v>
      </c>
      <c r="CJ617" s="68">
        <v>0</v>
      </c>
      <c r="CK617" s="68" t="s">
        <v>143</v>
      </c>
      <c r="CM617" s="68" t="s">
        <v>143</v>
      </c>
      <c r="CN617" s="68" t="s">
        <v>143</v>
      </c>
      <c r="CR617" s="68" t="s">
        <v>143</v>
      </c>
      <c r="CS617" s="68" t="s">
        <v>1</v>
      </c>
      <c r="CT617" s="68" t="s">
        <v>143</v>
      </c>
      <c r="CU617" s="68" t="s">
        <v>1</v>
      </c>
      <c r="CV617" s="68" t="s">
        <v>1985</v>
      </c>
      <c r="CW617" s="68" t="s">
        <v>143</v>
      </c>
      <c r="CX617" s="68" t="s">
        <v>926</v>
      </c>
      <c r="CY617" s="68" t="s">
        <v>166</v>
      </c>
      <c r="CZ617" s="68" t="s">
        <v>136</v>
      </c>
      <c r="DA617" s="68" t="s">
        <v>1989</v>
      </c>
      <c r="DB617" s="68" t="s">
        <v>143</v>
      </c>
      <c r="DC617" s="68" t="s">
        <v>143</v>
      </c>
      <c r="DD617" s="68" t="s">
        <v>685</v>
      </c>
      <c r="DE617" s="68">
        <v>8</v>
      </c>
      <c r="DF617" s="68">
        <v>29</v>
      </c>
    </row>
    <row r="618" spans="1:110" s="68" customFormat="1" ht="12.75" x14ac:dyDescent="0.2">
      <c r="A618" s="67">
        <v>45139</v>
      </c>
      <c r="B618" s="68" t="s">
        <v>26</v>
      </c>
      <c r="C618" s="68">
        <v>87132</v>
      </c>
      <c r="D618" s="68" t="s">
        <v>278</v>
      </c>
      <c r="E618" s="68" t="s">
        <v>341</v>
      </c>
      <c r="F618" s="69">
        <v>45169</v>
      </c>
      <c r="G618" s="68" t="s">
        <v>165</v>
      </c>
      <c r="H618" s="68" t="s">
        <v>166</v>
      </c>
      <c r="I618" s="70">
        <v>569.44000000000005</v>
      </c>
      <c r="J618" s="70">
        <v>569.44000000000005</v>
      </c>
      <c r="K618" s="71">
        <f t="shared" si="9"/>
        <v>1.3938113590975145E-3</v>
      </c>
      <c r="L618" s="68" t="s">
        <v>280</v>
      </c>
      <c r="M618" s="68" t="s">
        <v>129</v>
      </c>
      <c r="N618" s="68" t="s">
        <v>1151</v>
      </c>
      <c r="O618" s="68" t="s">
        <v>1301</v>
      </c>
      <c r="P618" s="68" t="s">
        <v>4197</v>
      </c>
      <c r="Q618" s="68" t="s">
        <v>530</v>
      </c>
      <c r="R618" s="68" t="s">
        <v>143</v>
      </c>
      <c r="S618" s="68" t="s">
        <v>3474</v>
      </c>
      <c r="T618" s="68" t="s">
        <v>135</v>
      </c>
      <c r="U618" s="68" t="s">
        <v>135</v>
      </c>
      <c r="V618" s="68" t="s">
        <v>136</v>
      </c>
      <c r="W618" s="68" t="s">
        <v>137</v>
      </c>
      <c r="X618" s="68" t="s">
        <v>138</v>
      </c>
      <c r="Y618" s="68">
        <v>45169.205905324074</v>
      </c>
      <c r="Z618" s="68">
        <v>45169.204498495368</v>
      </c>
      <c r="AA618" s="68" t="s">
        <v>139</v>
      </c>
      <c r="AB618" s="68" t="s">
        <v>140</v>
      </c>
      <c r="AC618" s="68">
        <v>0</v>
      </c>
      <c r="AD618" s="68" t="s">
        <v>143</v>
      </c>
      <c r="AE618" s="68">
        <v>0</v>
      </c>
      <c r="AG618" s="68">
        <v>10012</v>
      </c>
      <c r="AH618" s="68" t="s">
        <v>141</v>
      </c>
      <c r="AK618" s="68" t="s">
        <v>142</v>
      </c>
      <c r="AL618" s="68" t="s">
        <v>143</v>
      </c>
      <c r="AM618" s="68">
        <v>2700</v>
      </c>
      <c r="AN618" s="68" t="s">
        <v>143</v>
      </c>
      <c r="AO618" s="68" t="s">
        <v>534</v>
      </c>
      <c r="AP618" s="68" t="s">
        <v>534</v>
      </c>
      <c r="AQ618" s="68" t="s">
        <v>309</v>
      </c>
      <c r="AR618" s="68" t="s">
        <v>148</v>
      </c>
      <c r="AS618" s="68" t="s">
        <v>139</v>
      </c>
      <c r="AT618" s="68" t="s">
        <v>950</v>
      </c>
      <c r="AU618" s="68" t="s">
        <v>311</v>
      </c>
      <c r="AV618" s="68" t="s">
        <v>145</v>
      </c>
      <c r="AW618" s="68" t="s">
        <v>146</v>
      </c>
      <c r="AX618" s="68" t="s">
        <v>1154</v>
      </c>
      <c r="AY618" s="68" t="s">
        <v>148</v>
      </c>
      <c r="AZ618" s="68" t="s">
        <v>139</v>
      </c>
      <c r="BA618" s="68" t="s">
        <v>149</v>
      </c>
      <c r="BB618" s="68" t="s">
        <v>150</v>
      </c>
      <c r="BC618" s="68" t="s">
        <v>156</v>
      </c>
      <c r="BD618" s="68" t="s">
        <v>276</v>
      </c>
      <c r="BE618" s="68" t="s">
        <v>143</v>
      </c>
      <c r="BG618" s="68">
        <v>0</v>
      </c>
      <c r="BH618" s="68" t="s">
        <v>143</v>
      </c>
      <c r="BI618" s="68" t="s">
        <v>143</v>
      </c>
      <c r="BJ618" s="68" t="s">
        <v>143</v>
      </c>
      <c r="BK618" s="68" t="s">
        <v>136</v>
      </c>
      <c r="BL618" s="68" t="s">
        <v>143</v>
      </c>
      <c r="BM618" s="68" t="s">
        <v>160</v>
      </c>
      <c r="BN618" s="68" t="s">
        <v>143</v>
      </c>
      <c r="BO618" s="68" t="s">
        <v>143</v>
      </c>
      <c r="BP618" s="68" t="s">
        <v>1151</v>
      </c>
      <c r="BQ618" s="68" t="s">
        <v>143</v>
      </c>
      <c r="BR618" s="68">
        <v>0</v>
      </c>
      <c r="BS618" s="68" t="s">
        <v>1553</v>
      </c>
      <c r="BT618" s="68">
        <v>56944</v>
      </c>
      <c r="BU618" s="68">
        <v>56944</v>
      </c>
      <c r="BV618" s="68" t="s">
        <v>135</v>
      </c>
      <c r="BW618" s="68" t="s">
        <v>135</v>
      </c>
      <c r="BX618" s="68" t="s">
        <v>135</v>
      </c>
      <c r="BY618" s="68" t="s">
        <v>148</v>
      </c>
      <c r="BZ618" s="68" t="s">
        <v>4198</v>
      </c>
      <c r="CA618" s="68" t="s">
        <v>144</v>
      </c>
      <c r="CB618" s="68" t="s">
        <v>2764</v>
      </c>
      <c r="CC618" s="68" t="s">
        <v>143</v>
      </c>
      <c r="CD618" s="68" t="s">
        <v>143</v>
      </c>
      <c r="CE618" s="68" t="s">
        <v>143</v>
      </c>
      <c r="CF618" s="68">
        <v>21090372</v>
      </c>
      <c r="CJ618" s="68">
        <v>0</v>
      </c>
      <c r="CK618" s="68" t="s">
        <v>143</v>
      </c>
      <c r="CM618" s="68" t="s">
        <v>143</v>
      </c>
      <c r="CN618" s="68" t="s">
        <v>143</v>
      </c>
      <c r="CR618" s="68" t="s">
        <v>143</v>
      </c>
      <c r="CS618" s="68" t="s">
        <v>1</v>
      </c>
      <c r="CT618" s="68" t="s">
        <v>143</v>
      </c>
      <c r="CU618" s="68" t="s">
        <v>1</v>
      </c>
      <c r="CV618" s="68" t="s">
        <v>2092</v>
      </c>
      <c r="CW618" s="68" t="s">
        <v>143</v>
      </c>
      <c r="CX618" s="68" t="s">
        <v>280</v>
      </c>
      <c r="CY618" s="68" t="s">
        <v>166</v>
      </c>
      <c r="CZ618" s="68" t="s">
        <v>136</v>
      </c>
      <c r="DA618" s="68" t="s">
        <v>2495</v>
      </c>
      <c r="DB618" s="68" t="s">
        <v>143</v>
      </c>
      <c r="DC618" s="68" t="s">
        <v>143</v>
      </c>
      <c r="DD618" s="68" t="s">
        <v>341</v>
      </c>
      <c r="DE618" s="68">
        <v>8</v>
      </c>
      <c r="DF618" s="68">
        <v>31</v>
      </c>
    </row>
    <row r="619" spans="1:110" s="68" customFormat="1" ht="12.75" x14ac:dyDescent="0.2">
      <c r="A619" s="67">
        <v>45139</v>
      </c>
      <c r="B619" s="68" t="s">
        <v>20</v>
      </c>
      <c r="C619" s="68">
        <v>87137</v>
      </c>
      <c r="D619" s="68" t="s">
        <v>1317</v>
      </c>
      <c r="E619" s="68" t="s">
        <v>164</v>
      </c>
      <c r="F619" s="69">
        <v>45167</v>
      </c>
      <c r="G619" s="68" t="s">
        <v>165</v>
      </c>
      <c r="H619" s="68" t="s">
        <v>166</v>
      </c>
      <c r="I619" s="70">
        <v>645.16</v>
      </c>
      <c r="J619" s="70">
        <v>645.16</v>
      </c>
      <c r="K619" s="71">
        <f t="shared" si="9"/>
        <v>1.5791502817423299E-3</v>
      </c>
      <c r="L619" s="68" t="s">
        <v>316</v>
      </c>
      <c r="M619" s="68" t="s">
        <v>317</v>
      </c>
      <c r="N619" s="68" t="s">
        <v>1151</v>
      </c>
      <c r="O619" s="68" t="s">
        <v>1631</v>
      </c>
      <c r="P619" s="68" t="s">
        <v>1317</v>
      </c>
      <c r="Q619" s="68" t="s">
        <v>663</v>
      </c>
      <c r="R619" s="68" t="s">
        <v>4199</v>
      </c>
      <c r="S619" s="68" t="s">
        <v>4200</v>
      </c>
      <c r="T619" s="68" t="s">
        <v>135</v>
      </c>
      <c r="U619" s="68" t="s">
        <v>135</v>
      </c>
      <c r="V619" s="68" t="s">
        <v>136</v>
      </c>
      <c r="W619" s="68" t="s">
        <v>137</v>
      </c>
      <c r="X619" s="68" t="s">
        <v>138</v>
      </c>
      <c r="Y619" s="68">
        <v>45167.315652546298</v>
      </c>
      <c r="Z619" s="68">
        <v>45167.31559351852</v>
      </c>
      <c r="AA619" s="68" t="s">
        <v>139</v>
      </c>
      <c r="AB619" s="68" t="s">
        <v>323</v>
      </c>
      <c r="AC619" s="68">
        <v>0</v>
      </c>
      <c r="AD619" s="68" t="s">
        <v>143</v>
      </c>
      <c r="AE619" s="68">
        <v>0</v>
      </c>
      <c r="AG619" s="68">
        <v>10012</v>
      </c>
      <c r="AH619" s="68" t="s">
        <v>141</v>
      </c>
      <c r="AK619" s="68" t="s">
        <v>142</v>
      </c>
      <c r="AL619" s="68" t="s">
        <v>4201</v>
      </c>
      <c r="AM619" s="68">
        <v>305901</v>
      </c>
      <c r="AN619" s="68" t="s">
        <v>143</v>
      </c>
      <c r="AO619" s="68" t="s">
        <v>1636</v>
      </c>
      <c r="AP619" s="68" t="s">
        <v>1636</v>
      </c>
      <c r="AQ619" s="68" t="s">
        <v>309</v>
      </c>
      <c r="AR619" s="68" t="s">
        <v>148</v>
      </c>
      <c r="AS619" s="68" t="s">
        <v>139</v>
      </c>
      <c r="AT619" s="68" t="s">
        <v>1637</v>
      </c>
      <c r="AU619" s="68" t="s">
        <v>311</v>
      </c>
      <c r="AV619" s="68" t="s">
        <v>145</v>
      </c>
      <c r="AW619" s="68" t="s">
        <v>146</v>
      </c>
      <c r="AX619" s="68" t="s">
        <v>1154</v>
      </c>
      <c r="AY619" s="68" t="s">
        <v>148</v>
      </c>
      <c r="AZ619" s="68" t="s">
        <v>139</v>
      </c>
      <c r="BA619" s="68" t="s">
        <v>149</v>
      </c>
      <c r="BB619" s="68" t="s">
        <v>150</v>
      </c>
      <c r="BC619" s="68" t="s">
        <v>156</v>
      </c>
      <c r="BD619" s="68" t="s">
        <v>157</v>
      </c>
      <c r="BE619" s="68" t="s">
        <v>237</v>
      </c>
      <c r="BF619" s="68">
        <v>45169.454745370371</v>
      </c>
      <c r="BG619" s="68">
        <v>0</v>
      </c>
      <c r="BH619" s="68" t="s">
        <v>143</v>
      </c>
      <c r="BI619" s="68" t="s">
        <v>143</v>
      </c>
      <c r="BJ619" s="68" t="s">
        <v>143</v>
      </c>
      <c r="BK619" s="68" t="s">
        <v>136</v>
      </c>
      <c r="BL619" s="68" t="s">
        <v>143</v>
      </c>
      <c r="BM619" s="68" t="s">
        <v>160</v>
      </c>
      <c r="BN619" s="68" t="s">
        <v>143</v>
      </c>
      <c r="BO619" s="68" t="s">
        <v>143</v>
      </c>
      <c r="BP619" s="68" t="s">
        <v>1151</v>
      </c>
      <c r="BQ619" s="68" t="s">
        <v>4202</v>
      </c>
      <c r="BR619" s="68">
        <v>800</v>
      </c>
      <c r="BS619" s="68" t="s">
        <v>241</v>
      </c>
      <c r="BT619" s="68">
        <v>64516</v>
      </c>
      <c r="BU619" s="68">
        <v>64516</v>
      </c>
      <c r="BV619" s="68" t="s">
        <v>135</v>
      </c>
      <c r="BW619" s="68" t="s">
        <v>135</v>
      </c>
      <c r="BX619" s="68" t="s">
        <v>135</v>
      </c>
      <c r="BY619" s="68" t="s">
        <v>148</v>
      </c>
      <c r="BZ619" s="68" t="s">
        <v>4203</v>
      </c>
      <c r="CA619" s="68" t="s">
        <v>144</v>
      </c>
      <c r="CB619" s="68" t="s">
        <v>2764</v>
      </c>
      <c r="CC619" s="68" t="s">
        <v>143</v>
      </c>
      <c r="CD619" s="68" t="s">
        <v>143</v>
      </c>
      <c r="CE619" s="68" t="s">
        <v>4204</v>
      </c>
      <c r="CF619" s="68">
        <v>21090372</v>
      </c>
      <c r="CJ619" s="68">
        <v>0</v>
      </c>
      <c r="CK619" s="68" t="s">
        <v>143</v>
      </c>
      <c r="CM619" s="68" t="s">
        <v>143</v>
      </c>
      <c r="CN619" s="68" t="s">
        <v>143</v>
      </c>
      <c r="CR619" s="68" t="s">
        <v>143</v>
      </c>
      <c r="CS619" s="68" t="s">
        <v>1</v>
      </c>
      <c r="CT619" s="68" t="s">
        <v>143</v>
      </c>
      <c r="CU619" s="68" t="s">
        <v>1</v>
      </c>
      <c r="CV619" s="68" t="s">
        <v>2092</v>
      </c>
      <c r="CW619" s="68" t="s">
        <v>143</v>
      </c>
      <c r="CX619" s="68" t="s">
        <v>316</v>
      </c>
      <c r="CY619" s="68" t="s">
        <v>166</v>
      </c>
      <c r="CZ619" s="68" t="s">
        <v>136</v>
      </c>
      <c r="DA619" s="68" t="s">
        <v>1989</v>
      </c>
      <c r="DB619" s="68" t="s">
        <v>143</v>
      </c>
      <c r="DC619" s="68" t="s">
        <v>143</v>
      </c>
      <c r="DD619" s="68" t="s">
        <v>164</v>
      </c>
      <c r="DE619" s="68">
        <v>8</v>
      </c>
      <c r="DF619" s="68">
        <v>29</v>
      </c>
    </row>
    <row r="620" spans="1:110" s="68" customFormat="1" ht="12.75" x14ac:dyDescent="0.2">
      <c r="A620" s="67">
        <v>45139</v>
      </c>
      <c r="B620" s="68" t="s">
        <v>13</v>
      </c>
      <c r="C620" s="68">
        <v>87138</v>
      </c>
      <c r="D620" s="68" t="s">
        <v>4006</v>
      </c>
      <c r="E620" s="68" t="s">
        <v>125</v>
      </c>
      <c r="F620" s="69">
        <v>45169</v>
      </c>
      <c r="G620" s="68" t="s">
        <v>165</v>
      </c>
      <c r="H620" s="68" t="s">
        <v>166</v>
      </c>
      <c r="I620" s="70">
        <v>250</v>
      </c>
      <c r="J620" s="70">
        <v>250</v>
      </c>
      <c r="K620" s="71">
        <f t="shared" si="9"/>
        <v>6.1192195801906889E-4</v>
      </c>
      <c r="L620" s="68" t="s">
        <v>394</v>
      </c>
      <c r="M620" s="68" t="s">
        <v>129</v>
      </c>
      <c r="N620" s="68" t="s">
        <v>1070</v>
      </c>
      <c r="O620" s="68" t="s">
        <v>3998</v>
      </c>
      <c r="P620" s="68" t="s">
        <v>4205</v>
      </c>
      <c r="Q620" s="68" t="s">
        <v>170</v>
      </c>
      <c r="R620" s="68" t="s">
        <v>4206</v>
      </c>
      <c r="S620" s="68" t="s">
        <v>4207</v>
      </c>
      <c r="T620" s="68" t="s">
        <v>135</v>
      </c>
      <c r="U620" s="68" t="s">
        <v>135</v>
      </c>
      <c r="V620" s="68" t="s">
        <v>136</v>
      </c>
      <c r="W620" s="68" t="s">
        <v>137</v>
      </c>
      <c r="X620" s="68" t="s">
        <v>173</v>
      </c>
      <c r="Y620" s="68">
        <v>45167.320558796295</v>
      </c>
      <c r="Z620" s="68">
        <v>45167.32049085648</v>
      </c>
      <c r="AA620" s="68" t="s">
        <v>139</v>
      </c>
      <c r="AB620" s="68" t="s">
        <v>140</v>
      </c>
      <c r="AC620" s="68">
        <v>0</v>
      </c>
      <c r="AD620" s="68" t="s">
        <v>143</v>
      </c>
      <c r="AE620" s="68">
        <v>0</v>
      </c>
      <c r="AG620" s="68">
        <v>10012</v>
      </c>
      <c r="AH620" s="68" t="s">
        <v>141</v>
      </c>
      <c r="AK620" s="68" t="s">
        <v>142</v>
      </c>
      <c r="AL620" s="68" t="s">
        <v>143</v>
      </c>
      <c r="AM620" s="68">
        <v>250</v>
      </c>
      <c r="AN620" s="68" t="s">
        <v>143</v>
      </c>
      <c r="AO620" s="68" t="s">
        <v>4001</v>
      </c>
      <c r="AP620" s="68" t="s">
        <v>4002</v>
      </c>
      <c r="AQ620" s="68" t="s">
        <v>4003</v>
      </c>
      <c r="AR620" s="68" t="s">
        <v>178</v>
      </c>
      <c r="AS620" s="68" t="s">
        <v>179</v>
      </c>
      <c r="AT620" s="68" t="s">
        <v>841</v>
      </c>
      <c r="AU620" s="68" t="s">
        <v>4004</v>
      </c>
      <c r="AV620" s="68" t="s">
        <v>1079</v>
      </c>
      <c r="AW620" s="68" t="s">
        <v>1080</v>
      </c>
      <c r="AX620" s="68" t="s">
        <v>1081</v>
      </c>
      <c r="AY620" s="68" t="s">
        <v>148</v>
      </c>
      <c r="AZ620" s="68" t="s">
        <v>139</v>
      </c>
      <c r="BA620" s="68" t="s">
        <v>148</v>
      </c>
      <c r="BB620" s="68" t="s">
        <v>150</v>
      </c>
      <c r="BC620" s="68" t="s">
        <v>156</v>
      </c>
      <c r="BD620" s="68" t="s">
        <v>157</v>
      </c>
      <c r="BE620" s="68" t="s">
        <v>303</v>
      </c>
      <c r="BF620" s="68">
        <v>45169.452615740738</v>
      </c>
      <c r="BG620" s="68">
        <v>0</v>
      </c>
      <c r="BH620" s="68" t="s">
        <v>143</v>
      </c>
      <c r="BI620" s="68" t="s">
        <v>143</v>
      </c>
      <c r="BJ620" s="68" t="s">
        <v>143</v>
      </c>
      <c r="BK620" s="68" t="s">
        <v>136</v>
      </c>
      <c r="BL620" s="68" t="s">
        <v>143</v>
      </c>
      <c r="BM620" s="68" t="s">
        <v>160</v>
      </c>
      <c r="BN620" s="68" t="s">
        <v>143</v>
      </c>
      <c r="BO620" s="68" t="s">
        <v>143</v>
      </c>
      <c r="BP620" s="68" t="s">
        <v>143</v>
      </c>
      <c r="BQ620" s="68" t="s">
        <v>4208</v>
      </c>
      <c r="BR620" s="68">
        <v>500</v>
      </c>
      <c r="BS620" s="68" t="s">
        <v>162</v>
      </c>
      <c r="BT620" s="68">
        <v>250</v>
      </c>
      <c r="BU620" s="68">
        <v>250</v>
      </c>
      <c r="BV620" s="68" t="s">
        <v>135</v>
      </c>
      <c r="BW620" s="68" t="s">
        <v>135</v>
      </c>
      <c r="BX620" s="68" t="s">
        <v>135</v>
      </c>
      <c r="BY620" s="68" t="s">
        <v>148</v>
      </c>
      <c r="BZ620" s="68" t="s">
        <v>1871</v>
      </c>
      <c r="CA620" s="68" t="s">
        <v>174</v>
      </c>
      <c r="CB620" s="68" t="s">
        <v>143</v>
      </c>
      <c r="CC620" s="68" t="s">
        <v>143</v>
      </c>
      <c r="CD620" s="68" t="s">
        <v>143</v>
      </c>
      <c r="CE620" s="68" t="s">
        <v>143</v>
      </c>
      <c r="CF620" s="68">
        <v>1</v>
      </c>
      <c r="CJ620" s="68">
        <v>0</v>
      </c>
      <c r="CK620" s="68" t="s">
        <v>143</v>
      </c>
      <c r="CM620" s="68" t="s">
        <v>143</v>
      </c>
      <c r="CN620" s="68" t="s">
        <v>143</v>
      </c>
      <c r="CR620" s="68" t="s">
        <v>143</v>
      </c>
      <c r="CS620" s="68" t="s">
        <v>1</v>
      </c>
      <c r="CT620" s="68" t="s">
        <v>143</v>
      </c>
      <c r="CU620" s="68" t="s">
        <v>1</v>
      </c>
      <c r="CV620" s="68" t="s">
        <v>1985</v>
      </c>
      <c r="CW620" s="68" t="s">
        <v>143</v>
      </c>
      <c r="CX620" s="68" t="s">
        <v>394</v>
      </c>
      <c r="CY620" s="68" t="s">
        <v>166</v>
      </c>
      <c r="CZ620" s="68" t="s">
        <v>136</v>
      </c>
      <c r="DA620" s="68" t="s">
        <v>1986</v>
      </c>
      <c r="DB620" s="68" t="s">
        <v>143</v>
      </c>
      <c r="DC620" s="68" t="s">
        <v>143</v>
      </c>
      <c r="DD620" s="68" t="s">
        <v>125</v>
      </c>
      <c r="DE620" s="68">
        <v>8</v>
      </c>
      <c r="DF620" s="68">
        <v>31</v>
      </c>
    </row>
    <row r="621" spans="1:110" s="68" customFormat="1" ht="12.75" x14ac:dyDescent="0.2">
      <c r="A621" s="67">
        <v>45139</v>
      </c>
      <c r="B621" s="68" t="s">
        <v>18</v>
      </c>
      <c r="C621" s="68">
        <v>87274</v>
      </c>
      <c r="D621" s="68" t="s">
        <v>332</v>
      </c>
      <c r="E621" s="68" t="s">
        <v>164</v>
      </c>
      <c r="F621" s="69">
        <v>45161</v>
      </c>
      <c r="G621" s="68" t="s">
        <v>165</v>
      </c>
      <c r="H621" s="68" t="s">
        <v>166</v>
      </c>
      <c r="I621" s="70">
        <v>633.57000000000005</v>
      </c>
      <c r="J621" s="70">
        <v>633.57000000000005</v>
      </c>
      <c r="K621" s="71">
        <f t="shared" si="9"/>
        <v>1.550781579768566E-3</v>
      </c>
      <c r="L621" s="68" t="s">
        <v>217</v>
      </c>
      <c r="M621" s="68" t="s">
        <v>218</v>
      </c>
      <c r="N621" s="68" t="s">
        <v>219</v>
      </c>
      <c r="O621" s="68" t="s">
        <v>2967</v>
      </c>
      <c r="P621" s="68" t="s">
        <v>4067</v>
      </c>
      <c r="Q621" s="68" t="s">
        <v>170</v>
      </c>
      <c r="R621" s="68" t="s">
        <v>4209</v>
      </c>
      <c r="S621" s="68" t="s">
        <v>4069</v>
      </c>
      <c r="T621" s="68" t="s">
        <v>135</v>
      </c>
      <c r="U621" s="68" t="s">
        <v>135</v>
      </c>
      <c r="V621" s="68" t="s">
        <v>224</v>
      </c>
      <c r="W621" s="68" t="s">
        <v>137</v>
      </c>
      <c r="X621" s="68" t="s">
        <v>225</v>
      </c>
      <c r="Y621" s="68">
        <v>45168.539348495367</v>
      </c>
      <c r="Z621" s="68">
        <v>45168.539282638892</v>
      </c>
      <c r="AA621" s="68" t="s">
        <v>139</v>
      </c>
      <c r="AB621" s="68" t="s">
        <v>226</v>
      </c>
      <c r="AC621" s="68">
        <v>0</v>
      </c>
      <c r="AD621" s="68" t="s">
        <v>143</v>
      </c>
      <c r="AE621" s="68">
        <v>0</v>
      </c>
      <c r="AG621" s="68">
        <v>10012</v>
      </c>
      <c r="AH621" s="68" t="s">
        <v>141</v>
      </c>
      <c r="AK621" s="68" t="s">
        <v>207</v>
      </c>
      <c r="AL621" s="68" t="s">
        <v>143</v>
      </c>
      <c r="AM621" s="68">
        <v>63357</v>
      </c>
      <c r="AN621" s="68" t="s">
        <v>143</v>
      </c>
      <c r="AO621" s="68" t="s">
        <v>4070</v>
      </c>
      <c r="AP621" s="68" t="s">
        <v>1229</v>
      </c>
      <c r="AQ621" s="68" t="s">
        <v>4071</v>
      </c>
      <c r="AR621" s="68" t="s">
        <v>178</v>
      </c>
      <c r="AS621" s="68" t="s">
        <v>179</v>
      </c>
      <c r="AT621" s="68" t="s">
        <v>211</v>
      </c>
      <c r="AU621" s="68" t="s">
        <v>4072</v>
      </c>
      <c r="AV621" s="68" t="s">
        <v>234</v>
      </c>
      <c r="AW621" s="68" t="s">
        <v>165</v>
      </c>
      <c r="AX621" s="68" t="s">
        <v>235</v>
      </c>
      <c r="AY621" s="68" t="s">
        <v>148</v>
      </c>
      <c r="AZ621" s="68" t="s">
        <v>139</v>
      </c>
      <c r="BA621" s="68" t="s">
        <v>236</v>
      </c>
      <c r="BB621" s="68" t="s">
        <v>150</v>
      </c>
      <c r="BC621" s="68" t="s">
        <v>156</v>
      </c>
      <c r="BD621" s="68" t="s">
        <v>157</v>
      </c>
      <c r="BE621" s="68" t="s">
        <v>237</v>
      </c>
      <c r="BF621" s="68">
        <v>45169.454618055555</v>
      </c>
      <c r="BG621" s="68">
        <v>0</v>
      </c>
      <c r="BH621" s="68" t="s">
        <v>143</v>
      </c>
      <c r="BI621" s="68" t="s">
        <v>143</v>
      </c>
      <c r="BJ621" s="68" t="s">
        <v>143</v>
      </c>
      <c r="BK621" s="68" t="s">
        <v>224</v>
      </c>
      <c r="BL621" s="68" t="s">
        <v>143</v>
      </c>
      <c r="BM621" s="68" t="s">
        <v>160</v>
      </c>
      <c r="BN621" s="68" t="s">
        <v>143</v>
      </c>
      <c r="BO621" s="68" t="s">
        <v>143</v>
      </c>
      <c r="BP621" s="68" t="s">
        <v>1003</v>
      </c>
      <c r="BQ621" s="68" t="s">
        <v>4210</v>
      </c>
      <c r="BR621" s="68">
        <v>800</v>
      </c>
      <c r="BS621" s="68" t="s">
        <v>241</v>
      </c>
      <c r="BT621" s="68">
        <v>63357</v>
      </c>
      <c r="BU621" s="68">
        <v>63357</v>
      </c>
      <c r="BV621" s="68" t="s">
        <v>135</v>
      </c>
      <c r="BW621" s="68" t="s">
        <v>135</v>
      </c>
      <c r="BX621" s="68" t="s">
        <v>135</v>
      </c>
      <c r="BY621" s="68" t="s">
        <v>148</v>
      </c>
      <c r="BZ621" s="68" t="s">
        <v>2051</v>
      </c>
      <c r="CA621" s="68" t="s">
        <v>174</v>
      </c>
      <c r="CB621" s="68" t="s">
        <v>2764</v>
      </c>
      <c r="CC621" s="68" t="s">
        <v>143</v>
      </c>
      <c r="CD621" s="68" t="s">
        <v>143</v>
      </c>
      <c r="CE621" s="68" t="s">
        <v>143</v>
      </c>
      <c r="CF621" s="68">
        <v>1</v>
      </c>
      <c r="CJ621" s="68">
        <v>0</v>
      </c>
      <c r="CK621" s="68" t="s">
        <v>143</v>
      </c>
      <c r="CM621" s="68" t="s">
        <v>143</v>
      </c>
      <c r="CN621" s="68" t="s">
        <v>143</v>
      </c>
      <c r="CO621" s="68">
        <v>800114696</v>
      </c>
      <c r="CR621" s="68" t="s">
        <v>143</v>
      </c>
      <c r="CS621" s="68" t="s">
        <v>1</v>
      </c>
      <c r="CT621" s="68" t="s">
        <v>143</v>
      </c>
      <c r="CU621" s="68" t="s">
        <v>1</v>
      </c>
      <c r="CV621" s="68" t="s">
        <v>2092</v>
      </c>
      <c r="CW621" s="68" t="s">
        <v>143</v>
      </c>
      <c r="CX621" s="68" t="s">
        <v>217</v>
      </c>
      <c r="CY621" s="68" t="s">
        <v>166</v>
      </c>
      <c r="CZ621" s="68" t="s">
        <v>224</v>
      </c>
      <c r="DA621" s="68" t="s">
        <v>1989</v>
      </c>
      <c r="DB621" s="68" t="s">
        <v>143</v>
      </c>
      <c r="DC621" s="68" t="s">
        <v>225</v>
      </c>
      <c r="DD621" s="68" t="s">
        <v>164</v>
      </c>
      <c r="DE621" s="68">
        <v>8</v>
      </c>
      <c r="DF621" s="68">
        <v>23</v>
      </c>
    </row>
    <row r="622" spans="1:110" s="68" customFormat="1" ht="12.75" x14ac:dyDescent="0.2">
      <c r="A622" s="67">
        <v>45139</v>
      </c>
      <c r="B622" s="68" t="s">
        <v>27</v>
      </c>
      <c r="C622" s="68">
        <v>87288</v>
      </c>
      <c r="D622" s="68" t="s">
        <v>4211</v>
      </c>
      <c r="E622" s="68" t="s">
        <v>685</v>
      </c>
      <c r="F622" s="69">
        <v>45168</v>
      </c>
      <c r="G622" s="68" t="s">
        <v>165</v>
      </c>
      <c r="H622" s="68" t="s">
        <v>127</v>
      </c>
      <c r="I622" s="70">
        <v>210.9</v>
      </c>
      <c r="J622" s="70">
        <v>210.9</v>
      </c>
      <c r="K622" s="71">
        <f t="shared" si="9"/>
        <v>5.1621736378488657E-4</v>
      </c>
      <c r="L622" s="68" t="s">
        <v>374</v>
      </c>
      <c r="M622" s="68" t="s">
        <v>129</v>
      </c>
      <c r="N622" s="68" t="s">
        <v>4212</v>
      </c>
      <c r="O622" s="68" t="s">
        <v>960</v>
      </c>
      <c r="P622" s="68" t="s">
        <v>4213</v>
      </c>
      <c r="Q622" s="68" t="s">
        <v>132</v>
      </c>
      <c r="R622" s="68" t="s">
        <v>4214</v>
      </c>
      <c r="S622" s="68" t="s">
        <v>4215</v>
      </c>
      <c r="T622" s="68" t="s">
        <v>135</v>
      </c>
      <c r="U622" s="68" t="s">
        <v>135</v>
      </c>
      <c r="V622" s="68" t="s">
        <v>136</v>
      </c>
      <c r="W622" s="68" t="s">
        <v>137</v>
      </c>
      <c r="X622" s="68" t="s">
        <v>138</v>
      </c>
      <c r="Y622" s="68">
        <v>45168.109998611108</v>
      </c>
      <c r="Z622" s="68">
        <v>45168.105210069443</v>
      </c>
      <c r="AA622" s="68" t="s">
        <v>139</v>
      </c>
      <c r="AB622" s="68" t="s">
        <v>140</v>
      </c>
      <c r="AC622" s="68">
        <v>0</v>
      </c>
      <c r="AD622" s="68" t="s">
        <v>143</v>
      </c>
      <c r="AE622" s="68">
        <v>0</v>
      </c>
      <c r="AG622" s="68">
        <v>10012</v>
      </c>
      <c r="AH622" s="68" t="s">
        <v>141</v>
      </c>
      <c r="AK622" s="68" t="s">
        <v>142</v>
      </c>
      <c r="AL622" s="68" t="s">
        <v>143</v>
      </c>
      <c r="AM622" s="68">
        <v>1000</v>
      </c>
      <c r="AN622" s="68" t="s">
        <v>143</v>
      </c>
      <c r="AO622" s="68" t="s">
        <v>145</v>
      </c>
      <c r="AP622" s="68" t="s">
        <v>146</v>
      </c>
      <c r="AQ622" s="68" t="s">
        <v>972</v>
      </c>
      <c r="AR622" s="68" t="s">
        <v>148</v>
      </c>
      <c r="AS622" s="68" t="s">
        <v>139</v>
      </c>
      <c r="AT622" s="68" t="s">
        <v>149</v>
      </c>
      <c r="AU622" s="68" t="s">
        <v>150</v>
      </c>
      <c r="AV622" s="68" t="s">
        <v>4216</v>
      </c>
      <c r="AW622" s="68" t="s">
        <v>4216</v>
      </c>
      <c r="AX622" s="68" t="s">
        <v>309</v>
      </c>
      <c r="AY622" s="68" t="s">
        <v>148</v>
      </c>
      <c r="AZ622" s="68" t="s">
        <v>139</v>
      </c>
      <c r="BA622" s="68" t="s">
        <v>4217</v>
      </c>
      <c r="BB622" s="68" t="s">
        <v>2097</v>
      </c>
      <c r="BC622" s="68" t="s">
        <v>156</v>
      </c>
      <c r="BD622" s="68" t="s">
        <v>157</v>
      </c>
      <c r="BE622" s="68" t="s">
        <v>303</v>
      </c>
      <c r="BF622" s="68">
        <v>45169.452337962961</v>
      </c>
      <c r="BG622" s="68">
        <v>0</v>
      </c>
      <c r="BH622" s="68" t="s">
        <v>143</v>
      </c>
      <c r="BI622" s="68" t="s">
        <v>143</v>
      </c>
      <c r="BJ622" s="68" t="s">
        <v>143</v>
      </c>
      <c r="BK622" s="68" t="s">
        <v>136</v>
      </c>
      <c r="BL622" s="68" t="s">
        <v>143</v>
      </c>
      <c r="BM622" s="68" t="s">
        <v>160</v>
      </c>
      <c r="BN622" s="68" t="s">
        <v>143</v>
      </c>
      <c r="BO622" s="68" t="s">
        <v>143</v>
      </c>
      <c r="BP622" s="68" t="s">
        <v>143</v>
      </c>
      <c r="BQ622" s="68" t="s">
        <v>4218</v>
      </c>
      <c r="BR622" s="68">
        <v>500</v>
      </c>
      <c r="BS622" s="68" t="s">
        <v>162</v>
      </c>
      <c r="BT622" s="68">
        <v>2109</v>
      </c>
      <c r="BU622" s="68">
        <v>2109</v>
      </c>
      <c r="BV622" s="68" t="s">
        <v>135</v>
      </c>
      <c r="BW622" s="68" t="s">
        <v>135</v>
      </c>
      <c r="BX622" s="68" t="s">
        <v>135</v>
      </c>
      <c r="BY622" s="68" t="s">
        <v>148</v>
      </c>
      <c r="BZ622" s="68" t="s">
        <v>685</v>
      </c>
      <c r="CA622" s="68" t="s">
        <v>144</v>
      </c>
      <c r="CB622" s="68" t="s">
        <v>143</v>
      </c>
      <c r="CC622" s="68" t="s">
        <v>143</v>
      </c>
      <c r="CD622" s="68" t="s">
        <v>143</v>
      </c>
      <c r="CE622" s="68" t="s">
        <v>143</v>
      </c>
      <c r="CF622" s="68">
        <v>21090372</v>
      </c>
      <c r="CJ622" s="68">
        <v>0</v>
      </c>
      <c r="CK622" s="68" t="s">
        <v>143</v>
      </c>
      <c r="CM622" s="68" t="s">
        <v>143</v>
      </c>
      <c r="CN622" s="68" t="s">
        <v>143</v>
      </c>
      <c r="CR622" s="68" t="s">
        <v>143</v>
      </c>
      <c r="CS622" s="68" t="s">
        <v>1</v>
      </c>
      <c r="CT622" s="68" t="s">
        <v>143</v>
      </c>
      <c r="CU622" s="68" t="s">
        <v>1</v>
      </c>
      <c r="CV622" s="68" t="s">
        <v>1985</v>
      </c>
      <c r="CW622" s="68" t="s">
        <v>143</v>
      </c>
      <c r="CX622" s="68" t="s">
        <v>374</v>
      </c>
      <c r="CY622" s="68" t="s">
        <v>127</v>
      </c>
      <c r="CZ622" s="68" t="s">
        <v>136</v>
      </c>
      <c r="DA622" s="68" t="s">
        <v>1989</v>
      </c>
      <c r="DB622" s="68" t="s">
        <v>143</v>
      </c>
      <c r="DC622" s="68" t="s">
        <v>143</v>
      </c>
      <c r="DD622" s="68" t="s">
        <v>685</v>
      </c>
      <c r="DE622" s="68">
        <v>8</v>
      </c>
      <c r="DF622" s="68">
        <v>30</v>
      </c>
    </row>
    <row r="623" spans="1:110" s="68" customFormat="1" ht="12.75" x14ac:dyDescent="0.2">
      <c r="A623" s="67">
        <v>45139</v>
      </c>
      <c r="B623" s="68" t="s">
        <v>27</v>
      </c>
      <c r="C623" s="68">
        <v>87309</v>
      </c>
      <c r="D623" s="68" t="s">
        <v>4211</v>
      </c>
      <c r="E623" s="68" t="s">
        <v>685</v>
      </c>
      <c r="F623" s="69">
        <v>45168</v>
      </c>
      <c r="G623" s="68" t="s">
        <v>165</v>
      </c>
      <c r="H623" s="68" t="s">
        <v>127</v>
      </c>
      <c r="I623" s="70">
        <v>210.9</v>
      </c>
      <c r="J623" s="70">
        <v>210.9</v>
      </c>
      <c r="K623" s="71">
        <f t="shared" si="9"/>
        <v>5.1621736378488657E-4</v>
      </c>
      <c r="L623" s="68" t="s">
        <v>374</v>
      </c>
      <c r="M623" s="68" t="s">
        <v>129</v>
      </c>
      <c r="N623" s="68" t="s">
        <v>4212</v>
      </c>
      <c r="O623" s="68" t="s">
        <v>1056</v>
      </c>
      <c r="P623" s="68" t="s">
        <v>4219</v>
      </c>
      <c r="Q623" s="68" t="s">
        <v>132</v>
      </c>
      <c r="R623" s="68" t="s">
        <v>4220</v>
      </c>
      <c r="S623" s="68" t="s">
        <v>4215</v>
      </c>
      <c r="T623" s="68" t="s">
        <v>135</v>
      </c>
      <c r="U623" s="68" t="s">
        <v>135</v>
      </c>
      <c r="V623" s="68" t="s">
        <v>136</v>
      </c>
      <c r="W623" s="68" t="s">
        <v>137</v>
      </c>
      <c r="X623" s="68" t="s">
        <v>138</v>
      </c>
      <c r="Y623" s="68">
        <v>45168.132788425923</v>
      </c>
      <c r="Z623" s="68">
        <v>45168.132731134261</v>
      </c>
      <c r="AA623" s="68" t="s">
        <v>139</v>
      </c>
      <c r="AB623" s="68" t="s">
        <v>140</v>
      </c>
      <c r="AC623" s="68">
        <v>0</v>
      </c>
      <c r="AD623" s="68" t="s">
        <v>143</v>
      </c>
      <c r="AE623" s="68">
        <v>0</v>
      </c>
      <c r="AG623" s="68">
        <v>10012</v>
      </c>
      <c r="AH623" s="68" t="s">
        <v>141</v>
      </c>
      <c r="AK623" s="68" t="s">
        <v>142</v>
      </c>
      <c r="AL623" s="68" t="s">
        <v>143</v>
      </c>
      <c r="AM623" s="68">
        <v>1000</v>
      </c>
      <c r="AN623" s="68" t="s">
        <v>143</v>
      </c>
      <c r="AO623" s="68" t="s">
        <v>145</v>
      </c>
      <c r="AP623" s="68" t="s">
        <v>146</v>
      </c>
      <c r="AQ623" s="68" t="s">
        <v>1060</v>
      </c>
      <c r="AR623" s="68" t="s">
        <v>148</v>
      </c>
      <c r="AS623" s="68" t="s">
        <v>139</v>
      </c>
      <c r="AT623" s="68" t="s">
        <v>149</v>
      </c>
      <c r="AU623" s="68" t="s">
        <v>150</v>
      </c>
      <c r="AV623" s="68" t="s">
        <v>4216</v>
      </c>
      <c r="AW623" s="68" t="s">
        <v>4216</v>
      </c>
      <c r="AX623" s="68" t="s">
        <v>309</v>
      </c>
      <c r="AY623" s="68" t="s">
        <v>148</v>
      </c>
      <c r="AZ623" s="68" t="s">
        <v>139</v>
      </c>
      <c r="BA623" s="68" t="s">
        <v>4217</v>
      </c>
      <c r="BB623" s="68" t="s">
        <v>311</v>
      </c>
      <c r="BC623" s="68" t="s">
        <v>156</v>
      </c>
      <c r="BD623" s="68" t="s">
        <v>157</v>
      </c>
      <c r="BE623" s="68" t="s">
        <v>303</v>
      </c>
      <c r="BF623" s="68">
        <v>45169.452141203707</v>
      </c>
      <c r="BG623" s="68">
        <v>0</v>
      </c>
      <c r="BH623" s="68" t="s">
        <v>143</v>
      </c>
      <c r="BI623" s="68" t="s">
        <v>143</v>
      </c>
      <c r="BJ623" s="68" t="s">
        <v>143</v>
      </c>
      <c r="BK623" s="68" t="s">
        <v>136</v>
      </c>
      <c r="BL623" s="68" t="s">
        <v>143</v>
      </c>
      <c r="BM623" s="68" t="s">
        <v>160</v>
      </c>
      <c r="BN623" s="68" t="s">
        <v>143</v>
      </c>
      <c r="BO623" s="68" t="s">
        <v>143</v>
      </c>
      <c r="BP623" s="68" t="s">
        <v>1151</v>
      </c>
      <c r="BQ623" s="68" t="s">
        <v>4221</v>
      </c>
      <c r="BR623" s="68">
        <v>500</v>
      </c>
      <c r="BS623" s="68" t="s">
        <v>162</v>
      </c>
      <c r="BT623" s="68">
        <v>2109</v>
      </c>
      <c r="BU623" s="68">
        <v>2109</v>
      </c>
      <c r="BV623" s="68" t="s">
        <v>135</v>
      </c>
      <c r="BW623" s="68" t="s">
        <v>135</v>
      </c>
      <c r="BX623" s="68" t="s">
        <v>135</v>
      </c>
      <c r="BY623" s="68" t="s">
        <v>148</v>
      </c>
      <c r="BZ623" s="68" t="s">
        <v>685</v>
      </c>
      <c r="CA623" s="68" t="s">
        <v>144</v>
      </c>
      <c r="CB623" s="68" t="s">
        <v>2764</v>
      </c>
      <c r="CC623" s="68" t="s">
        <v>143</v>
      </c>
      <c r="CD623" s="68" t="s">
        <v>143</v>
      </c>
      <c r="CE623" s="68" t="s">
        <v>143</v>
      </c>
      <c r="CF623" s="68">
        <v>21090372</v>
      </c>
      <c r="CJ623" s="68">
        <v>0</v>
      </c>
      <c r="CK623" s="68" t="s">
        <v>143</v>
      </c>
      <c r="CM623" s="68" t="s">
        <v>143</v>
      </c>
      <c r="CN623" s="68" t="s">
        <v>143</v>
      </c>
      <c r="CR623" s="68" t="s">
        <v>143</v>
      </c>
      <c r="CS623" s="68" t="s">
        <v>1</v>
      </c>
      <c r="CT623" s="68" t="s">
        <v>143</v>
      </c>
      <c r="CU623" s="68" t="s">
        <v>1</v>
      </c>
      <c r="CV623" s="68" t="s">
        <v>1985</v>
      </c>
      <c r="CW623" s="68" t="s">
        <v>143</v>
      </c>
      <c r="CX623" s="68" t="s">
        <v>374</v>
      </c>
      <c r="CY623" s="68" t="s">
        <v>127</v>
      </c>
      <c r="CZ623" s="68" t="s">
        <v>136</v>
      </c>
      <c r="DA623" s="68" t="s">
        <v>1989</v>
      </c>
      <c r="DB623" s="68" t="s">
        <v>143</v>
      </c>
      <c r="DC623" s="68" t="s">
        <v>143</v>
      </c>
      <c r="DD623" s="68" t="s">
        <v>685</v>
      </c>
      <c r="DE623" s="68">
        <v>8</v>
      </c>
      <c r="DF623" s="68">
        <v>30</v>
      </c>
    </row>
    <row r="624" spans="1:110" s="68" customFormat="1" ht="12.75" x14ac:dyDescent="0.2">
      <c r="A624" s="67">
        <v>45139</v>
      </c>
      <c r="B624" s="68" t="s">
        <v>19</v>
      </c>
      <c r="C624" s="68">
        <v>87331</v>
      </c>
      <c r="D624" s="68" t="s">
        <v>4056</v>
      </c>
      <c r="E624" s="68" t="s">
        <v>364</v>
      </c>
      <c r="F624" s="69">
        <v>45169</v>
      </c>
      <c r="G624" s="68" t="s">
        <v>126</v>
      </c>
      <c r="H624" s="68" t="s">
        <v>166</v>
      </c>
      <c r="I624" s="70">
        <v>120</v>
      </c>
      <c r="J624" s="70">
        <v>120</v>
      </c>
      <c r="K624" s="71">
        <f t="shared" si="9"/>
        <v>2.9372253984915307E-4</v>
      </c>
      <c r="L624" s="68" t="s">
        <v>1935</v>
      </c>
      <c r="M624" s="68" t="s">
        <v>129</v>
      </c>
      <c r="N624" s="68" t="s">
        <v>219</v>
      </c>
      <c r="O624" s="68" t="s">
        <v>2882</v>
      </c>
      <c r="P624" s="68" t="s">
        <v>4222</v>
      </c>
      <c r="Q624" s="68" t="s">
        <v>170</v>
      </c>
      <c r="R624" s="68" t="s">
        <v>4223</v>
      </c>
      <c r="S624" s="68" t="s">
        <v>2795</v>
      </c>
      <c r="T624" s="68" t="s">
        <v>135</v>
      </c>
      <c r="U624" s="68" t="s">
        <v>135</v>
      </c>
      <c r="V624" s="68" t="s">
        <v>136</v>
      </c>
      <c r="W624" s="68" t="s">
        <v>137</v>
      </c>
      <c r="X624" s="68" t="s">
        <v>225</v>
      </c>
      <c r="Y624" s="68">
        <v>45168.148727546293</v>
      </c>
      <c r="Z624" s="68">
        <v>45168.148657638892</v>
      </c>
      <c r="AA624" s="68" t="s">
        <v>139</v>
      </c>
      <c r="AB624" s="68" t="s">
        <v>140</v>
      </c>
      <c r="AC624" s="68">
        <v>0</v>
      </c>
      <c r="AD624" s="68" t="s">
        <v>143</v>
      </c>
      <c r="AE624" s="68">
        <v>0</v>
      </c>
      <c r="AG624" s="68">
        <v>10023</v>
      </c>
      <c r="AH624" s="68" t="s">
        <v>141</v>
      </c>
      <c r="AK624" s="68" t="s">
        <v>142</v>
      </c>
      <c r="AL624" s="68" t="s">
        <v>143</v>
      </c>
      <c r="AM624" s="68">
        <v>120</v>
      </c>
      <c r="AN624" s="68" t="s">
        <v>143</v>
      </c>
      <c r="AO624" s="68" t="s">
        <v>1922</v>
      </c>
      <c r="AP624" s="68" t="s">
        <v>1923</v>
      </c>
      <c r="AQ624" s="68" t="s">
        <v>2886</v>
      </c>
      <c r="AR624" s="68" t="s">
        <v>353</v>
      </c>
      <c r="AS624" s="68" t="s">
        <v>231</v>
      </c>
      <c r="AT624" s="68" t="s">
        <v>1895</v>
      </c>
      <c r="AU624" s="68" t="s">
        <v>1925</v>
      </c>
      <c r="AV624" s="68" t="s">
        <v>234</v>
      </c>
      <c r="AW624" s="68" t="s">
        <v>165</v>
      </c>
      <c r="AX624" s="68" t="s">
        <v>235</v>
      </c>
      <c r="AY624" s="68" t="s">
        <v>148</v>
      </c>
      <c r="AZ624" s="68" t="s">
        <v>139</v>
      </c>
      <c r="BA624" s="68" t="s">
        <v>236</v>
      </c>
      <c r="BB624" s="68" t="s">
        <v>150</v>
      </c>
      <c r="BC624" s="68" t="s">
        <v>156</v>
      </c>
      <c r="BD624" s="68" t="s">
        <v>157</v>
      </c>
      <c r="BE624" s="68" t="s">
        <v>303</v>
      </c>
      <c r="BF624" s="68">
        <v>45169.452013888891</v>
      </c>
      <c r="BG624" s="68">
        <v>0</v>
      </c>
      <c r="BH624" s="68" t="s">
        <v>143</v>
      </c>
      <c r="BI624" s="68" t="s">
        <v>143</v>
      </c>
      <c r="BJ624" s="68" t="s">
        <v>143</v>
      </c>
      <c r="BK624" s="68" t="s">
        <v>136</v>
      </c>
      <c r="BL624" s="68" t="s">
        <v>143</v>
      </c>
      <c r="BM624" s="68" t="s">
        <v>160</v>
      </c>
      <c r="BN624" s="68" t="s">
        <v>143</v>
      </c>
      <c r="BO624" s="68" t="s">
        <v>143</v>
      </c>
      <c r="BP624" s="68" t="s">
        <v>143</v>
      </c>
      <c r="BQ624" s="68" t="s">
        <v>4224</v>
      </c>
      <c r="BR624" s="68">
        <v>500</v>
      </c>
      <c r="BS624" s="68" t="s">
        <v>162</v>
      </c>
      <c r="BT624" s="68">
        <v>120</v>
      </c>
      <c r="BU624" s="68">
        <v>120</v>
      </c>
      <c r="BV624" s="68" t="s">
        <v>135</v>
      </c>
      <c r="BW624" s="68" t="s">
        <v>135</v>
      </c>
      <c r="BX624" s="68" t="s">
        <v>135</v>
      </c>
      <c r="BY624" s="68" t="s">
        <v>148</v>
      </c>
      <c r="BZ624" s="68" t="s">
        <v>4225</v>
      </c>
      <c r="CA624" s="68" t="s">
        <v>174</v>
      </c>
      <c r="CB624" s="68" t="s">
        <v>143</v>
      </c>
      <c r="CC624" s="68" t="s">
        <v>143</v>
      </c>
      <c r="CD624" s="68" t="s">
        <v>143</v>
      </c>
      <c r="CE624" s="68" t="s">
        <v>143</v>
      </c>
      <c r="CF624" s="68">
        <v>1</v>
      </c>
      <c r="CJ624" s="68">
        <v>0</v>
      </c>
      <c r="CK624" s="68" t="s">
        <v>143</v>
      </c>
      <c r="CM624" s="68" t="s">
        <v>143</v>
      </c>
      <c r="CN624" s="68" t="s">
        <v>143</v>
      </c>
      <c r="CO624" s="68">
        <v>999104794</v>
      </c>
      <c r="CR624" s="68" t="s">
        <v>143</v>
      </c>
      <c r="CS624" s="68" t="s">
        <v>1</v>
      </c>
      <c r="CT624" s="68" t="s">
        <v>143</v>
      </c>
      <c r="CU624" s="68" t="s">
        <v>1</v>
      </c>
      <c r="CV624" s="68" t="s">
        <v>1985</v>
      </c>
      <c r="CW624" s="68" t="s">
        <v>143</v>
      </c>
      <c r="CX624" s="68" t="s">
        <v>1935</v>
      </c>
      <c r="CY624" s="68" t="s">
        <v>166</v>
      </c>
      <c r="CZ624" s="68" t="s">
        <v>136</v>
      </c>
      <c r="DA624" s="68" t="s">
        <v>1986</v>
      </c>
      <c r="DB624" s="68" t="s">
        <v>143</v>
      </c>
      <c r="DC624" s="68" t="s">
        <v>225</v>
      </c>
      <c r="DD624" s="68" t="s">
        <v>364</v>
      </c>
      <c r="DE624" s="68">
        <v>8</v>
      </c>
      <c r="DF624" s="68">
        <v>31</v>
      </c>
    </row>
    <row r="625" spans="1:110" s="68" customFormat="1" ht="12.75" x14ac:dyDescent="0.2">
      <c r="A625" s="67">
        <v>45139</v>
      </c>
      <c r="B625" s="68" t="s">
        <v>24</v>
      </c>
      <c r="C625" s="68">
        <v>87335</v>
      </c>
      <c r="D625" s="68" t="s">
        <v>24</v>
      </c>
      <c r="E625" s="68" t="s">
        <v>1223</v>
      </c>
      <c r="F625" s="69">
        <v>45169</v>
      </c>
      <c r="G625" s="68" t="s">
        <v>257</v>
      </c>
      <c r="H625" s="68" t="s">
        <v>166</v>
      </c>
      <c r="I625" s="70">
        <v>150</v>
      </c>
      <c r="J625" s="70">
        <v>150</v>
      </c>
      <c r="K625" s="71">
        <f t="shared" si="9"/>
        <v>3.6715317481144131E-4</v>
      </c>
      <c r="L625" s="68" t="s">
        <v>394</v>
      </c>
      <c r="M625" s="68" t="s">
        <v>129</v>
      </c>
      <c r="N625" s="68" t="s">
        <v>980</v>
      </c>
      <c r="O625" s="68" t="s">
        <v>4226</v>
      </c>
      <c r="P625" s="68" t="s">
        <v>4227</v>
      </c>
      <c r="Q625" s="68" t="s">
        <v>170</v>
      </c>
      <c r="R625" s="68" t="s">
        <v>4228</v>
      </c>
      <c r="S625" s="68" t="s">
        <v>4229</v>
      </c>
      <c r="T625" s="68" t="s">
        <v>135</v>
      </c>
      <c r="U625" s="68" t="s">
        <v>135</v>
      </c>
      <c r="V625" s="68" t="s">
        <v>136</v>
      </c>
      <c r="W625" s="68" t="s">
        <v>137</v>
      </c>
      <c r="X625" s="68" t="s">
        <v>264</v>
      </c>
      <c r="Y625" s="68">
        <v>45168.153465972224</v>
      </c>
      <c r="Z625" s="68">
        <v>45168.150397453704</v>
      </c>
      <c r="AA625" s="68" t="s">
        <v>139</v>
      </c>
      <c r="AB625" s="68" t="s">
        <v>140</v>
      </c>
      <c r="AC625" s="68">
        <v>0</v>
      </c>
      <c r="AD625" s="68" t="s">
        <v>143</v>
      </c>
      <c r="AE625" s="68">
        <v>0</v>
      </c>
      <c r="AF625" s="68">
        <v>45168</v>
      </c>
      <c r="AG625" s="68">
        <v>10010</v>
      </c>
      <c r="AH625" s="68" t="s">
        <v>265</v>
      </c>
      <c r="AK625" s="68" t="s">
        <v>142</v>
      </c>
      <c r="AL625" s="68" t="s">
        <v>143</v>
      </c>
      <c r="AM625" s="68">
        <v>150</v>
      </c>
      <c r="AN625" s="68" t="s">
        <v>143</v>
      </c>
      <c r="AO625" s="68" t="s">
        <v>4230</v>
      </c>
      <c r="AP625" s="68" t="s">
        <v>4231</v>
      </c>
      <c r="AQ625" s="68" t="s">
        <v>4232</v>
      </c>
      <c r="AR625" s="68" t="s">
        <v>969</v>
      </c>
      <c r="AS625" s="68" t="s">
        <v>231</v>
      </c>
      <c r="AT625" s="68" t="s">
        <v>969</v>
      </c>
      <c r="AU625" s="68" t="s">
        <v>4233</v>
      </c>
      <c r="AV625" s="68" t="s">
        <v>990</v>
      </c>
      <c r="AW625" s="68" t="s">
        <v>273</v>
      </c>
      <c r="AX625" s="68" t="s">
        <v>991</v>
      </c>
      <c r="AY625" s="68" t="s">
        <v>148</v>
      </c>
      <c r="AZ625" s="68" t="s">
        <v>139</v>
      </c>
      <c r="BA625" s="68" t="s">
        <v>154</v>
      </c>
      <c r="BB625" s="68" t="s">
        <v>992</v>
      </c>
      <c r="BC625" s="68" t="s">
        <v>156</v>
      </c>
      <c r="BD625" s="68" t="s">
        <v>157</v>
      </c>
      <c r="BE625" s="68" t="s">
        <v>303</v>
      </c>
      <c r="BF625" s="68">
        <v>45169.452233796299</v>
      </c>
      <c r="BG625" s="68">
        <v>0</v>
      </c>
      <c r="BH625" s="68" t="s">
        <v>143</v>
      </c>
      <c r="BI625" s="68" t="s">
        <v>143</v>
      </c>
      <c r="BJ625" s="68" t="s">
        <v>143</v>
      </c>
      <c r="BK625" s="68" t="s">
        <v>136</v>
      </c>
      <c r="BL625" s="68" t="s">
        <v>143</v>
      </c>
      <c r="BM625" s="68" t="s">
        <v>200</v>
      </c>
      <c r="BN625" s="68" t="s">
        <v>143</v>
      </c>
      <c r="BO625" s="68" t="s">
        <v>143</v>
      </c>
      <c r="BP625" s="68" t="s">
        <v>143</v>
      </c>
      <c r="BQ625" s="68" t="s">
        <v>4234</v>
      </c>
      <c r="BR625" s="68">
        <v>500</v>
      </c>
      <c r="BS625" s="68" t="s">
        <v>162</v>
      </c>
      <c r="BT625" s="68">
        <v>150</v>
      </c>
      <c r="BU625" s="68">
        <v>150</v>
      </c>
      <c r="BV625" s="68" t="s">
        <v>135</v>
      </c>
      <c r="BW625" s="68" t="s">
        <v>135</v>
      </c>
      <c r="BX625" s="68" t="s">
        <v>135</v>
      </c>
      <c r="BY625" s="68" t="s">
        <v>148</v>
      </c>
      <c r="BZ625" s="68" t="s">
        <v>4177</v>
      </c>
      <c r="CA625" s="68" t="s">
        <v>174</v>
      </c>
      <c r="CB625" s="68" t="s">
        <v>143</v>
      </c>
      <c r="CC625" s="68" t="s">
        <v>143</v>
      </c>
      <c r="CD625" s="68" t="s">
        <v>143</v>
      </c>
      <c r="CE625" s="68" t="s">
        <v>143</v>
      </c>
      <c r="CF625" s="68">
        <v>1</v>
      </c>
      <c r="CJ625" s="68">
        <v>0</v>
      </c>
      <c r="CK625" s="68" t="s">
        <v>143</v>
      </c>
      <c r="CM625" s="68" t="s">
        <v>143</v>
      </c>
      <c r="CN625" s="68" t="s">
        <v>143</v>
      </c>
      <c r="CR625" s="68" t="s">
        <v>143</v>
      </c>
      <c r="CS625" s="68" t="s">
        <v>1</v>
      </c>
      <c r="CT625" s="68" t="s">
        <v>143</v>
      </c>
      <c r="CU625" s="68" t="s">
        <v>1</v>
      </c>
      <c r="CV625" s="68" t="s">
        <v>1985</v>
      </c>
      <c r="CW625" s="68" t="s">
        <v>143</v>
      </c>
      <c r="CX625" s="68" t="s">
        <v>394</v>
      </c>
      <c r="CY625" s="68" t="s">
        <v>166</v>
      </c>
      <c r="CZ625" s="68" t="s">
        <v>136</v>
      </c>
      <c r="DA625" s="68" t="s">
        <v>1986</v>
      </c>
      <c r="DB625" s="68" t="s">
        <v>143</v>
      </c>
      <c r="DC625" s="68" t="s">
        <v>143</v>
      </c>
      <c r="DD625" s="68" t="s">
        <v>1223</v>
      </c>
      <c r="DE625" s="68">
        <v>8</v>
      </c>
      <c r="DF625" s="68">
        <v>31</v>
      </c>
    </row>
    <row r="626" spans="1:110" s="68" customFormat="1" ht="12.75" x14ac:dyDescent="0.2">
      <c r="A626" s="67">
        <v>45139</v>
      </c>
      <c r="B626" s="68" t="s">
        <v>19</v>
      </c>
      <c r="C626" s="68">
        <v>87406</v>
      </c>
      <c r="D626" s="68" t="s">
        <v>4235</v>
      </c>
      <c r="E626" s="68" t="s">
        <v>164</v>
      </c>
      <c r="F626" s="69">
        <v>45169</v>
      </c>
      <c r="G626" s="68" t="s">
        <v>165</v>
      </c>
      <c r="H626" s="68" t="s">
        <v>166</v>
      </c>
      <c r="I626" s="70">
        <v>1800</v>
      </c>
      <c r="J626" s="70">
        <v>1800</v>
      </c>
      <c r="K626" s="71">
        <f t="shared" si="9"/>
        <v>4.4058380977372961E-3</v>
      </c>
      <c r="L626" s="68" t="s">
        <v>1935</v>
      </c>
      <c r="M626" s="68" t="s">
        <v>129</v>
      </c>
      <c r="N626" s="68" t="s">
        <v>960</v>
      </c>
      <c r="O626" s="68" t="s">
        <v>1028</v>
      </c>
      <c r="P626" s="68" t="s">
        <v>4236</v>
      </c>
      <c r="Q626" s="68" t="s">
        <v>262</v>
      </c>
      <c r="R626" s="68" t="s">
        <v>143</v>
      </c>
      <c r="S626" s="68" t="s">
        <v>398</v>
      </c>
      <c r="T626" s="68" t="s">
        <v>135</v>
      </c>
      <c r="U626" s="68" t="s">
        <v>135</v>
      </c>
      <c r="V626" s="68" t="s">
        <v>136</v>
      </c>
      <c r="W626" s="68" t="s">
        <v>137</v>
      </c>
      <c r="X626" s="68" t="s">
        <v>399</v>
      </c>
      <c r="Y626" s="68">
        <v>45169.045626851854</v>
      </c>
      <c r="Z626" s="68">
        <v>45169.045574074073</v>
      </c>
      <c r="AA626" s="68" t="s">
        <v>139</v>
      </c>
      <c r="AB626" s="68" t="s">
        <v>140</v>
      </c>
      <c r="AC626" s="68">
        <v>0</v>
      </c>
      <c r="AD626" s="68" t="s">
        <v>143</v>
      </c>
      <c r="AE626" s="68">
        <v>0</v>
      </c>
      <c r="AG626" s="68">
        <v>10012</v>
      </c>
      <c r="AH626" s="68" t="s">
        <v>141</v>
      </c>
      <c r="AK626" s="68" t="s">
        <v>142</v>
      </c>
      <c r="AL626" s="68" t="s">
        <v>143</v>
      </c>
      <c r="AM626" s="68">
        <v>1800</v>
      </c>
      <c r="AN626" s="68" t="s">
        <v>174</v>
      </c>
      <c r="AO626" s="68" t="s">
        <v>1031</v>
      </c>
      <c r="AP626" s="68" t="s">
        <v>1032</v>
      </c>
      <c r="AQ626" s="68" t="s">
        <v>1033</v>
      </c>
      <c r="AR626" s="68" t="s">
        <v>250</v>
      </c>
      <c r="AS626" s="68" t="s">
        <v>179</v>
      </c>
      <c r="AT626" s="68" t="s">
        <v>1034</v>
      </c>
      <c r="AU626" s="68" t="s">
        <v>1035</v>
      </c>
      <c r="AV626" s="68" t="s">
        <v>145</v>
      </c>
      <c r="AW626" s="68" t="s">
        <v>146</v>
      </c>
      <c r="AX626" s="68" t="s">
        <v>972</v>
      </c>
      <c r="AY626" s="68" t="s">
        <v>148</v>
      </c>
      <c r="AZ626" s="68" t="s">
        <v>139</v>
      </c>
      <c r="BA626" s="68" t="s">
        <v>149</v>
      </c>
      <c r="BB626" s="68" t="s">
        <v>150</v>
      </c>
      <c r="BC626" s="68" t="s">
        <v>156</v>
      </c>
      <c r="BD626" s="68" t="s">
        <v>276</v>
      </c>
      <c r="BE626" s="68" t="s">
        <v>143</v>
      </c>
      <c r="BG626" s="68">
        <v>0</v>
      </c>
      <c r="BH626" s="68" t="s">
        <v>143</v>
      </c>
      <c r="BI626" s="68" t="s">
        <v>143</v>
      </c>
      <c r="BJ626" s="68" t="s">
        <v>143</v>
      </c>
      <c r="BK626" s="68" t="s">
        <v>136</v>
      </c>
      <c r="BL626" s="68" t="s">
        <v>143</v>
      </c>
      <c r="BM626" s="68" t="s">
        <v>160</v>
      </c>
      <c r="BN626" s="68" t="s">
        <v>143</v>
      </c>
      <c r="BO626" s="68" t="s">
        <v>143</v>
      </c>
      <c r="BP626" s="68" t="s">
        <v>143</v>
      </c>
      <c r="BQ626" s="68" t="s">
        <v>143</v>
      </c>
      <c r="BR626" s="68">
        <v>0</v>
      </c>
      <c r="BS626" s="68" t="s">
        <v>2494</v>
      </c>
      <c r="BT626" s="68">
        <v>1800</v>
      </c>
      <c r="BU626" s="68">
        <v>1800</v>
      </c>
      <c r="BV626" s="68" t="s">
        <v>135</v>
      </c>
      <c r="BW626" s="68" t="s">
        <v>135</v>
      </c>
      <c r="BX626" s="68" t="s">
        <v>135</v>
      </c>
      <c r="BY626" s="68" t="s">
        <v>148</v>
      </c>
      <c r="BZ626" s="68" t="s">
        <v>2091</v>
      </c>
      <c r="CA626" s="68" t="s">
        <v>174</v>
      </c>
      <c r="CB626" s="68" t="s">
        <v>143</v>
      </c>
      <c r="CC626" s="68" t="s">
        <v>143</v>
      </c>
      <c r="CD626" s="68" t="s">
        <v>143</v>
      </c>
      <c r="CE626" s="68" t="s">
        <v>143</v>
      </c>
      <c r="CF626" s="68">
        <v>1</v>
      </c>
      <c r="CG626" s="68">
        <v>1</v>
      </c>
      <c r="CJ626" s="68">
        <v>0</v>
      </c>
      <c r="CK626" s="68" t="s">
        <v>143</v>
      </c>
      <c r="CM626" s="68" t="s">
        <v>143</v>
      </c>
      <c r="CN626" s="68" t="s">
        <v>143</v>
      </c>
      <c r="CR626" s="68" t="s">
        <v>143</v>
      </c>
      <c r="CS626" s="68" t="s">
        <v>1</v>
      </c>
      <c r="CT626" s="68" t="s">
        <v>143</v>
      </c>
      <c r="CU626" s="68" t="s">
        <v>1</v>
      </c>
      <c r="CV626" s="68" t="s">
        <v>2092</v>
      </c>
      <c r="CW626" s="68" t="s">
        <v>143</v>
      </c>
      <c r="CX626" s="68" t="s">
        <v>1935</v>
      </c>
      <c r="CY626" s="68" t="s">
        <v>166</v>
      </c>
      <c r="CZ626" s="68" t="s">
        <v>136</v>
      </c>
      <c r="DA626" s="68" t="s">
        <v>2495</v>
      </c>
      <c r="DB626" s="68" t="s">
        <v>143</v>
      </c>
      <c r="DC626" s="68" t="s">
        <v>143</v>
      </c>
      <c r="DD626" s="68" t="s">
        <v>164</v>
      </c>
      <c r="DE626" s="68">
        <v>8</v>
      </c>
      <c r="DF626" s="68">
        <v>31</v>
      </c>
    </row>
    <row r="627" spans="1:110" s="68" customFormat="1" ht="12.75" x14ac:dyDescent="0.2">
      <c r="A627" s="67">
        <v>45139</v>
      </c>
      <c r="B627" s="68" t="s">
        <v>19</v>
      </c>
      <c r="C627" s="68">
        <v>87505</v>
      </c>
      <c r="D627" s="68" t="s">
        <v>4056</v>
      </c>
      <c r="E627" s="68" t="s">
        <v>364</v>
      </c>
      <c r="F627" s="69">
        <v>45169</v>
      </c>
      <c r="G627" s="68" t="s">
        <v>126</v>
      </c>
      <c r="H627" s="68" t="s">
        <v>166</v>
      </c>
      <c r="I627" s="70">
        <v>190</v>
      </c>
      <c r="J627" s="70">
        <v>190</v>
      </c>
      <c r="K627" s="71">
        <f t="shared" si="9"/>
        <v>4.6506068809449235E-4</v>
      </c>
      <c r="L627" s="68" t="s">
        <v>1935</v>
      </c>
      <c r="M627" s="68" t="s">
        <v>129</v>
      </c>
      <c r="N627" s="68" t="s">
        <v>219</v>
      </c>
      <c r="O627" s="68" t="s">
        <v>2882</v>
      </c>
      <c r="P627" s="68" t="s">
        <v>4237</v>
      </c>
      <c r="Q627" s="68" t="s">
        <v>170</v>
      </c>
      <c r="R627" s="68" t="s">
        <v>4238</v>
      </c>
      <c r="S627" s="68" t="s">
        <v>2974</v>
      </c>
      <c r="T627" s="68" t="s">
        <v>135</v>
      </c>
      <c r="U627" s="68" t="s">
        <v>135</v>
      </c>
      <c r="V627" s="68" t="s">
        <v>136</v>
      </c>
      <c r="W627" s="68" t="s">
        <v>137</v>
      </c>
      <c r="X627" s="68" t="s">
        <v>225</v>
      </c>
      <c r="Y627" s="68">
        <v>45169.050539004631</v>
      </c>
      <c r="Z627" s="68">
        <v>45169.050422106484</v>
      </c>
      <c r="AA627" s="68" t="s">
        <v>139</v>
      </c>
      <c r="AB627" s="68" t="s">
        <v>140</v>
      </c>
      <c r="AC627" s="68">
        <v>0</v>
      </c>
      <c r="AD627" s="68" t="s">
        <v>143</v>
      </c>
      <c r="AE627" s="68">
        <v>0</v>
      </c>
      <c r="AG627" s="68">
        <v>10023</v>
      </c>
      <c r="AH627" s="68" t="s">
        <v>141</v>
      </c>
      <c r="AK627" s="68" t="s">
        <v>142</v>
      </c>
      <c r="AL627" s="68" t="s">
        <v>143</v>
      </c>
      <c r="AM627" s="68">
        <v>190</v>
      </c>
      <c r="AN627" s="68" t="s">
        <v>143</v>
      </c>
      <c r="AO627" s="68" t="s">
        <v>1922</v>
      </c>
      <c r="AP627" s="68" t="s">
        <v>1923</v>
      </c>
      <c r="AQ627" s="68" t="s">
        <v>2886</v>
      </c>
      <c r="AR627" s="68" t="s">
        <v>353</v>
      </c>
      <c r="AS627" s="68" t="s">
        <v>231</v>
      </c>
      <c r="AT627" s="68" t="s">
        <v>1895</v>
      </c>
      <c r="AU627" s="68" t="s">
        <v>1925</v>
      </c>
      <c r="AV627" s="68" t="s">
        <v>234</v>
      </c>
      <c r="AW627" s="68" t="s">
        <v>165</v>
      </c>
      <c r="AX627" s="68" t="s">
        <v>235</v>
      </c>
      <c r="AY627" s="68" t="s">
        <v>148</v>
      </c>
      <c r="AZ627" s="68" t="s">
        <v>139</v>
      </c>
      <c r="BA627" s="68" t="s">
        <v>236</v>
      </c>
      <c r="BB627" s="68" t="s">
        <v>150</v>
      </c>
      <c r="BC627" s="68" t="s">
        <v>156</v>
      </c>
      <c r="BD627" s="68" t="s">
        <v>157</v>
      </c>
      <c r="BE627" s="68" t="s">
        <v>303</v>
      </c>
      <c r="BF627" s="68">
        <v>45169.082824074074</v>
      </c>
      <c r="BG627" s="68">
        <v>0</v>
      </c>
      <c r="BH627" s="68" t="s">
        <v>143</v>
      </c>
      <c r="BI627" s="68" t="s">
        <v>143</v>
      </c>
      <c r="BJ627" s="68" t="s">
        <v>143</v>
      </c>
      <c r="BK627" s="68" t="s">
        <v>136</v>
      </c>
      <c r="BL627" s="68" t="s">
        <v>143</v>
      </c>
      <c r="BM627" s="68" t="s">
        <v>160</v>
      </c>
      <c r="BN627" s="68" t="s">
        <v>143</v>
      </c>
      <c r="BO627" s="68" t="s">
        <v>143</v>
      </c>
      <c r="BP627" s="68" t="s">
        <v>143</v>
      </c>
      <c r="BQ627" s="68" t="s">
        <v>3107</v>
      </c>
      <c r="BR627" s="68">
        <v>500</v>
      </c>
      <c r="BS627" s="68" t="s">
        <v>162</v>
      </c>
      <c r="BT627" s="68">
        <v>190</v>
      </c>
      <c r="BU627" s="68">
        <v>190</v>
      </c>
      <c r="BV627" s="68" t="s">
        <v>135</v>
      </c>
      <c r="BW627" s="68" t="s">
        <v>135</v>
      </c>
      <c r="BX627" s="68" t="s">
        <v>135</v>
      </c>
      <c r="BY627" s="68" t="s">
        <v>148</v>
      </c>
      <c r="BZ627" s="68" t="s">
        <v>4225</v>
      </c>
      <c r="CA627" s="68" t="s">
        <v>174</v>
      </c>
      <c r="CB627" s="68" t="s">
        <v>143</v>
      </c>
      <c r="CC627" s="68" t="s">
        <v>143</v>
      </c>
      <c r="CD627" s="68" t="s">
        <v>143</v>
      </c>
      <c r="CE627" s="68" t="s">
        <v>143</v>
      </c>
      <c r="CF627" s="68">
        <v>1</v>
      </c>
      <c r="CJ627" s="68">
        <v>0</v>
      </c>
      <c r="CK627" s="68" t="s">
        <v>143</v>
      </c>
      <c r="CM627" s="68" t="s">
        <v>143</v>
      </c>
      <c r="CN627" s="68" t="s">
        <v>143</v>
      </c>
      <c r="CO627" s="68">
        <v>999104794</v>
      </c>
      <c r="CR627" s="68" t="s">
        <v>143</v>
      </c>
      <c r="CS627" s="68" t="s">
        <v>1</v>
      </c>
      <c r="CT627" s="68" t="s">
        <v>143</v>
      </c>
      <c r="CU627" s="68" t="s">
        <v>1</v>
      </c>
      <c r="CV627" s="68" t="s">
        <v>1985</v>
      </c>
      <c r="CW627" s="68" t="s">
        <v>143</v>
      </c>
      <c r="CX627" s="68" t="s">
        <v>1935</v>
      </c>
      <c r="CY627" s="68" t="s">
        <v>166</v>
      </c>
      <c r="CZ627" s="68" t="s">
        <v>136</v>
      </c>
      <c r="DA627" s="68" t="s">
        <v>1986</v>
      </c>
      <c r="DB627" s="68" t="s">
        <v>143</v>
      </c>
      <c r="DC627" s="68" t="s">
        <v>225</v>
      </c>
      <c r="DD627" s="68" t="s">
        <v>364</v>
      </c>
      <c r="DE627" s="68">
        <v>8</v>
      </c>
      <c r="DF627" s="68">
        <v>31</v>
      </c>
    </row>
    <row r="628" spans="1:110" s="68" customFormat="1" ht="12.75" x14ac:dyDescent="0.2">
      <c r="A628" s="67">
        <v>45139</v>
      </c>
      <c r="B628" s="68" t="s">
        <v>14</v>
      </c>
      <c r="C628" s="68">
        <v>87644</v>
      </c>
      <c r="D628" s="68" t="s">
        <v>1317</v>
      </c>
      <c r="E628" s="68" t="s">
        <v>2037</v>
      </c>
      <c r="F628" s="69">
        <v>45169</v>
      </c>
      <c r="G628" s="68" t="s">
        <v>165</v>
      </c>
      <c r="H628" s="68" t="s">
        <v>166</v>
      </c>
      <c r="I628" s="70">
        <v>39.159999999999997</v>
      </c>
      <c r="J628" s="70">
        <v>39.159999999999997</v>
      </c>
      <c r="K628" s="71">
        <f t="shared" si="9"/>
        <v>9.5851455504106941E-5</v>
      </c>
      <c r="L628" s="68" t="s">
        <v>342</v>
      </c>
      <c r="M628" s="68" t="s">
        <v>317</v>
      </c>
      <c r="N628" s="68" t="s">
        <v>960</v>
      </c>
      <c r="O628" s="68" t="s">
        <v>318</v>
      </c>
      <c r="P628" s="68" t="s">
        <v>4239</v>
      </c>
      <c r="Q628" s="68" t="s">
        <v>170</v>
      </c>
      <c r="R628" s="68" t="s">
        <v>4240</v>
      </c>
      <c r="S628" s="68" t="s">
        <v>4241</v>
      </c>
      <c r="T628" s="68" t="s">
        <v>469</v>
      </c>
      <c r="U628" s="68" t="s">
        <v>1682</v>
      </c>
      <c r="V628" s="68" t="s">
        <v>136</v>
      </c>
      <c r="W628" s="68" t="s">
        <v>137</v>
      </c>
      <c r="X628" s="68" t="s">
        <v>349</v>
      </c>
      <c r="Y628" s="68">
        <v>45169.243739351848</v>
      </c>
      <c r="Z628" s="68">
        <v>45169.242681249998</v>
      </c>
      <c r="AA628" s="68" t="s">
        <v>139</v>
      </c>
      <c r="AB628" s="68" t="s">
        <v>140</v>
      </c>
      <c r="AC628" s="68">
        <v>0</v>
      </c>
      <c r="AD628" s="68" t="s">
        <v>143</v>
      </c>
      <c r="AE628" s="68">
        <v>0</v>
      </c>
      <c r="AF628" s="68">
        <v>45169</v>
      </c>
      <c r="AG628" s="68">
        <v>10012</v>
      </c>
      <c r="AH628" s="68" t="s">
        <v>141</v>
      </c>
      <c r="AK628" s="68" t="s">
        <v>142</v>
      </c>
      <c r="AL628" s="68" t="s">
        <v>143</v>
      </c>
      <c r="AM628" s="68">
        <v>3916</v>
      </c>
      <c r="AN628" s="68" t="s">
        <v>174</v>
      </c>
      <c r="AO628" s="68" t="s">
        <v>324</v>
      </c>
      <c r="AP628" s="68" t="s">
        <v>325</v>
      </c>
      <c r="AQ628" s="68" t="s">
        <v>326</v>
      </c>
      <c r="AR628" s="68" t="s">
        <v>178</v>
      </c>
      <c r="AS628" s="68" t="s">
        <v>179</v>
      </c>
      <c r="AT628" s="68" t="s">
        <v>327</v>
      </c>
      <c r="AU628" s="68" t="s">
        <v>328</v>
      </c>
      <c r="AV628" s="68" t="s">
        <v>145</v>
      </c>
      <c r="AW628" s="68" t="s">
        <v>146</v>
      </c>
      <c r="AX628" s="68" t="s">
        <v>972</v>
      </c>
      <c r="AY628" s="68" t="s">
        <v>148</v>
      </c>
      <c r="AZ628" s="68" t="s">
        <v>139</v>
      </c>
      <c r="BA628" s="68" t="s">
        <v>149</v>
      </c>
      <c r="BB628" s="68" t="s">
        <v>150</v>
      </c>
      <c r="BC628" s="68" t="s">
        <v>156</v>
      </c>
      <c r="BD628" s="68" t="s">
        <v>157</v>
      </c>
      <c r="BE628" s="68" t="s">
        <v>303</v>
      </c>
      <c r="BF628" s="68">
        <v>45169.344652777778</v>
      </c>
      <c r="BG628" s="68">
        <v>0</v>
      </c>
      <c r="BH628" s="68" t="s">
        <v>143</v>
      </c>
      <c r="BI628" s="68" t="s">
        <v>4242</v>
      </c>
      <c r="BJ628" s="68" t="s">
        <v>143</v>
      </c>
      <c r="BK628" s="68" t="s">
        <v>136</v>
      </c>
      <c r="BL628" s="68" t="s">
        <v>143</v>
      </c>
      <c r="BM628" s="68" t="s">
        <v>160</v>
      </c>
      <c r="BN628" s="68" t="s">
        <v>143</v>
      </c>
      <c r="BO628" s="68" t="s">
        <v>2037</v>
      </c>
      <c r="BP628" s="68" t="s">
        <v>143</v>
      </c>
      <c r="BQ628" s="68" t="s">
        <v>4243</v>
      </c>
      <c r="BR628" s="68">
        <v>500</v>
      </c>
      <c r="BS628" s="68" t="s">
        <v>162</v>
      </c>
      <c r="BT628" s="68">
        <v>3916</v>
      </c>
      <c r="BU628" s="68">
        <v>3916</v>
      </c>
      <c r="BV628" s="68" t="s">
        <v>474</v>
      </c>
      <c r="BW628" s="68" t="s">
        <v>4244</v>
      </c>
      <c r="BX628" s="68" t="s">
        <v>135</v>
      </c>
      <c r="BY628" s="68" t="s">
        <v>148</v>
      </c>
      <c r="BZ628" s="68" t="s">
        <v>4245</v>
      </c>
      <c r="CA628" s="68" t="s">
        <v>174</v>
      </c>
      <c r="CB628" s="68" t="s">
        <v>143</v>
      </c>
      <c r="CC628" s="68" t="s">
        <v>143</v>
      </c>
      <c r="CD628" s="68" t="s">
        <v>362</v>
      </c>
      <c r="CE628" s="68" t="s">
        <v>4239</v>
      </c>
      <c r="CF628" s="68">
        <v>1</v>
      </c>
      <c r="CG628" s="68">
        <v>1</v>
      </c>
      <c r="CJ628" s="68">
        <v>0</v>
      </c>
      <c r="CK628" s="68" t="s">
        <v>143</v>
      </c>
      <c r="CM628" s="68" t="s">
        <v>143</v>
      </c>
      <c r="CN628" s="68" t="s">
        <v>143</v>
      </c>
      <c r="CR628" s="68" t="s">
        <v>143</v>
      </c>
      <c r="CS628" s="68" t="s">
        <v>1</v>
      </c>
      <c r="CT628" s="68" t="s">
        <v>143</v>
      </c>
      <c r="CU628" s="68" t="s">
        <v>1</v>
      </c>
      <c r="CV628" s="68" t="s">
        <v>1985</v>
      </c>
      <c r="CW628" s="68" t="s">
        <v>143</v>
      </c>
      <c r="CX628" s="68" t="s">
        <v>342</v>
      </c>
      <c r="CY628" s="68" t="s">
        <v>166</v>
      </c>
      <c r="CZ628" s="68" t="s">
        <v>136</v>
      </c>
      <c r="DA628" s="68" t="s">
        <v>1986</v>
      </c>
      <c r="DB628" s="68" t="s">
        <v>143</v>
      </c>
      <c r="DC628" s="68" t="s">
        <v>143</v>
      </c>
      <c r="DD628" s="68" t="s">
        <v>2037</v>
      </c>
      <c r="DE628" s="68">
        <v>8</v>
      </c>
      <c r="DF628" s="68">
        <v>31</v>
      </c>
    </row>
    <row r="629" spans="1:110" s="68" customFormat="1" ht="12.75" x14ac:dyDescent="0.2">
      <c r="A629" s="67">
        <v>45170</v>
      </c>
      <c r="B629" s="68" t="s">
        <v>20</v>
      </c>
      <c r="C629" s="68">
        <v>87926</v>
      </c>
      <c r="D629" s="68" t="s">
        <v>1317</v>
      </c>
      <c r="E629" s="68" t="s">
        <v>164</v>
      </c>
      <c r="F629" s="69">
        <v>45170</v>
      </c>
      <c r="G629" s="68" t="s">
        <v>165</v>
      </c>
      <c r="H629" s="68" t="s">
        <v>127</v>
      </c>
      <c r="I629" s="70">
        <v>528.07000000000005</v>
      </c>
      <c r="J629" s="70">
        <v>528.07000000000005</v>
      </c>
      <c r="K629" s="71">
        <f t="shared" si="9"/>
        <v>1.292550513484519E-3</v>
      </c>
      <c r="L629" s="68" t="s">
        <v>316</v>
      </c>
      <c r="M629" s="68" t="s">
        <v>317</v>
      </c>
      <c r="N629" s="68" t="s">
        <v>4246</v>
      </c>
      <c r="O629" s="68" t="s">
        <v>960</v>
      </c>
      <c r="P629" s="68" t="s">
        <v>1317</v>
      </c>
      <c r="Q629" s="68" t="s">
        <v>663</v>
      </c>
      <c r="R629" s="68" t="s">
        <v>4247</v>
      </c>
      <c r="S629" s="68" t="s">
        <v>4200</v>
      </c>
      <c r="T629" s="68" t="s">
        <v>135</v>
      </c>
      <c r="U629" s="68" t="s">
        <v>135</v>
      </c>
      <c r="V629" s="68" t="s">
        <v>136</v>
      </c>
      <c r="W629" s="68" t="s">
        <v>137</v>
      </c>
      <c r="X629" s="68" t="s">
        <v>138</v>
      </c>
      <c r="Y629" s="68">
        <v>45170.282317592595</v>
      </c>
      <c r="Z629" s="68">
        <v>45191.063538194445</v>
      </c>
      <c r="AA629" s="68" t="s">
        <v>139</v>
      </c>
      <c r="AB629" s="68" t="s">
        <v>323</v>
      </c>
      <c r="AC629" s="68">
        <v>0</v>
      </c>
      <c r="AD629" s="68" t="s">
        <v>143</v>
      </c>
      <c r="AE629" s="68">
        <v>52807</v>
      </c>
      <c r="AG629" s="68">
        <v>10012</v>
      </c>
      <c r="AH629" s="68" t="s">
        <v>141</v>
      </c>
      <c r="AI629" s="68" t="s">
        <v>143</v>
      </c>
      <c r="AJ629" s="68">
        <v>259913</v>
      </c>
      <c r="AK629" s="68" t="s">
        <v>207</v>
      </c>
      <c r="AL629" s="68" t="s">
        <v>4248</v>
      </c>
      <c r="AM629" s="68">
        <v>2953</v>
      </c>
      <c r="AN629" s="68" t="s">
        <v>144</v>
      </c>
      <c r="AO629" s="68" t="s">
        <v>145</v>
      </c>
      <c r="AP629" s="68" t="s">
        <v>146</v>
      </c>
      <c r="AQ629" s="68" t="s">
        <v>972</v>
      </c>
      <c r="AR629" s="68" t="s">
        <v>148</v>
      </c>
      <c r="AS629" s="68" t="s">
        <v>139</v>
      </c>
      <c r="AT629" s="68" t="s">
        <v>149</v>
      </c>
      <c r="AU629" s="68" t="s">
        <v>150</v>
      </c>
      <c r="AV629" s="68" t="s">
        <v>4249</v>
      </c>
      <c r="AW629" s="68" t="s">
        <v>4250</v>
      </c>
      <c r="AX629" s="68" t="s">
        <v>4251</v>
      </c>
      <c r="AY629" s="68" t="s">
        <v>148</v>
      </c>
      <c r="AZ629" s="68" t="s">
        <v>139</v>
      </c>
      <c r="BA629" s="68" t="s">
        <v>1047</v>
      </c>
      <c r="BB629" s="68" t="s">
        <v>4252</v>
      </c>
      <c r="BC629" s="68" t="s">
        <v>156</v>
      </c>
      <c r="BD629" s="68" t="s">
        <v>157</v>
      </c>
      <c r="BE629" s="68" t="s">
        <v>237</v>
      </c>
      <c r="BF629" s="68">
        <v>45174.456886574073</v>
      </c>
      <c r="BG629" s="68">
        <v>0</v>
      </c>
      <c r="BH629" s="68" t="s">
        <v>143</v>
      </c>
      <c r="BI629" s="68" t="s">
        <v>4253</v>
      </c>
      <c r="BJ629" s="68" t="s">
        <v>143</v>
      </c>
      <c r="BK629" s="68" t="s">
        <v>136</v>
      </c>
      <c r="BL629" s="68" t="s">
        <v>143</v>
      </c>
      <c r="BM629" s="68" t="s">
        <v>160</v>
      </c>
      <c r="BN629" s="68" t="s">
        <v>160</v>
      </c>
      <c r="BO629" s="68" t="s">
        <v>143</v>
      </c>
      <c r="BP629" s="68" t="s">
        <v>1151</v>
      </c>
      <c r="BQ629" s="68" t="s">
        <v>4254</v>
      </c>
      <c r="BR629" s="68">
        <v>800</v>
      </c>
      <c r="BS629" s="68" t="s">
        <v>241</v>
      </c>
      <c r="BT629" s="68">
        <v>52807</v>
      </c>
      <c r="BU629" s="68">
        <v>52807</v>
      </c>
      <c r="BV629" s="68" t="s">
        <v>135</v>
      </c>
      <c r="BW629" s="68" t="s">
        <v>135</v>
      </c>
      <c r="BX629" s="68" t="s">
        <v>135</v>
      </c>
      <c r="BY629" s="68" t="s">
        <v>148</v>
      </c>
      <c r="BZ629" s="68" t="s">
        <v>4203</v>
      </c>
      <c r="CA629" s="68" t="s">
        <v>144</v>
      </c>
      <c r="CB629" s="68" t="s">
        <v>2764</v>
      </c>
      <c r="CC629" s="68" t="s">
        <v>143</v>
      </c>
      <c r="CD629" s="68" t="s">
        <v>143</v>
      </c>
      <c r="CE629" s="68" t="s">
        <v>4255</v>
      </c>
      <c r="CF629" s="68">
        <v>21090372</v>
      </c>
      <c r="CG629" s="68">
        <v>20317357</v>
      </c>
      <c r="CH629" s="68" t="s">
        <v>143</v>
      </c>
      <c r="CJ629" s="68">
        <v>0</v>
      </c>
      <c r="CK629" s="68" t="s">
        <v>143</v>
      </c>
      <c r="CM629" s="68" t="s">
        <v>143</v>
      </c>
      <c r="CN629" s="68" t="s">
        <v>143</v>
      </c>
      <c r="CR629" s="68" t="s">
        <v>143</v>
      </c>
      <c r="CS629" s="68" t="s">
        <v>1</v>
      </c>
      <c r="CT629" s="68" t="s">
        <v>143</v>
      </c>
      <c r="CU629" s="68" t="s">
        <v>1</v>
      </c>
      <c r="CV629" s="68" t="s">
        <v>2092</v>
      </c>
      <c r="CW629" s="68" t="s">
        <v>2092</v>
      </c>
      <c r="CX629" s="68" t="s">
        <v>316</v>
      </c>
      <c r="CY629" s="68" t="s">
        <v>127</v>
      </c>
      <c r="CZ629" s="68" t="s">
        <v>136</v>
      </c>
      <c r="DA629" s="68" t="s">
        <v>1989</v>
      </c>
      <c r="DB629" s="68" t="s">
        <v>143</v>
      </c>
      <c r="DC629" s="68" t="s">
        <v>143</v>
      </c>
      <c r="DD629" s="68" t="s">
        <v>164</v>
      </c>
      <c r="DE629" s="68">
        <v>9</v>
      </c>
      <c r="DF629" s="68">
        <v>1</v>
      </c>
    </row>
    <row r="630" spans="1:110" s="68" customFormat="1" ht="12.75" x14ac:dyDescent="0.2">
      <c r="A630" s="67">
        <v>45170</v>
      </c>
      <c r="B630" s="68" t="s">
        <v>14</v>
      </c>
      <c r="C630" s="68">
        <v>87928</v>
      </c>
      <c r="D630" s="68" t="s">
        <v>14</v>
      </c>
      <c r="E630" s="68" t="s">
        <v>164</v>
      </c>
      <c r="F630" s="69">
        <v>45170</v>
      </c>
      <c r="G630" s="68" t="s">
        <v>165</v>
      </c>
      <c r="H630" s="68" t="s">
        <v>166</v>
      </c>
      <c r="I630" s="70">
        <v>51</v>
      </c>
      <c r="J630" s="70">
        <v>51</v>
      </c>
      <c r="K630" s="71">
        <f t="shared" si="9"/>
        <v>1.2483207943589006E-4</v>
      </c>
      <c r="L630" s="68" t="s">
        <v>316</v>
      </c>
      <c r="M630" s="68" t="s">
        <v>317</v>
      </c>
      <c r="N630" s="68" t="s">
        <v>219</v>
      </c>
      <c r="O630" s="68" t="s">
        <v>540</v>
      </c>
      <c r="P630" s="68" t="s">
        <v>4256</v>
      </c>
      <c r="Q630" s="68" t="s">
        <v>170</v>
      </c>
      <c r="R630" s="68" t="s">
        <v>4257</v>
      </c>
      <c r="S630" s="68" t="s">
        <v>4258</v>
      </c>
      <c r="T630" s="68" t="s">
        <v>135</v>
      </c>
      <c r="U630" s="68" t="s">
        <v>135</v>
      </c>
      <c r="V630" s="68" t="s">
        <v>136</v>
      </c>
      <c r="W630" s="68" t="s">
        <v>137</v>
      </c>
      <c r="X630" s="68" t="s">
        <v>322</v>
      </c>
      <c r="Y630" s="68">
        <v>45170.258266666664</v>
      </c>
      <c r="Z630" s="68">
        <v>45170.258241550924</v>
      </c>
      <c r="AA630" s="68" t="s">
        <v>139</v>
      </c>
      <c r="AB630" s="68" t="s">
        <v>323</v>
      </c>
      <c r="AC630" s="68">
        <v>0</v>
      </c>
      <c r="AD630" s="68" t="s">
        <v>143</v>
      </c>
      <c r="AE630" s="68">
        <v>51</v>
      </c>
      <c r="AG630" s="68">
        <v>10012</v>
      </c>
      <c r="AH630" s="68" t="s">
        <v>141</v>
      </c>
      <c r="AI630" s="68" t="s">
        <v>143</v>
      </c>
      <c r="AJ630" s="68">
        <v>51</v>
      </c>
      <c r="AK630" s="68" t="s">
        <v>207</v>
      </c>
      <c r="AL630" s="68" t="s">
        <v>143</v>
      </c>
      <c r="AM630" s="68">
        <v>51</v>
      </c>
      <c r="AN630" s="68" t="s">
        <v>174</v>
      </c>
      <c r="AO630" s="68" t="s">
        <v>544</v>
      </c>
      <c r="AP630" s="68" t="s">
        <v>325</v>
      </c>
      <c r="AQ630" s="68" t="s">
        <v>545</v>
      </c>
      <c r="AR630" s="68" t="s">
        <v>178</v>
      </c>
      <c r="AS630" s="68" t="s">
        <v>179</v>
      </c>
      <c r="AT630" s="68" t="s">
        <v>327</v>
      </c>
      <c r="AU630" s="68" t="s">
        <v>328</v>
      </c>
      <c r="AV630" s="68" t="s">
        <v>234</v>
      </c>
      <c r="AW630" s="68" t="s">
        <v>165</v>
      </c>
      <c r="AX630" s="68" t="s">
        <v>235</v>
      </c>
      <c r="AY630" s="68" t="s">
        <v>148</v>
      </c>
      <c r="AZ630" s="68" t="s">
        <v>139</v>
      </c>
      <c r="BA630" s="68" t="s">
        <v>236</v>
      </c>
      <c r="BB630" s="68" t="s">
        <v>150</v>
      </c>
      <c r="BC630" s="68" t="s">
        <v>156</v>
      </c>
      <c r="BD630" s="68" t="s">
        <v>157</v>
      </c>
      <c r="BE630" s="68" t="s">
        <v>303</v>
      </c>
      <c r="BF630" s="68">
        <v>45170.29005787037</v>
      </c>
      <c r="BG630" s="68">
        <v>0</v>
      </c>
      <c r="BH630" s="68" t="s">
        <v>170</v>
      </c>
      <c r="BI630" s="68" t="s">
        <v>4259</v>
      </c>
      <c r="BJ630" s="68" t="s">
        <v>143</v>
      </c>
      <c r="BK630" s="68" t="s">
        <v>136</v>
      </c>
      <c r="BL630" s="68" t="s">
        <v>143</v>
      </c>
      <c r="BM630" s="68" t="s">
        <v>160</v>
      </c>
      <c r="BN630" s="68" t="s">
        <v>160</v>
      </c>
      <c r="BO630" s="68" t="s">
        <v>143</v>
      </c>
      <c r="BP630" s="68" t="s">
        <v>143</v>
      </c>
      <c r="BQ630" s="68" t="s">
        <v>4260</v>
      </c>
      <c r="BR630" s="68">
        <v>500</v>
      </c>
      <c r="BS630" s="68" t="s">
        <v>162</v>
      </c>
      <c r="BT630" s="68">
        <v>51</v>
      </c>
      <c r="BU630" s="68">
        <v>51</v>
      </c>
      <c r="BV630" s="68" t="s">
        <v>135</v>
      </c>
      <c r="BW630" s="68" t="s">
        <v>135</v>
      </c>
      <c r="BX630" s="68" t="s">
        <v>135</v>
      </c>
      <c r="BY630" s="68" t="s">
        <v>148</v>
      </c>
      <c r="BZ630" s="68" t="s">
        <v>4203</v>
      </c>
      <c r="CA630" s="68" t="s">
        <v>174</v>
      </c>
      <c r="CB630" s="68" t="s">
        <v>143</v>
      </c>
      <c r="CC630" s="68" t="s">
        <v>143</v>
      </c>
      <c r="CD630" s="68" t="s">
        <v>143</v>
      </c>
      <c r="CE630" s="68" t="s">
        <v>4261</v>
      </c>
      <c r="CF630" s="68">
        <v>1</v>
      </c>
      <c r="CG630" s="68">
        <v>1</v>
      </c>
      <c r="CH630" s="68" t="s">
        <v>143</v>
      </c>
      <c r="CI630" s="68">
        <v>51</v>
      </c>
      <c r="CJ630" s="68">
        <v>51</v>
      </c>
      <c r="CK630" s="68" t="s">
        <v>174</v>
      </c>
      <c r="CL630" s="68">
        <v>1</v>
      </c>
      <c r="CM630" s="68" t="s">
        <v>143</v>
      </c>
      <c r="CN630" s="68" t="s">
        <v>143</v>
      </c>
      <c r="CO630" s="68">
        <v>800114696</v>
      </c>
      <c r="CR630" s="68" t="s">
        <v>143</v>
      </c>
      <c r="CS630" s="68" t="s">
        <v>1</v>
      </c>
      <c r="CT630" s="68" t="s">
        <v>143</v>
      </c>
      <c r="CU630" s="68" t="s">
        <v>1</v>
      </c>
      <c r="CV630" s="68" t="s">
        <v>1985</v>
      </c>
      <c r="CW630" s="68" t="s">
        <v>1985</v>
      </c>
      <c r="CX630" s="68" t="s">
        <v>316</v>
      </c>
      <c r="CY630" s="68" t="s">
        <v>166</v>
      </c>
      <c r="CZ630" s="68" t="s">
        <v>136</v>
      </c>
      <c r="DA630" s="68" t="s">
        <v>1986</v>
      </c>
      <c r="DB630" s="68" t="s">
        <v>143</v>
      </c>
      <c r="DC630" s="68" t="s">
        <v>143</v>
      </c>
      <c r="DD630" s="68" t="s">
        <v>164</v>
      </c>
      <c r="DE630" s="68">
        <v>9</v>
      </c>
      <c r="DF630" s="68">
        <v>1</v>
      </c>
    </row>
    <row r="631" spans="1:110" s="68" customFormat="1" ht="12.75" x14ac:dyDescent="0.2">
      <c r="A631" s="67">
        <v>45170</v>
      </c>
      <c r="B631" s="68" t="s">
        <v>18</v>
      </c>
      <c r="C631" s="68">
        <v>87929</v>
      </c>
      <c r="D631" s="68" t="s">
        <v>1710</v>
      </c>
      <c r="E631" s="68" t="s">
        <v>373</v>
      </c>
      <c r="F631" s="69">
        <v>45170</v>
      </c>
      <c r="G631" s="68" t="s">
        <v>257</v>
      </c>
      <c r="H631" s="68" t="s">
        <v>166</v>
      </c>
      <c r="I631" s="70">
        <v>264.92</v>
      </c>
      <c r="J631" s="70">
        <v>264.92</v>
      </c>
      <c r="K631" s="71">
        <f t="shared" si="9"/>
        <v>6.4844146047364699E-4</v>
      </c>
      <c r="L631" s="68" t="s">
        <v>217</v>
      </c>
      <c r="M631" s="68" t="s">
        <v>218</v>
      </c>
      <c r="N631" s="68" t="s">
        <v>1224</v>
      </c>
      <c r="O631" s="68" t="s">
        <v>4262</v>
      </c>
      <c r="P631" s="68" t="s">
        <v>4103</v>
      </c>
      <c r="Q631" s="68" t="s">
        <v>132</v>
      </c>
      <c r="R631" s="68" t="s">
        <v>4263</v>
      </c>
      <c r="S631" s="68" t="s">
        <v>4264</v>
      </c>
      <c r="T631" s="68" t="s">
        <v>135</v>
      </c>
      <c r="U631" s="68" t="s">
        <v>135</v>
      </c>
      <c r="V631" s="68" t="s">
        <v>224</v>
      </c>
      <c r="W631" s="68" t="s">
        <v>137</v>
      </c>
      <c r="X631" s="68" t="s">
        <v>138</v>
      </c>
      <c r="Y631" s="68">
        <v>45170.258856828703</v>
      </c>
      <c r="Z631" s="68">
        <v>45191.043993402775</v>
      </c>
      <c r="AA631" s="68" t="s">
        <v>139</v>
      </c>
      <c r="AB631" s="68" t="s">
        <v>226</v>
      </c>
      <c r="AC631" s="68">
        <v>0</v>
      </c>
      <c r="AD631" s="68" t="s">
        <v>143</v>
      </c>
      <c r="AE631" s="68">
        <v>26492</v>
      </c>
      <c r="AG631" s="68">
        <v>10010</v>
      </c>
      <c r="AH631" s="68" t="s">
        <v>265</v>
      </c>
      <c r="AI631" s="68" t="s">
        <v>143</v>
      </c>
      <c r="AJ631" s="68">
        <v>130389</v>
      </c>
      <c r="AK631" s="68" t="s">
        <v>207</v>
      </c>
      <c r="AL631" s="68" t="s">
        <v>143</v>
      </c>
      <c r="AM631" s="68">
        <v>800</v>
      </c>
      <c r="AN631" s="68" t="s">
        <v>144</v>
      </c>
      <c r="AO631" s="68" t="s">
        <v>950</v>
      </c>
      <c r="AP631" s="68" t="s">
        <v>950</v>
      </c>
      <c r="AQ631" s="68" t="s">
        <v>309</v>
      </c>
      <c r="AR631" s="68" t="s">
        <v>148</v>
      </c>
      <c r="AS631" s="68" t="s">
        <v>139</v>
      </c>
      <c r="AT631" s="68" t="s">
        <v>508</v>
      </c>
      <c r="AU631" s="68" t="s">
        <v>311</v>
      </c>
      <c r="AV631" s="68" t="s">
        <v>990</v>
      </c>
      <c r="AW631" s="68" t="s">
        <v>273</v>
      </c>
      <c r="AX631" s="68" t="s">
        <v>1232</v>
      </c>
      <c r="AY631" s="68" t="s">
        <v>148</v>
      </c>
      <c r="AZ631" s="68" t="s">
        <v>139</v>
      </c>
      <c r="BA631" s="68" t="s">
        <v>154</v>
      </c>
      <c r="BB631" s="68" t="s">
        <v>992</v>
      </c>
      <c r="BC631" s="68" t="s">
        <v>156</v>
      </c>
      <c r="BD631" s="68" t="s">
        <v>157</v>
      </c>
      <c r="BE631" s="68" t="s">
        <v>303</v>
      </c>
      <c r="BF631" s="68">
        <v>45170.289780092593</v>
      </c>
      <c r="BG631" s="68">
        <v>0</v>
      </c>
      <c r="BH631" s="68" t="s">
        <v>132</v>
      </c>
      <c r="BI631" s="68" t="s">
        <v>4265</v>
      </c>
      <c r="BJ631" s="68" t="s">
        <v>143</v>
      </c>
      <c r="BK631" s="68" t="s">
        <v>224</v>
      </c>
      <c r="BL631" s="68" t="s">
        <v>143</v>
      </c>
      <c r="BM631" s="68" t="s">
        <v>160</v>
      </c>
      <c r="BN631" s="68" t="s">
        <v>160</v>
      </c>
      <c r="BO631" s="68" t="s">
        <v>373</v>
      </c>
      <c r="BP631" s="68" t="s">
        <v>4107</v>
      </c>
      <c r="BQ631" s="68" t="s">
        <v>1184</v>
      </c>
      <c r="BR631" s="68">
        <v>500</v>
      </c>
      <c r="BS631" s="68" t="s">
        <v>162</v>
      </c>
      <c r="BT631" s="68">
        <v>26492</v>
      </c>
      <c r="BU631" s="68">
        <v>26492</v>
      </c>
      <c r="BV631" s="68" t="s">
        <v>135</v>
      </c>
      <c r="BW631" s="68" t="s">
        <v>135</v>
      </c>
      <c r="BX631" s="68" t="s">
        <v>135</v>
      </c>
      <c r="BY631" s="68" t="s">
        <v>148</v>
      </c>
      <c r="BZ631" s="68" t="s">
        <v>4109</v>
      </c>
      <c r="CA631" s="68" t="s">
        <v>144</v>
      </c>
      <c r="CB631" s="68" t="s">
        <v>4110</v>
      </c>
      <c r="CC631" s="68" t="s">
        <v>143</v>
      </c>
      <c r="CD631" s="68" t="s">
        <v>143</v>
      </c>
      <c r="CE631" s="68" t="s">
        <v>143</v>
      </c>
      <c r="CF631" s="68">
        <v>21090372</v>
      </c>
      <c r="CG631" s="68">
        <v>20317357</v>
      </c>
      <c r="CH631" s="68" t="s">
        <v>143</v>
      </c>
      <c r="CJ631" s="68">
        <v>0</v>
      </c>
      <c r="CK631" s="68" t="s">
        <v>143</v>
      </c>
      <c r="CM631" s="68" t="s">
        <v>143</v>
      </c>
      <c r="CN631" s="68" t="s">
        <v>143</v>
      </c>
      <c r="CQ631" s="68">
        <v>485203835</v>
      </c>
      <c r="CR631" s="68" t="s">
        <v>143</v>
      </c>
      <c r="CS631" s="68" t="s">
        <v>1</v>
      </c>
      <c r="CT631" s="68" t="s">
        <v>143</v>
      </c>
      <c r="CU631" s="68" t="s">
        <v>1</v>
      </c>
      <c r="CV631" s="68" t="s">
        <v>1985</v>
      </c>
      <c r="CW631" s="68" t="s">
        <v>1985</v>
      </c>
      <c r="CX631" s="68" t="s">
        <v>217</v>
      </c>
      <c r="CY631" s="68" t="s">
        <v>166</v>
      </c>
      <c r="CZ631" s="68" t="s">
        <v>224</v>
      </c>
      <c r="DA631" s="68" t="s">
        <v>1986</v>
      </c>
      <c r="DB631" s="68" t="s">
        <v>143</v>
      </c>
      <c r="DC631" s="68" t="s">
        <v>143</v>
      </c>
      <c r="DD631" s="68" t="s">
        <v>373</v>
      </c>
      <c r="DE631" s="68">
        <v>9</v>
      </c>
      <c r="DF631" s="68">
        <v>1</v>
      </c>
    </row>
    <row r="632" spans="1:110" s="68" customFormat="1" ht="12.75" x14ac:dyDescent="0.2">
      <c r="A632" s="67">
        <v>45170</v>
      </c>
      <c r="B632" s="68" t="s">
        <v>18</v>
      </c>
      <c r="C632" s="68">
        <v>87515</v>
      </c>
      <c r="D632" s="68" t="s">
        <v>4038</v>
      </c>
      <c r="E632" s="68" t="s">
        <v>164</v>
      </c>
      <c r="F632" s="69">
        <v>45173</v>
      </c>
      <c r="G632" s="68" t="s">
        <v>165</v>
      </c>
      <c r="H632" s="68" t="s">
        <v>166</v>
      </c>
      <c r="I632" s="70">
        <v>463.51</v>
      </c>
      <c r="J632" s="70">
        <v>463.51</v>
      </c>
      <c r="K632" s="71">
        <f t="shared" si="9"/>
        <v>1.1345277870456745E-3</v>
      </c>
      <c r="L632" s="68" t="s">
        <v>4039</v>
      </c>
      <c r="M632" s="68" t="s">
        <v>129</v>
      </c>
      <c r="N632" s="68" t="s">
        <v>1070</v>
      </c>
      <c r="O632" s="68" t="s">
        <v>4266</v>
      </c>
      <c r="P632" s="68" t="s">
        <v>4267</v>
      </c>
      <c r="Q632" s="68" t="s">
        <v>170</v>
      </c>
      <c r="R632" s="68" t="s">
        <v>4268</v>
      </c>
      <c r="S632" s="68" t="s">
        <v>4043</v>
      </c>
      <c r="T632" s="68" t="s">
        <v>135</v>
      </c>
      <c r="U632" s="68" t="s">
        <v>135</v>
      </c>
      <c r="V632" s="68" t="s">
        <v>136</v>
      </c>
      <c r="W632" s="68" t="s">
        <v>137</v>
      </c>
      <c r="X632" s="68" t="s">
        <v>173</v>
      </c>
      <c r="Y632" s="68">
        <v>45169.048669791664</v>
      </c>
      <c r="Z632" s="68">
        <v>45183.226768981483</v>
      </c>
      <c r="AA632" s="68" t="s">
        <v>139</v>
      </c>
      <c r="AB632" s="68" t="s">
        <v>140</v>
      </c>
      <c r="AC632" s="68">
        <v>0</v>
      </c>
      <c r="AD632" s="68" t="s">
        <v>143</v>
      </c>
      <c r="AE632" s="68">
        <v>46351</v>
      </c>
      <c r="AG632" s="68">
        <v>10012</v>
      </c>
      <c r="AH632" s="68" t="s">
        <v>141</v>
      </c>
      <c r="AI632" s="68" t="s">
        <v>143</v>
      </c>
      <c r="AJ632" s="68">
        <v>46351</v>
      </c>
      <c r="AK632" s="68" t="s">
        <v>142</v>
      </c>
      <c r="AL632" s="68" t="s">
        <v>143</v>
      </c>
      <c r="AM632" s="68">
        <v>177</v>
      </c>
      <c r="AN632" s="68" t="s">
        <v>174</v>
      </c>
      <c r="AO632" s="68" t="s">
        <v>2359</v>
      </c>
      <c r="AP632" s="68" t="s">
        <v>1229</v>
      </c>
      <c r="AQ632" s="68" t="s">
        <v>4269</v>
      </c>
      <c r="AR632" s="68" t="s">
        <v>178</v>
      </c>
      <c r="AS632" s="68" t="s">
        <v>179</v>
      </c>
      <c r="AT632" s="68" t="s">
        <v>211</v>
      </c>
      <c r="AU632" s="68" t="s">
        <v>1381</v>
      </c>
      <c r="AV632" s="68" t="s">
        <v>1079</v>
      </c>
      <c r="AW632" s="68" t="s">
        <v>1080</v>
      </c>
      <c r="AX632" s="68" t="s">
        <v>1081</v>
      </c>
      <c r="AY632" s="68" t="s">
        <v>148</v>
      </c>
      <c r="AZ632" s="68" t="s">
        <v>139</v>
      </c>
      <c r="BA632" s="68" t="s">
        <v>148</v>
      </c>
      <c r="BB632" s="68" t="s">
        <v>150</v>
      </c>
      <c r="BC632" s="68" t="s">
        <v>156</v>
      </c>
      <c r="BD632" s="68" t="s">
        <v>157</v>
      </c>
      <c r="BE632" s="68" t="s">
        <v>303</v>
      </c>
      <c r="BF632" s="68">
        <v>45170.53365740741</v>
      </c>
      <c r="BG632" s="68">
        <v>0</v>
      </c>
      <c r="BH632" s="68" t="s">
        <v>170</v>
      </c>
      <c r="BI632" s="68" t="s">
        <v>4270</v>
      </c>
      <c r="BJ632" s="68" t="s">
        <v>143</v>
      </c>
      <c r="BK632" s="68" t="s">
        <v>136</v>
      </c>
      <c r="BL632" s="68" t="s">
        <v>143</v>
      </c>
      <c r="BM632" s="68" t="s">
        <v>160</v>
      </c>
      <c r="BN632" s="68" t="s">
        <v>160</v>
      </c>
      <c r="BO632" s="68" t="s">
        <v>143</v>
      </c>
      <c r="BP632" s="68" t="s">
        <v>143</v>
      </c>
      <c r="BQ632" s="68" t="s">
        <v>4271</v>
      </c>
      <c r="BR632" s="68">
        <v>500</v>
      </c>
      <c r="BS632" s="68" t="s">
        <v>162</v>
      </c>
      <c r="BT632" s="68">
        <v>46351</v>
      </c>
      <c r="BU632" s="68">
        <v>46351</v>
      </c>
      <c r="BV632" s="68" t="s">
        <v>135</v>
      </c>
      <c r="BW632" s="68" t="s">
        <v>135</v>
      </c>
      <c r="BX632" s="68" t="s">
        <v>135</v>
      </c>
      <c r="BY632" s="68" t="s">
        <v>148</v>
      </c>
      <c r="BZ632" s="68" t="s">
        <v>3089</v>
      </c>
      <c r="CA632" s="68" t="s">
        <v>174</v>
      </c>
      <c r="CB632" s="68" t="s">
        <v>143</v>
      </c>
      <c r="CC632" s="68" t="s">
        <v>143</v>
      </c>
      <c r="CD632" s="68" t="s">
        <v>143</v>
      </c>
      <c r="CE632" s="68" t="s">
        <v>143</v>
      </c>
      <c r="CF632" s="68">
        <v>1</v>
      </c>
      <c r="CG632" s="68">
        <v>1</v>
      </c>
      <c r="CH632" s="68" t="s">
        <v>143</v>
      </c>
      <c r="CJ632" s="68">
        <v>0</v>
      </c>
      <c r="CK632" s="68" t="s">
        <v>143</v>
      </c>
      <c r="CM632" s="68" t="s">
        <v>143</v>
      </c>
      <c r="CN632" s="68" t="s">
        <v>143</v>
      </c>
      <c r="CR632" s="68" t="s">
        <v>143</v>
      </c>
      <c r="CS632" s="68" t="s">
        <v>1</v>
      </c>
      <c r="CT632" s="68" t="s">
        <v>143</v>
      </c>
      <c r="CU632" s="68" t="s">
        <v>1</v>
      </c>
      <c r="CV632" s="68" t="s">
        <v>1985</v>
      </c>
      <c r="CW632" s="68" t="s">
        <v>1985</v>
      </c>
      <c r="CX632" s="68" t="s">
        <v>4039</v>
      </c>
      <c r="CY632" s="68" t="s">
        <v>166</v>
      </c>
      <c r="CZ632" s="68" t="s">
        <v>136</v>
      </c>
      <c r="DA632" s="68" t="s">
        <v>2007</v>
      </c>
      <c r="DB632" s="68" t="s">
        <v>143</v>
      </c>
      <c r="DC632" s="68" t="s">
        <v>143</v>
      </c>
      <c r="DD632" s="68" t="s">
        <v>164</v>
      </c>
      <c r="DE632" s="68">
        <v>9</v>
      </c>
      <c r="DF632" s="68">
        <v>4</v>
      </c>
    </row>
    <row r="633" spans="1:110" s="68" customFormat="1" ht="12.75" x14ac:dyDescent="0.2">
      <c r="A633" s="67">
        <v>45170</v>
      </c>
      <c r="B633" s="68" t="s">
        <v>11</v>
      </c>
      <c r="C633" s="68">
        <v>87795</v>
      </c>
      <c r="D633" s="68" t="s">
        <v>256</v>
      </c>
      <c r="E633" s="68" t="s">
        <v>279</v>
      </c>
      <c r="F633" s="69">
        <v>45173</v>
      </c>
      <c r="G633" s="68" t="s">
        <v>165</v>
      </c>
      <c r="H633" s="68" t="s">
        <v>166</v>
      </c>
      <c r="I633" s="70">
        <v>600</v>
      </c>
      <c r="J633" s="70">
        <v>600</v>
      </c>
      <c r="K633" s="71">
        <f t="shared" si="9"/>
        <v>1.4686126992457652E-3</v>
      </c>
      <c r="L633" s="68" t="s">
        <v>258</v>
      </c>
      <c r="M633" s="68" t="s">
        <v>129</v>
      </c>
      <c r="N633" s="68" t="s">
        <v>219</v>
      </c>
      <c r="O633" s="68" t="s">
        <v>365</v>
      </c>
      <c r="P633" s="68" t="s">
        <v>4272</v>
      </c>
      <c r="Q633" s="68" t="s">
        <v>170</v>
      </c>
      <c r="R633" s="68" t="s">
        <v>4273</v>
      </c>
      <c r="S633" s="68" t="s">
        <v>4274</v>
      </c>
      <c r="T633" s="68" t="s">
        <v>135</v>
      </c>
      <c r="U633" s="68" t="s">
        <v>135</v>
      </c>
      <c r="V633" s="68" t="s">
        <v>136</v>
      </c>
      <c r="W633" s="68" t="s">
        <v>137</v>
      </c>
      <c r="X633" s="68" t="s">
        <v>225</v>
      </c>
      <c r="Y633" s="68">
        <v>45170.114680208331</v>
      </c>
      <c r="Z633" s="68">
        <v>45170.113890509259</v>
      </c>
      <c r="AA633" s="68" t="s">
        <v>139</v>
      </c>
      <c r="AB633" s="68" t="s">
        <v>140</v>
      </c>
      <c r="AC633" s="68">
        <v>0</v>
      </c>
      <c r="AD633" s="68" t="s">
        <v>143</v>
      </c>
      <c r="AE633" s="68">
        <v>0</v>
      </c>
      <c r="AG633" s="68">
        <v>10012</v>
      </c>
      <c r="AH633" s="68" t="s">
        <v>141</v>
      </c>
      <c r="AI633" s="68" t="s">
        <v>143</v>
      </c>
      <c r="AK633" s="68" t="s">
        <v>142</v>
      </c>
      <c r="AL633" s="68" t="s">
        <v>143</v>
      </c>
      <c r="AM633" s="68">
        <v>600</v>
      </c>
      <c r="AN633" s="68" t="s">
        <v>143</v>
      </c>
      <c r="AO633" s="68" t="s">
        <v>227</v>
      </c>
      <c r="AP633" s="68" t="s">
        <v>228</v>
      </c>
      <c r="AQ633" s="68" t="s">
        <v>369</v>
      </c>
      <c r="AR633" s="68" t="s">
        <v>230</v>
      </c>
      <c r="AS633" s="68" t="s">
        <v>231</v>
      </c>
      <c r="AT633" s="68" t="s">
        <v>232</v>
      </c>
      <c r="AU633" s="68" t="s">
        <v>233</v>
      </c>
      <c r="AV633" s="68" t="s">
        <v>234</v>
      </c>
      <c r="AW633" s="68" t="s">
        <v>165</v>
      </c>
      <c r="AX633" s="68" t="s">
        <v>235</v>
      </c>
      <c r="AY633" s="68" t="s">
        <v>148</v>
      </c>
      <c r="AZ633" s="68" t="s">
        <v>139</v>
      </c>
      <c r="BA633" s="68" t="s">
        <v>236</v>
      </c>
      <c r="BB633" s="68" t="s">
        <v>150</v>
      </c>
      <c r="BC633" s="68" t="s">
        <v>156</v>
      </c>
      <c r="BD633" s="68" t="s">
        <v>157</v>
      </c>
      <c r="BE633" s="68" t="s">
        <v>237</v>
      </c>
      <c r="BF633" s="68">
        <v>45174.456990740742</v>
      </c>
      <c r="BG633" s="68">
        <v>0</v>
      </c>
      <c r="BH633" s="68" t="s">
        <v>143</v>
      </c>
      <c r="BI633" s="68" t="s">
        <v>143</v>
      </c>
      <c r="BJ633" s="68" t="s">
        <v>143</v>
      </c>
      <c r="BK633" s="68" t="s">
        <v>136</v>
      </c>
      <c r="BL633" s="68" t="s">
        <v>143</v>
      </c>
      <c r="BM633" s="68" t="s">
        <v>160</v>
      </c>
      <c r="BN633" s="68" t="s">
        <v>143</v>
      </c>
      <c r="BO633" s="68" t="s">
        <v>143</v>
      </c>
      <c r="BP633" s="68" t="s">
        <v>143</v>
      </c>
      <c r="BQ633" s="68" t="s">
        <v>4275</v>
      </c>
      <c r="BR633" s="68">
        <v>800</v>
      </c>
      <c r="BS633" s="68" t="s">
        <v>241</v>
      </c>
      <c r="BT633" s="68">
        <v>600</v>
      </c>
      <c r="BU633" s="68">
        <v>600</v>
      </c>
      <c r="BV633" s="68" t="s">
        <v>135</v>
      </c>
      <c r="BW633" s="68" t="s">
        <v>135</v>
      </c>
      <c r="BX633" s="68" t="s">
        <v>135</v>
      </c>
      <c r="BY633" s="68" t="s">
        <v>148</v>
      </c>
      <c r="BZ633" s="68" t="s">
        <v>4276</v>
      </c>
      <c r="CA633" s="68" t="s">
        <v>174</v>
      </c>
      <c r="CB633" s="68" t="s">
        <v>143</v>
      </c>
      <c r="CC633" s="68" t="s">
        <v>143</v>
      </c>
      <c r="CD633" s="68" t="s">
        <v>143</v>
      </c>
      <c r="CE633" s="68" t="s">
        <v>4277</v>
      </c>
      <c r="CF633" s="68">
        <v>1</v>
      </c>
      <c r="CH633" s="68" t="s">
        <v>143</v>
      </c>
      <c r="CJ633" s="68">
        <v>0</v>
      </c>
      <c r="CK633" s="68" t="s">
        <v>143</v>
      </c>
      <c r="CM633" s="68" t="s">
        <v>143</v>
      </c>
      <c r="CN633" s="68" t="s">
        <v>143</v>
      </c>
      <c r="CO633" s="68">
        <v>428456263</v>
      </c>
      <c r="CR633" s="68" t="s">
        <v>143</v>
      </c>
      <c r="CS633" s="68" t="s">
        <v>1</v>
      </c>
      <c r="CT633" s="68" t="s">
        <v>143</v>
      </c>
      <c r="CU633" s="68" t="s">
        <v>1</v>
      </c>
      <c r="CV633" s="68" t="s">
        <v>2092</v>
      </c>
      <c r="CW633" s="68" t="s">
        <v>143</v>
      </c>
      <c r="CX633" s="68" t="s">
        <v>258</v>
      </c>
      <c r="CY633" s="68" t="s">
        <v>166</v>
      </c>
      <c r="CZ633" s="68" t="s">
        <v>136</v>
      </c>
      <c r="DA633" s="68" t="s">
        <v>1989</v>
      </c>
      <c r="DB633" s="68" t="s">
        <v>143</v>
      </c>
      <c r="DC633" s="68" t="s">
        <v>225</v>
      </c>
      <c r="DD633" s="68" t="s">
        <v>279</v>
      </c>
      <c r="DE633" s="68">
        <v>9</v>
      </c>
      <c r="DF633" s="68">
        <v>4</v>
      </c>
    </row>
    <row r="634" spans="1:110" s="68" customFormat="1" ht="12.75" x14ac:dyDescent="0.2">
      <c r="A634" s="67">
        <v>45170</v>
      </c>
      <c r="B634" s="68" t="s">
        <v>7</v>
      </c>
      <c r="C634" s="68">
        <v>88071</v>
      </c>
      <c r="D634" s="68" t="s">
        <v>4278</v>
      </c>
      <c r="E634" s="68" t="s">
        <v>364</v>
      </c>
      <c r="F634" s="69">
        <v>45173</v>
      </c>
      <c r="G634" s="68" t="s">
        <v>165</v>
      </c>
      <c r="H634" s="68" t="s">
        <v>127</v>
      </c>
      <c r="I634" s="70">
        <v>608.54</v>
      </c>
      <c r="J634" s="70">
        <v>608.54</v>
      </c>
      <c r="K634" s="71">
        <f t="shared" si="9"/>
        <v>1.4895159533316966E-3</v>
      </c>
      <c r="L634" s="68" t="s">
        <v>374</v>
      </c>
      <c r="M634" s="68" t="s">
        <v>129</v>
      </c>
      <c r="N634" s="68" t="s">
        <v>4279</v>
      </c>
      <c r="O634" s="68" t="s">
        <v>1056</v>
      </c>
      <c r="P634" s="68" t="s">
        <v>628</v>
      </c>
      <c r="Q634" s="68" t="s">
        <v>132</v>
      </c>
      <c r="R634" s="68" t="s">
        <v>4280</v>
      </c>
      <c r="S634" s="68" t="s">
        <v>4281</v>
      </c>
      <c r="T634" s="68" t="s">
        <v>135</v>
      </c>
      <c r="U634" s="68" t="s">
        <v>135</v>
      </c>
      <c r="V634" s="68" t="s">
        <v>136</v>
      </c>
      <c r="W634" s="68" t="s">
        <v>137</v>
      </c>
      <c r="X634" s="68" t="s">
        <v>138</v>
      </c>
      <c r="Y634" s="68">
        <v>45173.115161805559</v>
      </c>
      <c r="Z634" s="68">
        <v>45191.048068634256</v>
      </c>
      <c r="AA634" s="68" t="s">
        <v>139</v>
      </c>
      <c r="AB634" s="68" t="s">
        <v>140</v>
      </c>
      <c r="AC634" s="68">
        <v>0</v>
      </c>
      <c r="AD634" s="68" t="s">
        <v>143</v>
      </c>
      <c r="AE634" s="68">
        <v>60854</v>
      </c>
      <c r="AG634" s="68">
        <v>10012</v>
      </c>
      <c r="AH634" s="68" t="s">
        <v>141</v>
      </c>
      <c r="AI634" s="68" t="s">
        <v>143</v>
      </c>
      <c r="AJ634" s="68">
        <v>299519</v>
      </c>
      <c r="AK634" s="68" t="s">
        <v>142</v>
      </c>
      <c r="AL634" s="68" t="s">
        <v>143</v>
      </c>
      <c r="AM634" s="68">
        <v>1700</v>
      </c>
      <c r="AN634" s="68" t="s">
        <v>144</v>
      </c>
      <c r="AO634" s="68" t="s">
        <v>145</v>
      </c>
      <c r="AP634" s="68" t="s">
        <v>146</v>
      </c>
      <c r="AQ634" s="68" t="s">
        <v>1060</v>
      </c>
      <c r="AR634" s="68" t="s">
        <v>148</v>
      </c>
      <c r="AS634" s="68" t="s">
        <v>139</v>
      </c>
      <c r="AT634" s="68" t="s">
        <v>149</v>
      </c>
      <c r="AU634" s="68" t="s">
        <v>150</v>
      </c>
      <c r="AV634" s="68" t="s">
        <v>1481</v>
      </c>
      <c r="AW634" s="68" t="s">
        <v>4282</v>
      </c>
      <c r="AX634" s="68" t="s">
        <v>309</v>
      </c>
      <c r="AY634" s="68" t="s">
        <v>148</v>
      </c>
      <c r="AZ634" s="68" t="s">
        <v>139</v>
      </c>
      <c r="BA634" s="68" t="s">
        <v>875</v>
      </c>
      <c r="BB634" s="68" t="s">
        <v>311</v>
      </c>
      <c r="BC634" s="68" t="s">
        <v>156</v>
      </c>
      <c r="BD634" s="68" t="s">
        <v>157</v>
      </c>
      <c r="BE634" s="68" t="s">
        <v>303</v>
      </c>
      <c r="BF634" s="68">
        <v>45173.283078703702</v>
      </c>
      <c r="BG634" s="68">
        <v>0</v>
      </c>
      <c r="BH634" s="68" t="s">
        <v>143</v>
      </c>
      <c r="BI634" s="68" t="s">
        <v>4283</v>
      </c>
      <c r="BJ634" s="68" t="s">
        <v>143</v>
      </c>
      <c r="BK634" s="68" t="s">
        <v>136</v>
      </c>
      <c r="BL634" s="68" t="s">
        <v>143</v>
      </c>
      <c r="BM634" s="68" t="s">
        <v>160</v>
      </c>
      <c r="BN634" s="68" t="s">
        <v>160</v>
      </c>
      <c r="BO634" s="68" t="s">
        <v>143</v>
      </c>
      <c r="BP634" s="68" t="s">
        <v>1151</v>
      </c>
      <c r="BQ634" s="68" t="s">
        <v>4284</v>
      </c>
      <c r="BR634" s="68">
        <v>500</v>
      </c>
      <c r="BS634" s="68" t="s">
        <v>4285</v>
      </c>
      <c r="BT634" s="68">
        <v>60854</v>
      </c>
      <c r="BU634" s="68">
        <v>60854</v>
      </c>
      <c r="BV634" s="68" t="s">
        <v>135</v>
      </c>
      <c r="BW634" s="68" t="s">
        <v>135</v>
      </c>
      <c r="BX634" s="68" t="s">
        <v>135</v>
      </c>
      <c r="BY634" s="68" t="s">
        <v>148</v>
      </c>
      <c r="BZ634" s="68" t="s">
        <v>2655</v>
      </c>
      <c r="CA634" s="68" t="s">
        <v>144</v>
      </c>
      <c r="CB634" s="68" t="s">
        <v>2764</v>
      </c>
      <c r="CC634" s="68" t="s">
        <v>143</v>
      </c>
      <c r="CD634" s="68" t="s">
        <v>143</v>
      </c>
      <c r="CE634" s="68" t="s">
        <v>143</v>
      </c>
      <c r="CF634" s="68">
        <v>21090372</v>
      </c>
      <c r="CG634" s="68">
        <v>20317357</v>
      </c>
      <c r="CH634" s="68" t="s">
        <v>143</v>
      </c>
      <c r="CJ634" s="68">
        <v>0</v>
      </c>
      <c r="CK634" s="68" t="s">
        <v>143</v>
      </c>
      <c r="CM634" s="68" t="s">
        <v>143</v>
      </c>
      <c r="CN634" s="68" t="s">
        <v>143</v>
      </c>
      <c r="CR634" s="68" t="s">
        <v>143</v>
      </c>
      <c r="CS634" s="68" t="s">
        <v>1</v>
      </c>
      <c r="CT634" s="68" t="s">
        <v>143</v>
      </c>
      <c r="CU634" s="68" t="s">
        <v>1</v>
      </c>
      <c r="CV634" s="68" t="s">
        <v>1985</v>
      </c>
      <c r="CW634" s="68" t="s">
        <v>2092</v>
      </c>
      <c r="CX634" s="68" t="s">
        <v>374</v>
      </c>
      <c r="CY634" s="68" t="s">
        <v>127</v>
      </c>
      <c r="CZ634" s="68" t="s">
        <v>136</v>
      </c>
      <c r="DA634" s="68" t="s">
        <v>1986</v>
      </c>
      <c r="DB634" s="68" t="s">
        <v>143</v>
      </c>
      <c r="DC634" s="68" t="s">
        <v>143</v>
      </c>
      <c r="DD634" s="68" t="s">
        <v>364</v>
      </c>
      <c r="DE634" s="68">
        <v>9</v>
      </c>
      <c r="DF634" s="68">
        <v>4</v>
      </c>
    </row>
    <row r="635" spans="1:110" s="68" customFormat="1" ht="12.75" x14ac:dyDescent="0.2">
      <c r="A635" s="67">
        <v>45170</v>
      </c>
      <c r="B635" s="68" t="s">
        <v>13</v>
      </c>
      <c r="C635" s="68">
        <v>88068</v>
      </c>
      <c r="D635" s="68" t="s">
        <v>4286</v>
      </c>
      <c r="E635" s="68" t="s">
        <v>373</v>
      </c>
      <c r="F635" s="69">
        <v>45174</v>
      </c>
      <c r="G635" s="68" t="s">
        <v>257</v>
      </c>
      <c r="H635" s="68" t="s">
        <v>166</v>
      </c>
      <c r="I635" s="70">
        <v>410.71</v>
      </c>
      <c r="J635" s="70">
        <v>410.71</v>
      </c>
      <c r="K635" s="71">
        <f t="shared" si="9"/>
        <v>1.0052898695120471E-3</v>
      </c>
      <c r="L635" s="68" t="s">
        <v>374</v>
      </c>
      <c r="M635" s="68" t="s">
        <v>129</v>
      </c>
      <c r="N635" s="68" t="s">
        <v>527</v>
      </c>
      <c r="O635" s="68" t="s">
        <v>528</v>
      </c>
      <c r="P635" s="68" t="s">
        <v>4287</v>
      </c>
      <c r="Q635" s="68" t="s">
        <v>530</v>
      </c>
      <c r="R635" s="68" t="s">
        <v>4288</v>
      </c>
      <c r="S635" s="68" t="s">
        <v>3470</v>
      </c>
      <c r="T635" s="68" t="s">
        <v>135</v>
      </c>
      <c r="U635" s="68" t="s">
        <v>135</v>
      </c>
      <c r="V635" s="68" t="s">
        <v>136</v>
      </c>
      <c r="W635" s="68" t="s">
        <v>137</v>
      </c>
      <c r="X635" s="68" t="s">
        <v>264</v>
      </c>
      <c r="Y635" s="68">
        <v>45173.529539699077</v>
      </c>
      <c r="Z635" s="68">
        <v>45173.52768298611</v>
      </c>
      <c r="AA635" s="68" t="s">
        <v>139</v>
      </c>
      <c r="AB635" s="68" t="s">
        <v>140</v>
      </c>
      <c r="AC635" s="68">
        <v>0</v>
      </c>
      <c r="AD635" s="68" t="s">
        <v>143</v>
      </c>
      <c r="AE635" s="68">
        <v>0</v>
      </c>
      <c r="AF635" s="68">
        <v>45173</v>
      </c>
      <c r="AG635" s="68">
        <v>10010</v>
      </c>
      <c r="AH635" s="68" t="s">
        <v>265</v>
      </c>
      <c r="AI635" s="68" t="s">
        <v>143</v>
      </c>
      <c r="AK635" s="68" t="s">
        <v>142</v>
      </c>
      <c r="AL635" s="68" t="s">
        <v>143</v>
      </c>
      <c r="AM635" s="68">
        <v>41071</v>
      </c>
      <c r="AN635" s="68" t="s">
        <v>143</v>
      </c>
      <c r="AO635" s="68" t="s">
        <v>533</v>
      </c>
      <c r="AP635" s="68" t="s">
        <v>534</v>
      </c>
      <c r="AQ635" s="68" t="s">
        <v>309</v>
      </c>
      <c r="AR635" s="68" t="s">
        <v>148</v>
      </c>
      <c r="AS635" s="68" t="s">
        <v>139</v>
      </c>
      <c r="AT635" s="68" t="s">
        <v>508</v>
      </c>
      <c r="AU635" s="68" t="s">
        <v>535</v>
      </c>
      <c r="AV635" s="68" t="s">
        <v>536</v>
      </c>
      <c r="AW635" s="68" t="s">
        <v>273</v>
      </c>
      <c r="AX635" s="68" t="s">
        <v>537</v>
      </c>
      <c r="AY635" s="68" t="s">
        <v>148</v>
      </c>
      <c r="AZ635" s="68" t="s">
        <v>139</v>
      </c>
      <c r="BA635" s="68" t="s">
        <v>154</v>
      </c>
      <c r="BB635" s="68" t="s">
        <v>275</v>
      </c>
      <c r="BC635" s="68" t="s">
        <v>156</v>
      </c>
      <c r="BD635" s="68" t="s">
        <v>157</v>
      </c>
      <c r="BE635" s="68" t="s">
        <v>303</v>
      </c>
      <c r="BF635" s="68">
        <v>45180.139965277776</v>
      </c>
      <c r="BG635" s="68">
        <v>0</v>
      </c>
      <c r="BH635" s="68" t="s">
        <v>530</v>
      </c>
      <c r="BI635" s="68" t="s">
        <v>143</v>
      </c>
      <c r="BJ635" s="68" t="s">
        <v>143</v>
      </c>
      <c r="BK635" s="68" t="s">
        <v>136</v>
      </c>
      <c r="BL635" s="68" t="s">
        <v>143</v>
      </c>
      <c r="BM635" s="68" t="s">
        <v>200</v>
      </c>
      <c r="BN635" s="68" t="s">
        <v>200</v>
      </c>
      <c r="BO635" s="68" t="s">
        <v>143</v>
      </c>
      <c r="BP635" s="68" t="s">
        <v>143</v>
      </c>
      <c r="BQ635" s="68" t="s">
        <v>4289</v>
      </c>
      <c r="BR635" s="68">
        <v>500</v>
      </c>
      <c r="BS635" s="68" t="s">
        <v>162</v>
      </c>
      <c r="BT635" s="68">
        <v>41071</v>
      </c>
      <c r="BU635" s="68">
        <v>41071</v>
      </c>
      <c r="BV635" s="68" t="s">
        <v>135</v>
      </c>
      <c r="BW635" s="68" t="s">
        <v>135</v>
      </c>
      <c r="BX635" s="68" t="s">
        <v>135</v>
      </c>
      <c r="BY635" s="68" t="s">
        <v>148</v>
      </c>
      <c r="BZ635" s="68" t="s">
        <v>360</v>
      </c>
      <c r="CA635" s="68" t="s">
        <v>174</v>
      </c>
      <c r="CB635" s="68" t="s">
        <v>143</v>
      </c>
      <c r="CC635" s="68" t="s">
        <v>143</v>
      </c>
      <c r="CD635" s="68" t="s">
        <v>143</v>
      </c>
      <c r="CE635" s="68" t="s">
        <v>143</v>
      </c>
      <c r="CF635" s="68">
        <v>1</v>
      </c>
      <c r="CH635" s="68" t="s">
        <v>143</v>
      </c>
      <c r="CJ635" s="68">
        <v>0</v>
      </c>
      <c r="CK635" s="68" t="s">
        <v>143</v>
      </c>
      <c r="CM635" s="68" t="s">
        <v>143</v>
      </c>
      <c r="CN635" s="68" t="s">
        <v>143</v>
      </c>
      <c r="CP635" s="68">
        <v>217616996</v>
      </c>
      <c r="CR635" s="68" t="s">
        <v>143</v>
      </c>
      <c r="CS635" s="68" t="s">
        <v>1</v>
      </c>
      <c r="CT635" s="68" t="s">
        <v>143</v>
      </c>
      <c r="CU635" s="68" t="s">
        <v>1</v>
      </c>
      <c r="CV635" s="68" t="s">
        <v>1985</v>
      </c>
      <c r="CW635" s="68" t="s">
        <v>143</v>
      </c>
      <c r="CX635" s="68" t="s">
        <v>374</v>
      </c>
      <c r="CY635" s="68" t="s">
        <v>166</v>
      </c>
      <c r="CZ635" s="68" t="s">
        <v>136</v>
      </c>
      <c r="DA635" s="68" t="s">
        <v>1989</v>
      </c>
      <c r="DB635" s="68" t="s">
        <v>143</v>
      </c>
      <c r="DC635" s="68" t="s">
        <v>143</v>
      </c>
      <c r="DD635" s="68" t="s">
        <v>373</v>
      </c>
      <c r="DE635" s="68">
        <v>9</v>
      </c>
      <c r="DF635" s="68">
        <v>5</v>
      </c>
    </row>
    <row r="636" spans="1:110" s="68" customFormat="1" ht="12.75" x14ac:dyDescent="0.2">
      <c r="A636" s="67">
        <v>45170</v>
      </c>
      <c r="B636" s="68" t="s">
        <v>14</v>
      </c>
      <c r="C636" s="68">
        <v>88336</v>
      </c>
      <c r="D636" s="68" t="s">
        <v>14</v>
      </c>
      <c r="E636" s="68" t="s">
        <v>279</v>
      </c>
      <c r="F636" s="69">
        <v>45174</v>
      </c>
      <c r="G636" s="68" t="s">
        <v>165</v>
      </c>
      <c r="H636" s="68" t="s">
        <v>166</v>
      </c>
      <c r="I636" s="70">
        <v>49</v>
      </c>
      <c r="J636" s="70">
        <v>49</v>
      </c>
      <c r="K636" s="71">
        <f t="shared" si="9"/>
        <v>1.199367037717375E-4</v>
      </c>
      <c r="L636" s="68" t="s">
        <v>316</v>
      </c>
      <c r="M636" s="68" t="s">
        <v>317</v>
      </c>
      <c r="N636" s="68" t="s">
        <v>219</v>
      </c>
      <c r="O636" s="68" t="s">
        <v>318</v>
      </c>
      <c r="P636" s="68" t="s">
        <v>4290</v>
      </c>
      <c r="Q636" s="68" t="s">
        <v>170</v>
      </c>
      <c r="R636" s="68" t="s">
        <v>4291</v>
      </c>
      <c r="S636" s="68" t="s">
        <v>4292</v>
      </c>
      <c r="T636" s="68" t="s">
        <v>135</v>
      </c>
      <c r="U636" s="68" t="s">
        <v>135</v>
      </c>
      <c r="V636" s="68" t="s">
        <v>136</v>
      </c>
      <c r="W636" s="68" t="s">
        <v>137</v>
      </c>
      <c r="X636" s="68" t="s">
        <v>322</v>
      </c>
      <c r="Y636" s="68">
        <v>45174.093361689818</v>
      </c>
      <c r="Z636" s="68">
        <v>45174.093298148146</v>
      </c>
      <c r="AA636" s="68" t="s">
        <v>139</v>
      </c>
      <c r="AB636" s="68" t="s">
        <v>323</v>
      </c>
      <c r="AC636" s="68">
        <v>0</v>
      </c>
      <c r="AD636" s="68" t="s">
        <v>143</v>
      </c>
      <c r="AE636" s="68">
        <v>49</v>
      </c>
      <c r="AG636" s="68">
        <v>10012</v>
      </c>
      <c r="AH636" s="68" t="s">
        <v>141</v>
      </c>
      <c r="AI636" s="68" t="s">
        <v>143</v>
      </c>
      <c r="AJ636" s="68">
        <v>49</v>
      </c>
      <c r="AK636" s="68" t="s">
        <v>207</v>
      </c>
      <c r="AL636" s="68" t="s">
        <v>143</v>
      </c>
      <c r="AM636" s="68">
        <v>49</v>
      </c>
      <c r="AN636" s="68" t="s">
        <v>174</v>
      </c>
      <c r="AO636" s="68" t="s">
        <v>324</v>
      </c>
      <c r="AP636" s="68" t="s">
        <v>325</v>
      </c>
      <c r="AQ636" s="68" t="s">
        <v>326</v>
      </c>
      <c r="AR636" s="68" t="s">
        <v>178</v>
      </c>
      <c r="AS636" s="68" t="s">
        <v>179</v>
      </c>
      <c r="AT636" s="68" t="s">
        <v>327</v>
      </c>
      <c r="AU636" s="68" t="s">
        <v>328</v>
      </c>
      <c r="AV636" s="68" t="s">
        <v>234</v>
      </c>
      <c r="AW636" s="68" t="s">
        <v>165</v>
      </c>
      <c r="AX636" s="68" t="s">
        <v>235</v>
      </c>
      <c r="AY636" s="68" t="s">
        <v>148</v>
      </c>
      <c r="AZ636" s="68" t="s">
        <v>139</v>
      </c>
      <c r="BA636" s="68" t="s">
        <v>236</v>
      </c>
      <c r="BB636" s="68" t="s">
        <v>150</v>
      </c>
      <c r="BC636" s="68" t="s">
        <v>156</v>
      </c>
      <c r="BD636" s="68" t="s">
        <v>157</v>
      </c>
      <c r="BE636" s="68" t="s">
        <v>303</v>
      </c>
      <c r="BF636" s="68">
        <v>45174.288912037038</v>
      </c>
      <c r="BG636" s="68">
        <v>0</v>
      </c>
      <c r="BH636" s="68" t="s">
        <v>170</v>
      </c>
      <c r="BI636" s="68" t="s">
        <v>4293</v>
      </c>
      <c r="BJ636" s="68" t="s">
        <v>143</v>
      </c>
      <c r="BK636" s="68" t="s">
        <v>136</v>
      </c>
      <c r="BL636" s="68" t="s">
        <v>143</v>
      </c>
      <c r="BM636" s="68" t="s">
        <v>160</v>
      </c>
      <c r="BN636" s="68" t="s">
        <v>160</v>
      </c>
      <c r="BO636" s="68" t="s">
        <v>143</v>
      </c>
      <c r="BP636" s="68" t="s">
        <v>143</v>
      </c>
      <c r="BQ636" s="68" t="s">
        <v>3649</v>
      </c>
      <c r="BR636" s="68">
        <v>500</v>
      </c>
      <c r="BS636" s="68" t="s">
        <v>162</v>
      </c>
      <c r="BT636" s="68">
        <v>49</v>
      </c>
      <c r="BU636" s="68">
        <v>49</v>
      </c>
      <c r="BV636" s="68" t="s">
        <v>135</v>
      </c>
      <c r="BW636" s="68" t="s">
        <v>135</v>
      </c>
      <c r="BX636" s="68" t="s">
        <v>135</v>
      </c>
      <c r="BY636" s="68" t="s">
        <v>148</v>
      </c>
      <c r="BZ636" s="68" t="s">
        <v>4294</v>
      </c>
      <c r="CA636" s="68" t="s">
        <v>174</v>
      </c>
      <c r="CB636" s="68" t="s">
        <v>143</v>
      </c>
      <c r="CC636" s="68" t="s">
        <v>143</v>
      </c>
      <c r="CD636" s="68" t="s">
        <v>143</v>
      </c>
      <c r="CE636" s="68" t="s">
        <v>4295</v>
      </c>
      <c r="CF636" s="68">
        <v>1</v>
      </c>
      <c r="CG636" s="68">
        <v>1</v>
      </c>
      <c r="CH636" s="68" t="s">
        <v>143</v>
      </c>
      <c r="CJ636" s="68">
        <v>0</v>
      </c>
      <c r="CK636" s="68" t="s">
        <v>143</v>
      </c>
      <c r="CM636" s="68" t="s">
        <v>143</v>
      </c>
      <c r="CN636" s="68" t="s">
        <v>143</v>
      </c>
      <c r="CR636" s="68" t="s">
        <v>143</v>
      </c>
      <c r="CS636" s="68" t="s">
        <v>1</v>
      </c>
      <c r="CT636" s="68" t="s">
        <v>143</v>
      </c>
      <c r="CU636" s="68" t="s">
        <v>1</v>
      </c>
      <c r="CV636" s="68" t="s">
        <v>1985</v>
      </c>
      <c r="CW636" s="68" t="s">
        <v>1985</v>
      </c>
      <c r="CX636" s="68" t="s">
        <v>316</v>
      </c>
      <c r="CY636" s="68" t="s">
        <v>166</v>
      </c>
      <c r="CZ636" s="68" t="s">
        <v>136</v>
      </c>
      <c r="DA636" s="68" t="s">
        <v>1986</v>
      </c>
      <c r="DB636" s="68" t="s">
        <v>143</v>
      </c>
      <c r="DC636" s="68" t="s">
        <v>143</v>
      </c>
      <c r="DD636" s="68" t="s">
        <v>279</v>
      </c>
      <c r="DE636" s="68">
        <v>9</v>
      </c>
      <c r="DF636" s="68">
        <v>5</v>
      </c>
    </row>
    <row r="637" spans="1:110" s="68" customFormat="1" ht="12.75" x14ac:dyDescent="0.2">
      <c r="A637" s="67">
        <v>45170</v>
      </c>
      <c r="B637" s="68" t="s">
        <v>14</v>
      </c>
      <c r="C637" s="68">
        <v>88344</v>
      </c>
      <c r="D637" s="68" t="s">
        <v>14</v>
      </c>
      <c r="E637" s="68" t="s">
        <v>279</v>
      </c>
      <c r="F637" s="69">
        <v>45174</v>
      </c>
      <c r="G637" s="68" t="s">
        <v>165</v>
      </c>
      <c r="H637" s="68" t="s">
        <v>166</v>
      </c>
      <c r="I637" s="70">
        <v>51</v>
      </c>
      <c r="J637" s="70">
        <v>51</v>
      </c>
      <c r="K637" s="71">
        <f t="shared" si="9"/>
        <v>1.2483207943589006E-4</v>
      </c>
      <c r="L637" s="68" t="s">
        <v>316</v>
      </c>
      <c r="M637" s="68" t="s">
        <v>317</v>
      </c>
      <c r="N637" s="68" t="s">
        <v>1056</v>
      </c>
      <c r="O637" s="68" t="s">
        <v>1582</v>
      </c>
      <c r="P637" s="68" t="s">
        <v>4296</v>
      </c>
      <c r="Q637" s="68" t="s">
        <v>170</v>
      </c>
      <c r="R637" s="68" t="s">
        <v>4297</v>
      </c>
      <c r="S637" s="68" t="s">
        <v>4298</v>
      </c>
      <c r="T637" s="68" t="s">
        <v>135</v>
      </c>
      <c r="U637" s="68" t="s">
        <v>135</v>
      </c>
      <c r="V637" s="68" t="s">
        <v>136</v>
      </c>
      <c r="W637" s="68" t="s">
        <v>137</v>
      </c>
      <c r="X637" s="68" t="s">
        <v>322</v>
      </c>
      <c r="Y637" s="68">
        <v>45174.101901851849</v>
      </c>
      <c r="Z637" s="68">
        <v>45174.101671412034</v>
      </c>
      <c r="AA637" s="68" t="s">
        <v>139</v>
      </c>
      <c r="AB637" s="68" t="s">
        <v>323</v>
      </c>
      <c r="AC637" s="68">
        <v>0</v>
      </c>
      <c r="AD637" s="68" t="s">
        <v>143</v>
      </c>
      <c r="AE637" s="68">
        <v>51</v>
      </c>
      <c r="AG637" s="68">
        <v>10012</v>
      </c>
      <c r="AH637" s="68" t="s">
        <v>141</v>
      </c>
      <c r="AI637" s="68" t="s">
        <v>143</v>
      </c>
      <c r="AJ637" s="68">
        <v>51</v>
      </c>
      <c r="AK637" s="68" t="s">
        <v>207</v>
      </c>
      <c r="AL637" s="68" t="s">
        <v>143</v>
      </c>
      <c r="AM637" s="68">
        <v>51</v>
      </c>
      <c r="AN637" s="68" t="s">
        <v>174</v>
      </c>
      <c r="AO637" s="68" t="s">
        <v>710</v>
      </c>
      <c r="AP637" s="68" t="s">
        <v>568</v>
      </c>
      <c r="AQ637" s="68" t="s">
        <v>1585</v>
      </c>
      <c r="AR637" s="68" t="s">
        <v>570</v>
      </c>
      <c r="AS637" s="68" t="s">
        <v>231</v>
      </c>
      <c r="AT637" s="68" t="s">
        <v>652</v>
      </c>
      <c r="AU637" s="68" t="s">
        <v>712</v>
      </c>
      <c r="AV637" s="68" t="s">
        <v>145</v>
      </c>
      <c r="AW637" s="68" t="s">
        <v>146</v>
      </c>
      <c r="AX637" s="68" t="s">
        <v>1060</v>
      </c>
      <c r="AY637" s="68" t="s">
        <v>148</v>
      </c>
      <c r="AZ637" s="68" t="s">
        <v>139</v>
      </c>
      <c r="BA637" s="68" t="s">
        <v>149</v>
      </c>
      <c r="BB637" s="68" t="s">
        <v>150</v>
      </c>
      <c r="BC637" s="68" t="s">
        <v>156</v>
      </c>
      <c r="BD637" s="68" t="s">
        <v>157</v>
      </c>
      <c r="BE637" s="68" t="s">
        <v>303</v>
      </c>
      <c r="BF637" s="68">
        <v>45174.2890625</v>
      </c>
      <c r="BG637" s="68">
        <v>0</v>
      </c>
      <c r="BH637" s="68" t="s">
        <v>170</v>
      </c>
      <c r="BI637" s="68" t="s">
        <v>4299</v>
      </c>
      <c r="BJ637" s="68" t="s">
        <v>143</v>
      </c>
      <c r="BK637" s="68" t="s">
        <v>136</v>
      </c>
      <c r="BL637" s="68" t="s">
        <v>143</v>
      </c>
      <c r="BM637" s="68" t="s">
        <v>160</v>
      </c>
      <c r="BN637" s="68" t="s">
        <v>160</v>
      </c>
      <c r="BO637" s="68" t="s">
        <v>143</v>
      </c>
      <c r="BP637" s="68" t="s">
        <v>143</v>
      </c>
      <c r="BQ637" s="68" t="s">
        <v>4300</v>
      </c>
      <c r="BR637" s="68">
        <v>500</v>
      </c>
      <c r="BS637" s="68" t="s">
        <v>162</v>
      </c>
      <c r="BT637" s="68">
        <v>51</v>
      </c>
      <c r="BU637" s="68">
        <v>51</v>
      </c>
      <c r="BV637" s="68" t="s">
        <v>135</v>
      </c>
      <c r="BW637" s="68" t="s">
        <v>135</v>
      </c>
      <c r="BX637" s="68" t="s">
        <v>135</v>
      </c>
      <c r="BY637" s="68" t="s">
        <v>148</v>
      </c>
      <c r="BZ637" s="68" t="s">
        <v>4294</v>
      </c>
      <c r="CA637" s="68" t="s">
        <v>174</v>
      </c>
      <c r="CB637" s="68" t="s">
        <v>143</v>
      </c>
      <c r="CC637" s="68" t="s">
        <v>143</v>
      </c>
      <c r="CD637" s="68" t="s">
        <v>143</v>
      </c>
      <c r="CE637" s="68" t="s">
        <v>4301</v>
      </c>
      <c r="CF637" s="68">
        <v>1</v>
      </c>
      <c r="CG637" s="68">
        <v>1</v>
      </c>
      <c r="CH637" s="68" t="s">
        <v>143</v>
      </c>
      <c r="CJ637" s="68">
        <v>0</v>
      </c>
      <c r="CK637" s="68" t="s">
        <v>143</v>
      </c>
      <c r="CM637" s="68" t="s">
        <v>143</v>
      </c>
      <c r="CN637" s="68" t="s">
        <v>143</v>
      </c>
      <c r="CR637" s="68" t="s">
        <v>143</v>
      </c>
      <c r="CS637" s="68" t="s">
        <v>1</v>
      </c>
      <c r="CT637" s="68" t="s">
        <v>143</v>
      </c>
      <c r="CU637" s="68" t="s">
        <v>1</v>
      </c>
      <c r="CV637" s="68" t="s">
        <v>1985</v>
      </c>
      <c r="CW637" s="68" t="s">
        <v>1985</v>
      </c>
      <c r="CX637" s="68" t="s">
        <v>316</v>
      </c>
      <c r="CY637" s="68" t="s">
        <v>166</v>
      </c>
      <c r="CZ637" s="68" t="s">
        <v>136</v>
      </c>
      <c r="DA637" s="68" t="s">
        <v>1986</v>
      </c>
      <c r="DB637" s="68" t="s">
        <v>143</v>
      </c>
      <c r="DC637" s="68" t="s">
        <v>143</v>
      </c>
      <c r="DD637" s="68" t="s">
        <v>279</v>
      </c>
      <c r="DE637" s="68">
        <v>9</v>
      </c>
      <c r="DF637" s="68">
        <v>5</v>
      </c>
    </row>
    <row r="638" spans="1:110" s="68" customFormat="1" ht="12.75" x14ac:dyDescent="0.2">
      <c r="A638" s="67">
        <v>45170</v>
      </c>
      <c r="B638" s="68" t="s">
        <v>18</v>
      </c>
      <c r="C638" s="68">
        <v>88436</v>
      </c>
      <c r="D638" s="68" t="s">
        <v>4302</v>
      </c>
      <c r="E638" s="68" t="s">
        <v>164</v>
      </c>
      <c r="F638" s="69">
        <v>45175</v>
      </c>
      <c r="G638" s="68" t="s">
        <v>165</v>
      </c>
      <c r="H638" s="68" t="s">
        <v>166</v>
      </c>
      <c r="I638" s="70">
        <v>56</v>
      </c>
      <c r="J638" s="70">
        <v>56</v>
      </c>
      <c r="K638" s="71">
        <f t="shared" si="9"/>
        <v>1.3707051859627144E-4</v>
      </c>
      <c r="L638" s="68" t="s">
        <v>2963</v>
      </c>
      <c r="M638" s="68" t="s">
        <v>218</v>
      </c>
      <c r="N638" s="68" t="s">
        <v>219</v>
      </c>
      <c r="O638" s="68" t="s">
        <v>4303</v>
      </c>
      <c r="P638" s="68" t="s">
        <v>4304</v>
      </c>
      <c r="Q638" s="68" t="s">
        <v>170</v>
      </c>
      <c r="R638" s="68" t="s">
        <v>4305</v>
      </c>
      <c r="S638" s="68" t="s">
        <v>1258</v>
      </c>
      <c r="T638" s="68" t="s">
        <v>135</v>
      </c>
      <c r="U638" s="68" t="s">
        <v>135</v>
      </c>
      <c r="V638" s="68" t="s">
        <v>224</v>
      </c>
      <c r="W638" s="68" t="s">
        <v>137</v>
      </c>
      <c r="X638" s="68" t="s">
        <v>225</v>
      </c>
      <c r="Y638" s="68">
        <v>45174.316052199072</v>
      </c>
      <c r="Z638" s="68">
        <v>45174.315907638891</v>
      </c>
      <c r="AA638" s="68" t="s">
        <v>139</v>
      </c>
      <c r="AB638" s="68" t="s">
        <v>226</v>
      </c>
      <c r="AC638" s="68">
        <v>0</v>
      </c>
      <c r="AD638" s="68" t="s">
        <v>143</v>
      </c>
      <c r="AE638" s="68">
        <v>0</v>
      </c>
      <c r="AG638" s="68">
        <v>10012</v>
      </c>
      <c r="AH638" s="68" t="s">
        <v>141</v>
      </c>
      <c r="AI638" s="68" t="s">
        <v>143</v>
      </c>
      <c r="AK638" s="68" t="s">
        <v>207</v>
      </c>
      <c r="AL638" s="68" t="s">
        <v>143</v>
      </c>
      <c r="AM638" s="68">
        <v>56</v>
      </c>
      <c r="AN638" s="68" t="s">
        <v>143</v>
      </c>
      <c r="AO638" s="68" t="s">
        <v>4306</v>
      </c>
      <c r="AP638" s="68" t="s">
        <v>932</v>
      </c>
      <c r="AQ638" s="68" t="s">
        <v>4307</v>
      </c>
      <c r="AR638" s="68" t="s">
        <v>934</v>
      </c>
      <c r="AS638" s="68" t="s">
        <v>231</v>
      </c>
      <c r="AT638" s="68" t="s">
        <v>1091</v>
      </c>
      <c r="AU638" s="68" t="s">
        <v>2137</v>
      </c>
      <c r="AV638" s="68" t="s">
        <v>234</v>
      </c>
      <c r="AW638" s="68" t="s">
        <v>165</v>
      </c>
      <c r="AX638" s="68" t="s">
        <v>235</v>
      </c>
      <c r="AY638" s="68" t="s">
        <v>148</v>
      </c>
      <c r="AZ638" s="68" t="s">
        <v>139</v>
      </c>
      <c r="BA638" s="68" t="s">
        <v>236</v>
      </c>
      <c r="BB638" s="68" t="s">
        <v>150</v>
      </c>
      <c r="BC638" s="68" t="s">
        <v>156</v>
      </c>
      <c r="BD638" s="68" t="s">
        <v>157</v>
      </c>
      <c r="BE638" s="68" t="s">
        <v>303</v>
      </c>
      <c r="BF638" s="68">
        <v>45175.335046296299</v>
      </c>
      <c r="BG638" s="68">
        <v>0</v>
      </c>
      <c r="BH638" s="68" t="s">
        <v>143</v>
      </c>
      <c r="BI638" s="68" t="s">
        <v>143</v>
      </c>
      <c r="BJ638" s="68" t="s">
        <v>143</v>
      </c>
      <c r="BK638" s="68" t="s">
        <v>224</v>
      </c>
      <c r="BL638" s="68" t="s">
        <v>143</v>
      </c>
      <c r="BM638" s="68" t="s">
        <v>160</v>
      </c>
      <c r="BN638" s="68" t="s">
        <v>143</v>
      </c>
      <c r="BO638" s="68" t="s">
        <v>143</v>
      </c>
      <c r="BP638" s="68" t="s">
        <v>1255</v>
      </c>
      <c r="BQ638" s="68" t="s">
        <v>4308</v>
      </c>
      <c r="BR638" s="68">
        <v>500</v>
      </c>
      <c r="BS638" s="68" t="s">
        <v>162</v>
      </c>
      <c r="BT638" s="68">
        <v>56</v>
      </c>
      <c r="BU638" s="68">
        <v>56</v>
      </c>
      <c r="BV638" s="68" t="s">
        <v>135</v>
      </c>
      <c r="BW638" s="68" t="s">
        <v>135</v>
      </c>
      <c r="BX638" s="68" t="s">
        <v>135</v>
      </c>
      <c r="BY638" s="68" t="s">
        <v>148</v>
      </c>
      <c r="BZ638" s="68" t="s">
        <v>575</v>
      </c>
      <c r="CA638" s="68" t="s">
        <v>174</v>
      </c>
      <c r="CB638" s="68" t="s">
        <v>2764</v>
      </c>
      <c r="CC638" s="68" t="s">
        <v>143</v>
      </c>
      <c r="CD638" s="68" t="s">
        <v>143</v>
      </c>
      <c r="CE638" s="68" t="s">
        <v>143</v>
      </c>
      <c r="CF638" s="68">
        <v>1</v>
      </c>
      <c r="CH638" s="68" t="s">
        <v>143</v>
      </c>
      <c r="CJ638" s="68">
        <v>0</v>
      </c>
      <c r="CK638" s="68" t="s">
        <v>143</v>
      </c>
      <c r="CM638" s="68" t="s">
        <v>143</v>
      </c>
      <c r="CN638" s="68" t="s">
        <v>143</v>
      </c>
      <c r="CQ638" s="68">
        <v>493378544</v>
      </c>
      <c r="CR638" s="68" t="s">
        <v>143</v>
      </c>
      <c r="CS638" s="68" t="s">
        <v>1</v>
      </c>
      <c r="CT638" s="68" t="s">
        <v>143</v>
      </c>
      <c r="CU638" s="68" t="s">
        <v>1</v>
      </c>
      <c r="CV638" s="68" t="s">
        <v>1985</v>
      </c>
      <c r="CW638" s="68" t="s">
        <v>143</v>
      </c>
      <c r="CX638" s="68" t="s">
        <v>2963</v>
      </c>
      <c r="CY638" s="68" t="s">
        <v>166</v>
      </c>
      <c r="CZ638" s="68" t="s">
        <v>224</v>
      </c>
      <c r="DA638" s="68" t="s">
        <v>1986</v>
      </c>
      <c r="DB638" s="68" t="s">
        <v>143</v>
      </c>
      <c r="DC638" s="68" t="s">
        <v>143</v>
      </c>
      <c r="DD638" s="68" t="s">
        <v>164</v>
      </c>
      <c r="DE638" s="68">
        <v>9</v>
      </c>
      <c r="DF638" s="68">
        <v>6</v>
      </c>
    </row>
    <row r="639" spans="1:110" s="68" customFormat="1" ht="12.75" x14ac:dyDescent="0.2">
      <c r="A639" s="67">
        <v>45170</v>
      </c>
      <c r="B639" s="68" t="s">
        <v>14</v>
      </c>
      <c r="C639" s="68">
        <v>88715</v>
      </c>
      <c r="D639" s="68" t="s">
        <v>14</v>
      </c>
      <c r="E639" s="68" t="s">
        <v>164</v>
      </c>
      <c r="F639" s="69">
        <v>45175</v>
      </c>
      <c r="G639" s="68" t="s">
        <v>165</v>
      </c>
      <c r="H639" s="68" t="s">
        <v>166</v>
      </c>
      <c r="I639" s="70">
        <v>243</v>
      </c>
      <c r="J639" s="70">
        <v>243</v>
      </c>
      <c r="K639" s="71">
        <f t="shared" si="9"/>
        <v>5.9478814319453496E-4</v>
      </c>
      <c r="L639" s="68" t="s">
        <v>316</v>
      </c>
      <c r="M639" s="68" t="s">
        <v>317</v>
      </c>
      <c r="N639" s="68" t="s">
        <v>219</v>
      </c>
      <c r="O639" s="68" t="s">
        <v>318</v>
      </c>
      <c r="P639" s="68" t="s">
        <v>4256</v>
      </c>
      <c r="Q639" s="68" t="s">
        <v>170</v>
      </c>
      <c r="R639" s="68" t="s">
        <v>4309</v>
      </c>
      <c r="S639" s="68" t="s">
        <v>4310</v>
      </c>
      <c r="T639" s="68" t="s">
        <v>135</v>
      </c>
      <c r="U639" s="68" t="s">
        <v>135</v>
      </c>
      <c r="V639" s="68" t="s">
        <v>136</v>
      </c>
      <c r="W639" s="68" t="s">
        <v>137</v>
      </c>
      <c r="X639" s="68" t="s">
        <v>322</v>
      </c>
      <c r="Y639" s="68">
        <v>45175.317292824075</v>
      </c>
      <c r="Z639" s="68">
        <v>45175.317189814814</v>
      </c>
      <c r="AA639" s="68" t="s">
        <v>139</v>
      </c>
      <c r="AB639" s="68" t="s">
        <v>323</v>
      </c>
      <c r="AC639" s="68">
        <v>0</v>
      </c>
      <c r="AD639" s="68" t="s">
        <v>143</v>
      </c>
      <c r="AE639" s="68">
        <v>243</v>
      </c>
      <c r="AG639" s="68">
        <v>10012</v>
      </c>
      <c r="AH639" s="68" t="s">
        <v>141</v>
      </c>
      <c r="AI639" s="68" t="s">
        <v>143</v>
      </c>
      <c r="AJ639" s="68">
        <v>243</v>
      </c>
      <c r="AK639" s="68" t="s">
        <v>207</v>
      </c>
      <c r="AL639" s="68" t="s">
        <v>143</v>
      </c>
      <c r="AM639" s="68">
        <v>243</v>
      </c>
      <c r="AN639" s="68" t="s">
        <v>174</v>
      </c>
      <c r="AO639" s="68" t="s">
        <v>324</v>
      </c>
      <c r="AP639" s="68" t="s">
        <v>325</v>
      </c>
      <c r="AQ639" s="68" t="s">
        <v>326</v>
      </c>
      <c r="AR639" s="68" t="s">
        <v>178</v>
      </c>
      <c r="AS639" s="68" t="s">
        <v>179</v>
      </c>
      <c r="AT639" s="68" t="s">
        <v>327</v>
      </c>
      <c r="AU639" s="68" t="s">
        <v>328</v>
      </c>
      <c r="AV639" s="68" t="s">
        <v>234</v>
      </c>
      <c r="AW639" s="68" t="s">
        <v>165</v>
      </c>
      <c r="AX639" s="68" t="s">
        <v>235</v>
      </c>
      <c r="AY639" s="68" t="s">
        <v>148</v>
      </c>
      <c r="AZ639" s="68" t="s">
        <v>139</v>
      </c>
      <c r="BA639" s="68" t="s">
        <v>236</v>
      </c>
      <c r="BB639" s="68" t="s">
        <v>150</v>
      </c>
      <c r="BC639" s="68" t="s">
        <v>156</v>
      </c>
      <c r="BD639" s="68" t="s">
        <v>157</v>
      </c>
      <c r="BE639" s="68" t="s">
        <v>303</v>
      </c>
      <c r="BF639" s="68">
        <v>45175.334814814814</v>
      </c>
      <c r="BG639" s="68">
        <v>0</v>
      </c>
      <c r="BH639" s="68" t="s">
        <v>170</v>
      </c>
      <c r="BI639" s="68" t="s">
        <v>143</v>
      </c>
      <c r="BJ639" s="68" t="s">
        <v>143</v>
      </c>
      <c r="BK639" s="68" t="s">
        <v>136</v>
      </c>
      <c r="BL639" s="68" t="s">
        <v>143</v>
      </c>
      <c r="BM639" s="68" t="s">
        <v>160</v>
      </c>
      <c r="BN639" s="68" t="s">
        <v>160</v>
      </c>
      <c r="BO639" s="68" t="s">
        <v>143</v>
      </c>
      <c r="BP639" s="68" t="s">
        <v>143</v>
      </c>
      <c r="BQ639" s="68" t="s">
        <v>1607</v>
      </c>
      <c r="BR639" s="68">
        <v>500</v>
      </c>
      <c r="BS639" s="68" t="s">
        <v>162</v>
      </c>
      <c r="BT639" s="68">
        <v>243</v>
      </c>
      <c r="BU639" s="68">
        <v>243</v>
      </c>
      <c r="BV639" s="68" t="s">
        <v>135</v>
      </c>
      <c r="BW639" s="68" t="s">
        <v>135</v>
      </c>
      <c r="BX639" s="68" t="s">
        <v>135</v>
      </c>
      <c r="BY639" s="68" t="s">
        <v>148</v>
      </c>
      <c r="BZ639" s="68" t="s">
        <v>4203</v>
      </c>
      <c r="CA639" s="68" t="s">
        <v>174</v>
      </c>
      <c r="CB639" s="68" t="s">
        <v>143</v>
      </c>
      <c r="CC639" s="68" t="s">
        <v>143</v>
      </c>
      <c r="CD639" s="68" t="s">
        <v>143</v>
      </c>
      <c r="CE639" s="68" t="s">
        <v>4311</v>
      </c>
      <c r="CF639" s="68">
        <v>1</v>
      </c>
      <c r="CG639" s="68">
        <v>1</v>
      </c>
      <c r="CH639" s="68" t="s">
        <v>143</v>
      </c>
      <c r="CJ639" s="68">
        <v>0</v>
      </c>
      <c r="CK639" s="68" t="s">
        <v>143</v>
      </c>
      <c r="CM639" s="68" t="s">
        <v>143</v>
      </c>
      <c r="CN639" s="68" t="s">
        <v>143</v>
      </c>
      <c r="CR639" s="68" t="s">
        <v>143</v>
      </c>
      <c r="CS639" s="68" t="s">
        <v>1</v>
      </c>
      <c r="CT639" s="68" t="s">
        <v>143</v>
      </c>
      <c r="CU639" s="68" t="s">
        <v>1</v>
      </c>
      <c r="CV639" s="68" t="s">
        <v>1985</v>
      </c>
      <c r="CW639" s="68" t="s">
        <v>1985</v>
      </c>
      <c r="CX639" s="68" t="s">
        <v>316</v>
      </c>
      <c r="CY639" s="68" t="s">
        <v>166</v>
      </c>
      <c r="CZ639" s="68" t="s">
        <v>136</v>
      </c>
      <c r="DA639" s="68" t="s">
        <v>1986</v>
      </c>
      <c r="DB639" s="68" t="s">
        <v>143</v>
      </c>
      <c r="DC639" s="68" t="s">
        <v>143</v>
      </c>
      <c r="DD639" s="68" t="s">
        <v>164</v>
      </c>
      <c r="DE639" s="68">
        <v>9</v>
      </c>
      <c r="DF639" s="68">
        <v>6</v>
      </c>
    </row>
    <row r="640" spans="1:110" s="68" customFormat="1" ht="12.75" x14ac:dyDescent="0.2">
      <c r="A640" s="67">
        <v>45170</v>
      </c>
      <c r="B640" s="68" t="s">
        <v>14</v>
      </c>
      <c r="C640" s="68">
        <v>88721</v>
      </c>
      <c r="D640" s="68" t="s">
        <v>14</v>
      </c>
      <c r="E640" s="68" t="s">
        <v>164</v>
      </c>
      <c r="F640" s="69">
        <v>45175</v>
      </c>
      <c r="G640" s="68" t="s">
        <v>165</v>
      </c>
      <c r="H640" s="68" t="s">
        <v>166</v>
      </c>
      <c r="I640" s="70">
        <v>541.66</v>
      </c>
      <c r="J640" s="70">
        <v>541.66</v>
      </c>
      <c r="K640" s="71">
        <f t="shared" si="9"/>
        <v>1.3258145911224353E-3</v>
      </c>
      <c r="L640" s="68" t="s">
        <v>316</v>
      </c>
      <c r="M640" s="68" t="s">
        <v>317</v>
      </c>
      <c r="N640" s="68" t="s">
        <v>219</v>
      </c>
      <c r="O640" s="68" t="s">
        <v>4312</v>
      </c>
      <c r="P640" s="68" t="s">
        <v>4313</v>
      </c>
      <c r="Q640" s="68" t="s">
        <v>663</v>
      </c>
      <c r="R640" s="68" t="s">
        <v>4314</v>
      </c>
      <c r="S640" s="68" t="s">
        <v>2143</v>
      </c>
      <c r="T640" s="68" t="s">
        <v>135</v>
      </c>
      <c r="U640" s="68" t="s">
        <v>135</v>
      </c>
      <c r="V640" s="68" t="s">
        <v>136</v>
      </c>
      <c r="W640" s="68" t="s">
        <v>137</v>
      </c>
      <c r="X640" s="68" t="s">
        <v>322</v>
      </c>
      <c r="Y640" s="68">
        <v>45175.327040046293</v>
      </c>
      <c r="Z640" s="68">
        <v>45175.326876041669</v>
      </c>
      <c r="AA640" s="68" t="s">
        <v>139</v>
      </c>
      <c r="AB640" s="68" t="s">
        <v>323</v>
      </c>
      <c r="AC640" s="68">
        <v>0</v>
      </c>
      <c r="AD640" s="68" t="s">
        <v>143</v>
      </c>
      <c r="AE640" s="68">
        <v>54166</v>
      </c>
      <c r="AG640" s="68">
        <v>10012</v>
      </c>
      <c r="AH640" s="68" t="s">
        <v>141</v>
      </c>
      <c r="AI640" s="68" t="s">
        <v>143</v>
      </c>
      <c r="AJ640" s="68">
        <v>2666</v>
      </c>
      <c r="AK640" s="68" t="s">
        <v>207</v>
      </c>
      <c r="AL640" s="68" t="s">
        <v>143</v>
      </c>
      <c r="AM640" s="68">
        <v>2666</v>
      </c>
      <c r="AN640" s="68" t="s">
        <v>144</v>
      </c>
      <c r="AO640" s="68" t="s">
        <v>4315</v>
      </c>
      <c r="AP640" s="68" t="s">
        <v>4316</v>
      </c>
      <c r="AQ640" s="68" t="s">
        <v>309</v>
      </c>
      <c r="AR640" s="68" t="s">
        <v>148</v>
      </c>
      <c r="AS640" s="68" t="s">
        <v>139</v>
      </c>
      <c r="AT640" s="68" t="s">
        <v>1047</v>
      </c>
      <c r="AU640" s="68" t="s">
        <v>4317</v>
      </c>
      <c r="AV640" s="68" t="s">
        <v>234</v>
      </c>
      <c r="AW640" s="68" t="s">
        <v>165</v>
      </c>
      <c r="AX640" s="68" t="s">
        <v>235</v>
      </c>
      <c r="AY640" s="68" t="s">
        <v>148</v>
      </c>
      <c r="AZ640" s="68" t="s">
        <v>139</v>
      </c>
      <c r="BA640" s="68" t="s">
        <v>236</v>
      </c>
      <c r="BB640" s="68" t="s">
        <v>150</v>
      </c>
      <c r="BC640" s="68" t="s">
        <v>156</v>
      </c>
      <c r="BD640" s="68" t="s">
        <v>157</v>
      </c>
      <c r="BE640" s="68" t="s">
        <v>237</v>
      </c>
      <c r="BF640" s="68">
        <v>45175.346435185187</v>
      </c>
      <c r="BG640" s="68">
        <v>0</v>
      </c>
      <c r="BH640" s="68" t="s">
        <v>663</v>
      </c>
      <c r="BI640" s="68" t="s">
        <v>143</v>
      </c>
      <c r="BJ640" s="68" t="s">
        <v>143</v>
      </c>
      <c r="BK640" s="68" t="s">
        <v>136</v>
      </c>
      <c r="BL640" s="68" t="s">
        <v>143</v>
      </c>
      <c r="BM640" s="68" t="s">
        <v>1674</v>
      </c>
      <c r="BN640" s="68" t="s">
        <v>1674</v>
      </c>
      <c r="BO640" s="68" t="s">
        <v>143</v>
      </c>
      <c r="BP640" s="68" t="s">
        <v>143</v>
      </c>
      <c r="BQ640" s="68" t="s">
        <v>499</v>
      </c>
      <c r="BR640" s="68">
        <v>800</v>
      </c>
      <c r="BS640" s="68" t="s">
        <v>241</v>
      </c>
      <c r="BT640" s="68">
        <v>54166</v>
      </c>
      <c r="BU640" s="68">
        <v>54166</v>
      </c>
      <c r="BV640" s="68" t="s">
        <v>135</v>
      </c>
      <c r="BW640" s="68" t="s">
        <v>135</v>
      </c>
      <c r="BX640" s="68" t="s">
        <v>135</v>
      </c>
      <c r="BY640" s="68" t="s">
        <v>148</v>
      </c>
      <c r="BZ640" s="68" t="s">
        <v>4203</v>
      </c>
      <c r="CA640" s="68" t="s">
        <v>144</v>
      </c>
      <c r="CB640" s="68" t="s">
        <v>143</v>
      </c>
      <c r="CC640" s="68" t="s">
        <v>143</v>
      </c>
      <c r="CD640" s="68" t="s">
        <v>143</v>
      </c>
      <c r="CE640" s="68" t="s">
        <v>4318</v>
      </c>
      <c r="CF640" s="68">
        <v>20317357</v>
      </c>
      <c r="CG640" s="68">
        <v>20317357</v>
      </c>
      <c r="CH640" s="68" t="s">
        <v>143</v>
      </c>
      <c r="CJ640" s="68">
        <v>0</v>
      </c>
      <c r="CK640" s="68" t="s">
        <v>143</v>
      </c>
      <c r="CM640" s="68" t="s">
        <v>143</v>
      </c>
      <c r="CN640" s="68" t="s">
        <v>143</v>
      </c>
      <c r="CR640" s="68" t="s">
        <v>143</v>
      </c>
      <c r="CS640" s="68" t="s">
        <v>1</v>
      </c>
      <c r="CT640" s="68" t="s">
        <v>143</v>
      </c>
      <c r="CU640" s="68" t="s">
        <v>1</v>
      </c>
      <c r="CV640" s="68" t="s">
        <v>2092</v>
      </c>
      <c r="CW640" s="68" t="s">
        <v>2092</v>
      </c>
      <c r="CX640" s="68" t="s">
        <v>316</v>
      </c>
      <c r="CY640" s="68" t="s">
        <v>166</v>
      </c>
      <c r="CZ640" s="68" t="s">
        <v>136</v>
      </c>
      <c r="DA640" s="68" t="s">
        <v>1986</v>
      </c>
      <c r="DB640" s="68" t="s">
        <v>143</v>
      </c>
      <c r="DC640" s="68" t="s">
        <v>143</v>
      </c>
      <c r="DD640" s="68" t="s">
        <v>164</v>
      </c>
      <c r="DE640" s="68">
        <v>9</v>
      </c>
      <c r="DF640" s="68">
        <v>6</v>
      </c>
    </row>
    <row r="641" spans="1:110" s="68" customFormat="1" ht="12.75" x14ac:dyDescent="0.2">
      <c r="A641" s="67">
        <v>45170</v>
      </c>
      <c r="B641" s="68" t="s">
        <v>24</v>
      </c>
      <c r="C641" s="68">
        <v>88613</v>
      </c>
      <c r="D641" s="68" t="s">
        <v>24</v>
      </c>
      <c r="E641" s="68" t="s">
        <v>125</v>
      </c>
      <c r="F641" s="69">
        <v>45176</v>
      </c>
      <c r="G641" s="68" t="s">
        <v>257</v>
      </c>
      <c r="H641" s="68" t="s">
        <v>166</v>
      </c>
      <c r="I641" s="70">
        <v>150</v>
      </c>
      <c r="J641" s="70">
        <v>150</v>
      </c>
      <c r="K641" s="71">
        <f t="shared" si="9"/>
        <v>3.6715317481144131E-4</v>
      </c>
      <c r="L641" s="68" t="s">
        <v>394</v>
      </c>
      <c r="M641" s="68" t="s">
        <v>129</v>
      </c>
      <c r="N641" s="68" t="s">
        <v>980</v>
      </c>
      <c r="O641" s="68" t="s">
        <v>3260</v>
      </c>
      <c r="P641" s="68" t="s">
        <v>4319</v>
      </c>
      <c r="Q641" s="68" t="s">
        <v>170</v>
      </c>
      <c r="R641" s="68" t="s">
        <v>4320</v>
      </c>
      <c r="S641" s="68" t="s">
        <v>4321</v>
      </c>
      <c r="T641" s="68" t="s">
        <v>135</v>
      </c>
      <c r="U641" s="68" t="s">
        <v>135</v>
      </c>
      <c r="V641" s="68" t="s">
        <v>136</v>
      </c>
      <c r="W641" s="68" t="s">
        <v>137</v>
      </c>
      <c r="X641" s="68" t="s">
        <v>264</v>
      </c>
      <c r="Y641" s="68">
        <v>45175.11293541667</v>
      </c>
      <c r="Z641" s="68">
        <v>45175.110762268516</v>
      </c>
      <c r="AA641" s="68" t="s">
        <v>139</v>
      </c>
      <c r="AB641" s="68" t="s">
        <v>140</v>
      </c>
      <c r="AC641" s="68">
        <v>0</v>
      </c>
      <c r="AD641" s="68" t="s">
        <v>143</v>
      </c>
      <c r="AE641" s="68">
        <v>0</v>
      </c>
      <c r="AF641" s="68">
        <v>45175</v>
      </c>
      <c r="AG641" s="68">
        <v>10010</v>
      </c>
      <c r="AH641" s="68" t="s">
        <v>265</v>
      </c>
      <c r="AI641" s="68" t="s">
        <v>143</v>
      </c>
      <c r="AK641" s="68" t="s">
        <v>142</v>
      </c>
      <c r="AL641" s="68" t="s">
        <v>143</v>
      </c>
      <c r="AM641" s="68">
        <v>150</v>
      </c>
      <c r="AN641" s="68" t="s">
        <v>143</v>
      </c>
      <c r="AO641" s="68" t="s">
        <v>3263</v>
      </c>
      <c r="AP641" s="68" t="s">
        <v>3264</v>
      </c>
      <c r="AQ641" s="68" t="s">
        <v>3265</v>
      </c>
      <c r="AR641" s="68" t="s">
        <v>353</v>
      </c>
      <c r="AS641" s="68" t="s">
        <v>231</v>
      </c>
      <c r="AT641" s="68" t="s">
        <v>1625</v>
      </c>
      <c r="AU641" s="68" t="s">
        <v>3266</v>
      </c>
      <c r="AV641" s="68" t="s">
        <v>990</v>
      </c>
      <c r="AW641" s="68" t="s">
        <v>273</v>
      </c>
      <c r="AX641" s="68" t="s">
        <v>991</v>
      </c>
      <c r="AY641" s="68" t="s">
        <v>148</v>
      </c>
      <c r="AZ641" s="68" t="s">
        <v>139</v>
      </c>
      <c r="BA641" s="68" t="s">
        <v>154</v>
      </c>
      <c r="BB641" s="68" t="s">
        <v>992</v>
      </c>
      <c r="BC641" s="68" t="s">
        <v>156</v>
      </c>
      <c r="BD641" s="68" t="s">
        <v>157</v>
      </c>
      <c r="BE641" s="68" t="s">
        <v>303</v>
      </c>
      <c r="BF641" s="68">
        <v>45175.150289351855</v>
      </c>
      <c r="BG641" s="68">
        <v>0</v>
      </c>
      <c r="BH641" s="68" t="s">
        <v>143</v>
      </c>
      <c r="BI641" s="68" t="s">
        <v>143</v>
      </c>
      <c r="BJ641" s="68" t="s">
        <v>143</v>
      </c>
      <c r="BK641" s="68" t="s">
        <v>136</v>
      </c>
      <c r="BL641" s="68" t="s">
        <v>143</v>
      </c>
      <c r="BM641" s="68" t="s">
        <v>200</v>
      </c>
      <c r="BN641" s="68" t="s">
        <v>143</v>
      </c>
      <c r="BO641" s="68" t="s">
        <v>143</v>
      </c>
      <c r="BP641" s="68" t="s">
        <v>143</v>
      </c>
      <c r="BQ641" s="68" t="s">
        <v>2458</v>
      </c>
      <c r="BR641" s="68">
        <v>500</v>
      </c>
      <c r="BS641" s="68" t="s">
        <v>162</v>
      </c>
      <c r="BT641" s="68">
        <v>150</v>
      </c>
      <c r="BU641" s="68">
        <v>150</v>
      </c>
      <c r="BV641" s="68" t="s">
        <v>135</v>
      </c>
      <c r="BW641" s="68" t="s">
        <v>135</v>
      </c>
      <c r="BX641" s="68" t="s">
        <v>135</v>
      </c>
      <c r="BY641" s="68" t="s">
        <v>148</v>
      </c>
      <c r="BZ641" s="68" t="s">
        <v>24</v>
      </c>
      <c r="CA641" s="68" t="s">
        <v>174</v>
      </c>
      <c r="CB641" s="68" t="s">
        <v>143</v>
      </c>
      <c r="CC641" s="68" t="s">
        <v>143</v>
      </c>
      <c r="CD641" s="68" t="s">
        <v>143</v>
      </c>
      <c r="CE641" s="68" t="s">
        <v>143</v>
      </c>
      <c r="CF641" s="68">
        <v>1</v>
      </c>
      <c r="CH641" s="68" t="s">
        <v>143</v>
      </c>
      <c r="CJ641" s="68">
        <v>0</v>
      </c>
      <c r="CK641" s="68" t="s">
        <v>143</v>
      </c>
      <c r="CM641" s="68" t="s">
        <v>143</v>
      </c>
      <c r="CN641" s="68" t="s">
        <v>143</v>
      </c>
      <c r="CO641" s="68">
        <v>537330958</v>
      </c>
      <c r="CR641" s="68" t="s">
        <v>143</v>
      </c>
      <c r="CS641" s="68" t="s">
        <v>1</v>
      </c>
      <c r="CT641" s="68" t="s">
        <v>143</v>
      </c>
      <c r="CU641" s="68" t="s">
        <v>1</v>
      </c>
      <c r="CV641" s="68" t="s">
        <v>1985</v>
      </c>
      <c r="CW641" s="68" t="s">
        <v>143</v>
      </c>
      <c r="CX641" s="68" t="s">
        <v>394</v>
      </c>
      <c r="CY641" s="68" t="s">
        <v>166</v>
      </c>
      <c r="CZ641" s="68" t="s">
        <v>136</v>
      </c>
      <c r="DA641" s="68" t="s">
        <v>2007</v>
      </c>
      <c r="DB641" s="68" t="s">
        <v>143</v>
      </c>
      <c r="DC641" s="68" t="s">
        <v>143</v>
      </c>
      <c r="DD641" s="68" t="s">
        <v>125</v>
      </c>
      <c r="DE641" s="68">
        <v>9</v>
      </c>
      <c r="DF641" s="68">
        <v>7</v>
      </c>
    </row>
    <row r="642" spans="1:110" s="68" customFormat="1" ht="12.75" x14ac:dyDescent="0.2">
      <c r="A642" s="67">
        <v>45170</v>
      </c>
      <c r="B642" s="68" t="s">
        <v>14</v>
      </c>
      <c r="C642" s="68">
        <v>88843</v>
      </c>
      <c r="D642" s="68" t="s">
        <v>14</v>
      </c>
      <c r="E642" s="68" t="s">
        <v>2037</v>
      </c>
      <c r="F642" s="69">
        <v>45176</v>
      </c>
      <c r="G642" s="68" t="s">
        <v>165</v>
      </c>
      <c r="H642" s="68" t="s">
        <v>166</v>
      </c>
      <c r="I642" s="70">
        <v>679</v>
      </c>
      <c r="J642" s="70">
        <v>679</v>
      </c>
      <c r="K642" s="71">
        <f t="shared" si="9"/>
        <v>1.6619800379797912E-3</v>
      </c>
      <c r="L642" s="68" t="s">
        <v>316</v>
      </c>
      <c r="M642" s="68" t="s">
        <v>129</v>
      </c>
      <c r="N642" s="68" t="s">
        <v>219</v>
      </c>
      <c r="O642" s="68" t="s">
        <v>4322</v>
      </c>
      <c r="P642" s="68" t="s">
        <v>4323</v>
      </c>
      <c r="Q642" s="68" t="s">
        <v>170</v>
      </c>
      <c r="R642" s="68" t="s">
        <v>4324</v>
      </c>
      <c r="S642" s="68" t="s">
        <v>3764</v>
      </c>
      <c r="T642" s="68" t="s">
        <v>135</v>
      </c>
      <c r="U642" s="68" t="s">
        <v>135</v>
      </c>
      <c r="V642" s="68" t="s">
        <v>136</v>
      </c>
      <c r="W642" s="68" t="s">
        <v>137</v>
      </c>
      <c r="X642" s="68" t="s">
        <v>322</v>
      </c>
      <c r="Y642" s="68">
        <v>45180.533287500002</v>
      </c>
      <c r="Z642" s="68">
        <v>45180.532910532405</v>
      </c>
      <c r="AA642" s="68" t="s">
        <v>139</v>
      </c>
      <c r="AB642" s="68" t="s">
        <v>140</v>
      </c>
      <c r="AC642" s="68">
        <v>0</v>
      </c>
      <c r="AD642" s="68" t="s">
        <v>143</v>
      </c>
      <c r="AE642" s="68">
        <v>679</v>
      </c>
      <c r="AG642" s="68">
        <v>10012</v>
      </c>
      <c r="AH642" s="68" t="s">
        <v>141</v>
      </c>
      <c r="AI642" s="68" t="s">
        <v>143</v>
      </c>
      <c r="AJ642" s="68">
        <v>679</v>
      </c>
      <c r="AK642" s="68" t="s">
        <v>142</v>
      </c>
      <c r="AL642" s="68" t="s">
        <v>143</v>
      </c>
      <c r="AM642" s="68">
        <v>679</v>
      </c>
      <c r="AN642" s="68" t="s">
        <v>174</v>
      </c>
      <c r="AO642" s="68" t="s">
        <v>4325</v>
      </c>
      <c r="AP642" s="68" t="s">
        <v>3766</v>
      </c>
      <c r="AQ642" s="68" t="s">
        <v>309</v>
      </c>
      <c r="AR642" s="68" t="s">
        <v>230</v>
      </c>
      <c r="AS642" s="68" t="s">
        <v>231</v>
      </c>
      <c r="AT642" s="68" t="s">
        <v>3766</v>
      </c>
      <c r="AU642" s="68" t="s">
        <v>3767</v>
      </c>
      <c r="AV642" s="68" t="s">
        <v>234</v>
      </c>
      <c r="AW642" s="68" t="s">
        <v>165</v>
      </c>
      <c r="AX642" s="68" t="s">
        <v>235</v>
      </c>
      <c r="AY642" s="68" t="s">
        <v>148</v>
      </c>
      <c r="AZ642" s="68" t="s">
        <v>139</v>
      </c>
      <c r="BA642" s="68" t="s">
        <v>236</v>
      </c>
      <c r="BB642" s="68" t="s">
        <v>150</v>
      </c>
      <c r="BC642" s="68" t="s">
        <v>156</v>
      </c>
      <c r="BD642" s="68" t="s">
        <v>157</v>
      </c>
      <c r="BE642" s="68" t="s">
        <v>237</v>
      </c>
      <c r="BF642" s="68">
        <v>45182.321863425925</v>
      </c>
      <c r="BG642" s="68">
        <v>0</v>
      </c>
      <c r="BH642" s="68" t="s">
        <v>143</v>
      </c>
      <c r="BI642" s="68" t="s">
        <v>4326</v>
      </c>
      <c r="BJ642" s="68" t="s">
        <v>143</v>
      </c>
      <c r="BK642" s="68" t="s">
        <v>136</v>
      </c>
      <c r="BL642" s="68" t="s">
        <v>143</v>
      </c>
      <c r="BM642" s="68" t="s">
        <v>160</v>
      </c>
      <c r="BN642" s="68" t="s">
        <v>160</v>
      </c>
      <c r="BO642" s="68" t="s">
        <v>143</v>
      </c>
      <c r="BP642" s="68" t="s">
        <v>143</v>
      </c>
      <c r="BQ642" s="68" t="s">
        <v>4327</v>
      </c>
      <c r="BR642" s="68">
        <v>800</v>
      </c>
      <c r="BS642" s="68" t="s">
        <v>4328</v>
      </c>
      <c r="BT642" s="68">
        <v>679</v>
      </c>
      <c r="BU642" s="68">
        <v>679</v>
      </c>
      <c r="BV642" s="68" t="s">
        <v>135</v>
      </c>
      <c r="BW642" s="68" t="s">
        <v>135</v>
      </c>
      <c r="BX642" s="68" t="s">
        <v>135</v>
      </c>
      <c r="BY642" s="68" t="s">
        <v>148</v>
      </c>
      <c r="BZ642" s="68" t="s">
        <v>4329</v>
      </c>
      <c r="CA642" s="68" t="s">
        <v>174</v>
      </c>
      <c r="CB642" s="68" t="s">
        <v>143</v>
      </c>
      <c r="CC642" s="68" t="s">
        <v>143</v>
      </c>
      <c r="CD642" s="68" t="s">
        <v>143</v>
      </c>
      <c r="CE642" s="68" t="s">
        <v>3771</v>
      </c>
      <c r="CF642" s="68">
        <v>1</v>
      </c>
      <c r="CG642" s="68">
        <v>1</v>
      </c>
      <c r="CH642" s="68" t="s">
        <v>143</v>
      </c>
      <c r="CJ642" s="68">
        <v>0</v>
      </c>
      <c r="CK642" s="68" t="s">
        <v>143</v>
      </c>
      <c r="CM642" s="68" t="s">
        <v>143</v>
      </c>
      <c r="CN642" s="68" t="s">
        <v>143</v>
      </c>
      <c r="CR642" s="68" t="s">
        <v>143</v>
      </c>
      <c r="CS642" s="68" t="s">
        <v>1</v>
      </c>
      <c r="CT642" s="68" t="s">
        <v>143</v>
      </c>
      <c r="CU642" s="68" t="s">
        <v>1</v>
      </c>
      <c r="CV642" s="68" t="s">
        <v>2092</v>
      </c>
      <c r="CW642" s="68" t="s">
        <v>2092</v>
      </c>
      <c r="CX642" s="68" t="s">
        <v>316</v>
      </c>
      <c r="CY642" s="68" t="s">
        <v>166</v>
      </c>
      <c r="CZ642" s="68" t="s">
        <v>136</v>
      </c>
      <c r="DA642" s="68" t="s">
        <v>1989</v>
      </c>
      <c r="DB642" s="68" t="s">
        <v>143</v>
      </c>
      <c r="DC642" s="68" t="s">
        <v>143</v>
      </c>
      <c r="DD642" s="68" t="s">
        <v>2037</v>
      </c>
      <c r="DE642" s="68">
        <v>9</v>
      </c>
      <c r="DF642" s="68">
        <v>7</v>
      </c>
    </row>
    <row r="643" spans="1:110" s="68" customFormat="1" ht="12.75" x14ac:dyDescent="0.2">
      <c r="A643" s="67">
        <v>45170</v>
      </c>
      <c r="B643" s="68" t="s">
        <v>8</v>
      </c>
      <c r="C643" s="68">
        <v>88698</v>
      </c>
      <c r="D643" s="68" t="s">
        <v>4330</v>
      </c>
      <c r="E643" s="68" t="s">
        <v>164</v>
      </c>
      <c r="F643" s="69">
        <v>45180</v>
      </c>
      <c r="G643" s="68" t="s">
        <v>165</v>
      </c>
      <c r="H643" s="68" t="s">
        <v>166</v>
      </c>
      <c r="I643" s="70">
        <v>230</v>
      </c>
      <c r="J643" s="70">
        <v>230</v>
      </c>
      <c r="K643" s="71">
        <f t="shared" si="9"/>
        <v>5.6296820137754339E-4</v>
      </c>
      <c r="L643" s="68" t="s">
        <v>953</v>
      </c>
      <c r="M643" s="68" t="s">
        <v>317</v>
      </c>
      <c r="N643" s="68" t="s">
        <v>960</v>
      </c>
      <c r="O643" s="68" t="s">
        <v>1863</v>
      </c>
      <c r="P643" s="68" t="s">
        <v>4331</v>
      </c>
      <c r="Q643" s="68" t="s">
        <v>170</v>
      </c>
      <c r="R643" s="68" t="s">
        <v>4332</v>
      </c>
      <c r="S643" s="68" t="s">
        <v>4333</v>
      </c>
      <c r="T643" s="68" t="s">
        <v>135</v>
      </c>
      <c r="U643" s="68" t="s">
        <v>135</v>
      </c>
      <c r="V643" s="68" t="s">
        <v>506</v>
      </c>
      <c r="W643" s="68" t="s">
        <v>137</v>
      </c>
      <c r="X643" s="68" t="s">
        <v>173</v>
      </c>
      <c r="Y643" s="68">
        <v>45175.263470370373</v>
      </c>
      <c r="Z643" s="68">
        <v>45197.334444791668</v>
      </c>
      <c r="AA643" s="68" t="s">
        <v>139</v>
      </c>
      <c r="AB643" s="68" t="s">
        <v>323</v>
      </c>
      <c r="AC643" s="68">
        <v>0</v>
      </c>
      <c r="AD643" s="68" t="s">
        <v>143</v>
      </c>
      <c r="AE643" s="68">
        <v>0</v>
      </c>
      <c r="AG643" s="68">
        <v>10012</v>
      </c>
      <c r="AH643" s="68" t="s">
        <v>141</v>
      </c>
      <c r="AI643" s="68" t="s">
        <v>143</v>
      </c>
      <c r="AJ643" s="68">
        <v>23349</v>
      </c>
      <c r="AK643" s="68" t="s">
        <v>207</v>
      </c>
      <c r="AL643" s="68" t="s">
        <v>4334</v>
      </c>
      <c r="AM643" s="68">
        <v>230</v>
      </c>
      <c r="AN643" s="68" t="s">
        <v>174</v>
      </c>
      <c r="AO643" s="68" t="s">
        <v>1867</v>
      </c>
      <c r="AP643" s="68" t="s">
        <v>986</v>
      </c>
      <c r="AQ643" s="68" t="s">
        <v>1868</v>
      </c>
      <c r="AR643" s="68" t="s">
        <v>430</v>
      </c>
      <c r="AS643" s="68" t="s">
        <v>431</v>
      </c>
      <c r="AT643" s="68" t="s">
        <v>1869</v>
      </c>
      <c r="AU643" s="68" t="s">
        <v>751</v>
      </c>
      <c r="AV643" s="68" t="s">
        <v>145</v>
      </c>
      <c r="AW643" s="68" t="s">
        <v>146</v>
      </c>
      <c r="AX643" s="68" t="s">
        <v>972</v>
      </c>
      <c r="AY643" s="68" t="s">
        <v>148</v>
      </c>
      <c r="AZ643" s="68" t="s">
        <v>139</v>
      </c>
      <c r="BA643" s="68" t="s">
        <v>149</v>
      </c>
      <c r="BB643" s="68" t="s">
        <v>150</v>
      </c>
      <c r="BC643" s="68" t="s">
        <v>156</v>
      </c>
      <c r="BD643" s="68" t="s">
        <v>157</v>
      </c>
      <c r="BE643" s="68" t="s">
        <v>303</v>
      </c>
      <c r="BF643" s="68">
        <v>45175.335138888891</v>
      </c>
      <c r="BG643" s="68">
        <v>0</v>
      </c>
      <c r="BH643" s="68" t="s">
        <v>170</v>
      </c>
      <c r="BI643" s="68" t="s">
        <v>4335</v>
      </c>
      <c r="BJ643" s="68" t="s">
        <v>143</v>
      </c>
      <c r="BK643" s="68" t="s">
        <v>506</v>
      </c>
      <c r="BL643" s="68" t="s">
        <v>143</v>
      </c>
      <c r="BM643" s="68" t="s">
        <v>160</v>
      </c>
      <c r="BN643" s="68" t="s">
        <v>160</v>
      </c>
      <c r="BO643" s="68" t="s">
        <v>164</v>
      </c>
      <c r="BP643" s="68" t="s">
        <v>143</v>
      </c>
      <c r="BQ643" s="68" t="s">
        <v>4336</v>
      </c>
      <c r="BR643" s="68">
        <v>500</v>
      </c>
      <c r="BS643" s="68" t="s">
        <v>162</v>
      </c>
      <c r="BT643" s="68">
        <v>230</v>
      </c>
      <c r="BU643" s="68">
        <v>230</v>
      </c>
      <c r="BV643" s="68" t="s">
        <v>135</v>
      </c>
      <c r="BW643" s="68" t="s">
        <v>135</v>
      </c>
      <c r="BX643" s="68" t="s">
        <v>135</v>
      </c>
      <c r="BY643" s="68" t="s">
        <v>148</v>
      </c>
      <c r="BZ643" s="68" t="s">
        <v>2051</v>
      </c>
      <c r="CA643" s="68" t="s">
        <v>174</v>
      </c>
      <c r="CB643" s="68" t="s">
        <v>143</v>
      </c>
      <c r="CC643" s="68" t="s">
        <v>143</v>
      </c>
      <c r="CD643" s="68" t="s">
        <v>143</v>
      </c>
      <c r="CE643" s="68" t="s">
        <v>143</v>
      </c>
      <c r="CF643" s="68">
        <v>1</v>
      </c>
      <c r="CG643" s="68">
        <v>1</v>
      </c>
      <c r="CH643" s="68" t="s">
        <v>143</v>
      </c>
      <c r="CJ643" s="68">
        <v>0</v>
      </c>
      <c r="CK643" s="68" t="s">
        <v>143</v>
      </c>
      <c r="CM643" s="68" t="s">
        <v>143</v>
      </c>
      <c r="CN643" s="68" t="s">
        <v>143</v>
      </c>
      <c r="CR643" s="68" t="s">
        <v>143</v>
      </c>
      <c r="CS643" s="68" t="s">
        <v>1</v>
      </c>
      <c r="CT643" s="68" t="s">
        <v>143</v>
      </c>
      <c r="CU643" s="68" t="s">
        <v>1</v>
      </c>
      <c r="CV643" s="68" t="s">
        <v>1985</v>
      </c>
      <c r="CW643" s="68" t="s">
        <v>143</v>
      </c>
      <c r="CX643" s="68" t="s">
        <v>953</v>
      </c>
      <c r="CY643" s="68" t="s">
        <v>166</v>
      </c>
      <c r="CZ643" s="68" t="s">
        <v>506</v>
      </c>
      <c r="DA643" s="68" t="s">
        <v>2007</v>
      </c>
      <c r="DB643" s="68" t="s">
        <v>143</v>
      </c>
      <c r="DC643" s="68" t="s">
        <v>143</v>
      </c>
      <c r="DD643" s="68" t="s">
        <v>164</v>
      </c>
      <c r="DE643" s="68">
        <v>9</v>
      </c>
      <c r="DF643" s="68">
        <v>11</v>
      </c>
    </row>
    <row r="644" spans="1:110" s="68" customFormat="1" ht="12.75" x14ac:dyDescent="0.2">
      <c r="A644" s="67">
        <v>45170</v>
      </c>
      <c r="B644" s="68" t="s">
        <v>7</v>
      </c>
      <c r="C644" s="68">
        <v>88728</v>
      </c>
      <c r="D644" s="68" t="s">
        <v>4337</v>
      </c>
      <c r="E644" s="68" t="s">
        <v>125</v>
      </c>
      <c r="F644" s="69">
        <v>45180</v>
      </c>
      <c r="G644" s="68" t="s">
        <v>165</v>
      </c>
      <c r="H644" s="68" t="s">
        <v>166</v>
      </c>
      <c r="I644" s="70">
        <v>548.57000000000005</v>
      </c>
      <c r="J644" s="70">
        <v>548.57000000000005</v>
      </c>
      <c r="K644" s="71">
        <f t="shared" ref="K644:K707" si="10">I644/$I$1</f>
        <v>1.3427281140420825E-3</v>
      </c>
      <c r="L644" s="68" t="s">
        <v>167</v>
      </c>
      <c r="M644" s="68" t="s">
        <v>129</v>
      </c>
      <c r="N644" s="68" t="s">
        <v>219</v>
      </c>
      <c r="O644" s="68" t="s">
        <v>4338</v>
      </c>
      <c r="P644" s="68" t="s">
        <v>4339</v>
      </c>
      <c r="Q644" s="68" t="s">
        <v>530</v>
      </c>
      <c r="R644" s="68" t="s">
        <v>4340</v>
      </c>
      <c r="S644" s="68" t="s">
        <v>4341</v>
      </c>
      <c r="T644" s="68" t="s">
        <v>135</v>
      </c>
      <c r="U644" s="68" t="s">
        <v>135</v>
      </c>
      <c r="V644" s="68" t="s">
        <v>136</v>
      </c>
      <c r="W644" s="68" t="s">
        <v>137</v>
      </c>
      <c r="X644" s="68" t="s">
        <v>225</v>
      </c>
      <c r="Y644" s="68">
        <v>45175.353047800927</v>
      </c>
      <c r="Z644" s="68">
        <v>45175.352992361113</v>
      </c>
      <c r="AA644" s="68" t="s">
        <v>139</v>
      </c>
      <c r="AB644" s="68" t="s">
        <v>140</v>
      </c>
      <c r="AC644" s="68">
        <v>0</v>
      </c>
      <c r="AD644" s="68" t="s">
        <v>143</v>
      </c>
      <c r="AE644" s="68">
        <v>0</v>
      </c>
      <c r="AG644" s="68">
        <v>10012</v>
      </c>
      <c r="AH644" s="68" t="s">
        <v>141</v>
      </c>
      <c r="AI644" s="68" t="s">
        <v>143</v>
      </c>
      <c r="AK644" s="68" t="s">
        <v>142</v>
      </c>
      <c r="AL644" s="68" t="s">
        <v>143</v>
      </c>
      <c r="AM644" s="68">
        <v>2700</v>
      </c>
      <c r="AN644" s="68" t="s">
        <v>143</v>
      </c>
      <c r="AO644" s="68" t="s">
        <v>4342</v>
      </c>
      <c r="AP644" s="68" t="s">
        <v>4342</v>
      </c>
      <c r="AQ644" s="68" t="s">
        <v>309</v>
      </c>
      <c r="AR644" s="68" t="s">
        <v>148</v>
      </c>
      <c r="AS644" s="68" t="s">
        <v>139</v>
      </c>
      <c r="AT644" s="68" t="s">
        <v>4343</v>
      </c>
      <c r="AU644" s="68" t="s">
        <v>2097</v>
      </c>
      <c r="AV644" s="68" t="s">
        <v>234</v>
      </c>
      <c r="AW644" s="68" t="s">
        <v>165</v>
      </c>
      <c r="AX644" s="68" t="s">
        <v>235</v>
      </c>
      <c r="AY644" s="68" t="s">
        <v>148</v>
      </c>
      <c r="AZ644" s="68" t="s">
        <v>139</v>
      </c>
      <c r="BA644" s="68" t="s">
        <v>236</v>
      </c>
      <c r="BB644" s="68" t="s">
        <v>150</v>
      </c>
      <c r="BC644" s="68" t="s">
        <v>156</v>
      </c>
      <c r="BD644" s="68" t="s">
        <v>157</v>
      </c>
      <c r="BE644" s="68" t="s">
        <v>237</v>
      </c>
      <c r="BF644" s="68">
        <v>45176.317719907405</v>
      </c>
      <c r="BG644" s="68">
        <v>0</v>
      </c>
      <c r="BH644" s="68" t="s">
        <v>143</v>
      </c>
      <c r="BI644" s="68" t="s">
        <v>143</v>
      </c>
      <c r="BJ644" s="68" t="s">
        <v>143</v>
      </c>
      <c r="BK644" s="68" t="s">
        <v>183</v>
      </c>
      <c r="BL644" s="68" t="s">
        <v>143</v>
      </c>
      <c r="BM644" s="68" t="s">
        <v>160</v>
      </c>
      <c r="BN644" s="68" t="s">
        <v>143</v>
      </c>
      <c r="BO644" s="68" t="s">
        <v>143</v>
      </c>
      <c r="BP644" s="68" t="s">
        <v>143</v>
      </c>
      <c r="BQ644" s="68" t="s">
        <v>4344</v>
      </c>
      <c r="BR644" s="68">
        <v>800</v>
      </c>
      <c r="BS644" s="68" t="s">
        <v>241</v>
      </c>
      <c r="BT644" s="68">
        <v>54857</v>
      </c>
      <c r="BU644" s="68">
        <v>54857</v>
      </c>
      <c r="BV644" s="68" t="s">
        <v>135</v>
      </c>
      <c r="BW644" s="68" t="s">
        <v>135</v>
      </c>
      <c r="BX644" s="68" t="s">
        <v>135</v>
      </c>
      <c r="BY644" s="68" t="s">
        <v>148</v>
      </c>
      <c r="BZ644" s="68" t="s">
        <v>4345</v>
      </c>
      <c r="CA644" s="68" t="s">
        <v>144</v>
      </c>
      <c r="CB644" s="68" t="s">
        <v>143</v>
      </c>
      <c r="CC644" s="68" t="s">
        <v>143</v>
      </c>
      <c r="CD644" s="68" t="s">
        <v>143</v>
      </c>
      <c r="CE644" s="68" t="s">
        <v>143</v>
      </c>
      <c r="CF644" s="68">
        <v>20317357</v>
      </c>
      <c r="CH644" s="68" t="s">
        <v>143</v>
      </c>
      <c r="CJ644" s="68">
        <v>0</v>
      </c>
      <c r="CK644" s="68" t="s">
        <v>143</v>
      </c>
      <c r="CM644" s="68" t="s">
        <v>143</v>
      </c>
      <c r="CN644" s="68" t="s">
        <v>143</v>
      </c>
      <c r="CR644" s="68" t="s">
        <v>143</v>
      </c>
      <c r="CS644" s="68" t="s">
        <v>1</v>
      </c>
      <c r="CT644" s="68" t="s">
        <v>143</v>
      </c>
      <c r="CU644" s="68" t="s">
        <v>1</v>
      </c>
      <c r="CV644" s="68" t="s">
        <v>2092</v>
      </c>
      <c r="CW644" s="68" t="s">
        <v>143</v>
      </c>
      <c r="CX644" s="68" t="s">
        <v>167</v>
      </c>
      <c r="CY644" s="68" t="s">
        <v>166</v>
      </c>
      <c r="CZ644" s="68" t="s">
        <v>183</v>
      </c>
      <c r="DA644" s="68" t="s">
        <v>2007</v>
      </c>
      <c r="DB644" s="68" t="s">
        <v>143</v>
      </c>
      <c r="DC644" s="68" t="s">
        <v>225</v>
      </c>
      <c r="DD644" s="68" t="s">
        <v>125</v>
      </c>
      <c r="DE644" s="68">
        <v>9</v>
      </c>
      <c r="DF644" s="68">
        <v>11</v>
      </c>
    </row>
    <row r="645" spans="1:110" s="68" customFormat="1" ht="12.75" x14ac:dyDescent="0.2">
      <c r="A645" s="67">
        <v>45170</v>
      </c>
      <c r="B645" s="68" t="s">
        <v>8</v>
      </c>
      <c r="C645" s="68">
        <v>88845</v>
      </c>
      <c r="D645" s="68" t="s">
        <v>4330</v>
      </c>
      <c r="E645" s="68" t="s">
        <v>164</v>
      </c>
      <c r="F645" s="69">
        <v>45180</v>
      </c>
      <c r="G645" s="68" t="s">
        <v>165</v>
      </c>
      <c r="H645" s="68" t="s">
        <v>166</v>
      </c>
      <c r="I645" s="70">
        <v>482</v>
      </c>
      <c r="J645" s="70">
        <v>482</v>
      </c>
      <c r="K645" s="71">
        <f t="shared" si="10"/>
        <v>1.1797855350607648E-3</v>
      </c>
      <c r="L645" s="68" t="s">
        <v>4346</v>
      </c>
      <c r="M645" s="68" t="s">
        <v>218</v>
      </c>
      <c r="N645" s="68" t="s">
        <v>219</v>
      </c>
      <c r="O645" s="68" t="s">
        <v>4347</v>
      </c>
      <c r="P645" s="68" t="s">
        <v>4348</v>
      </c>
      <c r="Q645" s="68" t="s">
        <v>170</v>
      </c>
      <c r="R645" s="68" t="s">
        <v>4349</v>
      </c>
      <c r="S645" s="68" t="s">
        <v>4134</v>
      </c>
      <c r="T645" s="68" t="s">
        <v>135</v>
      </c>
      <c r="U645" s="68" t="s">
        <v>135</v>
      </c>
      <c r="V645" s="68" t="s">
        <v>506</v>
      </c>
      <c r="W645" s="68" t="s">
        <v>137</v>
      </c>
      <c r="X645" s="68" t="s">
        <v>225</v>
      </c>
      <c r="Y645" s="68">
        <v>45176.493825578706</v>
      </c>
      <c r="Z645" s="68">
        <v>45176.493706944442</v>
      </c>
      <c r="AA645" s="68" t="s">
        <v>139</v>
      </c>
      <c r="AB645" s="68" t="s">
        <v>226</v>
      </c>
      <c r="AC645" s="68">
        <v>0</v>
      </c>
      <c r="AD645" s="68" t="s">
        <v>143</v>
      </c>
      <c r="AE645" s="68">
        <v>0</v>
      </c>
      <c r="AG645" s="68">
        <v>10012</v>
      </c>
      <c r="AH645" s="68" t="s">
        <v>141</v>
      </c>
      <c r="AI645" s="68" t="s">
        <v>143</v>
      </c>
      <c r="AK645" s="68" t="s">
        <v>207</v>
      </c>
      <c r="AL645" s="68" t="s">
        <v>143</v>
      </c>
      <c r="AM645" s="68">
        <v>482</v>
      </c>
      <c r="AN645" s="68" t="s">
        <v>143</v>
      </c>
      <c r="AO645" s="68" t="s">
        <v>4350</v>
      </c>
      <c r="AP645" s="68" t="s">
        <v>4351</v>
      </c>
      <c r="AQ645" s="68" t="s">
        <v>4352</v>
      </c>
      <c r="AR645" s="68" t="s">
        <v>178</v>
      </c>
      <c r="AS645" s="68" t="s">
        <v>179</v>
      </c>
      <c r="AT645" s="68" t="s">
        <v>841</v>
      </c>
      <c r="AU645" s="68" t="s">
        <v>4353</v>
      </c>
      <c r="AV645" s="68" t="s">
        <v>234</v>
      </c>
      <c r="AW645" s="68" t="s">
        <v>165</v>
      </c>
      <c r="AX645" s="68" t="s">
        <v>235</v>
      </c>
      <c r="AY645" s="68" t="s">
        <v>148</v>
      </c>
      <c r="AZ645" s="68" t="s">
        <v>139</v>
      </c>
      <c r="BA645" s="68" t="s">
        <v>236</v>
      </c>
      <c r="BB645" s="68" t="s">
        <v>150</v>
      </c>
      <c r="BC645" s="68" t="s">
        <v>156</v>
      </c>
      <c r="BD645" s="68" t="s">
        <v>157</v>
      </c>
      <c r="BE645" s="68" t="s">
        <v>303</v>
      </c>
      <c r="BF645" s="68">
        <v>45180.471724537034</v>
      </c>
      <c r="BG645" s="68">
        <v>0</v>
      </c>
      <c r="BH645" s="68" t="s">
        <v>143</v>
      </c>
      <c r="BI645" s="68" t="s">
        <v>143</v>
      </c>
      <c r="BJ645" s="68" t="s">
        <v>143</v>
      </c>
      <c r="BK645" s="68" t="s">
        <v>506</v>
      </c>
      <c r="BL645" s="68" t="s">
        <v>143</v>
      </c>
      <c r="BM645" s="68" t="s">
        <v>160</v>
      </c>
      <c r="BN645" s="68" t="s">
        <v>143</v>
      </c>
      <c r="BO645" s="68" t="s">
        <v>164</v>
      </c>
      <c r="BP645" s="68" t="s">
        <v>143</v>
      </c>
      <c r="BQ645" s="68" t="s">
        <v>4354</v>
      </c>
      <c r="BR645" s="68">
        <v>500</v>
      </c>
      <c r="BS645" s="68" t="s">
        <v>162</v>
      </c>
      <c r="BT645" s="68">
        <v>482</v>
      </c>
      <c r="BU645" s="68">
        <v>482</v>
      </c>
      <c r="BV645" s="68" t="s">
        <v>135</v>
      </c>
      <c r="BW645" s="68" t="s">
        <v>135</v>
      </c>
      <c r="BX645" s="68" t="s">
        <v>135</v>
      </c>
      <c r="BY645" s="68" t="s">
        <v>148</v>
      </c>
      <c r="BZ645" s="68" t="s">
        <v>4355</v>
      </c>
      <c r="CA645" s="68" t="s">
        <v>174</v>
      </c>
      <c r="CB645" s="68" t="s">
        <v>143</v>
      </c>
      <c r="CC645" s="68" t="s">
        <v>143</v>
      </c>
      <c r="CD645" s="68" t="s">
        <v>143</v>
      </c>
      <c r="CE645" s="68" t="s">
        <v>143</v>
      </c>
      <c r="CF645" s="68">
        <v>1</v>
      </c>
      <c r="CH645" s="68" t="s">
        <v>143</v>
      </c>
      <c r="CJ645" s="68">
        <v>0</v>
      </c>
      <c r="CK645" s="68" t="s">
        <v>143</v>
      </c>
      <c r="CM645" s="68" t="s">
        <v>143</v>
      </c>
      <c r="CN645" s="68" t="s">
        <v>143</v>
      </c>
      <c r="CO645" s="68">
        <v>275137164</v>
      </c>
      <c r="CR645" s="68" t="s">
        <v>143</v>
      </c>
      <c r="CS645" s="68" t="s">
        <v>1</v>
      </c>
      <c r="CT645" s="68" t="s">
        <v>143</v>
      </c>
      <c r="CU645" s="68" t="s">
        <v>1</v>
      </c>
      <c r="CV645" s="68" t="s">
        <v>1985</v>
      </c>
      <c r="CW645" s="68" t="s">
        <v>143</v>
      </c>
      <c r="CX645" s="68" t="s">
        <v>4346</v>
      </c>
      <c r="CY645" s="68" t="s">
        <v>166</v>
      </c>
      <c r="CZ645" s="68" t="s">
        <v>506</v>
      </c>
      <c r="DA645" s="68" t="s">
        <v>1986</v>
      </c>
      <c r="DB645" s="68" t="s">
        <v>143</v>
      </c>
      <c r="DC645" s="68" t="s">
        <v>143</v>
      </c>
      <c r="DD645" s="68" t="s">
        <v>164</v>
      </c>
      <c r="DE645" s="68">
        <v>9</v>
      </c>
      <c r="DF645" s="68">
        <v>11</v>
      </c>
    </row>
    <row r="646" spans="1:110" s="68" customFormat="1" ht="12.75" x14ac:dyDescent="0.2">
      <c r="A646" s="67">
        <v>45170</v>
      </c>
      <c r="B646" s="68" t="s">
        <v>23</v>
      </c>
      <c r="C646" s="68">
        <v>89387</v>
      </c>
      <c r="D646" s="68" t="s">
        <v>1439</v>
      </c>
      <c r="E646" s="68" t="s">
        <v>685</v>
      </c>
      <c r="F646" s="69">
        <v>45180</v>
      </c>
      <c r="G646" s="68" t="s">
        <v>165</v>
      </c>
      <c r="H646" s="68" t="s">
        <v>166</v>
      </c>
      <c r="I646" s="70">
        <v>291.02999999999997</v>
      </c>
      <c r="J646" s="70">
        <v>291.02999999999997</v>
      </c>
      <c r="K646" s="71">
        <f t="shared" si="10"/>
        <v>7.1235058976915836E-4</v>
      </c>
      <c r="L646" s="68" t="s">
        <v>374</v>
      </c>
      <c r="M646" s="68" t="s">
        <v>129</v>
      </c>
      <c r="N646" s="68" t="s">
        <v>960</v>
      </c>
      <c r="O646" s="68" t="s">
        <v>4356</v>
      </c>
      <c r="P646" s="68" t="s">
        <v>1439</v>
      </c>
      <c r="Q646" s="68" t="s">
        <v>132</v>
      </c>
      <c r="R646" s="68" t="s">
        <v>4357</v>
      </c>
      <c r="S646" s="68" t="s">
        <v>4358</v>
      </c>
      <c r="T646" s="68" t="s">
        <v>135</v>
      </c>
      <c r="U646" s="68" t="s">
        <v>135</v>
      </c>
      <c r="V646" s="68" t="s">
        <v>136</v>
      </c>
      <c r="W646" s="68" t="s">
        <v>137</v>
      </c>
      <c r="X646" s="68" t="s">
        <v>138</v>
      </c>
      <c r="Y646" s="68">
        <v>45180.133551388892</v>
      </c>
      <c r="Z646" s="68">
        <v>45191.052220370373</v>
      </c>
      <c r="AA646" s="68" t="s">
        <v>139</v>
      </c>
      <c r="AB646" s="68" t="s">
        <v>140</v>
      </c>
      <c r="AC646" s="68">
        <v>0</v>
      </c>
      <c r="AD646" s="68" t="s">
        <v>143</v>
      </c>
      <c r="AE646" s="68">
        <v>29103</v>
      </c>
      <c r="AG646" s="68">
        <v>10012</v>
      </c>
      <c r="AH646" s="68" t="s">
        <v>141</v>
      </c>
      <c r="AI646" s="68" t="s">
        <v>143</v>
      </c>
      <c r="AJ646" s="68">
        <v>143241</v>
      </c>
      <c r="AK646" s="68" t="s">
        <v>142</v>
      </c>
      <c r="AL646" s="68" t="s">
        <v>143</v>
      </c>
      <c r="AM646" s="68">
        <v>1300</v>
      </c>
      <c r="AN646" s="68" t="s">
        <v>144</v>
      </c>
      <c r="AO646" s="68" t="s">
        <v>4359</v>
      </c>
      <c r="AP646" s="68" t="s">
        <v>4359</v>
      </c>
      <c r="AQ646" s="68" t="s">
        <v>309</v>
      </c>
      <c r="AR646" s="68" t="s">
        <v>148</v>
      </c>
      <c r="AS646" s="68" t="s">
        <v>139</v>
      </c>
      <c r="AT646" s="68" t="s">
        <v>508</v>
      </c>
      <c r="AU646" s="68" t="s">
        <v>311</v>
      </c>
      <c r="AV646" s="68" t="s">
        <v>145</v>
      </c>
      <c r="AW646" s="68" t="s">
        <v>146</v>
      </c>
      <c r="AX646" s="68" t="s">
        <v>972</v>
      </c>
      <c r="AY646" s="68" t="s">
        <v>148</v>
      </c>
      <c r="AZ646" s="68" t="s">
        <v>139</v>
      </c>
      <c r="BA646" s="68" t="s">
        <v>149</v>
      </c>
      <c r="BB646" s="68" t="s">
        <v>150</v>
      </c>
      <c r="BC646" s="68" t="s">
        <v>156</v>
      </c>
      <c r="BD646" s="68" t="s">
        <v>157</v>
      </c>
      <c r="BE646" s="68" t="s">
        <v>303</v>
      </c>
      <c r="BF646" s="68">
        <v>45180.142210648148</v>
      </c>
      <c r="BG646" s="68">
        <v>0</v>
      </c>
      <c r="BH646" s="68" t="s">
        <v>132</v>
      </c>
      <c r="BI646" s="68" t="s">
        <v>4360</v>
      </c>
      <c r="BJ646" s="68" t="s">
        <v>143</v>
      </c>
      <c r="BK646" s="68" t="s">
        <v>136</v>
      </c>
      <c r="BL646" s="68" t="s">
        <v>143</v>
      </c>
      <c r="BM646" s="68" t="s">
        <v>160</v>
      </c>
      <c r="BN646" s="68" t="s">
        <v>160</v>
      </c>
      <c r="BO646" s="68" t="s">
        <v>143</v>
      </c>
      <c r="BP646" s="68" t="s">
        <v>143</v>
      </c>
      <c r="BQ646" s="68" t="s">
        <v>1541</v>
      </c>
      <c r="BR646" s="68">
        <v>500</v>
      </c>
      <c r="BS646" s="68" t="s">
        <v>162</v>
      </c>
      <c r="BT646" s="68">
        <v>29103</v>
      </c>
      <c r="BU646" s="68">
        <v>29103</v>
      </c>
      <c r="BV646" s="68" t="s">
        <v>135</v>
      </c>
      <c r="BW646" s="68" t="s">
        <v>135</v>
      </c>
      <c r="BX646" s="68" t="s">
        <v>135</v>
      </c>
      <c r="BY646" s="68" t="s">
        <v>148</v>
      </c>
      <c r="BZ646" s="68" t="s">
        <v>3291</v>
      </c>
      <c r="CA646" s="68" t="s">
        <v>144</v>
      </c>
      <c r="CB646" s="68" t="s">
        <v>143</v>
      </c>
      <c r="CC646" s="68" t="s">
        <v>143</v>
      </c>
      <c r="CD646" s="68" t="s">
        <v>143</v>
      </c>
      <c r="CE646" s="68" t="s">
        <v>143</v>
      </c>
      <c r="CF646" s="68">
        <v>20317357</v>
      </c>
      <c r="CG646" s="68">
        <v>20317357</v>
      </c>
      <c r="CH646" s="68" t="s">
        <v>143</v>
      </c>
      <c r="CJ646" s="68">
        <v>0</v>
      </c>
      <c r="CK646" s="68" t="s">
        <v>143</v>
      </c>
      <c r="CM646" s="68" t="s">
        <v>143</v>
      </c>
      <c r="CN646" s="68" t="s">
        <v>143</v>
      </c>
      <c r="CR646" s="68" t="s">
        <v>143</v>
      </c>
      <c r="CS646" s="68" t="s">
        <v>1</v>
      </c>
      <c r="CT646" s="68" t="s">
        <v>143</v>
      </c>
      <c r="CU646" s="68" t="s">
        <v>1</v>
      </c>
      <c r="CV646" s="68" t="s">
        <v>1985</v>
      </c>
      <c r="CW646" s="68" t="s">
        <v>1985</v>
      </c>
      <c r="CX646" s="68" t="s">
        <v>374</v>
      </c>
      <c r="CY646" s="68" t="s">
        <v>166</v>
      </c>
      <c r="CZ646" s="68" t="s">
        <v>136</v>
      </c>
      <c r="DA646" s="68" t="s">
        <v>1986</v>
      </c>
      <c r="DB646" s="68" t="s">
        <v>143</v>
      </c>
      <c r="DC646" s="68" t="s">
        <v>143</v>
      </c>
      <c r="DD646" s="68" t="s">
        <v>685</v>
      </c>
      <c r="DE646" s="68">
        <v>9</v>
      </c>
      <c r="DF646" s="68">
        <v>11</v>
      </c>
    </row>
    <row r="647" spans="1:110" s="68" customFormat="1" ht="12.75" x14ac:dyDescent="0.2">
      <c r="A647" s="67">
        <v>45170</v>
      </c>
      <c r="B647" s="68" t="s">
        <v>22</v>
      </c>
      <c r="C647" s="68">
        <v>89439</v>
      </c>
      <c r="D647" s="68" t="s">
        <v>4361</v>
      </c>
      <c r="E647" s="68" t="s">
        <v>125</v>
      </c>
      <c r="F647" s="69">
        <v>45180</v>
      </c>
      <c r="G647" s="68" t="s">
        <v>165</v>
      </c>
      <c r="H647" s="68" t="s">
        <v>166</v>
      </c>
      <c r="I647" s="70">
        <v>4676</v>
      </c>
      <c r="J647" s="70">
        <v>4676</v>
      </c>
      <c r="K647" s="71">
        <f t="shared" si="10"/>
        <v>1.1445388302788665E-2</v>
      </c>
      <c r="L647" s="68" t="s">
        <v>1819</v>
      </c>
      <c r="M647" s="68" t="s">
        <v>218</v>
      </c>
      <c r="N647" s="68" t="s">
        <v>1151</v>
      </c>
      <c r="O647" s="68" t="s">
        <v>4362</v>
      </c>
      <c r="P647" s="68" t="s">
        <v>4363</v>
      </c>
      <c r="Q647" s="68" t="s">
        <v>170</v>
      </c>
      <c r="R647" s="68" t="s">
        <v>4364</v>
      </c>
      <c r="S647" s="68" t="s">
        <v>4365</v>
      </c>
      <c r="T647" s="68" t="s">
        <v>135</v>
      </c>
      <c r="U647" s="68" t="s">
        <v>135</v>
      </c>
      <c r="V647" s="68" t="s">
        <v>224</v>
      </c>
      <c r="W647" s="68" t="s">
        <v>137</v>
      </c>
      <c r="X647" s="68" t="s">
        <v>399</v>
      </c>
      <c r="Y647" s="68">
        <v>45180.221132175924</v>
      </c>
      <c r="Z647" s="68">
        <v>45180.22106423611</v>
      </c>
      <c r="AA647" s="68" t="s">
        <v>139</v>
      </c>
      <c r="AB647" s="68" t="s">
        <v>226</v>
      </c>
      <c r="AC647" s="68">
        <v>0</v>
      </c>
      <c r="AD647" s="68" t="s">
        <v>143</v>
      </c>
      <c r="AE647" s="68">
        <v>0</v>
      </c>
      <c r="AG647" s="68">
        <v>10012</v>
      </c>
      <c r="AH647" s="68" t="s">
        <v>141</v>
      </c>
      <c r="AI647" s="68" t="s">
        <v>143</v>
      </c>
      <c r="AK647" s="68" t="s">
        <v>207</v>
      </c>
      <c r="AL647" s="68" t="s">
        <v>143</v>
      </c>
      <c r="AM647" s="68">
        <v>4676</v>
      </c>
      <c r="AN647" s="68" t="s">
        <v>143</v>
      </c>
      <c r="AO647" s="68" t="s">
        <v>4366</v>
      </c>
      <c r="AP647" s="68" t="s">
        <v>3400</v>
      </c>
      <c r="AQ647" s="68" t="s">
        <v>4367</v>
      </c>
      <c r="AR647" s="68" t="s">
        <v>250</v>
      </c>
      <c r="AS647" s="68" t="s">
        <v>179</v>
      </c>
      <c r="AT647" s="68" t="s">
        <v>3402</v>
      </c>
      <c r="AU647" s="68" t="s">
        <v>3403</v>
      </c>
      <c r="AV647" s="68" t="s">
        <v>145</v>
      </c>
      <c r="AW647" s="68" t="s">
        <v>146</v>
      </c>
      <c r="AX647" s="68" t="s">
        <v>1154</v>
      </c>
      <c r="AY647" s="68" t="s">
        <v>148</v>
      </c>
      <c r="AZ647" s="68" t="s">
        <v>139</v>
      </c>
      <c r="BA647" s="68" t="s">
        <v>149</v>
      </c>
      <c r="BB647" s="68" t="s">
        <v>150</v>
      </c>
      <c r="BC647" s="68" t="s">
        <v>156</v>
      </c>
      <c r="BD647" s="68" t="s">
        <v>157</v>
      </c>
      <c r="BE647" s="68" t="s">
        <v>2674</v>
      </c>
      <c r="BF647" s="68">
        <v>45187.387789351851</v>
      </c>
      <c r="BG647" s="68">
        <v>0</v>
      </c>
      <c r="BH647" s="68" t="s">
        <v>143</v>
      </c>
      <c r="BI647" s="68" t="s">
        <v>143</v>
      </c>
      <c r="BJ647" s="68" t="s">
        <v>143</v>
      </c>
      <c r="BK647" s="68" t="s">
        <v>224</v>
      </c>
      <c r="BL647" s="68" t="s">
        <v>143</v>
      </c>
      <c r="BM647" s="68" t="s">
        <v>160</v>
      </c>
      <c r="BN647" s="68" t="s">
        <v>143</v>
      </c>
      <c r="BO647" s="68" t="s">
        <v>143</v>
      </c>
      <c r="BP647" s="68" t="s">
        <v>4362</v>
      </c>
      <c r="BQ647" s="68" t="s">
        <v>4368</v>
      </c>
      <c r="BR647" s="68">
        <v>5000</v>
      </c>
      <c r="BS647" s="68" t="s">
        <v>4369</v>
      </c>
      <c r="BT647" s="68">
        <v>4676</v>
      </c>
      <c r="BU647" s="68">
        <v>4676</v>
      </c>
      <c r="BV647" s="68" t="s">
        <v>135</v>
      </c>
      <c r="BW647" s="68" t="s">
        <v>135</v>
      </c>
      <c r="BX647" s="68" t="s">
        <v>135</v>
      </c>
      <c r="BY647" s="68" t="s">
        <v>148</v>
      </c>
      <c r="BZ647" s="68" t="s">
        <v>1871</v>
      </c>
      <c r="CA647" s="68" t="s">
        <v>174</v>
      </c>
      <c r="CB647" s="68" t="s">
        <v>4370</v>
      </c>
      <c r="CC647" s="68" t="s">
        <v>143</v>
      </c>
      <c r="CD647" s="68" t="s">
        <v>143</v>
      </c>
      <c r="CE647" s="68" t="s">
        <v>4363</v>
      </c>
      <c r="CF647" s="68">
        <v>1</v>
      </c>
      <c r="CH647" s="68" t="s">
        <v>143</v>
      </c>
      <c r="CJ647" s="68">
        <v>0</v>
      </c>
      <c r="CK647" s="68" t="s">
        <v>143</v>
      </c>
      <c r="CM647" s="68" t="s">
        <v>143</v>
      </c>
      <c r="CN647" s="68" t="s">
        <v>143</v>
      </c>
      <c r="CR647" s="68" t="s">
        <v>143</v>
      </c>
      <c r="CS647" s="68" t="s">
        <v>1</v>
      </c>
      <c r="CT647" s="68" t="s">
        <v>143</v>
      </c>
      <c r="CU647" s="68" t="s">
        <v>1</v>
      </c>
      <c r="CV647" s="68" t="s">
        <v>2867</v>
      </c>
      <c r="CW647" s="68" t="s">
        <v>143</v>
      </c>
      <c r="CX647" s="68" t="s">
        <v>1819</v>
      </c>
      <c r="CY647" s="68" t="s">
        <v>166</v>
      </c>
      <c r="CZ647" s="68" t="s">
        <v>224</v>
      </c>
      <c r="DA647" s="68" t="s">
        <v>1989</v>
      </c>
      <c r="DB647" s="68" t="s">
        <v>143</v>
      </c>
      <c r="DC647" s="68" t="s">
        <v>143</v>
      </c>
      <c r="DD647" s="68" t="s">
        <v>125</v>
      </c>
      <c r="DE647" s="68">
        <v>9</v>
      </c>
      <c r="DF647" s="68">
        <v>11</v>
      </c>
    </row>
    <row r="648" spans="1:110" s="68" customFormat="1" ht="12.75" x14ac:dyDescent="0.2">
      <c r="A648" s="67">
        <v>45170</v>
      </c>
      <c r="B648" s="68" t="s">
        <v>14</v>
      </c>
      <c r="C648" s="68">
        <v>89470</v>
      </c>
      <c r="D648" s="68" t="s">
        <v>1317</v>
      </c>
      <c r="E648" s="68" t="s">
        <v>164</v>
      </c>
      <c r="F648" s="69">
        <v>45180</v>
      </c>
      <c r="G648" s="68" t="s">
        <v>165</v>
      </c>
      <c r="H648" s="68" t="s">
        <v>166</v>
      </c>
      <c r="I648" s="70">
        <v>31.07</v>
      </c>
      <c r="J648" s="70">
        <v>31.07</v>
      </c>
      <c r="K648" s="71">
        <f t="shared" si="10"/>
        <v>7.6049660942609877E-5</v>
      </c>
      <c r="L648" s="68" t="s">
        <v>342</v>
      </c>
      <c r="M648" s="68" t="s">
        <v>317</v>
      </c>
      <c r="N648" s="68" t="s">
        <v>1151</v>
      </c>
      <c r="O648" s="68" t="s">
        <v>318</v>
      </c>
      <c r="P648" s="68" t="s">
        <v>4371</v>
      </c>
      <c r="Q648" s="68" t="s">
        <v>170</v>
      </c>
      <c r="R648" s="68" t="s">
        <v>4372</v>
      </c>
      <c r="S648" s="68" t="s">
        <v>4373</v>
      </c>
      <c r="T648" s="68" t="s">
        <v>4374</v>
      </c>
      <c r="U648" s="68" t="s">
        <v>4375</v>
      </c>
      <c r="V648" s="68" t="s">
        <v>136</v>
      </c>
      <c r="W648" s="68" t="s">
        <v>137</v>
      </c>
      <c r="X648" s="68" t="s">
        <v>349</v>
      </c>
      <c r="Y648" s="68">
        <v>45180.255226504632</v>
      </c>
      <c r="Z648" s="68">
        <v>45191.109293865738</v>
      </c>
      <c r="AA648" s="68" t="s">
        <v>139</v>
      </c>
      <c r="AB648" s="68" t="s">
        <v>323</v>
      </c>
      <c r="AC648" s="68">
        <v>0</v>
      </c>
      <c r="AD648" s="68" t="s">
        <v>143</v>
      </c>
      <c r="AE648" s="68">
        <v>0</v>
      </c>
      <c r="AF648" s="68">
        <v>45180</v>
      </c>
      <c r="AG648" s="68">
        <v>10012</v>
      </c>
      <c r="AH648" s="68" t="s">
        <v>141</v>
      </c>
      <c r="AI648" s="68" t="s">
        <v>143</v>
      </c>
      <c r="AJ648" s="68">
        <v>6953</v>
      </c>
      <c r="AK648" s="68" t="s">
        <v>142</v>
      </c>
      <c r="AL648" s="68" t="s">
        <v>143</v>
      </c>
      <c r="AM648" s="68">
        <v>3107</v>
      </c>
      <c r="AN648" s="68" t="s">
        <v>174</v>
      </c>
      <c r="AO648" s="68" t="s">
        <v>324</v>
      </c>
      <c r="AP648" s="68" t="s">
        <v>325</v>
      </c>
      <c r="AQ648" s="68" t="s">
        <v>326</v>
      </c>
      <c r="AR648" s="68" t="s">
        <v>178</v>
      </c>
      <c r="AS648" s="68" t="s">
        <v>179</v>
      </c>
      <c r="AT648" s="68" t="s">
        <v>327</v>
      </c>
      <c r="AU648" s="68" t="s">
        <v>328</v>
      </c>
      <c r="AV648" s="68" t="s">
        <v>145</v>
      </c>
      <c r="AW648" s="68" t="s">
        <v>146</v>
      </c>
      <c r="AX648" s="68" t="s">
        <v>1154</v>
      </c>
      <c r="AY648" s="68" t="s">
        <v>148</v>
      </c>
      <c r="AZ648" s="68" t="s">
        <v>139</v>
      </c>
      <c r="BA648" s="68" t="s">
        <v>149</v>
      </c>
      <c r="BB648" s="68" t="s">
        <v>150</v>
      </c>
      <c r="BC648" s="68" t="s">
        <v>156</v>
      </c>
      <c r="BD648" s="68" t="s">
        <v>157</v>
      </c>
      <c r="BE648" s="68" t="s">
        <v>303</v>
      </c>
      <c r="BF648" s="68">
        <v>45180.26226851852</v>
      </c>
      <c r="BG648" s="68">
        <v>126551</v>
      </c>
      <c r="BH648" s="68" t="s">
        <v>143</v>
      </c>
      <c r="BI648" s="68" t="s">
        <v>4376</v>
      </c>
      <c r="BJ648" s="68" t="s">
        <v>143</v>
      </c>
      <c r="BK648" s="68" t="s">
        <v>136</v>
      </c>
      <c r="BL648" s="68" t="s">
        <v>143</v>
      </c>
      <c r="BM648" s="68" t="s">
        <v>160</v>
      </c>
      <c r="BN648" s="68" t="s">
        <v>160</v>
      </c>
      <c r="BO648" s="68" t="s">
        <v>143</v>
      </c>
      <c r="BP648" s="68" t="s">
        <v>143</v>
      </c>
      <c r="BQ648" s="68" t="s">
        <v>329</v>
      </c>
      <c r="BR648" s="68">
        <v>500</v>
      </c>
      <c r="BS648" s="68" t="s">
        <v>162</v>
      </c>
      <c r="BT648" s="68">
        <v>3107</v>
      </c>
      <c r="BU648" s="68">
        <v>3107</v>
      </c>
      <c r="BV648" s="68" t="s">
        <v>474</v>
      </c>
      <c r="BW648" s="68" t="s">
        <v>475</v>
      </c>
      <c r="BX648" s="68" t="s">
        <v>135</v>
      </c>
      <c r="BY648" s="68" t="s">
        <v>148</v>
      </c>
      <c r="BZ648" s="68" t="s">
        <v>4377</v>
      </c>
      <c r="CA648" s="68" t="s">
        <v>174</v>
      </c>
      <c r="CB648" s="68" t="s">
        <v>143</v>
      </c>
      <c r="CC648" s="68" t="s">
        <v>143</v>
      </c>
      <c r="CD648" s="68" t="s">
        <v>362</v>
      </c>
      <c r="CE648" s="68" t="s">
        <v>4371</v>
      </c>
      <c r="CF648" s="68">
        <v>1</v>
      </c>
      <c r="CG648" s="68">
        <v>1</v>
      </c>
      <c r="CH648" s="68" t="s">
        <v>143</v>
      </c>
      <c r="CJ648" s="68">
        <v>0</v>
      </c>
      <c r="CK648" s="68" t="s">
        <v>143</v>
      </c>
      <c r="CM648" s="68" t="s">
        <v>143</v>
      </c>
      <c r="CN648" s="68" t="s">
        <v>143</v>
      </c>
      <c r="CR648" s="68" t="s">
        <v>143</v>
      </c>
      <c r="CS648" s="68" t="s">
        <v>1</v>
      </c>
      <c r="CT648" s="68" t="s">
        <v>143</v>
      </c>
      <c r="CU648" s="68" t="s">
        <v>1</v>
      </c>
      <c r="CV648" s="68" t="s">
        <v>1985</v>
      </c>
      <c r="CW648" s="68" t="s">
        <v>143</v>
      </c>
      <c r="CX648" s="68" t="s">
        <v>342</v>
      </c>
      <c r="CY648" s="68" t="s">
        <v>166</v>
      </c>
      <c r="CZ648" s="68" t="s">
        <v>136</v>
      </c>
      <c r="DA648" s="68" t="s">
        <v>1986</v>
      </c>
      <c r="DB648" s="68" t="s">
        <v>4378</v>
      </c>
      <c r="DC648" s="68" t="s">
        <v>143</v>
      </c>
      <c r="DD648" s="68" t="s">
        <v>164</v>
      </c>
      <c r="DE648" s="68">
        <v>9</v>
      </c>
      <c r="DF648" s="68">
        <v>11</v>
      </c>
    </row>
    <row r="649" spans="1:110" s="68" customFormat="1" ht="12.75" x14ac:dyDescent="0.2">
      <c r="A649" s="67">
        <v>45170</v>
      </c>
      <c r="B649" s="68" t="s">
        <v>24</v>
      </c>
      <c r="C649" s="68">
        <v>89477</v>
      </c>
      <c r="D649" s="68" t="s">
        <v>24</v>
      </c>
      <c r="E649" s="68" t="s">
        <v>190</v>
      </c>
      <c r="F649" s="69">
        <v>45180</v>
      </c>
      <c r="G649" s="68" t="s">
        <v>165</v>
      </c>
      <c r="H649" s="68" t="s">
        <v>166</v>
      </c>
      <c r="I649" s="70">
        <v>42.2</v>
      </c>
      <c r="J649" s="70">
        <v>42.2</v>
      </c>
      <c r="K649" s="71">
        <f t="shared" si="10"/>
        <v>1.0329242651361883E-4</v>
      </c>
      <c r="L649" s="68" t="s">
        <v>394</v>
      </c>
      <c r="M649" s="68" t="s">
        <v>129</v>
      </c>
      <c r="N649" s="68" t="s">
        <v>1151</v>
      </c>
      <c r="O649" s="68" t="s">
        <v>318</v>
      </c>
      <c r="P649" s="68" t="s">
        <v>4379</v>
      </c>
      <c r="Q649" s="68" t="s">
        <v>170</v>
      </c>
      <c r="R649" s="68" t="s">
        <v>4380</v>
      </c>
      <c r="S649" s="68" t="s">
        <v>4381</v>
      </c>
      <c r="T649" s="68" t="s">
        <v>4382</v>
      </c>
      <c r="U649" s="68" t="s">
        <v>4383</v>
      </c>
      <c r="V649" s="68" t="s">
        <v>136</v>
      </c>
      <c r="W649" s="68" t="s">
        <v>137</v>
      </c>
      <c r="X649" s="68" t="s">
        <v>349</v>
      </c>
      <c r="Y649" s="68">
        <v>45180.262986458336</v>
      </c>
      <c r="Z649" s="68">
        <v>45191.109602893521</v>
      </c>
      <c r="AA649" s="68" t="s">
        <v>139</v>
      </c>
      <c r="AB649" s="68" t="s">
        <v>140</v>
      </c>
      <c r="AC649" s="68">
        <v>0</v>
      </c>
      <c r="AD649" s="68" t="s">
        <v>143</v>
      </c>
      <c r="AE649" s="68">
        <v>422</v>
      </c>
      <c r="AF649" s="68">
        <v>45180</v>
      </c>
      <c r="AG649" s="68">
        <v>10012</v>
      </c>
      <c r="AH649" s="68" t="s">
        <v>141</v>
      </c>
      <c r="AI649" s="68" t="s">
        <v>143</v>
      </c>
      <c r="AJ649" s="68">
        <v>422</v>
      </c>
      <c r="AK649" s="68" t="s">
        <v>142</v>
      </c>
      <c r="AL649" s="68" t="s">
        <v>143</v>
      </c>
      <c r="AM649" s="68">
        <v>4756</v>
      </c>
      <c r="AN649" s="68" t="s">
        <v>174</v>
      </c>
      <c r="AO649" s="68" t="s">
        <v>324</v>
      </c>
      <c r="AP649" s="68" t="s">
        <v>325</v>
      </c>
      <c r="AQ649" s="68" t="s">
        <v>326</v>
      </c>
      <c r="AR649" s="68" t="s">
        <v>178</v>
      </c>
      <c r="AS649" s="68" t="s">
        <v>179</v>
      </c>
      <c r="AT649" s="68" t="s">
        <v>327</v>
      </c>
      <c r="AU649" s="68" t="s">
        <v>328</v>
      </c>
      <c r="AV649" s="68" t="s">
        <v>145</v>
      </c>
      <c r="AW649" s="68" t="s">
        <v>146</v>
      </c>
      <c r="AX649" s="68" t="s">
        <v>1154</v>
      </c>
      <c r="AY649" s="68" t="s">
        <v>148</v>
      </c>
      <c r="AZ649" s="68" t="s">
        <v>139</v>
      </c>
      <c r="BA649" s="68" t="s">
        <v>149</v>
      </c>
      <c r="BB649" s="68" t="s">
        <v>150</v>
      </c>
      <c r="BC649" s="68" t="s">
        <v>156</v>
      </c>
      <c r="BD649" s="68" t="s">
        <v>157</v>
      </c>
      <c r="BE649" s="68" t="s">
        <v>303</v>
      </c>
      <c r="BF649" s="68">
        <v>45181.439363425925</v>
      </c>
      <c r="BG649" s="68">
        <v>126361</v>
      </c>
      <c r="BH649" s="68" t="s">
        <v>170</v>
      </c>
      <c r="BI649" s="68" t="s">
        <v>4384</v>
      </c>
      <c r="BJ649" s="68" t="s">
        <v>143</v>
      </c>
      <c r="BK649" s="68" t="s">
        <v>136</v>
      </c>
      <c r="BL649" s="68" t="s">
        <v>143</v>
      </c>
      <c r="BM649" s="68" t="s">
        <v>160</v>
      </c>
      <c r="BN649" s="68" t="s">
        <v>160</v>
      </c>
      <c r="BO649" s="68" t="s">
        <v>143</v>
      </c>
      <c r="BP649" s="68" t="s">
        <v>143</v>
      </c>
      <c r="BQ649" s="68" t="s">
        <v>1794</v>
      </c>
      <c r="BR649" s="68">
        <v>500</v>
      </c>
      <c r="BS649" s="68" t="s">
        <v>162</v>
      </c>
      <c r="BT649" s="68">
        <v>422</v>
      </c>
      <c r="BU649" s="68">
        <v>422</v>
      </c>
      <c r="BV649" s="68" t="s">
        <v>3386</v>
      </c>
      <c r="BW649" s="68" t="s">
        <v>4385</v>
      </c>
      <c r="BX649" s="68" t="s">
        <v>3388</v>
      </c>
      <c r="BY649" s="68" t="s">
        <v>148</v>
      </c>
      <c r="BZ649" s="68" t="s">
        <v>24</v>
      </c>
      <c r="CA649" s="68" t="s">
        <v>174</v>
      </c>
      <c r="CB649" s="68" t="s">
        <v>143</v>
      </c>
      <c r="CC649" s="68" t="s">
        <v>143</v>
      </c>
      <c r="CD649" s="68" t="s">
        <v>362</v>
      </c>
      <c r="CE649" s="68" t="s">
        <v>4386</v>
      </c>
      <c r="CF649" s="68">
        <v>1</v>
      </c>
      <c r="CG649" s="68">
        <v>1</v>
      </c>
      <c r="CH649" s="68" t="s">
        <v>143</v>
      </c>
      <c r="CJ649" s="68">
        <v>0</v>
      </c>
      <c r="CK649" s="68" t="s">
        <v>174</v>
      </c>
      <c r="CL649" s="68">
        <v>1</v>
      </c>
      <c r="CM649" s="68" t="s">
        <v>143</v>
      </c>
      <c r="CN649" s="68" t="s">
        <v>143</v>
      </c>
      <c r="CR649" s="68" t="s">
        <v>143</v>
      </c>
      <c r="CS649" s="68" t="s">
        <v>1</v>
      </c>
      <c r="CT649" s="68" t="s">
        <v>143</v>
      </c>
      <c r="CU649" s="68" t="s">
        <v>1</v>
      </c>
      <c r="CV649" s="68" t="s">
        <v>1985</v>
      </c>
      <c r="CW649" s="68" t="s">
        <v>1985</v>
      </c>
      <c r="CX649" s="68" t="s">
        <v>394</v>
      </c>
      <c r="CY649" s="68" t="s">
        <v>166</v>
      </c>
      <c r="CZ649" s="68" t="s">
        <v>136</v>
      </c>
      <c r="DA649" s="68" t="s">
        <v>1989</v>
      </c>
      <c r="DB649" s="68" t="s">
        <v>24</v>
      </c>
      <c r="DC649" s="68" t="s">
        <v>143</v>
      </c>
      <c r="DD649" s="68" t="s">
        <v>190</v>
      </c>
      <c r="DE649" s="68">
        <v>9</v>
      </c>
      <c r="DF649" s="68">
        <v>11</v>
      </c>
    </row>
    <row r="650" spans="1:110" s="68" customFormat="1" ht="12.75" x14ac:dyDescent="0.2">
      <c r="A650" s="67">
        <v>45170</v>
      </c>
      <c r="B650" s="68" t="s">
        <v>14</v>
      </c>
      <c r="C650" s="68">
        <v>89481</v>
      </c>
      <c r="D650" s="68" t="s">
        <v>14</v>
      </c>
      <c r="E650" s="68" t="s">
        <v>279</v>
      </c>
      <c r="F650" s="69">
        <v>45180</v>
      </c>
      <c r="G650" s="68" t="s">
        <v>165</v>
      </c>
      <c r="H650" s="68" t="s">
        <v>166</v>
      </c>
      <c r="I650" s="70">
        <v>158</v>
      </c>
      <c r="J650" s="70">
        <v>158</v>
      </c>
      <c r="K650" s="71">
        <f t="shared" si="10"/>
        <v>3.8673467746805151E-4</v>
      </c>
      <c r="L650" s="68" t="s">
        <v>316</v>
      </c>
      <c r="M650" s="68" t="s">
        <v>317</v>
      </c>
      <c r="N650" s="68" t="s">
        <v>219</v>
      </c>
      <c r="O650" s="68" t="s">
        <v>4387</v>
      </c>
      <c r="P650" s="68" t="s">
        <v>4388</v>
      </c>
      <c r="Q650" s="68" t="s">
        <v>170</v>
      </c>
      <c r="R650" s="68" t="s">
        <v>4389</v>
      </c>
      <c r="S650" s="68" t="s">
        <v>3556</v>
      </c>
      <c r="T650" s="68" t="s">
        <v>135</v>
      </c>
      <c r="U650" s="68" t="s">
        <v>135</v>
      </c>
      <c r="V650" s="68" t="s">
        <v>136</v>
      </c>
      <c r="W650" s="68" t="s">
        <v>137</v>
      </c>
      <c r="X650" s="68" t="s">
        <v>322</v>
      </c>
      <c r="Y650" s="68">
        <v>45180.283549074076</v>
      </c>
      <c r="Z650" s="68">
        <v>45180.283345949072</v>
      </c>
      <c r="AA650" s="68" t="s">
        <v>139</v>
      </c>
      <c r="AB650" s="68" t="s">
        <v>323</v>
      </c>
      <c r="AC650" s="68">
        <v>0</v>
      </c>
      <c r="AD650" s="68" t="s">
        <v>143</v>
      </c>
      <c r="AE650" s="68">
        <v>158</v>
      </c>
      <c r="AG650" s="68">
        <v>10012</v>
      </c>
      <c r="AH650" s="68" t="s">
        <v>141</v>
      </c>
      <c r="AI650" s="68" t="s">
        <v>143</v>
      </c>
      <c r="AJ650" s="68">
        <v>158</v>
      </c>
      <c r="AK650" s="68" t="s">
        <v>207</v>
      </c>
      <c r="AL650" s="68" t="s">
        <v>143</v>
      </c>
      <c r="AM650" s="68">
        <v>158</v>
      </c>
      <c r="AN650" s="68" t="s">
        <v>174</v>
      </c>
      <c r="AO650" s="68" t="s">
        <v>3557</v>
      </c>
      <c r="AP650" s="68" t="s">
        <v>3948</v>
      </c>
      <c r="AQ650" s="68" t="s">
        <v>309</v>
      </c>
      <c r="AR650" s="68" t="s">
        <v>1412</v>
      </c>
      <c r="AS650" s="68" t="s">
        <v>431</v>
      </c>
      <c r="AT650" s="68" t="s">
        <v>3948</v>
      </c>
      <c r="AU650" s="68" t="s">
        <v>3560</v>
      </c>
      <c r="AV650" s="68" t="s">
        <v>234</v>
      </c>
      <c r="AW650" s="68" t="s">
        <v>165</v>
      </c>
      <c r="AX650" s="68" t="s">
        <v>235</v>
      </c>
      <c r="AY650" s="68" t="s">
        <v>148</v>
      </c>
      <c r="AZ650" s="68" t="s">
        <v>139</v>
      </c>
      <c r="BA650" s="68" t="s">
        <v>236</v>
      </c>
      <c r="BB650" s="68" t="s">
        <v>150</v>
      </c>
      <c r="BC650" s="68" t="s">
        <v>156</v>
      </c>
      <c r="BD650" s="68" t="s">
        <v>157</v>
      </c>
      <c r="BE650" s="68" t="s">
        <v>303</v>
      </c>
      <c r="BF650" s="68">
        <v>45181.439212962963</v>
      </c>
      <c r="BG650" s="68">
        <v>0</v>
      </c>
      <c r="BH650" s="68" t="s">
        <v>170</v>
      </c>
      <c r="BI650" s="68" t="s">
        <v>4390</v>
      </c>
      <c r="BJ650" s="68" t="s">
        <v>143</v>
      </c>
      <c r="BK650" s="68" t="s">
        <v>136</v>
      </c>
      <c r="BL650" s="68" t="s">
        <v>143</v>
      </c>
      <c r="BM650" s="68" t="s">
        <v>160</v>
      </c>
      <c r="BN650" s="68" t="s">
        <v>160</v>
      </c>
      <c r="BO650" s="68" t="s">
        <v>143</v>
      </c>
      <c r="BP650" s="68" t="s">
        <v>143</v>
      </c>
      <c r="BQ650" s="68" t="s">
        <v>4391</v>
      </c>
      <c r="BR650" s="68">
        <v>500</v>
      </c>
      <c r="BS650" s="68" t="s">
        <v>162</v>
      </c>
      <c r="BT650" s="68">
        <v>158</v>
      </c>
      <c r="BU650" s="68">
        <v>158</v>
      </c>
      <c r="BV650" s="68" t="s">
        <v>135</v>
      </c>
      <c r="BW650" s="68" t="s">
        <v>135</v>
      </c>
      <c r="BX650" s="68" t="s">
        <v>135</v>
      </c>
      <c r="BY650" s="68" t="s">
        <v>148</v>
      </c>
      <c r="BZ650" s="68" t="s">
        <v>4392</v>
      </c>
      <c r="CA650" s="68" t="s">
        <v>174</v>
      </c>
      <c r="CB650" s="68" t="s">
        <v>143</v>
      </c>
      <c r="CC650" s="68" t="s">
        <v>143</v>
      </c>
      <c r="CD650" s="68" t="s">
        <v>143</v>
      </c>
      <c r="CE650" s="68" t="s">
        <v>3953</v>
      </c>
      <c r="CF650" s="68">
        <v>1</v>
      </c>
      <c r="CG650" s="68">
        <v>1</v>
      </c>
      <c r="CH650" s="68" t="s">
        <v>143</v>
      </c>
      <c r="CI650" s="68">
        <v>158</v>
      </c>
      <c r="CJ650" s="68">
        <v>158</v>
      </c>
      <c r="CK650" s="68" t="s">
        <v>174</v>
      </c>
      <c r="CL650" s="68">
        <v>1</v>
      </c>
      <c r="CM650" s="68" t="s">
        <v>143</v>
      </c>
      <c r="CN650" s="68" t="s">
        <v>143</v>
      </c>
      <c r="CR650" s="68" t="s">
        <v>143</v>
      </c>
      <c r="CS650" s="68" t="s">
        <v>1</v>
      </c>
      <c r="CT650" s="68" t="s">
        <v>143</v>
      </c>
      <c r="CU650" s="68" t="s">
        <v>1</v>
      </c>
      <c r="CV650" s="68" t="s">
        <v>1985</v>
      </c>
      <c r="CW650" s="68" t="s">
        <v>1985</v>
      </c>
      <c r="CX650" s="68" t="s">
        <v>316</v>
      </c>
      <c r="CY650" s="68" t="s">
        <v>166</v>
      </c>
      <c r="CZ650" s="68" t="s">
        <v>136</v>
      </c>
      <c r="DA650" s="68" t="s">
        <v>1989</v>
      </c>
      <c r="DB650" s="68" t="s">
        <v>143</v>
      </c>
      <c r="DC650" s="68" t="s">
        <v>143</v>
      </c>
      <c r="DD650" s="68" t="s">
        <v>279</v>
      </c>
      <c r="DE650" s="68">
        <v>9</v>
      </c>
      <c r="DF650" s="68">
        <v>11</v>
      </c>
    </row>
    <row r="651" spans="1:110" s="68" customFormat="1" ht="12.75" x14ac:dyDescent="0.2">
      <c r="A651" s="67">
        <v>45170</v>
      </c>
      <c r="B651" s="68" t="s">
        <v>8</v>
      </c>
      <c r="C651" s="68">
        <v>89640</v>
      </c>
      <c r="D651" s="68" t="s">
        <v>4330</v>
      </c>
      <c r="E651" s="68" t="s">
        <v>164</v>
      </c>
      <c r="F651" s="69">
        <v>45180</v>
      </c>
      <c r="G651" s="68" t="s">
        <v>165</v>
      </c>
      <c r="H651" s="68" t="s">
        <v>166</v>
      </c>
      <c r="I651" s="70">
        <v>100</v>
      </c>
      <c r="J651" s="70">
        <v>100</v>
      </c>
      <c r="K651" s="71">
        <f t="shared" si="10"/>
        <v>2.4476878320762752E-4</v>
      </c>
      <c r="L651" s="68" t="s">
        <v>4346</v>
      </c>
      <c r="M651" s="68" t="s">
        <v>218</v>
      </c>
      <c r="N651" s="68" t="s">
        <v>219</v>
      </c>
      <c r="O651" s="68" t="s">
        <v>4393</v>
      </c>
      <c r="P651" s="68" t="s">
        <v>4348</v>
      </c>
      <c r="Q651" s="68" t="s">
        <v>170</v>
      </c>
      <c r="R651" s="68" t="s">
        <v>4394</v>
      </c>
      <c r="S651" s="68" t="s">
        <v>4395</v>
      </c>
      <c r="T651" s="68" t="s">
        <v>135</v>
      </c>
      <c r="U651" s="68" t="s">
        <v>135</v>
      </c>
      <c r="V651" s="68" t="s">
        <v>506</v>
      </c>
      <c r="W651" s="68" t="s">
        <v>137</v>
      </c>
      <c r="X651" s="68" t="s">
        <v>225</v>
      </c>
      <c r="Y651" s="68">
        <v>45181.526287615743</v>
      </c>
      <c r="Z651" s="68">
        <v>45181.526236342594</v>
      </c>
      <c r="AA651" s="68" t="s">
        <v>139</v>
      </c>
      <c r="AB651" s="68" t="s">
        <v>226</v>
      </c>
      <c r="AC651" s="68">
        <v>0</v>
      </c>
      <c r="AD651" s="68" t="s">
        <v>143</v>
      </c>
      <c r="AE651" s="68">
        <v>0</v>
      </c>
      <c r="AG651" s="68">
        <v>10012</v>
      </c>
      <c r="AH651" s="68" t="s">
        <v>141</v>
      </c>
      <c r="AI651" s="68" t="s">
        <v>143</v>
      </c>
      <c r="AK651" s="68" t="s">
        <v>207</v>
      </c>
      <c r="AL651" s="68" t="s">
        <v>143</v>
      </c>
      <c r="AM651" s="68">
        <v>100</v>
      </c>
      <c r="AN651" s="68" t="s">
        <v>143</v>
      </c>
      <c r="AO651" s="68" t="s">
        <v>913</v>
      </c>
      <c r="AP651" s="68" t="s">
        <v>914</v>
      </c>
      <c r="AQ651" s="68" t="s">
        <v>4396</v>
      </c>
      <c r="AR651" s="68" t="s">
        <v>916</v>
      </c>
      <c r="AS651" s="68" t="s">
        <v>231</v>
      </c>
      <c r="AT651" s="68" t="s">
        <v>917</v>
      </c>
      <c r="AU651" s="68" t="s">
        <v>918</v>
      </c>
      <c r="AV651" s="68" t="s">
        <v>234</v>
      </c>
      <c r="AW651" s="68" t="s">
        <v>165</v>
      </c>
      <c r="AX651" s="68" t="s">
        <v>235</v>
      </c>
      <c r="AY651" s="68" t="s">
        <v>148</v>
      </c>
      <c r="AZ651" s="68" t="s">
        <v>139</v>
      </c>
      <c r="BA651" s="68" t="s">
        <v>236</v>
      </c>
      <c r="BB651" s="68" t="s">
        <v>150</v>
      </c>
      <c r="BC651" s="68" t="s">
        <v>156</v>
      </c>
      <c r="BD651" s="68" t="s">
        <v>157</v>
      </c>
      <c r="BE651" s="68" t="s">
        <v>303</v>
      </c>
      <c r="BF651" s="68">
        <v>45181.541365740741</v>
      </c>
      <c r="BG651" s="68">
        <v>0</v>
      </c>
      <c r="BH651" s="68" t="s">
        <v>143</v>
      </c>
      <c r="BI651" s="68" t="s">
        <v>143</v>
      </c>
      <c r="BJ651" s="68" t="s">
        <v>143</v>
      </c>
      <c r="BK651" s="68" t="s">
        <v>506</v>
      </c>
      <c r="BL651" s="68" t="s">
        <v>143</v>
      </c>
      <c r="BM651" s="68" t="s">
        <v>160</v>
      </c>
      <c r="BN651" s="68" t="s">
        <v>143</v>
      </c>
      <c r="BO651" s="68" t="s">
        <v>164</v>
      </c>
      <c r="BP651" s="68" t="s">
        <v>143</v>
      </c>
      <c r="BQ651" s="68" t="s">
        <v>924</v>
      </c>
      <c r="BR651" s="68">
        <v>500</v>
      </c>
      <c r="BS651" s="68" t="s">
        <v>162</v>
      </c>
      <c r="BT651" s="68">
        <v>100</v>
      </c>
      <c r="BU651" s="68">
        <v>100</v>
      </c>
      <c r="BV651" s="68" t="s">
        <v>135</v>
      </c>
      <c r="BW651" s="68" t="s">
        <v>135</v>
      </c>
      <c r="BX651" s="68" t="s">
        <v>135</v>
      </c>
      <c r="BY651" s="68" t="s">
        <v>148</v>
      </c>
      <c r="BZ651" s="68" t="s">
        <v>4355</v>
      </c>
      <c r="CA651" s="68" t="s">
        <v>174</v>
      </c>
      <c r="CB651" s="68" t="s">
        <v>143</v>
      </c>
      <c r="CC651" s="68" t="s">
        <v>143</v>
      </c>
      <c r="CD651" s="68" t="s">
        <v>143</v>
      </c>
      <c r="CE651" s="68" t="s">
        <v>143</v>
      </c>
      <c r="CF651" s="68">
        <v>1</v>
      </c>
      <c r="CH651" s="68" t="s">
        <v>143</v>
      </c>
      <c r="CJ651" s="68">
        <v>0</v>
      </c>
      <c r="CK651" s="68" t="s">
        <v>143</v>
      </c>
      <c r="CM651" s="68" t="s">
        <v>143</v>
      </c>
      <c r="CN651" s="68" t="s">
        <v>143</v>
      </c>
      <c r="CO651" s="68">
        <v>690556345</v>
      </c>
      <c r="CR651" s="68" t="s">
        <v>143</v>
      </c>
      <c r="CS651" s="68" t="s">
        <v>1</v>
      </c>
      <c r="CT651" s="68" t="s">
        <v>143</v>
      </c>
      <c r="CU651" s="68" t="s">
        <v>1</v>
      </c>
      <c r="CV651" s="68" t="s">
        <v>1985</v>
      </c>
      <c r="CW651" s="68" t="s">
        <v>143</v>
      </c>
      <c r="CX651" s="68" t="s">
        <v>4346</v>
      </c>
      <c r="CY651" s="68" t="s">
        <v>166</v>
      </c>
      <c r="CZ651" s="68" t="s">
        <v>506</v>
      </c>
      <c r="DA651" s="68" t="s">
        <v>1989</v>
      </c>
      <c r="DB651" s="68" t="s">
        <v>143</v>
      </c>
      <c r="DC651" s="68" t="s">
        <v>225</v>
      </c>
      <c r="DD651" s="68" t="s">
        <v>164</v>
      </c>
      <c r="DE651" s="68">
        <v>9</v>
      </c>
      <c r="DF651" s="68">
        <v>11</v>
      </c>
    </row>
    <row r="652" spans="1:110" s="68" customFormat="1" ht="12.75" x14ac:dyDescent="0.2">
      <c r="A652" s="67">
        <v>45170</v>
      </c>
      <c r="B652" s="68" t="s">
        <v>22</v>
      </c>
      <c r="C652" s="68">
        <v>89384</v>
      </c>
      <c r="D652" s="68" t="s">
        <v>4397</v>
      </c>
      <c r="E652" s="68" t="s">
        <v>279</v>
      </c>
      <c r="F652" s="69">
        <v>45181</v>
      </c>
      <c r="G652" s="68" t="s">
        <v>165</v>
      </c>
      <c r="H652" s="68" t="s">
        <v>166</v>
      </c>
      <c r="I652" s="70">
        <v>795</v>
      </c>
      <c r="J652" s="70">
        <v>795</v>
      </c>
      <c r="K652" s="71">
        <f t="shared" si="10"/>
        <v>1.945911826500639E-3</v>
      </c>
      <c r="L652" s="68" t="s">
        <v>258</v>
      </c>
      <c r="M652" s="68" t="s">
        <v>129</v>
      </c>
      <c r="N652" s="68" t="s">
        <v>219</v>
      </c>
      <c r="O652" s="68" t="s">
        <v>4398</v>
      </c>
      <c r="P652" s="68" t="s">
        <v>4399</v>
      </c>
      <c r="Q652" s="68" t="s">
        <v>170</v>
      </c>
      <c r="R652" s="68" t="s">
        <v>4400</v>
      </c>
      <c r="S652" s="68" t="s">
        <v>4401</v>
      </c>
      <c r="T652" s="68" t="s">
        <v>135</v>
      </c>
      <c r="U652" s="68" t="s">
        <v>135</v>
      </c>
      <c r="V652" s="68" t="s">
        <v>136</v>
      </c>
      <c r="W652" s="68" t="s">
        <v>137</v>
      </c>
      <c r="X652" s="68" t="s">
        <v>225</v>
      </c>
      <c r="Y652" s="68">
        <v>45180.145461921296</v>
      </c>
      <c r="Z652" s="68">
        <v>45180.145394560182</v>
      </c>
      <c r="AA652" s="68" t="s">
        <v>139</v>
      </c>
      <c r="AB652" s="68" t="s">
        <v>140</v>
      </c>
      <c r="AC652" s="68">
        <v>0</v>
      </c>
      <c r="AD652" s="68" t="s">
        <v>143</v>
      </c>
      <c r="AE652" s="68">
        <v>0</v>
      </c>
      <c r="AG652" s="68">
        <v>10012</v>
      </c>
      <c r="AH652" s="68" t="s">
        <v>141</v>
      </c>
      <c r="AI652" s="68" t="s">
        <v>143</v>
      </c>
      <c r="AK652" s="68" t="s">
        <v>142</v>
      </c>
      <c r="AL652" s="68" t="s">
        <v>143</v>
      </c>
      <c r="AM652" s="68">
        <v>795</v>
      </c>
      <c r="AN652" s="68" t="s">
        <v>143</v>
      </c>
      <c r="AO652" s="68" t="s">
        <v>4402</v>
      </c>
      <c r="AP652" s="68" t="s">
        <v>1923</v>
      </c>
      <c r="AQ652" s="68" t="s">
        <v>4403</v>
      </c>
      <c r="AR652" s="68" t="s">
        <v>353</v>
      </c>
      <c r="AS652" s="68" t="s">
        <v>231</v>
      </c>
      <c r="AT652" s="68" t="s">
        <v>1895</v>
      </c>
      <c r="AU652" s="68" t="s">
        <v>4404</v>
      </c>
      <c r="AV652" s="68" t="s">
        <v>234</v>
      </c>
      <c r="AW652" s="68" t="s">
        <v>165</v>
      </c>
      <c r="AX652" s="68" t="s">
        <v>235</v>
      </c>
      <c r="AY652" s="68" t="s">
        <v>148</v>
      </c>
      <c r="AZ652" s="68" t="s">
        <v>139</v>
      </c>
      <c r="BA652" s="68" t="s">
        <v>236</v>
      </c>
      <c r="BB652" s="68" t="s">
        <v>150</v>
      </c>
      <c r="BC652" s="68" t="s">
        <v>156</v>
      </c>
      <c r="BD652" s="68" t="s">
        <v>157</v>
      </c>
      <c r="BE652" s="68" t="s">
        <v>237</v>
      </c>
      <c r="BF652" s="68">
        <v>45180.232106481482</v>
      </c>
      <c r="BG652" s="68">
        <v>0</v>
      </c>
      <c r="BH652" s="68" t="s">
        <v>143</v>
      </c>
      <c r="BI652" s="68" t="s">
        <v>143</v>
      </c>
      <c r="BJ652" s="68" t="s">
        <v>143</v>
      </c>
      <c r="BK652" s="68" t="s">
        <v>136</v>
      </c>
      <c r="BL652" s="68" t="s">
        <v>143</v>
      </c>
      <c r="BM652" s="68" t="s">
        <v>160</v>
      </c>
      <c r="BN652" s="68" t="s">
        <v>143</v>
      </c>
      <c r="BO652" s="68" t="s">
        <v>143</v>
      </c>
      <c r="BP652" s="68" t="s">
        <v>143</v>
      </c>
      <c r="BQ652" s="68" t="s">
        <v>3095</v>
      </c>
      <c r="BR652" s="68">
        <v>800</v>
      </c>
      <c r="BS652" s="68" t="s">
        <v>4405</v>
      </c>
      <c r="BT652" s="68">
        <v>795</v>
      </c>
      <c r="BU652" s="68">
        <v>795</v>
      </c>
      <c r="BV652" s="68" t="s">
        <v>135</v>
      </c>
      <c r="BW652" s="68" t="s">
        <v>135</v>
      </c>
      <c r="BX652" s="68" t="s">
        <v>135</v>
      </c>
      <c r="BY652" s="68" t="s">
        <v>148</v>
      </c>
      <c r="BZ652" s="68" t="s">
        <v>4406</v>
      </c>
      <c r="CA652" s="68" t="s">
        <v>174</v>
      </c>
      <c r="CB652" s="68" t="s">
        <v>143</v>
      </c>
      <c r="CC652" s="68" t="s">
        <v>143</v>
      </c>
      <c r="CD652" s="68" t="s">
        <v>143</v>
      </c>
      <c r="CE652" s="68" t="s">
        <v>143</v>
      </c>
      <c r="CF652" s="68">
        <v>1</v>
      </c>
      <c r="CH652" s="68" t="s">
        <v>143</v>
      </c>
      <c r="CJ652" s="68">
        <v>0</v>
      </c>
      <c r="CK652" s="68" t="s">
        <v>143</v>
      </c>
      <c r="CM652" s="68" t="s">
        <v>143</v>
      </c>
      <c r="CN652" s="68" t="s">
        <v>143</v>
      </c>
      <c r="CO652" s="68">
        <v>544091510</v>
      </c>
      <c r="CR652" s="68" t="s">
        <v>143</v>
      </c>
      <c r="CS652" s="68" t="s">
        <v>1</v>
      </c>
      <c r="CT652" s="68" t="s">
        <v>143</v>
      </c>
      <c r="CU652" s="68" t="s">
        <v>1</v>
      </c>
      <c r="CV652" s="68" t="s">
        <v>2092</v>
      </c>
      <c r="CW652" s="68" t="s">
        <v>143</v>
      </c>
      <c r="CX652" s="68" t="s">
        <v>258</v>
      </c>
      <c r="CY652" s="68" t="s">
        <v>166</v>
      </c>
      <c r="CZ652" s="68" t="s">
        <v>136</v>
      </c>
      <c r="DA652" s="68" t="s">
        <v>2007</v>
      </c>
      <c r="DB652" s="68" t="s">
        <v>143</v>
      </c>
      <c r="DC652" s="68" t="s">
        <v>225</v>
      </c>
      <c r="DD652" s="68" t="s">
        <v>279</v>
      </c>
      <c r="DE652" s="68">
        <v>9</v>
      </c>
      <c r="DF652" s="68">
        <v>12</v>
      </c>
    </row>
    <row r="653" spans="1:110" s="68" customFormat="1" ht="12.75" x14ac:dyDescent="0.2">
      <c r="A653" s="67">
        <v>45170</v>
      </c>
      <c r="B653" s="68" t="s">
        <v>18</v>
      </c>
      <c r="C653" s="68">
        <v>89487</v>
      </c>
      <c r="D653" s="68" t="s">
        <v>4407</v>
      </c>
      <c r="E653" s="68" t="s">
        <v>164</v>
      </c>
      <c r="F653" s="69">
        <v>45181</v>
      </c>
      <c r="G653" s="68" t="s">
        <v>165</v>
      </c>
      <c r="H653" s="68" t="s">
        <v>166</v>
      </c>
      <c r="I653" s="70">
        <v>239.62</v>
      </c>
      <c r="J653" s="70">
        <v>239.62</v>
      </c>
      <c r="K653" s="71">
        <f t="shared" si="10"/>
        <v>5.8651495832211719E-4</v>
      </c>
      <c r="L653" s="68" t="s">
        <v>2963</v>
      </c>
      <c r="M653" s="68" t="s">
        <v>218</v>
      </c>
      <c r="N653" s="68" t="s">
        <v>219</v>
      </c>
      <c r="O653" s="68" t="s">
        <v>4163</v>
      </c>
      <c r="P653" s="68" t="s">
        <v>4408</v>
      </c>
      <c r="Q653" s="68" t="s">
        <v>170</v>
      </c>
      <c r="R653" s="68" t="s">
        <v>4409</v>
      </c>
      <c r="S653" s="68" t="s">
        <v>1258</v>
      </c>
      <c r="T653" s="68" t="s">
        <v>135</v>
      </c>
      <c r="U653" s="68" t="s">
        <v>135</v>
      </c>
      <c r="V653" s="68" t="s">
        <v>224</v>
      </c>
      <c r="W653" s="68" t="s">
        <v>137</v>
      </c>
      <c r="X653" s="68" t="s">
        <v>225</v>
      </c>
      <c r="Y653" s="68">
        <v>45181.479435185189</v>
      </c>
      <c r="Z653" s="68">
        <v>45181.479364583334</v>
      </c>
      <c r="AA653" s="68" t="s">
        <v>139</v>
      </c>
      <c r="AB653" s="68" t="s">
        <v>226</v>
      </c>
      <c r="AC653" s="68">
        <v>0</v>
      </c>
      <c r="AD653" s="68" t="s">
        <v>143</v>
      </c>
      <c r="AE653" s="68">
        <v>0</v>
      </c>
      <c r="AG653" s="68">
        <v>10012</v>
      </c>
      <c r="AH653" s="68" t="s">
        <v>141</v>
      </c>
      <c r="AI653" s="68" t="s">
        <v>143</v>
      </c>
      <c r="AK653" s="68" t="s">
        <v>207</v>
      </c>
      <c r="AL653" s="68" t="s">
        <v>143</v>
      </c>
      <c r="AM653" s="68">
        <v>23962</v>
      </c>
      <c r="AN653" s="68" t="s">
        <v>143</v>
      </c>
      <c r="AO653" s="68" t="s">
        <v>4165</v>
      </c>
      <c r="AP653" s="68" t="s">
        <v>1260</v>
      </c>
      <c r="AQ653" s="68" t="s">
        <v>4166</v>
      </c>
      <c r="AR653" s="68" t="s">
        <v>353</v>
      </c>
      <c r="AS653" s="68" t="s">
        <v>231</v>
      </c>
      <c r="AT653" s="68" t="s">
        <v>4167</v>
      </c>
      <c r="AU653" s="68" t="s">
        <v>1262</v>
      </c>
      <c r="AV653" s="68" t="s">
        <v>234</v>
      </c>
      <c r="AW653" s="68" t="s">
        <v>165</v>
      </c>
      <c r="AX653" s="68" t="s">
        <v>235</v>
      </c>
      <c r="AY653" s="68" t="s">
        <v>148</v>
      </c>
      <c r="AZ653" s="68" t="s">
        <v>139</v>
      </c>
      <c r="BA653" s="68" t="s">
        <v>236</v>
      </c>
      <c r="BB653" s="68" t="s">
        <v>150</v>
      </c>
      <c r="BC653" s="68" t="s">
        <v>156</v>
      </c>
      <c r="BD653" s="68" t="s">
        <v>157</v>
      </c>
      <c r="BE653" s="68" t="s">
        <v>303</v>
      </c>
      <c r="BF653" s="68">
        <v>45181.541145833333</v>
      </c>
      <c r="BG653" s="68">
        <v>0</v>
      </c>
      <c r="BH653" s="68" t="s">
        <v>143</v>
      </c>
      <c r="BI653" s="68" t="s">
        <v>143</v>
      </c>
      <c r="BJ653" s="68" t="s">
        <v>143</v>
      </c>
      <c r="BK653" s="68" t="s">
        <v>224</v>
      </c>
      <c r="BL653" s="68" t="s">
        <v>143</v>
      </c>
      <c r="BM653" s="68" t="s">
        <v>160</v>
      </c>
      <c r="BN653" s="68" t="s">
        <v>143</v>
      </c>
      <c r="BO653" s="68" t="s">
        <v>143</v>
      </c>
      <c r="BP653" s="68" t="s">
        <v>1255</v>
      </c>
      <c r="BQ653" s="68" t="s">
        <v>1143</v>
      </c>
      <c r="BR653" s="68">
        <v>500</v>
      </c>
      <c r="BS653" s="68" t="s">
        <v>162</v>
      </c>
      <c r="BT653" s="68">
        <v>23962</v>
      </c>
      <c r="BU653" s="68">
        <v>23962</v>
      </c>
      <c r="BV653" s="68" t="s">
        <v>135</v>
      </c>
      <c r="BW653" s="68" t="s">
        <v>135</v>
      </c>
      <c r="BX653" s="68" t="s">
        <v>135</v>
      </c>
      <c r="BY653" s="68" t="s">
        <v>148</v>
      </c>
      <c r="BZ653" s="68" t="s">
        <v>2362</v>
      </c>
      <c r="CA653" s="68" t="s">
        <v>174</v>
      </c>
      <c r="CB653" s="68" t="s">
        <v>2764</v>
      </c>
      <c r="CC653" s="68" t="s">
        <v>143</v>
      </c>
      <c r="CD653" s="68" t="s">
        <v>143</v>
      </c>
      <c r="CE653" s="68" t="s">
        <v>143</v>
      </c>
      <c r="CF653" s="68">
        <v>1</v>
      </c>
      <c r="CH653" s="68" t="s">
        <v>143</v>
      </c>
      <c r="CJ653" s="68">
        <v>0</v>
      </c>
      <c r="CK653" s="68" t="s">
        <v>143</v>
      </c>
      <c r="CM653" s="68" t="s">
        <v>143</v>
      </c>
      <c r="CN653" s="68" t="s">
        <v>143</v>
      </c>
      <c r="CQ653" s="68">
        <v>493378544</v>
      </c>
      <c r="CR653" s="68" t="s">
        <v>143</v>
      </c>
      <c r="CS653" s="68" t="s">
        <v>1</v>
      </c>
      <c r="CT653" s="68" t="s">
        <v>143</v>
      </c>
      <c r="CU653" s="68" t="s">
        <v>1</v>
      </c>
      <c r="CV653" s="68" t="s">
        <v>1985</v>
      </c>
      <c r="CW653" s="68" t="s">
        <v>143</v>
      </c>
      <c r="CX653" s="68" t="s">
        <v>2963</v>
      </c>
      <c r="CY653" s="68" t="s">
        <v>166</v>
      </c>
      <c r="CZ653" s="68" t="s">
        <v>224</v>
      </c>
      <c r="DA653" s="68" t="s">
        <v>1986</v>
      </c>
      <c r="DB653" s="68" t="s">
        <v>143</v>
      </c>
      <c r="DC653" s="68" t="s">
        <v>225</v>
      </c>
      <c r="DD653" s="68" t="s">
        <v>164</v>
      </c>
      <c r="DE653" s="68">
        <v>9</v>
      </c>
      <c r="DF653" s="68">
        <v>12</v>
      </c>
    </row>
    <row r="654" spans="1:110" s="68" customFormat="1" ht="12.75" x14ac:dyDescent="0.2">
      <c r="A654" s="67">
        <v>45170</v>
      </c>
      <c r="B654" s="68" t="s">
        <v>14</v>
      </c>
      <c r="C654" s="68">
        <v>89677</v>
      </c>
      <c r="D654" s="68" t="s">
        <v>14</v>
      </c>
      <c r="E654" s="68" t="s">
        <v>164</v>
      </c>
      <c r="F654" s="69">
        <v>45181</v>
      </c>
      <c r="G654" s="68" t="s">
        <v>165</v>
      </c>
      <c r="H654" s="68" t="s">
        <v>166</v>
      </c>
      <c r="I654" s="70">
        <v>53</v>
      </c>
      <c r="J654" s="70">
        <v>53</v>
      </c>
      <c r="K654" s="71">
        <f t="shared" si="10"/>
        <v>1.2972745510004261E-4</v>
      </c>
      <c r="L654" s="68" t="s">
        <v>316</v>
      </c>
      <c r="M654" s="68" t="s">
        <v>317</v>
      </c>
      <c r="N654" s="68" t="s">
        <v>219</v>
      </c>
      <c r="O654" s="68" t="s">
        <v>540</v>
      </c>
      <c r="P654" s="68" t="s">
        <v>4410</v>
      </c>
      <c r="Q654" s="68" t="s">
        <v>170</v>
      </c>
      <c r="R654" s="68" t="s">
        <v>4411</v>
      </c>
      <c r="S654" s="68" t="s">
        <v>4412</v>
      </c>
      <c r="T654" s="68" t="s">
        <v>135</v>
      </c>
      <c r="U654" s="68" t="s">
        <v>135</v>
      </c>
      <c r="V654" s="68" t="s">
        <v>136</v>
      </c>
      <c r="W654" s="68" t="s">
        <v>137</v>
      </c>
      <c r="X654" s="68" t="s">
        <v>322</v>
      </c>
      <c r="Y654" s="68">
        <v>45181.122076157408</v>
      </c>
      <c r="Z654" s="68">
        <v>45181.121917476848</v>
      </c>
      <c r="AA654" s="68" t="s">
        <v>139</v>
      </c>
      <c r="AB654" s="68" t="s">
        <v>323</v>
      </c>
      <c r="AC654" s="68">
        <v>0</v>
      </c>
      <c r="AD654" s="68" t="s">
        <v>143</v>
      </c>
      <c r="AE654" s="68">
        <v>53</v>
      </c>
      <c r="AG654" s="68">
        <v>10012</v>
      </c>
      <c r="AH654" s="68" t="s">
        <v>141</v>
      </c>
      <c r="AI654" s="68" t="s">
        <v>143</v>
      </c>
      <c r="AJ654" s="68">
        <v>53</v>
      </c>
      <c r="AK654" s="68" t="s">
        <v>207</v>
      </c>
      <c r="AL654" s="68" t="s">
        <v>143</v>
      </c>
      <c r="AM654" s="68">
        <v>53</v>
      </c>
      <c r="AN654" s="68" t="s">
        <v>174</v>
      </c>
      <c r="AO654" s="68" t="s">
        <v>544</v>
      </c>
      <c r="AP654" s="68" t="s">
        <v>325</v>
      </c>
      <c r="AQ654" s="68" t="s">
        <v>545</v>
      </c>
      <c r="AR654" s="68" t="s">
        <v>178</v>
      </c>
      <c r="AS654" s="68" t="s">
        <v>179</v>
      </c>
      <c r="AT654" s="68" t="s">
        <v>327</v>
      </c>
      <c r="AU654" s="68" t="s">
        <v>328</v>
      </c>
      <c r="AV654" s="68" t="s">
        <v>234</v>
      </c>
      <c r="AW654" s="68" t="s">
        <v>165</v>
      </c>
      <c r="AX654" s="68" t="s">
        <v>235</v>
      </c>
      <c r="AY654" s="68" t="s">
        <v>148</v>
      </c>
      <c r="AZ654" s="68" t="s">
        <v>139</v>
      </c>
      <c r="BA654" s="68" t="s">
        <v>236</v>
      </c>
      <c r="BB654" s="68" t="s">
        <v>150</v>
      </c>
      <c r="BC654" s="68" t="s">
        <v>156</v>
      </c>
      <c r="BD654" s="68" t="s">
        <v>157</v>
      </c>
      <c r="BE654" s="68" t="s">
        <v>303</v>
      </c>
      <c r="BF654" s="68">
        <v>45181.137233796297</v>
      </c>
      <c r="BG654" s="68">
        <v>0</v>
      </c>
      <c r="BH654" s="68" t="s">
        <v>170</v>
      </c>
      <c r="BI654" s="68" t="s">
        <v>4413</v>
      </c>
      <c r="BJ654" s="68" t="s">
        <v>143</v>
      </c>
      <c r="BK654" s="68" t="s">
        <v>136</v>
      </c>
      <c r="BL654" s="68" t="s">
        <v>143</v>
      </c>
      <c r="BM654" s="68" t="s">
        <v>160</v>
      </c>
      <c r="BN654" s="68" t="s">
        <v>160</v>
      </c>
      <c r="BO654" s="68" t="s">
        <v>143</v>
      </c>
      <c r="BP654" s="68" t="s">
        <v>143</v>
      </c>
      <c r="BQ654" s="68" t="s">
        <v>924</v>
      </c>
      <c r="BR654" s="68">
        <v>500</v>
      </c>
      <c r="BS654" s="68" t="s">
        <v>162</v>
      </c>
      <c r="BT654" s="68">
        <v>53</v>
      </c>
      <c r="BU654" s="68">
        <v>53</v>
      </c>
      <c r="BV654" s="68" t="s">
        <v>135</v>
      </c>
      <c r="BW654" s="68" t="s">
        <v>135</v>
      </c>
      <c r="BX654" s="68" t="s">
        <v>135</v>
      </c>
      <c r="BY654" s="68" t="s">
        <v>148</v>
      </c>
      <c r="BZ654" s="68" t="s">
        <v>4203</v>
      </c>
      <c r="CA654" s="68" t="s">
        <v>174</v>
      </c>
      <c r="CB654" s="68" t="s">
        <v>143</v>
      </c>
      <c r="CC654" s="68" t="s">
        <v>143</v>
      </c>
      <c r="CD654" s="68" t="s">
        <v>143</v>
      </c>
      <c r="CE654" s="68" t="s">
        <v>4414</v>
      </c>
      <c r="CF654" s="68">
        <v>1</v>
      </c>
      <c r="CG654" s="68">
        <v>1</v>
      </c>
      <c r="CH654" s="68" t="s">
        <v>143</v>
      </c>
      <c r="CJ654" s="68">
        <v>0</v>
      </c>
      <c r="CK654" s="68" t="s">
        <v>143</v>
      </c>
      <c r="CM654" s="68" t="s">
        <v>143</v>
      </c>
      <c r="CN654" s="68" t="s">
        <v>143</v>
      </c>
      <c r="CO654" s="68">
        <v>800114696</v>
      </c>
      <c r="CR654" s="68" t="s">
        <v>143</v>
      </c>
      <c r="CS654" s="68" t="s">
        <v>1</v>
      </c>
      <c r="CT654" s="68" t="s">
        <v>143</v>
      </c>
      <c r="CU654" s="68" t="s">
        <v>1</v>
      </c>
      <c r="CV654" s="68" t="s">
        <v>1985</v>
      </c>
      <c r="CW654" s="68" t="s">
        <v>1985</v>
      </c>
      <c r="CX654" s="68" t="s">
        <v>316</v>
      </c>
      <c r="CY654" s="68" t="s">
        <v>166</v>
      </c>
      <c r="CZ654" s="68" t="s">
        <v>136</v>
      </c>
      <c r="DA654" s="68" t="s">
        <v>1986</v>
      </c>
      <c r="DB654" s="68" t="s">
        <v>143</v>
      </c>
      <c r="DC654" s="68" t="s">
        <v>143</v>
      </c>
      <c r="DD654" s="68" t="s">
        <v>164</v>
      </c>
      <c r="DE654" s="68">
        <v>9</v>
      </c>
      <c r="DF654" s="68">
        <v>12</v>
      </c>
    </row>
    <row r="655" spans="1:110" s="68" customFormat="1" ht="12.75" x14ac:dyDescent="0.2">
      <c r="A655" s="67">
        <v>45170</v>
      </c>
      <c r="B655" s="68" t="s">
        <v>14</v>
      </c>
      <c r="C655" s="68">
        <v>89681</v>
      </c>
      <c r="D655" s="68" t="s">
        <v>14</v>
      </c>
      <c r="E655" s="68" t="s">
        <v>2037</v>
      </c>
      <c r="F655" s="69">
        <v>45181</v>
      </c>
      <c r="G655" s="68" t="s">
        <v>165</v>
      </c>
      <c r="H655" s="68" t="s">
        <v>166</v>
      </c>
      <c r="I655" s="70">
        <v>29</v>
      </c>
      <c r="J655" s="70">
        <v>29</v>
      </c>
      <c r="K655" s="71">
        <f t="shared" si="10"/>
        <v>7.0982947130211993E-5</v>
      </c>
      <c r="L655" s="68" t="s">
        <v>316</v>
      </c>
      <c r="M655" s="68" t="s">
        <v>129</v>
      </c>
      <c r="N655" s="68" t="s">
        <v>219</v>
      </c>
      <c r="O655" s="68" t="s">
        <v>318</v>
      </c>
      <c r="P655" s="68" t="s">
        <v>4415</v>
      </c>
      <c r="Q655" s="68" t="s">
        <v>170</v>
      </c>
      <c r="R655" s="68" t="s">
        <v>4416</v>
      </c>
      <c r="S655" s="68" t="s">
        <v>4417</v>
      </c>
      <c r="T655" s="68" t="s">
        <v>135</v>
      </c>
      <c r="U655" s="68" t="s">
        <v>135</v>
      </c>
      <c r="V655" s="68" t="s">
        <v>136</v>
      </c>
      <c r="W655" s="68" t="s">
        <v>137</v>
      </c>
      <c r="X655" s="68" t="s">
        <v>322</v>
      </c>
      <c r="Y655" s="68">
        <v>45181.128835300929</v>
      </c>
      <c r="Z655" s="68">
        <v>45181.126608680555</v>
      </c>
      <c r="AA655" s="68" t="s">
        <v>139</v>
      </c>
      <c r="AB655" s="68" t="s">
        <v>140</v>
      </c>
      <c r="AC655" s="68">
        <v>0</v>
      </c>
      <c r="AD655" s="68" t="s">
        <v>143</v>
      </c>
      <c r="AE655" s="68">
        <v>29</v>
      </c>
      <c r="AG655" s="68">
        <v>10012</v>
      </c>
      <c r="AH655" s="68" t="s">
        <v>141</v>
      </c>
      <c r="AI655" s="68" t="s">
        <v>143</v>
      </c>
      <c r="AJ655" s="68">
        <v>29</v>
      </c>
      <c r="AK655" s="68" t="s">
        <v>142</v>
      </c>
      <c r="AL655" s="68" t="s">
        <v>143</v>
      </c>
      <c r="AM655" s="68">
        <v>29</v>
      </c>
      <c r="AN655" s="68" t="s">
        <v>174</v>
      </c>
      <c r="AO655" s="68" t="s">
        <v>324</v>
      </c>
      <c r="AP655" s="68" t="s">
        <v>325</v>
      </c>
      <c r="AQ655" s="68" t="s">
        <v>326</v>
      </c>
      <c r="AR655" s="68" t="s">
        <v>178</v>
      </c>
      <c r="AS655" s="68" t="s">
        <v>179</v>
      </c>
      <c r="AT655" s="68" t="s">
        <v>327</v>
      </c>
      <c r="AU655" s="68" t="s">
        <v>328</v>
      </c>
      <c r="AV655" s="68" t="s">
        <v>234</v>
      </c>
      <c r="AW655" s="68" t="s">
        <v>165</v>
      </c>
      <c r="AX655" s="68" t="s">
        <v>235</v>
      </c>
      <c r="AY655" s="68" t="s">
        <v>148</v>
      </c>
      <c r="AZ655" s="68" t="s">
        <v>139</v>
      </c>
      <c r="BA655" s="68" t="s">
        <v>236</v>
      </c>
      <c r="BB655" s="68" t="s">
        <v>150</v>
      </c>
      <c r="BC655" s="68" t="s">
        <v>156</v>
      </c>
      <c r="BD655" s="68" t="s">
        <v>157</v>
      </c>
      <c r="BE655" s="68" t="s">
        <v>303</v>
      </c>
      <c r="BF655" s="68">
        <v>45188.509699074071</v>
      </c>
      <c r="BG655" s="68">
        <v>0</v>
      </c>
      <c r="BH655" s="68" t="s">
        <v>170</v>
      </c>
      <c r="BI655" s="68" t="s">
        <v>4418</v>
      </c>
      <c r="BJ655" s="68" t="s">
        <v>143</v>
      </c>
      <c r="BK655" s="68" t="s">
        <v>136</v>
      </c>
      <c r="BL655" s="68" t="s">
        <v>143</v>
      </c>
      <c r="BM655" s="68" t="s">
        <v>160</v>
      </c>
      <c r="BN655" s="68" t="s">
        <v>160</v>
      </c>
      <c r="BO655" s="68" t="s">
        <v>143</v>
      </c>
      <c r="BP655" s="68" t="s">
        <v>143</v>
      </c>
      <c r="BQ655" s="68" t="s">
        <v>4419</v>
      </c>
      <c r="BR655" s="68">
        <v>500</v>
      </c>
      <c r="BS655" s="68" t="s">
        <v>162</v>
      </c>
      <c r="BT655" s="68">
        <v>29</v>
      </c>
      <c r="BU655" s="68">
        <v>29</v>
      </c>
      <c r="BV655" s="68" t="s">
        <v>135</v>
      </c>
      <c r="BW655" s="68" t="s">
        <v>135</v>
      </c>
      <c r="BX655" s="68" t="s">
        <v>135</v>
      </c>
      <c r="BY655" s="68" t="s">
        <v>148</v>
      </c>
      <c r="BZ655" s="68" t="s">
        <v>3880</v>
      </c>
      <c r="CA655" s="68" t="s">
        <v>174</v>
      </c>
      <c r="CB655" s="68" t="s">
        <v>143</v>
      </c>
      <c r="CC655" s="68" t="s">
        <v>143</v>
      </c>
      <c r="CD655" s="68" t="s">
        <v>143</v>
      </c>
      <c r="CE655" s="68" t="s">
        <v>4420</v>
      </c>
      <c r="CF655" s="68">
        <v>1</v>
      </c>
      <c r="CG655" s="68">
        <v>1</v>
      </c>
      <c r="CH655" s="68" t="s">
        <v>143</v>
      </c>
      <c r="CJ655" s="68">
        <v>0</v>
      </c>
      <c r="CK655" s="68" t="s">
        <v>143</v>
      </c>
      <c r="CM655" s="68" t="s">
        <v>143</v>
      </c>
      <c r="CN655" s="68" t="s">
        <v>143</v>
      </c>
      <c r="CR655" s="68" t="s">
        <v>143</v>
      </c>
      <c r="CS655" s="68" t="s">
        <v>1</v>
      </c>
      <c r="CT655" s="68" t="s">
        <v>143</v>
      </c>
      <c r="CU655" s="68" t="s">
        <v>1</v>
      </c>
      <c r="CV655" s="68" t="s">
        <v>1985</v>
      </c>
      <c r="CW655" s="68" t="s">
        <v>1985</v>
      </c>
      <c r="CX655" s="68" t="s">
        <v>316</v>
      </c>
      <c r="CY655" s="68" t="s">
        <v>166</v>
      </c>
      <c r="CZ655" s="68" t="s">
        <v>136</v>
      </c>
      <c r="DA655" s="68" t="s">
        <v>1989</v>
      </c>
      <c r="DB655" s="68" t="s">
        <v>143</v>
      </c>
      <c r="DC655" s="68" t="s">
        <v>143</v>
      </c>
      <c r="DD655" s="68" t="s">
        <v>2037</v>
      </c>
      <c r="DE655" s="68">
        <v>9</v>
      </c>
      <c r="DF655" s="68">
        <v>12</v>
      </c>
    </row>
    <row r="656" spans="1:110" s="68" customFormat="1" ht="12.75" x14ac:dyDescent="0.2">
      <c r="A656" s="67">
        <v>45170</v>
      </c>
      <c r="B656" s="68" t="s">
        <v>18</v>
      </c>
      <c r="C656" s="68">
        <v>90230</v>
      </c>
      <c r="D656" s="68" t="s">
        <v>4407</v>
      </c>
      <c r="E656" s="68" t="s">
        <v>164</v>
      </c>
      <c r="F656" s="69">
        <v>45181</v>
      </c>
      <c r="G656" s="68" t="s">
        <v>165</v>
      </c>
      <c r="H656" s="68" t="s">
        <v>166</v>
      </c>
      <c r="I656" s="70">
        <v>88.17</v>
      </c>
      <c r="J656" s="70">
        <v>88.17</v>
      </c>
      <c r="K656" s="71">
        <f t="shared" si="10"/>
        <v>2.1581263615416522E-4</v>
      </c>
      <c r="L656" s="68" t="s">
        <v>2963</v>
      </c>
      <c r="M656" s="68" t="s">
        <v>218</v>
      </c>
      <c r="N656" s="68" t="s">
        <v>219</v>
      </c>
      <c r="O656" s="68" t="s">
        <v>4163</v>
      </c>
      <c r="P656" s="68" t="s">
        <v>4421</v>
      </c>
      <c r="Q656" s="68" t="s">
        <v>170</v>
      </c>
      <c r="R656" s="68" t="s">
        <v>4422</v>
      </c>
      <c r="S656" s="68" t="s">
        <v>4423</v>
      </c>
      <c r="T656" s="68" t="s">
        <v>135</v>
      </c>
      <c r="U656" s="68" t="s">
        <v>135</v>
      </c>
      <c r="V656" s="68" t="s">
        <v>224</v>
      </c>
      <c r="W656" s="68" t="s">
        <v>137</v>
      </c>
      <c r="X656" s="68" t="s">
        <v>225</v>
      </c>
      <c r="Y656" s="68">
        <v>45183.109003819445</v>
      </c>
      <c r="Z656" s="68">
        <v>45183.108928819442</v>
      </c>
      <c r="AA656" s="68" t="s">
        <v>139</v>
      </c>
      <c r="AB656" s="68" t="s">
        <v>226</v>
      </c>
      <c r="AC656" s="68">
        <v>0</v>
      </c>
      <c r="AD656" s="68" t="s">
        <v>143</v>
      </c>
      <c r="AE656" s="68">
        <v>0</v>
      </c>
      <c r="AG656" s="68">
        <v>10012</v>
      </c>
      <c r="AH656" s="68" t="s">
        <v>141</v>
      </c>
      <c r="AI656" s="68" t="s">
        <v>143</v>
      </c>
      <c r="AK656" s="68" t="s">
        <v>207</v>
      </c>
      <c r="AL656" s="68" t="s">
        <v>143</v>
      </c>
      <c r="AM656" s="68">
        <v>8817</v>
      </c>
      <c r="AN656" s="68" t="s">
        <v>143</v>
      </c>
      <c r="AO656" s="68" t="s">
        <v>4165</v>
      </c>
      <c r="AP656" s="68" t="s">
        <v>1260</v>
      </c>
      <c r="AQ656" s="68" t="s">
        <v>4166</v>
      </c>
      <c r="AR656" s="68" t="s">
        <v>353</v>
      </c>
      <c r="AS656" s="68" t="s">
        <v>231</v>
      </c>
      <c r="AT656" s="68" t="s">
        <v>4167</v>
      </c>
      <c r="AU656" s="68" t="s">
        <v>1262</v>
      </c>
      <c r="AV656" s="68" t="s">
        <v>234</v>
      </c>
      <c r="AW656" s="68" t="s">
        <v>165</v>
      </c>
      <c r="AX656" s="68" t="s">
        <v>235</v>
      </c>
      <c r="AY656" s="68" t="s">
        <v>148</v>
      </c>
      <c r="AZ656" s="68" t="s">
        <v>139</v>
      </c>
      <c r="BA656" s="68" t="s">
        <v>236</v>
      </c>
      <c r="BB656" s="68" t="s">
        <v>150</v>
      </c>
      <c r="BC656" s="68" t="s">
        <v>156</v>
      </c>
      <c r="BD656" s="68" t="s">
        <v>157</v>
      </c>
      <c r="BE656" s="68" t="s">
        <v>303</v>
      </c>
      <c r="BF656" s="68">
        <v>45183.227326388886</v>
      </c>
      <c r="BG656" s="68">
        <v>0</v>
      </c>
      <c r="BH656" s="68" t="s">
        <v>143</v>
      </c>
      <c r="BI656" s="68" t="s">
        <v>143</v>
      </c>
      <c r="BJ656" s="68" t="s">
        <v>143</v>
      </c>
      <c r="BK656" s="68" t="s">
        <v>224</v>
      </c>
      <c r="BL656" s="68" t="s">
        <v>143</v>
      </c>
      <c r="BM656" s="68" t="s">
        <v>160</v>
      </c>
      <c r="BN656" s="68" t="s">
        <v>143</v>
      </c>
      <c r="BO656" s="68" t="s">
        <v>143</v>
      </c>
      <c r="BP656" s="68" t="s">
        <v>1255</v>
      </c>
      <c r="BQ656" s="68" t="s">
        <v>1861</v>
      </c>
      <c r="BR656" s="68">
        <v>500</v>
      </c>
      <c r="BS656" s="68" t="s">
        <v>162</v>
      </c>
      <c r="BT656" s="68">
        <v>8817</v>
      </c>
      <c r="BU656" s="68">
        <v>8817</v>
      </c>
      <c r="BV656" s="68" t="s">
        <v>135</v>
      </c>
      <c r="BW656" s="68" t="s">
        <v>135</v>
      </c>
      <c r="BX656" s="68" t="s">
        <v>135</v>
      </c>
      <c r="BY656" s="68" t="s">
        <v>148</v>
      </c>
      <c r="BZ656" s="68" t="s">
        <v>2362</v>
      </c>
      <c r="CA656" s="68" t="s">
        <v>174</v>
      </c>
      <c r="CB656" s="68" t="s">
        <v>2764</v>
      </c>
      <c r="CC656" s="68" t="s">
        <v>143</v>
      </c>
      <c r="CD656" s="68" t="s">
        <v>143</v>
      </c>
      <c r="CE656" s="68" t="s">
        <v>143</v>
      </c>
      <c r="CF656" s="68">
        <v>1</v>
      </c>
      <c r="CH656" s="68" t="s">
        <v>143</v>
      </c>
      <c r="CJ656" s="68">
        <v>0</v>
      </c>
      <c r="CK656" s="68" t="s">
        <v>143</v>
      </c>
      <c r="CM656" s="68" t="s">
        <v>143</v>
      </c>
      <c r="CN656" s="68" t="s">
        <v>143</v>
      </c>
      <c r="CQ656" s="68">
        <v>493378544</v>
      </c>
      <c r="CR656" s="68" t="s">
        <v>143</v>
      </c>
      <c r="CS656" s="68" t="s">
        <v>1</v>
      </c>
      <c r="CT656" s="68" t="s">
        <v>143</v>
      </c>
      <c r="CU656" s="68" t="s">
        <v>1</v>
      </c>
      <c r="CV656" s="68" t="s">
        <v>1985</v>
      </c>
      <c r="CW656" s="68" t="s">
        <v>143</v>
      </c>
      <c r="CX656" s="68" t="s">
        <v>2963</v>
      </c>
      <c r="CY656" s="68" t="s">
        <v>166</v>
      </c>
      <c r="CZ656" s="68" t="s">
        <v>224</v>
      </c>
      <c r="DA656" s="68" t="s">
        <v>1989</v>
      </c>
      <c r="DB656" s="68" t="s">
        <v>143</v>
      </c>
      <c r="DC656" s="68" t="s">
        <v>225</v>
      </c>
      <c r="DD656" s="68" t="s">
        <v>164</v>
      </c>
      <c r="DE656" s="68">
        <v>9</v>
      </c>
      <c r="DF656" s="68">
        <v>12</v>
      </c>
    </row>
    <row r="657" spans="1:110" s="68" customFormat="1" ht="12.75" x14ac:dyDescent="0.2">
      <c r="A657" s="67">
        <v>45170</v>
      </c>
      <c r="B657" s="68" t="s">
        <v>20</v>
      </c>
      <c r="C657" s="68">
        <v>89653</v>
      </c>
      <c r="D657" s="68" t="s">
        <v>4424</v>
      </c>
      <c r="E657" s="68" t="s">
        <v>341</v>
      </c>
      <c r="F657" s="69">
        <v>45182</v>
      </c>
      <c r="G657" s="68" t="s">
        <v>165</v>
      </c>
      <c r="H657" s="68" t="s">
        <v>166</v>
      </c>
      <c r="I657" s="70">
        <v>590.36</v>
      </c>
      <c r="J657" s="70">
        <v>590.36</v>
      </c>
      <c r="K657" s="71">
        <f t="shared" si="10"/>
        <v>1.44501698854455E-3</v>
      </c>
      <c r="L657" s="68" t="s">
        <v>953</v>
      </c>
      <c r="M657" s="68" t="s">
        <v>218</v>
      </c>
      <c r="N657" s="68" t="s">
        <v>1070</v>
      </c>
      <c r="O657" s="68" t="s">
        <v>1755</v>
      </c>
      <c r="P657" s="68" t="s">
        <v>4425</v>
      </c>
      <c r="Q657" s="68" t="s">
        <v>262</v>
      </c>
      <c r="R657" s="68" t="s">
        <v>4426</v>
      </c>
      <c r="S657" s="68" t="s">
        <v>4427</v>
      </c>
      <c r="T657" s="68" t="s">
        <v>135</v>
      </c>
      <c r="U657" s="68" t="s">
        <v>135</v>
      </c>
      <c r="V657" s="68" t="s">
        <v>506</v>
      </c>
      <c r="W657" s="68" t="s">
        <v>137</v>
      </c>
      <c r="X657" s="68" t="s">
        <v>173</v>
      </c>
      <c r="Y657" s="68">
        <v>45182.085322453706</v>
      </c>
      <c r="Z657" s="68">
        <v>45197.33876875</v>
      </c>
      <c r="AA657" s="68" t="s">
        <v>139</v>
      </c>
      <c r="AB657" s="68" t="s">
        <v>226</v>
      </c>
      <c r="AC657" s="68">
        <v>0</v>
      </c>
      <c r="AD657" s="68" t="s">
        <v>143</v>
      </c>
      <c r="AE657" s="68">
        <v>59036</v>
      </c>
      <c r="AG657" s="68">
        <v>10012</v>
      </c>
      <c r="AH657" s="68" t="s">
        <v>141</v>
      </c>
      <c r="AI657" s="68" t="s">
        <v>143</v>
      </c>
      <c r="AJ657" s="68">
        <v>59036</v>
      </c>
      <c r="AK657" s="68" t="s">
        <v>207</v>
      </c>
      <c r="AL657" s="68" t="s">
        <v>4428</v>
      </c>
      <c r="AM657" s="68">
        <v>4788</v>
      </c>
      <c r="AN657" s="68" t="s">
        <v>174</v>
      </c>
      <c r="AO657" s="68" t="s">
        <v>1759</v>
      </c>
      <c r="AP657" s="68" t="s">
        <v>1760</v>
      </c>
      <c r="AQ657" s="68" t="s">
        <v>1761</v>
      </c>
      <c r="AR657" s="68" t="s">
        <v>1014</v>
      </c>
      <c r="AS657" s="68" t="s">
        <v>231</v>
      </c>
      <c r="AT657" s="68" t="s">
        <v>1762</v>
      </c>
      <c r="AU657" s="68" t="s">
        <v>1763</v>
      </c>
      <c r="AV657" s="68" t="s">
        <v>1079</v>
      </c>
      <c r="AW657" s="68" t="s">
        <v>1080</v>
      </c>
      <c r="AX657" s="68" t="s">
        <v>1081</v>
      </c>
      <c r="AY657" s="68" t="s">
        <v>148</v>
      </c>
      <c r="AZ657" s="68" t="s">
        <v>139</v>
      </c>
      <c r="BA657" s="68" t="s">
        <v>148</v>
      </c>
      <c r="BB657" s="68" t="s">
        <v>150</v>
      </c>
      <c r="BC657" s="68" t="s">
        <v>156</v>
      </c>
      <c r="BD657" s="68" t="s">
        <v>157</v>
      </c>
      <c r="BE657" s="68" t="s">
        <v>303</v>
      </c>
      <c r="BF657" s="68">
        <v>45182.125949074078</v>
      </c>
      <c r="BG657" s="68">
        <v>0</v>
      </c>
      <c r="BH657" s="68" t="s">
        <v>170</v>
      </c>
      <c r="BI657" s="68" t="s">
        <v>4429</v>
      </c>
      <c r="BJ657" s="68" t="s">
        <v>143</v>
      </c>
      <c r="BK657" s="68" t="s">
        <v>506</v>
      </c>
      <c r="BL657" s="68" t="s">
        <v>143</v>
      </c>
      <c r="BM657" s="68" t="s">
        <v>160</v>
      </c>
      <c r="BN657" s="68" t="s">
        <v>160</v>
      </c>
      <c r="BO657" s="68" t="s">
        <v>341</v>
      </c>
      <c r="BP657" s="68" t="s">
        <v>143</v>
      </c>
      <c r="BQ657" s="68" t="s">
        <v>822</v>
      </c>
      <c r="BR657" s="68">
        <v>500</v>
      </c>
      <c r="BS657" s="68" t="s">
        <v>162</v>
      </c>
      <c r="BT657" s="68">
        <v>59036</v>
      </c>
      <c r="BU657" s="68">
        <v>59036</v>
      </c>
      <c r="BV657" s="68" t="s">
        <v>135</v>
      </c>
      <c r="BW657" s="68" t="s">
        <v>135</v>
      </c>
      <c r="BX657" s="68" t="s">
        <v>135</v>
      </c>
      <c r="BY657" s="68" t="s">
        <v>148</v>
      </c>
      <c r="BZ657" s="68" t="s">
        <v>360</v>
      </c>
      <c r="CA657" s="68" t="s">
        <v>174</v>
      </c>
      <c r="CB657" s="68" t="s">
        <v>143</v>
      </c>
      <c r="CC657" s="68" t="s">
        <v>143</v>
      </c>
      <c r="CD657" s="68" t="s">
        <v>143</v>
      </c>
      <c r="CE657" s="68" t="s">
        <v>143</v>
      </c>
      <c r="CF657" s="68">
        <v>1</v>
      </c>
      <c r="CG657" s="68">
        <v>1</v>
      </c>
      <c r="CH657" s="68" t="s">
        <v>143</v>
      </c>
      <c r="CJ657" s="68">
        <v>0</v>
      </c>
      <c r="CK657" s="68" t="s">
        <v>143</v>
      </c>
      <c r="CM657" s="68" t="s">
        <v>143</v>
      </c>
      <c r="CN657" s="68" t="s">
        <v>143</v>
      </c>
      <c r="CO657" s="68">
        <v>329846877</v>
      </c>
      <c r="CR657" s="68" t="s">
        <v>143</v>
      </c>
      <c r="CS657" s="68" t="s">
        <v>1</v>
      </c>
      <c r="CT657" s="68" t="s">
        <v>143</v>
      </c>
      <c r="CU657" s="68" t="s">
        <v>1</v>
      </c>
      <c r="CV657" s="68" t="s">
        <v>1985</v>
      </c>
      <c r="CW657" s="68" t="s">
        <v>2092</v>
      </c>
      <c r="CX657" s="68" t="s">
        <v>953</v>
      </c>
      <c r="CY657" s="68" t="s">
        <v>166</v>
      </c>
      <c r="CZ657" s="68" t="s">
        <v>506</v>
      </c>
      <c r="DA657" s="68" t="s">
        <v>1986</v>
      </c>
      <c r="DB657" s="68" t="s">
        <v>143</v>
      </c>
      <c r="DC657" s="68" t="s">
        <v>143</v>
      </c>
      <c r="DD657" s="68" t="s">
        <v>341</v>
      </c>
      <c r="DE657" s="68">
        <v>9</v>
      </c>
      <c r="DF657" s="68">
        <v>13</v>
      </c>
    </row>
    <row r="658" spans="1:110" s="68" customFormat="1" ht="12.75" x14ac:dyDescent="0.2">
      <c r="A658" s="67">
        <v>45170</v>
      </c>
      <c r="B658" s="68" t="s">
        <v>11</v>
      </c>
      <c r="C658" s="68">
        <v>89666</v>
      </c>
      <c r="D658" s="68" t="s">
        <v>256</v>
      </c>
      <c r="E658" s="68" t="s">
        <v>279</v>
      </c>
      <c r="F658" s="69">
        <v>45182</v>
      </c>
      <c r="G658" s="68" t="s">
        <v>165</v>
      </c>
      <c r="H658" s="68" t="s">
        <v>166</v>
      </c>
      <c r="I658" s="70">
        <v>680</v>
      </c>
      <c r="J658" s="70">
        <v>680</v>
      </c>
      <c r="K658" s="71">
        <f t="shared" si="10"/>
        <v>1.6644277258118674E-3</v>
      </c>
      <c r="L658" s="68" t="s">
        <v>258</v>
      </c>
      <c r="M658" s="68" t="s">
        <v>129</v>
      </c>
      <c r="N658" s="68" t="s">
        <v>219</v>
      </c>
      <c r="O658" s="68" t="s">
        <v>4430</v>
      </c>
      <c r="P658" s="68" t="s">
        <v>4431</v>
      </c>
      <c r="Q658" s="68" t="s">
        <v>170</v>
      </c>
      <c r="R658" s="68" t="s">
        <v>4432</v>
      </c>
      <c r="S658" s="68" t="s">
        <v>4433</v>
      </c>
      <c r="T658" s="68" t="s">
        <v>135</v>
      </c>
      <c r="U658" s="68" t="s">
        <v>135</v>
      </c>
      <c r="V658" s="68" t="s">
        <v>136</v>
      </c>
      <c r="W658" s="68" t="s">
        <v>137</v>
      </c>
      <c r="X658" s="68" t="s">
        <v>225</v>
      </c>
      <c r="Y658" s="68">
        <v>45181.099087499999</v>
      </c>
      <c r="Z658" s="68">
        <v>45181.098614930554</v>
      </c>
      <c r="AA658" s="68" t="s">
        <v>139</v>
      </c>
      <c r="AB658" s="68" t="s">
        <v>140</v>
      </c>
      <c r="AC658" s="68">
        <v>0</v>
      </c>
      <c r="AD658" s="68" t="s">
        <v>143</v>
      </c>
      <c r="AE658" s="68">
        <v>0</v>
      </c>
      <c r="AG658" s="68">
        <v>10012</v>
      </c>
      <c r="AH658" s="68" t="s">
        <v>141</v>
      </c>
      <c r="AI658" s="68" t="s">
        <v>143</v>
      </c>
      <c r="AK658" s="68" t="s">
        <v>142</v>
      </c>
      <c r="AL658" s="68" t="s">
        <v>143</v>
      </c>
      <c r="AM658" s="68">
        <v>680</v>
      </c>
      <c r="AN658" s="68" t="s">
        <v>143</v>
      </c>
      <c r="AO658" s="68" t="s">
        <v>4434</v>
      </c>
      <c r="AP658" s="68" t="s">
        <v>1923</v>
      </c>
      <c r="AQ658" s="68" t="s">
        <v>4435</v>
      </c>
      <c r="AR658" s="68" t="s">
        <v>353</v>
      </c>
      <c r="AS658" s="68" t="s">
        <v>231</v>
      </c>
      <c r="AT658" s="68" t="s">
        <v>1091</v>
      </c>
      <c r="AU658" s="68" t="s">
        <v>4436</v>
      </c>
      <c r="AV658" s="68" t="s">
        <v>234</v>
      </c>
      <c r="AW658" s="68" t="s">
        <v>165</v>
      </c>
      <c r="AX658" s="68" t="s">
        <v>235</v>
      </c>
      <c r="AY658" s="68" t="s">
        <v>148</v>
      </c>
      <c r="AZ658" s="68" t="s">
        <v>139</v>
      </c>
      <c r="BA658" s="68" t="s">
        <v>236</v>
      </c>
      <c r="BB658" s="68" t="s">
        <v>150</v>
      </c>
      <c r="BC658" s="68" t="s">
        <v>156</v>
      </c>
      <c r="BD658" s="68" t="s">
        <v>157</v>
      </c>
      <c r="BE658" s="68" t="s">
        <v>237</v>
      </c>
      <c r="BF658" s="68">
        <v>45181.121481481481</v>
      </c>
      <c r="BG658" s="68">
        <v>0</v>
      </c>
      <c r="BH658" s="68" t="s">
        <v>143</v>
      </c>
      <c r="BI658" s="68" t="s">
        <v>143</v>
      </c>
      <c r="BJ658" s="68" t="s">
        <v>143</v>
      </c>
      <c r="BK658" s="68" t="s">
        <v>136</v>
      </c>
      <c r="BL658" s="68" t="s">
        <v>143</v>
      </c>
      <c r="BM658" s="68" t="s">
        <v>160</v>
      </c>
      <c r="BN658" s="68" t="s">
        <v>143</v>
      </c>
      <c r="BO658" s="68" t="s">
        <v>143</v>
      </c>
      <c r="BP658" s="68" t="s">
        <v>143</v>
      </c>
      <c r="BQ658" s="68" t="s">
        <v>1291</v>
      </c>
      <c r="BR658" s="68">
        <v>800</v>
      </c>
      <c r="BS658" s="68" t="s">
        <v>4437</v>
      </c>
      <c r="BT658" s="68">
        <v>680</v>
      </c>
      <c r="BU658" s="68">
        <v>680</v>
      </c>
      <c r="BV658" s="68" t="s">
        <v>135</v>
      </c>
      <c r="BW658" s="68" t="s">
        <v>135</v>
      </c>
      <c r="BX658" s="68" t="s">
        <v>135</v>
      </c>
      <c r="BY658" s="68" t="s">
        <v>148</v>
      </c>
      <c r="BZ658" s="68" t="s">
        <v>4438</v>
      </c>
      <c r="CA658" s="68" t="s">
        <v>174</v>
      </c>
      <c r="CB658" s="68" t="s">
        <v>143</v>
      </c>
      <c r="CC658" s="68" t="s">
        <v>143</v>
      </c>
      <c r="CD658" s="68" t="s">
        <v>143</v>
      </c>
      <c r="CE658" s="68" t="s">
        <v>143</v>
      </c>
      <c r="CF658" s="68">
        <v>1</v>
      </c>
      <c r="CH658" s="68" t="s">
        <v>143</v>
      </c>
      <c r="CJ658" s="68">
        <v>0</v>
      </c>
      <c r="CK658" s="68" t="s">
        <v>143</v>
      </c>
      <c r="CM658" s="68" t="s">
        <v>143</v>
      </c>
      <c r="CN658" s="68" t="s">
        <v>143</v>
      </c>
      <c r="CR658" s="68" t="s">
        <v>143</v>
      </c>
      <c r="CS658" s="68" t="s">
        <v>1</v>
      </c>
      <c r="CT658" s="68" t="s">
        <v>143</v>
      </c>
      <c r="CU658" s="68" t="s">
        <v>1</v>
      </c>
      <c r="CV658" s="68" t="s">
        <v>2092</v>
      </c>
      <c r="CW658" s="68" t="s">
        <v>143</v>
      </c>
      <c r="CX658" s="68" t="s">
        <v>258</v>
      </c>
      <c r="CY658" s="68" t="s">
        <v>166</v>
      </c>
      <c r="CZ658" s="68" t="s">
        <v>136</v>
      </c>
      <c r="DA658" s="68" t="s">
        <v>2007</v>
      </c>
      <c r="DB658" s="68" t="s">
        <v>143</v>
      </c>
      <c r="DC658" s="68" t="s">
        <v>225</v>
      </c>
      <c r="DD658" s="68" t="s">
        <v>279</v>
      </c>
      <c r="DE658" s="68">
        <v>9</v>
      </c>
      <c r="DF658" s="68">
        <v>13</v>
      </c>
    </row>
    <row r="659" spans="1:110" s="68" customFormat="1" ht="12.75" x14ac:dyDescent="0.2">
      <c r="A659" s="67">
        <v>45170</v>
      </c>
      <c r="B659" s="68" t="s">
        <v>8</v>
      </c>
      <c r="C659" s="68">
        <v>90021</v>
      </c>
      <c r="D659" s="68" t="s">
        <v>4439</v>
      </c>
      <c r="E659" s="68" t="s">
        <v>685</v>
      </c>
      <c r="F659" s="69">
        <v>45183</v>
      </c>
      <c r="G659" s="68" t="s">
        <v>165</v>
      </c>
      <c r="H659" s="68" t="s">
        <v>166</v>
      </c>
      <c r="I659" s="70">
        <v>250</v>
      </c>
      <c r="J659" s="70">
        <v>250</v>
      </c>
      <c r="K659" s="71">
        <f t="shared" si="10"/>
        <v>6.1192195801906889E-4</v>
      </c>
      <c r="L659" s="68" t="s">
        <v>953</v>
      </c>
      <c r="M659" s="68" t="s">
        <v>218</v>
      </c>
      <c r="N659" s="68" t="s">
        <v>1056</v>
      </c>
      <c r="O659" s="68" t="s">
        <v>4440</v>
      </c>
      <c r="P659" s="68" t="s">
        <v>4441</v>
      </c>
      <c r="Q659" s="68" t="s">
        <v>262</v>
      </c>
      <c r="R659" s="68" t="s">
        <v>4442</v>
      </c>
      <c r="S659" s="68" t="s">
        <v>4443</v>
      </c>
      <c r="T659" s="68" t="s">
        <v>135</v>
      </c>
      <c r="U659" s="68" t="s">
        <v>135</v>
      </c>
      <c r="V659" s="68" t="s">
        <v>506</v>
      </c>
      <c r="W659" s="68" t="s">
        <v>137</v>
      </c>
      <c r="X659" s="68" t="s">
        <v>957</v>
      </c>
      <c r="Y659" s="68">
        <v>45182.252114351853</v>
      </c>
      <c r="Z659" s="68">
        <v>45182.251993287035</v>
      </c>
      <c r="AA659" s="68" t="s">
        <v>139</v>
      </c>
      <c r="AB659" s="68" t="s">
        <v>226</v>
      </c>
      <c r="AC659" s="68">
        <v>0</v>
      </c>
      <c r="AD659" s="68" t="s">
        <v>143</v>
      </c>
      <c r="AE659" s="68">
        <v>0</v>
      </c>
      <c r="AF659" s="68">
        <v>45190</v>
      </c>
      <c r="AG659" s="68">
        <v>10012</v>
      </c>
      <c r="AH659" s="68" t="s">
        <v>141</v>
      </c>
      <c r="AI659" s="68" t="s">
        <v>143</v>
      </c>
      <c r="AK659" s="68" t="s">
        <v>207</v>
      </c>
      <c r="AL659" s="68" t="s">
        <v>143</v>
      </c>
      <c r="AM659" s="68">
        <v>250</v>
      </c>
      <c r="AN659" s="68" t="s">
        <v>143</v>
      </c>
      <c r="AO659" s="68" t="s">
        <v>4444</v>
      </c>
      <c r="AP659" s="68" t="s">
        <v>2684</v>
      </c>
      <c r="AQ659" s="68" t="s">
        <v>4445</v>
      </c>
      <c r="AR659" s="68" t="s">
        <v>2082</v>
      </c>
      <c r="AS659" s="68" t="s">
        <v>231</v>
      </c>
      <c r="AT659" s="68" t="s">
        <v>935</v>
      </c>
      <c r="AU659" s="68" t="s">
        <v>2686</v>
      </c>
      <c r="AV659" s="68" t="s">
        <v>145</v>
      </c>
      <c r="AW659" s="68" t="s">
        <v>146</v>
      </c>
      <c r="AX659" s="68" t="s">
        <v>1060</v>
      </c>
      <c r="AY659" s="68" t="s">
        <v>148</v>
      </c>
      <c r="AZ659" s="68" t="s">
        <v>139</v>
      </c>
      <c r="BA659" s="68" t="s">
        <v>149</v>
      </c>
      <c r="BB659" s="68" t="s">
        <v>150</v>
      </c>
      <c r="BC659" s="68" t="s">
        <v>156</v>
      </c>
      <c r="BD659" s="68" t="s">
        <v>157</v>
      </c>
      <c r="BE659" s="68" t="s">
        <v>303</v>
      </c>
      <c r="BF659" s="68">
        <v>45183.526296296295</v>
      </c>
      <c r="BG659" s="68">
        <v>0</v>
      </c>
      <c r="BH659" s="68" t="s">
        <v>143</v>
      </c>
      <c r="BI659" s="68" t="s">
        <v>143</v>
      </c>
      <c r="BJ659" s="68" t="s">
        <v>143</v>
      </c>
      <c r="BK659" s="68" t="s">
        <v>506</v>
      </c>
      <c r="BL659" s="68" t="s">
        <v>143</v>
      </c>
      <c r="BM659" s="68" t="s">
        <v>160</v>
      </c>
      <c r="BN659" s="68" t="s">
        <v>143</v>
      </c>
      <c r="BO659" s="68" t="s">
        <v>685</v>
      </c>
      <c r="BP659" s="68" t="s">
        <v>143</v>
      </c>
      <c r="BQ659" s="68" t="s">
        <v>2693</v>
      </c>
      <c r="BR659" s="68">
        <v>500</v>
      </c>
      <c r="BS659" s="68" t="s">
        <v>162</v>
      </c>
      <c r="BT659" s="68">
        <v>250</v>
      </c>
      <c r="BU659" s="68">
        <v>250</v>
      </c>
      <c r="BV659" s="68" t="s">
        <v>135</v>
      </c>
      <c r="BW659" s="68" t="s">
        <v>135</v>
      </c>
      <c r="BX659" s="68" t="s">
        <v>135</v>
      </c>
      <c r="BY659" s="68" t="s">
        <v>148</v>
      </c>
      <c r="BZ659" s="68" t="s">
        <v>4446</v>
      </c>
      <c r="CA659" s="68" t="s">
        <v>174</v>
      </c>
      <c r="CB659" s="68" t="s">
        <v>1265</v>
      </c>
      <c r="CC659" s="68" t="s">
        <v>143</v>
      </c>
      <c r="CD659" s="68" t="s">
        <v>143</v>
      </c>
      <c r="CE659" s="68" t="s">
        <v>143</v>
      </c>
      <c r="CF659" s="68">
        <v>1</v>
      </c>
      <c r="CH659" s="68" t="s">
        <v>143</v>
      </c>
      <c r="CJ659" s="68">
        <v>0</v>
      </c>
      <c r="CK659" s="68" t="s">
        <v>143</v>
      </c>
      <c r="CM659" s="68" t="s">
        <v>143</v>
      </c>
      <c r="CN659" s="68" t="s">
        <v>143</v>
      </c>
      <c r="CO659" s="68">
        <v>219757144</v>
      </c>
      <c r="CR659" s="68" t="s">
        <v>143</v>
      </c>
      <c r="CS659" s="68" t="s">
        <v>1</v>
      </c>
      <c r="CT659" s="68" t="s">
        <v>143</v>
      </c>
      <c r="CU659" s="68" t="s">
        <v>1</v>
      </c>
      <c r="CV659" s="68" t="s">
        <v>1985</v>
      </c>
      <c r="CW659" s="68" t="s">
        <v>143</v>
      </c>
      <c r="CX659" s="68" t="s">
        <v>953</v>
      </c>
      <c r="CY659" s="68" t="s">
        <v>166</v>
      </c>
      <c r="CZ659" s="68" t="s">
        <v>506</v>
      </c>
      <c r="DA659" s="68" t="s">
        <v>1986</v>
      </c>
      <c r="DB659" s="68" t="s">
        <v>143</v>
      </c>
      <c r="DC659" s="68" t="s">
        <v>143</v>
      </c>
      <c r="DD659" s="68" t="s">
        <v>685</v>
      </c>
      <c r="DE659" s="68">
        <v>9</v>
      </c>
      <c r="DF659" s="68">
        <v>14</v>
      </c>
    </row>
    <row r="660" spans="1:110" s="68" customFormat="1" ht="12.75" x14ac:dyDescent="0.2">
      <c r="A660" s="67">
        <v>45170</v>
      </c>
      <c r="B660" s="68" t="s">
        <v>7</v>
      </c>
      <c r="C660" s="68">
        <v>90039</v>
      </c>
      <c r="D660" s="68" t="s">
        <v>2046</v>
      </c>
      <c r="E660" s="68" t="s">
        <v>685</v>
      </c>
      <c r="F660" s="69">
        <v>45183</v>
      </c>
      <c r="G660" s="68" t="s">
        <v>165</v>
      </c>
      <c r="H660" s="68" t="s">
        <v>166</v>
      </c>
      <c r="I660" s="70">
        <v>465</v>
      </c>
      <c r="J660" s="70">
        <v>465</v>
      </c>
      <c r="K660" s="71">
        <f t="shared" si="10"/>
        <v>1.1381748419154682E-3</v>
      </c>
      <c r="L660" s="68" t="s">
        <v>167</v>
      </c>
      <c r="M660" s="68" t="s">
        <v>218</v>
      </c>
      <c r="N660" s="68" t="s">
        <v>219</v>
      </c>
      <c r="O660" s="68" t="s">
        <v>4447</v>
      </c>
      <c r="P660" s="68" t="s">
        <v>4448</v>
      </c>
      <c r="Q660" s="68" t="s">
        <v>170</v>
      </c>
      <c r="R660" s="68" t="s">
        <v>4449</v>
      </c>
      <c r="S660" s="68" t="s">
        <v>4450</v>
      </c>
      <c r="T660" s="68" t="s">
        <v>135</v>
      </c>
      <c r="U660" s="68" t="s">
        <v>135</v>
      </c>
      <c r="V660" s="68" t="s">
        <v>2050</v>
      </c>
      <c r="W660" s="68" t="s">
        <v>137</v>
      </c>
      <c r="X660" s="68" t="s">
        <v>225</v>
      </c>
      <c r="Y660" s="68">
        <v>45182.238350925923</v>
      </c>
      <c r="Z660" s="68">
        <v>45182.2381193287</v>
      </c>
      <c r="AA660" s="68" t="s">
        <v>139</v>
      </c>
      <c r="AB660" s="68" t="s">
        <v>226</v>
      </c>
      <c r="AC660" s="68">
        <v>0</v>
      </c>
      <c r="AD660" s="68" t="s">
        <v>143</v>
      </c>
      <c r="AE660" s="68">
        <v>0</v>
      </c>
      <c r="AG660" s="68">
        <v>10012</v>
      </c>
      <c r="AH660" s="68" t="s">
        <v>141</v>
      </c>
      <c r="AI660" s="68" t="s">
        <v>143</v>
      </c>
      <c r="AK660" s="68" t="s">
        <v>207</v>
      </c>
      <c r="AL660" s="68" t="s">
        <v>143</v>
      </c>
      <c r="AM660" s="68">
        <v>465</v>
      </c>
      <c r="AN660" s="68" t="s">
        <v>143</v>
      </c>
      <c r="AO660" s="68" t="s">
        <v>4451</v>
      </c>
      <c r="AP660" s="68" t="s">
        <v>4136</v>
      </c>
      <c r="AQ660" s="68" t="s">
        <v>4452</v>
      </c>
      <c r="AR660" s="68" t="s">
        <v>178</v>
      </c>
      <c r="AS660" s="68" t="s">
        <v>179</v>
      </c>
      <c r="AT660" s="68" t="s">
        <v>4138</v>
      </c>
      <c r="AU660" s="68" t="s">
        <v>4453</v>
      </c>
      <c r="AV660" s="68" t="s">
        <v>234</v>
      </c>
      <c r="AW660" s="68" t="s">
        <v>165</v>
      </c>
      <c r="AX660" s="68" t="s">
        <v>235</v>
      </c>
      <c r="AY660" s="68" t="s">
        <v>148</v>
      </c>
      <c r="AZ660" s="68" t="s">
        <v>139</v>
      </c>
      <c r="BA660" s="68" t="s">
        <v>236</v>
      </c>
      <c r="BB660" s="68" t="s">
        <v>150</v>
      </c>
      <c r="BC660" s="68" t="s">
        <v>156</v>
      </c>
      <c r="BD660" s="68" t="s">
        <v>157</v>
      </c>
      <c r="BE660" s="68" t="s">
        <v>303</v>
      </c>
      <c r="BF660" s="68">
        <v>45182.304375</v>
      </c>
      <c r="BG660" s="68">
        <v>0</v>
      </c>
      <c r="BH660" s="68" t="s">
        <v>143</v>
      </c>
      <c r="BI660" s="68" t="s">
        <v>143</v>
      </c>
      <c r="BJ660" s="68" t="s">
        <v>143</v>
      </c>
      <c r="BK660" s="68" t="s">
        <v>183</v>
      </c>
      <c r="BL660" s="68" t="s">
        <v>143</v>
      </c>
      <c r="BM660" s="68" t="s">
        <v>160</v>
      </c>
      <c r="BN660" s="68" t="s">
        <v>143</v>
      </c>
      <c r="BO660" s="68" t="s">
        <v>143</v>
      </c>
      <c r="BP660" s="68" t="s">
        <v>143</v>
      </c>
      <c r="BQ660" s="68" t="s">
        <v>2073</v>
      </c>
      <c r="BR660" s="68">
        <v>500</v>
      </c>
      <c r="BS660" s="68" t="s">
        <v>4454</v>
      </c>
      <c r="BT660" s="68">
        <v>465</v>
      </c>
      <c r="BU660" s="68">
        <v>465</v>
      </c>
      <c r="BV660" s="68" t="s">
        <v>135</v>
      </c>
      <c r="BW660" s="68" t="s">
        <v>135</v>
      </c>
      <c r="BX660" s="68" t="s">
        <v>135</v>
      </c>
      <c r="BY660" s="68" t="s">
        <v>148</v>
      </c>
      <c r="BZ660" s="68" t="s">
        <v>4455</v>
      </c>
      <c r="CA660" s="68" t="s">
        <v>174</v>
      </c>
      <c r="CB660" s="68" t="s">
        <v>143</v>
      </c>
      <c r="CC660" s="68" t="s">
        <v>143</v>
      </c>
      <c r="CD660" s="68" t="s">
        <v>143</v>
      </c>
      <c r="CE660" s="68" t="s">
        <v>143</v>
      </c>
      <c r="CF660" s="68">
        <v>1</v>
      </c>
      <c r="CH660" s="68" t="s">
        <v>143</v>
      </c>
      <c r="CJ660" s="68">
        <v>0</v>
      </c>
      <c r="CK660" s="68" t="s">
        <v>143</v>
      </c>
      <c r="CM660" s="68" t="s">
        <v>143</v>
      </c>
      <c r="CN660" s="68" t="s">
        <v>143</v>
      </c>
      <c r="CR660" s="68" t="s">
        <v>143</v>
      </c>
      <c r="CS660" s="68" t="s">
        <v>1</v>
      </c>
      <c r="CT660" s="68" t="s">
        <v>143</v>
      </c>
      <c r="CU660" s="68" t="s">
        <v>1</v>
      </c>
      <c r="CV660" s="68" t="s">
        <v>1985</v>
      </c>
      <c r="CW660" s="68" t="s">
        <v>143</v>
      </c>
      <c r="CX660" s="68" t="s">
        <v>167</v>
      </c>
      <c r="CY660" s="68" t="s">
        <v>166</v>
      </c>
      <c r="CZ660" s="68" t="s">
        <v>183</v>
      </c>
      <c r="DA660" s="68" t="s">
        <v>2007</v>
      </c>
      <c r="DB660" s="68" t="s">
        <v>143</v>
      </c>
      <c r="DC660" s="68" t="s">
        <v>225</v>
      </c>
      <c r="DD660" s="68" t="s">
        <v>685</v>
      </c>
      <c r="DE660" s="68">
        <v>9</v>
      </c>
      <c r="DF660" s="68">
        <v>14</v>
      </c>
    </row>
    <row r="661" spans="1:110" s="68" customFormat="1" ht="12.75" x14ac:dyDescent="0.2">
      <c r="A661" s="67">
        <v>45170</v>
      </c>
      <c r="B661" s="68" t="s">
        <v>14</v>
      </c>
      <c r="C661" s="68">
        <v>90106</v>
      </c>
      <c r="D661" s="68" t="s">
        <v>14</v>
      </c>
      <c r="E661" s="68" t="s">
        <v>164</v>
      </c>
      <c r="F661" s="69">
        <v>45183</v>
      </c>
      <c r="G661" s="68" t="s">
        <v>165</v>
      </c>
      <c r="H661" s="68" t="s">
        <v>166</v>
      </c>
      <c r="I661" s="70">
        <v>68</v>
      </c>
      <c r="J661" s="70">
        <v>68</v>
      </c>
      <c r="K661" s="71">
        <f t="shared" si="10"/>
        <v>1.6644277258118673E-4</v>
      </c>
      <c r="L661" s="68" t="s">
        <v>316</v>
      </c>
      <c r="M661" s="68" t="s">
        <v>317</v>
      </c>
      <c r="N661" s="68" t="s">
        <v>219</v>
      </c>
      <c r="O661" s="68" t="s">
        <v>318</v>
      </c>
      <c r="P661" s="68" t="s">
        <v>4456</v>
      </c>
      <c r="Q661" s="68" t="s">
        <v>170</v>
      </c>
      <c r="R661" s="68" t="s">
        <v>4457</v>
      </c>
      <c r="S661" s="68" t="s">
        <v>4458</v>
      </c>
      <c r="T661" s="68" t="s">
        <v>135</v>
      </c>
      <c r="U661" s="68" t="s">
        <v>135</v>
      </c>
      <c r="V661" s="68" t="s">
        <v>136</v>
      </c>
      <c r="W661" s="68" t="s">
        <v>137</v>
      </c>
      <c r="X661" s="68" t="s">
        <v>322</v>
      </c>
      <c r="Y661" s="68">
        <v>45183.071570717591</v>
      </c>
      <c r="Z661" s="68">
        <v>45183.071475810182</v>
      </c>
      <c r="AA661" s="68" t="s">
        <v>139</v>
      </c>
      <c r="AB661" s="68" t="s">
        <v>323</v>
      </c>
      <c r="AC661" s="68">
        <v>0</v>
      </c>
      <c r="AD661" s="68" t="s">
        <v>143</v>
      </c>
      <c r="AE661" s="68">
        <v>68</v>
      </c>
      <c r="AG661" s="68">
        <v>10012</v>
      </c>
      <c r="AH661" s="68" t="s">
        <v>141</v>
      </c>
      <c r="AI661" s="68" t="s">
        <v>143</v>
      </c>
      <c r="AJ661" s="68">
        <v>68</v>
      </c>
      <c r="AK661" s="68" t="s">
        <v>207</v>
      </c>
      <c r="AL661" s="68" t="s">
        <v>143</v>
      </c>
      <c r="AM661" s="68">
        <v>68</v>
      </c>
      <c r="AN661" s="68" t="s">
        <v>174</v>
      </c>
      <c r="AO661" s="68" t="s">
        <v>324</v>
      </c>
      <c r="AP661" s="68" t="s">
        <v>325</v>
      </c>
      <c r="AQ661" s="68" t="s">
        <v>326</v>
      </c>
      <c r="AR661" s="68" t="s">
        <v>178</v>
      </c>
      <c r="AS661" s="68" t="s">
        <v>179</v>
      </c>
      <c r="AT661" s="68" t="s">
        <v>327</v>
      </c>
      <c r="AU661" s="68" t="s">
        <v>328</v>
      </c>
      <c r="AV661" s="68" t="s">
        <v>234</v>
      </c>
      <c r="AW661" s="68" t="s">
        <v>165</v>
      </c>
      <c r="AX661" s="68" t="s">
        <v>235</v>
      </c>
      <c r="AY661" s="68" t="s">
        <v>148</v>
      </c>
      <c r="AZ661" s="68" t="s">
        <v>139</v>
      </c>
      <c r="BA661" s="68" t="s">
        <v>236</v>
      </c>
      <c r="BB661" s="68" t="s">
        <v>150</v>
      </c>
      <c r="BC661" s="68" t="s">
        <v>156</v>
      </c>
      <c r="BD661" s="68" t="s">
        <v>157</v>
      </c>
      <c r="BE661" s="68" t="s">
        <v>303</v>
      </c>
      <c r="BF661" s="68">
        <v>45183.527488425927</v>
      </c>
      <c r="BG661" s="68">
        <v>0</v>
      </c>
      <c r="BH661" s="68" t="s">
        <v>143</v>
      </c>
      <c r="BI661" s="68" t="s">
        <v>4459</v>
      </c>
      <c r="BJ661" s="68" t="s">
        <v>143</v>
      </c>
      <c r="BK661" s="68" t="s">
        <v>136</v>
      </c>
      <c r="BL661" s="68" t="s">
        <v>143</v>
      </c>
      <c r="BM661" s="68" t="s">
        <v>160</v>
      </c>
      <c r="BN661" s="68" t="s">
        <v>160</v>
      </c>
      <c r="BO661" s="68" t="s">
        <v>143</v>
      </c>
      <c r="BP661" s="68" t="s">
        <v>143</v>
      </c>
      <c r="BQ661" s="68" t="s">
        <v>4460</v>
      </c>
      <c r="BR661" s="68">
        <v>500</v>
      </c>
      <c r="BS661" s="68" t="s">
        <v>162</v>
      </c>
      <c r="BT661" s="68">
        <v>68</v>
      </c>
      <c r="BU661" s="68">
        <v>68</v>
      </c>
      <c r="BV661" s="68" t="s">
        <v>135</v>
      </c>
      <c r="BW661" s="68" t="s">
        <v>135</v>
      </c>
      <c r="BX661" s="68" t="s">
        <v>135</v>
      </c>
      <c r="BY661" s="68" t="s">
        <v>148</v>
      </c>
      <c r="BZ661" s="68" t="s">
        <v>1653</v>
      </c>
      <c r="CA661" s="68" t="s">
        <v>174</v>
      </c>
      <c r="CB661" s="68" t="s">
        <v>143</v>
      </c>
      <c r="CC661" s="68" t="s">
        <v>143</v>
      </c>
      <c r="CD661" s="68" t="s">
        <v>143</v>
      </c>
      <c r="CE661" s="68" t="s">
        <v>4461</v>
      </c>
      <c r="CF661" s="68">
        <v>1</v>
      </c>
      <c r="CG661" s="68">
        <v>1</v>
      </c>
      <c r="CH661" s="68" t="s">
        <v>143</v>
      </c>
      <c r="CJ661" s="68">
        <v>0</v>
      </c>
      <c r="CK661" s="68" t="s">
        <v>143</v>
      </c>
      <c r="CM661" s="68" t="s">
        <v>143</v>
      </c>
      <c r="CN661" s="68" t="s">
        <v>143</v>
      </c>
      <c r="CR661" s="68" t="s">
        <v>143</v>
      </c>
      <c r="CS661" s="68" t="s">
        <v>1</v>
      </c>
      <c r="CT661" s="68" t="s">
        <v>143</v>
      </c>
      <c r="CU661" s="68" t="s">
        <v>1</v>
      </c>
      <c r="CV661" s="68" t="s">
        <v>1985</v>
      </c>
      <c r="CW661" s="68" t="s">
        <v>1985</v>
      </c>
      <c r="CX661" s="68" t="s">
        <v>316</v>
      </c>
      <c r="CY661" s="68" t="s">
        <v>166</v>
      </c>
      <c r="CZ661" s="68" t="s">
        <v>136</v>
      </c>
      <c r="DA661" s="68" t="s">
        <v>1986</v>
      </c>
      <c r="DB661" s="68" t="s">
        <v>143</v>
      </c>
      <c r="DC661" s="68" t="s">
        <v>143</v>
      </c>
      <c r="DD661" s="68" t="s">
        <v>164</v>
      </c>
      <c r="DE661" s="68">
        <v>9</v>
      </c>
      <c r="DF661" s="68">
        <v>14</v>
      </c>
    </row>
    <row r="662" spans="1:110" s="68" customFormat="1" ht="12.75" x14ac:dyDescent="0.2">
      <c r="A662" s="67">
        <v>45170</v>
      </c>
      <c r="B662" s="68" t="s">
        <v>14</v>
      </c>
      <c r="C662" s="68">
        <v>90115</v>
      </c>
      <c r="D662" s="68" t="s">
        <v>14</v>
      </c>
      <c r="E662" s="68" t="s">
        <v>125</v>
      </c>
      <c r="F662" s="69">
        <v>45183</v>
      </c>
      <c r="G662" s="68" t="s">
        <v>257</v>
      </c>
      <c r="H662" s="68" t="s">
        <v>166</v>
      </c>
      <c r="I662" s="70">
        <v>354</v>
      </c>
      <c r="J662" s="70">
        <v>354</v>
      </c>
      <c r="K662" s="71">
        <f t="shared" si="10"/>
        <v>8.6648149255500156E-4</v>
      </c>
      <c r="L662" s="68" t="s">
        <v>316</v>
      </c>
      <c r="M662" s="68" t="s">
        <v>129</v>
      </c>
      <c r="N662" s="68" t="s">
        <v>219</v>
      </c>
      <c r="O662" s="68" t="s">
        <v>318</v>
      </c>
      <c r="P662" s="68" t="s">
        <v>4462</v>
      </c>
      <c r="Q662" s="68" t="s">
        <v>170</v>
      </c>
      <c r="R662" s="68" t="s">
        <v>4463</v>
      </c>
      <c r="S662" s="68" t="s">
        <v>4464</v>
      </c>
      <c r="T662" s="68" t="s">
        <v>135</v>
      </c>
      <c r="U662" s="68" t="s">
        <v>135</v>
      </c>
      <c r="V662" s="68" t="s">
        <v>136</v>
      </c>
      <c r="W662" s="68" t="s">
        <v>137</v>
      </c>
      <c r="X662" s="68" t="s">
        <v>322</v>
      </c>
      <c r="Y662" s="68">
        <v>45183.087723263889</v>
      </c>
      <c r="Z662" s="68">
        <v>45183.087638773148</v>
      </c>
      <c r="AA662" s="68" t="s">
        <v>139</v>
      </c>
      <c r="AB662" s="68" t="s">
        <v>140</v>
      </c>
      <c r="AC662" s="68">
        <v>0</v>
      </c>
      <c r="AD662" s="68" t="s">
        <v>143</v>
      </c>
      <c r="AE662" s="68">
        <v>354</v>
      </c>
      <c r="AG662" s="68">
        <v>10010</v>
      </c>
      <c r="AH662" s="68" t="s">
        <v>265</v>
      </c>
      <c r="AI662" s="68" t="s">
        <v>143</v>
      </c>
      <c r="AJ662" s="68">
        <v>354</v>
      </c>
      <c r="AK662" s="68" t="s">
        <v>207</v>
      </c>
      <c r="AL662" s="68" t="s">
        <v>143</v>
      </c>
      <c r="AM662" s="68">
        <v>354</v>
      </c>
      <c r="AN662" s="68" t="s">
        <v>174</v>
      </c>
      <c r="AO662" s="68" t="s">
        <v>324</v>
      </c>
      <c r="AP662" s="68" t="s">
        <v>325</v>
      </c>
      <c r="AQ662" s="68" t="s">
        <v>326</v>
      </c>
      <c r="AR662" s="68" t="s">
        <v>178</v>
      </c>
      <c r="AS662" s="68" t="s">
        <v>179</v>
      </c>
      <c r="AT662" s="68" t="s">
        <v>327</v>
      </c>
      <c r="AU662" s="68" t="s">
        <v>328</v>
      </c>
      <c r="AV662" s="68" t="s">
        <v>234</v>
      </c>
      <c r="AW662" s="68" t="s">
        <v>165</v>
      </c>
      <c r="AX662" s="68" t="s">
        <v>235</v>
      </c>
      <c r="AY662" s="68" t="s">
        <v>148</v>
      </c>
      <c r="AZ662" s="68" t="s">
        <v>139</v>
      </c>
      <c r="BA662" s="68" t="s">
        <v>236</v>
      </c>
      <c r="BB662" s="68" t="s">
        <v>150</v>
      </c>
      <c r="BC662" s="68" t="s">
        <v>156</v>
      </c>
      <c r="BD662" s="68" t="s">
        <v>157</v>
      </c>
      <c r="BE662" s="68" t="s">
        <v>303</v>
      </c>
      <c r="BF662" s="68">
        <v>45183.200856481482</v>
      </c>
      <c r="BG662" s="68">
        <v>0</v>
      </c>
      <c r="BH662" s="68" t="s">
        <v>170</v>
      </c>
      <c r="BI662" s="68" t="s">
        <v>4465</v>
      </c>
      <c r="BJ662" s="68" t="s">
        <v>143</v>
      </c>
      <c r="BK662" s="68" t="s">
        <v>136</v>
      </c>
      <c r="BL662" s="68" t="s">
        <v>143</v>
      </c>
      <c r="BM662" s="68" t="s">
        <v>160</v>
      </c>
      <c r="BN662" s="68" t="s">
        <v>160</v>
      </c>
      <c r="BO662" s="68" t="s">
        <v>143</v>
      </c>
      <c r="BP662" s="68" t="s">
        <v>143</v>
      </c>
      <c r="BQ662" s="68" t="s">
        <v>4466</v>
      </c>
      <c r="BR662" s="68">
        <v>500</v>
      </c>
      <c r="BS662" s="68" t="s">
        <v>162</v>
      </c>
      <c r="BT662" s="68">
        <v>354</v>
      </c>
      <c r="BU662" s="68">
        <v>354</v>
      </c>
      <c r="BV662" s="68" t="s">
        <v>135</v>
      </c>
      <c r="BW662" s="68" t="s">
        <v>135</v>
      </c>
      <c r="BX662" s="68" t="s">
        <v>135</v>
      </c>
      <c r="BY662" s="68" t="s">
        <v>148</v>
      </c>
      <c r="BZ662" s="68" t="s">
        <v>4467</v>
      </c>
      <c r="CA662" s="68" t="s">
        <v>174</v>
      </c>
      <c r="CB662" s="68" t="s">
        <v>143</v>
      </c>
      <c r="CC662" s="68" t="s">
        <v>143</v>
      </c>
      <c r="CD662" s="68" t="s">
        <v>143</v>
      </c>
      <c r="CE662" s="68" t="s">
        <v>4468</v>
      </c>
      <c r="CF662" s="68">
        <v>1</v>
      </c>
      <c r="CG662" s="68">
        <v>1</v>
      </c>
      <c r="CH662" s="68" t="s">
        <v>143</v>
      </c>
      <c r="CJ662" s="68">
        <v>0</v>
      </c>
      <c r="CK662" s="68" t="s">
        <v>143</v>
      </c>
      <c r="CM662" s="68" t="s">
        <v>143</v>
      </c>
      <c r="CN662" s="68" t="s">
        <v>143</v>
      </c>
      <c r="CR662" s="68" t="s">
        <v>143</v>
      </c>
      <c r="CS662" s="68" t="s">
        <v>1</v>
      </c>
      <c r="CT662" s="68" t="s">
        <v>143</v>
      </c>
      <c r="CU662" s="68" t="s">
        <v>1</v>
      </c>
      <c r="CV662" s="68" t="s">
        <v>1985</v>
      </c>
      <c r="CW662" s="68" t="s">
        <v>1985</v>
      </c>
      <c r="CX662" s="68" t="s">
        <v>316</v>
      </c>
      <c r="CY662" s="68" t="s">
        <v>166</v>
      </c>
      <c r="CZ662" s="68" t="s">
        <v>136</v>
      </c>
      <c r="DA662" s="68" t="s">
        <v>1986</v>
      </c>
      <c r="DB662" s="68" t="s">
        <v>143</v>
      </c>
      <c r="DC662" s="68" t="s">
        <v>143</v>
      </c>
      <c r="DD662" s="68" t="s">
        <v>125</v>
      </c>
      <c r="DE662" s="68">
        <v>9</v>
      </c>
      <c r="DF662" s="68">
        <v>14</v>
      </c>
    </row>
    <row r="663" spans="1:110" s="68" customFormat="1" ht="12.75" x14ac:dyDescent="0.2">
      <c r="A663" s="67">
        <v>45170</v>
      </c>
      <c r="B663" s="68" t="s">
        <v>24</v>
      </c>
      <c r="C663" s="68">
        <v>90256</v>
      </c>
      <c r="D663" s="68" t="s">
        <v>24</v>
      </c>
      <c r="E663" s="68" t="s">
        <v>279</v>
      </c>
      <c r="F663" s="69">
        <v>45183</v>
      </c>
      <c r="G663" s="68" t="s">
        <v>165</v>
      </c>
      <c r="H663" s="68" t="s">
        <v>166</v>
      </c>
      <c r="I663" s="70">
        <v>95.65</v>
      </c>
      <c r="J663" s="70">
        <v>95.65</v>
      </c>
      <c r="K663" s="71">
        <f t="shared" si="10"/>
        <v>2.3412134113809578E-4</v>
      </c>
      <c r="L663" s="68" t="s">
        <v>316</v>
      </c>
      <c r="M663" s="68" t="s">
        <v>129</v>
      </c>
      <c r="N663" s="68" t="s">
        <v>219</v>
      </c>
      <c r="O663" s="68" t="s">
        <v>2882</v>
      </c>
      <c r="P663" s="68" t="s">
        <v>4469</v>
      </c>
      <c r="Q663" s="68" t="s">
        <v>170</v>
      </c>
      <c r="R663" s="68" t="s">
        <v>4470</v>
      </c>
      <c r="S663" s="68" t="s">
        <v>4471</v>
      </c>
      <c r="T663" s="68" t="s">
        <v>135</v>
      </c>
      <c r="U663" s="68" t="s">
        <v>135</v>
      </c>
      <c r="V663" s="68" t="s">
        <v>136</v>
      </c>
      <c r="W663" s="68" t="s">
        <v>137</v>
      </c>
      <c r="X663" s="68" t="s">
        <v>225</v>
      </c>
      <c r="Y663" s="68">
        <v>45183.098428819445</v>
      </c>
      <c r="Z663" s="68">
        <v>45183.098273611111</v>
      </c>
      <c r="AA663" s="68" t="s">
        <v>139</v>
      </c>
      <c r="AB663" s="68" t="s">
        <v>140</v>
      </c>
      <c r="AC663" s="68">
        <v>0</v>
      </c>
      <c r="AD663" s="68" t="s">
        <v>143</v>
      </c>
      <c r="AE663" s="68">
        <v>0</v>
      </c>
      <c r="AG663" s="68">
        <v>10012</v>
      </c>
      <c r="AH663" s="68" t="s">
        <v>141</v>
      </c>
      <c r="AI663" s="68" t="s">
        <v>143</v>
      </c>
      <c r="AK663" s="68" t="s">
        <v>142</v>
      </c>
      <c r="AL663" s="68" t="s">
        <v>143</v>
      </c>
      <c r="AM663" s="68">
        <v>9565</v>
      </c>
      <c r="AN663" s="68" t="s">
        <v>143</v>
      </c>
      <c r="AO663" s="68" t="s">
        <v>1922</v>
      </c>
      <c r="AP663" s="68" t="s">
        <v>1923</v>
      </c>
      <c r="AQ663" s="68" t="s">
        <v>2886</v>
      </c>
      <c r="AR663" s="68" t="s">
        <v>353</v>
      </c>
      <c r="AS663" s="68" t="s">
        <v>231</v>
      </c>
      <c r="AT663" s="68" t="s">
        <v>1895</v>
      </c>
      <c r="AU663" s="68" t="s">
        <v>1925</v>
      </c>
      <c r="AV663" s="68" t="s">
        <v>234</v>
      </c>
      <c r="AW663" s="68" t="s">
        <v>165</v>
      </c>
      <c r="AX663" s="68" t="s">
        <v>235</v>
      </c>
      <c r="AY663" s="68" t="s">
        <v>148</v>
      </c>
      <c r="AZ663" s="68" t="s">
        <v>139</v>
      </c>
      <c r="BA663" s="68" t="s">
        <v>236</v>
      </c>
      <c r="BB663" s="68" t="s">
        <v>150</v>
      </c>
      <c r="BC663" s="68" t="s">
        <v>156</v>
      </c>
      <c r="BD663" s="68" t="s">
        <v>157</v>
      </c>
      <c r="BE663" s="68" t="s">
        <v>303</v>
      </c>
      <c r="BF663" s="68">
        <v>45183.228020833332</v>
      </c>
      <c r="BG663" s="68">
        <v>0</v>
      </c>
      <c r="BH663" s="68" t="s">
        <v>143</v>
      </c>
      <c r="BI663" s="68" t="s">
        <v>143</v>
      </c>
      <c r="BJ663" s="68" t="s">
        <v>143</v>
      </c>
      <c r="BK663" s="68" t="s">
        <v>136</v>
      </c>
      <c r="BL663" s="68" t="s">
        <v>143</v>
      </c>
      <c r="BM663" s="68" t="s">
        <v>160</v>
      </c>
      <c r="BN663" s="68" t="s">
        <v>143</v>
      </c>
      <c r="BO663" s="68" t="s">
        <v>143</v>
      </c>
      <c r="BP663" s="68" t="s">
        <v>143</v>
      </c>
      <c r="BQ663" s="68" t="s">
        <v>4472</v>
      </c>
      <c r="BR663" s="68">
        <v>500</v>
      </c>
      <c r="BS663" s="68" t="s">
        <v>162</v>
      </c>
      <c r="BT663" s="68">
        <v>9565</v>
      </c>
      <c r="BU663" s="68">
        <v>9565</v>
      </c>
      <c r="BV663" s="68" t="s">
        <v>135</v>
      </c>
      <c r="BW663" s="68" t="s">
        <v>135</v>
      </c>
      <c r="BX663" s="68" t="s">
        <v>135</v>
      </c>
      <c r="BY663" s="68" t="s">
        <v>148</v>
      </c>
      <c r="BZ663" s="68" t="s">
        <v>4473</v>
      </c>
      <c r="CA663" s="68" t="s">
        <v>174</v>
      </c>
      <c r="CB663" s="68" t="s">
        <v>143</v>
      </c>
      <c r="CC663" s="68" t="s">
        <v>143</v>
      </c>
      <c r="CD663" s="68" t="s">
        <v>143</v>
      </c>
      <c r="CE663" s="68" t="s">
        <v>143</v>
      </c>
      <c r="CF663" s="68">
        <v>1</v>
      </c>
      <c r="CH663" s="68" t="s">
        <v>143</v>
      </c>
      <c r="CJ663" s="68">
        <v>0</v>
      </c>
      <c r="CK663" s="68" t="s">
        <v>143</v>
      </c>
      <c r="CM663" s="68" t="s">
        <v>143</v>
      </c>
      <c r="CN663" s="68" t="s">
        <v>143</v>
      </c>
      <c r="CO663" s="68">
        <v>999104794</v>
      </c>
      <c r="CR663" s="68" t="s">
        <v>143</v>
      </c>
      <c r="CS663" s="68" t="s">
        <v>1</v>
      </c>
      <c r="CT663" s="68" t="s">
        <v>143</v>
      </c>
      <c r="CU663" s="68" t="s">
        <v>1</v>
      </c>
      <c r="CV663" s="68" t="s">
        <v>1985</v>
      </c>
      <c r="CW663" s="68" t="s">
        <v>143</v>
      </c>
      <c r="CX663" s="68" t="s">
        <v>316</v>
      </c>
      <c r="CY663" s="68" t="s">
        <v>166</v>
      </c>
      <c r="CZ663" s="68" t="s">
        <v>136</v>
      </c>
      <c r="DA663" s="68" t="s">
        <v>1986</v>
      </c>
      <c r="DB663" s="68" t="s">
        <v>143</v>
      </c>
      <c r="DC663" s="68" t="s">
        <v>225</v>
      </c>
      <c r="DD663" s="68" t="s">
        <v>279</v>
      </c>
      <c r="DE663" s="68">
        <v>9</v>
      </c>
      <c r="DF663" s="68">
        <v>14</v>
      </c>
    </row>
    <row r="664" spans="1:110" s="68" customFormat="1" ht="12.75" x14ac:dyDescent="0.2">
      <c r="A664" s="67">
        <v>45170</v>
      </c>
      <c r="B664" s="68" t="s">
        <v>19</v>
      </c>
      <c r="C664" s="68">
        <v>90264</v>
      </c>
      <c r="D664" s="68" t="s">
        <v>4474</v>
      </c>
      <c r="E664" s="68" t="s">
        <v>125</v>
      </c>
      <c r="F664" s="69">
        <v>45184</v>
      </c>
      <c r="G664" s="68" t="s">
        <v>165</v>
      </c>
      <c r="H664" s="68" t="s">
        <v>166</v>
      </c>
      <c r="I664" s="70">
        <v>318.88</v>
      </c>
      <c r="J664" s="70">
        <v>318.88</v>
      </c>
      <c r="K664" s="71">
        <f t="shared" si="10"/>
        <v>7.8051869589248275E-4</v>
      </c>
      <c r="L664" s="68" t="s">
        <v>374</v>
      </c>
      <c r="M664" s="68" t="s">
        <v>129</v>
      </c>
      <c r="N664" s="68" t="s">
        <v>1070</v>
      </c>
      <c r="O664" s="68" t="s">
        <v>4475</v>
      </c>
      <c r="P664" s="68" t="s">
        <v>4476</v>
      </c>
      <c r="Q664" s="68" t="s">
        <v>170</v>
      </c>
      <c r="R664" s="68" t="s">
        <v>4477</v>
      </c>
      <c r="S664" s="68" t="s">
        <v>4478</v>
      </c>
      <c r="T664" s="68" t="s">
        <v>135</v>
      </c>
      <c r="U664" s="68" t="s">
        <v>135</v>
      </c>
      <c r="V664" s="68" t="s">
        <v>136</v>
      </c>
      <c r="W664" s="68" t="s">
        <v>137</v>
      </c>
      <c r="X664" s="68" t="s">
        <v>173</v>
      </c>
      <c r="Y664" s="68">
        <v>45183.115454282408</v>
      </c>
      <c r="Z664" s="68">
        <v>45198.217705787036</v>
      </c>
      <c r="AA664" s="68" t="s">
        <v>139</v>
      </c>
      <c r="AB664" s="68" t="s">
        <v>140</v>
      </c>
      <c r="AC664" s="68">
        <v>0</v>
      </c>
      <c r="AD664" s="68" t="s">
        <v>143</v>
      </c>
      <c r="AE664" s="68">
        <v>31888</v>
      </c>
      <c r="AG664" s="68">
        <v>10012</v>
      </c>
      <c r="AH664" s="68" t="s">
        <v>141</v>
      </c>
      <c r="AI664" s="68" t="s">
        <v>143</v>
      </c>
      <c r="AJ664" s="68">
        <v>31888</v>
      </c>
      <c r="AK664" s="68" t="s">
        <v>142</v>
      </c>
      <c r="AL664" s="68" t="s">
        <v>143</v>
      </c>
      <c r="AM664" s="68">
        <v>336</v>
      </c>
      <c r="AN664" s="68" t="s">
        <v>174</v>
      </c>
      <c r="AO664" s="68" t="s">
        <v>4479</v>
      </c>
      <c r="AP664" s="68" t="s">
        <v>4480</v>
      </c>
      <c r="AQ664" s="68" t="s">
        <v>4481</v>
      </c>
      <c r="AR664" s="68" t="s">
        <v>430</v>
      </c>
      <c r="AS664" s="68" t="s">
        <v>431</v>
      </c>
      <c r="AT664" s="68" t="s">
        <v>4482</v>
      </c>
      <c r="AU664" s="68" t="s">
        <v>759</v>
      </c>
      <c r="AV664" s="68" t="s">
        <v>1079</v>
      </c>
      <c r="AW664" s="68" t="s">
        <v>1080</v>
      </c>
      <c r="AX664" s="68" t="s">
        <v>1081</v>
      </c>
      <c r="AY664" s="68" t="s">
        <v>148</v>
      </c>
      <c r="AZ664" s="68" t="s">
        <v>139</v>
      </c>
      <c r="BA664" s="68" t="s">
        <v>148</v>
      </c>
      <c r="BB664" s="68" t="s">
        <v>150</v>
      </c>
      <c r="BC664" s="68" t="s">
        <v>156</v>
      </c>
      <c r="BD664" s="68" t="s">
        <v>157</v>
      </c>
      <c r="BE664" s="68" t="s">
        <v>303</v>
      </c>
      <c r="BF664" s="68">
        <v>45183.201111111113</v>
      </c>
      <c r="BG664" s="68">
        <v>0</v>
      </c>
      <c r="BH664" s="68" t="s">
        <v>170</v>
      </c>
      <c r="BI664" s="68" t="s">
        <v>4483</v>
      </c>
      <c r="BJ664" s="68" t="s">
        <v>143</v>
      </c>
      <c r="BK664" s="68" t="s">
        <v>136</v>
      </c>
      <c r="BL664" s="68" t="s">
        <v>143</v>
      </c>
      <c r="BM664" s="68" t="s">
        <v>160</v>
      </c>
      <c r="BN664" s="68" t="s">
        <v>160</v>
      </c>
      <c r="BO664" s="68" t="s">
        <v>143</v>
      </c>
      <c r="BP664" s="68" t="s">
        <v>143</v>
      </c>
      <c r="BQ664" s="68" t="s">
        <v>906</v>
      </c>
      <c r="BR664" s="68">
        <v>500</v>
      </c>
      <c r="BS664" s="68" t="s">
        <v>162</v>
      </c>
      <c r="BT664" s="68">
        <v>31888</v>
      </c>
      <c r="BU664" s="68">
        <v>31888</v>
      </c>
      <c r="BV664" s="68" t="s">
        <v>135</v>
      </c>
      <c r="BW664" s="68" t="s">
        <v>135</v>
      </c>
      <c r="BX664" s="68" t="s">
        <v>135</v>
      </c>
      <c r="BY664" s="68" t="s">
        <v>148</v>
      </c>
      <c r="BZ664" s="68" t="s">
        <v>1754</v>
      </c>
      <c r="CA664" s="68" t="s">
        <v>174</v>
      </c>
      <c r="CB664" s="68" t="s">
        <v>143</v>
      </c>
      <c r="CC664" s="68" t="s">
        <v>143</v>
      </c>
      <c r="CD664" s="68" t="s">
        <v>143</v>
      </c>
      <c r="CE664" s="68" t="s">
        <v>143</v>
      </c>
      <c r="CF664" s="68">
        <v>1</v>
      </c>
      <c r="CG664" s="68">
        <v>1</v>
      </c>
      <c r="CH664" s="68" t="s">
        <v>143</v>
      </c>
      <c r="CJ664" s="68">
        <v>0</v>
      </c>
      <c r="CK664" s="68" t="s">
        <v>143</v>
      </c>
      <c r="CM664" s="68" t="s">
        <v>143</v>
      </c>
      <c r="CN664" s="68" t="s">
        <v>143</v>
      </c>
      <c r="CO664" s="68">
        <v>663552091</v>
      </c>
      <c r="CR664" s="68" t="s">
        <v>143</v>
      </c>
      <c r="CS664" s="68" t="s">
        <v>1</v>
      </c>
      <c r="CT664" s="68" t="s">
        <v>143</v>
      </c>
      <c r="CU664" s="68" t="s">
        <v>1</v>
      </c>
      <c r="CV664" s="68" t="s">
        <v>1985</v>
      </c>
      <c r="CW664" s="68" t="s">
        <v>1985</v>
      </c>
      <c r="CX664" s="68" t="s">
        <v>374</v>
      </c>
      <c r="CY664" s="68" t="s">
        <v>166</v>
      </c>
      <c r="CZ664" s="68" t="s">
        <v>136</v>
      </c>
      <c r="DA664" s="68" t="s">
        <v>2007</v>
      </c>
      <c r="DB664" s="68" t="s">
        <v>143</v>
      </c>
      <c r="DC664" s="68" t="s">
        <v>143</v>
      </c>
      <c r="DD664" s="68" t="s">
        <v>125</v>
      </c>
      <c r="DE664" s="68">
        <v>9</v>
      </c>
      <c r="DF664" s="68">
        <v>15</v>
      </c>
    </row>
    <row r="665" spans="1:110" s="68" customFormat="1" ht="12.75" x14ac:dyDescent="0.2">
      <c r="A665" s="67">
        <v>45170</v>
      </c>
      <c r="B665" s="68" t="s">
        <v>19</v>
      </c>
      <c r="C665" s="68">
        <v>90267</v>
      </c>
      <c r="D665" s="68" t="s">
        <v>4474</v>
      </c>
      <c r="E665" s="68" t="s">
        <v>125</v>
      </c>
      <c r="F665" s="69">
        <v>45184</v>
      </c>
      <c r="G665" s="68" t="s">
        <v>165</v>
      </c>
      <c r="H665" s="68" t="s">
        <v>166</v>
      </c>
      <c r="I665" s="70">
        <v>198</v>
      </c>
      <c r="J665" s="70">
        <v>198</v>
      </c>
      <c r="K665" s="71">
        <f t="shared" si="10"/>
        <v>4.8464219075110255E-4</v>
      </c>
      <c r="L665" s="68" t="s">
        <v>374</v>
      </c>
      <c r="M665" s="68" t="s">
        <v>129</v>
      </c>
      <c r="N665" s="68" t="s">
        <v>1070</v>
      </c>
      <c r="O665" s="68" t="s">
        <v>2497</v>
      </c>
      <c r="P665" s="68" t="s">
        <v>4476</v>
      </c>
      <c r="Q665" s="68" t="s">
        <v>170</v>
      </c>
      <c r="R665" s="68" t="s">
        <v>4484</v>
      </c>
      <c r="S665" s="68" t="s">
        <v>4485</v>
      </c>
      <c r="T665" s="68" t="s">
        <v>135</v>
      </c>
      <c r="U665" s="68" t="s">
        <v>135</v>
      </c>
      <c r="V665" s="68" t="s">
        <v>136</v>
      </c>
      <c r="W665" s="68" t="s">
        <v>137</v>
      </c>
      <c r="X665" s="68" t="s">
        <v>173</v>
      </c>
      <c r="Y665" s="68">
        <v>45183.118712847223</v>
      </c>
      <c r="Z665" s="68">
        <v>45183.118613541665</v>
      </c>
      <c r="AA665" s="68" t="s">
        <v>139</v>
      </c>
      <c r="AB665" s="68" t="s">
        <v>140</v>
      </c>
      <c r="AC665" s="68">
        <v>0</v>
      </c>
      <c r="AD665" s="68" t="s">
        <v>143</v>
      </c>
      <c r="AE665" s="68">
        <v>0</v>
      </c>
      <c r="AG665" s="68">
        <v>10012</v>
      </c>
      <c r="AH665" s="68" t="s">
        <v>141</v>
      </c>
      <c r="AI665" s="68" t="s">
        <v>143</v>
      </c>
      <c r="AK665" s="68" t="s">
        <v>142</v>
      </c>
      <c r="AL665" s="68" t="s">
        <v>143</v>
      </c>
      <c r="AM665" s="68">
        <v>198</v>
      </c>
      <c r="AN665" s="68" t="s">
        <v>143</v>
      </c>
      <c r="AO665" s="68" t="s">
        <v>2013</v>
      </c>
      <c r="AP665" s="68" t="s">
        <v>2014</v>
      </c>
      <c r="AQ665" s="68" t="s">
        <v>2502</v>
      </c>
      <c r="AR665" s="68" t="s">
        <v>250</v>
      </c>
      <c r="AS665" s="68" t="s">
        <v>179</v>
      </c>
      <c r="AT665" s="68" t="s">
        <v>251</v>
      </c>
      <c r="AU665" s="68" t="s">
        <v>2016</v>
      </c>
      <c r="AV665" s="68" t="s">
        <v>1079</v>
      </c>
      <c r="AW665" s="68" t="s">
        <v>1080</v>
      </c>
      <c r="AX665" s="68" t="s">
        <v>1081</v>
      </c>
      <c r="AY665" s="68" t="s">
        <v>148</v>
      </c>
      <c r="AZ665" s="68" t="s">
        <v>139</v>
      </c>
      <c r="BA665" s="68" t="s">
        <v>148</v>
      </c>
      <c r="BB665" s="68" t="s">
        <v>150</v>
      </c>
      <c r="BC665" s="68" t="s">
        <v>156</v>
      </c>
      <c r="BD665" s="68" t="s">
        <v>157</v>
      </c>
      <c r="BE665" s="68" t="s">
        <v>303</v>
      </c>
      <c r="BF665" s="68">
        <v>45183.200578703705</v>
      </c>
      <c r="BG665" s="68">
        <v>0</v>
      </c>
      <c r="BH665" s="68" t="s">
        <v>143</v>
      </c>
      <c r="BI665" s="68" t="s">
        <v>143</v>
      </c>
      <c r="BJ665" s="68" t="s">
        <v>143</v>
      </c>
      <c r="BK665" s="68" t="s">
        <v>136</v>
      </c>
      <c r="BL665" s="68" t="s">
        <v>143</v>
      </c>
      <c r="BM665" s="68" t="s">
        <v>160</v>
      </c>
      <c r="BN665" s="68" t="s">
        <v>143</v>
      </c>
      <c r="BO665" s="68" t="s">
        <v>143</v>
      </c>
      <c r="BP665" s="68" t="s">
        <v>143</v>
      </c>
      <c r="BQ665" s="68" t="s">
        <v>2786</v>
      </c>
      <c r="BR665" s="68">
        <v>500</v>
      </c>
      <c r="BS665" s="68" t="s">
        <v>162</v>
      </c>
      <c r="BT665" s="68">
        <v>198</v>
      </c>
      <c r="BU665" s="68">
        <v>198</v>
      </c>
      <c r="BV665" s="68" t="s">
        <v>135</v>
      </c>
      <c r="BW665" s="68" t="s">
        <v>135</v>
      </c>
      <c r="BX665" s="68" t="s">
        <v>135</v>
      </c>
      <c r="BY665" s="68" t="s">
        <v>148</v>
      </c>
      <c r="BZ665" s="68" t="s">
        <v>4486</v>
      </c>
      <c r="CA665" s="68" t="s">
        <v>174</v>
      </c>
      <c r="CB665" s="68" t="s">
        <v>143</v>
      </c>
      <c r="CC665" s="68" t="s">
        <v>143</v>
      </c>
      <c r="CD665" s="68" t="s">
        <v>143</v>
      </c>
      <c r="CE665" s="68" t="s">
        <v>143</v>
      </c>
      <c r="CF665" s="68">
        <v>1</v>
      </c>
      <c r="CH665" s="68" t="s">
        <v>143</v>
      </c>
      <c r="CJ665" s="68">
        <v>0</v>
      </c>
      <c r="CK665" s="68" t="s">
        <v>143</v>
      </c>
      <c r="CM665" s="68" t="s">
        <v>143</v>
      </c>
      <c r="CN665" s="68" t="s">
        <v>143</v>
      </c>
      <c r="CR665" s="68" t="s">
        <v>143</v>
      </c>
      <c r="CS665" s="68" t="s">
        <v>1</v>
      </c>
      <c r="CT665" s="68" t="s">
        <v>143</v>
      </c>
      <c r="CU665" s="68" t="s">
        <v>1</v>
      </c>
      <c r="CV665" s="68" t="s">
        <v>1985</v>
      </c>
      <c r="CW665" s="68" t="s">
        <v>143</v>
      </c>
      <c r="CX665" s="68" t="s">
        <v>374</v>
      </c>
      <c r="CY665" s="68" t="s">
        <v>166</v>
      </c>
      <c r="CZ665" s="68" t="s">
        <v>136</v>
      </c>
      <c r="DA665" s="68" t="s">
        <v>2007</v>
      </c>
      <c r="DB665" s="68" t="s">
        <v>143</v>
      </c>
      <c r="DC665" s="68" t="s">
        <v>143</v>
      </c>
      <c r="DD665" s="68" t="s">
        <v>125</v>
      </c>
      <c r="DE665" s="68">
        <v>9</v>
      </c>
      <c r="DF665" s="68">
        <v>15</v>
      </c>
    </row>
    <row r="666" spans="1:110" s="68" customFormat="1" ht="12.75" x14ac:dyDescent="0.2">
      <c r="A666" s="67">
        <v>45170</v>
      </c>
      <c r="B666" s="68" t="s">
        <v>11</v>
      </c>
      <c r="C666" s="68">
        <v>90273</v>
      </c>
      <c r="D666" s="68" t="s">
        <v>256</v>
      </c>
      <c r="E666" s="68" t="s">
        <v>164</v>
      </c>
      <c r="F666" s="69">
        <v>45184</v>
      </c>
      <c r="G666" s="68" t="s">
        <v>165</v>
      </c>
      <c r="H666" s="68" t="s">
        <v>166</v>
      </c>
      <c r="I666" s="70">
        <v>104.48</v>
      </c>
      <c r="J666" s="70">
        <v>104.48</v>
      </c>
      <c r="K666" s="71">
        <f t="shared" si="10"/>
        <v>2.5573442469532928E-4</v>
      </c>
      <c r="L666" s="68" t="s">
        <v>258</v>
      </c>
      <c r="M666" s="68" t="s">
        <v>129</v>
      </c>
      <c r="N666" s="68" t="s">
        <v>960</v>
      </c>
      <c r="O666" s="68" t="s">
        <v>191</v>
      </c>
      <c r="P666" s="68" t="s">
        <v>3939</v>
      </c>
      <c r="Q666" s="68" t="s">
        <v>170</v>
      </c>
      <c r="R666" s="68" t="s">
        <v>4487</v>
      </c>
      <c r="S666" s="68" t="s">
        <v>4488</v>
      </c>
      <c r="T666" s="68" t="s">
        <v>135</v>
      </c>
      <c r="U666" s="68" t="s">
        <v>135</v>
      </c>
      <c r="V666" s="68" t="s">
        <v>136</v>
      </c>
      <c r="W666" s="68" t="s">
        <v>137</v>
      </c>
      <c r="X666" s="68" t="s">
        <v>173</v>
      </c>
      <c r="Y666" s="68">
        <v>45183.125021180553</v>
      </c>
      <c r="Z666" s="68">
        <v>45197.342016203707</v>
      </c>
      <c r="AA666" s="68" t="s">
        <v>139</v>
      </c>
      <c r="AB666" s="68" t="s">
        <v>140</v>
      </c>
      <c r="AC666" s="68">
        <v>0</v>
      </c>
      <c r="AD666" s="68" t="s">
        <v>143</v>
      </c>
      <c r="AE666" s="68">
        <v>10448</v>
      </c>
      <c r="AG666" s="68">
        <v>10012</v>
      </c>
      <c r="AH666" s="68" t="s">
        <v>141</v>
      </c>
      <c r="AI666" s="68" t="s">
        <v>143</v>
      </c>
      <c r="AJ666" s="68">
        <v>10448</v>
      </c>
      <c r="AK666" s="68" t="s">
        <v>142</v>
      </c>
      <c r="AL666" s="68" t="s">
        <v>143</v>
      </c>
      <c r="AM666" s="68">
        <v>220</v>
      </c>
      <c r="AN666" s="68" t="s">
        <v>174</v>
      </c>
      <c r="AO666" s="68" t="s">
        <v>195</v>
      </c>
      <c r="AP666" s="68" t="s">
        <v>196</v>
      </c>
      <c r="AQ666" s="68" t="s">
        <v>197</v>
      </c>
      <c r="AR666" s="68" t="s">
        <v>178</v>
      </c>
      <c r="AS666" s="68" t="s">
        <v>179</v>
      </c>
      <c r="AT666" s="68" t="s">
        <v>180</v>
      </c>
      <c r="AU666" s="68" t="s">
        <v>198</v>
      </c>
      <c r="AV666" s="68" t="s">
        <v>145</v>
      </c>
      <c r="AW666" s="68" t="s">
        <v>146</v>
      </c>
      <c r="AX666" s="68" t="s">
        <v>972</v>
      </c>
      <c r="AY666" s="68" t="s">
        <v>148</v>
      </c>
      <c r="AZ666" s="68" t="s">
        <v>139</v>
      </c>
      <c r="BA666" s="68" t="s">
        <v>149</v>
      </c>
      <c r="BB666" s="68" t="s">
        <v>150</v>
      </c>
      <c r="BC666" s="68" t="s">
        <v>156</v>
      </c>
      <c r="BD666" s="68" t="s">
        <v>157</v>
      </c>
      <c r="BE666" s="68" t="s">
        <v>303</v>
      </c>
      <c r="BF666" s="68">
        <v>45183.200972222221</v>
      </c>
      <c r="BG666" s="68">
        <v>0</v>
      </c>
      <c r="BH666" s="68" t="s">
        <v>170</v>
      </c>
      <c r="BI666" s="68" t="s">
        <v>4489</v>
      </c>
      <c r="BJ666" s="68" t="s">
        <v>143</v>
      </c>
      <c r="BK666" s="68" t="s">
        <v>136</v>
      </c>
      <c r="BL666" s="68" t="s">
        <v>143</v>
      </c>
      <c r="BM666" s="68" t="s">
        <v>160</v>
      </c>
      <c r="BN666" s="68" t="s">
        <v>160</v>
      </c>
      <c r="BO666" s="68" t="s">
        <v>143</v>
      </c>
      <c r="BP666" s="68" t="s">
        <v>143</v>
      </c>
      <c r="BQ666" s="68" t="s">
        <v>4490</v>
      </c>
      <c r="BR666" s="68">
        <v>500</v>
      </c>
      <c r="BS666" s="68" t="s">
        <v>162</v>
      </c>
      <c r="BT666" s="68">
        <v>10448</v>
      </c>
      <c r="BU666" s="68">
        <v>10448</v>
      </c>
      <c r="BV666" s="68" t="s">
        <v>135</v>
      </c>
      <c r="BW666" s="68" t="s">
        <v>135</v>
      </c>
      <c r="BX666" s="68" t="s">
        <v>135</v>
      </c>
      <c r="BY666" s="68" t="s">
        <v>148</v>
      </c>
      <c r="BZ666" s="68" t="s">
        <v>2505</v>
      </c>
      <c r="CA666" s="68" t="s">
        <v>174</v>
      </c>
      <c r="CB666" s="68" t="s">
        <v>143</v>
      </c>
      <c r="CC666" s="68" t="s">
        <v>143</v>
      </c>
      <c r="CD666" s="68" t="s">
        <v>143</v>
      </c>
      <c r="CE666" s="68" t="s">
        <v>143</v>
      </c>
      <c r="CF666" s="68">
        <v>1</v>
      </c>
      <c r="CG666" s="68">
        <v>1</v>
      </c>
      <c r="CH666" s="68" t="s">
        <v>143</v>
      </c>
      <c r="CJ666" s="68">
        <v>0</v>
      </c>
      <c r="CK666" s="68" t="s">
        <v>143</v>
      </c>
      <c r="CM666" s="68" t="s">
        <v>143</v>
      </c>
      <c r="CN666" s="68" t="s">
        <v>143</v>
      </c>
      <c r="CR666" s="68" t="s">
        <v>143</v>
      </c>
      <c r="CS666" s="68" t="s">
        <v>1</v>
      </c>
      <c r="CT666" s="68" t="s">
        <v>143</v>
      </c>
      <c r="CU666" s="68" t="s">
        <v>1</v>
      </c>
      <c r="CV666" s="68" t="s">
        <v>1985</v>
      </c>
      <c r="CW666" s="68" t="s">
        <v>1985</v>
      </c>
      <c r="CX666" s="68" t="s">
        <v>258</v>
      </c>
      <c r="CY666" s="68" t="s">
        <v>166</v>
      </c>
      <c r="CZ666" s="68" t="s">
        <v>136</v>
      </c>
      <c r="DA666" s="68" t="s">
        <v>2007</v>
      </c>
      <c r="DB666" s="68" t="s">
        <v>143</v>
      </c>
      <c r="DC666" s="68" t="s">
        <v>143</v>
      </c>
      <c r="DD666" s="68" t="s">
        <v>164</v>
      </c>
      <c r="DE666" s="68">
        <v>9</v>
      </c>
      <c r="DF666" s="68">
        <v>15</v>
      </c>
    </row>
    <row r="667" spans="1:110" s="68" customFormat="1" ht="12.75" x14ac:dyDescent="0.2">
      <c r="A667" s="67">
        <v>45170</v>
      </c>
      <c r="B667" s="68" t="s">
        <v>8</v>
      </c>
      <c r="C667" s="68">
        <v>90350</v>
      </c>
      <c r="D667" s="68" t="s">
        <v>4330</v>
      </c>
      <c r="E667" s="68" t="s">
        <v>164</v>
      </c>
      <c r="F667" s="69">
        <v>45184</v>
      </c>
      <c r="G667" s="68" t="s">
        <v>165</v>
      </c>
      <c r="H667" s="68" t="s">
        <v>166</v>
      </c>
      <c r="I667" s="70">
        <v>117.18</v>
      </c>
      <c r="J667" s="70">
        <v>117.18</v>
      </c>
      <c r="K667" s="71">
        <f t="shared" si="10"/>
        <v>2.8682006016269798E-4</v>
      </c>
      <c r="L667" s="68" t="s">
        <v>953</v>
      </c>
      <c r="M667" s="68" t="s">
        <v>218</v>
      </c>
      <c r="N667" s="68" t="s">
        <v>219</v>
      </c>
      <c r="O667" s="68" t="s">
        <v>365</v>
      </c>
      <c r="P667" s="68" t="s">
        <v>4491</v>
      </c>
      <c r="Q667" s="68" t="s">
        <v>170</v>
      </c>
      <c r="R667" s="68" t="s">
        <v>4492</v>
      </c>
      <c r="S667" s="68" t="s">
        <v>4094</v>
      </c>
      <c r="T667" s="68" t="s">
        <v>135</v>
      </c>
      <c r="U667" s="68" t="s">
        <v>135</v>
      </c>
      <c r="V667" s="68" t="s">
        <v>506</v>
      </c>
      <c r="W667" s="68" t="s">
        <v>137</v>
      </c>
      <c r="X667" s="68" t="s">
        <v>225</v>
      </c>
      <c r="Y667" s="68">
        <v>45183.259701736111</v>
      </c>
      <c r="Z667" s="68">
        <v>45183.259676504633</v>
      </c>
      <c r="AA667" s="68" t="s">
        <v>139</v>
      </c>
      <c r="AB667" s="68" t="s">
        <v>226</v>
      </c>
      <c r="AC667" s="68">
        <v>0</v>
      </c>
      <c r="AD667" s="68" t="s">
        <v>143</v>
      </c>
      <c r="AE667" s="68">
        <v>0</v>
      </c>
      <c r="AG667" s="68">
        <v>10012</v>
      </c>
      <c r="AH667" s="68" t="s">
        <v>141</v>
      </c>
      <c r="AI667" s="68" t="s">
        <v>143</v>
      </c>
      <c r="AK667" s="68" t="s">
        <v>207</v>
      </c>
      <c r="AL667" s="68" t="s">
        <v>143</v>
      </c>
      <c r="AM667" s="68">
        <v>11718</v>
      </c>
      <c r="AN667" s="68" t="s">
        <v>143</v>
      </c>
      <c r="AO667" s="68" t="s">
        <v>227</v>
      </c>
      <c r="AP667" s="68" t="s">
        <v>228</v>
      </c>
      <c r="AQ667" s="68" t="s">
        <v>369</v>
      </c>
      <c r="AR667" s="68" t="s">
        <v>230</v>
      </c>
      <c r="AS667" s="68" t="s">
        <v>231</v>
      </c>
      <c r="AT667" s="68" t="s">
        <v>232</v>
      </c>
      <c r="AU667" s="68" t="s">
        <v>233</v>
      </c>
      <c r="AV667" s="68" t="s">
        <v>234</v>
      </c>
      <c r="AW667" s="68" t="s">
        <v>165</v>
      </c>
      <c r="AX667" s="68" t="s">
        <v>235</v>
      </c>
      <c r="AY667" s="68" t="s">
        <v>148</v>
      </c>
      <c r="AZ667" s="68" t="s">
        <v>139</v>
      </c>
      <c r="BA667" s="68" t="s">
        <v>236</v>
      </c>
      <c r="BB667" s="68" t="s">
        <v>150</v>
      </c>
      <c r="BC667" s="68" t="s">
        <v>156</v>
      </c>
      <c r="BD667" s="68" t="s">
        <v>157</v>
      </c>
      <c r="BE667" s="68" t="s">
        <v>303</v>
      </c>
      <c r="BF667" s="68">
        <v>45184.456469907411</v>
      </c>
      <c r="BG667" s="68">
        <v>0</v>
      </c>
      <c r="BH667" s="68" t="s">
        <v>143</v>
      </c>
      <c r="BI667" s="68" t="s">
        <v>143</v>
      </c>
      <c r="BJ667" s="68" t="s">
        <v>143</v>
      </c>
      <c r="BK667" s="68" t="s">
        <v>506</v>
      </c>
      <c r="BL667" s="68" t="s">
        <v>143</v>
      </c>
      <c r="BM667" s="68" t="s">
        <v>160</v>
      </c>
      <c r="BN667" s="68" t="s">
        <v>143</v>
      </c>
      <c r="BO667" s="68" t="s">
        <v>164</v>
      </c>
      <c r="BP667" s="68" t="s">
        <v>143</v>
      </c>
      <c r="BQ667" s="68" t="s">
        <v>4493</v>
      </c>
      <c r="BR667" s="68">
        <v>500</v>
      </c>
      <c r="BS667" s="68" t="s">
        <v>162</v>
      </c>
      <c r="BT667" s="68">
        <v>11718</v>
      </c>
      <c r="BU667" s="68">
        <v>11718</v>
      </c>
      <c r="BV667" s="68" t="s">
        <v>135</v>
      </c>
      <c r="BW667" s="68" t="s">
        <v>135</v>
      </c>
      <c r="BX667" s="68" t="s">
        <v>135</v>
      </c>
      <c r="BY667" s="68" t="s">
        <v>148</v>
      </c>
      <c r="BZ667" s="68" t="s">
        <v>2091</v>
      </c>
      <c r="CA667" s="68" t="s">
        <v>174</v>
      </c>
      <c r="CB667" s="68" t="s">
        <v>143</v>
      </c>
      <c r="CC667" s="68" t="s">
        <v>143</v>
      </c>
      <c r="CD667" s="68" t="s">
        <v>143</v>
      </c>
      <c r="CE667" s="68" t="s">
        <v>143</v>
      </c>
      <c r="CF667" s="68">
        <v>1</v>
      </c>
      <c r="CH667" s="68" t="s">
        <v>143</v>
      </c>
      <c r="CJ667" s="68">
        <v>0</v>
      </c>
      <c r="CK667" s="68" t="s">
        <v>143</v>
      </c>
      <c r="CM667" s="68" t="s">
        <v>143</v>
      </c>
      <c r="CN667" s="68" t="s">
        <v>143</v>
      </c>
      <c r="CO667" s="68">
        <v>428456263</v>
      </c>
      <c r="CR667" s="68" t="s">
        <v>143</v>
      </c>
      <c r="CS667" s="68" t="s">
        <v>1</v>
      </c>
      <c r="CT667" s="68" t="s">
        <v>143</v>
      </c>
      <c r="CU667" s="68" t="s">
        <v>1</v>
      </c>
      <c r="CV667" s="68" t="s">
        <v>1985</v>
      </c>
      <c r="CW667" s="68" t="s">
        <v>143</v>
      </c>
      <c r="CX667" s="68" t="s">
        <v>953</v>
      </c>
      <c r="CY667" s="68" t="s">
        <v>166</v>
      </c>
      <c r="CZ667" s="68" t="s">
        <v>506</v>
      </c>
      <c r="DA667" s="68" t="s">
        <v>1986</v>
      </c>
      <c r="DB667" s="68" t="s">
        <v>143</v>
      </c>
      <c r="DC667" s="68" t="s">
        <v>225</v>
      </c>
      <c r="DD667" s="68" t="s">
        <v>164</v>
      </c>
      <c r="DE667" s="68">
        <v>9</v>
      </c>
      <c r="DF667" s="68">
        <v>15</v>
      </c>
    </row>
    <row r="668" spans="1:110" s="68" customFormat="1" ht="12.75" x14ac:dyDescent="0.2">
      <c r="A668" s="67">
        <v>45170</v>
      </c>
      <c r="B668" s="68" t="s">
        <v>20</v>
      </c>
      <c r="C668" s="68">
        <v>90507</v>
      </c>
      <c r="D668" s="68" t="s">
        <v>4330</v>
      </c>
      <c r="E668" s="68" t="s">
        <v>164</v>
      </c>
      <c r="F668" s="69">
        <v>45184</v>
      </c>
      <c r="G668" s="68" t="s">
        <v>165</v>
      </c>
      <c r="H668" s="68" t="s">
        <v>127</v>
      </c>
      <c r="I668" s="70">
        <v>1136.1300000000001</v>
      </c>
      <c r="J668" s="70">
        <v>1136.1300000000001</v>
      </c>
      <c r="K668" s="71">
        <f t="shared" si="10"/>
        <v>2.7808915766568193E-3</v>
      </c>
      <c r="L668" s="68" t="s">
        <v>953</v>
      </c>
      <c r="M668" s="68" t="s">
        <v>129</v>
      </c>
      <c r="N668" s="68" t="s">
        <v>4246</v>
      </c>
      <c r="O668" s="68" t="s">
        <v>1056</v>
      </c>
      <c r="P668" s="68" t="s">
        <v>4494</v>
      </c>
      <c r="Q668" s="68" t="s">
        <v>663</v>
      </c>
      <c r="R668" s="68" t="s">
        <v>143</v>
      </c>
      <c r="S668" s="68" t="s">
        <v>4495</v>
      </c>
      <c r="T668" s="68" t="s">
        <v>135</v>
      </c>
      <c r="U668" s="68" t="s">
        <v>135</v>
      </c>
      <c r="V668" s="68" t="s">
        <v>136</v>
      </c>
      <c r="W668" s="68" t="s">
        <v>137</v>
      </c>
      <c r="X668" s="68" t="s">
        <v>138</v>
      </c>
      <c r="Y668" s="68">
        <v>45184.303380787038</v>
      </c>
      <c r="Z668" s="68">
        <v>45184.302752777781</v>
      </c>
      <c r="AA668" s="68" t="s">
        <v>139</v>
      </c>
      <c r="AB668" s="68" t="s">
        <v>323</v>
      </c>
      <c r="AC668" s="68">
        <v>0</v>
      </c>
      <c r="AD668" s="68" t="s">
        <v>143</v>
      </c>
      <c r="AE668" s="68">
        <v>0</v>
      </c>
      <c r="AG668" s="68">
        <v>10012</v>
      </c>
      <c r="AH668" s="68" t="s">
        <v>141</v>
      </c>
      <c r="AI668" s="68" t="s">
        <v>143</v>
      </c>
      <c r="AK668" s="68" t="s">
        <v>207</v>
      </c>
      <c r="AL668" s="68" t="s">
        <v>4496</v>
      </c>
      <c r="AM668" s="68">
        <v>559192</v>
      </c>
      <c r="AN668" s="68" t="s">
        <v>143</v>
      </c>
      <c r="AO668" s="68" t="s">
        <v>145</v>
      </c>
      <c r="AP668" s="68" t="s">
        <v>146</v>
      </c>
      <c r="AQ668" s="68" t="s">
        <v>1060</v>
      </c>
      <c r="AR668" s="68" t="s">
        <v>148</v>
      </c>
      <c r="AS668" s="68" t="s">
        <v>139</v>
      </c>
      <c r="AT668" s="68" t="s">
        <v>149</v>
      </c>
      <c r="AU668" s="68" t="s">
        <v>150</v>
      </c>
      <c r="AV668" s="68" t="s">
        <v>4249</v>
      </c>
      <c r="AW668" s="68" t="s">
        <v>4250</v>
      </c>
      <c r="AX668" s="68" t="s">
        <v>4251</v>
      </c>
      <c r="AY668" s="68" t="s">
        <v>148</v>
      </c>
      <c r="AZ668" s="68" t="s">
        <v>139</v>
      </c>
      <c r="BA668" s="68" t="s">
        <v>1047</v>
      </c>
      <c r="BB668" s="68" t="s">
        <v>4252</v>
      </c>
      <c r="BC668" s="68" t="s">
        <v>156</v>
      </c>
      <c r="BD668" s="68" t="s">
        <v>276</v>
      </c>
      <c r="BE668" s="68" t="s">
        <v>143</v>
      </c>
      <c r="BG668" s="68">
        <v>0</v>
      </c>
      <c r="BH668" s="68" t="s">
        <v>143</v>
      </c>
      <c r="BI668" s="68" t="s">
        <v>4497</v>
      </c>
      <c r="BJ668" s="68" t="s">
        <v>143</v>
      </c>
      <c r="BK668" s="68" t="s">
        <v>506</v>
      </c>
      <c r="BL668" s="68" t="s">
        <v>143</v>
      </c>
      <c r="BM668" s="68" t="s">
        <v>160</v>
      </c>
      <c r="BN668" s="68" t="s">
        <v>143</v>
      </c>
      <c r="BO668" s="68" t="s">
        <v>143</v>
      </c>
      <c r="BP668" s="68" t="s">
        <v>1151</v>
      </c>
      <c r="BQ668" s="68" t="s">
        <v>143</v>
      </c>
      <c r="BR668" s="68">
        <v>0</v>
      </c>
      <c r="BS668" s="68" t="s">
        <v>682</v>
      </c>
      <c r="BT668" s="68">
        <v>113613</v>
      </c>
      <c r="BU668" s="68">
        <v>113613</v>
      </c>
      <c r="BV668" s="68" t="s">
        <v>135</v>
      </c>
      <c r="BW668" s="68" t="s">
        <v>135</v>
      </c>
      <c r="BX668" s="68" t="s">
        <v>135</v>
      </c>
      <c r="BY668" s="68" t="s">
        <v>148</v>
      </c>
      <c r="BZ668" s="68" t="s">
        <v>4498</v>
      </c>
      <c r="CA668" s="68" t="s">
        <v>144</v>
      </c>
      <c r="CB668" s="68" t="s">
        <v>2764</v>
      </c>
      <c r="CC668" s="68" t="s">
        <v>143</v>
      </c>
      <c r="CD668" s="68" t="s">
        <v>143</v>
      </c>
      <c r="CE668" s="68" t="s">
        <v>4496</v>
      </c>
      <c r="CF668" s="68">
        <v>20317357</v>
      </c>
      <c r="CH668" s="68" t="s">
        <v>143</v>
      </c>
      <c r="CJ668" s="68">
        <v>0</v>
      </c>
      <c r="CK668" s="68" t="s">
        <v>143</v>
      </c>
      <c r="CM668" s="68" t="s">
        <v>143</v>
      </c>
      <c r="CN668" s="68" t="s">
        <v>143</v>
      </c>
      <c r="CR668" s="68" t="s">
        <v>143</v>
      </c>
      <c r="CS668" s="68" t="s">
        <v>1</v>
      </c>
      <c r="CT668" s="68" t="s">
        <v>143</v>
      </c>
      <c r="CU668" s="68" t="s">
        <v>1</v>
      </c>
      <c r="CV668" s="68" t="s">
        <v>2092</v>
      </c>
      <c r="CW668" s="68" t="s">
        <v>143</v>
      </c>
      <c r="CX668" s="68" t="s">
        <v>953</v>
      </c>
      <c r="CY668" s="68" t="s">
        <v>127</v>
      </c>
      <c r="CZ668" s="68" t="s">
        <v>506</v>
      </c>
      <c r="DA668" s="68" t="s">
        <v>2495</v>
      </c>
      <c r="DB668" s="68" t="s">
        <v>143</v>
      </c>
      <c r="DC668" s="68" t="s">
        <v>143</v>
      </c>
      <c r="DD668" s="68" t="s">
        <v>164</v>
      </c>
      <c r="DE668" s="68">
        <v>9</v>
      </c>
      <c r="DF668" s="68">
        <v>15</v>
      </c>
    </row>
    <row r="669" spans="1:110" s="68" customFormat="1" ht="12.75" x14ac:dyDescent="0.2">
      <c r="A669" s="67">
        <v>45170</v>
      </c>
      <c r="B669" s="68" t="s">
        <v>19</v>
      </c>
      <c r="C669" s="68">
        <v>89650</v>
      </c>
      <c r="D669" s="68" t="s">
        <v>3750</v>
      </c>
      <c r="E669" s="68" t="s">
        <v>279</v>
      </c>
      <c r="F669" s="69">
        <v>45187</v>
      </c>
      <c r="G669" s="68" t="s">
        <v>165</v>
      </c>
      <c r="H669" s="68" t="s">
        <v>166</v>
      </c>
      <c r="I669" s="70">
        <v>146.25</v>
      </c>
      <c r="J669" s="70">
        <v>146.25</v>
      </c>
      <c r="K669" s="71">
        <f t="shared" si="10"/>
        <v>3.5797434544115528E-4</v>
      </c>
      <c r="L669" s="68" t="s">
        <v>908</v>
      </c>
      <c r="M669" s="68" t="s">
        <v>129</v>
      </c>
      <c r="N669" s="68" t="s">
        <v>1070</v>
      </c>
      <c r="O669" s="68" t="s">
        <v>4499</v>
      </c>
      <c r="P669" s="68" t="s">
        <v>4500</v>
      </c>
      <c r="Q669" s="68" t="s">
        <v>170</v>
      </c>
      <c r="R669" s="68" t="s">
        <v>4501</v>
      </c>
      <c r="S669" s="68" t="s">
        <v>4502</v>
      </c>
      <c r="T669" s="68" t="s">
        <v>135</v>
      </c>
      <c r="U669" s="68" t="s">
        <v>135</v>
      </c>
      <c r="V669" s="68" t="s">
        <v>136</v>
      </c>
      <c r="W669" s="68" t="s">
        <v>137</v>
      </c>
      <c r="X669" s="68" t="s">
        <v>173</v>
      </c>
      <c r="Y669" s="68">
        <v>45181.061628703705</v>
      </c>
      <c r="Z669" s="68">
        <v>45197.337414467591</v>
      </c>
      <c r="AA669" s="68" t="s">
        <v>139</v>
      </c>
      <c r="AB669" s="68" t="s">
        <v>140</v>
      </c>
      <c r="AC669" s="68">
        <v>0</v>
      </c>
      <c r="AD669" s="68" t="s">
        <v>143</v>
      </c>
      <c r="AE669" s="68">
        <v>14625</v>
      </c>
      <c r="AG669" s="68">
        <v>10012</v>
      </c>
      <c r="AH669" s="68" t="s">
        <v>141</v>
      </c>
      <c r="AI669" s="68" t="s">
        <v>143</v>
      </c>
      <c r="AJ669" s="68">
        <v>14625</v>
      </c>
      <c r="AK669" s="68" t="s">
        <v>142</v>
      </c>
      <c r="AL669" s="68" t="s">
        <v>143</v>
      </c>
      <c r="AM669" s="68">
        <v>300</v>
      </c>
      <c r="AN669" s="68" t="s">
        <v>174</v>
      </c>
      <c r="AO669" s="68" t="s">
        <v>4503</v>
      </c>
      <c r="AP669" s="68" t="s">
        <v>4504</v>
      </c>
      <c r="AQ669" s="68" t="s">
        <v>4505</v>
      </c>
      <c r="AR669" s="68" t="s">
        <v>178</v>
      </c>
      <c r="AS669" s="68" t="s">
        <v>179</v>
      </c>
      <c r="AT669" s="68" t="s">
        <v>327</v>
      </c>
      <c r="AU669" s="68" t="s">
        <v>4506</v>
      </c>
      <c r="AV669" s="68" t="s">
        <v>1079</v>
      </c>
      <c r="AW669" s="68" t="s">
        <v>1080</v>
      </c>
      <c r="AX669" s="68" t="s">
        <v>1081</v>
      </c>
      <c r="AY669" s="68" t="s">
        <v>148</v>
      </c>
      <c r="AZ669" s="68" t="s">
        <v>139</v>
      </c>
      <c r="BA669" s="68" t="s">
        <v>148</v>
      </c>
      <c r="BB669" s="68" t="s">
        <v>150</v>
      </c>
      <c r="BC669" s="68" t="s">
        <v>156</v>
      </c>
      <c r="BD669" s="68" t="s">
        <v>157</v>
      </c>
      <c r="BE669" s="68" t="s">
        <v>303</v>
      </c>
      <c r="BF669" s="68">
        <v>45181.112638888888</v>
      </c>
      <c r="BG669" s="68">
        <v>0</v>
      </c>
      <c r="BH669" s="68" t="s">
        <v>170</v>
      </c>
      <c r="BI669" s="68" t="s">
        <v>4507</v>
      </c>
      <c r="BJ669" s="68" t="s">
        <v>143</v>
      </c>
      <c r="BK669" s="68" t="s">
        <v>136</v>
      </c>
      <c r="BL669" s="68" t="s">
        <v>143</v>
      </c>
      <c r="BM669" s="68" t="s">
        <v>160</v>
      </c>
      <c r="BN669" s="68" t="s">
        <v>160</v>
      </c>
      <c r="BO669" s="68" t="s">
        <v>143</v>
      </c>
      <c r="BP669" s="68" t="s">
        <v>143</v>
      </c>
      <c r="BQ669" s="68" t="s">
        <v>4508</v>
      </c>
      <c r="BR669" s="68">
        <v>500</v>
      </c>
      <c r="BS669" s="68" t="s">
        <v>162</v>
      </c>
      <c r="BT669" s="68">
        <v>14625</v>
      </c>
      <c r="BU669" s="68">
        <v>14625</v>
      </c>
      <c r="BV669" s="68" t="s">
        <v>135</v>
      </c>
      <c r="BW669" s="68" t="s">
        <v>135</v>
      </c>
      <c r="BX669" s="68" t="s">
        <v>135</v>
      </c>
      <c r="BY669" s="68" t="s">
        <v>148</v>
      </c>
      <c r="BZ669" s="68" t="s">
        <v>4509</v>
      </c>
      <c r="CA669" s="68" t="s">
        <v>174</v>
      </c>
      <c r="CB669" s="68" t="s">
        <v>143</v>
      </c>
      <c r="CC669" s="68" t="s">
        <v>143</v>
      </c>
      <c r="CD669" s="68" t="s">
        <v>143</v>
      </c>
      <c r="CE669" s="68" t="s">
        <v>4510</v>
      </c>
      <c r="CF669" s="68">
        <v>1</v>
      </c>
      <c r="CG669" s="68">
        <v>1</v>
      </c>
      <c r="CH669" s="68" t="s">
        <v>143</v>
      </c>
      <c r="CJ669" s="68">
        <v>0</v>
      </c>
      <c r="CK669" s="68" t="s">
        <v>143</v>
      </c>
      <c r="CM669" s="68" t="s">
        <v>143</v>
      </c>
      <c r="CN669" s="68" t="s">
        <v>143</v>
      </c>
      <c r="CO669" s="68">
        <v>2026953</v>
      </c>
      <c r="CR669" s="68" t="s">
        <v>143</v>
      </c>
      <c r="CS669" s="68" t="s">
        <v>1</v>
      </c>
      <c r="CT669" s="68" t="s">
        <v>143</v>
      </c>
      <c r="CU669" s="68" t="s">
        <v>1</v>
      </c>
      <c r="CV669" s="68" t="s">
        <v>1985</v>
      </c>
      <c r="CW669" s="68" t="s">
        <v>1985</v>
      </c>
      <c r="CX669" s="68" t="s">
        <v>908</v>
      </c>
      <c r="CY669" s="68" t="s">
        <v>166</v>
      </c>
      <c r="CZ669" s="68" t="s">
        <v>136</v>
      </c>
      <c r="DA669" s="68" t="s">
        <v>2007</v>
      </c>
      <c r="DB669" s="68" t="s">
        <v>143</v>
      </c>
      <c r="DC669" s="68" t="s">
        <v>143</v>
      </c>
      <c r="DD669" s="68" t="s">
        <v>279</v>
      </c>
      <c r="DE669" s="68">
        <v>9</v>
      </c>
      <c r="DF669" s="68">
        <v>18</v>
      </c>
    </row>
    <row r="670" spans="1:110" s="68" customFormat="1" ht="12.75" x14ac:dyDescent="0.2">
      <c r="A670" s="67">
        <v>45170</v>
      </c>
      <c r="B670" s="68" t="s">
        <v>7</v>
      </c>
      <c r="C670" s="68">
        <v>90487</v>
      </c>
      <c r="D670" s="68" t="s">
        <v>2046</v>
      </c>
      <c r="E670" s="68" t="s">
        <v>125</v>
      </c>
      <c r="F670" s="69">
        <v>45187</v>
      </c>
      <c r="G670" s="68" t="s">
        <v>165</v>
      </c>
      <c r="H670" s="68" t="s">
        <v>166</v>
      </c>
      <c r="I670" s="70">
        <v>1494</v>
      </c>
      <c r="J670" s="70">
        <v>1494</v>
      </c>
      <c r="K670" s="71">
        <f t="shared" si="10"/>
        <v>3.6568456211219557E-3</v>
      </c>
      <c r="L670" s="68" t="s">
        <v>167</v>
      </c>
      <c r="M670" s="68" t="s">
        <v>218</v>
      </c>
      <c r="N670" s="68" t="s">
        <v>219</v>
      </c>
      <c r="O670" s="68" t="s">
        <v>3606</v>
      </c>
      <c r="P670" s="68" t="s">
        <v>4511</v>
      </c>
      <c r="Q670" s="68" t="s">
        <v>170</v>
      </c>
      <c r="R670" s="68" t="s">
        <v>143</v>
      </c>
      <c r="S670" s="68" t="s">
        <v>4341</v>
      </c>
      <c r="T670" s="68" t="s">
        <v>135</v>
      </c>
      <c r="U670" s="68" t="s">
        <v>135</v>
      </c>
      <c r="V670" s="68" t="s">
        <v>2050</v>
      </c>
      <c r="W670" s="68" t="s">
        <v>137</v>
      </c>
      <c r="X670" s="68" t="s">
        <v>225</v>
      </c>
      <c r="Y670" s="68">
        <v>45197.517843287038</v>
      </c>
      <c r="Z670" s="68">
        <v>45197.517800578702</v>
      </c>
      <c r="AA670" s="68" t="s">
        <v>139</v>
      </c>
      <c r="AB670" s="68" t="s">
        <v>226</v>
      </c>
      <c r="AC670" s="68">
        <v>0</v>
      </c>
      <c r="AD670" s="68" t="s">
        <v>143</v>
      </c>
      <c r="AE670" s="68">
        <v>0</v>
      </c>
      <c r="AG670" s="68">
        <v>10012</v>
      </c>
      <c r="AH670" s="68" t="s">
        <v>141</v>
      </c>
      <c r="AI670" s="68" t="s">
        <v>143</v>
      </c>
      <c r="AK670" s="68" t="s">
        <v>207</v>
      </c>
      <c r="AL670" s="68" t="s">
        <v>143</v>
      </c>
      <c r="AM670" s="68">
        <v>1494</v>
      </c>
      <c r="AN670" s="68" t="s">
        <v>143</v>
      </c>
      <c r="AO670" s="68" t="s">
        <v>2726</v>
      </c>
      <c r="AP670" s="68" t="s">
        <v>447</v>
      </c>
      <c r="AQ670" s="68" t="s">
        <v>3609</v>
      </c>
      <c r="AR670" s="68" t="s">
        <v>178</v>
      </c>
      <c r="AS670" s="68" t="s">
        <v>179</v>
      </c>
      <c r="AT670" s="68" t="s">
        <v>403</v>
      </c>
      <c r="AU670" s="68" t="s">
        <v>2728</v>
      </c>
      <c r="AV670" s="68" t="s">
        <v>234</v>
      </c>
      <c r="AW670" s="68" t="s">
        <v>165</v>
      </c>
      <c r="AX670" s="68" t="s">
        <v>235</v>
      </c>
      <c r="AY670" s="68" t="s">
        <v>148</v>
      </c>
      <c r="AZ670" s="68" t="s">
        <v>139</v>
      </c>
      <c r="BA670" s="68" t="s">
        <v>236</v>
      </c>
      <c r="BB670" s="68" t="s">
        <v>150</v>
      </c>
      <c r="BC670" s="68" t="s">
        <v>156</v>
      </c>
      <c r="BD670" s="68" t="s">
        <v>276</v>
      </c>
      <c r="BE670" s="68" t="s">
        <v>143</v>
      </c>
      <c r="BG670" s="68">
        <v>0</v>
      </c>
      <c r="BH670" s="68" t="s">
        <v>143</v>
      </c>
      <c r="BI670" s="68" t="s">
        <v>143</v>
      </c>
      <c r="BJ670" s="68" t="s">
        <v>143</v>
      </c>
      <c r="BK670" s="68" t="s">
        <v>183</v>
      </c>
      <c r="BL670" s="68" t="s">
        <v>143</v>
      </c>
      <c r="BM670" s="68" t="s">
        <v>160</v>
      </c>
      <c r="BN670" s="68" t="s">
        <v>143</v>
      </c>
      <c r="BO670" s="68" t="s">
        <v>143</v>
      </c>
      <c r="BP670" s="68" t="s">
        <v>143</v>
      </c>
      <c r="BQ670" s="68" t="s">
        <v>143</v>
      </c>
      <c r="BR670" s="68">
        <v>0</v>
      </c>
      <c r="BS670" s="68" t="s">
        <v>3997</v>
      </c>
      <c r="BT670" s="68">
        <v>1494</v>
      </c>
      <c r="BU670" s="68">
        <v>1494</v>
      </c>
      <c r="BV670" s="68" t="s">
        <v>135</v>
      </c>
      <c r="BW670" s="68" t="s">
        <v>135</v>
      </c>
      <c r="BX670" s="68" t="s">
        <v>135</v>
      </c>
      <c r="BY670" s="68" t="s">
        <v>148</v>
      </c>
      <c r="BZ670" s="68" t="s">
        <v>4345</v>
      </c>
      <c r="CA670" s="68" t="s">
        <v>174</v>
      </c>
      <c r="CB670" s="68" t="s">
        <v>143</v>
      </c>
      <c r="CC670" s="68" t="s">
        <v>143</v>
      </c>
      <c r="CD670" s="68" t="s">
        <v>143</v>
      </c>
      <c r="CE670" s="68" t="s">
        <v>143</v>
      </c>
      <c r="CF670" s="68">
        <v>1</v>
      </c>
      <c r="CH670" s="68" t="s">
        <v>143</v>
      </c>
      <c r="CJ670" s="68">
        <v>0</v>
      </c>
      <c r="CK670" s="68" t="s">
        <v>143</v>
      </c>
      <c r="CM670" s="68" t="s">
        <v>143</v>
      </c>
      <c r="CN670" s="68" t="s">
        <v>143</v>
      </c>
      <c r="CO670" s="68">
        <v>78527027</v>
      </c>
      <c r="CR670" s="68" t="s">
        <v>143</v>
      </c>
      <c r="CS670" s="68" t="s">
        <v>1</v>
      </c>
      <c r="CT670" s="68" t="s">
        <v>143</v>
      </c>
      <c r="CU670" s="68" t="s">
        <v>1</v>
      </c>
      <c r="CV670" s="68" t="s">
        <v>2092</v>
      </c>
      <c r="CW670" s="68" t="s">
        <v>143</v>
      </c>
      <c r="CX670" s="68" t="s">
        <v>167</v>
      </c>
      <c r="CY670" s="68" t="s">
        <v>166</v>
      </c>
      <c r="CZ670" s="68" t="s">
        <v>183</v>
      </c>
      <c r="DA670" s="68" t="s">
        <v>2495</v>
      </c>
      <c r="DB670" s="68" t="s">
        <v>143</v>
      </c>
      <c r="DC670" s="68" t="s">
        <v>225</v>
      </c>
      <c r="DD670" s="68" t="s">
        <v>125</v>
      </c>
      <c r="DE670" s="68">
        <v>9</v>
      </c>
      <c r="DF670" s="68">
        <v>18</v>
      </c>
    </row>
    <row r="671" spans="1:110" s="68" customFormat="1" ht="12.75" x14ac:dyDescent="0.2">
      <c r="A671" s="67">
        <v>45170</v>
      </c>
      <c r="B671" s="68" t="s">
        <v>14</v>
      </c>
      <c r="C671" s="68">
        <v>90911</v>
      </c>
      <c r="D671" s="68" t="s">
        <v>1317</v>
      </c>
      <c r="E671" s="68" t="s">
        <v>364</v>
      </c>
      <c r="F671" s="69">
        <v>45188</v>
      </c>
      <c r="G671" s="68" t="s">
        <v>126</v>
      </c>
      <c r="H671" s="68" t="s">
        <v>127</v>
      </c>
      <c r="I671" s="70">
        <v>322.92</v>
      </c>
      <c r="J671" s="70">
        <v>322.92</v>
      </c>
      <c r="K671" s="71">
        <f t="shared" si="10"/>
        <v>7.9040735473407092E-4</v>
      </c>
      <c r="L671" s="68" t="s">
        <v>316</v>
      </c>
      <c r="M671" s="68" t="s">
        <v>317</v>
      </c>
      <c r="N671" s="68" t="s">
        <v>4512</v>
      </c>
      <c r="O671" s="68" t="s">
        <v>1056</v>
      </c>
      <c r="P671" s="68" t="s">
        <v>4513</v>
      </c>
      <c r="Q671" s="68" t="s">
        <v>132</v>
      </c>
      <c r="R671" s="68" t="s">
        <v>4514</v>
      </c>
      <c r="S671" s="68" t="s">
        <v>4515</v>
      </c>
      <c r="T671" s="68" t="s">
        <v>135</v>
      </c>
      <c r="U671" s="68" t="s">
        <v>135</v>
      </c>
      <c r="V671" s="68" t="s">
        <v>136</v>
      </c>
      <c r="W671" s="68" t="s">
        <v>137</v>
      </c>
      <c r="X671" s="68" t="s">
        <v>138</v>
      </c>
      <c r="Y671" s="68">
        <v>45188.524251273149</v>
      </c>
      <c r="Z671" s="68">
        <v>45191.060147222219</v>
      </c>
      <c r="AA671" s="68" t="s">
        <v>139</v>
      </c>
      <c r="AB671" s="68" t="s">
        <v>323</v>
      </c>
      <c r="AC671" s="68">
        <v>0</v>
      </c>
      <c r="AD671" s="68" t="s">
        <v>143</v>
      </c>
      <c r="AE671" s="68">
        <v>32292</v>
      </c>
      <c r="AG671" s="68">
        <v>10023</v>
      </c>
      <c r="AH671" s="68" t="s">
        <v>141</v>
      </c>
      <c r="AI671" s="68" t="s">
        <v>143</v>
      </c>
      <c r="AJ671" s="68">
        <v>158936</v>
      </c>
      <c r="AK671" s="68" t="s">
        <v>207</v>
      </c>
      <c r="AL671" s="68" t="s">
        <v>4516</v>
      </c>
      <c r="AM671" s="68">
        <v>1700</v>
      </c>
      <c r="AN671" s="68" t="s">
        <v>144</v>
      </c>
      <c r="AO671" s="68" t="s">
        <v>145</v>
      </c>
      <c r="AP671" s="68" t="s">
        <v>146</v>
      </c>
      <c r="AQ671" s="68" t="s">
        <v>1060</v>
      </c>
      <c r="AR671" s="68" t="s">
        <v>148</v>
      </c>
      <c r="AS671" s="68" t="s">
        <v>139</v>
      </c>
      <c r="AT671" s="68" t="s">
        <v>149</v>
      </c>
      <c r="AU671" s="68" t="s">
        <v>150</v>
      </c>
      <c r="AV671" s="68" t="s">
        <v>1481</v>
      </c>
      <c r="AW671" s="68" t="s">
        <v>4282</v>
      </c>
      <c r="AX671" s="68" t="s">
        <v>309</v>
      </c>
      <c r="AY671" s="68" t="s">
        <v>148</v>
      </c>
      <c r="AZ671" s="68" t="s">
        <v>139</v>
      </c>
      <c r="BA671" s="68" t="s">
        <v>875</v>
      </c>
      <c r="BB671" s="68" t="s">
        <v>311</v>
      </c>
      <c r="BC671" s="68" t="s">
        <v>156</v>
      </c>
      <c r="BD671" s="68" t="s">
        <v>157</v>
      </c>
      <c r="BE671" s="68" t="s">
        <v>303</v>
      </c>
      <c r="BF671" s="68">
        <v>45188.191493055558</v>
      </c>
      <c r="BG671" s="68">
        <v>0</v>
      </c>
      <c r="BH671" s="68" t="s">
        <v>143</v>
      </c>
      <c r="BI671" s="68" t="s">
        <v>4517</v>
      </c>
      <c r="BJ671" s="68" t="s">
        <v>143</v>
      </c>
      <c r="BK671" s="68" t="s">
        <v>136</v>
      </c>
      <c r="BL671" s="68" t="s">
        <v>143</v>
      </c>
      <c r="BM671" s="68" t="s">
        <v>160</v>
      </c>
      <c r="BN671" s="68" t="s">
        <v>160</v>
      </c>
      <c r="BO671" s="68" t="s">
        <v>143</v>
      </c>
      <c r="BP671" s="68" t="s">
        <v>1151</v>
      </c>
      <c r="BQ671" s="68" t="s">
        <v>4518</v>
      </c>
      <c r="BR671" s="68">
        <v>500</v>
      </c>
      <c r="BS671" s="68" t="s">
        <v>162</v>
      </c>
      <c r="BT671" s="68">
        <v>32292</v>
      </c>
      <c r="BU671" s="68">
        <v>32292</v>
      </c>
      <c r="BV671" s="68" t="s">
        <v>135</v>
      </c>
      <c r="BW671" s="68" t="s">
        <v>135</v>
      </c>
      <c r="BX671" s="68" t="s">
        <v>135</v>
      </c>
      <c r="BY671" s="68" t="s">
        <v>148</v>
      </c>
      <c r="BZ671" s="68" t="s">
        <v>2568</v>
      </c>
      <c r="CA671" s="68" t="s">
        <v>144</v>
      </c>
      <c r="CB671" s="68" t="s">
        <v>2764</v>
      </c>
      <c r="CC671" s="68" t="s">
        <v>143</v>
      </c>
      <c r="CD671" s="68" t="s">
        <v>143</v>
      </c>
      <c r="CE671" s="68" t="s">
        <v>4516</v>
      </c>
      <c r="CF671" s="68">
        <v>20317357</v>
      </c>
      <c r="CG671" s="68">
        <v>20317357</v>
      </c>
      <c r="CH671" s="68" t="s">
        <v>143</v>
      </c>
      <c r="CJ671" s="68">
        <v>0</v>
      </c>
      <c r="CK671" s="68" t="s">
        <v>143</v>
      </c>
      <c r="CM671" s="68" t="s">
        <v>143</v>
      </c>
      <c r="CN671" s="68" t="s">
        <v>143</v>
      </c>
      <c r="CR671" s="68" t="s">
        <v>143</v>
      </c>
      <c r="CS671" s="68" t="s">
        <v>1</v>
      </c>
      <c r="CT671" s="68" t="s">
        <v>143</v>
      </c>
      <c r="CU671" s="68" t="s">
        <v>1</v>
      </c>
      <c r="CV671" s="68" t="s">
        <v>1985</v>
      </c>
      <c r="CW671" s="68" t="s">
        <v>1985</v>
      </c>
      <c r="CX671" s="68" t="s">
        <v>316</v>
      </c>
      <c r="CY671" s="68" t="s">
        <v>127</v>
      </c>
      <c r="CZ671" s="68" t="s">
        <v>136</v>
      </c>
      <c r="DA671" s="68" t="s">
        <v>1986</v>
      </c>
      <c r="DB671" s="68" t="s">
        <v>4519</v>
      </c>
      <c r="DC671" s="68" t="s">
        <v>143</v>
      </c>
      <c r="DD671" s="68" t="s">
        <v>364</v>
      </c>
      <c r="DE671" s="68">
        <v>9</v>
      </c>
      <c r="DF671" s="68">
        <v>19</v>
      </c>
    </row>
    <row r="672" spans="1:110" s="68" customFormat="1" ht="12.75" x14ac:dyDescent="0.2">
      <c r="A672" s="67">
        <v>45170</v>
      </c>
      <c r="B672" s="68" t="s">
        <v>14</v>
      </c>
      <c r="C672" s="68">
        <v>90917</v>
      </c>
      <c r="D672" s="68" t="s">
        <v>1317</v>
      </c>
      <c r="E672" s="68" t="s">
        <v>685</v>
      </c>
      <c r="F672" s="69">
        <v>45188</v>
      </c>
      <c r="G672" s="68" t="s">
        <v>165</v>
      </c>
      <c r="H672" s="68" t="s">
        <v>127</v>
      </c>
      <c r="I672" s="70">
        <v>345.4</v>
      </c>
      <c r="J672" s="70">
        <v>345.4</v>
      </c>
      <c r="K672" s="71">
        <f t="shared" si="10"/>
        <v>8.4543137719914551E-4</v>
      </c>
      <c r="L672" s="68" t="s">
        <v>316</v>
      </c>
      <c r="M672" s="68" t="s">
        <v>317</v>
      </c>
      <c r="N672" s="68" t="s">
        <v>4520</v>
      </c>
      <c r="O672" s="68" t="s">
        <v>1056</v>
      </c>
      <c r="P672" s="68" t="s">
        <v>4521</v>
      </c>
      <c r="Q672" s="68" t="s">
        <v>132</v>
      </c>
      <c r="R672" s="68" t="s">
        <v>4522</v>
      </c>
      <c r="S672" s="68" t="s">
        <v>4523</v>
      </c>
      <c r="T672" s="68" t="s">
        <v>135</v>
      </c>
      <c r="U672" s="68" t="s">
        <v>135</v>
      </c>
      <c r="V672" s="68" t="s">
        <v>136</v>
      </c>
      <c r="W672" s="68" t="s">
        <v>137</v>
      </c>
      <c r="X672" s="68" t="s">
        <v>138</v>
      </c>
      <c r="Y672" s="68">
        <v>45188.512005555553</v>
      </c>
      <c r="Z672" s="68">
        <v>45188.508819328701</v>
      </c>
      <c r="AA672" s="68" t="s">
        <v>139</v>
      </c>
      <c r="AB672" s="68" t="s">
        <v>323</v>
      </c>
      <c r="AC672" s="68">
        <v>0</v>
      </c>
      <c r="AD672" s="68" t="s">
        <v>143</v>
      </c>
      <c r="AE672" s="68">
        <v>0</v>
      </c>
      <c r="AG672" s="68">
        <v>10012</v>
      </c>
      <c r="AH672" s="68" t="s">
        <v>141</v>
      </c>
      <c r="AI672" s="68" t="s">
        <v>143</v>
      </c>
      <c r="AK672" s="68" t="s">
        <v>207</v>
      </c>
      <c r="AL672" s="68" t="s">
        <v>143</v>
      </c>
      <c r="AM672" s="68">
        <v>1700</v>
      </c>
      <c r="AN672" s="68" t="s">
        <v>143</v>
      </c>
      <c r="AO672" s="68" t="s">
        <v>145</v>
      </c>
      <c r="AP672" s="68" t="s">
        <v>146</v>
      </c>
      <c r="AQ672" s="68" t="s">
        <v>1060</v>
      </c>
      <c r="AR672" s="68" t="s">
        <v>148</v>
      </c>
      <c r="AS672" s="68" t="s">
        <v>139</v>
      </c>
      <c r="AT672" s="68" t="s">
        <v>149</v>
      </c>
      <c r="AU672" s="68" t="s">
        <v>150</v>
      </c>
      <c r="AV672" s="68" t="s">
        <v>4216</v>
      </c>
      <c r="AW672" s="68" t="s">
        <v>4524</v>
      </c>
      <c r="AX672" s="68" t="s">
        <v>309</v>
      </c>
      <c r="AY672" s="68" t="s">
        <v>148</v>
      </c>
      <c r="AZ672" s="68" t="s">
        <v>139</v>
      </c>
      <c r="BA672" s="68" t="s">
        <v>4217</v>
      </c>
      <c r="BB672" s="68" t="s">
        <v>311</v>
      </c>
      <c r="BC672" s="68" t="s">
        <v>156</v>
      </c>
      <c r="BD672" s="68" t="s">
        <v>157</v>
      </c>
      <c r="BE672" s="68" t="s">
        <v>303</v>
      </c>
      <c r="BF672" s="68">
        <v>45197.449328703704</v>
      </c>
      <c r="BG672" s="68">
        <v>0</v>
      </c>
      <c r="BH672" s="68" t="s">
        <v>143</v>
      </c>
      <c r="BI672" s="68" t="s">
        <v>4525</v>
      </c>
      <c r="BJ672" s="68" t="s">
        <v>143</v>
      </c>
      <c r="BK672" s="68" t="s">
        <v>136</v>
      </c>
      <c r="BL672" s="68" t="s">
        <v>143</v>
      </c>
      <c r="BM672" s="68" t="s">
        <v>160</v>
      </c>
      <c r="BN672" s="68" t="s">
        <v>143</v>
      </c>
      <c r="BO672" s="68" t="s">
        <v>143</v>
      </c>
      <c r="BP672" s="68" t="s">
        <v>1151</v>
      </c>
      <c r="BQ672" s="68" t="s">
        <v>4526</v>
      </c>
      <c r="BR672" s="68">
        <v>500</v>
      </c>
      <c r="BS672" s="68" t="s">
        <v>162</v>
      </c>
      <c r="BT672" s="68">
        <v>3454</v>
      </c>
      <c r="BU672" s="68">
        <v>3454</v>
      </c>
      <c r="BV672" s="68" t="s">
        <v>135</v>
      </c>
      <c r="BW672" s="68" t="s">
        <v>135</v>
      </c>
      <c r="BX672" s="68" t="s">
        <v>135</v>
      </c>
      <c r="BY672" s="68" t="s">
        <v>148</v>
      </c>
      <c r="BZ672" s="68" t="s">
        <v>4527</v>
      </c>
      <c r="CA672" s="68" t="s">
        <v>144</v>
      </c>
      <c r="CB672" s="68" t="s">
        <v>2764</v>
      </c>
      <c r="CC672" s="68" t="s">
        <v>143</v>
      </c>
      <c r="CD672" s="68" t="s">
        <v>143</v>
      </c>
      <c r="CE672" s="68" t="s">
        <v>4528</v>
      </c>
      <c r="CF672" s="68">
        <v>20317357</v>
      </c>
      <c r="CH672" s="68" t="s">
        <v>143</v>
      </c>
      <c r="CJ672" s="68">
        <v>0</v>
      </c>
      <c r="CK672" s="68" t="s">
        <v>143</v>
      </c>
      <c r="CM672" s="68" t="s">
        <v>143</v>
      </c>
      <c r="CN672" s="68" t="s">
        <v>143</v>
      </c>
      <c r="CR672" s="68" t="s">
        <v>143</v>
      </c>
      <c r="CS672" s="68" t="s">
        <v>1</v>
      </c>
      <c r="CT672" s="68" t="s">
        <v>143</v>
      </c>
      <c r="CU672" s="68" t="s">
        <v>1</v>
      </c>
      <c r="CV672" s="68" t="s">
        <v>1985</v>
      </c>
      <c r="CW672" s="68" t="s">
        <v>143</v>
      </c>
      <c r="CX672" s="68" t="s">
        <v>316</v>
      </c>
      <c r="CY672" s="68" t="s">
        <v>127</v>
      </c>
      <c r="CZ672" s="68" t="s">
        <v>136</v>
      </c>
      <c r="DA672" s="68" t="s">
        <v>1989</v>
      </c>
      <c r="DB672" s="68" t="s">
        <v>143</v>
      </c>
      <c r="DC672" s="68" t="s">
        <v>143</v>
      </c>
      <c r="DD672" s="68" t="s">
        <v>685</v>
      </c>
      <c r="DE672" s="68">
        <v>9</v>
      </c>
      <c r="DF672" s="68">
        <v>19</v>
      </c>
    </row>
    <row r="673" spans="1:110" s="68" customFormat="1" ht="12.75" x14ac:dyDescent="0.2">
      <c r="A673" s="67">
        <v>45170</v>
      </c>
      <c r="B673" s="68" t="s">
        <v>13</v>
      </c>
      <c r="C673" s="68">
        <v>90913</v>
      </c>
      <c r="D673" s="68" t="s">
        <v>4286</v>
      </c>
      <c r="E673" s="68" t="s">
        <v>373</v>
      </c>
      <c r="F673" s="69">
        <v>45189</v>
      </c>
      <c r="G673" s="68" t="s">
        <v>257</v>
      </c>
      <c r="H673" s="68" t="s">
        <v>166</v>
      </c>
      <c r="I673" s="70">
        <v>295.43</v>
      </c>
      <c r="J673" s="70">
        <v>295.43</v>
      </c>
      <c r="K673" s="71">
        <f t="shared" si="10"/>
        <v>7.231204162302941E-4</v>
      </c>
      <c r="L673" s="68" t="s">
        <v>374</v>
      </c>
      <c r="M673" s="68" t="s">
        <v>129</v>
      </c>
      <c r="N673" s="68" t="s">
        <v>980</v>
      </c>
      <c r="O673" s="68" t="s">
        <v>318</v>
      </c>
      <c r="P673" s="68" t="s">
        <v>4529</v>
      </c>
      <c r="Q673" s="68" t="s">
        <v>170</v>
      </c>
      <c r="R673" s="68" t="s">
        <v>4530</v>
      </c>
      <c r="S673" s="68" t="s">
        <v>4531</v>
      </c>
      <c r="T673" s="68" t="s">
        <v>135</v>
      </c>
      <c r="U673" s="68" t="s">
        <v>135</v>
      </c>
      <c r="V673" s="68" t="s">
        <v>136</v>
      </c>
      <c r="W673" s="68" t="s">
        <v>137</v>
      </c>
      <c r="X673" s="68" t="s">
        <v>264</v>
      </c>
      <c r="Y673" s="68">
        <v>45188.486631018517</v>
      </c>
      <c r="Z673" s="68">
        <v>45188.484713078702</v>
      </c>
      <c r="AA673" s="68" t="s">
        <v>139</v>
      </c>
      <c r="AB673" s="68" t="s">
        <v>140</v>
      </c>
      <c r="AC673" s="68">
        <v>0</v>
      </c>
      <c r="AD673" s="68" t="s">
        <v>143</v>
      </c>
      <c r="AE673" s="68">
        <v>0</v>
      </c>
      <c r="AF673" s="68">
        <v>45188</v>
      </c>
      <c r="AG673" s="68">
        <v>10010</v>
      </c>
      <c r="AH673" s="68" t="s">
        <v>265</v>
      </c>
      <c r="AI673" s="68" t="s">
        <v>143</v>
      </c>
      <c r="AK673" s="68" t="s">
        <v>142</v>
      </c>
      <c r="AL673" s="68" t="s">
        <v>143</v>
      </c>
      <c r="AM673" s="68">
        <v>29543</v>
      </c>
      <c r="AN673" s="68" t="s">
        <v>143</v>
      </c>
      <c r="AO673" s="68" t="s">
        <v>324</v>
      </c>
      <c r="AP673" s="68" t="s">
        <v>325</v>
      </c>
      <c r="AQ673" s="68" t="s">
        <v>326</v>
      </c>
      <c r="AR673" s="68" t="s">
        <v>178</v>
      </c>
      <c r="AS673" s="68" t="s">
        <v>179</v>
      </c>
      <c r="AT673" s="68" t="s">
        <v>327</v>
      </c>
      <c r="AU673" s="68" t="s">
        <v>328</v>
      </c>
      <c r="AV673" s="68" t="s">
        <v>990</v>
      </c>
      <c r="AW673" s="68" t="s">
        <v>273</v>
      </c>
      <c r="AX673" s="68" t="s">
        <v>991</v>
      </c>
      <c r="AY673" s="68" t="s">
        <v>148</v>
      </c>
      <c r="AZ673" s="68" t="s">
        <v>139</v>
      </c>
      <c r="BA673" s="68" t="s">
        <v>154</v>
      </c>
      <c r="BB673" s="68" t="s">
        <v>992</v>
      </c>
      <c r="BC673" s="68" t="s">
        <v>156</v>
      </c>
      <c r="BD673" s="68" t="s">
        <v>157</v>
      </c>
      <c r="BE673" s="68" t="s">
        <v>303</v>
      </c>
      <c r="BF673" s="68">
        <v>45188.509467592594</v>
      </c>
      <c r="BG673" s="68">
        <v>0</v>
      </c>
      <c r="BH673" s="68" t="s">
        <v>143</v>
      </c>
      <c r="BI673" s="68" t="s">
        <v>143</v>
      </c>
      <c r="BJ673" s="68" t="s">
        <v>143</v>
      </c>
      <c r="BK673" s="68" t="s">
        <v>136</v>
      </c>
      <c r="BL673" s="68" t="s">
        <v>143</v>
      </c>
      <c r="BM673" s="68" t="s">
        <v>200</v>
      </c>
      <c r="BN673" s="68" t="s">
        <v>143</v>
      </c>
      <c r="BO673" s="68" t="s">
        <v>143</v>
      </c>
      <c r="BP673" s="68" t="s">
        <v>143</v>
      </c>
      <c r="BQ673" s="68" t="s">
        <v>1291</v>
      </c>
      <c r="BR673" s="68">
        <v>500</v>
      </c>
      <c r="BS673" s="68" t="s">
        <v>162</v>
      </c>
      <c r="BT673" s="68">
        <v>29543</v>
      </c>
      <c r="BU673" s="68">
        <v>29543</v>
      </c>
      <c r="BV673" s="68" t="s">
        <v>135</v>
      </c>
      <c r="BW673" s="68" t="s">
        <v>135</v>
      </c>
      <c r="BX673" s="68" t="s">
        <v>135</v>
      </c>
      <c r="BY673" s="68" t="s">
        <v>148</v>
      </c>
      <c r="BZ673" s="68" t="s">
        <v>2774</v>
      </c>
      <c r="CA673" s="68" t="s">
        <v>174</v>
      </c>
      <c r="CB673" s="68" t="s">
        <v>143</v>
      </c>
      <c r="CC673" s="68" t="s">
        <v>143</v>
      </c>
      <c r="CD673" s="68" t="s">
        <v>143</v>
      </c>
      <c r="CE673" s="68" t="s">
        <v>143</v>
      </c>
      <c r="CF673" s="68">
        <v>1</v>
      </c>
      <c r="CH673" s="68" t="s">
        <v>143</v>
      </c>
      <c r="CJ673" s="68">
        <v>0</v>
      </c>
      <c r="CK673" s="68" t="s">
        <v>143</v>
      </c>
      <c r="CM673" s="68" t="s">
        <v>143</v>
      </c>
      <c r="CN673" s="68" t="s">
        <v>143</v>
      </c>
      <c r="CR673" s="68" t="s">
        <v>143</v>
      </c>
      <c r="CS673" s="68" t="s">
        <v>1</v>
      </c>
      <c r="CT673" s="68" t="s">
        <v>143</v>
      </c>
      <c r="CU673" s="68" t="s">
        <v>1</v>
      </c>
      <c r="CV673" s="68" t="s">
        <v>1985</v>
      </c>
      <c r="CW673" s="68" t="s">
        <v>143</v>
      </c>
      <c r="CX673" s="68" t="s">
        <v>374</v>
      </c>
      <c r="CY673" s="68" t="s">
        <v>166</v>
      </c>
      <c r="CZ673" s="68" t="s">
        <v>136</v>
      </c>
      <c r="DA673" s="68" t="s">
        <v>2007</v>
      </c>
      <c r="DB673" s="68" t="s">
        <v>143</v>
      </c>
      <c r="DC673" s="68" t="s">
        <v>143</v>
      </c>
      <c r="DD673" s="68" t="s">
        <v>373</v>
      </c>
      <c r="DE673" s="68">
        <v>9</v>
      </c>
      <c r="DF673" s="68">
        <v>20</v>
      </c>
    </row>
    <row r="674" spans="1:110" s="68" customFormat="1" ht="12.75" x14ac:dyDescent="0.2">
      <c r="A674" s="67">
        <v>45170</v>
      </c>
      <c r="B674" s="68" t="s">
        <v>11</v>
      </c>
      <c r="C674" s="68">
        <v>90924</v>
      </c>
      <c r="D674" s="68" t="s">
        <v>256</v>
      </c>
      <c r="E674" s="68" t="s">
        <v>164</v>
      </c>
      <c r="F674" s="69">
        <v>45189</v>
      </c>
      <c r="G674" s="68" t="s">
        <v>165</v>
      </c>
      <c r="H674" s="68" t="s">
        <v>166</v>
      </c>
      <c r="I674" s="70">
        <v>184.02</v>
      </c>
      <c r="J674" s="70">
        <v>184.02</v>
      </c>
      <c r="K674" s="71">
        <f t="shared" si="10"/>
        <v>4.5042351485867623E-4</v>
      </c>
      <c r="L674" s="68" t="s">
        <v>258</v>
      </c>
      <c r="M674" s="68" t="s">
        <v>129</v>
      </c>
      <c r="N674" s="68" t="s">
        <v>1070</v>
      </c>
      <c r="O674" s="68" t="s">
        <v>744</v>
      </c>
      <c r="P674" s="68" t="s">
        <v>3939</v>
      </c>
      <c r="Q674" s="68" t="s">
        <v>170</v>
      </c>
      <c r="R674" s="68" t="s">
        <v>4532</v>
      </c>
      <c r="S674" s="68" t="s">
        <v>4533</v>
      </c>
      <c r="T674" s="68" t="s">
        <v>135</v>
      </c>
      <c r="U674" s="68" t="s">
        <v>135</v>
      </c>
      <c r="V674" s="68" t="s">
        <v>136</v>
      </c>
      <c r="W674" s="68" t="s">
        <v>137</v>
      </c>
      <c r="X674" s="68" t="s">
        <v>173</v>
      </c>
      <c r="Y674" s="68">
        <v>45188.528272337964</v>
      </c>
      <c r="Z674" s="68">
        <v>45198.221045949074</v>
      </c>
      <c r="AA674" s="68" t="s">
        <v>139</v>
      </c>
      <c r="AB674" s="68" t="s">
        <v>140</v>
      </c>
      <c r="AC674" s="68">
        <v>0</v>
      </c>
      <c r="AD674" s="68" t="s">
        <v>143</v>
      </c>
      <c r="AE674" s="68">
        <v>18402</v>
      </c>
      <c r="AG674" s="68">
        <v>10012</v>
      </c>
      <c r="AH674" s="68" t="s">
        <v>141</v>
      </c>
      <c r="AI674" s="68" t="s">
        <v>143</v>
      </c>
      <c r="AJ674" s="68">
        <v>18402</v>
      </c>
      <c r="AK674" s="68" t="s">
        <v>142</v>
      </c>
      <c r="AL674" s="68" t="s">
        <v>143</v>
      </c>
      <c r="AM674" s="68">
        <v>225</v>
      </c>
      <c r="AN674" s="68" t="s">
        <v>174</v>
      </c>
      <c r="AO674" s="68" t="s">
        <v>747</v>
      </c>
      <c r="AP674" s="68" t="s">
        <v>748</v>
      </c>
      <c r="AQ674" s="68" t="s">
        <v>749</v>
      </c>
      <c r="AR674" s="68" t="s">
        <v>430</v>
      </c>
      <c r="AS674" s="68" t="s">
        <v>431</v>
      </c>
      <c r="AT674" s="68" t="s">
        <v>750</v>
      </c>
      <c r="AU674" s="68" t="s">
        <v>751</v>
      </c>
      <c r="AV674" s="68" t="s">
        <v>1079</v>
      </c>
      <c r="AW674" s="68" t="s">
        <v>1080</v>
      </c>
      <c r="AX674" s="68" t="s">
        <v>1081</v>
      </c>
      <c r="AY674" s="68" t="s">
        <v>148</v>
      </c>
      <c r="AZ674" s="68" t="s">
        <v>139</v>
      </c>
      <c r="BA674" s="68" t="s">
        <v>148</v>
      </c>
      <c r="BB674" s="68" t="s">
        <v>150</v>
      </c>
      <c r="BC674" s="68" t="s">
        <v>156</v>
      </c>
      <c r="BD674" s="68" t="s">
        <v>157</v>
      </c>
      <c r="BE674" s="68" t="s">
        <v>303</v>
      </c>
      <c r="BF674" s="68">
        <v>45188.192685185182</v>
      </c>
      <c r="BG674" s="68">
        <v>0</v>
      </c>
      <c r="BH674" s="68" t="s">
        <v>143</v>
      </c>
      <c r="BI674" s="68" t="s">
        <v>4534</v>
      </c>
      <c r="BJ674" s="68" t="s">
        <v>143</v>
      </c>
      <c r="BK674" s="68" t="s">
        <v>136</v>
      </c>
      <c r="BL674" s="68" t="s">
        <v>143</v>
      </c>
      <c r="BM674" s="68" t="s">
        <v>200</v>
      </c>
      <c r="BN674" s="68" t="s">
        <v>160</v>
      </c>
      <c r="BO674" s="68" t="s">
        <v>143</v>
      </c>
      <c r="BP674" s="68" t="s">
        <v>143</v>
      </c>
      <c r="BQ674" s="68" t="s">
        <v>4535</v>
      </c>
      <c r="BR674" s="68">
        <v>500</v>
      </c>
      <c r="BS674" s="68" t="s">
        <v>162</v>
      </c>
      <c r="BT674" s="68">
        <v>18402</v>
      </c>
      <c r="BU674" s="68">
        <v>18402</v>
      </c>
      <c r="BV674" s="68" t="s">
        <v>135</v>
      </c>
      <c r="BW674" s="68" t="s">
        <v>135</v>
      </c>
      <c r="BX674" s="68" t="s">
        <v>135</v>
      </c>
      <c r="BY674" s="68" t="s">
        <v>148</v>
      </c>
      <c r="BZ674" s="68" t="s">
        <v>4536</v>
      </c>
      <c r="CA674" s="68" t="s">
        <v>174</v>
      </c>
      <c r="CB674" s="68" t="s">
        <v>143</v>
      </c>
      <c r="CC674" s="68" t="s">
        <v>143</v>
      </c>
      <c r="CD674" s="68" t="s">
        <v>143</v>
      </c>
      <c r="CE674" s="68" t="s">
        <v>143</v>
      </c>
      <c r="CF674" s="68">
        <v>1</v>
      </c>
      <c r="CG674" s="68">
        <v>1</v>
      </c>
      <c r="CH674" s="68" t="s">
        <v>143</v>
      </c>
      <c r="CJ674" s="68">
        <v>0</v>
      </c>
      <c r="CK674" s="68" t="s">
        <v>143</v>
      </c>
      <c r="CM674" s="68" t="s">
        <v>143</v>
      </c>
      <c r="CN674" s="68" t="s">
        <v>143</v>
      </c>
      <c r="CR674" s="68" t="s">
        <v>143</v>
      </c>
      <c r="CS674" s="68" t="s">
        <v>1</v>
      </c>
      <c r="CT674" s="68" t="s">
        <v>143</v>
      </c>
      <c r="CU674" s="68" t="s">
        <v>1</v>
      </c>
      <c r="CV674" s="68" t="s">
        <v>1985</v>
      </c>
      <c r="CW674" s="68" t="s">
        <v>1985</v>
      </c>
      <c r="CX674" s="68" t="s">
        <v>258</v>
      </c>
      <c r="CY674" s="68" t="s">
        <v>166</v>
      </c>
      <c r="CZ674" s="68" t="s">
        <v>136</v>
      </c>
      <c r="DA674" s="68" t="s">
        <v>2007</v>
      </c>
      <c r="DB674" s="68" t="s">
        <v>143</v>
      </c>
      <c r="DC674" s="68" t="s">
        <v>143</v>
      </c>
      <c r="DD674" s="68" t="s">
        <v>164</v>
      </c>
      <c r="DE674" s="68">
        <v>9</v>
      </c>
      <c r="DF674" s="68">
        <v>20</v>
      </c>
    </row>
    <row r="675" spans="1:110" s="68" customFormat="1" ht="12.75" x14ac:dyDescent="0.2">
      <c r="A675" s="67">
        <v>45170</v>
      </c>
      <c r="B675" s="68" t="s">
        <v>11</v>
      </c>
      <c r="C675" s="68">
        <v>91058</v>
      </c>
      <c r="D675" s="68" t="s">
        <v>256</v>
      </c>
      <c r="E675" s="68" t="s">
        <v>125</v>
      </c>
      <c r="F675" s="69">
        <v>45189</v>
      </c>
      <c r="G675" s="68" t="s">
        <v>165</v>
      </c>
      <c r="H675" s="68" t="s">
        <v>166</v>
      </c>
      <c r="I675" s="70">
        <v>513.54</v>
      </c>
      <c r="J675" s="70">
        <v>513.54</v>
      </c>
      <c r="K675" s="71">
        <f t="shared" si="10"/>
        <v>1.2569856092844503E-3</v>
      </c>
      <c r="L675" s="68" t="s">
        <v>258</v>
      </c>
      <c r="M675" s="68" t="s">
        <v>129</v>
      </c>
      <c r="N675" s="68" t="s">
        <v>960</v>
      </c>
      <c r="O675" s="68" t="s">
        <v>4537</v>
      </c>
      <c r="P675" s="68" t="s">
        <v>1810</v>
      </c>
      <c r="Q675" s="68" t="s">
        <v>564</v>
      </c>
      <c r="R675" s="68" t="s">
        <v>4538</v>
      </c>
      <c r="S675" s="68" t="s">
        <v>4539</v>
      </c>
      <c r="T675" s="68" t="s">
        <v>135</v>
      </c>
      <c r="U675" s="68" t="s">
        <v>135</v>
      </c>
      <c r="V675" s="68" t="s">
        <v>136</v>
      </c>
      <c r="W675" s="68" t="s">
        <v>137</v>
      </c>
      <c r="X675" s="68" t="s">
        <v>173</v>
      </c>
      <c r="Y675" s="68">
        <v>45188.240858564815</v>
      </c>
      <c r="Z675" s="68">
        <v>45198.222051736113</v>
      </c>
      <c r="AA675" s="68" t="s">
        <v>139</v>
      </c>
      <c r="AB675" s="68" t="s">
        <v>140</v>
      </c>
      <c r="AC675" s="68">
        <v>0</v>
      </c>
      <c r="AD675" s="68" t="s">
        <v>143</v>
      </c>
      <c r="AE675" s="68">
        <v>51354</v>
      </c>
      <c r="AG675" s="68">
        <v>10012</v>
      </c>
      <c r="AH675" s="68" t="s">
        <v>141</v>
      </c>
      <c r="AI675" s="68" t="s">
        <v>143</v>
      </c>
      <c r="AJ675" s="68">
        <v>51354</v>
      </c>
      <c r="AK675" s="68" t="s">
        <v>142</v>
      </c>
      <c r="AL675" s="68" t="s">
        <v>143</v>
      </c>
      <c r="AM675" s="68">
        <v>200</v>
      </c>
      <c r="AN675" s="68" t="s">
        <v>174</v>
      </c>
      <c r="AO675" s="68" t="s">
        <v>4540</v>
      </c>
      <c r="AP675" s="68" t="s">
        <v>4541</v>
      </c>
      <c r="AQ675" s="68" t="s">
        <v>4542</v>
      </c>
      <c r="AR675" s="68" t="s">
        <v>430</v>
      </c>
      <c r="AS675" s="68" t="s">
        <v>431</v>
      </c>
      <c r="AT675" s="68" t="s">
        <v>4482</v>
      </c>
      <c r="AU675" s="68" t="s">
        <v>4543</v>
      </c>
      <c r="AV675" s="68" t="s">
        <v>145</v>
      </c>
      <c r="AW675" s="68" t="s">
        <v>146</v>
      </c>
      <c r="AX675" s="68" t="s">
        <v>972</v>
      </c>
      <c r="AY675" s="68" t="s">
        <v>148</v>
      </c>
      <c r="AZ675" s="68" t="s">
        <v>139</v>
      </c>
      <c r="BA675" s="68" t="s">
        <v>149</v>
      </c>
      <c r="BB675" s="68" t="s">
        <v>150</v>
      </c>
      <c r="BC675" s="68" t="s">
        <v>156</v>
      </c>
      <c r="BD675" s="68" t="s">
        <v>157</v>
      </c>
      <c r="BE675" s="68" t="s">
        <v>303</v>
      </c>
      <c r="BF675" s="68">
        <v>45189.46230324074</v>
      </c>
      <c r="BG675" s="68">
        <v>0</v>
      </c>
      <c r="BH675" s="68" t="s">
        <v>564</v>
      </c>
      <c r="BI675" s="68" t="s">
        <v>4544</v>
      </c>
      <c r="BJ675" s="68" t="s">
        <v>143</v>
      </c>
      <c r="BK675" s="68" t="s">
        <v>136</v>
      </c>
      <c r="BL675" s="68" t="s">
        <v>143</v>
      </c>
      <c r="BM675" s="68" t="s">
        <v>200</v>
      </c>
      <c r="BN675" s="68" t="s">
        <v>160</v>
      </c>
      <c r="BO675" s="68" t="s">
        <v>143</v>
      </c>
      <c r="BP675" s="68" t="s">
        <v>143</v>
      </c>
      <c r="BQ675" s="68" t="s">
        <v>4545</v>
      </c>
      <c r="BR675" s="68">
        <v>500</v>
      </c>
      <c r="BS675" s="68" t="s">
        <v>162</v>
      </c>
      <c r="BT675" s="68">
        <v>51354</v>
      </c>
      <c r="BU675" s="68">
        <v>51354</v>
      </c>
      <c r="BV675" s="68" t="s">
        <v>135</v>
      </c>
      <c r="BW675" s="68" t="s">
        <v>135</v>
      </c>
      <c r="BX675" s="68" t="s">
        <v>135</v>
      </c>
      <c r="BY675" s="68" t="s">
        <v>148</v>
      </c>
      <c r="BZ675" s="68" t="s">
        <v>2665</v>
      </c>
      <c r="CA675" s="68" t="s">
        <v>174</v>
      </c>
      <c r="CB675" s="68" t="s">
        <v>143</v>
      </c>
      <c r="CC675" s="68" t="s">
        <v>143</v>
      </c>
      <c r="CD675" s="68" t="s">
        <v>143</v>
      </c>
      <c r="CE675" s="68" t="s">
        <v>143</v>
      </c>
      <c r="CF675" s="68">
        <v>1</v>
      </c>
      <c r="CG675" s="68">
        <v>1</v>
      </c>
      <c r="CH675" s="68" t="s">
        <v>143</v>
      </c>
      <c r="CJ675" s="68">
        <v>0</v>
      </c>
      <c r="CK675" s="68" t="s">
        <v>143</v>
      </c>
      <c r="CM675" s="68" t="s">
        <v>143</v>
      </c>
      <c r="CN675" s="68" t="s">
        <v>143</v>
      </c>
      <c r="CO675" s="68">
        <v>595394373</v>
      </c>
      <c r="CR675" s="68" t="s">
        <v>143</v>
      </c>
      <c r="CS675" s="68" t="s">
        <v>1</v>
      </c>
      <c r="CT675" s="68" t="s">
        <v>143</v>
      </c>
      <c r="CU675" s="68" t="s">
        <v>1</v>
      </c>
      <c r="CV675" s="68" t="s">
        <v>1985</v>
      </c>
      <c r="CW675" s="68" t="s">
        <v>2092</v>
      </c>
      <c r="CX675" s="68" t="s">
        <v>258</v>
      </c>
      <c r="CY675" s="68" t="s">
        <v>166</v>
      </c>
      <c r="CZ675" s="68" t="s">
        <v>136</v>
      </c>
      <c r="DA675" s="68" t="s">
        <v>1986</v>
      </c>
      <c r="DB675" s="68" t="s">
        <v>143</v>
      </c>
      <c r="DC675" s="68" t="s">
        <v>143</v>
      </c>
      <c r="DD675" s="68" t="s">
        <v>125</v>
      </c>
      <c r="DE675" s="68">
        <v>9</v>
      </c>
      <c r="DF675" s="68">
        <v>20</v>
      </c>
    </row>
    <row r="676" spans="1:110" s="68" customFormat="1" ht="12.75" x14ac:dyDescent="0.2">
      <c r="A676" s="67">
        <v>45170</v>
      </c>
      <c r="B676" s="68" t="s">
        <v>19</v>
      </c>
      <c r="C676" s="68">
        <v>91061</v>
      </c>
      <c r="D676" s="68" t="s">
        <v>3750</v>
      </c>
      <c r="E676" s="68" t="s">
        <v>125</v>
      </c>
      <c r="F676" s="69">
        <v>45190</v>
      </c>
      <c r="G676" s="68" t="s">
        <v>165</v>
      </c>
      <c r="H676" s="68" t="s">
        <v>166</v>
      </c>
      <c r="I676" s="70">
        <v>687.15</v>
      </c>
      <c r="J676" s="70">
        <v>687.15</v>
      </c>
      <c r="K676" s="71">
        <f t="shared" si="10"/>
        <v>1.6819286938112125E-3</v>
      </c>
      <c r="L676" s="68" t="s">
        <v>908</v>
      </c>
      <c r="M676" s="68" t="s">
        <v>129</v>
      </c>
      <c r="N676" s="68" t="s">
        <v>1056</v>
      </c>
      <c r="O676" s="68" t="s">
        <v>2658</v>
      </c>
      <c r="P676" s="68" t="s">
        <v>143</v>
      </c>
      <c r="Q676" s="68" t="s">
        <v>170</v>
      </c>
      <c r="R676" s="68" t="s">
        <v>4546</v>
      </c>
      <c r="S676" s="68" t="s">
        <v>4547</v>
      </c>
      <c r="T676" s="68" t="s">
        <v>135</v>
      </c>
      <c r="U676" s="68" t="s">
        <v>135</v>
      </c>
      <c r="V676" s="68" t="s">
        <v>136</v>
      </c>
      <c r="W676" s="68" t="s">
        <v>137</v>
      </c>
      <c r="X676" s="68" t="s">
        <v>173</v>
      </c>
      <c r="Y676" s="68">
        <v>45188.244082870369</v>
      </c>
      <c r="Z676" s="68">
        <v>45198.223445949072</v>
      </c>
      <c r="AA676" s="68" t="s">
        <v>139</v>
      </c>
      <c r="AB676" s="68" t="s">
        <v>140</v>
      </c>
      <c r="AC676" s="68">
        <v>0</v>
      </c>
      <c r="AD676" s="68" t="s">
        <v>143</v>
      </c>
      <c r="AE676" s="68">
        <v>68715</v>
      </c>
      <c r="AG676" s="68">
        <v>10012</v>
      </c>
      <c r="AH676" s="68" t="s">
        <v>141</v>
      </c>
      <c r="AI676" s="68" t="s">
        <v>143</v>
      </c>
      <c r="AJ676" s="68">
        <v>68715</v>
      </c>
      <c r="AK676" s="68" t="s">
        <v>142</v>
      </c>
      <c r="AL676" s="68" t="s">
        <v>143</v>
      </c>
      <c r="AM676" s="68">
        <v>68715</v>
      </c>
      <c r="AN676" s="68" t="s">
        <v>174</v>
      </c>
      <c r="AO676" s="68" t="s">
        <v>2662</v>
      </c>
      <c r="AP676" s="68" t="s">
        <v>757</v>
      </c>
      <c r="AQ676" s="68" t="s">
        <v>2663</v>
      </c>
      <c r="AR676" s="68" t="s">
        <v>430</v>
      </c>
      <c r="AS676" s="68" t="s">
        <v>431</v>
      </c>
      <c r="AT676" s="68" t="s">
        <v>432</v>
      </c>
      <c r="AU676" s="68" t="s">
        <v>759</v>
      </c>
      <c r="AV676" s="68" t="s">
        <v>145</v>
      </c>
      <c r="AW676" s="68" t="s">
        <v>146</v>
      </c>
      <c r="AX676" s="68" t="s">
        <v>1060</v>
      </c>
      <c r="AY676" s="68" t="s">
        <v>148</v>
      </c>
      <c r="AZ676" s="68" t="s">
        <v>139</v>
      </c>
      <c r="BA676" s="68" t="s">
        <v>149</v>
      </c>
      <c r="BB676" s="68" t="s">
        <v>150</v>
      </c>
      <c r="BC676" s="68" t="s">
        <v>156</v>
      </c>
      <c r="BD676" s="68" t="s">
        <v>157</v>
      </c>
      <c r="BE676" s="68" t="s">
        <v>237</v>
      </c>
      <c r="BF676" s="68">
        <v>45189.053310185183</v>
      </c>
      <c r="BG676" s="68">
        <v>0</v>
      </c>
      <c r="BH676" s="68" t="s">
        <v>170</v>
      </c>
      <c r="BI676" s="68" t="s">
        <v>4548</v>
      </c>
      <c r="BJ676" s="68" t="s">
        <v>143</v>
      </c>
      <c r="BK676" s="68" t="s">
        <v>136</v>
      </c>
      <c r="BL676" s="68" t="s">
        <v>143</v>
      </c>
      <c r="BM676" s="68" t="s">
        <v>160</v>
      </c>
      <c r="BN676" s="68" t="s">
        <v>160</v>
      </c>
      <c r="BO676" s="68" t="s">
        <v>143</v>
      </c>
      <c r="BP676" s="68" t="s">
        <v>143</v>
      </c>
      <c r="BQ676" s="68" t="s">
        <v>4549</v>
      </c>
      <c r="BR676" s="68">
        <v>800</v>
      </c>
      <c r="BS676" s="68" t="s">
        <v>241</v>
      </c>
      <c r="BT676" s="68">
        <v>68715</v>
      </c>
      <c r="BU676" s="68">
        <v>68715</v>
      </c>
      <c r="BV676" s="68" t="s">
        <v>135</v>
      </c>
      <c r="BW676" s="68" t="s">
        <v>135</v>
      </c>
      <c r="BX676" s="68" t="s">
        <v>135</v>
      </c>
      <c r="BY676" s="68" t="s">
        <v>148</v>
      </c>
      <c r="BZ676" s="68" t="s">
        <v>1754</v>
      </c>
      <c r="CA676" s="68" t="s">
        <v>174</v>
      </c>
      <c r="CB676" s="68" t="s">
        <v>143</v>
      </c>
      <c r="CC676" s="68" t="s">
        <v>143</v>
      </c>
      <c r="CD676" s="68" t="s">
        <v>143</v>
      </c>
      <c r="CE676" s="68" t="s">
        <v>4550</v>
      </c>
      <c r="CF676" s="68">
        <v>1</v>
      </c>
      <c r="CG676" s="68">
        <v>1</v>
      </c>
      <c r="CH676" s="68" t="s">
        <v>143</v>
      </c>
      <c r="CJ676" s="68">
        <v>0</v>
      </c>
      <c r="CK676" s="68" t="s">
        <v>143</v>
      </c>
      <c r="CM676" s="68" t="s">
        <v>143</v>
      </c>
      <c r="CN676" s="68" t="s">
        <v>143</v>
      </c>
      <c r="CR676" s="68" t="s">
        <v>143</v>
      </c>
      <c r="CS676" s="68" t="s">
        <v>1</v>
      </c>
      <c r="CT676" s="68" t="s">
        <v>143</v>
      </c>
      <c r="CU676" s="68" t="s">
        <v>1</v>
      </c>
      <c r="CV676" s="68" t="s">
        <v>2092</v>
      </c>
      <c r="CW676" s="68" t="s">
        <v>2092</v>
      </c>
      <c r="CX676" s="68" t="s">
        <v>908</v>
      </c>
      <c r="CY676" s="68" t="s">
        <v>166</v>
      </c>
      <c r="CZ676" s="68" t="s">
        <v>136</v>
      </c>
      <c r="DA676" s="68" t="s">
        <v>2007</v>
      </c>
      <c r="DB676" s="68" t="s">
        <v>143</v>
      </c>
      <c r="DC676" s="68" t="s">
        <v>143</v>
      </c>
      <c r="DD676" s="68" t="s">
        <v>125</v>
      </c>
      <c r="DE676" s="68">
        <v>9</v>
      </c>
      <c r="DF676" s="68">
        <v>21</v>
      </c>
    </row>
    <row r="677" spans="1:110" s="68" customFormat="1" ht="12.75" x14ac:dyDescent="0.2">
      <c r="A677" s="67">
        <v>45170</v>
      </c>
      <c r="B677" s="68" t="s">
        <v>11</v>
      </c>
      <c r="C677" s="68">
        <v>91641</v>
      </c>
      <c r="D677" s="68" t="s">
        <v>256</v>
      </c>
      <c r="E677" s="68" t="s">
        <v>164</v>
      </c>
      <c r="F677" s="69">
        <v>45191</v>
      </c>
      <c r="G677" s="68" t="s">
        <v>165</v>
      </c>
      <c r="H677" s="68" t="s">
        <v>166</v>
      </c>
      <c r="I677" s="70">
        <v>180</v>
      </c>
      <c r="J677" s="70">
        <v>180</v>
      </c>
      <c r="K677" s="71">
        <f t="shared" si="10"/>
        <v>4.405838097737296E-4</v>
      </c>
      <c r="L677" s="68" t="s">
        <v>258</v>
      </c>
      <c r="M677" s="68" t="s">
        <v>129</v>
      </c>
      <c r="N677" s="68" t="s">
        <v>219</v>
      </c>
      <c r="O677" s="68" t="s">
        <v>3123</v>
      </c>
      <c r="P677" s="68" t="s">
        <v>4551</v>
      </c>
      <c r="Q677" s="68" t="s">
        <v>170</v>
      </c>
      <c r="R677" s="68" t="s">
        <v>4552</v>
      </c>
      <c r="S677" s="68" t="s">
        <v>4553</v>
      </c>
      <c r="T677" s="68" t="s">
        <v>135</v>
      </c>
      <c r="U677" s="68" t="s">
        <v>135</v>
      </c>
      <c r="V677" s="68" t="s">
        <v>136</v>
      </c>
      <c r="W677" s="68" t="s">
        <v>137</v>
      </c>
      <c r="X677" s="68" t="s">
        <v>225</v>
      </c>
      <c r="Y677" s="68">
        <v>45190.359966087963</v>
      </c>
      <c r="Z677" s="68">
        <v>45190.359908564817</v>
      </c>
      <c r="AA677" s="68" t="s">
        <v>139</v>
      </c>
      <c r="AB677" s="68" t="s">
        <v>140</v>
      </c>
      <c r="AC677" s="68">
        <v>0</v>
      </c>
      <c r="AD677" s="68" t="s">
        <v>143</v>
      </c>
      <c r="AE677" s="68">
        <v>0</v>
      </c>
      <c r="AG677" s="68">
        <v>10012</v>
      </c>
      <c r="AH677" s="68" t="s">
        <v>141</v>
      </c>
      <c r="AI677" s="68" t="s">
        <v>143</v>
      </c>
      <c r="AK677" s="68" t="s">
        <v>142</v>
      </c>
      <c r="AL677" s="68" t="s">
        <v>143</v>
      </c>
      <c r="AM677" s="68">
        <v>180</v>
      </c>
      <c r="AN677" s="68" t="s">
        <v>143</v>
      </c>
      <c r="AO677" s="68" t="s">
        <v>2268</v>
      </c>
      <c r="AP677" s="68" t="s">
        <v>2269</v>
      </c>
      <c r="AQ677" s="68" t="s">
        <v>3126</v>
      </c>
      <c r="AR677" s="68" t="s">
        <v>2082</v>
      </c>
      <c r="AS677" s="68" t="s">
        <v>231</v>
      </c>
      <c r="AT677" s="68" t="s">
        <v>2271</v>
      </c>
      <c r="AU677" s="68" t="s">
        <v>2272</v>
      </c>
      <c r="AV677" s="68" t="s">
        <v>234</v>
      </c>
      <c r="AW677" s="68" t="s">
        <v>165</v>
      </c>
      <c r="AX677" s="68" t="s">
        <v>235</v>
      </c>
      <c r="AY677" s="68" t="s">
        <v>148</v>
      </c>
      <c r="AZ677" s="68" t="s">
        <v>139</v>
      </c>
      <c r="BA677" s="68" t="s">
        <v>236</v>
      </c>
      <c r="BB677" s="68" t="s">
        <v>150</v>
      </c>
      <c r="BC677" s="68" t="s">
        <v>156</v>
      </c>
      <c r="BD677" s="68" t="s">
        <v>157</v>
      </c>
      <c r="BE677" s="68" t="s">
        <v>303</v>
      </c>
      <c r="BF677" s="68">
        <v>45191.500405092593</v>
      </c>
      <c r="BG677" s="68">
        <v>0</v>
      </c>
      <c r="BH677" s="68" t="s">
        <v>143</v>
      </c>
      <c r="BI677" s="68" t="s">
        <v>143</v>
      </c>
      <c r="BJ677" s="68" t="s">
        <v>143</v>
      </c>
      <c r="BK677" s="68" t="s">
        <v>136</v>
      </c>
      <c r="BL677" s="68" t="s">
        <v>143</v>
      </c>
      <c r="BM677" s="68" t="s">
        <v>160</v>
      </c>
      <c r="BN677" s="68" t="s">
        <v>143</v>
      </c>
      <c r="BO677" s="68" t="s">
        <v>143</v>
      </c>
      <c r="BP677" s="68" t="s">
        <v>143</v>
      </c>
      <c r="BQ677" s="68" t="s">
        <v>4554</v>
      </c>
      <c r="BR677" s="68">
        <v>500</v>
      </c>
      <c r="BS677" s="68" t="s">
        <v>162</v>
      </c>
      <c r="BT677" s="68">
        <v>180</v>
      </c>
      <c r="BU677" s="68">
        <v>180</v>
      </c>
      <c r="BV677" s="68" t="s">
        <v>135</v>
      </c>
      <c r="BW677" s="68" t="s">
        <v>135</v>
      </c>
      <c r="BX677" s="68" t="s">
        <v>135</v>
      </c>
      <c r="BY677" s="68" t="s">
        <v>148</v>
      </c>
      <c r="BZ677" s="68" t="s">
        <v>4555</v>
      </c>
      <c r="CA677" s="68" t="s">
        <v>174</v>
      </c>
      <c r="CB677" s="68" t="s">
        <v>143</v>
      </c>
      <c r="CC677" s="68" t="s">
        <v>143</v>
      </c>
      <c r="CD677" s="68" t="s">
        <v>143</v>
      </c>
      <c r="CE677" s="68" t="s">
        <v>143</v>
      </c>
      <c r="CF677" s="68">
        <v>1</v>
      </c>
      <c r="CH677" s="68" t="s">
        <v>143</v>
      </c>
      <c r="CJ677" s="68">
        <v>0</v>
      </c>
      <c r="CK677" s="68" t="s">
        <v>143</v>
      </c>
      <c r="CM677" s="68" t="s">
        <v>143</v>
      </c>
      <c r="CN677" s="68" t="s">
        <v>143</v>
      </c>
      <c r="CO677" s="68">
        <v>217018821</v>
      </c>
      <c r="CR677" s="68" t="s">
        <v>143</v>
      </c>
      <c r="CS677" s="68" t="s">
        <v>1</v>
      </c>
      <c r="CT677" s="68" t="s">
        <v>143</v>
      </c>
      <c r="CU677" s="68" t="s">
        <v>1</v>
      </c>
      <c r="CV677" s="68" t="s">
        <v>1985</v>
      </c>
      <c r="CW677" s="68" t="s">
        <v>143</v>
      </c>
      <c r="CX677" s="68" t="s">
        <v>258</v>
      </c>
      <c r="CY677" s="68" t="s">
        <v>166</v>
      </c>
      <c r="CZ677" s="68" t="s">
        <v>136</v>
      </c>
      <c r="DA677" s="68" t="s">
        <v>1986</v>
      </c>
      <c r="DB677" s="68" t="s">
        <v>143</v>
      </c>
      <c r="DC677" s="68" t="s">
        <v>225</v>
      </c>
      <c r="DD677" s="68" t="s">
        <v>164</v>
      </c>
      <c r="DE677" s="68">
        <v>9</v>
      </c>
      <c r="DF677" s="68">
        <v>22</v>
      </c>
    </row>
    <row r="678" spans="1:110" s="68" customFormat="1" ht="12.75" x14ac:dyDescent="0.2">
      <c r="A678" s="67">
        <v>45170</v>
      </c>
      <c r="B678" s="68" t="s">
        <v>13</v>
      </c>
      <c r="C678" s="68">
        <v>91809</v>
      </c>
      <c r="D678" s="68" t="s">
        <v>4286</v>
      </c>
      <c r="E678" s="68" t="s">
        <v>125</v>
      </c>
      <c r="F678" s="69">
        <v>45192</v>
      </c>
      <c r="G678" s="68" t="s">
        <v>257</v>
      </c>
      <c r="H678" s="68" t="s">
        <v>166</v>
      </c>
      <c r="I678" s="70">
        <v>410.71</v>
      </c>
      <c r="J678" s="70">
        <v>410.71</v>
      </c>
      <c r="K678" s="71">
        <f t="shared" si="10"/>
        <v>1.0052898695120471E-3</v>
      </c>
      <c r="L678" s="68" t="s">
        <v>374</v>
      </c>
      <c r="M678" s="68" t="s">
        <v>129</v>
      </c>
      <c r="N678" s="68" t="s">
        <v>527</v>
      </c>
      <c r="O678" s="68" t="s">
        <v>528</v>
      </c>
      <c r="P678" s="68" t="s">
        <v>4556</v>
      </c>
      <c r="Q678" s="68" t="s">
        <v>530</v>
      </c>
      <c r="R678" s="68" t="s">
        <v>4557</v>
      </c>
      <c r="S678" s="68" t="s">
        <v>4558</v>
      </c>
      <c r="T678" s="68" t="s">
        <v>135</v>
      </c>
      <c r="U678" s="68" t="s">
        <v>135</v>
      </c>
      <c r="V678" s="68" t="s">
        <v>136</v>
      </c>
      <c r="W678" s="68" t="s">
        <v>137</v>
      </c>
      <c r="X678" s="68" t="s">
        <v>264</v>
      </c>
      <c r="Y678" s="68">
        <v>45191.12939490741</v>
      </c>
      <c r="Z678" s="68">
        <v>45191.12837395833</v>
      </c>
      <c r="AA678" s="68" t="s">
        <v>139</v>
      </c>
      <c r="AB678" s="68" t="s">
        <v>140</v>
      </c>
      <c r="AC678" s="68">
        <v>0</v>
      </c>
      <c r="AD678" s="68" t="s">
        <v>143</v>
      </c>
      <c r="AE678" s="68">
        <v>0</v>
      </c>
      <c r="AF678" s="68">
        <v>45191</v>
      </c>
      <c r="AG678" s="68">
        <v>10010</v>
      </c>
      <c r="AH678" s="68" t="s">
        <v>265</v>
      </c>
      <c r="AI678" s="68" t="s">
        <v>143</v>
      </c>
      <c r="AK678" s="68" t="s">
        <v>142</v>
      </c>
      <c r="AL678" s="68" t="s">
        <v>143</v>
      </c>
      <c r="AM678" s="68">
        <v>41071</v>
      </c>
      <c r="AN678" s="68" t="s">
        <v>143</v>
      </c>
      <c r="AO678" s="68" t="s">
        <v>533</v>
      </c>
      <c r="AP678" s="68" t="s">
        <v>534</v>
      </c>
      <c r="AQ678" s="68" t="s">
        <v>309</v>
      </c>
      <c r="AR678" s="68" t="s">
        <v>148</v>
      </c>
      <c r="AS678" s="68" t="s">
        <v>139</v>
      </c>
      <c r="AT678" s="68" t="s">
        <v>508</v>
      </c>
      <c r="AU678" s="68" t="s">
        <v>535</v>
      </c>
      <c r="AV678" s="68" t="s">
        <v>536</v>
      </c>
      <c r="AW678" s="68" t="s">
        <v>273</v>
      </c>
      <c r="AX678" s="68" t="s">
        <v>537</v>
      </c>
      <c r="AY678" s="68" t="s">
        <v>148</v>
      </c>
      <c r="AZ678" s="68" t="s">
        <v>139</v>
      </c>
      <c r="BA678" s="68" t="s">
        <v>154</v>
      </c>
      <c r="BB678" s="68" t="s">
        <v>275</v>
      </c>
      <c r="BC678" s="68" t="s">
        <v>156</v>
      </c>
      <c r="BD678" s="68" t="s">
        <v>157</v>
      </c>
      <c r="BE678" s="68" t="s">
        <v>303</v>
      </c>
      <c r="BF678" s="68">
        <v>45191.19091435185</v>
      </c>
      <c r="BG678" s="68">
        <v>0</v>
      </c>
      <c r="BH678" s="68" t="s">
        <v>530</v>
      </c>
      <c r="BI678" s="68" t="s">
        <v>143</v>
      </c>
      <c r="BJ678" s="68" t="s">
        <v>143</v>
      </c>
      <c r="BK678" s="68" t="s">
        <v>136</v>
      </c>
      <c r="BL678" s="68" t="s">
        <v>143</v>
      </c>
      <c r="BM678" s="68" t="s">
        <v>200</v>
      </c>
      <c r="BN678" s="68" t="s">
        <v>200</v>
      </c>
      <c r="BO678" s="68" t="s">
        <v>143</v>
      </c>
      <c r="BP678" s="68" t="s">
        <v>143</v>
      </c>
      <c r="BQ678" s="68" t="s">
        <v>1143</v>
      </c>
      <c r="BR678" s="68">
        <v>500</v>
      </c>
      <c r="BS678" s="68" t="s">
        <v>162</v>
      </c>
      <c r="BT678" s="68">
        <v>41071</v>
      </c>
      <c r="BU678" s="68">
        <v>41071</v>
      </c>
      <c r="BV678" s="68" t="s">
        <v>135</v>
      </c>
      <c r="BW678" s="68" t="s">
        <v>135</v>
      </c>
      <c r="BX678" s="68" t="s">
        <v>135</v>
      </c>
      <c r="BY678" s="68" t="s">
        <v>148</v>
      </c>
      <c r="BZ678" s="68" t="s">
        <v>3078</v>
      </c>
      <c r="CA678" s="68" t="s">
        <v>174</v>
      </c>
      <c r="CB678" s="68" t="s">
        <v>143</v>
      </c>
      <c r="CC678" s="68" t="s">
        <v>143</v>
      </c>
      <c r="CD678" s="68" t="s">
        <v>143</v>
      </c>
      <c r="CE678" s="68" t="s">
        <v>143</v>
      </c>
      <c r="CF678" s="68">
        <v>1</v>
      </c>
      <c r="CH678" s="68" t="s">
        <v>143</v>
      </c>
      <c r="CJ678" s="68">
        <v>0</v>
      </c>
      <c r="CK678" s="68" t="s">
        <v>143</v>
      </c>
      <c r="CM678" s="68" t="s">
        <v>143</v>
      </c>
      <c r="CN678" s="68" t="s">
        <v>143</v>
      </c>
      <c r="CP678" s="68">
        <v>217616996</v>
      </c>
      <c r="CR678" s="68" t="s">
        <v>143</v>
      </c>
      <c r="CS678" s="68" t="s">
        <v>1</v>
      </c>
      <c r="CT678" s="68" t="s">
        <v>143</v>
      </c>
      <c r="CU678" s="68" t="s">
        <v>1</v>
      </c>
      <c r="CV678" s="68" t="s">
        <v>1985</v>
      </c>
      <c r="CW678" s="68" t="s">
        <v>143</v>
      </c>
      <c r="CX678" s="68" t="s">
        <v>374</v>
      </c>
      <c r="CY678" s="68" t="s">
        <v>166</v>
      </c>
      <c r="CZ678" s="68" t="s">
        <v>136</v>
      </c>
      <c r="DA678" s="68" t="s">
        <v>2007</v>
      </c>
      <c r="DB678" s="68" t="s">
        <v>143</v>
      </c>
      <c r="DC678" s="68" t="s">
        <v>143</v>
      </c>
      <c r="DD678" s="68" t="s">
        <v>125</v>
      </c>
      <c r="DE678" s="68">
        <v>9</v>
      </c>
      <c r="DF678" s="68">
        <v>23</v>
      </c>
    </row>
    <row r="679" spans="1:110" s="68" customFormat="1" ht="12.75" x14ac:dyDescent="0.2">
      <c r="A679" s="67">
        <v>45170</v>
      </c>
      <c r="B679" s="68" t="s">
        <v>14</v>
      </c>
      <c r="C679" s="68">
        <v>91879</v>
      </c>
      <c r="D679" s="68" t="s">
        <v>1317</v>
      </c>
      <c r="E679" s="68" t="s">
        <v>2037</v>
      </c>
      <c r="F679" s="69">
        <v>45192</v>
      </c>
      <c r="G679" s="68" t="s">
        <v>165</v>
      </c>
      <c r="H679" s="68" t="s">
        <v>127</v>
      </c>
      <c r="I679" s="70">
        <v>345.4</v>
      </c>
      <c r="J679" s="70">
        <v>345.4</v>
      </c>
      <c r="K679" s="71">
        <f t="shared" si="10"/>
        <v>8.4543137719914551E-4</v>
      </c>
      <c r="L679" s="68" t="s">
        <v>316</v>
      </c>
      <c r="M679" s="68" t="s">
        <v>218</v>
      </c>
      <c r="N679" s="68" t="s">
        <v>4559</v>
      </c>
      <c r="O679" s="68" t="s">
        <v>1056</v>
      </c>
      <c r="P679" s="68" t="s">
        <v>4521</v>
      </c>
      <c r="Q679" s="68" t="s">
        <v>132</v>
      </c>
      <c r="R679" s="68" t="s">
        <v>4560</v>
      </c>
      <c r="S679" s="68" t="s">
        <v>4561</v>
      </c>
      <c r="T679" s="68" t="s">
        <v>4562</v>
      </c>
      <c r="U679" s="68" t="s">
        <v>135</v>
      </c>
      <c r="V679" s="68" t="s">
        <v>136</v>
      </c>
      <c r="W679" s="68" t="s">
        <v>137</v>
      </c>
      <c r="X679" s="68" t="s">
        <v>349</v>
      </c>
      <c r="Y679" s="68">
        <v>45191.253999884262</v>
      </c>
      <c r="Z679" s="68">
        <v>45191.253765393521</v>
      </c>
      <c r="AA679" s="68" t="s">
        <v>139</v>
      </c>
      <c r="AB679" s="68" t="s">
        <v>226</v>
      </c>
      <c r="AC679" s="68">
        <v>0</v>
      </c>
      <c r="AD679" s="68" t="s">
        <v>143</v>
      </c>
      <c r="AE679" s="68">
        <v>0</v>
      </c>
      <c r="AG679" s="68">
        <v>10012</v>
      </c>
      <c r="AH679" s="68" t="s">
        <v>141</v>
      </c>
      <c r="AI679" s="68" t="s">
        <v>143</v>
      </c>
      <c r="AK679" s="68" t="s">
        <v>207</v>
      </c>
      <c r="AL679" s="68" t="s">
        <v>143</v>
      </c>
      <c r="AM679" s="68">
        <v>1700</v>
      </c>
      <c r="AN679" s="68" t="s">
        <v>143</v>
      </c>
      <c r="AO679" s="68" t="s">
        <v>145</v>
      </c>
      <c r="AP679" s="68" t="s">
        <v>146</v>
      </c>
      <c r="AQ679" s="68" t="s">
        <v>1060</v>
      </c>
      <c r="AR679" s="68" t="s">
        <v>148</v>
      </c>
      <c r="AS679" s="68" t="s">
        <v>139</v>
      </c>
      <c r="AT679" s="68" t="s">
        <v>149</v>
      </c>
      <c r="AU679" s="68" t="s">
        <v>150</v>
      </c>
      <c r="AV679" s="68" t="s">
        <v>4216</v>
      </c>
      <c r="AW679" s="68" t="s">
        <v>4524</v>
      </c>
      <c r="AX679" s="68" t="s">
        <v>309</v>
      </c>
      <c r="AY679" s="68" t="s">
        <v>148</v>
      </c>
      <c r="AZ679" s="68" t="s">
        <v>139</v>
      </c>
      <c r="BA679" s="68" t="s">
        <v>4217</v>
      </c>
      <c r="BB679" s="68" t="s">
        <v>311</v>
      </c>
      <c r="BC679" s="68" t="s">
        <v>156</v>
      </c>
      <c r="BD679" s="68" t="s">
        <v>157</v>
      </c>
      <c r="BE679" s="68" t="s">
        <v>303</v>
      </c>
      <c r="BF679" s="68">
        <v>45194.476458333331</v>
      </c>
      <c r="BG679" s="68">
        <v>0</v>
      </c>
      <c r="BH679" s="68" t="s">
        <v>143</v>
      </c>
      <c r="BI679" s="68" t="s">
        <v>143</v>
      </c>
      <c r="BJ679" s="68" t="s">
        <v>143</v>
      </c>
      <c r="BK679" s="68" t="s">
        <v>136</v>
      </c>
      <c r="BL679" s="68" t="s">
        <v>143</v>
      </c>
      <c r="BM679" s="68" t="s">
        <v>160</v>
      </c>
      <c r="BN679" s="68" t="s">
        <v>143</v>
      </c>
      <c r="BO679" s="68" t="s">
        <v>143</v>
      </c>
      <c r="BP679" s="68" t="s">
        <v>1151</v>
      </c>
      <c r="BQ679" s="68" t="s">
        <v>4563</v>
      </c>
      <c r="BR679" s="68">
        <v>500</v>
      </c>
      <c r="BS679" s="68" t="s">
        <v>162</v>
      </c>
      <c r="BT679" s="68">
        <v>3454</v>
      </c>
      <c r="BU679" s="68">
        <v>3454</v>
      </c>
      <c r="BV679" s="68" t="s">
        <v>135</v>
      </c>
      <c r="BW679" s="68" t="s">
        <v>135</v>
      </c>
      <c r="BX679" s="68" t="s">
        <v>135</v>
      </c>
      <c r="BY679" s="68" t="s">
        <v>148</v>
      </c>
      <c r="BZ679" s="68" t="s">
        <v>4527</v>
      </c>
      <c r="CA679" s="68" t="s">
        <v>144</v>
      </c>
      <c r="CB679" s="68" t="s">
        <v>2764</v>
      </c>
      <c r="CC679" s="68" t="s">
        <v>143</v>
      </c>
      <c r="CD679" s="68" t="s">
        <v>362</v>
      </c>
      <c r="CE679" s="68" t="s">
        <v>4528</v>
      </c>
      <c r="CF679" s="68">
        <v>20317357</v>
      </c>
      <c r="CH679" s="68" t="s">
        <v>143</v>
      </c>
      <c r="CJ679" s="68">
        <v>0</v>
      </c>
      <c r="CK679" s="68" t="s">
        <v>143</v>
      </c>
      <c r="CM679" s="68" t="s">
        <v>143</v>
      </c>
      <c r="CN679" s="68" t="s">
        <v>143</v>
      </c>
      <c r="CR679" s="68" t="s">
        <v>143</v>
      </c>
      <c r="CS679" s="68" t="s">
        <v>1</v>
      </c>
      <c r="CT679" s="68" t="s">
        <v>143</v>
      </c>
      <c r="CU679" s="68" t="s">
        <v>1</v>
      </c>
      <c r="CV679" s="68" t="s">
        <v>1985</v>
      </c>
      <c r="CW679" s="68" t="s">
        <v>143</v>
      </c>
      <c r="CX679" s="68" t="s">
        <v>316</v>
      </c>
      <c r="CY679" s="68" t="s">
        <v>127</v>
      </c>
      <c r="CZ679" s="68" t="s">
        <v>136</v>
      </c>
      <c r="DA679" s="68" t="s">
        <v>1989</v>
      </c>
      <c r="DB679" s="68" t="s">
        <v>143</v>
      </c>
      <c r="DC679" s="68" t="s">
        <v>143</v>
      </c>
      <c r="DD679" s="68" t="s">
        <v>2037</v>
      </c>
      <c r="DE679" s="68">
        <v>9</v>
      </c>
      <c r="DF679" s="68">
        <v>23</v>
      </c>
    </row>
    <row r="680" spans="1:110" s="68" customFormat="1" ht="12.75" x14ac:dyDescent="0.2">
      <c r="A680" s="67">
        <v>45170</v>
      </c>
      <c r="B680" s="68" t="s">
        <v>11</v>
      </c>
      <c r="C680" s="68">
        <v>91199</v>
      </c>
      <c r="D680" s="68" t="s">
        <v>256</v>
      </c>
      <c r="E680" s="68" t="s">
        <v>164</v>
      </c>
      <c r="F680" s="69">
        <v>45194</v>
      </c>
      <c r="G680" s="68" t="s">
        <v>165</v>
      </c>
      <c r="H680" s="68" t="s">
        <v>166</v>
      </c>
      <c r="I680" s="70">
        <v>99.84</v>
      </c>
      <c r="J680" s="70">
        <v>99.84</v>
      </c>
      <c r="K680" s="71">
        <f t="shared" si="10"/>
        <v>2.4437715315449537E-4</v>
      </c>
      <c r="L680" s="68" t="s">
        <v>258</v>
      </c>
      <c r="M680" s="68" t="s">
        <v>129</v>
      </c>
      <c r="N680" s="68" t="s">
        <v>1056</v>
      </c>
      <c r="O680" s="68" t="s">
        <v>4564</v>
      </c>
      <c r="P680" s="68" t="s">
        <v>3939</v>
      </c>
      <c r="Q680" s="68" t="s">
        <v>170</v>
      </c>
      <c r="R680" s="68" t="s">
        <v>4565</v>
      </c>
      <c r="S680" s="68" t="s">
        <v>4566</v>
      </c>
      <c r="T680" s="68" t="s">
        <v>135</v>
      </c>
      <c r="U680" s="68" t="s">
        <v>135</v>
      </c>
      <c r="V680" s="68" t="s">
        <v>136</v>
      </c>
      <c r="W680" s="68" t="s">
        <v>137</v>
      </c>
      <c r="X680" s="68" t="s">
        <v>173</v>
      </c>
      <c r="Y680" s="68">
        <v>45189.527765046296</v>
      </c>
      <c r="Z680" s="68">
        <v>45189.527733796298</v>
      </c>
      <c r="AA680" s="68" t="s">
        <v>139</v>
      </c>
      <c r="AB680" s="68" t="s">
        <v>140</v>
      </c>
      <c r="AC680" s="68">
        <v>0</v>
      </c>
      <c r="AD680" s="68" t="s">
        <v>143</v>
      </c>
      <c r="AE680" s="68">
        <v>0</v>
      </c>
      <c r="AG680" s="68">
        <v>10012</v>
      </c>
      <c r="AH680" s="68" t="s">
        <v>141</v>
      </c>
      <c r="AI680" s="68" t="s">
        <v>143</v>
      </c>
      <c r="AK680" s="68" t="s">
        <v>142</v>
      </c>
      <c r="AL680" s="68" t="s">
        <v>143</v>
      </c>
      <c r="AM680" s="68">
        <v>9984</v>
      </c>
      <c r="AN680" s="68" t="s">
        <v>143</v>
      </c>
      <c r="AO680" s="68" t="s">
        <v>4567</v>
      </c>
      <c r="AP680" s="68" t="s">
        <v>1229</v>
      </c>
      <c r="AQ680" s="68" t="s">
        <v>4568</v>
      </c>
      <c r="AR680" s="68" t="s">
        <v>178</v>
      </c>
      <c r="AS680" s="68" t="s">
        <v>179</v>
      </c>
      <c r="AT680" s="68" t="s">
        <v>211</v>
      </c>
      <c r="AU680" s="68" t="s">
        <v>4569</v>
      </c>
      <c r="AV680" s="68" t="s">
        <v>145</v>
      </c>
      <c r="AW680" s="68" t="s">
        <v>146</v>
      </c>
      <c r="AX680" s="68" t="s">
        <v>1060</v>
      </c>
      <c r="AY680" s="68" t="s">
        <v>148</v>
      </c>
      <c r="AZ680" s="68" t="s">
        <v>139</v>
      </c>
      <c r="BA680" s="68" t="s">
        <v>149</v>
      </c>
      <c r="BB680" s="68" t="s">
        <v>150</v>
      </c>
      <c r="BC680" s="68" t="s">
        <v>156</v>
      </c>
      <c r="BD680" s="68" t="s">
        <v>157</v>
      </c>
      <c r="BE680" s="68" t="s">
        <v>303</v>
      </c>
      <c r="BF680" s="68">
        <v>45189.141400462962</v>
      </c>
      <c r="BG680" s="68">
        <v>0</v>
      </c>
      <c r="BH680" s="68" t="s">
        <v>143</v>
      </c>
      <c r="BI680" s="68" t="s">
        <v>143</v>
      </c>
      <c r="BJ680" s="68" t="s">
        <v>143</v>
      </c>
      <c r="BK680" s="68" t="s">
        <v>136</v>
      </c>
      <c r="BL680" s="68" t="s">
        <v>143</v>
      </c>
      <c r="BM680" s="68" t="s">
        <v>160</v>
      </c>
      <c r="BN680" s="68" t="s">
        <v>143</v>
      </c>
      <c r="BO680" s="68" t="s">
        <v>143</v>
      </c>
      <c r="BP680" s="68" t="s">
        <v>143</v>
      </c>
      <c r="BQ680" s="68" t="s">
        <v>2567</v>
      </c>
      <c r="BR680" s="68">
        <v>500</v>
      </c>
      <c r="BS680" s="68" t="s">
        <v>162</v>
      </c>
      <c r="BT680" s="68">
        <v>9984</v>
      </c>
      <c r="BU680" s="68">
        <v>9984</v>
      </c>
      <c r="BV680" s="68" t="s">
        <v>135</v>
      </c>
      <c r="BW680" s="68" t="s">
        <v>135</v>
      </c>
      <c r="BX680" s="68" t="s">
        <v>135</v>
      </c>
      <c r="BY680" s="68" t="s">
        <v>148</v>
      </c>
      <c r="BZ680" s="68" t="s">
        <v>2505</v>
      </c>
      <c r="CA680" s="68" t="s">
        <v>174</v>
      </c>
      <c r="CB680" s="68" t="s">
        <v>143</v>
      </c>
      <c r="CC680" s="68" t="s">
        <v>143</v>
      </c>
      <c r="CD680" s="68" t="s">
        <v>143</v>
      </c>
      <c r="CE680" s="68" t="s">
        <v>143</v>
      </c>
      <c r="CF680" s="68">
        <v>1</v>
      </c>
      <c r="CH680" s="68" t="s">
        <v>143</v>
      </c>
      <c r="CJ680" s="68">
        <v>0</v>
      </c>
      <c r="CK680" s="68" t="s">
        <v>143</v>
      </c>
      <c r="CM680" s="68" t="s">
        <v>143</v>
      </c>
      <c r="CN680" s="68" t="s">
        <v>143</v>
      </c>
      <c r="CR680" s="68" t="s">
        <v>143</v>
      </c>
      <c r="CS680" s="68" t="s">
        <v>1</v>
      </c>
      <c r="CT680" s="68" t="s">
        <v>143</v>
      </c>
      <c r="CU680" s="68" t="s">
        <v>1</v>
      </c>
      <c r="CV680" s="68" t="s">
        <v>1985</v>
      </c>
      <c r="CW680" s="68" t="s">
        <v>143</v>
      </c>
      <c r="CX680" s="68" t="s">
        <v>258</v>
      </c>
      <c r="CY680" s="68" t="s">
        <v>166</v>
      </c>
      <c r="CZ680" s="68" t="s">
        <v>136</v>
      </c>
      <c r="DA680" s="68" t="s">
        <v>2007</v>
      </c>
      <c r="DB680" s="68" t="s">
        <v>143</v>
      </c>
      <c r="DC680" s="68" t="s">
        <v>143</v>
      </c>
      <c r="DD680" s="68" t="s">
        <v>164</v>
      </c>
      <c r="DE680" s="68">
        <v>9</v>
      </c>
      <c r="DF680" s="68">
        <v>25</v>
      </c>
    </row>
    <row r="681" spans="1:110" s="68" customFormat="1" ht="12.75" x14ac:dyDescent="0.2">
      <c r="A681" s="67">
        <v>45170</v>
      </c>
      <c r="B681" s="68" t="s">
        <v>19</v>
      </c>
      <c r="C681" s="68">
        <v>91747</v>
      </c>
      <c r="D681" s="68" t="s">
        <v>4570</v>
      </c>
      <c r="E681" s="68" t="s">
        <v>364</v>
      </c>
      <c r="F681" s="69">
        <v>45194</v>
      </c>
      <c r="G681" s="68" t="s">
        <v>126</v>
      </c>
      <c r="H681" s="68" t="s">
        <v>166</v>
      </c>
      <c r="I681" s="70">
        <v>180</v>
      </c>
      <c r="J681" s="70">
        <v>180</v>
      </c>
      <c r="K681" s="71">
        <f t="shared" si="10"/>
        <v>4.405838097737296E-4</v>
      </c>
      <c r="L681" s="68" t="s">
        <v>1935</v>
      </c>
      <c r="M681" s="68" t="s">
        <v>129</v>
      </c>
      <c r="N681" s="68" t="s">
        <v>219</v>
      </c>
      <c r="O681" s="68" t="s">
        <v>2882</v>
      </c>
      <c r="P681" s="68" t="s">
        <v>4571</v>
      </c>
      <c r="Q681" s="68" t="s">
        <v>170</v>
      </c>
      <c r="R681" s="68" t="s">
        <v>4572</v>
      </c>
      <c r="S681" s="68" t="s">
        <v>2879</v>
      </c>
      <c r="T681" s="68" t="s">
        <v>135</v>
      </c>
      <c r="U681" s="68" t="s">
        <v>135</v>
      </c>
      <c r="V681" s="68" t="s">
        <v>136</v>
      </c>
      <c r="W681" s="68" t="s">
        <v>137</v>
      </c>
      <c r="X681" s="68" t="s">
        <v>225</v>
      </c>
      <c r="Y681" s="68">
        <v>45191.475190972225</v>
      </c>
      <c r="Z681" s="68">
        <v>45191.475087962965</v>
      </c>
      <c r="AA681" s="68" t="s">
        <v>139</v>
      </c>
      <c r="AB681" s="68" t="s">
        <v>140</v>
      </c>
      <c r="AC681" s="68">
        <v>0</v>
      </c>
      <c r="AD681" s="68" t="s">
        <v>143</v>
      </c>
      <c r="AE681" s="68">
        <v>0</v>
      </c>
      <c r="AG681" s="68">
        <v>10023</v>
      </c>
      <c r="AH681" s="68" t="s">
        <v>141</v>
      </c>
      <c r="AI681" s="68" t="s">
        <v>143</v>
      </c>
      <c r="AK681" s="68" t="s">
        <v>142</v>
      </c>
      <c r="AL681" s="68" t="s">
        <v>143</v>
      </c>
      <c r="AM681" s="68">
        <v>180</v>
      </c>
      <c r="AN681" s="68" t="s">
        <v>143</v>
      </c>
      <c r="AO681" s="68" t="s">
        <v>1922</v>
      </c>
      <c r="AP681" s="68" t="s">
        <v>1923</v>
      </c>
      <c r="AQ681" s="68" t="s">
        <v>2886</v>
      </c>
      <c r="AR681" s="68" t="s">
        <v>353</v>
      </c>
      <c r="AS681" s="68" t="s">
        <v>231</v>
      </c>
      <c r="AT681" s="68" t="s">
        <v>1895</v>
      </c>
      <c r="AU681" s="68" t="s">
        <v>1925</v>
      </c>
      <c r="AV681" s="68" t="s">
        <v>234</v>
      </c>
      <c r="AW681" s="68" t="s">
        <v>165</v>
      </c>
      <c r="AX681" s="68" t="s">
        <v>235</v>
      </c>
      <c r="AY681" s="68" t="s">
        <v>148</v>
      </c>
      <c r="AZ681" s="68" t="s">
        <v>139</v>
      </c>
      <c r="BA681" s="68" t="s">
        <v>236</v>
      </c>
      <c r="BB681" s="68" t="s">
        <v>150</v>
      </c>
      <c r="BC681" s="68" t="s">
        <v>156</v>
      </c>
      <c r="BD681" s="68" t="s">
        <v>157</v>
      </c>
      <c r="BE681" s="68" t="s">
        <v>303</v>
      </c>
      <c r="BF681" s="68">
        <v>45191.500752314816</v>
      </c>
      <c r="BG681" s="68">
        <v>0</v>
      </c>
      <c r="BH681" s="68" t="s">
        <v>143</v>
      </c>
      <c r="BI681" s="68" t="s">
        <v>143</v>
      </c>
      <c r="BJ681" s="68" t="s">
        <v>143</v>
      </c>
      <c r="BK681" s="68" t="s">
        <v>136</v>
      </c>
      <c r="BL681" s="68" t="s">
        <v>143</v>
      </c>
      <c r="BM681" s="68" t="s">
        <v>160</v>
      </c>
      <c r="BN681" s="68" t="s">
        <v>143</v>
      </c>
      <c r="BO681" s="68" t="s">
        <v>143</v>
      </c>
      <c r="BP681" s="68" t="s">
        <v>143</v>
      </c>
      <c r="BQ681" s="68" t="s">
        <v>1188</v>
      </c>
      <c r="BR681" s="68">
        <v>500</v>
      </c>
      <c r="BS681" s="68" t="s">
        <v>162</v>
      </c>
      <c r="BT681" s="68">
        <v>180</v>
      </c>
      <c r="BU681" s="68">
        <v>180</v>
      </c>
      <c r="BV681" s="68" t="s">
        <v>135</v>
      </c>
      <c r="BW681" s="68" t="s">
        <v>135</v>
      </c>
      <c r="BX681" s="68" t="s">
        <v>135</v>
      </c>
      <c r="BY681" s="68" t="s">
        <v>148</v>
      </c>
      <c r="BZ681" s="68" t="s">
        <v>2655</v>
      </c>
      <c r="CA681" s="68" t="s">
        <v>174</v>
      </c>
      <c r="CB681" s="68" t="s">
        <v>143</v>
      </c>
      <c r="CC681" s="68" t="s">
        <v>143</v>
      </c>
      <c r="CD681" s="68" t="s">
        <v>143</v>
      </c>
      <c r="CE681" s="68" t="s">
        <v>143</v>
      </c>
      <c r="CF681" s="68">
        <v>1</v>
      </c>
      <c r="CH681" s="68" t="s">
        <v>143</v>
      </c>
      <c r="CJ681" s="68">
        <v>0</v>
      </c>
      <c r="CK681" s="68" t="s">
        <v>143</v>
      </c>
      <c r="CM681" s="68" t="s">
        <v>143</v>
      </c>
      <c r="CN681" s="68" t="s">
        <v>143</v>
      </c>
      <c r="CO681" s="68">
        <v>999104794</v>
      </c>
      <c r="CR681" s="68" t="s">
        <v>143</v>
      </c>
      <c r="CS681" s="68" t="s">
        <v>1</v>
      </c>
      <c r="CT681" s="68" t="s">
        <v>143</v>
      </c>
      <c r="CU681" s="68" t="s">
        <v>1</v>
      </c>
      <c r="CV681" s="68" t="s">
        <v>1985</v>
      </c>
      <c r="CW681" s="68" t="s">
        <v>143</v>
      </c>
      <c r="CX681" s="68" t="s">
        <v>1935</v>
      </c>
      <c r="CY681" s="68" t="s">
        <v>166</v>
      </c>
      <c r="CZ681" s="68" t="s">
        <v>136</v>
      </c>
      <c r="DA681" s="68" t="s">
        <v>2007</v>
      </c>
      <c r="DB681" s="68" t="s">
        <v>143</v>
      </c>
      <c r="DC681" s="68" t="s">
        <v>225</v>
      </c>
      <c r="DD681" s="68" t="s">
        <v>364</v>
      </c>
      <c r="DE681" s="68">
        <v>9</v>
      </c>
      <c r="DF681" s="68">
        <v>25</v>
      </c>
    </row>
    <row r="682" spans="1:110" s="68" customFormat="1" ht="12.75" x14ac:dyDescent="0.2">
      <c r="A682" s="67">
        <v>45170</v>
      </c>
      <c r="B682" s="68" t="s">
        <v>13</v>
      </c>
      <c r="C682" s="68">
        <v>91788</v>
      </c>
      <c r="D682" s="68" t="s">
        <v>4286</v>
      </c>
      <c r="E682" s="68" t="s">
        <v>373</v>
      </c>
      <c r="F682" s="69">
        <v>45194</v>
      </c>
      <c r="G682" s="68" t="s">
        <v>257</v>
      </c>
      <c r="H682" s="68" t="s">
        <v>166</v>
      </c>
      <c r="I682" s="70">
        <v>410.71</v>
      </c>
      <c r="J682" s="70">
        <v>410.71</v>
      </c>
      <c r="K682" s="71">
        <f t="shared" si="10"/>
        <v>1.0052898695120471E-3</v>
      </c>
      <c r="L682" s="68" t="s">
        <v>374</v>
      </c>
      <c r="M682" s="68" t="s">
        <v>129</v>
      </c>
      <c r="N682" s="68" t="s">
        <v>527</v>
      </c>
      <c r="O682" s="68" t="s">
        <v>528</v>
      </c>
      <c r="P682" s="68" t="s">
        <v>4573</v>
      </c>
      <c r="Q682" s="68" t="s">
        <v>530</v>
      </c>
      <c r="R682" s="68" t="s">
        <v>4574</v>
      </c>
      <c r="S682" s="68" t="s">
        <v>4575</v>
      </c>
      <c r="T682" s="68" t="s">
        <v>135</v>
      </c>
      <c r="U682" s="68" t="s">
        <v>135</v>
      </c>
      <c r="V682" s="68" t="s">
        <v>136</v>
      </c>
      <c r="W682" s="68" t="s">
        <v>137</v>
      </c>
      <c r="X682" s="68" t="s">
        <v>264</v>
      </c>
      <c r="Y682" s="68">
        <v>45191.10844502315</v>
      </c>
      <c r="Z682" s="68">
        <v>45191.1077337963</v>
      </c>
      <c r="AA682" s="68" t="s">
        <v>139</v>
      </c>
      <c r="AB682" s="68" t="s">
        <v>323</v>
      </c>
      <c r="AC682" s="68">
        <v>0</v>
      </c>
      <c r="AD682" s="68" t="s">
        <v>143</v>
      </c>
      <c r="AE682" s="68">
        <v>0</v>
      </c>
      <c r="AF682" s="68">
        <v>45191</v>
      </c>
      <c r="AG682" s="68">
        <v>10010</v>
      </c>
      <c r="AH682" s="68" t="s">
        <v>265</v>
      </c>
      <c r="AI682" s="68" t="s">
        <v>143</v>
      </c>
      <c r="AK682" s="68" t="s">
        <v>142</v>
      </c>
      <c r="AL682" s="68" t="s">
        <v>143</v>
      </c>
      <c r="AM682" s="68">
        <v>41071</v>
      </c>
      <c r="AN682" s="68" t="s">
        <v>143</v>
      </c>
      <c r="AO682" s="68" t="s">
        <v>533</v>
      </c>
      <c r="AP682" s="68" t="s">
        <v>534</v>
      </c>
      <c r="AQ682" s="68" t="s">
        <v>309</v>
      </c>
      <c r="AR682" s="68" t="s">
        <v>148</v>
      </c>
      <c r="AS682" s="68" t="s">
        <v>139</v>
      </c>
      <c r="AT682" s="68" t="s">
        <v>508</v>
      </c>
      <c r="AU682" s="68" t="s">
        <v>535</v>
      </c>
      <c r="AV682" s="68" t="s">
        <v>536</v>
      </c>
      <c r="AW682" s="68" t="s">
        <v>273</v>
      </c>
      <c r="AX682" s="68" t="s">
        <v>537</v>
      </c>
      <c r="AY682" s="68" t="s">
        <v>148</v>
      </c>
      <c r="AZ682" s="68" t="s">
        <v>139</v>
      </c>
      <c r="BA682" s="68" t="s">
        <v>154</v>
      </c>
      <c r="BB682" s="68" t="s">
        <v>275</v>
      </c>
      <c r="BC682" s="68" t="s">
        <v>156</v>
      </c>
      <c r="BD682" s="68" t="s">
        <v>157</v>
      </c>
      <c r="BE682" s="68" t="s">
        <v>303</v>
      </c>
      <c r="BF682" s="68">
        <v>45194.176782407405</v>
      </c>
      <c r="BG682" s="68">
        <v>0</v>
      </c>
      <c r="BH682" s="68" t="s">
        <v>530</v>
      </c>
      <c r="BI682" s="68" t="s">
        <v>143</v>
      </c>
      <c r="BJ682" s="68" t="s">
        <v>143</v>
      </c>
      <c r="BK682" s="68" t="s">
        <v>136</v>
      </c>
      <c r="BL682" s="68" t="s">
        <v>143</v>
      </c>
      <c r="BM682" s="68" t="s">
        <v>200</v>
      </c>
      <c r="BN682" s="68" t="s">
        <v>200</v>
      </c>
      <c r="BO682" s="68" t="s">
        <v>143</v>
      </c>
      <c r="BP682" s="68" t="s">
        <v>143</v>
      </c>
      <c r="BQ682" s="68" t="s">
        <v>4576</v>
      </c>
      <c r="BR682" s="68">
        <v>500</v>
      </c>
      <c r="BS682" s="68" t="s">
        <v>162</v>
      </c>
      <c r="BT682" s="68">
        <v>41071</v>
      </c>
      <c r="BU682" s="68">
        <v>41071</v>
      </c>
      <c r="BV682" s="68" t="s">
        <v>135</v>
      </c>
      <c r="BW682" s="68" t="s">
        <v>135</v>
      </c>
      <c r="BX682" s="68" t="s">
        <v>135</v>
      </c>
      <c r="BY682" s="68" t="s">
        <v>148</v>
      </c>
      <c r="BZ682" s="68" t="s">
        <v>360</v>
      </c>
      <c r="CA682" s="68" t="s">
        <v>174</v>
      </c>
      <c r="CB682" s="68" t="s">
        <v>143</v>
      </c>
      <c r="CC682" s="68" t="s">
        <v>143</v>
      </c>
      <c r="CD682" s="68" t="s">
        <v>143</v>
      </c>
      <c r="CE682" s="68" t="s">
        <v>143</v>
      </c>
      <c r="CF682" s="68">
        <v>1</v>
      </c>
      <c r="CH682" s="68" t="s">
        <v>143</v>
      </c>
      <c r="CJ682" s="68">
        <v>0</v>
      </c>
      <c r="CK682" s="68" t="s">
        <v>143</v>
      </c>
      <c r="CM682" s="68" t="s">
        <v>143</v>
      </c>
      <c r="CN682" s="68" t="s">
        <v>143</v>
      </c>
      <c r="CP682" s="68">
        <v>217616996</v>
      </c>
      <c r="CR682" s="68" t="s">
        <v>143</v>
      </c>
      <c r="CS682" s="68" t="s">
        <v>1</v>
      </c>
      <c r="CT682" s="68" t="s">
        <v>143</v>
      </c>
      <c r="CU682" s="68" t="s">
        <v>1</v>
      </c>
      <c r="CV682" s="68" t="s">
        <v>1985</v>
      </c>
      <c r="CW682" s="68" t="s">
        <v>143</v>
      </c>
      <c r="CX682" s="68" t="s">
        <v>374</v>
      </c>
      <c r="CY682" s="68" t="s">
        <v>166</v>
      </c>
      <c r="CZ682" s="68" t="s">
        <v>136</v>
      </c>
      <c r="DA682" s="68" t="s">
        <v>1986</v>
      </c>
      <c r="DB682" s="68" t="s">
        <v>143</v>
      </c>
      <c r="DC682" s="68" t="s">
        <v>143</v>
      </c>
      <c r="DD682" s="68" t="s">
        <v>373</v>
      </c>
      <c r="DE682" s="68">
        <v>9</v>
      </c>
      <c r="DF682" s="68">
        <v>25</v>
      </c>
    </row>
    <row r="683" spans="1:110" s="68" customFormat="1" ht="12.75" x14ac:dyDescent="0.2">
      <c r="A683" s="67">
        <v>45170</v>
      </c>
      <c r="B683" s="68" t="s">
        <v>20</v>
      </c>
      <c r="C683" s="68">
        <v>91903</v>
      </c>
      <c r="D683" s="68" t="s">
        <v>4570</v>
      </c>
      <c r="E683" s="68" t="s">
        <v>364</v>
      </c>
      <c r="F683" s="69">
        <v>45194</v>
      </c>
      <c r="G683" s="68" t="s">
        <v>165</v>
      </c>
      <c r="H683" s="68" t="s">
        <v>166</v>
      </c>
      <c r="I683" s="70">
        <v>1564.09</v>
      </c>
      <c r="J683" s="70">
        <v>1564.09</v>
      </c>
      <c r="K683" s="71">
        <f t="shared" si="10"/>
        <v>3.8284040612721814E-3</v>
      </c>
      <c r="L683" s="68" t="s">
        <v>501</v>
      </c>
      <c r="M683" s="68" t="s">
        <v>317</v>
      </c>
      <c r="N683" s="68" t="s">
        <v>1070</v>
      </c>
      <c r="O683" s="68" t="s">
        <v>4057</v>
      </c>
      <c r="P683" s="68" t="s">
        <v>4577</v>
      </c>
      <c r="Q683" s="68" t="s">
        <v>170</v>
      </c>
      <c r="R683" s="68" t="s">
        <v>4578</v>
      </c>
      <c r="S683" s="68" t="s">
        <v>4060</v>
      </c>
      <c r="T683" s="68" t="s">
        <v>135</v>
      </c>
      <c r="U683" s="68" t="s">
        <v>135</v>
      </c>
      <c r="V683" s="68" t="s">
        <v>506</v>
      </c>
      <c r="W683" s="68" t="s">
        <v>137</v>
      </c>
      <c r="X683" s="68" t="s">
        <v>173</v>
      </c>
      <c r="Y683" s="68">
        <v>45191.339781249997</v>
      </c>
      <c r="Z683" s="68">
        <v>45191.333227777781</v>
      </c>
      <c r="AA683" s="68" t="s">
        <v>139</v>
      </c>
      <c r="AB683" s="68" t="s">
        <v>323</v>
      </c>
      <c r="AC683" s="68">
        <v>0</v>
      </c>
      <c r="AD683" s="68" t="s">
        <v>143</v>
      </c>
      <c r="AE683" s="68">
        <v>0</v>
      </c>
      <c r="AG683" s="68">
        <v>10012</v>
      </c>
      <c r="AH683" s="68" t="s">
        <v>141</v>
      </c>
      <c r="AI683" s="68" t="s">
        <v>143</v>
      </c>
      <c r="AK683" s="68" t="s">
        <v>207</v>
      </c>
      <c r="AL683" s="68" t="s">
        <v>4579</v>
      </c>
      <c r="AM683" s="68">
        <v>156409</v>
      </c>
      <c r="AN683" s="68" t="s">
        <v>143</v>
      </c>
      <c r="AO683" s="68" t="s">
        <v>4061</v>
      </c>
      <c r="AP683" s="68" t="s">
        <v>4062</v>
      </c>
      <c r="AQ683" s="68" t="s">
        <v>4063</v>
      </c>
      <c r="AR683" s="68" t="s">
        <v>3746</v>
      </c>
      <c r="AS683" s="68" t="s">
        <v>231</v>
      </c>
      <c r="AT683" s="68" t="s">
        <v>3193</v>
      </c>
      <c r="AU683" s="68" t="s">
        <v>4064</v>
      </c>
      <c r="AV683" s="68" t="s">
        <v>1079</v>
      </c>
      <c r="AW683" s="68" t="s">
        <v>1080</v>
      </c>
      <c r="AX683" s="68" t="s">
        <v>1081</v>
      </c>
      <c r="AY683" s="68" t="s">
        <v>148</v>
      </c>
      <c r="AZ683" s="68" t="s">
        <v>139</v>
      </c>
      <c r="BA683" s="68" t="s">
        <v>148</v>
      </c>
      <c r="BB683" s="68" t="s">
        <v>150</v>
      </c>
      <c r="BC683" s="68" t="s">
        <v>156</v>
      </c>
      <c r="BD683" s="68" t="s">
        <v>157</v>
      </c>
      <c r="BE683" s="68" t="s">
        <v>2674</v>
      </c>
      <c r="BF683" s="68">
        <v>45194.306296296294</v>
      </c>
      <c r="BG683" s="68">
        <v>0</v>
      </c>
      <c r="BH683" s="68" t="s">
        <v>143</v>
      </c>
      <c r="BI683" s="68" t="s">
        <v>143</v>
      </c>
      <c r="BJ683" s="68" t="s">
        <v>143</v>
      </c>
      <c r="BK683" s="68" t="s">
        <v>506</v>
      </c>
      <c r="BL683" s="68" t="s">
        <v>143</v>
      </c>
      <c r="BM683" s="68" t="s">
        <v>160</v>
      </c>
      <c r="BN683" s="68" t="s">
        <v>143</v>
      </c>
      <c r="BO683" s="68" t="s">
        <v>364</v>
      </c>
      <c r="BP683" s="68" t="s">
        <v>143</v>
      </c>
      <c r="BQ683" s="68" t="s">
        <v>4580</v>
      </c>
      <c r="BR683" s="68">
        <v>5000</v>
      </c>
      <c r="BS683" s="68" t="s">
        <v>441</v>
      </c>
      <c r="BT683" s="68">
        <v>156409</v>
      </c>
      <c r="BU683" s="68">
        <v>156409</v>
      </c>
      <c r="BV683" s="68" t="s">
        <v>135</v>
      </c>
      <c r="BW683" s="68" t="s">
        <v>135</v>
      </c>
      <c r="BX683" s="68" t="s">
        <v>135</v>
      </c>
      <c r="BY683" s="68" t="s">
        <v>148</v>
      </c>
      <c r="BZ683" s="68" t="s">
        <v>4581</v>
      </c>
      <c r="CA683" s="68" t="s">
        <v>174</v>
      </c>
      <c r="CB683" s="68" t="s">
        <v>143</v>
      </c>
      <c r="CC683" s="68" t="s">
        <v>143</v>
      </c>
      <c r="CD683" s="68" t="s">
        <v>143</v>
      </c>
      <c r="CE683" s="68" t="s">
        <v>143</v>
      </c>
      <c r="CF683" s="68">
        <v>1</v>
      </c>
      <c r="CH683" s="68" t="s">
        <v>143</v>
      </c>
      <c r="CJ683" s="68">
        <v>0</v>
      </c>
      <c r="CK683" s="68" t="s">
        <v>143</v>
      </c>
      <c r="CM683" s="68" t="s">
        <v>143</v>
      </c>
      <c r="CN683" s="68" t="s">
        <v>143</v>
      </c>
      <c r="CR683" s="68" t="s">
        <v>143</v>
      </c>
      <c r="CS683" s="68" t="s">
        <v>1</v>
      </c>
      <c r="CT683" s="68" t="s">
        <v>143</v>
      </c>
      <c r="CU683" s="68" t="s">
        <v>1</v>
      </c>
      <c r="CV683" s="68" t="s">
        <v>2092</v>
      </c>
      <c r="CW683" s="68" t="s">
        <v>143</v>
      </c>
      <c r="CX683" s="68" t="s">
        <v>501</v>
      </c>
      <c r="CY683" s="68" t="s">
        <v>166</v>
      </c>
      <c r="CZ683" s="68" t="s">
        <v>506</v>
      </c>
      <c r="DA683" s="68" t="s">
        <v>1986</v>
      </c>
      <c r="DB683" s="68" t="s">
        <v>143</v>
      </c>
      <c r="DC683" s="68" t="s">
        <v>143</v>
      </c>
      <c r="DD683" s="68" t="s">
        <v>364</v>
      </c>
      <c r="DE683" s="68">
        <v>9</v>
      </c>
      <c r="DF683" s="68">
        <v>25</v>
      </c>
    </row>
    <row r="684" spans="1:110" s="68" customFormat="1" ht="12.75" x14ac:dyDescent="0.2">
      <c r="A684" s="67">
        <v>45170</v>
      </c>
      <c r="B684" s="68" t="s">
        <v>14</v>
      </c>
      <c r="C684" s="68">
        <v>92095</v>
      </c>
      <c r="D684" s="68" t="s">
        <v>1317</v>
      </c>
      <c r="E684" s="68" t="s">
        <v>2037</v>
      </c>
      <c r="F684" s="69">
        <v>45194</v>
      </c>
      <c r="G684" s="68" t="s">
        <v>165</v>
      </c>
      <c r="H684" s="68" t="s">
        <v>127</v>
      </c>
      <c r="I684" s="70">
        <v>345.4</v>
      </c>
      <c r="J684" s="70">
        <v>345.4</v>
      </c>
      <c r="K684" s="71">
        <f t="shared" si="10"/>
        <v>8.4543137719914551E-4</v>
      </c>
      <c r="L684" s="68" t="s">
        <v>316</v>
      </c>
      <c r="M684" s="68" t="s">
        <v>218</v>
      </c>
      <c r="N684" s="68" t="s">
        <v>4559</v>
      </c>
      <c r="O684" s="68" t="s">
        <v>1056</v>
      </c>
      <c r="P684" s="68" t="s">
        <v>4521</v>
      </c>
      <c r="Q684" s="68" t="s">
        <v>132</v>
      </c>
      <c r="R684" s="68" t="s">
        <v>4582</v>
      </c>
      <c r="S684" s="68" t="s">
        <v>4583</v>
      </c>
      <c r="T684" s="68" t="s">
        <v>4584</v>
      </c>
      <c r="U684" s="68" t="s">
        <v>1856</v>
      </c>
      <c r="V684" s="68" t="s">
        <v>136</v>
      </c>
      <c r="W684" s="68" t="s">
        <v>137</v>
      </c>
      <c r="X684" s="68" t="s">
        <v>349</v>
      </c>
      <c r="Y684" s="68">
        <v>45194.207910763886</v>
      </c>
      <c r="Z684" s="68">
        <v>45194.207588425925</v>
      </c>
      <c r="AA684" s="68" t="s">
        <v>139</v>
      </c>
      <c r="AB684" s="68" t="s">
        <v>226</v>
      </c>
      <c r="AC684" s="68">
        <v>0</v>
      </c>
      <c r="AD684" s="68" t="s">
        <v>143</v>
      </c>
      <c r="AE684" s="68">
        <v>0</v>
      </c>
      <c r="AG684" s="68">
        <v>10012</v>
      </c>
      <c r="AH684" s="68" t="s">
        <v>141</v>
      </c>
      <c r="AI684" s="68" t="s">
        <v>143</v>
      </c>
      <c r="AK684" s="68" t="s">
        <v>207</v>
      </c>
      <c r="AL684" s="68" t="s">
        <v>143</v>
      </c>
      <c r="AM684" s="68">
        <v>1700</v>
      </c>
      <c r="AN684" s="68" t="s">
        <v>143</v>
      </c>
      <c r="AO684" s="68" t="s">
        <v>145</v>
      </c>
      <c r="AP684" s="68" t="s">
        <v>146</v>
      </c>
      <c r="AQ684" s="68" t="s">
        <v>1060</v>
      </c>
      <c r="AR684" s="68" t="s">
        <v>148</v>
      </c>
      <c r="AS684" s="68" t="s">
        <v>139</v>
      </c>
      <c r="AT684" s="68" t="s">
        <v>149</v>
      </c>
      <c r="AU684" s="68" t="s">
        <v>150</v>
      </c>
      <c r="AV684" s="68" t="s">
        <v>4216</v>
      </c>
      <c r="AW684" s="68" t="s">
        <v>4524</v>
      </c>
      <c r="AX684" s="68" t="s">
        <v>309</v>
      </c>
      <c r="AY684" s="68" t="s">
        <v>148</v>
      </c>
      <c r="AZ684" s="68" t="s">
        <v>139</v>
      </c>
      <c r="BA684" s="68" t="s">
        <v>4217</v>
      </c>
      <c r="BB684" s="68" t="s">
        <v>311</v>
      </c>
      <c r="BC684" s="68" t="s">
        <v>156</v>
      </c>
      <c r="BD684" s="68" t="s">
        <v>157</v>
      </c>
      <c r="BE684" s="68" t="s">
        <v>303</v>
      </c>
      <c r="BF684" s="68">
        <v>45195.095914351848</v>
      </c>
      <c r="BG684" s="68">
        <v>0</v>
      </c>
      <c r="BH684" s="68" t="s">
        <v>143</v>
      </c>
      <c r="BI684" s="68" t="s">
        <v>143</v>
      </c>
      <c r="BJ684" s="68" t="s">
        <v>143</v>
      </c>
      <c r="BK684" s="68" t="s">
        <v>136</v>
      </c>
      <c r="BL684" s="68" t="s">
        <v>143</v>
      </c>
      <c r="BM684" s="68" t="s">
        <v>160</v>
      </c>
      <c r="BN684" s="68" t="s">
        <v>143</v>
      </c>
      <c r="BO684" s="68" t="s">
        <v>143</v>
      </c>
      <c r="BP684" s="68" t="s">
        <v>1151</v>
      </c>
      <c r="BQ684" s="68" t="s">
        <v>4585</v>
      </c>
      <c r="BR684" s="68">
        <v>500</v>
      </c>
      <c r="BS684" s="68" t="s">
        <v>162</v>
      </c>
      <c r="BT684" s="68">
        <v>3454</v>
      </c>
      <c r="BU684" s="68">
        <v>3454</v>
      </c>
      <c r="BV684" s="68" t="s">
        <v>1856</v>
      </c>
      <c r="BW684" s="68" t="s">
        <v>135</v>
      </c>
      <c r="BX684" s="68" t="s">
        <v>135</v>
      </c>
      <c r="BY684" s="68" t="s">
        <v>148</v>
      </c>
      <c r="BZ684" s="68" t="s">
        <v>4527</v>
      </c>
      <c r="CA684" s="68" t="s">
        <v>144</v>
      </c>
      <c r="CB684" s="68" t="s">
        <v>2764</v>
      </c>
      <c r="CC684" s="68" t="s">
        <v>143</v>
      </c>
      <c r="CD684" s="68" t="s">
        <v>362</v>
      </c>
      <c r="CE684" s="68" t="s">
        <v>4586</v>
      </c>
      <c r="CF684" s="68">
        <v>20317357</v>
      </c>
      <c r="CH684" s="68" t="s">
        <v>143</v>
      </c>
      <c r="CJ684" s="68">
        <v>0</v>
      </c>
      <c r="CK684" s="68" t="s">
        <v>143</v>
      </c>
      <c r="CM684" s="68" t="s">
        <v>143</v>
      </c>
      <c r="CN684" s="68" t="s">
        <v>143</v>
      </c>
      <c r="CR684" s="68" t="s">
        <v>143</v>
      </c>
      <c r="CS684" s="68" t="s">
        <v>1</v>
      </c>
      <c r="CT684" s="68" t="s">
        <v>143</v>
      </c>
      <c r="CU684" s="68" t="s">
        <v>1</v>
      </c>
      <c r="CV684" s="68" t="s">
        <v>1985</v>
      </c>
      <c r="CW684" s="68" t="s">
        <v>143</v>
      </c>
      <c r="CX684" s="68" t="s">
        <v>316</v>
      </c>
      <c r="CY684" s="68" t="s">
        <v>127</v>
      </c>
      <c r="CZ684" s="68" t="s">
        <v>136</v>
      </c>
      <c r="DA684" s="68" t="s">
        <v>1989</v>
      </c>
      <c r="DB684" s="68" t="s">
        <v>143</v>
      </c>
      <c r="DC684" s="68" t="s">
        <v>143</v>
      </c>
      <c r="DD684" s="68" t="s">
        <v>2037</v>
      </c>
      <c r="DE684" s="68">
        <v>9</v>
      </c>
      <c r="DF684" s="68">
        <v>25</v>
      </c>
    </row>
    <row r="685" spans="1:110" s="68" customFormat="1" ht="12.75" x14ac:dyDescent="0.2">
      <c r="A685" s="67">
        <v>45170</v>
      </c>
      <c r="B685" s="68" t="s">
        <v>8</v>
      </c>
      <c r="C685" s="68">
        <v>92044</v>
      </c>
      <c r="D685" s="68" t="s">
        <v>4587</v>
      </c>
      <c r="E685" s="68" t="s">
        <v>685</v>
      </c>
      <c r="F685" s="69">
        <v>45195</v>
      </c>
      <c r="G685" s="68" t="s">
        <v>165</v>
      </c>
      <c r="H685" s="68" t="s">
        <v>166</v>
      </c>
      <c r="I685" s="70">
        <v>650</v>
      </c>
      <c r="J685" s="70">
        <v>650</v>
      </c>
      <c r="K685" s="71">
        <f t="shared" si="10"/>
        <v>1.590997090849579E-3</v>
      </c>
      <c r="L685" s="68" t="s">
        <v>953</v>
      </c>
      <c r="M685" s="68" t="s">
        <v>218</v>
      </c>
      <c r="N685" s="68" t="s">
        <v>1070</v>
      </c>
      <c r="O685" s="68" t="s">
        <v>4588</v>
      </c>
      <c r="P685" s="68" t="s">
        <v>4441</v>
      </c>
      <c r="Q685" s="68" t="s">
        <v>170</v>
      </c>
      <c r="R685" s="68" t="s">
        <v>4589</v>
      </c>
      <c r="S685" s="68" t="s">
        <v>4443</v>
      </c>
      <c r="T685" s="68" t="s">
        <v>135</v>
      </c>
      <c r="U685" s="68" t="s">
        <v>135</v>
      </c>
      <c r="V685" s="68" t="s">
        <v>506</v>
      </c>
      <c r="W685" s="68" t="s">
        <v>137</v>
      </c>
      <c r="X685" s="68" t="s">
        <v>957</v>
      </c>
      <c r="Y685" s="68">
        <v>45194.082243750003</v>
      </c>
      <c r="Z685" s="68">
        <v>45194.0818462963</v>
      </c>
      <c r="AA685" s="68" t="s">
        <v>139</v>
      </c>
      <c r="AB685" s="68" t="s">
        <v>226</v>
      </c>
      <c r="AC685" s="68">
        <v>0</v>
      </c>
      <c r="AD685" s="68" t="s">
        <v>143</v>
      </c>
      <c r="AE685" s="68">
        <v>0</v>
      </c>
      <c r="AF685" s="68">
        <v>45202</v>
      </c>
      <c r="AG685" s="68">
        <v>10012</v>
      </c>
      <c r="AH685" s="68" t="s">
        <v>141</v>
      </c>
      <c r="AI685" s="68" t="s">
        <v>143</v>
      </c>
      <c r="AK685" s="68" t="s">
        <v>207</v>
      </c>
      <c r="AL685" s="68" t="s">
        <v>143</v>
      </c>
      <c r="AM685" s="68">
        <v>650</v>
      </c>
      <c r="AN685" s="68" t="s">
        <v>143</v>
      </c>
      <c r="AO685" s="68" t="s">
        <v>4081</v>
      </c>
      <c r="AP685" s="68" t="s">
        <v>2684</v>
      </c>
      <c r="AQ685" s="68" t="s">
        <v>4590</v>
      </c>
      <c r="AR685" s="68" t="s">
        <v>2082</v>
      </c>
      <c r="AS685" s="68" t="s">
        <v>231</v>
      </c>
      <c r="AT685" s="68" t="s">
        <v>2082</v>
      </c>
      <c r="AU685" s="68" t="s">
        <v>2686</v>
      </c>
      <c r="AV685" s="68" t="s">
        <v>1079</v>
      </c>
      <c r="AW685" s="68" t="s">
        <v>1080</v>
      </c>
      <c r="AX685" s="68" t="s">
        <v>1081</v>
      </c>
      <c r="AY685" s="68" t="s">
        <v>148</v>
      </c>
      <c r="AZ685" s="68" t="s">
        <v>139</v>
      </c>
      <c r="BA685" s="68" t="s">
        <v>148</v>
      </c>
      <c r="BB685" s="68" t="s">
        <v>150</v>
      </c>
      <c r="BC685" s="68" t="s">
        <v>156</v>
      </c>
      <c r="BD685" s="68" t="s">
        <v>157</v>
      </c>
      <c r="BE685" s="68" t="s">
        <v>237</v>
      </c>
      <c r="BF685" s="68">
        <v>45194.32949074074</v>
      </c>
      <c r="BG685" s="68">
        <v>0</v>
      </c>
      <c r="BH685" s="68" t="s">
        <v>143</v>
      </c>
      <c r="BI685" s="68" t="s">
        <v>143</v>
      </c>
      <c r="BJ685" s="68" t="s">
        <v>143</v>
      </c>
      <c r="BK685" s="68" t="s">
        <v>506</v>
      </c>
      <c r="BL685" s="68" t="s">
        <v>143</v>
      </c>
      <c r="BM685" s="68" t="s">
        <v>160</v>
      </c>
      <c r="BN685" s="68" t="s">
        <v>143</v>
      </c>
      <c r="BO685" s="68" t="s">
        <v>685</v>
      </c>
      <c r="BP685" s="68" t="s">
        <v>143</v>
      </c>
      <c r="BQ685" s="68" t="s">
        <v>4591</v>
      </c>
      <c r="BR685" s="68">
        <v>800</v>
      </c>
      <c r="BS685" s="68" t="s">
        <v>241</v>
      </c>
      <c r="BT685" s="68">
        <v>650</v>
      </c>
      <c r="BU685" s="68">
        <v>650</v>
      </c>
      <c r="BV685" s="68" t="s">
        <v>135</v>
      </c>
      <c r="BW685" s="68" t="s">
        <v>135</v>
      </c>
      <c r="BX685" s="68" t="s">
        <v>135</v>
      </c>
      <c r="BY685" s="68" t="s">
        <v>148</v>
      </c>
      <c r="BZ685" s="68" t="s">
        <v>4446</v>
      </c>
      <c r="CA685" s="68" t="s">
        <v>174</v>
      </c>
      <c r="CB685" s="68" t="s">
        <v>143</v>
      </c>
      <c r="CC685" s="68" t="s">
        <v>143</v>
      </c>
      <c r="CD685" s="68" t="s">
        <v>143</v>
      </c>
      <c r="CE685" s="68" t="s">
        <v>143</v>
      </c>
      <c r="CF685" s="68">
        <v>1</v>
      </c>
      <c r="CH685" s="68" t="s">
        <v>143</v>
      </c>
      <c r="CJ685" s="68">
        <v>0</v>
      </c>
      <c r="CK685" s="68" t="s">
        <v>143</v>
      </c>
      <c r="CM685" s="68" t="s">
        <v>143</v>
      </c>
      <c r="CN685" s="68" t="s">
        <v>143</v>
      </c>
      <c r="CR685" s="68" t="s">
        <v>143</v>
      </c>
      <c r="CS685" s="68" t="s">
        <v>1</v>
      </c>
      <c r="CT685" s="68" t="s">
        <v>143</v>
      </c>
      <c r="CU685" s="68" t="s">
        <v>1</v>
      </c>
      <c r="CV685" s="68" t="s">
        <v>2092</v>
      </c>
      <c r="CW685" s="68" t="s">
        <v>143</v>
      </c>
      <c r="CX685" s="68" t="s">
        <v>953</v>
      </c>
      <c r="CY685" s="68" t="s">
        <v>166</v>
      </c>
      <c r="CZ685" s="68" t="s">
        <v>506</v>
      </c>
      <c r="DA685" s="68" t="s">
        <v>2007</v>
      </c>
      <c r="DB685" s="68" t="s">
        <v>143</v>
      </c>
      <c r="DC685" s="68" t="s">
        <v>143</v>
      </c>
      <c r="DD685" s="68" t="s">
        <v>685</v>
      </c>
      <c r="DE685" s="68">
        <v>9</v>
      </c>
      <c r="DF685" s="68">
        <v>26</v>
      </c>
    </row>
    <row r="686" spans="1:110" s="68" customFormat="1" ht="12.75" x14ac:dyDescent="0.2">
      <c r="A686" s="67">
        <v>45170</v>
      </c>
      <c r="B686" s="68" t="s">
        <v>18</v>
      </c>
      <c r="C686" s="68">
        <v>92067</v>
      </c>
      <c r="D686" s="68" t="s">
        <v>3471</v>
      </c>
      <c r="E686" s="68" t="s">
        <v>125</v>
      </c>
      <c r="F686" s="69">
        <v>45195</v>
      </c>
      <c r="G686" s="68" t="s">
        <v>257</v>
      </c>
      <c r="H686" s="68" t="s">
        <v>166</v>
      </c>
      <c r="I686" s="70">
        <v>1493.25</v>
      </c>
      <c r="J686" s="70">
        <v>1493.25</v>
      </c>
      <c r="K686" s="71">
        <f t="shared" si="10"/>
        <v>3.6550098552478984E-3</v>
      </c>
      <c r="L686" s="68" t="s">
        <v>926</v>
      </c>
      <c r="M686" s="68" t="s">
        <v>218</v>
      </c>
      <c r="N686" s="68" t="s">
        <v>980</v>
      </c>
      <c r="O686" s="68" t="s">
        <v>1820</v>
      </c>
      <c r="P686" s="68" t="s">
        <v>4592</v>
      </c>
      <c r="Q686" s="68" t="s">
        <v>170</v>
      </c>
      <c r="R686" s="68" t="s">
        <v>143</v>
      </c>
      <c r="S686" s="68" t="s">
        <v>3245</v>
      </c>
      <c r="T686" s="68" t="s">
        <v>135</v>
      </c>
      <c r="U686" s="68" t="s">
        <v>135</v>
      </c>
      <c r="V686" s="68" t="s">
        <v>224</v>
      </c>
      <c r="W686" s="68" t="s">
        <v>137</v>
      </c>
      <c r="X686" s="68" t="s">
        <v>264</v>
      </c>
      <c r="Y686" s="68">
        <v>45194.14900636574</v>
      </c>
      <c r="Z686" s="68">
        <v>45194.144032523145</v>
      </c>
      <c r="AA686" s="68" t="s">
        <v>139</v>
      </c>
      <c r="AB686" s="68" t="s">
        <v>226</v>
      </c>
      <c r="AC686" s="68">
        <v>0</v>
      </c>
      <c r="AD686" s="68" t="s">
        <v>143</v>
      </c>
      <c r="AE686" s="68">
        <v>0</v>
      </c>
      <c r="AF686" s="68">
        <v>45194</v>
      </c>
      <c r="AG686" s="68">
        <v>10010</v>
      </c>
      <c r="AH686" s="68" t="s">
        <v>265</v>
      </c>
      <c r="AI686" s="68" t="s">
        <v>143</v>
      </c>
      <c r="AK686" s="68" t="s">
        <v>207</v>
      </c>
      <c r="AL686" s="68" t="s">
        <v>143</v>
      </c>
      <c r="AM686" s="68">
        <v>149325</v>
      </c>
      <c r="AN686" s="68" t="s">
        <v>143</v>
      </c>
      <c r="AO686" s="68" t="s">
        <v>1824</v>
      </c>
      <c r="AP686" s="68" t="s">
        <v>447</v>
      </c>
      <c r="AQ686" s="68" t="s">
        <v>1825</v>
      </c>
      <c r="AR686" s="68" t="s">
        <v>178</v>
      </c>
      <c r="AS686" s="68" t="s">
        <v>179</v>
      </c>
      <c r="AT686" s="68" t="s">
        <v>403</v>
      </c>
      <c r="AU686" s="68" t="s">
        <v>1826</v>
      </c>
      <c r="AV686" s="68" t="s">
        <v>990</v>
      </c>
      <c r="AW686" s="68" t="s">
        <v>273</v>
      </c>
      <c r="AX686" s="68" t="s">
        <v>991</v>
      </c>
      <c r="AY686" s="68" t="s">
        <v>148</v>
      </c>
      <c r="AZ686" s="68" t="s">
        <v>139</v>
      </c>
      <c r="BA686" s="68" t="s">
        <v>154</v>
      </c>
      <c r="BB686" s="68" t="s">
        <v>992</v>
      </c>
      <c r="BC686" s="68" t="s">
        <v>156</v>
      </c>
      <c r="BD686" s="68" t="s">
        <v>276</v>
      </c>
      <c r="BE686" s="68" t="s">
        <v>143</v>
      </c>
      <c r="BG686" s="68">
        <v>0</v>
      </c>
      <c r="BH686" s="68" t="s">
        <v>143</v>
      </c>
      <c r="BI686" s="68" t="s">
        <v>143</v>
      </c>
      <c r="BJ686" s="68" t="s">
        <v>143</v>
      </c>
      <c r="BK686" s="68" t="s">
        <v>136</v>
      </c>
      <c r="BL686" s="68" t="s">
        <v>143</v>
      </c>
      <c r="BM686" s="68" t="s">
        <v>200</v>
      </c>
      <c r="BN686" s="68" t="s">
        <v>143</v>
      </c>
      <c r="BO686" s="68" t="s">
        <v>143</v>
      </c>
      <c r="BP686" s="68" t="s">
        <v>2022</v>
      </c>
      <c r="BQ686" s="68" t="s">
        <v>143</v>
      </c>
      <c r="BR686" s="68">
        <v>0</v>
      </c>
      <c r="BS686" s="68" t="s">
        <v>682</v>
      </c>
      <c r="BT686" s="68">
        <v>149325</v>
      </c>
      <c r="BU686" s="68">
        <v>149325</v>
      </c>
      <c r="BV686" s="68" t="s">
        <v>135</v>
      </c>
      <c r="BW686" s="68" t="s">
        <v>135</v>
      </c>
      <c r="BX686" s="68" t="s">
        <v>135</v>
      </c>
      <c r="BY686" s="68" t="s">
        <v>148</v>
      </c>
      <c r="BZ686" s="68" t="s">
        <v>3078</v>
      </c>
      <c r="CA686" s="68" t="s">
        <v>174</v>
      </c>
      <c r="CB686" s="68" t="s">
        <v>1828</v>
      </c>
      <c r="CC686" s="68" t="s">
        <v>143</v>
      </c>
      <c r="CD686" s="68" t="s">
        <v>143</v>
      </c>
      <c r="CE686" s="68" t="s">
        <v>4593</v>
      </c>
      <c r="CF686" s="68">
        <v>1</v>
      </c>
      <c r="CH686" s="68" t="s">
        <v>143</v>
      </c>
      <c r="CJ686" s="68">
        <v>0</v>
      </c>
      <c r="CK686" s="68" t="s">
        <v>143</v>
      </c>
      <c r="CM686" s="68" t="s">
        <v>143</v>
      </c>
      <c r="CN686" s="68" t="s">
        <v>143</v>
      </c>
      <c r="CQ686" s="68">
        <v>505882451</v>
      </c>
      <c r="CR686" s="68" t="s">
        <v>143</v>
      </c>
      <c r="CS686" s="68" t="s">
        <v>1</v>
      </c>
      <c r="CT686" s="68" t="s">
        <v>143</v>
      </c>
      <c r="CU686" s="68" t="s">
        <v>1</v>
      </c>
      <c r="CV686" s="68" t="s">
        <v>2092</v>
      </c>
      <c r="CW686" s="68" t="s">
        <v>143</v>
      </c>
      <c r="CX686" s="68" t="s">
        <v>926</v>
      </c>
      <c r="CY686" s="68" t="s">
        <v>166</v>
      </c>
      <c r="CZ686" s="68" t="s">
        <v>136</v>
      </c>
      <c r="DA686" s="68" t="s">
        <v>2495</v>
      </c>
      <c r="DB686" s="68" t="s">
        <v>143</v>
      </c>
      <c r="DC686" s="68" t="s">
        <v>143</v>
      </c>
      <c r="DD686" s="68" t="s">
        <v>125</v>
      </c>
      <c r="DE686" s="68">
        <v>9</v>
      </c>
      <c r="DF686" s="68">
        <v>26</v>
      </c>
    </row>
    <row r="687" spans="1:110" s="68" customFormat="1" ht="12.75" x14ac:dyDescent="0.2">
      <c r="A687" s="67">
        <v>45170</v>
      </c>
      <c r="B687" s="68" t="s">
        <v>18</v>
      </c>
      <c r="C687" s="68">
        <v>92070</v>
      </c>
      <c r="D687" s="68" t="s">
        <v>3471</v>
      </c>
      <c r="E687" s="68" t="s">
        <v>125</v>
      </c>
      <c r="F687" s="69">
        <v>45195</v>
      </c>
      <c r="G687" s="68" t="s">
        <v>257</v>
      </c>
      <c r="H687" s="68" t="s">
        <v>166</v>
      </c>
      <c r="I687" s="70">
        <v>436</v>
      </c>
      <c r="J687" s="70">
        <v>436</v>
      </c>
      <c r="K687" s="71">
        <f t="shared" si="10"/>
        <v>1.0671918947852562E-3</v>
      </c>
      <c r="L687" s="68" t="s">
        <v>926</v>
      </c>
      <c r="M687" s="68" t="s">
        <v>218</v>
      </c>
      <c r="N687" s="68" t="s">
        <v>980</v>
      </c>
      <c r="O687" s="68" t="s">
        <v>4594</v>
      </c>
      <c r="P687" s="68" t="s">
        <v>4595</v>
      </c>
      <c r="Q687" s="68" t="s">
        <v>170</v>
      </c>
      <c r="R687" s="68" t="s">
        <v>4596</v>
      </c>
      <c r="S687" s="68" t="s">
        <v>4597</v>
      </c>
      <c r="T687" s="68" t="s">
        <v>135</v>
      </c>
      <c r="U687" s="68" t="s">
        <v>135</v>
      </c>
      <c r="V687" s="68" t="s">
        <v>224</v>
      </c>
      <c r="W687" s="68" t="s">
        <v>137</v>
      </c>
      <c r="X687" s="68" t="s">
        <v>264</v>
      </c>
      <c r="Y687" s="68">
        <v>45194.154418865743</v>
      </c>
      <c r="Z687" s="68">
        <v>45194.154296527777</v>
      </c>
      <c r="AA687" s="68" t="s">
        <v>139</v>
      </c>
      <c r="AB687" s="68" t="s">
        <v>226</v>
      </c>
      <c r="AC687" s="68">
        <v>0</v>
      </c>
      <c r="AD687" s="68" t="s">
        <v>143</v>
      </c>
      <c r="AE687" s="68">
        <v>0</v>
      </c>
      <c r="AF687" s="68">
        <v>45194</v>
      </c>
      <c r="AG687" s="68">
        <v>10010</v>
      </c>
      <c r="AH687" s="68" t="s">
        <v>265</v>
      </c>
      <c r="AI687" s="68" t="s">
        <v>143</v>
      </c>
      <c r="AK687" s="68" t="s">
        <v>207</v>
      </c>
      <c r="AL687" s="68" t="s">
        <v>143</v>
      </c>
      <c r="AM687" s="68">
        <v>436</v>
      </c>
      <c r="AN687" s="68" t="s">
        <v>143</v>
      </c>
      <c r="AO687" s="68" t="s">
        <v>4598</v>
      </c>
      <c r="AP687" s="68" t="s">
        <v>1229</v>
      </c>
      <c r="AQ687" s="68" t="s">
        <v>4599</v>
      </c>
      <c r="AR687" s="68" t="s">
        <v>178</v>
      </c>
      <c r="AS687" s="68" t="s">
        <v>179</v>
      </c>
      <c r="AT687" s="68" t="s">
        <v>211</v>
      </c>
      <c r="AU687" s="68" t="s">
        <v>4600</v>
      </c>
      <c r="AV687" s="68" t="s">
        <v>990</v>
      </c>
      <c r="AW687" s="68" t="s">
        <v>273</v>
      </c>
      <c r="AX687" s="68" t="s">
        <v>991</v>
      </c>
      <c r="AY687" s="68" t="s">
        <v>148</v>
      </c>
      <c r="AZ687" s="68" t="s">
        <v>139</v>
      </c>
      <c r="BA687" s="68" t="s">
        <v>154</v>
      </c>
      <c r="BB687" s="68" t="s">
        <v>992</v>
      </c>
      <c r="BC687" s="68" t="s">
        <v>156</v>
      </c>
      <c r="BD687" s="68" t="s">
        <v>157</v>
      </c>
      <c r="BE687" s="68" t="s">
        <v>303</v>
      </c>
      <c r="BF687" s="68">
        <v>45195.198263888888</v>
      </c>
      <c r="BG687" s="68">
        <v>0</v>
      </c>
      <c r="BH687" s="68" t="s">
        <v>143</v>
      </c>
      <c r="BI687" s="68" t="s">
        <v>143</v>
      </c>
      <c r="BJ687" s="68" t="s">
        <v>143</v>
      </c>
      <c r="BK687" s="68" t="s">
        <v>136</v>
      </c>
      <c r="BL687" s="68" t="s">
        <v>143</v>
      </c>
      <c r="BM687" s="68" t="s">
        <v>200</v>
      </c>
      <c r="BN687" s="68" t="s">
        <v>143</v>
      </c>
      <c r="BO687" s="68" t="s">
        <v>143</v>
      </c>
      <c r="BP687" s="68" t="s">
        <v>2022</v>
      </c>
      <c r="BQ687" s="68" t="s">
        <v>4601</v>
      </c>
      <c r="BR687" s="68">
        <v>500</v>
      </c>
      <c r="BS687" s="68" t="s">
        <v>162</v>
      </c>
      <c r="BT687" s="68">
        <v>436</v>
      </c>
      <c r="BU687" s="68">
        <v>436</v>
      </c>
      <c r="BV687" s="68" t="s">
        <v>135</v>
      </c>
      <c r="BW687" s="68" t="s">
        <v>135</v>
      </c>
      <c r="BX687" s="68" t="s">
        <v>135</v>
      </c>
      <c r="BY687" s="68" t="s">
        <v>148</v>
      </c>
      <c r="BZ687" s="68" t="s">
        <v>3078</v>
      </c>
      <c r="CA687" s="68" t="s">
        <v>174</v>
      </c>
      <c r="CB687" s="68" t="s">
        <v>1828</v>
      </c>
      <c r="CC687" s="68" t="s">
        <v>143</v>
      </c>
      <c r="CD687" s="68" t="s">
        <v>143</v>
      </c>
      <c r="CE687" s="68" t="s">
        <v>4602</v>
      </c>
      <c r="CF687" s="68">
        <v>1</v>
      </c>
      <c r="CH687" s="68" t="s">
        <v>143</v>
      </c>
      <c r="CJ687" s="68">
        <v>0</v>
      </c>
      <c r="CK687" s="68" t="s">
        <v>143</v>
      </c>
      <c r="CM687" s="68" t="s">
        <v>143</v>
      </c>
      <c r="CN687" s="68" t="s">
        <v>143</v>
      </c>
      <c r="CQ687" s="68">
        <v>505882451</v>
      </c>
      <c r="CR687" s="68" t="s">
        <v>143</v>
      </c>
      <c r="CS687" s="68" t="s">
        <v>1</v>
      </c>
      <c r="CT687" s="68" t="s">
        <v>143</v>
      </c>
      <c r="CU687" s="68" t="s">
        <v>1</v>
      </c>
      <c r="CV687" s="68" t="s">
        <v>1985</v>
      </c>
      <c r="CW687" s="68" t="s">
        <v>143</v>
      </c>
      <c r="CX687" s="68" t="s">
        <v>926</v>
      </c>
      <c r="CY687" s="68" t="s">
        <v>166</v>
      </c>
      <c r="CZ687" s="68" t="s">
        <v>136</v>
      </c>
      <c r="DA687" s="68" t="s">
        <v>1986</v>
      </c>
      <c r="DB687" s="68" t="s">
        <v>143</v>
      </c>
      <c r="DC687" s="68" t="s">
        <v>143</v>
      </c>
      <c r="DD687" s="68" t="s">
        <v>125</v>
      </c>
      <c r="DE687" s="68">
        <v>9</v>
      </c>
      <c r="DF687" s="68">
        <v>26</v>
      </c>
    </row>
    <row r="688" spans="1:110" s="68" customFormat="1" ht="12.75" x14ac:dyDescent="0.2">
      <c r="A688" s="67">
        <v>45170</v>
      </c>
      <c r="B688" s="68" t="s">
        <v>14</v>
      </c>
      <c r="C688" s="68">
        <v>92108</v>
      </c>
      <c r="D688" s="68" t="s">
        <v>1317</v>
      </c>
      <c r="E688" s="68" t="s">
        <v>2037</v>
      </c>
      <c r="F688" s="69">
        <v>45195</v>
      </c>
      <c r="G688" s="68" t="s">
        <v>165</v>
      </c>
      <c r="H688" s="68" t="s">
        <v>127</v>
      </c>
      <c r="I688" s="70">
        <v>345.4</v>
      </c>
      <c r="J688" s="70">
        <v>345.4</v>
      </c>
      <c r="K688" s="71">
        <f t="shared" si="10"/>
        <v>8.4543137719914551E-4</v>
      </c>
      <c r="L688" s="68" t="s">
        <v>316</v>
      </c>
      <c r="M688" s="68" t="s">
        <v>218</v>
      </c>
      <c r="N688" s="68" t="s">
        <v>4559</v>
      </c>
      <c r="O688" s="68" t="s">
        <v>1056</v>
      </c>
      <c r="P688" s="68" t="s">
        <v>4521</v>
      </c>
      <c r="Q688" s="68" t="s">
        <v>132</v>
      </c>
      <c r="R688" s="68" t="s">
        <v>4603</v>
      </c>
      <c r="S688" s="68" t="s">
        <v>4604</v>
      </c>
      <c r="T688" s="68" t="s">
        <v>474</v>
      </c>
      <c r="U688" s="68" t="s">
        <v>135</v>
      </c>
      <c r="V688" s="68" t="s">
        <v>136</v>
      </c>
      <c r="W688" s="68" t="s">
        <v>137</v>
      </c>
      <c r="X688" s="68" t="s">
        <v>349</v>
      </c>
      <c r="Y688" s="68">
        <v>45194.212164467594</v>
      </c>
      <c r="Z688" s="68">
        <v>45194.212035300923</v>
      </c>
      <c r="AA688" s="68" t="s">
        <v>139</v>
      </c>
      <c r="AB688" s="68" t="s">
        <v>226</v>
      </c>
      <c r="AC688" s="68">
        <v>0</v>
      </c>
      <c r="AD688" s="68" t="s">
        <v>143</v>
      </c>
      <c r="AE688" s="68">
        <v>0</v>
      </c>
      <c r="AG688" s="68">
        <v>10012</v>
      </c>
      <c r="AH688" s="68" t="s">
        <v>141</v>
      </c>
      <c r="AI688" s="68" t="s">
        <v>143</v>
      </c>
      <c r="AK688" s="68" t="s">
        <v>207</v>
      </c>
      <c r="AL688" s="68" t="s">
        <v>143</v>
      </c>
      <c r="AM688" s="68">
        <v>1700</v>
      </c>
      <c r="AN688" s="68" t="s">
        <v>143</v>
      </c>
      <c r="AO688" s="68" t="s">
        <v>145</v>
      </c>
      <c r="AP688" s="68" t="s">
        <v>146</v>
      </c>
      <c r="AQ688" s="68" t="s">
        <v>1060</v>
      </c>
      <c r="AR688" s="68" t="s">
        <v>148</v>
      </c>
      <c r="AS688" s="68" t="s">
        <v>139</v>
      </c>
      <c r="AT688" s="68" t="s">
        <v>149</v>
      </c>
      <c r="AU688" s="68" t="s">
        <v>150</v>
      </c>
      <c r="AV688" s="68" t="s">
        <v>4216</v>
      </c>
      <c r="AW688" s="68" t="s">
        <v>4524</v>
      </c>
      <c r="AX688" s="68" t="s">
        <v>309</v>
      </c>
      <c r="AY688" s="68" t="s">
        <v>148</v>
      </c>
      <c r="AZ688" s="68" t="s">
        <v>139</v>
      </c>
      <c r="BA688" s="68" t="s">
        <v>4217</v>
      </c>
      <c r="BB688" s="68" t="s">
        <v>311</v>
      </c>
      <c r="BC688" s="68" t="s">
        <v>156</v>
      </c>
      <c r="BD688" s="68" t="s">
        <v>157</v>
      </c>
      <c r="BE688" s="68" t="s">
        <v>303</v>
      </c>
      <c r="BF688" s="68">
        <v>45195.095949074072</v>
      </c>
      <c r="BG688" s="68">
        <v>0</v>
      </c>
      <c r="BH688" s="68" t="s">
        <v>143</v>
      </c>
      <c r="BI688" s="68" t="s">
        <v>143</v>
      </c>
      <c r="BJ688" s="68" t="s">
        <v>143</v>
      </c>
      <c r="BK688" s="68" t="s">
        <v>136</v>
      </c>
      <c r="BL688" s="68" t="s">
        <v>143</v>
      </c>
      <c r="BM688" s="68" t="s">
        <v>160</v>
      </c>
      <c r="BN688" s="68" t="s">
        <v>143</v>
      </c>
      <c r="BO688" s="68" t="s">
        <v>143</v>
      </c>
      <c r="BP688" s="68" t="s">
        <v>1151</v>
      </c>
      <c r="BQ688" s="68" t="s">
        <v>4605</v>
      </c>
      <c r="BR688" s="68">
        <v>500</v>
      </c>
      <c r="BS688" s="68" t="s">
        <v>162</v>
      </c>
      <c r="BT688" s="68">
        <v>3454</v>
      </c>
      <c r="BU688" s="68">
        <v>3454</v>
      </c>
      <c r="BV688" s="68" t="s">
        <v>135</v>
      </c>
      <c r="BW688" s="68" t="s">
        <v>135</v>
      </c>
      <c r="BX688" s="68" t="s">
        <v>135</v>
      </c>
      <c r="BY688" s="68" t="s">
        <v>148</v>
      </c>
      <c r="BZ688" s="68" t="s">
        <v>4527</v>
      </c>
      <c r="CA688" s="68" t="s">
        <v>144</v>
      </c>
      <c r="CB688" s="68" t="s">
        <v>2764</v>
      </c>
      <c r="CC688" s="68" t="s">
        <v>143</v>
      </c>
      <c r="CD688" s="68" t="s">
        <v>362</v>
      </c>
      <c r="CE688" s="68" t="s">
        <v>4528</v>
      </c>
      <c r="CF688" s="68">
        <v>20317357</v>
      </c>
      <c r="CH688" s="68" t="s">
        <v>143</v>
      </c>
      <c r="CJ688" s="68">
        <v>0</v>
      </c>
      <c r="CK688" s="68" t="s">
        <v>143</v>
      </c>
      <c r="CM688" s="68" t="s">
        <v>143</v>
      </c>
      <c r="CN688" s="68" t="s">
        <v>143</v>
      </c>
      <c r="CR688" s="68" t="s">
        <v>143</v>
      </c>
      <c r="CS688" s="68" t="s">
        <v>1</v>
      </c>
      <c r="CT688" s="68" t="s">
        <v>143</v>
      </c>
      <c r="CU688" s="68" t="s">
        <v>1</v>
      </c>
      <c r="CV688" s="68" t="s">
        <v>1985</v>
      </c>
      <c r="CW688" s="68" t="s">
        <v>143</v>
      </c>
      <c r="CX688" s="68" t="s">
        <v>316</v>
      </c>
      <c r="CY688" s="68" t="s">
        <v>127</v>
      </c>
      <c r="CZ688" s="68" t="s">
        <v>136</v>
      </c>
      <c r="DA688" s="68" t="s">
        <v>1986</v>
      </c>
      <c r="DB688" s="68" t="s">
        <v>143</v>
      </c>
      <c r="DC688" s="68" t="s">
        <v>143</v>
      </c>
      <c r="DD688" s="68" t="s">
        <v>2037</v>
      </c>
      <c r="DE688" s="68">
        <v>9</v>
      </c>
      <c r="DF688" s="68">
        <v>26</v>
      </c>
    </row>
    <row r="689" spans="1:110" s="68" customFormat="1" ht="12.75" x14ac:dyDescent="0.2">
      <c r="A689" s="67">
        <v>45170</v>
      </c>
      <c r="B689" s="68" t="s">
        <v>13</v>
      </c>
      <c r="C689" s="68">
        <v>92339</v>
      </c>
      <c r="D689" s="68" t="s">
        <v>4286</v>
      </c>
      <c r="E689" s="68" t="s">
        <v>125</v>
      </c>
      <c r="F689" s="69">
        <v>45196</v>
      </c>
      <c r="G689" s="68" t="s">
        <v>257</v>
      </c>
      <c r="H689" s="68" t="s">
        <v>166</v>
      </c>
      <c r="I689" s="70">
        <v>711</v>
      </c>
      <c r="J689" s="70">
        <v>711</v>
      </c>
      <c r="K689" s="71">
        <f t="shared" si="10"/>
        <v>1.7403060486062319E-3</v>
      </c>
      <c r="L689" s="68" t="s">
        <v>374</v>
      </c>
      <c r="M689" s="68" t="s">
        <v>129</v>
      </c>
      <c r="N689" s="68" t="s">
        <v>1224</v>
      </c>
      <c r="O689" s="68" t="s">
        <v>3270</v>
      </c>
      <c r="P689" s="68" t="s">
        <v>4606</v>
      </c>
      <c r="Q689" s="68" t="s">
        <v>262</v>
      </c>
      <c r="R689" s="68" t="s">
        <v>4607</v>
      </c>
      <c r="S689" s="68" t="s">
        <v>4558</v>
      </c>
      <c r="T689" s="68" t="s">
        <v>135</v>
      </c>
      <c r="U689" s="68" t="s">
        <v>135</v>
      </c>
      <c r="V689" s="68" t="s">
        <v>136</v>
      </c>
      <c r="W689" s="68" t="s">
        <v>137</v>
      </c>
      <c r="X689" s="68" t="s">
        <v>264</v>
      </c>
      <c r="Y689" s="68">
        <v>45195.082886574077</v>
      </c>
      <c r="Z689" s="68">
        <v>45195.080250115738</v>
      </c>
      <c r="AA689" s="68" t="s">
        <v>139</v>
      </c>
      <c r="AB689" s="68" t="s">
        <v>140</v>
      </c>
      <c r="AC689" s="68">
        <v>0</v>
      </c>
      <c r="AD689" s="68" t="s">
        <v>143</v>
      </c>
      <c r="AE689" s="68">
        <v>0</v>
      </c>
      <c r="AF689" s="68">
        <v>45195</v>
      </c>
      <c r="AG689" s="68">
        <v>10010</v>
      </c>
      <c r="AH689" s="68" t="s">
        <v>265</v>
      </c>
      <c r="AI689" s="68" t="s">
        <v>143</v>
      </c>
      <c r="AK689" s="68" t="s">
        <v>142</v>
      </c>
      <c r="AL689" s="68" t="s">
        <v>143</v>
      </c>
      <c r="AM689" s="68">
        <v>711</v>
      </c>
      <c r="AN689" s="68" t="s">
        <v>143</v>
      </c>
      <c r="AO689" s="68" t="s">
        <v>3274</v>
      </c>
      <c r="AP689" s="68" t="s">
        <v>3275</v>
      </c>
      <c r="AQ689" s="68" t="s">
        <v>3276</v>
      </c>
      <c r="AR689" s="68" t="s">
        <v>430</v>
      </c>
      <c r="AS689" s="68" t="s">
        <v>431</v>
      </c>
      <c r="AT689" s="68" t="s">
        <v>3277</v>
      </c>
      <c r="AU689" s="68" t="s">
        <v>3278</v>
      </c>
      <c r="AV689" s="68" t="s">
        <v>990</v>
      </c>
      <c r="AW689" s="68" t="s">
        <v>273</v>
      </c>
      <c r="AX689" s="68" t="s">
        <v>1232</v>
      </c>
      <c r="AY689" s="68" t="s">
        <v>148</v>
      </c>
      <c r="AZ689" s="68" t="s">
        <v>139</v>
      </c>
      <c r="BA689" s="68" t="s">
        <v>154</v>
      </c>
      <c r="BB689" s="68" t="s">
        <v>992</v>
      </c>
      <c r="BC689" s="68" t="s">
        <v>156</v>
      </c>
      <c r="BD689" s="68" t="s">
        <v>157</v>
      </c>
      <c r="BE689" s="68" t="s">
        <v>237</v>
      </c>
      <c r="BF689" s="68">
        <v>45196.113993055558</v>
      </c>
      <c r="BG689" s="68">
        <v>0</v>
      </c>
      <c r="BH689" s="68" t="s">
        <v>143</v>
      </c>
      <c r="BI689" s="68" t="s">
        <v>143</v>
      </c>
      <c r="BJ689" s="68" t="s">
        <v>143</v>
      </c>
      <c r="BK689" s="68" t="s">
        <v>136</v>
      </c>
      <c r="BL689" s="68" t="s">
        <v>143</v>
      </c>
      <c r="BM689" s="68" t="s">
        <v>200</v>
      </c>
      <c r="BN689" s="68" t="s">
        <v>143</v>
      </c>
      <c r="BO689" s="68" t="s">
        <v>143</v>
      </c>
      <c r="BP689" s="68" t="s">
        <v>143</v>
      </c>
      <c r="BQ689" s="68" t="s">
        <v>4608</v>
      </c>
      <c r="BR689" s="68">
        <v>800</v>
      </c>
      <c r="BS689" s="68" t="s">
        <v>241</v>
      </c>
      <c r="BT689" s="68">
        <v>711</v>
      </c>
      <c r="BU689" s="68">
        <v>711</v>
      </c>
      <c r="BV689" s="68" t="s">
        <v>135</v>
      </c>
      <c r="BW689" s="68" t="s">
        <v>135</v>
      </c>
      <c r="BX689" s="68" t="s">
        <v>135</v>
      </c>
      <c r="BY689" s="68" t="s">
        <v>148</v>
      </c>
      <c r="BZ689" s="68" t="s">
        <v>3078</v>
      </c>
      <c r="CA689" s="68" t="s">
        <v>174</v>
      </c>
      <c r="CB689" s="68" t="s">
        <v>143</v>
      </c>
      <c r="CC689" s="68" t="s">
        <v>143</v>
      </c>
      <c r="CD689" s="68" t="s">
        <v>143</v>
      </c>
      <c r="CE689" s="68" t="s">
        <v>143</v>
      </c>
      <c r="CF689" s="68">
        <v>1</v>
      </c>
      <c r="CH689" s="68" t="s">
        <v>143</v>
      </c>
      <c r="CJ689" s="68">
        <v>0</v>
      </c>
      <c r="CK689" s="68" t="s">
        <v>143</v>
      </c>
      <c r="CM689" s="68" t="s">
        <v>143</v>
      </c>
      <c r="CN689" s="68" t="s">
        <v>143</v>
      </c>
      <c r="CO689" s="68">
        <v>544582431</v>
      </c>
      <c r="CR689" s="68" t="s">
        <v>143</v>
      </c>
      <c r="CS689" s="68" t="s">
        <v>1</v>
      </c>
      <c r="CT689" s="68" t="s">
        <v>143</v>
      </c>
      <c r="CU689" s="68" t="s">
        <v>1</v>
      </c>
      <c r="CV689" s="68" t="s">
        <v>2092</v>
      </c>
      <c r="CW689" s="68" t="s">
        <v>143</v>
      </c>
      <c r="CX689" s="68" t="s">
        <v>374</v>
      </c>
      <c r="CY689" s="68" t="s">
        <v>166</v>
      </c>
      <c r="CZ689" s="68" t="s">
        <v>136</v>
      </c>
      <c r="DA689" s="68" t="s">
        <v>1986</v>
      </c>
      <c r="DB689" s="68" t="s">
        <v>143</v>
      </c>
      <c r="DC689" s="68" t="s">
        <v>143</v>
      </c>
      <c r="DD689" s="68" t="s">
        <v>125</v>
      </c>
      <c r="DE689" s="68">
        <v>9</v>
      </c>
      <c r="DF689" s="68">
        <v>27</v>
      </c>
    </row>
    <row r="690" spans="1:110" s="68" customFormat="1" ht="12.75" x14ac:dyDescent="0.2">
      <c r="A690" s="67">
        <v>45170</v>
      </c>
      <c r="B690" s="68" t="s">
        <v>19</v>
      </c>
      <c r="C690" s="68">
        <v>92585</v>
      </c>
      <c r="D690" s="68" t="s">
        <v>4474</v>
      </c>
      <c r="E690" s="68" t="s">
        <v>125</v>
      </c>
      <c r="F690" s="69">
        <v>45196</v>
      </c>
      <c r="G690" s="68" t="s">
        <v>165</v>
      </c>
      <c r="H690" s="68" t="s">
        <v>166</v>
      </c>
      <c r="I690" s="70">
        <v>282.95</v>
      </c>
      <c r="J690" s="70">
        <v>282.95</v>
      </c>
      <c r="K690" s="71">
        <f t="shared" si="10"/>
        <v>6.9257327208598215E-4</v>
      </c>
      <c r="L690" s="68" t="s">
        <v>908</v>
      </c>
      <c r="M690" s="68" t="s">
        <v>129</v>
      </c>
      <c r="N690" s="68" t="s">
        <v>960</v>
      </c>
      <c r="O690" s="68" t="s">
        <v>4609</v>
      </c>
      <c r="P690" s="68" t="s">
        <v>4610</v>
      </c>
      <c r="Q690" s="68" t="s">
        <v>170</v>
      </c>
      <c r="R690" s="68" t="s">
        <v>4611</v>
      </c>
      <c r="S690" s="68" t="s">
        <v>2961</v>
      </c>
      <c r="T690" s="68" t="s">
        <v>135</v>
      </c>
      <c r="U690" s="68" t="s">
        <v>135</v>
      </c>
      <c r="V690" s="68" t="s">
        <v>136</v>
      </c>
      <c r="W690" s="68" t="s">
        <v>137</v>
      </c>
      <c r="X690" s="68" t="s">
        <v>173</v>
      </c>
      <c r="Y690" s="68">
        <v>45196.115959027775</v>
      </c>
      <c r="Z690" s="68">
        <v>45196.115809722221</v>
      </c>
      <c r="AA690" s="68" t="s">
        <v>139</v>
      </c>
      <c r="AB690" s="68" t="s">
        <v>140</v>
      </c>
      <c r="AC690" s="68">
        <v>0</v>
      </c>
      <c r="AD690" s="68" t="s">
        <v>143</v>
      </c>
      <c r="AE690" s="68">
        <v>0</v>
      </c>
      <c r="AG690" s="68">
        <v>10012</v>
      </c>
      <c r="AH690" s="68" t="s">
        <v>141</v>
      </c>
      <c r="AI690" s="68" t="s">
        <v>143</v>
      </c>
      <c r="AK690" s="68" t="s">
        <v>142</v>
      </c>
      <c r="AL690" s="68" t="s">
        <v>143</v>
      </c>
      <c r="AM690" s="68">
        <v>28295</v>
      </c>
      <c r="AN690" s="68" t="s">
        <v>143</v>
      </c>
      <c r="AO690" s="68" t="s">
        <v>4612</v>
      </c>
      <c r="AP690" s="68" t="s">
        <v>4613</v>
      </c>
      <c r="AQ690" s="68" t="s">
        <v>4614</v>
      </c>
      <c r="AR690" s="68" t="s">
        <v>430</v>
      </c>
      <c r="AS690" s="68" t="s">
        <v>431</v>
      </c>
      <c r="AT690" s="68" t="s">
        <v>988</v>
      </c>
      <c r="AU690" s="68" t="s">
        <v>4615</v>
      </c>
      <c r="AV690" s="68" t="s">
        <v>145</v>
      </c>
      <c r="AW690" s="68" t="s">
        <v>146</v>
      </c>
      <c r="AX690" s="68" t="s">
        <v>972</v>
      </c>
      <c r="AY690" s="68" t="s">
        <v>148</v>
      </c>
      <c r="AZ690" s="68" t="s">
        <v>139</v>
      </c>
      <c r="BA690" s="68" t="s">
        <v>149</v>
      </c>
      <c r="BB690" s="68" t="s">
        <v>150</v>
      </c>
      <c r="BC690" s="68" t="s">
        <v>156</v>
      </c>
      <c r="BD690" s="68" t="s">
        <v>157</v>
      </c>
      <c r="BE690" s="68" t="s">
        <v>303</v>
      </c>
      <c r="BF690" s="68">
        <v>45196.192048611112</v>
      </c>
      <c r="BG690" s="68">
        <v>0</v>
      </c>
      <c r="BH690" s="68" t="s">
        <v>143</v>
      </c>
      <c r="BI690" s="68" t="s">
        <v>143</v>
      </c>
      <c r="BJ690" s="68" t="s">
        <v>143</v>
      </c>
      <c r="BK690" s="68" t="s">
        <v>136</v>
      </c>
      <c r="BL690" s="68" t="s">
        <v>143</v>
      </c>
      <c r="BM690" s="68" t="s">
        <v>160</v>
      </c>
      <c r="BN690" s="68" t="s">
        <v>143</v>
      </c>
      <c r="BO690" s="68" t="s">
        <v>143</v>
      </c>
      <c r="BP690" s="68" t="s">
        <v>143</v>
      </c>
      <c r="BQ690" s="68" t="s">
        <v>4490</v>
      </c>
      <c r="BR690" s="68">
        <v>500</v>
      </c>
      <c r="BS690" s="68" t="s">
        <v>162</v>
      </c>
      <c r="BT690" s="68">
        <v>28295</v>
      </c>
      <c r="BU690" s="68">
        <v>28295</v>
      </c>
      <c r="BV690" s="68" t="s">
        <v>135</v>
      </c>
      <c r="BW690" s="68" t="s">
        <v>135</v>
      </c>
      <c r="BX690" s="68" t="s">
        <v>135</v>
      </c>
      <c r="BY690" s="68" t="s">
        <v>148</v>
      </c>
      <c r="BZ690" s="68" t="s">
        <v>2665</v>
      </c>
      <c r="CA690" s="68" t="s">
        <v>174</v>
      </c>
      <c r="CB690" s="68" t="s">
        <v>143</v>
      </c>
      <c r="CC690" s="68" t="s">
        <v>143</v>
      </c>
      <c r="CD690" s="68" t="s">
        <v>143</v>
      </c>
      <c r="CE690" s="68" t="s">
        <v>4616</v>
      </c>
      <c r="CF690" s="68">
        <v>1</v>
      </c>
      <c r="CH690" s="68" t="s">
        <v>143</v>
      </c>
      <c r="CJ690" s="68">
        <v>0</v>
      </c>
      <c r="CK690" s="68" t="s">
        <v>143</v>
      </c>
      <c r="CM690" s="68" t="s">
        <v>143</v>
      </c>
      <c r="CN690" s="68" t="s">
        <v>143</v>
      </c>
      <c r="CR690" s="68" t="s">
        <v>143</v>
      </c>
      <c r="CS690" s="68" t="s">
        <v>1</v>
      </c>
      <c r="CT690" s="68" t="s">
        <v>143</v>
      </c>
      <c r="CU690" s="68" t="s">
        <v>1</v>
      </c>
      <c r="CV690" s="68" t="s">
        <v>1985</v>
      </c>
      <c r="CW690" s="68" t="s">
        <v>143</v>
      </c>
      <c r="CX690" s="68" t="s">
        <v>908</v>
      </c>
      <c r="CY690" s="68" t="s">
        <v>166</v>
      </c>
      <c r="CZ690" s="68" t="s">
        <v>136</v>
      </c>
      <c r="DA690" s="68" t="s">
        <v>1986</v>
      </c>
      <c r="DB690" s="68" t="s">
        <v>143</v>
      </c>
      <c r="DC690" s="68" t="s">
        <v>143</v>
      </c>
      <c r="DD690" s="68" t="s">
        <v>125</v>
      </c>
      <c r="DE690" s="68">
        <v>9</v>
      </c>
      <c r="DF690" s="68">
        <v>27</v>
      </c>
    </row>
    <row r="691" spans="1:110" s="68" customFormat="1" ht="12.75" x14ac:dyDescent="0.2">
      <c r="A691" s="67">
        <v>45170</v>
      </c>
      <c r="B691" s="68" t="s">
        <v>7</v>
      </c>
      <c r="C691" s="68">
        <v>92621</v>
      </c>
      <c r="D691" s="68" t="s">
        <v>4337</v>
      </c>
      <c r="E691" s="68" t="s">
        <v>373</v>
      </c>
      <c r="F691" s="69">
        <v>45196</v>
      </c>
      <c r="G691" s="68" t="s">
        <v>257</v>
      </c>
      <c r="H691" s="68" t="s">
        <v>166</v>
      </c>
      <c r="I691" s="70">
        <v>750</v>
      </c>
      <c r="J691" s="70">
        <v>750</v>
      </c>
      <c r="K691" s="71">
        <f t="shared" si="10"/>
        <v>1.8357658740572067E-3</v>
      </c>
      <c r="L691" s="68" t="s">
        <v>374</v>
      </c>
      <c r="M691" s="68" t="s">
        <v>129</v>
      </c>
      <c r="N691" s="68" t="s">
        <v>980</v>
      </c>
      <c r="O691" s="68" t="s">
        <v>1769</v>
      </c>
      <c r="P691" s="68" t="s">
        <v>4617</v>
      </c>
      <c r="Q691" s="68" t="s">
        <v>170</v>
      </c>
      <c r="R691" s="68" t="s">
        <v>4618</v>
      </c>
      <c r="S691" s="68" t="s">
        <v>4619</v>
      </c>
      <c r="T691" s="68" t="s">
        <v>135</v>
      </c>
      <c r="U691" s="68" t="s">
        <v>135</v>
      </c>
      <c r="V691" s="68" t="s">
        <v>136</v>
      </c>
      <c r="W691" s="68" t="s">
        <v>137</v>
      </c>
      <c r="X691" s="68" t="s">
        <v>379</v>
      </c>
      <c r="Y691" s="68">
        <v>45196.225566550929</v>
      </c>
      <c r="Z691" s="68">
        <v>45196.21710115741</v>
      </c>
      <c r="AA691" s="68" t="s">
        <v>139</v>
      </c>
      <c r="AB691" s="68" t="s">
        <v>140</v>
      </c>
      <c r="AC691" s="68">
        <v>0</v>
      </c>
      <c r="AD691" s="68" t="s">
        <v>143</v>
      </c>
      <c r="AE691" s="68">
        <v>0</v>
      </c>
      <c r="AF691" s="68">
        <v>45195</v>
      </c>
      <c r="AG691" s="68">
        <v>10010</v>
      </c>
      <c r="AH691" s="68" t="s">
        <v>265</v>
      </c>
      <c r="AI691" s="68" t="s">
        <v>143</v>
      </c>
      <c r="AK691" s="68" t="s">
        <v>142</v>
      </c>
      <c r="AL691" s="68" t="s">
        <v>143</v>
      </c>
      <c r="AM691" s="68">
        <v>750</v>
      </c>
      <c r="AN691" s="68" t="s">
        <v>143</v>
      </c>
      <c r="AO691" s="68" t="s">
        <v>1772</v>
      </c>
      <c r="AP691" s="68" t="s">
        <v>1773</v>
      </c>
      <c r="AQ691" s="68" t="s">
        <v>1774</v>
      </c>
      <c r="AR691" s="68" t="s">
        <v>250</v>
      </c>
      <c r="AS691" s="68" t="s">
        <v>179</v>
      </c>
      <c r="AT691" s="68" t="s">
        <v>1775</v>
      </c>
      <c r="AU691" s="68" t="s">
        <v>1776</v>
      </c>
      <c r="AV691" s="68" t="s">
        <v>990</v>
      </c>
      <c r="AW691" s="68" t="s">
        <v>273</v>
      </c>
      <c r="AX691" s="68" t="s">
        <v>991</v>
      </c>
      <c r="AY691" s="68" t="s">
        <v>148</v>
      </c>
      <c r="AZ691" s="68" t="s">
        <v>139</v>
      </c>
      <c r="BA691" s="68" t="s">
        <v>154</v>
      </c>
      <c r="BB691" s="68" t="s">
        <v>992</v>
      </c>
      <c r="BC691" s="68" t="s">
        <v>156</v>
      </c>
      <c r="BD691" s="68" t="s">
        <v>157</v>
      </c>
      <c r="BE691" s="68" t="s">
        <v>237</v>
      </c>
      <c r="BF691" s="68">
        <v>45197.041875000003</v>
      </c>
      <c r="BG691" s="68">
        <v>0</v>
      </c>
      <c r="BH691" s="68" t="s">
        <v>143</v>
      </c>
      <c r="BI691" s="68" t="s">
        <v>143</v>
      </c>
      <c r="BJ691" s="68" t="s">
        <v>143</v>
      </c>
      <c r="BK691" s="68" t="s">
        <v>136</v>
      </c>
      <c r="BL691" s="68" t="s">
        <v>143</v>
      </c>
      <c r="BM691" s="68" t="s">
        <v>200</v>
      </c>
      <c r="BN691" s="68" t="s">
        <v>200</v>
      </c>
      <c r="BO691" s="68" t="s">
        <v>143</v>
      </c>
      <c r="BP691" s="68" t="s">
        <v>143</v>
      </c>
      <c r="BQ691" s="68" t="s">
        <v>4108</v>
      </c>
      <c r="BR691" s="68">
        <v>1000</v>
      </c>
      <c r="BS691" s="68" t="s">
        <v>241</v>
      </c>
      <c r="BT691" s="68">
        <v>750</v>
      </c>
      <c r="BU691" s="68">
        <v>750</v>
      </c>
      <c r="BV691" s="68" t="s">
        <v>135</v>
      </c>
      <c r="BW691" s="68" t="s">
        <v>135</v>
      </c>
      <c r="BX691" s="68" t="s">
        <v>135</v>
      </c>
      <c r="BY691" s="68" t="s">
        <v>148</v>
      </c>
      <c r="BZ691" s="68" t="s">
        <v>2774</v>
      </c>
      <c r="CA691" s="68" t="s">
        <v>174</v>
      </c>
      <c r="CB691" s="68" t="s">
        <v>143</v>
      </c>
      <c r="CC691" s="68" t="s">
        <v>143</v>
      </c>
      <c r="CD691" s="68" t="s">
        <v>143</v>
      </c>
      <c r="CE691" s="68" t="s">
        <v>143</v>
      </c>
      <c r="CF691" s="68">
        <v>1</v>
      </c>
      <c r="CH691" s="68" t="s">
        <v>143</v>
      </c>
      <c r="CJ691" s="68">
        <v>0</v>
      </c>
      <c r="CK691" s="68" t="s">
        <v>143</v>
      </c>
      <c r="CM691" s="68" t="s">
        <v>143</v>
      </c>
      <c r="CN691" s="68" t="s">
        <v>143</v>
      </c>
      <c r="CR691" s="68" t="s">
        <v>143</v>
      </c>
      <c r="CS691" s="68" t="s">
        <v>1</v>
      </c>
      <c r="CT691" s="68" t="s">
        <v>143</v>
      </c>
      <c r="CU691" s="68" t="s">
        <v>1</v>
      </c>
      <c r="CV691" s="68" t="s">
        <v>2092</v>
      </c>
      <c r="CW691" s="68" t="s">
        <v>143</v>
      </c>
      <c r="CX691" s="68" t="s">
        <v>374</v>
      </c>
      <c r="CY691" s="68" t="s">
        <v>166</v>
      </c>
      <c r="CZ691" s="68" t="s">
        <v>136</v>
      </c>
      <c r="DA691" s="68" t="s">
        <v>1989</v>
      </c>
      <c r="DB691" s="68" t="s">
        <v>143</v>
      </c>
      <c r="DC691" s="68" t="s">
        <v>143</v>
      </c>
      <c r="DD691" s="68" t="s">
        <v>373</v>
      </c>
      <c r="DE691" s="68">
        <v>9</v>
      </c>
      <c r="DF691" s="68">
        <v>27</v>
      </c>
    </row>
    <row r="692" spans="1:110" s="68" customFormat="1" ht="12.75" x14ac:dyDescent="0.2">
      <c r="A692" s="67">
        <v>45170</v>
      </c>
      <c r="B692" s="68" t="s">
        <v>14</v>
      </c>
      <c r="C692" s="68">
        <v>92709</v>
      </c>
      <c r="D692" s="68" t="s">
        <v>1317</v>
      </c>
      <c r="E692" s="68" t="s">
        <v>164</v>
      </c>
      <c r="F692" s="69">
        <v>45196</v>
      </c>
      <c r="G692" s="68" t="s">
        <v>165</v>
      </c>
      <c r="H692" s="68" t="s">
        <v>166</v>
      </c>
      <c r="I692" s="70">
        <v>98</v>
      </c>
      <c r="J692" s="70">
        <v>98</v>
      </c>
      <c r="K692" s="71">
        <f t="shared" si="10"/>
        <v>2.39873407543475E-4</v>
      </c>
      <c r="L692" s="68" t="s">
        <v>316</v>
      </c>
      <c r="M692" s="68" t="s">
        <v>317</v>
      </c>
      <c r="N692" s="68" t="s">
        <v>219</v>
      </c>
      <c r="O692" s="68" t="s">
        <v>318</v>
      </c>
      <c r="P692" s="68" t="s">
        <v>4620</v>
      </c>
      <c r="Q692" s="68" t="s">
        <v>170</v>
      </c>
      <c r="R692" s="68" t="s">
        <v>4621</v>
      </c>
      <c r="S692" s="68" t="s">
        <v>4622</v>
      </c>
      <c r="T692" s="68" t="s">
        <v>135</v>
      </c>
      <c r="U692" s="68" t="s">
        <v>135</v>
      </c>
      <c r="V692" s="68" t="s">
        <v>136</v>
      </c>
      <c r="W692" s="68" t="s">
        <v>137</v>
      </c>
      <c r="X692" s="68" t="s">
        <v>322</v>
      </c>
      <c r="Y692" s="68">
        <v>45197.086601273149</v>
      </c>
      <c r="Z692" s="68">
        <v>45197.086521990743</v>
      </c>
      <c r="AA692" s="68" t="s">
        <v>139</v>
      </c>
      <c r="AB692" s="68" t="s">
        <v>323</v>
      </c>
      <c r="AC692" s="68">
        <v>0</v>
      </c>
      <c r="AD692" s="68" t="s">
        <v>143</v>
      </c>
      <c r="AE692" s="68">
        <v>98</v>
      </c>
      <c r="AG692" s="68">
        <v>10012</v>
      </c>
      <c r="AH692" s="68" t="s">
        <v>141</v>
      </c>
      <c r="AI692" s="68" t="s">
        <v>143</v>
      </c>
      <c r="AJ692" s="68">
        <v>98</v>
      </c>
      <c r="AK692" s="68" t="s">
        <v>207</v>
      </c>
      <c r="AL692" s="68" t="s">
        <v>143</v>
      </c>
      <c r="AM692" s="68">
        <v>98</v>
      </c>
      <c r="AN692" s="68" t="s">
        <v>174</v>
      </c>
      <c r="AO692" s="68" t="s">
        <v>324</v>
      </c>
      <c r="AP692" s="68" t="s">
        <v>325</v>
      </c>
      <c r="AQ692" s="68" t="s">
        <v>326</v>
      </c>
      <c r="AR692" s="68" t="s">
        <v>178</v>
      </c>
      <c r="AS692" s="68" t="s">
        <v>179</v>
      </c>
      <c r="AT692" s="68" t="s">
        <v>327</v>
      </c>
      <c r="AU692" s="68" t="s">
        <v>328</v>
      </c>
      <c r="AV692" s="68" t="s">
        <v>234</v>
      </c>
      <c r="AW692" s="68" t="s">
        <v>165</v>
      </c>
      <c r="AX692" s="68" t="s">
        <v>235</v>
      </c>
      <c r="AY692" s="68" t="s">
        <v>148</v>
      </c>
      <c r="AZ692" s="68" t="s">
        <v>139</v>
      </c>
      <c r="BA692" s="68" t="s">
        <v>236</v>
      </c>
      <c r="BB692" s="68" t="s">
        <v>150</v>
      </c>
      <c r="BC692" s="68" t="s">
        <v>156</v>
      </c>
      <c r="BD692" s="68" t="s">
        <v>157</v>
      </c>
      <c r="BE692" s="68" t="s">
        <v>303</v>
      </c>
      <c r="BF692" s="68">
        <v>45197.457025462965</v>
      </c>
      <c r="BG692" s="68">
        <v>0</v>
      </c>
      <c r="BH692" s="68" t="s">
        <v>170</v>
      </c>
      <c r="BI692" s="68" t="s">
        <v>4623</v>
      </c>
      <c r="BJ692" s="68" t="s">
        <v>143</v>
      </c>
      <c r="BK692" s="68" t="s">
        <v>136</v>
      </c>
      <c r="BL692" s="68" t="s">
        <v>143</v>
      </c>
      <c r="BM692" s="68" t="s">
        <v>160</v>
      </c>
      <c r="BN692" s="68" t="s">
        <v>160</v>
      </c>
      <c r="BO692" s="68" t="s">
        <v>143</v>
      </c>
      <c r="BP692" s="68" t="s">
        <v>143</v>
      </c>
      <c r="BQ692" s="68" t="s">
        <v>4624</v>
      </c>
      <c r="BR692" s="68">
        <v>500</v>
      </c>
      <c r="BS692" s="68" t="s">
        <v>162</v>
      </c>
      <c r="BT692" s="68">
        <v>98</v>
      </c>
      <c r="BU692" s="68">
        <v>98</v>
      </c>
      <c r="BV692" s="68" t="s">
        <v>135</v>
      </c>
      <c r="BW692" s="68" t="s">
        <v>135</v>
      </c>
      <c r="BX692" s="68" t="s">
        <v>135</v>
      </c>
      <c r="BY692" s="68" t="s">
        <v>148</v>
      </c>
      <c r="BZ692" s="68" t="s">
        <v>4203</v>
      </c>
      <c r="CA692" s="68" t="s">
        <v>174</v>
      </c>
      <c r="CB692" s="68" t="s">
        <v>143</v>
      </c>
      <c r="CC692" s="68" t="s">
        <v>143</v>
      </c>
      <c r="CD692" s="68" t="s">
        <v>143</v>
      </c>
      <c r="CE692" s="68" t="s">
        <v>4625</v>
      </c>
      <c r="CF692" s="68">
        <v>1</v>
      </c>
      <c r="CG692" s="68">
        <v>1</v>
      </c>
      <c r="CH692" s="68" t="s">
        <v>143</v>
      </c>
      <c r="CJ692" s="68">
        <v>0</v>
      </c>
      <c r="CK692" s="68" t="s">
        <v>143</v>
      </c>
      <c r="CM692" s="68" t="s">
        <v>143</v>
      </c>
      <c r="CN692" s="68" t="s">
        <v>143</v>
      </c>
      <c r="CR692" s="68" t="s">
        <v>143</v>
      </c>
      <c r="CS692" s="68" t="s">
        <v>1</v>
      </c>
      <c r="CT692" s="68" t="s">
        <v>143</v>
      </c>
      <c r="CU692" s="68" t="s">
        <v>1</v>
      </c>
      <c r="CV692" s="68" t="s">
        <v>1985</v>
      </c>
      <c r="CW692" s="68" t="s">
        <v>1985</v>
      </c>
      <c r="CX692" s="68" t="s">
        <v>316</v>
      </c>
      <c r="CY692" s="68" t="s">
        <v>166</v>
      </c>
      <c r="CZ692" s="68" t="s">
        <v>136</v>
      </c>
      <c r="DA692" s="68" t="s">
        <v>1989</v>
      </c>
      <c r="DB692" s="68" t="s">
        <v>143</v>
      </c>
      <c r="DC692" s="68" t="s">
        <v>143</v>
      </c>
      <c r="DD692" s="68" t="s">
        <v>164</v>
      </c>
      <c r="DE692" s="68">
        <v>9</v>
      </c>
      <c r="DF692" s="68">
        <v>27</v>
      </c>
    </row>
    <row r="693" spans="1:110" s="68" customFormat="1" ht="12.75" x14ac:dyDescent="0.2">
      <c r="A693" s="67">
        <v>45170</v>
      </c>
      <c r="B693" s="68" t="s">
        <v>14</v>
      </c>
      <c r="C693" s="68">
        <v>92719</v>
      </c>
      <c r="D693" s="68" t="s">
        <v>1317</v>
      </c>
      <c r="E693" s="68" t="s">
        <v>2037</v>
      </c>
      <c r="F693" s="69">
        <v>45196</v>
      </c>
      <c r="G693" s="68" t="s">
        <v>165</v>
      </c>
      <c r="H693" s="68" t="s">
        <v>166</v>
      </c>
      <c r="I693" s="70">
        <v>75</v>
      </c>
      <c r="J693" s="70">
        <v>75</v>
      </c>
      <c r="K693" s="71">
        <f t="shared" si="10"/>
        <v>1.8357658740572065E-4</v>
      </c>
      <c r="L693" s="68" t="s">
        <v>316</v>
      </c>
      <c r="M693" s="68" t="s">
        <v>317</v>
      </c>
      <c r="N693" s="68" t="s">
        <v>219</v>
      </c>
      <c r="O693" s="68" t="s">
        <v>318</v>
      </c>
      <c r="P693" s="68" t="s">
        <v>319</v>
      </c>
      <c r="Q693" s="68" t="s">
        <v>170</v>
      </c>
      <c r="R693" s="68" t="s">
        <v>4626</v>
      </c>
      <c r="S693" s="68" t="s">
        <v>4412</v>
      </c>
      <c r="T693" s="68" t="s">
        <v>135</v>
      </c>
      <c r="U693" s="68" t="s">
        <v>135</v>
      </c>
      <c r="V693" s="68" t="s">
        <v>136</v>
      </c>
      <c r="W693" s="68" t="s">
        <v>137</v>
      </c>
      <c r="X693" s="68" t="s">
        <v>322</v>
      </c>
      <c r="Y693" s="68">
        <v>45197.117075694441</v>
      </c>
      <c r="Z693" s="68">
        <v>45197.116977662037</v>
      </c>
      <c r="AA693" s="68" t="s">
        <v>139</v>
      </c>
      <c r="AB693" s="68" t="s">
        <v>323</v>
      </c>
      <c r="AC693" s="68">
        <v>0</v>
      </c>
      <c r="AD693" s="68" t="s">
        <v>143</v>
      </c>
      <c r="AE693" s="68">
        <v>75</v>
      </c>
      <c r="AG693" s="68">
        <v>10012</v>
      </c>
      <c r="AH693" s="68" t="s">
        <v>141</v>
      </c>
      <c r="AI693" s="68" t="s">
        <v>143</v>
      </c>
      <c r="AJ693" s="68">
        <v>75</v>
      </c>
      <c r="AK693" s="68" t="s">
        <v>207</v>
      </c>
      <c r="AL693" s="68" t="s">
        <v>143</v>
      </c>
      <c r="AM693" s="68">
        <v>75</v>
      </c>
      <c r="AN693" s="68" t="s">
        <v>174</v>
      </c>
      <c r="AO693" s="68" t="s">
        <v>324</v>
      </c>
      <c r="AP693" s="68" t="s">
        <v>325</v>
      </c>
      <c r="AQ693" s="68" t="s">
        <v>326</v>
      </c>
      <c r="AR693" s="68" t="s">
        <v>178</v>
      </c>
      <c r="AS693" s="68" t="s">
        <v>179</v>
      </c>
      <c r="AT693" s="68" t="s">
        <v>327</v>
      </c>
      <c r="AU693" s="68" t="s">
        <v>328</v>
      </c>
      <c r="AV693" s="68" t="s">
        <v>234</v>
      </c>
      <c r="AW693" s="68" t="s">
        <v>165</v>
      </c>
      <c r="AX693" s="68" t="s">
        <v>235</v>
      </c>
      <c r="AY693" s="68" t="s">
        <v>148</v>
      </c>
      <c r="AZ693" s="68" t="s">
        <v>139</v>
      </c>
      <c r="BA693" s="68" t="s">
        <v>236</v>
      </c>
      <c r="BB693" s="68" t="s">
        <v>150</v>
      </c>
      <c r="BC693" s="68" t="s">
        <v>156</v>
      </c>
      <c r="BD693" s="68" t="s">
        <v>157</v>
      </c>
      <c r="BE693" s="68" t="s">
        <v>303</v>
      </c>
      <c r="BF693" s="68">
        <v>45197.456469907411</v>
      </c>
      <c r="BG693" s="68">
        <v>0</v>
      </c>
      <c r="BH693" s="68" t="s">
        <v>143</v>
      </c>
      <c r="BI693" s="68" t="s">
        <v>4627</v>
      </c>
      <c r="BJ693" s="68" t="s">
        <v>143</v>
      </c>
      <c r="BK693" s="68" t="s">
        <v>136</v>
      </c>
      <c r="BL693" s="68" t="s">
        <v>143</v>
      </c>
      <c r="BM693" s="68" t="s">
        <v>160</v>
      </c>
      <c r="BN693" s="68" t="s">
        <v>160</v>
      </c>
      <c r="BO693" s="68" t="s">
        <v>143</v>
      </c>
      <c r="BP693" s="68" t="s">
        <v>143</v>
      </c>
      <c r="BQ693" s="68" t="s">
        <v>4628</v>
      </c>
      <c r="BR693" s="68">
        <v>500</v>
      </c>
      <c r="BS693" s="68" t="s">
        <v>162</v>
      </c>
      <c r="BT693" s="68">
        <v>75</v>
      </c>
      <c r="BU693" s="68">
        <v>75</v>
      </c>
      <c r="BV693" s="68" t="s">
        <v>135</v>
      </c>
      <c r="BW693" s="68" t="s">
        <v>135</v>
      </c>
      <c r="BX693" s="68" t="s">
        <v>135</v>
      </c>
      <c r="BY693" s="68" t="s">
        <v>148</v>
      </c>
      <c r="BZ693" s="68" t="s">
        <v>4629</v>
      </c>
      <c r="CA693" s="68" t="s">
        <v>174</v>
      </c>
      <c r="CB693" s="68" t="s">
        <v>143</v>
      </c>
      <c r="CC693" s="68" t="s">
        <v>143</v>
      </c>
      <c r="CD693" s="68" t="s">
        <v>143</v>
      </c>
      <c r="CE693" s="68" t="s">
        <v>4630</v>
      </c>
      <c r="CF693" s="68">
        <v>1</v>
      </c>
      <c r="CG693" s="68">
        <v>1</v>
      </c>
      <c r="CH693" s="68" t="s">
        <v>143</v>
      </c>
      <c r="CJ693" s="68">
        <v>0</v>
      </c>
      <c r="CK693" s="68" t="s">
        <v>143</v>
      </c>
      <c r="CM693" s="68" t="s">
        <v>143</v>
      </c>
      <c r="CN693" s="68" t="s">
        <v>143</v>
      </c>
      <c r="CR693" s="68" t="s">
        <v>143</v>
      </c>
      <c r="CS693" s="68" t="s">
        <v>1</v>
      </c>
      <c r="CT693" s="68" t="s">
        <v>143</v>
      </c>
      <c r="CU693" s="68" t="s">
        <v>1</v>
      </c>
      <c r="CV693" s="68" t="s">
        <v>1985</v>
      </c>
      <c r="CW693" s="68" t="s">
        <v>1985</v>
      </c>
      <c r="CX693" s="68" t="s">
        <v>316</v>
      </c>
      <c r="CY693" s="68" t="s">
        <v>166</v>
      </c>
      <c r="CZ693" s="68" t="s">
        <v>136</v>
      </c>
      <c r="DA693" s="68" t="s">
        <v>1989</v>
      </c>
      <c r="DB693" s="68" t="s">
        <v>143</v>
      </c>
      <c r="DC693" s="68" t="s">
        <v>143</v>
      </c>
      <c r="DD693" s="68" t="s">
        <v>2037</v>
      </c>
      <c r="DE693" s="68">
        <v>9</v>
      </c>
      <c r="DF693" s="68">
        <v>27</v>
      </c>
    </row>
    <row r="694" spans="1:110" s="68" customFormat="1" ht="12.75" x14ac:dyDescent="0.2">
      <c r="A694" s="67">
        <v>45170</v>
      </c>
      <c r="B694" s="68" t="s">
        <v>8</v>
      </c>
      <c r="C694" s="68">
        <v>92854</v>
      </c>
      <c r="D694" s="68" t="s">
        <v>4631</v>
      </c>
      <c r="E694" s="68" t="s">
        <v>164</v>
      </c>
      <c r="F694" s="69">
        <v>45198</v>
      </c>
      <c r="G694" s="68" t="s">
        <v>165</v>
      </c>
      <c r="H694" s="68" t="s">
        <v>166</v>
      </c>
      <c r="I694" s="70">
        <v>409</v>
      </c>
      <c r="J694" s="70">
        <v>409</v>
      </c>
      <c r="K694" s="71">
        <f t="shared" si="10"/>
        <v>1.0011043233191968E-3</v>
      </c>
      <c r="L694" s="68" t="s">
        <v>953</v>
      </c>
      <c r="M694" s="68" t="s">
        <v>317</v>
      </c>
      <c r="N694" s="68" t="s">
        <v>219</v>
      </c>
      <c r="O694" s="68" t="s">
        <v>2536</v>
      </c>
      <c r="P694" s="68" t="s">
        <v>4632</v>
      </c>
      <c r="Q694" s="68" t="s">
        <v>170</v>
      </c>
      <c r="R694" s="68" t="s">
        <v>4633</v>
      </c>
      <c r="S694" s="68" t="s">
        <v>4634</v>
      </c>
      <c r="T694" s="68" t="s">
        <v>135</v>
      </c>
      <c r="U694" s="68" t="s">
        <v>135</v>
      </c>
      <c r="V694" s="68" t="s">
        <v>506</v>
      </c>
      <c r="W694" s="68" t="s">
        <v>137</v>
      </c>
      <c r="X694" s="68" t="s">
        <v>225</v>
      </c>
      <c r="Y694" s="68">
        <v>45197.141453009259</v>
      </c>
      <c r="Z694" s="68">
        <v>45197.141370833335</v>
      </c>
      <c r="AA694" s="68" t="s">
        <v>139</v>
      </c>
      <c r="AB694" s="68" t="s">
        <v>226</v>
      </c>
      <c r="AC694" s="68">
        <v>0</v>
      </c>
      <c r="AD694" s="68" t="s">
        <v>143</v>
      </c>
      <c r="AE694" s="68">
        <v>0</v>
      </c>
      <c r="AG694" s="68">
        <v>10012</v>
      </c>
      <c r="AH694" s="68" t="s">
        <v>141</v>
      </c>
      <c r="AI694" s="68" t="s">
        <v>143</v>
      </c>
      <c r="AK694" s="68" t="s">
        <v>207</v>
      </c>
      <c r="AL694" s="68" t="s">
        <v>143</v>
      </c>
      <c r="AM694" s="68">
        <v>409</v>
      </c>
      <c r="AN694" s="68" t="s">
        <v>143</v>
      </c>
      <c r="AO694" s="68" t="s">
        <v>2540</v>
      </c>
      <c r="AP694" s="68" t="s">
        <v>2541</v>
      </c>
      <c r="AQ694" s="68" t="s">
        <v>2542</v>
      </c>
      <c r="AR694" s="68" t="s">
        <v>934</v>
      </c>
      <c r="AS694" s="68" t="s">
        <v>231</v>
      </c>
      <c r="AT694" s="68" t="s">
        <v>2543</v>
      </c>
      <c r="AU694" s="68" t="s">
        <v>2544</v>
      </c>
      <c r="AV694" s="68" t="s">
        <v>234</v>
      </c>
      <c r="AW694" s="68" t="s">
        <v>165</v>
      </c>
      <c r="AX694" s="68" t="s">
        <v>235</v>
      </c>
      <c r="AY694" s="68" t="s">
        <v>148</v>
      </c>
      <c r="AZ694" s="68" t="s">
        <v>139</v>
      </c>
      <c r="BA694" s="68" t="s">
        <v>236</v>
      </c>
      <c r="BB694" s="68" t="s">
        <v>150</v>
      </c>
      <c r="BC694" s="68" t="s">
        <v>156</v>
      </c>
      <c r="BD694" s="68" t="s">
        <v>157</v>
      </c>
      <c r="BE694" s="68" t="s">
        <v>303</v>
      </c>
      <c r="BF694" s="68">
        <v>45197.220046296294</v>
      </c>
      <c r="BG694" s="68">
        <v>0</v>
      </c>
      <c r="BH694" s="68" t="s">
        <v>143</v>
      </c>
      <c r="BI694" s="68" t="s">
        <v>143</v>
      </c>
      <c r="BJ694" s="68" t="s">
        <v>143</v>
      </c>
      <c r="BK694" s="68" t="s">
        <v>506</v>
      </c>
      <c r="BL694" s="68" t="s">
        <v>143</v>
      </c>
      <c r="BM694" s="68" t="s">
        <v>160</v>
      </c>
      <c r="BN694" s="68" t="s">
        <v>143</v>
      </c>
      <c r="BO694" s="68" t="s">
        <v>164</v>
      </c>
      <c r="BP694" s="68" t="s">
        <v>143</v>
      </c>
      <c r="BQ694" s="68" t="s">
        <v>860</v>
      </c>
      <c r="BR694" s="68">
        <v>500</v>
      </c>
      <c r="BS694" s="68" t="s">
        <v>162</v>
      </c>
      <c r="BT694" s="68">
        <v>409</v>
      </c>
      <c r="BU694" s="68">
        <v>409</v>
      </c>
      <c r="BV694" s="68" t="s">
        <v>135</v>
      </c>
      <c r="BW694" s="68" t="s">
        <v>135</v>
      </c>
      <c r="BX694" s="68" t="s">
        <v>135</v>
      </c>
      <c r="BY694" s="68" t="s">
        <v>148</v>
      </c>
      <c r="BZ694" s="68" t="s">
        <v>4635</v>
      </c>
      <c r="CA694" s="68" t="s">
        <v>174</v>
      </c>
      <c r="CB694" s="68" t="s">
        <v>143</v>
      </c>
      <c r="CC694" s="68" t="s">
        <v>143</v>
      </c>
      <c r="CD694" s="68" t="s">
        <v>143</v>
      </c>
      <c r="CE694" s="68" t="s">
        <v>143</v>
      </c>
      <c r="CF694" s="68">
        <v>1</v>
      </c>
      <c r="CH694" s="68" t="s">
        <v>143</v>
      </c>
      <c r="CJ694" s="68">
        <v>0</v>
      </c>
      <c r="CK694" s="68" t="s">
        <v>143</v>
      </c>
      <c r="CM694" s="68" t="s">
        <v>143</v>
      </c>
      <c r="CN694" s="68" t="s">
        <v>143</v>
      </c>
      <c r="CR694" s="68" t="s">
        <v>143</v>
      </c>
      <c r="CS694" s="68" t="s">
        <v>1</v>
      </c>
      <c r="CT694" s="68" t="s">
        <v>143</v>
      </c>
      <c r="CU694" s="68" t="s">
        <v>1</v>
      </c>
      <c r="CV694" s="68" t="s">
        <v>1985</v>
      </c>
      <c r="CW694" s="68" t="s">
        <v>143</v>
      </c>
      <c r="CX694" s="68" t="s">
        <v>953</v>
      </c>
      <c r="CY694" s="68" t="s">
        <v>166</v>
      </c>
      <c r="CZ694" s="68" t="s">
        <v>506</v>
      </c>
      <c r="DA694" s="68" t="s">
        <v>2007</v>
      </c>
      <c r="DB694" s="68" t="s">
        <v>143</v>
      </c>
      <c r="DC694" s="68" t="s">
        <v>225</v>
      </c>
      <c r="DD694" s="68" t="s">
        <v>164</v>
      </c>
      <c r="DE694" s="68">
        <v>9</v>
      </c>
      <c r="DF694" s="68">
        <v>29</v>
      </c>
    </row>
    <row r="695" spans="1:110" s="68" customFormat="1" ht="12.75" x14ac:dyDescent="0.2">
      <c r="A695" s="67">
        <v>45170</v>
      </c>
      <c r="B695" s="68" t="s">
        <v>13</v>
      </c>
      <c r="C695" s="68">
        <v>92943</v>
      </c>
      <c r="D695" s="68" t="s">
        <v>4286</v>
      </c>
      <c r="E695" s="68" t="s">
        <v>125</v>
      </c>
      <c r="F695" s="69">
        <v>45198</v>
      </c>
      <c r="G695" s="68" t="s">
        <v>126</v>
      </c>
      <c r="H695" s="68" t="s">
        <v>166</v>
      </c>
      <c r="I695" s="70">
        <v>556</v>
      </c>
      <c r="J695" s="70">
        <v>556</v>
      </c>
      <c r="K695" s="71">
        <f t="shared" si="10"/>
        <v>1.3609144346344092E-3</v>
      </c>
      <c r="L695" s="68" t="s">
        <v>374</v>
      </c>
      <c r="M695" s="68" t="s">
        <v>129</v>
      </c>
      <c r="N695" s="68" t="s">
        <v>960</v>
      </c>
      <c r="O695" s="68" t="s">
        <v>4338</v>
      </c>
      <c r="P695" s="68" t="s">
        <v>4636</v>
      </c>
      <c r="Q695" s="68" t="s">
        <v>530</v>
      </c>
      <c r="R695" s="68" t="s">
        <v>4637</v>
      </c>
      <c r="S695" s="68" t="s">
        <v>4638</v>
      </c>
      <c r="T695" s="68" t="s">
        <v>135</v>
      </c>
      <c r="U695" s="68" t="s">
        <v>135</v>
      </c>
      <c r="V695" s="68" t="s">
        <v>136</v>
      </c>
      <c r="W695" s="68" t="s">
        <v>137</v>
      </c>
      <c r="X695" s="68" t="s">
        <v>173</v>
      </c>
      <c r="Y695" s="68">
        <v>45197.287733333331</v>
      </c>
      <c r="Z695" s="68">
        <v>45198.272218171296</v>
      </c>
      <c r="AA695" s="68" t="s">
        <v>139</v>
      </c>
      <c r="AB695" s="68" t="s">
        <v>140</v>
      </c>
      <c r="AC695" s="68">
        <v>0</v>
      </c>
      <c r="AD695" s="68" t="s">
        <v>143</v>
      </c>
      <c r="AE695" s="68">
        <v>556</v>
      </c>
      <c r="AG695" s="68">
        <v>10023</v>
      </c>
      <c r="AH695" s="68" t="s">
        <v>141</v>
      </c>
      <c r="AI695" s="68" t="s">
        <v>143</v>
      </c>
      <c r="AJ695" s="68">
        <v>556</v>
      </c>
      <c r="AK695" s="68" t="s">
        <v>142</v>
      </c>
      <c r="AL695" s="68" t="s">
        <v>143</v>
      </c>
      <c r="AM695" s="68">
        <v>556</v>
      </c>
      <c r="AN695" s="68" t="s">
        <v>174</v>
      </c>
      <c r="AO695" s="68" t="s">
        <v>4639</v>
      </c>
      <c r="AP695" s="68" t="s">
        <v>4342</v>
      </c>
      <c r="AQ695" s="68" t="s">
        <v>309</v>
      </c>
      <c r="AR695" s="68" t="s">
        <v>148</v>
      </c>
      <c r="AS695" s="68" t="s">
        <v>139</v>
      </c>
      <c r="AT695" s="68" t="s">
        <v>154</v>
      </c>
      <c r="AU695" s="68" t="s">
        <v>4640</v>
      </c>
      <c r="AV695" s="68" t="s">
        <v>145</v>
      </c>
      <c r="AW695" s="68" t="s">
        <v>146</v>
      </c>
      <c r="AX695" s="68" t="s">
        <v>972</v>
      </c>
      <c r="AY695" s="68" t="s">
        <v>148</v>
      </c>
      <c r="AZ695" s="68" t="s">
        <v>139</v>
      </c>
      <c r="BA695" s="68" t="s">
        <v>149</v>
      </c>
      <c r="BB695" s="68" t="s">
        <v>150</v>
      </c>
      <c r="BC695" s="68" t="s">
        <v>156</v>
      </c>
      <c r="BD695" s="68" t="s">
        <v>157</v>
      </c>
      <c r="BE695" s="68" t="s">
        <v>237</v>
      </c>
      <c r="BF695" s="68">
        <v>45197.413275462961</v>
      </c>
      <c r="BG695" s="68">
        <v>0</v>
      </c>
      <c r="BH695" s="68" t="s">
        <v>143</v>
      </c>
      <c r="BI695" s="68" t="s">
        <v>143</v>
      </c>
      <c r="BJ695" s="68" t="s">
        <v>143</v>
      </c>
      <c r="BK695" s="68" t="s">
        <v>136</v>
      </c>
      <c r="BL695" s="68" t="s">
        <v>143</v>
      </c>
      <c r="BM695" s="68" t="s">
        <v>160</v>
      </c>
      <c r="BN695" s="68" t="s">
        <v>160</v>
      </c>
      <c r="BO695" s="68" t="s">
        <v>143</v>
      </c>
      <c r="BP695" s="68" t="s">
        <v>143</v>
      </c>
      <c r="BQ695" s="68" t="s">
        <v>789</v>
      </c>
      <c r="BR695" s="68">
        <v>800</v>
      </c>
      <c r="BS695" s="68" t="s">
        <v>241</v>
      </c>
      <c r="BT695" s="68">
        <v>556</v>
      </c>
      <c r="BU695" s="68">
        <v>556</v>
      </c>
      <c r="BV695" s="68" t="s">
        <v>135</v>
      </c>
      <c r="BW695" s="68" t="s">
        <v>135</v>
      </c>
      <c r="BX695" s="68" t="s">
        <v>135</v>
      </c>
      <c r="BY695" s="68" t="s">
        <v>148</v>
      </c>
      <c r="BZ695" s="68" t="s">
        <v>1492</v>
      </c>
      <c r="CA695" s="68" t="s">
        <v>174</v>
      </c>
      <c r="CB695" s="68" t="s">
        <v>143</v>
      </c>
      <c r="CC695" s="68" t="s">
        <v>143</v>
      </c>
      <c r="CD695" s="68" t="s">
        <v>143</v>
      </c>
      <c r="CE695" s="68" t="s">
        <v>143</v>
      </c>
      <c r="CF695" s="68">
        <v>1</v>
      </c>
      <c r="CG695" s="68">
        <v>1</v>
      </c>
      <c r="CH695" s="68" t="s">
        <v>143</v>
      </c>
      <c r="CJ695" s="68">
        <v>0</v>
      </c>
      <c r="CK695" s="68" t="s">
        <v>143</v>
      </c>
      <c r="CM695" s="68" t="s">
        <v>143</v>
      </c>
      <c r="CN695" s="68" t="s">
        <v>143</v>
      </c>
      <c r="CR695" s="68" t="s">
        <v>143</v>
      </c>
      <c r="CS695" s="68" t="s">
        <v>1</v>
      </c>
      <c r="CT695" s="68" t="s">
        <v>143</v>
      </c>
      <c r="CU695" s="68" t="s">
        <v>1</v>
      </c>
      <c r="CV695" s="68" t="s">
        <v>2092</v>
      </c>
      <c r="CW695" s="68" t="s">
        <v>2092</v>
      </c>
      <c r="CX695" s="68" t="s">
        <v>374</v>
      </c>
      <c r="CY695" s="68" t="s">
        <v>166</v>
      </c>
      <c r="CZ695" s="68" t="s">
        <v>136</v>
      </c>
      <c r="DA695" s="68" t="s">
        <v>2007</v>
      </c>
      <c r="DB695" s="68" t="s">
        <v>143</v>
      </c>
      <c r="DC695" s="68" t="s">
        <v>143</v>
      </c>
      <c r="DD695" s="68" t="s">
        <v>125</v>
      </c>
      <c r="DE695" s="68">
        <v>9</v>
      </c>
      <c r="DF695" s="68">
        <v>29</v>
      </c>
    </row>
    <row r="696" spans="1:110" s="68" customFormat="1" ht="12.75" x14ac:dyDescent="0.2">
      <c r="A696" s="67">
        <v>45170</v>
      </c>
      <c r="B696" s="68" t="s">
        <v>8</v>
      </c>
      <c r="C696" s="68">
        <v>93032</v>
      </c>
      <c r="D696" s="68" t="s">
        <v>4641</v>
      </c>
      <c r="E696" s="68" t="s">
        <v>685</v>
      </c>
      <c r="F696" s="69">
        <v>45198</v>
      </c>
      <c r="G696" s="68" t="s">
        <v>165</v>
      </c>
      <c r="H696" s="68" t="s">
        <v>166</v>
      </c>
      <c r="I696" s="70">
        <v>649.53</v>
      </c>
      <c r="J696" s="70">
        <v>649.53</v>
      </c>
      <c r="K696" s="71">
        <f t="shared" si="10"/>
        <v>1.5898466775685031E-3</v>
      </c>
      <c r="L696" s="68" t="s">
        <v>953</v>
      </c>
      <c r="M696" s="68" t="s">
        <v>218</v>
      </c>
      <c r="N696" s="68" t="s">
        <v>219</v>
      </c>
      <c r="O696" s="68" t="s">
        <v>4393</v>
      </c>
      <c r="P696" s="68" t="s">
        <v>4642</v>
      </c>
      <c r="Q696" s="68" t="s">
        <v>170</v>
      </c>
      <c r="R696" s="68" t="s">
        <v>4643</v>
      </c>
      <c r="S696" s="68" t="s">
        <v>4644</v>
      </c>
      <c r="T696" s="68" t="s">
        <v>135</v>
      </c>
      <c r="U696" s="68" t="s">
        <v>135</v>
      </c>
      <c r="V696" s="68" t="s">
        <v>506</v>
      </c>
      <c r="W696" s="68" t="s">
        <v>137</v>
      </c>
      <c r="X696" s="68" t="s">
        <v>225</v>
      </c>
      <c r="Y696" s="68">
        <v>45198.477048842593</v>
      </c>
      <c r="Z696" s="68">
        <v>45198.476938194442</v>
      </c>
      <c r="AA696" s="68" t="s">
        <v>139</v>
      </c>
      <c r="AB696" s="68" t="s">
        <v>226</v>
      </c>
      <c r="AC696" s="68">
        <v>0</v>
      </c>
      <c r="AD696" s="68" t="s">
        <v>143</v>
      </c>
      <c r="AE696" s="68">
        <v>0</v>
      </c>
      <c r="AG696" s="68">
        <v>10012</v>
      </c>
      <c r="AH696" s="68" t="s">
        <v>141</v>
      </c>
      <c r="AI696" s="68" t="s">
        <v>143</v>
      </c>
      <c r="AK696" s="68" t="s">
        <v>207</v>
      </c>
      <c r="AL696" s="68" t="s">
        <v>143</v>
      </c>
      <c r="AM696" s="68">
        <v>64953</v>
      </c>
      <c r="AN696" s="68" t="s">
        <v>143</v>
      </c>
      <c r="AO696" s="68" t="s">
        <v>913</v>
      </c>
      <c r="AP696" s="68" t="s">
        <v>914</v>
      </c>
      <c r="AQ696" s="68" t="s">
        <v>4396</v>
      </c>
      <c r="AR696" s="68" t="s">
        <v>916</v>
      </c>
      <c r="AS696" s="68" t="s">
        <v>231</v>
      </c>
      <c r="AT696" s="68" t="s">
        <v>917</v>
      </c>
      <c r="AU696" s="68" t="s">
        <v>918</v>
      </c>
      <c r="AV696" s="68" t="s">
        <v>234</v>
      </c>
      <c r="AW696" s="68" t="s">
        <v>165</v>
      </c>
      <c r="AX696" s="68" t="s">
        <v>235</v>
      </c>
      <c r="AY696" s="68" t="s">
        <v>148</v>
      </c>
      <c r="AZ696" s="68" t="s">
        <v>139</v>
      </c>
      <c r="BA696" s="68" t="s">
        <v>236</v>
      </c>
      <c r="BB696" s="68" t="s">
        <v>150</v>
      </c>
      <c r="BC696" s="68" t="s">
        <v>156</v>
      </c>
      <c r="BD696" s="68" t="s">
        <v>157</v>
      </c>
      <c r="BE696" s="68" t="s">
        <v>237</v>
      </c>
      <c r="BF696" s="68">
        <v>45198.114317129628</v>
      </c>
      <c r="BG696" s="68">
        <v>0</v>
      </c>
      <c r="BH696" s="68" t="s">
        <v>143</v>
      </c>
      <c r="BI696" s="68" t="s">
        <v>143</v>
      </c>
      <c r="BJ696" s="68" t="s">
        <v>143</v>
      </c>
      <c r="BK696" s="68" t="s">
        <v>506</v>
      </c>
      <c r="BL696" s="68" t="s">
        <v>143</v>
      </c>
      <c r="BM696" s="68" t="s">
        <v>160</v>
      </c>
      <c r="BN696" s="68" t="s">
        <v>143</v>
      </c>
      <c r="BO696" s="68" t="s">
        <v>685</v>
      </c>
      <c r="BP696" s="68" t="s">
        <v>143</v>
      </c>
      <c r="BQ696" s="68" t="s">
        <v>4645</v>
      </c>
      <c r="BR696" s="68">
        <v>1000</v>
      </c>
      <c r="BS696" s="68" t="s">
        <v>241</v>
      </c>
      <c r="BT696" s="68">
        <v>64953</v>
      </c>
      <c r="BU696" s="68">
        <v>64953</v>
      </c>
      <c r="BV696" s="68" t="s">
        <v>135</v>
      </c>
      <c r="BW696" s="68" t="s">
        <v>135</v>
      </c>
      <c r="BX696" s="68" t="s">
        <v>135</v>
      </c>
      <c r="BY696" s="68" t="s">
        <v>148</v>
      </c>
      <c r="BZ696" s="68" t="s">
        <v>2274</v>
      </c>
      <c r="CA696" s="68" t="s">
        <v>174</v>
      </c>
      <c r="CB696" s="68" t="s">
        <v>143</v>
      </c>
      <c r="CC696" s="68" t="s">
        <v>143</v>
      </c>
      <c r="CD696" s="68" t="s">
        <v>143</v>
      </c>
      <c r="CE696" s="68" t="s">
        <v>143</v>
      </c>
      <c r="CF696" s="68">
        <v>1</v>
      </c>
      <c r="CH696" s="68" t="s">
        <v>143</v>
      </c>
      <c r="CJ696" s="68">
        <v>0</v>
      </c>
      <c r="CK696" s="68" t="s">
        <v>143</v>
      </c>
      <c r="CM696" s="68" t="s">
        <v>143</v>
      </c>
      <c r="CN696" s="68" t="s">
        <v>143</v>
      </c>
      <c r="CO696" s="68">
        <v>690556345</v>
      </c>
      <c r="CR696" s="68" t="s">
        <v>143</v>
      </c>
      <c r="CS696" s="68" t="s">
        <v>1</v>
      </c>
      <c r="CT696" s="68" t="s">
        <v>143</v>
      </c>
      <c r="CU696" s="68" t="s">
        <v>1</v>
      </c>
      <c r="CV696" s="68" t="s">
        <v>2092</v>
      </c>
      <c r="CW696" s="68" t="s">
        <v>143</v>
      </c>
      <c r="CX696" s="68" t="s">
        <v>953</v>
      </c>
      <c r="CY696" s="68" t="s">
        <v>166</v>
      </c>
      <c r="CZ696" s="68" t="s">
        <v>506</v>
      </c>
      <c r="DA696" s="68" t="s">
        <v>1986</v>
      </c>
      <c r="DB696" s="68" t="s">
        <v>143</v>
      </c>
      <c r="DC696" s="68" t="s">
        <v>225</v>
      </c>
      <c r="DD696" s="68" t="s">
        <v>685</v>
      </c>
      <c r="DE696" s="68">
        <v>9</v>
      </c>
      <c r="DF696" s="68">
        <v>29</v>
      </c>
    </row>
    <row r="697" spans="1:110" s="68" customFormat="1" ht="12.75" x14ac:dyDescent="0.2">
      <c r="A697" s="67">
        <v>45170</v>
      </c>
      <c r="B697" s="68" t="s">
        <v>16</v>
      </c>
      <c r="C697" s="68">
        <v>93046</v>
      </c>
      <c r="D697" s="68" t="s">
        <v>4646</v>
      </c>
      <c r="E697" s="68" t="s">
        <v>190</v>
      </c>
      <c r="F697" s="69">
        <v>45198</v>
      </c>
      <c r="G697" s="68" t="s">
        <v>165</v>
      </c>
      <c r="H697" s="68" t="s">
        <v>166</v>
      </c>
      <c r="I697" s="70">
        <v>970</v>
      </c>
      <c r="J697" s="70">
        <v>970</v>
      </c>
      <c r="K697" s="71">
        <f t="shared" si="10"/>
        <v>2.3742571971139873E-3</v>
      </c>
      <c r="L697" s="68" t="s">
        <v>1064</v>
      </c>
      <c r="M697" s="68" t="s">
        <v>129</v>
      </c>
      <c r="N697" s="68" t="s">
        <v>219</v>
      </c>
      <c r="O697" s="68" t="s">
        <v>4647</v>
      </c>
      <c r="P697" s="68" t="s">
        <v>4648</v>
      </c>
      <c r="Q697" s="68" t="s">
        <v>170</v>
      </c>
      <c r="R697" s="68" t="s">
        <v>4649</v>
      </c>
      <c r="S697" s="68" t="s">
        <v>2588</v>
      </c>
      <c r="T697" s="68" t="s">
        <v>135</v>
      </c>
      <c r="U697" s="68" t="s">
        <v>135</v>
      </c>
      <c r="V697" s="68" t="s">
        <v>136</v>
      </c>
      <c r="W697" s="68" t="s">
        <v>137</v>
      </c>
      <c r="X697" s="68" t="s">
        <v>225</v>
      </c>
      <c r="Y697" s="68">
        <v>45198.493798263888</v>
      </c>
      <c r="Z697" s="68">
        <v>45198.493663194444</v>
      </c>
      <c r="AA697" s="68" t="s">
        <v>139</v>
      </c>
      <c r="AB697" s="68" t="s">
        <v>140</v>
      </c>
      <c r="AC697" s="68">
        <v>0</v>
      </c>
      <c r="AD697" s="68" t="s">
        <v>143</v>
      </c>
      <c r="AE697" s="68">
        <v>0</v>
      </c>
      <c r="AG697" s="68">
        <v>10012</v>
      </c>
      <c r="AH697" s="68" t="s">
        <v>141</v>
      </c>
      <c r="AI697" s="68" t="s">
        <v>143</v>
      </c>
      <c r="AK697" s="68" t="s">
        <v>142</v>
      </c>
      <c r="AL697" s="68" t="s">
        <v>143</v>
      </c>
      <c r="AM697" s="68">
        <v>970</v>
      </c>
      <c r="AN697" s="68" t="s">
        <v>143</v>
      </c>
      <c r="AO697" s="68" t="s">
        <v>4650</v>
      </c>
      <c r="AP697" s="68" t="s">
        <v>4651</v>
      </c>
      <c r="AQ697" s="68" t="s">
        <v>4652</v>
      </c>
      <c r="AR697" s="68" t="s">
        <v>250</v>
      </c>
      <c r="AS697" s="68" t="s">
        <v>179</v>
      </c>
      <c r="AT697" s="68" t="s">
        <v>584</v>
      </c>
      <c r="AU697" s="68" t="s">
        <v>4653</v>
      </c>
      <c r="AV697" s="68" t="s">
        <v>234</v>
      </c>
      <c r="AW697" s="68" t="s">
        <v>165</v>
      </c>
      <c r="AX697" s="68" t="s">
        <v>235</v>
      </c>
      <c r="AY697" s="68" t="s">
        <v>148</v>
      </c>
      <c r="AZ697" s="68" t="s">
        <v>139</v>
      </c>
      <c r="BA697" s="68" t="s">
        <v>236</v>
      </c>
      <c r="BB697" s="68" t="s">
        <v>150</v>
      </c>
      <c r="BC697" s="68" t="s">
        <v>156</v>
      </c>
      <c r="BD697" s="68" t="s">
        <v>157</v>
      </c>
      <c r="BE697" s="68" t="s">
        <v>237</v>
      </c>
      <c r="BF697" s="68">
        <v>45198.11445601852</v>
      </c>
      <c r="BG697" s="68">
        <v>0</v>
      </c>
      <c r="BH697" s="68" t="s">
        <v>143</v>
      </c>
      <c r="BI697" s="68" t="s">
        <v>143</v>
      </c>
      <c r="BJ697" s="68" t="s">
        <v>143</v>
      </c>
      <c r="BK697" s="68" t="s">
        <v>136</v>
      </c>
      <c r="BL697" s="68" t="s">
        <v>143</v>
      </c>
      <c r="BM697" s="68" t="s">
        <v>160</v>
      </c>
      <c r="BN697" s="68" t="s">
        <v>143</v>
      </c>
      <c r="BO697" s="68" t="s">
        <v>143</v>
      </c>
      <c r="BP697" s="68" t="s">
        <v>143</v>
      </c>
      <c r="BQ697" s="68" t="s">
        <v>4654</v>
      </c>
      <c r="BR697" s="68">
        <v>1000</v>
      </c>
      <c r="BS697" s="68" t="s">
        <v>241</v>
      </c>
      <c r="BT697" s="68">
        <v>970</v>
      </c>
      <c r="BU697" s="68">
        <v>970</v>
      </c>
      <c r="BV697" s="68" t="s">
        <v>135</v>
      </c>
      <c r="BW697" s="68" t="s">
        <v>135</v>
      </c>
      <c r="BX697" s="68" t="s">
        <v>135</v>
      </c>
      <c r="BY697" s="68" t="s">
        <v>148</v>
      </c>
      <c r="BZ697" s="68" t="s">
        <v>4655</v>
      </c>
      <c r="CA697" s="68" t="s">
        <v>174</v>
      </c>
      <c r="CB697" s="68" t="s">
        <v>143</v>
      </c>
      <c r="CC697" s="68" t="s">
        <v>143</v>
      </c>
      <c r="CD697" s="68" t="s">
        <v>143</v>
      </c>
      <c r="CE697" s="68" t="s">
        <v>143</v>
      </c>
      <c r="CF697" s="68">
        <v>1</v>
      </c>
      <c r="CH697" s="68" t="s">
        <v>143</v>
      </c>
      <c r="CJ697" s="68">
        <v>0</v>
      </c>
      <c r="CK697" s="68" t="s">
        <v>143</v>
      </c>
      <c r="CM697" s="68" t="s">
        <v>143</v>
      </c>
      <c r="CN697" s="68" t="s">
        <v>143</v>
      </c>
      <c r="CO697" s="68">
        <v>400040148</v>
      </c>
      <c r="CR697" s="68" t="s">
        <v>143</v>
      </c>
      <c r="CS697" s="68" t="s">
        <v>1</v>
      </c>
      <c r="CT697" s="68" t="s">
        <v>143</v>
      </c>
      <c r="CU697" s="68" t="s">
        <v>1</v>
      </c>
      <c r="CV697" s="68" t="s">
        <v>2092</v>
      </c>
      <c r="CW697" s="68" t="s">
        <v>143</v>
      </c>
      <c r="CX697" s="68" t="s">
        <v>1064</v>
      </c>
      <c r="CY697" s="68" t="s">
        <v>166</v>
      </c>
      <c r="CZ697" s="68" t="s">
        <v>136</v>
      </c>
      <c r="DA697" s="68" t="s">
        <v>1986</v>
      </c>
      <c r="DB697" s="68" t="s">
        <v>143</v>
      </c>
      <c r="DC697" s="68" t="s">
        <v>225</v>
      </c>
      <c r="DD697" s="68" t="s">
        <v>190</v>
      </c>
      <c r="DE697" s="68">
        <v>9</v>
      </c>
      <c r="DF697" s="68">
        <v>29</v>
      </c>
    </row>
    <row r="698" spans="1:110" s="68" customFormat="1" ht="12.75" x14ac:dyDescent="0.2">
      <c r="A698" s="67">
        <v>45170</v>
      </c>
      <c r="B698" s="68" t="s">
        <v>22</v>
      </c>
      <c r="C698" s="68">
        <v>93177</v>
      </c>
      <c r="D698" s="68" t="s">
        <v>4656</v>
      </c>
      <c r="E698" s="68" t="s">
        <v>125</v>
      </c>
      <c r="F698" s="69">
        <v>45198</v>
      </c>
      <c r="G698" s="68" t="s">
        <v>126</v>
      </c>
      <c r="H698" s="68" t="s">
        <v>166</v>
      </c>
      <c r="I698" s="70">
        <v>300</v>
      </c>
      <c r="J698" s="70">
        <v>300</v>
      </c>
      <c r="K698" s="71">
        <f t="shared" si="10"/>
        <v>7.3430634962288262E-4</v>
      </c>
      <c r="L698" s="68" t="s">
        <v>926</v>
      </c>
      <c r="M698" s="68" t="s">
        <v>129</v>
      </c>
      <c r="N698" s="68" t="s">
        <v>960</v>
      </c>
      <c r="O698" s="68" t="s">
        <v>4657</v>
      </c>
      <c r="P698" s="68" t="s">
        <v>4658</v>
      </c>
      <c r="Q698" s="68" t="s">
        <v>262</v>
      </c>
      <c r="R698" s="68" t="s">
        <v>143</v>
      </c>
      <c r="S698" s="68" t="s">
        <v>4659</v>
      </c>
      <c r="T698" s="68" t="s">
        <v>135</v>
      </c>
      <c r="U698" s="68" t="s">
        <v>135</v>
      </c>
      <c r="V698" s="68" t="s">
        <v>136</v>
      </c>
      <c r="W698" s="68" t="s">
        <v>137</v>
      </c>
      <c r="X698" s="68" t="s">
        <v>399</v>
      </c>
      <c r="Y698" s="68">
        <v>45198.340259606484</v>
      </c>
      <c r="Z698" s="68">
        <v>45198.330990972223</v>
      </c>
      <c r="AA698" s="68" t="s">
        <v>139</v>
      </c>
      <c r="AB698" s="68" t="s">
        <v>140</v>
      </c>
      <c r="AC698" s="68">
        <v>0</v>
      </c>
      <c r="AD698" s="68" t="s">
        <v>143</v>
      </c>
      <c r="AE698" s="68">
        <v>0</v>
      </c>
      <c r="AG698" s="68">
        <v>10023</v>
      </c>
      <c r="AH698" s="68" t="s">
        <v>141</v>
      </c>
      <c r="AI698" s="68" t="s">
        <v>143</v>
      </c>
      <c r="AK698" s="68" t="s">
        <v>142</v>
      </c>
      <c r="AL698" s="68" t="s">
        <v>143</v>
      </c>
      <c r="AM698" s="68">
        <v>300</v>
      </c>
      <c r="AN698" s="68" t="s">
        <v>143</v>
      </c>
      <c r="AO698" s="68" t="s">
        <v>4660</v>
      </c>
      <c r="AP698" s="68" t="s">
        <v>4661</v>
      </c>
      <c r="AQ698" s="68" t="s">
        <v>4662</v>
      </c>
      <c r="AR698" s="68" t="s">
        <v>353</v>
      </c>
      <c r="AS698" s="68" t="s">
        <v>231</v>
      </c>
      <c r="AT698" s="68" t="s">
        <v>4663</v>
      </c>
      <c r="AU698" s="68" t="s">
        <v>4664</v>
      </c>
      <c r="AV698" s="68" t="s">
        <v>145</v>
      </c>
      <c r="AW698" s="68" t="s">
        <v>146</v>
      </c>
      <c r="AX698" s="68" t="s">
        <v>972</v>
      </c>
      <c r="AY698" s="68" t="s">
        <v>148</v>
      </c>
      <c r="AZ698" s="68" t="s">
        <v>139</v>
      </c>
      <c r="BA698" s="68" t="s">
        <v>149</v>
      </c>
      <c r="BB698" s="68" t="s">
        <v>150</v>
      </c>
      <c r="BC698" s="68" t="s">
        <v>156</v>
      </c>
      <c r="BD698" s="68" t="s">
        <v>276</v>
      </c>
      <c r="BE698" s="68" t="s">
        <v>143</v>
      </c>
      <c r="BG698" s="68">
        <v>0</v>
      </c>
      <c r="BH698" s="68" t="s">
        <v>143</v>
      </c>
      <c r="BI698" s="68" t="s">
        <v>143</v>
      </c>
      <c r="BJ698" s="68" t="s">
        <v>143</v>
      </c>
      <c r="BK698" s="68" t="s">
        <v>136</v>
      </c>
      <c r="BL698" s="68" t="s">
        <v>143</v>
      </c>
      <c r="BM698" s="68" t="s">
        <v>160</v>
      </c>
      <c r="BN698" s="68" t="s">
        <v>143</v>
      </c>
      <c r="BO698" s="68" t="s">
        <v>143</v>
      </c>
      <c r="BP698" s="68" t="s">
        <v>143</v>
      </c>
      <c r="BQ698" s="68" t="s">
        <v>143</v>
      </c>
      <c r="BR698" s="68">
        <v>0</v>
      </c>
      <c r="BS698" s="68" t="s">
        <v>1553</v>
      </c>
      <c r="BT698" s="68">
        <v>300</v>
      </c>
      <c r="BU698" s="68">
        <v>300</v>
      </c>
      <c r="BV698" s="68" t="s">
        <v>135</v>
      </c>
      <c r="BW698" s="68" t="s">
        <v>135</v>
      </c>
      <c r="BX698" s="68" t="s">
        <v>135</v>
      </c>
      <c r="BY698" s="68" t="s">
        <v>148</v>
      </c>
      <c r="BZ698" s="68" t="s">
        <v>2534</v>
      </c>
      <c r="CA698" s="68" t="s">
        <v>174</v>
      </c>
      <c r="CB698" s="68" t="s">
        <v>143</v>
      </c>
      <c r="CC698" s="68" t="s">
        <v>143</v>
      </c>
      <c r="CD698" s="68" t="s">
        <v>143</v>
      </c>
      <c r="CE698" s="68" t="s">
        <v>143</v>
      </c>
      <c r="CF698" s="68">
        <v>1</v>
      </c>
      <c r="CH698" s="68" t="s">
        <v>143</v>
      </c>
      <c r="CJ698" s="68">
        <v>0</v>
      </c>
      <c r="CK698" s="68" t="s">
        <v>143</v>
      </c>
      <c r="CM698" s="68" t="s">
        <v>143</v>
      </c>
      <c r="CN698" s="68" t="s">
        <v>143</v>
      </c>
      <c r="CR698" s="68" t="s">
        <v>143</v>
      </c>
      <c r="CS698" s="68" t="s">
        <v>1</v>
      </c>
      <c r="CT698" s="68" t="s">
        <v>143</v>
      </c>
      <c r="CU698" s="68" t="s">
        <v>1</v>
      </c>
      <c r="CV698" s="68" t="s">
        <v>1985</v>
      </c>
      <c r="CW698" s="68" t="s">
        <v>143</v>
      </c>
      <c r="CX698" s="68" t="s">
        <v>926</v>
      </c>
      <c r="CY698" s="68" t="s">
        <v>166</v>
      </c>
      <c r="CZ698" s="68" t="s">
        <v>136</v>
      </c>
      <c r="DA698" s="68" t="s">
        <v>2495</v>
      </c>
      <c r="DB698" s="68" t="s">
        <v>143</v>
      </c>
      <c r="DC698" s="68" t="s">
        <v>143</v>
      </c>
      <c r="DD698" s="68" t="s">
        <v>125</v>
      </c>
      <c r="DE698" s="68">
        <v>9</v>
      </c>
      <c r="DF698" s="68">
        <v>29</v>
      </c>
    </row>
    <row r="699" spans="1:110" s="68" customFormat="1" ht="12.75" x14ac:dyDescent="0.2">
      <c r="A699" s="67">
        <v>45200</v>
      </c>
      <c r="B699" s="68" t="s">
        <v>19</v>
      </c>
      <c r="C699" s="68">
        <v>92946</v>
      </c>
      <c r="D699" s="68" t="s">
        <v>4474</v>
      </c>
      <c r="E699" s="68" t="s">
        <v>125</v>
      </c>
      <c r="F699" s="69">
        <v>45205</v>
      </c>
      <c r="G699" s="68" t="s">
        <v>165</v>
      </c>
      <c r="H699" s="68" t="s">
        <v>166</v>
      </c>
      <c r="I699" s="70">
        <v>132.41</v>
      </c>
      <c r="J699" s="70">
        <v>199.49</v>
      </c>
      <c r="K699" s="71">
        <f t="shared" si="10"/>
        <v>3.2409834584521964E-4</v>
      </c>
      <c r="L699" s="68" t="s">
        <v>908</v>
      </c>
      <c r="M699" s="68" t="s">
        <v>129</v>
      </c>
      <c r="N699" s="68" t="s">
        <v>1065</v>
      </c>
      <c r="O699" s="68" t="s">
        <v>3998</v>
      </c>
      <c r="P699" s="68" t="s">
        <v>4665</v>
      </c>
      <c r="Q699" s="68" t="s">
        <v>170</v>
      </c>
      <c r="R699" s="68" t="s">
        <v>4666</v>
      </c>
      <c r="S699" s="68" t="s">
        <v>1788</v>
      </c>
      <c r="T699" s="68" t="s">
        <v>135</v>
      </c>
      <c r="U699" s="68" t="s">
        <v>135</v>
      </c>
      <c r="V699" s="68" t="s">
        <v>136</v>
      </c>
      <c r="W699" s="68" t="s">
        <v>137</v>
      </c>
      <c r="X699" s="68" t="s">
        <v>173</v>
      </c>
      <c r="Y699" s="68">
        <v>45197.295888657405</v>
      </c>
      <c r="Z699" s="68">
        <v>45219.268982638889</v>
      </c>
      <c r="AA699" s="68" t="s">
        <v>139</v>
      </c>
      <c r="AB699" s="68" t="s">
        <v>140</v>
      </c>
      <c r="AC699" s="68">
        <v>0</v>
      </c>
      <c r="AD699" s="68" t="s">
        <v>143</v>
      </c>
      <c r="AE699" s="68">
        <v>13241</v>
      </c>
      <c r="AG699" s="68">
        <v>10012</v>
      </c>
      <c r="AH699" s="68" t="s">
        <v>141</v>
      </c>
      <c r="AI699" s="68" t="s">
        <v>143</v>
      </c>
      <c r="AJ699" s="68">
        <v>13241</v>
      </c>
      <c r="AK699" s="68" t="s">
        <v>142</v>
      </c>
      <c r="AL699" s="68" t="s">
        <v>143</v>
      </c>
      <c r="AM699" s="68">
        <v>19949</v>
      </c>
      <c r="AN699" s="68" t="s">
        <v>174</v>
      </c>
      <c r="AO699" s="68" t="s">
        <v>4001</v>
      </c>
      <c r="AP699" s="68" t="s">
        <v>4002</v>
      </c>
      <c r="AQ699" s="68" t="s">
        <v>4003</v>
      </c>
      <c r="AR699" s="68" t="s">
        <v>178</v>
      </c>
      <c r="AS699" s="68" t="s">
        <v>179</v>
      </c>
      <c r="AT699" s="68" t="s">
        <v>841</v>
      </c>
      <c r="AU699" s="68" t="s">
        <v>4004</v>
      </c>
      <c r="AV699" s="68" t="s">
        <v>631</v>
      </c>
      <c r="AW699" s="68" t="s">
        <v>632</v>
      </c>
      <c r="AX699" s="68" t="s">
        <v>1068</v>
      </c>
      <c r="AY699" s="68" t="s">
        <v>148</v>
      </c>
      <c r="AZ699" s="68" t="s">
        <v>139</v>
      </c>
      <c r="BA699" s="68" t="s">
        <v>149</v>
      </c>
      <c r="BB699" s="68" t="s">
        <v>634</v>
      </c>
      <c r="BC699" s="68" t="s">
        <v>156</v>
      </c>
      <c r="BD699" s="68" t="s">
        <v>157</v>
      </c>
      <c r="BE699" s="68" t="s">
        <v>303</v>
      </c>
      <c r="BF699" s="68">
        <v>45197.313125000001</v>
      </c>
      <c r="BG699" s="68">
        <v>0</v>
      </c>
      <c r="BH699" s="68" t="s">
        <v>170</v>
      </c>
      <c r="BI699" s="68" t="s">
        <v>4667</v>
      </c>
      <c r="BJ699" s="68" t="s">
        <v>143</v>
      </c>
      <c r="BK699" s="68" t="s">
        <v>136</v>
      </c>
      <c r="BL699" s="68" t="s">
        <v>143</v>
      </c>
      <c r="BM699" s="68" t="s">
        <v>160</v>
      </c>
      <c r="BN699" s="68" t="s">
        <v>160</v>
      </c>
      <c r="BO699" s="68" t="s">
        <v>143</v>
      </c>
      <c r="BP699" s="68" t="s">
        <v>143</v>
      </c>
      <c r="BQ699" s="68" t="s">
        <v>2139</v>
      </c>
      <c r="BR699" s="68">
        <v>500</v>
      </c>
      <c r="BS699" s="68" t="s">
        <v>162</v>
      </c>
      <c r="BT699" s="68">
        <v>13241</v>
      </c>
      <c r="BU699" s="68">
        <v>13241</v>
      </c>
      <c r="BV699" s="68" t="s">
        <v>135</v>
      </c>
      <c r="BW699" s="68" t="s">
        <v>135</v>
      </c>
      <c r="BX699" s="68" t="s">
        <v>135</v>
      </c>
      <c r="BY699" s="68" t="s">
        <v>148</v>
      </c>
      <c r="BZ699" s="68" t="s">
        <v>1754</v>
      </c>
      <c r="CA699" s="68" t="s">
        <v>174</v>
      </c>
      <c r="CB699" s="68" t="s">
        <v>143</v>
      </c>
      <c r="CC699" s="68" t="s">
        <v>143</v>
      </c>
      <c r="CD699" s="68" t="s">
        <v>143</v>
      </c>
      <c r="CE699" s="68" t="s">
        <v>143</v>
      </c>
      <c r="CF699" s="68">
        <v>1</v>
      </c>
      <c r="CG699" s="68">
        <v>1</v>
      </c>
      <c r="CH699" s="68" t="s">
        <v>143</v>
      </c>
      <c r="CJ699" s="68">
        <v>0</v>
      </c>
      <c r="CK699" s="68" t="s">
        <v>143</v>
      </c>
      <c r="CM699" s="68" t="s">
        <v>143</v>
      </c>
      <c r="CN699" s="68" t="s">
        <v>143</v>
      </c>
      <c r="CR699" s="68" t="s">
        <v>143</v>
      </c>
      <c r="CS699" s="68" t="s">
        <v>1</v>
      </c>
      <c r="CT699" s="68" t="s">
        <v>143</v>
      </c>
      <c r="CU699" s="68" t="s">
        <v>1</v>
      </c>
      <c r="CV699" s="68" t="s">
        <v>1985</v>
      </c>
      <c r="CW699" s="68" t="s">
        <v>1985</v>
      </c>
      <c r="CX699" s="68" t="s">
        <v>908</v>
      </c>
      <c r="CY699" s="68" t="s">
        <v>166</v>
      </c>
      <c r="CZ699" s="68" t="s">
        <v>136</v>
      </c>
      <c r="DA699" s="68" t="s">
        <v>2007</v>
      </c>
      <c r="DB699" s="68" t="s">
        <v>143</v>
      </c>
      <c r="DC699" s="68" t="s">
        <v>143</v>
      </c>
      <c r="DD699" s="68" t="s">
        <v>125</v>
      </c>
      <c r="DE699" s="68">
        <v>10</v>
      </c>
      <c r="DF699" s="68">
        <v>6</v>
      </c>
    </row>
    <row r="700" spans="1:110" s="68" customFormat="1" ht="12.75" x14ac:dyDescent="0.2">
      <c r="A700" s="67">
        <v>45200</v>
      </c>
      <c r="B700" s="68" t="s">
        <v>7</v>
      </c>
      <c r="C700" s="68">
        <v>92950</v>
      </c>
      <c r="D700" s="68" t="s">
        <v>4668</v>
      </c>
      <c r="E700" s="68" t="s">
        <v>125</v>
      </c>
      <c r="F700" s="69">
        <v>45202</v>
      </c>
      <c r="G700" s="68" t="s">
        <v>126</v>
      </c>
      <c r="H700" s="68" t="s">
        <v>166</v>
      </c>
      <c r="I700" s="70">
        <v>205</v>
      </c>
      <c r="J700" s="70">
        <v>205</v>
      </c>
      <c r="K700" s="71">
        <f t="shared" si="10"/>
        <v>5.0177600557563653E-4</v>
      </c>
      <c r="L700" s="68" t="s">
        <v>1196</v>
      </c>
      <c r="M700" s="68" t="s">
        <v>218</v>
      </c>
      <c r="N700" s="68" t="s">
        <v>1065</v>
      </c>
      <c r="O700" s="68" t="s">
        <v>4669</v>
      </c>
      <c r="P700" s="68" t="s">
        <v>4670</v>
      </c>
      <c r="Q700" s="68" t="s">
        <v>262</v>
      </c>
      <c r="R700" s="68" t="s">
        <v>4671</v>
      </c>
      <c r="S700" s="68" t="s">
        <v>4672</v>
      </c>
      <c r="T700" s="68" t="s">
        <v>135</v>
      </c>
      <c r="U700" s="68" t="s">
        <v>135</v>
      </c>
      <c r="V700" s="68" t="s">
        <v>2050</v>
      </c>
      <c r="W700" s="68" t="s">
        <v>137</v>
      </c>
      <c r="X700" s="68" t="s">
        <v>173</v>
      </c>
      <c r="Y700" s="68">
        <v>45197.301272569443</v>
      </c>
      <c r="Z700" s="68">
        <v>45197.297896875003</v>
      </c>
      <c r="AA700" s="68" t="s">
        <v>139</v>
      </c>
      <c r="AB700" s="68" t="s">
        <v>226</v>
      </c>
      <c r="AC700" s="68">
        <v>0</v>
      </c>
      <c r="AD700" s="68" t="s">
        <v>143</v>
      </c>
      <c r="AE700" s="68">
        <v>0</v>
      </c>
      <c r="AG700" s="68">
        <v>10023</v>
      </c>
      <c r="AH700" s="68" t="s">
        <v>141</v>
      </c>
      <c r="AI700" s="68" t="s">
        <v>143</v>
      </c>
      <c r="AK700" s="68" t="s">
        <v>207</v>
      </c>
      <c r="AL700" s="68" t="s">
        <v>4673</v>
      </c>
      <c r="AM700" s="68">
        <v>205</v>
      </c>
      <c r="AN700" s="68" t="s">
        <v>143</v>
      </c>
      <c r="AO700" s="68" t="s">
        <v>4674</v>
      </c>
      <c r="AP700" s="68" t="s">
        <v>4675</v>
      </c>
      <c r="AQ700" s="68" t="s">
        <v>4676</v>
      </c>
      <c r="AR700" s="68" t="s">
        <v>4677</v>
      </c>
      <c r="AS700" s="68" t="s">
        <v>431</v>
      </c>
      <c r="AT700" s="68" t="s">
        <v>4678</v>
      </c>
      <c r="AU700" s="68" t="s">
        <v>4679</v>
      </c>
      <c r="AV700" s="68" t="s">
        <v>631</v>
      </c>
      <c r="AW700" s="68" t="s">
        <v>632</v>
      </c>
      <c r="AX700" s="68" t="s">
        <v>1068</v>
      </c>
      <c r="AY700" s="68" t="s">
        <v>148</v>
      </c>
      <c r="AZ700" s="68" t="s">
        <v>139</v>
      </c>
      <c r="BA700" s="68" t="s">
        <v>149</v>
      </c>
      <c r="BB700" s="68" t="s">
        <v>634</v>
      </c>
      <c r="BC700" s="68" t="s">
        <v>156</v>
      </c>
      <c r="BD700" s="68" t="s">
        <v>157</v>
      </c>
      <c r="BE700" s="68" t="s">
        <v>303</v>
      </c>
      <c r="BF700" s="68">
        <v>45197.313298611109</v>
      </c>
      <c r="BG700" s="68">
        <v>0</v>
      </c>
      <c r="BH700" s="68" t="s">
        <v>143</v>
      </c>
      <c r="BI700" s="68" t="s">
        <v>143</v>
      </c>
      <c r="BJ700" s="68" t="s">
        <v>143</v>
      </c>
      <c r="BK700" s="68" t="s">
        <v>183</v>
      </c>
      <c r="BL700" s="68" t="s">
        <v>143</v>
      </c>
      <c r="BM700" s="68" t="s">
        <v>160</v>
      </c>
      <c r="BN700" s="68" t="s">
        <v>143</v>
      </c>
      <c r="BO700" s="68" t="s">
        <v>143</v>
      </c>
      <c r="BP700" s="68" t="s">
        <v>143</v>
      </c>
      <c r="BQ700" s="68" t="s">
        <v>2755</v>
      </c>
      <c r="BR700" s="68">
        <v>500</v>
      </c>
      <c r="BS700" s="68" t="s">
        <v>162</v>
      </c>
      <c r="BT700" s="68">
        <v>205</v>
      </c>
      <c r="BU700" s="68">
        <v>205</v>
      </c>
      <c r="BV700" s="68" t="s">
        <v>135</v>
      </c>
      <c r="BW700" s="68" t="s">
        <v>135</v>
      </c>
      <c r="BX700" s="68" t="s">
        <v>135</v>
      </c>
      <c r="BY700" s="68" t="s">
        <v>148</v>
      </c>
      <c r="BZ700" s="68" t="s">
        <v>1492</v>
      </c>
      <c r="CA700" s="68" t="s">
        <v>174</v>
      </c>
      <c r="CB700" s="68" t="s">
        <v>143</v>
      </c>
      <c r="CC700" s="68" t="s">
        <v>143</v>
      </c>
      <c r="CD700" s="68" t="s">
        <v>143</v>
      </c>
      <c r="CE700" s="68" t="s">
        <v>143</v>
      </c>
      <c r="CF700" s="68">
        <v>1</v>
      </c>
      <c r="CH700" s="68" t="s">
        <v>143</v>
      </c>
      <c r="CJ700" s="68">
        <v>0</v>
      </c>
      <c r="CK700" s="68" t="s">
        <v>143</v>
      </c>
      <c r="CM700" s="68" t="s">
        <v>143</v>
      </c>
      <c r="CN700" s="68" t="s">
        <v>143</v>
      </c>
      <c r="CR700" s="68" t="s">
        <v>143</v>
      </c>
      <c r="CS700" s="68" t="s">
        <v>1</v>
      </c>
      <c r="CT700" s="68" t="s">
        <v>143</v>
      </c>
      <c r="CU700" s="68" t="s">
        <v>1</v>
      </c>
      <c r="CV700" s="68" t="s">
        <v>1985</v>
      </c>
      <c r="CW700" s="68" t="s">
        <v>143</v>
      </c>
      <c r="CX700" s="68" t="s">
        <v>1196</v>
      </c>
      <c r="CY700" s="68" t="s">
        <v>166</v>
      </c>
      <c r="CZ700" s="68" t="s">
        <v>183</v>
      </c>
      <c r="DA700" s="68" t="s">
        <v>2007</v>
      </c>
      <c r="DB700" s="68" t="s">
        <v>143</v>
      </c>
      <c r="DC700" s="68" t="s">
        <v>143</v>
      </c>
      <c r="DD700" s="68" t="s">
        <v>125</v>
      </c>
      <c r="DE700" s="68">
        <v>10</v>
      </c>
      <c r="DF700" s="68">
        <v>3</v>
      </c>
    </row>
    <row r="701" spans="1:110" s="68" customFormat="1" ht="12.75" x14ac:dyDescent="0.2">
      <c r="A701" s="67">
        <v>45200</v>
      </c>
      <c r="B701" s="68" t="s">
        <v>20</v>
      </c>
      <c r="C701" s="68">
        <v>92973</v>
      </c>
      <c r="D701" s="68" t="s">
        <v>4680</v>
      </c>
      <c r="E701" s="68" t="s">
        <v>364</v>
      </c>
      <c r="F701" s="69">
        <v>45201</v>
      </c>
      <c r="G701" s="68" t="s">
        <v>126</v>
      </c>
      <c r="H701" s="68" t="s">
        <v>166</v>
      </c>
      <c r="I701" s="70">
        <v>850</v>
      </c>
      <c r="J701" s="70">
        <v>850</v>
      </c>
      <c r="K701" s="71">
        <f t="shared" si="10"/>
        <v>2.0805346572648343E-3</v>
      </c>
      <c r="L701" s="68" t="s">
        <v>953</v>
      </c>
      <c r="M701" s="68" t="s">
        <v>317</v>
      </c>
      <c r="N701" s="68" t="s">
        <v>1065</v>
      </c>
      <c r="O701" s="68" t="s">
        <v>2737</v>
      </c>
      <c r="P701" s="68" t="s">
        <v>4681</v>
      </c>
      <c r="Q701" s="68" t="s">
        <v>262</v>
      </c>
      <c r="R701" s="68" t="s">
        <v>4682</v>
      </c>
      <c r="S701" s="68" t="s">
        <v>4683</v>
      </c>
      <c r="T701" s="68" t="s">
        <v>135</v>
      </c>
      <c r="U701" s="68" t="s">
        <v>135</v>
      </c>
      <c r="V701" s="68" t="s">
        <v>506</v>
      </c>
      <c r="W701" s="68" t="s">
        <v>137</v>
      </c>
      <c r="X701" s="68" t="s">
        <v>957</v>
      </c>
      <c r="Y701" s="68">
        <v>45197.361734722224</v>
      </c>
      <c r="Z701" s="68">
        <v>45197.353123611108</v>
      </c>
      <c r="AA701" s="68" t="s">
        <v>139</v>
      </c>
      <c r="AB701" s="68" t="s">
        <v>323</v>
      </c>
      <c r="AC701" s="68">
        <v>0</v>
      </c>
      <c r="AD701" s="68" t="s">
        <v>143</v>
      </c>
      <c r="AE701" s="68">
        <v>0</v>
      </c>
      <c r="AF701" s="68">
        <v>45182</v>
      </c>
      <c r="AG701" s="68">
        <v>10023</v>
      </c>
      <c r="AH701" s="68" t="s">
        <v>141</v>
      </c>
      <c r="AI701" s="68" t="s">
        <v>143</v>
      </c>
      <c r="AK701" s="68" t="s">
        <v>207</v>
      </c>
      <c r="AL701" s="68" t="s">
        <v>4579</v>
      </c>
      <c r="AM701" s="68">
        <v>850</v>
      </c>
      <c r="AN701" s="68" t="s">
        <v>174</v>
      </c>
      <c r="AO701" s="68" t="s">
        <v>2196</v>
      </c>
      <c r="AP701" s="68" t="s">
        <v>2197</v>
      </c>
      <c r="AQ701" s="68" t="s">
        <v>2741</v>
      </c>
      <c r="AR701" s="68" t="s">
        <v>230</v>
      </c>
      <c r="AS701" s="68" t="s">
        <v>231</v>
      </c>
      <c r="AT701" s="68" t="s">
        <v>2199</v>
      </c>
      <c r="AU701" s="68" t="s">
        <v>2200</v>
      </c>
      <c r="AV701" s="68" t="s">
        <v>631</v>
      </c>
      <c r="AW701" s="68" t="s">
        <v>632</v>
      </c>
      <c r="AX701" s="68" t="s">
        <v>1068</v>
      </c>
      <c r="AY701" s="68" t="s">
        <v>148</v>
      </c>
      <c r="AZ701" s="68" t="s">
        <v>139</v>
      </c>
      <c r="BA701" s="68" t="s">
        <v>149</v>
      </c>
      <c r="BB701" s="68" t="s">
        <v>634</v>
      </c>
      <c r="BC701" s="68" t="s">
        <v>156</v>
      </c>
      <c r="BD701" s="68" t="s">
        <v>157</v>
      </c>
      <c r="BE701" s="68" t="s">
        <v>1101</v>
      </c>
      <c r="BF701" s="68">
        <v>45203.158101851855</v>
      </c>
      <c r="BG701" s="68">
        <v>0</v>
      </c>
      <c r="BH701" s="68" t="s">
        <v>143</v>
      </c>
      <c r="BI701" s="68" t="s">
        <v>143</v>
      </c>
      <c r="BJ701" s="68" t="s">
        <v>143</v>
      </c>
      <c r="BK701" s="68" t="s">
        <v>506</v>
      </c>
      <c r="BL701" s="68" t="s">
        <v>143</v>
      </c>
      <c r="BM701" s="68" t="s">
        <v>160</v>
      </c>
      <c r="BN701" s="68" t="s">
        <v>143</v>
      </c>
      <c r="BO701" s="68" t="s">
        <v>364</v>
      </c>
      <c r="BP701" s="68" t="s">
        <v>143</v>
      </c>
      <c r="BQ701" s="68" t="s">
        <v>4684</v>
      </c>
      <c r="BR701" s="68">
        <v>1000</v>
      </c>
      <c r="BS701" s="68" t="s">
        <v>314</v>
      </c>
      <c r="BT701" s="68">
        <v>850</v>
      </c>
      <c r="BU701" s="68">
        <v>850</v>
      </c>
      <c r="BV701" s="68" t="s">
        <v>135</v>
      </c>
      <c r="BW701" s="68" t="s">
        <v>135</v>
      </c>
      <c r="BX701" s="68" t="s">
        <v>135</v>
      </c>
      <c r="BY701" s="68" t="s">
        <v>148</v>
      </c>
      <c r="BZ701" s="68" t="s">
        <v>4685</v>
      </c>
      <c r="CA701" s="68" t="s">
        <v>174</v>
      </c>
      <c r="CB701" s="68" t="s">
        <v>143</v>
      </c>
      <c r="CC701" s="68" t="s">
        <v>143</v>
      </c>
      <c r="CD701" s="68" t="s">
        <v>143</v>
      </c>
      <c r="CE701" s="68" t="s">
        <v>4686</v>
      </c>
      <c r="CF701" s="68">
        <v>1</v>
      </c>
      <c r="CG701" s="68">
        <v>1</v>
      </c>
      <c r="CH701" s="68" t="s">
        <v>143</v>
      </c>
      <c r="CJ701" s="68">
        <v>0</v>
      </c>
      <c r="CK701" s="68" t="s">
        <v>143</v>
      </c>
      <c r="CM701" s="68" t="s">
        <v>143</v>
      </c>
      <c r="CN701" s="68" t="s">
        <v>143</v>
      </c>
      <c r="CO701" s="68">
        <v>505882451</v>
      </c>
      <c r="CR701" s="68" t="s">
        <v>143</v>
      </c>
      <c r="CS701" s="68" t="s">
        <v>1</v>
      </c>
      <c r="CT701" s="68" t="s">
        <v>143</v>
      </c>
      <c r="CU701" s="68" t="s">
        <v>1</v>
      </c>
      <c r="CV701" s="68" t="s">
        <v>2092</v>
      </c>
      <c r="CW701" s="68" t="s">
        <v>143</v>
      </c>
      <c r="CX701" s="68" t="s">
        <v>953</v>
      </c>
      <c r="CY701" s="68" t="s">
        <v>166</v>
      </c>
      <c r="CZ701" s="68" t="s">
        <v>506</v>
      </c>
      <c r="DA701" s="68" t="s">
        <v>1989</v>
      </c>
      <c r="DB701" s="68" t="s">
        <v>143</v>
      </c>
      <c r="DC701" s="68" t="s">
        <v>143</v>
      </c>
      <c r="DD701" s="68" t="s">
        <v>364</v>
      </c>
      <c r="DE701" s="68">
        <v>10</v>
      </c>
      <c r="DF701" s="68">
        <v>2</v>
      </c>
    </row>
    <row r="702" spans="1:110" s="68" customFormat="1" ht="12.75" x14ac:dyDescent="0.2">
      <c r="A702" s="67">
        <v>45200</v>
      </c>
      <c r="B702" s="68" t="s">
        <v>19</v>
      </c>
      <c r="C702" s="68">
        <v>93171</v>
      </c>
      <c r="D702" s="68" t="s">
        <v>4474</v>
      </c>
      <c r="E702" s="68" t="s">
        <v>125</v>
      </c>
      <c r="F702" s="69">
        <v>45208</v>
      </c>
      <c r="G702" s="68" t="s">
        <v>126</v>
      </c>
      <c r="H702" s="68" t="s">
        <v>166</v>
      </c>
      <c r="I702" s="70">
        <v>200</v>
      </c>
      <c r="J702" s="70">
        <v>200</v>
      </c>
      <c r="K702" s="71">
        <f t="shared" si="10"/>
        <v>4.8953756641525504E-4</v>
      </c>
      <c r="L702" s="68" t="s">
        <v>908</v>
      </c>
      <c r="M702" s="68" t="s">
        <v>129</v>
      </c>
      <c r="N702" s="68" t="s">
        <v>1065</v>
      </c>
      <c r="O702" s="68" t="s">
        <v>4687</v>
      </c>
      <c r="P702" s="68" t="s">
        <v>4665</v>
      </c>
      <c r="Q702" s="68" t="s">
        <v>170</v>
      </c>
      <c r="R702" s="68" t="s">
        <v>4688</v>
      </c>
      <c r="S702" s="68" t="s">
        <v>4689</v>
      </c>
      <c r="T702" s="68" t="s">
        <v>135</v>
      </c>
      <c r="U702" s="68" t="s">
        <v>135</v>
      </c>
      <c r="V702" s="68" t="s">
        <v>136</v>
      </c>
      <c r="W702" s="68" t="s">
        <v>137</v>
      </c>
      <c r="X702" s="68" t="s">
        <v>173</v>
      </c>
      <c r="Y702" s="68">
        <v>45198.336138888888</v>
      </c>
      <c r="Z702" s="68">
        <v>45198.336001620373</v>
      </c>
      <c r="AA702" s="68" t="s">
        <v>139</v>
      </c>
      <c r="AB702" s="68" t="s">
        <v>140</v>
      </c>
      <c r="AC702" s="68">
        <v>0</v>
      </c>
      <c r="AD702" s="68" t="s">
        <v>143</v>
      </c>
      <c r="AE702" s="68">
        <v>0</v>
      </c>
      <c r="AG702" s="68">
        <v>10023</v>
      </c>
      <c r="AH702" s="68" t="s">
        <v>141</v>
      </c>
      <c r="AI702" s="68" t="s">
        <v>143</v>
      </c>
      <c r="AK702" s="68" t="s">
        <v>142</v>
      </c>
      <c r="AL702" s="68" t="s">
        <v>143</v>
      </c>
      <c r="AM702" s="68">
        <v>200</v>
      </c>
      <c r="AN702" s="68" t="s">
        <v>143</v>
      </c>
      <c r="AO702" s="68" t="s">
        <v>4690</v>
      </c>
      <c r="AP702" s="68" t="s">
        <v>1336</v>
      </c>
      <c r="AQ702" s="68" t="s">
        <v>4691</v>
      </c>
      <c r="AR702" s="68" t="s">
        <v>353</v>
      </c>
      <c r="AS702" s="68" t="s">
        <v>231</v>
      </c>
      <c r="AT702" s="68" t="s">
        <v>492</v>
      </c>
      <c r="AU702" s="68" t="s">
        <v>1338</v>
      </c>
      <c r="AV702" s="68" t="s">
        <v>631</v>
      </c>
      <c r="AW702" s="68" t="s">
        <v>632</v>
      </c>
      <c r="AX702" s="68" t="s">
        <v>1068</v>
      </c>
      <c r="AY702" s="68" t="s">
        <v>148</v>
      </c>
      <c r="AZ702" s="68" t="s">
        <v>139</v>
      </c>
      <c r="BA702" s="68" t="s">
        <v>149</v>
      </c>
      <c r="BB702" s="68" t="s">
        <v>634</v>
      </c>
      <c r="BC702" s="68" t="s">
        <v>156</v>
      </c>
      <c r="BD702" s="68" t="s">
        <v>157</v>
      </c>
      <c r="BE702" s="68" t="s">
        <v>303</v>
      </c>
      <c r="BF702" s="68">
        <v>45218.059814814813</v>
      </c>
      <c r="BG702" s="68">
        <v>0</v>
      </c>
      <c r="BH702" s="68" t="s">
        <v>143</v>
      </c>
      <c r="BI702" s="68" t="s">
        <v>143</v>
      </c>
      <c r="BJ702" s="68" t="s">
        <v>143</v>
      </c>
      <c r="BK702" s="68" t="s">
        <v>136</v>
      </c>
      <c r="BL702" s="68" t="s">
        <v>143</v>
      </c>
      <c r="BM702" s="68" t="s">
        <v>200</v>
      </c>
      <c r="BN702" s="68" t="s">
        <v>143</v>
      </c>
      <c r="BO702" s="68" t="s">
        <v>143</v>
      </c>
      <c r="BP702" s="68" t="s">
        <v>143</v>
      </c>
      <c r="BQ702" s="68" t="s">
        <v>4692</v>
      </c>
      <c r="BR702" s="68">
        <v>500</v>
      </c>
      <c r="BS702" s="68" t="s">
        <v>162</v>
      </c>
      <c r="BT702" s="68">
        <v>200</v>
      </c>
      <c r="BU702" s="68">
        <v>200</v>
      </c>
      <c r="BV702" s="68" t="s">
        <v>135</v>
      </c>
      <c r="BW702" s="68" t="s">
        <v>135</v>
      </c>
      <c r="BX702" s="68" t="s">
        <v>135</v>
      </c>
      <c r="BY702" s="68" t="s">
        <v>148</v>
      </c>
      <c r="BZ702" s="68" t="s">
        <v>1492</v>
      </c>
      <c r="CA702" s="68" t="s">
        <v>174</v>
      </c>
      <c r="CB702" s="68" t="s">
        <v>143</v>
      </c>
      <c r="CC702" s="68" t="s">
        <v>143</v>
      </c>
      <c r="CD702" s="68" t="s">
        <v>143</v>
      </c>
      <c r="CE702" s="68" t="s">
        <v>143</v>
      </c>
      <c r="CF702" s="68">
        <v>1</v>
      </c>
      <c r="CH702" s="68" t="s">
        <v>143</v>
      </c>
      <c r="CJ702" s="68">
        <v>0</v>
      </c>
      <c r="CK702" s="68" t="s">
        <v>143</v>
      </c>
      <c r="CM702" s="68" t="s">
        <v>143</v>
      </c>
      <c r="CN702" s="68" t="s">
        <v>143</v>
      </c>
      <c r="CO702" s="68">
        <v>490218272</v>
      </c>
      <c r="CR702" s="68" t="s">
        <v>143</v>
      </c>
      <c r="CS702" s="68" t="s">
        <v>1</v>
      </c>
      <c r="CT702" s="68" t="s">
        <v>143</v>
      </c>
      <c r="CU702" s="68" t="s">
        <v>1</v>
      </c>
      <c r="CV702" s="68" t="s">
        <v>1985</v>
      </c>
      <c r="CW702" s="68" t="s">
        <v>143</v>
      </c>
      <c r="CX702" s="68" t="s">
        <v>908</v>
      </c>
      <c r="CY702" s="68" t="s">
        <v>166</v>
      </c>
      <c r="CZ702" s="68" t="s">
        <v>136</v>
      </c>
      <c r="DA702" s="68" t="s">
        <v>1989</v>
      </c>
      <c r="DB702" s="68" t="s">
        <v>143</v>
      </c>
      <c r="DC702" s="68" t="s">
        <v>143</v>
      </c>
      <c r="DD702" s="68" t="s">
        <v>125</v>
      </c>
      <c r="DE702" s="68">
        <v>10</v>
      </c>
      <c r="DF702" s="68">
        <v>9</v>
      </c>
    </row>
    <row r="703" spans="1:110" s="68" customFormat="1" ht="12.75" x14ac:dyDescent="0.2">
      <c r="A703" s="67">
        <v>45200</v>
      </c>
      <c r="B703" s="68" t="s">
        <v>19</v>
      </c>
      <c r="C703" s="68">
        <v>93175</v>
      </c>
      <c r="D703" s="68" t="s">
        <v>4474</v>
      </c>
      <c r="E703" s="68" t="s">
        <v>125</v>
      </c>
      <c r="F703" s="69">
        <v>45208</v>
      </c>
      <c r="G703" s="68" t="s">
        <v>126</v>
      </c>
      <c r="H703" s="68" t="s">
        <v>166</v>
      </c>
      <c r="I703" s="70">
        <v>250</v>
      </c>
      <c r="J703" s="70">
        <v>250</v>
      </c>
      <c r="K703" s="71">
        <f t="shared" si="10"/>
        <v>6.1192195801906889E-4</v>
      </c>
      <c r="L703" s="68" t="s">
        <v>908</v>
      </c>
      <c r="M703" s="68" t="s">
        <v>129</v>
      </c>
      <c r="N703" s="68" t="s">
        <v>1065</v>
      </c>
      <c r="O703" s="68" t="s">
        <v>4609</v>
      </c>
      <c r="P703" s="68" t="s">
        <v>4665</v>
      </c>
      <c r="Q703" s="68" t="s">
        <v>170</v>
      </c>
      <c r="R703" s="68" t="s">
        <v>4693</v>
      </c>
      <c r="S703" s="68" t="s">
        <v>4694</v>
      </c>
      <c r="T703" s="68" t="s">
        <v>135</v>
      </c>
      <c r="U703" s="68" t="s">
        <v>135</v>
      </c>
      <c r="V703" s="68" t="s">
        <v>136</v>
      </c>
      <c r="W703" s="68" t="s">
        <v>137</v>
      </c>
      <c r="X703" s="68" t="s">
        <v>173</v>
      </c>
      <c r="Y703" s="68">
        <v>45198.33894814815</v>
      </c>
      <c r="Z703" s="68">
        <v>45198.338844212965</v>
      </c>
      <c r="AA703" s="68" t="s">
        <v>139</v>
      </c>
      <c r="AB703" s="68" t="s">
        <v>140</v>
      </c>
      <c r="AC703" s="68">
        <v>0</v>
      </c>
      <c r="AD703" s="68" t="s">
        <v>143</v>
      </c>
      <c r="AE703" s="68">
        <v>0</v>
      </c>
      <c r="AG703" s="68">
        <v>10023</v>
      </c>
      <c r="AH703" s="68" t="s">
        <v>141</v>
      </c>
      <c r="AI703" s="68" t="s">
        <v>143</v>
      </c>
      <c r="AK703" s="68" t="s">
        <v>142</v>
      </c>
      <c r="AL703" s="68" t="s">
        <v>143</v>
      </c>
      <c r="AM703" s="68">
        <v>250</v>
      </c>
      <c r="AN703" s="68" t="s">
        <v>143</v>
      </c>
      <c r="AO703" s="68" t="s">
        <v>4612</v>
      </c>
      <c r="AP703" s="68" t="s">
        <v>4613</v>
      </c>
      <c r="AQ703" s="68" t="s">
        <v>4614</v>
      </c>
      <c r="AR703" s="68" t="s">
        <v>430</v>
      </c>
      <c r="AS703" s="68" t="s">
        <v>431</v>
      </c>
      <c r="AT703" s="68" t="s">
        <v>988</v>
      </c>
      <c r="AU703" s="68" t="s">
        <v>4615</v>
      </c>
      <c r="AV703" s="68" t="s">
        <v>631</v>
      </c>
      <c r="AW703" s="68" t="s">
        <v>632</v>
      </c>
      <c r="AX703" s="68" t="s">
        <v>1068</v>
      </c>
      <c r="AY703" s="68" t="s">
        <v>148</v>
      </c>
      <c r="AZ703" s="68" t="s">
        <v>139</v>
      </c>
      <c r="BA703" s="68" t="s">
        <v>149</v>
      </c>
      <c r="BB703" s="68" t="s">
        <v>634</v>
      </c>
      <c r="BC703" s="68" t="s">
        <v>156</v>
      </c>
      <c r="BD703" s="68" t="s">
        <v>157</v>
      </c>
      <c r="BE703" s="68" t="s">
        <v>303</v>
      </c>
      <c r="BF703" s="68">
        <v>45218.059699074074</v>
      </c>
      <c r="BG703" s="68">
        <v>0</v>
      </c>
      <c r="BH703" s="68" t="s">
        <v>143</v>
      </c>
      <c r="BI703" s="68" t="s">
        <v>143</v>
      </c>
      <c r="BJ703" s="68" t="s">
        <v>143</v>
      </c>
      <c r="BK703" s="68" t="s">
        <v>136</v>
      </c>
      <c r="BL703" s="68" t="s">
        <v>143</v>
      </c>
      <c r="BM703" s="68" t="s">
        <v>200</v>
      </c>
      <c r="BN703" s="68" t="s">
        <v>143</v>
      </c>
      <c r="BO703" s="68" t="s">
        <v>143</v>
      </c>
      <c r="BP703" s="68" t="s">
        <v>143</v>
      </c>
      <c r="BQ703" s="68" t="s">
        <v>4695</v>
      </c>
      <c r="BR703" s="68">
        <v>500</v>
      </c>
      <c r="BS703" s="68" t="s">
        <v>162</v>
      </c>
      <c r="BT703" s="68">
        <v>250</v>
      </c>
      <c r="BU703" s="68">
        <v>250</v>
      </c>
      <c r="BV703" s="68" t="s">
        <v>135</v>
      </c>
      <c r="BW703" s="68" t="s">
        <v>135</v>
      </c>
      <c r="BX703" s="68" t="s">
        <v>135</v>
      </c>
      <c r="BY703" s="68" t="s">
        <v>148</v>
      </c>
      <c r="BZ703" s="68" t="s">
        <v>1492</v>
      </c>
      <c r="CA703" s="68" t="s">
        <v>174</v>
      </c>
      <c r="CB703" s="68" t="s">
        <v>143</v>
      </c>
      <c r="CC703" s="68" t="s">
        <v>143</v>
      </c>
      <c r="CD703" s="68" t="s">
        <v>143</v>
      </c>
      <c r="CE703" s="68" t="s">
        <v>143</v>
      </c>
      <c r="CF703" s="68">
        <v>1</v>
      </c>
      <c r="CH703" s="68" t="s">
        <v>143</v>
      </c>
      <c r="CJ703" s="68">
        <v>0</v>
      </c>
      <c r="CK703" s="68" t="s">
        <v>143</v>
      </c>
      <c r="CM703" s="68" t="s">
        <v>143</v>
      </c>
      <c r="CN703" s="68" t="s">
        <v>143</v>
      </c>
      <c r="CR703" s="68" t="s">
        <v>143</v>
      </c>
      <c r="CS703" s="68" t="s">
        <v>1</v>
      </c>
      <c r="CT703" s="68" t="s">
        <v>143</v>
      </c>
      <c r="CU703" s="68" t="s">
        <v>1</v>
      </c>
      <c r="CV703" s="68" t="s">
        <v>1985</v>
      </c>
      <c r="CW703" s="68" t="s">
        <v>143</v>
      </c>
      <c r="CX703" s="68" t="s">
        <v>908</v>
      </c>
      <c r="CY703" s="68" t="s">
        <v>166</v>
      </c>
      <c r="CZ703" s="68" t="s">
        <v>136</v>
      </c>
      <c r="DA703" s="68" t="s">
        <v>1989</v>
      </c>
      <c r="DB703" s="68" t="s">
        <v>143</v>
      </c>
      <c r="DC703" s="68" t="s">
        <v>143</v>
      </c>
      <c r="DD703" s="68" t="s">
        <v>125</v>
      </c>
      <c r="DE703" s="68">
        <v>10</v>
      </c>
      <c r="DF703" s="68">
        <v>9</v>
      </c>
    </row>
    <row r="704" spans="1:110" s="68" customFormat="1" ht="12.75" x14ac:dyDescent="0.2">
      <c r="A704" s="67">
        <v>45200</v>
      </c>
      <c r="B704" s="68" t="s">
        <v>19</v>
      </c>
      <c r="C704" s="68">
        <v>93184</v>
      </c>
      <c r="D704" s="68" t="s">
        <v>4696</v>
      </c>
      <c r="E704" s="68" t="s">
        <v>364</v>
      </c>
      <c r="F704" s="69">
        <v>45201</v>
      </c>
      <c r="G704" s="68" t="s">
        <v>126</v>
      </c>
      <c r="H704" s="68" t="s">
        <v>166</v>
      </c>
      <c r="I704" s="70">
        <v>780</v>
      </c>
      <c r="J704" s="70">
        <v>780</v>
      </c>
      <c r="K704" s="71">
        <f t="shared" si="10"/>
        <v>1.9091965090194949E-3</v>
      </c>
      <c r="L704" s="68" t="s">
        <v>519</v>
      </c>
      <c r="M704" s="68" t="s">
        <v>317</v>
      </c>
      <c r="N704" s="68" t="s">
        <v>1065</v>
      </c>
      <c r="O704" s="68" t="s">
        <v>4697</v>
      </c>
      <c r="P704" s="68" t="s">
        <v>4698</v>
      </c>
      <c r="Q704" s="68" t="s">
        <v>262</v>
      </c>
      <c r="R704" s="68" t="s">
        <v>4699</v>
      </c>
      <c r="S704" s="68" t="s">
        <v>2621</v>
      </c>
      <c r="T704" s="68" t="s">
        <v>135</v>
      </c>
      <c r="U704" s="68" t="s">
        <v>135</v>
      </c>
      <c r="V704" s="68" t="s">
        <v>136</v>
      </c>
      <c r="W704" s="68" t="s">
        <v>137</v>
      </c>
      <c r="X704" s="68" t="s">
        <v>957</v>
      </c>
      <c r="Y704" s="68">
        <v>45202.53356087963</v>
      </c>
      <c r="Z704" s="68">
        <v>45222.307205439814</v>
      </c>
      <c r="AA704" s="68" t="s">
        <v>139</v>
      </c>
      <c r="AB704" s="68" t="s">
        <v>226</v>
      </c>
      <c r="AC704" s="68">
        <v>0</v>
      </c>
      <c r="AD704" s="68" t="s">
        <v>143</v>
      </c>
      <c r="AE704" s="68">
        <v>0</v>
      </c>
      <c r="AF704" s="68">
        <v>45208</v>
      </c>
      <c r="AG704" s="68">
        <v>10023</v>
      </c>
      <c r="AH704" s="68" t="s">
        <v>141</v>
      </c>
      <c r="AI704" s="68" t="s">
        <v>143</v>
      </c>
      <c r="AK704" s="68" t="s">
        <v>142</v>
      </c>
      <c r="AL704" s="68" t="s">
        <v>143</v>
      </c>
      <c r="AM704" s="68">
        <v>780</v>
      </c>
      <c r="AN704" s="68" t="s">
        <v>174</v>
      </c>
      <c r="AO704" s="68" t="s">
        <v>2258</v>
      </c>
      <c r="AP704" s="68" t="s">
        <v>2259</v>
      </c>
      <c r="AQ704" s="68" t="s">
        <v>4700</v>
      </c>
      <c r="AR704" s="68" t="s">
        <v>2177</v>
      </c>
      <c r="AS704" s="68" t="s">
        <v>231</v>
      </c>
      <c r="AT704" s="68" t="s">
        <v>2261</v>
      </c>
      <c r="AU704" s="68" t="s">
        <v>2262</v>
      </c>
      <c r="AV704" s="68" t="s">
        <v>631</v>
      </c>
      <c r="AW704" s="68" t="s">
        <v>632</v>
      </c>
      <c r="AX704" s="68" t="s">
        <v>1068</v>
      </c>
      <c r="AY704" s="68" t="s">
        <v>148</v>
      </c>
      <c r="AZ704" s="68" t="s">
        <v>139</v>
      </c>
      <c r="BA704" s="68" t="s">
        <v>149</v>
      </c>
      <c r="BB704" s="68" t="s">
        <v>634</v>
      </c>
      <c r="BC704" s="68" t="s">
        <v>156</v>
      </c>
      <c r="BD704" s="68" t="s">
        <v>157</v>
      </c>
      <c r="BE704" s="68" t="s">
        <v>237</v>
      </c>
      <c r="BF704" s="68">
        <v>45203.483194444445</v>
      </c>
      <c r="BG704" s="68">
        <v>0</v>
      </c>
      <c r="BH704" s="68" t="s">
        <v>143</v>
      </c>
      <c r="BI704" s="68" t="s">
        <v>143</v>
      </c>
      <c r="BJ704" s="68" t="s">
        <v>143</v>
      </c>
      <c r="BK704" s="68" t="s">
        <v>136</v>
      </c>
      <c r="BL704" s="68" t="s">
        <v>143</v>
      </c>
      <c r="BM704" s="68" t="s">
        <v>160</v>
      </c>
      <c r="BN704" s="68" t="s">
        <v>143</v>
      </c>
      <c r="BO704" s="68" t="s">
        <v>143</v>
      </c>
      <c r="BP704" s="68" t="s">
        <v>143</v>
      </c>
      <c r="BQ704" s="68" t="s">
        <v>4701</v>
      </c>
      <c r="BR704" s="68">
        <v>800</v>
      </c>
      <c r="BS704" s="68" t="s">
        <v>241</v>
      </c>
      <c r="BT704" s="68">
        <v>780</v>
      </c>
      <c r="BU704" s="68">
        <v>780</v>
      </c>
      <c r="BV704" s="68" t="s">
        <v>135</v>
      </c>
      <c r="BW704" s="68" t="s">
        <v>135</v>
      </c>
      <c r="BX704" s="68" t="s">
        <v>135</v>
      </c>
      <c r="BY704" s="68" t="s">
        <v>148</v>
      </c>
      <c r="BZ704" s="68" t="s">
        <v>360</v>
      </c>
      <c r="CA704" s="68" t="s">
        <v>174</v>
      </c>
      <c r="CB704" s="68" t="s">
        <v>143</v>
      </c>
      <c r="CC704" s="68" t="s">
        <v>143</v>
      </c>
      <c r="CD704" s="68" t="s">
        <v>143</v>
      </c>
      <c r="CE704" s="68" t="s">
        <v>143</v>
      </c>
      <c r="CF704" s="68">
        <v>1</v>
      </c>
      <c r="CG704" s="68">
        <v>1</v>
      </c>
      <c r="CH704" s="68" t="s">
        <v>143</v>
      </c>
      <c r="CJ704" s="68">
        <v>0</v>
      </c>
      <c r="CK704" s="68" t="s">
        <v>143</v>
      </c>
      <c r="CM704" s="68" t="s">
        <v>143</v>
      </c>
      <c r="CN704" s="68" t="s">
        <v>143</v>
      </c>
      <c r="CO704" s="68">
        <v>219757144</v>
      </c>
      <c r="CR704" s="68" t="s">
        <v>143</v>
      </c>
      <c r="CS704" s="68" t="s">
        <v>1</v>
      </c>
      <c r="CT704" s="68" t="s">
        <v>143</v>
      </c>
      <c r="CU704" s="68" t="s">
        <v>1</v>
      </c>
      <c r="CV704" s="68" t="s">
        <v>2092</v>
      </c>
      <c r="CW704" s="68" t="s">
        <v>143</v>
      </c>
      <c r="CX704" s="68" t="s">
        <v>519</v>
      </c>
      <c r="CY704" s="68" t="s">
        <v>166</v>
      </c>
      <c r="CZ704" s="68" t="s">
        <v>136</v>
      </c>
      <c r="DA704" s="68" t="s">
        <v>1989</v>
      </c>
      <c r="DB704" s="68" t="s">
        <v>143</v>
      </c>
      <c r="DC704" s="68" t="s">
        <v>143</v>
      </c>
      <c r="DD704" s="68" t="s">
        <v>364</v>
      </c>
      <c r="DE704" s="68">
        <v>10</v>
      </c>
      <c r="DF704" s="68">
        <v>2</v>
      </c>
    </row>
    <row r="705" spans="1:110" s="68" customFormat="1" ht="12.75" x14ac:dyDescent="0.2">
      <c r="A705" s="67">
        <v>45200</v>
      </c>
      <c r="B705" s="68" t="s">
        <v>19</v>
      </c>
      <c r="C705" s="68">
        <v>93413</v>
      </c>
      <c r="D705" s="68" t="s">
        <v>4696</v>
      </c>
      <c r="E705" s="68" t="s">
        <v>364</v>
      </c>
      <c r="F705" s="69">
        <v>45201</v>
      </c>
      <c r="G705" s="68" t="s">
        <v>126</v>
      </c>
      <c r="H705" s="68" t="s">
        <v>166</v>
      </c>
      <c r="I705" s="70">
        <v>103.91</v>
      </c>
      <c r="J705" s="70">
        <v>99.08</v>
      </c>
      <c r="K705" s="71">
        <f t="shared" si="10"/>
        <v>2.5433924263104575E-4</v>
      </c>
      <c r="L705" s="68" t="s">
        <v>1935</v>
      </c>
      <c r="M705" s="68" t="s">
        <v>317</v>
      </c>
      <c r="N705" s="68" t="s">
        <v>219</v>
      </c>
      <c r="O705" s="68" t="s">
        <v>3715</v>
      </c>
      <c r="P705" s="68" t="s">
        <v>4702</v>
      </c>
      <c r="Q705" s="68" t="s">
        <v>170</v>
      </c>
      <c r="R705" s="68" t="s">
        <v>4703</v>
      </c>
      <c r="S705" s="68" t="s">
        <v>4704</v>
      </c>
      <c r="T705" s="68" t="s">
        <v>135</v>
      </c>
      <c r="U705" s="68" t="s">
        <v>135</v>
      </c>
      <c r="V705" s="68" t="s">
        <v>136</v>
      </c>
      <c r="W705" s="68" t="s">
        <v>137</v>
      </c>
      <c r="X705" s="68" t="s">
        <v>225</v>
      </c>
      <c r="Y705" s="68">
        <v>45201.197003703703</v>
      </c>
      <c r="Z705" s="68">
        <v>45222.30480150463</v>
      </c>
      <c r="AA705" s="68" t="s">
        <v>139</v>
      </c>
      <c r="AB705" s="68" t="s">
        <v>226</v>
      </c>
      <c r="AC705" s="68">
        <v>0</v>
      </c>
      <c r="AD705" s="68" t="s">
        <v>143</v>
      </c>
      <c r="AE705" s="68">
        <v>10391</v>
      </c>
      <c r="AG705" s="68">
        <v>10023</v>
      </c>
      <c r="AH705" s="68" t="s">
        <v>141</v>
      </c>
      <c r="AI705" s="68" t="s">
        <v>143</v>
      </c>
      <c r="AJ705" s="68">
        <v>10391</v>
      </c>
      <c r="AK705" s="68" t="s">
        <v>142</v>
      </c>
      <c r="AL705" s="68" t="s">
        <v>143</v>
      </c>
      <c r="AM705" s="68">
        <v>9908</v>
      </c>
      <c r="AN705" s="68" t="s">
        <v>174</v>
      </c>
      <c r="AO705" s="68" t="s">
        <v>3719</v>
      </c>
      <c r="AP705" s="68" t="s">
        <v>3720</v>
      </c>
      <c r="AQ705" s="68" t="s">
        <v>3721</v>
      </c>
      <c r="AR705" s="68" t="s">
        <v>934</v>
      </c>
      <c r="AS705" s="68" t="s">
        <v>231</v>
      </c>
      <c r="AT705" s="68" t="s">
        <v>3277</v>
      </c>
      <c r="AU705" s="68" t="s">
        <v>3722</v>
      </c>
      <c r="AV705" s="68" t="s">
        <v>234</v>
      </c>
      <c r="AW705" s="68" t="s">
        <v>165</v>
      </c>
      <c r="AX705" s="68" t="s">
        <v>235</v>
      </c>
      <c r="AY705" s="68" t="s">
        <v>148</v>
      </c>
      <c r="AZ705" s="68" t="s">
        <v>139</v>
      </c>
      <c r="BA705" s="68" t="s">
        <v>236</v>
      </c>
      <c r="BB705" s="68" t="s">
        <v>150</v>
      </c>
      <c r="BC705" s="68" t="s">
        <v>156</v>
      </c>
      <c r="BD705" s="68" t="s">
        <v>157</v>
      </c>
      <c r="BE705" s="68" t="s">
        <v>303</v>
      </c>
      <c r="BF705" s="68">
        <v>45201.29310185185</v>
      </c>
      <c r="BG705" s="68">
        <v>0</v>
      </c>
      <c r="BH705" s="68" t="s">
        <v>143</v>
      </c>
      <c r="BI705" s="68" t="s">
        <v>4705</v>
      </c>
      <c r="BJ705" s="68" t="s">
        <v>143</v>
      </c>
      <c r="BK705" s="68" t="s">
        <v>136</v>
      </c>
      <c r="BL705" s="68" t="s">
        <v>143</v>
      </c>
      <c r="BM705" s="68" t="s">
        <v>160</v>
      </c>
      <c r="BN705" s="68" t="s">
        <v>160</v>
      </c>
      <c r="BO705" s="68" t="s">
        <v>143</v>
      </c>
      <c r="BP705" s="68" t="s">
        <v>143</v>
      </c>
      <c r="BQ705" s="68" t="s">
        <v>4706</v>
      </c>
      <c r="BR705" s="68">
        <v>500</v>
      </c>
      <c r="BS705" s="68" t="s">
        <v>162</v>
      </c>
      <c r="BT705" s="68">
        <v>10391</v>
      </c>
      <c r="BU705" s="68">
        <v>10391</v>
      </c>
      <c r="BV705" s="68" t="s">
        <v>135</v>
      </c>
      <c r="BW705" s="68" t="s">
        <v>135</v>
      </c>
      <c r="BX705" s="68" t="s">
        <v>135</v>
      </c>
      <c r="BY705" s="68" t="s">
        <v>148</v>
      </c>
      <c r="BZ705" s="68" t="s">
        <v>4707</v>
      </c>
      <c r="CA705" s="68" t="s">
        <v>174</v>
      </c>
      <c r="CB705" s="68" t="s">
        <v>143</v>
      </c>
      <c r="CC705" s="68" t="s">
        <v>143</v>
      </c>
      <c r="CD705" s="68" t="s">
        <v>143</v>
      </c>
      <c r="CE705" s="68" t="s">
        <v>143</v>
      </c>
      <c r="CF705" s="68">
        <v>1</v>
      </c>
      <c r="CG705" s="68">
        <v>1</v>
      </c>
      <c r="CH705" s="68" t="s">
        <v>143</v>
      </c>
      <c r="CJ705" s="68">
        <v>0</v>
      </c>
      <c r="CK705" s="68" t="s">
        <v>143</v>
      </c>
      <c r="CM705" s="68" t="s">
        <v>143</v>
      </c>
      <c r="CN705" s="68" t="s">
        <v>143</v>
      </c>
      <c r="CR705" s="68" t="s">
        <v>143</v>
      </c>
      <c r="CS705" s="68" t="s">
        <v>1</v>
      </c>
      <c r="CT705" s="68" t="s">
        <v>143</v>
      </c>
      <c r="CU705" s="68" t="s">
        <v>1</v>
      </c>
      <c r="CV705" s="68" t="s">
        <v>1985</v>
      </c>
      <c r="CW705" s="68" t="s">
        <v>1985</v>
      </c>
      <c r="CX705" s="68" t="s">
        <v>1935</v>
      </c>
      <c r="CY705" s="68" t="s">
        <v>166</v>
      </c>
      <c r="CZ705" s="68" t="s">
        <v>136</v>
      </c>
      <c r="DA705" s="68" t="s">
        <v>1986</v>
      </c>
      <c r="DB705" s="68" t="s">
        <v>143</v>
      </c>
      <c r="DC705" s="68" t="s">
        <v>143</v>
      </c>
      <c r="DD705" s="68" t="s">
        <v>364</v>
      </c>
      <c r="DE705" s="68">
        <v>10</v>
      </c>
      <c r="DF705" s="68">
        <v>2</v>
      </c>
    </row>
    <row r="706" spans="1:110" s="68" customFormat="1" ht="12.75" x14ac:dyDescent="0.2">
      <c r="A706" s="67">
        <v>45200</v>
      </c>
      <c r="B706" s="68" t="s">
        <v>19</v>
      </c>
      <c r="C706" s="68">
        <v>93415</v>
      </c>
      <c r="D706" s="68" t="s">
        <v>4696</v>
      </c>
      <c r="E706" s="68" t="s">
        <v>364</v>
      </c>
      <c r="F706" s="69">
        <v>45201</v>
      </c>
      <c r="G706" s="68" t="s">
        <v>126</v>
      </c>
      <c r="H706" s="68" t="s">
        <v>166</v>
      </c>
      <c r="I706" s="70">
        <v>453.4</v>
      </c>
      <c r="J706" s="70">
        <v>489</v>
      </c>
      <c r="K706" s="71">
        <f t="shared" si="10"/>
        <v>1.1097816630633833E-3</v>
      </c>
      <c r="L706" s="68" t="s">
        <v>1935</v>
      </c>
      <c r="M706" s="68" t="s">
        <v>317</v>
      </c>
      <c r="N706" s="68" t="s">
        <v>219</v>
      </c>
      <c r="O706" s="68" t="s">
        <v>511</v>
      </c>
      <c r="P706" s="68" t="s">
        <v>4702</v>
      </c>
      <c r="Q706" s="68" t="s">
        <v>170</v>
      </c>
      <c r="R706" s="68" t="s">
        <v>4708</v>
      </c>
      <c r="S706" s="68" t="s">
        <v>2708</v>
      </c>
      <c r="T706" s="68" t="s">
        <v>135</v>
      </c>
      <c r="U706" s="68" t="s">
        <v>135</v>
      </c>
      <c r="V706" s="68" t="s">
        <v>136</v>
      </c>
      <c r="W706" s="68" t="s">
        <v>137</v>
      </c>
      <c r="X706" s="68" t="s">
        <v>225</v>
      </c>
      <c r="Y706" s="68">
        <v>45201.198943055555</v>
      </c>
      <c r="Z706" s="68">
        <v>45222.306362268515</v>
      </c>
      <c r="AA706" s="68" t="s">
        <v>139</v>
      </c>
      <c r="AB706" s="68" t="s">
        <v>226</v>
      </c>
      <c r="AC706" s="68">
        <v>0</v>
      </c>
      <c r="AD706" s="68" t="s">
        <v>143</v>
      </c>
      <c r="AE706" s="68">
        <v>4534</v>
      </c>
      <c r="AG706" s="68">
        <v>10023</v>
      </c>
      <c r="AH706" s="68" t="s">
        <v>141</v>
      </c>
      <c r="AI706" s="68" t="s">
        <v>143</v>
      </c>
      <c r="AJ706" s="68">
        <v>4534</v>
      </c>
      <c r="AK706" s="68" t="s">
        <v>142</v>
      </c>
      <c r="AL706" s="68" t="s">
        <v>143</v>
      </c>
      <c r="AM706" s="68">
        <v>489</v>
      </c>
      <c r="AN706" s="68" t="s">
        <v>174</v>
      </c>
      <c r="AO706" s="68" t="s">
        <v>227</v>
      </c>
      <c r="AP706" s="68" t="s">
        <v>228</v>
      </c>
      <c r="AQ706" s="68" t="s">
        <v>515</v>
      </c>
      <c r="AR706" s="68" t="s">
        <v>230</v>
      </c>
      <c r="AS706" s="68" t="s">
        <v>231</v>
      </c>
      <c r="AT706" s="68" t="s">
        <v>232</v>
      </c>
      <c r="AU706" s="68" t="s">
        <v>233</v>
      </c>
      <c r="AV706" s="68" t="s">
        <v>234</v>
      </c>
      <c r="AW706" s="68" t="s">
        <v>165</v>
      </c>
      <c r="AX706" s="68" t="s">
        <v>235</v>
      </c>
      <c r="AY706" s="68" t="s">
        <v>148</v>
      </c>
      <c r="AZ706" s="68" t="s">
        <v>139</v>
      </c>
      <c r="BA706" s="68" t="s">
        <v>236</v>
      </c>
      <c r="BB706" s="68" t="s">
        <v>150</v>
      </c>
      <c r="BC706" s="68" t="s">
        <v>156</v>
      </c>
      <c r="BD706" s="68" t="s">
        <v>157</v>
      </c>
      <c r="BE706" s="68" t="s">
        <v>303</v>
      </c>
      <c r="BF706" s="68">
        <v>45201.293402777781</v>
      </c>
      <c r="BG706" s="68">
        <v>0</v>
      </c>
      <c r="BH706" s="68" t="s">
        <v>143</v>
      </c>
      <c r="BI706" s="68" t="s">
        <v>4709</v>
      </c>
      <c r="BJ706" s="68" t="s">
        <v>143</v>
      </c>
      <c r="BK706" s="68" t="s">
        <v>136</v>
      </c>
      <c r="BL706" s="68" t="s">
        <v>143</v>
      </c>
      <c r="BM706" s="68" t="s">
        <v>160</v>
      </c>
      <c r="BN706" s="68" t="s">
        <v>160</v>
      </c>
      <c r="BO706" s="68" t="s">
        <v>143</v>
      </c>
      <c r="BP706" s="68" t="s">
        <v>143</v>
      </c>
      <c r="BQ706" s="68" t="s">
        <v>4710</v>
      </c>
      <c r="BR706" s="68">
        <v>500</v>
      </c>
      <c r="BS706" s="68" t="s">
        <v>162</v>
      </c>
      <c r="BT706" s="68">
        <v>4534</v>
      </c>
      <c r="BU706" s="68">
        <v>4534</v>
      </c>
      <c r="BV706" s="68" t="s">
        <v>135</v>
      </c>
      <c r="BW706" s="68" t="s">
        <v>135</v>
      </c>
      <c r="BX706" s="68" t="s">
        <v>135</v>
      </c>
      <c r="BY706" s="68" t="s">
        <v>148</v>
      </c>
      <c r="BZ706" s="68" t="s">
        <v>4707</v>
      </c>
      <c r="CA706" s="68" t="s">
        <v>174</v>
      </c>
      <c r="CB706" s="68" t="s">
        <v>143</v>
      </c>
      <c r="CC706" s="68" t="s">
        <v>143</v>
      </c>
      <c r="CD706" s="68" t="s">
        <v>143</v>
      </c>
      <c r="CE706" s="68" t="s">
        <v>143</v>
      </c>
      <c r="CF706" s="68">
        <v>1</v>
      </c>
      <c r="CG706" s="68">
        <v>1</v>
      </c>
      <c r="CH706" s="68" t="s">
        <v>143</v>
      </c>
      <c r="CJ706" s="68">
        <v>0</v>
      </c>
      <c r="CK706" s="68" t="s">
        <v>143</v>
      </c>
      <c r="CM706" s="68" t="s">
        <v>143</v>
      </c>
      <c r="CN706" s="68" t="s">
        <v>143</v>
      </c>
      <c r="CR706" s="68" t="s">
        <v>143</v>
      </c>
      <c r="CS706" s="68" t="s">
        <v>1</v>
      </c>
      <c r="CT706" s="68" t="s">
        <v>143</v>
      </c>
      <c r="CU706" s="68" t="s">
        <v>1</v>
      </c>
      <c r="CV706" s="68" t="s">
        <v>1985</v>
      </c>
      <c r="CW706" s="68" t="s">
        <v>1985</v>
      </c>
      <c r="CX706" s="68" t="s">
        <v>1935</v>
      </c>
      <c r="CY706" s="68" t="s">
        <v>166</v>
      </c>
      <c r="CZ706" s="68" t="s">
        <v>136</v>
      </c>
      <c r="DA706" s="68" t="s">
        <v>1986</v>
      </c>
      <c r="DB706" s="68" t="s">
        <v>143</v>
      </c>
      <c r="DC706" s="68" t="s">
        <v>225</v>
      </c>
      <c r="DD706" s="68" t="s">
        <v>364</v>
      </c>
      <c r="DE706" s="68">
        <v>10</v>
      </c>
      <c r="DF706" s="68">
        <v>2</v>
      </c>
    </row>
    <row r="707" spans="1:110" s="68" customFormat="1" ht="12.75" x14ac:dyDescent="0.2">
      <c r="A707" s="67">
        <v>45200</v>
      </c>
      <c r="B707" s="68" t="s">
        <v>8</v>
      </c>
      <c r="C707" s="68">
        <v>93568</v>
      </c>
      <c r="D707" s="68" t="s">
        <v>4711</v>
      </c>
      <c r="E707" s="68" t="s">
        <v>364</v>
      </c>
      <c r="F707" s="69">
        <v>45201</v>
      </c>
      <c r="G707" s="68" t="s">
        <v>126</v>
      </c>
      <c r="H707" s="68" t="s">
        <v>166</v>
      </c>
      <c r="I707" s="70">
        <v>78.87</v>
      </c>
      <c r="J707" s="70">
        <v>76</v>
      </c>
      <c r="K707" s="71">
        <f t="shared" si="10"/>
        <v>1.9304913931585585E-4</v>
      </c>
      <c r="L707" s="68" t="s">
        <v>1935</v>
      </c>
      <c r="M707" s="68" t="s">
        <v>317</v>
      </c>
      <c r="N707" s="68" t="s">
        <v>219</v>
      </c>
      <c r="O707" s="68" t="s">
        <v>3715</v>
      </c>
      <c r="P707" s="68" t="s">
        <v>4702</v>
      </c>
      <c r="Q707" s="68" t="s">
        <v>170</v>
      </c>
      <c r="R707" s="68" t="s">
        <v>4712</v>
      </c>
      <c r="S707" s="68" t="s">
        <v>4713</v>
      </c>
      <c r="T707" s="68" t="s">
        <v>135</v>
      </c>
      <c r="U707" s="68" t="s">
        <v>135</v>
      </c>
      <c r="V707" s="68" t="s">
        <v>136</v>
      </c>
      <c r="W707" s="68" t="s">
        <v>137</v>
      </c>
      <c r="X707" s="68" t="s">
        <v>225</v>
      </c>
      <c r="Y707" s="68">
        <v>45202.108725694445</v>
      </c>
      <c r="Z707" s="68">
        <v>45209.539312384259</v>
      </c>
      <c r="AA707" s="68" t="s">
        <v>139</v>
      </c>
      <c r="AB707" s="68" t="s">
        <v>226</v>
      </c>
      <c r="AC707" s="68">
        <v>0</v>
      </c>
      <c r="AD707" s="68" t="s">
        <v>143</v>
      </c>
      <c r="AE707" s="68">
        <v>7887</v>
      </c>
      <c r="AG707" s="68">
        <v>10023</v>
      </c>
      <c r="AH707" s="68" t="s">
        <v>141</v>
      </c>
      <c r="AI707" s="68" t="s">
        <v>143</v>
      </c>
      <c r="AJ707" s="68">
        <v>7887</v>
      </c>
      <c r="AK707" s="68" t="s">
        <v>142</v>
      </c>
      <c r="AL707" s="68" t="s">
        <v>143</v>
      </c>
      <c r="AM707" s="68">
        <v>76</v>
      </c>
      <c r="AN707" s="68" t="s">
        <v>174</v>
      </c>
      <c r="AO707" s="68" t="s">
        <v>3719</v>
      </c>
      <c r="AP707" s="68" t="s">
        <v>3720</v>
      </c>
      <c r="AQ707" s="68" t="s">
        <v>3721</v>
      </c>
      <c r="AR707" s="68" t="s">
        <v>934</v>
      </c>
      <c r="AS707" s="68" t="s">
        <v>231</v>
      </c>
      <c r="AT707" s="68" t="s">
        <v>3277</v>
      </c>
      <c r="AU707" s="68" t="s">
        <v>3722</v>
      </c>
      <c r="AV707" s="68" t="s">
        <v>234</v>
      </c>
      <c r="AW707" s="68" t="s">
        <v>165</v>
      </c>
      <c r="AX707" s="68" t="s">
        <v>235</v>
      </c>
      <c r="AY707" s="68" t="s">
        <v>148</v>
      </c>
      <c r="AZ707" s="68" t="s">
        <v>139</v>
      </c>
      <c r="BA707" s="68" t="s">
        <v>236</v>
      </c>
      <c r="BB707" s="68" t="s">
        <v>150</v>
      </c>
      <c r="BC707" s="68" t="s">
        <v>156</v>
      </c>
      <c r="BD707" s="68" t="s">
        <v>157</v>
      </c>
      <c r="BE707" s="68" t="s">
        <v>303</v>
      </c>
      <c r="BF707" s="68">
        <v>45203.473611111112</v>
      </c>
      <c r="BG707" s="68">
        <v>0</v>
      </c>
      <c r="BH707" s="68" t="s">
        <v>143</v>
      </c>
      <c r="BI707" s="68" t="s">
        <v>4714</v>
      </c>
      <c r="BJ707" s="68" t="s">
        <v>143</v>
      </c>
      <c r="BK707" s="68" t="s">
        <v>136</v>
      </c>
      <c r="BL707" s="68" t="s">
        <v>143</v>
      </c>
      <c r="BM707" s="68" t="s">
        <v>160</v>
      </c>
      <c r="BN707" s="68" t="s">
        <v>160</v>
      </c>
      <c r="BO707" s="68" t="s">
        <v>143</v>
      </c>
      <c r="BP707" s="68" t="s">
        <v>143</v>
      </c>
      <c r="BQ707" s="68" t="s">
        <v>4715</v>
      </c>
      <c r="BR707" s="68">
        <v>500</v>
      </c>
      <c r="BS707" s="68" t="s">
        <v>162</v>
      </c>
      <c r="BT707" s="68">
        <v>7887</v>
      </c>
      <c r="BU707" s="68">
        <v>7887</v>
      </c>
      <c r="BV707" s="68" t="s">
        <v>135</v>
      </c>
      <c r="BW707" s="68" t="s">
        <v>135</v>
      </c>
      <c r="BX707" s="68" t="s">
        <v>135</v>
      </c>
      <c r="BY707" s="68" t="s">
        <v>148</v>
      </c>
      <c r="BZ707" s="68" t="s">
        <v>4707</v>
      </c>
      <c r="CA707" s="68" t="s">
        <v>174</v>
      </c>
      <c r="CB707" s="68" t="s">
        <v>143</v>
      </c>
      <c r="CC707" s="68" t="s">
        <v>143</v>
      </c>
      <c r="CD707" s="68" t="s">
        <v>143</v>
      </c>
      <c r="CE707" s="68" t="s">
        <v>143</v>
      </c>
      <c r="CF707" s="68">
        <v>1</v>
      </c>
      <c r="CG707" s="68">
        <v>1</v>
      </c>
      <c r="CH707" s="68" t="s">
        <v>143</v>
      </c>
      <c r="CJ707" s="68">
        <v>0</v>
      </c>
      <c r="CK707" s="68" t="s">
        <v>143</v>
      </c>
      <c r="CM707" s="68" t="s">
        <v>143</v>
      </c>
      <c r="CN707" s="68" t="s">
        <v>143</v>
      </c>
      <c r="CR707" s="68" t="s">
        <v>143</v>
      </c>
      <c r="CS707" s="68" t="s">
        <v>1</v>
      </c>
      <c r="CT707" s="68" t="s">
        <v>143</v>
      </c>
      <c r="CU707" s="68" t="s">
        <v>1</v>
      </c>
      <c r="CV707" s="68" t="s">
        <v>1985</v>
      </c>
      <c r="CW707" s="68" t="s">
        <v>1985</v>
      </c>
      <c r="CX707" s="68" t="s">
        <v>1935</v>
      </c>
      <c r="CY707" s="68" t="s">
        <v>166</v>
      </c>
      <c r="CZ707" s="68" t="s">
        <v>136</v>
      </c>
      <c r="DA707" s="68" t="s">
        <v>1989</v>
      </c>
      <c r="DB707" s="68" t="s">
        <v>143</v>
      </c>
      <c r="DC707" s="68" t="s">
        <v>143</v>
      </c>
      <c r="DD707" s="68" t="s">
        <v>364</v>
      </c>
      <c r="DE707" s="68">
        <v>10</v>
      </c>
      <c r="DF707" s="68">
        <v>2</v>
      </c>
    </row>
    <row r="708" spans="1:110" s="68" customFormat="1" ht="12.75" x14ac:dyDescent="0.2">
      <c r="A708" s="67">
        <v>45200</v>
      </c>
      <c r="B708" s="68" t="s">
        <v>14</v>
      </c>
      <c r="C708" s="68">
        <v>93641</v>
      </c>
      <c r="D708" s="68" t="s">
        <v>4716</v>
      </c>
      <c r="E708" s="68" t="s">
        <v>373</v>
      </c>
      <c r="F708" s="69">
        <v>45203</v>
      </c>
      <c r="G708" s="68" t="s">
        <v>257</v>
      </c>
      <c r="H708" s="68" t="s">
        <v>166</v>
      </c>
      <c r="I708" s="70">
        <v>100</v>
      </c>
      <c r="J708" s="70">
        <v>100</v>
      </c>
      <c r="K708" s="71">
        <f t="shared" ref="K708:K771" si="11">I708/$I$1</f>
        <v>2.4476878320762752E-4</v>
      </c>
      <c r="L708" s="68" t="s">
        <v>374</v>
      </c>
      <c r="M708" s="68" t="s">
        <v>317</v>
      </c>
      <c r="N708" s="68" t="s">
        <v>980</v>
      </c>
      <c r="O708" s="68" t="s">
        <v>4717</v>
      </c>
      <c r="P708" s="68" t="s">
        <v>4718</v>
      </c>
      <c r="Q708" s="68" t="s">
        <v>170</v>
      </c>
      <c r="R708" s="68" t="s">
        <v>4719</v>
      </c>
      <c r="S708" s="68" t="s">
        <v>1321</v>
      </c>
      <c r="T708" s="68" t="s">
        <v>135</v>
      </c>
      <c r="U708" s="68" t="s">
        <v>135</v>
      </c>
      <c r="V708" s="68" t="s">
        <v>136</v>
      </c>
      <c r="W708" s="68" t="s">
        <v>137</v>
      </c>
      <c r="X708" s="68" t="s">
        <v>264</v>
      </c>
      <c r="Y708" s="68">
        <v>45202.301504976851</v>
      </c>
      <c r="Z708" s="68">
        <v>45202.29937685185</v>
      </c>
      <c r="AA708" s="68" t="s">
        <v>139</v>
      </c>
      <c r="AB708" s="68" t="s">
        <v>140</v>
      </c>
      <c r="AC708" s="68">
        <v>0</v>
      </c>
      <c r="AD708" s="68" t="s">
        <v>143</v>
      </c>
      <c r="AE708" s="68">
        <v>0</v>
      </c>
      <c r="AF708" s="68">
        <v>45202</v>
      </c>
      <c r="AG708" s="68">
        <v>10010</v>
      </c>
      <c r="AH708" s="68" t="s">
        <v>265</v>
      </c>
      <c r="AI708" s="68" t="s">
        <v>143</v>
      </c>
      <c r="AK708" s="68" t="s">
        <v>142</v>
      </c>
      <c r="AL708" s="68" t="s">
        <v>143</v>
      </c>
      <c r="AM708" s="68">
        <v>100</v>
      </c>
      <c r="AN708" s="68" t="s">
        <v>143</v>
      </c>
      <c r="AO708" s="68" t="s">
        <v>4720</v>
      </c>
      <c r="AP708" s="68" t="s">
        <v>4721</v>
      </c>
      <c r="AQ708" s="68" t="s">
        <v>4722</v>
      </c>
      <c r="AR708" s="68" t="s">
        <v>353</v>
      </c>
      <c r="AS708" s="68" t="s">
        <v>231</v>
      </c>
      <c r="AT708" s="68" t="s">
        <v>492</v>
      </c>
      <c r="AU708" s="68" t="s">
        <v>4723</v>
      </c>
      <c r="AV708" s="68" t="s">
        <v>990</v>
      </c>
      <c r="AW708" s="68" t="s">
        <v>273</v>
      </c>
      <c r="AX708" s="68" t="s">
        <v>991</v>
      </c>
      <c r="AY708" s="68" t="s">
        <v>148</v>
      </c>
      <c r="AZ708" s="68" t="s">
        <v>139</v>
      </c>
      <c r="BA708" s="68" t="s">
        <v>154</v>
      </c>
      <c r="BB708" s="68" t="s">
        <v>992</v>
      </c>
      <c r="BC708" s="68" t="s">
        <v>156</v>
      </c>
      <c r="BD708" s="68" t="s">
        <v>157</v>
      </c>
      <c r="BE708" s="68" t="s">
        <v>303</v>
      </c>
      <c r="BF708" s="68">
        <v>45208.452708333331</v>
      </c>
      <c r="BG708" s="68">
        <v>0</v>
      </c>
      <c r="BH708" s="68" t="s">
        <v>143</v>
      </c>
      <c r="BI708" s="68" t="s">
        <v>143</v>
      </c>
      <c r="BJ708" s="68" t="s">
        <v>143</v>
      </c>
      <c r="BK708" s="68" t="s">
        <v>136</v>
      </c>
      <c r="BL708" s="68" t="s">
        <v>143</v>
      </c>
      <c r="BM708" s="68" t="s">
        <v>200</v>
      </c>
      <c r="BN708" s="68" t="s">
        <v>143</v>
      </c>
      <c r="BO708" s="68" t="s">
        <v>143</v>
      </c>
      <c r="BP708" s="68" t="s">
        <v>143</v>
      </c>
      <c r="BQ708" s="68" t="s">
        <v>4724</v>
      </c>
      <c r="BR708" s="68">
        <v>500</v>
      </c>
      <c r="BS708" s="68" t="s">
        <v>162</v>
      </c>
      <c r="BT708" s="68">
        <v>100</v>
      </c>
      <c r="BU708" s="68">
        <v>100</v>
      </c>
      <c r="BV708" s="68" t="s">
        <v>135</v>
      </c>
      <c r="BW708" s="68" t="s">
        <v>135</v>
      </c>
      <c r="BX708" s="68" t="s">
        <v>135</v>
      </c>
      <c r="BY708" s="68" t="s">
        <v>148</v>
      </c>
      <c r="BZ708" s="68" t="s">
        <v>1327</v>
      </c>
      <c r="CA708" s="68" t="s">
        <v>174</v>
      </c>
      <c r="CB708" s="68" t="s">
        <v>143</v>
      </c>
      <c r="CC708" s="68" t="s">
        <v>143</v>
      </c>
      <c r="CD708" s="68" t="s">
        <v>143</v>
      </c>
      <c r="CE708" s="68" t="s">
        <v>4725</v>
      </c>
      <c r="CF708" s="68">
        <v>1</v>
      </c>
      <c r="CH708" s="68" t="s">
        <v>143</v>
      </c>
      <c r="CJ708" s="68">
        <v>0</v>
      </c>
      <c r="CK708" s="68" t="s">
        <v>143</v>
      </c>
      <c r="CM708" s="68" t="s">
        <v>143</v>
      </c>
      <c r="CN708" s="68" t="s">
        <v>143</v>
      </c>
      <c r="CO708" s="68">
        <v>315658831</v>
      </c>
      <c r="CR708" s="68" t="s">
        <v>143</v>
      </c>
      <c r="CS708" s="68" t="s">
        <v>1</v>
      </c>
      <c r="CT708" s="68" t="s">
        <v>143</v>
      </c>
      <c r="CU708" s="68" t="s">
        <v>1</v>
      </c>
      <c r="CV708" s="68" t="s">
        <v>1985</v>
      </c>
      <c r="CW708" s="68" t="s">
        <v>143</v>
      </c>
      <c r="CX708" s="68" t="s">
        <v>374</v>
      </c>
      <c r="CY708" s="68" t="s">
        <v>166</v>
      </c>
      <c r="CZ708" s="68" t="s">
        <v>136</v>
      </c>
      <c r="DA708" s="68" t="s">
        <v>1989</v>
      </c>
      <c r="DB708" s="68" t="s">
        <v>143</v>
      </c>
      <c r="DC708" s="68" t="s">
        <v>143</v>
      </c>
      <c r="DD708" s="68" t="s">
        <v>373</v>
      </c>
      <c r="DE708" s="68">
        <v>10</v>
      </c>
      <c r="DF708" s="68">
        <v>4</v>
      </c>
    </row>
    <row r="709" spans="1:110" s="68" customFormat="1" ht="12.75" x14ac:dyDescent="0.2">
      <c r="A709" s="67">
        <v>45200</v>
      </c>
      <c r="B709" s="68" t="s">
        <v>7</v>
      </c>
      <c r="C709" s="68">
        <v>93732</v>
      </c>
      <c r="D709" s="68" t="s">
        <v>4726</v>
      </c>
      <c r="E709" s="68" t="s">
        <v>373</v>
      </c>
      <c r="F709" s="69">
        <v>45204</v>
      </c>
      <c r="G709" s="68" t="s">
        <v>257</v>
      </c>
      <c r="H709" s="68" t="s">
        <v>166</v>
      </c>
      <c r="I709" s="70">
        <v>4300</v>
      </c>
      <c r="J709" s="70">
        <v>4300</v>
      </c>
      <c r="K709" s="71">
        <f t="shared" si="11"/>
        <v>1.0525057677927985E-2</v>
      </c>
      <c r="L709" s="68" t="s">
        <v>374</v>
      </c>
      <c r="M709" s="68" t="s">
        <v>129</v>
      </c>
      <c r="N709" s="68" t="s">
        <v>980</v>
      </c>
      <c r="O709" s="68" t="s">
        <v>1769</v>
      </c>
      <c r="P709" s="68" t="s">
        <v>4727</v>
      </c>
      <c r="Q709" s="68" t="s">
        <v>170</v>
      </c>
      <c r="R709" s="68" t="s">
        <v>4728</v>
      </c>
      <c r="S709" s="68" t="s">
        <v>4729</v>
      </c>
      <c r="T709" s="68" t="s">
        <v>135</v>
      </c>
      <c r="U709" s="68" t="s">
        <v>135</v>
      </c>
      <c r="V709" s="68" t="s">
        <v>136</v>
      </c>
      <c r="W709" s="68" t="s">
        <v>137</v>
      </c>
      <c r="X709" s="68" t="s">
        <v>264</v>
      </c>
      <c r="Y709" s="68">
        <v>45203.504444791666</v>
      </c>
      <c r="Z709" s="68">
        <v>45203.502269212964</v>
      </c>
      <c r="AA709" s="68" t="s">
        <v>139</v>
      </c>
      <c r="AB709" s="68" t="s">
        <v>140</v>
      </c>
      <c r="AC709" s="68">
        <v>0</v>
      </c>
      <c r="AD709" s="68" t="s">
        <v>143</v>
      </c>
      <c r="AE709" s="68">
        <v>0</v>
      </c>
      <c r="AF709" s="68">
        <v>45203</v>
      </c>
      <c r="AG709" s="68">
        <v>10010</v>
      </c>
      <c r="AH709" s="68" t="s">
        <v>265</v>
      </c>
      <c r="AI709" s="68" t="s">
        <v>143</v>
      </c>
      <c r="AK709" s="68" t="s">
        <v>142</v>
      </c>
      <c r="AL709" s="68" t="s">
        <v>143</v>
      </c>
      <c r="AM709" s="68">
        <v>4500</v>
      </c>
      <c r="AN709" s="68" t="s">
        <v>143</v>
      </c>
      <c r="AO709" s="68" t="s">
        <v>1772</v>
      </c>
      <c r="AP709" s="68" t="s">
        <v>1773</v>
      </c>
      <c r="AQ709" s="68" t="s">
        <v>1774</v>
      </c>
      <c r="AR709" s="68" t="s">
        <v>250</v>
      </c>
      <c r="AS709" s="68" t="s">
        <v>179</v>
      </c>
      <c r="AT709" s="68" t="s">
        <v>1775</v>
      </c>
      <c r="AU709" s="68" t="s">
        <v>1776</v>
      </c>
      <c r="AV709" s="68" t="s">
        <v>990</v>
      </c>
      <c r="AW709" s="68" t="s">
        <v>273</v>
      </c>
      <c r="AX709" s="68" t="s">
        <v>991</v>
      </c>
      <c r="AY709" s="68" t="s">
        <v>148</v>
      </c>
      <c r="AZ709" s="68" t="s">
        <v>139</v>
      </c>
      <c r="BA709" s="68" t="s">
        <v>154</v>
      </c>
      <c r="BB709" s="68" t="s">
        <v>992</v>
      </c>
      <c r="BC709" s="68" t="s">
        <v>156</v>
      </c>
      <c r="BD709" s="68" t="s">
        <v>157</v>
      </c>
      <c r="BE709" s="68" t="s">
        <v>2674</v>
      </c>
      <c r="BF709" s="68">
        <v>45219.283136574071</v>
      </c>
      <c r="BG709" s="68">
        <v>0</v>
      </c>
      <c r="BH709" s="68" t="s">
        <v>143</v>
      </c>
      <c r="BI709" s="68" t="s">
        <v>143</v>
      </c>
      <c r="BJ709" s="68" t="s">
        <v>143</v>
      </c>
      <c r="BK709" s="68" t="s">
        <v>136</v>
      </c>
      <c r="BL709" s="68" t="s">
        <v>143</v>
      </c>
      <c r="BM709" s="68" t="s">
        <v>200</v>
      </c>
      <c r="BN709" s="68" t="s">
        <v>200</v>
      </c>
      <c r="BO709" s="68" t="s">
        <v>143</v>
      </c>
      <c r="BP709" s="68" t="s">
        <v>143</v>
      </c>
      <c r="BQ709" s="68" t="s">
        <v>4730</v>
      </c>
      <c r="BR709" s="68">
        <v>5000</v>
      </c>
      <c r="BS709" s="68" t="s">
        <v>314</v>
      </c>
      <c r="BT709" s="68">
        <v>4500</v>
      </c>
      <c r="BU709" s="68">
        <v>4500</v>
      </c>
      <c r="BV709" s="68" t="s">
        <v>135</v>
      </c>
      <c r="BW709" s="68" t="s">
        <v>135</v>
      </c>
      <c r="BX709" s="68" t="s">
        <v>135</v>
      </c>
      <c r="BY709" s="68" t="s">
        <v>148</v>
      </c>
      <c r="BZ709" s="68" t="s">
        <v>2774</v>
      </c>
      <c r="CA709" s="68" t="s">
        <v>174</v>
      </c>
      <c r="CB709" s="68" t="s">
        <v>143</v>
      </c>
      <c r="CC709" s="68" t="s">
        <v>143</v>
      </c>
      <c r="CD709" s="68" t="s">
        <v>143</v>
      </c>
      <c r="CE709" s="68" t="s">
        <v>4731</v>
      </c>
      <c r="CF709" s="68">
        <v>1</v>
      </c>
      <c r="CH709" s="68" t="s">
        <v>143</v>
      </c>
      <c r="CJ709" s="68">
        <v>0</v>
      </c>
      <c r="CK709" s="68" t="s">
        <v>143</v>
      </c>
      <c r="CM709" s="68" t="s">
        <v>143</v>
      </c>
      <c r="CN709" s="68" t="s">
        <v>143</v>
      </c>
      <c r="CR709" s="68" t="s">
        <v>143</v>
      </c>
      <c r="CS709" s="68" t="s">
        <v>1</v>
      </c>
      <c r="CT709" s="68" t="s">
        <v>143</v>
      </c>
      <c r="CU709" s="68" t="s">
        <v>1</v>
      </c>
      <c r="CV709" s="68" t="s">
        <v>2867</v>
      </c>
      <c r="CW709" s="68" t="s">
        <v>143</v>
      </c>
      <c r="CX709" s="68" t="s">
        <v>374</v>
      </c>
      <c r="CY709" s="68" t="s">
        <v>166</v>
      </c>
      <c r="CZ709" s="68" t="s">
        <v>136</v>
      </c>
      <c r="DA709" s="68" t="s">
        <v>1989</v>
      </c>
      <c r="DB709" s="68" t="s">
        <v>143</v>
      </c>
      <c r="DC709" s="68" t="s">
        <v>143</v>
      </c>
      <c r="DD709" s="68" t="s">
        <v>373</v>
      </c>
      <c r="DE709" s="68">
        <v>10</v>
      </c>
      <c r="DF709" s="68">
        <v>5</v>
      </c>
    </row>
    <row r="710" spans="1:110" s="68" customFormat="1" ht="12.75" x14ac:dyDescent="0.2">
      <c r="A710" s="67">
        <v>45200</v>
      </c>
      <c r="B710" s="68" t="s">
        <v>8</v>
      </c>
      <c r="C710" s="68">
        <v>93746</v>
      </c>
      <c r="D710" s="68" t="s">
        <v>4711</v>
      </c>
      <c r="E710" s="68" t="s">
        <v>364</v>
      </c>
      <c r="F710" s="69">
        <v>45203</v>
      </c>
      <c r="G710" s="68" t="s">
        <v>126</v>
      </c>
      <c r="H710" s="68" t="s">
        <v>166</v>
      </c>
      <c r="I710" s="70">
        <v>450</v>
      </c>
      <c r="J710" s="70">
        <v>450</v>
      </c>
      <c r="K710" s="71">
        <f t="shared" si="11"/>
        <v>1.101459524434324E-3</v>
      </c>
      <c r="L710" s="68" t="s">
        <v>519</v>
      </c>
      <c r="M710" s="68" t="s">
        <v>317</v>
      </c>
      <c r="N710" s="68" t="s">
        <v>1065</v>
      </c>
      <c r="O710" s="68" t="s">
        <v>4732</v>
      </c>
      <c r="P710" s="68" t="s">
        <v>4698</v>
      </c>
      <c r="Q710" s="68" t="s">
        <v>170</v>
      </c>
      <c r="R710" s="68" t="s">
        <v>4733</v>
      </c>
      <c r="S710" s="68" t="s">
        <v>4734</v>
      </c>
      <c r="T710" s="68" t="s">
        <v>135</v>
      </c>
      <c r="U710" s="68" t="s">
        <v>135</v>
      </c>
      <c r="V710" s="68" t="s">
        <v>136</v>
      </c>
      <c r="W710" s="68" t="s">
        <v>137</v>
      </c>
      <c r="X710" s="68" t="s">
        <v>225</v>
      </c>
      <c r="Y710" s="68">
        <v>45203.042997222219</v>
      </c>
      <c r="Z710" s="68">
        <v>45203.042913425925</v>
      </c>
      <c r="AA710" s="68" t="s">
        <v>139</v>
      </c>
      <c r="AB710" s="68" t="s">
        <v>226</v>
      </c>
      <c r="AC710" s="68">
        <v>0</v>
      </c>
      <c r="AD710" s="68" t="s">
        <v>143</v>
      </c>
      <c r="AE710" s="68">
        <v>0</v>
      </c>
      <c r="AF710" s="68">
        <v>45210</v>
      </c>
      <c r="AG710" s="68">
        <v>10023</v>
      </c>
      <c r="AH710" s="68" t="s">
        <v>141</v>
      </c>
      <c r="AI710" s="68" t="s">
        <v>143</v>
      </c>
      <c r="AK710" s="68" t="s">
        <v>142</v>
      </c>
      <c r="AL710" s="68" t="s">
        <v>143</v>
      </c>
      <c r="AM710" s="68">
        <v>450</v>
      </c>
      <c r="AN710" s="68" t="s">
        <v>143</v>
      </c>
      <c r="AO710" s="68" t="s">
        <v>1922</v>
      </c>
      <c r="AP710" s="68" t="s">
        <v>1923</v>
      </c>
      <c r="AQ710" s="68" t="s">
        <v>4735</v>
      </c>
      <c r="AR710" s="68" t="s">
        <v>353</v>
      </c>
      <c r="AS710" s="68" t="s">
        <v>231</v>
      </c>
      <c r="AT710" s="68" t="s">
        <v>1895</v>
      </c>
      <c r="AU710" s="68" t="s">
        <v>1925</v>
      </c>
      <c r="AV710" s="68" t="s">
        <v>631</v>
      </c>
      <c r="AW710" s="68" t="s">
        <v>632</v>
      </c>
      <c r="AX710" s="68" t="s">
        <v>1068</v>
      </c>
      <c r="AY710" s="68" t="s">
        <v>148</v>
      </c>
      <c r="AZ710" s="68" t="s">
        <v>139</v>
      </c>
      <c r="BA710" s="68" t="s">
        <v>149</v>
      </c>
      <c r="BB710" s="68" t="s">
        <v>634</v>
      </c>
      <c r="BC710" s="68" t="s">
        <v>156</v>
      </c>
      <c r="BD710" s="68" t="s">
        <v>157</v>
      </c>
      <c r="BE710" s="68" t="s">
        <v>303</v>
      </c>
      <c r="BF710" s="68">
        <v>45218.059467592589</v>
      </c>
      <c r="BG710" s="68">
        <v>0</v>
      </c>
      <c r="BH710" s="68" t="s">
        <v>143</v>
      </c>
      <c r="BI710" s="68" t="s">
        <v>143</v>
      </c>
      <c r="BJ710" s="68" t="s">
        <v>143</v>
      </c>
      <c r="BK710" s="68" t="s">
        <v>136</v>
      </c>
      <c r="BL710" s="68" t="s">
        <v>143</v>
      </c>
      <c r="BM710" s="68" t="s">
        <v>160</v>
      </c>
      <c r="BN710" s="68" t="s">
        <v>143</v>
      </c>
      <c r="BO710" s="68" t="s">
        <v>143</v>
      </c>
      <c r="BP710" s="68" t="s">
        <v>143</v>
      </c>
      <c r="BQ710" s="68" t="s">
        <v>4736</v>
      </c>
      <c r="BR710" s="68">
        <v>500</v>
      </c>
      <c r="BS710" s="68" t="s">
        <v>162</v>
      </c>
      <c r="BT710" s="68">
        <v>450</v>
      </c>
      <c r="BU710" s="68">
        <v>450</v>
      </c>
      <c r="BV710" s="68" t="s">
        <v>135</v>
      </c>
      <c r="BW710" s="68" t="s">
        <v>135</v>
      </c>
      <c r="BX710" s="68" t="s">
        <v>135</v>
      </c>
      <c r="BY710" s="68" t="s">
        <v>148</v>
      </c>
      <c r="BZ710" s="68" t="s">
        <v>2655</v>
      </c>
      <c r="CA710" s="68" t="s">
        <v>174</v>
      </c>
      <c r="CB710" s="68" t="s">
        <v>143</v>
      </c>
      <c r="CC710" s="68" t="s">
        <v>143</v>
      </c>
      <c r="CD710" s="68" t="s">
        <v>143</v>
      </c>
      <c r="CE710" s="68" t="s">
        <v>143</v>
      </c>
      <c r="CF710" s="68">
        <v>1</v>
      </c>
      <c r="CH710" s="68" t="s">
        <v>143</v>
      </c>
      <c r="CJ710" s="68">
        <v>0</v>
      </c>
      <c r="CK710" s="68" t="s">
        <v>143</v>
      </c>
      <c r="CM710" s="68" t="s">
        <v>143</v>
      </c>
      <c r="CN710" s="68" t="s">
        <v>143</v>
      </c>
      <c r="CO710" s="68">
        <v>219757144</v>
      </c>
      <c r="CR710" s="68" t="s">
        <v>143</v>
      </c>
      <c r="CS710" s="68" t="s">
        <v>1</v>
      </c>
      <c r="CT710" s="68" t="s">
        <v>143</v>
      </c>
      <c r="CU710" s="68" t="s">
        <v>1</v>
      </c>
      <c r="CV710" s="68" t="s">
        <v>1985</v>
      </c>
      <c r="CW710" s="68" t="s">
        <v>143</v>
      </c>
      <c r="CX710" s="68" t="s">
        <v>519</v>
      </c>
      <c r="CY710" s="68" t="s">
        <v>166</v>
      </c>
      <c r="CZ710" s="68" t="s">
        <v>136</v>
      </c>
      <c r="DA710" s="68" t="s">
        <v>1989</v>
      </c>
      <c r="DB710" s="68" t="s">
        <v>143</v>
      </c>
      <c r="DC710" s="68" t="s">
        <v>143</v>
      </c>
      <c r="DD710" s="68" t="s">
        <v>364</v>
      </c>
      <c r="DE710" s="68">
        <v>10</v>
      </c>
      <c r="DF710" s="68">
        <v>4</v>
      </c>
    </row>
    <row r="711" spans="1:110" s="68" customFormat="1" ht="12.75" x14ac:dyDescent="0.2">
      <c r="A711" s="67">
        <v>45200</v>
      </c>
      <c r="B711" s="68" t="s">
        <v>7</v>
      </c>
      <c r="C711" s="68">
        <v>93893</v>
      </c>
      <c r="D711" s="68" t="s">
        <v>4337</v>
      </c>
      <c r="E711" s="68" t="s">
        <v>125</v>
      </c>
      <c r="F711" s="69">
        <v>45204</v>
      </c>
      <c r="G711" s="68" t="s">
        <v>165</v>
      </c>
      <c r="H711" s="68" t="s">
        <v>166</v>
      </c>
      <c r="I711" s="70">
        <v>548.57000000000005</v>
      </c>
      <c r="J711" s="70">
        <v>548.57000000000005</v>
      </c>
      <c r="K711" s="71">
        <f t="shared" si="11"/>
        <v>1.3427281140420825E-3</v>
      </c>
      <c r="L711" s="68" t="s">
        <v>167</v>
      </c>
      <c r="M711" s="68" t="s">
        <v>129</v>
      </c>
      <c r="N711" s="68" t="s">
        <v>219</v>
      </c>
      <c r="O711" s="68" t="s">
        <v>4338</v>
      </c>
      <c r="P711" s="68" t="s">
        <v>4737</v>
      </c>
      <c r="Q711" s="68" t="s">
        <v>530</v>
      </c>
      <c r="R711" s="68" t="s">
        <v>4738</v>
      </c>
      <c r="S711" s="68" t="s">
        <v>4739</v>
      </c>
      <c r="T711" s="68" t="s">
        <v>135</v>
      </c>
      <c r="U711" s="68" t="s">
        <v>135</v>
      </c>
      <c r="V711" s="68" t="s">
        <v>136</v>
      </c>
      <c r="W711" s="68" t="s">
        <v>137</v>
      </c>
      <c r="X711" s="68" t="s">
        <v>225</v>
      </c>
      <c r="Y711" s="68">
        <v>45203.360074652781</v>
      </c>
      <c r="Z711" s="68">
        <v>45203.360001157409</v>
      </c>
      <c r="AA711" s="68" t="s">
        <v>139</v>
      </c>
      <c r="AB711" s="68" t="s">
        <v>140</v>
      </c>
      <c r="AC711" s="68">
        <v>0</v>
      </c>
      <c r="AD711" s="68" t="s">
        <v>143</v>
      </c>
      <c r="AE711" s="68">
        <v>0</v>
      </c>
      <c r="AG711" s="68">
        <v>10012</v>
      </c>
      <c r="AH711" s="68" t="s">
        <v>141</v>
      </c>
      <c r="AI711" s="68" t="s">
        <v>143</v>
      </c>
      <c r="AK711" s="68" t="s">
        <v>142</v>
      </c>
      <c r="AL711" s="68" t="s">
        <v>143</v>
      </c>
      <c r="AM711" s="68">
        <v>2700</v>
      </c>
      <c r="AN711" s="68" t="s">
        <v>143</v>
      </c>
      <c r="AO711" s="68" t="s">
        <v>4342</v>
      </c>
      <c r="AP711" s="68" t="s">
        <v>4342</v>
      </c>
      <c r="AQ711" s="68" t="s">
        <v>309</v>
      </c>
      <c r="AR711" s="68" t="s">
        <v>148</v>
      </c>
      <c r="AS711" s="68" t="s">
        <v>139</v>
      </c>
      <c r="AT711" s="68" t="s">
        <v>4343</v>
      </c>
      <c r="AU711" s="68" t="s">
        <v>2097</v>
      </c>
      <c r="AV711" s="68" t="s">
        <v>234</v>
      </c>
      <c r="AW711" s="68" t="s">
        <v>165</v>
      </c>
      <c r="AX711" s="68" t="s">
        <v>235</v>
      </c>
      <c r="AY711" s="68" t="s">
        <v>148</v>
      </c>
      <c r="AZ711" s="68" t="s">
        <v>139</v>
      </c>
      <c r="BA711" s="68" t="s">
        <v>236</v>
      </c>
      <c r="BB711" s="68" t="s">
        <v>150</v>
      </c>
      <c r="BC711" s="68" t="s">
        <v>156</v>
      </c>
      <c r="BD711" s="68" t="s">
        <v>157</v>
      </c>
      <c r="BE711" s="68" t="s">
        <v>237</v>
      </c>
      <c r="BF711" s="68">
        <v>45204.457754629628</v>
      </c>
      <c r="BG711" s="68">
        <v>0</v>
      </c>
      <c r="BH711" s="68" t="s">
        <v>143</v>
      </c>
      <c r="BI711" s="68" t="s">
        <v>143</v>
      </c>
      <c r="BJ711" s="68" t="s">
        <v>143</v>
      </c>
      <c r="BK711" s="68" t="s">
        <v>183</v>
      </c>
      <c r="BL711" s="68" t="s">
        <v>143</v>
      </c>
      <c r="BM711" s="68" t="s">
        <v>160</v>
      </c>
      <c r="BN711" s="68" t="s">
        <v>143</v>
      </c>
      <c r="BO711" s="68" t="s">
        <v>143</v>
      </c>
      <c r="BP711" s="68" t="s">
        <v>143</v>
      </c>
      <c r="BQ711" s="68" t="s">
        <v>4740</v>
      </c>
      <c r="BR711" s="68">
        <v>1000</v>
      </c>
      <c r="BS711" s="68" t="s">
        <v>241</v>
      </c>
      <c r="BT711" s="68">
        <v>54857</v>
      </c>
      <c r="BU711" s="68">
        <v>54857</v>
      </c>
      <c r="BV711" s="68" t="s">
        <v>135</v>
      </c>
      <c r="BW711" s="68" t="s">
        <v>135</v>
      </c>
      <c r="BX711" s="68" t="s">
        <v>135</v>
      </c>
      <c r="BY711" s="68" t="s">
        <v>148</v>
      </c>
      <c r="BZ711" s="68" t="s">
        <v>885</v>
      </c>
      <c r="CA711" s="68" t="s">
        <v>144</v>
      </c>
      <c r="CB711" s="68" t="s">
        <v>143</v>
      </c>
      <c r="CC711" s="68" t="s">
        <v>143</v>
      </c>
      <c r="CD711" s="68" t="s">
        <v>143</v>
      </c>
      <c r="CE711" s="68" t="s">
        <v>143</v>
      </c>
      <c r="CF711" s="68">
        <v>20317357</v>
      </c>
      <c r="CH711" s="68" t="s">
        <v>143</v>
      </c>
      <c r="CJ711" s="68">
        <v>0</v>
      </c>
      <c r="CK711" s="68" t="s">
        <v>143</v>
      </c>
      <c r="CM711" s="68" t="s">
        <v>143</v>
      </c>
      <c r="CN711" s="68" t="s">
        <v>143</v>
      </c>
      <c r="CR711" s="68" t="s">
        <v>143</v>
      </c>
      <c r="CS711" s="68" t="s">
        <v>1</v>
      </c>
      <c r="CT711" s="68" t="s">
        <v>143</v>
      </c>
      <c r="CU711" s="68" t="s">
        <v>1</v>
      </c>
      <c r="CV711" s="68" t="s">
        <v>2092</v>
      </c>
      <c r="CW711" s="68" t="s">
        <v>143</v>
      </c>
      <c r="CX711" s="68" t="s">
        <v>167</v>
      </c>
      <c r="CY711" s="68" t="s">
        <v>166</v>
      </c>
      <c r="CZ711" s="68" t="s">
        <v>183</v>
      </c>
      <c r="DA711" s="68" t="s">
        <v>1986</v>
      </c>
      <c r="DB711" s="68" t="s">
        <v>143</v>
      </c>
      <c r="DC711" s="68" t="s">
        <v>225</v>
      </c>
      <c r="DD711" s="68" t="s">
        <v>125</v>
      </c>
      <c r="DE711" s="68">
        <v>10</v>
      </c>
      <c r="DF711" s="68">
        <v>5</v>
      </c>
    </row>
    <row r="712" spans="1:110" s="68" customFormat="1" ht="12.75" x14ac:dyDescent="0.2">
      <c r="A712" s="67">
        <v>45200</v>
      </c>
      <c r="B712" s="68" t="s">
        <v>8</v>
      </c>
      <c r="C712" s="68">
        <v>93970</v>
      </c>
      <c r="D712" s="68" t="s">
        <v>4711</v>
      </c>
      <c r="E712" s="68" t="s">
        <v>364</v>
      </c>
      <c r="F712" s="69">
        <v>45208</v>
      </c>
      <c r="G712" s="68" t="s">
        <v>126</v>
      </c>
      <c r="H712" s="68" t="s">
        <v>166</v>
      </c>
      <c r="I712" s="70">
        <v>780</v>
      </c>
      <c r="J712" s="70">
        <v>780</v>
      </c>
      <c r="K712" s="71">
        <f t="shared" si="11"/>
        <v>1.9091965090194949E-3</v>
      </c>
      <c r="L712" s="68" t="s">
        <v>519</v>
      </c>
      <c r="M712" s="68" t="s">
        <v>317</v>
      </c>
      <c r="N712" s="68" t="s">
        <v>1065</v>
      </c>
      <c r="O712" s="68" t="s">
        <v>4741</v>
      </c>
      <c r="P712" s="68" t="s">
        <v>4742</v>
      </c>
      <c r="Q712" s="68" t="s">
        <v>262</v>
      </c>
      <c r="R712" s="68" t="s">
        <v>4743</v>
      </c>
      <c r="S712" s="68" t="s">
        <v>4744</v>
      </c>
      <c r="T712" s="68" t="s">
        <v>135</v>
      </c>
      <c r="U712" s="68" t="s">
        <v>135</v>
      </c>
      <c r="V712" s="68" t="s">
        <v>136</v>
      </c>
      <c r="W712" s="68" t="s">
        <v>137</v>
      </c>
      <c r="X712" s="68" t="s">
        <v>957</v>
      </c>
      <c r="Y712" s="68">
        <v>45204.062265162036</v>
      </c>
      <c r="Z712" s="68">
        <v>45204.062104861114</v>
      </c>
      <c r="AA712" s="68" t="s">
        <v>139</v>
      </c>
      <c r="AB712" s="68" t="s">
        <v>226</v>
      </c>
      <c r="AC712" s="68">
        <v>0</v>
      </c>
      <c r="AD712" s="68" t="s">
        <v>143</v>
      </c>
      <c r="AE712" s="68">
        <v>0</v>
      </c>
      <c r="AF712" s="68">
        <v>45212</v>
      </c>
      <c r="AG712" s="68">
        <v>10023</v>
      </c>
      <c r="AH712" s="68" t="s">
        <v>141</v>
      </c>
      <c r="AI712" s="68" t="s">
        <v>143</v>
      </c>
      <c r="AK712" s="68" t="s">
        <v>207</v>
      </c>
      <c r="AL712" s="68" t="s">
        <v>143</v>
      </c>
      <c r="AM712" s="68">
        <v>780</v>
      </c>
      <c r="AN712" s="68" t="s">
        <v>143</v>
      </c>
      <c r="AO712" s="68" t="s">
        <v>1022</v>
      </c>
      <c r="AP712" s="68" t="s">
        <v>381</v>
      </c>
      <c r="AQ712" s="68" t="s">
        <v>4745</v>
      </c>
      <c r="AR712" s="68" t="s">
        <v>353</v>
      </c>
      <c r="AS712" s="68" t="s">
        <v>231</v>
      </c>
      <c r="AT712" s="68" t="s">
        <v>288</v>
      </c>
      <c r="AU712" s="68" t="s">
        <v>1024</v>
      </c>
      <c r="AV712" s="68" t="s">
        <v>631</v>
      </c>
      <c r="AW712" s="68" t="s">
        <v>632</v>
      </c>
      <c r="AX712" s="68" t="s">
        <v>1068</v>
      </c>
      <c r="AY712" s="68" t="s">
        <v>148</v>
      </c>
      <c r="AZ712" s="68" t="s">
        <v>139</v>
      </c>
      <c r="BA712" s="68" t="s">
        <v>149</v>
      </c>
      <c r="BB712" s="68" t="s">
        <v>634</v>
      </c>
      <c r="BC712" s="68" t="s">
        <v>156</v>
      </c>
      <c r="BD712" s="68" t="s">
        <v>157</v>
      </c>
      <c r="BE712" s="68" t="s">
        <v>237</v>
      </c>
      <c r="BF712" s="68">
        <v>45205.051423611112</v>
      </c>
      <c r="BG712" s="68">
        <v>0</v>
      </c>
      <c r="BH712" s="68" t="s">
        <v>143</v>
      </c>
      <c r="BI712" s="68" t="s">
        <v>143</v>
      </c>
      <c r="BJ712" s="68" t="s">
        <v>143</v>
      </c>
      <c r="BK712" s="68" t="s">
        <v>136</v>
      </c>
      <c r="BL712" s="68" t="s">
        <v>143</v>
      </c>
      <c r="BM712" s="68" t="s">
        <v>160</v>
      </c>
      <c r="BN712" s="68" t="s">
        <v>143</v>
      </c>
      <c r="BO712" s="68" t="s">
        <v>143</v>
      </c>
      <c r="BP712" s="68" t="s">
        <v>143</v>
      </c>
      <c r="BQ712" s="68" t="s">
        <v>4746</v>
      </c>
      <c r="BR712" s="68">
        <v>800</v>
      </c>
      <c r="BS712" s="68" t="s">
        <v>241</v>
      </c>
      <c r="BT712" s="68">
        <v>780</v>
      </c>
      <c r="BU712" s="68">
        <v>780</v>
      </c>
      <c r="BV712" s="68" t="s">
        <v>135</v>
      </c>
      <c r="BW712" s="68" t="s">
        <v>135</v>
      </c>
      <c r="BX712" s="68" t="s">
        <v>135</v>
      </c>
      <c r="BY712" s="68" t="s">
        <v>148</v>
      </c>
      <c r="BZ712" s="68" t="s">
        <v>4747</v>
      </c>
      <c r="CA712" s="68" t="s">
        <v>174</v>
      </c>
      <c r="CB712" s="68" t="s">
        <v>143</v>
      </c>
      <c r="CC712" s="68" t="s">
        <v>143</v>
      </c>
      <c r="CD712" s="68" t="s">
        <v>143</v>
      </c>
      <c r="CE712" s="68" t="s">
        <v>143</v>
      </c>
      <c r="CF712" s="68">
        <v>1</v>
      </c>
      <c r="CH712" s="68" t="s">
        <v>143</v>
      </c>
      <c r="CJ712" s="68">
        <v>0</v>
      </c>
      <c r="CK712" s="68" t="s">
        <v>143</v>
      </c>
      <c r="CM712" s="68" t="s">
        <v>143</v>
      </c>
      <c r="CN712" s="68" t="s">
        <v>143</v>
      </c>
      <c r="CR712" s="68" t="s">
        <v>143</v>
      </c>
      <c r="CS712" s="68" t="s">
        <v>1</v>
      </c>
      <c r="CT712" s="68" t="s">
        <v>143</v>
      </c>
      <c r="CU712" s="68" t="s">
        <v>1</v>
      </c>
      <c r="CV712" s="68" t="s">
        <v>2092</v>
      </c>
      <c r="CW712" s="68" t="s">
        <v>143</v>
      </c>
      <c r="CX712" s="68" t="s">
        <v>519</v>
      </c>
      <c r="CY712" s="68" t="s">
        <v>166</v>
      </c>
      <c r="CZ712" s="68" t="s">
        <v>136</v>
      </c>
      <c r="DA712" s="68" t="s">
        <v>2007</v>
      </c>
      <c r="DB712" s="68" t="s">
        <v>143</v>
      </c>
      <c r="DC712" s="68" t="s">
        <v>143</v>
      </c>
      <c r="DD712" s="68" t="s">
        <v>364</v>
      </c>
      <c r="DE712" s="68">
        <v>10</v>
      </c>
      <c r="DF712" s="68">
        <v>9</v>
      </c>
    </row>
    <row r="713" spans="1:110" s="68" customFormat="1" ht="12.75" x14ac:dyDescent="0.2">
      <c r="A713" s="67">
        <v>45200</v>
      </c>
      <c r="B713" s="68" t="s">
        <v>8</v>
      </c>
      <c r="C713" s="68">
        <v>94527</v>
      </c>
      <c r="D713" s="68" t="s">
        <v>4711</v>
      </c>
      <c r="E713" s="68" t="s">
        <v>364</v>
      </c>
      <c r="F713" s="69">
        <v>45209</v>
      </c>
      <c r="G713" s="68" t="s">
        <v>126</v>
      </c>
      <c r="H713" s="68" t="s">
        <v>166</v>
      </c>
      <c r="I713" s="70">
        <v>1800</v>
      </c>
      <c r="J713" s="70">
        <v>1800</v>
      </c>
      <c r="K713" s="71">
        <f t="shared" si="11"/>
        <v>4.4058380977372961E-3</v>
      </c>
      <c r="L713" s="68" t="s">
        <v>953</v>
      </c>
      <c r="M713" s="68" t="s">
        <v>317</v>
      </c>
      <c r="N713" s="68" t="s">
        <v>1065</v>
      </c>
      <c r="O713" s="68" t="s">
        <v>2737</v>
      </c>
      <c r="P713" s="68" t="s">
        <v>4748</v>
      </c>
      <c r="Q713" s="68" t="s">
        <v>262</v>
      </c>
      <c r="R713" s="68" t="s">
        <v>4749</v>
      </c>
      <c r="S713" s="68" t="s">
        <v>4750</v>
      </c>
      <c r="T713" s="68" t="s">
        <v>135</v>
      </c>
      <c r="U713" s="68" t="s">
        <v>135</v>
      </c>
      <c r="V713" s="68" t="s">
        <v>506</v>
      </c>
      <c r="W713" s="68" t="s">
        <v>137</v>
      </c>
      <c r="X713" s="68" t="s">
        <v>957</v>
      </c>
      <c r="Y713" s="68">
        <v>45208.504230902778</v>
      </c>
      <c r="Z713" s="68">
        <v>45208.500789699072</v>
      </c>
      <c r="AA713" s="68" t="s">
        <v>139</v>
      </c>
      <c r="AB713" s="68" t="s">
        <v>226</v>
      </c>
      <c r="AC713" s="68">
        <v>0</v>
      </c>
      <c r="AD713" s="68" t="s">
        <v>143</v>
      </c>
      <c r="AE713" s="68">
        <v>0</v>
      </c>
      <c r="AF713" s="68">
        <v>45218</v>
      </c>
      <c r="AG713" s="68">
        <v>10023</v>
      </c>
      <c r="AH713" s="68" t="s">
        <v>141</v>
      </c>
      <c r="AI713" s="68" t="s">
        <v>143</v>
      </c>
      <c r="AK713" s="68" t="s">
        <v>207</v>
      </c>
      <c r="AL713" s="68" t="s">
        <v>143</v>
      </c>
      <c r="AM713" s="68">
        <v>1800</v>
      </c>
      <c r="AN713" s="68" t="s">
        <v>143</v>
      </c>
      <c r="AO713" s="68" t="s">
        <v>2196</v>
      </c>
      <c r="AP713" s="68" t="s">
        <v>2197</v>
      </c>
      <c r="AQ713" s="68" t="s">
        <v>2741</v>
      </c>
      <c r="AR713" s="68" t="s">
        <v>230</v>
      </c>
      <c r="AS713" s="68" t="s">
        <v>231</v>
      </c>
      <c r="AT713" s="68" t="s">
        <v>2199</v>
      </c>
      <c r="AU713" s="68" t="s">
        <v>2200</v>
      </c>
      <c r="AV713" s="68" t="s">
        <v>631</v>
      </c>
      <c r="AW713" s="68" t="s">
        <v>632</v>
      </c>
      <c r="AX713" s="68" t="s">
        <v>1068</v>
      </c>
      <c r="AY713" s="68" t="s">
        <v>148</v>
      </c>
      <c r="AZ713" s="68" t="s">
        <v>139</v>
      </c>
      <c r="BA713" s="68" t="s">
        <v>149</v>
      </c>
      <c r="BB713" s="68" t="s">
        <v>634</v>
      </c>
      <c r="BC713" s="68" t="s">
        <v>156</v>
      </c>
      <c r="BD713" s="68" t="s">
        <v>157</v>
      </c>
      <c r="BE713" s="68" t="s">
        <v>2674</v>
      </c>
      <c r="BF713" s="68">
        <v>45219.283379629633</v>
      </c>
      <c r="BG713" s="68">
        <v>0</v>
      </c>
      <c r="BH713" s="68" t="s">
        <v>143</v>
      </c>
      <c r="BI713" s="68" t="s">
        <v>143</v>
      </c>
      <c r="BJ713" s="68" t="s">
        <v>143</v>
      </c>
      <c r="BK713" s="68" t="s">
        <v>506</v>
      </c>
      <c r="BL713" s="68" t="s">
        <v>143</v>
      </c>
      <c r="BM713" s="68" t="s">
        <v>160</v>
      </c>
      <c r="BN713" s="68" t="s">
        <v>143</v>
      </c>
      <c r="BO713" s="68" t="s">
        <v>364</v>
      </c>
      <c r="BP713" s="68" t="s">
        <v>143</v>
      </c>
      <c r="BQ713" s="68" t="s">
        <v>4751</v>
      </c>
      <c r="BR713" s="68">
        <v>5000</v>
      </c>
      <c r="BS713" s="68" t="s">
        <v>314</v>
      </c>
      <c r="BT713" s="68">
        <v>1800</v>
      </c>
      <c r="BU713" s="68">
        <v>1800</v>
      </c>
      <c r="BV713" s="68" t="s">
        <v>135</v>
      </c>
      <c r="BW713" s="68" t="s">
        <v>135</v>
      </c>
      <c r="BX713" s="68" t="s">
        <v>135</v>
      </c>
      <c r="BY713" s="68" t="s">
        <v>148</v>
      </c>
      <c r="BZ713" s="68" t="s">
        <v>4752</v>
      </c>
      <c r="CA713" s="68" t="s">
        <v>174</v>
      </c>
      <c r="CB713" s="68" t="s">
        <v>143</v>
      </c>
      <c r="CC713" s="68" t="s">
        <v>143</v>
      </c>
      <c r="CD713" s="68" t="s">
        <v>143</v>
      </c>
      <c r="CE713" s="68" t="s">
        <v>4753</v>
      </c>
      <c r="CF713" s="68">
        <v>1</v>
      </c>
      <c r="CH713" s="68" t="s">
        <v>143</v>
      </c>
      <c r="CJ713" s="68">
        <v>0</v>
      </c>
      <c r="CK713" s="68" t="s">
        <v>143</v>
      </c>
      <c r="CM713" s="68" t="s">
        <v>143</v>
      </c>
      <c r="CN713" s="68" t="s">
        <v>143</v>
      </c>
      <c r="CO713" s="68">
        <v>505882451</v>
      </c>
      <c r="CR713" s="68" t="s">
        <v>143</v>
      </c>
      <c r="CS713" s="68" t="s">
        <v>1</v>
      </c>
      <c r="CT713" s="68" t="s">
        <v>143</v>
      </c>
      <c r="CU713" s="68" t="s">
        <v>1</v>
      </c>
      <c r="CV713" s="68" t="s">
        <v>2092</v>
      </c>
      <c r="CW713" s="68" t="s">
        <v>143</v>
      </c>
      <c r="CX713" s="68" t="s">
        <v>953</v>
      </c>
      <c r="CY713" s="68" t="s">
        <v>166</v>
      </c>
      <c r="CZ713" s="68" t="s">
        <v>506</v>
      </c>
      <c r="DA713" s="68" t="s">
        <v>1989</v>
      </c>
      <c r="DB713" s="68" t="s">
        <v>143</v>
      </c>
      <c r="DC713" s="68" t="s">
        <v>143</v>
      </c>
      <c r="DD713" s="68" t="s">
        <v>364</v>
      </c>
      <c r="DE713" s="68">
        <v>10</v>
      </c>
      <c r="DF713" s="68">
        <v>10</v>
      </c>
    </row>
    <row r="714" spans="1:110" s="68" customFormat="1" ht="12.75" x14ac:dyDescent="0.2">
      <c r="A714" s="67">
        <v>45200</v>
      </c>
      <c r="B714" s="68" t="s">
        <v>14</v>
      </c>
      <c r="C714" s="68">
        <v>94608</v>
      </c>
      <c r="D714" s="68" t="s">
        <v>4754</v>
      </c>
      <c r="E714" s="68" t="s">
        <v>164</v>
      </c>
      <c r="F714" s="69">
        <v>45208</v>
      </c>
      <c r="G714" s="68" t="s">
        <v>165</v>
      </c>
      <c r="H714" s="68" t="s">
        <v>166</v>
      </c>
      <c r="I714" s="70">
        <v>238.04</v>
      </c>
      <c r="J714" s="70">
        <v>238.04</v>
      </c>
      <c r="K714" s="71">
        <f t="shared" si="11"/>
        <v>5.8264761154743655E-4</v>
      </c>
      <c r="L714" s="68" t="s">
        <v>926</v>
      </c>
      <c r="M714" s="68" t="s">
        <v>317</v>
      </c>
      <c r="N714" s="68" t="s">
        <v>960</v>
      </c>
      <c r="O714" s="68" t="s">
        <v>4755</v>
      </c>
      <c r="P714" s="68" t="s">
        <v>1423</v>
      </c>
      <c r="Q714" s="68" t="s">
        <v>663</v>
      </c>
      <c r="R714" s="68" t="s">
        <v>4756</v>
      </c>
      <c r="S714" s="68" t="s">
        <v>4298</v>
      </c>
      <c r="T714" s="68" t="s">
        <v>135</v>
      </c>
      <c r="U714" s="68" t="s">
        <v>135</v>
      </c>
      <c r="V714" s="68" t="s">
        <v>136</v>
      </c>
      <c r="W714" s="68" t="s">
        <v>137</v>
      </c>
      <c r="X714" s="68" t="s">
        <v>399</v>
      </c>
      <c r="Y714" s="68">
        <v>45208.209866203702</v>
      </c>
      <c r="Z714" s="68">
        <v>45229.275173148148</v>
      </c>
      <c r="AA714" s="68" t="s">
        <v>139</v>
      </c>
      <c r="AB714" s="68" t="s">
        <v>323</v>
      </c>
      <c r="AC714" s="68">
        <v>0</v>
      </c>
      <c r="AD714" s="68" t="s">
        <v>143</v>
      </c>
      <c r="AE714" s="68">
        <v>0</v>
      </c>
      <c r="AG714" s="68">
        <v>10012</v>
      </c>
      <c r="AH714" s="68" t="s">
        <v>141</v>
      </c>
      <c r="AI714" s="68" t="s">
        <v>143</v>
      </c>
      <c r="AJ714" s="68">
        <v>1192</v>
      </c>
      <c r="AK714" s="68" t="s">
        <v>142</v>
      </c>
      <c r="AL714" s="68" t="s">
        <v>143</v>
      </c>
      <c r="AM714" s="68">
        <v>1192</v>
      </c>
      <c r="AN714" s="68" t="s">
        <v>144</v>
      </c>
      <c r="AO714" s="68" t="s">
        <v>4757</v>
      </c>
      <c r="AP714" s="68" t="s">
        <v>2971</v>
      </c>
      <c r="AQ714" s="68" t="s">
        <v>309</v>
      </c>
      <c r="AR714" s="68" t="s">
        <v>148</v>
      </c>
      <c r="AS714" s="68" t="s">
        <v>139</v>
      </c>
      <c r="AT714" s="68" t="s">
        <v>1077</v>
      </c>
      <c r="AU714" s="68" t="s">
        <v>4758</v>
      </c>
      <c r="AV714" s="68" t="s">
        <v>145</v>
      </c>
      <c r="AW714" s="68" t="s">
        <v>146</v>
      </c>
      <c r="AX714" s="68" t="s">
        <v>972</v>
      </c>
      <c r="AY714" s="68" t="s">
        <v>148</v>
      </c>
      <c r="AZ714" s="68" t="s">
        <v>139</v>
      </c>
      <c r="BA714" s="68" t="s">
        <v>149</v>
      </c>
      <c r="BB714" s="68" t="s">
        <v>150</v>
      </c>
      <c r="BC714" s="68" t="s">
        <v>156</v>
      </c>
      <c r="BD714" s="68" t="s">
        <v>157</v>
      </c>
      <c r="BE714" s="68" t="s">
        <v>303</v>
      </c>
      <c r="BF714" s="68">
        <v>45208.262986111113</v>
      </c>
      <c r="BG714" s="68">
        <v>0</v>
      </c>
      <c r="BH714" s="68" t="s">
        <v>663</v>
      </c>
      <c r="BI714" s="68" t="s">
        <v>4759</v>
      </c>
      <c r="BJ714" s="68" t="s">
        <v>143</v>
      </c>
      <c r="BK714" s="68" t="s">
        <v>136</v>
      </c>
      <c r="BL714" s="68" t="s">
        <v>143</v>
      </c>
      <c r="BM714" s="68" t="s">
        <v>160</v>
      </c>
      <c r="BN714" s="68" t="s">
        <v>160</v>
      </c>
      <c r="BO714" s="68" t="s">
        <v>143</v>
      </c>
      <c r="BP714" s="68" t="s">
        <v>143</v>
      </c>
      <c r="BQ714" s="68" t="s">
        <v>517</v>
      </c>
      <c r="BR714" s="68">
        <v>500</v>
      </c>
      <c r="BS714" s="68" t="s">
        <v>4760</v>
      </c>
      <c r="BT714" s="68">
        <v>23804</v>
      </c>
      <c r="BU714" s="68">
        <v>23804</v>
      </c>
      <c r="BV714" s="68" t="s">
        <v>135</v>
      </c>
      <c r="BW714" s="68" t="s">
        <v>135</v>
      </c>
      <c r="BX714" s="68" t="s">
        <v>135</v>
      </c>
      <c r="BY714" s="68" t="s">
        <v>148</v>
      </c>
      <c r="BZ714" s="68" t="s">
        <v>4761</v>
      </c>
      <c r="CA714" s="68" t="s">
        <v>144</v>
      </c>
      <c r="CB714" s="68" t="s">
        <v>143</v>
      </c>
      <c r="CC714" s="68" t="s">
        <v>143</v>
      </c>
      <c r="CD714" s="68" t="s">
        <v>143</v>
      </c>
      <c r="CE714" s="68" t="s">
        <v>1423</v>
      </c>
      <c r="CF714" s="68">
        <v>19969646</v>
      </c>
      <c r="CG714" s="68">
        <v>19969646</v>
      </c>
      <c r="CH714" s="68" t="s">
        <v>143</v>
      </c>
      <c r="CJ714" s="68">
        <v>0</v>
      </c>
      <c r="CK714" s="68" t="s">
        <v>143</v>
      </c>
      <c r="CM714" s="68" t="s">
        <v>143</v>
      </c>
      <c r="CN714" s="68" t="s">
        <v>143</v>
      </c>
      <c r="CR714" s="68" t="s">
        <v>143</v>
      </c>
      <c r="CS714" s="68" t="s">
        <v>1</v>
      </c>
      <c r="CT714" s="68" t="s">
        <v>143</v>
      </c>
      <c r="CU714" s="68" t="s">
        <v>1</v>
      </c>
      <c r="CV714" s="68" t="s">
        <v>1985</v>
      </c>
      <c r="CW714" s="68" t="s">
        <v>143</v>
      </c>
      <c r="CX714" s="68" t="s">
        <v>926</v>
      </c>
      <c r="CY714" s="68" t="s">
        <v>166</v>
      </c>
      <c r="CZ714" s="68" t="s">
        <v>136</v>
      </c>
      <c r="DA714" s="68" t="s">
        <v>1986</v>
      </c>
      <c r="DB714" s="68" t="s">
        <v>143</v>
      </c>
      <c r="DC714" s="68" t="s">
        <v>2483</v>
      </c>
      <c r="DD714" s="68" t="s">
        <v>164</v>
      </c>
      <c r="DE714" s="68">
        <v>10</v>
      </c>
      <c r="DF714" s="68">
        <v>9</v>
      </c>
    </row>
    <row r="715" spans="1:110" s="68" customFormat="1" ht="12.75" x14ac:dyDescent="0.2">
      <c r="A715" s="67">
        <v>45200</v>
      </c>
      <c r="B715" s="68" t="s">
        <v>14</v>
      </c>
      <c r="C715" s="68">
        <v>94625</v>
      </c>
      <c r="D715" s="68" t="s">
        <v>4716</v>
      </c>
      <c r="E715" s="68" t="s">
        <v>373</v>
      </c>
      <c r="F715" s="69">
        <v>45209</v>
      </c>
      <c r="G715" s="68" t="s">
        <v>257</v>
      </c>
      <c r="H715" s="68" t="s">
        <v>166</v>
      </c>
      <c r="I715" s="70">
        <v>200</v>
      </c>
      <c r="J715" s="70">
        <v>200</v>
      </c>
      <c r="K715" s="71">
        <f t="shared" si="11"/>
        <v>4.8953756641525504E-4</v>
      </c>
      <c r="L715" s="68" t="s">
        <v>394</v>
      </c>
      <c r="M715" s="68" t="s">
        <v>317</v>
      </c>
      <c r="N715" s="68" t="s">
        <v>980</v>
      </c>
      <c r="O715" s="68" t="s">
        <v>4762</v>
      </c>
      <c r="P715" s="68" t="s">
        <v>4763</v>
      </c>
      <c r="Q715" s="68" t="s">
        <v>170</v>
      </c>
      <c r="R715" s="68" t="s">
        <v>4764</v>
      </c>
      <c r="S715" s="68" t="s">
        <v>4765</v>
      </c>
      <c r="T715" s="68" t="s">
        <v>135</v>
      </c>
      <c r="U715" s="68" t="s">
        <v>135</v>
      </c>
      <c r="V715" s="68" t="s">
        <v>136</v>
      </c>
      <c r="W715" s="68" t="s">
        <v>137</v>
      </c>
      <c r="X715" s="68" t="s">
        <v>264</v>
      </c>
      <c r="Y715" s="68">
        <v>45208.24198298611</v>
      </c>
      <c r="Z715" s="68">
        <v>45208.219005902778</v>
      </c>
      <c r="AA715" s="68" t="s">
        <v>139</v>
      </c>
      <c r="AB715" s="68" t="s">
        <v>140</v>
      </c>
      <c r="AC715" s="68">
        <v>0</v>
      </c>
      <c r="AD715" s="68" t="s">
        <v>143</v>
      </c>
      <c r="AE715" s="68">
        <v>0</v>
      </c>
      <c r="AF715" s="68">
        <v>45208</v>
      </c>
      <c r="AG715" s="68">
        <v>10010</v>
      </c>
      <c r="AH715" s="68" t="s">
        <v>265</v>
      </c>
      <c r="AI715" s="68" t="s">
        <v>143</v>
      </c>
      <c r="AK715" s="68" t="s">
        <v>142</v>
      </c>
      <c r="AL715" s="68" t="s">
        <v>143</v>
      </c>
      <c r="AM715" s="68">
        <v>200</v>
      </c>
      <c r="AN715" s="68" t="s">
        <v>143</v>
      </c>
      <c r="AO715" s="68" t="s">
        <v>3410</v>
      </c>
      <c r="AP715" s="68" t="s">
        <v>3411</v>
      </c>
      <c r="AQ715" s="68" t="s">
        <v>4766</v>
      </c>
      <c r="AR715" s="68" t="s">
        <v>250</v>
      </c>
      <c r="AS715" s="68" t="s">
        <v>179</v>
      </c>
      <c r="AT715" s="68" t="s">
        <v>3413</v>
      </c>
      <c r="AU715" s="68" t="s">
        <v>3414</v>
      </c>
      <c r="AV715" s="68" t="s">
        <v>990</v>
      </c>
      <c r="AW715" s="68" t="s">
        <v>273</v>
      </c>
      <c r="AX715" s="68" t="s">
        <v>991</v>
      </c>
      <c r="AY715" s="68" t="s">
        <v>148</v>
      </c>
      <c r="AZ715" s="68" t="s">
        <v>139</v>
      </c>
      <c r="BA715" s="68" t="s">
        <v>154</v>
      </c>
      <c r="BB715" s="68" t="s">
        <v>992</v>
      </c>
      <c r="BC715" s="68" t="s">
        <v>156</v>
      </c>
      <c r="BD715" s="68" t="s">
        <v>157</v>
      </c>
      <c r="BE715" s="68" t="s">
        <v>303</v>
      </c>
      <c r="BF715" s="68">
        <v>45215.266018518516</v>
      </c>
      <c r="BG715" s="68">
        <v>0</v>
      </c>
      <c r="BH715" s="68" t="s">
        <v>143</v>
      </c>
      <c r="BI715" s="68" t="s">
        <v>143</v>
      </c>
      <c r="BJ715" s="68" t="s">
        <v>143</v>
      </c>
      <c r="BK715" s="68" t="s">
        <v>136</v>
      </c>
      <c r="BL715" s="68" t="s">
        <v>143</v>
      </c>
      <c r="BM715" s="68" t="s">
        <v>200</v>
      </c>
      <c r="BN715" s="68" t="s">
        <v>143</v>
      </c>
      <c r="BO715" s="68" t="s">
        <v>143</v>
      </c>
      <c r="BP715" s="68" t="s">
        <v>143</v>
      </c>
      <c r="BQ715" s="68" t="s">
        <v>4767</v>
      </c>
      <c r="BR715" s="68">
        <v>500</v>
      </c>
      <c r="BS715" s="68" t="s">
        <v>162</v>
      </c>
      <c r="BT715" s="68">
        <v>200</v>
      </c>
      <c r="BU715" s="68">
        <v>200</v>
      </c>
      <c r="BV715" s="68" t="s">
        <v>135</v>
      </c>
      <c r="BW715" s="68" t="s">
        <v>135</v>
      </c>
      <c r="BX715" s="68" t="s">
        <v>135</v>
      </c>
      <c r="BY715" s="68" t="s">
        <v>148</v>
      </c>
      <c r="BZ715" s="68" t="s">
        <v>388</v>
      </c>
      <c r="CA715" s="68" t="s">
        <v>174</v>
      </c>
      <c r="CB715" s="68" t="s">
        <v>143</v>
      </c>
      <c r="CC715" s="68" t="s">
        <v>143</v>
      </c>
      <c r="CD715" s="68" t="s">
        <v>143</v>
      </c>
      <c r="CE715" s="68" t="s">
        <v>143</v>
      </c>
      <c r="CF715" s="68">
        <v>1</v>
      </c>
      <c r="CH715" s="68" t="s">
        <v>143</v>
      </c>
      <c r="CJ715" s="68">
        <v>0</v>
      </c>
      <c r="CK715" s="68" t="s">
        <v>143</v>
      </c>
      <c r="CM715" s="68" t="s">
        <v>143</v>
      </c>
      <c r="CN715" s="68" t="s">
        <v>143</v>
      </c>
      <c r="CO715" s="68">
        <v>314268350</v>
      </c>
      <c r="CR715" s="68" t="s">
        <v>143</v>
      </c>
      <c r="CS715" s="68" t="s">
        <v>1</v>
      </c>
      <c r="CT715" s="68" t="s">
        <v>143</v>
      </c>
      <c r="CU715" s="68" t="s">
        <v>1</v>
      </c>
      <c r="CV715" s="68" t="s">
        <v>1985</v>
      </c>
      <c r="CW715" s="68" t="s">
        <v>143</v>
      </c>
      <c r="CX715" s="68" t="s">
        <v>394</v>
      </c>
      <c r="CY715" s="68" t="s">
        <v>166</v>
      </c>
      <c r="CZ715" s="68" t="s">
        <v>136</v>
      </c>
      <c r="DA715" s="68" t="s">
        <v>1989</v>
      </c>
      <c r="DB715" s="68" t="s">
        <v>143</v>
      </c>
      <c r="DC715" s="68" t="s">
        <v>143</v>
      </c>
      <c r="DD715" s="68" t="s">
        <v>373</v>
      </c>
      <c r="DE715" s="68">
        <v>10</v>
      </c>
      <c r="DF715" s="68">
        <v>10</v>
      </c>
    </row>
    <row r="716" spans="1:110" s="68" customFormat="1" ht="12.75" x14ac:dyDescent="0.2">
      <c r="A716" s="67">
        <v>45200</v>
      </c>
      <c r="B716" s="68" t="s">
        <v>18</v>
      </c>
      <c r="C716" s="68">
        <v>94739</v>
      </c>
      <c r="D716" s="68" t="s">
        <v>4768</v>
      </c>
      <c r="E716" s="68" t="s">
        <v>685</v>
      </c>
      <c r="F716" s="69">
        <v>45210</v>
      </c>
      <c r="G716" s="68" t="s">
        <v>165</v>
      </c>
      <c r="H716" s="68" t="s">
        <v>166</v>
      </c>
      <c r="I716" s="70">
        <v>230</v>
      </c>
      <c r="J716" s="70">
        <v>230</v>
      </c>
      <c r="K716" s="71">
        <f t="shared" si="11"/>
        <v>5.6296820137754339E-4</v>
      </c>
      <c r="L716" s="68" t="s">
        <v>217</v>
      </c>
      <c r="M716" s="68" t="s">
        <v>218</v>
      </c>
      <c r="N716" s="68" t="s">
        <v>1056</v>
      </c>
      <c r="O716" s="68" t="s">
        <v>4769</v>
      </c>
      <c r="P716" s="68" t="s">
        <v>4770</v>
      </c>
      <c r="Q716" s="68" t="s">
        <v>262</v>
      </c>
      <c r="R716" s="68" t="s">
        <v>4771</v>
      </c>
      <c r="S716" s="68" t="s">
        <v>4772</v>
      </c>
      <c r="T716" s="68" t="s">
        <v>135</v>
      </c>
      <c r="U716" s="68" t="s">
        <v>135</v>
      </c>
      <c r="V716" s="68" t="s">
        <v>224</v>
      </c>
      <c r="W716" s="68" t="s">
        <v>137</v>
      </c>
      <c r="X716" s="68" t="s">
        <v>957</v>
      </c>
      <c r="Y716" s="68">
        <v>45209.436731597219</v>
      </c>
      <c r="Z716" s="68">
        <v>45209.436525347221</v>
      </c>
      <c r="AA716" s="68" t="s">
        <v>139</v>
      </c>
      <c r="AB716" s="68" t="s">
        <v>226</v>
      </c>
      <c r="AC716" s="68">
        <v>0</v>
      </c>
      <c r="AD716" s="68" t="s">
        <v>143</v>
      </c>
      <c r="AE716" s="68">
        <v>0</v>
      </c>
      <c r="AF716" s="68">
        <v>45217</v>
      </c>
      <c r="AG716" s="68">
        <v>10012</v>
      </c>
      <c r="AH716" s="68" t="s">
        <v>141</v>
      </c>
      <c r="AI716" s="68" t="s">
        <v>143</v>
      </c>
      <c r="AK716" s="68" t="s">
        <v>207</v>
      </c>
      <c r="AL716" s="68" t="s">
        <v>143</v>
      </c>
      <c r="AM716" s="68">
        <v>230</v>
      </c>
      <c r="AN716" s="68" t="s">
        <v>143</v>
      </c>
      <c r="AO716" s="68" t="s">
        <v>3015</v>
      </c>
      <c r="AP716" s="68" t="s">
        <v>3016</v>
      </c>
      <c r="AQ716" s="68" t="s">
        <v>4773</v>
      </c>
      <c r="AR716" s="68" t="s">
        <v>2082</v>
      </c>
      <c r="AS716" s="68" t="s">
        <v>231</v>
      </c>
      <c r="AT716" s="68" t="s">
        <v>3018</v>
      </c>
      <c r="AU716" s="68" t="s">
        <v>3019</v>
      </c>
      <c r="AV716" s="68" t="s">
        <v>145</v>
      </c>
      <c r="AW716" s="68" t="s">
        <v>146</v>
      </c>
      <c r="AX716" s="68" t="s">
        <v>1060</v>
      </c>
      <c r="AY716" s="68" t="s">
        <v>148</v>
      </c>
      <c r="AZ716" s="68" t="s">
        <v>139</v>
      </c>
      <c r="BA716" s="68" t="s">
        <v>149</v>
      </c>
      <c r="BB716" s="68" t="s">
        <v>150</v>
      </c>
      <c r="BC716" s="68" t="s">
        <v>156</v>
      </c>
      <c r="BD716" s="68" t="s">
        <v>157</v>
      </c>
      <c r="BE716" s="68" t="s">
        <v>303</v>
      </c>
      <c r="BF716" s="68">
        <v>45209.473692129628</v>
      </c>
      <c r="BG716" s="68">
        <v>0</v>
      </c>
      <c r="BH716" s="68" t="s">
        <v>143</v>
      </c>
      <c r="BI716" s="68" t="s">
        <v>143</v>
      </c>
      <c r="BJ716" s="68" t="s">
        <v>143</v>
      </c>
      <c r="BK716" s="68" t="s">
        <v>224</v>
      </c>
      <c r="BL716" s="68" t="s">
        <v>143</v>
      </c>
      <c r="BM716" s="68" t="s">
        <v>160</v>
      </c>
      <c r="BN716" s="68" t="s">
        <v>143</v>
      </c>
      <c r="BO716" s="68" t="s">
        <v>143</v>
      </c>
      <c r="BP716" s="68" t="s">
        <v>3011</v>
      </c>
      <c r="BQ716" s="68" t="s">
        <v>2458</v>
      </c>
      <c r="BR716" s="68">
        <v>500</v>
      </c>
      <c r="BS716" s="68" t="s">
        <v>162</v>
      </c>
      <c r="BT716" s="68">
        <v>230</v>
      </c>
      <c r="BU716" s="68">
        <v>230</v>
      </c>
      <c r="BV716" s="68" t="s">
        <v>135</v>
      </c>
      <c r="BW716" s="68" t="s">
        <v>135</v>
      </c>
      <c r="BX716" s="68" t="s">
        <v>135</v>
      </c>
      <c r="BY716" s="68" t="s">
        <v>148</v>
      </c>
      <c r="BZ716" s="68" t="s">
        <v>4774</v>
      </c>
      <c r="CA716" s="68" t="s">
        <v>174</v>
      </c>
      <c r="CB716" s="68" t="s">
        <v>1265</v>
      </c>
      <c r="CC716" s="68" t="s">
        <v>143</v>
      </c>
      <c r="CD716" s="68" t="s">
        <v>143</v>
      </c>
      <c r="CE716" s="68" t="s">
        <v>143</v>
      </c>
      <c r="CF716" s="68">
        <v>1</v>
      </c>
      <c r="CH716" s="68" t="s">
        <v>143</v>
      </c>
      <c r="CJ716" s="68">
        <v>0</v>
      </c>
      <c r="CK716" s="68" t="s">
        <v>143</v>
      </c>
      <c r="CM716" s="68" t="s">
        <v>143</v>
      </c>
      <c r="CN716" s="68" t="s">
        <v>143</v>
      </c>
      <c r="CO716" s="68">
        <v>261530964</v>
      </c>
      <c r="CQ716" s="68">
        <v>261530964</v>
      </c>
      <c r="CR716" s="68" t="s">
        <v>143</v>
      </c>
      <c r="CS716" s="68" t="s">
        <v>1</v>
      </c>
      <c r="CT716" s="68" t="s">
        <v>143</v>
      </c>
      <c r="CU716" s="68" t="s">
        <v>1</v>
      </c>
      <c r="CV716" s="68" t="s">
        <v>1985</v>
      </c>
      <c r="CW716" s="68" t="s">
        <v>143</v>
      </c>
      <c r="CX716" s="68" t="s">
        <v>217</v>
      </c>
      <c r="CY716" s="68" t="s">
        <v>166</v>
      </c>
      <c r="CZ716" s="68" t="s">
        <v>224</v>
      </c>
      <c r="DA716" s="68" t="s">
        <v>2007</v>
      </c>
      <c r="DB716" s="68" t="s">
        <v>143</v>
      </c>
      <c r="DC716" s="68" t="s">
        <v>143</v>
      </c>
      <c r="DD716" s="68" t="s">
        <v>685</v>
      </c>
      <c r="DE716" s="68">
        <v>10</v>
      </c>
      <c r="DF716" s="68">
        <v>11</v>
      </c>
    </row>
    <row r="717" spans="1:110" s="68" customFormat="1" ht="12.75" x14ac:dyDescent="0.2">
      <c r="A717" s="67">
        <v>45200</v>
      </c>
      <c r="B717" s="68" t="s">
        <v>18</v>
      </c>
      <c r="C717" s="68">
        <v>94831</v>
      </c>
      <c r="D717" s="68" t="s">
        <v>4775</v>
      </c>
      <c r="E717" s="68" t="s">
        <v>125</v>
      </c>
      <c r="F717" s="69">
        <v>45210</v>
      </c>
      <c r="G717" s="68" t="s">
        <v>257</v>
      </c>
      <c r="H717" s="68" t="s">
        <v>166</v>
      </c>
      <c r="I717" s="70">
        <v>8100</v>
      </c>
      <c r="J717" s="70">
        <v>8100</v>
      </c>
      <c r="K717" s="71">
        <f t="shared" si="11"/>
        <v>1.9826271439817831E-2</v>
      </c>
      <c r="L717" s="68" t="s">
        <v>926</v>
      </c>
      <c r="M717" s="68" t="s">
        <v>317</v>
      </c>
      <c r="N717" s="68" t="s">
        <v>980</v>
      </c>
      <c r="O717" s="68" t="s">
        <v>4594</v>
      </c>
      <c r="P717" s="68" t="s">
        <v>4592</v>
      </c>
      <c r="Q717" s="68" t="s">
        <v>170</v>
      </c>
      <c r="R717" s="68" t="s">
        <v>4776</v>
      </c>
      <c r="S717" s="68" t="s">
        <v>4777</v>
      </c>
      <c r="T717" s="68" t="s">
        <v>135</v>
      </c>
      <c r="U717" s="68" t="s">
        <v>135</v>
      </c>
      <c r="V717" s="68" t="s">
        <v>224</v>
      </c>
      <c r="W717" s="68" t="s">
        <v>137</v>
      </c>
      <c r="X717" s="68" t="s">
        <v>264</v>
      </c>
      <c r="Y717" s="68">
        <v>45209.160792013892</v>
      </c>
      <c r="Z717" s="68">
        <v>45209.147250000002</v>
      </c>
      <c r="AA717" s="68" t="s">
        <v>139</v>
      </c>
      <c r="AB717" s="68" t="s">
        <v>226</v>
      </c>
      <c r="AC717" s="68">
        <v>0</v>
      </c>
      <c r="AD717" s="68" t="s">
        <v>143</v>
      </c>
      <c r="AE717" s="68">
        <v>0</v>
      </c>
      <c r="AF717" s="68">
        <v>45209</v>
      </c>
      <c r="AG717" s="68">
        <v>10010</v>
      </c>
      <c r="AH717" s="68" t="s">
        <v>265</v>
      </c>
      <c r="AI717" s="68" t="s">
        <v>143</v>
      </c>
      <c r="AK717" s="68" t="s">
        <v>207</v>
      </c>
      <c r="AL717" s="68" t="s">
        <v>143</v>
      </c>
      <c r="AM717" s="68">
        <v>8100</v>
      </c>
      <c r="AN717" s="68" t="s">
        <v>143</v>
      </c>
      <c r="AO717" s="68" t="s">
        <v>4598</v>
      </c>
      <c r="AP717" s="68" t="s">
        <v>1229</v>
      </c>
      <c r="AQ717" s="68" t="s">
        <v>4599</v>
      </c>
      <c r="AR717" s="68" t="s">
        <v>178</v>
      </c>
      <c r="AS717" s="68" t="s">
        <v>179</v>
      </c>
      <c r="AT717" s="68" t="s">
        <v>211</v>
      </c>
      <c r="AU717" s="68" t="s">
        <v>4600</v>
      </c>
      <c r="AV717" s="68" t="s">
        <v>990</v>
      </c>
      <c r="AW717" s="68" t="s">
        <v>273</v>
      </c>
      <c r="AX717" s="68" t="s">
        <v>991</v>
      </c>
      <c r="AY717" s="68" t="s">
        <v>148</v>
      </c>
      <c r="AZ717" s="68" t="s">
        <v>139</v>
      </c>
      <c r="BA717" s="68" t="s">
        <v>154</v>
      </c>
      <c r="BB717" s="68" t="s">
        <v>992</v>
      </c>
      <c r="BC717" s="68" t="s">
        <v>156</v>
      </c>
      <c r="BD717" s="68" t="s">
        <v>157</v>
      </c>
      <c r="BE717" s="68" t="s">
        <v>4034</v>
      </c>
      <c r="BF717" s="68">
        <v>45219.359953703701</v>
      </c>
      <c r="BG717" s="68">
        <v>0</v>
      </c>
      <c r="BH717" s="68" t="s">
        <v>143</v>
      </c>
      <c r="BI717" s="68" t="s">
        <v>143</v>
      </c>
      <c r="BJ717" s="68" t="s">
        <v>143</v>
      </c>
      <c r="BK717" s="68" t="s">
        <v>136</v>
      </c>
      <c r="BL717" s="68" t="s">
        <v>143</v>
      </c>
      <c r="BM717" s="68" t="s">
        <v>200</v>
      </c>
      <c r="BN717" s="68" t="s">
        <v>143</v>
      </c>
      <c r="BO717" s="68" t="s">
        <v>143</v>
      </c>
      <c r="BP717" s="68" t="s">
        <v>4778</v>
      </c>
      <c r="BQ717" s="68" t="s">
        <v>4779</v>
      </c>
      <c r="BR717" s="68">
        <v>10000</v>
      </c>
      <c r="BS717" s="68" t="s">
        <v>4780</v>
      </c>
      <c r="BT717" s="68">
        <v>8100</v>
      </c>
      <c r="BU717" s="68">
        <v>8100</v>
      </c>
      <c r="BV717" s="68" t="s">
        <v>135</v>
      </c>
      <c r="BW717" s="68" t="s">
        <v>135</v>
      </c>
      <c r="BX717" s="68" t="s">
        <v>135</v>
      </c>
      <c r="BY717" s="68" t="s">
        <v>148</v>
      </c>
      <c r="BZ717" s="68" t="s">
        <v>3078</v>
      </c>
      <c r="CA717" s="68" t="s">
        <v>174</v>
      </c>
      <c r="CB717" s="68" t="s">
        <v>1828</v>
      </c>
      <c r="CC717" s="68" t="s">
        <v>143</v>
      </c>
      <c r="CD717" s="68" t="s">
        <v>143</v>
      </c>
      <c r="CE717" s="68" t="s">
        <v>4781</v>
      </c>
      <c r="CF717" s="68">
        <v>1</v>
      </c>
      <c r="CH717" s="68" t="s">
        <v>143</v>
      </c>
      <c r="CJ717" s="68">
        <v>0</v>
      </c>
      <c r="CK717" s="68" t="s">
        <v>143</v>
      </c>
      <c r="CM717" s="68" t="s">
        <v>143</v>
      </c>
      <c r="CN717" s="68" t="s">
        <v>143</v>
      </c>
      <c r="CQ717" s="68">
        <v>505882451</v>
      </c>
      <c r="CR717" s="68" t="s">
        <v>143</v>
      </c>
      <c r="CS717" s="68" t="s">
        <v>1</v>
      </c>
      <c r="CT717" s="68" t="s">
        <v>143</v>
      </c>
      <c r="CU717" s="68" t="s">
        <v>1</v>
      </c>
      <c r="CV717" s="68" t="s">
        <v>4037</v>
      </c>
      <c r="CW717" s="68" t="s">
        <v>143</v>
      </c>
      <c r="CX717" s="68" t="s">
        <v>926</v>
      </c>
      <c r="CY717" s="68" t="s">
        <v>166</v>
      </c>
      <c r="CZ717" s="68" t="s">
        <v>136</v>
      </c>
      <c r="DA717" s="68" t="s">
        <v>1989</v>
      </c>
      <c r="DB717" s="68" t="s">
        <v>143</v>
      </c>
      <c r="DC717" s="68" t="s">
        <v>143</v>
      </c>
      <c r="DD717" s="68" t="s">
        <v>125</v>
      </c>
      <c r="DE717" s="68">
        <v>10</v>
      </c>
      <c r="DF717" s="68">
        <v>11</v>
      </c>
    </row>
    <row r="718" spans="1:110" s="68" customFormat="1" ht="12.75" x14ac:dyDescent="0.2">
      <c r="A718" s="67">
        <v>45200</v>
      </c>
      <c r="B718" s="68" t="s">
        <v>27</v>
      </c>
      <c r="C718" s="68">
        <v>94884</v>
      </c>
      <c r="D718" s="68" t="s">
        <v>4782</v>
      </c>
      <c r="E718" s="68" t="s">
        <v>125</v>
      </c>
      <c r="F718" s="69">
        <v>45209</v>
      </c>
      <c r="G718" s="68" t="s">
        <v>126</v>
      </c>
      <c r="H718" s="68" t="s">
        <v>127</v>
      </c>
      <c r="I718" s="70">
        <v>259.61</v>
      </c>
      <c r="J718" s="70">
        <v>259.61</v>
      </c>
      <c r="K718" s="71">
        <f t="shared" si="11"/>
        <v>6.3544423808532195E-4</v>
      </c>
      <c r="L718" s="68" t="s">
        <v>374</v>
      </c>
      <c r="M718" s="68" t="s">
        <v>129</v>
      </c>
      <c r="N718" s="68" t="s">
        <v>3204</v>
      </c>
      <c r="O718" s="68" t="s">
        <v>1065</v>
      </c>
      <c r="P718" s="68" t="s">
        <v>4783</v>
      </c>
      <c r="Q718" s="68" t="s">
        <v>132</v>
      </c>
      <c r="R718" s="68" t="s">
        <v>4784</v>
      </c>
      <c r="S718" s="68" t="s">
        <v>4785</v>
      </c>
      <c r="T718" s="68" t="s">
        <v>4786</v>
      </c>
      <c r="U718" s="68" t="s">
        <v>1241</v>
      </c>
      <c r="V718" s="68" t="s">
        <v>136</v>
      </c>
      <c r="W718" s="68" t="s">
        <v>137</v>
      </c>
      <c r="X718" s="68" t="s">
        <v>349</v>
      </c>
      <c r="Y718" s="68">
        <v>45209.261923148151</v>
      </c>
      <c r="Z718" s="68">
        <v>45209.261665393518</v>
      </c>
      <c r="AA718" s="68" t="s">
        <v>139</v>
      </c>
      <c r="AB718" s="68" t="s">
        <v>140</v>
      </c>
      <c r="AC718" s="68">
        <v>0</v>
      </c>
      <c r="AD718" s="68" t="s">
        <v>143</v>
      </c>
      <c r="AE718" s="68">
        <v>0</v>
      </c>
      <c r="AG718" s="68">
        <v>10023</v>
      </c>
      <c r="AH718" s="68" t="s">
        <v>141</v>
      </c>
      <c r="AI718" s="68" t="s">
        <v>143</v>
      </c>
      <c r="AK718" s="68" t="s">
        <v>142</v>
      </c>
      <c r="AL718" s="68" t="s">
        <v>143</v>
      </c>
      <c r="AM718" s="68">
        <v>1300</v>
      </c>
      <c r="AN718" s="68" t="s">
        <v>143</v>
      </c>
      <c r="AO718" s="68" t="s">
        <v>631</v>
      </c>
      <c r="AP718" s="68" t="s">
        <v>632</v>
      </c>
      <c r="AQ718" s="68" t="s">
        <v>1068</v>
      </c>
      <c r="AR718" s="68" t="s">
        <v>148</v>
      </c>
      <c r="AS718" s="68" t="s">
        <v>139</v>
      </c>
      <c r="AT718" s="68" t="s">
        <v>149</v>
      </c>
      <c r="AU718" s="68" t="s">
        <v>634</v>
      </c>
      <c r="AV718" s="68" t="s">
        <v>3208</v>
      </c>
      <c r="AW718" s="68" t="s">
        <v>1719</v>
      </c>
      <c r="AX718" s="68" t="s">
        <v>3209</v>
      </c>
      <c r="AY718" s="68" t="s">
        <v>148</v>
      </c>
      <c r="AZ718" s="68" t="s">
        <v>139</v>
      </c>
      <c r="BA718" s="68" t="s">
        <v>154</v>
      </c>
      <c r="BB718" s="68" t="s">
        <v>1721</v>
      </c>
      <c r="BC718" s="68" t="s">
        <v>156</v>
      </c>
      <c r="BD718" s="68" t="s">
        <v>157</v>
      </c>
      <c r="BE718" s="68" t="s">
        <v>303</v>
      </c>
      <c r="BF718" s="68">
        <v>45209.265208333331</v>
      </c>
      <c r="BG718" s="68">
        <v>0</v>
      </c>
      <c r="BH718" s="68" t="s">
        <v>143</v>
      </c>
      <c r="BI718" s="68" t="s">
        <v>143</v>
      </c>
      <c r="BJ718" s="68" t="s">
        <v>143</v>
      </c>
      <c r="BK718" s="68" t="s">
        <v>136</v>
      </c>
      <c r="BL718" s="68" t="s">
        <v>143</v>
      </c>
      <c r="BM718" s="68" t="s">
        <v>1674</v>
      </c>
      <c r="BN718" s="68" t="s">
        <v>143</v>
      </c>
      <c r="BO718" s="68" t="s">
        <v>143</v>
      </c>
      <c r="BP718" s="68" t="s">
        <v>143</v>
      </c>
      <c r="BQ718" s="68" t="s">
        <v>713</v>
      </c>
      <c r="BR718" s="68">
        <v>500</v>
      </c>
      <c r="BS718" s="68" t="s">
        <v>162</v>
      </c>
      <c r="BT718" s="68">
        <v>25961</v>
      </c>
      <c r="BU718" s="68">
        <v>25961</v>
      </c>
      <c r="BV718" s="68" t="s">
        <v>1241</v>
      </c>
      <c r="BW718" s="68" t="s">
        <v>1906</v>
      </c>
      <c r="BX718" s="68" t="s">
        <v>1906</v>
      </c>
      <c r="BY718" s="68" t="s">
        <v>148</v>
      </c>
      <c r="BZ718" s="68" t="s">
        <v>125</v>
      </c>
      <c r="CA718" s="68" t="s">
        <v>144</v>
      </c>
      <c r="CB718" s="68" t="s">
        <v>143</v>
      </c>
      <c r="CC718" s="68" t="s">
        <v>143</v>
      </c>
      <c r="CD718" s="68" t="s">
        <v>143</v>
      </c>
      <c r="CE718" s="68" t="s">
        <v>4787</v>
      </c>
      <c r="CF718" s="68">
        <v>19969646</v>
      </c>
      <c r="CH718" s="68" t="s">
        <v>143</v>
      </c>
      <c r="CJ718" s="68">
        <v>0</v>
      </c>
      <c r="CK718" s="68" t="s">
        <v>143</v>
      </c>
      <c r="CM718" s="68" t="s">
        <v>143</v>
      </c>
      <c r="CN718" s="68" t="s">
        <v>143</v>
      </c>
      <c r="CR718" s="68" t="s">
        <v>143</v>
      </c>
      <c r="CS718" s="68" t="s">
        <v>1</v>
      </c>
      <c r="CT718" s="68" t="s">
        <v>143</v>
      </c>
      <c r="CU718" s="68" t="s">
        <v>1</v>
      </c>
      <c r="CV718" s="68" t="s">
        <v>1985</v>
      </c>
      <c r="CW718" s="68" t="s">
        <v>143</v>
      </c>
      <c r="CX718" s="68" t="s">
        <v>374</v>
      </c>
      <c r="CY718" s="68" t="s">
        <v>127</v>
      </c>
      <c r="CZ718" s="68" t="s">
        <v>136</v>
      </c>
      <c r="DA718" s="68" t="s">
        <v>1986</v>
      </c>
      <c r="DB718" s="68" t="s">
        <v>143</v>
      </c>
      <c r="DC718" s="68" t="s">
        <v>143</v>
      </c>
      <c r="DD718" s="68" t="s">
        <v>125</v>
      </c>
      <c r="DE718" s="68">
        <v>10</v>
      </c>
      <c r="DF718" s="68">
        <v>10</v>
      </c>
    </row>
    <row r="719" spans="1:110" s="68" customFormat="1" ht="12.75" x14ac:dyDescent="0.2">
      <c r="A719" s="67">
        <v>45200</v>
      </c>
      <c r="B719" s="68" t="s">
        <v>19</v>
      </c>
      <c r="C719" s="68">
        <v>95010</v>
      </c>
      <c r="D719" s="68" t="s">
        <v>4570</v>
      </c>
      <c r="E719" s="68" t="s">
        <v>364</v>
      </c>
      <c r="F719" s="69">
        <v>45211</v>
      </c>
      <c r="G719" s="68" t="s">
        <v>126</v>
      </c>
      <c r="H719" s="68" t="s">
        <v>166</v>
      </c>
      <c r="I719" s="70">
        <v>670</v>
      </c>
      <c r="J719" s="70">
        <v>670</v>
      </c>
      <c r="K719" s="71">
        <f t="shared" si="11"/>
        <v>1.6399508474911047E-3</v>
      </c>
      <c r="L719" s="68" t="s">
        <v>519</v>
      </c>
      <c r="M719" s="68" t="s">
        <v>129</v>
      </c>
      <c r="N719" s="68" t="s">
        <v>1065</v>
      </c>
      <c r="O719" s="68" t="s">
        <v>2597</v>
      </c>
      <c r="P719" s="68" t="s">
        <v>4698</v>
      </c>
      <c r="Q719" s="68" t="s">
        <v>262</v>
      </c>
      <c r="R719" s="68" t="s">
        <v>4788</v>
      </c>
      <c r="S719" s="68" t="s">
        <v>4789</v>
      </c>
      <c r="T719" s="68" t="s">
        <v>135</v>
      </c>
      <c r="U719" s="68" t="s">
        <v>135</v>
      </c>
      <c r="V719" s="68" t="s">
        <v>136</v>
      </c>
      <c r="W719" s="68" t="s">
        <v>137</v>
      </c>
      <c r="X719" s="68" t="s">
        <v>957</v>
      </c>
      <c r="Y719" s="68">
        <v>45210.046612268517</v>
      </c>
      <c r="Z719" s="68">
        <v>45210.046104166664</v>
      </c>
      <c r="AA719" s="68" t="s">
        <v>139</v>
      </c>
      <c r="AB719" s="68" t="s">
        <v>140</v>
      </c>
      <c r="AC719" s="68">
        <v>0</v>
      </c>
      <c r="AD719" s="68" t="s">
        <v>143</v>
      </c>
      <c r="AE719" s="68">
        <v>0</v>
      </c>
      <c r="AF719" s="68">
        <v>45217</v>
      </c>
      <c r="AG719" s="68">
        <v>10023</v>
      </c>
      <c r="AH719" s="68" t="s">
        <v>141</v>
      </c>
      <c r="AI719" s="68" t="s">
        <v>143</v>
      </c>
      <c r="AK719" s="68" t="s">
        <v>142</v>
      </c>
      <c r="AL719" s="68" t="s">
        <v>143</v>
      </c>
      <c r="AM719" s="68">
        <v>670</v>
      </c>
      <c r="AN719" s="68" t="s">
        <v>143</v>
      </c>
      <c r="AO719" s="68" t="s">
        <v>1922</v>
      </c>
      <c r="AP719" s="68" t="s">
        <v>1923</v>
      </c>
      <c r="AQ719" s="68" t="s">
        <v>2602</v>
      </c>
      <c r="AR719" s="68" t="s">
        <v>353</v>
      </c>
      <c r="AS719" s="68" t="s">
        <v>231</v>
      </c>
      <c r="AT719" s="68" t="s">
        <v>1091</v>
      </c>
      <c r="AU719" s="68" t="s">
        <v>1925</v>
      </c>
      <c r="AV719" s="68" t="s">
        <v>631</v>
      </c>
      <c r="AW719" s="68" t="s">
        <v>632</v>
      </c>
      <c r="AX719" s="68" t="s">
        <v>1068</v>
      </c>
      <c r="AY719" s="68" t="s">
        <v>148</v>
      </c>
      <c r="AZ719" s="68" t="s">
        <v>139</v>
      </c>
      <c r="BA719" s="68" t="s">
        <v>149</v>
      </c>
      <c r="BB719" s="68" t="s">
        <v>634</v>
      </c>
      <c r="BC719" s="68" t="s">
        <v>156</v>
      </c>
      <c r="BD719" s="68" t="s">
        <v>157</v>
      </c>
      <c r="BE719" s="68" t="s">
        <v>237</v>
      </c>
      <c r="BF719" s="68">
        <v>45215.09175925926</v>
      </c>
      <c r="BG719" s="68">
        <v>0</v>
      </c>
      <c r="BH719" s="68" t="s">
        <v>143</v>
      </c>
      <c r="BI719" s="68" t="s">
        <v>143</v>
      </c>
      <c r="BJ719" s="68" t="s">
        <v>143</v>
      </c>
      <c r="BK719" s="68" t="s">
        <v>136</v>
      </c>
      <c r="BL719" s="68" t="s">
        <v>143</v>
      </c>
      <c r="BM719" s="68" t="s">
        <v>160</v>
      </c>
      <c r="BN719" s="68" t="s">
        <v>143</v>
      </c>
      <c r="BO719" s="68" t="s">
        <v>143</v>
      </c>
      <c r="BP719" s="68" t="s">
        <v>143</v>
      </c>
      <c r="BQ719" s="68" t="s">
        <v>4790</v>
      </c>
      <c r="BR719" s="68">
        <v>800</v>
      </c>
      <c r="BS719" s="68" t="s">
        <v>241</v>
      </c>
      <c r="BT719" s="68">
        <v>670</v>
      </c>
      <c r="BU719" s="68">
        <v>670</v>
      </c>
      <c r="BV719" s="68" t="s">
        <v>135</v>
      </c>
      <c r="BW719" s="68" t="s">
        <v>135</v>
      </c>
      <c r="BX719" s="68" t="s">
        <v>135</v>
      </c>
      <c r="BY719" s="68" t="s">
        <v>148</v>
      </c>
      <c r="BZ719" s="68" t="s">
        <v>2655</v>
      </c>
      <c r="CA719" s="68" t="s">
        <v>174</v>
      </c>
      <c r="CB719" s="68" t="s">
        <v>143</v>
      </c>
      <c r="CC719" s="68" t="s">
        <v>143</v>
      </c>
      <c r="CD719" s="68" t="s">
        <v>143</v>
      </c>
      <c r="CE719" s="68" t="s">
        <v>143</v>
      </c>
      <c r="CF719" s="68">
        <v>1</v>
      </c>
      <c r="CH719" s="68" t="s">
        <v>143</v>
      </c>
      <c r="CJ719" s="68">
        <v>0</v>
      </c>
      <c r="CK719" s="68" t="s">
        <v>143</v>
      </c>
      <c r="CM719" s="68" t="s">
        <v>143</v>
      </c>
      <c r="CN719" s="68" t="s">
        <v>143</v>
      </c>
      <c r="CR719" s="68" t="s">
        <v>143</v>
      </c>
      <c r="CS719" s="68" t="s">
        <v>1</v>
      </c>
      <c r="CT719" s="68" t="s">
        <v>143</v>
      </c>
      <c r="CU719" s="68" t="s">
        <v>1</v>
      </c>
      <c r="CV719" s="68" t="s">
        <v>2092</v>
      </c>
      <c r="CW719" s="68" t="s">
        <v>143</v>
      </c>
      <c r="CX719" s="68" t="s">
        <v>519</v>
      </c>
      <c r="CY719" s="68" t="s">
        <v>166</v>
      </c>
      <c r="CZ719" s="68" t="s">
        <v>136</v>
      </c>
      <c r="DA719" s="68" t="s">
        <v>1989</v>
      </c>
      <c r="DB719" s="68" t="s">
        <v>143</v>
      </c>
      <c r="DC719" s="68" t="s">
        <v>143</v>
      </c>
      <c r="DD719" s="68" t="s">
        <v>364</v>
      </c>
      <c r="DE719" s="68">
        <v>10</v>
      </c>
      <c r="DF719" s="68">
        <v>12</v>
      </c>
    </row>
    <row r="720" spans="1:110" s="68" customFormat="1" ht="12.75" x14ac:dyDescent="0.2">
      <c r="A720" s="67">
        <v>45200</v>
      </c>
      <c r="B720" s="68" t="s">
        <v>8</v>
      </c>
      <c r="C720" s="68">
        <v>95015</v>
      </c>
      <c r="D720" s="68" t="s">
        <v>4711</v>
      </c>
      <c r="E720" s="68" t="s">
        <v>364</v>
      </c>
      <c r="F720" s="69">
        <v>45211</v>
      </c>
      <c r="G720" s="68" t="s">
        <v>126</v>
      </c>
      <c r="H720" s="68" t="s">
        <v>166</v>
      </c>
      <c r="I720" s="70">
        <v>470</v>
      </c>
      <c r="J720" s="70">
        <v>470</v>
      </c>
      <c r="K720" s="71">
        <f t="shared" si="11"/>
        <v>1.1504132810758495E-3</v>
      </c>
      <c r="L720" s="68" t="s">
        <v>1935</v>
      </c>
      <c r="M720" s="68" t="s">
        <v>317</v>
      </c>
      <c r="N720" s="68" t="s">
        <v>219</v>
      </c>
      <c r="O720" s="68" t="s">
        <v>4791</v>
      </c>
      <c r="P720" s="68" t="s">
        <v>4792</v>
      </c>
      <c r="Q720" s="68" t="s">
        <v>170</v>
      </c>
      <c r="R720" s="68" t="s">
        <v>4793</v>
      </c>
      <c r="S720" s="68" t="s">
        <v>4704</v>
      </c>
      <c r="T720" s="68" t="s">
        <v>135</v>
      </c>
      <c r="U720" s="68" t="s">
        <v>135</v>
      </c>
      <c r="V720" s="68" t="s">
        <v>506</v>
      </c>
      <c r="W720" s="68" t="s">
        <v>137</v>
      </c>
      <c r="X720" s="68" t="s">
        <v>225</v>
      </c>
      <c r="Y720" s="68">
        <v>45218.517075347219</v>
      </c>
      <c r="Z720" s="68">
        <v>45218.516941666669</v>
      </c>
      <c r="AA720" s="68" t="s">
        <v>139</v>
      </c>
      <c r="AB720" s="68" t="s">
        <v>226</v>
      </c>
      <c r="AC720" s="68">
        <v>0</v>
      </c>
      <c r="AD720" s="68" t="s">
        <v>143</v>
      </c>
      <c r="AE720" s="68">
        <v>0</v>
      </c>
      <c r="AG720" s="68">
        <v>10023</v>
      </c>
      <c r="AH720" s="68" t="s">
        <v>141</v>
      </c>
      <c r="AI720" s="68" t="s">
        <v>143</v>
      </c>
      <c r="AK720" s="68" t="s">
        <v>207</v>
      </c>
      <c r="AL720" s="68" t="s">
        <v>143</v>
      </c>
      <c r="AM720" s="68">
        <v>470</v>
      </c>
      <c r="AN720" s="68" t="s">
        <v>143</v>
      </c>
      <c r="AO720" s="68" t="s">
        <v>4794</v>
      </c>
      <c r="AP720" s="68" t="s">
        <v>3720</v>
      </c>
      <c r="AQ720" s="68" t="s">
        <v>4795</v>
      </c>
      <c r="AR720" s="68" t="s">
        <v>934</v>
      </c>
      <c r="AS720" s="68" t="s">
        <v>231</v>
      </c>
      <c r="AT720" s="68" t="s">
        <v>3277</v>
      </c>
      <c r="AU720" s="68" t="s">
        <v>3722</v>
      </c>
      <c r="AV720" s="68" t="s">
        <v>234</v>
      </c>
      <c r="AW720" s="68" t="s">
        <v>165</v>
      </c>
      <c r="AX720" s="68" t="s">
        <v>235</v>
      </c>
      <c r="AY720" s="68" t="s">
        <v>148</v>
      </c>
      <c r="AZ720" s="68" t="s">
        <v>139</v>
      </c>
      <c r="BA720" s="68" t="s">
        <v>236</v>
      </c>
      <c r="BB720" s="68" t="s">
        <v>150</v>
      </c>
      <c r="BC720" s="68" t="s">
        <v>156</v>
      </c>
      <c r="BD720" s="68" t="s">
        <v>157</v>
      </c>
      <c r="BE720" s="68" t="s">
        <v>303</v>
      </c>
      <c r="BF720" s="68">
        <v>45218.060115740744</v>
      </c>
      <c r="BG720" s="68">
        <v>0</v>
      </c>
      <c r="BH720" s="68" t="s">
        <v>143</v>
      </c>
      <c r="BI720" s="68" t="s">
        <v>143</v>
      </c>
      <c r="BJ720" s="68" t="s">
        <v>143</v>
      </c>
      <c r="BK720" s="68" t="s">
        <v>136</v>
      </c>
      <c r="BL720" s="68" t="s">
        <v>143</v>
      </c>
      <c r="BM720" s="68" t="s">
        <v>160</v>
      </c>
      <c r="BN720" s="68" t="s">
        <v>143</v>
      </c>
      <c r="BO720" s="68" t="s">
        <v>364</v>
      </c>
      <c r="BP720" s="68" t="s">
        <v>143</v>
      </c>
      <c r="BQ720" s="68" t="s">
        <v>3760</v>
      </c>
      <c r="BR720" s="68">
        <v>500</v>
      </c>
      <c r="BS720" s="68" t="s">
        <v>162</v>
      </c>
      <c r="BT720" s="68">
        <v>470</v>
      </c>
      <c r="BU720" s="68">
        <v>470</v>
      </c>
      <c r="BV720" s="68" t="s">
        <v>135</v>
      </c>
      <c r="BW720" s="68" t="s">
        <v>135</v>
      </c>
      <c r="BX720" s="68" t="s">
        <v>135</v>
      </c>
      <c r="BY720" s="68" t="s">
        <v>148</v>
      </c>
      <c r="BZ720" s="68" t="s">
        <v>4225</v>
      </c>
      <c r="CA720" s="68" t="s">
        <v>174</v>
      </c>
      <c r="CB720" s="68" t="s">
        <v>143</v>
      </c>
      <c r="CC720" s="68" t="s">
        <v>143</v>
      </c>
      <c r="CD720" s="68" t="s">
        <v>143</v>
      </c>
      <c r="CE720" s="68" t="s">
        <v>143</v>
      </c>
      <c r="CF720" s="68">
        <v>1</v>
      </c>
      <c r="CH720" s="68" t="s">
        <v>143</v>
      </c>
      <c r="CJ720" s="68">
        <v>0</v>
      </c>
      <c r="CK720" s="68" t="s">
        <v>143</v>
      </c>
      <c r="CM720" s="68" t="s">
        <v>143</v>
      </c>
      <c r="CN720" s="68" t="s">
        <v>143</v>
      </c>
      <c r="CO720" s="68">
        <v>505882451</v>
      </c>
      <c r="CR720" s="68" t="s">
        <v>143</v>
      </c>
      <c r="CS720" s="68" t="s">
        <v>1</v>
      </c>
      <c r="CT720" s="68" t="s">
        <v>143</v>
      </c>
      <c r="CU720" s="68" t="s">
        <v>1</v>
      </c>
      <c r="CV720" s="68" t="s">
        <v>1985</v>
      </c>
      <c r="CW720" s="68" t="s">
        <v>143</v>
      </c>
      <c r="CX720" s="68" t="s">
        <v>1935</v>
      </c>
      <c r="CY720" s="68" t="s">
        <v>166</v>
      </c>
      <c r="CZ720" s="68" t="s">
        <v>136</v>
      </c>
      <c r="DA720" s="68" t="s">
        <v>1989</v>
      </c>
      <c r="DB720" s="68" t="s">
        <v>143</v>
      </c>
      <c r="DC720" s="68" t="s">
        <v>143</v>
      </c>
      <c r="DD720" s="68" t="s">
        <v>364</v>
      </c>
      <c r="DE720" s="68">
        <v>10</v>
      </c>
      <c r="DF720" s="68">
        <v>12</v>
      </c>
    </row>
    <row r="721" spans="1:110" s="68" customFormat="1" ht="12.75" x14ac:dyDescent="0.2">
      <c r="A721" s="67">
        <v>45200</v>
      </c>
      <c r="B721" s="68" t="s">
        <v>8</v>
      </c>
      <c r="C721" s="68">
        <v>95024</v>
      </c>
      <c r="D721" s="68" t="s">
        <v>4711</v>
      </c>
      <c r="E721" s="68" t="s">
        <v>364</v>
      </c>
      <c r="F721" s="69">
        <v>45211</v>
      </c>
      <c r="G721" s="68" t="s">
        <v>126</v>
      </c>
      <c r="H721" s="68" t="s">
        <v>166</v>
      </c>
      <c r="I721" s="70">
        <v>360</v>
      </c>
      <c r="J721" s="70">
        <v>360</v>
      </c>
      <c r="K721" s="71">
        <f t="shared" si="11"/>
        <v>8.8116761954745921E-4</v>
      </c>
      <c r="L721" s="68" t="s">
        <v>1935</v>
      </c>
      <c r="M721" s="68" t="s">
        <v>317</v>
      </c>
      <c r="N721" s="68" t="s">
        <v>219</v>
      </c>
      <c r="O721" s="68" t="s">
        <v>2597</v>
      </c>
      <c r="P721" s="68" t="s">
        <v>4792</v>
      </c>
      <c r="Q721" s="68" t="s">
        <v>170</v>
      </c>
      <c r="R721" s="68" t="s">
        <v>4796</v>
      </c>
      <c r="S721" s="68" t="s">
        <v>2795</v>
      </c>
      <c r="T721" s="68" t="s">
        <v>135</v>
      </c>
      <c r="U721" s="68" t="s">
        <v>135</v>
      </c>
      <c r="V721" s="68" t="s">
        <v>506</v>
      </c>
      <c r="W721" s="68" t="s">
        <v>137</v>
      </c>
      <c r="X721" s="68" t="s">
        <v>225</v>
      </c>
      <c r="Y721" s="68">
        <v>45210.470332175923</v>
      </c>
      <c r="Z721" s="68">
        <v>45210.470267939818</v>
      </c>
      <c r="AA721" s="68" t="s">
        <v>139</v>
      </c>
      <c r="AB721" s="68" t="s">
        <v>226</v>
      </c>
      <c r="AC721" s="68">
        <v>0</v>
      </c>
      <c r="AD721" s="68" t="s">
        <v>143</v>
      </c>
      <c r="AE721" s="68">
        <v>0</v>
      </c>
      <c r="AG721" s="68">
        <v>10023</v>
      </c>
      <c r="AH721" s="68" t="s">
        <v>141</v>
      </c>
      <c r="AI721" s="68" t="s">
        <v>143</v>
      </c>
      <c r="AK721" s="68" t="s">
        <v>207</v>
      </c>
      <c r="AL721" s="68" t="s">
        <v>143</v>
      </c>
      <c r="AM721" s="68">
        <v>360</v>
      </c>
      <c r="AN721" s="68" t="s">
        <v>143</v>
      </c>
      <c r="AO721" s="68" t="s">
        <v>1922</v>
      </c>
      <c r="AP721" s="68" t="s">
        <v>1923</v>
      </c>
      <c r="AQ721" s="68" t="s">
        <v>2602</v>
      </c>
      <c r="AR721" s="68" t="s">
        <v>353</v>
      </c>
      <c r="AS721" s="68" t="s">
        <v>231</v>
      </c>
      <c r="AT721" s="68" t="s">
        <v>1091</v>
      </c>
      <c r="AU721" s="68" t="s">
        <v>1925</v>
      </c>
      <c r="AV721" s="68" t="s">
        <v>234</v>
      </c>
      <c r="AW721" s="68" t="s">
        <v>165</v>
      </c>
      <c r="AX721" s="68" t="s">
        <v>235</v>
      </c>
      <c r="AY721" s="68" t="s">
        <v>148</v>
      </c>
      <c r="AZ721" s="68" t="s">
        <v>139</v>
      </c>
      <c r="BA721" s="68" t="s">
        <v>236</v>
      </c>
      <c r="BB721" s="68" t="s">
        <v>150</v>
      </c>
      <c r="BC721" s="68" t="s">
        <v>156</v>
      </c>
      <c r="BD721" s="68" t="s">
        <v>157</v>
      </c>
      <c r="BE721" s="68" t="s">
        <v>303</v>
      </c>
      <c r="BF721" s="68">
        <v>45210.483032407406</v>
      </c>
      <c r="BG721" s="68">
        <v>0</v>
      </c>
      <c r="BH721" s="68" t="s">
        <v>143</v>
      </c>
      <c r="BI721" s="68" t="s">
        <v>143</v>
      </c>
      <c r="BJ721" s="68" t="s">
        <v>143</v>
      </c>
      <c r="BK721" s="68" t="s">
        <v>136</v>
      </c>
      <c r="BL721" s="68" t="s">
        <v>143</v>
      </c>
      <c r="BM721" s="68" t="s">
        <v>160</v>
      </c>
      <c r="BN721" s="68" t="s">
        <v>143</v>
      </c>
      <c r="BO721" s="68" t="s">
        <v>364</v>
      </c>
      <c r="BP721" s="68" t="s">
        <v>143</v>
      </c>
      <c r="BQ721" s="68" t="s">
        <v>485</v>
      </c>
      <c r="BR721" s="68">
        <v>500</v>
      </c>
      <c r="BS721" s="68" t="s">
        <v>162</v>
      </c>
      <c r="BT721" s="68">
        <v>360</v>
      </c>
      <c r="BU721" s="68">
        <v>360</v>
      </c>
      <c r="BV721" s="68" t="s">
        <v>135</v>
      </c>
      <c r="BW721" s="68" t="s">
        <v>135</v>
      </c>
      <c r="BX721" s="68" t="s">
        <v>135</v>
      </c>
      <c r="BY721" s="68" t="s">
        <v>148</v>
      </c>
      <c r="BZ721" s="68" t="s">
        <v>4225</v>
      </c>
      <c r="CA721" s="68" t="s">
        <v>174</v>
      </c>
      <c r="CB721" s="68" t="s">
        <v>143</v>
      </c>
      <c r="CC721" s="68" t="s">
        <v>143</v>
      </c>
      <c r="CD721" s="68" t="s">
        <v>143</v>
      </c>
      <c r="CE721" s="68" t="s">
        <v>143</v>
      </c>
      <c r="CF721" s="68">
        <v>1</v>
      </c>
      <c r="CH721" s="68" t="s">
        <v>143</v>
      </c>
      <c r="CJ721" s="68">
        <v>0</v>
      </c>
      <c r="CK721" s="68" t="s">
        <v>143</v>
      </c>
      <c r="CM721" s="68" t="s">
        <v>143</v>
      </c>
      <c r="CN721" s="68" t="s">
        <v>143</v>
      </c>
      <c r="CR721" s="68" t="s">
        <v>143</v>
      </c>
      <c r="CS721" s="68" t="s">
        <v>1</v>
      </c>
      <c r="CT721" s="68" t="s">
        <v>143</v>
      </c>
      <c r="CU721" s="68" t="s">
        <v>1</v>
      </c>
      <c r="CV721" s="68" t="s">
        <v>1985</v>
      </c>
      <c r="CW721" s="68" t="s">
        <v>143</v>
      </c>
      <c r="CX721" s="68" t="s">
        <v>1935</v>
      </c>
      <c r="CY721" s="68" t="s">
        <v>166</v>
      </c>
      <c r="CZ721" s="68" t="s">
        <v>136</v>
      </c>
      <c r="DA721" s="68" t="s">
        <v>2007</v>
      </c>
      <c r="DB721" s="68" t="s">
        <v>143</v>
      </c>
      <c r="DC721" s="68" t="s">
        <v>143</v>
      </c>
      <c r="DD721" s="68" t="s">
        <v>364</v>
      </c>
      <c r="DE721" s="68">
        <v>10</v>
      </c>
      <c r="DF721" s="68">
        <v>12</v>
      </c>
    </row>
    <row r="722" spans="1:110" s="68" customFormat="1" ht="12.75" x14ac:dyDescent="0.2">
      <c r="A722" s="67">
        <v>45200</v>
      </c>
      <c r="B722" s="68" t="s">
        <v>20</v>
      </c>
      <c r="C722" s="68">
        <v>95038</v>
      </c>
      <c r="D722" s="68" t="s">
        <v>4797</v>
      </c>
      <c r="E722" s="68" t="s">
        <v>685</v>
      </c>
      <c r="F722" s="69">
        <v>45210</v>
      </c>
      <c r="G722" s="68" t="s">
        <v>165</v>
      </c>
      <c r="H722" s="68" t="s">
        <v>127</v>
      </c>
      <c r="I722" s="70">
        <v>339.48</v>
      </c>
      <c r="J722" s="70">
        <v>339.48</v>
      </c>
      <c r="K722" s="71">
        <f t="shared" si="11"/>
        <v>8.309410652332541E-4</v>
      </c>
      <c r="L722" s="68" t="s">
        <v>316</v>
      </c>
      <c r="M722" s="68" t="s">
        <v>317</v>
      </c>
      <c r="N722" s="68" t="s">
        <v>4520</v>
      </c>
      <c r="O722" s="68" t="s">
        <v>1056</v>
      </c>
      <c r="P722" s="68" t="s">
        <v>4521</v>
      </c>
      <c r="Q722" s="68" t="s">
        <v>132</v>
      </c>
      <c r="R722" s="68" t="s">
        <v>4798</v>
      </c>
      <c r="S722" s="68" t="s">
        <v>4799</v>
      </c>
      <c r="T722" s="68" t="s">
        <v>474</v>
      </c>
      <c r="U722" s="68" t="s">
        <v>135</v>
      </c>
      <c r="V722" s="68" t="s">
        <v>136</v>
      </c>
      <c r="W722" s="68" t="s">
        <v>137</v>
      </c>
      <c r="X722" s="68" t="s">
        <v>349</v>
      </c>
      <c r="Y722" s="68">
        <v>45218.518792939816</v>
      </c>
      <c r="Z722" s="68">
        <v>45229.269740625001</v>
      </c>
      <c r="AA722" s="68" t="s">
        <v>139</v>
      </c>
      <c r="AB722" s="68" t="s">
        <v>323</v>
      </c>
      <c r="AC722" s="68">
        <v>0</v>
      </c>
      <c r="AD722" s="68" t="s">
        <v>143</v>
      </c>
      <c r="AE722" s="68">
        <v>0</v>
      </c>
      <c r="AG722" s="68">
        <v>10012</v>
      </c>
      <c r="AH722" s="68" t="s">
        <v>141</v>
      </c>
      <c r="AI722" s="68" t="s">
        <v>143</v>
      </c>
      <c r="AJ722" s="68">
        <v>1700</v>
      </c>
      <c r="AK722" s="68" t="s">
        <v>207</v>
      </c>
      <c r="AL722" s="68" t="s">
        <v>2595</v>
      </c>
      <c r="AM722" s="68">
        <v>1700</v>
      </c>
      <c r="AN722" s="68" t="s">
        <v>144</v>
      </c>
      <c r="AO722" s="68" t="s">
        <v>145</v>
      </c>
      <c r="AP722" s="68" t="s">
        <v>146</v>
      </c>
      <c r="AQ722" s="68" t="s">
        <v>1060</v>
      </c>
      <c r="AR722" s="68" t="s">
        <v>148</v>
      </c>
      <c r="AS722" s="68" t="s">
        <v>139</v>
      </c>
      <c r="AT722" s="68" t="s">
        <v>149</v>
      </c>
      <c r="AU722" s="68" t="s">
        <v>150</v>
      </c>
      <c r="AV722" s="68" t="s">
        <v>4216</v>
      </c>
      <c r="AW722" s="68" t="s">
        <v>4524</v>
      </c>
      <c r="AX722" s="68" t="s">
        <v>309</v>
      </c>
      <c r="AY722" s="68" t="s">
        <v>148</v>
      </c>
      <c r="AZ722" s="68" t="s">
        <v>139</v>
      </c>
      <c r="BA722" s="68" t="s">
        <v>4217</v>
      </c>
      <c r="BB722" s="68" t="s">
        <v>311</v>
      </c>
      <c r="BC722" s="68" t="s">
        <v>156</v>
      </c>
      <c r="BD722" s="68" t="s">
        <v>157</v>
      </c>
      <c r="BE722" s="68" t="s">
        <v>303</v>
      </c>
      <c r="BF722" s="68">
        <v>45218.060231481482</v>
      </c>
      <c r="BG722" s="68">
        <v>0</v>
      </c>
      <c r="BH722" s="68" t="s">
        <v>143</v>
      </c>
      <c r="BI722" s="68" t="s">
        <v>143</v>
      </c>
      <c r="BJ722" s="68" t="s">
        <v>143</v>
      </c>
      <c r="BK722" s="68" t="s">
        <v>136</v>
      </c>
      <c r="BL722" s="68" t="s">
        <v>143</v>
      </c>
      <c r="BM722" s="68" t="s">
        <v>1674</v>
      </c>
      <c r="BN722" s="68" t="s">
        <v>160</v>
      </c>
      <c r="BO722" s="68" t="s">
        <v>143</v>
      </c>
      <c r="BP722" s="68" t="s">
        <v>1151</v>
      </c>
      <c r="BQ722" s="68" t="s">
        <v>1984</v>
      </c>
      <c r="BR722" s="68">
        <v>500</v>
      </c>
      <c r="BS722" s="68" t="s">
        <v>162</v>
      </c>
      <c r="BT722" s="68">
        <v>33948</v>
      </c>
      <c r="BU722" s="68">
        <v>33948</v>
      </c>
      <c r="BV722" s="68" t="s">
        <v>135</v>
      </c>
      <c r="BW722" s="68" t="s">
        <v>135</v>
      </c>
      <c r="BX722" s="68" t="s">
        <v>135</v>
      </c>
      <c r="BY722" s="68" t="s">
        <v>148</v>
      </c>
      <c r="BZ722" s="68" t="s">
        <v>4527</v>
      </c>
      <c r="CA722" s="68" t="s">
        <v>144</v>
      </c>
      <c r="CB722" s="68" t="s">
        <v>2764</v>
      </c>
      <c r="CC722" s="68" t="s">
        <v>143</v>
      </c>
      <c r="CD722" s="68" t="s">
        <v>362</v>
      </c>
      <c r="CE722" s="68" t="s">
        <v>4800</v>
      </c>
      <c r="CF722" s="68">
        <v>19969646</v>
      </c>
      <c r="CG722" s="68">
        <v>19969646</v>
      </c>
      <c r="CH722" s="68" t="s">
        <v>143</v>
      </c>
      <c r="CJ722" s="68">
        <v>0</v>
      </c>
      <c r="CK722" s="68" t="s">
        <v>143</v>
      </c>
      <c r="CM722" s="68" t="s">
        <v>143</v>
      </c>
      <c r="CN722" s="68" t="s">
        <v>143</v>
      </c>
      <c r="CR722" s="68" t="s">
        <v>143</v>
      </c>
      <c r="CS722" s="68" t="s">
        <v>1</v>
      </c>
      <c r="CT722" s="68" t="s">
        <v>143</v>
      </c>
      <c r="CU722" s="68" t="s">
        <v>1</v>
      </c>
      <c r="CV722" s="68" t="s">
        <v>1985</v>
      </c>
      <c r="CW722" s="68" t="s">
        <v>143</v>
      </c>
      <c r="CX722" s="68" t="s">
        <v>316</v>
      </c>
      <c r="CY722" s="68" t="s">
        <v>127</v>
      </c>
      <c r="CZ722" s="68" t="s">
        <v>136</v>
      </c>
      <c r="DA722" s="68" t="s">
        <v>1989</v>
      </c>
      <c r="DB722" s="68" t="s">
        <v>143</v>
      </c>
      <c r="DC722" s="68" t="s">
        <v>143</v>
      </c>
      <c r="DD722" s="68" t="s">
        <v>685</v>
      </c>
      <c r="DE722" s="68">
        <v>10</v>
      </c>
      <c r="DF722" s="68">
        <v>11</v>
      </c>
    </row>
    <row r="723" spans="1:110" s="68" customFormat="1" ht="12.75" x14ac:dyDescent="0.2">
      <c r="A723" s="67">
        <v>45200</v>
      </c>
      <c r="B723" s="68" t="s">
        <v>11</v>
      </c>
      <c r="C723" s="68">
        <v>95122</v>
      </c>
      <c r="D723" s="68" t="s">
        <v>4801</v>
      </c>
      <c r="E723" s="68" t="s">
        <v>164</v>
      </c>
      <c r="F723" s="69">
        <v>45211</v>
      </c>
      <c r="G723" s="68" t="s">
        <v>165</v>
      </c>
      <c r="H723" s="68" t="s">
        <v>166</v>
      </c>
      <c r="I723" s="70">
        <v>50</v>
      </c>
      <c r="J723" s="70">
        <v>50</v>
      </c>
      <c r="K723" s="71">
        <f t="shared" si="11"/>
        <v>1.2238439160381376E-4</v>
      </c>
      <c r="L723" s="68" t="s">
        <v>258</v>
      </c>
      <c r="M723" s="68" t="s">
        <v>129</v>
      </c>
      <c r="N723" s="68" t="s">
        <v>219</v>
      </c>
      <c r="O723" s="68" t="s">
        <v>4802</v>
      </c>
      <c r="P723" s="68" t="s">
        <v>4803</v>
      </c>
      <c r="Q723" s="68" t="s">
        <v>170</v>
      </c>
      <c r="R723" s="68" t="s">
        <v>4804</v>
      </c>
      <c r="S723" s="68" t="s">
        <v>4805</v>
      </c>
      <c r="T723" s="68" t="s">
        <v>135</v>
      </c>
      <c r="U723" s="68" t="s">
        <v>135</v>
      </c>
      <c r="V723" s="68" t="s">
        <v>136</v>
      </c>
      <c r="W723" s="68" t="s">
        <v>137</v>
      </c>
      <c r="X723" s="68" t="s">
        <v>225</v>
      </c>
      <c r="Y723" s="68">
        <v>45210.225712847219</v>
      </c>
      <c r="Z723" s="68">
        <v>45220.522066550926</v>
      </c>
      <c r="AA723" s="68" t="s">
        <v>139</v>
      </c>
      <c r="AB723" s="68" t="s">
        <v>140</v>
      </c>
      <c r="AC723" s="68">
        <v>0</v>
      </c>
      <c r="AD723" s="68" t="s">
        <v>143</v>
      </c>
      <c r="AE723" s="68">
        <v>0</v>
      </c>
      <c r="AG723" s="68">
        <v>10012</v>
      </c>
      <c r="AH723" s="68" t="s">
        <v>141</v>
      </c>
      <c r="AI723" s="68" t="s">
        <v>143</v>
      </c>
      <c r="AK723" s="68" t="s">
        <v>142</v>
      </c>
      <c r="AL723" s="68" t="s">
        <v>143</v>
      </c>
      <c r="AM723" s="68">
        <v>50</v>
      </c>
      <c r="AN723" s="68" t="s">
        <v>143</v>
      </c>
      <c r="AO723" s="68" t="s">
        <v>4806</v>
      </c>
      <c r="AP723" s="68" t="s">
        <v>4807</v>
      </c>
      <c r="AQ723" s="68" t="s">
        <v>4808</v>
      </c>
      <c r="AR723" s="68" t="s">
        <v>178</v>
      </c>
      <c r="AS723" s="68" t="s">
        <v>179</v>
      </c>
      <c r="AT723" s="68" t="s">
        <v>903</v>
      </c>
      <c r="AU723" s="68" t="s">
        <v>4809</v>
      </c>
      <c r="AV723" s="68" t="s">
        <v>234</v>
      </c>
      <c r="AW723" s="68" t="s">
        <v>165</v>
      </c>
      <c r="AX723" s="68" t="s">
        <v>235</v>
      </c>
      <c r="AY723" s="68" t="s">
        <v>148</v>
      </c>
      <c r="AZ723" s="68" t="s">
        <v>139</v>
      </c>
      <c r="BA723" s="68" t="s">
        <v>236</v>
      </c>
      <c r="BB723" s="68" t="s">
        <v>150</v>
      </c>
      <c r="BC723" s="68" t="s">
        <v>156</v>
      </c>
      <c r="BD723" s="68" t="s">
        <v>157</v>
      </c>
      <c r="BE723" s="68" t="s">
        <v>303</v>
      </c>
      <c r="BF723" s="68">
        <v>45215.455324074072</v>
      </c>
      <c r="BG723" s="68">
        <v>0</v>
      </c>
      <c r="BH723" s="68" t="s">
        <v>143</v>
      </c>
      <c r="BI723" s="68" t="s">
        <v>143</v>
      </c>
      <c r="BJ723" s="68" t="s">
        <v>143</v>
      </c>
      <c r="BK723" s="68" t="s">
        <v>136</v>
      </c>
      <c r="BL723" s="68" t="s">
        <v>143</v>
      </c>
      <c r="BM723" s="68" t="s">
        <v>160</v>
      </c>
      <c r="BN723" s="68" t="s">
        <v>143</v>
      </c>
      <c r="BO723" s="68" t="s">
        <v>143</v>
      </c>
      <c r="BP723" s="68" t="s">
        <v>143</v>
      </c>
      <c r="BQ723" s="68" t="s">
        <v>4810</v>
      </c>
      <c r="BR723" s="68">
        <v>500</v>
      </c>
      <c r="BS723" s="68" t="s">
        <v>162</v>
      </c>
      <c r="BT723" s="68">
        <v>50</v>
      </c>
      <c r="BU723" s="68">
        <v>50</v>
      </c>
      <c r="BV723" s="68" t="s">
        <v>135</v>
      </c>
      <c r="BW723" s="68" t="s">
        <v>135</v>
      </c>
      <c r="BX723" s="68" t="s">
        <v>135</v>
      </c>
      <c r="BY723" s="68" t="s">
        <v>148</v>
      </c>
      <c r="BZ723" s="68" t="s">
        <v>3723</v>
      </c>
      <c r="CA723" s="68" t="s">
        <v>174</v>
      </c>
      <c r="CB723" s="68" t="s">
        <v>143</v>
      </c>
      <c r="CC723" s="68" t="s">
        <v>143</v>
      </c>
      <c r="CD723" s="68" t="s">
        <v>143</v>
      </c>
      <c r="CE723" s="68" t="s">
        <v>143</v>
      </c>
      <c r="CF723" s="68">
        <v>1</v>
      </c>
      <c r="CH723" s="68" t="s">
        <v>143</v>
      </c>
      <c r="CJ723" s="68">
        <v>0</v>
      </c>
      <c r="CK723" s="68" t="s">
        <v>143</v>
      </c>
      <c r="CM723" s="68" t="s">
        <v>143</v>
      </c>
      <c r="CN723" s="68" t="s">
        <v>143</v>
      </c>
      <c r="CR723" s="68" t="s">
        <v>143</v>
      </c>
      <c r="CS723" s="68" t="s">
        <v>1</v>
      </c>
      <c r="CT723" s="68" t="s">
        <v>143</v>
      </c>
      <c r="CU723" s="68" t="s">
        <v>1</v>
      </c>
      <c r="CV723" s="68" t="s">
        <v>1985</v>
      </c>
      <c r="CW723" s="68" t="s">
        <v>143</v>
      </c>
      <c r="CX723" s="68" t="s">
        <v>258</v>
      </c>
      <c r="CY723" s="68" t="s">
        <v>166</v>
      </c>
      <c r="CZ723" s="68" t="s">
        <v>136</v>
      </c>
      <c r="DA723" s="68" t="s">
        <v>1989</v>
      </c>
      <c r="DB723" s="68" t="s">
        <v>143</v>
      </c>
      <c r="DC723" s="68" t="s">
        <v>143</v>
      </c>
      <c r="DD723" s="68" t="s">
        <v>164</v>
      </c>
      <c r="DE723" s="68">
        <v>10</v>
      </c>
      <c r="DF723" s="68">
        <v>12</v>
      </c>
    </row>
    <row r="724" spans="1:110" s="68" customFormat="1" ht="12.75" x14ac:dyDescent="0.2">
      <c r="A724" s="67">
        <v>45200</v>
      </c>
      <c r="B724" s="68" t="s">
        <v>7</v>
      </c>
      <c r="C724" s="68">
        <v>95924</v>
      </c>
      <c r="D724" s="68" t="s">
        <v>4337</v>
      </c>
      <c r="E724" s="68" t="s">
        <v>373</v>
      </c>
      <c r="F724" s="69">
        <v>45215</v>
      </c>
      <c r="G724" s="68" t="s">
        <v>257</v>
      </c>
      <c r="H724" s="68" t="s">
        <v>166</v>
      </c>
      <c r="I724" s="70">
        <v>410.71</v>
      </c>
      <c r="J724" s="70">
        <v>410.71</v>
      </c>
      <c r="K724" s="71">
        <f t="shared" si="11"/>
        <v>1.0052898695120471E-3</v>
      </c>
      <c r="L724" s="68" t="s">
        <v>374</v>
      </c>
      <c r="M724" s="68" t="s">
        <v>129</v>
      </c>
      <c r="N724" s="68" t="s">
        <v>527</v>
      </c>
      <c r="O724" s="68" t="s">
        <v>528</v>
      </c>
      <c r="P724" s="68" t="s">
        <v>4811</v>
      </c>
      <c r="Q724" s="68" t="s">
        <v>530</v>
      </c>
      <c r="R724" s="68" t="s">
        <v>4812</v>
      </c>
      <c r="S724" s="68" t="s">
        <v>4813</v>
      </c>
      <c r="T724" s="68" t="s">
        <v>135</v>
      </c>
      <c r="U724" s="68" t="s">
        <v>135</v>
      </c>
      <c r="V724" s="68" t="s">
        <v>136</v>
      </c>
      <c r="W724" s="68" t="s">
        <v>137</v>
      </c>
      <c r="X724" s="68" t="s">
        <v>264</v>
      </c>
      <c r="Y724" s="68">
        <v>45215.067617824076</v>
      </c>
      <c r="Z724" s="68">
        <v>45215.065272916669</v>
      </c>
      <c r="AA724" s="68" t="s">
        <v>139</v>
      </c>
      <c r="AB724" s="68" t="s">
        <v>140</v>
      </c>
      <c r="AC724" s="68">
        <v>0</v>
      </c>
      <c r="AD724" s="68" t="s">
        <v>143</v>
      </c>
      <c r="AE724" s="68">
        <v>0</v>
      </c>
      <c r="AF724" s="68">
        <v>45215</v>
      </c>
      <c r="AG724" s="68">
        <v>10010</v>
      </c>
      <c r="AH724" s="68" t="s">
        <v>265</v>
      </c>
      <c r="AI724" s="68" t="s">
        <v>143</v>
      </c>
      <c r="AK724" s="68" t="s">
        <v>142</v>
      </c>
      <c r="AL724" s="68" t="s">
        <v>143</v>
      </c>
      <c r="AM724" s="68">
        <v>41071</v>
      </c>
      <c r="AN724" s="68" t="s">
        <v>143</v>
      </c>
      <c r="AO724" s="68" t="s">
        <v>533</v>
      </c>
      <c r="AP724" s="68" t="s">
        <v>534</v>
      </c>
      <c r="AQ724" s="68" t="s">
        <v>309</v>
      </c>
      <c r="AR724" s="68" t="s">
        <v>148</v>
      </c>
      <c r="AS724" s="68" t="s">
        <v>139</v>
      </c>
      <c r="AT724" s="68" t="s">
        <v>508</v>
      </c>
      <c r="AU724" s="68" t="s">
        <v>535</v>
      </c>
      <c r="AV724" s="68" t="s">
        <v>536</v>
      </c>
      <c r="AW724" s="68" t="s">
        <v>273</v>
      </c>
      <c r="AX724" s="68" t="s">
        <v>537</v>
      </c>
      <c r="AY724" s="68" t="s">
        <v>148</v>
      </c>
      <c r="AZ724" s="68" t="s">
        <v>139</v>
      </c>
      <c r="BA724" s="68" t="s">
        <v>154</v>
      </c>
      <c r="BB724" s="68" t="s">
        <v>275</v>
      </c>
      <c r="BC724" s="68" t="s">
        <v>156</v>
      </c>
      <c r="BD724" s="68" t="s">
        <v>157</v>
      </c>
      <c r="BE724" s="68" t="s">
        <v>303</v>
      </c>
      <c r="BF724" s="68">
        <v>45215.266180555554</v>
      </c>
      <c r="BG724" s="68">
        <v>0</v>
      </c>
      <c r="BH724" s="68" t="s">
        <v>530</v>
      </c>
      <c r="BI724" s="68" t="s">
        <v>143</v>
      </c>
      <c r="BJ724" s="68" t="s">
        <v>143</v>
      </c>
      <c r="BK724" s="68" t="s">
        <v>136</v>
      </c>
      <c r="BL724" s="68" t="s">
        <v>143</v>
      </c>
      <c r="BM724" s="68" t="s">
        <v>200</v>
      </c>
      <c r="BN724" s="68" t="s">
        <v>200</v>
      </c>
      <c r="BO724" s="68" t="s">
        <v>143</v>
      </c>
      <c r="BP724" s="68" t="s">
        <v>143</v>
      </c>
      <c r="BQ724" s="68" t="s">
        <v>4814</v>
      </c>
      <c r="BR724" s="68">
        <v>500</v>
      </c>
      <c r="BS724" s="68" t="s">
        <v>162</v>
      </c>
      <c r="BT724" s="68">
        <v>41071</v>
      </c>
      <c r="BU724" s="68">
        <v>41071</v>
      </c>
      <c r="BV724" s="68" t="s">
        <v>135</v>
      </c>
      <c r="BW724" s="68" t="s">
        <v>135</v>
      </c>
      <c r="BX724" s="68" t="s">
        <v>135</v>
      </c>
      <c r="BY724" s="68" t="s">
        <v>148</v>
      </c>
      <c r="BZ724" s="68" t="s">
        <v>4815</v>
      </c>
      <c r="CA724" s="68" t="s">
        <v>174</v>
      </c>
      <c r="CB724" s="68" t="s">
        <v>143</v>
      </c>
      <c r="CC724" s="68" t="s">
        <v>143</v>
      </c>
      <c r="CD724" s="68" t="s">
        <v>143</v>
      </c>
      <c r="CE724" s="68" t="s">
        <v>143</v>
      </c>
      <c r="CF724" s="68">
        <v>1</v>
      </c>
      <c r="CH724" s="68" t="s">
        <v>143</v>
      </c>
      <c r="CJ724" s="68">
        <v>0</v>
      </c>
      <c r="CK724" s="68" t="s">
        <v>143</v>
      </c>
      <c r="CM724" s="68" t="s">
        <v>143</v>
      </c>
      <c r="CN724" s="68" t="s">
        <v>143</v>
      </c>
      <c r="CP724" s="68">
        <v>217616996</v>
      </c>
      <c r="CR724" s="68" t="s">
        <v>143</v>
      </c>
      <c r="CS724" s="68" t="s">
        <v>1</v>
      </c>
      <c r="CT724" s="68" t="s">
        <v>143</v>
      </c>
      <c r="CU724" s="68" t="s">
        <v>1</v>
      </c>
      <c r="CV724" s="68" t="s">
        <v>1985</v>
      </c>
      <c r="CW724" s="68" t="s">
        <v>143</v>
      </c>
      <c r="CX724" s="68" t="s">
        <v>374</v>
      </c>
      <c r="CY724" s="68" t="s">
        <v>166</v>
      </c>
      <c r="CZ724" s="68" t="s">
        <v>136</v>
      </c>
      <c r="DA724" s="68" t="s">
        <v>1986</v>
      </c>
      <c r="DB724" s="68" t="s">
        <v>143</v>
      </c>
      <c r="DC724" s="68" t="s">
        <v>143</v>
      </c>
      <c r="DD724" s="68" t="s">
        <v>373</v>
      </c>
      <c r="DE724" s="68">
        <v>10</v>
      </c>
      <c r="DF724" s="68">
        <v>16</v>
      </c>
    </row>
    <row r="725" spans="1:110" s="68" customFormat="1" ht="12.75" x14ac:dyDescent="0.2">
      <c r="A725" s="67">
        <v>45200</v>
      </c>
      <c r="B725" s="68" t="s">
        <v>19</v>
      </c>
      <c r="C725" s="68">
        <v>95927</v>
      </c>
      <c r="D725" s="68" t="s">
        <v>4570</v>
      </c>
      <c r="E725" s="68" t="s">
        <v>364</v>
      </c>
      <c r="F725" s="69">
        <v>45216</v>
      </c>
      <c r="G725" s="68" t="s">
        <v>126</v>
      </c>
      <c r="H725" s="68" t="s">
        <v>166</v>
      </c>
      <c r="I725" s="70">
        <v>150</v>
      </c>
      <c r="J725" s="70">
        <v>150</v>
      </c>
      <c r="K725" s="71">
        <f t="shared" si="11"/>
        <v>3.6715317481144131E-4</v>
      </c>
      <c r="L725" s="68" t="s">
        <v>519</v>
      </c>
      <c r="M725" s="68" t="s">
        <v>129</v>
      </c>
      <c r="N725" s="68" t="s">
        <v>1065</v>
      </c>
      <c r="O725" s="68" t="s">
        <v>4816</v>
      </c>
      <c r="P725" s="68" t="s">
        <v>4817</v>
      </c>
      <c r="Q725" s="68" t="s">
        <v>170</v>
      </c>
      <c r="R725" s="68" t="s">
        <v>4818</v>
      </c>
      <c r="S725" s="68" t="s">
        <v>4819</v>
      </c>
      <c r="T725" s="68" t="s">
        <v>135</v>
      </c>
      <c r="U725" s="68" t="s">
        <v>135</v>
      </c>
      <c r="V725" s="68" t="s">
        <v>136</v>
      </c>
      <c r="W725" s="68" t="s">
        <v>137</v>
      </c>
      <c r="X725" s="68" t="s">
        <v>957</v>
      </c>
      <c r="Y725" s="68">
        <v>45215.071712500001</v>
      </c>
      <c r="Z725" s="68">
        <v>45215.071625231481</v>
      </c>
      <c r="AA725" s="68" t="s">
        <v>139</v>
      </c>
      <c r="AB725" s="68" t="s">
        <v>140</v>
      </c>
      <c r="AC725" s="68">
        <v>0</v>
      </c>
      <c r="AD725" s="68" t="s">
        <v>143</v>
      </c>
      <c r="AE725" s="68">
        <v>0</v>
      </c>
      <c r="AF725" s="68">
        <v>45224</v>
      </c>
      <c r="AG725" s="68">
        <v>10023</v>
      </c>
      <c r="AH725" s="68" t="s">
        <v>141</v>
      </c>
      <c r="AI725" s="68" t="s">
        <v>143</v>
      </c>
      <c r="AK725" s="68" t="s">
        <v>142</v>
      </c>
      <c r="AL725" s="68" t="s">
        <v>143</v>
      </c>
      <c r="AM725" s="68">
        <v>150</v>
      </c>
      <c r="AN725" s="68" t="s">
        <v>174</v>
      </c>
      <c r="AO725" s="68" t="s">
        <v>1088</v>
      </c>
      <c r="AP725" s="68" t="s">
        <v>1089</v>
      </c>
      <c r="AQ725" s="68" t="s">
        <v>4820</v>
      </c>
      <c r="AR725" s="68" t="s">
        <v>353</v>
      </c>
      <c r="AS725" s="68" t="s">
        <v>231</v>
      </c>
      <c r="AT725" s="68" t="s">
        <v>1895</v>
      </c>
      <c r="AU725" s="68" t="s">
        <v>1092</v>
      </c>
      <c r="AV725" s="68" t="s">
        <v>631</v>
      </c>
      <c r="AW725" s="68" t="s">
        <v>632</v>
      </c>
      <c r="AX725" s="68" t="s">
        <v>1068</v>
      </c>
      <c r="AY725" s="68" t="s">
        <v>148</v>
      </c>
      <c r="AZ725" s="68" t="s">
        <v>139</v>
      </c>
      <c r="BA725" s="68" t="s">
        <v>149</v>
      </c>
      <c r="BB725" s="68" t="s">
        <v>634</v>
      </c>
      <c r="BC725" s="68" t="s">
        <v>156</v>
      </c>
      <c r="BD725" s="68" t="s">
        <v>157</v>
      </c>
      <c r="BE725" s="68" t="s">
        <v>303</v>
      </c>
      <c r="BF725" s="68">
        <v>45215.266539351855</v>
      </c>
      <c r="BG725" s="68">
        <v>0</v>
      </c>
      <c r="BH725" s="68" t="s">
        <v>143</v>
      </c>
      <c r="BI725" s="68" t="s">
        <v>143</v>
      </c>
      <c r="BJ725" s="68" t="s">
        <v>143</v>
      </c>
      <c r="BK725" s="68" t="s">
        <v>136</v>
      </c>
      <c r="BL725" s="68" t="s">
        <v>143</v>
      </c>
      <c r="BM725" s="68" t="s">
        <v>160</v>
      </c>
      <c r="BN725" s="68" t="s">
        <v>143</v>
      </c>
      <c r="BO725" s="68" t="s">
        <v>143</v>
      </c>
      <c r="BP725" s="68" t="s">
        <v>143</v>
      </c>
      <c r="BQ725" s="68" t="s">
        <v>4821</v>
      </c>
      <c r="BR725" s="68">
        <v>500</v>
      </c>
      <c r="BS725" s="68" t="s">
        <v>162</v>
      </c>
      <c r="BT725" s="68">
        <v>150</v>
      </c>
      <c r="BU725" s="68">
        <v>150</v>
      </c>
      <c r="BV725" s="68" t="s">
        <v>135</v>
      </c>
      <c r="BW725" s="68" t="s">
        <v>135</v>
      </c>
      <c r="BX725" s="68" t="s">
        <v>135</v>
      </c>
      <c r="BY725" s="68" t="s">
        <v>148</v>
      </c>
      <c r="BZ725" s="68" t="s">
        <v>4685</v>
      </c>
      <c r="CA725" s="68" t="s">
        <v>174</v>
      </c>
      <c r="CB725" s="68" t="s">
        <v>143</v>
      </c>
      <c r="CC725" s="68" t="s">
        <v>143</v>
      </c>
      <c r="CD725" s="68" t="s">
        <v>143</v>
      </c>
      <c r="CE725" s="68" t="s">
        <v>143</v>
      </c>
      <c r="CF725" s="68">
        <v>1</v>
      </c>
      <c r="CG725" s="68">
        <v>1</v>
      </c>
      <c r="CH725" s="68" t="s">
        <v>143</v>
      </c>
      <c r="CJ725" s="68">
        <v>0</v>
      </c>
      <c r="CK725" s="68" t="s">
        <v>143</v>
      </c>
      <c r="CM725" s="68" t="s">
        <v>143</v>
      </c>
      <c r="CN725" s="68" t="s">
        <v>143</v>
      </c>
      <c r="CO725" s="68">
        <v>343015854</v>
      </c>
      <c r="CR725" s="68" t="s">
        <v>143</v>
      </c>
      <c r="CS725" s="68" t="s">
        <v>1</v>
      </c>
      <c r="CT725" s="68" t="s">
        <v>143</v>
      </c>
      <c r="CU725" s="68" t="s">
        <v>1</v>
      </c>
      <c r="CV725" s="68" t="s">
        <v>1985</v>
      </c>
      <c r="CW725" s="68" t="s">
        <v>143</v>
      </c>
      <c r="CX725" s="68" t="s">
        <v>519</v>
      </c>
      <c r="CY725" s="68" t="s">
        <v>166</v>
      </c>
      <c r="CZ725" s="68" t="s">
        <v>136</v>
      </c>
      <c r="DA725" s="68" t="s">
        <v>2007</v>
      </c>
      <c r="DB725" s="68" t="s">
        <v>143</v>
      </c>
      <c r="DC725" s="68" t="s">
        <v>143</v>
      </c>
      <c r="DD725" s="68" t="s">
        <v>364</v>
      </c>
      <c r="DE725" s="68">
        <v>10</v>
      </c>
      <c r="DF725" s="68">
        <v>17</v>
      </c>
    </row>
    <row r="726" spans="1:110" s="68" customFormat="1" ht="12.75" x14ac:dyDescent="0.2">
      <c r="A726" s="67">
        <v>45200</v>
      </c>
      <c r="B726" s="68" t="s">
        <v>16</v>
      </c>
      <c r="C726" s="68">
        <v>95930</v>
      </c>
      <c r="D726" s="68" t="s">
        <v>124</v>
      </c>
      <c r="E726" s="68" t="s">
        <v>164</v>
      </c>
      <c r="F726" s="69">
        <v>45215</v>
      </c>
      <c r="G726" s="68" t="s">
        <v>165</v>
      </c>
      <c r="H726" s="68" t="s">
        <v>127</v>
      </c>
      <c r="I726" s="70">
        <v>123.75</v>
      </c>
      <c r="J726" s="70">
        <v>123.75</v>
      </c>
      <c r="K726" s="71">
        <f t="shared" si="11"/>
        <v>3.029013692194391E-4</v>
      </c>
      <c r="L726" s="68" t="s">
        <v>374</v>
      </c>
      <c r="M726" s="68" t="s">
        <v>129</v>
      </c>
      <c r="N726" s="68" t="s">
        <v>4822</v>
      </c>
      <c r="O726" s="68" t="s">
        <v>1056</v>
      </c>
      <c r="P726" s="68" t="s">
        <v>4823</v>
      </c>
      <c r="Q726" s="68" t="s">
        <v>132</v>
      </c>
      <c r="R726" s="68" t="s">
        <v>4824</v>
      </c>
      <c r="S726" s="68" t="s">
        <v>4825</v>
      </c>
      <c r="T726" s="68" t="s">
        <v>4826</v>
      </c>
      <c r="U726" s="68" t="s">
        <v>4827</v>
      </c>
      <c r="V726" s="68" t="s">
        <v>136</v>
      </c>
      <c r="W726" s="68" t="s">
        <v>137</v>
      </c>
      <c r="X726" s="68" t="s">
        <v>349</v>
      </c>
      <c r="Y726" s="68">
        <v>45215.081512847224</v>
      </c>
      <c r="Z726" s="68">
        <v>45215.080448032408</v>
      </c>
      <c r="AA726" s="68" t="s">
        <v>139</v>
      </c>
      <c r="AB726" s="68" t="s">
        <v>140</v>
      </c>
      <c r="AC726" s="68">
        <v>0</v>
      </c>
      <c r="AD726" s="68" t="s">
        <v>143</v>
      </c>
      <c r="AE726" s="68">
        <v>0</v>
      </c>
      <c r="AG726" s="68">
        <v>10012</v>
      </c>
      <c r="AH726" s="68" t="s">
        <v>141</v>
      </c>
      <c r="AI726" s="68" t="s">
        <v>143</v>
      </c>
      <c r="AK726" s="68" t="s">
        <v>142</v>
      </c>
      <c r="AL726" s="68" t="s">
        <v>143</v>
      </c>
      <c r="AM726" s="68">
        <v>61971</v>
      </c>
      <c r="AN726" s="68" t="s">
        <v>143</v>
      </c>
      <c r="AO726" s="68" t="s">
        <v>145</v>
      </c>
      <c r="AP726" s="68" t="s">
        <v>146</v>
      </c>
      <c r="AQ726" s="68" t="s">
        <v>1060</v>
      </c>
      <c r="AR726" s="68" t="s">
        <v>148</v>
      </c>
      <c r="AS726" s="68" t="s">
        <v>139</v>
      </c>
      <c r="AT726" s="68" t="s">
        <v>149</v>
      </c>
      <c r="AU726" s="68" t="s">
        <v>150</v>
      </c>
      <c r="AV726" s="68" t="s">
        <v>4828</v>
      </c>
      <c r="AW726" s="68" t="s">
        <v>4829</v>
      </c>
      <c r="AX726" s="68" t="s">
        <v>309</v>
      </c>
      <c r="AY726" s="68" t="s">
        <v>148</v>
      </c>
      <c r="AZ726" s="68" t="s">
        <v>139</v>
      </c>
      <c r="BA726" s="68" t="s">
        <v>311</v>
      </c>
      <c r="BB726" s="68" t="s">
        <v>2097</v>
      </c>
      <c r="BC726" s="68" t="s">
        <v>156</v>
      </c>
      <c r="BD726" s="68" t="s">
        <v>157</v>
      </c>
      <c r="BE726" s="68" t="s">
        <v>303</v>
      </c>
      <c r="BF726" s="68">
        <v>45215.226481481484</v>
      </c>
      <c r="BG726" s="68">
        <v>0</v>
      </c>
      <c r="BH726" s="68" t="s">
        <v>132</v>
      </c>
      <c r="BI726" s="68" t="s">
        <v>143</v>
      </c>
      <c r="BJ726" s="68" t="s">
        <v>143</v>
      </c>
      <c r="BK726" s="68" t="s">
        <v>136</v>
      </c>
      <c r="BL726" s="68" t="s">
        <v>143</v>
      </c>
      <c r="BM726" s="68" t="s">
        <v>1674</v>
      </c>
      <c r="BN726" s="68" t="s">
        <v>1674</v>
      </c>
      <c r="BO726" s="68" t="s">
        <v>143</v>
      </c>
      <c r="BP726" s="68" t="s">
        <v>143</v>
      </c>
      <c r="BQ726" s="68" t="s">
        <v>4830</v>
      </c>
      <c r="BR726" s="68">
        <v>500</v>
      </c>
      <c r="BS726" s="68" t="s">
        <v>162</v>
      </c>
      <c r="BT726" s="68">
        <v>12375</v>
      </c>
      <c r="BU726" s="68">
        <v>12375</v>
      </c>
      <c r="BV726" s="68" t="s">
        <v>4827</v>
      </c>
      <c r="BW726" s="68" t="s">
        <v>4831</v>
      </c>
      <c r="BX726" s="68" t="s">
        <v>4831</v>
      </c>
      <c r="BY726" s="68" t="s">
        <v>148</v>
      </c>
      <c r="BZ726" s="68" t="s">
        <v>1933</v>
      </c>
      <c r="CA726" s="68" t="s">
        <v>144</v>
      </c>
      <c r="CB726" s="68" t="s">
        <v>143</v>
      </c>
      <c r="CC726" s="68" t="s">
        <v>143</v>
      </c>
      <c r="CD726" s="68" t="s">
        <v>143</v>
      </c>
      <c r="CE726" s="68" t="s">
        <v>4823</v>
      </c>
      <c r="CF726" s="68">
        <v>19969646</v>
      </c>
      <c r="CH726" s="68" t="s">
        <v>143</v>
      </c>
      <c r="CJ726" s="68">
        <v>0</v>
      </c>
      <c r="CK726" s="68" t="s">
        <v>143</v>
      </c>
      <c r="CM726" s="68" t="s">
        <v>143</v>
      </c>
      <c r="CN726" s="68" t="s">
        <v>143</v>
      </c>
      <c r="CR726" s="68" t="s">
        <v>143</v>
      </c>
      <c r="CS726" s="68" t="s">
        <v>1</v>
      </c>
      <c r="CT726" s="68" t="s">
        <v>143</v>
      </c>
      <c r="CU726" s="68" t="s">
        <v>1</v>
      </c>
      <c r="CV726" s="68" t="s">
        <v>1985</v>
      </c>
      <c r="CW726" s="68" t="s">
        <v>143</v>
      </c>
      <c r="CX726" s="68" t="s">
        <v>374</v>
      </c>
      <c r="CY726" s="68" t="s">
        <v>127</v>
      </c>
      <c r="CZ726" s="68" t="s">
        <v>136</v>
      </c>
      <c r="DA726" s="68" t="s">
        <v>1986</v>
      </c>
      <c r="DB726" s="68" t="s">
        <v>143</v>
      </c>
      <c r="DC726" s="68" t="s">
        <v>143</v>
      </c>
      <c r="DD726" s="68" t="s">
        <v>164</v>
      </c>
      <c r="DE726" s="68">
        <v>10</v>
      </c>
      <c r="DF726" s="68">
        <v>16</v>
      </c>
    </row>
    <row r="727" spans="1:110" s="68" customFormat="1" ht="12.75" x14ac:dyDescent="0.2">
      <c r="A727" s="67">
        <v>45200</v>
      </c>
      <c r="B727" s="68" t="s">
        <v>20</v>
      </c>
      <c r="C727" s="68">
        <v>95986</v>
      </c>
      <c r="D727" s="68" t="s">
        <v>4797</v>
      </c>
      <c r="E727" s="68" t="s">
        <v>685</v>
      </c>
      <c r="F727" s="69">
        <v>45215</v>
      </c>
      <c r="G727" s="68" t="s">
        <v>165</v>
      </c>
      <c r="H727" s="68" t="s">
        <v>127</v>
      </c>
      <c r="I727" s="70">
        <v>339.48</v>
      </c>
      <c r="J727" s="70">
        <v>339.48</v>
      </c>
      <c r="K727" s="71">
        <f t="shared" si="11"/>
        <v>8.309410652332541E-4</v>
      </c>
      <c r="L727" s="68" t="s">
        <v>316</v>
      </c>
      <c r="M727" s="68" t="s">
        <v>317</v>
      </c>
      <c r="N727" s="68" t="s">
        <v>4520</v>
      </c>
      <c r="O727" s="68" t="s">
        <v>1056</v>
      </c>
      <c r="P727" s="68" t="s">
        <v>4521</v>
      </c>
      <c r="Q727" s="68" t="s">
        <v>132</v>
      </c>
      <c r="R727" s="68" t="s">
        <v>4832</v>
      </c>
      <c r="S727" s="68" t="s">
        <v>4799</v>
      </c>
      <c r="T727" s="68" t="s">
        <v>474</v>
      </c>
      <c r="U727" s="68" t="s">
        <v>135</v>
      </c>
      <c r="V727" s="68" t="s">
        <v>136</v>
      </c>
      <c r="W727" s="68" t="s">
        <v>137</v>
      </c>
      <c r="X727" s="68" t="s">
        <v>349</v>
      </c>
      <c r="Y727" s="68">
        <v>45215.202731828707</v>
      </c>
      <c r="Z727" s="68">
        <v>45229.270800115744</v>
      </c>
      <c r="AA727" s="68" t="s">
        <v>139</v>
      </c>
      <c r="AB727" s="68" t="s">
        <v>323</v>
      </c>
      <c r="AC727" s="68">
        <v>0</v>
      </c>
      <c r="AD727" s="68" t="s">
        <v>143</v>
      </c>
      <c r="AE727" s="68">
        <v>33948</v>
      </c>
      <c r="AG727" s="68">
        <v>10012</v>
      </c>
      <c r="AH727" s="68" t="s">
        <v>141</v>
      </c>
      <c r="AI727" s="68" t="s">
        <v>143</v>
      </c>
      <c r="AJ727" s="68">
        <v>1700</v>
      </c>
      <c r="AK727" s="68" t="s">
        <v>207</v>
      </c>
      <c r="AL727" s="68" t="s">
        <v>2595</v>
      </c>
      <c r="AM727" s="68">
        <v>1700</v>
      </c>
      <c r="AN727" s="68" t="s">
        <v>144</v>
      </c>
      <c r="AO727" s="68" t="s">
        <v>145</v>
      </c>
      <c r="AP727" s="68" t="s">
        <v>146</v>
      </c>
      <c r="AQ727" s="68" t="s">
        <v>1060</v>
      </c>
      <c r="AR727" s="68" t="s">
        <v>148</v>
      </c>
      <c r="AS727" s="68" t="s">
        <v>139</v>
      </c>
      <c r="AT727" s="68" t="s">
        <v>149</v>
      </c>
      <c r="AU727" s="68" t="s">
        <v>150</v>
      </c>
      <c r="AV727" s="68" t="s">
        <v>4216</v>
      </c>
      <c r="AW727" s="68" t="s">
        <v>4524</v>
      </c>
      <c r="AX727" s="68" t="s">
        <v>309</v>
      </c>
      <c r="AY727" s="68" t="s">
        <v>148</v>
      </c>
      <c r="AZ727" s="68" t="s">
        <v>139</v>
      </c>
      <c r="BA727" s="68" t="s">
        <v>4217</v>
      </c>
      <c r="BB727" s="68" t="s">
        <v>311</v>
      </c>
      <c r="BC727" s="68" t="s">
        <v>156</v>
      </c>
      <c r="BD727" s="68" t="s">
        <v>157</v>
      </c>
      <c r="BE727" s="68" t="s">
        <v>303</v>
      </c>
      <c r="BF727" s="68">
        <v>45215.214629629627</v>
      </c>
      <c r="BG727" s="68">
        <v>0</v>
      </c>
      <c r="BH727" s="68" t="s">
        <v>132</v>
      </c>
      <c r="BI727" s="68" t="s">
        <v>143</v>
      </c>
      <c r="BJ727" s="68" t="s">
        <v>143</v>
      </c>
      <c r="BK727" s="68" t="s">
        <v>136</v>
      </c>
      <c r="BL727" s="68" t="s">
        <v>143</v>
      </c>
      <c r="BM727" s="68" t="s">
        <v>1674</v>
      </c>
      <c r="BN727" s="68" t="s">
        <v>160</v>
      </c>
      <c r="BO727" s="68" t="s">
        <v>143</v>
      </c>
      <c r="BP727" s="68" t="s">
        <v>1151</v>
      </c>
      <c r="BQ727" s="68" t="s">
        <v>2755</v>
      </c>
      <c r="BR727" s="68">
        <v>500</v>
      </c>
      <c r="BS727" s="68" t="s">
        <v>162</v>
      </c>
      <c r="BT727" s="68">
        <v>33948</v>
      </c>
      <c r="BU727" s="68">
        <v>33948</v>
      </c>
      <c r="BV727" s="68" t="s">
        <v>135</v>
      </c>
      <c r="BW727" s="68" t="s">
        <v>135</v>
      </c>
      <c r="BX727" s="68" t="s">
        <v>135</v>
      </c>
      <c r="BY727" s="68" t="s">
        <v>148</v>
      </c>
      <c r="BZ727" s="68" t="s">
        <v>4527</v>
      </c>
      <c r="CA727" s="68" t="s">
        <v>144</v>
      </c>
      <c r="CB727" s="68" t="s">
        <v>2764</v>
      </c>
      <c r="CC727" s="68" t="s">
        <v>143</v>
      </c>
      <c r="CD727" s="68" t="s">
        <v>362</v>
      </c>
      <c r="CE727" s="68" t="s">
        <v>4800</v>
      </c>
      <c r="CF727" s="68">
        <v>19969646</v>
      </c>
      <c r="CG727" s="68">
        <v>19969646</v>
      </c>
      <c r="CH727" s="68" t="s">
        <v>143</v>
      </c>
      <c r="CJ727" s="68">
        <v>0</v>
      </c>
      <c r="CK727" s="68" t="s">
        <v>143</v>
      </c>
      <c r="CM727" s="68" t="s">
        <v>143</v>
      </c>
      <c r="CN727" s="68" t="s">
        <v>143</v>
      </c>
      <c r="CR727" s="68" t="s">
        <v>143</v>
      </c>
      <c r="CS727" s="68" t="s">
        <v>1</v>
      </c>
      <c r="CT727" s="68" t="s">
        <v>143</v>
      </c>
      <c r="CU727" s="68" t="s">
        <v>1</v>
      </c>
      <c r="CV727" s="68" t="s">
        <v>1985</v>
      </c>
      <c r="CW727" s="68" t="s">
        <v>1985</v>
      </c>
      <c r="CX727" s="68" t="s">
        <v>316</v>
      </c>
      <c r="CY727" s="68" t="s">
        <v>127</v>
      </c>
      <c r="CZ727" s="68" t="s">
        <v>136</v>
      </c>
      <c r="DA727" s="68" t="s">
        <v>1986</v>
      </c>
      <c r="DB727" s="68" t="s">
        <v>143</v>
      </c>
      <c r="DC727" s="68" t="s">
        <v>143</v>
      </c>
      <c r="DD727" s="68" t="s">
        <v>685</v>
      </c>
      <c r="DE727" s="68">
        <v>10</v>
      </c>
      <c r="DF727" s="68">
        <v>16</v>
      </c>
    </row>
    <row r="728" spans="1:110" s="68" customFormat="1" ht="12.75" x14ac:dyDescent="0.2">
      <c r="A728" s="67">
        <v>45200</v>
      </c>
      <c r="B728" s="68" t="s">
        <v>11</v>
      </c>
      <c r="C728" s="68">
        <v>96006</v>
      </c>
      <c r="D728" s="68" t="s">
        <v>4801</v>
      </c>
      <c r="E728" s="68" t="s">
        <v>279</v>
      </c>
      <c r="F728" s="69">
        <v>45216</v>
      </c>
      <c r="G728" s="68" t="s">
        <v>165</v>
      </c>
      <c r="H728" s="68" t="s">
        <v>166</v>
      </c>
      <c r="I728" s="70">
        <v>198</v>
      </c>
      <c r="J728" s="70">
        <v>198</v>
      </c>
      <c r="K728" s="71">
        <f t="shared" si="11"/>
        <v>4.8464219075110255E-4</v>
      </c>
      <c r="L728" s="68" t="s">
        <v>258</v>
      </c>
      <c r="M728" s="68" t="s">
        <v>129</v>
      </c>
      <c r="N728" s="68" t="s">
        <v>960</v>
      </c>
      <c r="O728" s="68" t="s">
        <v>2009</v>
      </c>
      <c r="P728" s="68" t="s">
        <v>4833</v>
      </c>
      <c r="Q728" s="68" t="s">
        <v>170</v>
      </c>
      <c r="R728" s="68" t="s">
        <v>4834</v>
      </c>
      <c r="S728" s="68" t="s">
        <v>4835</v>
      </c>
      <c r="T728" s="68" t="s">
        <v>135</v>
      </c>
      <c r="U728" s="68" t="s">
        <v>135</v>
      </c>
      <c r="V728" s="68" t="s">
        <v>136</v>
      </c>
      <c r="W728" s="68" t="s">
        <v>137</v>
      </c>
      <c r="X728" s="68" t="s">
        <v>173</v>
      </c>
      <c r="Y728" s="68">
        <v>45215.230751388888</v>
      </c>
      <c r="Z728" s="68">
        <v>45215.230672569443</v>
      </c>
      <c r="AA728" s="68" t="s">
        <v>139</v>
      </c>
      <c r="AB728" s="68" t="s">
        <v>140</v>
      </c>
      <c r="AC728" s="68">
        <v>0</v>
      </c>
      <c r="AD728" s="68" t="s">
        <v>143</v>
      </c>
      <c r="AE728" s="68">
        <v>0</v>
      </c>
      <c r="AG728" s="68">
        <v>10012</v>
      </c>
      <c r="AH728" s="68" t="s">
        <v>141</v>
      </c>
      <c r="AI728" s="68" t="s">
        <v>143</v>
      </c>
      <c r="AK728" s="68" t="s">
        <v>142</v>
      </c>
      <c r="AL728" s="68" t="s">
        <v>143</v>
      </c>
      <c r="AM728" s="68">
        <v>198</v>
      </c>
      <c r="AN728" s="68" t="s">
        <v>143</v>
      </c>
      <c r="AO728" s="68" t="s">
        <v>2013</v>
      </c>
      <c r="AP728" s="68" t="s">
        <v>2014</v>
      </c>
      <c r="AQ728" s="68" t="s">
        <v>2015</v>
      </c>
      <c r="AR728" s="68" t="s">
        <v>250</v>
      </c>
      <c r="AS728" s="68" t="s">
        <v>179</v>
      </c>
      <c r="AT728" s="68" t="s">
        <v>251</v>
      </c>
      <c r="AU728" s="68" t="s">
        <v>2016</v>
      </c>
      <c r="AV728" s="68" t="s">
        <v>145</v>
      </c>
      <c r="AW728" s="68" t="s">
        <v>146</v>
      </c>
      <c r="AX728" s="68" t="s">
        <v>972</v>
      </c>
      <c r="AY728" s="68" t="s">
        <v>148</v>
      </c>
      <c r="AZ728" s="68" t="s">
        <v>139</v>
      </c>
      <c r="BA728" s="68" t="s">
        <v>149</v>
      </c>
      <c r="BB728" s="68" t="s">
        <v>150</v>
      </c>
      <c r="BC728" s="68" t="s">
        <v>156</v>
      </c>
      <c r="BD728" s="68" t="s">
        <v>157</v>
      </c>
      <c r="BE728" s="68" t="s">
        <v>303</v>
      </c>
      <c r="BF728" s="68">
        <v>45216.177581018521</v>
      </c>
      <c r="BG728" s="68">
        <v>0</v>
      </c>
      <c r="BH728" s="68" t="s">
        <v>143</v>
      </c>
      <c r="BI728" s="68" t="s">
        <v>143</v>
      </c>
      <c r="BJ728" s="68" t="s">
        <v>143</v>
      </c>
      <c r="BK728" s="68" t="s">
        <v>136</v>
      </c>
      <c r="BL728" s="68" t="s">
        <v>143</v>
      </c>
      <c r="BM728" s="68" t="s">
        <v>200</v>
      </c>
      <c r="BN728" s="68" t="s">
        <v>143</v>
      </c>
      <c r="BO728" s="68" t="s">
        <v>143</v>
      </c>
      <c r="BP728" s="68" t="s">
        <v>143</v>
      </c>
      <c r="BQ728" s="68" t="s">
        <v>4836</v>
      </c>
      <c r="BR728" s="68">
        <v>500</v>
      </c>
      <c r="BS728" s="68" t="s">
        <v>162</v>
      </c>
      <c r="BT728" s="68">
        <v>198</v>
      </c>
      <c r="BU728" s="68">
        <v>198</v>
      </c>
      <c r="BV728" s="68" t="s">
        <v>135</v>
      </c>
      <c r="BW728" s="68" t="s">
        <v>135</v>
      </c>
      <c r="BX728" s="68" t="s">
        <v>135</v>
      </c>
      <c r="BY728" s="68" t="s">
        <v>148</v>
      </c>
      <c r="BZ728" s="68" t="s">
        <v>4837</v>
      </c>
      <c r="CA728" s="68" t="s">
        <v>174</v>
      </c>
      <c r="CB728" s="68" t="s">
        <v>143</v>
      </c>
      <c r="CC728" s="68" t="s">
        <v>143</v>
      </c>
      <c r="CD728" s="68" t="s">
        <v>143</v>
      </c>
      <c r="CE728" s="68" t="s">
        <v>4838</v>
      </c>
      <c r="CF728" s="68">
        <v>1</v>
      </c>
      <c r="CH728" s="68" t="s">
        <v>143</v>
      </c>
      <c r="CJ728" s="68">
        <v>0</v>
      </c>
      <c r="CK728" s="68" t="s">
        <v>143</v>
      </c>
      <c r="CM728" s="68" t="s">
        <v>143</v>
      </c>
      <c r="CN728" s="68" t="s">
        <v>143</v>
      </c>
      <c r="CR728" s="68" t="s">
        <v>143</v>
      </c>
      <c r="CS728" s="68" t="s">
        <v>1</v>
      </c>
      <c r="CT728" s="68" t="s">
        <v>143</v>
      </c>
      <c r="CU728" s="68" t="s">
        <v>1</v>
      </c>
      <c r="CV728" s="68" t="s">
        <v>1985</v>
      </c>
      <c r="CW728" s="68" t="s">
        <v>143</v>
      </c>
      <c r="CX728" s="68" t="s">
        <v>258</v>
      </c>
      <c r="CY728" s="68" t="s">
        <v>166</v>
      </c>
      <c r="CZ728" s="68" t="s">
        <v>136</v>
      </c>
      <c r="DA728" s="68" t="s">
        <v>1986</v>
      </c>
      <c r="DB728" s="68" t="s">
        <v>143</v>
      </c>
      <c r="DC728" s="68" t="s">
        <v>143</v>
      </c>
      <c r="DD728" s="68" t="s">
        <v>279</v>
      </c>
      <c r="DE728" s="68">
        <v>10</v>
      </c>
      <c r="DF728" s="68">
        <v>17</v>
      </c>
    </row>
    <row r="729" spans="1:110" s="68" customFormat="1" ht="12.75" x14ac:dyDescent="0.2">
      <c r="A729" s="67">
        <v>45200</v>
      </c>
      <c r="B729" s="68" t="s">
        <v>19</v>
      </c>
      <c r="C729" s="68">
        <v>96020</v>
      </c>
      <c r="D729" s="68" t="s">
        <v>4570</v>
      </c>
      <c r="E729" s="68" t="s">
        <v>364</v>
      </c>
      <c r="F729" s="69">
        <v>45217</v>
      </c>
      <c r="G729" s="68" t="s">
        <v>126</v>
      </c>
      <c r="H729" s="68" t="s">
        <v>166</v>
      </c>
      <c r="I729" s="70">
        <v>400</v>
      </c>
      <c r="J729" s="70">
        <v>400</v>
      </c>
      <c r="K729" s="71">
        <f t="shared" si="11"/>
        <v>9.7907513283051009E-4</v>
      </c>
      <c r="L729" s="68" t="s">
        <v>519</v>
      </c>
      <c r="M729" s="68" t="s">
        <v>129</v>
      </c>
      <c r="N729" s="68" t="s">
        <v>1065</v>
      </c>
      <c r="O729" s="68" t="s">
        <v>1107</v>
      </c>
      <c r="P729" s="68" t="s">
        <v>4817</v>
      </c>
      <c r="Q729" s="68" t="s">
        <v>262</v>
      </c>
      <c r="R729" s="68" t="s">
        <v>4839</v>
      </c>
      <c r="S729" s="68" t="s">
        <v>4840</v>
      </c>
      <c r="T729" s="68" t="s">
        <v>135</v>
      </c>
      <c r="U729" s="68" t="s">
        <v>135</v>
      </c>
      <c r="V729" s="68" t="s">
        <v>136</v>
      </c>
      <c r="W729" s="68" t="s">
        <v>137</v>
      </c>
      <c r="X729" s="68" t="s">
        <v>957</v>
      </c>
      <c r="Y729" s="68">
        <v>45215.250671180554</v>
      </c>
      <c r="Z729" s="68">
        <v>45215.250403819446</v>
      </c>
      <c r="AA729" s="68" t="s">
        <v>139</v>
      </c>
      <c r="AB729" s="68" t="s">
        <v>140</v>
      </c>
      <c r="AC729" s="68">
        <v>0</v>
      </c>
      <c r="AD729" s="68" t="s">
        <v>143</v>
      </c>
      <c r="AE729" s="68">
        <v>0</v>
      </c>
      <c r="AF729" s="68">
        <v>45225</v>
      </c>
      <c r="AG729" s="68">
        <v>10023</v>
      </c>
      <c r="AH729" s="68" t="s">
        <v>141</v>
      </c>
      <c r="AI729" s="68" t="s">
        <v>143</v>
      </c>
      <c r="AK729" s="68" t="s">
        <v>142</v>
      </c>
      <c r="AL729" s="68" t="s">
        <v>143</v>
      </c>
      <c r="AM729" s="68">
        <v>400</v>
      </c>
      <c r="AN729" s="68" t="s">
        <v>143</v>
      </c>
      <c r="AO729" s="68" t="s">
        <v>1111</v>
      </c>
      <c r="AP729" s="68" t="s">
        <v>1112</v>
      </c>
      <c r="AQ729" s="68" t="s">
        <v>1113</v>
      </c>
      <c r="AR729" s="68" t="s">
        <v>353</v>
      </c>
      <c r="AS729" s="68" t="s">
        <v>231</v>
      </c>
      <c r="AT729" s="68" t="s">
        <v>492</v>
      </c>
      <c r="AU729" s="68" t="s">
        <v>1114</v>
      </c>
      <c r="AV729" s="68" t="s">
        <v>631</v>
      </c>
      <c r="AW729" s="68" t="s">
        <v>632</v>
      </c>
      <c r="AX729" s="68" t="s">
        <v>1068</v>
      </c>
      <c r="AY729" s="68" t="s">
        <v>148</v>
      </c>
      <c r="AZ729" s="68" t="s">
        <v>139</v>
      </c>
      <c r="BA729" s="68" t="s">
        <v>149</v>
      </c>
      <c r="BB729" s="68" t="s">
        <v>634</v>
      </c>
      <c r="BC729" s="68" t="s">
        <v>156</v>
      </c>
      <c r="BD729" s="68" t="s">
        <v>157</v>
      </c>
      <c r="BE729" s="68" t="s">
        <v>303</v>
      </c>
      <c r="BF729" s="68">
        <v>45215.266377314816</v>
      </c>
      <c r="BG729" s="68">
        <v>0</v>
      </c>
      <c r="BH729" s="68" t="s">
        <v>143</v>
      </c>
      <c r="BI729" s="68" t="s">
        <v>143</v>
      </c>
      <c r="BJ729" s="68" t="s">
        <v>143</v>
      </c>
      <c r="BK729" s="68" t="s">
        <v>136</v>
      </c>
      <c r="BL729" s="68" t="s">
        <v>143</v>
      </c>
      <c r="BM729" s="68" t="s">
        <v>160</v>
      </c>
      <c r="BN729" s="68" t="s">
        <v>143</v>
      </c>
      <c r="BO729" s="68" t="s">
        <v>143</v>
      </c>
      <c r="BP729" s="68" t="s">
        <v>143</v>
      </c>
      <c r="BQ729" s="68" t="s">
        <v>3313</v>
      </c>
      <c r="BR729" s="68">
        <v>500</v>
      </c>
      <c r="BS729" s="68" t="s">
        <v>162</v>
      </c>
      <c r="BT729" s="68">
        <v>400</v>
      </c>
      <c r="BU729" s="68">
        <v>400</v>
      </c>
      <c r="BV729" s="68" t="s">
        <v>135</v>
      </c>
      <c r="BW729" s="68" t="s">
        <v>135</v>
      </c>
      <c r="BX729" s="68" t="s">
        <v>135</v>
      </c>
      <c r="BY729" s="68" t="s">
        <v>148</v>
      </c>
      <c r="BZ729" s="68" t="s">
        <v>4841</v>
      </c>
      <c r="CA729" s="68" t="s">
        <v>174</v>
      </c>
      <c r="CB729" s="68" t="s">
        <v>143</v>
      </c>
      <c r="CC729" s="68" t="s">
        <v>143</v>
      </c>
      <c r="CD729" s="68" t="s">
        <v>143</v>
      </c>
      <c r="CE729" s="68" t="s">
        <v>4842</v>
      </c>
      <c r="CF729" s="68">
        <v>1</v>
      </c>
      <c r="CH729" s="68" t="s">
        <v>143</v>
      </c>
      <c r="CJ729" s="68">
        <v>0</v>
      </c>
      <c r="CK729" s="68" t="s">
        <v>143</v>
      </c>
      <c r="CM729" s="68" t="s">
        <v>143</v>
      </c>
      <c r="CN729" s="68" t="s">
        <v>143</v>
      </c>
      <c r="CO729" s="68">
        <v>408660822</v>
      </c>
      <c r="CR729" s="68" t="s">
        <v>143</v>
      </c>
      <c r="CS729" s="68" t="s">
        <v>1</v>
      </c>
      <c r="CT729" s="68" t="s">
        <v>143</v>
      </c>
      <c r="CU729" s="68" t="s">
        <v>1</v>
      </c>
      <c r="CV729" s="68" t="s">
        <v>1985</v>
      </c>
      <c r="CW729" s="68" t="s">
        <v>143</v>
      </c>
      <c r="CX729" s="68" t="s">
        <v>519</v>
      </c>
      <c r="CY729" s="68" t="s">
        <v>166</v>
      </c>
      <c r="CZ729" s="68" t="s">
        <v>136</v>
      </c>
      <c r="DA729" s="68" t="s">
        <v>2007</v>
      </c>
      <c r="DB729" s="68" t="s">
        <v>143</v>
      </c>
      <c r="DC729" s="68" t="s">
        <v>143</v>
      </c>
      <c r="DD729" s="68" t="s">
        <v>364</v>
      </c>
      <c r="DE729" s="68">
        <v>10</v>
      </c>
      <c r="DF729" s="68">
        <v>18</v>
      </c>
    </row>
    <row r="730" spans="1:110" s="68" customFormat="1" ht="12.75" x14ac:dyDescent="0.2">
      <c r="A730" s="67">
        <v>45200</v>
      </c>
      <c r="B730" s="68" t="s">
        <v>18</v>
      </c>
      <c r="C730" s="68">
        <v>96026</v>
      </c>
      <c r="D730" s="68" t="s">
        <v>4775</v>
      </c>
      <c r="E730" s="68" t="s">
        <v>373</v>
      </c>
      <c r="F730" s="69">
        <v>45216</v>
      </c>
      <c r="G730" s="68" t="s">
        <v>257</v>
      </c>
      <c r="H730" s="68" t="s">
        <v>166</v>
      </c>
      <c r="I730" s="70">
        <v>1553.37</v>
      </c>
      <c r="J730" s="70">
        <v>1553.37</v>
      </c>
      <c r="K730" s="71">
        <f t="shared" si="11"/>
        <v>3.8021648477123238E-3</v>
      </c>
      <c r="L730" s="68" t="s">
        <v>926</v>
      </c>
      <c r="M730" s="68" t="s">
        <v>317</v>
      </c>
      <c r="N730" s="68" t="s">
        <v>1224</v>
      </c>
      <c r="O730" s="68" t="s">
        <v>4594</v>
      </c>
      <c r="P730" s="68" t="s">
        <v>4592</v>
      </c>
      <c r="Q730" s="68" t="s">
        <v>170</v>
      </c>
      <c r="R730" s="68" t="s">
        <v>4843</v>
      </c>
      <c r="S730" s="68" t="s">
        <v>3804</v>
      </c>
      <c r="T730" s="68" t="s">
        <v>135</v>
      </c>
      <c r="U730" s="68" t="s">
        <v>135</v>
      </c>
      <c r="V730" s="68" t="s">
        <v>224</v>
      </c>
      <c r="W730" s="68" t="s">
        <v>137</v>
      </c>
      <c r="X730" s="68" t="s">
        <v>264</v>
      </c>
      <c r="Y730" s="68">
        <v>45219.113363657409</v>
      </c>
      <c r="Z730" s="68">
        <v>45219.113169328702</v>
      </c>
      <c r="AA730" s="68" t="s">
        <v>139</v>
      </c>
      <c r="AB730" s="68" t="s">
        <v>226</v>
      </c>
      <c r="AC730" s="68">
        <v>0</v>
      </c>
      <c r="AD730" s="68" t="s">
        <v>143</v>
      </c>
      <c r="AE730" s="68">
        <v>0</v>
      </c>
      <c r="AF730" s="68">
        <v>45215</v>
      </c>
      <c r="AG730" s="68">
        <v>10010</v>
      </c>
      <c r="AH730" s="68" t="s">
        <v>265</v>
      </c>
      <c r="AI730" s="68" t="s">
        <v>143</v>
      </c>
      <c r="AK730" s="68" t="s">
        <v>207</v>
      </c>
      <c r="AL730" s="68" t="s">
        <v>143</v>
      </c>
      <c r="AM730" s="68">
        <v>155337</v>
      </c>
      <c r="AN730" s="68" t="s">
        <v>143</v>
      </c>
      <c r="AO730" s="68" t="s">
        <v>4598</v>
      </c>
      <c r="AP730" s="68" t="s">
        <v>1229</v>
      </c>
      <c r="AQ730" s="68" t="s">
        <v>4599</v>
      </c>
      <c r="AR730" s="68" t="s">
        <v>178</v>
      </c>
      <c r="AS730" s="68" t="s">
        <v>179</v>
      </c>
      <c r="AT730" s="68" t="s">
        <v>211</v>
      </c>
      <c r="AU730" s="68" t="s">
        <v>4600</v>
      </c>
      <c r="AV730" s="68" t="s">
        <v>990</v>
      </c>
      <c r="AW730" s="68" t="s">
        <v>273</v>
      </c>
      <c r="AX730" s="68" t="s">
        <v>1232</v>
      </c>
      <c r="AY730" s="68" t="s">
        <v>148</v>
      </c>
      <c r="AZ730" s="68" t="s">
        <v>139</v>
      </c>
      <c r="BA730" s="68" t="s">
        <v>154</v>
      </c>
      <c r="BB730" s="68" t="s">
        <v>992</v>
      </c>
      <c r="BC730" s="68" t="s">
        <v>156</v>
      </c>
      <c r="BD730" s="68" t="s">
        <v>157</v>
      </c>
      <c r="BE730" s="68" t="s">
        <v>2674</v>
      </c>
      <c r="BF730" s="68">
        <v>45225.268321759257</v>
      </c>
      <c r="BG730" s="68">
        <v>0</v>
      </c>
      <c r="BH730" s="68" t="s">
        <v>143</v>
      </c>
      <c r="BI730" s="68" t="s">
        <v>143</v>
      </c>
      <c r="BJ730" s="68" t="s">
        <v>143</v>
      </c>
      <c r="BK730" s="68" t="s">
        <v>136</v>
      </c>
      <c r="BL730" s="68" t="s">
        <v>143</v>
      </c>
      <c r="BM730" s="68" t="s">
        <v>200</v>
      </c>
      <c r="BN730" s="68" t="s">
        <v>143</v>
      </c>
      <c r="BO730" s="68" t="s">
        <v>143</v>
      </c>
      <c r="BP730" s="68" t="s">
        <v>1820</v>
      </c>
      <c r="BQ730" s="68" t="s">
        <v>4844</v>
      </c>
      <c r="BR730" s="68">
        <v>5000</v>
      </c>
      <c r="BS730" s="68" t="s">
        <v>314</v>
      </c>
      <c r="BT730" s="68">
        <v>155337</v>
      </c>
      <c r="BU730" s="68">
        <v>155337</v>
      </c>
      <c r="BV730" s="68" t="s">
        <v>135</v>
      </c>
      <c r="BW730" s="68" t="s">
        <v>135</v>
      </c>
      <c r="BX730" s="68" t="s">
        <v>135</v>
      </c>
      <c r="BY730" s="68" t="s">
        <v>148</v>
      </c>
      <c r="BZ730" s="68" t="s">
        <v>3078</v>
      </c>
      <c r="CA730" s="68" t="s">
        <v>174</v>
      </c>
      <c r="CB730" s="68" t="s">
        <v>1828</v>
      </c>
      <c r="CC730" s="68" t="s">
        <v>143</v>
      </c>
      <c r="CD730" s="68" t="s">
        <v>143</v>
      </c>
      <c r="CE730" s="68" t="s">
        <v>4845</v>
      </c>
      <c r="CF730" s="68">
        <v>1</v>
      </c>
      <c r="CH730" s="68" t="s">
        <v>143</v>
      </c>
      <c r="CJ730" s="68">
        <v>0</v>
      </c>
      <c r="CK730" s="68" t="s">
        <v>143</v>
      </c>
      <c r="CM730" s="68" t="s">
        <v>143</v>
      </c>
      <c r="CN730" s="68" t="s">
        <v>143</v>
      </c>
      <c r="CR730" s="68" t="s">
        <v>143</v>
      </c>
      <c r="CS730" s="68" t="s">
        <v>1</v>
      </c>
      <c r="CT730" s="68" t="s">
        <v>143</v>
      </c>
      <c r="CU730" s="68" t="s">
        <v>1</v>
      </c>
      <c r="CV730" s="68" t="s">
        <v>2092</v>
      </c>
      <c r="CW730" s="68" t="s">
        <v>143</v>
      </c>
      <c r="CX730" s="68" t="s">
        <v>926</v>
      </c>
      <c r="CY730" s="68" t="s">
        <v>166</v>
      </c>
      <c r="CZ730" s="68" t="s">
        <v>136</v>
      </c>
      <c r="DA730" s="68" t="s">
        <v>1989</v>
      </c>
      <c r="DB730" s="68" t="s">
        <v>143</v>
      </c>
      <c r="DC730" s="68" t="s">
        <v>143</v>
      </c>
      <c r="DD730" s="68" t="s">
        <v>373</v>
      </c>
      <c r="DE730" s="68">
        <v>10</v>
      </c>
      <c r="DF730" s="68">
        <v>17</v>
      </c>
    </row>
    <row r="731" spans="1:110" s="68" customFormat="1" ht="12.75" x14ac:dyDescent="0.2">
      <c r="A731" s="67">
        <v>45200</v>
      </c>
      <c r="B731" s="68" t="s">
        <v>16</v>
      </c>
      <c r="C731" s="68">
        <v>96031</v>
      </c>
      <c r="D731" s="68" t="s">
        <v>124</v>
      </c>
      <c r="E731" s="68" t="s">
        <v>164</v>
      </c>
      <c r="F731" s="69">
        <v>45215</v>
      </c>
      <c r="G731" s="68" t="s">
        <v>165</v>
      </c>
      <c r="H731" s="68" t="s">
        <v>127</v>
      </c>
      <c r="I731" s="70">
        <v>42.18</v>
      </c>
      <c r="J731" s="70">
        <v>42.18</v>
      </c>
      <c r="K731" s="71">
        <f t="shared" si="11"/>
        <v>1.032434727569773E-4</v>
      </c>
      <c r="L731" s="68" t="s">
        <v>374</v>
      </c>
      <c r="M731" s="68" t="s">
        <v>129</v>
      </c>
      <c r="N731" s="68" t="s">
        <v>4822</v>
      </c>
      <c r="O731" s="68" t="s">
        <v>1056</v>
      </c>
      <c r="P731" s="68" t="s">
        <v>4846</v>
      </c>
      <c r="Q731" s="68" t="s">
        <v>132</v>
      </c>
      <c r="R731" s="68" t="s">
        <v>4847</v>
      </c>
      <c r="S731" s="68" t="s">
        <v>4848</v>
      </c>
      <c r="T731" s="68" t="s">
        <v>4849</v>
      </c>
      <c r="U731" s="68" t="s">
        <v>1856</v>
      </c>
      <c r="V731" s="68" t="s">
        <v>136</v>
      </c>
      <c r="W731" s="68" t="s">
        <v>137</v>
      </c>
      <c r="X731" s="68" t="s">
        <v>349</v>
      </c>
      <c r="Y731" s="68">
        <v>45215.272072800923</v>
      </c>
      <c r="Z731" s="68">
        <v>45215.271159027776</v>
      </c>
      <c r="AA731" s="68" t="s">
        <v>139</v>
      </c>
      <c r="AB731" s="68" t="s">
        <v>140</v>
      </c>
      <c r="AC731" s="68">
        <v>0</v>
      </c>
      <c r="AD731" s="68" t="s">
        <v>143</v>
      </c>
      <c r="AE731" s="68">
        <v>0</v>
      </c>
      <c r="AG731" s="68">
        <v>10012</v>
      </c>
      <c r="AH731" s="68" t="s">
        <v>141</v>
      </c>
      <c r="AI731" s="68" t="s">
        <v>143</v>
      </c>
      <c r="AK731" s="68" t="s">
        <v>142</v>
      </c>
      <c r="AL731" s="68" t="s">
        <v>143</v>
      </c>
      <c r="AM731" s="68">
        <v>21122</v>
      </c>
      <c r="AN731" s="68" t="s">
        <v>143</v>
      </c>
      <c r="AO731" s="68" t="s">
        <v>145</v>
      </c>
      <c r="AP731" s="68" t="s">
        <v>146</v>
      </c>
      <c r="AQ731" s="68" t="s">
        <v>1060</v>
      </c>
      <c r="AR731" s="68" t="s">
        <v>148</v>
      </c>
      <c r="AS731" s="68" t="s">
        <v>139</v>
      </c>
      <c r="AT731" s="68" t="s">
        <v>149</v>
      </c>
      <c r="AU731" s="68" t="s">
        <v>150</v>
      </c>
      <c r="AV731" s="68" t="s">
        <v>4828</v>
      </c>
      <c r="AW731" s="68" t="s">
        <v>4829</v>
      </c>
      <c r="AX731" s="68" t="s">
        <v>309</v>
      </c>
      <c r="AY731" s="68" t="s">
        <v>148</v>
      </c>
      <c r="AZ731" s="68" t="s">
        <v>139</v>
      </c>
      <c r="BA731" s="68" t="s">
        <v>311</v>
      </c>
      <c r="BB731" s="68" t="s">
        <v>2097</v>
      </c>
      <c r="BC731" s="68" t="s">
        <v>156</v>
      </c>
      <c r="BD731" s="68" t="s">
        <v>157</v>
      </c>
      <c r="BE731" s="68" t="s">
        <v>303</v>
      </c>
      <c r="BF731" s="68">
        <v>45217.095821759256</v>
      </c>
      <c r="BG731" s="68">
        <v>0</v>
      </c>
      <c r="BH731" s="68" t="s">
        <v>132</v>
      </c>
      <c r="BI731" s="68" t="s">
        <v>143</v>
      </c>
      <c r="BJ731" s="68" t="s">
        <v>143</v>
      </c>
      <c r="BK731" s="68" t="s">
        <v>136</v>
      </c>
      <c r="BL731" s="68" t="s">
        <v>143</v>
      </c>
      <c r="BM731" s="68" t="s">
        <v>1674</v>
      </c>
      <c r="BN731" s="68" t="s">
        <v>1674</v>
      </c>
      <c r="BO731" s="68" t="s">
        <v>143</v>
      </c>
      <c r="BP731" s="68" t="s">
        <v>143</v>
      </c>
      <c r="BQ731" s="68" t="s">
        <v>4850</v>
      </c>
      <c r="BR731" s="68">
        <v>500</v>
      </c>
      <c r="BS731" s="68" t="s">
        <v>162</v>
      </c>
      <c r="BT731" s="68">
        <v>4218</v>
      </c>
      <c r="BU731" s="68">
        <v>4218</v>
      </c>
      <c r="BV731" s="68" t="s">
        <v>1856</v>
      </c>
      <c r="BW731" s="68" t="s">
        <v>135</v>
      </c>
      <c r="BX731" s="68" t="s">
        <v>135</v>
      </c>
      <c r="BY731" s="68" t="s">
        <v>148</v>
      </c>
      <c r="BZ731" s="68" t="s">
        <v>1933</v>
      </c>
      <c r="CA731" s="68" t="s">
        <v>144</v>
      </c>
      <c r="CB731" s="68" t="s">
        <v>143</v>
      </c>
      <c r="CC731" s="68" t="s">
        <v>143</v>
      </c>
      <c r="CD731" s="68" t="s">
        <v>143</v>
      </c>
      <c r="CE731" s="68" t="s">
        <v>4851</v>
      </c>
      <c r="CF731" s="68">
        <v>19969646</v>
      </c>
      <c r="CH731" s="68" t="s">
        <v>143</v>
      </c>
      <c r="CJ731" s="68">
        <v>0</v>
      </c>
      <c r="CK731" s="68" t="s">
        <v>143</v>
      </c>
      <c r="CM731" s="68" t="s">
        <v>143</v>
      </c>
      <c r="CN731" s="68" t="s">
        <v>143</v>
      </c>
      <c r="CR731" s="68" t="s">
        <v>143</v>
      </c>
      <c r="CS731" s="68" t="s">
        <v>1</v>
      </c>
      <c r="CT731" s="68" t="s">
        <v>143</v>
      </c>
      <c r="CU731" s="68" t="s">
        <v>1</v>
      </c>
      <c r="CV731" s="68" t="s">
        <v>1985</v>
      </c>
      <c r="CW731" s="68" t="s">
        <v>143</v>
      </c>
      <c r="CX731" s="68" t="s">
        <v>374</v>
      </c>
      <c r="CY731" s="68" t="s">
        <v>127</v>
      </c>
      <c r="CZ731" s="68" t="s">
        <v>136</v>
      </c>
      <c r="DA731" s="68" t="s">
        <v>1989</v>
      </c>
      <c r="DB731" s="68" t="s">
        <v>143</v>
      </c>
      <c r="DC731" s="68" t="s">
        <v>143</v>
      </c>
      <c r="DD731" s="68" t="s">
        <v>164</v>
      </c>
      <c r="DE731" s="68">
        <v>10</v>
      </c>
      <c r="DF731" s="68">
        <v>16</v>
      </c>
    </row>
    <row r="732" spans="1:110" s="68" customFormat="1" ht="12.75" x14ac:dyDescent="0.2">
      <c r="A732" s="67">
        <v>45200</v>
      </c>
      <c r="B732" s="68" t="s">
        <v>11</v>
      </c>
      <c r="C732" s="68">
        <v>96043</v>
      </c>
      <c r="D732" s="68" t="s">
        <v>4801</v>
      </c>
      <c r="E732" s="68" t="s">
        <v>164</v>
      </c>
      <c r="F732" s="69">
        <v>45216</v>
      </c>
      <c r="G732" s="68" t="s">
        <v>165</v>
      </c>
      <c r="H732" s="68" t="s">
        <v>166</v>
      </c>
      <c r="I732" s="70">
        <v>150</v>
      </c>
      <c r="J732" s="70">
        <v>150</v>
      </c>
      <c r="K732" s="71">
        <f t="shared" si="11"/>
        <v>3.6715317481144131E-4</v>
      </c>
      <c r="L732" s="68" t="s">
        <v>258</v>
      </c>
      <c r="M732" s="68" t="s">
        <v>129</v>
      </c>
      <c r="N732" s="68" t="s">
        <v>1070</v>
      </c>
      <c r="O732" s="68" t="s">
        <v>4852</v>
      </c>
      <c r="P732" s="68" t="s">
        <v>4853</v>
      </c>
      <c r="Q732" s="68" t="s">
        <v>170</v>
      </c>
      <c r="R732" s="68" t="s">
        <v>4854</v>
      </c>
      <c r="S732" s="68" t="s">
        <v>4855</v>
      </c>
      <c r="T732" s="68" t="s">
        <v>135</v>
      </c>
      <c r="U732" s="68" t="s">
        <v>135</v>
      </c>
      <c r="V732" s="68" t="s">
        <v>136</v>
      </c>
      <c r="W732" s="68" t="s">
        <v>137</v>
      </c>
      <c r="X732" s="68" t="s">
        <v>957</v>
      </c>
      <c r="Y732" s="68">
        <v>45215.353479166668</v>
      </c>
      <c r="Z732" s="68">
        <v>45215.353288773149</v>
      </c>
      <c r="AA732" s="68" t="s">
        <v>139</v>
      </c>
      <c r="AB732" s="68" t="s">
        <v>140</v>
      </c>
      <c r="AC732" s="68">
        <v>0</v>
      </c>
      <c r="AD732" s="68" t="s">
        <v>143</v>
      </c>
      <c r="AE732" s="68">
        <v>0</v>
      </c>
      <c r="AF732" s="68">
        <v>45223</v>
      </c>
      <c r="AG732" s="68">
        <v>10012</v>
      </c>
      <c r="AH732" s="68" t="s">
        <v>141</v>
      </c>
      <c r="AI732" s="68" t="s">
        <v>143</v>
      </c>
      <c r="AK732" s="68" t="s">
        <v>142</v>
      </c>
      <c r="AL732" s="68" t="s">
        <v>143</v>
      </c>
      <c r="AM732" s="68">
        <v>150</v>
      </c>
      <c r="AN732" s="68" t="s">
        <v>143</v>
      </c>
      <c r="AO732" s="68" t="s">
        <v>2359</v>
      </c>
      <c r="AP732" s="68" t="s">
        <v>1229</v>
      </c>
      <c r="AQ732" s="68" t="s">
        <v>4856</v>
      </c>
      <c r="AR732" s="68" t="s">
        <v>178</v>
      </c>
      <c r="AS732" s="68" t="s">
        <v>179</v>
      </c>
      <c r="AT732" s="68" t="s">
        <v>211</v>
      </c>
      <c r="AU732" s="68" t="s">
        <v>1381</v>
      </c>
      <c r="AV732" s="68" t="s">
        <v>1079</v>
      </c>
      <c r="AW732" s="68" t="s">
        <v>1080</v>
      </c>
      <c r="AX732" s="68" t="s">
        <v>1081</v>
      </c>
      <c r="AY732" s="68" t="s">
        <v>148</v>
      </c>
      <c r="AZ732" s="68" t="s">
        <v>139</v>
      </c>
      <c r="BA732" s="68" t="s">
        <v>148</v>
      </c>
      <c r="BB732" s="68" t="s">
        <v>150</v>
      </c>
      <c r="BC732" s="68" t="s">
        <v>156</v>
      </c>
      <c r="BD732" s="68" t="s">
        <v>157</v>
      </c>
      <c r="BE732" s="68" t="s">
        <v>303</v>
      </c>
      <c r="BF732" s="68">
        <v>45216.177210648151</v>
      </c>
      <c r="BG732" s="68">
        <v>0</v>
      </c>
      <c r="BH732" s="68" t="s">
        <v>143</v>
      </c>
      <c r="BI732" s="68" t="s">
        <v>143</v>
      </c>
      <c r="BJ732" s="68" t="s">
        <v>143</v>
      </c>
      <c r="BK732" s="68" t="s">
        <v>136</v>
      </c>
      <c r="BL732" s="68" t="s">
        <v>143</v>
      </c>
      <c r="BM732" s="68" t="s">
        <v>160</v>
      </c>
      <c r="BN732" s="68" t="s">
        <v>143</v>
      </c>
      <c r="BO732" s="68" t="s">
        <v>143</v>
      </c>
      <c r="BP732" s="68" t="s">
        <v>143</v>
      </c>
      <c r="BQ732" s="68" t="s">
        <v>4857</v>
      </c>
      <c r="BR732" s="68">
        <v>500</v>
      </c>
      <c r="BS732" s="68" t="s">
        <v>162</v>
      </c>
      <c r="BT732" s="68">
        <v>150</v>
      </c>
      <c r="BU732" s="68">
        <v>150</v>
      </c>
      <c r="BV732" s="68" t="s">
        <v>135</v>
      </c>
      <c r="BW732" s="68" t="s">
        <v>135</v>
      </c>
      <c r="BX732" s="68" t="s">
        <v>135</v>
      </c>
      <c r="BY732" s="68" t="s">
        <v>148</v>
      </c>
      <c r="BZ732" s="68" t="s">
        <v>4858</v>
      </c>
      <c r="CA732" s="68" t="s">
        <v>174</v>
      </c>
      <c r="CB732" s="68" t="s">
        <v>143</v>
      </c>
      <c r="CC732" s="68" t="s">
        <v>143</v>
      </c>
      <c r="CD732" s="68" t="s">
        <v>143</v>
      </c>
      <c r="CE732" s="68" t="s">
        <v>143</v>
      </c>
      <c r="CF732" s="68">
        <v>1</v>
      </c>
      <c r="CH732" s="68" t="s">
        <v>143</v>
      </c>
      <c r="CJ732" s="68">
        <v>0</v>
      </c>
      <c r="CK732" s="68" t="s">
        <v>143</v>
      </c>
      <c r="CM732" s="68" t="s">
        <v>143</v>
      </c>
      <c r="CN732" s="68" t="s">
        <v>143</v>
      </c>
      <c r="CR732" s="68" t="s">
        <v>143</v>
      </c>
      <c r="CS732" s="68" t="s">
        <v>1</v>
      </c>
      <c r="CT732" s="68" t="s">
        <v>143</v>
      </c>
      <c r="CU732" s="68" t="s">
        <v>1</v>
      </c>
      <c r="CV732" s="68" t="s">
        <v>1985</v>
      </c>
      <c r="CW732" s="68" t="s">
        <v>143</v>
      </c>
      <c r="CX732" s="68" t="s">
        <v>258</v>
      </c>
      <c r="CY732" s="68" t="s">
        <v>166</v>
      </c>
      <c r="CZ732" s="68" t="s">
        <v>136</v>
      </c>
      <c r="DA732" s="68" t="s">
        <v>1986</v>
      </c>
      <c r="DB732" s="68" t="s">
        <v>143</v>
      </c>
      <c r="DC732" s="68" t="s">
        <v>143</v>
      </c>
      <c r="DD732" s="68" t="s">
        <v>164</v>
      </c>
      <c r="DE732" s="68">
        <v>10</v>
      </c>
      <c r="DF732" s="68">
        <v>17</v>
      </c>
    </row>
    <row r="733" spans="1:110" s="68" customFormat="1" ht="12.75" x14ac:dyDescent="0.2">
      <c r="A733" s="67">
        <v>45200</v>
      </c>
      <c r="B733" s="68" t="s">
        <v>11</v>
      </c>
      <c r="C733" s="68">
        <v>96152</v>
      </c>
      <c r="D733" s="68" t="s">
        <v>4801</v>
      </c>
      <c r="E733" s="68" t="s">
        <v>685</v>
      </c>
      <c r="F733" s="69">
        <v>45217</v>
      </c>
      <c r="G733" s="68" t="s">
        <v>165</v>
      </c>
      <c r="H733" s="68" t="s">
        <v>166</v>
      </c>
      <c r="I733" s="70">
        <v>480</v>
      </c>
      <c r="J733" s="70">
        <v>480</v>
      </c>
      <c r="K733" s="71">
        <f t="shared" si="11"/>
        <v>1.1748901593966123E-3</v>
      </c>
      <c r="L733" s="68" t="s">
        <v>258</v>
      </c>
      <c r="M733" s="68" t="s">
        <v>129</v>
      </c>
      <c r="N733" s="68" t="s">
        <v>1070</v>
      </c>
      <c r="O733" s="68" t="s">
        <v>4769</v>
      </c>
      <c r="P733" s="68" t="s">
        <v>4859</v>
      </c>
      <c r="Q733" s="68" t="s">
        <v>262</v>
      </c>
      <c r="R733" s="68" t="s">
        <v>4860</v>
      </c>
      <c r="S733" s="68" t="s">
        <v>4861</v>
      </c>
      <c r="T733" s="68" t="s">
        <v>135</v>
      </c>
      <c r="U733" s="68" t="s">
        <v>135</v>
      </c>
      <c r="V733" s="68" t="s">
        <v>136</v>
      </c>
      <c r="W733" s="68" t="s">
        <v>137</v>
      </c>
      <c r="X733" s="68" t="s">
        <v>957</v>
      </c>
      <c r="Y733" s="68">
        <v>45216.473959490744</v>
      </c>
      <c r="Z733" s="68">
        <v>45216.473876736112</v>
      </c>
      <c r="AA733" s="68" t="s">
        <v>139</v>
      </c>
      <c r="AB733" s="68" t="s">
        <v>140</v>
      </c>
      <c r="AC733" s="68">
        <v>0</v>
      </c>
      <c r="AD733" s="68" t="s">
        <v>143</v>
      </c>
      <c r="AE733" s="68">
        <v>0</v>
      </c>
      <c r="AF733" s="68">
        <v>45222</v>
      </c>
      <c r="AG733" s="68">
        <v>10012</v>
      </c>
      <c r="AH733" s="68" t="s">
        <v>141</v>
      </c>
      <c r="AI733" s="68" t="s">
        <v>143</v>
      </c>
      <c r="AK733" s="68" t="s">
        <v>142</v>
      </c>
      <c r="AL733" s="68" t="s">
        <v>143</v>
      </c>
      <c r="AM733" s="68">
        <v>480</v>
      </c>
      <c r="AN733" s="68" t="s">
        <v>143</v>
      </c>
      <c r="AO733" s="68" t="s">
        <v>3015</v>
      </c>
      <c r="AP733" s="68" t="s">
        <v>3016</v>
      </c>
      <c r="AQ733" s="68" t="s">
        <v>4773</v>
      </c>
      <c r="AR733" s="68" t="s">
        <v>2082</v>
      </c>
      <c r="AS733" s="68" t="s">
        <v>231</v>
      </c>
      <c r="AT733" s="68" t="s">
        <v>3018</v>
      </c>
      <c r="AU733" s="68" t="s">
        <v>3019</v>
      </c>
      <c r="AV733" s="68" t="s">
        <v>1079</v>
      </c>
      <c r="AW733" s="68" t="s">
        <v>1080</v>
      </c>
      <c r="AX733" s="68" t="s">
        <v>1081</v>
      </c>
      <c r="AY733" s="68" t="s">
        <v>148</v>
      </c>
      <c r="AZ733" s="68" t="s">
        <v>139</v>
      </c>
      <c r="BA733" s="68" t="s">
        <v>148</v>
      </c>
      <c r="BB733" s="68" t="s">
        <v>150</v>
      </c>
      <c r="BC733" s="68" t="s">
        <v>156</v>
      </c>
      <c r="BD733" s="68" t="s">
        <v>157</v>
      </c>
      <c r="BE733" s="68" t="s">
        <v>303</v>
      </c>
      <c r="BF733" s="68">
        <v>45216.177731481483</v>
      </c>
      <c r="BG733" s="68">
        <v>0</v>
      </c>
      <c r="BH733" s="68" t="s">
        <v>143</v>
      </c>
      <c r="BI733" s="68" t="s">
        <v>143</v>
      </c>
      <c r="BJ733" s="68" t="s">
        <v>143</v>
      </c>
      <c r="BK733" s="68" t="s">
        <v>136</v>
      </c>
      <c r="BL733" s="68" t="s">
        <v>143</v>
      </c>
      <c r="BM733" s="68" t="s">
        <v>160</v>
      </c>
      <c r="BN733" s="68" t="s">
        <v>143</v>
      </c>
      <c r="BO733" s="68" t="s">
        <v>143</v>
      </c>
      <c r="BP733" s="68" t="s">
        <v>143</v>
      </c>
      <c r="BQ733" s="68" t="s">
        <v>4862</v>
      </c>
      <c r="BR733" s="68">
        <v>500</v>
      </c>
      <c r="BS733" s="68" t="s">
        <v>162</v>
      </c>
      <c r="BT733" s="68">
        <v>480</v>
      </c>
      <c r="BU733" s="68">
        <v>480</v>
      </c>
      <c r="BV733" s="68" t="s">
        <v>135</v>
      </c>
      <c r="BW733" s="68" t="s">
        <v>135</v>
      </c>
      <c r="BX733" s="68" t="s">
        <v>135</v>
      </c>
      <c r="BY733" s="68" t="s">
        <v>148</v>
      </c>
      <c r="BZ733" s="68" t="s">
        <v>4863</v>
      </c>
      <c r="CA733" s="68" t="s">
        <v>174</v>
      </c>
      <c r="CB733" s="68" t="s">
        <v>143</v>
      </c>
      <c r="CC733" s="68" t="s">
        <v>143</v>
      </c>
      <c r="CD733" s="68" t="s">
        <v>143</v>
      </c>
      <c r="CE733" s="68" t="s">
        <v>4864</v>
      </c>
      <c r="CF733" s="68">
        <v>1</v>
      </c>
      <c r="CH733" s="68" t="s">
        <v>143</v>
      </c>
      <c r="CJ733" s="68">
        <v>0</v>
      </c>
      <c r="CK733" s="68" t="s">
        <v>143</v>
      </c>
      <c r="CM733" s="68" t="s">
        <v>143</v>
      </c>
      <c r="CN733" s="68" t="s">
        <v>143</v>
      </c>
      <c r="CO733" s="68">
        <v>261530964</v>
      </c>
      <c r="CR733" s="68" t="s">
        <v>143</v>
      </c>
      <c r="CS733" s="68" t="s">
        <v>1</v>
      </c>
      <c r="CT733" s="68" t="s">
        <v>143</v>
      </c>
      <c r="CU733" s="68" t="s">
        <v>1</v>
      </c>
      <c r="CV733" s="68" t="s">
        <v>1985</v>
      </c>
      <c r="CW733" s="68" t="s">
        <v>143</v>
      </c>
      <c r="CX733" s="68" t="s">
        <v>258</v>
      </c>
      <c r="CY733" s="68" t="s">
        <v>166</v>
      </c>
      <c r="CZ733" s="68" t="s">
        <v>136</v>
      </c>
      <c r="DA733" s="68" t="s">
        <v>2007</v>
      </c>
      <c r="DB733" s="68" t="s">
        <v>143</v>
      </c>
      <c r="DC733" s="68" t="s">
        <v>143</v>
      </c>
      <c r="DD733" s="68" t="s">
        <v>685</v>
      </c>
      <c r="DE733" s="68">
        <v>10</v>
      </c>
      <c r="DF733" s="68">
        <v>18</v>
      </c>
    </row>
    <row r="734" spans="1:110" s="68" customFormat="1" ht="12.75" x14ac:dyDescent="0.2">
      <c r="A734" s="67">
        <v>45200</v>
      </c>
      <c r="B734" s="68" t="s">
        <v>20</v>
      </c>
      <c r="C734" s="68">
        <v>96210</v>
      </c>
      <c r="D734" s="68" t="s">
        <v>4865</v>
      </c>
      <c r="E734" s="68" t="s">
        <v>164</v>
      </c>
      <c r="F734" s="69">
        <v>45216</v>
      </c>
      <c r="G734" s="68" t="s">
        <v>165</v>
      </c>
      <c r="H734" s="68" t="s">
        <v>127</v>
      </c>
      <c r="I734" s="70">
        <v>609.05999999999995</v>
      </c>
      <c r="J734" s="70">
        <v>609.05999999999995</v>
      </c>
      <c r="K734" s="71">
        <f t="shared" si="11"/>
        <v>1.4907887510043761E-3</v>
      </c>
      <c r="L734" s="68" t="s">
        <v>374</v>
      </c>
      <c r="M734" s="68" t="s">
        <v>317</v>
      </c>
      <c r="N734" s="68" t="s">
        <v>4866</v>
      </c>
      <c r="O734" s="68" t="s">
        <v>960</v>
      </c>
      <c r="P734" s="68" t="s">
        <v>4867</v>
      </c>
      <c r="Q734" s="68" t="s">
        <v>663</v>
      </c>
      <c r="R734" s="68" t="s">
        <v>4868</v>
      </c>
      <c r="S734" s="68" t="s">
        <v>4869</v>
      </c>
      <c r="T734" s="68" t="s">
        <v>4870</v>
      </c>
      <c r="U734" s="68" t="s">
        <v>4871</v>
      </c>
      <c r="V734" s="68" t="s">
        <v>136</v>
      </c>
      <c r="W734" s="68" t="s">
        <v>137</v>
      </c>
      <c r="X734" s="68" t="s">
        <v>349</v>
      </c>
      <c r="Y734" s="68">
        <v>45216.138536921295</v>
      </c>
      <c r="Z734" s="68">
        <v>45216.138445486111</v>
      </c>
      <c r="AA734" s="68" t="s">
        <v>139</v>
      </c>
      <c r="AB734" s="68" t="s">
        <v>226</v>
      </c>
      <c r="AC734" s="68">
        <v>0</v>
      </c>
      <c r="AD734" s="68" t="s">
        <v>143</v>
      </c>
      <c r="AE734" s="68">
        <v>0</v>
      </c>
      <c r="AG734" s="68">
        <v>10012</v>
      </c>
      <c r="AH734" s="68" t="s">
        <v>141</v>
      </c>
      <c r="AI734" s="68" t="s">
        <v>143</v>
      </c>
      <c r="AK734" s="68" t="s">
        <v>207</v>
      </c>
      <c r="AL734" s="68" t="s">
        <v>143</v>
      </c>
      <c r="AM734" s="68">
        <v>304995</v>
      </c>
      <c r="AN734" s="68" t="s">
        <v>143</v>
      </c>
      <c r="AO734" s="68" t="s">
        <v>145</v>
      </c>
      <c r="AP734" s="68" t="s">
        <v>146</v>
      </c>
      <c r="AQ734" s="68" t="s">
        <v>972</v>
      </c>
      <c r="AR734" s="68" t="s">
        <v>148</v>
      </c>
      <c r="AS734" s="68" t="s">
        <v>139</v>
      </c>
      <c r="AT734" s="68" t="s">
        <v>149</v>
      </c>
      <c r="AU734" s="68" t="s">
        <v>150</v>
      </c>
      <c r="AV734" s="68" t="s">
        <v>4872</v>
      </c>
      <c r="AW734" s="68" t="s">
        <v>4873</v>
      </c>
      <c r="AX734" s="68" t="s">
        <v>4874</v>
      </c>
      <c r="AY734" s="68" t="s">
        <v>148</v>
      </c>
      <c r="AZ734" s="68" t="s">
        <v>139</v>
      </c>
      <c r="BA734" s="68" t="s">
        <v>1047</v>
      </c>
      <c r="BB734" s="68" t="s">
        <v>4875</v>
      </c>
      <c r="BC734" s="68" t="s">
        <v>156</v>
      </c>
      <c r="BD734" s="68" t="s">
        <v>157</v>
      </c>
      <c r="BE734" s="68" t="s">
        <v>237</v>
      </c>
      <c r="BF734" s="68">
        <v>45216.183240740742</v>
      </c>
      <c r="BG734" s="68">
        <v>0</v>
      </c>
      <c r="BH734" s="68" t="s">
        <v>143</v>
      </c>
      <c r="BI734" s="68" t="s">
        <v>143</v>
      </c>
      <c r="BJ734" s="68" t="s">
        <v>143</v>
      </c>
      <c r="BK734" s="68" t="s">
        <v>136</v>
      </c>
      <c r="BL734" s="68" t="s">
        <v>143</v>
      </c>
      <c r="BM734" s="68" t="s">
        <v>1674</v>
      </c>
      <c r="BN734" s="68" t="s">
        <v>143</v>
      </c>
      <c r="BO734" s="68" t="s">
        <v>143</v>
      </c>
      <c r="BP734" s="68" t="s">
        <v>143</v>
      </c>
      <c r="BQ734" s="68" t="s">
        <v>3586</v>
      </c>
      <c r="BR734" s="68">
        <v>1000</v>
      </c>
      <c r="BS734" s="68" t="s">
        <v>241</v>
      </c>
      <c r="BT734" s="68">
        <v>60906</v>
      </c>
      <c r="BU734" s="68">
        <v>60906</v>
      </c>
      <c r="BV734" s="68" t="s">
        <v>135</v>
      </c>
      <c r="BW734" s="68" t="s">
        <v>135</v>
      </c>
      <c r="BX734" s="68" t="s">
        <v>135</v>
      </c>
      <c r="BY734" s="68" t="s">
        <v>148</v>
      </c>
      <c r="BZ734" s="68" t="s">
        <v>1933</v>
      </c>
      <c r="CA734" s="68" t="s">
        <v>144</v>
      </c>
      <c r="CB734" s="68" t="s">
        <v>143</v>
      </c>
      <c r="CC734" s="68" t="s">
        <v>143</v>
      </c>
      <c r="CD734" s="68" t="s">
        <v>143</v>
      </c>
      <c r="CE734" s="68" t="s">
        <v>4867</v>
      </c>
      <c r="CF734" s="68">
        <v>19969646</v>
      </c>
      <c r="CH734" s="68" t="s">
        <v>143</v>
      </c>
      <c r="CJ734" s="68">
        <v>0</v>
      </c>
      <c r="CK734" s="68" t="s">
        <v>143</v>
      </c>
      <c r="CM734" s="68" t="s">
        <v>143</v>
      </c>
      <c r="CN734" s="68" t="s">
        <v>143</v>
      </c>
      <c r="CR734" s="68" t="s">
        <v>143</v>
      </c>
      <c r="CS734" s="68" t="s">
        <v>1</v>
      </c>
      <c r="CT734" s="68" t="s">
        <v>143</v>
      </c>
      <c r="CU734" s="68" t="s">
        <v>1</v>
      </c>
      <c r="CV734" s="68" t="s">
        <v>2092</v>
      </c>
      <c r="CW734" s="68" t="s">
        <v>143</v>
      </c>
      <c r="CX734" s="68" t="s">
        <v>374</v>
      </c>
      <c r="CY734" s="68" t="s">
        <v>127</v>
      </c>
      <c r="CZ734" s="68" t="s">
        <v>136</v>
      </c>
      <c r="DA734" s="68" t="s">
        <v>1986</v>
      </c>
      <c r="DB734" s="68" t="s">
        <v>143</v>
      </c>
      <c r="DC734" s="68" t="s">
        <v>143</v>
      </c>
      <c r="DD734" s="68" t="s">
        <v>164</v>
      </c>
      <c r="DE734" s="68">
        <v>10</v>
      </c>
      <c r="DF734" s="68">
        <v>17</v>
      </c>
    </row>
    <row r="735" spans="1:110" s="68" customFormat="1" ht="12.75" x14ac:dyDescent="0.2">
      <c r="A735" s="67">
        <v>45200</v>
      </c>
      <c r="B735" s="68" t="s">
        <v>18</v>
      </c>
      <c r="C735" s="68">
        <v>96232</v>
      </c>
      <c r="D735" s="68" t="s">
        <v>4876</v>
      </c>
      <c r="E735" s="68" t="s">
        <v>364</v>
      </c>
      <c r="F735" s="69">
        <v>45218</v>
      </c>
      <c r="G735" s="68" t="s">
        <v>165</v>
      </c>
      <c r="H735" s="68" t="s">
        <v>166</v>
      </c>
      <c r="I735" s="70">
        <v>2513.5500000000002</v>
      </c>
      <c r="J735" s="70">
        <v>2513.5500000000002</v>
      </c>
      <c r="K735" s="71">
        <f t="shared" si="11"/>
        <v>6.1523857503153227E-3</v>
      </c>
      <c r="L735" s="68" t="s">
        <v>217</v>
      </c>
      <c r="M735" s="68" t="s">
        <v>317</v>
      </c>
      <c r="N735" s="68" t="s">
        <v>960</v>
      </c>
      <c r="O735" s="68" t="s">
        <v>1354</v>
      </c>
      <c r="P735" s="68" t="s">
        <v>4877</v>
      </c>
      <c r="Q735" s="68" t="s">
        <v>262</v>
      </c>
      <c r="R735" s="68" t="s">
        <v>4878</v>
      </c>
      <c r="S735" s="68" t="s">
        <v>4879</v>
      </c>
      <c r="T735" s="68" t="s">
        <v>135</v>
      </c>
      <c r="U735" s="68" t="s">
        <v>135</v>
      </c>
      <c r="V735" s="68" t="s">
        <v>224</v>
      </c>
      <c r="W735" s="68" t="s">
        <v>137</v>
      </c>
      <c r="X735" s="68" t="s">
        <v>4880</v>
      </c>
      <c r="Y735" s="68">
        <v>45216.198048148151</v>
      </c>
      <c r="Z735" s="68">
        <v>45216.197917824073</v>
      </c>
      <c r="AA735" s="68" t="s">
        <v>139</v>
      </c>
      <c r="AB735" s="68" t="s">
        <v>226</v>
      </c>
      <c r="AC735" s="68">
        <v>0</v>
      </c>
      <c r="AD735" s="68" t="s">
        <v>143</v>
      </c>
      <c r="AE735" s="68">
        <v>0</v>
      </c>
      <c r="AG735" s="68">
        <v>10012</v>
      </c>
      <c r="AH735" s="68" t="s">
        <v>141</v>
      </c>
      <c r="AI735" s="68" t="s">
        <v>143</v>
      </c>
      <c r="AK735" s="68" t="s">
        <v>207</v>
      </c>
      <c r="AL735" s="68" t="s">
        <v>4881</v>
      </c>
      <c r="AM735" s="68">
        <v>251355</v>
      </c>
      <c r="AN735" s="68" t="s">
        <v>143</v>
      </c>
      <c r="AO735" s="68" t="s">
        <v>1358</v>
      </c>
      <c r="AP735" s="68" t="s">
        <v>1359</v>
      </c>
      <c r="AQ735" s="68" t="s">
        <v>1360</v>
      </c>
      <c r="AR735" s="68" t="s">
        <v>353</v>
      </c>
      <c r="AS735" s="68" t="s">
        <v>231</v>
      </c>
      <c r="AT735" s="68" t="s">
        <v>492</v>
      </c>
      <c r="AU735" s="68" t="s">
        <v>1361</v>
      </c>
      <c r="AV735" s="68" t="s">
        <v>145</v>
      </c>
      <c r="AW735" s="68" t="s">
        <v>146</v>
      </c>
      <c r="AX735" s="68" t="s">
        <v>972</v>
      </c>
      <c r="AY735" s="68" t="s">
        <v>148</v>
      </c>
      <c r="AZ735" s="68" t="s">
        <v>139</v>
      </c>
      <c r="BA735" s="68" t="s">
        <v>149</v>
      </c>
      <c r="BB735" s="68" t="s">
        <v>150</v>
      </c>
      <c r="BC735" s="68" t="s">
        <v>156</v>
      </c>
      <c r="BD735" s="68" t="s">
        <v>157</v>
      </c>
      <c r="BE735" s="68" t="s">
        <v>2674</v>
      </c>
      <c r="BF735" s="68">
        <v>45230.534849537034</v>
      </c>
      <c r="BG735" s="68">
        <v>0</v>
      </c>
      <c r="BH735" s="68" t="s">
        <v>143</v>
      </c>
      <c r="BI735" s="68" t="s">
        <v>143</v>
      </c>
      <c r="BJ735" s="68" t="s">
        <v>143</v>
      </c>
      <c r="BK735" s="68" t="s">
        <v>224</v>
      </c>
      <c r="BL735" s="68" t="s">
        <v>143</v>
      </c>
      <c r="BM735" s="68" t="s">
        <v>160</v>
      </c>
      <c r="BN735" s="68" t="s">
        <v>143</v>
      </c>
      <c r="BO735" s="68" t="s">
        <v>143</v>
      </c>
      <c r="BP735" s="68" t="s">
        <v>4030</v>
      </c>
      <c r="BQ735" s="68" t="s">
        <v>4882</v>
      </c>
      <c r="BR735" s="68">
        <v>5000</v>
      </c>
      <c r="BS735" s="68" t="s">
        <v>314</v>
      </c>
      <c r="BT735" s="68">
        <v>251355</v>
      </c>
      <c r="BU735" s="68">
        <v>251355</v>
      </c>
      <c r="BV735" s="68" t="s">
        <v>135</v>
      </c>
      <c r="BW735" s="68" t="s">
        <v>135</v>
      </c>
      <c r="BX735" s="68" t="s">
        <v>135</v>
      </c>
      <c r="BY735" s="68" t="s">
        <v>148</v>
      </c>
      <c r="BZ735" s="68" t="s">
        <v>4883</v>
      </c>
      <c r="CA735" s="68" t="s">
        <v>174</v>
      </c>
      <c r="CB735" s="68" t="s">
        <v>1341</v>
      </c>
      <c r="CC735" s="68" t="s">
        <v>143</v>
      </c>
      <c r="CD735" s="68" t="s">
        <v>143</v>
      </c>
      <c r="CE735" s="68" t="s">
        <v>143</v>
      </c>
      <c r="CF735" s="68">
        <v>1</v>
      </c>
      <c r="CH735" s="68" t="s">
        <v>143</v>
      </c>
      <c r="CI735" s="68">
        <v>251355</v>
      </c>
      <c r="CJ735" s="68">
        <v>251355</v>
      </c>
      <c r="CK735" s="68" t="s">
        <v>174</v>
      </c>
      <c r="CL735" s="68">
        <v>1</v>
      </c>
      <c r="CM735" s="68" t="s">
        <v>143</v>
      </c>
      <c r="CN735" s="68" t="s">
        <v>143</v>
      </c>
      <c r="CO735" s="68">
        <v>726761322</v>
      </c>
      <c r="CQ735" s="68">
        <v>726761322</v>
      </c>
      <c r="CR735" s="68" t="s">
        <v>143</v>
      </c>
      <c r="CS735" s="68" t="s">
        <v>1</v>
      </c>
      <c r="CT735" s="68" t="s">
        <v>143</v>
      </c>
      <c r="CU735" s="68" t="s">
        <v>1</v>
      </c>
      <c r="CV735" s="68" t="s">
        <v>2867</v>
      </c>
      <c r="CW735" s="68" t="s">
        <v>143</v>
      </c>
      <c r="CX735" s="68" t="s">
        <v>217</v>
      </c>
      <c r="CY735" s="68" t="s">
        <v>166</v>
      </c>
      <c r="CZ735" s="68" t="s">
        <v>224</v>
      </c>
      <c r="DA735" s="68" t="s">
        <v>1989</v>
      </c>
      <c r="DB735" s="68" t="s">
        <v>143</v>
      </c>
      <c r="DC735" s="68" t="s">
        <v>143</v>
      </c>
      <c r="DD735" s="68" t="s">
        <v>364</v>
      </c>
      <c r="DE735" s="68">
        <v>10</v>
      </c>
      <c r="DF735" s="68">
        <v>19</v>
      </c>
    </row>
    <row r="736" spans="1:110" s="68" customFormat="1" ht="12.75" x14ac:dyDescent="0.2">
      <c r="A736" s="67">
        <v>45200</v>
      </c>
      <c r="B736" s="68" t="s">
        <v>16</v>
      </c>
      <c r="C736" s="68">
        <v>96264</v>
      </c>
      <c r="D736" s="68" t="s">
        <v>124</v>
      </c>
      <c r="E736" s="68" t="s">
        <v>164</v>
      </c>
      <c r="F736" s="69">
        <v>45216</v>
      </c>
      <c r="G736" s="68" t="s">
        <v>165</v>
      </c>
      <c r="H736" s="68" t="s">
        <v>127</v>
      </c>
      <c r="I736" s="70">
        <v>239.64</v>
      </c>
      <c r="J736" s="70">
        <v>239.64</v>
      </c>
      <c r="K736" s="71">
        <f t="shared" si="11"/>
        <v>5.8656391207875867E-4</v>
      </c>
      <c r="L736" s="68" t="s">
        <v>128</v>
      </c>
      <c r="M736" s="68" t="s">
        <v>129</v>
      </c>
      <c r="N736" s="68" t="s">
        <v>2300</v>
      </c>
      <c r="O736" s="68" t="s">
        <v>960</v>
      </c>
      <c r="P736" s="68" t="s">
        <v>4884</v>
      </c>
      <c r="Q736" s="68" t="s">
        <v>132</v>
      </c>
      <c r="R736" s="68" t="s">
        <v>4885</v>
      </c>
      <c r="S736" s="68" t="s">
        <v>4886</v>
      </c>
      <c r="T736" s="68" t="s">
        <v>4887</v>
      </c>
      <c r="U736" s="68" t="s">
        <v>4888</v>
      </c>
      <c r="V736" s="68" t="s">
        <v>136</v>
      </c>
      <c r="W736" s="68" t="s">
        <v>137</v>
      </c>
      <c r="X736" s="68" t="s">
        <v>349</v>
      </c>
      <c r="Y736" s="68">
        <v>45216.268597800925</v>
      </c>
      <c r="Z736" s="68">
        <v>45216.268512731483</v>
      </c>
      <c r="AA736" s="68" t="s">
        <v>139</v>
      </c>
      <c r="AB736" s="68" t="s">
        <v>140</v>
      </c>
      <c r="AC736" s="68">
        <v>0</v>
      </c>
      <c r="AD736" s="68" t="s">
        <v>143</v>
      </c>
      <c r="AE736" s="68">
        <v>0</v>
      </c>
      <c r="AG736" s="68">
        <v>10012</v>
      </c>
      <c r="AH736" s="68" t="s">
        <v>141</v>
      </c>
      <c r="AI736" s="68" t="s">
        <v>143</v>
      </c>
      <c r="AK736" s="68" t="s">
        <v>142</v>
      </c>
      <c r="AL736" s="68" t="s">
        <v>143</v>
      </c>
      <c r="AM736" s="68">
        <v>1200</v>
      </c>
      <c r="AN736" s="68" t="s">
        <v>143</v>
      </c>
      <c r="AO736" s="68" t="s">
        <v>145</v>
      </c>
      <c r="AP736" s="68" t="s">
        <v>146</v>
      </c>
      <c r="AQ736" s="68" t="s">
        <v>972</v>
      </c>
      <c r="AR736" s="68" t="s">
        <v>148</v>
      </c>
      <c r="AS736" s="68" t="s">
        <v>139</v>
      </c>
      <c r="AT736" s="68" t="s">
        <v>149</v>
      </c>
      <c r="AU736" s="68" t="s">
        <v>150</v>
      </c>
      <c r="AV736" s="68" t="s">
        <v>2306</v>
      </c>
      <c r="AW736" s="68" t="s">
        <v>2306</v>
      </c>
      <c r="AX736" s="68" t="s">
        <v>309</v>
      </c>
      <c r="AY736" s="68" t="s">
        <v>148</v>
      </c>
      <c r="AZ736" s="68" t="s">
        <v>139</v>
      </c>
      <c r="BA736" s="68" t="s">
        <v>4889</v>
      </c>
      <c r="BB736" s="68" t="s">
        <v>2097</v>
      </c>
      <c r="BC736" s="68" t="s">
        <v>156</v>
      </c>
      <c r="BD736" s="68" t="s">
        <v>157</v>
      </c>
      <c r="BE736" s="68" t="s">
        <v>303</v>
      </c>
      <c r="BF736" s="68">
        <v>45218.059363425928</v>
      </c>
      <c r="BG736" s="68">
        <v>0</v>
      </c>
      <c r="BH736" s="68" t="s">
        <v>143</v>
      </c>
      <c r="BI736" s="68" t="s">
        <v>143</v>
      </c>
      <c r="BJ736" s="68" t="s">
        <v>143</v>
      </c>
      <c r="BK736" s="68" t="s">
        <v>136</v>
      </c>
      <c r="BL736" s="68" t="s">
        <v>143</v>
      </c>
      <c r="BM736" s="68" t="s">
        <v>1674</v>
      </c>
      <c r="BN736" s="68" t="s">
        <v>143</v>
      </c>
      <c r="BO736" s="68" t="s">
        <v>143</v>
      </c>
      <c r="BP736" s="68" t="s">
        <v>143</v>
      </c>
      <c r="BQ736" s="68" t="s">
        <v>4890</v>
      </c>
      <c r="BR736" s="68">
        <v>500</v>
      </c>
      <c r="BS736" s="68" t="s">
        <v>162</v>
      </c>
      <c r="BT736" s="68">
        <v>23964</v>
      </c>
      <c r="BU736" s="68">
        <v>23964</v>
      </c>
      <c r="BV736" s="68" t="s">
        <v>4888</v>
      </c>
      <c r="BW736" s="68" t="s">
        <v>3488</v>
      </c>
      <c r="BX736" s="68" t="s">
        <v>3488</v>
      </c>
      <c r="BY736" s="68" t="s">
        <v>148</v>
      </c>
      <c r="BZ736" s="68" t="s">
        <v>1933</v>
      </c>
      <c r="CA736" s="68" t="s">
        <v>144</v>
      </c>
      <c r="CB736" s="68" t="s">
        <v>143</v>
      </c>
      <c r="CC736" s="68" t="s">
        <v>143</v>
      </c>
      <c r="CD736" s="68" t="s">
        <v>143</v>
      </c>
      <c r="CE736" s="68" t="s">
        <v>4891</v>
      </c>
      <c r="CF736" s="68">
        <v>19969646</v>
      </c>
      <c r="CH736" s="68" t="s">
        <v>143</v>
      </c>
      <c r="CJ736" s="68">
        <v>0</v>
      </c>
      <c r="CK736" s="68" t="s">
        <v>143</v>
      </c>
      <c r="CM736" s="68" t="s">
        <v>143</v>
      </c>
      <c r="CN736" s="68" t="s">
        <v>143</v>
      </c>
      <c r="CR736" s="68" t="s">
        <v>143</v>
      </c>
      <c r="CS736" s="68" t="s">
        <v>1</v>
      </c>
      <c r="CT736" s="68" t="s">
        <v>143</v>
      </c>
      <c r="CU736" s="68" t="s">
        <v>1</v>
      </c>
      <c r="CV736" s="68" t="s">
        <v>1985</v>
      </c>
      <c r="CW736" s="68" t="s">
        <v>143</v>
      </c>
      <c r="CX736" s="68" t="s">
        <v>128</v>
      </c>
      <c r="CY736" s="68" t="s">
        <v>127</v>
      </c>
      <c r="CZ736" s="68" t="s">
        <v>136</v>
      </c>
      <c r="DA736" s="68" t="s">
        <v>1989</v>
      </c>
      <c r="DB736" s="68" t="s">
        <v>143</v>
      </c>
      <c r="DC736" s="68" t="s">
        <v>143</v>
      </c>
      <c r="DD736" s="68" t="s">
        <v>164</v>
      </c>
      <c r="DE736" s="68">
        <v>10</v>
      </c>
      <c r="DF736" s="68">
        <v>17</v>
      </c>
    </row>
    <row r="737" spans="1:110" s="68" customFormat="1" ht="12.75" x14ac:dyDescent="0.2">
      <c r="A737" s="67">
        <v>45200</v>
      </c>
      <c r="B737" s="68" t="s">
        <v>11</v>
      </c>
      <c r="C737" s="68">
        <v>96265</v>
      </c>
      <c r="D737" s="68" t="s">
        <v>4801</v>
      </c>
      <c r="E737" s="68" t="s">
        <v>125</v>
      </c>
      <c r="F737" s="69">
        <v>45217</v>
      </c>
      <c r="G737" s="68" t="s">
        <v>165</v>
      </c>
      <c r="H737" s="68" t="s">
        <v>166</v>
      </c>
      <c r="I737" s="70">
        <v>160</v>
      </c>
      <c r="J737" s="70">
        <v>160</v>
      </c>
      <c r="K737" s="71">
        <f t="shared" si="11"/>
        <v>3.9163005313220406E-4</v>
      </c>
      <c r="L737" s="68" t="s">
        <v>258</v>
      </c>
      <c r="M737" s="68" t="s">
        <v>129</v>
      </c>
      <c r="N737" s="68" t="s">
        <v>1056</v>
      </c>
      <c r="O737" s="68" t="s">
        <v>4892</v>
      </c>
      <c r="P737" s="68" t="s">
        <v>4893</v>
      </c>
      <c r="Q737" s="68" t="s">
        <v>170</v>
      </c>
      <c r="R737" s="68" t="s">
        <v>4894</v>
      </c>
      <c r="S737" s="68" t="s">
        <v>4895</v>
      </c>
      <c r="T737" s="68" t="s">
        <v>135</v>
      </c>
      <c r="U737" s="68" t="s">
        <v>135</v>
      </c>
      <c r="V737" s="68" t="s">
        <v>136</v>
      </c>
      <c r="W737" s="68" t="s">
        <v>137</v>
      </c>
      <c r="X737" s="68" t="s">
        <v>173</v>
      </c>
      <c r="Y737" s="68">
        <v>45216.266786458335</v>
      </c>
      <c r="Z737" s="68">
        <v>45216.266691435187</v>
      </c>
      <c r="AA737" s="68" t="s">
        <v>139</v>
      </c>
      <c r="AB737" s="68" t="s">
        <v>140</v>
      </c>
      <c r="AC737" s="68">
        <v>0</v>
      </c>
      <c r="AD737" s="68" t="s">
        <v>143</v>
      </c>
      <c r="AE737" s="68">
        <v>0</v>
      </c>
      <c r="AG737" s="68">
        <v>10012</v>
      </c>
      <c r="AH737" s="68" t="s">
        <v>141</v>
      </c>
      <c r="AI737" s="68" t="s">
        <v>143</v>
      </c>
      <c r="AK737" s="68" t="s">
        <v>142</v>
      </c>
      <c r="AL737" s="68" t="s">
        <v>143</v>
      </c>
      <c r="AM737" s="68">
        <v>160</v>
      </c>
      <c r="AN737" s="68" t="s">
        <v>143</v>
      </c>
      <c r="AO737" s="68" t="s">
        <v>1201</v>
      </c>
      <c r="AP737" s="68" t="s">
        <v>176</v>
      </c>
      <c r="AQ737" s="68" t="s">
        <v>4896</v>
      </c>
      <c r="AR737" s="68" t="s">
        <v>178</v>
      </c>
      <c r="AS737" s="68" t="s">
        <v>179</v>
      </c>
      <c r="AT737" s="68" t="s">
        <v>180</v>
      </c>
      <c r="AU737" s="68" t="s">
        <v>181</v>
      </c>
      <c r="AV737" s="68" t="s">
        <v>145</v>
      </c>
      <c r="AW737" s="68" t="s">
        <v>146</v>
      </c>
      <c r="AX737" s="68" t="s">
        <v>1060</v>
      </c>
      <c r="AY737" s="68" t="s">
        <v>148</v>
      </c>
      <c r="AZ737" s="68" t="s">
        <v>139</v>
      </c>
      <c r="BA737" s="68" t="s">
        <v>149</v>
      </c>
      <c r="BB737" s="68" t="s">
        <v>150</v>
      </c>
      <c r="BC737" s="68" t="s">
        <v>156</v>
      </c>
      <c r="BD737" s="68" t="s">
        <v>157</v>
      </c>
      <c r="BE737" s="68" t="s">
        <v>303</v>
      </c>
      <c r="BF737" s="68">
        <v>45217.095694444448</v>
      </c>
      <c r="BG737" s="68">
        <v>0</v>
      </c>
      <c r="BH737" s="68" t="s">
        <v>143</v>
      </c>
      <c r="BI737" s="68" t="s">
        <v>143</v>
      </c>
      <c r="BJ737" s="68" t="s">
        <v>143</v>
      </c>
      <c r="BK737" s="68" t="s">
        <v>136</v>
      </c>
      <c r="BL737" s="68" t="s">
        <v>143</v>
      </c>
      <c r="BM737" s="68" t="s">
        <v>200</v>
      </c>
      <c r="BN737" s="68" t="s">
        <v>143</v>
      </c>
      <c r="BO737" s="68" t="s">
        <v>143</v>
      </c>
      <c r="BP737" s="68" t="s">
        <v>143</v>
      </c>
      <c r="BQ737" s="68" t="s">
        <v>4897</v>
      </c>
      <c r="BR737" s="68">
        <v>500</v>
      </c>
      <c r="BS737" s="68" t="s">
        <v>162</v>
      </c>
      <c r="BT737" s="68">
        <v>160</v>
      </c>
      <c r="BU737" s="68">
        <v>160</v>
      </c>
      <c r="BV737" s="68" t="s">
        <v>135</v>
      </c>
      <c r="BW737" s="68" t="s">
        <v>135</v>
      </c>
      <c r="BX737" s="68" t="s">
        <v>135</v>
      </c>
      <c r="BY737" s="68" t="s">
        <v>148</v>
      </c>
      <c r="BZ737" s="68" t="s">
        <v>1871</v>
      </c>
      <c r="CA737" s="68" t="s">
        <v>174</v>
      </c>
      <c r="CB737" s="68" t="s">
        <v>143</v>
      </c>
      <c r="CC737" s="68" t="s">
        <v>143</v>
      </c>
      <c r="CD737" s="68" t="s">
        <v>143</v>
      </c>
      <c r="CE737" s="68" t="s">
        <v>143</v>
      </c>
      <c r="CF737" s="68">
        <v>1</v>
      </c>
      <c r="CH737" s="68" t="s">
        <v>143</v>
      </c>
      <c r="CJ737" s="68">
        <v>0</v>
      </c>
      <c r="CK737" s="68" t="s">
        <v>143</v>
      </c>
      <c r="CM737" s="68" t="s">
        <v>143</v>
      </c>
      <c r="CN737" s="68" t="s">
        <v>143</v>
      </c>
      <c r="CR737" s="68" t="s">
        <v>143</v>
      </c>
      <c r="CS737" s="68" t="s">
        <v>1</v>
      </c>
      <c r="CT737" s="68" t="s">
        <v>143</v>
      </c>
      <c r="CU737" s="68" t="s">
        <v>1</v>
      </c>
      <c r="CV737" s="68" t="s">
        <v>1985</v>
      </c>
      <c r="CW737" s="68" t="s">
        <v>143</v>
      </c>
      <c r="CX737" s="68" t="s">
        <v>258</v>
      </c>
      <c r="CY737" s="68" t="s">
        <v>166</v>
      </c>
      <c r="CZ737" s="68" t="s">
        <v>136</v>
      </c>
      <c r="DA737" s="68" t="s">
        <v>1986</v>
      </c>
      <c r="DB737" s="68" t="s">
        <v>143</v>
      </c>
      <c r="DC737" s="68" t="s">
        <v>143</v>
      </c>
      <c r="DD737" s="68" t="s">
        <v>125</v>
      </c>
      <c r="DE737" s="68">
        <v>10</v>
      </c>
      <c r="DF737" s="68">
        <v>18</v>
      </c>
    </row>
    <row r="738" spans="1:110" s="68" customFormat="1" ht="12.75" x14ac:dyDescent="0.2">
      <c r="A738" s="67">
        <v>45200</v>
      </c>
      <c r="B738" s="68" t="s">
        <v>18</v>
      </c>
      <c r="C738" s="68">
        <v>96266</v>
      </c>
      <c r="D738" s="68" t="s">
        <v>4898</v>
      </c>
      <c r="E738" s="68" t="s">
        <v>279</v>
      </c>
      <c r="F738" s="69">
        <v>45216</v>
      </c>
      <c r="G738" s="68" t="s">
        <v>165</v>
      </c>
      <c r="H738" s="68" t="s">
        <v>127</v>
      </c>
      <c r="I738" s="70">
        <v>239.64</v>
      </c>
      <c r="J738" s="70">
        <v>239.64</v>
      </c>
      <c r="K738" s="71">
        <f t="shared" si="11"/>
        <v>5.8656391207875867E-4</v>
      </c>
      <c r="L738" s="68" t="s">
        <v>374</v>
      </c>
      <c r="M738" s="68" t="s">
        <v>317</v>
      </c>
      <c r="N738" s="68" t="s">
        <v>4899</v>
      </c>
      <c r="O738" s="68" t="s">
        <v>1151</v>
      </c>
      <c r="P738" s="68" t="s">
        <v>4900</v>
      </c>
      <c r="Q738" s="68" t="s">
        <v>132</v>
      </c>
      <c r="R738" s="68" t="s">
        <v>4901</v>
      </c>
      <c r="S738" s="68" t="s">
        <v>4902</v>
      </c>
      <c r="T738" s="68" t="s">
        <v>4903</v>
      </c>
      <c r="U738" s="68" t="s">
        <v>4904</v>
      </c>
      <c r="V738" s="68" t="s">
        <v>136</v>
      </c>
      <c r="W738" s="68" t="s">
        <v>137</v>
      </c>
      <c r="X738" s="68" t="s">
        <v>349</v>
      </c>
      <c r="Y738" s="68">
        <v>45216.276976620371</v>
      </c>
      <c r="Z738" s="68">
        <v>45229.228277083334</v>
      </c>
      <c r="AA738" s="68" t="s">
        <v>139</v>
      </c>
      <c r="AB738" s="68" t="s">
        <v>226</v>
      </c>
      <c r="AC738" s="68">
        <v>0</v>
      </c>
      <c r="AD738" s="68" t="s">
        <v>143</v>
      </c>
      <c r="AE738" s="68">
        <v>0</v>
      </c>
      <c r="AG738" s="68">
        <v>10012</v>
      </c>
      <c r="AH738" s="68" t="s">
        <v>141</v>
      </c>
      <c r="AI738" s="68" t="s">
        <v>143</v>
      </c>
      <c r="AK738" s="68" t="s">
        <v>142</v>
      </c>
      <c r="AL738" s="68" t="s">
        <v>143</v>
      </c>
      <c r="AM738" s="68">
        <v>1200</v>
      </c>
      <c r="AN738" s="68" t="s">
        <v>143</v>
      </c>
      <c r="AO738" s="68" t="s">
        <v>145</v>
      </c>
      <c r="AP738" s="68" t="s">
        <v>146</v>
      </c>
      <c r="AQ738" s="68" t="s">
        <v>1154</v>
      </c>
      <c r="AR738" s="68" t="s">
        <v>148</v>
      </c>
      <c r="AS738" s="68" t="s">
        <v>139</v>
      </c>
      <c r="AT738" s="68" t="s">
        <v>149</v>
      </c>
      <c r="AU738" s="68" t="s">
        <v>150</v>
      </c>
      <c r="AV738" s="68" t="s">
        <v>4905</v>
      </c>
      <c r="AW738" s="68" t="s">
        <v>4906</v>
      </c>
      <c r="AX738" s="68" t="s">
        <v>309</v>
      </c>
      <c r="AY738" s="68" t="s">
        <v>148</v>
      </c>
      <c r="AZ738" s="68" t="s">
        <v>139</v>
      </c>
      <c r="BA738" s="68" t="s">
        <v>4907</v>
      </c>
      <c r="BB738" s="68" t="s">
        <v>2097</v>
      </c>
      <c r="BC738" s="68" t="s">
        <v>156</v>
      </c>
      <c r="BD738" s="68" t="s">
        <v>157</v>
      </c>
      <c r="BE738" s="68" t="s">
        <v>303</v>
      </c>
      <c r="BF738" s="68">
        <v>45217.096134259256</v>
      </c>
      <c r="BG738" s="68">
        <v>0</v>
      </c>
      <c r="BH738" s="68" t="s">
        <v>143</v>
      </c>
      <c r="BI738" s="68" t="s">
        <v>143</v>
      </c>
      <c r="BJ738" s="68" t="s">
        <v>143</v>
      </c>
      <c r="BK738" s="68" t="s">
        <v>136</v>
      </c>
      <c r="BL738" s="68" t="s">
        <v>143</v>
      </c>
      <c r="BM738" s="68" t="s">
        <v>1674</v>
      </c>
      <c r="BN738" s="68" t="s">
        <v>143</v>
      </c>
      <c r="BO738" s="68" t="s">
        <v>143</v>
      </c>
      <c r="BP738" s="68" t="s">
        <v>143</v>
      </c>
      <c r="BQ738" s="68" t="s">
        <v>4221</v>
      </c>
      <c r="BR738" s="68">
        <v>500</v>
      </c>
      <c r="BS738" s="68" t="s">
        <v>162</v>
      </c>
      <c r="BT738" s="68">
        <v>23964</v>
      </c>
      <c r="BU738" s="68">
        <v>23964</v>
      </c>
      <c r="BV738" s="68" t="s">
        <v>4904</v>
      </c>
      <c r="BW738" s="68" t="s">
        <v>4908</v>
      </c>
      <c r="BX738" s="68" t="s">
        <v>4908</v>
      </c>
      <c r="BY738" s="68" t="s">
        <v>148</v>
      </c>
      <c r="BZ738" s="68" t="s">
        <v>4909</v>
      </c>
      <c r="CA738" s="68" t="s">
        <v>144</v>
      </c>
      <c r="CB738" s="68" t="s">
        <v>143</v>
      </c>
      <c r="CC738" s="68" t="s">
        <v>143</v>
      </c>
      <c r="CD738" s="68" t="s">
        <v>143</v>
      </c>
      <c r="CE738" s="68" t="s">
        <v>4910</v>
      </c>
      <c r="CF738" s="68">
        <v>19969646</v>
      </c>
      <c r="CH738" s="68" t="s">
        <v>143</v>
      </c>
      <c r="CJ738" s="68">
        <v>0</v>
      </c>
      <c r="CK738" s="68" t="s">
        <v>143</v>
      </c>
      <c r="CM738" s="68" t="s">
        <v>143</v>
      </c>
      <c r="CN738" s="68" t="s">
        <v>143</v>
      </c>
      <c r="CR738" s="68" t="s">
        <v>143</v>
      </c>
      <c r="CS738" s="68" t="s">
        <v>1</v>
      </c>
      <c r="CT738" s="68" t="s">
        <v>143</v>
      </c>
      <c r="CU738" s="68" t="s">
        <v>1</v>
      </c>
      <c r="CV738" s="68" t="s">
        <v>1985</v>
      </c>
      <c r="CW738" s="68" t="s">
        <v>143</v>
      </c>
      <c r="CX738" s="68" t="s">
        <v>374</v>
      </c>
      <c r="CY738" s="68" t="s">
        <v>127</v>
      </c>
      <c r="CZ738" s="68" t="s">
        <v>136</v>
      </c>
      <c r="DA738" s="68" t="s">
        <v>1989</v>
      </c>
      <c r="DB738" s="68" t="s">
        <v>143</v>
      </c>
      <c r="DC738" s="68" t="s">
        <v>143</v>
      </c>
      <c r="DD738" s="68" t="s">
        <v>279</v>
      </c>
      <c r="DE738" s="68">
        <v>10</v>
      </c>
      <c r="DF738" s="68">
        <v>17</v>
      </c>
    </row>
    <row r="739" spans="1:110" s="68" customFormat="1" ht="12.75" x14ac:dyDescent="0.2">
      <c r="A739" s="67">
        <v>45200</v>
      </c>
      <c r="B739" s="68" t="s">
        <v>19</v>
      </c>
      <c r="C739" s="68">
        <v>96285</v>
      </c>
      <c r="D739" s="68" t="s">
        <v>4570</v>
      </c>
      <c r="E739" s="68" t="s">
        <v>364</v>
      </c>
      <c r="F739" s="69">
        <v>45217</v>
      </c>
      <c r="G739" s="68" t="s">
        <v>126</v>
      </c>
      <c r="H739" s="68" t="s">
        <v>166</v>
      </c>
      <c r="I739" s="70">
        <v>1200</v>
      </c>
      <c r="J739" s="70">
        <v>1200</v>
      </c>
      <c r="K739" s="71">
        <f t="shared" si="11"/>
        <v>2.9372253984915305E-3</v>
      </c>
      <c r="L739" s="68" t="s">
        <v>519</v>
      </c>
      <c r="M739" s="68" t="s">
        <v>129</v>
      </c>
      <c r="N739" s="68" t="s">
        <v>1065</v>
      </c>
      <c r="O739" s="68" t="s">
        <v>2192</v>
      </c>
      <c r="P739" s="68" t="s">
        <v>4911</v>
      </c>
      <c r="Q739" s="68" t="s">
        <v>262</v>
      </c>
      <c r="R739" s="68" t="s">
        <v>4912</v>
      </c>
      <c r="S739" s="68" t="s">
        <v>4913</v>
      </c>
      <c r="T739" s="68" t="s">
        <v>135</v>
      </c>
      <c r="U739" s="68" t="s">
        <v>135</v>
      </c>
      <c r="V739" s="68" t="s">
        <v>136</v>
      </c>
      <c r="W739" s="68" t="s">
        <v>137</v>
      </c>
      <c r="X739" s="68" t="s">
        <v>957</v>
      </c>
      <c r="Y739" s="68">
        <v>45216.321305902777</v>
      </c>
      <c r="Z739" s="68">
        <v>45216.321160300926</v>
      </c>
      <c r="AA739" s="68" t="s">
        <v>139</v>
      </c>
      <c r="AB739" s="68" t="s">
        <v>140</v>
      </c>
      <c r="AC739" s="68">
        <v>0</v>
      </c>
      <c r="AD739" s="68" t="s">
        <v>143</v>
      </c>
      <c r="AE739" s="68">
        <v>0</v>
      </c>
      <c r="AF739" s="68">
        <v>45225</v>
      </c>
      <c r="AG739" s="68">
        <v>10023</v>
      </c>
      <c r="AH739" s="68" t="s">
        <v>141</v>
      </c>
      <c r="AI739" s="68" t="s">
        <v>143</v>
      </c>
      <c r="AK739" s="68" t="s">
        <v>142</v>
      </c>
      <c r="AL739" s="68" t="s">
        <v>143</v>
      </c>
      <c r="AM739" s="68">
        <v>1200</v>
      </c>
      <c r="AN739" s="68" t="s">
        <v>143</v>
      </c>
      <c r="AO739" s="68" t="s">
        <v>2196</v>
      </c>
      <c r="AP739" s="68" t="s">
        <v>2197</v>
      </c>
      <c r="AQ739" s="68" t="s">
        <v>2198</v>
      </c>
      <c r="AR739" s="68" t="s">
        <v>230</v>
      </c>
      <c r="AS739" s="68" t="s">
        <v>231</v>
      </c>
      <c r="AT739" s="68" t="s">
        <v>2199</v>
      </c>
      <c r="AU739" s="68" t="s">
        <v>2200</v>
      </c>
      <c r="AV739" s="68" t="s">
        <v>631</v>
      </c>
      <c r="AW739" s="68" t="s">
        <v>632</v>
      </c>
      <c r="AX739" s="68" t="s">
        <v>1068</v>
      </c>
      <c r="AY739" s="68" t="s">
        <v>148</v>
      </c>
      <c r="AZ739" s="68" t="s">
        <v>139</v>
      </c>
      <c r="BA739" s="68" t="s">
        <v>149</v>
      </c>
      <c r="BB739" s="68" t="s">
        <v>634</v>
      </c>
      <c r="BC739" s="68" t="s">
        <v>156</v>
      </c>
      <c r="BD739" s="68" t="s">
        <v>157</v>
      </c>
      <c r="BE739" s="68" t="s">
        <v>2674</v>
      </c>
      <c r="BF739" s="68">
        <v>45230.534583333334</v>
      </c>
      <c r="BG739" s="68">
        <v>0</v>
      </c>
      <c r="BH739" s="68" t="s">
        <v>143</v>
      </c>
      <c r="BI739" s="68" t="s">
        <v>143</v>
      </c>
      <c r="BJ739" s="68" t="s">
        <v>143</v>
      </c>
      <c r="BK739" s="68" t="s">
        <v>136</v>
      </c>
      <c r="BL739" s="68" t="s">
        <v>143</v>
      </c>
      <c r="BM739" s="68" t="s">
        <v>160</v>
      </c>
      <c r="BN739" s="68" t="s">
        <v>143</v>
      </c>
      <c r="BO739" s="68" t="s">
        <v>143</v>
      </c>
      <c r="BP739" s="68" t="s">
        <v>143</v>
      </c>
      <c r="BQ739" s="68" t="s">
        <v>4914</v>
      </c>
      <c r="BR739" s="68">
        <v>5000</v>
      </c>
      <c r="BS739" s="68" t="s">
        <v>314</v>
      </c>
      <c r="BT739" s="68">
        <v>1200</v>
      </c>
      <c r="BU739" s="68">
        <v>1200</v>
      </c>
      <c r="BV739" s="68" t="s">
        <v>135</v>
      </c>
      <c r="BW739" s="68" t="s">
        <v>135</v>
      </c>
      <c r="BX739" s="68" t="s">
        <v>135</v>
      </c>
      <c r="BY739" s="68" t="s">
        <v>148</v>
      </c>
      <c r="BZ739" s="68" t="s">
        <v>4915</v>
      </c>
      <c r="CA739" s="68" t="s">
        <v>174</v>
      </c>
      <c r="CB739" s="68" t="s">
        <v>143</v>
      </c>
      <c r="CC739" s="68" t="s">
        <v>143</v>
      </c>
      <c r="CD739" s="68" t="s">
        <v>143</v>
      </c>
      <c r="CE739" s="68" t="s">
        <v>4916</v>
      </c>
      <c r="CF739" s="68">
        <v>1</v>
      </c>
      <c r="CH739" s="68" t="s">
        <v>143</v>
      </c>
      <c r="CJ739" s="68">
        <v>0</v>
      </c>
      <c r="CK739" s="68" t="s">
        <v>143</v>
      </c>
      <c r="CM739" s="68" t="s">
        <v>143</v>
      </c>
      <c r="CN739" s="68" t="s">
        <v>143</v>
      </c>
      <c r="CO739" s="68">
        <v>505882451</v>
      </c>
      <c r="CR739" s="68" t="s">
        <v>143</v>
      </c>
      <c r="CS739" s="68" t="s">
        <v>1</v>
      </c>
      <c r="CT739" s="68" t="s">
        <v>143</v>
      </c>
      <c r="CU739" s="68" t="s">
        <v>1</v>
      </c>
      <c r="CV739" s="68" t="s">
        <v>2092</v>
      </c>
      <c r="CW739" s="68" t="s">
        <v>143</v>
      </c>
      <c r="CX739" s="68" t="s">
        <v>519</v>
      </c>
      <c r="CY739" s="68" t="s">
        <v>166</v>
      </c>
      <c r="CZ739" s="68" t="s">
        <v>136</v>
      </c>
      <c r="DA739" s="68" t="s">
        <v>1989</v>
      </c>
      <c r="DB739" s="68" t="s">
        <v>143</v>
      </c>
      <c r="DC739" s="68" t="s">
        <v>143</v>
      </c>
      <c r="DD739" s="68" t="s">
        <v>364</v>
      </c>
      <c r="DE739" s="68">
        <v>10</v>
      </c>
      <c r="DF739" s="68">
        <v>18</v>
      </c>
    </row>
    <row r="740" spans="1:110" s="68" customFormat="1" ht="12.75" x14ac:dyDescent="0.2">
      <c r="A740" s="67">
        <v>45200</v>
      </c>
      <c r="B740" s="68" t="s">
        <v>20</v>
      </c>
      <c r="C740" s="68">
        <v>96395</v>
      </c>
      <c r="D740" s="68" t="s">
        <v>4865</v>
      </c>
      <c r="E740" s="68" t="s">
        <v>164</v>
      </c>
      <c r="F740" s="69">
        <v>45218</v>
      </c>
      <c r="G740" s="68" t="s">
        <v>165</v>
      </c>
      <c r="H740" s="68" t="s">
        <v>127</v>
      </c>
      <c r="I740" s="70">
        <v>159.76</v>
      </c>
      <c r="J740" s="70">
        <v>159.76</v>
      </c>
      <c r="K740" s="71">
        <f t="shared" si="11"/>
        <v>3.9104260805250573E-4</v>
      </c>
      <c r="L740" s="68" t="s">
        <v>1833</v>
      </c>
      <c r="M740" s="68" t="s">
        <v>317</v>
      </c>
      <c r="N740" s="68" t="s">
        <v>4917</v>
      </c>
      <c r="O740" s="68" t="s">
        <v>1056</v>
      </c>
      <c r="P740" s="68" t="s">
        <v>4918</v>
      </c>
      <c r="Q740" s="68" t="s">
        <v>132</v>
      </c>
      <c r="R740" s="68" t="s">
        <v>4919</v>
      </c>
      <c r="S740" s="68" t="s">
        <v>4869</v>
      </c>
      <c r="T740" s="68" t="s">
        <v>135</v>
      </c>
      <c r="U740" s="68" t="s">
        <v>135</v>
      </c>
      <c r="V740" s="68" t="s">
        <v>136</v>
      </c>
      <c r="W740" s="68" t="s">
        <v>137</v>
      </c>
      <c r="X740" s="68" t="s">
        <v>138</v>
      </c>
      <c r="Y740" s="68">
        <v>45218.073747800925</v>
      </c>
      <c r="Z740" s="68">
        <v>45218.073686689815</v>
      </c>
      <c r="AA740" s="68" t="s">
        <v>139</v>
      </c>
      <c r="AB740" s="68" t="s">
        <v>226</v>
      </c>
      <c r="AC740" s="68">
        <v>0</v>
      </c>
      <c r="AD740" s="68" t="s">
        <v>143</v>
      </c>
      <c r="AE740" s="68">
        <v>0</v>
      </c>
      <c r="AG740" s="68">
        <v>10012</v>
      </c>
      <c r="AH740" s="68" t="s">
        <v>141</v>
      </c>
      <c r="AI740" s="68" t="s">
        <v>143</v>
      </c>
      <c r="AK740" s="68" t="s">
        <v>207</v>
      </c>
      <c r="AL740" s="68" t="s">
        <v>143</v>
      </c>
      <c r="AM740" s="68">
        <v>800</v>
      </c>
      <c r="AN740" s="68" t="s">
        <v>143</v>
      </c>
      <c r="AO740" s="68" t="s">
        <v>145</v>
      </c>
      <c r="AP740" s="68" t="s">
        <v>146</v>
      </c>
      <c r="AQ740" s="68" t="s">
        <v>1060</v>
      </c>
      <c r="AR740" s="68" t="s">
        <v>148</v>
      </c>
      <c r="AS740" s="68" t="s">
        <v>139</v>
      </c>
      <c r="AT740" s="68" t="s">
        <v>149</v>
      </c>
      <c r="AU740" s="68" t="s">
        <v>150</v>
      </c>
      <c r="AV740" s="68" t="s">
        <v>2129</v>
      </c>
      <c r="AW740" s="68" t="s">
        <v>2129</v>
      </c>
      <c r="AX740" s="68" t="s">
        <v>309</v>
      </c>
      <c r="AY740" s="68" t="s">
        <v>148</v>
      </c>
      <c r="AZ740" s="68" t="s">
        <v>139</v>
      </c>
      <c r="BA740" s="68" t="s">
        <v>950</v>
      </c>
      <c r="BB740" s="68" t="s">
        <v>311</v>
      </c>
      <c r="BC740" s="68" t="s">
        <v>156</v>
      </c>
      <c r="BD740" s="68" t="s">
        <v>157</v>
      </c>
      <c r="BE740" s="68" t="s">
        <v>484</v>
      </c>
      <c r="BF740" s="68">
        <v>45218.178576388891</v>
      </c>
      <c r="BG740" s="68">
        <v>0</v>
      </c>
      <c r="BH740" s="68" t="s">
        <v>143</v>
      </c>
      <c r="BI740" s="68" t="s">
        <v>143</v>
      </c>
      <c r="BJ740" s="68" t="s">
        <v>143</v>
      </c>
      <c r="BK740" s="68" t="s">
        <v>136</v>
      </c>
      <c r="BL740" s="68" t="s">
        <v>143</v>
      </c>
      <c r="BM740" s="68" t="s">
        <v>160</v>
      </c>
      <c r="BN740" s="68" t="s">
        <v>143</v>
      </c>
      <c r="BO740" s="68" t="s">
        <v>143</v>
      </c>
      <c r="BP740" s="68" t="s">
        <v>1151</v>
      </c>
      <c r="BQ740" s="68" t="s">
        <v>4920</v>
      </c>
      <c r="BR740" s="68">
        <v>500</v>
      </c>
      <c r="BS740" s="68" t="s">
        <v>162</v>
      </c>
      <c r="BT740" s="68">
        <v>15976</v>
      </c>
      <c r="BU740" s="68">
        <v>15976</v>
      </c>
      <c r="BV740" s="68" t="s">
        <v>135</v>
      </c>
      <c r="BW740" s="68" t="s">
        <v>135</v>
      </c>
      <c r="BX740" s="68" t="s">
        <v>135</v>
      </c>
      <c r="BY740" s="68" t="s">
        <v>148</v>
      </c>
      <c r="BZ740" s="68" t="s">
        <v>4921</v>
      </c>
      <c r="CA740" s="68" t="s">
        <v>144</v>
      </c>
      <c r="CB740" s="68" t="s">
        <v>2764</v>
      </c>
      <c r="CC740" s="68" t="s">
        <v>143</v>
      </c>
      <c r="CD740" s="68" t="s">
        <v>143</v>
      </c>
      <c r="CE740" s="68" t="s">
        <v>143</v>
      </c>
      <c r="CF740" s="68">
        <v>19969646</v>
      </c>
      <c r="CH740" s="68" t="s">
        <v>143</v>
      </c>
      <c r="CJ740" s="68">
        <v>0</v>
      </c>
      <c r="CK740" s="68" t="s">
        <v>143</v>
      </c>
      <c r="CM740" s="68" t="s">
        <v>143</v>
      </c>
      <c r="CN740" s="68" t="s">
        <v>143</v>
      </c>
      <c r="CR740" s="68" t="s">
        <v>143</v>
      </c>
      <c r="CS740" s="68" t="s">
        <v>1</v>
      </c>
      <c r="CT740" s="68" t="s">
        <v>143</v>
      </c>
      <c r="CU740" s="68" t="s">
        <v>1</v>
      </c>
      <c r="CV740" s="68" t="s">
        <v>1985</v>
      </c>
      <c r="CW740" s="68" t="s">
        <v>143</v>
      </c>
      <c r="CX740" s="68" t="s">
        <v>1833</v>
      </c>
      <c r="CY740" s="68" t="s">
        <v>127</v>
      </c>
      <c r="CZ740" s="68" t="s">
        <v>136</v>
      </c>
      <c r="DA740" s="68" t="s">
        <v>1986</v>
      </c>
      <c r="DB740" s="68" t="s">
        <v>143</v>
      </c>
      <c r="DC740" s="68" t="s">
        <v>143</v>
      </c>
      <c r="DD740" s="68" t="s">
        <v>164</v>
      </c>
      <c r="DE740" s="68">
        <v>10</v>
      </c>
      <c r="DF740" s="68">
        <v>19</v>
      </c>
    </row>
    <row r="741" spans="1:110" s="68" customFormat="1" ht="12.75" x14ac:dyDescent="0.2">
      <c r="A741" s="67">
        <v>45200</v>
      </c>
      <c r="B741" s="68" t="s">
        <v>16</v>
      </c>
      <c r="C741" s="68">
        <v>96397</v>
      </c>
      <c r="D741" s="68" t="s">
        <v>124</v>
      </c>
      <c r="E741" s="68" t="s">
        <v>164</v>
      </c>
      <c r="F741" s="69">
        <v>45217</v>
      </c>
      <c r="G741" s="68" t="s">
        <v>165</v>
      </c>
      <c r="H741" s="68" t="s">
        <v>127</v>
      </c>
      <c r="I741" s="70">
        <v>259.61</v>
      </c>
      <c r="J741" s="70">
        <v>259.61</v>
      </c>
      <c r="K741" s="71">
        <f t="shared" si="11"/>
        <v>6.3544423808532195E-4</v>
      </c>
      <c r="L741" s="68" t="s">
        <v>374</v>
      </c>
      <c r="M741" s="68" t="s">
        <v>129</v>
      </c>
      <c r="N741" s="68" t="s">
        <v>4922</v>
      </c>
      <c r="O741" s="68" t="s">
        <v>960</v>
      </c>
      <c r="P741" s="68" t="s">
        <v>4884</v>
      </c>
      <c r="Q741" s="68" t="s">
        <v>132</v>
      </c>
      <c r="R741" s="68" t="s">
        <v>4923</v>
      </c>
      <c r="S741" s="68" t="s">
        <v>4924</v>
      </c>
      <c r="T741" s="68" t="s">
        <v>4925</v>
      </c>
      <c r="U741" s="68" t="s">
        <v>135</v>
      </c>
      <c r="V741" s="68" t="s">
        <v>136</v>
      </c>
      <c r="W741" s="68" t="s">
        <v>137</v>
      </c>
      <c r="X741" s="68" t="s">
        <v>349</v>
      </c>
      <c r="Y741" s="68">
        <v>45217.044509490741</v>
      </c>
      <c r="Z741" s="68">
        <v>45217.04441574074</v>
      </c>
      <c r="AA741" s="68" t="s">
        <v>139</v>
      </c>
      <c r="AB741" s="68" t="s">
        <v>140</v>
      </c>
      <c r="AC741" s="68">
        <v>0</v>
      </c>
      <c r="AD741" s="68" t="s">
        <v>143</v>
      </c>
      <c r="AE741" s="68">
        <v>0</v>
      </c>
      <c r="AG741" s="68">
        <v>10012</v>
      </c>
      <c r="AH741" s="68" t="s">
        <v>141</v>
      </c>
      <c r="AI741" s="68" t="s">
        <v>143</v>
      </c>
      <c r="AK741" s="68" t="s">
        <v>142</v>
      </c>
      <c r="AL741" s="68" t="s">
        <v>143</v>
      </c>
      <c r="AM741" s="68">
        <v>1300</v>
      </c>
      <c r="AN741" s="68" t="s">
        <v>143</v>
      </c>
      <c r="AO741" s="68" t="s">
        <v>145</v>
      </c>
      <c r="AP741" s="68" t="s">
        <v>146</v>
      </c>
      <c r="AQ741" s="68" t="s">
        <v>972</v>
      </c>
      <c r="AR741" s="68" t="s">
        <v>148</v>
      </c>
      <c r="AS741" s="68" t="s">
        <v>139</v>
      </c>
      <c r="AT741" s="68" t="s">
        <v>149</v>
      </c>
      <c r="AU741" s="68" t="s">
        <v>150</v>
      </c>
      <c r="AV741" s="68" t="s">
        <v>4926</v>
      </c>
      <c r="AW741" s="68" t="s">
        <v>4926</v>
      </c>
      <c r="AX741" s="68" t="s">
        <v>309</v>
      </c>
      <c r="AY741" s="68" t="s">
        <v>148</v>
      </c>
      <c r="AZ741" s="68" t="s">
        <v>139</v>
      </c>
      <c r="BA741" s="68" t="s">
        <v>4927</v>
      </c>
      <c r="BB741" s="68" t="s">
        <v>2097</v>
      </c>
      <c r="BC741" s="68" t="s">
        <v>156</v>
      </c>
      <c r="BD741" s="68" t="s">
        <v>157</v>
      </c>
      <c r="BE741" s="68" t="s">
        <v>303</v>
      </c>
      <c r="BF741" s="68">
        <v>45217.096747685187</v>
      </c>
      <c r="BG741" s="68">
        <v>0</v>
      </c>
      <c r="BH741" s="68" t="s">
        <v>143</v>
      </c>
      <c r="BI741" s="68" t="s">
        <v>143</v>
      </c>
      <c r="BJ741" s="68" t="s">
        <v>143</v>
      </c>
      <c r="BK741" s="68" t="s">
        <v>136</v>
      </c>
      <c r="BL741" s="68" t="s">
        <v>143</v>
      </c>
      <c r="BM741" s="68" t="s">
        <v>1674</v>
      </c>
      <c r="BN741" s="68" t="s">
        <v>143</v>
      </c>
      <c r="BO741" s="68" t="s">
        <v>143</v>
      </c>
      <c r="BP741" s="68" t="s">
        <v>143</v>
      </c>
      <c r="BQ741" s="68" t="s">
        <v>1816</v>
      </c>
      <c r="BR741" s="68">
        <v>500</v>
      </c>
      <c r="BS741" s="68" t="s">
        <v>162</v>
      </c>
      <c r="BT741" s="68">
        <v>25961</v>
      </c>
      <c r="BU741" s="68">
        <v>25961</v>
      </c>
      <c r="BV741" s="68" t="s">
        <v>135</v>
      </c>
      <c r="BW741" s="68" t="s">
        <v>135</v>
      </c>
      <c r="BX741" s="68" t="s">
        <v>135</v>
      </c>
      <c r="BY741" s="68" t="s">
        <v>148</v>
      </c>
      <c r="BZ741" s="68" t="s">
        <v>4928</v>
      </c>
      <c r="CA741" s="68" t="s">
        <v>144</v>
      </c>
      <c r="CB741" s="68" t="s">
        <v>143</v>
      </c>
      <c r="CC741" s="68" t="s">
        <v>143</v>
      </c>
      <c r="CD741" s="68" t="s">
        <v>143</v>
      </c>
      <c r="CE741" s="68" t="s">
        <v>4929</v>
      </c>
      <c r="CF741" s="68">
        <v>19969646</v>
      </c>
      <c r="CH741" s="68" t="s">
        <v>143</v>
      </c>
      <c r="CJ741" s="68">
        <v>0</v>
      </c>
      <c r="CK741" s="68" t="s">
        <v>143</v>
      </c>
      <c r="CM741" s="68" t="s">
        <v>143</v>
      </c>
      <c r="CN741" s="68" t="s">
        <v>143</v>
      </c>
      <c r="CR741" s="68" t="s">
        <v>143</v>
      </c>
      <c r="CS741" s="68" t="s">
        <v>1</v>
      </c>
      <c r="CT741" s="68" t="s">
        <v>143</v>
      </c>
      <c r="CU741" s="68" t="s">
        <v>1</v>
      </c>
      <c r="CV741" s="68" t="s">
        <v>1985</v>
      </c>
      <c r="CW741" s="68" t="s">
        <v>143</v>
      </c>
      <c r="CX741" s="68" t="s">
        <v>374</v>
      </c>
      <c r="CY741" s="68" t="s">
        <v>127</v>
      </c>
      <c r="CZ741" s="68" t="s">
        <v>136</v>
      </c>
      <c r="DA741" s="68" t="s">
        <v>1986</v>
      </c>
      <c r="DB741" s="68" t="s">
        <v>143</v>
      </c>
      <c r="DC741" s="68" t="s">
        <v>143</v>
      </c>
      <c r="DD741" s="68" t="s">
        <v>164</v>
      </c>
      <c r="DE741" s="68">
        <v>10</v>
      </c>
      <c r="DF741" s="68">
        <v>18</v>
      </c>
    </row>
    <row r="742" spans="1:110" s="68" customFormat="1" ht="12.75" x14ac:dyDescent="0.2">
      <c r="A742" s="67">
        <v>45200</v>
      </c>
      <c r="B742" s="68" t="s">
        <v>14</v>
      </c>
      <c r="C742" s="68">
        <v>96440</v>
      </c>
      <c r="D742" s="68" t="s">
        <v>4930</v>
      </c>
      <c r="E742" s="68" t="s">
        <v>373</v>
      </c>
      <c r="F742" s="69">
        <v>45218</v>
      </c>
      <c r="G742" s="68" t="s">
        <v>257</v>
      </c>
      <c r="H742" s="68" t="s">
        <v>166</v>
      </c>
      <c r="I742" s="70">
        <v>108.81</v>
      </c>
      <c r="J742" s="70">
        <v>108.81</v>
      </c>
      <c r="K742" s="71">
        <f t="shared" si="11"/>
        <v>2.6633291300821952E-4</v>
      </c>
      <c r="L742" s="68" t="s">
        <v>374</v>
      </c>
      <c r="M742" s="68" t="s">
        <v>218</v>
      </c>
      <c r="N742" s="68" t="s">
        <v>980</v>
      </c>
      <c r="O742" s="68" t="s">
        <v>4931</v>
      </c>
      <c r="P742" s="68" t="s">
        <v>4932</v>
      </c>
      <c r="Q742" s="68" t="s">
        <v>170</v>
      </c>
      <c r="R742" s="68" t="s">
        <v>4933</v>
      </c>
      <c r="S742" s="68" t="s">
        <v>4934</v>
      </c>
      <c r="T742" s="68" t="s">
        <v>135</v>
      </c>
      <c r="U742" s="68" t="s">
        <v>135</v>
      </c>
      <c r="V742" s="68" t="s">
        <v>136</v>
      </c>
      <c r="W742" s="68" t="s">
        <v>137</v>
      </c>
      <c r="X742" s="68" t="s">
        <v>264</v>
      </c>
      <c r="Y742" s="68">
        <v>45217.134805555557</v>
      </c>
      <c r="Z742" s="68">
        <v>45217.129233333333</v>
      </c>
      <c r="AA742" s="68" t="s">
        <v>139</v>
      </c>
      <c r="AB742" s="68" t="s">
        <v>140</v>
      </c>
      <c r="AC742" s="68">
        <v>0</v>
      </c>
      <c r="AD742" s="68" t="s">
        <v>143</v>
      </c>
      <c r="AE742" s="68">
        <v>0</v>
      </c>
      <c r="AF742" s="68">
        <v>45217</v>
      </c>
      <c r="AG742" s="68">
        <v>10010</v>
      </c>
      <c r="AH742" s="68" t="s">
        <v>265</v>
      </c>
      <c r="AI742" s="68" t="s">
        <v>143</v>
      </c>
      <c r="AK742" s="68" t="s">
        <v>142</v>
      </c>
      <c r="AL742" s="68" t="s">
        <v>143</v>
      </c>
      <c r="AM742" s="68">
        <v>10881</v>
      </c>
      <c r="AN742" s="68" t="s">
        <v>143</v>
      </c>
      <c r="AO742" s="68" t="s">
        <v>4935</v>
      </c>
      <c r="AP742" s="68" t="s">
        <v>4936</v>
      </c>
      <c r="AQ742" s="68" t="s">
        <v>4937</v>
      </c>
      <c r="AR742" s="68" t="s">
        <v>353</v>
      </c>
      <c r="AS742" s="68" t="s">
        <v>231</v>
      </c>
      <c r="AT742" s="68" t="s">
        <v>4938</v>
      </c>
      <c r="AU742" s="68" t="s">
        <v>4939</v>
      </c>
      <c r="AV742" s="68" t="s">
        <v>990</v>
      </c>
      <c r="AW742" s="68" t="s">
        <v>273</v>
      </c>
      <c r="AX742" s="68" t="s">
        <v>991</v>
      </c>
      <c r="AY742" s="68" t="s">
        <v>148</v>
      </c>
      <c r="AZ742" s="68" t="s">
        <v>139</v>
      </c>
      <c r="BA742" s="68" t="s">
        <v>154</v>
      </c>
      <c r="BB742" s="68" t="s">
        <v>992</v>
      </c>
      <c r="BC742" s="68" t="s">
        <v>156</v>
      </c>
      <c r="BD742" s="68" t="s">
        <v>157</v>
      </c>
      <c r="BE742" s="68" t="s">
        <v>484</v>
      </c>
      <c r="BF742" s="68">
        <v>45218.213946759257</v>
      </c>
      <c r="BG742" s="68">
        <v>0</v>
      </c>
      <c r="BH742" s="68" t="s">
        <v>143</v>
      </c>
      <c r="BI742" s="68" t="s">
        <v>143</v>
      </c>
      <c r="BJ742" s="68" t="s">
        <v>143</v>
      </c>
      <c r="BK742" s="68" t="s">
        <v>136</v>
      </c>
      <c r="BL742" s="68" t="s">
        <v>143</v>
      </c>
      <c r="BM742" s="68" t="s">
        <v>200</v>
      </c>
      <c r="BN742" s="68" t="s">
        <v>143</v>
      </c>
      <c r="BO742" s="68" t="s">
        <v>143</v>
      </c>
      <c r="BP742" s="68" t="s">
        <v>143</v>
      </c>
      <c r="BQ742" s="68" t="s">
        <v>4940</v>
      </c>
      <c r="BR742" s="68">
        <v>500</v>
      </c>
      <c r="BS742" s="68" t="s">
        <v>162</v>
      </c>
      <c r="BT742" s="68">
        <v>10881</v>
      </c>
      <c r="BU742" s="68">
        <v>10881</v>
      </c>
      <c r="BV742" s="68" t="s">
        <v>135</v>
      </c>
      <c r="BW742" s="68" t="s">
        <v>135</v>
      </c>
      <c r="BX742" s="68" t="s">
        <v>135</v>
      </c>
      <c r="BY742" s="68" t="s">
        <v>148</v>
      </c>
      <c r="BZ742" s="68" t="s">
        <v>1026</v>
      </c>
      <c r="CA742" s="68" t="s">
        <v>174</v>
      </c>
      <c r="CB742" s="68" t="s">
        <v>143</v>
      </c>
      <c r="CC742" s="68" t="s">
        <v>143</v>
      </c>
      <c r="CD742" s="68" t="s">
        <v>143</v>
      </c>
      <c r="CE742" s="68" t="s">
        <v>143</v>
      </c>
      <c r="CF742" s="68">
        <v>1</v>
      </c>
      <c r="CH742" s="68" t="s">
        <v>143</v>
      </c>
      <c r="CJ742" s="68">
        <v>0</v>
      </c>
      <c r="CK742" s="68" t="s">
        <v>143</v>
      </c>
      <c r="CM742" s="68" t="s">
        <v>143</v>
      </c>
      <c r="CN742" s="68" t="s">
        <v>143</v>
      </c>
      <c r="CO742" s="68">
        <v>175592476</v>
      </c>
      <c r="CR742" s="68" t="s">
        <v>143</v>
      </c>
      <c r="CS742" s="68" t="s">
        <v>1</v>
      </c>
      <c r="CT742" s="68" t="s">
        <v>143</v>
      </c>
      <c r="CU742" s="68" t="s">
        <v>1</v>
      </c>
      <c r="CV742" s="68" t="s">
        <v>1985</v>
      </c>
      <c r="CW742" s="68" t="s">
        <v>143</v>
      </c>
      <c r="CX742" s="68" t="s">
        <v>374</v>
      </c>
      <c r="CY742" s="68" t="s">
        <v>166</v>
      </c>
      <c r="CZ742" s="68" t="s">
        <v>136</v>
      </c>
      <c r="DA742" s="68" t="s">
        <v>1986</v>
      </c>
      <c r="DB742" s="68" t="s">
        <v>143</v>
      </c>
      <c r="DC742" s="68" t="s">
        <v>143</v>
      </c>
      <c r="DD742" s="68" t="s">
        <v>373</v>
      </c>
      <c r="DE742" s="68">
        <v>10</v>
      </c>
      <c r="DF742" s="68">
        <v>19</v>
      </c>
    </row>
    <row r="743" spans="1:110" s="68" customFormat="1" ht="12.75" x14ac:dyDescent="0.2">
      <c r="A743" s="67">
        <v>45200</v>
      </c>
      <c r="B743" s="68" t="s">
        <v>11</v>
      </c>
      <c r="C743" s="68">
        <v>96671</v>
      </c>
      <c r="D743" s="68" t="s">
        <v>4801</v>
      </c>
      <c r="E743" s="68" t="s">
        <v>685</v>
      </c>
      <c r="F743" s="69">
        <v>45219</v>
      </c>
      <c r="G743" s="68" t="s">
        <v>165</v>
      </c>
      <c r="H743" s="68" t="s">
        <v>166</v>
      </c>
      <c r="I743" s="70">
        <v>1104.4000000000001</v>
      </c>
      <c r="J743" s="70">
        <v>735</v>
      </c>
      <c r="K743" s="71">
        <f t="shared" si="11"/>
        <v>2.703226441745039E-3</v>
      </c>
      <c r="L743" s="68" t="s">
        <v>258</v>
      </c>
      <c r="M743" s="68" t="s">
        <v>129</v>
      </c>
      <c r="N743" s="68" t="s">
        <v>960</v>
      </c>
      <c r="O743" s="68" t="s">
        <v>4941</v>
      </c>
      <c r="P743" s="68" t="s">
        <v>4893</v>
      </c>
      <c r="Q743" s="68" t="s">
        <v>262</v>
      </c>
      <c r="R743" s="68" t="s">
        <v>4942</v>
      </c>
      <c r="S743" s="68" t="s">
        <v>4943</v>
      </c>
      <c r="T743" s="68" t="s">
        <v>135</v>
      </c>
      <c r="U743" s="68" t="s">
        <v>135</v>
      </c>
      <c r="V743" s="68" t="s">
        <v>136</v>
      </c>
      <c r="W743" s="68" t="s">
        <v>137</v>
      </c>
      <c r="X743" s="68" t="s">
        <v>173</v>
      </c>
      <c r="Y743" s="68">
        <v>45218.505078935188</v>
      </c>
      <c r="Z743" s="68">
        <v>45223.539042476848</v>
      </c>
      <c r="AA743" s="68" t="s">
        <v>139</v>
      </c>
      <c r="AB743" s="68" t="s">
        <v>140</v>
      </c>
      <c r="AC743" s="68">
        <v>0</v>
      </c>
      <c r="AD743" s="68" t="s">
        <v>143</v>
      </c>
      <c r="AE743" s="68">
        <v>11044</v>
      </c>
      <c r="AG743" s="68">
        <v>10012</v>
      </c>
      <c r="AH743" s="68" t="s">
        <v>141</v>
      </c>
      <c r="AI743" s="68" t="s">
        <v>143</v>
      </c>
      <c r="AJ743" s="68">
        <v>11044</v>
      </c>
      <c r="AK743" s="68" t="s">
        <v>142</v>
      </c>
      <c r="AL743" s="68" t="s">
        <v>143</v>
      </c>
      <c r="AM743" s="68">
        <v>735</v>
      </c>
      <c r="AN743" s="68" t="s">
        <v>174</v>
      </c>
      <c r="AO743" s="68" t="s">
        <v>4944</v>
      </c>
      <c r="AP743" s="68" t="s">
        <v>4945</v>
      </c>
      <c r="AQ743" s="68" t="s">
        <v>4946</v>
      </c>
      <c r="AR743" s="68" t="s">
        <v>934</v>
      </c>
      <c r="AS743" s="68" t="s">
        <v>231</v>
      </c>
      <c r="AT743" s="68" t="s">
        <v>2543</v>
      </c>
      <c r="AU743" s="68" t="s">
        <v>2544</v>
      </c>
      <c r="AV743" s="68" t="s">
        <v>145</v>
      </c>
      <c r="AW743" s="68" t="s">
        <v>146</v>
      </c>
      <c r="AX743" s="68" t="s">
        <v>972</v>
      </c>
      <c r="AY743" s="68" t="s">
        <v>148</v>
      </c>
      <c r="AZ743" s="68" t="s">
        <v>139</v>
      </c>
      <c r="BA743" s="68" t="s">
        <v>149</v>
      </c>
      <c r="BB743" s="68" t="s">
        <v>150</v>
      </c>
      <c r="BC743" s="68" t="s">
        <v>156</v>
      </c>
      <c r="BD743" s="68" t="s">
        <v>157</v>
      </c>
      <c r="BE743" s="68" t="s">
        <v>237</v>
      </c>
      <c r="BF743" s="68">
        <v>45218.216863425929</v>
      </c>
      <c r="BG743" s="68">
        <v>0</v>
      </c>
      <c r="BH743" s="68" t="s">
        <v>262</v>
      </c>
      <c r="BI743" s="68" t="s">
        <v>4947</v>
      </c>
      <c r="BJ743" s="68" t="s">
        <v>143</v>
      </c>
      <c r="BK743" s="68" t="s">
        <v>136</v>
      </c>
      <c r="BL743" s="68" t="s">
        <v>143</v>
      </c>
      <c r="BM743" s="68" t="s">
        <v>160</v>
      </c>
      <c r="BN743" s="68" t="s">
        <v>160</v>
      </c>
      <c r="BO743" s="68" t="s">
        <v>143</v>
      </c>
      <c r="BP743" s="68" t="s">
        <v>143</v>
      </c>
      <c r="BQ743" s="68" t="s">
        <v>4948</v>
      </c>
      <c r="BR743" s="68">
        <v>1000</v>
      </c>
      <c r="BS743" s="68" t="s">
        <v>241</v>
      </c>
      <c r="BT743" s="68">
        <v>11044</v>
      </c>
      <c r="BU743" s="68">
        <v>11044</v>
      </c>
      <c r="BV743" s="68" t="s">
        <v>135</v>
      </c>
      <c r="BW743" s="68" t="s">
        <v>135</v>
      </c>
      <c r="BX743" s="68" t="s">
        <v>135</v>
      </c>
      <c r="BY743" s="68" t="s">
        <v>148</v>
      </c>
      <c r="BZ743" s="68" t="s">
        <v>4949</v>
      </c>
      <c r="CA743" s="68" t="s">
        <v>174</v>
      </c>
      <c r="CB743" s="68" t="s">
        <v>143</v>
      </c>
      <c r="CC743" s="68" t="s">
        <v>143</v>
      </c>
      <c r="CD743" s="68" t="s">
        <v>143</v>
      </c>
      <c r="CE743" s="68" t="s">
        <v>143</v>
      </c>
      <c r="CF743" s="68">
        <v>1</v>
      </c>
      <c r="CG743" s="68">
        <v>1</v>
      </c>
      <c r="CH743" s="68" t="s">
        <v>143</v>
      </c>
      <c r="CJ743" s="68">
        <v>0</v>
      </c>
      <c r="CK743" s="68" t="s">
        <v>143</v>
      </c>
      <c r="CM743" s="68" t="s">
        <v>143</v>
      </c>
      <c r="CN743" s="68" t="s">
        <v>143</v>
      </c>
      <c r="CO743" s="68">
        <v>535080428</v>
      </c>
      <c r="CR743" s="68" t="s">
        <v>143</v>
      </c>
      <c r="CS743" s="68" t="s">
        <v>1</v>
      </c>
      <c r="CT743" s="68" t="s">
        <v>143</v>
      </c>
      <c r="CU743" s="68" t="s">
        <v>1</v>
      </c>
      <c r="CV743" s="68" t="s">
        <v>2092</v>
      </c>
      <c r="CW743" s="68" t="s">
        <v>2092</v>
      </c>
      <c r="CX743" s="68" t="s">
        <v>258</v>
      </c>
      <c r="CY743" s="68" t="s">
        <v>166</v>
      </c>
      <c r="CZ743" s="68" t="s">
        <v>136</v>
      </c>
      <c r="DA743" s="68" t="s">
        <v>2007</v>
      </c>
      <c r="DB743" s="68" t="s">
        <v>143</v>
      </c>
      <c r="DC743" s="68" t="s">
        <v>143</v>
      </c>
      <c r="DD743" s="68" t="s">
        <v>685</v>
      </c>
      <c r="DE743" s="68">
        <v>10</v>
      </c>
      <c r="DF743" s="68">
        <v>20</v>
      </c>
    </row>
    <row r="744" spans="1:110" s="68" customFormat="1" ht="12.75" x14ac:dyDescent="0.2">
      <c r="A744" s="67">
        <v>45200</v>
      </c>
      <c r="B744" s="68" t="s">
        <v>19</v>
      </c>
      <c r="C744" s="68">
        <v>96689</v>
      </c>
      <c r="D744" s="68" t="s">
        <v>4570</v>
      </c>
      <c r="E744" s="68" t="s">
        <v>364</v>
      </c>
      <c r="F744" s="69">
        <v>45219</v>
      </c>
      <c r="G744" s="68" t="s">
        <v>126</v>
      </c>
      <c r="H744" s="68" t="s">
        <v>166</v>
      </c>
      <c r="I744" s="70">
        <v>350</v>
      </c>
      <c r="J744" s="70">
        <v>350</v>
      </c>
      <c r="K744" s="71">
        <f t="shared" si="11"/>
        <v>8.5669074122669646E-4</v>
      </c>
      <c r="L744" s="68" t="s">
        <v>519</v>
      </c>
      <c r="M744" s="68" t="s">
        <v>129</v>
      </c>
      <c r="N744" s="68" t="s">
        <v>1065</v>
      </c>
      <c r="O744" s="68" t="s">
        <v>4950</v>
      </c>
      <c r="P744" s="68" t="s">
        <v>4951</v>
      </c>
      <c r="Q744" s="68" t="s">
        <v>170</v>
      </c>
      <c r="R744" s="68" t="s">
        <v>4952</v>
      </c>
      <c r="S744" s="68" t="s">
        <v>2879</v>
      </c>
      <c r="T744" s="68" t="s">
        <v>135</v>
      </c>
      <c r="U744" s="68" t="s">
        <v>135</v>
      </c>
      <c r="V744" s="68" t="s">
        <v>136</v>
      </c>
      <c r="W744" s="68" t="s">
        <v>137</v>
      </c>
      <c r="X744" s="68" t="s">
        <v>957</v>
      </c>
      <c r="Y744" s="68">
        <v>45218.056258680554</v>
      </c>
      <c r="Z744" s="68">
        <v>45218.056012384259</v>
      </c>
      <c r="AA744" s="68" t="s">
        <v>139</v>
      </c>
      <c r="AB744" s="68" t="s">
        <v>140</v>
      </c>
      <c r="AC744" s="68">
        <v>0</v>
      </c>
      <c r="AD744" s="68" t="s">
        <v>143</v>
      </c>
      <c r="AE744" s="68">
        <v>0</v>
      </c>
      <c r="AF744" s="68">
        <v>45226</v>
      </c>
      <c r="AG744" s="68">
        <v>10023</v>
      </c>
      <c r="AH744" s="68" t="s">
        <v>141</v>
      </c>
      <c r="AI744" s="68" t="s">
        <v>143</v>
      </c>
      <c r="AK744" s="68" t="s">
        <v>142</v>
      </c>
      <c r="AL744" s="68" t="s">
        <v>143</v>
      </c>
      <c r="AM744" s="68">
        <v>350</v>
      </c>
      <c r="AN744" s="68" t="s">
        <v>143</v>
      </c>
      <c r="AO744" s="68" t="s">
        <v>4953</v>
      </c>
      <c r="AP744" s="68" t="s">
        <v>730</v>
      </c>
      <c r="AQ744" s="68" t="s">
        <v>4954</v>
      </c>
      <c r="AR744" s="68" t="s">
        <v>353</v>
      </c>
      <c r="AS744" s="68" t="s">
        <v>231</v>
      </c>
      <c r="AT744" s="68" t="s">
        <v>2543</v>
      </c>
      <c r="AU744" s="68" t="s">
        <v>732</v>
      </c>
      <c r="AV744" s="68" t="s">
        <v>631</v>
      </c>
      <c r="AW744" s="68" t="s">
        <v>632</v>
      </c>
      <c r="AX744" s="68" t="s">
        <v>1068</v>
      </c>
      <c r="AY744" s="68" t="s">
        <v>148</v>
      </c>
      <c r="AZ744" s="68" t="s">
        <v>139</v>
      </c>
      <c r="BA744" s="68" t="s">
        <v>149</v>
      </c>
      <c r="BB744" s="68" t="s">
        <v>634</v>
      </c>
      <c r="BC744" s="68" t="s">
        <v>156</v>
      </c>
      <c r="BD744" s="68" t="s">
        <v>157</v>
      </c>
      <c r="BE744" s="68" t="s">
        <v>484</v>
      </c>
      <c r="BF744" s="68">
        <v>45218.178159722222</v>
      </c>
      <c r="BG744" s="68">
        <v>0</v>
      </c>
      <c r="BH744" s="68" t="s">
        <v>143</v>
      </c>
      <c r="BI744" s="68" t="s">
        <v>143</v>
      </c>
      <c r="BJ744" s="68" t="s">
        <v>143</v>
      </c>
      <c r="BK744" s="68" t="s">
        <v>136</v>
      </c>
      <c r="BL744" s="68" t="s">
        <v>143</v>
      </c>
      <c r="BM744" s="68" t="s">
        <v>160</v>
      </c>
      <c r="BN744" s="68" t="s">
        <v>143</v>
      </c>
      <c r="BO744" s="68" t="s">
        <v>143</v>
      </c>
      <c r="BP744" s="68" t="s">
        <v>143</v>
      </c>
      <c r="BQ744" s="68" t="s">
        <v>4955</v>
      </c>
      <c r="BR744" s="68">
        <v>500</v>
      </c>
      <c r="BS744" s="68" t="s">
        <v>162</v>
      </c>
      <c r="BT744" s="68">
        <v>350</v>
      </c>
      <c r="BU744" s="68">
        <v>350</v>
      </c>
      <c r="BV744" s="68" t="s">
        <v>135</v>
      </c>
      <c r="BW744" s="68" t="s">
        <v>135</v>
      </c>
      <c r="BX744" s="68" t="s">
        <v>135</v>
      </c>
      <c r="BY744" s="68" t="s">
        <v>148</v>
      </c>
      <c r="BZ744" s="68" t="s">
        <v>4685</v>
      </c>
      <c r="CA744" s="68" t="s">
        <v>174</v>
      </c>
      <c r="CB744" s="68" t="s">
        <v>143</v>
      </c>
      <c r="CC744" s="68" t="s">
        <v>143</v>
      </c>
      <c r="CD744" s="68" t="s">
        <v>143</v>
      </c>
      <c r="CE744" s="68" t="s">
        <v>143</v>
      </c>
      <c r="CF744" s="68">
        <v>1</v>
      </c>
      <c r="CH744" s="68" t="s">
        <v>143</v>
      </c>
      <c r="CJ744" s="68">
        <v>0</v>
      </c>
      <c r="CK744" s="68" t="s">
        <v>143</v>
      </c>
      <c r="CM744" s="68" t="s">
        <v>143</v>
      </c>
      <c r="CN744" s="68" t="s">
        <v>143</v>
      </c>
      <c r="CR744" s="68" t="s">
        <v>143</v>
      </c>
      <c r="CS744" s="68" t="s">
        <v>1</v>
      </c>
      <c r="CT744" s="68" t="s">
        <v>143</v>
      </c>
      <c r="CU744" s="68" t="s">
        <v>1</v>
      </c>
      <c r="CV744" s="68" t="s">
        <v>1985</v>
      </c>
      <c r="CW744" s="68" t="s">
        <v>143</v>
      </c>
      <c r="CX744" s="68" t="s">
        <v>519</v>
      </c>
      <c r="CY744" s="68" t="s">
        <v>166</v>
      </c>
      <c r="CZ744" s="68" t="s">
        <v>136</v>
      </c>
      <c r="DA744" s="68" t="s">
        <v>2007</v>
      </c>
      <c r="DB744" s="68" t="s">
        <v>143</v>
      </c>
      <c r="DC744" s="68" t="s">
        <v>143</v>
      </c>
      <c r="DD744" s="68" t="s">
        <v>364</v>
      </c>
      <c r="DE744" s="68">
        <v>10</v>
      </c>
      <c r="DF744" s="68">
        <v>20</v>
      </c>
    </row>
    <row r="745" spans="1:110" s="68" customFormat="1" ht="12.75" x14ac:dyDescent="0.2">
      <c r="A745" s="67">
        <v>45200</v>
      </c>
      <c r="B745" s="68" t="s">
        <v>8</v>
      </c>
      <c r="C745" s="68">
        <v>96697</v>
      </c>
      <c r="D745" s="68" t="s">
        <v>4711</v>
      </c>
      <c r="E745" s="68" t="s">
        <v>364</v>
      </c>
      <c r="F745" s="69">
        <v>45219</v>
      </c>
      <c r="G745" s="68" t="s">
        <v>126</v>
      </c>
      <c r="H745" s="68" t="s">
        <v>166</v>
      </c>
      <c r="I745" s="70">
        <v>200</v>
      </c>
      <c r="J745" s="70">
        <v>200</v>
      </c>
      <c r="K745" s="71">
        <f t="shared" si="11"/>
        <v>4.8953756641525504E-4</v>
      </c>
      <c r="L745" s="68" t="s">
        <v>953</v>
      </c>
      <c r="M745" s="68" t="s">
        <v>317</v>
      </c>
      <c r="N745" s="68" t="s">
        <v>1065</v>
      </c>
      <c r="O745" s="68" t="s">
        <v>4956</v>
      </c>
      <c r="P745" s="68" t="s">
        <v>4957</v>
      </c>
      <c r="Q745" s="68" t="s">
        <v>170</v>
      </c>
      <c r="R745" s="68" t="s">
        <v>4958</v>
      </c>
      <c r="S745" s="68" t="s">
        <v>4959</v>
      </c>
      <c r="T745" s="68" t="s">
        <v>135</v>
      </c>
      <c r="U745" s="68" t="s">
        <v>135</v>
      </c>
      <c r="V745" s="68" t="s">
        <v>506</v>
      </c>
      <c r="W745" s="68" t="s">
        <v>137</v>
      </c>
      <c r="X745" s="68" t="s">
        <v>957</v>
      </c>
      <c r="Y745" s="68">
        <v>45218.073872569446</v>
      </c>
      <c r="Z745" s="68">
        <v>45218.073815509262</v>
      </c>
      <c r="AA745" s="68" t="s">
        <v>139</v>
      </c>
      <c r="AB745" s="68" t="s">
        <v>226</v>
      </c>
      <c r="AC745" s="68">
        <v>0</v>
      </c>
      <c r="AD745" s="68" t="s">
        <v>143</v>
      </c>
      <c r="AE745" s="68">
        <v>0</v>
      </c>
      <c r="AF745" s="68">
        <v>45226</v>
      </c>
      <c r="AG745" s="68">
        <v>10023</v>
      </c>
      <c r="AH745" s="68" t="s">
        <v>141</v>
      </c>
      <c r="AI745" s="68" t="s">
        <v>143</v>
      </c>
      <c r="AK745" s="68" t="s">
        <v>207</v>
      </c>
      <c r="AL745" s="68" t="s">
        <v>143</v>
      </c>
      <c r="AM745" s="68">
        <v>200</v>
      </c>
      <c r="AN745" s="68" t="s">
        <v>143</v>
      </c>
      <c r="AO745" s="68" t="s">
        <v>4444</v>
      </c>
      <c r="AP745" s="68" t="s">
        <v>2684</v>
      </c>
      <c r="AQ745" s="68" t="s">
        <v>4960</v>
      </c>
      <c r="AR745" s="68" t="s">
        <v>2082</v>
      </c>
      <c r="AS745" s="68" t="s">
        <v>231</v>
      </c>
      <c r="AT745" s="68" t="s">
        <v>935</v>
      </c>
      <c r="AU745" s="68" t="s">
        <v>2686</v>
      </c>
      <c r="AV745" s="68" t="s">
        <v>631</v>
      </c>
      <c r="AW745" s="68" t="s">
        <v>632</v>
      </c>
      <c r="AX745" s="68" t="s">
        <v>1068</v>
      </c>
      <c r="AY745" s="68" t="s">
        <v>148</v>
      </c>
      <c r="AZ745" s="68" t="s">
        <v>139</v>
      </c>
      <c r="BA745" s="68" t="s">
        <v>149</v>
      </c>
      <c r="BB745" s="68" t="s">
        <v>634</v>
      </c>
      <c r="BC745" s="68" t="s">
        <v>156</v>
      </c>
      <c r="BD745" s="68" t="s">
        <v>157</v>
      </c>
      <c r="BE745" s="68" t="s">
        <v>484</v>
      </c>
      <c r="BF745" s="68">
        <v>45218.178888888891</v>
      </c>
      <c r="BG745" s="68">
        <v>0</v>
      </c>
      <c r="BH745" s="68" t="s">
        <v>143</v>
      </c>
      <c r="BI745" s="68" t="s">
        <v>143</v>
      </c>
      <c r="BJ745" s="68" t="s">
        <v>143</v>
      </c>
      <c r="BK745" s="68" t="s">
        <v>506</v>
      </c>
      <c r="BL745" s="68" t="s">
        <v>143</v>
      </c>
      <c r="BM745" s="68" t="s">
        <v>160</v>
      </c>
      <c r="BN745" s="68" t="s">
        <v>143</v>
      </c>
      <c r="BO745" s="68" t="s">
        <v>364</v>
      </c>
      <c r="BP745" s="68" t="s">
        <v>143</v>
      </c>
      <c r="BQ745" s="68" t="s">
        <v>2981</v>
      </c>
      <c r="BR745" s="68">
        <v>500</v>
      </c>
      <c r="BS745" s="68" t="s">
        <v>162</v>
      </c>
      <c r="BT745" s="68">
        <v>200</v>
      </c>
      <c r="BU745" s="68">
        <v>200</v>
      </c>
      <c r="BV745" s="68" t="s">
        <v>135</v>
      </c>
      <c r="BW745" s="68" t="s">
        <v>135</v>
      </c>
      <c r="BX745" s="68" t="s">
        <v>135</v>
      </c>
      <c r="BY745" s="68" t="s">
        <v>148</v>
      </c>
      <c r="BZ745" s="68" t="s">
        <v>4961</v>
      </c>
      <c r="CA745" s="68" t="s">
        <v>174</v>
      </c>
      <c r="CB745" s="68" t="s">
        <v>143</v>
      </c>
      <c r="CC745" s="68" t="s">
        <v>143</v>
      </c>
      <c r="CD745" s="68" t="s">
        <v>143</v>
      </c>
      <c r="CE745" s="68" t="s">
        <v>143</v>
      </c>
      <c r="CF745" s="68">
        <v>1</v>
      </c>
      <c r="CH745" s="68" t="s">
        <v>143</v>
      </c>
      <c r="CJ745" s="68">
        <v>0</v>
      </c>
      <c r="CK745" s="68" t="s">
        <v>143</v>
      </c>
      <c r="CM745" s="68" t="s">
        <v>143</v>
      </c>
      <c r="CN745" s="68" t="s">
        <v>143</v>
      </c>
      <c r="CO745" s="68">
        <v>219757144</v>
      </c>
      <c r="CR745" s="68" t="s">
        <v>143</v>
      </c>
      <c r="CS745" s="68" t="s">
        <v>1</v>
      </c>
      <c r="CT745" s="68" t="s">
        <v>143</v>
      </c>
      <c r="CU745" s="68" t="s">
        <v>1</v>
      </c>
      <c r="CV745" s="68" t="s">
        <v>1985</v>
      </c>
      <c r="CW745" s="68" t="s">
        <v>143</v>
      </c>
      <c r="CX745" s="68" t="s">
        <v>953</v>
      </c>
      <c r="CY745" s="68" t="s">
        <v>166</v>
      </c>
      <c r="CZ745" s="68" t="s">
        <v>506</v>
      </c>
      <c r="DA745" s="68" t="s">
        <v>2007</v>
      </c>
      <c r="DB745" s="68" t="s">
        <v>143</v>
      </c>
      <c r="DC745" s="68" t="s">
        <v>143</v>
      </c>
      <c r="DD745" s="68" t="s">
        <v>364</v>
      </c>
      <c r="DE745" s="68">
        <v>10</v>
      </c>
      <c r="DF745" s="68">
        <v>20</v>
      </c>
    </row>
    <row r="746" spans="1:110" s="68" customFormat="1" ht="12.75" x14ac:dyDescent="0.2">
      <c r="A746" s="67">
        <v>45200</v>
      </c>
      <c r="B746" s="68" t="s">
        <v>19</v>
      </c>
      <c r="C746" s="68">
        <v>96700</v>
      </c>
      <c r="D746" s="68" t="s">
        <v>4570</v>
      </c>
      <c r="E746" s="68" t="s">
        <v>364</v>
      </c>
      <c r="F746" s="69">
        <v>45219</v>
      </c>
      <c r="G746" s="68" t="s">
        <v>126</v>
      </c>
      <c r="H746" s="68" t="s">
        <v>166</v>
      </c>
      <c r="I746" s="70">
        <v>400</v>
      </c>
      <c r="J746" s="70">
        <v>400</v>
      </c>
      <c r="K746" s="71">
        <f t="shared" si="11"/>
        <v>9.7907513283051009E-4</v>
      </c>
      <c r="L746" s="68" t="s">
        <v>519</v>
      </c>
      <c r="M746" s="68" t="s">
        <v>129</v>
      </c>
      <c r="N746" s="68" t="s">
        <v>1065</v>
      </c>
      <c r="O746" s="68" t="s">
        <v>3045</v>
      </c>
      <c r="P746" s="68" t="s">
        <v>4962</v>
      </c>
      <c r="Q746" s="68" t="s">
        <v>262</v>
      </c>
      <c r="R746" s="68" t="s">
        <v>4963</v>
      </c>
      <c r="S746" s="68" t="s">
        <v>4964</v>
      </c>
      <c r="T746" s="68" t="s">
        <v>135</v>
      </c>
      <c r="U746" s="68" t="s">
        <v>135</v>
      </c>
      <c r="V746" s="68" t="s">
        <v>136</v>
      </c>
      <c r="W746" s="68" t="s">
        <v>137</v>
      </c>
      <c r="X746" s="68" t="s">
        <v>957</v>
      </c>
      <c r="Y746" s="68">
        <v>45218.083820023145</v>
      </c>
      <c r="Z746" s="68">
        <v>45218.083686458333</v>
      </c>
      <c r="AA746" s="68" t="s">
        <v>139</v>
      </c>
      <c r="AB746" s="68" t="s">
        <v>140</v>
      </c>
      <c r="AC746" s="68">
        <v>0</v>
      </c>
      <c r="AD746" s="68" t="s">
        <v>143</v>
      </c>
      <c r="AE746" s="68">
        <v>0</v>
      </c>
      <c r="AF746" s="68">
        <v>45226</v>
      </c>
      <c r="AG746" s="68">
        <v>10023</v>
      </c>
      <c r="AH746" s="68" t="s">
        <v>141</v>
      </c>
      <c r="AI746" s="68" t="s">
        <v>143</v>
      </c>
      <c r="AK746" s="68" t="s">
        <v>142</v>
      </c>
      <c r="AL746" s="68" t="s">
        <v>143</v>
      </c>
      <c r="AM746" s="68">
        <v>400</v>
      </c>
      <c r="AN746" s="68" t="s">
        <v>143</v>
      </c>
      <c r="AO746" s="68" t="s">
        <v>3049</v>
      </c>
      <c r="AP746" s="68" t="s">
        <v>1089</v>
      </c>
      <c r="AQ746" s="68" t="s">
        <v>3050</v>
      </c>
      <c r="AR746" s="68" t="s">
        <v>353</v>
      </c>
      <c r="AS746" s="68" t="s">
        <v>231</v>
      </c>
      <c r="AT746" s="68" t="s">
        <v>1895</v>
      </c>
      <c r="AU746" s="68" t="s">
        <v>1092</v>
      </c>
      <c r="AV746" s="68" t="s">
        <v>631</v>
      </c>
      <c r="AW746" s="68" t="s">
        <v>632</v>
      </c>
      <c r="AX746" s="68" t="s">
        <v>1068</v>
      </c>
      <c r="AY746" s="68" t="s">
        <v>148</v>
      </c>
      <c r="AZ746" s="68" t="s">
        <v>139</v>
      </c>
      <c r="BA746" s="68" t="s">
        <v>149</v>
      </c>
      <c r="BB746" s="68" t="s">
        <v>634</v>
      </c>
      <c r="BC746" s="68" t="s">
        <v>156</v>
      </c>
      <c r="BD746" s="68" t="s">
        <v>157</v>
      </c>
      <c r="BE746" s="68" t="s">
        <v>484</v>
      </c>
      <c r="BF746" s="68">
        <v>45218.177118055559</v>
      </c>
      <c r="BG746" s="68">
        <v>0</v>
      </c>
      <c r="BH746" s="68" t="s">
        <v>143</v>
      </c>
      <c r="BI746" s="68" t="s">
        <v>143</v>
      </c>
      <c r="BJ746" s="68" t="s">
        <v>143</v>
      </c>
      <c r="BK746" s="68" t="s">
        <v>136</v>
      </c>
      <c r="BL746" s="68" t="s">
        <v>143</v>
      </c>
      <c r="BM746" s="68" t="s">
        <v>160</v>
      </c>
      <c r="BN746" s="68" t="s">
        <v>143</v>
      </c>
      <c r="BO746" s="68" t="s">
        <v>143</v>
      </c>
      <c r="BP746" s="68" t="s">
        <v>143</v>
      </c>
      <c r="BQ746" s="68" t="s">
        <v>391</v>
      </c>
      <c r="BR746" s="68">
        <v>500</v>
      </c>
      <c r="BS746" s="68" t="s">
        <v>162</v>
      </c>
      <c r="BT746" s="68">
        <v>400</v>
      </c>
      <c r="BU746" s="68">
        <v>400</v>
      </c>
      <c r="BV746" s="68" t="s">
        <v>135</v>
      </c>
      <c r="BW746" s="68" t="s">
        <v>135</v>
      </c>
      <c r="BX746" s="68" t="s">
        <v>135</v>
      </c>
      <c r="BY746" s="68" t="s">
        <v>148</v>
      </c>
      <c r="BZ746" s="68" t="s">
        <v>4965</v>
      </c>
      <c r="CA746" s="68" t="s">
        <v>174</v>
      </c>
      <c r="CB746" s="68" t="s">
        <v>143</v>
      </c>
      <c r="CC746" s="68" t="s">
        <v>143</v>
      </c>
      <c r="CD746" s="68" t="s">
        <v>143</v>
      </c>
      <c r="CE746" s="68" t="s">
        <v>4966</v>
      </c>
      <c r="CF746" s="68">
        <v>1</v>
      </c>
      <c r="CH746" s="68" t="s">
        <v>143</v>
      </c>
      <c r="CJ746" s="68">
        <v>0</v>
      </c>
      <c r="CK746" s="68" t="s">
        <v>143</v>
      </c>
      <c r="CM746" s="68" t="s">
        <v>143</v>
      </c>
      <c r="CN746" s="68" t="s">
        <v>143</v>
      </c>
      <c r="CO746" s="68">
        <v>340852585</v>
      </c>
      <c r="CR746" s="68" t="s">
        <v>143</v>
      </c>
      <c r="CS746" s="68" t="s">
        <v>1</v>
      </c>
      <c r="CT746" s="68" t="s">
        <v>143</v>
      </c>
      <c r="CU746" s="68" t="s">
        <v>1</v>
      </c>
      <c r="CV746" s="68" t="s">
        <v>1985</v>
      </c>
      <c r="CW746" s="68" t="s">
        <v>143</v>
      </c>
      <c r="CX746" s="68" t="s">
        <v>519</v>
      </c>
      <c r="CY746" s="68" t="s">
        <v>166</v>
      </c>
      <c r="CZ746" s="68" t="s">
        <v>136</v>
      </c>
      <c r="DA746" s="68" t="s">
        <v>2007</v>
      </c>
      <c r="DB746" s="68" t="s">
        <v>143</v>
      </c>
      <c r="DC746" s="68" t="s">
        <v>143</v>
      </c>
      <c r="DD746" s="68" t="s">
        <v>364</v>
      </c>
      <c r="DE746" s="68">
        <v>10</v>
      </c>
      <c r="DF746" s="68">
        <v>20</v>
      </c>
    </row>
    <row r="747" spans="1:110" s="68" customFormat="1" ht="12.75" x14ac:dyDescent="0.2">
      <c r="A747" s="67">
        <v>45200</v>
      </c>
      <c r="B747" s="68" t="s">
        <v>8</v>
      </c>
      <c r="C747" s="68">
        <v>96767</v>
      </c>
      <c r="D747" s="68" t="s">
        <v>4711</v>
      </c>
      <c r="E747" s="68" t="s">
        <v>364</v>
      </c>
      <c r="F747" s="69">
        <v>45219</v>
      </c>
      <c r="G747" s="68" t="s">
        <v>126</v>
      </c>
      <c r="H747" s="68" t="s">
        <v>166</v>
      </c>
      <c r="I747" s="70">
        <v>1324</v>
      </c>
      <c r="J747" s="70">
        <v>1324</v>
      </c>
      <c r="K747" s="71">
        <f t="shared" si="11"/>
        <v>3.2407386896689885E-3</v>
      </c>
      <c r="L747" s="68" t="s">
        <v>953</v>
      </c>
      <c r="M747" s="68" t="s">
        <v>317</v>
      </c>
      <c r="N747" s="68" t="s">
        <v>960</v>
      </c>
      <c r="O747" s="68" t="s">
        <v>365</v>
      </c>
      <c r="P747" s="68" t="s">
        <v>2549</v>
      </c>
      <c r="Q747" s="68" t="s">
        <v>262</v>
      </c>
      <c r="R747" s="68" t="s">
        <v>4967</v>
      </c>
      <c r="S747" s="68" t="s">
        <v>4968</v>
      </c>
      <c r="T747" s="68" t="s">
        <v>135</v>
      </c>
      <c r="U747" s="68" t="s">
        <v>135</v>
      </c>
      <c r="V747" s="68" t="s">
        <v>506</v>
      </c>
      <c r="W747" s="68" t="s">
        <v>137</v>
      </c>
      <c r="X747" s="68" t="s">
        <v>173</v>
      </c>
      <c r="Y747" s="68">
        <v>45218.228783564817</v>
      </c>
      <c r="Z747" s="68">
        <v>45218.22866064815</v>
      </c>
      <c r="AA747" s="68" t="s">
        <v>139</v>
      </c>
      <c r="AB747" s="68" t="s">
        <v>226</v>
      </c>
      <c r="AC747" s="68">
        <v>0</v>
      </c>
      <c r="AD747" s="68" t="s">
        <v>143</v>
      </c>
      <c r="AE747" s="68">
        <v>0</v>
      </c>
      <c r="AG747" s="68">
        <v>10023</v>
      </c>
      <c r="AH747" s="68" t="s">
        <v>141</v>
      </c>
      <c r="AI747" s="68" t="s">
        <v>143</v>
      </c>
      <c r="AK747" s="68" t="s">
        <v>207</v>
      </c>
      <c r="AL747" s="68" t="s">
        <v>4969</v>
      </c>
      <c r="AM747" s="68">
        <v>1324</v>
      </c>
      <c r="AN747" s="68" t="s">
        <v>143</v>
      </c>
      <c r="AO747" s="68" t="s">
        <v>227</v>
      </c>
      <c r="AP747" s="68" t="s">
        <v>228</v>
      </c>
      <c r="AQ747" s="68" t="s">
        <v>369</v>
      </c>
      <c r="AR747" s="68" t="s">
        <v>230</v>
      </c>
      <c r="AS747" s="68" t="s">
        <v>231</v>
      </c>
      <c r="AT747" s="68" t="s">
        <v>232</v>
      </c>
      <c r="AU747" s="68" t="s">
        <v>233</v>
      </c>
      <c r="AV747" s="68" t="s">
        <v>145</v>
      </c>
      <c r="AW747" s="68" t="s">
        <v>146</v>
      </c>
      <c r="AX747" s="68" t="s">
        <v>972</v>
      </c>
      <c r="AY747" s="68" t="s">
        <v>148</v>
      </c>
      <c r="AZ747" s="68" t="s">
        <v>139</v>
      </c>
      <c r="BA747" s="68" t="s">
        <v>149</v>
      </c>
      <c r="BB747" s="68" t="s">
        <v>150</v>
      </c>
      <c r="BC747" s="68" t="s">
        <v>156</v>
      </c>
      <c r="BD747" s="68" t="s">
        <v>157</v>
      </c>
      <c r="BE747" s="68" t="s">
        <v>2674</v>
      </c>
      <c r="BF747" s="68">
        <v>45230.534421296295</v>
      </c>
      <c r="BG747" s="68">
        <v>0</v>
      </c>
      <c r="BH747" s="68" t="s">
        <v>143</v>
      </c>
      <c r="BI747" s="68" t="s">
        <v>143</v>
      </c>
      <c r="BJ747" s="68" t="s">
        <v>143</v>
      </c>
      <c r="BK747" s="68" t="s">
        <v>506</v>
      </c>
      <c r="BL747" s="68" t="s">
        <v>143</v>
      </c>
      <c r="BM747" s="68" t="s">
        <v>160</v>
      </c>
      <c r="BN747" s="68" t="s">
        <v>143</v>
      </c>
      <c r="BO747" s="68" t="s">
        <v>364</v>
      </c>
      <c r="BP747" s="68" t="s">
        <v>143</v>
      </c>
      <c r="BQ747" s="68" t="s">
        <v>4970</v>
      </c>
      <c r="BR747" s="68">
        <v>5000</v>
      </c>
      <c r="BS747" s="68" t="s">
        <v>314</v>
      </c>
      <c r="BT747" s="68">
        <v>1324</v>
      </c>
      <c r="BU747" s="68">
        <v>1324</v>
      </c>
      <c r="BV747" s="68" t="s">
        <v>135</v>
      </c>
      <c r="BW747" s="68" t="s">
        <v>135</v>
      </c>
      <c r="BX747" s="68" t="s">
        <v>135</v>
      </c>
      <c r="BY747" s="68" t="s">
        <v>148</v>
      </c>
      <c r="BZ747" s="68" t="s">
        <v>4225</v>
      </c>
      <c r="CA747" s="68" t="s">
        <v>174</v>
      </c>
      <c r="CB747" s="68" t="s">
        <v>143</v>
      </c>
      <c r="CC747" s="68" t="s">
        <v>143</v>
      </c>
      <c r="CD747" s="68" t="s">
        <v>143</v>
      </c>
      <c r="CE747" s="68" t="s">
        <v>4971</v>
      </c>
      <c r="CF747" s="68">
        <v>1</v>
      </c>
      <c r="CH747" s="68" t="s">
        <v>143</v>
      </c>
      <c r="CJ747" s="68">
        <v>0</v>
      </c>
      <c r="CK747" s="68" t="s">
        <v>143</v>
      </c>
      <c r="CM747" s="68" t="s">
        <v>143</v>
      </c>
      <c r="CN747" s="68" t="s">
        <v>143</v>
      </c>
      <c r="CO747" s="68">
        <v>428456263</v>
      </c>
      <c r="CR747" s="68" t="s">
        <v>143</v>
      </c>
      <c r="CS747" s="68" t="s">
        <v>1</v>
      </c>
      <c r="CT747" s="68" t="s">
        <v>143</v>
      </c>
      <c r="CU747" s="68" t="s">
        <v>1</v>
      </c>
      <c r="CV747" s="68" t="s">
        <v>2092</v>
      </c>
      <c r="CW747" s="68" t="s">
        <v>143</v>
      </c>
      <c r="CX747" s="68" t="s">
        <v>953</v>
      </c>
      <c r="CY747" s="68" t="s">
        <v>166</v>
      </c>
      <c r="CZ747" s="68" t="s">
        <v>506</v>
      </c>
      <c r="DA747" s="68" t="s">
        <v>1989</v>
      </c>
      <c r="DB747" s="68" t="s">
        <v>143</v>
      </c>
      <c r="DC747" s="68" t="s">
        <v>143</v>
      </c>
      <c r="DD747" s="68" t="s">
        <v>364</v>
      </c>
      <c r="DE747" s="68">
        <v>10</v>
      </c>
      <c r="DF747" s="68">
        <v>20</v>
      </c>
    </row>
    <row r="748" spans="1:110" s="68" customFormat="1" ht="12.75" x14ac:dyDescent="0.2">
      <c r="A748" s="67">
        <v>45200</v>
      </c>
      <c r="B748" s="68" t="s">
        <v>7</v>
      </c>
      <c r="C748" s="68">
        <v>96786</v>
      </c>
      <c r="D748" s="68" t="s">
        <v>4972</v>
      </c>
      <c r="E748" s="68" t="s">
        <v>373</v>
      </c>
      <c r="F748" s="69">
        <v>45219</v>
      </c>
      <c r="G748" s="68" t="s">
        <v>257</v>
      </c>
      <c r="H748" s="68" t="s">
        <v>166</v>
      </c>
      <c r="I748" s="70">
        <v>100</v>
      </c>
      <c r="J748" s="70">
        <v>250</v>
      </c>
      <c r="K748" s="71">
        <f t="shared" si="11"/>
        <v>2.4476878320762752E-4</v>
      </c>
      <c r="L748" s="68" t="s">
        <v>1196</v>
      </c>
      <c r="M748" s="68" t="s">
        <v>218</v>
      </c>
      <c r="N748" s="68" t="s">
        <v>1224</v>
      </c>
      <c r="O748" s="68" t="s">
        <v>1876</v>
      </c>
      <c r="P748" s="68" t="s">
        <v>4973</v>
      </c>
      <c r="Q748" s="68" t="s">
        <v>170</v>
      </c>
      <c r="R748" s="68" t="s">
        <v>4974</v>
      </c>
      <c r="S748" s="68" t="s">
        <v>4975</v>
      </c>
      <c r="T748" s="68" t="s">
        <v>135</v>
      </c>
      <c r="U748" s="68" t="s">
        <v>135</v>
      </c>
      <c r="V748" s="68" t="s">
        <v>2050</v>
      </c>
      <c r="W748" s="68" t="s">
        <v>137</v>
      </c>
      <c r="X748" s="68" t="s">
        <v>4976</v>
      </c>
      <c r="Y748" s="68">
        <v>45218.268834722221</v>
      </c>
      <c r="Z748" s="68">
        <v>45218.264023148149</v>
      </c>
      <c r="AA748" s="68" t="s">
        <v>139</v>
      </c>
      <c r="AB748" s="68" t="s">
        <v>226</v>
      </c>
      <c r="AC748" s="68">
        <v>0</v>
      </c>
      <c r="AD748" s="68" t="s">
        <v>143</v>
      </c>
      <c r="AE748" s="68">
        <v>0</v>
      </c>
      <c r="AF748" s="68">
        <v>45218</v>
      </c>
      <c r="AG748" s="68">
        <v>10010</v>
      </c>
      <c r="AH748" s="68" t="s">
        <v>265</v>
      </c>
      <c r="AI748" s="68" t="s">
        <v>143</v>
      </c>
      <c r="AK748" s="68" t="s">
        <v>207</v>
      </c>
      <c r="AL748" s="68" t="s">
        <v>143</v>
      </c>
      <c r="AM748" s="68">
        <v>250</v>
      </c>
      <c r="AN748" s="68" t="s">
        <v>143</v>
      </c>
      <c r="AO748" s="68" t="s">
        <v>1880</v>
      </c>
      <c r="AP748" s="68" t="s">
        <v>1881</v>
      </c>
      <c r="AQ748" s="68" t="s">
        <v>1882</v>
      </c>
      <c r="AR748" s="68" t="s">
        <v>178</v>
      </c>
      <c r="AS748" s="68" t="s">
        <v>179</v>
      </c>
      <c r="AT748" s="68" t="s">
        <v>1605</v>
      </c>
      <c r="AU748" s="68" t="s">
        <v>1883</v>
      </c>
      <c r="AV748" s="68" t="s">
        <v>990</v>
      </c>
      <c r="AW748" s="68" t="s">
        <v>273</v>
      </c>
      <c r="AX748" s="68" t="s">
        <v>1232</v>
      </c>
      <c r="AY748" s="68" t="s">
        <v>148</v>
      </c>
      <c r="AZ748" s="68" t="s">
        <v>139</v>
      </c>
      <c r="BA748" s="68" t="s">
        <v>154</v>
      </c>
      <c r="BB748" s="68" t="s">
        <v>992</v>
      </c>
      <c r="BC748" s="68" t="s">
        <v>156</v>
      </c>
      <c r="BD748" s="68" t="s">
        <v>157</v>
      </c>
      <c r="BE748" s="68" t="s">
        <v>484</v>
      </c>
      <c r="BF748" s="68">
        <v>45218.28628472222</v>
      </c>
      <c r="BG748" s="68">
        <v>0</v>
      </c>
      <c r="BH748" s="68" t="s">
        <v>143</v>
      </c>
      <c r="BI748" s="68" t="s">
        <v>143</v>
      </c>
      <c r="BJ748" s="68" t="s">
        <v>143</v>
      </c>
      <c r="BK748" s="68" t="s">
        <v>183</v>
      </c>
      <c r="BL748" s="68" t="s">
        <v>143</v>
      </c>
      <c r="BM748" s="68" t="s">
        <v>200</v>
      </c>
      <c r="BN748" s="68" t="s">
        <v>143</v>
      </c>
      <c r="BO748" s="68" t="s">
        <v>143</v>
      </c>
      <c r="BP748" s="68" t="s">
        <v>143</v>
      </c>
      <c r="BQ748" s="68" t="s">
        <v>1607</v>
      </c>
      <c r="BR748" s="68">
        <v>500</v>
      </c>
      <c r="BS748" s="68" t="s">
        <v>162</v>
      </c>
      <c r="BT748" s="68">
        <v>250</v>
      </c>
      <c r="BU748" s="68">
        <v>250</v>
      </c>
      <c r="BV748" s="68" t="s">
        <v>135</v>
      </c>
      <c r="BW748" s="68" t="s">
        <v>135</v>
      </c>
      <c r="BX748" s="68" t="s">
        <v>135</v>
      </c>
      <c r="BY748" s="68" t="s">
        <v>148</v>
      </c>
      <c r="BZ748" s="68" t="s">
        <v>3650</v>
      </c>
      <c r="CA748" s="68" t="s">
        <v>174</v>
      </c>
      <c r="CB748" s="68" t="s">
        <v>143</v>
      </c>
      <c r="CC748" s="68" t="s">
        <v>143</v>
      </c>
      <c r="CD748" s="68" t="s">
        <v>143</v>
      </c>
      <c r="CE748" s="68" t="s">
        <v>4977</v>
      </c>
      <c r="CF748" s="68">
        <v>1</v>
      </c>
      <c r="CH748" s="68" t="s">
        <v>143</v>
      </c>
      <c r="CJ748" s="68">
        <v>0</v>
      </c>
      <c r="CK748" s="68" t="s">
        <v>143</v>
      </c>
      <c r="CM748" s="68" t="s">
        <v>143</v>
      </c>
      <c r="CN748" s="68" t="s">
        <v>143</v>
      </c>
      <c r="CO748" s="68">
        <v>79084255</v>
      </c>
      <c r="CR748" s="68" t="s">
        <v>143</v>
      </c>
      <c r="CS748" s="68" t="s">
        <v>1</v>
      </c>
      <c r="CT748" s="68" t="s">
        <v>143</v>
      </c>
      <c r="CU748" s="68" t="s">
        <v>1</v>
      </c>
      <c r="CV748" s="68" t="s">
        <v>1985</v>
      </c>
      <c r="CW748" s="68" t="s">
        <v>143</v>
      </c>
      <c r="CX748" s="68" t="s">
        <v>1196</v>
      </c>
      <c r="CY748" s="68" t="s">
        <v>166</v>
      </c>
      <c r="CZ748" s="68" t="s">
        <v>183</v>
      </c>
      <c r="DA748" s="68" t="s">
        <v>2007</v>
      </c>
      <c r="DB748" s="68" t="s">
        <v>143</v>
      </c>
      <c r="DC748" s="68" t="s">
        <v>143</v>
      </c>
      <c r="DD748" s="68" t="s">
        <v>373</v>
      </c>
      <c r="DE748" s="68">
        <v>10</v>
      </c>
      <c r="DF748" s="68">
        <v>20</v>
      </c>
    </row>
    <row r="749" spans="1:110" s="68" customFormat="1" ht="12.75" x14ac:dyDescent="0.2">
      <c r="A749" s="67">
        <v>45200</v>
      </c>
      <c r="B749" s="68" t="s">
        <v>14</v>
      </c>
      <c r="C749" s="68">
        <v>96787</v>
      </c>
      <c r="D749" s="68" t="s">
        <v>1317</v>
      </c>
      <c r="E749" s="68" t="s">
        <v>364</v>
      </c>
      <c r="F749" s="69">
        <v>45218</v>
      </c>
      <c r="G749" s="68" t="s">
        <v>126</v>
      </c>
      <c r="H749" s="68" t="s">
        <v>166</v>
      </c>
      <c r="I749" s="70">
        <v>108.09</v>
      </c>
      <c r="J749" s="70">
        <v>108.09</v>
      </c>
      <c r="K749" s="71">
        <f t="shared" si="11"/>
        <v>2.6457057776912464E-4</v>
      </c>
      <c r="L749" s="68" t="s">
        <v>316</v>
      </c>
      <c r="M749" s="68" t="s">
        <v>129</v>
      </c>
      <c r="N749" s="68" t="s">
        <v>960</v>
      </c>
      <c r="O749" s="68" t="s">
        <v>318</v>
      </c>
      <c r="P749" s="68" t="s">
        <v>4978</v>
      </c>
      <c r="Q749" s="68" t="s">
        <v>170</v>
      </c>
      <c r="R749" s="68" t="s">
        <v>4979</v>
      </c>
      <c r="S749" s="68" t="s">
        <v>1680</v>
      </c>
      <c r="T749" s="68" t="s">
        <v>2399</v>
      </c>
      <c r="U749" s="68" t="s">
        <v>2400</v>
      </c>
      <c r="V749" s="68" t="s">
        <v>136</v>
      </c>
      <c r="W749" s="68" t="s">
        <v>137</v>
      </c>
      <c r="X749" s="68" t="s">
        <v>349</v>
      </c>
      <c r="Y749" s="68">
        <v>45218.269433217596</v>
      </c>
      <c r="Z749" s="68">
        <v>45218.268973495367</v>
      </c>
      <c r="AA749" s="68" t="s">
        <v>139</v>
      </c>
      <c r="AB749" s="68" t="s">
        <v>140</v>
      </c>
      <c r="AC749" s="68">
        <v>0</v>
      </c>
      <c r="AD749" s="68" t="s">
        <v>143</v>
      </c>
      <c r="AE749" s="68">
        <v>0</v>
      </c>
      <c r="AG749" s="68">
        <v>10023</v>
      </c>
      <c r="AH749" s="68" t="s">
        <v>141</v>
      </c>
      <c r="AI749" s="68" t="s">
        <v>143</v>
      </c>
      <c r="AK749" s="68" t="s">
        <v>142</v>
      </c>
      <c r="AL749" s="68" t="s">
        <v>143</v>
      </c>
      <c r="AM749" s="68">
        <v>10809</v>
      </c>
      <c r="AN749" s="68" t="s">
        <v>143</v>
      </c>
      <c r="AO749" s="68" t="s">
        <v>324</v>
      </c>
      <c r="AP749" s="68" t="s">
        <v>325</v>
      </c>
      <c r="AQ749" s="68" t="s">
        <v>326</v>
      </c>
      <c r="AR749" s="68" t="s">
        <v>178</v>
      </c>
      <c r="AS749" s="68" t="s">
        <v>179</v>
      </c>
      <c r="AT749" s="68" t="s">
        <v>327</v>
      </c>
      <c r="AU749" s="68" t="s">
        <v>328</v>
      </c>
      <c r="AV749" s="68" t="s">
        <v>145</v>
      </c>
      <c r="AW749" s="68" t="s">
        <v>146</v>
      </c>
      <c r="AX749" s="68" t="s">
        <v>972</v>
      </c>
      <c r="AY749" s="68" t="s">
        <v>148</v>
      </c>
      <c r="AZ749" s="68" t="s">
        <v>139</v>
      </c>
      <c r="BA749" s="68" t="s">
        <v>149</v>
      </c>
      <c r="BB749" s="68" t="s">
        <v>150</v>
      </c>
      <c r="BC749" s="68" t="s">
        <v>156</v>
      </c>
      <c r="BD749" s="68" t="s">
        <v>157</v>
      </c>
      <c r="BE749" s="68" t="s">
        <v>484</v>
      </c>
      <c r="BF749" s="68">
        <v>45218.286608796298</v>
      </c>
      <c r="BG749" s="68">
        <v>0</v>
      </c>
      <c r="BH749" s="68" t="s">
        <v>143</v>
      </c>
      <c r="BI749" s="68" t="s">
        <v>143</v>
      </c>
      <c r="BJ749" s="68" t="s">
        <v>143</v>
      </c>
      <c r="BK749" s="68" t="s">
        <v>136</v>
      </c>
      <c r="BL749" s="68" t="s">
        <v>143</v>
      </c>
      <c r="BM749" s="68" t="s">
        <v>160</v>
      </c>
      <c r="BN749" s="68" t="s">
        <v>143</v>
      </c>
      <c r="BO749" s="68" t="s">
        <v>143</v>
      </c>
      <c r="BP749" s="68" t="s">
        <v>143</v>
      </c>
      <c r="BQ749" s="68" t="s">
        <v>2139</v>
      </c>
      <c r="BR749" s="68">
        <v>500</v>
      </c>
      <c r="BS749" s="68" t="s">
        <v>162</v>
      </c>
      <c r="BT749" s="68">
        <v>10809</v>
      </c>
      <c r="BU749" s="68">
        <v>10809</v>
      </c>
      <c r="BV749" s="68" t="s">
        <v>135</v>
      </c>
      <c r="BW749" s="68" t="s">
        <v>135</v>
      </c>
      <c r="BX749" s="68" t="s">
        <v>135</v>
      </c>
      <c r="BY749" s="68" t="s">
        <v>148</v>
      </c>
      <c r="BZ749" s="68" t="s">
        <v>231</v>
      </c>
      <c r="CA749" s="68" t="s">
        <v>174</v>
      </c>
      <c r="CB749" s="68" t="s">
        <v>143</v>
      </c>
      <c r="CC749" s="68" t="s">
        <v>143</v>
      </c>
      <c r="CD749" s="68" t="s">
        <v>362</v>
      </c>
      <c r="CE749" s="68" t="s">
        <v>4980</v>
      </c>
      <c r="CF749" s="68">
        <v>1</v>
      </c>
      <c r="CH749" s="68" t="s">
        <v>143</v>
      </c>
      <c r="CJ749" s="68">
        <v>0</v>
      </c>
      <c r="CK749" s="68" t="s">
        <v>143</v>
      </c>
      <c r="CM749" s="68" t="s">
        <v>143</v>
      </c>
      <c r="CN749" s="68" t="s">
        <v>143</v>
      </c>
      <c r="CR749" s="68" t="s">
        <v>143</v>
      </c>
      <c r="CS749" s="68" t="s">
        <v>1</v>
      </c>
      <c r="CT749" s="68" t="s">
        <v>143</v>
      </c>
      <c r="CU749" s="68" t="s">
        <v>1</v>
      </c>
      <c r="CV749" s="68" t="s">
        <v>1985</v>
      </c>
      <c r="CW749" s="68" t="s">
        <v>143</v>
      </c>
      <c r="CX749" s="68" t="s">
        <v>316</v>
      </c>
      <c r="CY749" s="68" t="s">
        <v>166</v>
      </c>
      <c r="CZ749" s="68" t="s">
        <v>136</v>
      </c>
      <c r="DA749" s="68" t="s">
        <v>1986</v>
      </c>
      <c r="DB749" s="68" t="s">
        <v>143</v>
      </c>
      <c r="DC749" s="68" t="s">
        <v>143</v>
      </c>
      <c r="DD749" s="68" t="s">
        <v>364</v>
      </c>
      <c r="DE749" s="68">
        <v>10</v>
      </c>
      <c r="DF749" s="68">
        <v>19</v>
      </c>
    </row>
    <row r="750" spans="1:110" s="68" customFormat="1" ht="12.75" x14ac:dyDescent="0.2">
      <c r="A750" s="67">
        <v>45200</v>
      </c>
      <c r="B750" s="68" t="s">
        <v>19</v>
      </c>
      <c r="C750" s="68">
        <v>97923</v>
      </c>
      <c r="D750" s="68" t="s">
        <v>4570</v>
      </c>
      <c r="E750" s="68" t="s">
        <v>364</v>
      </c>
      <c r="F750" s="69">
        <v>45222</v>
      </c>
      <c r="G750" s="68" t="s">
        <v>165</v>
      </c>
      <c r="H750" s="68" t="s">
        <v>166</v>
      </c>
      <c r="I750" s="70">
        <v>80</v>
      </c>
      <c r="J750" s="70">
        <v>80</v>
      </c>
      <c r="K750" s="71">
        <f t="shared" si="11"/>
        <v>1.9581502656610203E-4</v>
      </c>
      <c r="L750" s="68" t="s">
        <v>519</v>
      </c>
      <c r="M750" s="68" t="s">
        <v>129</v>
      </c>
      <c r="N750" s="68" t="s">
        <v>1065</v>
      </c>
      <c r="O750" s="68" t="s">
        <v>4791</v>
      </c>
      <c r="P750" s="68" t="s">
        <v>4698</v>
      </c>
      <c r="Q750" s="68" t="s">
        <v>170</v>
      </c>
      <c r="R750" s="68" t="s">
        <v>4981</v>
      </c>
      <c r="S750" s="68" t="s">
        <v>3718</v>
      </c>
      <c r="T750" s="68" t="s">
        <v>135</v>
      </c>
      <c r="U750" s="68" t="s">
        <v>135</v>
      </c>
      <c r="V750" s="68" t="s">
        <v>136</v>
      </c>
      <c r="W750" s="68" t="s">
        <v>137</v>
      </c>
      <c r="X750" s="68" t="s">
        <v>957</v>
      </c>
      <c r="Y750" s="68">
        <v>45219.509644560188</v>
      </c>
      <c r="Z750" s="68">
        <v>45219.509471759258</v>
      </c>
      <c r="AA750" s="68" t="s">
        <v>139</v>
      </c>
      <c r="AB750" s="68" t="s">
        <v>140</v>
      </c>
      <c r="AC750" s="68">
        <v>0</v>
      </c>
      <c r="AD750" s="68" t="s">
        <v>143</v>
      </c>
      <c r="AE750" s="68">
        <v>0</v>
      </c>
      <c r="AF750" s="68">
        <v>45230</v>
      </c>
      <c r="AG750" s="68">
        <v>10012</v>
      </c>
      <c r="AH750" s="68" t="s">
        <v>141</v>
      </c>
      <c r="AI750" s="68" t="s">
        <v>143</v>
      </c>
      <c r="AK750" s="68" t="s">
        <v>142</v>
      </c>
      <c r="AL750" s="68" t="s">
        <v>143</v>
      </c>
      <c r="AM750" s="68">
        <v>80</v>
      </c>
      <c r="AN750" s="68" t="s">
        <v>143</v>
      </c>
      <c r="AO750" s="68" t="s">
        <v>4794</v>
      </c>
      <c r="AP750" s="68" t="s">
        <v>3720</v>
      </c>
      <c r="AQ750" s="68" t="s">
        <v>4795</v>
      </c>
      <c r="AR750" s="68" t="s">
        <v>934</v>
      </c>
      <c r="AS750" s="68" t="s">
        <v>231</v>
      </c>
      <c r="AT750" s="68" t="s">
        <v>3277</v>
      </c>
      <c r="AU750" s="68" t="s">
        <v>3722</v>
      </c>
      <c r="AV750" s="68" t="s">
        <v>631</v>
      </c>
      <c r="AW750" s="68" t="s">
        <v>632</v>
      </c>
      <c r="AX750" s="68" t="s">
        <v>1068</v>
      </c>
      <c r="AY750" s="68" t="s">
        <v>148</v>
      </c>
      <c r="AZ750" s="68" t="s">
        <v>139</v>
      </c>
      <c r="BA750" s="68" t="s">
        <v>149</v>
      </c>
      <c r="BB750" s="68" t="s">
        <v>634</v>
      </c>
      <c r="BC750" s="68" t="s">
        <v>156</v>
      </c>
      <c r="BD750" s="68" t="s">
        <v>157</v>
      </c>
      <c r="BE750" s="68" t="s">
        <v>303</v>
      </c>
      <c r="BF750" s="68">
        <v>45219.048958333333</v>
      </c>
      <c r="BG750" s="68">
        <v>0</v>
      </c>
      <c r="BH750" s="68" t="s">
        <v>143</v>
      </c>
      <c r="BI750" s="68" t="s">
        <v>143</v>
      </c>
      <c r="BJ750" s="68" t="s">
        <v>143</v>
      </c>
      <c r="BK750" s="68" t="s">
        <v>136</v>
      </c>
      <c r="BL750" s="68" t="s">
        <v>143</v>
      </c>
      <c r="BM750" s="68" t="s">
        <v>160</v>
      </c>
      <c r="BN750" s="68" t="s">
        <v>143</v>
      </c>
      <c r="BO750" s="68" t="s">
        <v>143</v>
      </c>
      <c r="BP750" s="68" t="s">
        <v>143</v>
      </c>
      <c r="BQ750" s="68" t="s">
        <v>3636</v>
      </c>
      <c r="BS750" s="68" t="s">
        <v>162</v>
      </c>
      <c r="BT750" s="68">
        <v>80</v>
      </c>
      <c r="BU750" s="68">
        <v>80</v>
      </c>
      <c r="BV750" s="68" t="s">
        <v>135</v>
      </c>
      <c r="BW750" s="68" t="s">
        <v>135</v>
      </c>
      <c r="BX750" s="68" t="s">
        <v>135</v>
      </c>
      <c r="BY750" s="68" t="s">
        <v>148</v>
      </c>
      <c r="BZ750" s="68" t="s">
        <v>4685</v>
      </c>
      <c r="CA750" s="68" t="s">
        <v>174</v>
      </c>
      <c r="CB750" s="68" t="s">
        <v>143</v>
      </c>
      <c r="CC750" s="68" t="s">
        <v>143</v>
      </c>
      <c r="CD750" s="68" t="s">
        <v>143</v>
      </c>
      <c r="CE750" s="68" t="s">
        <v>143</v>
      </c>
      <c r="CF750" s="68">
        <v>1</v>
      </c>
      <c r="CH750" s="68" t="s">
        <v>143</v>
      </c>
      <c r="CJ750" s="68">
        <v>0</v>
      </c>
      <c r="CK750" s="68" t="s">
        <v>143</v>
      </c>
      <c r="CM750" s="68" t="s">
        <v>143</v>
      </c>
      <c r="CN750" s="68" t="s">
        <v>143</v>
      </c>
      <c r="CO750" s="68">
        <v>505882451</v>
      </c>
      <c r="CR750" s="68" t="s">
        <v>143</v>
      </c>
      <c r="CS750" s="68" t="s">
        <v>1</v>
      </c>
      <c r="CT750" s="68" t="s">
        <v>143</v>
      </c>
      <c r="CU750" s="68" t="s">
        <v>1</v>
      </c>
      <c r="CV750" s="68" t="s">
        <v>1985</v>
      </c>
      <c r="CW750" s="68" t="s">
        <v>143</v>
      </c>
      <c r="CX750" s="68" t="s">
        <v>519</v>
      </c>
      <c r="CY750" s="68" t="s">
        <v>166</v>
      </c>
      <c r="CZ750" s="68" t="s">
        <v>136</v>
      </c>
      <c r="DA750" s="68" t="s">
        <v>2007</v>
      </c>
      <c r="DB750" s="68" t="s">
        <v>143</v>
      </c>
      <c r="DC750" s="68" t="s">
        <v>143</v>
      </c>
      <c r="DD750" s="68" t="s">
        <v>364</v>
      </c>
      <c r="DE750" s="68">
        <v>10</v>
      </c>
      <c r="DF750" s="68">
        <v>23</v>
      </c>
    </row>
    <row r="751" spans="1:110" s="68" customFormat="1" ht="12.75" x14ac:dyDescent="0.2">
      <c r="A751" s="67">
        <v>45200</v>
      </c>
      <c r="B751" s="68" t="s">
        <v>7</v>
      </c>
      <c r="C751" s="68">
        <v>97953</v>
      </c>
      <c r="D751" s="68" t="s">
        <v>4982</v>
      </c>
      <c r="E751" s="68" t="s">
        <v>685</v>
      </c>
      <c r="F751" s="69">
        <v>45222</v>
      </c>
      <c r="G751" s="68" t="s">
        <v>165</v>
      </c>
      <c r="H751" s="68" t="s">
        <v>166</v>
      </c>
      <c r="I751" s="70">
        <v>600</v>
      </c>
      <c r="J751" s="70">
        <v>600</v>
      </c>
      <c r="K751" s="71">
        <f t="shared" si="11"/>
        <v>1.4686126992457652E-3</v>
      </c>
      <c r="L751" s="68" t="s">
        <v>167</v>
      </c>
      <c r="M751" s="68" t="s">
        <v>218</v>
      </c>
      <c r="N751" s="68" t="s">
        <v>960</v>
      </c>
      <c r="O751" s="68" t="s">
        <v>3011</v>
      </c>
      <c r="P751" s="68" t="s">
        <v>4983</v>
      </c>
      <c r="Q751" s="68" t="s">
        <v>262</v>
      </c>
      <c r="R751" s="68" t="s">
        <v>4984</v>
      </c>
      <c r="S751" s="68" t="s">
        <v>4985</v>
      </c>
      <c r="T751" s="68" t="s">
        <v>135</v>
      </c>
      <c r="U751" s="68" t="s">
        <v>135</v>
      </c>
      <c r="V751" s="68" t="s">
        <v>2050</v>
      </c>
      <c r="W751" s="68" t="s">
        <v>137</v>
      </c>
      <c r="X751" s="68" t="s">
        <v>957</v>
      </c>
      <c r="Y751" s="68">
        <v>45219.106137037037</v>
      </c>
      <c r="Z751" s="68">
        <v>45219.101336921296</v>
      </c>
      <c r="AA751" s="68" t="s">
        <v>139</v>
      </c>
      <c r="AB751" s="68" t="s">
        <v>226</v>
      </c>
      <c r="AC751" s="68">
        <v>0</v>
      </c>
      <c r="AD751" s="68" t="s">
        <v>143</v>
      </c>
      <c r="AE751" s="68">
        <v>0</v>
      </c>
      <c r="AF751" s="68">
        <v>45224</v>
      </c>
      <c r="AG751" s="68">
        <v>10012</v>
      </c>
      <c r="AH751" s="68" t="s">
        <v>141</v>
      </c>
      <c r="AI751" s="68" t="s">
        <v>143</v>
      </c>
      <c r="AK751" s="68" t="s">
        <v>207</v>
      </c>
      <c r="AL751" s="68" t="s">
        <v>143</v>
      </c>
      <c r="AM751" s="68">
        <v>600</v>
      </c>
      <c r="AN751" s="68" t="s">
        <v>143</v>
      </c>
      <c r="AO751" s="68" t="s">
        <v>3015</v>
      </c>
      <c r="AP751" s="68" t="s">
        <v>3016</v>
      </c>
      <c r="AQ751" s="68" t="s">
        <v>3017</v>
      </c>
      <c r="AR751" s="68" t="s">
        <v>2082</v>
      </c>
      <c r="AS751" s="68" t="s">
        <v>231</v>
      </c>
      <c r="AT751" s="68" t="s">
        <v>3018</v>
      </c>
      <c r="AU751" s="68" t="s">
        <v>3019</v>
      </c>
      <c r="AV751" s="68" t="s">
        <v>145</v>
      </c>
      <c r="AW751" s="68" t="s">
        <v>146</v>
      </c>
      <c r="AX751" s="68" t="s">
        <v>972</v>
      </c>
      <c r="AY751" s="68" t="s">
        <v>148</v>
      </c>
      <c r="AZ751" s="68" t="s">
        <v>139</v>
      </c>
      <c r="BA751" s="68" t="s">
        <v>149</v>
      </c>
      <c r="BB751" s="68" t="s">
        <v>150</v>
      </c>
      <c r="BC751" s="68" t="s">
        <v>156</v>
      </c>
      <c r="BD751" s="68" t="s">
        <v>157</v>
      </c>
      <c r="BE751" s="68" t="s">
        <v>237</v>
      </c>
      <c r="BF751" s="68">
        <v>45219.158865740741</v>
      </c>
      <c r="BG751" s="68">
        <v>0</v>
      </c>
      <c r="BH751" s="68" t="s">
        <v>143</v>
      </c>
      <c r="BI751" s="68" t="s">
        <v>143</v>
      </c>
      <c r="BJ751" s="68" t="s">
        <v>143</v>
      </c>
      <c r="BK751" s="68" t="s">
        <v>183</v>
      </c>
      <c r="BL751" s="68" t="s">
        <v>143</v>
      </c>
      <c r="BM751" s="68" t="s">
        <v>160</v>
      </c>
      <c r="BN751" s="68" t="s">
        <v>143</v>
      </c>
      <c r="BO751" s="68" t="s">
        <v>143</v>
      </c>
      <c r="BP751" s="68" t="s">
        <v>143</v>
      </c>
      <c r="BQ751" s="68" t="s">
        <v>1816</v>
      </c>
      <c r="BR751" s="68">
        <v>1000</v>
      </c>
      <c r="BS751" s="68" t="s">
        <v>241</v>
      </c>
      <c r="BT751" s="68">
        <v>600</v>
      </c>
      <c r="BU751" s="68">
        <v>600</v>
      </c>
      <c r="BV751" s="68" t="s">
        <v>135</v>
      </c>
      <c r="BW751" s="68" t="s">
        <v>135</v>
      </c>
      <c r="BX751" s="68" t="s">
        <v>135</v>
      </c>
      <c r="BY751" s="68" t="s">
        <v>148</v>
      </c>
      <c r="BZ751" s="68" t="s">
        <v>4863</v>
      </c>
      <c r="CA751" s="68" t="s">
        <v>174</v>
      </c>
      <c r="CB751" s="68" t="s">
        <v>143</v>
      </c>
      <c r="CC751" s="68" t="s">
        <v>143</v>
      </c>
      <c r="CD751" s="68" t="s">
        <v>143</v>
      </c>
      <c r="CE751" s="68" t="s">
        <v>143</v>
      </c>
      <c r="CF751" s="68">
        <v>1</v>
      </c>
      <c r="CH751" s="68" t="s">
        <v>143</v>
      </c>
      <c r="CJ751" s="68">
        <v>0</v>
      </c>
      <c r="CK751" s="68" t="s">
        <v>143</v>
      </c>
      <c r="CM751" s="68" t="s">
        <v>143</v>
      </c>
      <c r="CN751" s="68" t="s">
        <v>143</v>
      </c>
      <c r="CO751" s="68">
        <v>261530964</v>
      </c>
      <c r="CR751" s="68" t="s">
        <v>143</v>
      </c>
      <c r="CS751" s="68" t="s">
        <v>1</v>
      </c>
      <c r="CT751" s="68" t="s">
        <v>143</v>
      </c>
      <c r="CU751" s="68" t="s">
        <v>1</v>
      </c>
      <c r="CV751" s="68" t="s">
        <v>2092</v>
      </c>
      <c r="CW751" s="68" t="s">
        <v>143</v>
      </c>
      <c r="CX751" s="68" t="s">
        <v>167</v>
      </c>
      <c r="CY751" s="68" t="s">
        <v>166</v>
      </c>
      <c r="CZ751" s="68" t="s">
        <v>183</v>
      </c>
      <c r="DA751" s="68" t="s">
        <v>2007</v>
      </c>
      <c r="DB751" s="68" t="s">
        <v>143</v>
      </c>
      <c r="DC751" s="68" t="s">
        <v>143</v>
      </c>
      <c r="DD751" s="68" t="s">
        <v>685</v>
      </c>
      <c r="DE751" s="68">
        <v>10</v>
      </c>
      <c r="DF751" s="68">
        <v>23</v>
      </c>
    </row>
    <row r="752" spans="1:110" s="68" customFormat="1" ht="12.75" x14ac:dyDescent="0.2">
      <c r="A752" s="67">
        <v>45200</v>
      </c>
      <c r="B752" s="68" t="s">
        <v>14</v>
      </c>
      <c r="C752" s="68">
        <v>98006</v>
      </c>
      <c r="D752" s="68" t="s">
        <v>4930</v>
      </c>
      <c r="E752" s="68" t="s">
        <v>373</v>
      </c>
      <c r="F752" s="69">
        <v>45222</v>
      </c>
      <c r="G752" s="68" t="s">
        <v>257</v>
      </c>
      <c r="H752" s="68" t="s">
        <v>166</v>
      </c>
      <c r="I752" s="70">
        <v>101.46</v>
      </c>
      <c r="J752" s="70">
        <v>101.46</v>
      </c>
      <c r="K752" s="71">
        <f t="shared" si="11"/>
        <v>2.4834240744245887E-4</v>
      </c>
      <c r="L752" s="68" t="s">
        <v>374</v>
      </c>
      <c r="M752" s="68" t="s">
        <v>218</v>
      </c>
      <c r="N752" s="68" t="s">
        <v>980</v>
      </c>
      <c r="O752" s="68" t="s">
        <v>4986</v>
      </c>
      <c r="P752" s="68" t="s">
        <v>4932</v>
      </c>
      <c r="Q752" s="68" t="s">
        <v>170</v>
      </c>
      <c r="R752" s="68" t="s">
        <v>4987</v>
      </c>
      <c r="S752" s="68" t="s">
        <v>4988</v>
      </c>
      <c r="T752" s="68" t="s">
        <v>135</v>
      </c>
      <c r="U752" s="68" t="s">
        <v>135</v>
      </c>
      <c r="V752" s="68" t="s">
        <v>136</v>
      </c>
      <c r="W752" s="68" t="s">
        <v>137</v>
      </c>
      <c r="X752" s="68" t="s">
        <v>264</v>
      </c>
      <c r="Y752" s="68">
        <v>45219.235750810185</v>
      </c>
      <c r="Z752" s="68">
        <v>45219.232198495367</v>
      </c>
      <c r="AA752" s="68" t="s">
        <v>139</v>
      </c>
      <c r="AB752" s="68" t="s">
        <v>140</v>
      </c>
      <c r="AC752" s="68">
        <v>0</v>
      </c>
      <c r="AD752" s="68" t="s">
        <v>143</v>
      </c>
      <c r="AE752" s="68">
        <v>0</v>
      </c>
      <c r="AF752" s="68">
        <v>45219</v>
      </c>
      <c r="AG752" s="68">
        <v>10010</v>
      </c>
      <c r="AH752" s="68" t="s">
        <v>265</v>
      </c>
      <c r="AI752" s="68" t="s">
        <v>143</v>
      </c>
      <c r="AK752" s="68" t="s">
        <v>142</v>
      </c>
      <c r="AL752" s="68" t="s">
        <v>143</v>
      </c>
      <c r="AM752" s="68">
        <v>10146</v>
      </c>
      <c r="AN752" s="68" t="s">
        <v>143</v>
      </c>
      <c r="AO752" s="68" t="s">
        <v>4989</v>
      </c>
      <c r="AP752" s="68" t="s">
        <v>4990</v>
      </c>
      <c r="AQ752" s="68" t="s">
        <v>4991</v>
      </c>
      <c r="AR752" s="68" t="s">
        <v>353</v>
      </c>
      <c r="AS752" s="68" t="s">
        <v>231</v>
      </c>
      <c r="AT752" s="68" t="s">
        <v>354</v>
      </c>
      <c r="AU752" s="68" t="s">
        <v>4992</v>
      </c>
      <c r="AV752" s="68" t="s">
        <v>990</v>
      </c>
      <c r="AW752" s="68" t="s">
        <v>273</v>
      </c>
      <c r="AX752" s="68" t="s">
        <v>991</v>
      </c>
      <c r="AY752" s="68" t="s">
        <v>148</v>
      </c>
      <c r="AZ752" s="68" t="s">
        <v>139</v>
      </c>
      <c r="BA752" s="68" t="s">
        <v>154</v>
      </c>
      <c r="BB752" s="68" t="s">
        <v>992</v>
      </c>
      <c r="BC752" s="68" t="s">
        <v>156</v>
      </c>
      <c r="BD752" s="68" t="s">
        <v>157</v>
      </c>
      <c r="BE752" s="68" t="s">
        <v>484</v>
      </c>
      <c r="BF752" s="68">
        <v>45219.312465277777</v>
      </c>
      <c r="BG752" s="68">
        <v>0</v>
      </c>
      <c r="BH752" s="68" t="s">
        <v>143</v>
      </c>
      <c r="BI752" s="68" t="s">
        <v>143</v>
      </c>
      <c r="BJ752" s="68" t="s">
        <v>143</v>
      </c>
      <c r="BK752" s="68" t="s">
        <v>136</v>
      </c>
      <c r="BL752" s="68" t="s">
        <v>143</v>
      </c>
      <c r="BM752" s="68" t="s">
        <v>200</v>
      </c>
      <c r="BN752" s="68" t="s">
        <v>143</v>
      </c>
      <c r="BO752" s="68" t="s">
        <v>143</v>
      </c>
      <c r="BP752" s="68" t="s">
        <v>143</v>
      </c>
      <c r="BQ752" s="68" t="s">
        <v>4993</v>
      </c>
      <c r="BR752" s="68">
        <v>500</v>
      </c>
      <c r="BS752" s="68" t="s">
        <v>162</v>
      </c>
      <c r="BT752" s="68">
        <v>10146</v>
      </c>
      <c r="BU752" s="68">
        <v>10146</v>
      </c>
      <c r="BV752" s="68" t="s">
        <v>135</v>
      </c>
      <c r="BW752" s="68" t="s">
        <v>135</v>
      </c>
      <c r="BX752" s="68" t="s">
        <v>135</v>
      </c>
      <c r="BY752" s="68" t="s">
        <v>148</v>
      </c>
      <c r="BZ752" s="68" t="s">
        <v>1026</v>
      </c>
      <c r="CA752" s="68" t="s">
        <v>174</v>
      </c>
      <c r="CB752" s="68" t="s">
        <v>143</v>
      </c>
      <c r="CC752" s="68" t="s">
        <v>143</v>
      </c>
      <c r="CD752" s="68" t="s">
        <v>143</v>
      </c>
      <c r="CE752" s="68" t="s">
        <v>143</v>
      </c>
      <c r="CF752" s="68">
        <v>1</v>
      </c>
      <c r="CH752" s="68" t="s">
        <v>143</v>
      </c>
      <c r="CJ752" s="68">
        <v>0</v>
      </c>
      <c r="CK752" s="68" t="s">
        <v>143</v>
      </c>
      <c r="CM752" s="68" t="s">
        <v>143</v>
      </c>
      <c r="CN752" s="68" t="s">
        <v>143</v>
      </c>
      <c r="CO752" s="68">
        <v>391191053</v>
      </c>
      <c r="CR752" s="68" t="s">
        <v>143</v>
      </c>
      <c r="CS752" s="68" t="s">
        <v>1</v>
      </c>
      <c r="CT752" s="68" t="s">
        <v>143</v>
      </c>
      <c r="CU752" s="68" t="s">
        <v>1</v>
      </c>
      <c r="CV752" s="68" t="s">
        <v>1985</v>
      </c>
      <c r="CW752" s="68" t="s">
        <v>143</v>
      </c>
      <c r="CX752" s="68" t="s">
        <v>374</v>
      </c>
      <c r="CY752" s="68" t="s">
        <v>166</v>
      </c>
      <c r="CZ752" s="68" t="s">
        <v>136</v>
      </c>
      <c r="DA752" s="68" t="s">
        <v>2007</v>
      </c>
      <c r="DB752" s="68" t="s">
        <v>143</v>
      </c>
      <c r="DC752" s="68" t="s">
        <v>143</v>
      </c>
      <c r="DD752" s="68" t="s">
        <v>373</v>
      </c>
      <c r="DE752" s="68">
        <v>10</v>
      </c>
      <c r="DF752" s="68">
        <v>23</v>
      </c>
    </row>
    <row r="753" spans="1:110" s="68" customFormat="1" ht="12.75" x14ac:dyDescent="0.2">
      <c r="A753" s="67">
        <v>45200</v>
      </c>
      <c r="B753" s="68" t="s">
        <v>26</v>
      </c>
      <c r="C753" s="68">
        <v>98032</v>
      </c>
      <c r="D753" s="68" t="s">
        <v>278</v>
      </c>
      <c r="E753" s="68" t="s">
        <v>279</v>
      </c>
      <c r="F753" s="69">
        <v>45219</v>
      </c>
      <c r="G753" s="68" t="s">
        <v>165</v>
      </c>
      <c r="H753" s="68" t="s">
        <v>166</v>
      </c>
      <c r="I753" s="70">
        <v>539.17999999999995</v>
      </c>
      <c r="J753" s="70">
        <v>539.17999999999995</v>
      </c>
      <c r="K753" s="71">
        <f t="shared" si="11"/>
        <v>1.319744325298886E-3</v>
      </c>
      <c r="L753" s="68" t="s">
        <v>280</v>
      </c>
      <c r="M753" s="68" t="s">
        <v>129</v>
      </c>
      <c r="N753" s="68" t="s">
        <v>1151</v>
      </c>
      <c r="O753" s="68" t="s">
        <v>1301</v>
      </c>
      <c r="P753" s="68" t="s">
        <v>4994</v>
      </c>
      <c r="Q753" s="68" t="s">
        <v>530</v>
      </c>
      <c r="R753" s="68" t="s">
        <v>4995</v>
      </c>
      <c r="S753" s="68" t="s">
        <v>4996</v>
      </c>
      <c r="T753" s="68" t="s">
        <v>135</v>
      </c>
      <c r="U753" s="68" t="s">
        <v>135</v>
      </c>
      <c r="V753" s="68" t="s">
        <v>136</v>
      </c>
      <c r="W753" s="68" t="s">
        <v>137</v>
      </c>
      <c r="X753" s="68" t="s">
        <v>138</v>
      </c>
      <c r="Y753" s="68">
        <v>45219.343423495367</v>
      </c>
      <c r="Z753" s="68">
        <v>45219.342882870369</v>
      </c>
      <c r="AA753" s="68" t="s">
        <v>139</v>
      </c>
      <c r="AB753" s="68" t="s">
        <v>140</v>
      </c>
      <c r="AC753" s="68">
        <v>0</v>
      </c>
      <c r="AD753" s="68" t="s">
        <v>143</v>
      </c>
      <c r="AE753" s="68">
        <v>53918</v>
      </c>
      <c r="AG753" s="68">
        <v>10012</v>
      </c>
      <c r="AH753" s="68" t="s">
        <v>141</v>
      </c>
      <c r="AI753" s="68" t="s">
        <v>143</v>
      </c>
      <c r="AJ753" s="68">
        <v>2700</v>
      </c>
      <c r="AK753" s="68" t="s">
        <v>142</v>
      </c>
      <c r="AL753" s="68" t="s">
        <v>143</v>
      </c>
      <c r="AM753" s="68">
        <v>2700</v>
      </c>
      <c r="AN753" s="68" t="s">
        <v>144</v>
      </c>
      <c r="AO753" s="68" t="s">
        <v>534</v>
      </c>
      <c r="AP753" s="68" t="s">
        <v>534</v>
      </c>
      <c r="AQ753" s="68" t="s">
        <v>309</v>
      </c>
      <c r="AR753" s="68" t="s">
        <v>148</v>
      </c>
      <c r="AS753" s="68" t="s">
        <v>139</v>
      </c>
      <c r="AT753" s="68" t="s">
        <v>950</v>
      </c>
      <c r="AU753" s="68" t="s">
        <v>311</v>
      </c>
      <c r="AV753" s="68" t="s">
        <v>145</v>
      </c>
      <c r="AW753" s="68" t="s">
        <v>146</v>
      </c>
      <c r="AX753" s="68" t="s">
        <v>1154</v>
      </c>
      <c r="AY753" s="68" t="s">
        <v>148</v>
      </c>
      <c r="AZ753" s="68" t="s">
        <v>139</v>
      </c>
      <c r="BA753" s="68" t="s">
        <v>149</v>
      </c>
      <c r="BB753" s="68" t="s">
        <v>150</v>
      </c>
      <c r="BC753" s="68" t="s">
        <v>156</v>
      </c>
      <c r="BD753" s="68" t="s">
        <v>157</v>
      </c>
      <c r="BE753" s="68" t="s">
        <v>237</v>
      </c>
      <c r="BF753" s="68">
        <v>45222.14166666667</v>
      </c>
      <c r="BG753" s="68">
        <v>0</v>
      </c>
      <c r="BH753" s="68" t="s">
        <v>530</v>
      </c>
      <c r="BI753" s="68" t="s">
        <v>4997</v>
      </c>
      <c r="BJ753" s="68" t="s">
        <v>143</v>
      </c>
      <c r="BK753" s="68" t="s">
        <v>136</v>
      </c>
      <c r="BL753" s="68" t="s">
        <v>143</v>
      </c>
      <c r="BM753" s="68" t="s">
        <v>160</v>
      </c>
      <c r="BN753" s="68" t="s">
        <v>160</v>
      </c>
      <c r="BO753" s="68" t="s">
        <v>143</v>
      </c>
      <c r="BP753" s="68" t="s">
        <v>1151</v>
      </c>
      <c r="BQ753" s="68" t="s">
        <v>2583</v>
      </c>
      <c r="BR753" s="68">
        <v>1000</v>
      </c>
      <c r="BS753" s="68" t="s">
        <v>241</v>
      </c>
      <c r="BT753" s="68">
        <v>53918</v>
      </c>
      <c r="BU753" s="68">
        <v>53918</v>
      </c>
      <c r="BV753" s="68" t="s">
        <v>135</v>
      </c>
      <c r="BW753" s="68" t="s">
        <v>135</v>
      </c>
      <c r="BX753" s="68" t="s">
        <v>135</v>
      </c>
      <c r="BY753" s="68" t="s">
        <v>148</v>
      </c>
      <c r="BZ753" s="68" t="s">
        <v>975</v>
      </c>
      <c r="CA753" s="68" t="s">
        <v>144</v>
      </c>
      <c r="CB753" s="68" t="s">
        <v>2764</v>
      </c>
      <c r="CC753" s="68" t="s">
        <v>143</v>
      </c>
      <c r="CD753" s="68" t="s">
        <v>143</v>
      </c>
      <c r="CE753" s="68" t="s">
        <v>143</v>
      </c>
      <c r="CF753" s="68">
        <v>19969646</v>
      </c>
      <c r="CG753" s="68">
        <v>19969646</v>
      </c>
      <c r="CH753" s="68" t="s">
        <v>143</v>
      </c>
      <c r="CJ753" s="68">
        <v>0</v>
      </c>
      <c r="CK753" s="68" t="s">
        <v>143</v>
      </c>
      <c r="CM753" s="68" t="s">
        <v>143</v>
      </c>
      <c r="CN753" s="68" t="s">
        <v>143</v>
      </c>
      <c r="CR753" s="68" t="s">
        <v>143</v>
      </c>
      <c r="CS753" s="68" t="s">
        <v>1</v>
      </c>
      <c r="CT753" s="68" t="s">
        <v>143</v>
      </c>
      <c r="CU753" s="68" t="s">
        <v>1</v>
      </c>
      <c r="CV753" s="68" t="s">
        <v>2092</v>
      </c>
      <c r="CW753" s="68" t="s">
        <v>2092</v>
      </c>
      <c r="CX753" s="68" t="s">
        <v>280</v>
      </c>
      <c r="CY753" s="68" t="s">
        <v>166</v>
      </c>
      <c r="CZ753" s="68" t="s">
        <v>136</v>
      </c>
      <c r="DA753" s="68" t="s">
        <v>1989</v>
      </c>
      <c r="DB753" s="68" t="s">
        <v>143</v>
      </c>
      <c r="DC753" s="68" t="s">
        <v>143</v>
      </c>
      <c r="DD753" s="68" t="s">
        <v>279</v>
      </c>
      <c r="DE753" s="68">
        <v>10</v>
      </c>
      <c r="DF753" s="68">
        <v>20</v>
      </c>
    </row>
    <row r="754" spans="1:110" s="68" customFormat="1" ht="12.75" x14ac:dyDescent="0.2">
      <c r="A754" s="67">
        <v>45200</v>
      </c>
      <c r="B754" s="68" t="s">
        <v>11</v>
      </c>
      <c r="C754" s="68">
        <v>98033</v>
      </c>
      <c r="D754" s="68" t="s">
        <v>4801</v>
      </c>
      <c r="E754" s="68" t="s">
        <v>164</v>
      </c>
      <c r="F754" s="69">
        <v>45219</v>
      </c>
      <c r="G754" s="68" t="s">
        <v>165</v>
      </c>
      <c r="H754" s="68" t="s">
        <v>166</v>
      </c>
      <c r="I754" s="70">
        <v>539.17999999999995</v>
      </c>
      <c r="J754" s="70">
        <v>539.17999999999995</v>
      </c>
      <c r="K754" s="71">
        <f t="shared" si="11"/>
        <v>1.319744325298886E-3</v>
      </c>
      <c r="L754" s="68" t="s">
        <v>258</v>
      </c>
      <c r="M754" s="68" t="s">
        <v>129</v>
      </c>
      <c r="N754" s="68" t="s">
        <v>1151</v>
      </c>
      <c r="O754" s="68" t="s">
        <v>1301</v>
      </c>
      <c r="P754" s="68" t="s">
        <v>4998</v>
      </c>
      <c r="Q754" s="68" t="s">
        <v>530</v>
      </c>
      <c r="R754" s="68" t="s">
        <v>4999</v>
      </c>
      <c r="S754" s="68" t="s">
        <v>5000</v>
      </c>
      <c r="T754" s="68" t="s">
        <v>135</v>
      </c>
      <c r="U754" s="68" t="s">
        <v>135</v>
      </c>
      <c r="V754" s="68" t="s">
        <v>136</v>
      </c>
      <c r="W754" s="68" t="s">
        <v>137</v>
      </c>
      <c r="X754" s="68" t="s">
        <v>138</v>
      </c>
      <c r="Y754" s="68">
        <v>45219.347000810187</v>
      </c>
      <c r="Z754" s="68">
        <v>45219.346952083331</v>
      </c>
      <c r="AA754" s="68" t="s">
        <v>139</v>
      </c>
      <c r="AB754" s="68" t="s">
        <v>140</v>
      </c>
      <c r="AC754" s="68">
        <v>0</v>
      </c>
      <c r="AD754" s="68" t="s">
        <v>143</v>
      </c>
      <c r="AE754" s="68">
        <v>53918</v>
      </c>
      <c r="AG754" s="68">
        <v>10012</v>
      </c>
      <c r="AH754" s="68" t="s">
        <v>141</v>
      </c>
      <c r="AI754" s="68" t="s">
        <v>143</v>
      </c>
      <c r="AJ754" s="68">
        <v>2700</v>
      </c>
      <c r="AK754" s="68" t="s">
        <v>142</v>
      </c>
      <c r="AL754" s="68" t="s">
        <v>143</v>
      </c>
      <c r="AM754" s="68">
        <v>2700</v>
      </c>
      <c r="AN754" s="68" t="s">
        <v>144</v>
      </c>
      <c r="AO754" s="68" t="s">
        <v>534</v>
      </c>
      <c r="AP754" s="68" t="s">
        <v>534</v>
      </c>
      <c r="AQ754" s="68" t="s">
        <v>309</v>
      </c>
      <c r="AR754" s="68" t="s">
        <v>148</v>
      </c>
      <c r="AS754" s="68" t="s">
        <v>139</v>
      </c>
      <c r="AT754" s="68" t="s">
        <v>950</v>
      </c>
      <c r="AU754" s="68" t="s">
        <v>311</v>
      </c>
      <c r="AV754" s="68" t="s">
        <v>145</v>
      </c>
      <c r="AW754" s="68" t="s">
        <v>146</v>
      </c>
      <c r="AX754" s="68" t="s">
        <v>1154</v>
      </c>
      <c r="AY754" s="68" t="s">
        <v>148</v>
      </c>
      <c r="AZ754" s="68" t="s">
        <v>139</v>
      </c>
      <c r="BA754" s="68" t="s">
        <v>149</v>
      </c>
      <c r="BB754" s="68" t="s">
        <v>150</v>
      </c>
      <c r="BC754" s="68" t="s">
        <v>156</v>
      </c>
      <c r="BD754" s="68" t="s">
        <v>157</v>
      </c>
      <c r="BE754" s="68" t="s">
        <v>237</v>
      </c>
      <c r="BF754" s="68">
        <v>45222.141597222224</v>
      </c>
      <c r="BG754" s="68">
        <v>0</v>
      </c>
      <c r="BH754" s="68" t="s">
        <v>530</v>
      </c>
      <c r="BI754" s="68" t="s">
        <v>5001</v>
      </c>
      <c r="BJ754" s="68" t="s">
        <v>143</v>
      </c>
      <c r="BK754" s="68" t="s">
        <v>136</v>
      </c>
      <c r="BL754" s="68" t="s">
        <v>143</v>
      </c>
      <c r="BM754" s="68" t="s">
        <v>160</v>
      </c>
      <c r="BN754" s="68" t="s">
        <v>160</v>
      </c>
      <c r="BO754" s="68" t="s">
        <v>143</v>
      </c>
      <c r="BP754" s="68" t="s">
        <v>1151</v>
      </c>
      <c r="BQ754" s="68" t="s">
        <v>5002</v>
      </c>
      <c r="BR754" s="68">
        <v>1000</v>
      </c>
      <c r="BS754" s="68" t="s">
        <v>241</v>
      </c>
      <c r="BT754" s="68">
        <v>53918</v>
      </c>
      <c r="BU754" s="68">
        <v>53918</v>
      </c>
      <c r="BV754" s="68" t="s">
        <v>135</v>
      </c>
      <c r="BW754" s="68" t="s">
        <v>135</v>
      </c>
      <c r="BX754" s="68" t="s">
        <v>135</v>
      </c>
      <c r="BY754" s="68" t="s">
        <v>148</v>
      </c>
      <c r="BZ754" s="68" t="s">
        <v>1933</v>
      </c>
      <c r="CA754" s="68" t="s">
        <v>144</v>
      </c>
      <c r="CB754" s="68" t="s">
        <v>2764</v>
      </c>
      <c r="CC754" s="68" t="s">
        <v>143</v>
      </c>
      <c r="CD754" s="68" t="s">
        <v>143</v>
      </c>
      <c r="CE754" s="68" t="s">
        <v>143</v>
      </c>
      <c r="CF754" s="68">
        <v>19969646</v>
      </c>
      <c r="CG754" s="68">
        <v>19969646</v>
      </c>
      <c r="CH754" s="68" t="s">
        <v>143</v>
      </c>
      <c r="CJ754" s="68">
        <v>0</v>
      </c>
      <c r="CK754" s="68" t="s">
        <v>143</v>
      </c>
      <c r="CM754" s="68" t="s">
        <v>143</v>
      </c>
      <c r="CN754" s="68" t="s">
        <v>143</v>
      </c>
      <c r="CR754" s="68" t="s">
        <v>143</v>
      </c>
      <c r="CS754" s="68" t="s">
        <v>1</v>
      </c>
      <c r="CT754" s="68" t="s">
        <v>143</v>
      </c>
      <c r="CU754" s="68" t="s">
        <v>1</v>
      </c>
      <c r="CV754" s="68" t="s">
        <v>2092</v>
      </c>
      <c r="CW754" s="68" t="s">
        <v>2092</v>
      </c>
      <c r="CX754" s="68" t="s">
        <v>258</v>
      </c>
      <c r="CY754" s="68" t="s">
        <v>166</v>
      </c>
      <c r="CZ754" s="68" t="s">
        <v>136</v>
      </c>
      <c r="DA754" s="68" t="s">
        <v>1989</v>
      </c>
      <c r="DB754" s="68" t="s">
        <v>143</v>
      </c>
      <c r="DC754" s="68" t="s">
        <v>143</v>
      </c>
      <c r="DD754" s="68" t="s">
        <v>164</v>
      </c>
      <c r="DE754" s="68">
        <v>10</v>
      </c>
      <c r="DF754" s="68">
        <v>20</v>
      </c>
    </row>
    <row r="755" spans="1:110" s="68" customFormat="1" ht="12.75" x14ac:dyDescent="0.2">
      <c r="A755" s="67">
        <v>45200</v>
      </c>
      <c r="B755" s="68" t="s">
        <v>16</v>
      </c>
      <c r="C755" s="68">
        <v>98187</v>
      </c>
      <c r="D755" s="68" t="s">
        <v>5003</v>
      </c>
      <c r="E755" s="68" t="s">
        <v>125</v>
      </c>
      <c r="F755" s="69">
        <v>45215</v>
      </c>
      <c r="G755" s="68" t="s">
        <v>257</v>
      </c>
      <c r="H755" s="68" t="s">
        <v>127</v>
      </c>
      <c r="I755" s="70">
        <v>273.94</v>
      </c>
      <c r="J755" s="70">
        <v>273.94</v>
      </c>
      <c r="K755" s="71">
        <f t="shared" si="11"/>
        <v>6.7051960471897494E-4</v>
      </c>
      <c r="L755" s="68" t="s">
        <v>128</v>
      </c>
      <c r="M755" s="68" t="s">
        <v>218</v>
      </c>
      <c r="N755" s="68" t="s">
        <v>4124</v>
      </c>
      <c r="O755" s="68" t="s">
        <v>980</v>
      </c>
      <c r="P755" s="68" t="s">
        <v>5004</v>
      </c>
      <c r="Q755" s="68" t="s">
        <v>132</v>
      </c>
      <c r="R755" s="68" t="s">
        <v>5005</v>
      </c>
      <c r="S755" s="68" t="s">
        <v>1717</v>
      </c>
      <c r="T755" s="68" t="s">
        <v>135</v>
      </c>
      <c r="U755" s="68" t="s">
        <v>135</v>
      </c>
      <c r="V755" s="68" t="s">
        <v>136</v>
      </c>
      <c r="W755" s="68" t="s">
        <v>137</v>
      </c>
      <c r="X755" s="68" t="s">
        <v>138</v>
      </c>
      <c r="Y755" s="68">
        <v>45222.128412268517</v>
      </c>
      <c r="Z755" s="68">
        <v>45222.128283796294</v>
      </c>
      <c r="AA755" s="68" t="s">
        <v>139</v>
      </c>
      <c r="AB755" s="68" t="s">
        <v>140</v>
      </c>
      <c r="AC755" s="68">
        <v>0</v>
      </c>
      <c r="AD755" s="68" t="s">
        <v>143</v>
      </c>
      <c r="AE755" s="68">
        <v>27394</v>
      </c>
      <c r="AG755" s="68">
        <v>10010</v>
      </c>
      <c r="AH755" s="68" t="s">
        <v>265</v>
      </c>
      <c r="AI755" s="68" t="s">
        <v>143</v>
      </c>
      <c r="AJ755" s="68">
        <v>137178</v>
      </c>
      <c r="AK755" s="68" t="s">
        <v>142</v>
      </c>
      <c r="AL755" s="68" t="s">
        <v>143</v>
      </c>
      <c r="AM755" s="68">
        <v>137178</v>
      </c>
      <c r="AN755" s="68" t="s">
        <v>144</v>
      </c>
      <c r="AO755" s="68" t="s">
        <v>990</v>
      </c>
      <c r="AP755" s="68" t="s">
        <v>273</v>
      </c>
      <c r="AQ755" s="68" t="s">
        <v>991</v>
      </c>
      <c r="AR755" s="68" t="s">
        <v>148</v>
      </c>
      <c r="AS755" s="68" t="s">
        <v>139</v>
      </c>
      <c r="AT755" s="68" t="s">
        <v>154</v>
      </c>
      <c r="AU755" s="68" t="s">
        <v>992</v>
      </c>
      <c r="AV755" s="68" t="s">
        <v>4127</v>
      </c>
      <c r="AW755" s="68" t="s">
        <v>1719</v>
      </c>
      <c r="AX755" s="68" t="s">
        <v>4128</v>
      </c>
      <c r="AY755" s="68" t="s">
        <v>148</v>
      </c>
      <c r="AZ755" s="68" t="s">
        <v>139</v>
      </c>
      <c r="BA755" s="68" t="s">
        <v>154</v>
      </c>
      <c r="BB755" s="68" t="s">
        <v>4129</v>
      </c>
      <c r="BC755" s="68" t="s">
        <v>156</v>
      </c>
      <c r="BD755" s="68" t="s">
        <v>157</v>
      </c>
      <c r="BE755" s="68" t="s">
        <v>303</v>
      </c>
      <c r="BF755" s="68">
        <v>45223.148923611108</v>
      </c>
      <c r="BG755" s="68">
        <v>0</v>
      </c>
      <c r="BH755" s="68" t="s">
        <v>132</v>
      </c>
      <c r="BI755" s="68" t="s">
        <v>5006</v>
      </c>
      <c r="BJ755" s="68" t="s">
        <v>143</v>
      </c>
      <c r="BK755" s="68" t="s">
        <v>136</v>
      </c>
      <c r="BL755" s="68" t="s">
        <v>143</v>
      </c>
      <c r="BM755" s="68" t="s">
        <v>160</v>
      </c>
      <c r="BN755" s="68" t="s">
        <v>160</v>
      </c>
      <c r="BO755" s="68" t="s">
        <v>143</v>
      </c>
      <c r="BP755" s="68" t="s">
        <v>143</v>
      </c>
      <c r="BQ755" s="68" t="s">
        <v>5007</v>
      </c>
      <c r="BS755" s="68" t="s">
        <v>162</v>
      </c>
      <c r="BT755" s="68">
        <v>27394</v>
      </c>
      <c r="BU755" s="68">
        <v>27394</v>
      </c>
      <c r="BV755" s="68" t="s">
        <v>135</v>
      </c>
      <c r="BW755" s="68" t="s">
        <v>135</v>
      </c>
      <c r="BX755" s="68" t="s">
        <v>135</v>
      </c>
      <c r="BY755" s="68" t="s">
        <v>148</v>
      </c>
      <c r="BZ755" s="68" t="s">
        <v>5008</v>
      </c>
      <c r="CA755" s="68" t="s">
        <v>144</v>
      </c>
      <c r="CB755" s="68" t="s">
        <v>143</v>
      </c>
      <c r="CC755" s="68" t="s">
        <v>143</v>
      </c>
      <c r="CD755" s="68" t="s">
        <v>143</v>
      </c>
      <c r="CE755" s="68" t="s">
        <v>143</v>
      </c>
      <c r="CF755" s="68">
        <v>19969646</v>
      </c>
      <c r="CG755" s="68">
        <v>19969646</v>
      </c>
      <c r="CH755" s="68" t="s">
        <v>143</v>
      </c>
      <c r="CJ755" s="68">
        <v>0</v>
      </c>
      <c r="CK755" s="68" t="s">
        <v>143</v>
      </c>
      <c r="CM755" s="68" t="s">
        <v>143</v>
      </c>
      <c r="CN755" s="68" t="s">
        <v>143</v>
      </c>
      <c r="CR755" s="68" t="s">
        <v>143</v>
      </c>
      <c r="CS755" s="68" t="s">
        <v>1</v>
      </c>
      <c r="CT755" s="68" t="s">
        <v>143</v>
      </c>
      <c r="CU755" s="68" t="s">
        <v>1</v>
      </c>
      <c r="CV755" s="68" t="s">
        <v>1985</v>
      </c>
      <c r="CW755" s="68" t="s">
        <v>1985</v>
      </c>
      <c r="CX755" s="68" t="s">
        <v>128</v>
      </c>
      <c r="CY755" s="68" t="s">
        <v>127</v>
      </c>
      <c r="CZ755" s="68" t="s">
        <v>136</v>
      </c>
      <c r="DA755" s="68" t="s">
        <v>1989</v>
      </c>
      <c r="DB755" s="68" t="s">
        <v>143</v>
      </c>
      <c r="DC755" s="68" t="s">
        <v>143</v>
      </c>
      <c r="DD755" s="68" t="s">
        <v>125</v>
      </c>
      <c r="DE755" s="68">
        <v>10</v>
      </c>
      <c r="DF755" s="68">
        <v>16</v>
      </c>
    </row>
    <row r="756" spans="1:110" s="68" customFormat="1" ht="12.75" x14ac:dyDescent="0.2">
      <c r="A756" s="67">
        <v>45200</v>
      </c>
      <c r="B756" s="68" t="s">
        <v>16</v>
      </c>
      <c r="C756" s="68">
        <v>98188</v>
      </c>
      <c r="D756" s="68" t="s">
        <v>5003</v>
      </c>
      <c r="E756" s="68" t="s">
        <v>125</v>
      </c>
      <c r="F756" s="69">
        <v>45216</v>
      </c>
      <c r="G756" s="68" t="s">
        <v>257</v>
      </c>
      <c r="H756" s="68" t="s">
        <v>127</v>
      </c>
      <c r="I756" s="70">
        <v>456.63</v>
      </c>
      <c r="J756" s="70">
        <v>456.63</v>
      </c>
      <c r="K756" s="71">
        <f t="shared" si="11"/>
        <v>1.1176876947609896E-3</v>
      </c>
      <c r="L756" s="68" t="s">
        <v>128</v>
      </c>
      <c r="M756" s="68" t="s">
        <v>218</v>
      </c>
      <c r="N756" s="68" t="s">
        <v>4124</v>
      </c>
      <c r="O756" s="68" t="s">
        <v>980</v>
      </c>
      <c r="P756" s="68" t="s">
        <v>5004</v>
      </c>
      <c r="Q756" s="68" t="s">
        <v>132</v>
      </c>
      <c r="R756" s="68" t="s">
        <v>5009</v>
      </c>
      <c r="S756" s="68" t="s">
        <v>1717</v>
      </c>
      <c r="T756" s="68" t="s">
        <v>135</v>
      </c>
      <c r="U756" s="68" t="s">
        <v>135</v>
      </c>
      <c r="V756" s="68" t="s">
        <v>136</v>
      </c>
      <c r="W756" s="68" t="s">
        <v>137</v>
      </c>
      <c r="X756" s="68" t="s">
        <v>138</v>
      </c>
      <c r="Y756" s="68">
        <v>45222.130326041668</v>
      </c>
      <c r="Z756" s="68">
        <v>45222.130097337962</v>
      </c>
      <c r="AA756" s="68" t="s">
        <v>139</v>
      </c>
      <c r="AB756" s="68" t="s">
        <v>140</v>
      </c>
      <c r="AC756" s="68">
        <v>0</v>
      </c>
      <c r="AD756" s="68" t="s">
        <v>143</v>
      </c>
      <c r="AE756" s="68">
        <v>45663</v>
      </c>
      <c r="AG756" s="68">
        <v>10010</v>
      </c>
      <c r="AH756" s="68" t="s">
        <v>265</v>
      </c>
      <c r="AI756" s="68" t="s">
        <v>143</v>
      </c>
      <c r="AJ756" s="68">
        <v>228663</v>
      </c>
      <c r="AK756" s="68" t="s">
        <v>142</v>
      </c>
      <c r="AL756" s="68" t="s">
        <v>143</v>
      </c>
      <c r="AM756" s="68">
        <v>228663</v>
      </c>
      <c r="AN756" s="68" t="s">
        <v>144</v>
      </c>
      <c r="AO756" s="68" t="s">
        <v>990</v>
      </c>
      <c r="AP756" s="68" t="s">
        <v>273</v>
      </c>
      <c r="AQ756" s="68" t="s">
        <v>991</v>
      </c>
      <c r="AR756" s="68" t="s">
        <v>148</v>
      </c>
      <c r="AS756" s="68" t="s">
        <v>139</v>
      </c>
      <c r="AT756" s="68" t="s">
        <v>154</v>
      </c>
      <c r="AU756" s="68" t="s">
        <v>992</v>
      </c>
      <c r="AV756" s="68" t="s">
        <v>4127</v>
      </c>
      <c r="AW756" s="68" t="s">
        <v>1719</v>
      </c>
      <c r="AX756" s="68" t="s">
        <v>4128</v>
      </c>
      <c r="AY756" s="68" t="s">
        <v>148</v>
      </c>
      <c r="AZ756" s="68" t="s">
        <v>139</v>
      </c>
      <c r="BA756" s="68" t="s">
        <v>154</v>
      </c>
      <c r="BB756" s="68" t="s">
        <v>4129</v>
      </c>
      <c r="BC756" s="68" t="s">
        <v>156</v>
      </c>
      <c r="BD756" s="68" t="s">
        <v>157</v>
      </c>
      <c r="BE756" s="68" t="s">
        <v>303</v>
      </c>
      <c r="BF756" s="68">
        <v>45223.148784722223</v>
      </c>
      <c r="BG756" s="68">
        <v>0</v>
      </c>
      <c r="BH756" s="68" t="s">
        <v>132</v>
      </c>
      <c r="BI756" s="68" t="s">
        <v>5010</v>
      </c>
      <c r="BJ756" s="68" t="s">
        <v>143</v>
      </c>
      <c r="BK756" s="68" t="s">
        <v>136</v>
      </c>
      <c r="BL756" s="68" t="s">
        <v>143</v>
      </c>
      <c r="BM756" s="68" t="s">
        <v>160</v>
      </c>
      <c r="BN756" s="68" t="s">
        <v>160</v>
      </c>
      <c r="BO756" s="68" t="s">
        <v>143</v>
      </c>
      <c r="BP756" s="68" t="s">
        <v>143</v>
      </c>
      <c r="BQ756" s="68" t="s">
        <v>5011</v>
      </c>
      <c r="BS756" s="68" t="s">
        <v>162</v>
      </c>
      <c r="BT756" s="68">
        <v>45663</v>
      </c>
      <c r="BU756" s="68">
        <v>45663</v>
      </c>
      <c r="BV756" s="68" t="s">
        <v>135</v>
      </c>
      <c r="BW756" s="68" t="s">
        <v>135</v>
      </c>
      <c r="BX756" s="68" t="s">
        <v>135</v>
      </c>
      <c r="BY756" s="68" t="s">
        <v>148</v>
      </c>
      <c r="BZ756" s="68" t="s">
        <v>5008</v>
      </c>
      <c r="CA756" s="68" t="s">
        <v>144</v>
      </c>
      <c r="CB756" s="68" t="s">
        <v>143</v>
      </c>
      <c r="CC756" s="68" t="s">
        <v>143</v>
      </c>
      <c r="CD756" s="68" t="s">
        <v>143</v>
      </c>
      <c r="CE756" s="68" t="s">
        <v>143</v>
      </c>
      <c r="CF756" s="68">
        <v>19969646</v>
      </c>
      <c r="CG756" s="68">
        <v>19969646</v>
      </c>
      <c r="CH756" s="68" t="s">
        <v>143</v>
      </c>
      <c r="CJ756" s="68">
        <v>0</v>
      </c>
      <c r="CK756" s="68" t="s">
        <v>143</v>
      </c>
      <c r="CM756" s="68" t="s">
        <v>143</v>
      </c>
      <c r="CN756" s="68" t="s">
        <v>143</v>
      </c>
      <c r="CR756" s="68" t="s">
        <v>143</v>
      </c>
      <c r="CS756" s="68" t="s">
        <v>1</v>
      </c>
      <c r="CT756" s="68" t="s">
        <v>143</v>
      </c>
      <c r="CU756" s="68" t="s">
        <v>1</v>
      </c>
      <c r="CV756" s="68" t="s">
        <v>1985</v>
      </c>
      <c r="CW756" s="68" t="s">
        <v>1985</v>
      </c>
      <c r="CX756" s="68" t="s">
        <v>128</v>
      </c>
      <c r="CY756" s="68" t="s">
        <v>127</v>
      </c>
      <c r="CZ756" s="68" t="s">
        <v>136</v>
      </c>
      <c r="DA756" s="68" t="s">
        <v>1989</v>
      </c>
      <c r="DB756" s="68" t="s">
        <v>143</v>
      </c>
      <c r="DC756" s="68" t="s">
        <v>143</v>
      </c>
      <c r="DD756" s="68" t="s">
        <v>125</v>
      </c>
      <c r="DE756" s="68">
        <v>10</v>
      </c>
      <c r="DF756" s="68">
        <v>17</v>
      </c>
    </row>
    <row r="757" spans="1:110" s="68" customFormat="1" ht="12.75" x14ac:dyDescent="0.2">
      <c r="A757" s="67">
        <v>45200</v>
      </c>
      <c r="B757" s="68" t="s">
        <v>16</v>
      </c>
      <c r="C757" s="68">
        <v>98190</v>
      </c>
      <c r="D757" s="68" t="s">
        <v>5003</v>
      </c>
      <c r="E757" s="68" t="s">
        <v>125</v>
      </c>
      <c r="F757" s="69">
        <v>45217</v>
      </c>
      <c r="G757" s="68" t="s">
        <v>257</v>
      </c>
      <c r="H757" s="68" t="s">
        <v>127</v>
      </c>
      <c r="I757" s="70">
        <v>268.76</v>
      </c>
      <c r="J757" s="70">
        <v>268.76</v>
      </c>
      <c r="K757" s="71">
        <f t="shared" si="11"/>
        <v>6.5784058174881983E-4</v>
      </c>
      <c r="L757" s="68" t="s">
        <v>128</v>
      </c>
      <c r="M757" s="68" t="s">
        <v>218</v>
      </c>
      <c r="N757" s="68" t="s">
        <v>4124</v>
      </c>
      <c r="O757" s="68" t="s">
        <v>980</v>
      </c>
      <c r="P757" s="68" t="s">
        <v>5004</v>
      </c>
      <c r="Q757" s="68" t="s">
        <v>132</v>
      </c>
      <c r="R757" s="68" t="s">
        <v>5012</v>
      </c>
      <c r="S757" s="68" t="s">
        <v>1717</v>
      </c>
      <c r="T757" s="68" t="s">
        <v>135</v>
      </c>
      <c r="U757" s="68" t="s">
        <v>135</v>
      </c>
      <c r="V757" s="68" t="s">
        <v>136</v>
      </c>
      <c r="W757" s="68" t="s">
        <v>137</v>
      </c>
      <c r="X757" s="68" t="s">
        <v>138</v>
      </c>
      <c r="Y757" s="68">
        <v>45222.132193055557</v>
      </c>
      <c r="Z757" s="68">
        <v>45222.132144097224</v>
      </c>
      <c r="AA757" s="68" t="s">
        <v>139</v>
      </c>
      <c r="AB757" s="68" t="s">
        <v>140</v>
      </c>
      <c r="AC757" s="68">
        <v>0</v>
      </c>
      <c r="AD757" s="68" t="s">
        <v>143</v>
      </c>
      <c r="AE757" s="68">
        <v>26876</v>
      </c>
      <c r="AG757" s="68">
        <v>10010</v>
      </c>
      <c r="AH757" s="68" t="s">
        <v>265</v>
      </c>
      <c r="AI757" s="68" t="s">
        <v>143</v>
      </c>
      <c r="AJ757" s="68">
        <v>134583</v>
      </c>
      <c r="AK757" s="68" t="s">
        <v>142</v>
      </c>
      <c r="AL757" s="68" t="s">
        <v>143</v>
      </c>
      <c r="AM757" s="68">
        <v>134583</v>
      </c>
      <c r="AN757" s="68" t="s">
        <v>144</v>
      </c>
      <c r="AO757" s="68" t="s">
        <v>990</v>
      </c>
      <c r="AP757" s="68" t="s">
        <v>273</v>
      </c>
      <c r="AQ757" s="68" t="s">
        <v>991</v>
      </c>
      <c r="AR757" s="68" t="s">
        <v>148</v>
      </c>
      <c r="AS757" s="68" t="s">
        <v>139</v>
      </c>
      <c r="AT757" s="68" t="s">
        <v>154</v>
      </c>
      <c r="AU757" s="68" t="s">
        <v>992</v>
      </c>
      <c r="AV757" s="68" t="s">
        <v>4127</v>
      </c>
      <c r="AW757" s="68" t="s">
        <v>1719</v>
      </c>
      <c r="AX757" s="68" t="s">
        <v>4128</v>
      </c>
      <c r="AY757" s="68" t="s">
        <v>148</v>
      </c>
      <c r="AZ757" s="68" t="s">
        <v>139</v>
      </c>
      <c r="BA757" s="68" t="s">
        <v>154</v>
      </c>
      <c r="BB757" s="68" t="s">
        <v>4129</v>
      </c>
      <c r="BC757" s="68" t="s">
        <v>156</v>
      </c>
      <c r="BD757" s="68" t="s">
        <v>157</v>
      </c>
      <c r="BE757" s="68" t="s">
        <v>303</v>
      </c>
      <c r="BF757" s="68">
        <v>45223.149027777778</v>
      </c>
      <c r="BG757" s="68">
        <v>0</v>
      </c>
      <c r="BH757" s="68" t="s">
        <v>132</v>
      </c>
      <c r="BI757" s="68" t="s">
        <v>5013</v>
      </c>
      <c r="BJ757" s="68" t="s">
        <v>143</v>
      </c>
      <c r="BK757" s="68" t="s">
        <v>136</v>
      </c>
      <c r="BL757" s="68" t="s">
        <v>143</v>
      </c>
      <c r="BM757" s="68" t="s">
        <v>160</v>
      </c>
      <c r="BN757" s="68" t="s">
        <v>160</v>
      </c>
      <c r="BO757" s="68" t="s">
        <v>143</v>
      </c>
      <c r="BP757" s="68" t="s">
        <v>143</v>
      </c>
      <c r="BQ757" s="68" t="s">
        <v>5014</v>
      </c>
      <c r="BS757" s="68" t="s">
        <v>162</v>
      </c>
      <c r="BT757" s="68">
        <v>26876</v>
      </c>
      <c r="BU757" s="68">
        <v>26876</v>
      </c>
      <c r="BV757" s="68" t="s">
        <v>135</v>
      </c>
      <c r="BW757" s="68" t="s">
        <v>135</v>
      </c>
      <c r="BX757" s="68" t="s">
        <v>135</v>
      </c>
      <c r="BY757" s="68" t="s">
        <v>148</v>
      </c>
      <c r="BZ757" s="68" t="s">
        <v>5008</v>
      </c>
      <c r="CA757" s="68" t="s">
        <v>144</v>
      </c>
      <c r="CB757" s="68" t="s">
        <v>143</v>
      </c>
      <c r="CC757" s="68" t="s">
        <v>143</v>
      </c>
      <c r="CD757" s="68" t="s">
        <v>143</v>
      </c>
      <c r="CE757" s="68" t="s">
        <v>143</v>
      </c>
      <c r="CF757" s="68">
        <v>19969646</v>
      </c>
      <c r="CG757" s="68">
        <v>19969646</v>
      </c>
      <c r="CH757" s="68" t="s">
        <v>143</v>
      </c>
      <c r="CJ757" s="68">
        <v>0</v>
      </c>
      <c r="CK757" s="68" t="s">
        <v>143</v>
      </c>
      <c r="CM757" s="68" t="s">
        <v>143</v>
      </c>
      <c r="CN757" s="68" t="s">
        <v>143</v>
      </c>
      <c r="CR757" s="68" t="s">
        <v>143</v>
      </c>
      <c r="CS757" s="68" t="s">
        <v>1</v>
      </c>
      <c r="CT757" s="68" t="s">
        <v>143</v>
      </c>
      <c r="CU757" s="68" t="s">
        <v>1</v>
      </c>
      <c r="CV757" s="68" t="s">
        <v>1985</v>
      </c>
      <c r="CW757" s="68" t="s">
        <v>1985</v>
      </c>
      <c r="CX757" s="68" t="s">
        <v>128</v>
      </c>
      <c r="CY757" s="68" t="s">
        <v>127</v>
      </c>
      <c r="CZ757" s="68" t="s">
        <v>136</v>
      </c>
      <c r="DA757" s="68" t="s">
        <v>1989</v>
      </c>
      <c r="DB757" s="68" t="s">
        <v>143</v>
      </c>
      <c r="DC757" s="68" t="s">
        <v>143</v>
      </c>
      <c r="DD757" s="68" t="s">
        <v>125</v>
      </c>
      <c r="DE757" s="68">
        <v>10</v>
      </c>
      <c r="DF757" s="68">
        <v>18</v>
      </c>
    </row>
    <row r="758" spans="1:110" s="68" customFormat="1" ht="12.75" x14ac:dyDescent="0.2">
      <c r="A758" s="67">
        <v>45200</v>
      </c>
      <c r="B758" s="68" t="s">
        <v>16</v>
      </c>
      <c r="C758" s="68">
        <v>98193</v>
      </c>
      <c r="D758" s="68" t="s">
        <v>5003</v>
      </c>
      <c r="E758" s="68" t="s">
        <v>125</v>
      </c>
      <c r="F758" s="69">
        <v>45218</v>
      </c>
      <c r="G758" s="68" t="s">
        <v>257</v>
      </c>
      <c r="H758" s="68" t="s">
        <v>127</v>
      </c>
      <c r="I758" s="70">
        <v>431.51</v>
      </c>
      <c r="J758" s="70">
        <v>431.51</v>
      </c>
      <c r="K758" s="71">
        <f t="shared" si="11"/>
        <v>1.0562017764192337E-3</v>
      </c>
      <c r="L758" s="68" t="s">
        <v>128</v>
      </c>
      <c r="M758" s="68" t="s">
        <v>218</v>
      </c>
      <c r="N758" s="68" t="s">
        <v>4124</v>
      </c>
      <c r="O758" s="68" t="s">
        <v>980</v>
      </c>
      <c r="P758" s="68" t="s">
        <v>5004</v>
      </c>
      <c r="Q758" s="68" t="s">
        <v>132</v>
      </c>
      <c r="R758" s="68" t="s">
        <v>5015</v>
      </c>
      <c r="S758" s="68" t="s">
        <v>1717</v>
      </c>
      <c r="T758" s="68" t="s">
        <v>135</v>
      </c>
      <c r="U758" s="68" t="s">
        <v>135</v>
      </c>
      <c r="V758" s="68" t="s">
        <v>136</v>
      </c>
      <c r="W758" s="68" t="s">
        <v>137</v>
      </c>
      <c r="X758" s="68" t="s">
        <v>138</v>
      </c>
      <c r="Y758" s="68">
        <v>45222.133710532406</v>
      </c>
      <c r="Z758" s="68">
        <v>45222.133340740744</v>
      </c>
      <c r="AA758" s="68" t="s">
        <v>139</v>
      </c>
      <c r="AB758" s="68" t="s">
        <v>140</v>
      </c>
      <c r="AC758" s="68">
        <v>0</v>
      </c>
      <c r="AD758" s="68" t="s">
        <v>143</v>
      </c>
      <c r="AE758" s="68">
        <v>43151</v>
      </c>
      <c r="AG758" s="68">
        <v>10010</v>
      </c>
      <c r="AH758" s="68" t="s">
        <v>265</v>
      </c>
      <c r="AI758" s="68" t="s">
        <v>143</v>
      </c>
      <c r="AJ758" s="68">
        <v>216082</v>
      </c>
      <c r="AK758" s="68" t="s">
        <v>142</v>
      </c>
      <c r="AL758" s="68" t="s">
        <v>143</v>
      </c>
      <c r="AM758" s="68">
        <v>216082</v>
      </c>
      <c r="AN758" s="68" t="s">
        <v>144</v>
      </c>
      <c r="AO758" s="68" t="s">
        <v>990</v>
      </c>
      <c r="AP758" s="68" t="s">
        <v>273</v>
      </c>
      <c r="AQ758" s="68" t="s">
        <v>991</v>
      </c>
      <c r="AR758" s="68" t="s">
        <v>148</v>
      </c>
      <c r="AS758" s="68" t="s">
        <v>139</v>
      </c>
      <c r="AT758" s="68" t="s">
        <v>154</v>
      </c>
      <c r="AU758" s="68" t="s">
        <v>992</v>
      </c>
      <c r="AV758" s="68" t="s">
        <v>4127</v>
      </c>
      <c r="AW758" s="68" t="s">
        <v>1719</v>
      </c>
      <c r="AX758" s="68" t="s">
        <v>4128</v>
      </c>
      <c r="AY758" s="68" t="s">
        <v>148</v>
      </c>
      <c r="AZ758" s="68" t="s">
        <v>139</v>
      </c>
      <c r="BA758" s="68" t="s">
        <v>154</v>
      </c>
      <c r="BB758" s="68" t="s">
        <v>4129</v>
      </c>
      <c r="BC758" s="68" t="s">
        <v>156</v>
      </c>
      <c r="BD758" s="68" t="s">
        <v>157</v>
      </c>
      <c r="BE758" s="68" t="s">
        <v>484</v>
      </c>
      <c r="BF758" s="68">
        <v>45223.148321759261</v>
      </c>
      <c r="BG758" s="68">
        <v>0</v>
      </c>
      <c r="BH758" s="68" t="s">
        <v>132</v>
      </c>
      <c r="BI758" s="68" t="s">
        <v>5016</v>
      </c>
      <c r="BJ758" s="68" t="s">
        <v>143</v>
      </c>
      <c r="BK758" s="68" t="s">
        <v>136</v>
      </c>
      <c r="BL758" s="68" t="s">
        <v>143</v>
      </c>
      <c r="BM758" s="68" t="s">
        <v>160</v>
      </c>
      <c r="BN758" s="68" t="s">
        <v>160</v>
      </c>
      <c r="BO758" s="68" t="s">
        <v>143</v>
      </c>
      <c r="BP758" s="68" t="s">
        <v>143</v>
      </c>
      <c r="BQ758" s="68" t="s">
        <v>5017</v>
      </c>
      <c r="BR758" s="68">
        <v>500</v>
      </c>
      <c r="BS758" s="68" t="s">
        <v>162</v>
      </c>
      <c r="BT758" s="68">
        <v>43151</v>
      </c>
      <c r="BU758" s="68">
        <v>43151</v>
      </c>
      <c r="BV758" s="68" t="s">
        <v>135</v>
      </c>
      <c r="BW758" s="68" t="s">
        <v>135</v>
      </c>
      <c r="BX758" s="68" t="s">
        <v>135</v>
      </c>
      <c r="BY758" s="68" t="s">
        <v>148</v>
      </c>
      <c r="BZ758" s="68" t="s">
        <v>5008</v>
      </c>
      <c r="CA758" s="68" t="s">
        <v>144</v>
      </c>
      <c r="CB758" s="68" t="s">
        <v>143</v>
      </c>
      <c r="CC758" s="68" t="s">
        <v>143</v>
      </c>
      <c r="CD758" s="68" t="s">
        <v>143</v>
      </c>
      <c r="CE758" s="68" t="s">
        <v>143</v>
      </c>
      <c r="CF758" s="68">
        <v>19969646</v>
      </c>
      <c r="CG758" s="68">
        <v>19969646</v>
      </c>
      <c r="CH758" s="68" t="s">
        <v>143</v>
      </c>
      <c r="CJ758" s="68">
        <v>0</v>
      </c>
      <c r="CK758" s="68" t="s">
        <v>143</v>
      </c>
      <c r="CM758" s="68" t="s">
        <v>143</v>
      </c>
      <c r="CN758" s="68" t="s">
        <v>143</v>
      </c>
      <c r="CR758" s="68" t="s">
        <v>143</v>
      </c>
      <c r="CS758" s="68" t="s">
        <v>1</v>
      </c>
      <c r="CT758" s="68" t="s">
        <v>143</v>
      </c>
      <c r="CU758" s="68" t="s">
        <v>1</v>
      </c>
      <c r="CV758" s="68" t="s">
        <v>1985</v>
      </c>
      <c r="CW758" s="68" t="s">
        <v>1985</v>
      </c>
      <c r="CX758" s="68" t="s">
        <v>128</v>
      </c>
      <c r="CY758" s="68" t="s">
        <v>127</v>
      </c>
      <c r="CZ758" s="68" t="s">
        <v>136</v>
      </c>
      <c r="DA758" s="68" t="s">
        <v>1989</v>
      </c>
      <c r="DB758" s="68" t="s">
        <v>143</v>
      </c>
      <c r="DC758" s="68" t="s">
        <v>143</v>
      </c>
      <c r="DD758" s="68" t="s">
        <v>125</v>
      </c>
      <c r="DE758" s="68">
        <v>10</v>
      </c>
      <c r="DF758" s="68">
        <v>19</v>
      </c>
    </row>
    <row r="759" spans="1:110" s="68" customFormat="1" ht="12.75" x14ac:dyDescent="0.2">
      <c r="A759" s="67">
        <v>45200</v>
      </c>
      <c r="B759" s="68" t="s">
        <v>16</v>
      </c>
      <c r="C759" s="68">
        <v>98195</v>
      </c>
      <c r="D759" s="68" t="s">
        <v>5003</v>
      </c>
      <c r="E759" s="68" t="s">
        <v>125</v>
      </c>
      <c r="F759" s="69">
        <v>45219</v>
      </c>
      <c r="G759" s="68" t="s">
        <v>257</v>
      </c>
      <c r="H759" s="68" t="s">
        <v>127</v>
      </c>
      <c r="I759" s="70">
        <v>259.74</v>
      </c>
      <c r="J759" s="70">
        <v>259.74</v>
      </c>
      <c r="K759" s="71">
        <f t="shared" si="11"/>
        <v>6.3576243750349177E-4</v>
      </c>
      <c r="L759" s="68" t="s">
        <v>128</v>
      </c>
      <c r="M759" s="68" t="s">
        <v>218</v>
      </c>
      <c r="N759" s="68" t="s">
        <v>4124</v>
      </c>
      <c r="O759" s="68" t="s">
        <v>980</v>
      </c>
      <c r="P759" s="68" t="s">
        <v>5004</v>
      </c>
      <c r="Q759" s="68" t="s">
        <v>132</v>
      </c>
      <c r="R759" s="68" t="s">
        <v>5018</v>
      </c>
      <c r="S759" s="68" t="s">
        <v>1717</v>
      </c>
      <c r="T759" s="68" t="s">
        <v>135</v>
      </c>
      <c r="U759" s="68" t="s">
        <v>135</v>
      </c>
      <c r="V759" s="68" t="s">
        <v>136</v>
      </c>
      <c r="W759" s="68" t="s">
        <v>137</v>
      </c>
      <c r="X759" s="68" t="s">
        <v>138</v>
      </c>
      <c r="Y759" s="68">
        <v>45222.134662152777</v>
      </c>
      <c r="Z759" s="68">
        <v>45222.134614699076</v>
      </c>
      <c r="AA759" s="68" t="s">
        <v>139</v>
      </c>
      <c r="AB759" s="68" t="s">
        <v>140</v>
      </c>
      <c r="AC759" s="68">
        <v>0</v>
      </c>
      <c r="AD759" s="68" t="s">
        <v>143</v>
      </c>
      <c r="AE759" s="68">
        <v>25974</v>
      </c>
      <c r="AG759" s="68">
        <v>10010</v>
      </c>
      <c r="AH759" s="68" t="s">
        <v>265</v>
      </c>
      <c r="AI759" s="68" t="s">
        <v>143</v>
      </c>
      <c r="AJ759" s="68">
        <v>130069</v>
      </c>
      <c r="AK759" s="68" t="s">
        <v>142</v>
      </c>
      <c r="AL759" s="68" t="s">
        <v>143</v>
      </c>
      <c r="AM759" s="68">
        <v>130069</v>
      </c>
      <c r="AN759" s="68" t="s">
        <v>144</v>
      </c>
      <c r="AO759" s="68" t="s">
        <v>990</v>
      </c>
      <c r="AP759" s="68" t="s">
        <v>273</v>
      </c>
      <c r="AQ759" s="68" t="s">
        <v>991</v>
      </c>
      <c r="AR759" s="68" t="s">
        <v>148</v>
      </c>
      <c r="AS759" s="68" t="s">
        <v>139</v>
      </c>
      <c r="AT759" s="68" t="s">
        <v>154</v>
      </c>
      <c r="AU759" s="68" t="s">
        <v>992</v>
      </c>
      <c r="AV759" s="68" t="s">
        <v>4127</v>
      </c>
      <c r="AW759" s="68" t="s">
        <v>1719</v>
      </c>
      <c r="AX759" s="68" t="s">
        <v>4128</v>
      </c>
      <c r="AY759" s="68" t="s">
        <v>148</v>
      </c>
      <c r="AZ759" s="68" t="s">
        <v>139</v>
      </c>
      <c r="BA759" s="68" t="s">
        <v>154</v>
      </c>
      <c r="BB759" s="68" t="s">
        <v>4129</v>
      </c>
      <c r="BC759" s="68" t="s">
        <v>156</v>
      </c>
      <c r="BD759" s="68" t="s">
        <v>157</v>
      </c>
      <c r="BE759" s="68" t="s">
        <v>484</v>
      </c>
      <c r="BF759" s="68">
        <v>45223.147835648146</v>
      </c>
      <c r="BG759" s="68">
        <v>0</v>
      </c>
      <c r="BH759" s="68" t="s">
        <v>132</v>
      </c>
      <c r="BI759" s="68" t="s">
        <v>5019</v>
      </c>
      <c r="BJ759" s="68" t="s">
        <v>143</v>
      </c>
      <c r="BK759" s="68" t="s">
        <v>136</v>
      </c>
      <c r="BL759" s="68" t="s">
        <v>143</v>
      </c>
      <c r="BM759" s="68" t="s">
        <v>160</v>
      </c>
      <c r="BN759" s="68" t="s">
        <v>160</v>
      </c>
      <c r="BO759" s="68" t="s">
        <v>143</v>
      </c>
      <c r="BP759" s="68" t="s">
        <v>143</v>
      </c>
      <c r="BQ759" s="68" t="s">
        <v>5020</v>
      </c>
      <c r="BR759" s="68">
        <v>500</v>
      </c>
      <c r="BS759" s="68" t="s">
        <v>162</v>
      </c>
      <c r="BT759" s="68">
        <v>25974</v>
      </c>
      <c r="BU759" s="68">
        <v>25974</v>
      </c>
      <c r="BV759" s="68" t="s">
        <v>135</v>
      </c>
      <c r="BW759" s="68" t="s">
        <v>135</v>
      </c>
      <c r="BX759" s="68" t="s">
        <v>135</v>
      </c>
      <c r="BY759" s="68" t="s">
        <v>148</v>
      </c>
      <c r="BZ759" s="68" t="s">
        <v>5008</v>
      </c>
      <c r="CA759" s="68" t="s">
        <v>144</v>
      </c>
      <c r="CB759" s="68" t="s">
        <v>143</v>
      </c>
      <c r="CC759" s="68" t="s">
        <v>143</v>
      </c>
      <c r="CD759" s="68" t="s">
        <v>143</v>
      </c>
      <c r="CE759" s="68" t="s">
        <v>143</v>
      </c>
      <c r="CF759" s="68">
        <v>19969646</v>
      </c>
      <c r="CG759" s="68">
        <v>19969646</v>
      </c>
      <c r="CH759" s="68" t="s">
        <v>143</v>
      </c>
      <c r="CJ759" s="68">
        <v>0</v>
      </c>
      <c r="CK759" s="68" t="s">
        <v>143</v>
      </c>
      <c r="CM759" s="68" t="s">
        <v>143</v>
      </c>
      <c r="CN759" s="68" t="s">
        <v>143</v>
      </c>
      <c r="CR759" s="68" t="s">
        <v>143</v>
      </c>
      <c r="CS759" s="68" t="s">
        <v>1</v>
      </c>
      <c r="CT759" s="68" t="s">
        <v>143</v>
      </c>
      <c r="CU759" s="68" t="s">
        <v>1</v>
      </c>
      <c r="CV759" s="68" t="s">
        <v>1985</v>
      </c>
      <c r="CW759" s="68" t="s">
        <v>1985</v>
      </c>
      <c r="CX759" s="68" t="s">
        <v>128</v>
      </c>
      <c r="CY759" s="68" t="s">
        <v>127</v>
      </c>
      <c r="CZ759" s="68" t="s">
        <v>136</v>
      </c>
      <c r="DA759" s="68" t="s">
        <v>1989</v>
      </c>
      <c r="DB759" s="68" t="s">
        <v>143</v>
      </c>
      <c r="DC759" s="68" t="s">
        <v>143</v>
      </c>
      <c r="DD759" s="68" t="s">
        <v>125</v>
      </c>
      <c r="DE759" s="68">
        <v>10</v>
      </c>
      <c r="DF759" s="68">
        <v>20</v>
      </c>
    </row>
    <row r="760" spans="1:110" s="68" customFormat="1" ht="12.75" x14ac:dyDescent="0.2">
      <c r="A760" s="67">
        <v>45200</v>
      </c>
      <c r="B760" s="68" t="s">
        <v>16</v>
      </c>
      <c r="C760" s="68">
        <v>98196</v>
      </c>
      <c r="D760" s="68" t="s">
        <v>5003</v>
      </c>
      <c r="E760" s="68" t="s">
        <v>125</v>
      </c>
      <c r="F760" s="69">
        <v>45220</v>
      </c>
      <c r="G760" s="68" t="s">
        <v>257</v>
      </c>
      <c r="H760" s="68" t="s">
        <v>127</v>
      </c>
      <c r="I760" s="70">
        <v>482.41</v>
      </c>
      <c r="J760" s="70">
        <v>482.41</v>
      </c>
      <c r="K760" s="71">
        <f t="shared" si="11"/>
        <v>1.1807890870719161E-3</v>
      </c>
      <c r="L760" s="68" t="s">
        <v>128</v>
      </c>
      <c r="M760" s="68" t="s">
        <v>218</v>
      </c>
      <c r="N760" s="68" t="s">
        <v>4124</v>
      </c>
      <c r="O760" s="68" t="s">
        <v>980</v>
      </c>
      <c r="P760" s="68" t="s">
        <v>5004</v>
      </c>
      <c r="Q760" s="68" t="s">
        <v>132</v>
      </c>
      <c r="R760" s="68" t="s">
        <v>5021</v>
      </c>
      <c r="S760" s="68" t="s">
        <v>1717</v>
      </c>
      <c r="T760" s="68" t="s">
        <v>135</v>
      </c>
      <c r="U760" s="68" t="s">
        <v>135</v>
      </c>
      <c r="V760" s="68" t="s">
        <v>136</v>
      </c>
      <c r="W760" s="68" t="s">
        <v>137</v>
      </c>
      <c r="X760" s="68" t="s">
        <v>138</v>
      </c>
      <c r="Y760" s="68">
        <v>45222.137276041663</v>
      </c>
      <c r="Z760" s="68">
        <v>45222.137232407411</v>
      </c>
      <c r="AA760" s="68" t="s">
        <v>139</v>
      </c>
      <c r="AB760" s="68" t="s">
        <v>140</v>
      </c>
      <c r="AC760" s="68">
        <v>0</v>
      </c>
      <c r="AD760" s="68" t="s">
        <v>143</v>
      </c>
      <c r="AE760" s="68">
        <v>48241</v>
      </c>
      <c r="AG760" s="68">
        <v>10010</v>
      </c>
      <c r="AH760" s="68" t="s">
        <v>265</v>
      </c>
      <c r="AI760" s="68" t="s">
        <v>143</v>
      </c>
      <c r="AJ760" s="68">
        <v>24157</v>
      </c>
      <c r="AK760" s="68" t="s">
        <v>142</v>
      </c>
      <c r="AL760" s="68" t="s">
        <v>143</v>
      </c>
      <c r="AM760" s="68">
        <v>24157</v>
      </c>
      <c r="AN760" s="68" t="s">
        <v>144</v>
      </c>
      <c r="AO760" s="68" t="s">
        <v>990</v>
      </c>
      <c r="AP760" s="68" t="s">
        <v>273</v>
      </c>
      <c r="AQ760" s="68" t="s">
        <v>991</v>
      </c>
      <c r="AR760" s="68" t="s">
        <v>148</v>
      </c>
      <c r="AS760" s="68" t="s">
        <v>139</v>
      </c>
      <c r="AT760" s="68" t="s">
        <v>154</v>
      </c>
      <c r="AU760" s="68" t="s">
        <v>992</v>
      </c>
      <c r="AV760" s="68" t="s">
        <v>4127</v>
      </c>
      <c r="AW760" s="68" t="s">
        <v>1719</v>
      </c>
      <c r="AX760" s="68" t="s">
        <v>4128</v>
      </c>
      <c r="AY760" s="68" t="s">
        <v>148</v>
      </c>
      <c r="AZ760" s="68" t="s">
        <v>139</v>
      </c>
      <c r="BA760" s="68" t="s">
        <v>154</v>
      </c>
      <c r="BB760" s="68" t="s">
        <v>4129</v>
      </c>
      <c r="BC760" s="68" t="s">
        <v>156</v>
      </c>
      <c r="BD760" s="68" t="s">
        <v>157</v>
      </c>
      <c r="BE760" s="68" t="s">
        <v>484</v>
      </c>
      <c r="BF760" s="68">
        <v>45223.14738425926</v>
      </c>
      <c r="BG760" s="68">
        <v>0</v>
      </c>
      <c r="BH760" s="68" t="s">
        <v>132</v>
      </c>
      <c r="BI760" s="68" t="s">
        <v>5022</v>
      </c>
      <c r="BJ760" s="68" t="s">
        <v>143</v>
      </c>
      <c r="BK760" s="68" t="s">
        <v>136</v>
      </c>
      <c r="BL760" s="68" t="s">
        <v>143</v>
      </c>
      <c r="BM760" s="68" t="s">
        <v>160</v>
      </c>
      <c r="BN760" s="68" t="s">
        <v>160</v>
      </c>
      <c r="BO760" s="68" t="s">
        <v>143</v>
      </c>
      <c r="BP760" s="68" t="s">
        <v>143</v>
      </c>
      <c r="BQ760" s="68" t="s">
        <v>5023</v>
      </c>
      <c r="BR760" s="68">
        <v>500</v>
      </c>
      <c r="BS760" s="68" t="s">
        <v>162</v>
      </c>
      <c r="BT760" s="68">
        <v>48241</v>
      </c>
      <c r="BU760" s="68">
        <v>48241</v>
      </c>
      <c r="BV760" s="68" t="s">
        <v>135</v>
      </c>
      <c r="BW760" s="68" t="s">
        <v>135</v>
      </c>
      <c r="BX760" s="68" t="s">
        <v>135</v>
      </c>
      <c r="BY760" s="68" t="s">
        <v>148</v>
      </c>
      <c r="BZ760" s="68" t="s">
        <v>5008</v>
      </c>
      <c r="CA760" s="68" t="s">
        <v>144</v>
      </c>
      <c r="CB760" s="68" t="s">
        <v>143</v>
      </c>
      <c r="CC760" s="68" t="s">
        <v>143</v>
      </c>
      <c r="CD760" s="68" t="s">
        <v>143</v>
      </c>
      <c r="CE760" s="68" t="s">
        <v>143</v>
      </c>
      <c r="CF760" s="68">
        <v>19969646</v>
      </c>
      <c r="CG760" s="68">
        <v>19969646</v>
      </c>
      <c r="CH760" s="68" t="s">
        <v>143</v>
      </c>
      <c r="CJ760" s="68">
        <v>0</v>
      </c>
      <c r="CK760" s="68" t="s">
        <v>143</v>
      </c>
      <c r="CM760" s="68" t="s">
        <v>143</v>
      </c>
      <c r="CN760" s="68" t="s">
        <v>143</v>
      </c>
      <c r="CR760" s="68" t="s">
        <v>143</v>
      </c>
      <c r="CS760" s="68" t="s">
        <v>1</v>
      </c>
      <c r="CT760" s="68" t="s">
        <v>143</v>
      </c>
      <c r="CU760" s="68" t="s">
        <v>1</v>
      </c>
      <c r="CV760" s="68" t="s">
        <v>1985</v>
      </c>
      <c r="CW760" s="68" t="s">
        <v>1985</v>
      </c>
      <c r="CX760" s="68" t="s">
        <v>128</v>
      </c>
      <c r="CY760" s="68" t="s">
        <v>127</v>
      </c>
      <c r="CZ760" s="68" t="s">
        <v>136</v>
      </c>
      <c r="DA760" s="68" t="s">
        <v>1989</v>
      </c>
      <c r="DB760" s="68" t="s">
        <v>143</v>
      </c>
      <c r="DC760" s="68" t="s">
        <v>143</v>
      </c>
      <c r="DD760" s="68" t="s">
        <v>125</v>
      </c>
      <c r="DE760" s="68">
        <v>10</v>
      </c>
      <c r="DF760" s="68">
        <v>21</v>
      </c>
    </row>
    <row r="761" spans="1:110" s="68" customFormat="1" ht="12.75" x14ac:dyDescent="0.2">
      <c r="A761" s="67">
        <v>45200</v>
      </c>
      <c r="B761" s="68" t="s">
        <v>13</v>
      </c>
      <c r="C761" s="68">
        <v>98333</v>
      </c>
      <c r="D761" s="68" t="s">
        <v>5024</v>
      </c>
      <c r="E761" s="68" t="s">
        <v>190</v>
      </c>
      <c r="F761" s="69">
        <v>45223</v>
      </c>
      <c r="G761" s="68" t="s">
        <v>165</v>
      </c>
      <c r="H761" s="68" t="s">
        <v>166</v>
      </c>
      <c r="I761" s="70">
        <v>149.77000000000001</v>
      </c>
      <c r="J761" s="70">
        <v>149.77000000000001</v>
      </c>
      <c r="K761" s="71">
        <f t="shared" si="11"/>
        <v>3.6659020661006383E-4</v>
      </c>
      <c r="L761" s="68" t="s">
        <v>374</v>
      </c>
      <c r="M761" s="68" t="s">
        <v>129</v>
      </c>
      <c r="N761" s="68" t="s">
        <v>1151</v>
      </c>
      <c r="O761" s="68" t="s">
        <v>5025</v>
      </c>
      <c r="P761" s="68" t="s">
        <v>5026</v>
      </c>
      <c r="Q761" s="68" t="s">
        <v>132</v>
      </c>
      <c r="R761" s="68" t="s">
        <v>5027</v>
      </c>
      <c r="S761" s="68" t="s">
        <v>5028</v>
      </c>
      <c r="T761" s="68" t="s">
        <v>135</v>
      </c>
      <c r="U761" s="68" t="s">
        <v>135</v>
      </c>
      <c r="V761" s="68" t="s">
        <v>136</v>
      </c>
      <c r="W761" s="68" t="s">
        <v>137</v>
      </c>
      <c r="X761" s="68" t="s">
        <v>138</v>
      </c>
      <c r="Y761" s="68">
        <v>45223.528692361113</v>
      </c>
      <c r="Z761" s="68">
        <v>45223.528625925923</v>
      </c>
      <c r="AA761" s="68" t="s">
        <v>139</v>
      </c>
      <c r="AB761" s="68" t="s">
        <v>140</v>
      </c>
      <c r="AC761" s="68">
        <v>0</v>
      </c>
      <c r="AD761" s="68" t="s">
        <v>143</v>
      </c>
      <c r="AE761" s="68">
        <v>0</v>
      </c>
      <c r="AG761" s="68">
        <v>10012</v>
      </c>
      <c r="AH761" s="68" t="s">
        <v>141</v>
      </c>
      <c r="AI761" s="68" t="s">
        <v>143</v>
      </c>
      <c r="AK761" s="68" t="s">
        <v>142</v>
      </c>
      <c r="AL761" s="68" t="s">
        <v>143</v>
      </c>
      <c r="AM761" s="68">
        <v>750</v>
      </c>
      <c r="AN761" s="68" t="s">
        <v>143</v>
      </c>
      <c r="AO761" s="68" t="s">
        <v>1170</v>
      </c>
      <c r="AP761" s="68" t="s">
        <v>1170</v>
      </c>
      <c r="AQ761" s="68" t="s">
        <v>309</v>
      </c>
      <c r="AR761" s="68" t="s">
        <v>148</v>
      </c>
      <c r="AS761" s="68" t="s">
        <v>139</v>
      </c>
      <c r="AT761" s="68" t="s">
        <v>950</v>
      </c>
      <c r="AU761" s="68" t="s">
        <v>311</v>
      </c>
      <c r="AV761" s="68" t="s">
        <v>145</v>
      </c>
      <c r="AW761" s="68" t="s">
        <v>146</v>
      </c>
      <c r="AX761" s="68" t="s">
        <v>1154</v>
      </c>
      <c r="AY761" s="68" t="s">
        <v>148</v>
      </c>
      <c r="AZ761" s="68" t="s">
        <v>139</v>
      </c>
      <c r="BA761" s="68" t="s">
        <v>149</v>
      </c>
      <c r="BB761" s="68" t="s">
        <v>150</v>
      </c>
      <c r="BC761" s="68" t="s">
        <v>156</v>
      </c>
      <c r="BD761" s="68" t="s">
        <v>157</v>
      </c>
      <c r="BE761" s="68" t="s">
        <v>303</v>
      </c>
      <c r="BF761" s="68">
        <v>45223.100069444445</v>
      </c>
      <c r="BG761" s="68">
        <v>0</v>
      </c>
      <c r="BH761" s="68" t="s">
        <v>132</v>
      </c>
      <c r="BI761" s="68" t="s">
        <v>143</v>
      </c>
      <c r="BJ761" s="68" t="s">
        <v>143</v>
      </c>
      <c r="BK761" s="68" t="s">
        <v>136</v>
      </c>
      <c r="BL761" s="68" t="s">
        <v>143</v>
      </c>
      <c r="BM761" s="68" t="s">
        <v>160</v>
      </c>
      <c r="BN761" s="68" t="s">
        <v>160</v>
      </c>
      <c r="BO761" s="68" t="s">
        <v>143</v>
      </c>
      <c r="BP761" s="68" t="s">
        <v>1151</v>
      </c>
      <c r="BQ761" s="68" t="s">
        <v>1444</v>
      </c>
      <c r="BR761" s="68">
        <v>500</v>
      </c>
      <c r="BS761" s="68" t="s">
        <v>162</v>
      </c>
      <c r="BT761" s="68">
        <v>14977</v>
      </c>
      <c r="BU761" s="68">
        <v>14977</v>
      </c>
      <c r="BV761" s="68" t="s">
        <v>135</v>
      </c>
      <c r="BW761" s="68" t="s">
        <v>135</v>
      </c>
      <c r="BX761" s="68" t="s">
        <v>135</v>
      </c>
      <c r="BY761" s="68" t="s">
        <v>148</v>
      </c>
      <c r="BZ761" s="68" t="s">
        <v>3196</v>
      </c>
      <c r="CA761" s="68" t="s">
        <v>144</v>
      </c>
      <c r="CB761" s="68" t="s">
        <v>2764</v>
      </c>
      <c r="CC761" s="68" t="s">
        <v>143</v>
      </c>
      <c r="CD761" s="68" t="s">
        <v>143</v>
      </c>
      <c r="CE761" s="68" t="s">
        <v>143</v>
      </c>
      <c r="CF761" s="68">
        <v>19969646</v>
      </c>
      <c r="CH761" s="68" t="s">
        <v>143</v>
      </c>
      <c r="CJ761" s="68">
        <v>0</v>
      </c>
      <c r="CK761" s="68" t="s">
        <v>143</v>
      </c>
      <c r="CM761" s="68" t="s">
        <v>143</v>
      </c>
      <c r="CN761" s="68" t="s">
        <v>143</v>
      </c>
      <c r="CR761" s="68" t="s">
        <v>143</v>
      </c>
      <c r="CS761" s="68" t="s">
        <v>1</v>
      </c>
      <c r="CT761" s="68" t="s">
        <v>143</v>
      </c>
      <c r="CU761" s="68" t="s">
        <v>1</v>
      </c>
      <c r="CV761" s="68" t="s">
        <v>1985</v>
      </c>
      <c r="CW761" s="68" t="s">
        <v>143</v>
      </c>
      <c r="CX761" s="68" t="s">
        <v>374</v>
      </c>
      <c r="CY761" s="68" t="s">
        <v>166</v>
      </c>
      <c r="CZ761" s="68" t="s">
        <v>136</v>
      </c>
      <c r="DA761" s="68" t="s">
        <v>1986</v>
      </c>
      <c r="DB761" s="68" t="s">
        <v>143</v>
      </c>
      <c r="DC761" s="68" t="s">
        <v>143</v>
      </c>
      <c r="DD761" s="68" t="s">
        <v>190</v>
      </c>
      <c r="DE761" s="68">
        <v>10</v>
      </c>
      <c r="DF761" s="68">
        <v>24</v>
      </c>
    </row>
    <row r="762" spans="1:110" s="68" customFormat="1" ht="12.75" x14ac:dyDescent="0.2">
      <c r="A762" s="67">
        <v>45200</v>
      </c>
      <c r="B762" s="68" t="s">
        <v>7</v>
      </c>
      <c r="C762" s="68">
        <v>98338</v>
      </c>
      <c r="D762" s="68" t="s">
        <v>4982</v>
      </c>
      <c r="E762" s="68" t="s">
        <v>685</v>
      </c>
      <c r="F762" s="69">
        <v>45223</v>
      </c>
      <c r="G762" s="68" t="s">
        <v>165</v>
      </c>
      <c r="H762" s="68" t="s">
        <v>166</v>
      </c>
      <c r="I762" s="70">
        <v>295.55</v>
      </c>
      <c r="J762" s="70">
        <v>295.55</v>
      </c>
      <c r="K762" s="71">
        <f t="shared" si="11"/>
        <v>7.2341413877014329E-4</v>
      </c>
      <c r="L762" s="68" t="s">
        <v>167</v>
      </c>
      <c r="M762" s="68" t="s">
        <v>218</v>
      </c>
      <c r="N762" s="68" t="s">
        <v>960</v>
      </c>
      <c r="O762" s="68" t="s">
        <v>5029</v>
      </c>
      <c r="P762" s="68" t="s">
        <v>4983</v>
      </c>
      <c r="Q762" s="68" t="s">
        <v>132</v>
      </c>
      <c r="R762" s="68" t="s">
        <v>5030</v>
      </c>
      <c r="S762" s="68" t="s">
        <v>4985</v>
      </c>
      <c r="T762" s="68" t="s">
        <v>135</v>
      </c>
      <c r="U762" s="68" t="s">
        <v>135</v>
      </c>
      <c r="V762" s="68" t="s">
        <v>2050</v>
      </c>
      <c r="W762" s="68" t="s">
        <v>137</v>
      </c>
      <c r="X762" s="68" t="s">
        <v>138</v>
      </c>
      <c r="Y762" s="68">
        <v>45223.541244560183</v>
      </c>
      <c r="Z762" s="68">
        <v>45223.541183564812</v>
      </c>
      <c r="AA762" s="68" t="s">
        <v>139</v>
      </c>
      <c r="AB762" s="68" t="s">
        <v>226</v>
      </c>
      <c r="AC762" s="68">
        <v>0</v>
      </c>
      <c r="AD762" s="68" t="s">
        <v>143</v>
      </c>
      <c r="AE762" s="68">
        <v>0</v>
      </c>
      <c r="AG762" s="68">
        <v>10012</v>
      </c>
      <c r="AH762" s="68" t="s">
        <v>141</v>
      </c>
      <c r="AI762" s="68" t="s">
        <v>143</v>
      </c>
      <c r="AK762" s="68" t="s">
        <v>207</v>
      </c>
      <c r="AL762" s="68" t="s">
        <v>143</v>
      </c>
      <c r="AM762" s="68">
        <v>1480</v>
      </c>
      <c r="AN762" s="68" t="s">
        <v>143</v>
      </c>
      <c r="AO762" s="68" t="s">
        <v>5031</v>
      </c>
      <c r="AP762" s="68" t="s">
        <v>5032</v>
      </c>
      <c r="AQ762" s="68" t="s">
        <v>309</v>
      </c>
      <c r="AR762" s="68" t="s">
        <v>148</v>
      </c>
      <c r="AS762" s="68" t="s">
        <v>139</v>
      </c>
      <c r="AT762" s="68" t="s">
        <v>875</v>
      </c>
      <c r="AU762" s="68" t="s">
        <v>2097</v>
      </c>
      <c r="AV762" s="68" t="s">
        <v>145</v>
      </c>
      <c r="AW762" s="68" t="s">
        <v>146</v>
      </c>
      <c r="AX762" s="68" t="s">
        <v>972</v>
      </c>
      <c r="AY762" s="68" t="s">
        <v>148</v>
      </c>
      <c r="AZ762" s="68" t="s">
        <v>139</v>
      </c>
      <c r="BA762" s="68" t="s">
        <v>149</v>
      </c>
      <c r="BB762" s="68" t="s">
        <v>150</v>
      </c>
      <c r="BC762" s="68" t="s">
        <v>156</v>
      </c>
      <c r="BD762" s="68" t="s">
        <v>157</v>
      </c>
      <c r="BE762" s="68" t="s">
        <v>303</v>
      </c>
      <c r="BF762" s="68">
        <v>45223.099756944444</v>
      </c>
      <c r="BG762" s="68">
        <v>0</v>
      </c>
      <c r="BH762" s="68" t="s">
        <v>143</v>
      </c>
      <c r="BI762" s="68" t="s">
        <v>143</v>
      </c>
      <c r="BJ762" s="68" t="s">
        <v>143</v>
      </c>
      <c r="BK762" s="68" t="s">
        <v>183</v>
      </c>
      <c r="BL762" s="68" t="s">
        <v>143</v>
      </c>
      <c r="BM762" s="68" t="s">
        <v>160</v>
      </c>
      <c r="BN762" s="68" t="s">
        <v>143</v>
      </c>
      <c r="BO762" s="68" t="s">
        <v>143</v>
      </c>
      <c r="BP762" s="68" t="s">
        <v>143</v>
      </c>
      <c r="BQ762" s="68" t="s">
        <v>844</v>
      </c>
      <c r="BR762" s="68">
        <v>500</v>
      </c>
      <c r="BS762" s="68" t="s">
        <v>162</v>
      </c>
      <c r="BT762" s="68">
        <v>29555</v>
      </c>
      <c r="BU762" s="68">
        <v>29555</v>
      </c>
      <c r="BV762" s="68" t="s">
        <v>135</v>
      </c>
      <c r="BW762" s="68" t="s">
        <v>135</v>
      </c>
      <c r="BX762" s="68" t="s">
        <v>135</v>
      </c>
      <c r="BY762" s="68" t="s">
        <v>148</v>
      </c>
      <c r="BZ762" s="68" t="s">
        <v>4863</v>
      </c>
      <c r="CA762" s="68" t="s">
        <v>144</v>
      </c>
      <c r="CB762" s="68" t="s">
        <v>143</v>
      </c>
      <c r="CC762" s="68" t="s">
        <v>143</v>
      </c>
      <c r="CD762" s="68" t="s">
        <v>143</v>
      </c>
      <c r="CE762" s="68" t="s">
        <v>5033</v>
      </c>
      <c r="CF762" s="68">
        <v>19969646</v>
      </c>
      <c r="CH762" s="68" t="s">
        <v>143</v>
      </c>
      <c r="CJ762" s="68">
        <v>0</v>
      </c>
      <c r="CK762" s="68" t="s">
        <v>143</v>
      </c>
      <c r="CM762" s="68" t="s">
        <v>143</v>
      </c>
      <c r="CN762" s="68" t="s">
        <v>143</v>
      </c>
      <c r="CR762" s="68" t="s">
        <v>143</v>
      </c>
      <c r="CS762" s="68" t="s">
        <v>1</v>
      </c>
      <c r="CT762" s="68" t="s">
        <v>143</v>
      </c>
      <c r="CU762" s="68" t="s">
        <v>1</v>
      </c>
      <c r="CV762" s="68" t="s">
        <v>1985</v>
      </c>
      <c r="CW762" s="68" t="s">
        <v>143</v>
      </c>
      <c r="CX762" s="68" t="s">
        <v>167</v>
      </c>
      <c r="CY762" s="68" t="s">
        <v>166</v>
      </c>
      <c r="CZ762" s="68" t="s">
        <v>183</v>
      </c>
      <c r="DA762" s="68" t="s">
        <v>1986</v>
      </c>
      <c r="DB762" s="68" t="s">
        <v>143</v>
      </c>
      <c r="DC762" s="68" t="s">
        <v>143</v>
      </c>
      <c r="DD762" s="68" t="s">
        <v>685</v>
      </c>
      <c r="DE762" s="68">
        <v>10</v>
      </c>
      <c r="DF762" s="68">
        <v>24</v>
      </c>
    </row>
    <row r="763" spans="1:110" s="68" customFormat="1" ht="12.75" x14ac:dyDescent="0.2">
      <c r="A763" s="67">
        <v>45200</v>
      </c>
      <c r="B763" s="68" t="s">
        <v>18</v>
      </c>
      <c r="C763" s="68">
        <v>98379</v>
      </c>
      <c r="D763" s="68" t="s">
        <v>5034</v>
      </c>
      <c r="E763" s="68" t="s">
        <v>125</v>
      </c>
      <c r="F763" s="69">
        <v>45204</v>
      </c>
      <c r="G763" s="68" t="s">
        <v>257</v>
      </c>
      <c r="H763" s="68" t="s">
        <v>166</v>
      </c>
      <c r="I763" s="70">
        <v>298.52999999999997</v>
      </c>
      <c r="J763" s="70">
        <v>298.52999999999997</v>
      </c>
      <c r="K763" s="71">
        <f t="shared" si="11"/>
        <v>7.3070824850973042E-4</v>
      </c>
      <c r="L763" s="68" t="s">
        <v>217</v>
      </c>
      <c r="M763" s="68" t="s">
        <v>218</v>
      </c>
      <c r="N763" s="68" t="s">
        <v>980</v>
      </c>
      <c r="O763" s="68" t="s">
        <v>5035</v>
      </c>
      <c r="P763" s="68" t="s">
        <v>5036</v>
      </c>
      <c r="Q763" s="68" t="s">
        <v>132</v>
      </c>
      <c r="R763" s="68" t="s">
        <v>5037</v>
      </c>
      <c r="S763" s="68" t="s">
        <v>437</v>
      </c>
      <c r="T763" s="68" t="s">
        <v>135</v>
      </c>
      <c r="U763" s="68" t="s">
        <v>135</v>
      </c>
      <c r="V763" s="68" t="s">
        <v>136</v>
      </c>
      <c r="W763" s="68" t="s">
        <v>137</v>
      </c>
      <c r="X763" s="68" t="s">
        <v>138</v>
      </c>
      <c r="Y763" s="68">
        <v>45223.11519074074</v>
      </c>
      <c r="Z763" s="68">
        <v>45223.115138310182</v>
      </c>
      <c r="AA763" s="68" t="s">
        <v>139</v>
      </c>
      <c r="AB763" s="68" t="s">
        <v>226</v>
      </c>
      <c r="AC763" s="68">
        <v>0</v>
      </c>
      <c r="AD763" s="68" t="s">
        <v>143</v>
      </c>
      <c r="AE763" s="68">
        <v>29853</v>
      </c>
      <c r="AG763" s="68">
        <v>10010</v>
      </c>
      <c r="AH763" s="68" t="s">
        <v>265</v>
      </c>
      <c r="AI763" s="68" t="s">
        <v>143</v>
      </c>
      <c r="AJ763" s="68">
        <v>149493</v>
      </c>
      <c r="AK763" s="68" t="s">
        <v>207</v>
      </c>
      <c r="AL763" s="68" t="s">
        <v>143</v>
      </c>
      <c r="AM763" s="68">
        <v>149493</v>
      </c>
      <c r="AN763" s="68" t="s">
        <v>144</v>
      </c>
      <c r="AO763" s="68" t="s">
        <v>5038</v>
      </c>
      <c r="AP763" s="68" t="s">
        <v>5039</v>
      </c>
      <c r="AQ763" s="68" t="s">
        <v>5040</v>
      </c>
      <c r="AR763" s="68" t="s">
        <v>148</v>
      </c>
      <c r="AS763" s="68" t="s">
        <v>139</v>
      </c>
      <c r="AT763" s="68" t="s">
        <v>154</v>
      </c>
      <c r="AU763" s="68" t="s">
        <v>5041</v>
      </c>
      <c r="AV763" s="68" t="s">
        <v>990</v>
      </c>
      <c r="AW763" s="68" t="s">
        <v>273</v>
      </c>
      <c r="AX763" s="68" t="s">
        <v>991</v>
      </c>
      <c r="AY763" s="68" t="s">
        <v>148</v>
      </c>
      <c r="AZ763" s="68" t="s">
        <v>139</v>
      </c>
      <c r="BA763" s="68" t="s">
        <v>154</v>
      </c>
      <c r="BB763" s="68" t="s">
        <v>992</v>
      </c>
      <c r="BC763" s="68" t="s">
        <v>156</v>
      </c>
      <c r="BD763" s="68" t="s">
        <v>157</v>
      </c>
      <c r="BE763" s="68" t="s">
        <v>303</v>
      </c>
      <c r="BF763" s="68">
        <v>45223.148275462961</v>
      </c>
      <c r="BG763" s="68">
        <v>0</v>
      </c>
      <c r="BH763" s="68" t="s">
        <v>132</v>
      </c>
      <c r="BI763" s="68" t="s">
        <v>5042</v>
      </c>
      <c r="BJ763" s="68" t="s">
        <v>143</v>
      </c>
      <c r="BK763" s="68" t="s">
        <v>224</v>
      </c>
      <c r="BL763" s="68" t="s">
        <v>143</v>
      </c>
      <c r="BM763" s="68" t="s">
        <v>160</v>
      </c>
      <c r="BN763" s="68" t="s">
        <v>160</v>
      </c>
      <c r="BO763" s="68" t="s">
        <v>143</v>
      </c>
      <c r="BP763" s="68" t="s">
        <v>5043</v>
      </c>
      <c r="BQ763" s="68" t="s">
        <v>620</v>
      </c>
      <c r="BS763" s="68" t="s">
        <v>162</v>
      </c>
      <c r="BT763" s="68">
        <v>29853</v>
      </c>
      <c r="BU763" s="68">
        <v>29853</v>
      </c>
      <c r="BV763" s="68" t="s">
        <v>135</v>
      </c>
      <c r="BW763" s="68" t="s">
        <v>135</v>
      </c>
      <c r="BX763" s="68" t="s">
        <v>135</v>
      </c>
      <c r="BY763" s="68" t="s">
        <v>148</v>
      </c>
      <c r="BZ763" s="68" t="s">
        <v>5044</v>
      </c>
      <c r="CA763" s="68" t="s">
        <v>144</v>
      </c>
      <c r="CB763" s="68" t="s">
        <v>143</v>
      </c>
      <c r="CC763" s="68" t="s">
        <v>143</v>
      </c>
      <c r="CD763" s="68" t="s">
        <v>143</v>
      </c>
      <c r="CE763" s="68" t="s">
        <v>143</v>
      </c>
      <c r="CF763" s="68">
        <v>19969646</v>
      </c>
      <c r="CG763" s="68">
        <v>19969646</v>
      </c>
      <c r="CH763" s="68" t="s">
        <v>143</v>
      </c>
      <c r="CJ763" s="68">
        <v>0</v>
      </c>
      <c r="CK763" s="68" t="s">
        <v>143</v>
      </c>
      <c r="CM763" s="68" t="s">
        <v>143</v>
      </c>
      <c r="CN763" s="68" t="s">
        <v>143</v>
      </c>
      <c r="CQ763" s="68">
        <v>217616996</v>
      </c>
      <c r="CR763" s="68" t="s">
        <v>143</v>
      </c>
      <c r="CS763" s="68" t="s">
        <v>1</v>
      </c>
      <c r="CT763" s="68" t="s">
        <v>143</v>
      </c>
      <c r="CU763" s="68" t="s">
        <v>1</v>
      </c>
      <c r="CV763" s="68" t="s">
        <v>1985</v>
      </c>
      <c r="CW763" s="68" t="s">
        <v>1985</v>
      </c>
      <c r="CX763" s="68" t="s">
        <v>217</v>
      </c>
      <c r="CY763" s="68" t="s">
        <v>166</v>
      </c>
      <c r="CZ763" s="68" t="s">
        <v>224</v>
      </c>
      <c r="DA763" s="68" t="s">
        <v>1989</v>
      </c>
      <c r="DB763" s="68" t="s">
        <v>143</v>
      </c>
      <c r="DC763" s="68" t="s">
        <v>143</v>
      </c>
      <c r="DD763" s="68" t="s">
        <v>125</v>
      </c>
      <c r="DE763" s="68">
        <v>10</v>
      </c>
      <c r="DF763" s="68">
        <v>5</v>
      </c>
    </row>
    <row r="764" spans="1:110" s="68" customFormat="1" ht="12.75" x14ac:dyDescent="0.2">
      <c r="A764" s="67">
        <v>45200</v>
      </c>
      <c r="B764" s="68" t="s">
        <v>18</v>
      </c>
      <c r="C764" s="68">
        <v>98380</v>
      </c>
      <c r="D764" s="68" t="s">
        <v>5034</v>
      </c>
      <c r="E764" s="68" t="s">
        <v>125</v>
      </c>
      <c r="F764" s="69">
        <v>45218</v>
      </c>
      <c r="G764" s="68" t="s">
        <v>257</v>
      </c>
      <c r="H764" s="68" t="s">
        <v>166</v>
      </c>
      <c r="I764" s="70">
        <v>297.2</v>
      </c>
      <c r="J764" s="70">
        <v>297.2</v>
      </c>
      <c r="K764" s="71">
        <f t="shared" si="11"/>
        <v>7.2745282369306901E-4</v>
      </c>
      <c r="L764" s="68" t="s">
        <v>217</v>
      </c>
      <c r="M764" s="68" t="s">
        <v>218</v>
      </c>
      <c r="N764" s="68" t="s">
        <v>980</v>
      </c>
      <c r="O764" s="68" t="s">
        <v>5035</v>
      </c>
      <c r="P764" s="68" t="s">
        <v>5045</v>
      </c>
      <c r="Q764" s="68" t="s">
        <v>132</v>
      </c>
      <c r="R764" s="68" t="s">
        <v>5046</v>
      </c>
      <c r="S764" s="68" t="s">
        <v>437</v>
      </c>
      <c r="T764" s="68" t="s">
        <v>135</v>
      </c>
      <c r="U764" s="68" t="s">
        <v>135</v>
      </c>
      <c r="V764" s="68" t="s">
        <v>136</v>
      </c>
      <c r="W764" s="68" t="s">
        <v>137</v>
      </c>
      <c r="X764" s="68" t="s">
        <v>138</v>
      </c>
      <c r="Y764" s="68">
        <v>45223.117297685189</v>
      </c>
      <c r="Z764" s="68">
        <v>45223.117095949077</v>
      </c>
      <c r="AA764" s="68" t="s">
        <v>139</v>
      </c>
      <c r="AB764" s="68" t="s">
        <v>226</v>
      </c>
      <c r="AC764" s="68">
        <v>0</v>
      </c>
      <c r="AD764" s="68" t="s">
        <v>143</v>
      </c>
      <c r="AE764" s="68">
        <v>2972</v>
      </c>
      <c r="AG764" s="68">
        <v>10010</v>
      </c>
      <c r="AH764" s="68" t="s">
        <v>265</v>
      </c>
      <c r="AI764" s="68" t="s">
        <v>143</v>
      </c>
      <c r="AJ764" s="68">
        <v>148827</v>
      </c>
      <c r="AK764" s="68" t="s">
        <v>207</v>
      </c>
      <c r="AL764" s="68" t="s">
        <v>143</v>
      </c>
      <c r="AM764" s="68">
        <v>148827</v>
      </c>
      <c r="AN764" s="68" t="s">
        <v>144</v>
      </c>
      <c r="AO764" s="68" t="s">
        <v>5038</v>
      </c>
      <c r="AP764" s="68" t="s">
        <v>5039</v>
      </c>
      <c r="AQ764" s="68" t="s">
        <v>5040</v>
      </c>
      <c r="AR764" s="68" t="s">
        <v>148</v>
      </c>
      <c r="AS764" s="68" t="s">
        <v>139</v>
      </c>
      <c r="AT764" s="68" t="s">
        <v>154</v>
      </c>
      <c r="AU764" s="68" t="s">
        <v>5041</v>
      </c>
      <c r="AV764" s="68" t="s">
        <v>990</v>
      </c>
      <c r="AW764" s="68" t="s">
        <v>273</v>
      </c>
      <c r="AX764" s="68" t="s">
        <v>991</v>
      </c>
      <c r="AY764" s="68" t="s">
        <v>148</v>
      </c>
      <c r="AZ764" s="68" t="s">
        <v>139</v>
      </c>
      <c r="BA764" s="68" t="s">
        <v>154</v>
      </c>
      <c r="BB764" s="68" t="s">
        <v>992</v>
      </c>
      <c r="BC764" s="68" t="s">
        <v>156</v>
      </c>
      <c r="BD764" s="68" t="s">
        <v>157</v>
      </c>
      <c r="BE764" s="68" t="s">
        <v>303</v>
      </c>
      <c r="BF764" s="68">
        <v>45223.149189814816</v>
      </c>
      <c r="BG764" s="68">
        <v>0</v>
      </c>
      <c r="BH764" s="68" t="s">
        <v>132</v>
      </c>
      <c r="BI764" s="68" t="s">
        <v>5047</v>
      </c>
      <c r="BJ764" s="68" t="s">
        <v>143</v>
      </c>
      <c r="BK764" s="68" t="s">
        <v>224</v>
      </c>
      <c r="BL764" s="68" t="s">
        <v>143</v>
      </c>
      <c r="BM764" s="68" t="s">
        <v>160</v>
      </c>
      <c r="BN764" s="68" t="s">
        <v>160</v>
      </c>
      <c r="BO764" s="68" t="s">
        <v>143</v>
      </c>
      <c r="BP764" s="68" t="s">
        <v>5043</v>
      </c>
      <c r="BQ764" s="68" t="s">
        <v>4260</v>
      </c>
      <c r="BS764" s="68" t="s">
        <v>162</v>
      </c>
      <c r="BT764" s="68">
        <v>2972</v>
      </c>
      <c r="BU764" s="68">
        <v>2972</v>
      </c>
      <c r="BV764" s="68" t="s">
        <v>135</v>
      </c>
      <c r="BW764" s="68" t="s">
        <v>135</v>
      </c>
      <c r="BX764" s="68" t="s">
        <v>135</v>
      </c>
      <c r="BY764" s="68" t="s">
        <v>148</v>
      </c>
      <c r="BZ764" s="68" t="s">
        <v>5044</v>
      </c>
      <c r="CA764" s="68" t="s">
        <v>144</v>
      </c>
      <c r="CB764" s="68" t="s">
        <v>143</v>
      </c>
      <c r="CC764" s="68" t="s">
        <v>143</v>
      </c>
      <c r="CD764" s="68" t="s">
        <v>143</v>
      </c>
      <c r="CE764" s="68" t="s">
        <v>143</v>
      </c>
      <c r="CF764" s="68">
        <v>19969646</v>
      </c>
      <c r="CG764" s="68">
        <v>19969646</v>
      </c>
      <c r="CH764" s="68" t="s">
        <v>143</v>
      </c>
      <c r="CJ764" s="68">
        <v>0</v>
      </c>
      <c r="CK764" s="68" t="s">
        <v>143</v>
      </c>
      <c r="CM764" s="68" t="s">
        <v>143</v>
      </c>
      <c r="CN764" s="68" t="s">
        <v>143</v>
      </c>
      <c r="CQ764" s="68">
        <v>217616996</v>
      </c>
      <c r="CR764" s="68" t="s">
        <v>143</v>
      </c>
      <c r="CS764" s="68" t="s">
        <v>1</v>
      </c>
      <c r="CT764" s="68" t="s">
        <v>143</v>
      </c>
      <c r="CU764" s="68" t="s">
        <v>1</v>
      </c>
      <c r="CV764" s="68" t="s">
        <v>1985</v>
      </c>
      <c r="CW764" s="68" t="s">
        <v>1985</v>
      </c>
      <c r="CX764" s="68" t="s">
        <v>217</v>
      </c>
      <c r="CY764" s="68" t="s">
        <v>166</v>
      </c>
      <c r="CZ764" s="68" t="s">
        <v>224</v>
      </c>
      <c r="DA764" s="68" t="s">
        <v>1989</v>
      </c>
      <c r="DB764" s="68" t="s">
        <v>143</v>
      </c>
      <c r="DC764" s="68" t="s">
        <v>143</v>
      </c>
      <c r="DD764" s="68" t="s">
        <v>125</v>
      </c>
      <c r="DE764" s="68">
        <v>10</v>
      </c>
      <c r="DF764" s="68">
        <v>19</v>
      </c>
    </row>
    <row r="765" spans="1:110" s="68" customFormat="1" ht="12.75" x14ac:dyDescent="0.2">
      <c r="A765" s="67">
        <v>45200</v>
      </c>
      <c r="B765" s="68" t="s">
        <v>18</v>
      </c>
      <c r="C765" s="68">
        <v>98381</v>
      </c>
      <c r="D765" s="68" t="s">
        <v>5034</v>
      </c>
      <c r="E765" s="68" t="s">
        <v>125</v>
      </c>
      <c r="F765" s="69">
        <v>45218</v>
      </c>
      <c r="G765" s="68" t="s">
        <v>257</v>
      </c>
      <c r="H765" s="68" t="s">
        <v>166</v>
      </c>
      <c r="I765" s="70">
        <v>293.45</v>
      </c>
      <c r="J765" s="70">
        <v>293.45</v>
      </c>
      <c r="K765" s="71">
        <f t="shared" si="11"/>
        <v>7.1827399432278303E-4</v>
      </c>
      <c r="L765" s="68" t="s">
        <v>217</v>
      </c>
      <c r="M765" s="68" t="s">
        <v>218</v>
      </c>
      <c r="N765" s="68" t="s">
        <v>980</v>
      </c>
      <c r="O765" s="68" t="s">
        <v>5035</v>
      </c>
      <c r="P765" s="68" t="s">
        <v>5045</v>
      </c>
      <c r="Q765" s="68" t="s">
        <v>132</v>
      </c>
      <c r="R765" s="68" t="s">
        <v>5048</v>
      </c>
      <c r="S765" s="68" t="s">
        <v>437</v>
      </c>
      <c r="T765" s="68" t="s">
        <v>135</v>
      </c>
      <c r="U765" s="68" t="s">
        <v>135</v>
      </c>
      <c r="V765" s="68" t="s">
        <v>136</v>
      </c>
      <c r="W765" s="68" t="s">
        <v>137</v>
      </c>
      <c r="X765" s="68" t="s">
        <v>138</v>
      </c>
      <c r="Y765" s="68">
        <v>45223.118150462964</v>
      </c>
      <c r="Z765" s="68">
        <v>45223.118051273152</v>
      </c>
      <c r="AA765" s="68" t="s">
        <v>139</v>
      </c>
      <c r="AB765" s="68" t="s">
        <v>226</v>
      </c>
      <c r="AC765" s="68">
        <v>0</v>
      </c>
      <c r="AD765" s="68" t="s">
        <v>143</v>
      </c>
      <c r="AE765" s="68">
        <v>29345</v>
      </c>
      <c r="AG765" s="68">
        <v>10010</v>
      </c>
      <c r="AH765" s="68" t="s">
        <v>265</v>
      </c>
      <c r="AI765" s="68" t="s">
        <v>143</v>
      </c>
      <c r="AJ765" s="68">
        <v>146949</v>
      </c>
      <c r="AK765" s="68" t="s">
        <v>207</v>
      </c>
      <c r="AL765" s="68" t="s">
        <v>143</v>
      </c>
      <c r="AM765" s="68">
        <v>146949</v>
      </c>
      <c r="AN765" s="68" t="s">
        <v>144</v>
      </c>
      <c r="AO765" s="68" t="s">
        <v>5038</v>
      </c>
      <c r="AP765" s="68" t="s">
        <v>5039</v>
      </c>
      <c r="AQ765" s="68" t="s">
        <v>5040</v>
      </c>
      <c r="AR765" s="68" t="s">
        <v>148</v>
      </c>
      <c r="AS765" s="68" t="s">
        <v>139</v>
      </c>
      <c r="AT765" s="68" t="s">
        <v>154</v>
      </c>
      <c r="AU765" s="68" t="s">
        <v>5041</v>
      </c>
      <c r="AV765" s="68" t="s">
        <v>990</v>
      </c>
      <c r="AW765" s="68" t="s">
        <v>273</v>
      </c>
      <c r="AX765" s="68" t="s">
        <v>991</v>
      </c>
      <c r="AY765" s="68" t="s">
        <v>148</v>
      </c>
      <c r="AZ765" s="68" t="s">
        <v>139</v>
      </c>
      <c r="BA765" s="68" t="s">
        <v>154</v>
      </c>
      <c r="BB765" s="68" t="s">
        <v>992</v>
      </c>
      <c r="BC765" s="68" t="s">
        <v>156</v>
      </c>
      <c r="BD765" s="68" t="s">
        <v>157</v>
      </c>
      <c r="BE765" s="68" t="s">
        <v>303</v>
      </c>
      <c r="BF765" s="68">
        <v>45223.148668981485</v>
      </c>
      <c r="BG765" s="68">
        <v>0</v>
      </c>
      <c r="BH765" s="68" t="s">
        <v>132</v>
      </c>
      <c r="BI765" s="68" t="s">
        <v>5049</v>
      </c>
      <c r="BJ765" s="68" t="s">
        <v>143</v>
      </c>
      <c r="BK765" s="68" t="s">
        <v>224</v>
      </c>
      <c r="BL765" s="68" t="s">
        <v>143</v>
      </c>
      <c r="BM765" s="68" t="s">
        <v>160</v>
      </c>
      <c r="BN765" s="68" t="s">
        <v>160</v>
      </c>
      <c r="BO765" s="68" t="s">
        <v>143</v>
      </c>
      <c r="BP765" s="68" t="s">
        <v>5043</v>
      </c>
      <c r="BQ765" s="68" t="s">
        <v>1220</v>
      </c>
      <c r="BS765" s="68" t="s">
        <v>162</v>
      </c>
      <c r="BT765" s="68">
        <v>29345</v>
      </c>
      <c r="BU765" s="68">
        <v>29345</v>
      </c>
      <c r="BV765" s="68" t="s">
        <v>135</v>
      </c>
      <c r="BW765" s="68" t="s">
        <v>135</v>
      </c>
      <c r="BX765" s="68" t="s">
        <v>135</v>
      </c>
      <c r="BY765" s="68" t="s">
        <v>148</v>
      </c>
      <c r="BZ765" s="68" t="s">
        <v>5044</v>
      </c>
      <c r="CA765" s="68" t="s">
        <v>144</v>
      </c>
      <c r="CB765" s="68" t="s">
        <v>143</v>
      </c>
      <c r="CC765" s="68" t="s">
        <v>143</v>
      </c>
      <c r="CD765" s="68" t="s">
        <v>143</v>
      </c>
      <c r="CE765" s="68" t="s">
        <v>143</v>
      </c>
      <c r="CF765" s="68">
        <v>19969646</v>
      </c>
      <c r="CG765" s="68">
        <v>19969646</v>
      </c>
      <c r="CH765" s="68" t="s">
        <v>143</v>
      </c>
      <c r="CJ765" s="68">
        <v>0</v>
      </c>
      <c r="CK765" s="68" t="s">
        <v>143</v>
      </c>
      <c r="CM765" s="68" t="s">
        <v>143</v>
      </c>
      <c r="CN765" s="68" t="s">
        <v>143</v>
      </c>
      <c r="CQ765" s="68">
        <v>217616996</v>
      </c>
      <c r="CR765" s="68" t="s">
        <v>143</v>
      </c>
      <c r="CS765" s="68" t="s">
        <v>1</v>
      </c>
      <c r="CT765" s="68" t="s">
        <v>143</v>
      </c>
      <c r="CU765" s="68" t="s">
        <v>1</v>
      </c>
      <c r="CV765" s="68" t="s">
        <v>1985</v>
      </c>
      <c r="CW765" s="68" t="s">
        <v>1985</v>
      </c>
      <c r="CX765" s="68" t="s">
        <v>217</v>
      </c>
      <c r="CY765" s="68" t="s">
        <v>166</v>
      </c>
      <c r="CZ765" s="68" t="s">
        <v>224</v>
      </c>
      <c r="DA765" s="68" t="s">
        <v>1989</v>
      </c>
      <c r="DB765" s="68" t="s">
        <v>143</v>
      </c>
      <c r="DC765" s="68" t="s">
        <v>143</v>
      </c>
      <c r="DD765" s="68" t="s">
        <v>125</v>
      </c>
      <c r="DE765" s="68">
        <v>10</v>
      </c>
      <c r="DF765" s="68">
        <v>19</v>
      </c>
    </row>
    <row r="766" spans="1:110" s="68" customFormat="1" ht="12.75" x14ac:dyDescent="0.2">
      <c r="A766" s="67">
        <v>45200</v>
      </c>
      <c r="B766" s="68" t="s">
        <v>18</v>
      </c>
      <c r="C766" s="68">
        <v>98382</v>
      </c>
      <c r="D766" s="68" t="s">
        <v>5034</v>
      </c>
      <c r="E766" s="68" t="s">
        <v>125</v>
      </c>
      <c r="F766" s="69">
        <v>45219</v>
      </c>
      <c r="G766" s="68" t="s">
        <v>257</v>
      </c>
      <c r="H766" s="68" t="s">
        <v>166</v>
      </c>
      <c r="I766" s="70">
        <v>294.24</v>
      </c>
      <c r="J766" s="70">
        <v>294.24</v>
      </c>
      <c r="K766" s="71">
        <f t="shared" si="11"/>
        <v>7.2020766771012336E-4</v>
      </c>
      <c r="L766" s="68" t="s">
        <v>217</v>
      </c>
      <c r="M766" s="68" t="s">
        <v>218</v>
      </c>
      <c r="N766" s="68" t="s">
        <v>980</v>
      </c>
      <c r="O766" s="68" t="s">
        <v>5035</v>
      </c>
      <c r="P766" s="68" t="s">
        <v>5045</v>
      </c>
      <c r="Q766" s="68" t="s">
        <v>132</v>
      </c>
      <c r="R766" s="68" t="s">
        <v>5050</v>
      </c>
      <c r="S766" s="68" t="s">
        <v>437</v>
      </c>
      <c r="T766" s="68" t="s">
        <v>135</v>
      </c>
      <c r="U766" s="68" t="s">
        <v>135</v>
      </c>
      <c r="V766" s="68" t="s">
        <v>136</v>
      </c>
      <c r="W766" s="68" t="s">
        <v>137</v>
      </c>
      <c r="X766" s="68" t="s">
        <v>138</v>
      </c>
      <c r="Y766" s="68">
        <v>45223.119721180556</v>
      </c>
      <c r="Z766" s="68">
        <v>45223.119311458337</v>
      </c>
      <c r="AA766" s="68" t="s">
        <v>139</v>
      </c>
      <c r="AB766" s="68" t="s">
        <v>226</v>
      </c>
      <c r="AC766" s="68">
        <v>0</v>
      </c>
      <c r="AD766" s="68" t="s">
        <v>143</v>
      </c>
      <c r="AE766" s="68">
        <v>29424</v>
      </c>
      <c r="AG766" s="68">
        <v>10010</v>
      </c>
      <c r="AH766" s="68" t="s">
        <v>265</v>
      </c>
      <c r="AI766" s="68" t="s">
        <v>143</v>
      </c>
      <c r="AJ766" s="68">
        <v>147345</v>
      </c>
      <c r="AK766" s="68" t="s">
        <v>207</v>
      </c>
      <c r="AL766" s="68" t="s">
        <v>143</v>
      </c>
      <c r="AM766" s="68">
        <v>147345</v>
      </c>
      <c r="AN766" s="68" t="s">
        <v>144</v>
      </c>
      <c r="AO766" s="68" t="s">
        <v>5038</v>
      </c>
      <c r="AP766" s="68" t="s">
        <v>5039</v>
      </c>
      <c r="AQ766" s="68" t="s">
        <v>5040</v>
      </c>
      <c r="AR766" s="68" t="s">
        <v>148</v>
      </c>
      <c r="AS766" s="68" t="s">
        <v>139</v>
      </c>
      <c r="AT766" s="68" t="s">
        <v>154</v>
      </c>
      <c r="AU766" s="68" t="s">
        <v>5041</v>
      </c>
      <c r="AV766" s="68" t="s">
        <v>990</v>
      </c>
      <c r="AW766" s="68" t="s">
        <v>273</v>
      </c>
      <c r="AX766" s="68" t="s">
        <v>991</v>
      </c>
      <c r="AY766" s="68" t="s">
        <v>148</v>
      </c>
      <c r="AZ766" s="68" t="s">
        <v>139</v>
      </c>
      <c r="BA766" s="68" t="s">
        <v>154</v>
      </c>
      <c r="BB766" s="68" t="s">
        <v>992</v>
      </c>
      <c r="BC766" s="68" t="s">
        <v>156</v>
      </c>
      <c r="BD766" s="68" t="s">
        <v>157</v>
      </c>
      <c r="BE766" s="68" t="s">
        <v>484</v>
      </c>
      <c r="BF766" s="68">
        <v>45223.145243055558</v>
      </c>
      <c r="BG766" s="68">
        <v>0</v>
      </c>
      <c r="BH766" s="68" t="s">
        <v>132</v>
      </c>
      <c r="BI766" s="68" t="s">
        <v>5051</v>
      </c>
      <c r="BJ766" s="68" t="s">
        <v>143</v>
      </c>
      <c r="BK766" s="68" t="s">
        <v>224</v>
      </c>
      <c r="BL766" s="68" t="s">
        <v>143</v>
      </c>
      <c r="BM766" s="68" t="s">
        <v>160</v>
      </c>
      <c r="BN766" s="68" t="s">
        <v>160</v>
      </c>
      <c r="BO766" s="68" t="s">
        <v>143</v>
      </c>
      <c r="BP766" s="68" t="s">
        <v>5043</v>
      </c>
      <c r="BQ766" s="68" t="s">
        <v>1188</v>
      </c>
      <c r="BR766" s="68">
        <v>500</v>
      </c>
      <c r="BS766" s="68" t="s">
        <v>162</v>
      </c>
      <c r="BT766" s="68">
        <v>29424</v>
      </c>
      <c r="BU766" s="68">
        <v>29424</v>
      </c>
      <c r="BV766" s="68" t="s">
        <v>135</v>
      </c>
      <c r="BW766" s="68" t="s">
        <v>135</v>
      </c>
      <c r="BX766" s="68" t="s">
        <v>135</v>
      </c>
      <c r="BY766" s="68" t="s">
        <v>148</v>
      </c>
      <c r="BZ766" s="68" t="s">
        <v>5044</v>
      </c>
      <c r="CA766" s="68" t="s">
        <v>144</v>
      </c>
      <c r="CB766" s="68" t="s">
        <v>143</v>
      </c>
      <c r="CC766" s="68" t="s">
        <v>143</v>
      </c>
      <c r="CD766" s="68" t="s">
        <v>143</v>
      </c>
      <c r="CE766" s="68" t="s">
        <v>143</v>
      </c>
      <c r="CF766" s="68">
        <v>19969646</v>
      </c>
      <c r="CG766" s="68">
        <v>19969646</v>
      </c>
      <c r="CH766" s="68" t="s">
        <v>143</v>
      </c>
      <c r="CJ766" s="68">
        <v>0</v>
      </c>
      <c r="CK766" s="68" t="s">
        <v>143</v>
      </c>
      <c r="CM766" s="68" t="s">
        <v>143</v>
      </c>
      <c r="CN766" s="68" t="s">
        <v>143</v>
      </c>
      <c r="CQ766" s="68">
        <v>217616996</v>
      </c>
      <c r="CR766" s="68" t="s">
        <v>143</v>
      </c>
      <c r="CS766" s="68" t="s">
        <v>1</v>
      </c>
      <c r="CT766" s="68" t="s">
        <v>143</v>
      </c>
      <c r="CU766" s="68" t="s">
        <v>1</v>
      </c>
      <c r="CV766" s="68" t="s">
        <v>1985</v>
      </c>
      <c r="CW766" s="68" t="s">
        <v>1985</v>
      </c>
      <c r="CX766" s="68" t="s">
        <v>217</v>
      </c>
      <c r="CY766" s="68" t="s">
        <v>166</v>
      </c>
      <c r="CZ766" s="68" t="s">
        <v>224</v>
      </c>
      <c r="DA766" s="68" t="s">
        <v>1989</v>
      </c>
      <c r="DB766" s="68" t="s">
        <v>143</v>
      </c>
      <c r="DC766" s="68" t="s">
        <v>143</v>
      </c>
      <c r="DD766" s="68" t="s">
        <v>125</v>
      </c>
      <c r="DE766" s="68">
        <v>10</v>
      </c>
      <c r="DF766" s="68">
        <v>20</v>
      </c>
    </row>
    <row r="767" spans="1:110" s="68" customFormat="1" ht="12.75" x14ac:dyDescent="0.2">
      <c r="A767" s="67">
        <v>45200</v>
      </c>
      <c r="B767" s="68" t="s">
        <v>18</v>
      </c>
      <c r="C767" s="68">
        <v>98383</v>
      </c>
      <c r="D767" s="68" t="s">
        <v>5034</v>
      </c>
      <c r="E767" s="68" t="s">
        <v>125</v>
      </c>
      <c r="F767" s="69">
        <v>45218</v>
      </c>
      <c r="G767" s="68" t="s">
        <v>257</v>
      </c>
      <c r="H767" s="68" t="s">
        <v>166</v>
      </c>
      <c r="I767" s="70">
        <v>296.05</v>
      </c>
      <c r="J767" s="70">
        <v>296.05</v>
      </c>
      <c r="K767" s="71">
        <f t="shared" si="11"/>
        <v>7.2463798268618143E-4</v>
      </c>
      <c r="L767" s="68" t="s">
        <v>217</v>
      </c>
      <c r="M767" s="68" t="s">
        <v>218</v>
      </c>
      <c r="N767" s="68" t="s">
        <v>5035</v>
      </c>
      <c r="O767" s="68" t="s">
        <v>980</v>
      </c>
      <c r="P767" s="68" t="s">
        <v>5045</v>
      </c>
      <c r="Q767" s="68" t="s">
        <v>132</v>
      </c>
      <c r="R767" s="68" t="s">
        <v>5052</v>
      </c>
      <c r="S767" s="68" t="s">
        <v>437</v>
      </c>
      <c r="T767" s="68" t="s">
        <v>135</v>
      </c>
      <c r="U767" s="68" t="s">
        <v>135</v>
      </c>
      <c r="V767" s="68" t="s">
        <v>136</v>
      </c>
      <c r="W767" s="68" t="s">
        <v>137</v>
      </c>
      <c r="X767" s="68" t="s">
        <v>138</v>
      </c>
      <c r="Y767" s="68">
        <v>45223.121740972223</v>
      </c>
      <c r="Z767" s="68">
        <v>45223.121677777781</v>
      </c>
      <c r="AA767" s="68" t="s">
        <v>139</v>
      </c>
      <c r="AB767" s="68" t="s">
        <v>226</v>
      </c>
      <c r="AC767" s="68">
        <v>0</v>
      </c>
      <c r="AD767" s="68" t="s">
        <v>143</v>
      </c>
      <c r="AE767" s="68">
        <v>29605</v>
      </c>
      <c r="AG767" s="68">
        <v>10010</v>
      </c>
      <c r="AH767" s="68" t="s">
        <v>265</v>
      </c>
      <c r="AI767" s="68" t="s">
        <v>143</v>
      </c>
      <c r="AJ767" s="68">
        <v>148251</v>
      </c>
      <c r="AK767" s="68" t="s">
        <v>207</v>
      </c>
      <c r="AL767" s="68" t="s">
        <v>143</v>
      </c>
      <c r="AM767" s="68">
        <v>148251</v>
      </c>
      <c r="AN767" s="68" t="s">
        <v>144</v>
      </c>
      <c r="AO767" s="68" t="s">
        <v>990</v>
      </c>
      <c r="AP767" s="68" t="s">
        <v>273</v>
      </c>
      <c r="AQ767" s="68" t="s">
        <v>991</v>
      </c>
      <c r="AR767" s="68" t="s">
        <v>148</v>
      </c>
      <c r="AS767" s="68" t="s">
        <v>139</v>
      </c>
      <c r="AT767" s="68" t="s">
        <v>154</v>
      </c>
      <c r="AU767" s="68" t="s">
        <v>992</v>
      </c>
      <c r="AV767" s="68" t="s">
        <v>5038</v>
      </c>
      <c r="AW767" s="68" t="s">
        <v>5039</v>
      </c>
      <c r="AX767" s="68" t="s">
        <v>5040</v>
      </c>
      <c r="AY767" s="68" t="s">
        <v>148</v>
      </c>
      <c r="AZ767" s="68" t="s">
        <v>139</v>
      </c>
      <c r="BA767" s="68" t="s">
        <v>154</v>
      </c>
      <c r="BB767" s="68" t="s">
        <v>5041</v>
      </c>
      <c r="BC767" s="68" t="s">
        <v>156</v>
      </c>
      <c r="BD767" s="68" t="s">
        <v>157</v>
      </c>
      <c r="BE767" s="68" t="s">
        <v>303</v>
      </c>
      <c r="BF767" s="68">
        <v>45223.158368055556</v>
      </c>
      <c r="BG767" s="68">
        <v>0</v>
      </c>
      <c r="BH767" s="68" t="s">
        <v>132</v>
      </c>
      <c r="BI767" s="68" t="s">
        <v>5053</v>
      </c>
      <c r="BJ767" s="68" t="s">
        <v>143</v>
      </c>
      <c r="BK767" s="68" t="s">
        <v>224</v>
      </c>
      <c r="BL767" s="68" t="s">
        <v>143</v>
      </c>
      <c r="BM767" s="68" t="s">
        <v>160</v>
      </c>
      <c r="BN767" s="68" t="s">
        <v>160</v>
      </c>
      <c r="BO767" s="68" t="s">
        <v>143</v>
      </c>
      <c r="BP767" s="68" t="s">
        <v>5043</v>
      </c>
      <c r="BQ767" s="68" t="s">
        <v>539</v>
      </c>
      <c r="BS767" s="68" t="s">
        <v>162</v>
      </c>
      <c r="BT767" s="68">
        <v>29605</v>
      </c>
      <c r="BU767" s="68">
        <v>29605</v>
      </c>
      <c r="BV767" s="68" t="s">
        <v>135</v>
      </c>
      <c r="BW767" s="68" t="s">
        <v>135</v>
      </c>
      <c r="BX767" s="68" t="s">
        <v>135</v>
      </c>
      <c r="BY767" s="68" t="s">
        <v>148</v>
      </c>
      <c r="BZ767" s="68" t="s">
        <v>5044</v>
      </c>
      <c r="CA767" s="68" t="s">
        <v>144</v>
      </c>
      <c r="CB767" s="68" t="s">
        <v>143</v>
      </c>
      <c r="CC767" s="68" t="s">
        <v>143</v>
      </c>
      <c r="CD767" s="68" t="s">
        <v>143</v>
      </c>
      <c r="CE767" s="68" t="s">
        <v>143</v>
      </c>
      <c r="CF767" s="68">
        <v>19969646</v>
      </c>
      <c r="CG767" s="68">
        <v>19969646</v>
      </c>
      <c r="CH767" s="68" t="s">
        <v>143</v>
      </c>
      <c r="CJ767" s="68">
        <v>0</v>
      </c>
      <c r="CK767" s="68" t="s">
        <v>143</v>
      </c>
      <c r="CM767" s="68" t="s">
        <v>143</v>
      </c>
      <c r="CN767" s="68" t="s">
        <v>143</v>
      </c>
      <c r="CQ767" s="68">
        <v>217616996</v>
      </c>
      <c r="CR767" s="68" t="s">
        <v>143</v>
      </c>
      <c r="CS767" s="68" t="s">
        <v>1</v>
      </c>
      <c r="CT767" s="68" t="s">
        <v>143</v>
      </c>
      <c r="CU767" s="68" t="s">
        <v>1</v>
      </c>
      <c r="CV767" s="68" t="s">
        <v>1985</v>
      </c>
      <c r="CW767" s="68" t="s">
        <v>1985</v>
      </c>
      <c r="CX767" s="68" t="s">
        <v>217</v>
      </c>
      <c r="CY767" s="68" t="s">
        <v>166</v>
      </c>
      <c r="CZ767" s="68" t="s">
        <v>224</v>
      </c>
      <c r="DA767" s="68" t="s">
        <v>1989</v>
      </c>
      <c r="DB767" s="68" t="s">
        <v>143</v>
      </c>
      <c r="DC767" s="68" t="s">
        <v>143</v>
      </c>
      <c r="DD767" s="68" t="s">
        <v>125</v>
      </c>
      <c r="DE767" s="68">
        <v>10</v>
      </c>
      <c r="DF767" s="68">
        <v>19</v>
      </c>
    </row>
    <row r="768" spans="1:110" s="68" customFormat="1" ht="12.75" x14ac:dyDescent="0.2">
      <c r="A768" s="67">
        <v>45200</v>
      </c>
      <c r="B768" s="68" t="s">
        <v>18</v>
      </c>
      <c r="C768" s="68">
        <v>98384</v>
      </c>
      <c r="D768" s="68" t="s">
        <v>5034</v>
      </c>
      <c r="E768" s="68" t="s">
        <v>125</v>
      </c>
      <c r="F768" s="69">
        <v>45223</v>
      </c>
      <c r="G768" s="68" t="s">
        <v>257</v>
      </c>
      <c r="H768" s="68" t="s">
        <v>166</v>
      </c>
      <c r="I768" s="70">
        <v>295.55</v>
      </c>
      <c r="J768" s="70">
        <v>295.55</v>
      </c>
      <c r="K768" s="71">
        <f t="shared" si="11"/>
        <v>7.2341413877014329E-4</v>
      </c>
      <c r="L768" s="68" t="s">
        <v>217</v>
      </c>
      <c r="M768" s="68" t="s">
        <v>218</v>
      </c>
      <c r="N768" s="68" t="s">
        <v>980</v>
      </c>
      <c r="O768" s="68" t="s">
        <v>5035</v>
      </c>
      <c r="P768" s="68" t="s">
        <v>5045</v>
      </c>
      <c r="Q768" s="68" t="s">
        <v>132</v>
      </c>
      <c r="R768" s="68" t="s">
        <v>5054</v>
      </c>
      <c r="S768" s="68" t="s">
        <v>437</v>
      </c>
      <c r="T768" s="68" t="s">
        <v>135</v>
      </c>
      <c r="U768" s="68" t="s">
        <v>135</v>
      </c>
      <c r="V768" s="68" t="s">
        <v>136</v>
      </c>
      <c r="W768" s="68" t="s">
        <v>137</v>
      </c>
      <c r="X768" s="68" t="s">
        <v>138</v>
      </c>
      <c r="Y768" s="68">
        <v>45223.126376157408</v>
      </c>
      <c r="Z768" s="68">
        <v>45223.122246643521</v>
      </c>
      <c r="AA768" s="68" t="s">
        <v>139</v>
      </c>
      <c r="AB768" s="68" t="s">
        <v>226</v>
      </c>
      <c r="AC768" s="68">
        <v>0</v>
      </c>
      <c r="AD768" s="68" t="s">
        <v>143</v>
      </c>
      <c r="AE768" s="68">
        <v>0</v>
      </c>
      <c r="AG768" s="68">
        <v>10010</v>
      </c>
      <c r="AH768" s="68" t="s">
        <v>265</v>
      </c>
      <c r="AI768" s="68" t="s">
        <v>143</v>
      </c>
      <c r="AK768" s="68" t="s">
        <v>207</v>
      </c>
      <c r="AL768" s="68" t="s">
        <v>143</v>
      </c>
      <c r="AM768" s="68">
        <v>1480</v>
      </c>
      <c r="AN768" s="68" t="s">
        <v>143</v>
      </c>
      <c r="AO768" s="68" t="s">
        <v>5038</v>
      </c>
      <c r="AP768" s="68" t="s">
        <v>5039</v>
      </c>
      <c r="AQ768" s="68" t="s">
        <v>5040</v>
      </c>
      <c r="AR768" s="68" t="s">
        <v>148</v>
      </c>
      <c r="AS768" s="68" t="s">
        <v>139</v>
      </c>
      <c r="AT768" s="68" t="s">
        <v>154</v>
      </c>
      <c r="AU768" s="68" t="s">
        <v>5041</v>
      </c>
      <c r="AV768" s="68" t="s">
        <v>990</v>
      </c>
      <c r="AW768" s="68" t="s">
        <v>273</v>
      </c>
      <c r="AX768" s="68" t="s">
        <v>991</v>
      </c>
      <c r="AY768" s="68" t="s">
        <v>148</v>
      </c>
      <c r="AZ768" s="68" t="s">
        <v>139</v>
      </c>
      <c r="BA768" s="68" t="s">
        <v>154</v>
      </c>
      <c r="BB768" s="68" t="s">
        <v>992</v>
      </c>
      <c r="BC768" s="68" t="s">
        <v>156</v>
      </c>
      <c r="BD768" s="68" t="s">
        <v>157</v>
      </c>
      <c r="BE768" s="68" t="s">
        <v>303</v>
      </c>
      <c r="BF768" s="68">
        <v>45223.158495370371</v>
      </c>
      <c r="BG768" s="68">
        <v>0</v>
      </c>
      <c r="BH768" s="68" t="s">
        <v>132</v>
      </c>
      <c r="BI768" s="68" t="s">
        <v>143</v>
      </c>
      <c r="BJ768" s="68" t="s">
        <v>143</v>
      </c>
      <c r="BK768" s="68" t="s">
        <v>224</v>
      </c>
      <c r="BL768" s="68" t="s">
        <v>143</v>
      </c>
      <c r="BM768" s="68" t="s">
        <v>160</v>
      </c>
      <c r="BN768" s="68" t="s">
        <v>160</v>
      </c>
      <c r="BO768" s="68" t="s">
        <v>143</v>
      </c>
      <c r="BP768" s="68" t="s">
        <v>5043</v>
      </c>
      <c r="BQ768" s="68" t="s">
        <v>3107</v>
      </c>
      <c r="BS768" s="68" t="s">
        <v>162</v>
      </c>
      <c r="BT768" s="68">
        <v>29555</v>
      </c>
      <c r="BU768" s="68">
        <v>29555</v>
      </c>
      <c r="BV768" s="68" t="s">
        <v>135</v>
      </c>
      <c r="BW768" s="68" t="s">
        <v>135</v>
      </c>
      <c r="BX768" s="68" t="s">
        <v>135</v>
      </c>
      <c r="BY768" s="68" t="s">
        <v>148</v>
      </c>
      <c r="BZ768" s="68" t="s">
        <v>5044</v>
      </c>
      <c r="CA768" s="68" t="s">
        <v>144</v>
      </c>
      <c r="CB768" s="68" t="s">
        <v>143</v>
      </c>
      <c r="CC768" s="68" t="s">
        <v>143</v>
      </c>
      <c r="CD768" s="68" t="s">
        <v>143</v>
      </c>
      <c r="CE768" s="68" t="s">
        <v>143</v>
      </c>
      <c r="CF768" s="68">
        <v>19969646</v>
      </c>
      <c r="CH768" s="68" t="s">
        <v>143</v>
      </c>
      <c r="CJ768" s="68">
        <v>0</v>
      </c>
      <c r="CK768" s="68" t="s">
        <v>143</v>
      </c>
      <c r="CM768" s="68" t="s">
        <v>143</v>
      </c>
      <c r="CN768" s="68" t="s">
        <v>143</v>
      </c>
      <c r="CQ768" s="68">
        <v>217616996</v>
      </c>
      <c r="CR768" s="68" t="s">
        <v>143</v>
      </c>
      <c r="CS768" s="68" t="s">
        <v>1</v>
      </c>
      <c r="CT768" s="68" t="s">
        <v>143</v>
      </c>
      <c r="CU768" s="68" t="s">
        <v>1</v>
      </c>
      <c r="CV768" s="68" t="s">
        <v>1985</v>
      </c>
      <c r="CW768" s="68" t="s">
        <v>143</v>
      </c>
      <c r="CX768" s="68" t="s">
        <v>217</v>
      </c>
      <c r="CY768" s="68" t="s">
        <v>166</v>
      </c>
      <c r="CZ768" s="68" t="s">
        <v>224</v>
      </c>
      <c r="DA768" s="68" t="s">
        <v>1986</v>
      </c>
      <c r="DB768" s="68" t="s">
        <v>143</v>
      </c>
      <c r="DC768" s="68" t="s">
        <v>143</v>
      </c>
      <c r="DD768" s="68" t="s">
        <v>125</v>
      </c>
      <c r="DE768" s="68">
        <v>10</v>
      </c>
      <c r="DF768" s="68">
        <v>24</v>
      </c>
    </row>
    <row r="769" spans="1:110" s="68" customFormat="1" ht="12.75" x14ac:dyDescent="0.2">
      <c r="A769" s="67">
        <v>45200</v>
      </c>
      <c r="B769" s="68" t="s">
        <v>19</v>
      </c>
      <c r="C769" s="68">
        <v>98450</v>
      </c>
      <c r="D769" s="68" t="s">
        <v>4570</v>
      </c>
      <c r="E769" s="68" t="s">
        <v>364</v>
      </c>
      <c r="F769" s="69">
        <v>45223</v>
      </c>
      <c r="G769" s="68" t="s">
        <v>165</v>
      </c>
      <c r="H769" s="68" t="s">
        <v>166</v>
      </c>
      <c r="I769" s="70">
        <v>539.17999999999995</v>
      </c>
      <c r="J769" s="70">
        <v>499.24</v>
      </c>
      <c r="K769" s="71">
        <f t="shared" si="11"/>
        <v>1.319744325298886E-3</v>
      </c>
      <c r="L769" s="68" t="s">
        <v>953</v>
      </c>
      <c r="M769" s="68" t="s">
        <v>129</v>
      </c>
      <c r="N769" s="68" t="s">
        <v>1151</v>
      </c>
      <c r="O769" s="68" t="s">
        <v>1301</v>
      </c>
      <c r="P769" s="68" t="s">
        <v>5055</v>
      </c>
      <c r="Q769" s="68" t="s">
        <v>530</v>
      </c>
      <c r="R769" s="68" t="s">
        <v>5056</v>
      </c>
      <c r="S769" s="68" t="s">
        <v>4750</v>
      </c>
      <c r="T769" s="68" t="s">
        <v>135</v>
      </c>
      <c r="U769" s="68" t="s">
        <v>135</v>
      </c>
      <c r="V769" s="68" t="s">
        <v>136</v>
      </c>
      <c r="W769" s="68" t="s">
        <v>137</v>
      </c>
      <c r="X769" s="68" t="s">
        <v>138</v>
      </c>
      <c r="Y769" s="68">
        <v>45223.276641435186</v>
      </c>
      <c r="Z769" s="68">
        <v>45223.275439699071</v>
      </c>
      <c r="AA769" s="68" t="s">
        <v>139</v>
      </c>
      <c r="AB769" s="68" t="s">
        <v>140</v>
      </c>
      <c r="AC769" s="68">
        <v>0</v>
      </c>
      <c r="AD769" s="68" t="s">
        <v>143</v>
      </c>
      <c r="AE769" s="68">
        <v>53918</v>
      </c>
      <c r="AG769" s="68">
        <v>10012</v>
      </c>
      <c r="AH769" s="68" t="s">
        <v>141</v>
      </c>
      <c r="AI769" s="68" t="s">
        <v>143</v>
      </c>
      <c r="AJ769" s="68">
        <v>2700</v>
      </c>
      <c r="AK769" s="68" t="s">
        <v>142</v>
      </c>
      <c r="AL769" s="68" t="s">
        <v>143</v>
      </c>
      <c r="AM769" s="68">
        <v>2500</v>
      </c>
      <c r="AN769" s="68" t="s">
        <v>144</v>
      </c>
      <c r="AO769" s="68" t="s">
        <v>534</v>
      </c>
      <c r="AP769" s="68" t="s">
        <v>534</v>
      </c>
      <c r="AQ769" s="68" t="s">
        <v>309</v>
      </c>
      <c r="AR769" s="68" t="s">
        <v>148</v>
      </c>
      <c r="AS769" s="68" t="s">
        <v>139</v>
      </c>
      <c r="AT769" s="68" t="s">
        <v>950</v>
      </c>
      <c r="AU769" s="68" t="s">
        <v>311</v>
      </c>
      <c r="AV769" s="68" t="s">
        <v>145</v>
      </c>
      <c r="AW769" s="68" t="s">
        <v>146</v>
      </c>
      <c r="AX769" s="68" t="s">
        <v>1154</v>
      </c>
      <c r="AY769" s="68" t="s">
        <v>148</v>
      </c>
      <c r="AZ769" s="68" t="s">
        <v>139</v>
      </c>
      <c r="BA769" s="68" t="s">
        <v>149</v>
      </c>
      <c r="BB769" s="68" t="s">
        <v>150</v>
      </c>
      <c r="BC769" s="68" t="s">
        <v>156</v>
      </c>
      <c r="BD769" s="68" t="s">
        <v>157</v>
      </c>
      <c r="BE769" s="68" t="s">
        <v>303</v>
      </c>
      <c r="BF769" s="68">
        <v>45225.089641203704</v>
      </c>
      <c r="BG769" s="68">
        <v>0</v>
      </c>
      <c r="BH769" s="68" t="s">
        <v>530</v>
      </c>
      <c r="BI769" s="68" t="s">
        <v>5057</v>
      </c>
      <c r="BJ769" s="68" t="s">
        <v>143</v>
      </c>
      <c r="BK769" s="68" t="s">
        <v>506</v>
      </c>
      <c r="BL769" s="68" t="s">
        <v>143</v>
      </c>
      <c r="BM769" s="68" t="s">
        <v>160</v>
      </c>
      <c r="BN769" s="68" t="s">
        <v>160</v>
      </c>
      <c r="BO769" s="68" t="s">
        <v>143</v>
      </c>
      <c r="BP769" s="68" t="s">
        <v>1151</v>
      </c>
      <c r="BQ769" s="68" t="s">
        <v>5058</v>
      </c>
      <c r="BR769" s="68">
        <v>500</v>
      </c>
      <c r="BS769" s="68" t="s">
        <v>162</v>
      </c>
      <c r="BT769" s="68">
        <v>53918</v>
      </c>
      <c r="BU769" s="68">
        <v>53918</v>
      </c>
      <c r="BV769" s="68" t="s">
        <v>135</v>
      </c>
      <c r="BW769" s="68" t="s">
        <v>135</v>
      </c>
      <c r="BX769" s="68" t="s">
        <v>135</v>
      </c>
      <c r="BY769" s="68" t="s">
        <v>148</v>
      </c>
      <c r="BZ769" s="68" t="s">
        <v>5059</v>
      </c>
      <c r="CA769" s="68" t="s">
        <v>144</v>
      </c>
      <c r="CB769" s="68" t="s">
        <v>2764</v>
      </c>
      <c r="CC769" s="68" t="s">
        <v>143</v>
      </c>
      <c r="CD769" s="68" t="s">
        <v>143</v>
      </c>
      <c r="CE769" s="68" t="s">
        <v>143</v>
      </c>
      <c r="CF769" s="68">
        <v>19969646</v>
      </c>
      <c r="CG769" s="68">
        <v>19969646</v>
      </c>
      <c r="CH769" s="68" t="s">
        <v>143</v>
      </c>
      <c r="CJ769" s="68">
        <v>0</v>
      </c>
      <c r="CK769" s="68" t="s">
        <v>143</v>
      </c>
      <c r="CM769" s="68" t="s">
        <v>143</v>
      </c>
      <c r="CN769" s="68" t="s">
        <v>143</v>
      </c>
      <c r="CR769" s="68" t="s">
        <v>143</v>
      </c>
      <c r="CS769" s="68" t="s">
        <v>1</v>
      </c>
      <c r="CT769" s="68" t="s">
        <v>143</v>
      </c>
      <c r="CU769" s="68" t="s">
        <v>1</v>
      </c>
      <c r="CV769" s="68" t="s">
        <v>1985</v>
      </c>
      <c r="CW769" s="68" t="s">
        <v>2092</v>
      </c>
      <c r="CX769" s="68" t="s">
        <v>953</v>
      </c>
      <c r="CY769" s="68" t="s">
        <v>166</v>
      </c>
      <c r="CZ769" s="68" t="s">
        <v>506</v>
      </c>
      <c r="DA769" s="68" t="s">
        <v>1989</v>
      </c>
      <c r="DB769" s="68" t="s">
        <v>143</v>
      </c>
      <c r="DC769" s="68" t="s">
        <v>143</v>
      </c>
      <c r="DD769" s="68" t="s">
        <v>364</v>
      </c>
      <c r="DE769" s="68">
        <v>10</v>
      </c>
      <c r="DF769" s="68">
        <v>24</v>
      </c>
    </row>
    <row r="770" spans="1:110" s="68" customFormat="1" ht="12.75" x14ac:dyDescent="0.2">
      <c r="A770" s="67">
        <v>45200</v>
      </c>
      <c r="B770" s="68" t="s">
        <v>14</v>
      </c>
      <c r="C770" s="68">
        <v>98560</v>
      </c>
      <c r="D770" s="68" t="s">
        <v>4930</v>
      </c>
      <c r="E770" s="68" t="s">
        <v>373</v>
      </c>
      <c r="F770" s="69">
        <v>45225</v>
      </c>
      <c r="G770" s="68" t="s">
        <v>257</v>
      </c>
      <c r="H770" s="68" t="s">
        <v>166</v>
      </c>
      <c r="I770" s="70">
        <v>367.57</v>
      </c>
      <c r="J770" s="70">
        <v>367.57</v>
      </c>
      <c r="K770" s="71">
        <f t="shared" si="11"/>
        <v>8.9969661643627655E-4</v>
      </c>
      <c r="L770" s="68" t="s">
        <v>374</v>
      </c>
      <c r="M770" s="68" t="s">
        <v>218</v>
      </c>
      <c r="N770" s="68" t="s">
        <v>259</v>
      </c>
      <c r="O770" s="68" t="s">
        <v>1318</v>
      </c>
      <c r="P770" s="68" t="s">
        <v>4932</v>
      </c>
      <c r="Q770" s="68" t="s">
        <v>170</v>
      </c>
      <c r="R770" s="68" t="s">
        <v>5060</v>
      </c>
      <c r="S770" s="68" t="s">
        <v>5061</v>
      </c>
      <c r="T770" s="68" t="s">
        <v>135</v>
      </c>
      <c r="U770" s="68" t="s">
        <v>135</v>
      </c>
      <c r="V770" s="68" t="s">
        <v>136</v>
      </c>
      <c r="W770" s="68" t="s">
        <v>137</v>
      </c>
      <c r="X770" s="68" t="s">
        <v>379</v>
      </c>
      <c r="Y770" s="68">
        <v>45224.411581134256</v>
      </c>
      <c r="Z770" s="68">
        <v>45224.40833564815</v>
      </c>
      <c r="AA770" s="68" t="s">
        <v>139</v>
      </c>
      <c r="AB770" s="68" t="s">
        <v>140</v>
      </c>
      <c r="AC770" s="68">
        <v>0</v>
      </c>
      <c r="AD770" s="68" t="s">
        <v>143</v>
      </c>
      <c r="AE770" s="68">
        <v>0</v>
      </c>
      <c r="AF770" s="68">
        <v>45224</v>
      </c>
      <c r="AG770" s="68">
        <v>10010</v>
      </c>
      <c r="AH770" s="68" t="s">
        <v>265</v>
      </c>
      <c r="AI770" s="68" t="s">
        <v>143</v>
      </c>
      <c r="AK770" s="68" t="s">
        <v>142</v>
      </c>
      <c r="AL770" s="68" t="s">
        <v>143</v>
      </c>
      <c r="AM770" s="68">
        <v>350</v>
      </c>
      <c r="AN770" s="68" t="s">
        <v>143</v>
      </c>
      <c r="AO770" s="68" t="s">
        <v>1322</v>
      </c>
      <c r="AP770" s="68" t="s">
        <v>1323</v>
      </c>
      <c r="AQ770" s="68" t="s">
        <v>1324</v>
      </c>
      <c r="AR770" s="68" t="s">
        <v>353</v>
      </c>
      <c r="AS770" s="68" t="s">
        <v>231</v>
      </c>
      <c r="AT770" s="68" t="s">
        <v>492</v>
      </c>
      <c r="AU770" s="68" t="s">
        <v>1325</v>
      </c>
      <c r="AV770" s="68" t="s">
        <v>272</v>
      </c>
      <c r="AW770" s="68" t="s">
        <v>273</v>
      </c>
      <c r="AX770" s="68" t="s">
        <v>274</v>
      </c>
      <c r="AY770" s="68" t="s">
        <v>148</v>
      </c>
      <c r="AZ770" s="68" t="s">
        <v>139</v>
      </c>
      <c r="BA770" s="68" t="s">
        <v>154</v>
      </c>
      <c r="BB770" s="68" t="s">
        <v>275</v>
      </c>
      <c r="BC770" s="68" t="s">
        <v>156</v>
      </c>
      <c r="BD770" s="68" t="s">
        <v>157</v>
      </c>
      <c r="BE770" s="68" t="s">
        <v>303</v>
      </c>
      <c r="BF770" s="68">
        <v>45225.089328703703</v>
      </c>
      <c r="BG770" s="68">
        <v>0</v>
      </c>
      <c r="BH770" s="68" t="s">
        <v>170</v>
      </c>
      <c r="BI770" s="68" t="s">
        <v>143</v>
      </c>
      <c r="BJ770" s="68" t="s">
        <v>143</v>
      </c>
      <c r="BK770" s="68" t="s">
        <v>136</v>
      </c>
      <c r="BL770" s="68" t="s">
        <v>143</v>
      </c>
      <c r="BM770" s="68" t="s">
        <v>200</v>
      </c>
      <c r="BN770" s="68" t="s">
        <v>200</v>
      </c>
      <c r="BO770" s="68" t="s">
        <v>143</v>
      </c>
      <c r="BP770" s="68" t="s">
        <v>143</v>
      </c>
      <c r="BQ770" s="68" t="s">
        <v>5062</v>
      </c>
      <c r="BR770" s="68">
        <v>500</v>
      </c>
      <c r="BS770" s="68" t="s">
        <v>162</v>
      </c>
      <c r="BT770" s="68">
        <v>36757</v>
      </c>
      <c r="BU770" s="68">
        <v>36757</v>
      </c>
      <c r="BV770" s="68" t="s">
        <v>135</v>
      </c>
      <c r="BW770" s="68" t="s">
        <v>135</v>
      </c>
      <c r="BX770" s="68" t="s">
        <v>135</v>
      </c>
      <c r="BY770" s="68" t="s">
        <v>148</v>
      </c>
      <c r="BZ770" s="68" t="s">
        <v>1026</v>
      </c>
      <c r="CA770" s="68" t="s">
        <v>2415</v>
      </c>
      <c r="CB770" s="68" t="s">
        <v>143</v>
      </c>
      <c r="CC770" s="68" t="s">
        <v>143</v>
      </c>
      <c r="CD770" s="68" t="s">
        <v>143</v>
      </c>
      <c r="CE770" s="68" t="s">
        <v>143</v>
      </c>
      <c r="CF770" s="68">
        <v>10502</v>
      </c>
      <c r="CH770" s="68" t="s">
        <v>143</v>
      </c>
      <c r="CJ770" s="68">
        <v>0</v>
      </c>
      <c r="CK770" s="68" t="s">
        <v>143</v>
      </c>
      <c r="CM770" s="68" t="s">
        <v>143</v>
      </c>
      <c r="CN770" s="68" t="s">
        <v>143</v>
      </c>
      <c r="CR770" s="68" t="s">
        <v>143</v>
      </c>
      <c r="CS770" s="68" t="s">
        <v>1</v>
      </c>
      <c r="CT770" s="68" t="s">
        <v>143</v>
      </c>
      <c r="CU770" s="68" t="s">
        <v>1</v>
      </c>
      <c r="CV770" s="68" t="s">
        <v>1985</v>
      </c>
      <c r="CW770" s="68" t="s">
        <v>143</v>
      </c>
      <c r="CX770" s="68" t="s">
        <v>374</v>
      </c>
      <c r="CY770" s="68" t="s">
        <v>166</v>
      </c>
      <c r="CZ770" s="68" t="s">
        <v>136</v>
      </c>
      <c r="DA770" s="68" t="s">
        <v>1986</v>
      </c>
      <c r="DB770" s="68" t="s">
        <v>143</v>
      </c>
      <c r="DC770" s="68" t="s">
        <v>143</v>
      </c>
      <c r="DD770" s="68" t="s">
        <v>373</v>
      </c>
      <c r="DE770" s="68">
        <v>10</v>
      </c>
      <c r="DF770" s="68">
        <v>26</v>
      </c>
    </row>
    <row r="771" spans="1:110" s="68" customFormat="1" ht="12.75" x14ac:dyDescent="0.2">
      <c r="A771" s="67">
        <v>45200</v>
      </c>
      <c r="B771" s="68" t="s">
        <v>11</v>
      </c>
      <c r="C771" s="68">
        <v>98585</v>
      </c>
      <c r="D771" s="68" t="s">
        <v>4801</v>
      </c>
      <c r="E771" s="68" t="s">
        <v>279</v>
      </c>
      <c r="F771" s="69">
        <v>45224</v>
      </c>
      <c r="G771" s="68" t="s">
        <v>165</v>
      </c>
      <c r="H771" s="68" t="s">
        <v>166</v>
      </c>
      <c r="I771" s="70">
        <v>279.58</v>
      </c>
      <c r="J771" s="70">
        <v>279.58</v>
      </c>
      <c r="K771" s="71">
        <f t="shared" si="11"/>
        <v>6.8432456409188501E-4</v>
      </c>
      <c r="L771" s="68" t="s">
        <v>258</v>
      </c>
      <c r="M771" s="68" t="s">
        <v>129</v>
      </c>
      <c r="N771" s="68" t="s">
        <v>960</v>
      </c>
      <c r="O771" s="68" t="s">
        <v>1130</v>
      </c>
      <c r="P771" s="68" t="s">
        <v>5063</v>
      </c>
      <c r="Q771" s="68" t="s">
        <v>132</v>
      </c>
      <c r="R771" s="68" t="s">
        <v>5064</v>
      </c>
      <c r="S771" s="68" t="s">
        <v>5065</v>
      </c>
      <c r="T771" s="68" t="s">
        <v>135</v>
      </c>
      <c r="U771" s="68" t="s">
        <v>135</v>
      </c>
      <c r="V771" s="68" t="s">
        <v>136</v>
      </c>
      <c r="W771" s="68" t="s">
        <v>137</v>
      </c>
      <c r="X771" s="68" t="s">
        <v>138</v>
      </c>
      <c r="Y771" s="68">
        <v>45224.52619340278</v>
      </c>
      <c r="Z771" s="68">
        <v>45224.526173148151</v>
      </c>
      <c r="AA771" s="68" t="s">
        <v>139</v>
      </c>
      <c r="AB771" s="68" t="s">
        <v>140</v>
      </c>
      <c r="AC771" s="68">
        <v>0</v>
      </c>
      <c r="AD771" s="68" t="s">
        <v>143</v>
      </c>
      <c r="AE771" s="68">
        <v>0</v>
      </c>
      <c r="AG771" s="68">
        <v>10012</v>
      </c>
      <c r="AH771" s="68" t="s">
        <v>141</v>
      </c>
      <c r="AI771" s="68" t="s">
        <v>143</v>
      </c>
      <c r="AK771" s="68" t="s">
        <v>142</v>
      </c>
      <c r="AL771" s="68" t="s">
        <v>143</v>
      </c>
      <c r="AM771" s="68">
        <v>1400</v>
      </c>
      <c r="AN771" s="68" t="s">
        <v>143</v>
      </c>
      <c r="AO771" s="68" t="s">
        <v>1133</v>
      </c>
      <c r="AP771" s="68" t="s">
        <v>1133</v>
      </c>
      <c r="AQ771" s="68" t="s">
        <v>309</v>
      </c>
      <c r="AR771" s="68" t="s">
        <v>148</v>
      </c>
      <c r="AS771" s="68" t="s">
        <v>139</v>
      </c>
      <c r="AT771" s="68" t="s">
        <v>950</v>
      </c>
      <c r="AU771" s="68" t="s">
        <v>2097</v>
      </c>
      <c r="AV771" s="68" t="s">
        <v>145</v>
      </c>
      <c r="AW771" s="68" t="s">
        <v>146</v>
      </c>
      <c r="AX771" s="68" t="s">
        <v>972</v>
      </c>
      <c r="AY771" s="68" t="s">
        <v>148</v>
      </c>
      <c r="AZ771" s="68" t="s">
        <v>139</v>
      </c>
      <c r="BA771" s="68" t="s">
        <v>149</v>
      </c>
      <c r="BB771" s="68" t="s">
        <v>150</v>
      </c>
      <c r="BC771" s="68" t="s">
        <v>156</v>
      </c>
      <c r="BD771" s="68" t="s">
        <v>157</v>
      </c>
      <c r="BE771" s="68" t="s">
        <v>303</v>
      </c>
      <c r="BF771" s="68">
        <v>45225.089201388888</v>
      </c>
      <c r="BG771" s="68">
        <v>0</v>
      </c>
      <c r="BH771" s="68" t="s">
        <v>143</v>
      </c>
      <c r="BI771" s="68" t="s">
        <v>143</v>
      </c>
      <c r="BJ771" s="68" t="s">
        <v>143</v>
      </c>
      <c r="BK771" s="68" t="s">
        <v>136</v>
      </c>
      <c r="BL771" s="68" t="s">
        <v>143</v>
      </c>
      <c r="BM771" s="68" t="s">
        <v>160</v>
      </c>
      <c r="BN771" s="68" t="s">
        <v>143</v>
      </c>
      <c r="BO771" s="68" t="s">
        <v>143</v>
      </c>
      <c r="BP771" s="68" t="s">
        <v>143</v>
      </c>
      <c r="BQ771" s="68" t="s">
        <v>5066</v>
      </c>
      <c r="BR771" s="68">
        <v>500</v>
      </c>
      <c r="BS771" s="68" t="s">
        <v>162</v>
      </c>
      <c r="BT771" s="68">
        <v>27958</v>
      </c>
      <c r="BU771" s="68">
        <v>27958</v>
      </c>
      <c r="BV771" s="68" t="s">
        <v>135</v>
      </c>
      <c r="BW771" s="68" t="s">
        <v>135</v>
      </c>
      <c r="BX771" s="68" t="s">
        <v>135</v>
      </c>
      <c r="BY771" s="68" t="s">
        <v>148</v>
      </c>
      <c r="BZ771" s="68" t="s">
        <v>975</v>
      </c>
      <c r="CA771" s="68" t="s">
        <v>144</v>
      </c>
      <c r="CB771" s="68" t="s">
        <v>143</v>
      </c>
      <c r="CC771" s="68" t="s">
        <v>143</v>
      </c>
      <c r="CD771" s="68" t="s">
        <v>143</v>
      </c>
      <c r="CE771" s="68" t="s">
        <v>143</v>
      </c>
      <c r="CF771" s="68">
        <v>19969646</v>
      </c>
      <c r="CH771" s="68" t="s">
        <v>143</v>
      </c>
      <c r="CJ771" s="68">
        <v>0</v>
      </c>
      <c r="CK771" s="68" t="s">
        <v>143</v>
      </c>
      <c r="CM771" s="68" t="s">
        <v>143</v>
      </c>
      <c r="CN771" s="68" t="s">
        <v>143</v>
      </c>
      <c r="CR771" s="68" t="s">
        <v>143</v>
      </c>
      <c r="CS771" s="68" t="s">
        <v>1</v>
      </c>
      <c r="CT771" s="68" t="s">
        <v>143</v>
      </c>
      <c r="CU771" s="68" t="s">
        <v>1</v>
      </c>
      <c r="CV771" s="68" t="s">
        <v>1985</v>
      </c>
      <c r="CW771" s="68" t="s">
        <v>143</v>
      </c>
      <c r="CX771" s="68" t="s">
        <v>258</v>
      </c>
      <c r="CY771" s="68" t="s">
        <v>166</v>
      </c>
      <c r="CZ771" s="68" t="s">
        <v>136</v>
      </c>
      <c r="DA771" s="68" t="s">
        <v>1989</v>
      </c>
      <c r="DB771" s="68" t="s">
        <v>143</v>
      </c>
      <c r="DC771" s="68" t="s">
        <v>143</v>
      </c>
      <c r="DD771" s="68" t="s">
        <v>279</v>
      </c>
      <c r="DE771" s="68">
        <v>10</v>
      </c>
      <c r="DF771" s="68">
        <v>25</v>
      </c>
    </row>
    <row r="772" spans="1:110" s="68" customFormat="1" ht="12.75" x14ac:dyDescent="0.2">
      <c r="A772" s="67">
        <v>45200</v>
      </c>
      <c r="B772" s="68" t="s">
        <v>14</v>
      </c>
      <c r="C772" s="68">
        <v>98588</v>
      </c>
      <c r="D772" s="68" t="s">
        <v>4930</v>
      </c>
      <c r="E772" s="68" t="s">
        <v>373</v>
      </c>
      <c r="F772" s="69">
        <v>45225</v>
      </c>
      <c r="G772" s="68" t="s">
        <v>257</v>
      </c>
      <c r="H772" s="68" t="s">
        <v>166</v>
      </c>
      <c r="I772" s="70">
        <v>341.32</v>
      </c>
      <c r="J772" s="70">
        <v>341.32</v>
      </c>
      <c r="K772" s="71">
        <f t="shared" ref="K772:K835" si="12">I772/$I$1</f>
        <v>8.3544481084427428E-4</v>
      </c>
      <c r="L772" s="68" t="s">
        <v>374</v>
      </c>
      <c r="M772" s="68" t="s">
        <v>218</v>
      </c>
      <c r="N772" s="68" t="s">
        <v>259</v>
      </c>
      <c r="O772" s="68" t="s">
        <v>4986</v>
      </c>
      <c r="P772" s="68" t="s">
        <v>5067</v>
      </c>
      <c r="Q772" s="68" t="s">
        <v>262</v>
      </c>
      <c r="R772" s="68" t="s">
        <v>5068</v>
      </c>
      <c r="S772" s="68" t="s">
        <v>4988</v>
      </c>
      <c r="T772" s="68" t="s">
        <v>135</v>
      </c>
      <c r="U772" s="68" t="s">
        <v>135</v>
      </c>
      <c r="V772" s="68" t="s">
        <v>136</v>
      </c>
      <c r="W772" s="68" t="s">
        <v>137</v>
      </c>
      <c r="X772" s="68" t="s">
        <v>379</v>
      </c>
      <c r="Y772" s="68">
        <v>45224.530978125003</v>
      </c>
      <c r="Z772" s="68">
        <v>45224.521841087961</v>
      </c>
      <c r="AA772" s="68" t="s">
        <v>139</v>
      </c>
      <c r="AB772" s="68" t="s">
        <v>140</v>
      </c>
      <c r="AC772" s="68">
        <v>0</v>
      </c>
      <c r="AD772" s="68" t="s">
        <v>143</v>
      </c>
      <c r="AE772" s="68">
        <v>0</v>
      </c>
      <c r="AF772" s="68">
        <v>45224</v>
      </c>
      <c r="AG772" s="68">
        <v>10010</v>
      </c>
      <c r="AH772" s="68" t="s">
        <v>265</v>
      </c>
      <c r="AI772" s="68" t="s">
        <v>143</v>
      </c>
      <c r="AK772" s="68" t="s">
        <v>142</v>
      </c>
      <c r="AL772" s="68" t="s">
        <v>143</v>
      </c>
      <c r="AM772" s="68">
        <v>325</v>
      </c>
      <c r="AN772" s="68" t="s">
        <v>143</v>
      </c>
      <c r="AO772" s="68" t="s">
        <v>4989</v>
      </c>
      <c r="AP772" s="68" t="s">
        <v>4990</v>
      </c>
      <c r="AQ772" s="68" t="s">
        <v>4991</v>
      </c>
      <c r="AR772" s="68" t="s">
        <v>353</v>
      </c>
      <c r="AS772" s="68" t="s">
        <v>231</v>
      </c>
      <c r="AT772" s="68" t="s">
        <v>354</v>
      </c>
      <c r="AU772" s="68" t="s">
        <v>4992</v>
      </c>
      <c r="AV772" s="68" t="s">
        <v>272</v>
      </c>
      <c r="AW772" s="68" t="s">
        <v>273</v>
      </c>
      <c r="AX772" s="68" t="s">
        <v>274</v>
      </c>
      <c r="AY772" s="68" t="s">
        <v>148</v>
      </c>
      <c r="AZ772" s="68" t="s">
        <v>139</v>
      </c>
      <c r="BA772" s="68" t="s">
        <v>154</v>
      </c>
      <c r="BB772" s="68" t="s">
        <v>275</v>
      </c>
      <c r="BC772" s="68" t="s">
        <v>156</v>
      </c>
      <c r="BD772" s="68" t="s">
        <v>157</v>
      </c>
      <c r="BE772" s="68" t="s">
        <v>303</v>
      </c>
      <c r="BF772" s="68">
        <v>45225.089502314811</v>
      </c>
      <c r="BG772" s="68">
        <v>0</v>
      </c>
      <c r="BH772" s="68" t="s">
        <v>170</v>
      </c>
      <c r="BI772" s="68" t="s">
        <v>143</v>
      </c>
      <c r="BJ772" s="68" t="s">
        <v>143</v>
      </c>
      <c r="BK772" s="68" t="s">
        <v>136</v>
      </c>
      <c r="BL772" s="68" t="s">
        <v>143</v>
      </c>
      <c r="BM772" s="68" t="s">
        <v>200</v>
      </c>
      <c r="BN772" s="68" t="s">
        <v>200</v>
      </c>
      <c r="BO772" s="68" t="s">
        <v>143</v>
      </c>
      <c r="BP772" s="68" t="s">
        <v>143</v>
      </c>
      <c r="BQ772" s="68" t="s">
        <v>5069</v>
      </c>
      <c r="BR772" s="68">
        <v>500</v>
      </c>
      <c r="BS772" s="68" t="s">
        <v>162</v>
      </c>
      <c r="BT772" s="68">
        <v>34132</v>
      </c>
      <c r="BU772" s="68">
        <v>34132</v>
      </c>
      <c r="BV772" s="68" t="s">
        <v>135</v>
      </c>
      <c r="BW772" s="68" t="s">
        <v>135</v>
      </c>
      <c r="BX772" s="68" t="s">
        <v>135</v>
      </c>
      <c r="BY772" s="68" t="s">
        <v>148</v>
      </c>
      <c r="BZ772" s="68" t="s">
        <v>1026</v>
      </c>
      <c r="CA772" s="68" t="s">
        <v>2415</v>
      </c>
      <c r="CB772" s="68" t="s">
        <v>143</v>
      </c>
      <c r="CC772" s="68" t="s">
        <v>143</v>
      </c>
      <c r="CD772" s="68" t="s">
        <v>143</v>
      </c>
      <c r="CE772" s="68" t="s">
        <v>5070</v>
      </c>
      <c r="CF772" s="68">
        <v>10502</v>
      </c>
      <c r="CH772" s="68" t="s">
        <v>143</v>
      </c>
      <c r="CJ772" s="68">
        <v>0</v>
      </c>
      <c r="CK772" s="68" t="s">
        <v>143</v>
      </c>
      <c r="CM772" s="68" t="s">
        <v>143</v>
      </c>
      <c r="CN772" s="68" t="s">
        <v>143</v>
      </c>
      <c r="CO772" s="68">
        <v>391191053</v>
      </c>
      <c r="CR772" s="68" t="s">
        <v>143</v>
      </c>
      <c r="CS772" s="68" t="s">
        <v>1</v>
      </c>
      <c r="CT772" s="68" t="s">
        <v>143</v>
      </c>
      <c r="CU772" s="68" t="s">
        <v>1</v>
      </c>
      <c r="CV772" s="68" t="s">
        <v>1985</v>
      </c>
      <c r="CW772" s="68" t="s">
        <v>143</v>
      </c>
      <c r="CX772" s="68" t="s">
        <v>374</v>
      </c>
      <c r="CY772" s="68" t="s">
        <v>166</v>
      </c>
      <c r="CZ772" s="68" t="s">
        <v>136</v>
      </c>
      <c r="DA772" s="68" t="s">
        <v>1986</v>
      </c>
      <c r="DB772" s="68" t="s">
        <v>143</v>
      </c>
      <c r="DC772" s="68" t="s">
        <v>143</v>
      </c>
      <c r="DD772" s="68" t="s">
        <v>373</v>
      </c>
      <c r="DE772" s="68">
        <v>10</v>
      </c>
      <c r="DF772" s="68">
        <v>26</v>
      </c>
    </row>
    <row r="773" spans="1:110" s="68" customFormat="1" ht="12.75" x14ac:dyDescent="0.2">
      <c r="A773" s="67">
        <v>45200</v>
      </c>
      <c r="B773" s="68" t="s">
        <v>14</v>
      </c>
      <c r="C773" s="68">
        <v>98619</v>
      </c>
      <c r="D773" s="68" t="s">
        <v>5071</v>
      </c>
      <c r="E773" s="68" t="s">
        <v>279</v>
      </c>
      <c r="F773" s="69">
        <v>45224</v>
      </c>
      <c r="G773" s="68" t="s">
        <v>165</v>
      </c>
      <c r="H773" s="68" t="s">
        <v>166</v>
      </c>
      <c r="I773" s="70">
        <v>79</v>
      </c>
      <c r="J773" s="70">
        <v>79</v>
      </c>
      <c r="K773" s="71">
        <f t="shared" si="12"/>
        <v>1.9336733873402575E-4</v>
      </c>
      <c r="L773" s="68" t="s">
        <v>316</v>
      </c>
      <c r="M773" s="68" t="s">
        <v>317</v>
      </c>
      <c r="N773" s="68" t="s">
        <v>960</v>
      </c>
      <c r="O773" s="68" t="s">
        <v>1107</v>
      </c>
      <c r="P773" s="68" t="s">
        <v>4456</v>
      </c>
      <c r="Q773" s="68" t="s">
        <v>170</v>
      </c>
      <c r="R773" s="68" t="s">
        <v>5072</v>
      </c>
      <c r="S773" s="68" t="s">
        <v>4298</v>
      </c>
      <c r="T773" s="68" t="s">
        <v>135</v>
      </c>
      <c r="U773" s="68" t="s">
        <v>135</v>
      </c>
      <c r="V773" s="68" t="s">
        <v>136</v>
      </c>
      <c r="W773" s="68" t="s">
        <v>137</v>
      </c>
      <c r="X773" s="68" t="s">
        <v>322</v>
      </c>
      <c r="Y773" s="68">
        <v>45225.451982175924</v>
      </c>
      <c r="Z773" s="68">
        <v>45225.451424999999</v>
      </c>
      <c r="AA773" s="68" t="s">
        <v>139</v>
      </c>
      <c r="AB773" s="68" t="s">
        <v>323</v>
      </c>
      <c r="AC773" s="68">
        <v>0</v>
      </c>
      <c r="AD773" s="68" t="s">
        <v>143</v>
      </c>
      <c r="AE773" s="68">
        <v>79</v>
      </c>
      <c r="AG773" s="68">
        <v>10012</v>
      </c>
      <c r="AH773" s="68" t="s">
        <v>141</v>
      </c>
      <c r="AI773" s="68" t="s">
        <v>143</v>
      </c>
      <c r="AJ773" s="68">
        <v>79</v>
      </c>
      <c r="AK773" s="68" t="s">
        <v>207</v>
      </c>
      <c r="AL773" s="68" t="s">
        <v>143</v>
      </c>
      <c r="AM773" s="68">
        <v>79</v>
      </c>
      <c r="AN773" s="68" t="s">
        <v>174</v>
      </c>
      <c r="AO773" s="68" t="s">
        <v>1111</v>
      </c>
      <c r="AP773" s="68" t="s">
        <v>1112</v>
      </c>
      <c r="AQ773" s="68" t="s">
        <v>1113</v>
      </c>
      <c r="AR773" s="68" t="s">
        <v>353</v>
      </c>
      <c r="AS773" s="68" t="s">
        <v>231</v>
      </c>
      <c r="AT773" s="68" t="s">
        <v>492</v>
      </c>
      <c r="AU773" s="68" t="s">
        <v>1114</v>
      </c>
      <c r="AV773" s="68" t="s">
        <v>145</v>
      </c>
      <c r="AW773" s="68" t="s">
        <v>146</v>
      </c>
      <c r="AX773" s="68" t="s">
        <v>972</v>
      </c>
      <c r="AY773" s="68" t="s">
        <v>148</v>
      </c>
      <c r="AZ773" s="68" t="s">
        <v>139</v>
      </c>
      <c r="BA773" s="68" t="s">
        <v>149</v>
      </c>
      <c r="BB773" s="68" t="s">
        <v>150</v>
      </c>
      <c r="BC773" s="68" t="s">
        <v>156</v>
      </c>
      <c r="BD773" s="68" t="s">
        <v>157</v>
      </c>
      <c r="BE773" s="68" t="s">
        <v>303</v>
      </c>
      <c r="BF773" s="68">
        <v>45225.089074074072</v>
      </c>
      <c r="BG773" s="68">
        <v>0</v>
      </c>
      <c r="BH773" s="68" t="s">
        <v>170</v>
      </c>
      <c r="BI773" s="68" t="s">
        <v>5073</v>
      </c>
      <c r="BJ773" s="68" t="s">
        <v>143</v>
      </c>
      <c r="BK773" s="68" t="s">
        <v>136</v>
      </c>
      <c r="BL773" s="68" t="s">
        <v>143</v>
      </c>
      <c r="BM773" s="68" t="s">
        <v>160</v>
      </c>
      <c r="BN773" s="68" t="s">
        <v>160</v>
      </c>
      <c r="BO773" s="68" t="s">
        <v>143</v>
      </c>
      <c r="BP773" s="68" t="s">
        <v>143</v>
      </c>
      <c r="BQ773" s="68" t="s">
        <v>4645</v>
      </c>
      <c r="BR773" s="68">
        <v>500</v>
      </c>
      <c r="BS773" s="68" t="s">
        <v>162</v>
      </c>
      <c r="BT773" s="68">
        <v>79</v>
      </c>
      <c r="BU773" s="68">
        <v>79</v>
      </c>
      <c r="BV773" s="68" t="s">
        <v>135</v>
      </c>
      <c r="BW773" s="68" t="s">
        <v>135</v>
      </c>
      <c r="BX773" s="68" t="s">
        <v>135</v>
      </c>
      <c r="BY773" s="68" t="s">
        <v>148</v>
      </c>
      <c r="BZ773" s="68" t="s">
        <v>5074</v>
      </c>
      <c r="CA773" s="68" t="s">
        <v>174</v>
      </c>
      <c r="CB773" s="68" t="s">
        <v>143</v>
      </c>
      <c r="CC773" s="68" t="s">
        <v>143</v>
      </c>
      <c r="CD773" s="68" t="s">
        <v>143</v>
      </c>
      <c r="CE773" s="68" t="s">
        <v>5075</v>
      </c>
      <c r="CF773" s="68">
        <v>1</v>
      </c>
      <c r="CG773" s="68">
        <v>1</v>
      </c>
      <c r="CH773" s="68" t="s">
        <v>143</v>
      </c>
      <c r="CI773" s="68">
        <v>79</v>
      </c>
      <c r="CJ773" s="68">
        <v>0</v>
      </c>
      <c r="CK773" s="68" t="s">
        <v>143</v>
      </c>
      <c r="CM773" s="68" t="s">
        <v>143</v>
      </c>
      <c r="CN773" s="68" t="s">
        <v>143</v>
      </c>
      <c r="CO773" s="68">
        <v>408660822</v>
      </c>
      <c r="CR773" s="68" t="s">
        <v>143</v>
      </c>
      <c r="CS773" s="68" t="s">
        <v>1</v>
      </c>
      <c r="CT773" s="68" t="s">
        <v>143</v>
      </c>
      <c r="CU773" s="68" t="s">
        <v>1</v>
      </c>
      <c r="CV773" s="68" t="s">
        <v>1985</v>
      </c>
      <c r="CW773" s="68" t="s">
        <v>1985</v>
      </c>
      <c r="CX773" s="68" t="s">
        <v>316</v>
      </c>
      <c r="CY773" s="68" t="s">
        <v>166</v>
      </c>
      <c r="CZ773" s="68" t="s">
        <v>136</v>
      </c>
      <c r="DA773" s="68" t="s">
        <v>1989</v>
      </c>
      <c r="DB773" s="68" t="s">
        <v>143</v>
      </c>
      <c r="DC773" s="68" t="s">
        <v>143</v>
      </c>
      <c r="DD773" s="68" t="s">
        <v>279</v>
      </c>
      <c r="DE773" s="68">
        <v>10</v>
      </c>
      <c r="DF773" s="68">
        <v>25</v>
      </c>
    </row>
    <row r="774" spans="1:110" s="68" customFormat="1" ht="12.75" x14ac:dyDescent="0.2">
      <c r="A774" s="67">
        <v>45200</v>
      </c>
      <c r="B774" s="68" t="s">
        <v>14</v>
      </c>
      <c r="C774" s="68">
        <v>98792</v>
      </c>
      <c r="D774" s="68" t="s">
        <v>14</v>
      </c>
      <c r="E774" s="68" t="s">
        <v>2037</v>
      </c>
      <c r="F774" s="69">
        <v>45225</v>
      </c>
      <c r="G774" s="68" t="s">
        <v>165</v>
      </c>
      <c r="H774" s="68" t="s">
        <v>166</v>
      </c>
      <c r="I774" s="70">
        <v>1433</v>
      </c>
      <c r="J774" s="70">
        <v>1433</v>
      </c>
      <c r="K774" s="71">
        <f t="shared" si="12"/>
        <v>3.5075366633653027E-3</v>
      </c>
      <c r="L774" s="68" t="s">
        <v>316</v>
      </c>
      <c r="M774" s="68" t="s">
        <v>129</v>
      </c>
      <c r="N774" s="68" t="s">
        <v>960</v>
      </c>
      <c r="O774" s="68" t="s">
        <v>5076</v>
      </c>
      <c r="P774" s="68" t="s">
        <v>5077</v>
      </c>
      <c r="Q774" s="68" t="s">
        <v>170</v>
      </c>
      <c r="R774" s="68" t="s">
        <v>143</v>
      </c>
      <c r="S774" s="68" t="s">
        <v>5078</v>
      </c>
      <c r="T774" s="68" t="s">
        <v>135</v>
      </c>
      <c r="U774" s="68" t="s">
        <v>135</v>
      </c>
      <c r="V774" s="68" t="s">
        <v>136</v>
      </c>
      <c r="W774" s="68" t="s">
        <v>137</v>
      </c>
      <c r="X774" s="68" t="s">
        <v>2483</v>
      </c>
      <c r="Y774" s="68">
        <v>45225.459726967594</v>
      </c>
      <c r="Z774" s="68">
        <v>45225.452833796298</v>
      </c>
      <c r="AA774" s="68" t="s">
        <v>139</v>
      </c>
      <c r="AB774" s="68" t="s">
        <v>140</v>
      </c>
      <c r="AC774" s="68">
        <v>0</v>
      </c>
      <c r="AD774" s="68" t="s">
        <v>143</v>
      </c>
      <c r="AE774" s="68">
        <v>0</v>
      </c>
      <c r="AG774" s="68">
        <v>10012</v>
      </c>
      <c r="AH774" s="68" t="s">
        <v>141</v>
      </c>
      <c r="AI774" s="68" t="s">
        <v>143</v>
      </c>
      <c r="AK774" s="68" t="s">
        <v>207</v>
      </c>
      <c r="AL774" s="68" t="s">
        <v>143</v>
      </c>
      <c r="AM774" s="68">
        <v>1433</v>
      </c>
      <c r="AN774" s="68" t="s">
        <v>143</v>
      </c>
      <c r="AO774" s="68" t="s">
        <v>5079</v>
      </c>
      <c r="AP774" s="68" t="s">
        <v>5080</v>
      </c>
      <c r="AQ774" s="68" t="s">
        <v>5081</v>
      </c>
      <c r="AR774" s="68" t="s">
        <v>841</v>
      </c>
      <c r="AS774" s="68" t="s">
        <v>231</v>
      </c>
      <c r="AT774" s="68" t="s">
        <v>5082</v>
      </c>
      <c r="AU774" s="68" t="s">
        <v>5083</v>
      </c>
      <c r="AV774" s="68" t="s">
        <v>145</v>
      </c>
      <c r="AW774" s="68" t="s">
        <v>146</v>
      </c>
      <c r="AX774" s="68" t="s">
        <v>972</v>
      </c>
      <c r="AY774" s="68" t="s">
        <v>148</v>
      </c>
      <c r="AZ774" s="68" t="s">
        <v>139</v>
      </c>
      <c r="BA774" s="68" t="s">
        <v>149</v>
      </c>
      <c r="BB774" s="68" t="s">
        <v>150</v>
      </c>
      <c r="BC774" s="68" t="s">
        <v>156</v>
      </c>
      <c r="BD774" s="68" t="s">
        <v>276</v>
      </c>
      <c r="BE774" s="68" t="s">
        <v>143</v>
      </c>
      <c r="BG774" s="68">
        <v>0</v>
      </c>
      <c r="BH774" s="68" t="s">
        <v>170</v>
      </c>
      <c r="BI774" s="68" t="s">
        <v>5084</v>
      </c>
      <c r="BJ774" s="68" t="s">
        <v>143</v>
      </c>
      <c r="BK774" s="68" t="s">
        <v>136</v>
      </c>
      <c r="BL774" s="68" t="s">
        <v>143</v>
      </c>
      <c r="BM774" s="68" t="s">
        <v>160</v>
      </c>
      <c r="BN774" s="68" t="s">
        <v>160</v>
      </c>
      <c r="BO774" s="68" t="s">
        <v>143</v>
      </c>
      <c r="BP774" s="68" t="s">
        <v>143</v>
      </c>
      <c r="BQ774" s="68" t="s">
        <v>143</v>
      </c>
      <c r="BR774" s="68">
        <v>0</v>
      </c>
      <c r="BS774" s="68" t="s">
        <v>682</v>
      </c>
      <c r="BT774" s="68">
        <v>1433</v>
      </c>
      <c r="BU774" s="68">
        <v>1433</v>
      </c>
      <c r="BV774" s="68" t="s">
        <v>135</v>
      </c>
      <c r="BW774" s="68" t="s">
        <v>135</v>
      </c>
      <c r="BX774" s="68" t="s">
        <v>135</v>
      </c>
      <c r="BY774" s="68" t="s">
        <v>148</v>
      </c>
      <c r="BZ774" s="68" t="s">
        <v>5085</v>
      </c>
      <c r="CA774" s="68" t="s">
        <v>174</v>
      </c>
      <c r="CB774" s="68" t="s">
        <v>143</v>
      </c>
      <c r="CC774" s="68" t="s">
        <v>143</v>
      </c>
      <c r="CD774" s="68" t="s">
        <v>143</v>
      </c>
      <c r="CE774" s="68" t="s">
        <v>5086</v>
      </c>
      <c r="CF774" s="68">
        <v>1</v>
      </c>
      <c r="CH774" s="68" t="s">
        <v>143</v>
      </c>
      <c r="CI774" s="68">
        <v>1433</v>
      </c>
      <c r="CJ774" s="68">
        <v>0</v>
      </c>
      <c r="CK774" s="68" t="s">
        <v>143</v>
      </c>
      <c r="CM774" s="68" t="s">
        <v>143</v>
      </c>
      <c r="CN774" s="68" t="s">
        <v>143</v>
      </c>
      <c r="CO774" s="68">
        <v>571691786</v>
      </c>
      <c r="CR774" s="68" t="s">
        <v>143</v>
      </c>
      <c r="CS774" s="68" t="s">
        <v>1</v>
      </c>
      <c r="CT774" s="68" t="s">
        <v>143</v>
      </c>
      <c r="CU774" s="68" t="s">
        <v>1</v>
      </c>
      <c r="CV774" s="68" t="s">
        <v>2092</v>
      </c>
      <c r="CW774" s="68" t="s">
        <v>143</v>
      </c>
      <c r="CX774" s="68" t="s">
        <v>316</v>
      </c>
      <c r="CY774" s="68" t="s">
        <v>166</v>
      </c>
      <c r="CZ774" s="68" t="s">
        <v>136</v>
      </c>
      <c r="DA774" s="68" t="s">
        <v>2495</v>
      </c>
      <c r="DB774" s="68" t="s">
        <v>143</v>
      </c>
      <c r="DC774" s="68" t="s">
        <v>143</v>
      </c>
      <c r="DD774" s="68" t="s">
        <v>2037</v>
      </c>
      <c r="DE774" s="68">
        <v>10</v>
      </c>
      <c r="DF774" s="68">
        <v>26</v>
      </c>
    </row>
    <row r="775" spans="1:110" s="68" customFormat="1" ht="12.75" x14ac:dyDescent="0.2">
      <c r="A775" s="67">
        <v>45200</v>
      </c>
      <c r="B775" s="68" t="s">
        <v>14</v>
      </c>
      <c r="C775" s="68">
        <v>98832</v>
      </c>
      <c r="D775" s="68" t="s">
        <v>4754</v>
      </c>
      <c r="E775" s="68" t="s">
        <v>164</v>
      </c>
      <c r="F775" s="69">
        <v>45225</v>
      </c>
      <c r="G775" s="68" t="s">
        <v>165</v>
      </c>
      <c r="H775" s="68" t="s">
        <v>127</v>
      </c>
      <c r="I775" s="70">
        <v>159.76</v>
      </c>
      <c r="J775" s="70">
        <v>159.76</v>
      </c>
      <c r="K775" s="71">
        <f t="shared" si="12"/>
        <v>3.9104260805250573E-4</v>
      </c>
      <c r="L775" s="68" t="s">
        <v>316</v>
      </c>
      <c r="M775" s="68" t="s">
        <v>317</v>
      </c>
      <c r="N775" s="68" t="s">
        <v>4917</v>
      </c>
      <c r="O775" s="68" t="s">
        <v>1056</v>
      </c>
      <c r="P775" s="68" t="s">
        <v>5087</v>
      </c>
      <c r="Q775" s="68" t="s">
        <v>132</v>
      </c>
      <c r="R775" s="68" t="s">
        <v>5088</v>
      </c>
      <c r="S775" s="68" t="s">
        <v>5089</v>
      </c>
      <c r="T775" s="68" t="s">
        <v>135</v>
      </c>
      <c r="U775" s="68" t="s">
        <v>135</v>
      </c>
      <c r="V775" s="68" t="s">
        <v>136</v>
      </c>
      <c r="W775" s="68" t="s">
        <v>137</v>
      </c>
      <c r="X775" s="68" t="s">
        <v>138</v>
      </c>
      <c r="Y775" s="68">
        <v>45225.250711574074</v>
      </c>
      <c r="Z775" s="68">
        <v>45225.249924884258</v>
      </c>
      <c r="AA775" s="68" t="s">
        <v>139</v>
      </c>
      <c r="AB775" s="68" t="s">
        <v>323</v>
      </c>
      <c r="AC775" s="68">
        <v>0</v>
      </c>
      <c r="AD775" s="68" t="s">
        <v>143</v>
      </c>
      <c r="AE775" s="68">
        <v>0</v>
      </c>
      <c r="AG775" s="68">
        <v>10012</v>
      </c>
      <c r="AH775" s="68" t="s">
        <v>141</v>
      </c>
      <c r="AI775" s="68" t="s">
        <v>143</v>
      </c>
      <c r="AK775" s="68" t="s">
        <v>207</v>
      </c>
      <c r="AL775" s="68" t="s">
        <v>4759</v>
      </c>
      <c r="AM775" s="68">
        <v>800</v>
      </c>
      <c r="AN775" s="68" t="s">
        <v>143</v>
      </c>
      <c r="AO775" s="68" t="s">
        <v>145</v>
      </c>
      <c r="AP775" s="68" t="s">
        <v>146</v>
      </c>
      <c r="AQ775" s="68" t="s">
        <v>1060</v>
      </c>
      <c r="AR775" s="68" t="s">
        <v>148</v>
      </c>
      <c r="AS775" s="68" t="s">
        <v>139</v>
      </c>
      <c r="AT775" s="68" t="s">
        <v>149</v>
      </c>
      <c r="AU775" s="68" t="s">
        <v>150</v>
      </c>
      <c r="AV775" s="68" t="s">
        <v>2129</v>
      </c>
      <c r="AW775" s="68" t="s">
        <v>2129</v>
      </c>
      <c r="AX775" s="68" t="s">
        <v>309</v>
      </c>
      <c r="AY775" s="68" t="s">
        <v>148</v>
      </c>
      <c r="AZ775" s="68" t="s">
        <v>139</v>
      </c>
      <c r="BA775" s="68" t="s">
        <v>950</v>
      </c>
      <c r="BB775" s="68" t="s">
        <v>311</v>
      </c>
      <c r="BC775" s="68" t="s">
        <v>156</v>
      </c>
      <c r="BD775" s="68" t="s">
        <v>157</v>
      </c>
      <c r="BE775" s="68" t="s">
        <v>303</v>
      </c>
      <c r="BF775" s="68">
        <v>45225.335775462961</v>
      </c>
      <c r="BG775" s="68">
        <v>0</v>
      </c>
      <c r="BH775" s="68" t="s">
        <v>143</v>
      </c>
      <c r="BI775" s="68" t="s">
        <v>143</v>
      </c>
      <c r="BJ775" s="68" t="s">
        <v>143</v>
      </c>
      <c r="BK775" s="68" t="s">
        <v>136</v>
      </c>
      <c r="BL775" s="68" t="s">
        <v>143</v>
      </c>
      <c r="BM775" s="68" t="s">
        <v>160</v>
      </c>
      <c r="BN775" s="68" t="s">
        <v>143</v>
      </c>
      <c r="BO775" s="68" t="s">
        <v>143</v>
      </c>
      <c r="BP775" s="68" t="s">
        <v>1151</v>
      </c>
      <c r="BQ775" s="68" t="s">
        <v>639</v>
      </c>
      <c r="BR775" s="68">
        <v>500</v>
      </c>
      <c r="BS775" s="68" t="s">
        <v>5090</v>
      </c>
      <c r="BT775" s="68">
        <v>15976</v>
      </c>
      <c r="BU775" s="68">
        <v>15976</v>
      </c>
      <c r="BV775" s="68" t="s">
        <v>135</v>
      </c>
      <c r="BW775" s="68" t="s">
        <v>135</v>
      </c>
      <c r="BX775" s="68" t="s">
        <v>135</v>
      </c>
      <c r="BY775" s="68" t="s">
        <v>148</v>
      </c>
      <c r="BZ775" s="68" t="s">
        <v>1933</v>
      </c>
      <c r="CA775" s="68" t="s">
        <v>144</v>
      </c>
      <c r="CB775" s="68" t="s">
        <v>2764</v>
      </c>
      <c r="CC775" s="68" t="s">
        <v>143</v>
      </c>
      <c r="CD775" s="68" t="s">
        <v>143</v>
      </c>
      <c r="CE775" s="68" t="s">
        <v>143</v>
      </c>
      <c r="CF775" s="68">
        <v>19969646</v>
      </c>
      <c r="CH775" s="68" t="s">
        <v>143</v>
      </c>
      <c r="CJ775" s="68">
        <v>0</v>
      </c>
      <c r="CK775" s="68" t="s">
        <v>143</v>
      </c>
      <c r="CM775" s="68" t="s">
        <v>143</v>
      </c>
      <c r="CN775" s="68" t="s">
        <v>143</v>
      </c>
      <c r="CR775" s="68" t="s">
        <v>143</v>
      </c>
      <c r="CS775" s="68" t="s">
        <v>1</v>
      </c>
      <c r="CT775" s="68" t="s">
        <v>143</v>
      </c>
      <c r="CU775" s="68" t="s">
        <v>1</v>
      </c>
      <c r="CV775" s="68" t="s">
        <v>1985</v>
      </c>
      <c r="CW775" s="68" t="s">
        <v>143</v>
      </c>
      <c r="CX775" s="68" t="s">
        <v>316</v>
      </c>
      <c r="CY775" s="68" t="s">
        <v>127</v>
      </c>
      <c r="CZ775" s="68" t="s">
        <v>136</v>
      </c>
      <c r="DA775" s="68" t="s">
        <v>1986</v>
      </c>
      <c r="DB775" s="68" t="s">
        <v>143</v>
      </c>
      <c r="DC775" s="68" t="s">
        <v>143</v>
      </c>
      <c r="DD775" s="68" t="s">
        <v>164</v>
      </c>
      <c r="DE775" s="68">
        <v>10</v>
      </c>
      <c r="DF775" s="68">
        <v>26</v>
      </c>
    </row>
    <row r="776" spans="1:110" s="68" customFormat="1" ht="12.75" x14ac:dyDescent="0.2">
      <c r="A776" s="67">
        <v>45200</v>
      </c>
      <c r="B776" s="68" t="s">
        <v>18</v>
      </c>
      <c r="C776" s="68">
        <v>98911</v>
      </c>
      <c r="D776" s="68" t="s">
        <v>5091</v>
      </c>
      <c r="E776" s="68" t="s">
        <v>279</v>
      </c>
      <c r="F776" s="69">
        <v>45230</v>
      </c>
      <c r="G776" s="68" t="s">
        <v>165</v>
      </c>
      <c r="H776" s="68" t="s">
        <v>166</v>
      </c>
      <c r="I776" s="70">
        <v>230</v>
      </c>
      <c r="J776" s="70">
        <v>230</v>
      </c>
      <c r="K776" s="71">
        <f t="shared" si="12"/>
        <v>5.6296820137754339E-4</v>
      </c>
      <c r="L776" s="68" t="s">
        <v>217</v>
      </c>
      <c r="M776" s="68" t="s">
        <v>218</v>
      </c>
      <c r="N776" s="68" t="s">
        <v>1151</v>
      </c>
      <c r="O776" s="68" t="s">
        <v>1755</v>
      </c>
      <c r="P776" s="68" t="s">
        <v>5092</v>
      </c>
      <c r="Q776" s="68" t="s">
        <v>170</v>
      </c>
      <c r="R776" s="68" t="s">
        <v>5093</v>
      </c>
      <c r="S776" s="68" t="s">
        <v>1758</v>
      </c>
      <c r="T776" s="68" t="s">
        <v>135</v>
      </c>
      <c r="U776" s="68" t="s">
        <v>135</v>
      </c>
      <c r="V776" s="68" t="s">
        <v>224</v>
      </c>
      <c r="W776" s="68" t="s">
        <v>137</v>
      </c>
      <c r="X776" s="68" t="s">
        <v>4880</v>
      </c>
      <c r="Y776" s="68">
        <v>45225.332615856481</v>
      </c>
      <c r="Z776" s="68">
        <v>45225.332369675925</v>
      </c>
      <c r="AA776" s="68" t="s">
        <v>139</v>
      </c>
      <c r="AB776" s="68" t="s">
        <v>226</v>
      </c>
      <c r="AC776" s="68">
        <v>0</v>
      </c>
      <c r="AD776" s="68" t="s">
        <v>143</v>
      </c>
      <c r="AE776" s="68">
        <v>0</v>
      </c>
      <c r="AG776" s="68">
        <v>10012</v>
      </c>
      <c r="AH776" s="68" t="s">
        <v>141</v>
      </c>
      <c r="AI776" s="68" t="s">
        <v>143</v>
      </c>
      <c r="AK776" s="68" t="s">
        <v>207</v>
      </c>
      <c r="AL776" s="68" t="s">
        <v>5094</v>
      </c>
      <c r="AM776" s="68">
        <v>230</v>
      </c>
      <c r="AN776" s="68" t="s">
        <v>143</v>
      </c>
      <c r="AO776" s="68" t="s">
        <v>1759</v>
      </c>
      <c r="AP776" s="68" t="s">
        <v>1760</v>
      </c>
      <c r="AQ776" s="68" t="s">
        <v>1761</v>
      </c>
      <c r="AR776" s="68" t="s">
        <v>1014</v>
      </c>
      <c r="AS776" s="68" t="s">
        <v>231</v>
      </c>
      <c r="AT776" s="68" t="s">
        <v>1762</v>
      </c>
      <c r="AU776" s="68" t="s">
        <v>1763</v>
      </c>
      <c r="AV776" s="68" t="s">
        <v>145</v>
      </c>
      <c r="AW776" s="68" t="s">
        <v>146</v>
      </c>
      <c r="AX776" s="68" t="s">
        <v>1154</v>
      </c>
      <c r="AY776" s="68" t="s">
        <v>148</v>
      </c>
      <c r="AZ776" s="68" t="s">
        <v>139</v>
      </c>
      <c r="BA776" s="68" t="s">
        <v>149</v>
      </c>
      <c r="BB776" s="68" t="s">
        <v>150</v>
      </c>
      <c r="BC776" s="68" t="s">
        <v>156</v>
      </c>
      <c r="BD776" s="68" t="s">
        <v>157</v>
      </c>
      <c r="BE776" s="68" t="s">
        <v>303</v>
      </c>
      <c r="BF776" s="68">
        <v>45225.336122685185</v>
      </c>
      <c r="BG776" s="68">
        <v>0</v>
      </c>
      <c r="BH776" s="68" t="s">
        <v>143</v>
      </c>
      <c r="BI776" s="68" t="s">
        <v>143</v>
      </c>
      <c r="BJ776" s="68" t="s">
        <v>143</v>
      </c>
      <c r="BK776" s="68" t="s">
        <v>224</v>
      </c>
      <c r="BL776" s="68" t="s">
        <v>143</v>
      </c>
      <c r="BM776" s="68" t="s">
        <v>160</v>
      </c>
      <c r="BN776" s="68" t="s">
        <v>143</v>
      </c>
      <c r="BO776" s="68" t="s">
        <v>143</v>
      </c>
      <c r="BP776" s="68" t="s">
        <v>5095</v>
      </c>
      <c r="BQ776" s="68" t="s">
        <v>876</v>
      </c>
      <c r="BR776" s="68">
        <v>500</v>
      </c>
      <c r="BS776" s="68" t="s">
        <v>162</v>
      </c>
      <c r="BT776" s="68">
        <v>230</v>
      </c>
      <c r="BU776" s="68">
        <v>230</v>
      </c>
      <c r="BV776" s="68" t="s">
        <v>135</v>
      </c>
      <c r="BW776" s="68" t="s">
        <v>135</v>
      </c>
      <c r="BX776" s="68" t="s">
        <v>135</v>
      </c>
      <c r="BY776" s="68" t="s">
        <v>148</v>
      </c>
      <c r="BZ776" s="68" t="s">
        <v>5096</v>
      </c>
      <c r="CA776" s="68" t="s">
        <v>174</v>
      </c>
      <c r="CB776" s="68" t="s">
        <v>2764</v>
      </c>
      <c r="CC776" s="68" t="s">
        <v>143</v>
      </c>
      <c r="CD776" s="68" t="s">
        <v>143</v>
      </c>
      <c r="CE776" s="68" t="s">
        <v>5097</v>
      </c>
      <c r="CF776" s="68">
        <v>1</v>
      </c>
      <c r="CH776" s="68" t="s">
        <v>143</v>
      </c>
      <c r="CJ776" s="68">
        <v>0</v>
      </c>
      <c r="CK776" s="68" t="s">
        <v>143</v>
      </c>
      <c r="CM776" s="68" t="s">
        <v>143</v>
      </c>
      <c r="CN776" s="68" t="s">
        <v>143</v>
      </c>
      <c r="CO776" s="68">
        <v>329846877</v>
      </c>
      <c r="CQ776" s="68">
        <v>329846877</v>
      </c>
      <c r="CR776" s="68" t="s">
        <v>143</v>
      </c>
      <c r="CS776" s="68" t="s">
        <v>1</v>
      </c>
      <c r="CT776" s="68" t="s">
        <v>143</v>
      </c>
      <c r="CU776" s="68" t="s">
        <v>1</v>
      </c>
      <c r="CV776" s="68" t="s">
        <v>1985</v>
      </c>
      <c r="CW776" s="68" t="s">
        <v>143</v>
      </c>
      <c r="CX776" s="68" t="s">
        <v>217</v>
      </c>
      <c r="CY776" s="68" t="s">
        <v>166</v>
      </c>
      <c r="CZ776" s="68" t="s">
        <v>224</v>
      </c>
      <c r="DA776" s="68" t="s">
        <v>2007</v>
      </c>
      <c r="DB776" s="68" t="s">
        <v>143</v>
      </c>
      <c r="DC776" s="68" t="s">
        <v>143</v>
      </c>
      <c r="DD776" s="68" t="s">
        <v>279</v>
      </c>
      <c r="DE776" s="68">
        <v>10</v>
      </c>
      <c r="DF776" s="68">
        <v>31</v>
      </c>
    </row>
    <row r="777" spans="1:110" s="68" customFormat="1" ht="12.75" x14ac:dyDescent="0.2">
      <c r="A777" s="67">
        <v>45200</v>
      </c>
      <c r="B777" s="68" t="s">
        <v>11</v>
      </c>
      <c r="C777" s="68">
        <v>99080</v>
      </c>
      <c r="D777" s="68" t="s">
        <v>5098</v>
      </c>
      <c r="E777" s="68" t="s">
        <v>364</v>
      </c>
      <c r="F777" s="69">
        <v>45226</v>
      </c>
      <c r="G777" s="68" t="s">
        <v>126</v>
      </c>
      <c r="H777" s="68" t="s">
        <v>166</v>
      </c>
      <c r="I777" s="70">
        <v>65.900000000000006</v>
      </c>
      <c r="J777" s="70">
        <v>65.900000000000006</v>
      </c>
      <c r="K777" s="71">
        <f t="shared" si="12"/>
        <v>1.6130262813382658E-4</v>
      </c>
      <c r="L777" s="68" t="s">
        <v>258</v>
      </c>
      <c r="M777" s="68" t="s">
        <v>129</v>
      </c>
      <c r="N777" s="68" t="s">
        <v>1065</v>
      </c>
      <c r="O777" s="68" t="s">
        <v>3296</v>
      </c>
      <c r="P777" s="68" t="s">
        <v>256</v>
      </c>
      <c r="Q777" s="68" t="s">
        <v>132</v>
      </c>
      <c r="R777" s="68" t="s">
        <v>5099</v>
      </c>
      <c r="S777" s="68" t="s">
        <v>4840</v>
      </c>
      <c r="T777" s="68" t="s">
        <v>135</v>
      </c>
      <c r="U777" s="68" t="s">
        <v>135</v>
      </c>
      <c r="V777" s="68" t="s">
        <v>136</v>
      </c>
      <c r="W777" s="68" t="s">
        <v>137</v>
      </c>
      <c r="X777" s="68" t="s">
        <v>138</v>
      </c>
      <c r="Y777" s="68">
        <v>45226.200477314815</v>
      </c>
      <c r="Z777" s="68">
        <v>45226.199485879632</v>
      </c>
      <c r="AA777" s="68" t="s">
        <v>139</v>
      </c>
      <c r="AB777" s="68" t="s">
        <v>140</v>
      </c>
      <c r="AC777" s="68">
        <v>0</v>
      </c>
      <c r="AD777" s="68" t="s">
        <v>143</v>
      </c>
      <c r="AE777" s="68">
        <v>0</v>
      </c>
      <c r="AG777" s="68">
        <v>10023</v>
      </c>
      <c r="AH777" s="68" t="s">
        <v>141</v>
      </c>
      <c r="AI777" s="68" t="s">
        <v>143</v>
      </c>
      <c r="AK777" s="68" t="s">
        <v>142</v>
      </c>
      <c r="AL777" s="68" t="s">
        <v>143</v>
      </c>
      <c r="AM777" s="68">
        <v>330</v>
      </c>
      <c r="AN777" s="68" t="s">
        <v>143</v>
      </c>
      <c r="AO777" s="68" t="s">
        <v>3299</v>
      </c>
      <c r="AP777" s="68" t="s">
        <v>3299</v>
      </c>
      <c r="AQ777" s="68" t="s">
        <v>309</v>
      </c>
      <c r="AR777" s="68" t="s">
        <v>148</v>
      </c>
      <c r="AS777" s="68" t="s">
        <v>139</v>
      </c>
      <c r="AT777" s="68" t="s">
        <v>875</v>
      </c>
      <c r="AU777" s="68" t="s">
        <v>3868</v>
      </c>
      <c r="AV777" s="68" t="s">
        <v>631</v>
      </c>
      <c r="AW777" s="68" t="s">
        <v>632</v>
      </c>
      <c r="AX777" s="68" t="s">
        <v>1068</v>
      </c>
      <c r="AY777" s="68" t="s">
        <v>148</v>
      </c>
      <c r="AZ777" s="68" t="s">
        <v>139</v>
      </c>
      <c r="BA777" s="68" t="s">
        <v>149</v>
      </c>
      <c r="BB777" s="68" t="s">
        <v>634</v>
      </c>
      <c r="BC777" s="68" t="s">
        <v>156</v>
      </c>
      <c r="BD777" s="68" t="s">
        <v>157</v>
      </c>
      <c r="BE777" s="68" t="s">
        <v>303</v>
      </c>
      <c r="BF777" s="68">
        <v>45226.491157407407</v>
      </c>
      <c r="BG777" s="68">
        <v>0</v>
      </c>
      <c r="BH777" s="68" t="s">
        <v>132</v>
      </c>
      <c r="BI777" s="68" t="s">
        <v>143</v>
      </c>
      <c r="BJ777" s="68" t="s">
        <v>143</v>
      </c>
      <c r="BK777" s="68" t="s">
        <v>136</v>
      </c>
      <c r="BL777" s="68" t="s">
        <v>143</v>
      </c>
      <c r="BM777" s="68" t="s">
        <v>160</v>
      </c>
      <c r="BN777" s="68" t="s">
        <v>160</v>
      </c>
      <c r="BO777" s="68" t="s">
        <v>143</v>
      </c>
      <c r="BP777" s="68" t="s">
        <v>143</v>
      </c>
      <c r="BQ777" s="68" t="s">
        <v>5100</v>
      </c>
      <c r="BR777" s="68">
        <v>500</v>
      </c>
      <c r="BS777" s="68" t="s">
        <v>162</v>
      </c>
      <c r="BT777" s="68">
        <v>659</v>
      </c>
      <c r="BU777" s="68">
        <v>659</v>
      </c>
      <c r="BV777" s="68" t="s">
        <v>135</v>
      </c>
      <c r="BW777" s="68" t="s">
        <v>135</v>
      </c>
      <c r="BX777" s="68" t="s">
        <v>135</v>
      </c>
      <c r="BY777" s="68" t="s">
        <v>148</v>
      </c>
      <c r="BZ777" s="68" t="s">
        <v>4118</v>
      </c>
      <c r="CA777" s="68" t="s">
        <v>144</v>
      </c>
      <c r="CB777" s="68" t="s">
        <v>143</v>
      </c>
      <c r="CC777" s="68" t="s">
        <v>143</v>
      </c>
      <c r="CD777" s="68" t="s">
        <v>143</v>
      </c>
      <c r="CE777" s="68" t="s">
        <v>143</v>
      </c>
      <c r="CF777" s="68">
        <v>19969646</v>
      </c>
      <c r="CH777" s="68" t="s">
        <v>143</v>
      </c>
      <c r="CJ777" s="68">
        <v>0</v>
      </c>
      <c r="CK777" s="68" t="s">
        <v>143</v>
      </c>
      <c r="CM777" s="68" t="s">
        <v>143</v>
      </c>
      <c r="CN777" s="68" t="s">
        <v>143</v>
      </c>
      <c r="CR777" s="68" t="s">
        <v>143</v>
      </c>
      <c r="CS777" s="68" t="s">
        <v>1</v>
      </c>
      <c r="CT777" s="68" t="s">
        <v>143</v>
      </c>
      <c r="CU777" s="68" t="s">
        <v>1</v>
      </c>
      <c r="CV777" s="68" t="s">
        <v>1985</v>
      </c>
      <c r="CW777" s="68" t="s">
        <v>143</v>
      </c>
      <c r="CX777" s="68" t="s">
        <v>258</v>
      </c>
      <c r="CY777" s="68" t="s">
        <v>166</v>
      </c>
      <c r="CZ777" s="68" t="s">
        <v>136</v>
      </c>
      <c r="DA777" s="68" t="s">
        <v>1986</v>
      </c>
      <c r="DB777" s="68" t="s">
        <v>143</v>
      </c>
      <c r="DC777" s="68" t="s">
        <v>143</v>
      </c>
      <c r="DD777" s="68" t="s">
        <v>364</v>
      </c>
      <c r="DE777" s="68">
        <v>10</v>
      </c>
      <c r="DF777" s="68">
        <v>27</v>
      </c>
    </row>
    <row r="778" spans="1:110" s="68" customFormat="1" ht="12.75" x14ac:dyDescent="0.2">
      <c r="A778" s="67">
        <v>45200</v>
      </c>
      <c r="B778" s="68" t="s">
        <v>14</v>
      </c>
      <c r="C778" s="68">
        <v>99113</v>
      </c>
      <c r="D778" s="68" t="s">
        <v>5101</v>
      </c>
      <c r="E778" s="68" t="s">
        <v>164</v>
      </c>
      <c r="F778" s="69">
        <v>45226</v>
      </c>
      <c r="G778" s="68" t="s">
        <v>165</v>
      </c>
      <c r="H778" s="68" t="s">
        <v>166</v>
      </c>
      <c r="I778" s="70">
        <v>207</v>
      </c>
      <c r="J778" s="70">
        <v>207</v>
      </c>
      <c r="K778" s="71">
        <f t="shared" si="12"/>
        <v>5.0667138123978907E-4</v>
      </c>
      <c r="L778" s="68" t="s">
        <v>316</v>
      </c>
      <c r="M778" s="68" t="s">
        <v>317</v>
      </c>
      <c r="N778" s="68" t="s">
        <v>1070</v>
      </c>
      <c r="O778" s="68" t="s">
        <v>318</v>
      </c>
      <c r="P778" s="68" t="s">
        <v>477</v>
      </c>
      <c r="Q778" s="68" t="s">
        <v>170</v>
      </c>
      <c r="R778" s="68" t="s">
        <v>5102</v>
      </c>
      <c r="S778" s="68" t="s">
        <v>1218</v>
      </c>
      <c r="T778" s="68" t="s">
        <v>135</v>
      </c>
      <c r="U778" s="68" t="s">
        <v>135</v>
      </c>
      <c r="V778" s="68" t="s">
        <v>136</v>
      </c>
      <c r="W778" s="68" t="s">
        <v>137</v>
      </c>
      <c r="X778" s="68" t="s">
        <v>322</v>
      </c>
      <c r="Y778" s="68">
        <v>45226.312354745372</v>
      </c>
      <c r="Z778" s="68">
        <v>45226.312228587965</v>
      </c>
      <c r="AA778" s="68" t="s">
        <v>139</v>
      </c>
      <c r="AB778" s="68" t="s">
        <v>323</v>
      </c>
      <c r="AC778" s="68">
        <v>0</v>
      </c>
      <c r="AD778" s="68" t="s">
        <v>143</v>
      </c>
      <c r="AE778" s="68">
        <v>207</v>
      </c>
      <c r="AG778" s="68">
        <v>10012</v>
      </c>
      <c r="AH778" s="68" t="s">
        <v>141</v>
      </c>
      <c r="AI778" s="68" t="s">
        <v>143</v>
      </c>
      <c r="AJ778" s="68">
        <v>207</v>
      </c>
      <c r="AK778" s="68" t="s">
        <v>207</v>
      </c>
      <c r="AL778" s="68" t="s">
        <v>143</v>
      </c>
      <c r="AM778" s="68">
        <v>207</v>
      </c>
      <c r="AN778" s="68" t="s">
        <v>174</v>
      </c>
      <c r="AO778" s="68" t="s">
        <v>324</v>
      </c>
      <c r="AP778" s="68" t="s">
        <v>325</v>
      </c>
      <c r="AQ778" s="68" t="s">
        <v>326</v>
      </c>
      <c r="AR778" s="68" t="s">
        <v>178</v>
      </c>
      <c r="AS778" s="68" t="s">
        <v>179</v>
      </c>
      <c r="AT778" s="68" t="s">
        <v>327</v>
      </c>
      <c r="AU778" s="68" t="s">
        <v>328</v>
      </c>
      <c r="AV778" s="68" t="s">
        <v>1079</v>
      </c>
      <c r="AW778" s="68" t="s">
        <v>1080</v>
      </c>
      <c r="AX778" s="68" t="s">
        <v>1081</v>
      </c>
      <c r="AY778" s="68" t="s">
        <v>148</v>
      </c>
      <c r="AZ778" s="68" t="s">
        <v>139</v>
      </c>
      <c r="BA778" s="68" t="s">
        <v>148</v>
      </c>
      <c r="BB778" s="68" t="s">
        <v>150</v>
      </c>
      <c r="BC778" s="68" t="s">
        <v>156</v>
      </c>
      <c r="BD778" s="68" t="s">
        <v>157</v>
      </c>
      <c r="BE778" s="68" t="s">
        <v>303</v>
      </c>
      <c r="BF778" s="68">
        <v>45226.491006944445</v>
      </c>
      <c r="BG778" s="68">
        <v>0</v>
      </c>
      <c r="BH778" s="68" t="s">
        <v>170</v>
      </c>
      <c r="BI778" s="68" t="s">
        <v>5103</v>
      </c>
      <c r="BJ778" s="68" t="s">
        <v>143</v>
      </c>
      <c r="BK778" s="68" t="s">
        <v>136</v>
      </c>
      <c r="BL778" s="68" t="s">
        <v>143</v>
      </c>
      <c r="BM778" s="68" t="s">
        <v>160</v>
      </c>
      <c r="BN778" s="68" t="s">
        <v>160</v>
      </c>
      <c r="BO778" s="68" t="s">
        <v>143</v>
      </c>
      <c r="BP778" s="68" t="s">
        <v>143</v>
      </c>
      <c r="BQ778" s="68" t="s">
        <v>3590</v>
      </c>
      <c r="BR778" s="68">
        <v>500</v>
      </c>
      <c r="BS778" s="68" t="s">
        <v>162</v>
      </c>
      <c r="BT778" s="68">
        <v>207</v>
      </c>
      <c r="BU778" s="68">
        <v>207</v>
      </c>
      <c r="BV778" s="68" t="s">
        <v>135</v>
      </c>
      <c r="BW778" s="68" t="s">
        <v>135</v>
      </c>
      <c r="BX778" s="68" t="s">
        <v>135</v>
      </c>
      <c r="BY778" s="68" t="s">
        <v>148</v>
      </c>
      <c r="BZ778" s="68" t="s">
        <v>2932</v>
      </c>
      <c r="CA778" s="68" t="s">
        <v>174</v>
      </c>
      <c r="CB778" s="68" t="s">
        <v>143</v>
      </c>
      <c r="CC778" s="68" t="s">
        <v>143</v>
      </c>
      <c r="CD778" s="68" t="s">
        <v>143</v>
      </c>
      <c r="CE778" s="68" t="s">
        <v>5104</v>
      </c>
      <c r="CF778" s="68">
        <v>1</v>
      </c>
      <c r="CG778" s="68">
        <v>1</v>
      </c>
      <c r="CH778" s="68" t="s">
        <v>143</v>
      </c>
      <c r="CJ778" s="68">
        <v>0</v>
      </c>
      <c r="CK778" s="68" t="s">
        <v>143</v>
      </c>
      <c r="CM778" s="68" t="s">
        <v>143</v>
      </c>
      <c r="CN778" s="68" t="s">
        <v>143</v>
      </c>
      <c r="CR778" s="68" t="s">
        <v>143</v>
      </c>
      <c r="CS778" s="68" t="s">
        <v>1</v>
      </c>
      <c r="CT778" s="68" t="s">
        <v>143</v>
      </c>
      <c r="CU778" s="68" t="s">
        <v>1</v>
      </c>
      <c r="CV778" s="68" t="s">
        <v>1985</v>
      </c>
      <c r="CW778" s="68" t="s">
        <v>1985</v>
      </c>
      <c r="CX778" s="68" t="s">
        <v>316</v>
      </c>
      <c r="CY778" s="68" t="s">
        <v>166</v>
      </c>
      <c r="CZ778" s="68" t="s">
        <v>136</v>
      </c>
      <c r="DA778" s="68" t="s">
        <v>1986</v>
      </c>
      <c r="DB778" s="68" t="s">
        <v>143</v>
      </c>
      <c r="DC778" s="68" t="s">
        <v>143</v>
      </c>
      <c r="DD778" s="68" t="s">
        <v>164</v>
      </c>
      <c r="DE778" s="68">
        <v>10</v>
      </c>
      <c r="DF778" s="68">
        <v>27</v>
      </c>
    </row>
    <row r="779" spans="1:110" s="68" customFormat="1" ht="12.75" x14ac:dyDescent="0.2">
      <c r="A779" s="67">
        <v>45200</v>
      </c>
      <c r="B779" s="68" t="s">
        <v>14</v>
      </c>
      <c r="C779" s="68">
        <v>99149</v>
      </c>
      <c r="D779" s="68" t="s">
        <v>14</v>
      </c>
      <c r="E779" s="68" t="s">
        <v>164</v>
      </c>
      <c r="F779" s="69">
        <v>45227</v>
      </c>
      <c r="G779" s="68" t="s">
        <v>165</v>
      </c>
      <c r="H779" s="68" t="s">
        <v>166</v>
      </c>
      <c r="I779" s="70">
        <v>67.599999999999994</v>
      </c>
      <c r="J779" s="70">
        <v>67.599999999999994</v>
      </c>
      <c r="K779" s="71">
        <f t="shared" si="12"/>
        <v>1.654636974483562E-4</v>
      </c>
      <c r="L779" s="68" t="s">
        <v>316</v>
      </c>
      <c r="M779" s="68" t="s">
        <v>218</v>
      </c>
      <c r="N779" s="68" t="s">
        <v>960</v>
      </c>
      <c r="O779" s="68" t="s">
        <v>318</v>
      </c>
      <c r="P779" s="68" t="s">
        <v>879</v>
      </c>
      <c r="Q779" s="68" t="s">
        <v>170</v>
      </c>
      <c r="R779" s="68" t="s">
        <v>143</v>
      </c>
      <c r="S779" s="68" t="s">
        <v>1650</v>
      </c>
      <c r="T779" s="68" t="s">
        <v>135</v>
      </c>
      <c r="U779" s="68" t="s">
        <v>135</v>
      </c>
      <c r="V779" s="68" t="s">
        <v>136</v>
      </c>
      <c r="W779" s="68" t="s">
        <v>137</v>
      </c>
      <c r="X779" s="68" t="s">
        <v>2483</v>
      </c>
      <c r="Y779" s="68">
        <v>45227.208967824074</v>
      </c>
      <c r="Z779" s="68">
        <v>45227.207235185182</v>
      </c>
      <c r="AA779" s="68" t="s">
        <v>139</v>
      </c>
      <c r="AB779" s="68" t="s">
        <v>226</v>
      </c>
      <c r="AC779" s="68">
        <v>0</v>
      </c>
      <c r="AD779" s="68" t="s">
        <v>143</v>
      </c>
      <c r="AE779" s="68">
        <v>0</v>
      </c>
      <c r="AG779" s="68">
        <v>10012</v>
      </c>
      <c r="AH779" s="68" t="s">
        <v>141</v>
      </c>
      <c r="AI779" s="68" t="s">
        <v>143</v>
      </c>
      <c r="AK779" s="68" t="s">
        <v>207</v>
      </c>
      <c r="AL779" s="68" t="s">
        <v>143</v>
      </c>
      <c r="AM779" s="68">
        <v>676</v>
      </c>
      <c r="AN779" s="68" t="s">
        <v>143</v>
      </c>
      <c r="AO779" s="68" t="s">
        <v>324</v>
      </c>
      <c r="AP779" s="68" t="s">
        <v>325</v>
      </c>
      <c r="AQ779" s="68" t="s">
        <v>326</v>
      </c>
      <c r="AR779" s="68" t="s">
        <v>178</v>
      </c>
      <c r="AS779" s="68" t="s">
        <v>179</v>
      </c>
      <c r="AT779" s="68" t="s">
        <v>327</v>
      </c>
      <c r="AU779" s="68" t="s">
        <v>328</v>
      </c>
      <c r="AV779" s="68" t="s">
        <v>145</v>
      </c>
      <c r="AW779" s="68" t="s">
        <v>146</v>
      </c>
      <c r="AX779" s="68" t="s">
        <v>972</v>
      </c>
      <c r="AY779" s="68" t="s">
        <v>148</v>
      </c>
      <c r="AZ779" s="68" t="s">
        <v>139</v>
      </c>
      <c r="BA779" s="68" t="s">
        <v>149</v>
      </c>
      <c r="BB779" s="68" t="s">
        <v>150</v>
      </c>
      <c r="BC779" s="68" t="s">
        <v>156</v>
      </c>
      <c r="BD779" s="68" t="s">
        <v>276</v>
      </c>
      <c r="BE779" s="68" t="s">
        <v>143</v>
      </c>
      <c r="BG779" s="68">
        <v>0</v>
      </c>
      <c r="BH779" s="68" t="s">
        <v>170</v>
      </c>
      <c r="BI779" s="68" t="s">
        <v>143</v>
      </c>
      <c r="BJ779" s="68" t="s">
        <v>143</v>
      </c>
      <c r="BK779" s="68" t="s">
        <v>136</v>
      </c>
      <c r="BL779" s="68" t="s">
        <v>143</v>
      </c>
      <c r="BM779" s="68" t="s">
        <v>160</v>
      </c>
      <c r="BN779" s="68" t="s">
        <v>160</v>
      </c>
      <c r="BO779" s="68" t="s">
        <v>143</v>
      </c>
      <c r="BP779" s="68" t="s">
        <v>143</v>
      </c>
      <c r="BQ779" s="68" t="s">
        <v>143</v>
      </c>
      <c r="BR779" s="68">
        <v>0</v>
      </c>
      <c r="BS779" s="68" t="s">
        <v>1553</v>
      </c>
      <c r="BT779" s="68">
        <v>676</v>
      </c>
      <c r="BU779" s="68">
        <v>676</v>
      </c>
      <c r="BV779" s="68" t="s">
        <v>135</v>
      </c>
      <c r="BW779" s="68" t="s">
        <v>135</v>
      </c>
      <c r="BX779" s="68" t="s">
        <v>135</v>
      </c>
      <c r="BY779" s="68" t="s">
        <v>148</v>
      </c>
      <c r="BZ779" s="68" t="s">
        <v>1653</v>
      </c>
      <c r="CA779" s="68" t="s">
        <v>174</v>
      </c>
      <c r="CB779" s="68" t="s">
        <v>143</v>
      </c>
      <c r="CC779" s="68" t="s">
        <v>143</v>
      </c>
      <c r="CD779" s="68" t="s">
        <v>143</v>
      </c>
      <c r="CE779" s="68" t="s">
        <v>5105</v>
      </c>
      <c r="CF779" s="68">
        <v>1</v>
      </c>
      <c r="CH779" s="68" t="s">
        <v>143</v>
      </c>
      <c r="CI779" s="68">
        <v>676</v>
      </c>
      <c r="CJ779" s="68">
        <v>0</v>
      </c>
      <c r="CK779" s="68" t="s">
        <v>143</v>
      </c>
      <c r="CM779" s="68" t="s">
        <v>143</v>
      </c>
      <c r="CN779" s="68" t="s">
        <v>143</v>
      </c>
      <c r="CR779" s="68" t="s">
        <v>143</v>
      </c>
      <c r="CS779" s="68" t="s">
        <v>1</v>
      </c>
      <c r="CT779" s="68" t="s">
        <v>143</v>
      </c>
      <c r="CU779" s="68" t="s">
        <v>1</v>
      </c>
      <c r="CV779" s="68" t="s">
        <v>1985</v>
      </c>
      <c r="CW779" s="68" t="s">
        <v>143</v>
      </c>
      <c r="CX779" s="68" t="s">
        <v>316</v>
      </c>
      <c r="CY779" s="68" t="s">
        <v>166</v>
      </c>
      <c r="CZ779" s="68" t="s">
        <v>136</v>
      </c>
      <c r="DA779" s="68" t="s">
        <v>2495</v>
      </c>
      <c r="DB779" s="68" t="s">
        <v>143</v>
      </c>
      <c r="DC779" s="68" t="s">
        <v>143</v>
      </c>
      <c r="DD779" s="68" t="s">
        <v>164</v>
      </c>
      <c r="DE779" s="68">
        <v>10</v>
      </c>
      <c r="DF779" s="68">
        <v>28</v>
      </c>
    </row>
    <row r="780" spans="1:110" s="68" customFormat="1" ht="12.75" x14ac:dyDescent="0.2">
      <c r="A780" s="67">
        <v>45200</v>
      </c>
      <c r="B780" s="68" t="s">
        <v>14</v>
      </c>
      <c r="C780" s="68">
        <v>99259</v>
      </c>
      <c r="D780" s="68" t="s">
        <v>5106</v>
      </c>
      <c r="E780" s="68" t="s">
        <v>364</v>
      </c>
      <c r="F780" s="69">
        <v>45229</v>
      </c>
      <c r="G780" s="68" t="s">
        <v>165</v>
      </c>
      <c r="H780" s="68" t="s">
        <v>166</v>
      </c>
      <c r="I780" s="70">
        <v>181.67</v>
      </c>
      <c r="J780" s="70">
        <v>181.67</v>
      </c>
      <c r="K780" s="71">
        <f t="shared" si="12"/>
        <v>4.4467144845329696E-4</v>
      </c>
      <c r="L780" s="68" t="s">
        <v>342</v>
      </c>
      <c r="M780" s="68" t="s">
        <v>317</v>
      </c>
      <c r="N780" s="68" t="s">
        <v>960</v>
      </c>
      <c r="O780" s="68" t="s">
        <v>318</v>
      </c>
      <c r="P780" s="68" t="s">
        <v>5107</v>
      </c>
      <c r="Q780" s="68" t="s">
        <v>170</v>
      </c>
      <c r="R780" s="68" t="s">
        <v>5108</v>
      </c>
      <c r="S780" s="68" t="s">
        <v>5109</v>
      </c>
      <c r="T780" s="68" t="s">
        <v>5110</v>
      </c>
      <c r="U780" s="68" t="s">
        <v>4888</v>
      </c>
      <c r="V780" s="68" t="s">
        <v>136</v>
      </c>
      <c r="W780" s="68" t="s">
        <v>137</v>
      </c>
      <c r="X780" s="68" t="s">
        <v>349</v>
      </c>
      <c r="Y780" s="68">
        <v>45229.115678819442</v>
      </c>
      <c r="Z780" s="68">
        <v>45229.114658101855</v>
      </c>
      <c r="AA780" s="68" t="s">
        <v>139</v>
      </c>
      <c r="AB780" s="68" t="s">
        <v>323</v>
      </c>
      <c r="AC780" s="68">
        <v>0</v>
      </c>
      <c r="AD780" s="68" t="s">
        <v>143</v>
      </c>
      <c r="AE780" s="68">
        <v>0</v>
      </c>
      <c r="AG780" s="68">
        <v>10012</v>
      </c>
      <c r="AH780" s="68" t="s">
        <v>141</v>
      </c>
      <c r="AI780" s="68" t="s">
        <v>143</v>
      </c>
      <c r="AK780" s="68" t="s">
        <v>207</v>
      </c>
      <c r="AL780" s="68" t="s">
        <v>5111</v>
      </c>
      <c r="AM780" s="68">
        <v>18167</v>
      </c>
      <c r="AN780" s="68" t="s">
        <v>143</v>
      </c>
      <c r="AO780" s="68" t="s">
        <v>324</v>
      </c>
      <c r="AP780" s="68" t="s">
        <v>325</v>
      </c>
      <c r="AQ780" s="68" t="s">
        <v>326</v>
      </c>
      <c r="AR780" s="68" t="s">
        <v>178</v>
      </c>
      <c r="AS780" s="68" t="s">
        <v>179</v>
      </c>
      <c r="AT780" s="68" t="s">
        <v>327</v>
      </c>
      <c r="AU780" s="68" t="s">
        <v>328</v>
      </c>
      <c r="AV780" s="68" t="s">
        <v>145</v>
      </c>
      <c r="AW780" s="68" t="s">
        <v>146</v>
      </c>
      <c r="AX780" s="68" t="s">
        <v>972</v>
      </c>
      <c r="AY780" s="68" t="s">
        <v>148</v>
      </c>
      <c r="AZ780" s="68" t="s">
        <v>139</v>
      </c>
      <c r="BA780" s="68" t="s">
        <v>149</v>
      </c>
      <c r="BB780" s="68" t="s">
        <v>150</v>
      </c>
      <c r="BC780" s="68" t="s">
        <v>156</v>
      </c>
      <c r="BD780" s="68" t="s">
        <v>157</v>
      </c>
      <c r="BE780" s="68" t="s">
        <v>303</v>
      </c>
      <c r="BF780" s="68">
        <v>45229.179212962961</v>
      </c>
      <c r="BG780" s="68">
        <v>0</v>
      </c>
      <c r="BH780" s="68" t="s">
        <v>143</v>
      </c>
      <c r="BI780" s="68" t="s">
        <v>5112</v>
      </c>
      <c r="BJ780" s="68" t="s">
        <v>143</v>
      </c>
      <c r="BK780" s="68" t="s">
        <v>136</v>
      </c>
      <c r="BL780" s="68" t="s">
        <v>143</v>
      </c>
      <c r="BM780" s="68" t="s">
        <v>160</v>
      </c>
      <c r="BN780" s="68" t="s">
        <v>143</v>
      </c>
      <c r="BO780" s="68" t="s">
        <v>143</v>
      </c>
      <c r="BP780" s="68" t="s">
        <v>143</v>
      </c>
      <c r="BQ780" s="68" t="s">
        <v>1395</v>
      </c>
      <c r="BR780" s="68">
        <v>500</v>
      </c>
      <c r="BS780" s="68" t="s">
        <v>1292</v>
      </c>
      <c r="BT780" s="68">
        <v>18167</v>
      </c>
      <c r="BU780" s="68">
        <v>18167</v>
      </c>
      <c r="BV780" s="68" t="s">
        <v>4888</v>
      </c>
      <c r="BW780" s="68" t="s">
        <v>3488</v>
      </c>
      <c r="BX780" s="68" t="s">
        <v>3488</v>
      </c>
      <c r="BY780" s="68" t="s">
        <v>148</v>
      </c>
      <c r="BZ780" s="68" t="s">
        <v>5113</v>
      </c>
      <c r="CA780" s="68" t="s">
        <v>174</v>
      </c>
      <c r="CB780" s="68" t="s">
        <v>143</v>
      </c>
      <c r="CC780" s="68" t="s">
        <v>143</v>
      </c>
      <c r="CD780" s="68" t="s">
        <v>362</v>
      </c>
      <c r="CE780" s="68" t="s">
        <v>5107</v>
      </c>
      <c r="CF780" s="68">
        <v>1</v>
      </c>
      <c r="CH780" s="68" t="s">
        <v>143</v>
      </c>
      <c r="CJ780" s="68">
        <v>0</v>
      </c>
      <c r="CK780" s="68" t="s">
        <v>143</v>
      </c>
      <c r="CM780" s="68" t="s">
        <v>143</v>
      </c>
      <c r="CN780" s="68" t="s">
        <v>143</v>
      </c>
      <c r="CR780" s="68" t="s">
        <v>143</v>
      </c>
      <c r="CS780" s="68" t="s">
        <v>1</v>
      </c>
      <c r="CT780" s="68" t="s">
        <v>143</v>
      </c>
      <c r="CU780" s="68" t="s">
        <v>1</v>
      </c>
      <c r="CV780" s="68" t="s">
        <v>1985</v>
      </c>
      <c r="CW780" s="68" t="s">
        <v>143</v>
      </c>
      <c r="CX780" s="68" t="s">
        <v>342</v>
      </c>
      <c r="CY780" s="68" t="s">
        <v>166</v>
      </c>
      <c r="CZ780" s="68" t="s">
        <v>136</v>
      </c>
      <c r="DA780" s="68" t="s">
        <v>1986</v>
      </c>
      <c r="DB780" s="68" t="s">
        <v>143</v>
      </c>
      <c r="DC780" s="68" t="s">
        <v>143</v>
      </c>
      <c r="DD780" s="68" t="s">
        <v>364</v>
      </c>
      <c r="DE780" s="68">
        <v>10</v>
      </c>
      <c r="DF780" s="68">
        <v>30</v>
      </c>
    </row>
    <row r="781" spans="1:110" s="68" customFormat="1" ht="12.75" x14ac:dyDescent="0.2">
      <c r="A781" s="67">
        <v>45200</v>
      </c>
      <c r="B781" s="68" t="s">
        <v>14</v>
      </c>
      <c r="C781" s="68">
        <v>99330</v>
      </c>
      <c r="D781" s="68" t="s">
        <v>14</v>
      </c>
      <c r="E781" s="68" t="s">
        <v>2037</v>
      </c>
      <c r="F781" s="69">
        <v>45229</v>
      </c>
      <c r="G781" s="68" t="s">
        <v>165</v>
      </c>
      <c r="H781" s="68" t="s">
        <v>166</v>
      </c>
      <c r="I781" s="70">
        <v>52.01</v>
      </c>
      <c r="J781" s="70">
        <v>52.01</v>
      </c>
      <c r="K781" s="71">
        <f t="shared" si="12"/>
        <v>1.2730424414628708E-4</v>
      </c>
      <c r="L781" s="68" t="s">
        <v>316</v>
      </c>
      <c r="M781" s="68" t="s">
        <v>218</v>
      </c>
      <c r="N781" s="68" t="s">
        <v>960</v>
      </c>
      <c r="O781" s="68" t="s">
        <v>5114</v>
      </c>
      <c r="P781" s="68" t="s">
        <v>879</v>
      </c>
      <c r="Q781" s="68" t="s">
        <v>170</v>
      </c>
      <c r="R781" s="68" t="s">
        <v>5115</v>
      </c>
      <c r="S781" s="68" t="s">
        <v>5116</v>
      </c>
      <c r="T781" s="68" t="s">
        <v>135</v>
      </c>
      <c r="U781" s="68" t="s">
        <v>135</v>
      </c>
      <c r="V781" s="68" t="s">
        <v>136</v>
      </c>
      <c r="W781" s="68" t="s">
        <v>137</v>
      </c>
      <c r="X781" s="68" t="s">
        <v>2483</v>
      </c>
      <c r="Y781" s="68">
        <v>45229.253724189817</v>
      </c>
      <c r="Z781" s="68">
        <v>45229.252229745369</v>
      </c>
      <c r="AA781" s="68" t="s">
        <v>139</v>
      </c>
      <c r="AB781" s="68" t="s">
        <v>226</v>
      </c>
      <c r="AC781" s="68">
        <v>0</v>
      </c>
      <c r="AD781" s="68" t="s">
        <v>143</v>
      </c>
      <c r="AE781" s="68">
        <v>0</v>
      </c>
      <c r="AG781" s="68">
        <v>10012</v>
      </c>
      <c r="AH781" s="68" t="s">
        <v>141</v>
      </c>
      <c r="AI781" s="68" t="s">
        <v>143</v>
      </c>
      <c r="AK781" s="68" t="s">
        <v>207</v>
      </c>
      <c r="AL781" s="68" t="s">
        <v>143</v>
      </c>
      <c r="AM781" s="68">
        <v>5201</v>
      </c>
      <c r="AN781" s="68" t="s">
        <v>143</v>
      </c>
      <c r="AO781" s="68" t="s">
        <v>5117</v>
      </c>
      <c r="AP781" s="68" t="s">
        <v>5118</v>
      </c>
      <c r="AQ781" s="68" t="s">
        <v>5119</v>
      </c>
      <c r="AR781" s="68" t="s">
        <v>250</v>
      </c>
      <c r="AS781" s="68" t="s">
        <v>179</v>
      </c>
      <c r="AT781" s="68" t="s">
        <v>5120</v>
      </c>
      <c r="AU781" s="68" t="s">
        <v>5121</v>
      </c>
      <c r="AV781" s="68" t="s">
        <v>145</v>
      </c>
      <c r="AW781" s="68" t="s">
        <v>146</v>
      </c>
      <c r="AX781" s="68" t="s">
        <v>972</v>
      </c>
      <c r="AY781" s="68" t="s">
        <v>148</v>
      </c>
      <c r="AZ781" s="68" t="s">
        <v>139</v>
      </c>
      <c r="BA781" s="68" t="s">
        <v>149</v>
      </c>
      <c r="BB781" s="68" t="s">
        <v>150</v>
      </c>
      <c r="BC781" s="68" t="s">
        <v>156</v>
      </c>
      <c r="BD781" s="68" t="s">
        <v>157</v>
      </c>
      <c r="BE781" s="68" t="s">
        <v>303</v>
      </c>
      <c r="BF781" s="68">
        <v>45229.31658564815</v>
      </c>
      <c r="BG781" s="68">
        <v>0</v>
      </c>
      <c r="BH781" s="68" t="s">
        <v>170</v>
      </c>
      <c r="BI781" s="68" t="s">
        <v>143</v>
      </c>
      <c r="BJ781" s="68" t="s">
        <v>143</v>
      </c>
      <c r="BK781" s="68" t="s">
        <v>136</v>
      </c>
      <c r="BL781" s="68" t="s">
        <v>143</v>
      </c>
      <c r="BM781" s="68" t="s">
        <v>160</v>
      </c>
      <c r="BN781" s="68" t="s">
        <v>160</v>
      </c>
      <c r="BO781" s="68" t="s">
        <v>143</v>
      </c>
      <c r="BP781" s="68" t="s">
        <v>143</v>
      </c>
      <c r="BQ781" s="68" t="s">
        <v>2956</v>
      </c>
      <c r="BR781" s="68">
        <v>500</v>
      </c>
      <c r="BS781" s="68" t="s">
        <v>162</v>
      </c>
      <c r="BT781" s="68">
        <v>5201</v>
      </c>
      <c r="BU781" s="68">
        <v>5201</v>
      </c>
      <c r="BV781" s="68" t="s">
        <v>135</v>
      </c>
      <c r="BW781" s="68" t="s">
        <v>135</v>
      </c>
      <c r="BX781" s="68" t="s">
        <v>135</v>
      </c>
      <c r="BY781" s="68" t="s">
        <v>148</v>
      </c>
      <c r="BZ781" s="68" t="s">
        <v>885</v>
      </c>
      <c r="CA781" s="68" t="s">
        <v>174</v>
      </c>
      <c r="CB781" s="68" t="s">
        <v>143</v>
      </c>
      <c r="CC781" s="68" t="s">
        <v>143</v>
      </c>
      <c r="CD781" s="68" t="s">
        <v>143</v>
      </c>
      <c r="CE781" s="68" t="s">
        <v>5122</v>
      </c>
      <c r="CF781" s="68">
        <v>1</v>
      </c>
      <c r="CH781" s="68" t="s">
        <v>143</v>
      </c>
      <c r="CI781" s="68">
        <v>5201</v>
      </c>
      <c r="CJ781" s="68">
        <v>0</v>
      </c>
      <c r="CK781" s="68" t="s">
        <v>143</v>
      </c>
      <c r="CM781" s="68" t="s">
        <v>143</v>
      </c>
      <c r="CN781" s="68" t="s">
        <v>143</v>
      </c>
      <c r="CR781" s="68" t="s">
        <v>143</v>
      </c>
      <c r="CS781" s="68" t="s">
        <v>1</v>
      </c>
      <c r="CT781" s="68" t="s">
        <v>143</v>
      </c>
      <c r="CU781" s="68" t="s">
        <v>1</v>
      </c>
      <c r="CV781" s="68" t="s">
        <v>1985</v>
      </c>
      <c r="CW781" s="68" t="s">
        <v>143</v>
      </c>
      <c r="CX781" s="68" t="s">
        <v>316</v>
      </c>
      <c r="CY781" s="68" t="s">
        <v>166</v>
      </c>
      <c r="CZ781" s="68" t="s">
        <v>136</v>
      </c>
      <c r="DA781" s="68" t="s">
        <v>1986</v>
      </c>
      <c r="DB781" s="68" t="s">
        <v>143</v>
      </c>
      <c r="DC781" s="68" t="s">
        <v>143</v>
      </c>
      <c r="DD781" s="68" t="s">
        <v>2037</v>
      </c>
      <c r="DE781" s="68">
        <v>10</v>
      </c>
      <c r="DF781" s="68">
        <v>30</v>
      </c>
    </row>
    <row r="782" spans="1:110" s="68" customFormat="1" ht="12.75" x14ac:dyDescent="0.2">
      <c r="A782" s="67">
        <v>45200</v>
      </c>
      <c r="B782" s="68" t="s">
        <v>13</v>
      </c>
      <c r="C782" s="68">
        <v>99338</v>
      </c>
      <c r="D782" s="68" t="s">
        <v>1144</v>
      </c>
      <c r="E782" s="68" t="s">
        <v>364</v>
      </c>
      <c r="F782" s="69">
        <v>45230</v>
      </c>
      <c r="G782" s="68" t="s">
        <v>165</v>
      </c>
      <c r="H782" s="68" t="s">
        <v>166</v>
      </c>
      <c r="I782" s="70">
        <v>499.24</v>
      </c>
      <c r="J782" s="70">
        <v>499.24</v>
      </c>
      <c r="K782" s="71">
        <f t="shared" si="12"/>
        <v>1.2219836732857599E-3</v>
      </c>
      <c r="L782" s="68" t="s">
        <v>374</v>
      </c>
      <c r="M782" s="68" t="s">
        <v>129</v>
      </c>
      <c r="N782" s="68" t="s">
        <v>1151</v>
      </c>
      <c r="O782" s="68" t="s">
        <v>1301</v>
      </c>
      <c r="P782" s="68" t="s">
        <v>5123</v>
      </c>
      <c r="Q782" s="68" t="s">
        <v>530</v>
      </c>
      <c r="R782" s="68" t="s">
        <v>5124</v>
      </c>
      <c r="S782" s="68" t="s">
        <v>2621</v>
      </c>
      <c r="T782" s="68" t="s">
        <v>135</v>
      </c>
      <c r="U782" s="68" t="s">
        <v>135</v>
      </c>
      <c r="V782" s="68" t="s">
        <v>136</v>
      </c>
      <c r="W782" s="68" t="s">
        <v>137</v>
      </c>
      <c r="X782" s="68" t="s">
        <v>138</v>
      </c>
      <c r="Y782" s="68">
        <v>45229.298717708334</v>
      </c>
      <c r="Z782" s="68">
        <v>45229.298248611114</v>
      </c>
      <c r="AA782" s="68" t="s">
        <v>139</v>
      </c>
      <c r="AB782" s="68" t="s">
        <v>140</v>
      </c>
      <c r="AC782" s="68">
        <v>0</v>
      </c>
      <c r="AD782" s="68" t="s">
        <v>143</v>
      </c>
      <c r="AE782" s="68">
        <v>49924</v>
      </c>
      <c r="AG782" s="68">
        <v>10012</v>
      </c>
      <c r="AH782" s="68" t="s">
        <v>141</v>
      </c>
      <c r="AI782" s="68" t="s">
        <v>143</v>
      </c>
      <c r="AJ782" s="68">
        <v>2500</v>
      </c>
      <c r="AK782" s="68" t="s">
        <v>142</v>
      </c>
      <c r="AL782" s="68" t="s">
        <v>143</v>
      </c>
      <c r="AM782" s="68">
        <v>2500</v>
      </c>
      <c r="AN782" s="68" t="s">
        <v>144</v>
      </c>
      <c r="AO782" s="68" t="s">
        <v>534</v>
      </c>
      <c r="AP782" s="68" t="s">
        <v>534</v>
      </c>
      <c r="AQ782" s="68" t="s">
        <v>309</v>
      </c>
      <c r="AR782" s="68" t="s">
        <v>148</v>
      </c>
      <c r="AS782" s="68" t="s">
        <v>139</v>
      </c>
      <c r="AT782" s="68" t="s">
        <v>950</v>
      </c>
      <c r="AU782" s="68" t="s">
        <v>311</v>
      </c>
      <c r="AV782" s="68" t="s">
        <v>145</v>
      </c>
      <c r="AW782" s="68" t="s">
        <v>146</v>
      </c>
      <c r="AX782" s="68" t="s">
        <v>1154</v>
      </c>
      <c r="AY782" s="68" t="s">
        <v>148</v>
      </c>
      <c r="AZ782" s="68" t="s">
        <v>139</v>
      </c>
      <c r="BA782" s="68" t="s">
        <v>149</v>
      </c>
      <c r="BB782" s="68" t="s">
        <v>150</v>
      </c>
      <c r="BC782" s="68" t="s">
        <v>156</v>
      </c>
      <c r="BD782" s="68" t="s">
        <v>157</v>
      </c>
      <c r="BE782" s="68" t="s">
        <v>303</v>
      </c>
      <c r="BF782" s="68">
        <v>45230.419282407405</v>
      </c>
      <c r="BG782" s="68">
        <v>0</v>
      </c>
      <c r="BH782" s="68" t="s">
        <v>530</v>
      </c>
      <c r="BI782" s="68" t="s">
        <v>5125</v>
      </c>
      <c r="BJ782" s="68" t="s">
        <v>143</v>
      </c>
      <c r="BK782" s="68" t="s">
        <v>136</v>
      </c>
      <c r="BL782" s="68" t="s">
        <v>143</v>
      </c>
      <c r="BM782" s="68" t="s">
        <v>160</v>
      </c>
      <c r="BN782" s="68" t="s">
        <v>160</v>
      </c>
      <c r="BO782" s="68" t="s">
        <v>143</v>
      </c>
      <c r="BP782" s="68" t="s">
        <v>1151</v>
      </c>
      <c r="BQ782" s="68" t="s">
        <v>5126</v>
      </c>
      <c r="BR782" s="68">
        <v>500</v>
      </c>
      <c r="BS782" s="68" t="s">
        <v>162</v>
      </c>
      <c r="BT782" s="68">
        <v>49924</v>
      </c>
      <c r="BU782" s="68">
        <v>49924</v>
      </c>
      <c r="BV782" s="68" t="s">
        <v>135</v>
      </c>
      <c r="BW782" s="68" t="s">
        <v>135</v>
      </c>
      <c r="BX782" s="68" t="s">
        <v>135</v>
      </c>
      <c r="BY782" s="68" t="s">
        <v>148</v>
      </c>
      <c r="BZ782" s="68" t="s">
        <v>5127</v>
      </c>
      <c r="CA782" s="68" t="s">
        <v>144</v>
      </c>
      <c r="CB782" s="68" t="s">
        <v>2764</v>
      </c>
      <c r="CC782" s="68" t="s">
        <v>143</v>
      </c>
      <c r="CD782" s="68" t="s">
        <v>143</v>
      </c>
      <c r="CE782" s="68" t="s">
        <v>143</v>
      </c>
      <c r="CF782" s="68">
        <v>19969646</v>
      </c>
      <c r="CG782" s="68">
        <v>19969646</v>
      </c>
      <c r="CH782" s="68" t="s">
        <v>143</v>
      </c>
      <c r="CJ782" s="68">
        <v>0</v>
      </c>
      <c r="CK782" s="68" t="s">
        <v>143</v>
      </c>
      <c r="CM782" s="68" t="s">
        <v>143</v>
      </c>
      <c r="CN782" s="68" t="s">
        <v>143</v>
      </c>
      <c r="CR782" s="68" t="s">
        <v>143</v>
      </c>
      <c r="CS782" s="68" t="s">
        <v>1</v>
      </c>
      <c r="CT782" s="68" t="s">
        <v>143</v>
      </c>
      <c r="CU782" s="68" t="s">
        <v>1</v>
      </c>
      <c r="CV782" s="68" t="s">
        <v>1985</v>
      </c>
      <c r="CW782" s="68" t="s">
        <v>1985</v>
      </c>
      <c r="CX782" s="68" t="s">
        <v>374</v>
      </c>
      <c r="CY782" s="68" t="s">
        <v>166</v>
      </c>
      <c r="CZ782" s="68" t="s">
        <v>136</v>
      </c>
      <c r="DA782" s="68" t="s">
        <v>1986</v>
      </c>
      <c r="DB782" s="68" t="s">
        <v>143</v>
      </c>
      <c r="DC782" s="68" t="s">
        <v>143</v>
      </c>
      <c r="DD782" s="68" t="s">
        <v>364</v>
      </c>
      <c r="DE782" s="68">
        <v>10</v>
      </c>
      <c r="DF782" s="68">
        <v>31</v>
      </c>
    </row>
    <row r="783" spans="1:110" s="68" customFormat="1" ht="12.75" x14ac:dyDescent="0.2">
      <c r="A783" s="67">
        <v>45231</v>
      </c>
      <c r="B783" s="68" t="s">
        <v>8</v>
      </c>
      <c r="C783" s="68">
        <v>99536</v>
      </c>
      <c r="D783" s="68" t="s">
        <v>5128</v>
      </c>
      <c r="E783" s="68" t="s">
        <v>5129</v>
      </c>
      <c r="F783" s="69">
        <v>45231</v>
      </c>
      <c r="G783" s="68" t="s">
        <v>165</v>
      </c>
      <c r="H783" s="68" t="s">
        <v>166</v>
      </c>
      <c r="I783" s="70">
        <v>73.819999999999993</v>
      </c>
      <c r="J783" s="70">
        <v>200</v>
      </c>
      <c r="K783" s="71">
        <f t="shared" si="12"/>
        <v>1.8068831576387065E-4</v>
      </c>
      <c r="L783" s="68" t="s">
        <v>953</v>
      </c>
      <c r="M783" s="68" t="s">
        <v>218</v>
      </c>
      <c r="N783" s="68" t="s">
        <v>1070</v>
      </c>
      <c r="O783" s="68" t="s">
        <v>2695</v>
      </c>
      <c r="P783" s="68" t="s">
        <v>5130</v>
      </c>
      <c r="Q783" s="68" t="s">
        <v>170</v>
      </c>
      <c r="R783" s="68" t="s">
        <v>5131</v>
      </c>
      <c r="S783" s="68" t="s">
        <v>5132</v>
      </c>
      <c r="T783" s="68" t="s">
        <v>135</v>
      </c>
      <c r="U783" s="68" t="s">
        <v>135</v>
      </c>
      <c r="V783" s="68" t="s">
        <v>506</v>
      </c>
      <c r="W783" s="68" t="s">
        <v>137</v>
      </c>
      <c r="X783" s="68" t="s">
        <v>957</v>
      </c>
      <c r="Y783" s="68">
        <v>45231.462626504632</v>
      </c>
      <c r="Z783" s="68">
        <v>45257.326471643515</v>
      </c>
      <c r="AA783" s="68" t="s">
        <v>139</v>
      </c>
      <c r="AB783" s="68" t="s">
        <v>226</v>
      </c>
      <c r="AC783" s="68">
        <v>0</v>
      </c>
      <c r="AD783" s="68" t="s">
        <v>143</v>
      </c>
      <c r="AE783" s="68">
        <v>7382</v>
      </c>
      <c r="AF783" s="68">
        <v>45236</v>
      </c>
      <c r="AG783" s="68">
        <v>10012</v>
      </c>
      <c r="AH783" s="68" t="s">
        <v>141</v>
      </c>
      <c r="AI783" s="68" t="s">
        <v>143</v>
      </c>
      <c r="AJ783" s="68">
        <v>7382</v>
      </c>
      <c r="AK783" s="68" t="s">
        <v>207</v>
      </c>
      <c r="AL783" s="68" t="s">
        <v>143</v>
      </c>
      <c r="AM783" s="68">
        <v>200</v>
      </c>
      <c r="AN783" s="68" t="s">
        <v>174</v>
      </c>
      <c r="AO783" s="68" t="s">
        <v>2699</v>
      </c>
      <c r="AP783" s="68" t="s">
        <v>2700</v>
      </c>
      <c r="AQ783" s="68" t="s">
        <v>2701</v>
      </c>
      <c r="AR783" s="68" t="s">
        <v>353</v>
      </c>
      <c r="AS783" s="68" t="s">
        <v>231</v>
      </c>
      <c r="AT783" s="68" t="s">
        <v>2702</v>
      </c>
      <c r="AU783" s="68" t="s">
        <v>2703</v>
      </c>
      <c r="AV783" s="68" t="s">
        <v>1079</v>
      </c>
      <c r="AW783" s="68" t="s">
        <v>1080</v>
      </c>
      <c r="AX783" s="68" t="s">
        <v>1081</v>
      </c>
      <c r="AY783" s="68" t="s">
        <v>148</v>
      </c>
      <c r="AZ783" s="68" t="s">
        <v>139</v>
      </c>
      <c r="BA783" s="68" t="s">
        <v>148</v>
      </c>
      <c r="BB783" s="68" t="s">
        <v>150</v>
      </c>
      <c r="BC783" s="68" t="s">
        <v>156</v>
      </c>
      <c r="BD783" s="68" t="s">
        <v>157</v>
      </c>
      <c r="BE783" s="68" t="s">
        <v>303</v>
      </c>
      <c r="BF783" s="68">
        <v>45237.459687499999</v>
      </c>
      <c r="BG783" s="68">
        <v>0</v>
      </c>
      <c r="BH783" s="68" t="s">
        <v>143</v>
      </c>
      <c r="BI783" s="68" t="s">
        <v>143</v>
      </c>
      <c r="BJ783" s="68" t="s">
        <v>143</v>
      </c>
      <c r="BK783" s="68" t="s">
        <v>506</v>
      </c>
      <c r="BL783" s="68" t="s">
        <v>143</v>
      </c>
      <c r="BM783" s="68" t="s">
        <v>160</v>
      </c>
      <c r="BN783" s="68" t="s">
        <v>160</v>
      </c>
      <c r="BO783" s="68" t="s">
        <v>5129</v>
      </c>
      <c r="BP783" s="68" t="s">
        <v>143</v>
      </c>
      <c r="BQ783" s="68" t="s">
        <v>5133</v>
      </c>
      <c r="BR783" s="68">
        <v>500</v>
      </c>
      <c r="BS783" s="68" t="s">
        <v>162</v>
      </c>
      <c r="BT783" s="68">
        <v>7382</v>
      </c>
      <c r="BU783" s="68">
        <v>7382</v>
      </c>
      <c r="BV783" s="68" t="s">
        <v>135</v>
      </c>
      <c r="BW783" s="68" t="s">
        <v>135</v>
      </c>
      <c r="BX783" s="68" t="s">
        <v>135</v>
      </c>
      <c r="BY783" s="68" t="s">
        <v>148</v>
      </c>
      <c r="BZ783" s="68" t="s">
        <v>5134</v>
      </c>
      <c r="CA783" s="68" t="s">
        <v>174</v>
      </c>
      <c r="CB783" s="68" t="s">
        <v>143</v>
      </c>
      <c r="CC783" s="68" t="s">
        <v>143</v>
      </c>
      <c r="CD783" s="68" t="s">
        <v>143</v>
      </c>
      <c r="CE783" s="68" t="s">
        <v>143</v>
      </c>
      <c r="CF783" s="68">
        <v>1</v>
      </c>
      <c r="CG783" s="68">
        <v>1</v>
      </c>
      <c r="CH783" s="68" t="s">
        <v>143</v>
      </c>
      <c r="CJ783" s="68">
        <v>0</v>
      </c>
      <c r="CK783" s="68" t="s">
        <v>143</v>
      </c>
      <c r="CM783" s="68" t="s">
        <v>143</v>
      </c>
      <c r="CN783" s="68" t="s">
        <v>143</v>
      </c>
      <c r="CO783" s="68">
        <v>177220647</v>
      </c>
      <c r="CR783" s="68" t="s">
        <v>143</v>
      </c>
      <c r="CS783" s="68" t="s">
        <v>1</v>
      </c>
      <c r="CT783" s="68">
        <v>45237</v>
      </c>
      <c r="CU783" s="68" t="s">
        <v>1</v>
      </c>
      <c r="CV783" s="68" t="s">
        <v>1985</v>
      </c>
      <c r="CW783" s="68" t="s">
        <v>1985</v>
      </c>
      <c r="CX783" s="68" t="s">
        <v>953</v>
      </c>
      <c r="CY783" s="68" t="s">
        <v>166</v>
      </c>
      <c r="CZ783" s="68" t="s">
        <v>506</v>
      </c>
      <c r="DA783" s="68" t="s">
        <v>1989</v>
      </c>
      <c r="DB783" s="68" t="s">
        <v>143</v>
      </c>
      <c r="DC783" s="68" t="s">
        <v>143</v>
      </c>
      <c r="DD783" s="68" t="s">
        <v>5129</v>
      </c>
      <c r="DE783" s="68">
        <v>11</v>
      </c>
      <c r="DF783" s="68">
        <v>1</v>
      </c>
    </row>
    <row r="784" spans="1:110" s="68" customFormat="1" ht="12.75" x14ac:dyDescent="0.2">
      <c r="A784" s="67">
        <v>45231</v>
      </c>
      <c r="B784" s="68" t="s">
        <v>14</v>
      </c>
      <c r="C784" s="68">
        <v>99680</v>
      </c>
      <c r="D784" s="68" t="s">
        <v>5135</v>
      </c>
      <c r="E784" s="68" t="s">
        <v>364</v>
      </c>
      <c r="F784" s="69">
        <v>45231</v>
      </c>
      <c r="G784" s="68" t="s">
        <v>165</v>
      </c>
      <c r="H784" s="68" t="s">
        <v>166</v>
      </c>
      <c r="I784" s="70">
        <v>52.18</v>
      </c>
      <c r="J784" s="70">
        <v>52.18</v>
      </c>
      <c r="K784" s="71">
        <f t="shared" si="12"/>
        <v>1.2772035107774004E-4</v>
      </c>
      <c r="L784" s="68" t="s">
        <v>342</v>
      </c>
      <c r="M784" s="68" t="s">
        <v>218</v>
      </c>
      <c r="N784" s="68" t="s">
        <v>1151</v>
      </c>
      <c r="O784" s="68" t="s">
        <v>5136</v>
      </c>
      <c r="P784" s="68" t="s">
        <v>5137</v>
      </c>
      <c r="Q784" s="68" t="s">
        <v>170</v>
      </c>
      <c r="R784" s="68" t="s">
        <v>5138</v>
      </c>
      <c r="S784" s="68" t="s">
        <v>5139</v>
      </c>
      <c r="T784" s="68" t="s">
        <v>5140</v>
      </c>
      <c r="U784" s="68" t="s">
        <v>5141</v>
      </c>
      <c r="V784" s="68" t="s">
        <v>136</v>
      </c>
      <c r="W784" s="68" t="s">
        <v>137</v>
      </c>
      <c r="X784" s="68" t="s">
        <v>349</v>
      </c>
      <c r="Y784" s="68">
        <v>45231.457127662034</v>
      </c>
      <c r="Z784" s="68">
        <v>45237.288444097219</v>
      </c>
      <c r="AA784" s="68" t="s">
        <v>139</v>
      </c>
      <c r="AB784" s="68" t="s">
        <v>226</v>
      </c>
      <c r="AC784" s="68">
        <v>0</v>
      </c>
      <c r="AD784" s="68" t="s">
        <v>143</v>
      </c>
      <c r="AE784" s="68">
        <v>0</v>
      </c>
      <c r="AG784" s="68">
        <v>10012</v>
      </c>
      <c r="AH784" s="68" t="s">
        <v>141</v>
      </c>
      <c r="AI784" s="68" t="s">
        <v>143</v>
      </c>
      <c r="AK784" s="68" t="s">
        <v>207</v>
      </c>
      <c r="AL784" s="68" t="s">
        <v>143</v>
      </c>
      <c r="AM784" s="68">
        <v>5218</v>
      </c>
      <c r="AN784" s="68" t="s">
        <v>143</v>
      </c>
      <c r="AO784" s="68" t="s">
        <v>5142</v>
      </c>
      <c r="AP784" s="68" t="s">
        <v>5143</v>
      </c>
      <c r="AQ784" s="68" t="s">
        <v>5144</v>
      </c>
      <c r="AR784" s="68" t="s">
        <v>250</v>
      </c>
      <c r="AS784" s="68" t="s">
        <v>179</v>
      </c>
      <c r="AT784" s="68" t="s">
        <v>5145</v>
      </c>
      <c r="AU784" s="68" t="s">
        <v>5146</v>
      </c>
      <c r="AV784" s="68" t="s">
        <v>145</v>
      </c>
      <c r="AW784" s="68" t="s">
        <v>146</v>
      </c>
      <c r="AX784" s="68" t="s">
        <v>1154</v>
      </c>
      <c r="AY784" s="68" t="s">
        <v>148</v>
      </c>
      <c r="AZ784" s="68" t="s">
        <v>139</v>
      </c>
      <c r="BA784" s="68" t="s">
        <v>149</v>
      </c>
      <c r="BB784" s="68" t="s">
        <v>150</v>
      </c>
      <c r="BC784" s="68" t="s">
        <v>156</v>
      </c>
      <c r="BD784" s="68" t="s">
        <v>157</v>
      </c>
      <c r="BE784" s="68" t="s">
        <v>303</v>
      </c>
      <c r="BF784" s="68">
        <v>45237.460520833331</v>
      </c>
      <c r="BG784" s="68">
        <v>0</v>
      </c>
      <c r="BH784" s="68" t="s">
        <v>143</v>
      </c>
      <c r="BI784" s="68" t="s">
        <v>5147</v>
      </c>
      <c r="BJ784" s="68" t="s">
        <v>143</v>
      </c>
      <c r="BK784" s="68" t="s">
        <v>136</v>
      </c>
      <c r="BL784" s="68" t="s">
        <v>143</v>
      </c>
      <c r="BM784" s="68" t="s">
        <v>160</v>
      </c>
      <c r="BN784" s="68" t="s">
        <v>143</v>
      </c>
      <c r="BO784" s="68" t="s">
        <v>143</v>
      </c>
      <c r="BP784" s="68" t="s">
        <v>143</v>
      </c>
      <c r="BQ784" s="68" t="s">
        <v>5148</v>
      </c>
      <c r="BR784" s="68">
        <v>500</v>
      </c>
      <c r="BS784" s="68" t="s">
        <v>162</v>
      </c>
      <c r="BT784" s="68">
        <v>5218</v>
      </c>
      <c r="BU784" s="68">
        <v>5218</v>
      </c>
      <c r="BV784" s="68" t="s">
        <v>1856</v>
      </c>
      <c r="BW784" s="68" t="s">
        <v>5149</v>
      </c>
      <c r="BX784" s="68" t="s">
        <v>135</v>
      </c>
      <c r="BY784" s="68" t="s">
        <v>148</v>
      </c>
      <c r="BZ784" s="68" t="s">
        <v>2557</v>
      </c>
      <c r="CA784" s="68" t="s">
        <v>174</v>
      </c>
      <c r="CB784" s="68" t="s">
        <v>143</v>
      </c>
      <c r="CC784" s="68" t="s">
        <v>143</v>
      </c>
      <c r="CD784" s="68" t="s">
        <v>362</v>
      </c>
      <c r="CE784" s="68" t="s">
        <v>5137</v>
      </c>
      <c r="CF784" s="68">
        <v>1</v>
      </c>
      <c r="CH784" s="68" t="s">
        <v>143</v>
      </c>
      <c r="CJ784" s="68">
        <v>0</v>
      </c>
      <c r="CK784" s="68" t="s">
        <v>143</v>
      </c>
      <c r="CM784" s="68" t="s">
        <v>143</v>
      </c>
      <c r="CN784" s="68" t="s">
        <v>143</v>
      </c>
      <c r="CO784" s="68">
        <v>43898092</v>
      </c>
      <c r="CR784" s="68" t="s">
        <v>143</v>
      </c>
      <c r="CS784" s="68" t="s">
        <v>1</v>
      </c>
      <c r="CT784" s="68">
        <v>45237</v>
      </c>
      <c r="CU784" s="68" t="s">
        <v>1</v>
      </c>
      <c r="CV784" s="68" t="s">
        <v>1985</v>
      </c>
      <c r="CW784" s="68" t="s">
        <v>143</v>
      </c>
      <c r="CX784" s="68" t="s">
        <v>342</v>
      </c>
      <c r="CY784" s="68" t="s">
        <v>166</v>
      </c>
      <c r="CZ784" s="68" t="s">
        <v>136</v>
      </c>
      <c r="DA784" s="68" t="s">
        <v>1989</v>
      </c>
      <c r="DB784" s="68" t="s">
        <v>143</v>
      </c>
      <c r="DC784" s="68" t="s">
        <v>143</v>
      </c>
      <c r="DD784" s="68" t="s">
        <v>364</v>
      </c>
      <c r="DE784" s="68">
        <v>11</v>
      </c>
      <c r="DF784" s="68">
        <v>1</v>
      </c>
    </row>
    <row r="785" spans="1:110" s="68" customFormat="1" ht="12.75" x14ac:dyDescent="0.2">
      <c r="A785" s="67">
        <v>45231</v>
      </c>
      <c r="B785" s="68" t="s">
        <v>19</v>
      </c>
      <c r="C785" s="68">
        <v>99695</v>
      </c>
      <c r="D785" s="68" t="s">
        <v>5150</v>
      </c>
      <c r="E785" s="68" t="s">
        <v>685</v>
      </c>
      <c r="F785" s="69">
        <v>45236</v>
      </c>
      <c r="G785" s="68" t="s">
        <v>165</v>
      </c>
      <c r="H785" s="68" t="s">
        <v>166</v>
      </c>
      <c r="I785" s="70">
        <v>243.78</v>
      </c>
      <c r="J785" s="70">
        <v>313.14</v>
      </c>
      <c r="K785" s="71">
        <f t="shared" si="12"/>
        <v>5.9669733970355444E-4</v>
      </c>
      <c r="L785" s="68" t="s">
        <v>374</v>
      </c>
      <c r="M785" s="68" t="s">
        <v>317</v>
      </c>
      <c r="N785" s="68" t="s">
        <v>960</v>
      </c>
      <c r="O785" s="68" t="s">
        <v>5151</v>
      </c>
      <c r="P785" s="68" t="s">
        <v>5152</v>
      </c>
      <c r="Q785" s="68" t="s">
        <v>170</v>
      </c>
      <c r="R785" s="68" t="s">
        <v>5153</v>
      </c>
      <c r="S785" s="68" t="s">
        <v>5154</v>
      </c>
      <c r="T785" s="68" t="s">
        <v>135</v>
      </c>
      <c r="U785" s="68" t="s">
        <v>135</v>
      </c>
      <c r="V785" s="68" t="s">
        <v>136</v>
      </c>
      <c r="W785" s="68" t="s">
        <v>137</v>
      </c>
      <c r="X785" s="68" t="s">
        <v>173</v>
      </c>
      <c r="Y785" s="68">
        <v>45231.533894560183</v>
      </c>
      <c r="Z785" s="68">
        <v>45257.523686111112</v>
      </c>
      <c r="AA785" s="68" t="s">
        <v>139</v>
      </c>
      <c r="AB785" s="68" t="s">
        <v>323</v>
      </c>
      <c r="AC785" s="68">
        <v>0</v>
      </c>
      <c r="AD785" s="68" t="s">
        <v>143</v>
      </c>
      <c r="AE785" s="68">
        <v>24378</v>
      </c>
      <c r="AG785" s="68">
        <v>10012</v>
      </c>
      <c r="AH785" s="68" t="s">
        <v>141</v>
      </c>
      <c r="AI785" s="68" t="s">
        <v>143</v>
      </c>
      <c r="AJ785" s="68">
        <v>24378</v>
      </c>
      <c r="AK785" s="68" t="s">
        <v>142</v>
      </c>
      <c r="AL785" s="68" t="s">
        <v>143</v>
      </c>
      <c r="AM785" s="68">
        <v>31314</v>
      </c>
      <c r="AN785" s="68" t="s">
        <v>174</v>
      </c>
      <c r="AO785" s="68" t="s">
        <v>5155</v>
      </c>
      <c r="AP785" s="68" t="s">
        <v>5156</v>
      </c>
      <c r="AQ785" s="68" t="s">
        <v>5157</v>
      </c>
      <c r="AR785" s="68" t="s">
        <v>2082</v>
      </c>
      <c r="AS785" s="68" t="s">
        <v>231</v>
      </c>
      <c r="AT785" s="68" t="s">
        <v>1125</v>
      </c>
      <c r="AU785" s="68" t="s">
        <v>5158</v>
      </c>
      <c r="AV785" s="68" t="s">
        <v>145</v>
      </c>
      <c r="AW785" s="68" t="s">
        <v>146</v>
      </c>
      <c r="AX785" s="68" t="s">
        <v>972</v>
      </c>
      <c r="AY785" s="68" t="s">
        <v>148</v>
      </c>
      <c r="AZ785" s="68" t="s">
        <v>139</v>
      </c>
      <c r="BA785" s="68" t="s">
        <v>149</v>
      </c>
      <c r="BB785" s="68" t="s">
        <v>150</v>
      </c>
      <c r="BC785" s="68" t="s">
        <v>156</v>
      </c>
      <c r="BD785" s="68" t="s">
        <v>157</v>
      </c>
      <c r="BE785" s="68" t="s">
        <v>303</v>
      </c>
      <c r="BF785" s="68">
        <v>45237.459814814814</v>
      </c>
      <c r="BG785" s="68">
        <v>0</v>
      </c>
      <c r="BH785" s="68" t="s">
        <v>170</v>
      </c>
      <c r="BI785" s="68" t="s">
        <v>5159</v>
      </c>
      <c r="BJ785" s="68" t="s">
        <v>143</v>
      </c>
      <c r="BK785" s="68" t="s">
        <v>136</v>
      </c>
      <c r="BL785" s="68" t="s">
        <v>143</v>
      </c>
      <c r="BM785" s="68" t="s">
        <v>160</v>
      </c>
      <c r="BN785" s="68" t="s">
        <v>160</v>
      </c>
      <c r="BO785" s="68" t="s">
        <v>143</v>
      </c>
      <c r="BP785" s="68" t="s">
        <v>143</v>
      </c>
      <c r="BQ785" s="68" t="s">
        <v>5160</v>
      </c>
      <c r="BR785" s="68">
        <v>500</v>
      </c>
      <c r="BS785" s="68" t="s">
        <v>162</v>
      </c>
      <c r="BT785" s="68">
        <v>24378</v>
      </c>
      <c r="BU785" s="68">
        <v>24378</v>
      </c>
      <c r="BV785" s="68" t="s">
        <v>135</v>
      </c>
      <c r="BW785" s="68" t="s">
        <v>135</v>
      </c>
      <c r="BX785" s="68" t="s">
        <v>135</v>
      </c>
      <c r="BY785" s="68" t="s">
        <v>148</v>
      </c>
      <c r="BZ785" s="68" t="s">
        <v>5161</v>
      </c>
      <c r="CA785" s="68" t="s">
        <v>174</v>
      </c>
      <c r="CB785" s="68" t="s">
        <v>143</v>
      </c>
      <c r="CC785" s="68" t="s">
        <v>143</v>
      </c>
      <c r="CD785" s="68" t="s">
        <v>143</v>
      </c>
      <c r="CE785" s="68" t="s">
        <v>143</v>
      </c>
      <c r="CF785" s="68">
        <v>1</v>
      </c>
      <c r="CG785" s="68">
        <v>1</v>
      </c>
      <c r="CH785" s="68" t="s">
        <v>143</v>
      </c>
      <c r="CJ785" s="68">
        <v>0</v>
      </c>
      <c r="CK785" s="68" t="s">
        <v>143</v>
      </c>
      <c r="CM785" s="68" t="s">
        <v>143</v>
      </c>
      <c r="CN785" s="68" t="s">
        <v>143</v>
      </c>
      <c r="CO785" s="68">
        <v>383414612</v>
      </c>
      <c r="CR785" s="68" t="s">
        <v>143</v>
      </c>
      <c r="CS785" s="68" t="s">
        <v>1</v>
      </c>
      <c r="CT785" s="68">
        <v>45237</v>
      </c>
      <c r="CU785" s="68" t="s">
        <v>1</v>
      </c>
      <c r="CV785" s="68" t="s">
        <v>1985</v>
      </c>
      <c r="CW785" s="68" t="s">
        <v>1985</v>
      </c>
      <c r="CX785" s="68" t="s">
        <v>374</v>
      </c>
      <c r="CY785" s="68" t="s">
        <v>166</v>
      </c>
      <c r="CZ785" s="68" t="s">
        <v>136</v>
      </c>
      <c r="DA785" s="68" t="s">
        <v>1989</v>
      </c>
      <c r="DB785" s="68" t="s">
        <v>5162</v>
      </c>
      <c r="DC785" s="68" t="s">
        <v>143</v>
      </c>
      <c r="DD785" s="68" t="s">
        <v>685</v>
      </c>
      <c r="DE785" s="68">
        <v>11</v>
      </c>
      <c r="DF785" s="68">
        <v>6</v>
      </c>
    </row>
    <row r="786" spans="1:110" s="68" customFormat="1" ht="12.75" x14ac:dyDescent="0.2">
      <c r="A786" s="67">
        <v>45231</v>
      </c>
      <c r="B786" s="68" t="s">
        <v>7</v>
      </c>
      <c r="C786" s="68">
        <v>99696</v>
      </c>
      <c r="D786" s="68" t="s">
        <v>5163</v>
      </c>
      <c r="E786" s="68" t="s">
        <v>190</v>
      </c>
      <c r="F786" s="69">
        <v>45232</v>
      </c>
      <c r="G786" s="68" t="s">
        <v>165</v>
      </c>
      <c r="H786" s="68" t="s">
        <v>166</v>
      </c>
      <c r="I786" s="70">
        <v>658.22</v>
      </c>
      <c r="J786" s="70">
        <v>480</v>
      </c>
      <c r="K786" s="71">
        <f t="shared" si="12"/>
        <v>1.6111170848292461E-3</v>
      </c>
      <c r="L786" s="68" t="s">
        <v>167</v>
      </c>
      <c r="M786" s="68" t="s">
        <v>317</v>
      </c>
      <c r="N786" s="68" t="s">
        <v>960</v>
      </c>
      <c r="O786" s="68" t="s">
        <v>909</v>
      </c>
      <c r="P786" s="68" t="s">
        <v>5164</v>
      </c>
      <c r="Q786" s="68" t="s">
        <v>262</v>
      </c>
      <c r="R786" s="68" t="s">
        <v>5165</v>
      </c>
      <c r="S786" s="68" t="s">
        <v>5166</v>
      </c>
      <c r="T786" s="68" t="s">
        <v>135</v>
      </c>
      <c r="U786" s="68" t="s">
        <v>135</v>
      </c>
      <c r="V786" s="68" t="s">
        <v>136</v>
      </c>
      <c r="W786" s="68" t="s">
        <v>137</v>
      </c>
      <c r="X786" s="68" t="s">
        <v>957</v>
      </c>
      <c r="Y786" s="68">
        <v>45231.541150115743</v>
      </c>
      <c r="Z786" s="68">
        <v>45257.327027893516</v>
      </c>
      <c r="AA786" s="68" t="s">
        <v>139</v>
      </c>
      <c r="AB786" s="68" t="s">
        <v>323</v>
      </c>
      <c r="AC786" s="68">
        <v>0</v>
      </c>
      <c r="AD786" s="68" t="s">
        <v>143</v>
      </c>
      <c r="AE786" s="68">
        <v>65822</v>
      </c>
      <c r="AF786" s="68">
        <v>45236</v>
      </c>
      <c r="AG786" s="68">
        <v>10012</v>
      </c>
      <c r="AH786" s="68" t="s">
        <v>141</v>
      </c>
      <c r="AI786" s="68" t="s">
        <v>143</v>
      </c>
      <c r="AJ786" s="68">
        <v>65822</v>
      </c>
      <c r="AK786" s="68" t="s">
        <v>142</v>
      </c>
      <c r="AL786" s="68" t="s">
        <v>143</v>
      </c>
      <c r="AM786" s="68">
        <v>480</v>
      </c>
      <c r="AN786" s="68" t="s">
        <v>174</v>
      </c>
      <c r="AO786" s="68" t="s">
        <v>913</v>
      </c>
      <c r="AP786" s="68" t="s">
        <v>914</v>
      </c>
      <c r="AQ786" s="68" t="s">
        <v>915</v>
      </c>
      <c r="AR786" s="68" t="s">
        <v>916</v>
      </c>
      <c r="AS786" s="68" t="s">
        <v>231</v>
      </c>
      <c r="AT786" s="68" t="s">
        <v>917</v>
      </c>
      <c r="AU786" s="68" t="s">
        <v>918</v>
      </c>
      <c r="AV786" s="68" t="s">
        <v>145</v>
      </c>
      <c r="AW786" s="68" t="s">
        <v>146</v>
      </c>
      <c r="AX786" s="68" t="s">
        <v>972</v>
      </c>
      <c r="AY786" s="68" t="s">
        <v>148</v>
      </c>
      <c r="AZ786" s="68" t="s">
        <v>139</v>
      </c>
      <c r="BA786" s="68" t="s">
        <v>149</v>
      </c>
      <c r="BB786" s="68" t="s">
        <v>150</v>
      </c>
      <c r="BC786" s="68" t="s">
        <v>156</v>
      </c>
      <c r="BD786" s="68" t="s">
        <v>157</v>
      </c>
      <c r="BE786" s="68" t="s">
        <v>303</v>
      </c>
      <c r="BF786" s="68">
        <v>45237.459918981483</v>
      </c>
      <c r="BG786" s="68">
        <v>0</v>
      </c>
      <c r="BH786" s="68" t="s">
        <v>143</v>
      </c>
      <c r="BI786" s="68" t="s">
        <v>143</v>
      </c>
      <c r="BJ786" s="68" t="s">
        <v>143</v>
      </c>
      <c r="BK786" s="68" t="s">
        <v>183</v>
      </c>
      <c r="BL786" s="68" t="s">
        <v>143</v>
      </c>
      <c r="BM786" s="68" t="s">
        <v>160</v>
      </c>
      <c r="BN786" s="68" t="s">
        <v>160</v>
      </c>
      <c r="BO786" s="68" t="s">
        <v>143</v>
      </c>
      <c r="BP786" s="68" t="s">
        <v>143</v>
      </c>
      <c r="BQ786" s="68" t="s">
        <v>5167</v>
      </c>
      <c r="BR786" s="68">
        <v>500</v>
      </c>
      <c r="BS786" s="68" t="s">
        <v>162</v>
      </c>
      <c r="BT786" s="68">
        <v>65822</v>
      </c>
      <c r="BU786" s="68">
        <v>65822</v>
      </c>
      <c r="BV786" s="68" t="s">
        <v>135</v>
      </c>
      <c r="BW786" s="68" t="s">
        <v>135</v>
      </c>
      <c r="BX786" s="68" t="s">
        <v>135</v>
      </c>
      <c r="BY786" s="68" t="s">
        <v>148</v>
      </c>
      <c r="BZ786" s="68" t="s">
        <v>5168</v>
      </c>
      <c r="CA786" s="68" t="s">
        <v>174</v>
      </c>
      <c r="CB786" s="68" t="s">
        <v>143</v>
      </c>
      <c r="CC786" s="68" t="s">
        <v>143</v>
      </c>
      <c r="CD786" s="68" t="s">
        <v>143</v>
      </c>
      <c r="CE786" s="68" t="s">
        <v>5169</v>
      </c>
      <c r="CF786" s="68">
        <v>1</v>
      </c>
      <c r="CG786" s="68">
        <v>1</v>
      </c>
      <c r="CH786" s="68" t="s">
        <v>143</v>
      </c>
      <c r="CJ786" s="68">
        <v>0</v>
      </c>
      <c r="CK786" s="68" t="s">
        <v>143</v>
      </c>
      <c r="CM786" s="68" t="s">
        <v>143</v>
      </c>
      <c r="CN786" s="68" t="s">
        <v>143</v>
      </c>
      <c r="CO786" s="68">
        <v>690556345</v>
      </c>
      <c r="CR786" s="68" t="s">
        <v>143</v>
      </c>
      <c r="CS786" s="68" t="s">
        <v>1</v>
      </c>
      <c r="CT786" s="68">
        <v>45237</v>
      </c>
      <c r="CU786" s="68" t="s">
        <v>1</v>
      </c>
      <c r="CV786" s="68" t="s">
        <v>1985</v>
      </c>
      <c r="CW786" s="68" t="s">
        <v>2092</v>
      </c>
      <c r="CX786" s="68" t="s">
        <v>167</v>
      </c>
      <c r="CY786" s="68" t="s">
        <v>166</v>
      </c>
      <c r="CZ786" s="68" t="s">
        <v>183</v>
      </c>
      <c r="DA786" s="68" t="s">
        <v>1989</v>
      </c>
      <c r="DB786" s="68" t="s">
        <v>5170</v>
      </c>
      <c r="DC786" s="68" t="s">
        <v>143</v>
      </c>
      <c r="DD786" s="68" t="s">
        <v>190</v>
      </c>
      <c r="DE786" s="68">
        <v>11</v>
      </c>
      <c r="DF786" s="68">
        <v>2</v>
      </c>
    </row>
    <row r="787" spans="1:110" s="68" customFormat="1" ht="12.75" x14ac:dyDescent="0.2">
      <c r="A787" s="67">
        <v>45231</v>
      </c>
      <c r="B787" s="68" t="s">
        <v>19</v>
      </c>
      <c r="C787" s="68">
        <v>99707</v>
      </c>
      <c r="D787" s="68" t="s">
        <v>5171</v>
      </c>
      <c r="E787" s="68" t="s">
        <v>364</v>
      </c>
      <c r="F787" s="69">
        <v>45243</v>
      </c>
      <c r="G787" s="68" t="s">
        <v>165</v>
      </c>
      <c r="H787" s="68" t="s">
        <v>166</v>
      </c>
      <c r="I787" s="70">
        <v>143.69999999999999</v>
      </c>
      <c r="J787" s="70">
        <v>138.78</v>
      </c>
      <c r="K787" s="71">
        <f t="shared" si="12"/>
        <v>3.5173274146936074E-4</v>
      </c>
      <c r="L787" s="68" t="s">
        <v>374</v>
      </c>
      <c r="M787" s="68" t="s">
        <v>317</v>
      </c>
      <c r="N787" s="68" t="s">
        <v>1070</v>
      </c>
      <c r="O787" s="68" t="s">
        <v>511</v>
      </c>
      <c r="P787" s="68" t="s">
        <v>5172</v>
      </c>
      <c r="Q787" s="68" t="s">
        <v>170</v>
      </c>
      <c r="R787" s="68" t="s">
        <v>5173</v>
      </c>
      <c r="S787" s="68" t="s">
        <v>5174</v>
      </c>
      <c r="T787" s="68" t="s">
        <v>135</v>
      </c>
      <c r="U787" s="68" t="s">
        <v>135</v>
      </c>
      <c r="V787" s="68" t="s">
        <v>136</v>
      </c>
      <c r="W787" s="68" t="s">
        <v>137</v>
      </c>
      <c r="X787" s="68" t="s">
        <v>173</v>
      </c>
      <c r="Y787" s="68">
        <v>45231.05995451389</v>
      </c>
      <c r="Z787" s="68">
        <v>45257.525680671293</v>
      </c>
      <c r="AA787" s="68" t="s">
        <v>139</v>
      </c>
      <c r="AB787" s="68" t="s">
        <v>323</v>
      </c>
      <c r="AC787" s="68">
        <v>0</v>
      </c>
      <c r="AD787" s="68" t="s">
        <v>143</v>
      </c>
      <c r="AE787" s="68">
        <v>1437</v>
      </c>
      <c r="AG787" s="68">
        <v>10012</v>
      </c>
      <c r="AH787" s="68" t="s">
        <v>141</v>
      </c>
      <c r="AI787" s="68" t="s">
        <v>143</v>
      </c>
      <c r="AJ787" s="68">
        <v>1437</v>
      </c>
      <c r="AK787" s="68" t="s">
        <v>142</v>
      </c>
      <c r="AL787" s="68" t="s">
        <v>143</v>
      </c>
      <c r="AM787" s="68">
        <v>13878</v>
      </c>
      <c r="AN787" s="68" t="s">
        <v>174</v>
      </c>
      <c r="AO787" s="68" t="s">
        <v>227</v>
      </c>
      <c r="AP787" s="68" t="s">
        <v>228</v>
      </c>
      <c r="AQ787" s="68" t="s">
        <v>515</v>
      </c>
      <c r="AR787" s="68" t="s">
        <v>230</v>
      </c>
      <c r="AS787" s="68" t="s">
        <v>231</v>
      </c>
      <c r="AT787" s="68" t="s">
        <v>232</v>
      </c>
      <c r="AU787" s="68" t="s">
        <v>233</v>
      </c>
      <c r="AV787" s="68" t="s">
        <v>1079</v>
      </c>
      <c r="AW787" s="68" t="s">
        <v>1080</v>
      </c>
      <c r="AX787" s="68" t="s">
        <v>1081</v>
      </c>
      <c r="AY787" s="68" t="s">
        <v>148</v>
      </c>
      <c r="AZ787" s="68" t="s">
        <v>139</v>
      </c>
      <c r="BA787" s="68" t="s">
        <v>148</v>
      </c>
      <c r="BB787" s="68" t="s">
        <v>150</v>
      </c>
      <c r="BC787" s="68" t="s">
        <v>156</v>
      </c>
      <c r="BD787" s="68" t="s">
        <v>157</v>
      </c>
      <c r="BE787" s="68" t="s">
        <v>303</v>
      </c>
      <c r="BF787" s="68">
        <v>45237.460798611108</v>
      </c>
      <c r="BG787" s="68">
        <v>0</v>
      </c>
      <c r="BH787" s="68" t="s">
        <v>170</v>
      </c>
      <c r="BI787" s="68" t="s">
        <v>5175</v>
      </c>
      <c r="BJ787" s="68" t="s">
        <v>143</v>
      </c>
      <c r="BK787" s="68" t="s">
        <v>136</v>
      </c>
      <c r="BL787" s="68" t="s">
        <v>143</v>
      </c>
      <c r="BM787" s="68" t="s">
        <v>160</v>
      </c>
      <c r="BN787" s="68" t="s">
        <v>160</v>
      </c>
      <c r="BO787" s="68" t="s">
        <v>143</v>
      </c>
      <c r="BP787" s="68" t="s">
        <v>143</v>
      </c>
      <c r="BQ787" s="68" t="s">
        <v>5176</v>
      </c>
      <c r="BR787" s="68">
        <v>500</v>
      </c>
      <c r="BS787" s="68" t="s">
        <v>162</v>
      </c>
      <c r="BT787" s="68">
        <v>1437</v>
      </c>
      <c r="BU787" s="68">
        <v>1437</v>
      </c>
      <c r="BV787" s="68" t="s">
        <v>135</v>
      </c>
      <c r="BW787" s="68" t="s">
        <v>135</v>
      </c>
      <c r="BX787" s="68" t="s">
        <v>135</v>
      </c>
      <c r="BY787" s="68" t="s">
        <v>148</v>
      </c>
      <c r="BZ787" s="68" t="s">
        <v>5177</v>
      </c>
      <c r="CA787" s="68" t="s">
        <v>174</v>
      </c>
      <c r="CB787" s="68" t="s">
        <v>143</v>
      </c>
      <c r="CC787" s="68" t="s">
        <v>143</v>
      </c>
      <c r="CD787" s="68" t="s">
        <v>143</v>
      </c>
      <c r="CE787" s="68" t="s">
        <v>5178</v>
      </c>
      <c r="CF787" s="68">
        <v>1</v>
      </c>
      <c r="CG787" s="68">
        <v>1</v>
      </c>
      <c r="CH787" s="68" t="s">
        <v>143</v>
      </c>
      <c r="CJ787" s="68">
        <v>0</v>
      </c>
      <c r="CK787" s="68" t="s">
        <v>143</v>
      </c>
      <c r="CM787" s="68" t="s">
        <v>143</v>
      </c>
      <c r="CN787" s="68" t="s">
        <v>143</v>
      </c>
      <c r="CR787" s="68" t="s">
        <v>143</v>
      </c>
      <c r="CS787" s="68" t="s">
        <v>1</v>
      </c>
      <c r="CT787" s="68">
        <v>45237</v>
      </c>
      <c r="CU787" s="68" t="s">
        <v>1</v>
      </c>
      <c r="CV787" s="68" t="s">
        <v>1985</v>
      </c>
      <c r="CW787" s="68" t="s">
        <v>1985</v>
      </c>
      <c r="CX787" s="68" t="s">
        <v>374</v>
      </c>
      <c r="CY787" s="68" t="s">
        <v>166</v>
      </c>
      <c r="CZ787" s="68" t="s">
        <v>136</v>
      </c>
      <c r="DA787" s="68" t="s">
        <v>2007</v>
      </c>
      <c r="DB787" s="68" t="s">
        <v>5162</v>
      </c>
      <c r="DC787" s="68" t="s">
        <v>143</v>
      </c>
      <c r="DD787" s="68" t="s">
        <v>364</v>
      </c>
      <c r="DE787" s="68">
        <v>11</v>
      </c>
      <c r="DF787" s="68">
        <v>13</v>
      </c>
    </row>
    <row r="788" spans="1:110" s="68" customFormat="1" ht="12.75" x14ac:dyDescent="0.2">
      <c r="A788" s="67">
        <v>45231</v>
      </c>
      <c r="B788" s="68" t="s">
        <v>11</v>
      </c>
      <c r="C788" s="68">
        <v>99729</v>
      </c>
      <c r="D788" s="68" t="s">
        <v>5179</v>
      </c>
      <c r="E788" s="68" t="s">
        <v>190</v>
      </c>
      <c r="F788" s="69">
        <v>45232</v>
      </c>
      <c r="G788" s="68" t="s">
        <v>165</v>
      </c>
      <c r="H788" s="68" t="s">
        <v>166</v>
      </c>
      <c r="I788" s="70">
        <v>193.17</v>
      </c>
      <c r="J788" s="70">
        <v>138</v>
      </c>
      <c r="K788" s="71">
        <f t="shared" si="12"/>
        <v>4.7281985852217412E-4</v>
      </c>
      <c r="L788" s="68" t="s">
        <v>258</v>
      </c>
      <c r="M788" s="68" t="s">
        <v>317</v>
      </c>
      <c r="N788" s="68" t="s">
        <v>1070</v>
      </c>
      <c r="O788" s="68" t="s">
        <v>203</v>
      </c>
      <c r="P788" s="68" t="s">
        <v>5180</v>
      </c>
      <c r="Q788" s="68" t="s">
        <v>170</v>
      </c>
      <c r="R788" s="68" t="s">
        <v>5181</v>
      </c>
      <c r="S788" s="68" t="s">
        <v>5182</v>
      </c>
      <c r="T788" s="68" t="s">
        <v>135</v>
      </c>
      <c r="U788" s="68" t="s">
        <v>135</v>
      </c>
      <c r="V788" s="68" t="s">
        <v>136</v>
      </c>
      <c r="W788" s="68" t="s">
        <v>137</v>
      </c>
      <c r="X788" s="68" t="s">
        <v>173</v>
      </c>
      <c r="Y788" s="68">
        <v>45231.081772800928</v>
      </c>
      <c r="Z788" s="68">
        <v>45257.526310763889</v>
      </c>
      <c r="AA788" s="68" t="s">
        <v>139</v>
      </c>
      <c r="AB788" s="68" t="s">
        <v>323</v>
      </c>
      <c r="AC788" s="68">
        <v>0</v>
      </c>
      <c r="AD788" s="68" t="s">
        <v>143</v>
      </c>
      <c r="AE788" s="68">
        <v>19317</v>
      </c>
      <c r="AG788" s="68">
        <v>10012</v>
      </c>
      <c r="AH788" s="68" t="s">
        <v>141</v>
      </c>
      <c r="AI788" s="68" t="s">
        <v>143</v>
      </c>
      <c r="AJ788" s="68">
        <v>19317</v>
      </c>
      <c r="AK788" s="68" t="s">
        <v>142</v>
      </c>
      <c r="AL788" s="68" t="s">
        <v>143</v>
      </c>
      <c r="AM788" s="68">
        <v>138</v>
      </c>
      <c r="AN788" s="68" t="s">
        <v>174</v>
      </c>
      <c r="AO788" s="68" t="s">
        <v>208</v>
      </c>
      <c r="AP788" s="68" t="s">
        <v>209</v>
      </c>
      <c r="AQ788" s="68" t="s">
        <v>210</v>
      </c>
      <c r="AR788" s="68" t="s">
        <v>178</v>
      </c>
      <c r="AS788" s="68" t="s">
        <v>179</v>
      </c>
      <c r="AT788" s="68" t="s">
        <v>211</v>
      </c>
      <c r="AU788" s="68" t="s">
        <v>212</v>
      </c>
      <c r="AV788" s="68" t="s">
        <v>1079</v>
      </c>
      <c r="AW788" s="68" t="s">
        <v>1080</v>
      </c>
      <c r="AX788" s="68" t="s">
        <v>1081</v>
      </c>
      <c r="AY788" s="68" t="s">
        <v>148</v>
      </c>
      <c r="AZ788" s="68" t="s">
        <v>139</v>
      </c>
      <c r="BA788" s="68" t="s">
        <v>148</v>
      </c>
      <c r="BB788" s="68" t="s">
        <v>150</v>
      </c>
      <c r="BC788" s="68" t="s">
        <v>156</v>
      </c>
      <c r="BD788" s="68" t="s">
        <v>157</v>
      </c>
      <c r="BE788" s="68" t="s">
        <v>303</v>
      </c>
      <c r="BF788" s="68">
        <v>45237.46025462963</v>
      </c>
      <c r="BG788" s="68">
        <v>0</v>
      </c>
      <c r="BH788" s="68" t="s">
        <v>170</v>
      </c>
      <c r="BI788" s="68" t="s">
        <v>5183</v>
      </c>
      <c r="BJ788" s="68" t="s">
        <v>143</v>
      </c>
      <c r="BK788" s="68" t="s">
        <v>136</v>
      </c>
      <c r="BL788" s="68" t="s">
        <v>143</v>
      </c>
      <c r="BM788" s="68" t="s">
        <v>200</v>
      </c>
      <c r="BN788" s="68" t="s">
        <v>160</v>
      </c>
      <c r="BO788" s="68" t="s">
        <v>143</v>
      </c>
      <c r="BP788" s="68" t="s">
        <v>143</v>
      </c>
      <c r="BQ788" s="68" t="s">
        <v>5184</v>
      </c>
      <c r="BR788" s="68">
        <v>500</v>
      </c>
      <c r="BS788" s="68" t="s">
        <v>162</v>
      </c>
      <c r="BT788" s="68">
        <v>19317</v>
      </c>
      <c r="BU788" s="68">
        <v>19317</v>
      </c>
      <c r="BV788" s="68" t="s">
        <v>135</v>
      </c>
      <c r="BW788" s="68" t="s">
        <v>135</v>
      </c>
      <c r="BX788" s="68" t="s">
        <v>135</v>
      </c>
      <c r="BY788" s="68" t="s">
        <v>148</v>
      </c>
      <c r="BZ788" s="68" t="s">
        <v>2035</v>
      </c>
      <c r="CA788" s="68" t="s">
        <v>174</v>
      </c>
      <c r="CB788" s="68" t="s">
        <v>143</v>
      </c>
      <c r="CC788" s="68" t="s">
        <v>143</v>
      </c>
      <c r="CD788" s="68" t="s">
        <v>143</v>
      </c>
      <c r="CE788" s="68" t="s">
        <v>143</v>
      </c>
      <c r="CF788" s="68">
        <v>1</v>
      </c>
      <c r="CG788" s="68">
        <v>1</v>
      </c>
      <c r="CH788" s="68" t="s">
        <v>143</v>
      </c>
      <c r="CJ788" s="68">
        <v>0</v>
      </c>
      <c r="CK788" s="68" t="s">
        <v>143</v>
      </c>
      <c r="CM788" s="68" t="s">
        <v>143</v>
      </c>
      <c r="CN788" s="68" t="s">
        <v>143</v>
      </c>
      <c r="CR788" s="68" t="s">
        <v>143</v>
      </c>
      <c r="CS788" s="68" t="s">
        <v>1</v>
      </c>
      <c r="CT788" s="68">
        <v>45237</v>
      </c>
      <c r="CU788" s="68" t="s">
        <v>1</v>
      </c>
      <c r="CV788" s="68" t="s">
        <v>1985</v>
      </c>
      <c r="CW788" s="68" t="s">
        <v>1985</v>
      </c>
      <c r="CX788" s="68" t="s">
        <v>258</v>
      </c>
      <c r="CY788" s="68" t="s">
        <v>166</v>
      </c>
      <c r="CZ788" s="68" t="s">
        <v>136</v>
      </c>
      <c r="DA788" s="68" t="s">
        <v>1989</v>
      </c>
      <c r="DB788" s="68" t="s">
        <v>5162</v>
      </c>
      <c r="DC788" s="68" t="s">
        <v>143</v>
      </c>
      <c r="DD788" s="68" t="s">
        <v>190</v>
      </c>
      <c r="DE788" s="68">
        <v>11</v>
      </c>
      <c r="DF788" s="68">
        <v>2</v>
      </c>
    </row>
    <row r="789" spans="1:110" s="68" customFormat="1" ht="12.75" x14ac:dyDescent="0.2">
      <c r="A789" s="67">
        <v>45231</v>
      </c>
      <c r="B789" s="68" t="s">
        <v>23</v>
      </c>
      <c r="C789" s="68">
        <v>99739</v>
      </c>
      <c r="D789" s="68" t="s">
        <v>1439</v>
      </c>
      <c r="E789" s="68" t="s">
        <v>125</v>
      </c>
      <c r="F789" s="69">
        <v>45231</v>
      </c>
      <c r="G789" s="68" t="s">
        <v>165</v>
      </c>
      <c r="H789" s="68" t="s">
        <v>166</v>
      </c>
      <c r="I789" s="70">
        <v>479.27</v>
      </c>
      <c r="J789" s="70">
        <v>479.27</v>
      </c>
      <c r="K789" s="71">
        <f t="shared" si="12"/>
        <v>1.1731033472791965E-3</v>
      </c>
      <c r="L789" s="68" t="s">
        <v>374</v>
      </c>
      <c r="M789" s="68" t="s">
        <v>129</v>
      </c>
      <c r="N789" s="68" t="s">
        <v>960</v>
      </c>
      <c r="O789" s="68" t="s">
        <v>5185</v>
      </c>
      <c r="P789" s="68" t="s">
        <v>1439</v>
      </c>
      <c r="Q789" s="68" t="s">
        <v>132</v>
      </c>
      <c r="R789" s="68" t="s">
        <v>5186</v>
      </c>
      <c r="S789" s="68" t="s">
        <v>5187</v>
      </c>
      <c r="T789" s="68" t="s">
        <v>135</v>
      </c>
      <c r="U789" s="68" t="s">
        <v>135</v>
      </c>
      <c r="V789" s="68" t="s">
        <v>136</v>
      </c>
      <c r="W789" s="68" t="s">
        <v>137</v>
      </c>
      <c r="X789" s="68" t="s">
        <v>138</v>
      </c>
      <c r="Y789" s="68">
        <v>45231.093331944445</v>
      </c>
      <c r="Z789" s="68">
        <v>45265.159866203707</v>
      </c>
      <c r="AA789" s="68" t="s">
        <v>139</v>
      </c>
      <c r="AB789" s="68" t="s">
        <v>140</v>
      </c>
      <c r="AC789" s="68">
        <v>0</v>
      </c>
      <c r="AD789" s="68" t="s">
        <v>143</v>
      </c>
      <c r="AE789" s="68">
        <v>0</v>
      </c>
      <c r="AG789" s="68">
        <v>10012</v>
      </c>
      <c r="AH789" s="68" t="s">
        <v>141</v>
      </c>
      <c r="AI789" s="68" t="s">
        <v>143</v>
      </c>
      <c r="AJ789" s="68">
        <v>350024</v>
      </c>
      <c r="AK789" s="68" t="s">
        <v>142</v>
      </c>
      <c r="AL789" s="68" t="s">
        <v>143</v>
      </c>
      <c r="AM789" s="68">
        <v>2400</v>
      </c>
      <c r="AN789" s="68" t="s">
        <v>144</v>
      </c>
      <c r="AO789" s="68" t="s">
        <v>5188</v>
      </c>
      <c r="AP789" s="68" t="s">
        <v>5188</v>
      </c>
      <c r="AQ789" s="68" t="s">
        <v>309</v>
      </c>
      <c r="AR789" s="68" t="s">
        <v>148</v>
      </c>
      <c r="AS789" s="68" t="s">
        <v>139</v>
      </c>
      <c r="AT789" s="68" t="s">
        <v>950</v>
      </c>
      <c r="AU789" s="68" t="s">
        <v>311</v>
      </c>
      <c r="AV789" s="68" t="s">
        <v>145</v>
      </c>
      <c r="AW789" s="68" t="s">
        <v>146</v>
      </c>
      <c r="AX789" s="68" t="s">
        <v>972</v>
      </c>
      <c r="AY789" s="68" t="s">
        <v>148</v>
      </c>
      <c r="AZ789" s="68" t="s">
        <v>139</v>
      </c>
      <c r="BA789" s="68" t="s">
        <v>149</v>
      </c>
      <c r="BB789" s="68" t="s">
        <v>150</v>
      </c>
      <c r="BC789" s="68" t="s">
        <v>156</v>
      </c>
      <c r="BD789" s="68" t="s">
        <v>157</v>
      </c>
      <c r="BE789" s="68" t="s">
        <v>303</v>
      </c>
      <c r="BF789" s="68">
        <v>45237.460370370369</v>
      </c>
      <c r="BG789" s="68">
        <v>0</v>
      </c>
      <c r="BH789" s="68" t="s">
        <v>132</v>
      </c>
      <c r="BI789" s="68" t="s">
        <v>5189</v>
      </c>
      <c r="BJ789" s="68" t="s">
        <v>143</v>
      </c>
      <c r="BK789" s="68" t="s">
        <v>136</v>
      </c>
      <c r="BL789" s="68" t="s">
        <v>143</v>
      </c>
      <c r="BM789" s="68" t="s">
        <v>160</v>
      </c>
      <c r="BN789" s="68" t="s">
        <v>160</v>
      </c>
      <c r="BO789" s="68" t="s">
        <v>143</v>
      </c>
      <c r="BP789" s="68" t="s">
        <v>143</v>
      </c>
      <c r="BQ789" s="68" t="s">
        <v>5190</v>
      </c>
      <c r="BR789" s="68">
        <v>500</v>
      </c>
      <c r="BS789" s="68" t="s">
        <v>162</v>
      </c>
      <c r="BT789" s="68">
        <v>47927</v>
      </c>
      <c r="BU789" s="68">
        <v>47927</v>
      </c>
      <c r="BV789" s="68" t="s">
        <v>135</v>
      </c>
      <c r="BW789" s="68" t="s">
        <v>135</v>
      </c>
      <c r="BX789" s="68" t="s">
        <v>135</v>
      </c>
      <c r="BY789" s="68" t="s">
        <v>148</v>
      </c>
      <c r="BZ789" s="68" t="s">
        <v>125</v>
      </c>
      <c r="CA789" s="68" t="s">
        <v>144</v>
      </c>
      <c r="CB789" s="68" t="s">
        <v>143</v>
      </c>
      <c r="CC789" s="68" t="s">
        <v>143</v>
      </c>
      <c r="CD789" s="68" t="s">
        <v>143</v>
      </c>
      <c r="CE789" s="68" t="s">
        <v>143</v>
      </c>
      <c r="CF789" s="68">
        <v>19969646</v>
      </c>
      <c r="CG789" s="68">
        <v>19772615</v>
      </c>
      <c r="CH789" s="68" t="s">
        <v>143</v>
      </c>
      <c r="CJ789" s="68">
        <v>0</v>
      </c>
      <c r="CK789" s="68" t="s">
        <v>143</v>
      </c>
      <c r="CM789" s="68" t="s">
        <v>143</v>
      </c>
      <c r="CN789" s="68" t="s">
        <v>143</v>
      </c>
      <c r="CR789" s="68" t="s">
        <v>143</v>
      </c>
      <c r="CS789" s="68" t="s">
        <v>1</v>
      </c>
      <c r="CT789" s="68">
        <v>45237</v>
      </c>
      <c r="CU789" s="68" t="s">
        <v>1</v>
      </c>
      <c r="CV789" s="68" t="s">
        <v>1985</v>
      </c>
      <c r="CW789" s="68" t="s">
        <v>143</v>
      </c>
      <c r="CX789" s="68" t="s">
        <v>374</v>
      </c>
      <c r="CY789" s="68" t="s">
        <v>166</v>
      </c>
      <c r="CZ789" s="68" t="s">
        <v>136</v>
      </c>
      <c r="DA789" s="68" t="s">
        <v>1989</v>
      </c>
      <c r="DB789" s="68" t="s">
        <v>143</v>
      </c>
      <c r="DC789" s="68" t="s">
        <v>143</v>
      </c>
      <c r="DD789" s="68" t="s">
        <v>125</v>
      </c>
      <c r="DE789" s="68">
        <v>11</v>
      </c>
      <c r="DF789" s="68">
        <v>1</v>
      </c>
    </row>
    <row r="790" spans="1:110" s="68" customFormat="1" ht="12.75" x14ac:dyDescent="0.2">
      <c r="A790" s="67">
        <v>45231</v>
      </c>
      <c r="B790" s="68" t="s">
        <v>14</v>
      </c>
      <c r="C790" s="68">
        <v>99804</v>
      </c>
      <c r="D790" s="68" t="s">
        <v>5135</v>
      </c>
      <c r="E790" s="68" t="s">
        <v>364</v>
      </c>
      <c r="F790" s="69">
        <v>45231</v>
      </c>
      <c r="G790" s="68" t="s">
        <v>165</v>
      </c>
      <c r="H790" s="68" t="s">
        <v>166</v>
      </c>
      <c r="I790" s="70">
        <v>1084.9000000000001</v>
      </c>
      <c r="J790" s="70">
        <v>1084.9000000000001</v>
      </c>
      <c r="K790" s="71">
        <f t="shared" si="12"/>
        <v>2.6554965290195515E-3</v>
      </c>
      <c r="L790" s="68" t="s">
        <v>342</v>
      </c>
      <c r="M790" s="68" t="s">
        <v>218</v>
      </c>
      <c r="N790" s="68" t="s">
        <v>1056</v>
      </c>
      <c r="O790" s="68" t="s">
        <v>1156</v>
      </c>
      <c r="P790" s="68" t="s">
        <v>5137</v>
      </c>
      <c r="Q790" s="68" t="s">
        <v>170</v>
      </c>
      <c r="R790" s="68" t="s">
        <v>5191</v>
      </c>
      <c r="S790" s="68" t="s">
        <v>5192</v>
      </c>
      <c r="T790" s="68" t="s">
        <v>5193</v>
      </c>
      <c r="U790" s="68" t="s">
        <v>5194</v>
      </c>
      <c r="V790" s="68" t="s">
        <v>136</v>
      </c>
      <c r="W790" s="68" t="s">
        <v>137</v>
      </c>
      <c r="X790" s="68" t="s">
        <v>349</v>
      </c>
      <c r="Y790" s="68">
        <v>45231.22372962963</v>
      </c>
      <c r="Z790" s="68">
        <v>45237.288444097219</v>
      </c>
      <c r="AA790" s="68" t="s">
        <v>139</v>
      </c>
      <c r="AB790" s="68" t="s">
        <v>226</v>
      </c>
      <c r="AC790" s="68">
        <v>0</v>
      </c>
      <c r="AD790" s="68" t="s">
        <v>143</v>
      </c>
      <c r="AE790" s="68">
        <v>0</v>
      </c>
      <c r="AG790" s="68">
        <v>10012</v>
      </c>
      <c r="AH790" s="68" t="s">
        <v>141</v>
      </c>
      <c r="AI790" s="68" t="s">
        <v>143</v>
      </c>
      <c r="AK790" s="68" t="s">
        <v>207</v>
      </c>
      <c r="AL790" s="68" t="s">
        <v>143</v>
      </c>
      <c r="AM790" s="68">
        <v>10849</v>
      </c>
      <c r="AN790" s="68" t="s">
        <v>143</v>
      </c>
      <c r="AO790" s="68" t="s">
        <v>778</v>
      </c>
      <c r="AP790" s="68" t="s">
        <v>779</v>
      </c>
      <c r="AQ790" s="68" t="s">
        <v>1162</v>
      </c>
      <c r="AR790" s="68" t="s">
        <v>617</v>
      </c>
      <c r="AS790" s="68" t="s">
        <v>231</v>
      </c>
      <c r="AT790" s="68" t="s">
        <v>781</v>
      </c>
      <c r="AU790" s="68" t="s">
        <v>782</v>
      </c>
      <c r="AV790" s="68" t="s">
        <v>145</v>
      </c>
      <c r="AW790" s="68" t="s">
        <v>146</v>
      </c>
      <c r="AX790" s="68" t="s">
        <v>1060</v>
      </c>
      <c r="AY790" s="68" t="s">
        <v>148</v>
      </c>
      <c r="AZ790" s="68" t="s">
        <v>139</v>
      </c>
      <c r="BA790" s="68" t="s">
        <v>149</v>
      </c>
      <c r="BB790" s="68" t="s">
        <v>150</v>
      </c>
      <c r="BC790" s="68" t="s">
        <v>156</v>
      </c>
      <c r="BD790" s="68" t="s">
        <v>157</v>
      </c>
      <c r="BE790" s="68" t="s">
        <v>2674</v>
      </c>
      <c r="BF790" s="68">
        <v>45243.262499999997</v>
      </c>
      <c r="BG790" s="68">
        <v>0</v>
      </c>
      <c r="BH790" s="68" t="s">
        <v>143</v>
      </c>
      <c r="BI790" s="68" t="s">
        <v>5195</v>
      </c>
      <c r="BJ790" s="68" t="s">
        <v>143</v>
      </c>
      <c r="BK790" s="68" t="s">
        <v>136</v>
      </c>
      <c r="BL790" s="68" t="s">
        <v>143</v>
      </c>
      <c r="BM790" s="68" t="s">
        <v>160</v>
      </c>
      <c r="BN790" s="68" t="s">
        <v>143</v>
      </c>
      <c r="BO790" s="68" t="s">
        <v>143</v>
      </c>
      <c r="BP790" s="68" t="s">
        <v>143</v>
      </c>
      <c r="BQ790" s="68" t="s">
        <v>5196</v>
      </c>
      <c r="BR790" s="68">
        <v>5000</v>
      </c>
      <c r="BS790" s="68" t="s">
        <v>314</v>
      </c>
      <c r="BT790" s="68">
        <v>10849</v>
      </c>
      <c r="BU790" s="68">
        <v>10849</v>
      </c>
      <c r="BV790" s="68" t="s">
        <v>135</v>
      </c>
      <c r="BW790" s="68" t="s">
        <v>5197</v>
      </c>
      <c r="BX790" s="68" t="s">
        <v>135</v>
      </c>
      <c r="BY790" s="68" t="s">
        <v>148</v>
      </c>
      <c r="BZ790" s="68" t="s">
        <v>2557</v>
      </c>
      <c r="CA790" s="68" t="s">
        <v>174</v>
      </c>
      <c r="CB790" s="68" t="s">
        <v>143</v>
      </c>
      <c r="CC790" s="68" t="s">
        <v>143</v>
      </c>
      <c r="CD790" s="68" t="s">
        <v>362</v>
      </c>
      <c r="CE790" s="68" t="s">
        <v>5137</v>
      </c>
      <c r="CF790" s="68">
        <v>1</v>
      </c>
      <c r="CH790" s="68" t="s">
        <v>143</v>
      </c>
      <c r="CJ790" s="68">
        <v>0</v>
      </c>
      <c r="CK790" s="68" t="s">
        <v>143</v>
      </c>
      <c r="CM790" s="68" t="s">
        <v>143</v>
      </c>
      <c r="CN790" s="68" t="s">
        <v>143</v>
      </c>
      <c r="CO790" s="68">
        <v>217616996</v>
      </c>
      <c r="CR790" s="68" t="s">
        <v>143</v>
      </c>
      <c r="CS790" s="68" t="s">
        <v>1</v>
      </c>
      <c r="CT790" s="68">
        <v>45237</v>
      </c>
      <c r="CU790" s="68" t="s">
        <v>1</v>
      </c>
      <c r="CV790" s="68" t="s">
        <v>2092</v>
      </c>
      <c r="CW790" s="68" t="s">
        <v>143</v>
      </c>
      <c r="CX790" s="68" t="s">
        <v>342</v>
      </c>
      <c r="CY790" s="68" t="s">
        <v>166</v>
      </c>
      <c r="CZ790" s="68" t="s">
        <v>136</v>
      </c>
      <c r="DA790" s="68" t="s">
        <v>1989</v>
      </c>
      <c r="DB790" s="68" t="s">
        <v>143</v>
      </c>
      <c r="DC790" s="68" t="s">
        <v>143</v>
      </c>
      <c r="DD790" s="68" t="s">
        <v>364</v>
      </c>
      <c r="DE790" s="68">
        <v>11</v>
      </c>
      <c r="DF790" s="68">
        <v>1</v>
      </c>
    </row>
    <row r="791" spans="1:110" s="68" customFormat="1" ht="12.75" x14ac:dyDescent="0.2">
      <c r="A791" s="67">
        <v>45231</v>
      </c>
      <c r="B791" s="68" t="s">
        <v>19</v>
      </c>
      <c r="C791" s="68">
        <v>99837</v>
      </c>
      <c r="D791" s="68" t="s">
        <v>5198</v>
      </c>
      <c r="E791" s="68" t="s">
        <v>685</v>
      </c>
      <c r="F791" s="69">
        <v>45236</v>
      </c>
      <c r="G791" s="68" t="s">
        <v>165</v>
      </c>
      <c r="H791" s="68" t="s">
        <v>166</v>
      </c>
      <c r="I791" s="70">
        <v>1381.15</v>
      </c>
      <c r="J791" s="70">
        <v>937.41</v>
      </c>
      <c r="K791" s="71">
        <f t="shared" si="12"/>
        <v>3.380624049272148E-3</v>
      </c>
      <c r="L791" s="68" t="s">
        <v>374</v>
      </c>
      <c r="M791" s="68" t="s">
        <v>129</v>
      </c>
      <c r="N791" s="68" t="s">
        <v>960</v>
      </c>
      <c r="O791" s="68" t="s">
        <v>5199</v>
      </c>
      <c r="P791" s="68" t="s">
        <v>5200</v>
      </c>
      <c r="Q791" s="68" t="s">
        <v>262</v>
      </c>
      <c r="R791" s="68" t="s">
        <v>5201</v>
      </c>
      <c r="S791" s="68" t="s">
        <v>5202</v>
      </c>
      <c r="T791" s="68" t="s">
        <v>135</v>
      </c>
      <c r="U791" s="68" t="s">
        <v>135</v>
      </c>
      <c r="V791" s="68" t="s">
        <v>136</v>
      </c>
      <c r="W791" s="68" t="s">
        <v>137</v>
      </c>
      <c r="X791" s="68" t="s">
        <v>173</v>
      </c>
      <c r="Y791" s="68">
        <v>45231.377052777774</v>
      </c>
      <c r="Z791" s="68">
        <v>45254.250296064813</v>
      </c>
      <c r="AA791" s="68" t="s">
        <v>139</v>
      </c>
      <c r="AB791" s="68" t="s">
        <v>140</v>
      </c>
      <c r="AC791" s="68">
        <v>0</v>
      </c>
      <c r="AD791" s="68" t="s">
        <v>143</v>
      </c>
      <c r="AE791" s="68">
        <v>138115</v>
      </c>
      <c r="AG791" s="68">
        <v>10012</v>
      </c>
      <c r="AH791" s="68" t="s">
        <v>141</v>
      </c>
      <c r="AI791" s="68" t="s">
        <v>143</v>
      </c>
      <c r="AJ791" s="68">
        <v>138115</v>
      </c>
      <c r="AK791" s="68" t="s">
        <v>142</v>
      </c>
      <c r="AL791" s="68" t="s">
        <v>143</v>
      </c>
      <c r="AM791" s="68">
        <v>8926</v>
      </c>
      <c r="AN791" s="68" t="s">
        <v>174</v>
      </c>
      <c r="AO791" s="68" t="s">
        <v>5203</v>
      </c>
      <c r="AP791" s="68" t="s">
        <v>5203</v>
      </c>
      <c r="AQ791" s="68" t="s">
        <v>309</v>
      </c>
      <c r="AR791" s="68" t="s">
        <v>3746</v>
      </c>
      <c r="AS791" s="68" t="s">
        <v>231</v>
      </c>
      <c r="AT791" s="68" t="s">
        <v>5203</v>
      </c>
      <c r="AU791" s="68" t="s">
        <v>5204</v>
      </c>
      <c r="AV791" s="68" t="s">
        <v>145</v>
      </c>
      <c r="AW791" s="68" t="s">
        <v>146</v>
      </c>
      <c r="AX791" s="68" t="s">
        <v>972</v>
      </c>
      <c r="AY791" s="68" t="s">
        <v>148</v>
      </c>
      <c r="AZ791" s="68" t="s">
        <v>139</v>
      </c>
      <c r="BA791" s="68" t="s">
        <v>149</v>
      </c>
      <c r="BB791" s="68" t="s">
        <v>150</v>
      </c>
      <c r="BC791" s="68" t="s">
        <v>156</v>
      </c>
      <c r="BD791" s="68" t="s">
        <v>157</v>
      </c>
      <c r="BE791" s="68" t="s">
        <v>484</v>
      </c>
      <c r="BF791" s="68">
        <v>45237.509155092594</v>
      </c>
      <c r="BG791" s="68">
        <v>0</v>
      </c>
      <c r="BH791" s="68" t="s">
        <v>262</v>
      </c>
      <c r="BI791" s="68" t="s">
        <v>5205</v>
      </c>
      <c r="BJ791" s="68" t="s">
        <v>143</v>
      </c>
      <c r="BK791" s="68" t="s">
        <v>136</v>
      </c>
      <c r="BL791" s="68" t="s">
        <v>143</v>
      </c>
      <c r="BM791" s="68" t="s">
        <v>160</v>
      </c>
      <c r="BN791" s="68" t="s">
        <v>160</v>
      </c>
      <c r="BO791" s="68" t="s">
        <v>143</v>
      </c>
      <c r="BP791" s="68" t="s">
        <v>143</v>
      </c>
      <c r="BQ791" s="68" t="s">
        <v>5206</v>
      </c>
      <c r="BR791" s="68">
        <v>1000</v>
      </c>
      <c r="BS791" s="68" t="s">
        <v>241</v>
      </c>
      <c r="BT791" s="68">
        <v>138115</v>
      </c>
      <c r="BU791" s="68">
        <v>138115</v>
      </c>
      <c r="BV791" s="68" t="s">
        <v>135</v>
      </c>
      <c r="BW791" s="68" t="s">
        <v>135</v>
      </c>
      <c r="BX791" s="68" t="s">
        <v>135</v>
      </c>
      <c r="BY791" s="68" t="s">
        <v>148</v>
      </c>
      <c r="BZ791" s="68" t="s">
        <v>5207</v>
      </c>
      <c r="CA791" s="68" t="s">
        <v>2415</v>
      </c>
      <c r="CB791" s="68" t="s">
        <v>143</v>
      </c>
      <c r="CC791" s="68" t="s">
        <v>143</v>
      </c>
      <c r="CD791" s="68" t="s">
        <v>143</v>
      </c>
      <c r="CE791" s="68" t="s">
        <v>143</v>
      </c>
      <c r="CF791" s="68">
        <v>10502</v>
      </c>
      <c r="CG791" s="68">
        <v>1</v>
      </c>
      <c r="CH791" s="68" t="s">
        <v>143</v>
      </c>
      <c r="CJ791" s="68">
        <v>0</v>
      </c>
      <c r="CK791" s="68" t="s">
        <v>143</v>
      </c>
      <c r="CM791" s="68" t="s">
        <v>143</v>
      </c>
      <c r="CN791" s="68" t="s">
        <v>143</v>
      </c>
      <c r="CR791" s="68" t="s">
        <v>143</v>
      </c>
      <c r="CS791" s="68" t="s">
        <v>1</v>
      </c>
      <c r="CT791" s="68">
        <v>45237</v>
      </c>
      <c r="CU791" s="68" t="s">
        <v>1</v>
      </c>
      <c r="CV791" s="68" t="s">
        <v>2092</v>
      </c>
      <c r="CW791" s="68" t="s">
        <v>2092</v>
      </c>
      <c r="CX791" s="68" t="s">
        <v>374</v>
      </c>
      <c r="CY791" s="68" t="s">
        <v>166</v>
      </c>
      <c r="CZ791" s="68" t="s">
        <v>136</v>
      </c>
      <c r="DA791" s="68" t="s">
        <v>1989</v>
      </c>
      <c r="DB791" s="68" t="s">
        <v>143</v>
      </c>
      <c r="DC791" s="68" t="s">
        <v>143</v>
      </c>
      <c r="DD791" s="68" t="s">
        <v>685</v>
      </c>
      <c r="DE791" s="68">
        <v>11</v>
      </c>
      <c r="DF791" s="68">
        <v>6</v>
      </c>
    </row>
    <row r="792" spans="1:110" s="68" customFormat="1" ht="12.75" x14ac:dyDescent="0.2">
      <c r="A792" s="67">
        <v>45231</v>
      </c>
      <c r="B792" s="68" t="s">
        <v>14</v>
      </c>
      <c r="C792" s="68">
        <v>99929</v>
      </c>
      <c r="D792" s="68" t="s">
        <v>5208</v>
      </c>
      <c r="E792" s="68" t="s">
        <v>2037</v>
      </c>
      <c r="F792" s="69">
        <v>45232</v>
      </c>
      <c r="G792" s="68" t="s">
        <v>165</v>
      </c>
      <c r="H792" s="68" t="s">
        <v>166</v>
      </c>
      <c r="I792" s="70">
        <v>32</v>
      </c>
      <c r="J792" s="70">
        <v>32</v>
      </c>
      <c r="K792" s="71">
        <f t="shared" si="12"/>
        <v>7.8326010626440817E-5</v>
      </c>
      <c r="L792" s="68" t="s">
        <v>316</v>
      </c>
      <c r="M792" s="68" t="s">
        <v>218</v>
      </c>
      <c r="N792" s="68" t="s">
        <v>219</v>
      </c>
      <c r="O792" s="68" t="s">
        <v>5209</v>
      </c>
      <c r="P792" s="68" t="s">
        <v>879</v>
      </c>
      <c r="Q792" s="68" t="s">
        <v>170</v>
      </c>
      <c r="R792" s="68" t="s">
        <v>5210</v>
      </c>
      <c r="S792" s="68" t="s">
        <v>5211</v>
      </c>
      <c r="T792" s="68" t="s">
        <v>135</v>
      </c>
      <c r="U792" s="68" t="s">
        <v>135</v>
      </c>
      <c r="V792" s="68" t="s">
        <v>136</v>
      </c>
      <c r="W792" s="68" t="s">
        <v>137</v>
      </c>
      <c r="X792" s="68" t="s">
        <v>322</v>
      </c>
      <c r="Y792" s="68">
        <v>45232.072713078705</v>
      </c>
      <c r="Z792" s="68">
        <v>45232.072552893522</v>
      </c>
      <c r="AA792" s="68" t="s">
        <v>139</v>
      </c>
      <c r="AB792" s="68" t="s">
        <v>140</v>
      </c>
      <c r="AC792" s="68">
        <v>0</v>
      </c>
      <c r="AD792" s="68" t="s">
        <v>143</v>
      </c>
      <c r="AE792" s="68">
        <v>32</v>
      </c>
      <c r="AG792" s="68">
        <v>10012</v>
      </c>
      <c r="AH792" s="68" t="s">
        <v>141</v>
      </c>
      <c r="AI792" s="68" t="s">
        <v>143</v>
      </c>
      <c r="AJ792" s="68">
        <v>32</v>
      </c>
      <c r="AK792" s="68" t="s">
        <v>207</v>
      </c>
      <c r="AL792" s="68" t="s">
        <v>143</v>
      </c>
      <c r="AM792" s="68">
        <v>32</v>
      </c>
      <c r="AN792" s="68" t="s">
        <v>174</v>
      </c>
      <c r="AO792" s="68" t="s">
        <v>5212</v>
      </c>
      <c r="AP792" s="68" t="s">
        <v>417</v>
      </c>
      <c r="AQ792" s="68" t="s">
        <v>5213</v>
      </c>
      <c r="AR792" s="68" t="s">
        <v>178</v>
      </c>
      <c r="AS792" s="68" t="s">
        <v>179</v>
      </c>
      <c r="AT792" s="68" t="s">
        <v>403</v>
      </c>
      <c r="AU792" s="68" t="s">
        <v>5214</v>
      </c>
      <c r="AV792" s="68" t="s">
        <v>234</v>
      </c>
      <c r="AW792" s="68" t="s">
        <v>165</v>
      </c>
      <c r="AX792" s="68" t="s">
        <v>235</v>
      </c>
      <c r="AY792" s="68" t="s">
        <v>148</v>
      </c>
      <c r="AZ792" s="68" t="s">
        <v>139</v>
      </c>
      <c r="BA792" s="68" t="s">
        <v>236</v>
      </c>
      <c r="BB792" s="68" t="s">
        <v>150</v>
      </c>
      <c r="BC792" s="68" t="s">
        <v>156</v>
      </c>
      <c r="BD792" s="68" t="s">
        <v>157</v>
      </c>
      <c r="BE792" s="68" t="s">
        <v>303</v>
      </c>
      <c r="BF792" s="68">
        <v>45232.192152777781</v>
      </c>
      <c r="BG792" s="68">
        <v>0</v>
      </c>
      <c r="BH792" s="68" t="s">
        <v>143</v>
      </c>
      <c r="BI792" s="68" t="s">
        <v>5215</v>
      </c>
      <c r="BJ792" s="68" t="s">
        <v>143</v>
      </c>
      <c r="BK792" s="68" t="s">
        <v>136</v>
      </c>
      <c r="BL792" s="68" t="s">
        <v>143</v>
      </c>
      <c r="BM792" s="68" t="s">
        <v>160</v>
      </c>
      <c r="BN792" s="68" t="s">
        <v>160</v>
      </c>
      <c r="BO792" s="68" t="s">
        <v>143</v>
      </c>
      <c r="BP792" s="68" t="s">
        <v>143</v>
      </c>
      <c r="BQ792" s="68" t="s">
        <v>5216</v>
      </c>
      <c r="BR792" s="68">
        <v>500</v>
      </c>
      <c r="BS792" s="68" t="s">
        <v>1608</v>
      </c>
      <c r="BT792" s="68">
        <v>32</v>
      </c>
      <c r="BU792" s="68">
        <v>32</v>
      </c>
      <c r="BV792" s="68" t="s">
        <v>135</v>
      </c>
      <c r="BW792" s="68" t="s">
        <v>135</v>
      </c>
      <c r="BX792" s="68" t="s">
        <v>135</v>
      </c>
      <c r="BY792" s="68" t="s">
        <v>148</v>
      </c>
      <c r="BZ792" s="68" t="s">
        <v>5217</v>
      </c>
      <c r="CA792" s="68" t="s">
        <v>174</v>
      </c>
      <c r="CB792" s="68" t="s">
        <v>143</v>
      </c>
      <c r="CC792" s="68" t="s">
        <v>143</v>
      </c>
      <c r="CD792" s="68" t="s">
        <v>143</v>
      </c>
      <c r="CE792" s="68" t="s">
        <v>5218</v>
      </c>
      <c r="CF792" s="68">
        <v>1</v>
      </c>
      <c r="CG792" s="68">
        <v>1</v>
      </c>
      <c r="CH792" s="68" t="s">
        <v>143</v>
      </c>
      <c r="CJ792" s="68">
        <v>0</v>
      </c>
      <c r="CK792" s="68" t="s">
        <v>143</v>
      </c>
      <c r="CM792" s="68" t="s">
        <v>143</v>
      </c>
      <c r="CN792" s="68" t="s">
        <v>143</v>
      </c>
      <c r="CO792" s="68">
        <v>300733438</v>
      </c>
      <c r="CR792" s="68" t="s">
        <v>143</v>
      </c>
      <c r="CS792" s="68" t="s">
        <v>1</v>
      </c>
      <c r="CU792" s="68" t="s">
        <v>1</v>
      </c>
      <c r="CV792" s="68" t="s">
        <v>1985</v>
      </c>
      <c r="CW792" s="68" t="s">
        <v>1985</v>
      </c>
      <c r="CX792" s="68" t="s">
        <v>316</v>
      </c>
      <c r="CY792" s="68" t="s">
        <v>166</v>
      </c>
      <c r="CZ792" s="68" t="s">
        <v>136</v>
      </c>
      <c r="DA792" s="68" t="s">
        <v>1986</v>
      </c>
      <c r="DB792" s="68" t="s">
        <v>143</v>
      </c>
      <c r="DC792" s="68" t="s">
        <v>143</v>
      </c>
      <c r="DD792" s="68" t="s">
        <v>2037</v>
      </c>
      <c r="DE792" s="68">
        <v>11</v>
      </c>
      <c r="DF792" s="68">
        <v>2</v>
      </c>
    </row>
    <row r="793" spans="1:110" s="68" customFormat="1" ht="12.75" x14ac:dyDescent="0.2">
      <c r="A793" s="67">
        <v>45231</v>
      </c>
      <c r="B793" s="68" t="s">
        <v>14</v>
      </c>
      <c r="C793" s="68">
        <v>100055</v>
      </c>
      <c r="D793" s="68" t="s">
        <v>5219</v>
      </c>
      <c r="E793" s="68" t="s">
        <v>164</v>
      </c>
      <c r="F793" s="69">
        <v>45232</v>
      </c>
      <c r="G793" s="68" t="s">
        <v>165</v>
      </c>
      <c r="H793" s="68" t="s">
        <v>166</v>
      </c>
      <c r="I793" s="70">
        <v>199</v>
      </c>
      <c r="J793" s="70">
        <v>199</v>
      </c>
      <c r="K793" s="71">
        <f t="shared" si="12"/>
        <v>4.8708987858317882E-4</v>
      </c>
      <c r="L793" s="68" t="s">
        <v>316</v>
      </c>
      <c r="M793" s="68" t="s">
        <v>317</v>
      </c>
      <c r="N793" s="68" t="s">
        <v>1056</v>
      </c>
      <c r="O793" s="68" t="s">
        <v>5220</v>
      </c>
      <c r="P793" s="68" t="s">
        <v>5221</v>
      </c>
      <c r="Q793" s="68" t="s">
        <v>170</v>
      </c>
      <c r="R793" s="68" t="s">
        <v>5222</v>
      </c>
      <c r="S793" s="68" t="s">
        <v>5223</v>
      </c>
      <c r="T793" s="68" t="s">
        <v>135</v>
      </c>
      <c r="U793" s="68" t="s">
        <v>135</v>
      </c>
      <c r="V793" s="68" t="s">
        <v>136</v>
      </c>
      <c r="W793" s="68" t="s">
        <v>137</v>
      </c>
      <c r="X793" s="68" t="s">
        <v>322</v>
      </c>
      <c r="Y793" s="68">
        <v>45232.324568171294</v>
      </c>
      <c r="Z793" s="68">
        <v>45232.324211458334</v>
      </c>
      <c r="AA793" s="68" t="s">
        <v>139</v>
      </c>
      <c r="AB793" s="68" t="s">
        <v>323</v>
      </c>
      <c r="AC793" s="68">
        <v>0</v>
      </c>
      <c r="AD793" s="68" t="s">
        <v>143</v>
      </c>
      <c r="AE793" s="68">
        <v>199</v>
      </c>
      <c r="AG793" s="68">
        <v>10012</v>
      </c>
      <c r="AH793" s="68" t="s">
        <v>141</v>
      </c>
      <c r="AI793" s="68" t="s">
        <v>143</v>
      </c>
      <c r="AJ793" s="68">
        <v>199</v>
      </c>
      <c r="AK793" s="68" t="s">
        <v>207</v>
      </c>
      <c r="AL793" s="68" t="s">
        <v>143</v>
      </c>
      <c r="AM793" s="68">
        <v>199</v>
      </c>
      <c r="AN793" s="68" t="s">
        <v>174</v>
      </c>
      <c r="AO793" s="68" t="s">
        <v>5224</v>
      </c>
      <c r="AP793" s="68" t="s">
        <v>5225</v>
      </c>
      <c r="AQ793" s="68" t="s">
        <v>5226</v>
      </c>
      <c r="AR793" s="68" t="s">
        <v>178</v>
      </c>
      <c r="AS793" s="68" t="s">
        <v>179</v>
      </c>
      <c r="AT793" s="68" t="s">
        <v>211</v>
      </c>
      <c r="AU793" s="68" t="s">
        <v>5227</v>
      </c>
      <c r="AV793" s="68" t="s">
        <v>145</v>
      </c>
      <c r="AW793" s="68" t="s">
        <v>146</v>
      </c>
      <c r="AX793" s="68" t="s">
        <v>1060</v>
      </c>
      <c r="AY793" s="68" t="s">
        <v>148</v>
      </c>
      <c r="AZ793" s="68" t="s">
        <v>139</v>
      </c>
      <c r="BA793" s="68" t="s">
        <v>149</v>
      </c>
      <c r="BB793" s="68" t="s">
        <v>150</v>
      </c>
      <c r="BC793" s="68" t="s">
        <v>156</v>
      </c>
      <c r="BD793" s="68" t="s">
        <v>157</v>
      </c>
      <c r="BE793" s="68" t="s">
        <v>303</v>
      </c>
      <c r="BF793" s="68">
        <v>45233.44730324074</v>
      </c>
      <c r="BG793" s="68">
        <v>0</v>
      </c>
      <c r="BH793" s="68" t="s">
        <v>143</v>
      </c>
      <c r="BI793" s="68" t="s">
        <v>5228</v>
      </c>
      <c r="BJ793" s="68" t="s">
        <v>143</v>
      </c>
      <c r="BK793" s="68" t="s">
        <v>136</v>
      </c>
      <c r="BL793" s="68" t="s">
        <v>143</v>
      </c>
      <c r="BM793" s="68" t="s">
        <v>160</v>
      </c>
      <c r="BN793" s="68" t="s">
        <v>160</v>
      </c>
      <c r="BO793" s="68" t="s">
        <v>143</v>
      </c>
      <c r="BP793" s="68" t="s">
        <v>143</v>
      </c>
      <c r="BQ793" s="68" t="s">
        <v>5229</v>
      </c>
      <c r="BR793" s="68">
        <v>500</v>
      </c>
      <c r="BS793" s="68" t="s">
        <v>1608</v>
      </c>
      <c r="BT793" s="68">
        <v>199</v>
      </c>
      <c r="BU793" s="68">
        <v>199</v>
      </c>
      <c r="BV793" s="68" t="s">
        <v>135</v>
      </c>
      <c r="BW793" s="68" t="s">
        <v>135</v>
      </c>
      <c r="BX793" s="68" t="s">
        <v>135</v>
      </c>
      <c r="BY793" s="68" t="s">
        <v>148</v>
      </c>
      <c r="BZ793" s="68" t="s">
        <v>1653</v>
      </c>
      <c r="CA793" s="68" t="s">
        <v>174</v>
      </c>
      <c r="CB793" s="68" t="s">
        <v>143</v>
      </c>
      <c r="CC793" s="68" t="s">
        <v>143</v>
      </c>
      <c r="CD793" s="68" t="s">
        <v>143</v>
      </c>
      <c r="CE793" s="68" t="s">
        <v>5230</v>
      </c>
      <c r="CF793" s="68">
        <v>1</v>
      </c>
      <c r="CG793" s="68">
        <v>1</v>
      </c>
      <c r="CH793" s="68" t="s">
        <v>143</v>
      </c>
      <c r="CJ793" s="68">
        <v>0</v>
      </c>
      <c r="CK793" s="68" t="s">
        <v>143</v>
      </c>
      <c r="CM793" s="68" t="s">
        <v>143</v>
      </c>
      <c r="CN793" s="68" t="s">
        <v>143</v>
      </c>
      <c r="CR793" s="68" t="s">
        <v>143</v>
      </c>
      <c r="CS793" s="68" t="s">
        <v>1</v>
      </c>
      <c r="CU793" s="68" t="s">
        <v>1</v>
      </c>
      <c r="CV793" s="68" t="s">
        <v>1985</v>
      </c>
      <c r="CW793" s="68" t="s">
        <v>1985</v>
      </c>
      <c r="CX793" s="68" t="s">
        <v>316</v>
      </c>
      <c r="CY793" s="68" t="s">
        <v>166</v>
      </c>
      <c r="CZ793" s="68" t="s">
        <v>136</v>
      </c>
      <c r="DA793" s="68" t="s">
        <v>1989</v>
      </c>
      <c r="DB793" s="68" t="s">
        <v>143</v>
      </c>
      <c r="DC793" s="68" t="s">
        <v>143</v>
      </c>
      <c r="DD793" s="68" t="s">
        <v>164</v>
      </c>
      <c r="DE793" s="68">
        <v>11</v>
      </c>
      <c r="DF793" s="68">
        <v>2</v>
      </c>
    </row>
    <row r="794" spans="1:110" s="68" customFormat="1" ht="12.75" x14ac:dyDescent="0.2">
      <c r="A794" s="67">
        <v>45231</v>
      </c>
      <c r="B794" s="68" t="s">
        <v>13</v>
      </c>
      <c r="C794" s="68">
        <v>100392</v>
      </c>
      <c r="D794" s="68" t="s">
        <v>5231</v>
      </c>
      <c r="E794" s="68" t="s">
        <v>364</v>
      </c>
      <c r="F794" s="69">
        <v>45236</v>
      </c>
      <c r="G794" s="68" t="s">
        <v>126</v>
      </c>
      <c r="H794" s="68" t="s">
        <v>127</v>
      </c>
      <c r="I794" s="70">
        <v>433.47</v>
      </c>
      <c r="J794" s="70">
        <v>336.13</v>
      </c>
      <c r="K794" s="71">
        <f t="shared" si="12"/>
        <v>1.0609992445701033E-3</v>
      </c>
      <c r="L794" s="68" t="s">
        <v>374</v>
      </c>
      <c r="M794" s="68" t="s">
        <v>129</v>
      </c>
      <c r="N794" s="68" t="s">
        <v>5232</v>
      </c>
      <c r="O794" s="68" t="s">
        <v>1065</v>
      </c>
      <c r="P794" s="68" t="s">
        <v>5233</v>
      </c>
      <c r="Q794" s="68" t="s">
        <v>132</v>
      </c>
      <c r="R794" s="68" t="s">
        <v>5234</v>
      </c>
      <c r="S794" s="68" t="s">
        <v>5235</v>
      </c>
      <c r="T794" s="68" t="s">
        <v>135</v>
      </c>
      <c r="U794" s="68" t="s">
        <v>135</v>
      </c>
      <c r="V794" s="68" t="s">
        <v>136</v>
      </c>
      <c r="W794" s="68" t="s">
        <v>137</v>
      </c>
      <c r="X794" s="68" t="s">
        <v>138</v>
      </c>
      <c r="Y794" s="68">
        <v>45236.526837500001</v>
      </c>
      <c r="Z794" s="68">
        <v>45265.099267939811</v>
      </c>
      <c r="AA794" s="68" t="s">
        <v>139</v>
      </c>
      <c r="AB794" s="68" t="s">
        <v>140</v>
      </c>
      <c r="AC794" s="68">
        <v>0</v>
      </c>
      <c r="AD794" s="68" t="s">
        <v>143</v>
      </c>
      <c r="AE794" s="68">
        <v>43347</v>
      </c>
      <c r="AG794" s="68">
        <v>10023</v>
      </c>
      <c r="AH794" s="68" t="s">
        <v>141</v>
      </c>
      <c r="AI794" s="68" t="s">
        <v>143</v>
      </c>
      <c r="AJ794" s="68">
        <v>219226</v>
      </c>
      <c r="AK794" s="68" t="s">
        <v>142</v>
      </c>
      <c r="AL794" s="68" t="s">
        <v>143</v>
      </c>
      <c r="AM794" s="68">
        <v>1700</v>
      </c>
      <c r="AN794" s="68" t="s">
        <v>144</v>
      </c>
      <c r="AO794" s="68" t="s">
        <v>631</v>
      </c>
      <c r="AP794" s="68" t="s">
        <v>632</v>
      </c>
      <c r="AQ794" s="68" t="s">
        <v>1068</v>
      </c>
      <c r="AR794" s="68" t="s">
        <v>148</v>
      </c>
      <c r="AS794" s="68" t="s">
        <v>139</v>
      </c>
      <c r="AT794" s="68" t="s">
        <v>149</v>
      </c>
      <c r="AU794" s="68" t="s">
        <v>634</v>
      </c>
      <c r="AV794" s="68" t="s">
        <v>5236</v>
      </c>
      <c r="AW794" s="68" t="s">
        <v>5237</v>
      </c>
      <c r="AX794" s="68" t="s">
        <v>5238</v>
      </c>
      <c r="AY794" s="68" t="s">
        <v>148</v>
      </c>
      <c r="AZ794" s="68" t="s">
        <v>139</v>
      </c>
      <c r="BA794" s="68" t="s">
        <v>149</v>
      </c>
      <c r="BB794" s="68" t="s">
        <v>5239</v>
      </c>
      <c r="BC794" s="68" t="s">
        <v>156</v>
      </c>
      <c r="BD794" s="68" t="s">
        <v>157</v>
      </c>
      <c r="BE794" s="68" t="s">
        <v>303</v>
      </c>
      <c r="BF794" s="68">
        <v>45236.534629629627</v>
      </c>
      <c r="BG794" s="68">
        <v>0</v>
      </c>
      <c r="BH794" s="68" t="s">
        <v>132</v>
      </c>
      <c r="BI794" s="68" t="s">
        <v>5240</v>
      </c>
      <c r="BJ794" s="68" t="s">
        <v>143</v>
      </c>
      <c r="BK794" s="68" t="s">
        <v>136</v>
      </c>
      <c r="BL794" s="68" t="s">
        <v>143</v>
      </c>
      <c r="BM794" s="68" t="s">
        <v>160</v>
      </c>
      <c r="BN794" s="68" t="s">
        <v>160</v>
      </c>
      <c r="BO794" s="68" t="s">
        <v>143</v>
      </c>
      <c r="BP794" s="68" t="s">
        <v>143</v>
      </c>
      <c r="BQ794" s="68" t="s">
        <v>680</v>
      </c>
      <c r="BR794" s="68">
        <v>500</v>
      </c>
      <c r="BS794" s="68" t="s">
        <v>1608</v>
      </c>
      <c r="BT794" s="68">
        <v>43347</v>
      </c>
      <c r="BU794" s="68">
        <v>43347</v>
      </c>
      <c r="BV794" s="68" t="s">
        <v>135</v>
      </c>
      <c r="BW794" s="68" t="s">
        <v>135</v>
      </c>
      <c r="BX794" s="68" t="s">
        <v>135</v>
      </c>
      <c r="BY794" s="68" t="s">
        <v>148</v>
      </c>
      <c r="BZ794" s="68" t="s">
        <v>4118</v>
      </c>
      <c r="CA794" s="68" t="s">
        <v>144</v>
      </c>
      <c r="CB794" s="68" t="s">
        <v>143</v>
      </c>
      <c r="CC794" s="68" t="s">
        <v>143</v>
      </c>
      <c r="CD794" s="68" t="s">
        <v>143</v>
      </c>
      <c r="CE794" s="68" t="s">
        <v>143</v>
      </c>
      <c r="CF794" s="68">
        <v>19772615</v>
      </c>
      <c r="CG794" s="68">
        <v>19772615</v>
      </c>
      <c r="CH794" s="68" t="s">
        <v>143</v>
      </c>
      <c r="CJ794" s="68">
        <v>0</v>
      </c>
      <c r="CK794" s="68" t="s">
        <v>143</v>
      </c>
      <c r="CM794" s="68" t="s">
        <v>143</v>
      </c>
      <c r="CN794" s="68" t="s">
        <v>143</v>
      </c>
      <c r="CR794" s="68" t="s">
        <v>143</v>
      </c>
      <c r="CS794" s="68" t="s">
        <v>1</v>
      </c>
      <c r="CU794" s="68" t="s">
        <v>1</v>
      </c>
      <c r="CV794" s="68" t="s">
        <v>1985</v>
      </c>
      <c r="CW794" s="68" t="s">
        <v>1985</v>
      </c>
      <c r="CX794" s="68" t="s">
        <v>374</v>
      </c>
      <c r="CY794" s="68" t="s">
        <v>127</v>
      </c>
      <c r="CZ794" s="68" t="s">
        <v>136</v>
      </c>
      <c r="DA794" s="68" t="s">
        <v>1986</v>
      </c>
      <c r="DB794" s="68" t="s">
        <v>143</v>
      </c>
      <c r="DC794" s="68" t="s">
        <v>143</v>
      </c>
      <c r="DD794" s="68" t="s">
        <v>364</v>
      </c>
      <c r="DE794" s="68">
        <v>11</v>
      </c>
      <c r="DF794" s="68">
        <v>6</v>
      </c>
    </row>
    <row r="795" spans="1:110" s="68" customFormat="1" ht="12.75" x14ac:dyDescent="0.2">
      <c r="A795" s="67">
        <v>45231</v>
      </c>
      <c r="B795" s="68" t="s">
        <v>7</v>
      </c>
      <c r="C795" s="68">
        <v>100397</v>
      </c>
      <c r="D795" s="68" t="s">
        <v>4337</v>
      </c>
      <c r="E795" s="68" t="s">
        <v>364</v>
      </c>
      <c r="F795" s="69">
        <v>45237</v>
      </c>
      <c r="G795" s="68" t="s">
        <v>165</v>
      </c>
      <c r="H795" s="68" t="s">
        <v>166</v>
      </c>
      <c r="I795" s="70">
        <v>660.79</v>
      </c>
      <c r="J795" s="70">
        <v>550</v>
      </c>
      <c r="K795" s="71">
        <f t="shared" si="12"/>
        <v>1.6174076425576819E-3</v>
      </c>
      <c r="L795" s="68" t="s">
        <v>167</v>
      </c>
      <c r="M795" s="68" t="s">
        <v>129</v>
      </c>
      <c r="N795" s="68" t="s">
        <v>1065</v>
      </c>
      <c r="O795" s="68" t="s">
        <v>2737</v>
      </c>
      <c r="P795" s="68" t="s">
        <v>5241</v>
      </c>
      <c r="Q795" s="68" t="s">
        <v>262</v>
      </c>
      <c r="R795" s="68" t="s">
        <v>5242</v>
      </c>
      <c r="S795" s="68" t="s">
        <v>2865</v>
      </c>
      <c r="T795" s="68" t="s">
        <v>135</v>
      </c>
      <c r="U795" s="68" t="s">
        <v>135</v>
      </c>
      <c r="V795" s="68" t="s">
        <v>136</v>
      </c>
      <c r="W795" s="68" t="s">
        <v>137</v>
      </c>
      <c r="X795" s="68" t="s">
        <v>957</v>
      </c>
      <c r="Y795" s="68">
        <v>45236.537701504632</v>
      </c>
      <c r="Z795" s="68">
        <v>45257.327500462961</v>
      </c>
      <c r="AA795" s="68" t="s">
        <v>139</v>
      </c>
      <c r="AB795" s="68" t="s">
        <v>140</v>
      </c>
      <c r="AC795" s="68">
        <v>0</v>
      </c>
      <c r="AD795" s="68" t="s">
        <v>143</v>
      </c>
      <c r="AE795" s="68">
        <v>66079</v>
      </c>
      <c r="AF795" s="68">
        <v>45240</v>
      </c>
      <c r="AG795" s="68">
        <v>10012</v>
      </c>
      <c r="AH795" s="68" t="s">
        <v>141</v>
      </c>
      <c r="AI795" s="68" t="s">
        <v>143</v>
      </c>
      <c r="AJ795" s="68">
        <v>66079</v>
      </c>
      <c r="AK795" s="68" t="s">
        <v>142</v>
      </c>
      <c r="AL795" s="68" t="s">
        <v>143</v>
      </c>
      <c r="AM795" s="68">
        <v>550</v>
      </c>
      <c r="AN795" s="68" t="s">
        <v>174</v>
      </c>
      <c r="AO795" s="68" t="s">
        <v>2196</v>
      </c>
      <c r="AP795" s="68" t="s">
        <v>2197</v>
      </c>
      <c r="AQ795" s="68" t="s">
        <v>2741</v>
      </c>
      <c r="AR795" s="68" t="s">
        <v>230</v>
      </c>
      <c r="AS795" s="68" t="s">
        <v>231</v>
      </c>
      <c r="AT795" s="68" t="s">
        <v>2199</v>
      </c>
      <c r="AU795" s="68" t="s">
        <v>2200</v>
      </c>
      <c r="AV795" s="68" t="s">
        <v>631</v>
      </c>
      <c r="AW795" s="68" t="s">
        <v>632</v>
      </c>
      <c r="AX795" s="68" t="s">
        <v>1068</v>
      </c>
      <c r="AY795" s="68" t="s">
        <v>148</v>
      </c>
      <c r="AZ795" s="68" t="s">
        <v>139</v>
      </c>
      <c r="BA795" s="68" t="s">
        <v>149</v>
      </c>
      <c r="BB795" s="68" t="s">
        <v>634</v>
      </c>
      <c r="BC795" s="68" t="s">
        <v>156</v>
      </c>
      <c r="BD795" s="68" t="s">
        <v>157</v>
      </c>
      <c r="BE795" s="68" t="s">
        <v>484</v>
      </c>
      <c r="BF795" s="68">
        <v>45236.064328703702</v>
      </c>
      <c r="BG795" s="68">
        <v>0</v>
      </c>
      <c r="BH795" s="68" t="s">
        <v>143</v>
      </c>
      <c r="BI795" s="68" t="s">
        <v>143</v>
      </c>
      <c r="BJ795" s="68" t="s">
        <v>143</v>
      </c>
      <c r="BK795" s="68" t="s">
        <v>183</v>
      </c>
      <c r="BL795" s="68" t="s">
        <v>143</v>
      </c>
      <c r="BM795" s="68" t="s">
        <v>160</v>
      </c>
      <c r="BN795" s="68" t="s">
        <v>1674</v>
      </c>
      <c r="BO795" s="68" t="s">
        <v>143</v>
      </c>
      <c r="BP795" s="68" t="s">
        <v>143</v>
      </c>
      <c r="BQ795" s="68" t="s">
        <v>574</v>
      </c>
      <c r="BR795" s="68">
        <v>1000</v>
      </c>
      <c r="BS795" s="68" t="s">
        <v>162</v>
      </c>
      <c r="BT795" s="68">
        <v>66079</v>
      </c>
      <c r="BU795" s="68">
        <v>66079</v>
      </c>
      <c r="BV795" s="68" t="s">
        <v>135</v>
      </c>
      <c r="BW795" s="68" t="s">
        <v>135</v>
      </c>
      <c r="BX795" s="68" t="s">
        <v>135</v>
      </c>
      <c r="BY795" s="68" t="s">
        <v>148</v>
      </c>
      <c r="BZ795" s="68" t="s">
        <v>3502</v>
      </c>
      <c r="CA795" s="68" t="s">
        <v>174</v>
      </c>
      <c r="CB795" s="68" t="s">
        <v>143</v>
      </c>
      <c r="CC795" s="68" t="s">
        <v>143</v>
      </c>
      <c r="CD795" s="68" t="s">
        <v>143</v>
      </c>
      <c r="CE795" s="68" t="s">
        <v>5243</v>
      </c>
      <c r="CF795" s="68">
        <v>1</v>
      </c>
      <c r="CG795" s="68">
        <v>1</v>
      </c>
      <c r="CH795" s="68" t="s">
        <v>143</v>
      </c>
      <c r="CJ795" s="68">
        <v>0</v>
      </c>
      <c r="CK795" s="68" t="s">
        <v>143</v>
      </c>
      <c r="CM795" s="68" t="s">
        <v>143</v>
      </c>
      <c r="CN795" s="68" t="s">
        <v>143</v>
      </c>
      <c r="CO795" s="68">
        <v>505882451</v>
      </c>
      <c r="CR795" s="68" t="s">
        <v>143</v>
      </c>
      <c r="CS795" s="68" t="s">
        <v>1</v>
      </c>
      <c r="CU795" s="68" t="s">
        <v>1</v>
      </c>
      <c r="CV795" s="68" t="s">
        <v>2092</v>
      </c>
      <c r="CW795" s="68" t="s">
        <v>2092</v>
      </c>
      <c r="CX795" s="68" t="s">
        <v>167</v>
      </c>
      <c r="CY795" s="68" t="s">
        <v>166</v>
      </c>
      <c r="CZ795" s="68" t="s">
        <v>183</v>
      </c>
      <c r="DA795" s="68" t="s">
        <v>2007</v>
      </c>
      <c r="DB795" s="68" t="s">
        <v>143</v>
      </c>
      <c r="DC795" s="68" t="s">
        <v>143</v>
      </c>
      <c r="DD795" s="68" t="s">
        <v>364</v>
      </c>
      <c r="DE795" s="68">
        <v>11</v>
      </c>
      <c r="DF795" s="68">
        <v>7</v>
      </c>
    </row>
    <row r="796" spans="1:110" s="68" customFormat="1" ht="12.75" x14ac:dyDescent="0.2">
      <c r="A796" s="67">
        <v>45231</v>
      </c>
      <c r="B796" s="68" t="s">
        <v>19</v>
      </c>
      <c r="C796" s="68">
        <v>100402</v>
      </c>
      <c r="D796" s="68" t="s">
        <v>5244</v>
      </c>
      <c r="E796" s="68" t="s">
        <v>685</v>
      </c>
      <c r="F796" s="69">
        <v>45237</v>
      </c>
      <c r="G796" s="68" t="s">
        <v>165</v>
      </c>
      <c r="H796" s="68" t="s">
        <v>166</v>
      </c>
      <c r="I796" s="70">
        <v>86.6</v>
      </c>
      <c r="J796" s="70">
        <v>250</v>
      </c>
      <c r="K796" s="71">
        <f t="shared" si="12"/>
        <v>2.1196976625780545E-4</v>
      </c>
      <c r="L796" s="68" t="s">
        <v>519</v>
      </c>
      <c r="M796" s="68" t="s">
        <v>317</v>
      </c>
      <c r="N796" s="68" t="s">
        <v>1056</v>
      </c>
      <c r="O796" s="68" t="s">
        <v>4021</v>
      </c>
      <c r="P796" s="68" t="s">
        <v>5245</v>
      </c>
      <c r="Q796" s="68" t="s">
        <v>170</v>
      </c>
      <c r="R796" s="68" t="s">
        <v>5246</v>
      </c>
      <c r="S796" s="68" t="s">
        <v>4975</v>
      </c>
      <c r="T796" s="68" t="s">
        <v>135</v>
      </c>
      <c r="U796" s="68" t="s">
        <v>135</v>
      </c>
      <c r="V796" s="68" t="s">
        <v>136</v>
      </c>
      <c r="W796" s="68" t="s">
        <v>137</v>
      </c>
      <c r="X796" s="68" t="s">
        <v>957</v>
      </c>
      <c r="Y796" s="68">
        <v>45236.05598449074</v>
      </c>
      <c r="Z796" s="68">
        <v>45257.3302630787</v>
      </c>
      <c r="AA796" s="68" t="s">
        <v>139</v>
      </c>
      <c r="AB796" s="68" t="s">
        <v>323</v>
      </c>
      <c r="AC796" s="68">
        <v>0</v>
      </c>
      <c r="AD796" s="68" t="s">
        <v>143</v>
      </c>
      <c r="AE796" s="68">
        <v>866</v>
      </c>
      <c r="AF796" s="68">
        <v>45243</v>
      </c>
      <c r="AG796" s="68">
        <v>10012</v>
      </c>
      <c r="AH796" s="68" t="s">
        <v>141</v>
      </c>
      <c r="AI796" s="68" t="s">
        <v>143</v>
      </c>
      <c r="AJ796" s="68">
        <v>866</v>
      </c>
      <c r="AK796" s="68" t="s">
        <v>142</v>
      </c>
      <c r="AL796" s="68" t="s">
        <v>143</v>
      </c>
      <c r="AM796" s="68">
        <v>250</v>
      </c>
      <c r="AN796" s="68" t="s">
        <v>174</v>
      </c>
      <c r="AO796" s="68" t="s">
        <v>1813</v>
      </c>
      <c r="AP796" s="68" t="s">
        <v>699</v>
      </c>
      <c r="AQ796" s="68" t="s">
        <v>4025</v>
      </c>
      <c r="AR796" s="68" t="s">
        <v>178</v>
      </c>
      <c r="AS796" s="68" t="s">
        <v>179</v>
      </c>
      <c r="AT796" s="68" t="s">
        <v>211</v>
      </c>
      <c r="AU796" s="68" t="s">
        <v>1815</v>
      </c>
      <c r="AV796" s="68" t="s">
        <v>145</v>
      </c>
      <c r="AW796" s="68" t="s">
        <v>146</v>
      </c>
      <c r="AX796" s="68" t="s">
        <v>1060</v>
      </c>
      <c r="AY796" s="68" t="s">
        <v>148</v>
      </c>
      <c r="AZ796" s="68" t="s">
        <v>139</v>
      </c>
      <c r="BA796" s="68" t="s">
        <v>149</v>
      </c>
      <c r="BB796" s="68" t="s">
        <v>150</v>
      </c>
      <c r="BC796" s="68" t="s">
        <v>156</v>
      </c>
      <c r="BD796" s="68" t="s">
        <v>157</v>
      </c>
      <c r="BE796" s="68" t="s">
        <v>303</v>
      </c>
      <c r="BF796" s="68">
        <v>45236.243321759262</v>
      </c>
      <c r="BG796" s="68">
        <v>0</v>
      </c>
      <c r="BH796" s="68" t="s">
        <v>143</v>
      </c>
      <c r="BI796" s="68" t="s">
        <v>143</v>
      </c>
      <c r="BJ796" s="68" t="s">
        <v>143</v>
      </c>
      <c r="BK796" s="68" t="s">
        <v>136</v>
      </c>
      <c r="BL796" s="68" t="s">
        <v>143</v>
      </c>
      <c r="BM796" s="68" t="s">
        <v>160</v>
      </c>
      <c r="BN796" s="68" t="s">
        <v>160</v>
      </c>
      <c r="BO796" s="68" t="s">
        <v>143</v>
      </c>
      <c r="BP796" s="68" t="s">
        <v>143</v>
      </c>
      <c r="BQ796" s="68" t="s">
        <v>4300</v>
      </c>
      <c r="BR796" s="68">
        <v>500</v>
      </c>
      <c r="BS796" s="68" t="s">
        <v>1608</v>
      </c>
      <c r="BT796" s="68">
        <v>866</v>
      </c>
      <c r="BU796" s="68">
        <v>866</v>
      </c>
      <c r="BV796" s="68" t="s">
        <v>135</v>
      </c>
      <c r="BW796" s="68" t="s">
        <v>135</v>
      </c>
      <c r="BX796" s="68" t="s">
        <v>135</v>
      </c>
      <c r="BY796" s="68" t="s">
        <v>148</v>
      </c>
      <c r="BZ796" s="68" t="s">
        <v>5247</v>
      </c>
      <c r="CA796" s="68" t="s">
        <v>174</v>
      </c>
      <c r="CB796" s="68" t="s">
        <v>143</v>
      </c>
      <c r="CC796" s="68" t="s">
        <v>143</v>
      </c>
      <c r="CD796" s="68" t="s">
        <v>143</v>
      </c>
      <c r="CE796" s="68" t="s">
        <v>5248</v>
      </c>
      <c r="CF796" s="68">
        <v>1</v>
      </c>
      <c r="CG796" s="68">
        <v>1</v>
      </c>
      <c r="CH796" s="68" t="s">
        <v>143</v>
      </c>
      <c r="CJ796" s="68">
        <v>0</v>
      </c>
      <c r="CK796" s="68" t="s">
        <v>143</v>
      </c>
      <c r="CM796" s="68" t="s">
        <v>143</v>
      </c>
      <c r="CN796" s="68" t="s">
        <v>143</v>
      </c>
      <c r="CR796" s="68" t="s">
        <v>143</v>
      </c>
      <c r="CS796" s="68" t="s">
        <v>1</v>
      </c>
      <c r="CU796" s="68" t="s">
        <v>1</v>
      </c>
      <c r="CV796" s="68" t="s">
        <v>1985</v>
      </c>
      <c r="CW796" s="68" t="s">
        <v>1985</v>
      </c>
      <c r="CX796" s="68" t="s">
        <v>519</v>
      </c>
      <c r="CY796" s="68" t="s">
        <v>166</v>
      </c>
      <c r="CZ796" s="68" t="s">
        <v>136</v>
      </c>
      <c r="DA796" s="68" t="s">
        <v>2007</v>
      </c>
      <c r="DB796" s="68" t="s">
        <v>5170</v>
      </c>
      <c r="DC796" s="68" t="s">
        <v>143</v>
      </c>
      <c r="DD796" s="68" t="s">
        <v>685</v>
      </c>
      <c r="DE796" s="68">
        <v>11</v>
      </c>
      <c r="DF796" s="68">
        <v>7</v>
      </c>
    </row>
    <row r="797" spans="1:110" s="68" customFormat="1" ht="12.75" x14ac:dyDescent="0.2">
      <c r="A797" s="67">
        <v>45231</v>
      </c>
      <c r="B797" s="68" t="s">
        <v>16</v>
      </c>
      <c r="C797" s="68">
        <v>100418</v>
      </c>
      <c r="D797" s="68" t="s">
        <v>5249</v>
      </c>
      <c r="E797" s="68" t="s">
        <v>364</v>
      </c>
      <c r="F797" s="69">
        <v>45237</v>
      </c>
      <c r="G797" s="68" t="s">
        <v>165</v>
      </c>
      <c r="H797" s="68" t="s">
        <v>166</v>
      </c>
      <c r="I797" s="70">
        <v>658.59</v>
      </c>
      <c r="J797" s="70">
        <v>340</v>
      </c>
      <c r="K797" s="71">
        <f t="shared" si="12"/>
        <v>1.6120227293271144E-3</v>
      </c>
      <c r="L797" s="68" t="s">
        <v>926</v>
      </c>
      <c r="M797" s="68" t="s">
        <v>317</v>
      </c>
      <c r="N797" s="68" t="s">
        <v>1065</v>
      </c>
      <c r="O797" s="68" t="s">
        <v>2513</v>
      </c>
      <c r="P797" s="68" t="s">
        <v>5250</v>
      </c>
      <c r="Q797" s="68" t="s">
        <v>170</v>
      </c>
      <c r="R797" s="68" t="s">
        <v>5251</v>
      </c>
      <c r="S797" s="68" t="s">
        <v>2560</v>
      </c>
      <c r="T797" s="68" t="s">
        <v>135</v>
      </c>
      <c r="U797" s="68" t="s">
        <v>135</v>
      </c>
      <c r="V797" s="68" t="s">
        <v>136</v>
      </c>
      <c r="W797" s="68" t="s">
        <v>137</v>
      </c>
      <c r="X797" s="68" t="s">
        <v>957</v>
      </c>
      <c r="Y797" s="68">
        <v>45236.086693865742</v>
      </c>
      <c r="Z797" s="68">
        <v>45257.33114884259</v>
      </c>
      <c r="AA797" s="68" t="s">
        <v>139</v>
      </c>
      <c r="AB797" s="68" t="s">
        <v>323</v>
      </c>
      <c r="AC797" s="68">
        <v>0</v>
      </c>
      <c r="AD797" s="68" t="s">
        <v>143</v>
      </c>
      <c r="AE797" s="68">
        <v>65859</v>
      </c>
      <c r="AF797" s="68">
        <v>45243</v>
      </c>
      <c r="AG797" s="68">
        <v>10012</v>
      </c>
      <c r="AH797" s="68" t="s">
        <v>141</v>
      </c>
      <c r="AI797" s="68" t="s">
        <v>143</v>
      </c>
      <c r="AJ797" s="68">
        <v>62334</v>
      </c>
      <c r="AK797" s="68" t="s">
        <v>142</v>
      </c>
      <c r="AL797" s="68" t="s">
        <v>143</v>
      </c>
      <c r="AM797" s="68">
        <v>340</v>
      </c>
      <c r="AN797" s="68" t="s">
        <v>2415</v>
      </c>
      <c r="AO797" s="68" t="s">
        <v>2516</v>
      </c>
      <c r="AP797" s="68" t="s">
        <v>2517</v>
      </c>
      <c r="AQ797" s="68" t="s">
        <v>2518</v>
      </c>
      <c r="AR797" s="68" t="s">
        <v>230</v>
      </c>
      <c r="AS797" s="68" t="s">
        <v>231</v>
      </c>
      <c r="AT797" s="68" t="s">
        <v>2519</v>
      </c>
      <c r="AU797" s="68" t="s">
        <v>2520</v>
      </c>
      <c r="AV797" s="68" t="s">
        <v>631</v>
      </c>
      <c r="AW797" s="68" t="s">
        <v>632</v>
      </c>
      <c r="AX797" s="68" t="s">
        <v>1068</v>
      </c>
      <c r="AY797" s="68" t="s">
        <v>148</v>
      </c>
      <c r="AZ797" s="68" t="s">
        <v>139</v>
      </c>
      <c r="BA797" s="68" t="s">
        <v>149</v>
      </c>
      <c r="BB797" s="68" t="s">
        <v>634</v>
      </c>
      <c r="BC797" s="68" t="s">
        <v>156</v>
      </c>
      <c r="BD797" s="68" t="s">
        <v>157</v>
      </c>
      <c r="BE797" s="68" t="s">
        <v>303</v>
      </c>
      <c r="BF797" s="68">
        <v>45236.242986111109</v>
      </c>
      <c r="BG797" s="68">
        <v>0</v>
      </c>
      <c r="BH797" s="68" t="s">
        <v>143</v>
      </c>
      <c r="BI797" s="68" t="s">
        <v>143</v>
      </c>
      <c r="BJ797" s="68" t="s">
        <v>143</v>
      </c>
      <c r="BK797" s="68" t="s">
        <v>136</v>
      </c>
      <c r="BL797" s="68" t="s">
        <v>143</v>
      </c>
      <c r="BM797" s="68" t="s">
        <v>160</v>
      </c>
      <c r="BN797" s="68" t="s">
        <v>160</v>
      </c>
      <c r="BO797" s="68" t="s">
        <v>143</v>
      </c>
      <c r="BP797" s="68" t="s">
        <v>143</v>
      </c>
      <c r="BQ797" s="68" t="s">
        <v>5252</v>
      </c>
      <c r="BR797" s="68">
        <v>500</v>
      </c>
      <c r="BS797" s="68" t="s">
        <v>162</v>
      </c>
      <c r="BT797" s="68">
        <v>65859</v>
      </c>
      <c r="BU797" s="68">
        <v>65859</v>
      </c>
      <c r="BV797" s="68" t="s">
        <v>135</v>
      </c>
      <c r="BW797" s="68" t="s">
        <v>135</v>
      </c>
      <c r="BX797" s="68" t="s">
        <v>135</v>
      </c>
      <c r="BY797" s="68" t="s">
        <v>148</v>
      </c>
      <c r="BZ797" s="68" t="s">
        <v>2434</v>
      </c>
      <c r="CA797" s="68" t="s">
        <v>174</v>
      </c>
      <c r="CB797" s="68" t="s">
        <v>143</v>
      </c>
      <c r="CC797" s="68" t="s">
        <v>143</v>
      </c>
      <c r="CD797" s="68" t="s">
        <v>143</v>
      </c>
      <c r="CE797" s="68" t="s">
        <v>143</v>
      </c>
      <c r="CF797" s="68">
        <v>1</v>
      </c>
      <c r="CG797" s="68">
        <v>105655</v>
      </c>
      <c r="CH797" s="68" t="s">
        <v>143</v>
      </c>
      <c r="CJ797" s="68">
        <v>0</v>
      </c>
      <c r="CK797" s="68" t="s">
        <v>143</v>
      </c>
      <c r="CM797" s="68" t="s">
        <v>143</v>
      </c>
      <c r="CN797" s="68" t="s">
        <v>143</v>
      </c>
      <c r="CR797" s="68" t="s">
        <v>143</v>
      </c>
      <c r="CS797" s="68" t="s">
        <v>1</v>
      </c>
      <c r="CU797" s="68" t="s">
        <v>1</v>
      </c>
      <c r="CV797" s="68" t="s">
        <v>1985</v>
      </c>
      <c r="CW797" s="68" t="s">
        <v>2092</v>
      </c>
      <c r="CX797" s="68" t="s">
        <v>926</v>
      </c>
      <c r="CY797" s="68" t="s">
        <v>166</v>
      </c>
      <c r="CZ797" s="68" t="s">
        <v>136</v>
      </c>
      <c r="DA797" s="68" t="s">
        <v>2007</v>
      </c>
      <c r="DB797" s="68" t="s">
        <v>5170</v>
      </c>
      <c r="DC797" s="68" t="s">
        <v>143</v>
      </c>
      <c r="DD797" s="68" t="s">
        <v>364</v>
      </c>
      <c r="DE797" s="68">
        <v>11</v>
      </c>
      <c r="DF797" s="68">
        <v>7</v>
      </c>
    </row>
    <row r="798" spans="1:110" s="68" customFormat="1" ht="12.75" x14ac:dyDescent="0.2">
      <c r="A798" s="67">
        <v>45231</v>
      </c>
      <c r="B798" s="68" t="s">
        <v>14</v>
      </c>
      <c r="C798" s="68">
        <v>100476</v>
      </c>
      <c r="D798" s="68" t="s">
        <v>5135</v>
      </c>
      <c r="E798" s="68" t="s">
        <v>364</v>
      </c>
      <c r="F798" s="69">
        <v>45236</v>
      </c>
      <c r="G798" s="68" t="s">
        <v>165</v>
      </c>
      <c r="H798" s="68" t="s">
        <v>166</v>
      </c>
      <c r="I798" s="70">
        <v>112</v>
      </c>
      <c r="J798" s="70">
        <v>112</v>
      </c>
      <c r="K798" s="71">
        <f t="shared" si="12"/>
        <v>2.7414103719254287E-4</v>
      </c>
      <c r="L798" s="68" t="s">
        <v>342</v>
      </c>
      <c r="M798" s="68" t="s">
        <v>218</v>
      </c>
      <c r="N798" s="68" t="s">
        <v>1056</v>
      </c>
      <c r="O798" s="68" t="s">
        <v>5253</v>
      </c>
      <c r="P798" s="68" t="s">
        <v>5137</v>
      </c>
      <c r="Q798" s="68" t="s">
        <v>170</v>
      </c>
      <c r="R798" s="68" t="s">
        <v>5254</v>
      </c>
      <c r="S798" s="68" t="s">
        <v>5255</v>
      </c>
      <c r="T798" s="68" t="s">
        <v>5193</v>
      </c>
      <c r="U798" s="68" t="s">
        <v>5256</v>
      </c>
      <c r="V798" s="68" t="s">
        <v>136</v>
      </c>
      <c r="W798" s="68" t="s">
        <v>137</v>
      </c>
      <c r="X798" s="68" t="s">
        <v>349</v>
      </c>
      <c r="Y798" s="68">
        <v>45236.229722916665</v>
      </c>
      <c r="Z798" s="68">
        <v>45236.229382986108</v>
      </c>
      <c r="AA798" s="68" t="s">
        <v>139</v>
      </c>
      <c r="AB798" s="68" t="s">
        <v>226</v>
      </c>
      <c r="AC798" s="68">
        <v>0</v>
      </c>
      <c r="AD798" s="68" t="s">
        <v>143</v>
      </c>
      <c r="AE798" s="68">
        <v>0</v>
      </c>
      <c r="AG798" s="68">
        <v>10012</v>
      </c>
      <c r="AH798" s="68" t="s">
        <v>141</v>
      </c>
      <c r="AI798" s="68" t="s">
        <v>143</v>
      </c>
      <c r="AK798" s="68" t="s">
        <v>207</v>
      </c>
      <c r="AL798" s="68" t="s">
        <v>143</v>
      </c>
      <c r="AM798" s="68">
        <v>112</v>
      </c>
      <c r="AN798" s="68" t="s">
        <v>143</v>
      </c>
      <c r="AO798" s="68" t="s">
        <v>5257</v>
      </c>
      <c r="AP798" s="68" t="s">
        <v>5258</v>
      </c>
      <c r="AQ798" s="68" t="s">
        <v>5259</v>
      </c>
      <c r="AR798" s="68" t="s">
        <v>3746</v>
      </c>
      <c r="AS798" s="68" t="s">
        <v>231</v>
      </c>
      <c r="AT798" s="68" t="s">
        <v>3193</v>
      </c>
      <c r="AU798" s="68" t="s">
        <v>5260</v>
      </c>
      <c r="AV798" s="68" t="s">
        <v>145</v>
      </c>
      <c r="AW798" s="68" t="s">
        <v>146</v>
      </c>
      <c r="AX798" s="68" t="s">
        <v>1060</v>
      </c>
      <c r="AY798" s="68" t="s">
        <v>148</v>
      </c>
      <c r="AZ798" s="68" t="s">
        <v>139</v>
      </c>
      <c r="BA798" s="68" t="s">
        <v>149</v>
      </c>
      <c r="BB798" s="68" t="s">
        <v>150</v>
      </c>
      <c r="BC798" s="68" t="s">
        <v>156</v>
      </c>
      <c r="BD798" s="68" t="s">
        <v>157</v>
      </c>
      <c r="BE798" s="68" t="s">
        <v>303</v>
      </c>
      <c r="BF798" s="68">
        <v>45236.242615740739</v>
      </c>
      <c r="BG798" s="68">
        <v>0</v>
      </c>
      <c r="BH798" s="68" t="s">
        <v>143</v>
      </c>
      <c r="BI798" s="68" t="s">
        <v>5261</v>
      </c>
      <c r="BJ798" s="68" t="s">
        <v>143</v>
      </c>
      <c r="BK798" s="68" t="s">
        <v>136</v>
      </c>
      <c r="BL798" s="68" t="s">
        <v>143</v>
      </c>
      <c r="BM798" s="68" t="s">
        <v>1674</v>
      </c>
      <c r="BN798" s="68" t="s">
        <v>143</v>
      </c>
      <c r="BO798" s="68" t="s">
        <v>143</v>
      </c>
      <c r="BP798" s="68" t="s">
        <v>143</v>
      </c>
      <c r="BQ798" s="68" t="s">
        <v>485</v>
      </c>
      <c r="BR798" s="68">
        <v>500</v>
      </c>
      <c r="BS798" s="68" t="s">
        <v>162</v>
      </c>
      <c r="BT798" s="68">
        <v>112</v>
      </c>
      <c r="BU798" s="68">
        <v>112</v>
      </c>
      <c r="BV798" s="68" t="s">
        <v>135</v>
      </c>
      <c r="BW798" s="68" t="s">
        <v>5262</v>
      </c>
      <c r="BX798" s="68" t="s">
        <v>135</v>
      </c>
      <c r="BY798" s="68" t="s">
        <v>148</v>
      </c>
      <c r="BZ798" s="68" t="s">
        <v>2557</v>
      </c>
      <c r="CA798" s="68" t="s">
        <v>174</v>
      </c>
      <c r="CB798" s="68" t="s">
        <v>143</v>
      </c>
      <c r="CC798" s="68" t="s">
        <v>143</v>
      </c>
      <c r="CD798" s="68" t="s">
        <v>362</v>
      </c>
      <c r="CE798" s="68" t="s">
        <v>5137</v>
      </c>
      <c r="CF798" s="68">
        <v>1</v>
      </c>
      <c r="CH798" s="68" t="s">
        <v>143</v>
      </c>
      <c r="CJ798" s="68">
        <v>0</v>
      </c>
      <c r="CK798" s="68" t="s">
        <v>143</v>
      </c>
      <c r="CM798" s="68" t="s">
        <v>143</v>
      </c>
      <c r="CN798" s="68" t="s">
        <v>143</v>
      </c>
      <c r="CO798" s="68">
        <v>217616996</v>
      </c>
      <c r="CR798" s="68" t="s">
        <v>143</v>
      </c>
      <c r="CS798" s="68" t="s">
        <v>1</v>
      </c>
      <c r="CU798" s="68" t="s">
        <v>1</v>
      </c>
      <c r="CV798" s="68" t="s">
        <v>1985</v>
      </c>
      <c r="CW798" s="68" t="s">
        <v>143</v>
      </c>
      <c r="CX798" s="68" t="s">
        <v>342</v>
      </c>
      <c r="CY798" s="68" t="s">
        <v>166</v>
      </c>
      <c r="CZ798" s="68" t="s">
        <v>136</v>
      </c>
      <c r="DA798" s="68" t="s">
        <v>1986</v>
      </c>
      <c r="DB798" s="68" t="s">
        <v>143</v>
      </c>
      <c r="DC798" s="68" t="s">
        <v>143</v>
      </c>
      <c r="DD798" s="68" t="s">
        <v>364</v>
      </c>
      <c r="DE798" s="68">
        <v>11</v>
      </c>
      <c r="DF798" s="68">
        <v>6</v>
      </c>
    </row>
    <row r="799" spans="1:110" s="68" customFormat="1" ht="12.75" x14ac:dyDescent="0.2">
      <c r="A799" s="67">
        <v>45231</v>
      </c>
      <c r="B799" s="68" t="s">
        <v>19</v>
      </c>
      <c r="C799" s="68">
        <v>100576</v>
      </c>
      <c r="D799" s="68" t="s">
        <v>5198</v>
      </c>
      <c r="E799" s="68" t="s">
        <v>685</v>
      </c>
      <c r="F799" s="69">
        <v>45238</v>
      </c>
      <c r="G799" s="68" t="s">
        <v>165</v>
      </c>
      <c r="H799" s="68" t="s">
        <v>166</v>
      </c>
      <c r="I799" s="70">
        <v>665.27</v>
      </c>
      <c r="J799" s="70">
        <v>450</v>
      </c>
      <c r="K799" s="71">
        <f t="shared" si="12"/>
        <v>1.6283732840453838E-3</v>
      </c>
      <c r="L799" s="68" t="s">
        <v>519</v>
      </c>
      <c r="M799" s="68" t="s">
        <v>129</v>
      </c>
      <c r="N799" s="68" t="s">
        <v>960</v>
      </c>
      <c r="O799" s="68" t="s">
        <v>5263</v>
      </c>
      <c r="P799" s="68" t="s">
        <v>5264</v>
      </c>
      <c r="Q799" s="68" t="s">
        <v>170</v>
      </c>
      <c r="R799" s="68" t="s">
        <v>5265</v>
      </c>
      <c r="S799" s="68" t="s">
        <v>5266</v>
      </c>
      <c r="T799" s="68" t="s">
        <v>135</v>
      </c>
      <c r="U799" s="68" t="s">
        <v>135</v>
      </c>
      <c r="V799" s="68" t="s">
        <v>136</v>
      </c>
      <c r="W799" s="68" t="s">
        <v>137</v>
      </c>
      <c r="X799" s="68" t="s">
        <v>957</v>
      </c>
      <c r="Y799" s="68">
        <v>45237.537496064811</v>
      </c>
      <c r="Z799" s="68">
        <v>45257.332003587966</v>
      </c>
      <c r="AA799" s="68" t="s">
        <v>139</v>
      </c>
      <c r="AB799" s="68" t="s">
        <v>140</v>
      </c>
      <c r="AC799" s="68">
        <v>0</v>
      </c>
      <c r="AD799" s="68" t="s">
        <v>143</v>
      </c>
      <c r="AE799" s="68">
        <v>66527</v>
      </c>
      <c r="AF799" s="68">
        <v>45243</v>
      </c>
      <c r="AG799" s="68">
        <v>10012</v>
      </c>
      <c r="AH799" s="68" t="s">
        <v>141</v>
      </c>
      <c r="AI799" s="68" t="s">
        <v>143</v>
      </c>
      <c r="AJ799" s="68">
        <v>66527</v>
      </c>
      <c r="AK799" s="68" t="s">
        <v>142</v>
      </c>
      <c r="AL799" s="68" t="s">
        <v>143</v>
      </c>
      <c r="AM799" s="68">
        <v>450</v>
      </c>
      <c r="AN799" s="68" t="s">
        <v>174</v>
      </c>
      <c r="AO799" s="68" t="s">
        <v>2258</v>
      </c>
      <c r="AP799" s="68" t="s">
        <v>2259</v>
      </c>
      <c r="AQ799" s="68" t="s">
        <v>5267</v>
      </c>
      <c r="AR799" s="68" t="s">
        <v>2177</v>
      </c>
      <c r="AS799" s="68" t="s">
        <v>231</v>
      </c>
      <c r="AT799" s="68" t="s">
        <v>2261</v>
      </c>
      <c r="AU799" s="68" t="s">
        <v>2262</v>
      </c>
      <c r="AV799" s="68" t="s">
        <v>145</v>
      </c>
      <c r="AW799" s="68" t="s">
        <v>146</v>
      </c>
      <c r="AX799" s="68" t="s">
        <v>972</v>
      </c>
      <c r="AY799" s="68" t="s">
        <v>148</v>
      </c>
      <c r="AZ799" s="68" t="s">
        <v>139</v>
      </c>
      <c r="BA799" s="68" t="s">
        <v>149</v>
      </c>
      <c r="BB799" s="68" t="s">
        <v>150</v>
      </c>
      <c r="BC799" s="68" t="s">
        <v>156</v>
      </c>
      <c r="BD799" s="68" t="s">
        <v>157</v>
      </c>
      <c r="BE799" s="68" t="s">
        <v>303</v>
      </c>
      <c r="BF799" s="68">
        <v>45237.084479166668</v>
      </c>
      <c r="BG799" s="68">
        <v>0</v>
      </c>
      <c r="BH799" s="68" t="s">
        <v>143</v>
      </c>
      <c r="BI799" s="68" t="s">
        <v>143</v>
      </c>
      <c r="BJ799" s="68" t="s">
        <v>143</v>
      </c>
      <c r="BK799" s="68" t="s">
        <v>136</v>
      </c>
      <c r="BL799" s="68" t="s">
        <v>143</v>
      </c>
      <c r="BM799" s="68" t="s">
        <v>160</v>
      </c>
      <c r="BN799" s="68" t="s">
        <v>160</v>
      </c>
      <c r="BO799" s="68" t="s">
        <v>143</v>
      </c>
      <c r="BP799" s="68" t="s">
        <v>143</v>
      </c>
      <c r="BQ799" s="68" t="s">
        <v>2041</v>
      </c>
      <c r="BR799" s="68">
        <v>500</v>
      </c>
      <c r="BS799" s="68" t="s">
        <v>162</v>
      </c>
      <c r="BT799" s="68">
        <v>66527</v>
      </c>
      <c r="BU799" s="68">
        <v>66527</v>
      </c>
      <c r="BV799" s="68" t="s">
        <v>135</v>
      </c>
      <c r="BW799" s="68" t="s">
        <v>135</v>
      </c>
      <c r="BX799" s="68" t="s">
        <v>135</v>
      </c>
      <c r="BY799" s="68" t="s">
        <v>148</v>
      </c>
      <c r="BZ799" s="68" t="s">
        <v>5268</v>
      </c>
      <c r="CA799" s="68" t="s">
        <v>174</v>
      </c>
      <c r="CB799" s="68" t="s">
        <v>143</v>
      </c>
      <c r="CC799" s="68" t="s">
        <v>143</v>
      </c>
      <c r="CD799" s="68" t="s">
        <v>143</v>
      </c>
      <c r="CE799" s="68" t="s">
        <v>5269</v>
      </c>
      <c r="CF799" s="68">
        <v>1</v>
      </c>
      <c r="CG799" s="68">
        <v>1</v>
      </c>
      <c r="CH799" s="68" t="s">
        <v>143</v>
      </c>
      <c r="CJ799" s="68">
        <v>0</v>
      </c>
      <c r="CK799" s="68" t="s">
        <v>143</v>
      </c>
      <c r="CM799" s="68" t="s">
        <v>143</v>
      </c>
      <c r="CN799" s="68" t="s">
        <v>143</v>
      </c>
      <c r="CR799" s="68" t="s">
        <v>143</v>
      </c>
      <c r="CS799" s="68" t="s">
        <v>1</v>
      </c>
      <c r="CU799" s="68" t="s">
        <v>1</v>
      </c>
      <c r="CV799" s="68" t="s">
        <v>1985</v>
      </c>
      <c r="CW799" s="68" t="s">
        <v>2092</v>
      </c>
      <c r="CX799" s="68" t="s">
        <v>519</v>
      </c>
      <c r="CY799" s="68" t="s">
        <v>166</v>
      </c>
      <c r="CZ799" s="68" t="s">
        <v>136</v>
      </c>
      <c r="DA799" s="68" t="s">
        <v>2007</v>
      </c>
      <c r="DB799" s="68" t="s">
        <v>143</v>
      </c>
      <c r="DC799" s="68" t="s">
        <v>143</v>
      </c>
      <c r="DD799" s="68" t="s">
        <v>685</v>
      </c>
      <c r="DE799" s="68">
        <v>11</v>
      </c>
      <c r="DF799" s="68">
        <v>8</v>
      </c>
    </row>
    <row r="800" spans="1:110" s="68" customFormat="1" ht="12.75" x14ac:dyDescent="0.2">
      <c r="A800" s="67">
        <v>45231</v>
      </c>
      <c r="B800" s="68" t="s">
        <v>14</v>
      </c>
      <c r="C800" s="68">
        <v>100584</v>
      </c>
      <c r="D800" s="68" t="s">
        <v>5208</v>
      </c>
      <c r="E800" s="68" t="s">
        <v>373</v>
      </c>
      <c r="F800" s="69">
        <v>45237</v>
      </c>
      <c r="G800" s="68" t="s">
        <v>165</v>
      </c>
      <c r="H800" s="68" t="s">
        <v>166</v>
      </c>
      <c r="I800" s="70">
        <v>40.01</v>
      </c>
      <c r="J800" s="70">
        <v>40.01</v>
      </c>
      <c r="K800" s="71">
        <f t="shared" si="12"/>
        <v>9.793199016137178E-5</v>
      </c>
      <c r="L800" s="68" t="s">
        <v>316</v>
      </c>
      <c r="M800" s="68" t="s">
        <v>218</v>
      </c>
      <c r="N800" s="68" t="s">
        <v>980</v>
      </c>
      <c r="O800" s="68" t="s">
        <v>318</v>
      </c>
      <c r="P800" s="68" t="s">
        <v>879</v>
      </c>
      <c r="Q800" s="68" t="s">
        <v>170</v>
      </c>
      <c r="R800" s="68" t="s">
        <v>5270</v>
      </c>
      <c r="S800" s="68" t="s">
        <v>5271</v>
      </c>
      <c r="T800" s="68" t="s">
        <v>135</v>
      </c>
      <c r="U800" s="68" t="s">
        <v>135</v>
      </c>
      <c r="V800" s="68" t="s">
        <v>136</v>
      </c>
      <c r="W800" s="68" t="s">
        <v>137</v>
      </c>
      <c r="X800" s="68" t="s">
        <v>2483</v>
      </c>
      <c r="Y800" s="68">
        <v>45237.081328009263</v>
      </c>
      <c r="Z800" s="68">
        <v>45252.066251157405</v>
      </c>
      <c r="AA800" s="68" t="s">
        <v>139</v>
      </c>
      <c r="AB800" s="68" t="s">
        <v>226</v>
      </c>
      <c r="AC800" s="68">
        <v>0</v>
      </c>
      <c r="AD800" s="68" t="s">
        <v>143</v>
      </c>
      <c r="AE800" s="68">
        <v>0</v>
      </c>
      <c r="AG800" s="68">
        <v>10012</v>
      </c>
      <c r="AH800" s="68" t="s">
        <v>141</v>
      </c>
      <c r="AI800" s="68" t="s">
        <v>143</v>
      </c>
      <c r="AJ800" s="68">
        <v>15068</v>
      </c>
      <c r="AK800" s="68" t="s">
        <v>207</v>
      </c>
      <c r="AL800" s="68" t="s">
        <v>5272</v>
      </c>
      <c r="AM800" s="68">
        <v>4001</v>
      </c>
      <c r="AN800" s="68" t="s">
        <v>174</v>
      </c>
      <c r="AO800" s="68" t="s">
        <v>324</v>
      </c>
      <c r="AP800" s="68" t="s">
        <v>325</v>
      </c>
      <c r="AQ800" s="68" t="s">
        <v>326</v>
      </c>
      <c r="AR800" s="68" t="s">
        <v>178</v>
      </c>
      <c r="AS800" s="68" t="s">
        <v>179</v>
      </c>
      <c r="AT800" s="68" t="s">
        <v>327</v>
      </c>
      <c r="AU800" s="68" t="s">
        <v>328</v>
      </c>
      <c r="AV800" s="68" t="s">
        <v>990</v>
      </c>
      <c r="AW800" s="68" t="s">
        <v>273</v>
      </c>
      <c r="AX800" s="68" t="s">
        <v>991</v>
      </c>
      <c r="AY800" s="68" t="s">
        <v>148</v>
      </c>
      <c r="AZ800" s="68" t="s">
        <v>139</v>
      </c>
      <c r="BA800" s="68" t="s">
        <v>154</v>
      </c>
      <c r="BB800" s="68" t="s">
        <v>992</v>
      </c>
      <c r="BC800" s="68" t="s">
        <v>156</v>
      </c>
      <c r="BD800" s="68" t="s">
        <v>157</v>
      </c>
      <c r="BE800" s="68" t="s">
        <v>303</v>
      </c>
      <c r="BF800" s="68">
        <v>45237.096770833334</v>
      </c>
      <c r="BG800" s="68">
        <v>0</v>
      </c>
      <c r="BH800" s="68" t="s">
        <v>143</v>
      </c>
      <c r="BI800" s="68" t="s">
        <v>143</v>
      </c>
      <c r="BJ800" s="68" t="s">
        <v>143</v>
      </c>
      <c r="BK800" s="68" t="s">
        <v>136</v>
      </c>
      <c r="BL800" s="68" t="s">
        <v>143</v>
      </c>
      <c r="BM800" s="68" t="s">
        <v>160</v>
      </c>
      <c r="BN800" s="68" t="s">
        <v>160</v>
      </c>
      <c r="BO800" s="68" t="s">
        <v>373</v>
      </c>
      <c r="BP800" s="68" t="s">
        <v>143</v>
      </c>
      <c r="BQ800" s="68" t="s">
        <v>3313</v>
      </c>
      <c r="BR800" s="68">
        <v>500</v>
      </c>
      <c r="BS800" s="68" t="s">
        <v>162</v>
      </c>
      <c r="BT800" s="68">
        <v>4001</v>
      </c>
      <c r="BU800" s="68">
        <v>4001</v>
      </c>
      <c r="BV800" s="68" t="s">
        <v>135</v>
      </c>
      <c r="BW800" s="68" t="s">
        <v>135</v>
      </c>
      <c r="BX800" s="68" t="s">
        <v>135</v>
      </c>
      <c r="BY800" s="68" t="s">
        <v>148</v>
      </c>
      <c r="BZ800" s="68" t="s">
        <v>5273</v>
      </c>
      <c r="CA800" s="68" t="s">
        <v>174</v>
      </c>
      <c r="CB800" s="68" t="s">
        <v>143</v>
      </c>
      <c r="CC800" s="68" t="s">
        <v>143</v>
      </c>
      <c r="CD800" s="68" t="s">
        <v>362</v>
      </c>
      <c r="CE800" s="68" t="s">
        <v>5274</v>
      </c>
      <c r="CF800" s="68">
        <v>1</v>
      </c>
      <c r="CG800" s="68">
        <v>1</v>
      </c>
      <c r="CH800" s="68" t="s">
        <v>143</v>
      </c>
      <c r="CJ800" s="68">
        <v>0</v>
      </c>
      <c r="CK800" s="68" t="s">
        <v>143</v>
      </c>
      <c r="CM800" s="68" t="s">
        <v>143</v>
      </c>
      <c r="CN800" s="68" t="s">
        <v>143</v>
      </c>
      <c r="CR800" s="68" t="s">
        <v>143</v>
      </c>
      <c r="CS800" s="68" t="s">
        <v>1</v>
      </c>
      <c r="CU800" s="68" t="s">
        <v>1</v>
      </c>
      <c r="CV800" s="68" t="s">
        <v>1985</v>
      </c>
      <c r="CW800" s="68" t="s">
        <v>143</v>
      </c>
      <c r="CX800" s="68" t="s">
        <v>316</v>
      </c>
      <c r="CY800" s="68" t="s">
        <v>166</v>
      </c>
      <c r="CZ800" s="68" t="s">
        <v>136</v>
      </c>
      <c r="DA800" s="68" t="s">
        <v>1986</v>
      </c>
      <c r="DB800" s="68" t="s">
        <v>143</v>
      </c>
      <c r="DC800" s="68" t="s">
        <v>143</v>
      </c>
      <c r="DD800" s="68" t="s">
        <v>373</v>
      </c>
      <c r="DE800" s="68">
        <v>11</v>
      </c>
      <c r="DF800" s="68">
        <v>7</v>
      </c>
    </row>
    <row r="801" spans="1:110" s="68" customFormat="1" ht="12.75" x14ac:dyDescent="0.2">
      <c r="A801" s="67">
        <v>45231</v>
      </c>
      <c r="B801" s="68" t="s">
        <v>14</v>
      </c>
      <c r="C801" s="68">
        <v>100597</v>
      </c>
      <c r="D801" s="68" t="s">
        <v>5275</v>
      </c>
      <c r="E801" s="68" t="s">
        <v>373</v>
      </c>
      <c r="F801" s="69">
        <v>45238</v>
      </c>
      <c r="G801" s="68" t="s">
        <v>257</v>
      </c>
      <c r="H801" s="68" t="s">
        <v>166</v>
      </c>
      <c r="I801" s="70">
        <v>410.71</v>
      </c>
      <c r="J801" s="70">
        <v>410.71</v>
      </c>
      <c r="K801" s="71">
        <f t="shared" si="12"/>
        <v>1.0052898695120471E-3</v>
      </c>
      <c r="L801" s="68" t="s">
        <v>374</v>
      </c>
      <c r="M801" s="68" t="s">
        <v>129</v>
      </c>
      <c r="N801" s="68" t="s">
        <v>527</v>
      </c>
      <c r="O801" s="68" t="s">
        <v>528</v>
      </c>
      <c r="P801" s="68" t="s">
        <v>5276</v>
      </c>
      <c r="Q801" s="68" t="s">
        <v>530</v>
      </c>
      <c r="R801" s="68" t="s">
        <v>5277</v>
      </c>
      <c r="S801" s="68" t="s">
        <v>5278</v>
      </c>
      <c r="T801" s="68" t="s">
        <v>135</v>
      </c>
      <c r="U801" s="68" t="s">
        <v>135</v>
      </c>
      <c r="V801" s="68" t="s">
        <v>136</v>
      </c>
      <c r="W801" s="68" t="s">
        <v>137</v>
      </c>
      <c r="X801" s="68" t="s">
        <v>379</v>
      </c>
      <c r="Y801" s="68">
        <v>45237.117498726853</v>
      </c>
      <c r="Z801" s="68">
        <v>45258.151434953703</v>
      </c>
      <c r="AA801" s="68" t="s">
        <v>139</v>
      </c>
      <c r="AB801" s="68" t="s">
        <v>140</v>
      </c>
      <c r="AC801" s="68">
        <v>0</v>
      </c>
      <c r="AD801" s="68" t="s">
        <v>143</v>
      </c>
      <c r="AE801" s="68">
        <v>0</v>
      </c>
      <c r="AF801" s="68">
        <v>45237</v>
      </c>
      <c r="AG801" s="68">
        <v>10010</v>
      </c>
      <c r="AH801" s="68" t="s">
        <v>265</v>
      </c>
      <c r="AI801" s="68" t="s">
        <v>143</v>
      </c>
      <c r="AJ801" s="68">
        <v>41071</v>
      </c>
      <c r="AK801" s="68" t="s">
        <v>142</v>
      </c>
      <c r="AL801" s="68" t="s">
        <v>143</v>
      </c>
      <c r="AM801" s="68">
        <v>41071</v>
      </c>
      <c r="AN801" s="68" t="s">
        <v>174</v>
      </c>
      <c r="AO801" s="68" t="s">
        <v>533</v>
      </c>
      <c r="AP801" s="68" t="s">
        <v>534</v>
      </c>
      <c r="AQ801" s="68" t="s">
        <v>309</v>
      </c>
      <c r="AR801" s="68" t="s">
        <v>148</v>
      </c>
      <c r="AS801" s="68" t="s">
        <v>139</v>
      </c>
      <c r="AT801" s="68" t="s">
        <v>508</v>
      </c>
      <c r="AU801" s="68" t="s">
        <v>535</v>
      </c>
      <c r="AV801" s="68" t="s">
        <v>536</v>
      </c>
      <c r="AW801" s="68" t="s">
        <v>273</v>
      </c>
      <c r="AX801" s="68" t="s">
        <v>537</v>
      </c>
      <c r="AY801" s="68" t="s">
        <v>148</v>
      </c>
      <c r="AZ801" s="68" t="s">
        <v>139</v>
      </c>
      <c r="BA801" s="68" t="s">
        <v>154</v>
      </c>
      <c r="BB801" s="68" t="s">
        <v>275</v>
      </c>
      <c r="BC801" s="68" t="s">
        <v>156</v>
      </c>
      <c r="BD801" s="68" t="s">
        <v>157</v>
      </c>
      <c r="BE801" s="68" t="s">
        <v>303</v>
      </c>
      <c r="BF801" s="68">
        <v>45240.070613425924</v>
      </c>
      <c r="BG801" s="68">
        <v>0</v>
      </c>
      <c r="BH801" s="68" t="s">
        <v>530</v>
      </c>
      <c r="BI801" s="68" t="s">
        <v>143</v>
      </c>
      <c r="BJ801" s="68" t="s">
        <v>143</v>
      </c>
      <c r="BK801" s="68" t="s">
        <v>136</v>
      </c>
      <c r="BL801" s="68" t="s">
        <v>136</v>
      </c>
      <c r="BM801" s="68" t="s">
        <v>200</v>
      </c>
      <c r="BN801" s="68" t="s">
        <v>200</v>
      </c>
      <c r="BO801" s="68" t="s">
        <v>143</v>
      </c>
      <c r="BP801" s="68" t="s">
        <v>143</v>
      </c>
      <c r="BQ801" s="68" t="s">
        <v>5279</v>
      </c>
      <c r="BR801" s="68">
        <v>500</v>
      </c>
      <c r="BS801" s="68" t="s">
        <v>162</v>
      </c>
      <c r="BT801" s="68">
        <v>41071</v>
      </c>
      <c r="BU801" s="68">
        <v>41071</v>
      </c>
      <c r="BV801" s="68" t="s">
        <v>135</v>
      </c>
      <c r="BW801" s="68" t="s">
        <v>135</v>
      </c>
      <c r="BX801" s="68" t="s">
        <v>135</v>
      </c>
      <c r="BY801" s="68" t="s">
        <v>148</v>
      </c>
      <c r="BZ801" s="68" t="s">
        <v>1026</v>
      </c>
      <c r="CA801" s="68" t="s">
        <v>174</v>
      </c>
      <c r="CB801" s="68" t="s">
        <v>143</v>
      </c>
      <c r="CC801" s="68" t="s">
        <v>143</v>
      </c>
      <c r="CD801" s="68" t="s">
        <v>143</v>
      </c>
      <c r="CE801" s="68" t="s">
        <v>143</v>
      </c>
      <c r="CF801" s="68">
        <v>1</v>
      </c>
      <c r="CG801" s="68">
        <v>1</v>
      </c>
      <c r="CH801" s="68" t="s">
        <v>143</v>
      </c>
      <c r="CJ801" s="68">
        <v>0</v>
      </c>
      <c r="CK801" s="68" t="s">
        <v>143</v>
      </c>
      <c r="CM801" s="68" t="s">
        <v>143</v>
      </c>
      <c r="CN801" s="68" t="s">
        <v>143</v>
      </c>
      <c r="CP801" s="68">
        <v>217616996</v>
      </c>
      <c r="CR801" s="68" t="s">
        <v>143</v>
      </c>
      <c r="CS801" s="68" t="s">
        <v>1</v>
      </c>
      <c r="CU801" s="68" t="s">
        <v>1</v>
      </c>
      <c r="CV801" s="68" t="s">
        <v>1985</v>
      </c>
      <c r="CW801" s="68" t="s">
        <v>143</v>
      </c>
      <c r="CX801" s="68" t="s">
        <v>374</v>
      </c>
      <c r="CY801" s="68" t="s">
        <v>166</v>
      </c>
      <c r="CZ801" s="68" t="s">
        <v>136</v>
      </c>
      <c r="DA801" s="68" t="s">
        <v>1989</v>
      </c>
      <c r="DB801" s="68" t="s">
        <v>143</v>
      </c>
      <c r="DC801" s="68" t="s">
        <v>143</v>
      </c>
      <c r="DD801" s="68" t="s">
        <v>373</v>
      </c>
      <c r="DE801" s="68">
        <v>11</v>
      </c>
      <c r="DF801" s="68">
        <v>8</v>
      </c>
    </row>
    <row r="802" spans="1:110" s="68" customFormat="1" ht="12.75" x14ac:dyDescent="0.2">
      <c r="A802" s="67">
        <v>45231</v>
      </c>
      <c r="B802" s="68" t="s">
        <v>8</v>
      </c>
      <c r="C802" s="68">
        <v>100663</v>
      </c>
      <c r="D802" s="68" t="s">
        <v>5128</v>
      </c>
      <c r="E802" s="68" t="s">
        <v>5129</v>
      </c>
      <c r="F802" s="69">
        <v>45237</v>
      </c>
      <c r="G802" s="68" t="s">
        <v>165</v>
      </c>
      <c r="H802" s="68" t="s">
        <v>127</v>
      </c>
      <c r="I802" s="70">
        <v>158.18</v>
      </c>
      <c r="J802" s="70">
        <v>158.18</v>
      </c>
      <c r="K802" s="71">
        <f t="shared" si="12"/>
        <v>3.871752612778253E-4</v>
      </c>
      <c r="L802" s="68" t="s">
        <v>953</v>
      </c>
      <c r="M802" s="68" t="s">
        <v>218</v>
      </c>
      <c r="N802" s="68" t="s">
        <v>5280</v>
      </c>
      <c r="O802" s="68" t="s">
        <v>1056</v>
      </c>
      <c r="P802" s="68" t="s">
        <v>4424</v>
      </c>
      <c r="Q802" s="68" t="s">
        <v>132</v>
      </c>
      <c r="R802" s="68" t="s">
        <v>5281</v>
      </c>
      <c r="S802" s="68" t="s">
        <v>5282</v>
      </c>
      <c r="T802" s="68" t="s">
        <v>135</v>
      </c>
      <c r="U802" s="68" t="s">
        <v>135</v>
      </c>
      <c r="V802" s="68" t="s">
        <v>136</v>
      </c>
      <c r="W802" s="68" t="s">
        <v>137</v>
      </c>
      <c r="X802" s="68" t="s">
        <v>138</v>
      </c>
      <c r="Y802" s="68">
        <v>45237.318626851855</v>
      </c>
      <c r="Z802" s="68">
        <v>45265.102723032411</v>
      </c>
      <c r="AA802" s="68" t="s">
        <v>139</v>
      </c>
      <c r="AB802" s="68" t="s">
        <v>226</v>
      </c>
      <c r="AC802" s="68">
        <v>0</v>
      </c>
      <c r="AD802" s="68" t="s">
        <v>143</v>
      </c>
      <c r="AE802" s="68">
        <v>0</v>
      </c>
      <c r="AG802" s="68">
        <v>10012</v>
      </c>
      <c r="AH802" s="68" t="s">
        <v>141</v>
      </c>
      <c r="AI802" s="68" t="s">
        <v>143</v>
      </c>
      <c r="AJ802" s="68">
        <v>69413</v>
      </c>
      <c r="AK802" s="68" t="s">
        <v>207</v>
      </c>
      <c r="AL802" s="68" t="s">
        <v>143</v>
      </c>
      <c r="AM802" s="68">
        <v>800</v>
      </c>
      <c r="AN802" s="68" t="s">
        <v>144</v>
      </c>
      <c r="AO802" s="68" t="s">
        <v>145</v>
      </c>
      <c r="AP802" s="68" t="s">
        <v>146</v>
      </c>
      <c r="AQ802" s="68" t="s">
        <v>1060</v>
      </c>
      <c r="AR802" s="68" t="s">
        <v>148</v>
      </c>
      <c r="AS802" s="68" t="s">
        <v>139</v>
      </c>
      <c r="AT802" s="68" t="s">
        <v>149</v>
      </c>
      <c r="AU802" s="68" t="s">
        <v>150</v>
      </c>
      <c r="AV802" s="68" t="s">
        <v>2096</v>
      </c>
      <c r="AW802" s="68" t="s">
        <v>2096</v>
      </c>
      <c r="AX802" s="68" t="s">
        <v>309</v>
      </c>
      <c r="AY802" s="68" t="s">
        <v>148</v>
      </c>
      <c r="AZ802" s="68" t="s">
        <v>139</v>
      </c>
      <c r="BA802" s="68" t="s">
        <v>950</v>
      </c>
      <c r="BB802" s="68" t="s">
        <v>311</v>
      </c>
      <c r="BC802" s="68" t="s">
        <v>156</v>
      </c>
      <c r="BD802" s="68" t="s">
        <v>157</v>
      </c>
      <c r="BE802" s="68" t="s">
        <v>303</v>
      </c>
      <c r="BF802" s="68">
        <v>45238.499374999999</v>
      </c>
      <c r="BG802" s="68">
        <v>0</v>
      </c>
      <c r="BH802" s="68" t="s">
        <v>132</v>
      </c>
      <c r="BI802" s="68" t="s">
        <v>5283</v>
      </c>
      <c r="BJ802" s="68" t="s">
        <v>143</v>
      </c>
      <c r="BK802" s="68" t="s">
        <v>506</v>
      </c>
      <c r="BL802" s="68" t="s">
        <v>143</v>
      </c>
      <c r="BM802" s="68" t="s">
        <v>160</v>
      </c>
      <c r="BN802" s="68" t="s">
        <v>160</v>
      </c>
      <c r="BO802" s="68" t="s">
        <v>143</v>
      </c>
      <c r="BP802" s="68" t="s">
        <v>1151</v>
      </c>
      <c r="BQ802" s="68" t="s">
        <v>5284</v>
      </c>
      <c r="BR802" s="68">
        <v>500</v>
      </c>
      <c r="BS802" s="68" t="s">
        <v>162</v>
      </c>
      <c r="BT802" s="68">
        <v>15818</v>
      </c>
      <c r="BU802" s="68">
        <v>15818</v>
      </c>
      <c r="BV802" s="68" t="s">
        <v>135</v>
      </c>
      <c r="BW802" s="68" t="s">
        <v>135</v>
      </c>
      <c r="BX802" s="68" t="s">
        <v>135</v>
      </c>
      <c r="BY802" s="68" t="s">
        <v>148</v>
      </c>
      <c r="BZ802" s="68" t="s">
        <v>4198</v>
      </c>
      <c r="CA802" s="68" t="s">
        <v>144</v>
      </c>
      <c r="CB802" s="68" t="s">
        <v>2764</v>
      </c>
      <c r="CC802" s="68" t="s">
        <v>143</v>
      </c>
      <c r="CD802" s="68" t="s">
        <v>143</v>
      </c>
      <c r="CE802" s="68" t="s">
        <v>143</v>
      </c>
      <c r="CF802" s="68">
        <v>19772615</v>
      </c>
      <c r="CG802" s="68">
        <v>19772615</v>
      </c>
      <c r="CH802" s="68" t="s">
        <v>143</v>
      </c>
      <c r="CJ802" s="68">
        <v>0</v>
      </c>
      <c r="CK802" s="68" t="s">
        <v>143</v>
      </c>
      <c r="CM802" s="68" t="s">
        <v>143</v>
      </c>
      <c r="CN802" s="68" t="s">
        <v>143</v>
      </c>
      <c r="CR802" s="68" t="s">
        <v>143</v>
      </c>
      <c r="CS802" s="68" t="s">
        <v>1</v>
      </c>
      <c r="CU802" s="68" t="s">
        <v>1</v>
      </c>
      <c r="CV802" s="68" t="s">
        <v>1985</v>
      </c>
      <c r="CW802" s="68" t="s">
        <v>143</v>
      </c>
      <c r="CX802" s="68" t="s">
        <v>953</v>
      </c>
      <c r="CY802" s="68" t="s">
        <v>127</v>
      </c>
      <c r="CZ802" s="68" t="s">
        <v>506</v>
      </c>
      <c r="DA802" s="68" t="s">
        <v>1989</v>
      </c>
      <c r="DB802" s="68" t="s">
        <v>143</v>
      </c>
      <c r="DC802" s="68" t="s">
        <v>143</v>
      </c>
      <c r="DD802" s="68" t="s">
        <v>5129</v>
      </c>
      <c r="DE802" s="68">
        <v>11</v>
      </c>
      <c r="DF802" s="68">
        <v>7</v>
      </c>
    </row>
    <row r="803" spans="1:110" s="68" customFormat="1" ht="12.75" x14ac:dyDescent="0.2">
      <c r="A803" s="67">
        <v>45231</v>
      </c>
      <c r="B803" s="68" t="s">
        <v>18</v>
      </c>
      <c r="C803" s="68">
        <v>100761</v>
      </c>
      <c r="D803" s="68" t="s">
        <v>5285</v>
      </c>
      <c r="E803" s="68" t="s">
        <v>164</v>
      </c>
      <c r="F803" s="69">
        <v>45239</v>
      </c>
      <c r="G803" s="68" t="s">
        <v>165</v>
      </c>
      <c r="H803" s="68" t="s">
        <v>166</v>
      </c>
      <c r="I803" s="70">
        <v>57.55</v>
      </c>
      <c r="J803" s="70">
        <v>57.55</v>
      </c>
      <c r="K803" s="71">
        <f t="shared" si="12"/>
        <v>1.4086443473598965E-4</v>
      </c>
      <c r="L803" s="68" t="s">
        <v>217</v>
      </c>
      <c r="M803" s="68" t="s">
        <v>317</v>
      </c>
      <c r="N803" s="68" t="s">
        <v>219</v>
      </c>
      <c r="O803" s="68" t="s">
        <v>1255</v>
      </c>
      <c r="P803" s="68" t="s">
        <v>5286</v>
      </c>
      <c r="Q803" s="68" t="s">
        <v>170</v>
      </c>
      <c r="R803" s="68" t="s">
        <v>5287</v>
      </c>
      <c r="S803" s="68" t="s">
        <v>4423</v>
      </c>
      <c r="T803" s="68" t="s">
        <v>135</v>
      </c>
      <c r="U803" s="68" t="s">
        <v>135</v>
      </c>
      <c r="V803" s="68" t="s">
        <v>224</v>
      </c>
      <c r="W803" s="68" t="s">
        <v>137</v>
      </c>
      <c r="X803" s="68" t="s">
        <v>225</v>
      </c>
      <c r="Y803" s="68">
        <v>45246.450071990737</v>
      </c>
      <c r="Z803" s="68">
        <v>45265.211696527775</v>
      </c>
      <c r="AA803" s="68" t="s">
        <v>139</v>
      </c>
      <c r="AB803" s="68" t="s">
        <v>323</v>
      </c>
      <c r="AC803" s="68">
        <v>0</v>
      </c>
      <c r="AD803" s="68" t="s">
        <v>143</v>
      </c>
      <c r="AE803" s="68">
        <v>0</v>
      </c>
      <c r="AG803" s="68">
        <v>10012</v>
      </c>
      <c r="AH803" s="68" t="s">
        <v>141</v>
      </c>
      <c r="AI803" s="68" t="s">
        <v>143</v>
      </c>
      <c r="AJ803" s="68">
        <v>819</v>
      </c>
      <c r="AK803" s="68" t="s">
        <v>207</v>
      </c>
      <c r="AL803" s="68" t="s">
        <v>143</v>
      </c>
      <c r="AM803" s="68">
        <v>5755</v>
      </c>
      <c r="AN803" s="68" t="s">
        <v>174</v>
      </c>
      <c r="AO803" s="68" t="s">
        <v>1259</v>
      </c>
      <c r="AP803" s="68" t="s">
        <v>1260</v>
      </c>
      <c r="AQ803" s="68" t="s">
        <v>1261</v>
      </c>
      <c r="AR803" s="68" t="s">
        <v>353</v>
      </c>
      <c r="AS803" s="68" t="s">
        <v>231</v>
      </c>
      <c r="AT803" s="68" t="s">
        <v>492</v>
      </c>
      <c r="AU803" s="68" t="s">
        <v>1262</v>
      </c>
      <c r="AV803" s="68" t="s">
        <v>234</v>
      </c>
      <c r="AW803" s="68" t="s">
        <v>165</v>
      </c>
      <c r="AX803" s="68" t="s">
        <v>235</v>
      </c>
      <c r="AY803" s="68" t="s">
        <v>148</v>
      </c>
      <c r="AZ803" s="68" t="s">
        <v>139</v>
      </c>
      <c r="BA803" s="68" t="s">
        <v>236</v>
      </c>
      <c r="BB803" s="68" t="s">
        <v>150</v>
      </c>
      <c r="BC803" s="68" t="s">
        <v>156</v>
      </c>
      <c r="BD803" s="68" t="s">
        <v>157</v>
      </c>
      <c r="BE803" s="68" t="s">
        <v>303</v>
      </c>
      <c r="BF803" s="68">
        <v>45246.519131944442</v>
      </c>
      <c r="BG803" s="68">
        <v>0</v>
      </c>
      <c r="BH803" s="68" t="s">
        <v>170</v>
      </c>
      <c r="BI803" s="68" t="s">
        <v>5288</v>
      </c>
      <c r="BJ803" s="68" t="s">
        <v>143</v>
      </c>
      <c r="BK803" s="68" t="s">
        <v>224</v>
      </c>
      <c r="BL803" s="68" t="s">
        <v>143</v>
      </c>
      <c r="BM803" s="68" t="s">
        <v>160</v>
      </c>
      <c r="BN803" s="68" t="s">
        <v>160</v>
      </c>
      <c r="BO803" s="68" t="s">
        <v>143</v>
      </c>
      <c r="BP803" s="68" t="s">
        <v>5289</v>
      </c>
      <c r="BQ803" s="68" t="s">
        <v>5290</v>
      </c>
      <c r="BR803" s="68">
        <v>500</v>
      </c>
      <c r="BS803" s="68" t="s">
        <v>162</v>
      </c>
      <c r="BT803" s="68">
        <v>5755</v>
      </c>
      <c r="BU803" s="68">
        <v>5755</v>
      </c>
      <c r="BV803" s="68" t="s">
        <v>135</v>
      </c>
      <c r="BW803" s="68" t="s">
        <v>135</v>
      </c>
      <c r="BX803" s="68" t="s">
        <v>135</v>
      </c>
      <c r="BY803" s="68" t="s">
        <v>148</v>
      </c>
      <c r="BZ803" s="68" t="s">
        <v>3723</v>
      </c>
      <c r="CA803" s="68" t="s">
        <v>174</v>
      </c>
      <c r="CB803" s="68" t="s">
        <v>2764</v>
      </c>
      <c r="CC803" s="68" t="s">
        <v>143</v>
      </c>
      <c r="CD803" s="68" t="s">
        <v>143</v>
      </c>
      <c r="CE803" s="68" t="s">
        <v>143</v>
      </c>
      <c r="CF803" s="68">
        <v>1</v>
      </c>
      <c r="CG803" s="68">
        <v>1</v>
      </c>
      <c r="CH803" s="68" t="s">
        <v>143</v>
      </c>
      <c r="CJ803" s="68">
        <v>0</v>
      </c>
      <c r="CK803" s="68" t="s">
        <v>143</v>
      </c>
      <c r="CM803" s="68" t="s">
        <v>143</v>
      </c>
      <c r="CN803" s="68" t="s">
        <v>143</v>
      </c>
      <c r="CO803" s="68">
        <v>493378544</v>
      </c>
      <c r="CQ803" s="68">
        <v>493378544</v>
      </c>
      <c r="CR803" s="68" t="s">
        <v>143</v>
      </c>
      <c r="CS803" s="68" t="s">
        <v>1</v>
      </c>
      <c r="CU803" s="68" t="s">
        <v>1</v>
      </c>
      <c r="CV803" s="68" t="s">
        <v>1985</v>
      </c>
      <c r="CW803" s="68" t="s">
        <v>143</v>
      </c>
      <c r="CX803" s="68" t="s">
        <v>217</v>
      </c>
      <c r="CY803" s="68" t="s">
        <v>166</v>
      </c>
      <c r="CZ803" s="68" t="s">
        <v>224</v>
      </c>
      <c r="DA803" s="68" t="s">
        <v>1989</v>
      </c>
      <c r="DB803" s="68" t="s">
        <v>143</v>
      </c>
      <c r="DC803" s="68" t="s">
        <v>225</v>
      </c>
      <c r="DD803" s="68" t="s">
        <v>164</v>
      </c>
      <c r="DE803" s="68">
        <v>11</v>
      </c>
      <c r="DF803" s="68">
        <v>9</v>
      </c>
    </row>
    <row r="804" spans="1:110" s="68" customFormat="1" ht="12.75" x14ac:dyDescent="0.2">
      <c r="A804" s="67">
        <v>45231</v>
      </c>
      <c r="B804" s="68" t="s">
        <v>11</v>
      </c>
      <c r="C804" s="68">
        <v>100797</v>
      </c>
      <c r="D804" s="68" t="s">
        <v>256</v>
      </c>
      <c r="E804" s="68" t="s">
        <v>373</v>
      </c>
      <c r="F804" s="69">
        <v>45238</v>
      </c>
      <c r="G804" s="68" t="s">
        <v>257</v>
      </c>
      <c r="H804" s="68" t="s">
        <v>166</v>
      </c>
      <c r="I804" s="70">
        <v>140.83000000000001</v>
      </c>
      <c r="J804" s="70">
        <v>118.64</v>
      </c>
      <c r="K804" s="71">
        <f t="shared" si="12"/>
        <v>3.447078773913019E-4</v>
      </c>
      <c r="L804" s="68" t="s">
        <v>374</v>
      </c>
      <c r="M804" s="68" t="s">
        <v>129</v>
      </c>
      <c r="N804" s="68" t="s">
        <v>259</v>
      </c>
      <c r="O804" s="68" t="s">
        <v>1130</v>
      </c>
      <c r="P804" s="68" t="s">
        <v>256</v>
      </c>
      <c r="Q804" s="68" t="s">
        <v>132</v>
      </c>
      <c r="R804" s="68" t="s">
        <v>5291</v>
      </c>
      <c r="S804" s="68" t="s">
        <v>5292</v>
      </c>
      <c r="T804" s="68" t="s">
        <v>135</v>
      </c>
      <c r="U804" s="68" t="s">
        <v>135</v>
      </c>
      <c r="V804" s="68" t="s">
        <v>136</v>
      </c>
      <c r="W804" s="68" t="s">
        <v>137</v>
      </c>
      <c r="X804" s="68" t="s">
        <v>138</v>
      </c>
      <c r="Y804" s="68">
        <v>45238.105183101849</v>
      </c>
      <c r="Z804" s="68">
        <v>45265.103262731478</v>
      </c>
      <c r="AA804" s="68" t="s">
        <v>139</v>
      </c>
      <c r="AB804" s="68" t="s">
        <v>140</v>
      </c>
      <c r="AC804" s="68">
        <v>0</v>
      </c>
      <c r="AD804" s="68" t="s">
        <v>143</v>
      </c>
      <c r="AE804" s="68">
        <v>14083</v>
      </c>
      <c r="AG804" s="68">
        <v>10010</v>
      </c>
      <c r="AH804" s="68" t="s">
        <v>265</v>
      </c>
      <c r="AI804" s="68" t="s">
        <v>143</v>
      </c>
      <c r="AJ804" s="68">
        <v>71223</v>
      </c>
      <c r="AK804" s="68" t="s">
        <v>142</v>
      </c>
      <c r="AL804" s="68" t="s">
        <v>143</v>
      </c>
      <c r="AM804" s="68">
        <v>600</v>
      </c>
      <c r="AN804" s="68" t="s">
        <v>144</v>
      </c>
      <c r="AO804" s="68" t="s">
        <v>1133</v>
      </c>
      <c r="AP804" s="68" t="s">
        <v>1133</v>
      </c>
      <c r="AQ804" s="68" t="s">
        <v>309</v>
      </c>
      <c r="AR804" s="68" t="s">
        <v>148</v>
      </c>
      <c r="AS804" s="68" t="s">
        <v>139</v>
      </c>
      <c r="AT804" s="68" t="s">
        <v>508</v>
      </c>
      <c r="AU804" s="68" t="s">
        <v>311</v>
      </c>
      <c r="AV804" s="68" t="s">
        <v>272</v>
      </c>
      <c r="AW804" s="68" t="s">
        <v>273</v>
      </c>
      <c r="AX804" s="68" t="s">
        <v>274</v>
      </c>
      <c r="AY804" s="68" t="s">
        <v>148</v>
      </c>
      <c r="AZ804" s="68" t="s">
        <v>139</v>
      </c>
      <c r="BA804" s="68" t="s">
        <v>154</v>
      </c>
      <c r="BB804" s="68" t="s">
        <v>275</v>
      </c>
      <c r="BC804" s="68" t="s">
        <v>156</v>
      </c>
      <c r="BD804" s="68" t="s">
        <v>157</v>
      </c>
      <c r="BE804" s="68" t="s">
        <v>303</v>
      </c>
      <c r="BF804" s="68">
        <v>45240.071759259263</v>
      </c>
      <c r="BG804" s="68">
        <v>0</v>
      </c>
      <c r="BH804" s="68" t="s">
        <v>132</v>
      </c>
      <c r="BI804" s="68" t="s">
        <v>5293</v>
      </c>
      <c r="BJ804" s="68" t="s">
        <v>143</v>
      </c>
      <c r="BK804" s="68" t="s">
        <v>136</v>
      </c>
      <c r="BL804" s="68" t="s">
        <v>143</v>
      </c>
      <c r="BM804" s="68" t="s">
        <v>160</v>
      </c>
      <c r="BN804" s="68" t="s">
        <v>160</v>
      </c>
      <c r="BO804" s="68" t="s">
        <v>143</v>
      </c>
      <c r="BP804" s="68" t="s">
        <v>143</v>
      </c>
      <c r="BQ804" s="68" t="s">
        <v>5294</v>
      </c>
      <c r="BR804" s="68">
        <v>500</v>
      </c>
      <c r="BS804" s="68" t="s">
        <v>162</v>
      </c>
      <c r="BT804" s="68">
        <v>14083</v>
      </c>
      <c r="BU804" s="68">
        <v>14083</v>
      </c>
      <c r="BV804" s="68" t="s">
        <v>135</v>
      </c>
      <c r="BW804" s="68" t="s">
        <v>135</v>
      </c>
      <c r="BX804" s="68" t="s">
        <v>135</v>
      </c>
      <c r="BY804" s="68" t="s">
        <v>148</v>
      </c>
      <c r="BZ804" s="68" t="s">
        <v>3801</v>
      </c>
      <c r="CA804" s="68" t="s">
        <v>144</v>
      </c>
      <c r="CB804" s="68" t="s">
        <v>143</v>
      </c>
      <c r="CC804" s="68" t="s">
        <v>143</v>
      </c>
      <c r="CD804" s="68" t="s">
        <v>143</v>
      </c>
      <c r="CE804" s="68" t="s">
        <v>143</v>
      </c>
      <c r="CF804" s="68">
        <v>19772615</v>
      </c>
      <c r="CG804" s="68">
        <v>19772615</v>
      </c>
      <c r="CH804" s="68" t="s">
        <v>143</v>
      </c>
      <c r="CJ804" s="68">
        <v>0</v>
      </c>
      <c r="CK804" s="68" t="s">
        <v>143</v>
      </c>
      <c r="CM804" s="68" t="s">
        <v>143</v>
      </c>
      <c r="CN804" s="68" t="s">
        <v>143</v>
      </c>
      <c r="CR804" s="68" t="s">
        <v>143</v>
      </c>
      <c r="CS804" s="68" t="s">
        <v>1</v>
      </c>
      <c r="CU804" s="68" t="s">
        <v>1</v>
      </c>
      <c r="CV804" s="68" t="s">
        <v>1985</v>
      </c>
      <c r="CW804" s="68" t="s">
        <v>1985</v>
      </c>
      <c r="CX804" s="68" t="s">
        <v>374</v>
      </c>
      <c r="CY804" s="68" t="s">
        <v>166</v>
      </c>
      <c r="CZ804" s="68" t="s">
        <v>136</v>
      </c>
      <c r="DA804" s="68" t="s">
        <v>1989</v>
      </c>
      <c r="DB804" s="68" t="s">
        <v>143</v>
      </c>
      <c r="DC804" s="68" t="s">
        <v>143</v>
      </c>
      <c r="DD804" s="68" t="s">
        <v>373</v>
      </c>
      <c r="DE804" s="68">
        <v>11</v>
      </c>
      <c r="DF804" s="68">
        <v>8</v>
      </c>
    </row>
    <row r="805" spans="1:110" s="68" customFormat="1" ht="12.75" x14ac:dyDescent="0.2">
      <c r="A805" s="67">
        <v>45231</v>
      </c>
      <c r="B805" s="68" t="s">
        <v>14</v>
      </c>
      <c r="C805" s="68">
        <v>100807</v>
      </c>
      <c r="D805" s="68" t="s">
        <v>5295</v>
      </c>
      <c r="E805" s="68" t="s">
        <v>279</v>
      </c>
      <c r="F805" s="69">
        <v>45238</v>
      </c>
      <c r="G805" s="68" t="s">
        <v>165</v>
      </c>
      <c r="H805" s="68" t="s">
        <v>166</v>
      </c>
      <c r="I805" s="70">
        <v>120</v>
      </c>
      <c r="J805" s="70">
        <v>120</v>
      </c>
      <c r="K805" s="71">
        <f t="shared" si="12"/>
        <v>2.9372253984915307E-4</v>
      </c>
      <c r="L805" s="68" t="s">
        <v>316</v>
      </c>
      <c r="M805" s="68" t="s">
        <v>317</v>
      </c>
      <c r="N805" s="68" t="s">
        <v>219</v>
      </c>
      <c r="O805" s="68" t="s">
        <v>318</v>
      </c>
      <c r="P805" s="68" t="s">
        <v>5296</v>
      </c>
      <c r="Q805" s="68" t="s">
        <v>170</v>
      </c>
      <c r="R805" s="68" t="s">
        <v>5297</v>
      </c>
      <c r="S805" s="68" t="s">
        <v>5298</v>
      </c>
      <c r="T805" s="68" t="s">
        <v>135</v>
      </c>
      <c r="U805" s="68" t="s">
        <v>135</v>
      </c>
      <c r="V805" s="68" t="s">
        <v>136</v>
      </c>
      <c r="W805" s="68" t="s">
        <v>137</v>
      </c>
      <c r="X805" s="68" t="s">
        <v>322</v>
      </c>
      <c r="Y805" s="68">
        <v>45238.128007291663</v>
      </c>
      <c r="Z805" s="68">
        <v>45238.127911805554</v>
      </c>
      <c r="AA805" s="68" t="s">
        <v>139</v>
      </c>
      <c r="AB805" s="68" t="s">
        <v>323</v>
      </c>
      <c r="AC805" s="68">
        <v>0</v>
      </c>
      <c r="AD805" s="68" t="s">
        <v>143</v>
      </c>
      <c r="AE805" s="68">
        <v>120</v>
      </c>
      <c r="AG805" s="68">
        <v>10012</v>
      </c>
      <c r="AH805" s="68" t="s">
        <v>141</v>
      </c>
      <c r="AI805" s="68" t="s">
        <v>143</v>
      </c>
      <c r="AJ805" s="68">
        <v>120</v>
      </c>
      <c r="AK805" s="68" t="s">
        <v>207</v>
      </c>
      <c r="AL805" s="68" t="s">
        <v>143</v>
      </c>
      <c r="AM805" s="68">
        <v>120</v>
      </c>
      <c r="AN805" s="68" t="s">
        <v>174</v>
      </c>
      <c r="AO805" s="68" t="s">
        <v>324</v>
      </c>
      <c r="AP805" s="68" t="s">
        <v>325</v>
      </c>
      <c r="AQ805" s="68" t="s">
        <v>326</v>
      </c>
      <c r="AR805" s="68" t="s">
        <v>178</v>
      </c>
      <c r="AS805" s="68" t="s">
        <v>179</v>
      </c>
      <c r="AT805" s="68" t="s">
        <v>327</v>
      </c>
      <c r="AU805" s="68" t="s">
        <v>328</v>
      </c>
      <c r="AV805" s="68" t="s">
        <v>234</v>
      </c>
      <c r="AW805" s="68" t="s">
        <v>165</v>
      </c>
      <c r="AX805" s="68" t="s">
        <v>235</v>
      </c>
      <c r="AY805" s="68" t="s">
        <v>148</v>
      </c>
      <c r="AZ805" s="68" t="s">
        <v>139</v>
      </c>
      <c r="BA805" s="68" t="s">
        <v>236</v>
      </c>
      <c r="BB805" s="68" t="s">
        <v>150</v>
      </c>
      <c r="BC805" s="68" t="s">
        <v>156</v>
      </c>
      <c r="BD805" s="68" t="s">
        <v>157</v>
      </c>
      <c r="BE805" s="68" t="s">
        <v>303</v>
      </c>
      <c r="BF805" s="68">
        <v>45239.462002314816</v>
      </c>
      <c r="BG805" s="68">
        <v>0</v>
      </c>
      <c r="BH805" s="68" t="s">
        <v>170</v>
      </c>
      <c r="BI805" s="68" t="s">
        <v>5299</v>
      </c>
      <c r="BJ805" s="68" t="s">
        <v>143</v>
      </c>
      <c r="BK805" s="68" t="s">
        <v>136</v>
      </c>
      <c r="BL805" s="68" t="s">
        <v>143</v>
      </c>
      <c r="BM805" s="68" t="s">
        <v>160</v>
      </c>
      <c r="BN805" s="68" t="s">
        <v>160</v>
      </c>
      <c r="BO805" s="68" t="s">
        <v>143</v>
      </c>
      <c r="BP805" s="68" t="s">
        <v>143</v>
      </c>
      <c r="BQ805" s="68" t="s">
        <v>5300</v>
      </c>
      <c r="BR805" s="68">
        <v>500</v>
      </c>
      <c r="BS805" s="68" t="s">
        <v>162</v>
      </c>
      <c r="BT805" s="68">
        <v>120</v>
      </c>
      <c r="BU805" s="68">
        <v>120</v>
      </c>
      <c r="BV805" s="68" t="s">
        <v>135</v>
      </c>
      <c r="BW805" s="68" t="s">
        <v>135</v>
      </c>
      <c r="BX805" s="68" t="s">
        <v>135</v>
      </c>
      <c r="BY805" s="68" t="s">
        <v>148</v>
      </c>
      <c r="BZ805" s="68" t="s">
        <v>5301</v>
      </c>
      <c r="CA805" s="68" t="s">
        <v>174</v>
      </c>
      <c r="CB805" s="68" t="s">
        <v>143</v>
      </c>
      <c r="CC805" s="68" t="s">
        <v>143</v>
      </c>
      <c r="CD805" s="68" t="s">
        <v>143</v>
      </c>
      <c r="CE805" s="68" t="s">
        <v>5302</v>
      </c>
      <c r="CF805" s="68">
        <v>1</v>
      </c>
      <c r="CG805" s="68">
        <v>1</v>
      </c>
      <c r="CH805" s="68" t="s">
        <v>143</v>
      </c>
      <c r="CJ805" s="68">
        <v>0</v>
      </c>
      <c r="CK805" s="68" t="s">
        <v>143</v>
      </c>
      <c r="CM805" s="68" t="s">
        <v>143</v>
      </c>
      <c r="CN805" s="68" t="s">
        <v>143</v>
      </c>
      <c r="CR805" s="68" t="s">
        <v>143</v>
      </c>
      <c r="CS805" s="68" t="s">
        <v>1</v>
      </c>
      <c r="CU805" s="68" t="s">
        <v>1</v>
      </c>
      <c r="CV805" s="68" t="s">
        <v>1985</v>
      </c>
      <c r="CW805" s="68" t="s">
        <v>1985</v>
      </c>
      <c r="CX805" s="68" t="s">
        <v>316</v>
      </c>
      <c r="CY805" s="68" t="s">
        <v>166</v>
      </c>
      <c r="CZ805" s="68" t="s">
        <v>136</v>
      </c>
      <c r="DA805" s="68" t="s">
        <v>1989</v>
      </c>
      <c r="DB805" s="68" t="s">
        <v>143</v>
      </c>
      <c r="DC805" s="68" t="s">
        <v>143</v>
      </c>
      <c r="DD805" s="68" t="s">
        <v>279</v>
      </c>
      <c r="DE805" s="68">
        <v>11</v>
      </c>
      <c r="DF805" s="68">
        <v>8</v>
      </c>
    </row>
    <row r="806" spans="1:110" s="68" customFormat="1" ht="12.75" x14ac:dyDescent="0.2">
      <c r="A806" s="67">
        <v>45231</v>
      </c>
      <c r="B806" s="68" t="s">
        <v>14</v>
      </c>
      <c r="C806" s="68">
        <v>100820</v>
      </c>
      <c r="D806" s="68" t="s">
        <v>5135</v>
      </c>
      <c r="E806" s="68" t="s">
        <v>2507</v>
      </c>
      <c r="F806" s="69">
        <v>45238</v>
      </c>
      <c r="G806" s="68" t="s">
        <v>165</v>
      </c>
      <c r="H806" s="68" t="s">
        <v>166</v>
      </c>
      <c r="I806" s="70">
        <v>93.99</v>
      </c>
      <c r="J806" s="70">
        <v>93.99</v>
      </c>
      <c r="K806" s="71">
        <f t="shared" si="12"/>
        <v>2.3005817933684911E-4</v>
      </c>
      <c r="L806" s="68" t="s">
        <v>342</v>
      </c>
      <c r="M806" s="68" t="s">
        <v>218</v>
      </c>
      <c r="N806" s="68" t="s">
        <v>1151</v>
      </c>
      <c r="O806" s="68" t="s">
        <v>5303</v>
      </c>
      <c r="P806" s="68" t="s">
        <v>5137</v>
      </c>
      <c r="Q806" s="68" t="s">
        <v>170</v>
      </c>
      <c r="R806" s="68" t="s">
        <v>5304</v>
      </c>
      <c r="S806" s="68" t="s">
        <v>5305</v>
      </c>
      <c r="T806" s="68" t="s">
        <v>5306</v>
      </c>
      <c r="U806" s="68" t="s">
        <v>5307</v>
      </c>
      <c r="V806" s="68" t="s">
        <v>136</v>
      </c>
      <c r="W806" s="68" t="s">
        <v>137</v>
      </c>
      <c r="X806" s="68" t="s">
        <v>349</v>
      </c>
      <c r="Y806" s="68">
        <v>45238.140843865738</v>
      </c>
      <c r="Z806" s="68">
        <v>45238.140780787035</v>
      </c>
      <c r="AA806" s="68" t="s">
        <v>139</v>
      </c>
      <c r="AB806" s="68" t="s">
        <v>226</v>
      </c>
      <c r="AC806" s="68">
        <v>0</v>
      </c>
      <c r="AD806" s="68" t="s">
        <v>143</v>
      </c>
      <c r="AE806" s="68">
        <v>0</v>
      </c>
      <c r="AG806" s="68">
        <v>10012</v>
      </c>
      <c r="AH806" s="68" t="s">
        <v>141</v>
      </c>
      <c r="AI806" s="68" t="s">
        <v>143</v>
      </c>
      <c r="AK806" s="68" t="s">
        <v>207</v>
      </c>
      <c r="AL806" s="68" t="s">
        <v>143</v>
      </c>
      <c r="AM806" s="68">
        <v>9399</v>
      </c>
      <c r="AN806" s="68" t="s">
        <v>143</v>
      </c>
      <c r="AO806" s="68" t="s">
        <v>5308</v>
      </c>
      <c r="AP806" s="68" t="s">
        <v>3837</v>
      </c>
      <c r="AQ806" s="68" t="s">
        <v>5309</v>
      </c>
      <c r="AR806" s="68" t="s">
        <v>841</v>
      </c>
      <c r="AS806" s="68" t="s">
        <v>231</v>
      </c>
      <c r="AT806" s="68" t="s">
        <v>5310</v>
      </c>
      <c r="AU806" s="68" t="s">
        <v>3840</v>
      </c>
      <c r="AV806" s="68" t="s">
        <v>145</v>
      </c>
      <c r="AW806" s="68" t="s">
        <v>146</v>
      </c>
      <c r="AX806" s="68" t="s">
        <v>1154</v>
      </c>
      <c r="AY806" s="68" t="s">
        <v>148</v>
      </c>
      <c r="AZ806" s="68" t="s">
        <v>139</v>
      </c>
      <c r="BA806" s="68" t="s">
        <v>149</v>
      </c>
      <c r="BB806" s="68" t="s">
        <v>150</v>
      </c>
      <c r="BC806" s="68" t="s">
        <v>156</v>
      </c>
      <c r="BD806" s="68" t="s">
        <v>157</v>
      </c>
      <c r="BE806" s="68" t="s">
        <v>303</v>
      </c>
      <c r="BF806" s="68">
        <v>45239.461782407408</v>
      </c>
      <c r="BG806" s="68">
        <v>0</v>
      </c>
      <c r="BH806" s="68" t="s">
        <v>143</v>
      </c>
      <c r="BI806" s="68" t="s">
        <v>143</v>
      </c>
      <c r="BJ806" s="68" t="s">
        <v>143</v>
      </c>
      <c r="BK806" s="68" t="s">
        <v>136</v>
      </c>
      <c r="BL806" s="68" t="s">
        <v>143</v>
      </c>
      <c r="BM806" s="68" t="s">
        <v>1674</v>
      </c>
      <c r="BN806" s="68" t="s">
        <v>143</v>
      </c>
      <c r="BO806" s="68" t="s">
        <v>143</v>
      </c>
      <c r="BP806" s="68" t="s">
        <v>143</v>
      </c>
      <c r="BQ806" s="68" t="s">
        <v>5311</v>
      </c>
      <c r="BR806" s="68">
        <v>500</v>
      </c>
      <c r="BS806" s="68" t="s">
        <v>162</v>
      </c>
      <c r="BT806" s="68">
        <v>9399</v>
      </c>
      <c r="BU806" s="68">
        <v>9399</v>
      </c>
      <c r="BV806" s="68" t="s">
        <v>135</v>
      </c>
      <c r="BW806" s="68" t="s">
        <v>5312</v>
      </c>
      <c r="BX806" s="68" t="s">
        <v>135</v>
      </c>
      <c r="BY806" s="68" t="s">
        <v>148</v>
      </c>
      <c r="BZ806" s="68" t="s">
        <v>2557</v>
      </c>
      <c r="CA806" s="68" t="s">
        <v>174</v>
      </c>
      <c r="CB806" s="68" t="s">
        <v>143</v>
      </c>
      <c r="CC806" s="68" t="s">
        <v>143</v>
      </c>
      <c r="CD806" s="68" t="s">
        <v>362</v>
      </c>
      <c r="CE806" s="68" t="s">
        <v>5137</v>
      </c>
      <c r="CF806" s="68">
        <v>1</v>
      </c>
      <c r="CH806" s="68" t="s">
        <v>143</v>
      </c>
      <c r="CJ806" s="68">
        <v>0</v>
      </c>
      <c r="CK806" s="68" t="s">
        <v>143</v>
      </c>
      <c r="CM806" s="68" t="s">
        <v>143</v>
      </c>
      <c r="CN806" s="68" t="s">
        <v>143</v>
      </c>
      <c r="CR806" s="68" t="s">
        <v>143</v>
      </c>
      <c r="CS806" s="68" t="s">
        <v>1</v>
      </c>
      <c r="CU806" s="68" t="s">
        <v>1</v>
      </c>
      <c r="CV806" s="68" t="s">
        <v>1985</v>
      </c>
      <c r="CW806" s="68" t="s">
        <v>143</v>
      </c>
      <c r="CX806" s="68" t="s">
        <v>342</v>
      </c>
      <c r="CY806" s="68" t="s">
        <v>166</v>
      </c>
      <c r="CZ806" s="68" t="s">
        <v>136</v>
      </c>
      <c r="DA806" s="68" t="s">
        <v>1989</v>
      </c>
      <c r="DB806" s="68" t="s">
        <v>143</v>
      </c>
      <c r="DC806" s="68" t="s">
        <v>143</v>
      </c>
      <c r="DD806" s="68" t="s">
        <v>2507</v>
      </c>
      <c r="DE806" s="68">
        <v>11</v>
      </c>
      <c r="DF806" s="68">
        <v>8</v>
      </c>
    </row>
    <row r="807" spans="1:110" s="68" customFormat="1" ht="12.75" x14ac:dyDescent="0.2">
      <c r="A807" s="67">
        <v>45231</v>
      </c>
      <c r="B807" s="68" t="s">
        <v>23</v>
      </c>
      <c r="C807" s="68">
        <v>100934</v>
      </c>
      <c r="D807" s="68" t="s">
        <v>1439</v>
      </c>
      <c r="E807" s="68" t="s">
        <v>125</v>
      </c>
      <c r="F807" s="69">
        <v>45238</v>
      </c>
      <c r="G807" s="68" t="s">
        <v>165</v>
      </c>
      <c r="H807" s="68" t="s">
        <v>166</v>
      </c>
      <c r="I807" s="70">
        <v>864.5</v>
      </c>
      <c r="J807" s="70">
        <v>754.52</v>
      </c>
      <c r="K807" s="71">
        <f t="shared" si="12"/>
        <v>2.1160261308299402E-3</v>
      </c>
      <c r="L807" s="68" t="s">
        <v>374</v>
      </c>
      <c r="M807" s="68" t="s">
        <v>129</v>
      </c>
      <c r="N807" s="68" t="s">
        <v>960</v>
      </c>
      <c r="O807" s="68" t="s">
        <v>1440</v>
      </c>
      <c r="P807" s="68" t="s">
        <v>5313</v>
      </c>
      <c r="Q807" s="68" t="s">
        <v>132</v>
      </c>
      <c r="R807" s="68" t="s">
        <v>5314</v>
      </c>
      <c r="S807" s="68" t="s">
        <v>5187</v>
      </c>
      <c r="T807" s="68" t="s">
        <v>135</v>
      </c>
      <c r="U807" s="68" t="s">
        <v>135</v>
      </c>
      <c r="V807" s="68" t="s">
        <v>136</v>
      </c>
      <c r="W807" s="68" t="s">
        <v>137</v>
      </c>
      <c r="X807" s="68" t="s">
        <v>138</v>
      </c>
      <c r="Y807" s="68">
        <v>45239.537653935186</v>
      </c>
      <c r="Z807" s="68">
        <v>45265.155778472224</v>
      </c>
      <c r="AA807" s="68" t="s">
        <v>139</v>
      </c>
      <c r="AB807" s="68" t="s">
        <v>140</v>
      </c>
      <c r="AC807" s="68">
        <v>0</v>
      </c>
      <c r="AD807" s="68" t="s">
        <v>143</v>
      </c>
      <c r="AE807" s="68">
        <v>8645</v>
      </c>
      <c r="AG807" s="68">
        <v>10012</v>
      </c>
      <c r="AH807" s="68" t="s">
        <v>141</v>
      </c>
      <c r="AI807" s="68" t="s">
        <v>143</v>
      </c>
      <c r="AJ807" s="68">
        <v>437223</v>
      </c>
      <c r="AK807" s="68" t="s">
        <v>142</v>
      </c>
      <c r="AL807" s="68" t="s">
        <v>143</v>
      </c>
      <c r="AM807" s="68">
        <v>3816</v>
      </c>
      <c r="AN807" s="68" t="s">
        <v>144</v>
      </c>
      <c r="AO807" s="68" t="s">
        <v>5315</v>
      </c>
      <c r="AP807" s="68" t="s">
        <v>5315</v>
      </c>
      <c r="AQ807" s="68" t="s">
        <v>309</v>
      </c>
      <c r="AR807" s="68" t="s">
        <v>148</v>
      </c>
      <c r="AS807" s="68" t="s">
        <v>139</v>
      </c>
      <c r="AT807" s="68" t="s">
        <v>950</v>
      </c>
      <c r="AU807" s="68" t="s">
        <v>311</v>
      </c>
      <c r="AV807" s="68" t="s">
        <v>145</v>
      </c>
      <c r="AW807" s="68" t="s">
        <v>146</v>
      </c>
      <c r="AX807" s="68" t="s">
        <v>972</v>
      </c>
      <c r="AY807" s="68" t="s">
        <v>148</v>
      </c>
      <c r="AZ807" s="68" t="s">
        <v>139</v>
      </c>
      <c r="BA807" s="68" t="s">
        <v>149</v>
      </c>
      <c r="BB807" s="68" t="s">
        <v>150</v>
      </c>
      <c r="BC807" s="68" t="s">
        <v>156</v>
      </c>
      <c r="BD807" s="68" t="s">
        <v>157</v>
      </c>
      <c r="BE807" s="68" t="s">
        <v>484</v>
      </c>
      <c r="BF807" s="68">
        <v>45240.10355324074</v>
      </c>
      <c r="BG807" s="68">
        <v>0</v>
      </c>
      <c r="BH807" s="68" t="s">
        <v>132</v>
      </c>
      <c r="BI807" s="68" t="s">
        <v>5316</v>
      </c>
      <c r="BJ807" s="68" t="s">
        <v>143</v>
      </c>
      <c r="BK807" s="68" t="s">
        <v>136</v>
      </c>
      <c r="BL807" s="68" t="s">
        <v>143</v>
      </c>
      <c r="BM807" s="68" t="s">
        <v>160</v>
      </c>
      <c r="BN807" s="68" t="s">
        <v>160</v>
      </c>
      <c r="BO807" s="68" t="s">
        <v>143</v>
      </c>
      <c r="BP807" s="68" t="s">
        <v>143</v>
      </c>
      <c r="BQ807" s="68" t="s">
        <v>5317</v>
      </c>
      <c r="BR807" s="68">
        <v>1000</v>
      </c>
      <c r="BS807" s="68" t="s">
        <v>241</v>
      </c>
      <c r="BT807" s="68">
        <v>8645</v>
      </c>
      <c r="BU807" s="68">
        <v>8645</v>
      </c>
      <c r="BV807" s="68" t="s">
        <v>135</v>
      </c>
      <c r="BW807" s="68" t="s">
        <v>135</v>
      </c>
      <c r="BX807" s="68" t="s">
        <v>135</v>
      </c>
      <c r="BY807" s="68" t="s">
        <v>148</v>
      </c>
      <c r="BZ807" s="68" t="s">
        <v>125</v>
      </c>
      <c r="CA807" s="68" t="s">
        <v>144</v>
      </c>
      <c r="CB807" s="68" t="s">
        <v>143</v>
      </c>
      <c r="CC807" s="68" t="s">
        <v>143</v>
      </c>
      <c r="CD807" s="68" t="s">
        <v>143</v>
      </c>
      <c r="CE807" s="68" t="s">
        <v>5318</v>
      </c>
      <c r="CF807" s="68">
        <v>19772615</v>
      </c>
      <c r="CG807" s="68">
        <v>19772615</v>
      </c>
      <c r="CH807" s="68" t="s">
        <v>143</v>
      </c>
      <c r="CJ807" s="68">
        <v>0</v>
      </c>
      <c r="CK807" s="68" t="s">
        <v>143</v>
      </c>
      <c r="CM807" s="68" t="s">
        <v>143</v>
      </c>
      <c r="CN807" s="68" t="s">
        <v>143</v>
      </c>
      <c r="CR807" s="68" t="s">
        <v>143</v>
      </c>
      <c r="CS807" s="68" t="s">
        <v>1</v>
      </c>
      <c r="CU807" s="68" t="s">
        <v>1</v>
      </c>
      <c r="CV807" s="68" t="s">
        <v>2092</v>
      </c>
      <c r="CW807" s="68" t="s">
        <v>2092</v>
      </c>
      <c r="CX807" s="68" t="s">
        <v>374</v>
      </c>
      <c r="CY807" s="68" t="s">
        <v>166</v>
      </c>
      <c r="CZ807" s="68" t="s">
        <v>136</v>
      </c>
      <c r="DA807" s="68" t="s">
        <v>1989</v>
      </c>
      <c r="DB807" s="68" t="s">
        <v>143</v>
      </c>
      <c r="DC807" s="68" t="s">
        <v>143</v>
      </c>
      <c r="DD807" s="68" t="s">
        <v>125</v>
      </c>
      <c r="DE807" s="68">
        <v>11</v>
      </c>
      <c r="DF807" s="68">
        <v>8</v>
      </c>
    </row>
    <row r="808" spans="1:110" s="68" customFormat="1" ht="12.75" x14ac:dyDescent="0.2">
      <c r="A808" s="67">
        <v>45231</v>
      </c>
      <c r="B808" s="68" t="s">
        <v>13</v>
      </c>
      <c r="C808" s="68">
        <v>101058</v>
      </c>
      <c r="D808" s="68" t="s">
        <v>5319</v>
      </c>
      <c r="E808" s="68" t="s">
        <v>685</v>
      </c>
      <c r="F808" s="69">
        <v>45240</v>
      </c>
      <c r="G808" s="68" t="s">
        <v>165</v>
      </c>
      <c r="H808" s="68" t="s">
        <v>166</v>
      </c>
      <c r="I808" s="70">
        <v>523.54999999999995</v>
      </c>
      <c r="J808" s="70">
        <v>350</v>
      </c>
      <c r="K808" s="71">
        <f t="shared" si="12"/>
        <v>1.2814869644835339E-3</v>
      </c>
      <c r="L808" s="68" t="s">
        <v>519</v>
      </c>
      <c r="M808" s="68" t="s">
        <v>129</v>
      </c>
      <c r="N808" s="68" t="s">
        <v>1070</v>
      </c>
      <c r="O808" s="68" t="s">
        <v>5320</v>
      </c>
      <c r="P808" s="68" t="s">
        <v>5321</v>
      </c>
      <c r="Q808" s="68" t="s">
        <v>262</v>
      </c>
      <c r="R808" s="68" t="s">
        <v>5322</v>
      </c>
      <c r="S808" s="68" t="s">
        <v>5323</v>
      </c>
      <c r="T808" s="68" t="s">
        <v>135</v>
      </c>
      <c r="U808" s="68" t="s">
        <v>135</v>
      </c>
      <c r="V808" s="68" t="s">
        <v>136</v>
      </c>
      <c r="W808" s="68" t="s">
        <v>137</v>
      </c>
      <c r="X808" s="68" t="s">
        <v>957</v>
      </c>
      <c r="Y808" s="68">
        <v>45239.473817939812</v>
      </c>
      <c r="Z808" s="68">
        <v>45257.337603587963</v>
      </c>
      <c r="AA808" s="68" t="s">
        <v>139</v>
      </c>
      <c r="AB808" s="68" t="s">
        <v>140</v>
      </c>
      <c r="AC808" s="68">
        <v>0</v>
      </c>
      <c r="AD808" s="68" t="s">
        <v>143</v>
      </c>
      <c r="AE808" s="68">
        <v>52355</v>
      </c>
      <c r="AF808" s="68">
        <v>45245</v>
      </c>
      <c r="AG808" s="68">
        <v>10012</v>
      </c>
      <c r="AH808" s="68" t="s">
        <v>141</v>
      </c>
      <c r="AI808" s="68" t="s">
        <v>143</v>
      </c>
      <c r="AJ808" s="68">
        <v>49553</v>
      </c>
      <c r="AK808" s="68" t="s">
        <v>142</v>
      </c>
      <c r="AL808" s="68" t="s">
        <v>143</v>
      </c>
      <c r="AM808" s="68">
        <v>350</v>
      </c>
      <c r="AN808" s="68" t="s">
        <v>2415</v>
      </c>
      <c r="AO808" s="68" t="s">
        <v>5324</v>
      </c>
      <c r="AP808" s="68" t="s">
        <v>2684</v>
      </c>
      <c r="AQ808" s="68" t="s">
        <v>5325</v>
      </c>
      <c r="AR808" s="68" t="s">
        <v>2082</v>
      </c>
      <c r="AS808" s="68" t="s">
        <v>231</v>
      </c>
      <c r="AT808" s="68" t="s">
        <v>5326</v>
      </c>
      <c r="AU808" s="68" t="s">
        <v>5327</v>
      </c>
      <c r="AV808" s="68" t="s">
        <v>1079</v>
      </c>
      <c r="AW808" s="68" t="s">
        <v>1080</v>
      </c>
      <c r="AX808" s="68" t="s">
        <v>1081</v>
      </c>
      <c r="AY808" s="68" t="s">
        <v>148</v>
      </c>
      <c r="AZ808" s="68" t="s">
        <v>139</v>
      </c>
      <c r="BA808" s="68" t="s">
        <v>148</v>
      </c>
      <c r="BB808" s="68" t="s">
        <v>150</v>
      </c>
      <c r="BC808" s="68" t="s">
        <v>156</v>
      </c>
      <c r="BD808" s="68" t="s">
        <v>157</v>
      </c>
      <c r="BE808" s="68" t="s">
        <v>303</v>
      </c>
      <c r="BF808" s="68">
        <v>45240.072418981479</v>
      </c>
      <c r="BG808" s="68">
        <v>0</v>
      </c>
      <c r="BH808" s="68" t="s">
        <v>143</v>
      </c>
      <c r="BI808" s="68" t="s">
        <v>143</v>
      </c>
      <c r="BJ808" s="68" t="s">
        <v>143</v>
      </c>
      <c r="BK808" s="68" t="s">
        <v>136</v>
      </c>
      <c r="BL808" s="68" t="s">
        <v>143</v>
      </c>
      <c r="BM808" s="68" t="s">
        <v>160</v>
      </c>
      <c r="BN808" s="68" t="s">
        <v>160</v>
      </c>
      <c r="BO808" s="68" t="s">
        <v>143</v>
      </c>
      <c r="BP808" s="68" t="s">
        <v>143</v>
      </c>
      <c r="BQ808" s="68" t="s">
        <v>5328</v>
      </c>
      <c r="BR808" s="68">
        <v>500</v>
      </c>
      <c r="BS808" s="68" t="s">
        <v>162</v>
      </c>
      <c r="BT808" s="68">
        <v>52355</v>
      </c>
      <c r="BU808" s="68">
        <v>52355</v>
      </c>
      <c r="BV808" s="68" t="s">
        <v>135</v>
      </c>
      <c r="BW808" s="68" t="s">
        <v>135</v>
      </c>
      <c r="BX808" s="68" t="s">
        <v>135</v>
      </c>
      <c r="BY808" s="68" t="s">
        <v>148</v>
      </c>
      <c r="BZ808" s="68" t="s">
        <v>5329</v>
      </c>
      <c r="CA808" s="68" t="s">
        <v>174</v>
      </c>
      <c r="CB808" s="68" t="s">
        <v>143</v>
      </c>
      <c r="CC808" s="68" t="s">
        <v>143</v>
      </c>
      <c r="CD808" s="68" t="s">
        <v>143</v>
      </c>
      <c r="CE808" s="68" t="s">
        <v>5330</v>
      </c>
      <c r="CF808" s="68">
        <v>1</v>
      </c>
      <c r="CG808" s="68">
        <v>105655</v>
      </c>
      <c r="CH808" s="68" t="s">
        <v>143</v>
      </c>
      <c r="CJ808" s="68">
        <v>0</v>
      </c>
      <c r="CK808" s="68" t="s">
        <v>143</v>
      </c>
      <c r="CM808" s="68" t="s">
        <v>143</v>
      </c>
      <c r="CN808" s="68" t="s">
        <v>143</v>
      </c>
      <c r="CR808" s="68" t="s">
        <v>143</v>
      </c>
      <c r="CS808" s="68" t="s">
        <v>1</v>
      </c>
      <c r="CU808" s="68" t="s">
        <v>1</v>
      </c>
      <c r="CV808" s="68" t="s">
        <v>1985</v>
      </c>
      <c r="CW808" s="68" t="s">
        <v>2092</v>
      </c>
      <c r="CX808" s="68" t="s">
        <v>519</v>
      </c>
      <c r="CY808" s="68" t="s">
        <v>166</v>
      </c>
      <c r="CZ808" s="68" t="s">
        <v>136</v>
      </c>
      <c r="DA808" s="68" t="s">
        <v>1986</v>
      </c>
      <c r="DB808" s="68" t="s">
        <v>143</v>
      </c>
      <c r="DC808" s="68" t="s">
        <v>143</v>
      </c>
      <c r="DD808" s="68" t="s">
        <v>685</v>
      </c>
      <c r="DE808" s="68">
        <v>11</v>
      </c>
      <c r="DF808" s="68">
        <v>10</v>
      </c>
    </row>
    <row r="809" spans="1:110" s="68" customFormat="1" ht="12.75" x14ac:dyDescent="0.2">
      <c r="A809" s="67">
        <v>45231</v>
      </c>
      <c r="B809" s="68" t="s">
        <v>13</v>
      </c>
      <c r="C809" s="68">
        <v>101123</v>
      </c>
      <c r="D809" s="68" t="s">
        <v>5231</v>
      </c>
      <c r="E809" s="68" t="s">
        <v>364</v>
      </c>
      <c r="F809" s="69">
        <v>45239</v>
      </c>
      <c r="G809" s="68" t="s">
        <v>126</v>
      </c>
      <c r="H809" s="68" t="s">
        <v>127</v>
      </c>
      <c r="I809" s="70">
        <v>293.52999999999997</v>
      </c>
      <c r="J809" s="70">
        <v>336.13</v>
      </c>
      <c r="K809" s="71">
        <f t="shared" si="12"/>
        <v>7.1846980934934905E-4</v>
      </c>
      <c r="L809" s="68" t="s">
        <v>374</v>
      </c>
      <c r="M809" s="68" t="s">
        <v>129</v>
      </c>
      <c r="N809" s="68" t="s">
        <v>5232</v>
      </c>
      <c r="O809" s="68" t="s">
        <v>1065</v>
      </c>
      <c r="P809" s="68" t="s">
        <v>5233</v>
      </c>
      <c r="Q809" s="68" t="s">
        <v>132</v>
      </c>
      <c r="R809" s="68" t="s">
        <v>5331</v>
      </c>
      <c r="S809" s="68" t="s">
        <v>5332</v>
      </c>
      <c r="T809" s="68" t="s">
        <v>135</v>
      </c>
      <c r="U809" s="68" t="s">
        <v>135</v>
      </c>
      <c r="V809" s="68" t="s">
        <v>136</v>
      </c>
      <c r="W809" s="68" t="s">
        <v>137</v>
      </c>
      <c r="X809" s="68" t="s">
        <v>138</v>
      </c>
      <c r="Y809" s="68">
        <v>45239.127456828704</v>
      </c>
      <c r="Z809" s="68">
        <v>45265.156054513885</v>
      </c>
      <c r="AA809" s="68" t="s">
        <v>139</v>
      </c>
      <c r="AB809" s="68" t="s">
        <v>140</v>
      </c>
      <c r="AC809" s="68">
        <v>0</v>
      </c>
      <c r="AD809" s="68" t="s">
        <v>143</v>
      </c>
      <c r="AE809" s="68">
        <v>29353</v>
      </c>
      <c r="AG809" s="68">
        <v>10023</v>
      </c>
      <c r="AH809" s="68" t="s">
        <v>141</v>
      </c>
      <c r="AI809" s="68" t="s">
        <v>143</v>
      </c>
      <c r="AJ809" s="68">
        <v>148453</v>
      </c>
      <c r="AK809" s="68" t="s">
        <v>142</v>
      </c>
      <c r="AL809" s="68" t="s">
        <v>143</v>
      </c>
      <c r="AM809" s="68">
        <v>1700</v>
      </c>
      <c r="AN809" s="68" t="s">
        <v>144</v>
      </c>
      <c r="AO809" s="68" t="s">
        <v>631</v>
      </c>
      <c r="AP809" s="68" t="s">
        <v>632</v>
      </c>
      <c r="AQ809" s="68" t="s">
        <v>1068</v>
      </c>
      <c r="AR809" s="68" t="s">
        <v>148</v>
      </c>
      <c r="AS809" s="68" t="s">
        <v>139</v>
      </c>
      <c r="AT809" s="68" t="s">
        <v>149</v>
      </c>
      <c r="AU809" s="68" t="s">
        <v>634</v>
      </c>
      <c r="AV809" s="68" t="s">
        <v>5236</v>
      </c>
      <c r="AW809" s="68" t="s">
        <v>5237</v>
      </c>
      <c r="AX809" s="68" t="s">
        <v>5238</v>
      </c>
      <c r="AY809" s="68" t="s">
        <v>148</v>
      </c>
      <c r="AZ809" s="68" t="s">
        <v>139</v>
      </c>
      <c r="BA809" s="68" t="s">
        <v>149</v>
      </c>
      <c r="BB809" s="68" t="s">
        <v>5239</v>
      </c>
      <c r="BC809" s="68" t="s">
        <v>156</v>
      </c>
      <c r="BD809" s="68" t="s">
        <v>157</v>
      </c>
      <c r="BE809" s="68" t="s">
        <v>303</v>
      </c>
      <c r="BF809" s="68">
        <v>45240.071192129632</v>
      </c>
      <c r="BG809" s="68">
        <v>0</v>
      </c>
      <c r="BH809" s="68" t="s">
        <v>132</v>
      </c>
      <c r="BI809" s="68" t="s">
        <v>5333</v>
      </c>
      <c r="BJ809" s="68" t="s">
        <v>143</v>
      </c>
      <c r="BK809" s="68" t="s">
        <v>136</v>
      </c>
      <c r="BL809" s="68" t="s">
        <v>143</v>
      </c>
      <c r="BM809" s="68" t="s">
        <v>160</v>
      </c>
      <c r="BN809" s="68" t="s">
        <v>160</v>
      </c>
      <c r="BO809" s="68" t="s">
        <v>143</v>
      </c>
      <c r="BP809" s="68" t="s">
        <v>143</v>
      </c>
      <c r="BQ809" s="68" t="s">
        <v>5334</v>
      </c>
      <c r="BR809" s="68">
        <v>500</v>
      </c>
      <c r="BS809" s="68" t="s">
        <v>162</v>
      </c>
      <c r="BT809" s="68">
        <v>29353</v>
      </c>
      <c r="BU809" s="68">
        <v>29353</v>
      </c>
      <c r="BV809" s="68" t="s">
        <v>135</v>
      </c>
      <c r="BW809" s="68" t="s">
        <v>135</v>
      </c>
      <c r="BX809" s="68" t="s">
        <v>135</v>
      </c>
      <c r="BY809" s="68" t="s">
        <v>148</v>
      </c>
      <c r="BZ809" s="68" t="s">
        <v>4118</v>
      </c>
      <c r="CA809" s="68" t="s">
        <v>144</v>
      </c>
      <c r="CB809" s="68" t="s">
        <v>143</v>
      </c>
      <c r="CC809" s="68" t="s">
        <v>143</v>
      </c>
      <c r="CD809" s="68" t="s">
        <v>143</v>
      </c>
      <c r="CE809" s="68" t="s">
        <v>143</v>
      </c>
      <c r="CF809" s="68">
        <v>19772615</v>
      </c>
      <c r="CG809" s="68">
        <v>19772615</v>
      </c>
      <c r="CH809" s="68" t="s">
        <v>143</v>
      </c>
      <c r="CJ809" s="68">
        <v>0</v>
      </c>
      <c r="CK809" s="68" t="s">
        <v>143</v>
      </c>
      <c r="CM809" s="68" t="s">
        <v>143</v>
      </c>
      <c r="CN809" s="68" t="s">
        <v>143</v>
      </c>
      <c r="CR809" s="68" t="s">
        <v>143</v>
      </c>
      <c r="CS809" s="68" t="s">
        <v>1</v>
      </c>
      <c r="CU809" s="68" t="s">
        <v>1</v>
      </c>
      <c r="CV809" s="68" t="s">
        <v>1985</v>
      </c>
      <c r="CW809" s="68" t="s">
        <v>1985</v>
      </c>
      <c r="CX809" s="68" t="s">
        <v>374</v>
      </c>
      <c r="CY809" s="68" t="s">
        <v>127</v>
      </c>
      <c r="CZ809" s="68" t="s">
        <v>136</v>
      </c>
      <c r="DA809" s="68" t="s">
        <v>1989</v>
      </c>
      <c r="DB809" s="68" t="s">
        <v>143</v>
      </c>
      <c r="DC809" s="68" t="s">
        <v>143</v>
      </c>
      <c r="DD809" s="68" t="s">
        <v>364</v>
      </c>
      <c r="DE809" s="68">
        <v>11</v>
      </c>
      <c r="DF809" s="68">
        <v>9</v>
      </c>
    </row>
    <row r="810" spans="1:110" s="68" customFormat="1" ht="12.75" x14ac:dyDescent="0.2">
      <c r="A810" s="67">
        <v>45231</v>
      </c>
      <c r="B810" s="68" t="s">
        <v>14</v>
      </c>
      <c r="C810" s="68">
        <v>101227</v>
      </c>
      <c r="D810" s="68" t="s">
        <v>5135</v>
      </c>
      <c r="E810" s="68" t="s">
        <v>364</v>
      </c>
      <c r="F810" s="69">
        <v>45239</v>
      </c>
      <c r="G810" s="68" t="s">
        <v>165</v>
      </c>
      <c r="H810" s="68" t="s">
        <v>166</v>
      </c>
      <c r="I810" s="70">
        <v>279.89</v>
      </c>
      <c r="J810" s="70">
        <v>279.89</v>
      </c>
      <c r="K810" s="71">
        <f t="shared" si="12"/>
        <v>6.8508334731982867E-4</v>
      </c>
      <c r="L810" s="68" t="s">
        <v>342</v>
      </c>
      <c r="M810" s="68" t="s">
        <v>218</v>
      </c>
      <c r="N810" s="68" t="s">
        <v>960</v>
      </c>
      <c r="O810" s="68" t="s">
        <v>5335</v>
      </c>
      <c r="P810" s="68" t="s">
        <v>5336</v>
      </c>
      <c r="Q810" s="68" t="s">
        <v>170</v>
      </c>
      <c r="R810" s="68" t="s">
        <v>5337</v>
      </c>
      <c r="S810" s="68" t="s">
        <v>5338</v>
      </c>
      <c r="T810" s="68" t="s">
        <v>5339</v>
      </c>
      <c r="U810" s="68" t="s">
        <v>5340</v>
      </c>
      <c r="V810" s="68" t="s">
        <v>136</v>
      </c>
      <c r="W810" s="68" t="s">
        <v>137</v>
      </c>
      <c r="X810" s="68" t="s">
        <v>349</v>
      </c>
      <c r="Y810" s="68">
        <v>45239.269943287036</v>
      </c>
      <c r="Z810" s="68">
        <v>45239.269610416668</v>
      </c>
      <c r="AA810" s="68" t="s">
        <v>139</v>
      </c>
      <c r="AB810" s="68" t="s">
        <v>226</v>
      </c>
      <c r="AC810" s="68">
        <v>0</v>
      </c>
      <c r="AD810" s="68" t="s">
        <v>143</v>
      </c>
      <c r="AE810" s="68">
        <v>0</v>
      </c>
      <c r="AG810" s="68">
        <v>10012</v>
      </c>
      <c r="AH810" s="68" t="s">
        <v>141</v>
      </c>
      <c r="AI810" s="68" t="s">
        <v>143</v>
      </c>
      <c r="AK810" s="68" t="s">
        <v>207</v>
      </c>
      <c r="AL810" s="68" t="s">
        <v>143</v>
      </c>
      <c r="AM810" s="68">
        <v>27989</v>
      </c>
      <c r="AN810" s="68" t="s">
        <v>143</v>
      </c>
      <c r="AO810" s="68" t="s">
        <v>5341</v>
      </c>
      <c r="AP810" s="68" t="s">
        <v>3837</v>
      </c>
      <c r="AQ810" s="68" t="s">
        <v>5342</v>
      </c>
      <c r="AR810" s="68" t="s">
        <v>841</v>
      </c>
      <c r="AS810" s="68" t="s">
        <v>231</v>
      </c>
      <c r="AT810" s="68" t="s">
        <v>841</v>
      </c>
      <c r="AU810" s="68" t="s">
        <v>5343</v>
      </c>
      <c r="AV810" s="68" t="s">
        <v>145</v>
      </c>
      <c r="AW810" s="68" t="s">
        <v>146</v>
      </c>
      <c r="AX810" s="68" t="s">
        <v>972</v>
      </c>
      <c r="AY810" s="68" t="s">
        <v>148</v>
      </c>
      <c r="AZ810" s="68" t="s">
        <v>139</v>
      </c>
      <c r="BA810" s="68" t="s">
        <v>149</v>
      </c>
      <c r="BB810" s="68" t="s">
        <v>150</v>
      </c>
      <c r="BC810" s="68" t="s">
        <v>156</v>
      </c>
      <c r="BD810" s="68" t="s">
        <v>157</v>
      </c>
      <c r="BE810" s="68" t="s">
        <v>303</v>
      </c>
      <c r="BF810" s="68">
        <v>45240.070983796293</v>
      </c>
      <c r="BG810" s="68">
        <v>0</v>
      </c>
      <c r="BH810" s="68" t="s">
        <v>143</v>
      </c>
      <c r="BI810" s="68" t="s">
        <v>5344</v>
      </c>
      <c r="BJ810" s="68" t="s">
        <v>143</v>
      </c>
      <c r="BK810" s="68" t="s">
        <v>136</v>
      </c>
      <c r="BL810" s="68" t="s">
        <v>143</v>
      </c>
      <c r="BM810" s="68" t="s">
        <v>160</v>
      </c>
      <c r="BN810" s="68" t="s">
        <v>143</v>
      </c>
      <c r="BO810" s="68" t="s">
        <v>143</v>
      </c>
      <c r="BP810" s="68" t="s">
        <v>143</v>
      </c>
      <c r="BQ810" s="68" t="s">
        <v>2205</v>
      </c>
      <c r="BR810" s="68">
        <v>500</v>
      </c>
      <c r="BS810" s="68" t="s">
        <v>162</v>
      </c>
      <c r="BT810" s="68">
        <v>27989</v>
      </c>
      <c r="BU810" s="68">
        <v>27989</v>
      </c>
      <c r="BV810" s="68" t="s">
        <v>4888</v>
      </c>
      <c r="BW810" s="68" t="s">
        <v>5345</v>
      </c>
      <c r="BX810" s="68" t="s">
        <v>3488</v>
      </c>
      <c r="BY810" s="68" t="s">
        <v>148</v>
      </c>
      <c r="BZ810" s="68" t="s">
        <v>5346</v>
      </c>
      <c r="CA810" s="68" t="s">
        <v>174</v>
      </c>
      <c r="CB810" s="68" t="s">
        <v>143</v>
      </c>
      <c r="CC810" s="68" t="s">
        <v>143</v>
      </c>
      <c r="CD810" s="68" t="s">
        <v>362</v>
      </c>
      <c r="CE810" s="68" t="s">
        <v>5137</v>
      </c>
      <c r="CF810" s="68">
        <v>1</v>
      </c>
      <c r="CH810" s="68" t="s">
        <v>143</v>
      </c>
      <c r="CJ810" s="68">
        <v>0</v>
      </c>
      <c r="CK810" s="68" t="s">
        <v>143</v>
      </c>
      <c r="CM810" s="68" t="s">
        <v>143</v>
      </c>
      <c r="CN810" s="68" t="s">
        <v>143</v>
      </c>
      <c r="CR810" s="68" t="s">
        <v>143</v>
      </c>
      <c r="CS810" s="68" t="s">
        <v>1</v>
      </c>
      <c r="CU810" s="68" t="s">
        <v>1</v>
      </c>
      <c r="CV810" s="68" t="s">
        <v>1985</v>
      </c>
      <c r="CW810" s="68" t="s">
        <v>143</v>
      </c>
      <c r="CX810" s="68" t="s">
        <v>342</v>
      </c>
      <c r="CY810" s="68" t="s">
        <v>166</v>
      </c>
      <c r="CZ810" s="68" t="s">
        <v>136</v>
      </c>
      <c r="DA810" s="68" t="s">
        <v>1989</v>
      </c>
      <c r="DB810" s="68" t="s">
        <v>143</v>
      </c>
      <c r="DC810" s="68" t="s">
        <v>143</v>
      </c>
      <c r="DD810" s="68" t="s">
        <v>364</v>
      </c>
      <c r="DE810" s="68">
        <v>11</v>
      </c>
      <c r="DF810" s="68">
        <v>9</v>
      </c>
    </row>
    <row r="811" spans="1:110" s="68" customFormat="1" ht="12.75" x14ac:dyDescent="0.2">
      <c r="A811" s="67">
        <v>45231</v>
      </c>
      <c r="B811" s="68" t="s">
        <v>11</v>
      </c>
      <c r="C811" s="68">
        <v>101240</v>
      </c>
      <c r="D811" s="68" t="s">
        <v>5347</v>
      </c>
      <c r="E811" s="68" t="s">
        <v>364</v>
      </c>
      <c r="F811" s="69">
        <v>45239</v>
      </c>
      <c r="G811" s="68" t="s">
        <v>165</v>
      </c>
      <c r="H811" s="68" t="s">
        <v>166</v>
      </c>
      <c r="I811" s="70">
        <v>62.78</v>
      </c>
      <c r="J811" s="70">
        <v>65.25</v>
      </c>
      <c r="K811" s="71">
        <f t="shared" si="12"/>
        <v>1.5366584209774859E-4</v>
      </c>
      <c r="L811" s="68" t="s">
        <v>258</v>
      </c>
      <c r="M811" s="68" t="s">
        <v>317</v>
      </c>
      <c r="N811" s="68" t="s">
        <v>960</v>
      </c>
      <c r="O811" s="68" t="s">
        <v>3296</v>
      </c>
      <c r="P811" s="68" t="s">
        <v>256</v>
      </c>
      <c r="Q811" s="68" t="s">
        <v>132</v>
      </c>
      <c r="R811" s="68" t="s">
        <v>5348</v>
      </c>
      <c r="S811" s="68" t="s">
        <v>5349</v>
      </c>
      <c r="T811" s="68" t="s">
        <v>135</v>
      </c>
      <c r="U811" s="68" t="s">
        <v>135</v>
      </c>
      <c r="V811" s="68" t="s">
        <v>136</v>
      </c>
      <c r="W811" s="68" t="s">
        <v>137</v>
      </c>
      <c r="X811" s="68" t="s">
        <v>138</v>
      </c>
      <c r="Y811" s="68">
        <v>45239.286925</v>
      </c>
      <c r="Z811" s="68">
        <v>45265.158537847223</v>
      </c>
      <c r="AA811" s="68" t="s">
        <v>139</v>
      </c>
      <c r="AB811" s="68" t="s">
        <v>140</v>
      </c>
      <c r="AC811" s="68">
        <v>0</v>
      </c>
      <c r="AD811" s="68" t="s">
        <v>143</v>
      </c>
      <c r="AE811" s="68">
        <v>6278</v>
      </c>
      <c r="AG811" s="68">
        <v>10012</v>
      </c>
      <c r="AH811" s="68" t="s">
        <v>141</v>
      </c>
      <c r="AI811" s="68" t="s">
        <v>143</v>
      </c>
      <c r="AJ811" s="68">
        <v>31749</v>
      </c>
      <c r="AK811" s="68" t="s">
        <v>142</v>
      </c>
      <c r="AL811" s="68" t="s">
        <v>143</v>
      </c>
      <c r="AM811" s="68">
        <v>330</v>
      </c>
      <c r="AN811" s="68" t="s">
        <v>144</v>
      </c>
      <c r="AO811" s="68" t="s">
        <v>3299</v>
      </c>
      <c r="AP811" s="68" t="s">
        <v>3299</v>
      </c>
      <c r="AQ811" s="68" t="s">
        <v>309</v>
      </c>
      <c r="AR811" s="68" t="s">
        <v>148</v>
      </c>
      <c r="AS811" s="68" t="s">
        <v>139</v>
      </c>
      <c r="AT811" s="68" t="s">
        <v>875</v>
      </c>
      <c r="AU811" s="68" t="s">
        <v>3868</v>
      </c>
      <c r="AV811" s="68" t="s">
        <v>145</v>
      </c>
      <c r="AW811" s="68" t="s">
        <v>146</v>
      </c>
      <c r="AX811" s="68" t="s">
        <v>972</v>
      </c>
      <c r="AY811" s="68" t="s">
        <v>148</v>
      </c>
      <c r="AZ811" s="68" t="s">
        <v>139</v>
      </c>
      <c r="BA811" s="68" t="s">
        <v>149</v>
      </c>
      <c r="BB811" s="68" t="s">
        <v>150</v>
      </c>
      <c r="BC811" s="68" t="s">
        <v>156</v>
      </c>
      <c r="BD811" s="68" t="s">
        <v>157</v>
      </c>
      <c r="BE811" s="68" t="s">
        <v>303</v>
      </c>
      <c r="BF811" s="68">
        <v>45240.070763888885</v>
      </c>
      <c r="BG811" s="68">
        <v>0</v>
      </c>
      <c r="BH811" s="68" t="s">
        <v>132</v>
      </c>
      <c r="BI811" s="68" t="s">
        <v>5350</v>
      </c>
      <c r="BJ811" s="68" t="s">
        <v>143</v>
      </c>
      <c r="BK811" s="68" t="s">
        <v>136</v>
      </c>
      <c r="BL811" s="68" t="s">
        <v>143</v>
      </c>
      <c r="BM811" s="68" t="s">
        <v>160</v>
      </c>
      <c r="BN811" s="68" t="s">
        <v>160</v>
      </c>
      <c r="BO811" s="68" t="s">
        <v>143</v>
      </c>
      <c r="BP811" s="68" t="s">
        <v>143</v>
      </c>
      <c r="BQ811" s="68" t="s">
        <v>5351</v>
      </c>
      <c r="BR811" s="68">
        <v>500</v>
      </c>
      <c r="BS811" s="68" t="s">
        <v>162</v>
      </c>
      <c r="BT811" s="68">
        <v>6278</v>
      </c>
      <c r="BU811" s="68">
        <v>6278</v>
      </c>
      <c r="BV811" s="68" t="s">
        <v>135</v>
      </c>
      <c r="BW811" s="68" t="s">
        <v>135</v>
      </c>
      <c r="BX811" s="68" t="s">
        <v>135</v>
      </c>
      <c r="BY811" s="68" t="s">
        <v>148</v>
      </c>
      <c r="BZ811" s="68" t="s">
        <v>5352</v>
      </c>
      <c r="CA811" s="68" t="s">
        <v>144</v>
      </c>
      <c r="CB811" s="68" t="s">
        <v>143</v>
      </c>
      <c r="CC811" s="68" t="s">
        <v>143</v>
      </c>
      <c r="CD811" s="68" t="s">
        <v>143</v>
      </c>
      <c r="CE811" s="68" t="s">
        <v>143</v>
      </c>
      <c r="CF811" s="68">
        <v>19772615</v>
      </c>
      <c r="CG811" s="68">
        <v>19772615</v>
      </c>
      <c r="CH811" s="68" t="s">
        <v>143</v>
      </c>
      <c r="CJ811" s="68">
        <v>0</v>
      </c>
      <c r="CK811" s="68" t="s">
        <v>143</v>
      </c>
      <c r="CM811" s="68" t="s">
        <v>143</v>
      </c>
      <c r="CN811" s="68" t="s">
        <v>143</v>
      </c>
      <c r="CR811" s="68" t="s">
        <v>143</v>
      </c>
      <c r="CS811" s="68" t="s">
        <v>1</v>
      </c>
      <c r="CU811" s="68" t="s">
        <v>1</v>
      </c>
      <c r="CV811" s="68" t="s">
        <v>1985</v>
      </c>
      <c r="CW811" s="68" t="s">
        <v>1985</v>
      </c>
      <c r="CX811" s="68" t="s">
        <v>258</v>
      </c>
      <c r="CY811" s="68" t="s">
        <v>166</v>
      </c>
      <c r="CZ811" s="68" t="s">
        <v>136</v>
      </c>
      <c r="DA811" s="68" t="s">
        <v>1989</v>
      </c>
      <c r="DB811" s="68" t="s">
        <v>143</v>
      </c>
      <c r="DC811" s="68" t="s">
        <v>143</v>
      </c>
      <c r="DD811" s="68" t="s">
        <v>364</v>
      </c>
      <c r="DE811" s="68">
        <v>11</v>
      </c>
      <c r="DF811" s="68">
        <v>9</v>
      </c>
    </row>
    <row r="812" spans="1:110" s="68" customFormat="1" ht="12.75" x14ac:dyDescent="0.2">
      <c r="A812" s="67">
        <v>45231</v>
      </c>
      <c r="B812" s="68" t="s">
        <v>8</v>
      </c>
      <c r="C812" s="68">
        <v>101246</v>
      </c>
      <c r="D812" s="68" t="s">
        <v>5353</v>
      </c>
      <c r="E812" s="68" t="s">
        <v>373</v>
      </c>
      <c r="F812" s="69">
        <v>45250</v>
      </c>
      <c r="G812" s="68" t="s">
        <v>257</v>
      </c>
      <c r="H812" s="68" t="s">
        <v>166</v>
      </c>
      <c r="I812" s="70">
        <v>311.05</v>
      </c>
      <c r="J812" s="70">
        <v>359.23</v>
      </c>
      <c r="K812" s="71">
        <f t="shared" si="12"/>
        <v>7.6135330016732555E-4</v>
      </c>
      <c r="L812" s="68" t="s">
        <v>374</v>
      </c>
      <c r="M812" s="68" t="s">
        <v>317</v>
      </c>
      <c r="N812" s="68" t="s">
        <v>259</v>
      </c>
      <c r="O812" s="68" t="s">
        <v>2695</v>
      </c>
      <c r="P812" s="68" t="s">
        <v>5353</v>
      </c>
      <c r="Q812" s="68" t="s">
        <v>262</v>
      </c>
      <c r="R812" s="68" t="s">
        <v>5354</v>
      </c>
      <c r="S812" s="68" t="s">
        <v>5355</v>
      </c>
      <c r="T812" s="68" t="s">
        <v>135</v>
      </c>
      <c r="U812" s="68" t="s">
        <v>135</v>
      </c>
      <c r="V812" s="68" t="s">
        <v>506</v>
      </c>
      <c r="W812" s="68" t="s">
        <v>137</v>
      </c>
      <c r="X812" s="68" t="s">
        <v>379</v>
      </c>
      <c r="Y812" s="68">
        <v>45251.516867361112</v>
      </c>
      <c r="Z812" s="68">
        <v>45258.256178124997</v>
      </c>
      <c r="AA812" s="68" t="s">
        <v>139</v>
      </c>
      <c r="AB812" s="68" t="s">
        <v>323</v>
      </c>
      <c r="AC812" s="68">
        <v>0</v>
      </c>
      <c r="AD812" s="68" t="s">
        <v>143</v>
      </c>
      <c r="AE812" s="68">
        <v>31105</v>
      </c>
      <c r="AF812" s="68">
        <v>45246</v>
      </c>
      <c r="AG812" s="68">
        <v>10010</v>
      </c>
      <c r="AH812" s="68" t="s">
        <v>265</v>
      </c>
      <c r="AI812" s="68" t="s">
        <v>143</v>
      </c>
      <c r="AJ812" s="68">
        <v>2944</v>
      </c>
      <c r="AK812" s="68" t="s">
        <v>207</v>
      </c>
      <c r="AL812" s="68" t="s">
        <v>143</v>
      </c>
      <c r="AM812" s="68">
        <v>340</v>
      </c>
      <c r="AN812" s="68" t="s">
        <v>2415</v>
      </c>
      <c r="AO812" s="68" t="s">
        <v>2699</v>
      </c>
      <c r="AP812" s="68" t="s">
        <v>2700</v>
      </c>
      <c r="AQ812" s="68" t="s">
        <v>2701</v>
      </c>
      <c r="AR812" s="68" t="s">
        <v>353</v>
      </c>
      <c r="AS812" s="68" t="s">
        <v>231</v>
      </c>
      <c r="AT812" s="68" t="s">
        <v>2702</v>
      </c>
      <c r="AU812" s="68" t="s">
        <v>2703</v>
      </c>
      <c r="AV812" s="68" t="s">
        <v>272</v>
      </c>
      <c r="AW812" s="68" t="s">
        <v>273</v>
      </c>
      <c r="AX812" s="68" t="s">
        <v>274</v>
      </c>
      <c r="AY812" s="68" t="s">
        <v>148</v>
      </c>
      <c r="AZ812" s="68" t="s">
        <v>139</v>
      </c>
      <c r="BA812" s="68" t="s">
        <v>154</v>
      </c>
      <c r="BB812" s="68" t="s">
        <v>275</v>
      </c>
      <c r="BC812" s="68" t="s">
        <v>156</v>
      </c>
      <c r="BD812" s="68" t="s">
        <v>157</v>
      </c>
      <c r="BE812" s="68" t="s">
        <v>303</v>
      </c>
      <c r="BF812" s="68">
        <v>45251.069131944445</v>
      </c>
      <c r="BG812" s="68">
        <v>0</v>
      </c>
      <c r="BH812" s="68" t="s">
        <v>170</v>
      </c>
      <c r="BI812" s="68" t="s">
        <v>5356</v>
      </c>
      <c r="BJ812" s="68" t="s">
        <v>143</v>
      </c>
      <c r="BK812" s="68" t="s">
        <v>136</v>
      </c>
      <c r="BL812" s="68" t="s">
        <v>143</v>
      </c>
      <c r="BM812" s="68" t="s">
        <v>200</v>
      </c>
      <c r="BN812" s="68" t="s">
        <v>200</v>
      </c>
      <c r="BO812" s="68" t="s">
        <v>373</v>
      </c>
      <c r="BP812" s="68" t="s">
        <v>143</v>
      </c>
      <c r="BQ812" s="68" t="s">
        <v>1816</v>
      </c>
      <c r="BR812" s="68">
        <v>500</v>
      </c>
      <c r="BS812" s="68" t="s">
        <v>1608</v>
      </c>
      <c r="BT812" s="68">
        <v>31105</v>
      </c>
      <c r="BU812" s="68">
        <v>31105</v>
      </c>
      <c r="BV812" s="68" t="s">
        <v>135</v>
      </c>
      <c r="BW812" s="68" t="s">
        <v>135</v>
      </c>
      <c r="BX812" s="68" t="s">
        <v>135</v>
      </c>
      <c r="BY812" s="68" t="s">
        <v>148</v>
      </c>
      <c r="BZ812" s="68" t="s">
        <v>5357</v>
      </c>
      <c r="CA812" s="68" t="s">
        <v>2415</v>
      </c>
      <c r="CB812" s="68" t="s">
        <v>143</v>
      </c>
      <c r="CC812" s="68" t="s">
        <v>143</v>
      </c>
      <c r="CD812" s="68" t="s">
        <v>143</v>
      </c>
      <c r="CE812" s="68" t="s">
        <v>5358</v>
      </c>
      <c r="CF812" s="68">
        <v>105655</v>
      </c>
      <c r="CG812" s="68">
        <v>105655</v>
      </c>
      <c r="CH812" s="68" t="s">
        <v>143</v>
      </c>
      <c r="CJ812" s="68">
        <v>0</v>
      </c>
      <c r="CK812" s="68" t="s">
        <v>143</v>
      </c>
      <c r="CM812" s="68" t="s">
        <v>143</v>
      </c>
      <c r="CN812" s="68" t="s">
        <v>143</v>
      </c>
      <c r="CO812" s="68">
        <v>177220647</v>
      </c>
      <c r="CR812" s="68" t="s">
        <v>143</v>
      </c>
      <c r="CS812" s="68" t="s">
        <v>1</v>
      </c>
      <c r="CU812" s="68" t="s">
        <v>1</v>
      </c>
      <c r="CV812" s="68" t="s">
        <v>1985</v>
      </c>
      <c r="CW812" s="68" t="s">
        <v>1985</v>
      </c>
      <c r="CX812" s="68" t="s">
        <v>374</v>
      </c>
      <c r="CY812" s="68" t="s">
        <v>166</v>
      </c>
      <c r="CZ812" s="68" t="s">
        <v>136</v>
      </c>
      <c r="DA812" s="68" t="s">
        <v>1989</v>
      </c>
      <c r="DB812" s="68" t="s">
        <v>143</v>
      </c>
      <c r="DC812" s="68" t="s">
        <v>143</v>
      </c>
      <c r="DD812" s="68" t="s">
        <v>373</v>
      </c>
      <c r="DE812" s="68">
        <v>11</v>
      </c>
      <c r="DF812" s="68">
        <v>20</v>
      </c>
    </row>
    <row r="813" spans="1:110" s="68" customFormat="1" ht="12.75" x14ac:dyDescent="0.2">
      <c r="A813" s="67">
        <v>45231</v>
      </c>
      <c r="B813" s="68" t="s">
        <v>7</v>
      </c>
      <c r="C813" s="68">
        <v>101251</v>
      </c>
      <c r="D813" s="68" t="s">
        <v>4337</v>
      </c>
      <c r="E813" s="68" t="s">
        <v>190</v>
      </c>
      <c r="F813" s="69">
        <v>45239</v>
      </c>
      <c r="G813" s="68" t="s">
        <v>165</v>
      </c>
      <c r="H813" s="68" t="s">
        <v>166</v>
      </c>
      <c r="I813" s="70">
        <v>494.32</v>
      </c>
      <c r="J813" s="70">
        <v>494.32</v>
      </c>
      <c r="K813" s="71">
        <f t="shared" si="12"/>
        <v>1.2099410491519444E-3</v>
      </c>
      <c r="L813" s="68" t="s">
        <v>167</v>
      </c>
      <c r="M813" s="68" t="s">
        <v>129</v>
      </c>
      <c r="N813" s="68" t="s">
        <v>1151</v>
      </c>
      <c r="O813" s="68" t="s">
        <v>1301</v>
      </c>
      <c r="P813" s="68" t="s">
        <v>5359</v>
      </c>
      <c r="Q813" s="68" t="s">
        <v>530</v>
      </c>
      <c r="R813" s="68" t="s">
        <v>5360</v>
      </c>
      <c r="S813" s="68" t="s">
        <v>5166</v>
      </c>
      <c r="T813" s="68" t="s">
        <v>135</v>
      </c>
      <c r="U813" s="68" t="s">
        <v>135</v>
      </c>
      <c r="V813" s="68" t="s">
        <v>136</v>
      </c>
      <c r="W813" s="68" t="s">
        <v>137</v>
      </c>
      <c r="X813" s="68" t="s">
        <v>138</v>
      </c>
      <c r="Y813" s="68">
        <v>45239.336504398147</v>
      </c>
      <c r="Z813" s="68">
        <v>45265.172817361112</v>
      </c>
      <c r="AA813" s="68" t="s">
        <v>139</v>
      </c>
      <c r="AB813" s="68" t="s">
        <v>140</v>
      </c>
      <c r="AC813" s="68">
        <v>0</v>
      </c>
      <c r="AD813" s="68" t="s">
        <v>143</v>
      </c>
      <c r="AE813" s="68">
        <v>49432</v>
      </c>
      <c r="AG813" s="68">
        <v>10012</v>
      </c>
      <c r="AH813" s="68" t="s">
        <v>141</v>
      </c>
      <c r="AI813" s="68" t="s">
        <v>143</v>
      </c>
      <c r="AJ813" s="68">
        <v>2500</v>
      </c>
      <c r="AK813" s="68" t="s">
        <v>142</v>
      </c>
      <c r="AL813" s="68" t="s">
        <v>143</v>
      </c>
      <c r="AM813" s="68">
        <v>2500</v>
      </c>
      <c r="AN813" s="68" t="s">
        <v>144</v>
      </c>
      <c r="AO813" s="68" t="s">
        <v>534</v>
      </c>
      <c r="AP813" s="68" t="s">
        <v>534</v>
      </c>
      <c r="AQ813" s="68" t="s">
        <v>309</v>
      </c>
      <c r="AR813" s="68" t="s">
        <v>148</v>
      </c>
      <c r="AS813" s="68" t="s">
        <v>139</v>
      </c>
      <c r="AT813" s="68" t="s">
        <v>950</v>
      </c>
      <c r="AU813" s="68" t="s">
        <v>311</v>
      </c>
      <c r="AV813" s="68" t="s">
        <v>145</v>
      </c>
      <c r="AW813" s="68" t="s">
        <v>146</v>
      </c>
      <c r="AX813" s="68" t="s">
        <v>1154</v>
      </c>
      <c r="AY813" s="68" t="s">
        <v>148</v>
      </c>
      <c r="AZ813" s="68" t="s">
        <v>139</v>
      </c>
      <c r="BA813" s="68" t="s">
        <v>149</v>
      </c>
      <c r="BB813" s="68" t="s">
        <v>150</v>
      </c>
      <c r="BC813" s="68" t="s">
        <v>156</v>
      </c>
      <c r="BD813" s="68" t="s">
        <v>157</v>
      </c>
      <c r="BE813" s="68" t="s">
        <v>303</v>
      </c>
      <c r="BF813" s="68">
        <v>45240.070509259262</v>
      </c>
      <c r="BG813" s="68">
        <v>0</v>
      </c>
      <c r="BH813" s="68" t="s">
        <v>530</v>
      </c>
      <c r="BI813" s="68" t="s">
        <v>5361</v>
      </c>
      <c r="BJ813" s="68" t="s">
        <v>143</v>
      </c>
      <c r="BK813" s="68" t="s">
        <v>183</v>
      </c>
      <c r="BL813" s="68" t="s">
        <v>143</v>
      </c>
      <c r="BM813" s="68" t="s">
        <v>160</v>
      </c>
      <c r="BN813" s="68" t="s">
        <v>160</v>
      </c>
      <c r="BO813" s="68" t="s">
        <v>143</v>
      </c>
      <c r="BP813" s="68" t="s">
        <v>1151</v>
      </c>
      <c r="BQ813" s="68" t="s">
        <v>3169</v>
      </c>
      <c r="BR813" s="68">
        <v>500</v>
      </c>
      <c r="BS813" s="68" t="s">
        <v>5362</v>
      </c>
      <c r="BT813" s="68">
        <v>49432</v>
      </c>
      <c r="BU813" s="68">
        <v>49432</v>
      </c>
      <c r="BV813" s="68" t="s">
        <v>135</v>
      </c>
      <c r="BW813" s="68" t="s">
        <v>135</v>
      </c>
      <c r="BX813" s="68" t="s">
        <v>135</v>
      </c>
      <c r="BY813" s="68" t="s">
        <v>148</v>
      </c>
      <c r="BZ813" s="68" t="s">
        <v>5363</v>
      </c>
      <c r="CA813" s="68" t="s">
        <v>144</v>
      </c>
      <c r="CB813" s="68" t="s">
        <v>2764</v>
      </c>
      <c r="CC813" s="68" t="s">
        <v>143</v>
      </c>
      <c r="CD813" s="68" t="s">
        <v>143</v>
      </c>
      <c r="CE813" s="68" t="s">
        <v>143</v>
      </c>
      <c r="CF813" s="68">
        <v>19772615</v>
      </c>
      <c r="CG813" s="68">
        <v>19772615</v>
      </c>
      <c r="CH813" s="68" t="s">
        <v>143</v>
      </c>
      <c r="CJ813" s="68">
        <v>0</v>
      </c>
      <c r="CK813" s="68" t="s">
        <v>143</v>
      </c>
      <c r="CM813" s="68" t="s">
        <v>143</v>
      </c>
      <c r="CN813" s="68" t="s">
        <v>143</v>
      </c>
      <c r="CR813" s="68" t="s">
        <v>143</v>
      </c>
      <c r="CS813" s="68" t="s">
        <v>1</v>
      </c>
      <c r="CU813" s="68" t="s">
        <v>1</v>
      </c>
      <c r="CV813" s="68" t="s">
        <v>1985</v>
      </c>
      <c r="CW813" s="68" t="s">
        <v>1985</v>
      </c>
      <c r="CX813" s="68" t="s">
        <v>167</v>
      </c>
      <c r="CY813" s="68" t="s">
        <v>166</v>
      </c>
      <c r="CZ813" s="68" t="s">
        <v>183</v>
      </c>
      <c r="DA813" s="68" t="s">
        <v>1989</v>
      </c>
      <c r="DB813" s="68" t="s">
        <v>143</v>
      </c>
      <c r="DC813" s="68" t="s">
        <v>143</v>
      </c>
      <c r="DD813" s="68" t="s">
        <v>190</v>
      </c>
      <c r="DE813" s="68">
        <v>11</v>
      </c>
      <c r="DF813" s="68">
        <v>9</v>
      </c>
    </row>
    <row r="814" spans="1:110" s="68" customFormat="1" ht="12.75" x14ac:dyDescent="0.2">
      <c r="A814" s="67">
        <v>45231</v>
      </c>
      <c r="B814" s="68" t="s">
        <v>7</v>
      </c>
      <c r="C814" s="68">
        <v>101479</v>
      </c>
      <c r="D814" s="68" t="s">
        <v>5364</v>
      </c>
      <c r="E814" s="68" t="s">
        <v>190</v>
      </c>
      <c r="F814" s="69">
        <v>45240</v>
      </c>
      <c r="G814" s="68" t="s">
        <v>165</v>
      </c>
      <c r="H814" s="68" t="s">
        <v>166</v>
      </c>
      <c r="I814" s="70">
        <v>63.32</v>
      </c>
      <c r="J814" s="70">
        <v>120</v>
      </c>
      <c r="K814" s="71">
        <f t="shared" si="12"/>
        <v>1.5498759352706976E-4</v>
      </c>
      <c r="L814" s="68" t="s">
        <v>167</v>
      </c>
      <c r="M814" s="68" t="s">
        <v>129</v>
      </c>
      <c r="N814" s="68" t="s">
        <v>960</v>
      </c>
      <c r="O814" s="68" t="s">
        <v>550</v>
      </c>
      <c r="P814" s="68" t="s">
        <v>5365</v>
      </c>
      <c r="Q814" s="68" t="s">
        <v>170</v>
      </c>
      <c r="R814" s="68" t="s">
        <v>5366</v>
      </c>
      <c r="S814" s="68" t="s">
        <v>5367</v>
      </c>
      <c r="T814" s="68" t="s">
        <v>135</v>
      </c>
      <c r="U814" s="68" t="s">
        <v>135</v>
      </c>
      <c r="V814" s="68" t="s">
        <v>136</v>
      </c>
      <c r="W814" s="68" t="s">
        <v>137</v>
      </c>
      <c r="X814" s="68" t="s">
        <v>957</v>
      </c>
      <c r="Y814" s="68">
        <v>45240.04397997685</v>
      </c>
      <c r="Z814" s="68">
        <v>45257.338177777776</v>
      </c>
      <c r="AA814" s="68" t="s">
        <v>139</v>
      </c>
      <c r="AB814" s="68" t="s">
        <v>140</v>
      </c>
      <c r="AC814" s="68">
        <v>0</v>
      </c>
      <c r="AD814" s="68" t="s">
        <v>143</v>
      </c>
      <c r="AE814" s="68">
        <v>6332</v>
      </c>
      <c r="AF814" s="68">
        <v>45245</v>
      </c>
      <c r="AG814" s="68">
        <v>10012</v>
      </c>
      <c r="AH814" s="68" t="s">
        <v>141</v>
      </c>
      <c r="AI814" s="68" t="s">
        <v>143</v>
      </c>
      <c r="AJ814" s="68">
        <v>6332</v>
      </c>
      <c r="AK814" s="68" t="s">
        <v>142</v>
      </c>
      <c r="AL814" s="68" t="s">
        <v>143</v>
      </c>
      <c r="AM814" s="68">
        <v>120</v>
      </c>
      <c r="AN814" s="68" t="s">
        <v>174</v>
      </c>
      <c r="AO814" s="68" t="s">
        <v>553</v>
      </c>
      <c r="AP814" s="68" t="s">
        <v>554</v>
      </c>
      <c r="AQ814" s="68" t="s">
        <v>555</v>
      </c>
      <c r="AR814" s="68" t="s">
        <v>178</v>
      </c>
      <c r="AS814" s="68" t="s">
        <v>179</v>
      </c>
      <c r="AT814" s="68" t="s">
        <v>403</v>
      </c>
      <c r="AU814" s="68" t="s">
        <v>556</v>
      </c>
      <c r="AV814" s="68" t="s">
        <v>145</v>
      </c>
      <c r="AW814" s="68" t="s">
        <v>146</v>
      </c>
      <c r="AX814" s="68" t="s">
        <v>972</v>
      </c>
      <c r="AY814" s="68" t="s">
        <v>148</v>
      </c>
      <c r="AZ814" s="68" t="s">
        <v>139</v>
      </c>
      <c r="BA814" s="68" t="s">
        <v>149</v>
      </c>
      <c r="BB814" s="68" t="s">
        <v>150</v>
      </c>
      <c r="BC814" s="68" t="s">
        <v>156</v>
      </c>
      <c r="BD814" s="68" t="s">
        <v>157</v>
      </c>
      <c r="BE814" s="68" t="s">
        <v>303</v>
      </c>
      <c r="BF814" s="68">
        <v>45240.069652777776</v>
      </c>
      <c r="BG814" s="68">
        <v>0</v>
      </c>
      <c r="BH814" s="68" t="s">
        <v>143</v>
      </c>
      <c r="BI814" s="68" t="s">
        <v>143</v>
      </c>
      <c r="BJ814" s="68" t="s">
        <v>143</v>
      </c>
      <c r="BK814" s="68" t="s">
        <v>183</v>
      </c>
      <c r="BL814" s="68" t="s">
        <v>143</v>
      </c>
      <c r="BM814" s="68" t="s">
        <v>160</v>
      </c>
      <c r="BN814" s="68" t="s">
        <v>160</v>
      </c>
      <c r="BO814" s="68" t="s">
        <v>143</v>
      </c>
      <c r="BP814" s="68" t="s">
        <v>143</v>
      </c>
      <c r="BQ814" s="68" t="s">
        <v>1188</v>
      </c>
      <c r="BR814" s="68">
        <v>500</v>
      </c>
      <c r="BS814" s="68" t="s">
        <v>162</v>
      </c>
      <c r="BT814" s="68">
        <v>6332</v>
      </c>
      <c r="BU814" s="68">
        <v>6332</v>
      </c>
      <c r="BV814" s="68" t="s">
        <v>135</v>
      </c>
      <c r="BW814" s="68" t="s">
        <v>135</v>
      </c>
      <c r="BX814" s="68" t="s">
        <v>135</v>
      </c>
      <c r="BY814" s="68" t="s">
        <v>148</v>
      </c>
      <c r="BZ814" s="68" t="s">
        <v>5368</v>
      </c>
      <c r="CA814" s="68" t="s">
        <v>174</v>
      </c>
      <c r="CB814" s="68" t="s">
        <v>143</v>
      </c>
      <c r="CC814" s="68" t="s">
        <v>143</v>
      </c>
      <c r="CD814" s="68" t="s">
        <v>143</v>
      </c>
      <c r="CE814" s="68" t="s">
        <v>143</v>
      </c>
      <c r="CF814" s="68">
        <v>1</v>
      </c>
      <c r="CG814" s="68">
        <v>1</v>
      </c>
      <c r="CH814" s="68" t="s">
        <v>143</v>
      </c>
      <c r="CJ814" s="68">
        <v>0</v>
      </c>
      <c r="CK814" s="68" t="s">
        <v>143</v>
      </c>
      <c r="CM814" s="68" t="s">
        <v>143</v>
      </c>
      <c r="CN814" s="68" t="s">
        <v>143</v>
      </c>
      <c r="CO814" s="68">
        <v>690666524</v>
      </c>
      <c r="CR814" s="68" t="s">
        <v>143</v>
      </c>
      <c r="CS814" s="68" t="s">
        <v>1</v>
      </c>
      <c r="CU814" s="68" t="s">
        <v>1</v>
      </c>
      <c r="CV814" s="68" t="s">
        <v>1985</v>
      </c>
      <c r="CW814" s="68" t="s">
        <v>1985</v>
      </c>
      <c r="CX814" s="68" t="s">
        <v>167</v>
      </c>
      <c r="CY814" s="68" t="s">
        <v>166</v>
      </c>
      <c r="CZ814" s="68" t="s">
        <v>183</v>
      </c>
      <c r="DA814" s="68" t="s">
        <v>1986</v>
      </c>
      <c r="DB814" s="68" t="s">
        <v>143</v>
      </c>
      <c r="DC814" s="68" t="s">
        <v>143</v>
      </c>
      <c r="DD814" s="68" t="s">
        <v>190</v>
      </c>
      <c r="DE814" s="68">
        <v>11</v>
      </c>
      <c r="DF814" s="68">
        <v>10</v>
      </c>
    </row>
    <row r="815" spans="1:110" s="68" customFormat="1" ht="12.75" x14ac:dyDescent="0.2">
      <c r="A815" s="67">
        <v>45231</v>
      </c>
      <c r="B815" s="68" t="s">
        <v>16</v>
      </c>
      <c r="C815" s="68">
        <v>101590</v>
      </c>
      <c r="D815" s="68" t="s">
        <v>5369</v>
      </c>
      <c r="E815" s="68" t="s">
        <v>190</v>
      </c>
      <c r="F815" s="69">
        <v>45240</v>
      </c>
      <c r="G815" s="68" t="s">
        <v>165</v>
      </c>
      <c r="H815" s="68" t="s">
        <v>166</v>
      </c>
      <c r="I815" s="70">
        <v>980</v>
      </c>
      <c r="J815" s="70">
        <v>980</v>
      </c>
      <c r="K815" s="71">
        <f t="shared" si="12"/>
        <v>2.39873407543475E-3</v>
      </c>
      <c r="L815" s="68" t="s">
        <v>609</v>
      </c>
      <c r="M815" s="68" t="s">
        <v>317</v>
      </c>
      <c r="N815" s="68" t="s">
        <v>1056</v>
      </c>
      <c r="O815" s="68" t="s">
        <v>5370</v>
      </c>
      <c r="P815" s="68" t="s">
        <v>5371</v>
      </c>
      <c r="Q815" s="68" t="s">
        <v>3396</v>
      </c>
      <c r="R815" s="68" t="s">
        <v>5372</v>
      </c>
      <c r="S815" s="68" t="s">
        <v>5373</v>
      </c>
      <c r="T815" s="68" t="s">
        <v>4888</v>
      </c>
      <c r="U815" s="68" t="s">
        <v>4888</v>
      </c>
      <c r="V815" s="68" t="s">
        <v>136</v>
      </c>
      <c r="W815" s="68" t="s">
        <v>137</v>
      </c>
      <c r="X815" s="68" t="s">
        <v>399</v>
      </c>
      <c r="Y815" s="68">
        <v>45245.055450694446</v>
      </c>
      <c r="Z815" s="68">
        <v>45245.054967129632</v>
      </c>
      <c r="AA815" s="68" t="s">
        <v>139</v>
      </c>
      <c r="AB815" s="68" t="s">
        <v>140</v>
      </c>
      <c r="AC815" s="68">
        <v>0</v>
      </c>
      <c r="AD815" s="68" t="s">
        <v>143</v>
      </c>
      <c r="AE815" s="68">
        <v>0</v>
      </c>
      <c r="AF815" s="68">
        <v>45246</v>
      </c>
      <c r="AG815" s="68">
        <v>10012</v>
      </c>
      <c r="AH815" s="68" t="s">
        <v>141</v>
      </c>
      <c r="AI815" s="68" t="s">
        <v>143</v>
      </c>
      <c r="AK815" s="68" t="s">
        <v>142</v>
      </c>
      <c r="AL815" s="68" t="s">
        <v>143</v>
      </c>
      <c r="AM815" s="68">
        <v>980</v>
      </c>
      <c r="AN815" s="68" t="s">
        <v>143</v>
      </c>
      <c r="AO815" s="68" t="s">
        <v>5374</v>
      </c>
      <c r="AP815" s="68" t="s">
        <v>5375</v>
      </c>
      <c r="AQ815" s="68" t="s">
        <v>5376</v>
      </c>
      <c r="AR815" s="68" t="s">
        <v>430</v>
      </c>
      <c r="AS815" s="68" t="s">
        <v>431</v>
      </c>
      <c r="AT815" s="68" t="s">
        <v>4678</v>
      </c>
      <c r="AU815" s="68" t="s">
        <v>5377</v>
      </c>
      <c r="AV815" s="68" t="s">
        <v>145</v>
      </c>
      <c r="AW815" s="68" t="s">
        <v>146</v>
      </c>
      <c r="AX815" s="68" t="s">
        <v>1060</v>
      </c>
      <c r="AY815" s="68" t="s">
        <v>148</v>
      </c>
      <c r="AZ815" s="68" t="s">
        <v>139</v>
      </c>
      <c r="BA815" s="68" t="s">
        <v>149</v>
      </c>
      <c r="BB815" s="68" t="s">
        <v>150</v>
      </c>
      <c r="BC815" s="68" t="s">
        <v>156</v>
      </c>
      <c r="BD815" s="68" t="s">
        <v>157</v>
      </c>
      <c r="BE815" s="68" t="s">
        <v>484</v>
      </c>
      <c r="BF815" s="68">
        <v>45245.079594907409</v>
      </c>
      <c r="BG815" s="68">
        <v>0</v>
      </c>
      <c r="BH815" s="68" t="s">
        <v>143</v>
      </c>
      <c r="BI815" s="68" t="s">
        <v>143</v>
      </c>
      <c r="BJ815" s="68" t="s">
        <v>143</v>
      </c>
      <c r="BK815" s="68" t="s">
        <v>136</v>
      </c>
      <c r="BL815" s="68" t="s">
        <v>143</v>
      </c>
      <c r="BM815" s="68" t="s">
        <v>160</v>
      </c>
      <c r="BN815" s="68" t="s">
        <v>143</v>
      </c>
      <c r="BO815" s="68" t="s">
        <v>143</v>
      </c>
      <c r="BP815" s="68" t="s">
        <v>143</v>
      </c>
      <c r="BQ815" s="68" t="s">
        <v>5378</v>
      </c>
      <c r="BR815" s="68">
        <v>1000</v>
      </c>
      <c r="BS815" s="68" t="s">
        <v>241</v>
      </c>
      <c r="BT815" s="68">
        <v>980</v>
      </c>
      <c r="BU815" s="68">
        <v>980</v>
      </c>
      <c r="BV815" s="68" t="s">
        <v>4888</v>
      </c>
      <c r="BW815" s="68" t="s">
        <v>3488</v>
      </c>
      <c r="BX815" s="68" t="s">
        <v>3488</v>
      </c>
      <c r="BY815" s="68" t="s">
        <v>148</v>
      </c>
      <c r="BZ815" s="68" t="s">
        <v>5379</v>
      </c>
      <c r="CA815" s="68" t="s">
        <v>174</v>
      </c>
      <c r="CB815" s="68" t="s">
        <v>143</v>
      </c>
      <c r="CC815" s="68" t="s">
        <v>143</v>
      </c>
      <c r="CD815" s="68" t="s">
        <v>143</v>
      </c>
      <c r="CE815" s="68" t="s">
        <v>5380</v>
      </c>
      <c r="CF815" s="68">
        <v>1</v>
      </c>
      <c r="CH815" s="68" t="s">
        <v>143</v>
      </c>
      <c r="CJ815" s="68">
        <v>0</v>
      </c>
      <c r="CK815" s="68" t="s">
        <v>143</v>
      </c>
      <c r="CM815" s="68" t="s">
        <v>143</v>
      </c>
      <c r="CN815" s="68" t="s">
        <v>143</v>
      </c>
      <c r="CO815" s="68">
        <v>545296019</v>
      </c>
      <c r="CR815" s="68" t="s">
        <v>143</v>
      </c>
      <c r="CS815" s="68" t="s">
        <v>1</v>
      </c>
      <c r="CU815" s="68" t="s">
        <v>1</v>
      </c>
      <c r="CV815" s="68" t="s">
        <v>2092</v>
      </c>
      <c r="CW815" s="68" t="s">
        <v>143</v>
      </c>
      <c r="CX815" s="68" t="s">
        <v>609</v>
      </c>
      <c r="CY815" s="68" t="s">
        <v>166</v>
      </c>
      <c r="CZ815" s="68" t="s">
        <v>136</v>
      </c>
      <c r="DA815" s="68" t="s">
        <v>1989</v>
      </c>
      <c r="DB815" s="68" t="s">
        <v>143</v>
      </c>
      <c r="DC815" s="68" t="s">
        <v>143</v>
      </c>
      <c r="DD815" s="68" t="s">
        <v>190</v>
      </c>
      <c r="DE815" s="68">
        <v>11</v>
      </c>
      <c r="DF815" s="68">
        <v>10</v>
      </c>
    </row>
    <row r="816" spans="1:110" s="68" customFormat="1" ht="12.75" x14ac:dyDescent="0.2">
      <c r="A816" s="67">
        <v>45231</v>
      </c>
      <c r="B816" s="68" t="s">
        <v>11</v>
      </c>
      <c r="C816" s="68">
        <v>101668</v>
      </c>
      <c r="D816" s="68" t="s">
        <v>256</v>
      </c>
      <c r="E816" s="68" t="s">
        <v>364</v>
      </c>
      <c r="F816" s="69">
        <v>45240</v>
      </c>
      <c r="G816" s="68" t="s">
        <v>126</v>
      </c>
      <c r="H816" s="68" t="s">
        <v>166</v>
      </c>
      <c r="I816" s="70">
        <v>494.32</v>
      </c>
      <c r="J816" s="70">
        <v>494.32</v>
      </c>
      <c r="K816" s="71">
        <f t="shared" si="12"/>
        <v>1.2099410491519444E-3</v>
      </c>
      <c r="L816" s="68" t="s">
        <v>258</v>
      </c>
      <c r="M816" s="68" t="s">
        <v>129</v>
      </c>
      <c r="N816" s="68" t="s">
        <v>1151</v>
      </c>
      <c r="O816" s="68" t="s">
        <v>1301</v>
      </c>
      <c r="P816" s="68" t="s">
        <v>5381</v>
      </c>
      <c r="Q816" s="68" t="s">
        <v>530</v>
      </c>
      <c r="R816" s="68" t="s">
        <v>5382</v>
      </c>
      <c r="S816" s="68" t="s">
        <v>5166</v>
      </c>
      <c r="T816" s="68" t="s">
        <v>135</v>
      </c>
      <c r="U816" s="68" t="s">
        <v>135</v>
      </c>
      <c r="V816" s="68" t="s">
        <v>136</v>
      </c>
      <c r="W816" s="68" t="s">
        <v>137</v>
      </c>
      <c r="X816" s="68" t="s">
        <v>138</v>
      </c>
      <c r="Y816" s="68">
        <v>45240.297190740741</v>
      </c>
      <c r="Z816" s="68">
        <v>45246.260029166668</v>
      </c>
      <c r="AA816" s="68" t="s">
        <v>139</v>
      </c>
      <c r="AB816" s="68" t="s">
        <v>140</v>
      </c>
      <c r="AC816" s="68">
        <v>0</v>
      </c>
      <c r="AD816" s="68" t="s">
        <v>143</v>
      </c>
      <c r="AE816" s="68">
        <v>49432</v>
      </c>
      <c r="AG816" s="68">
        <v>10023</v>
      </c>
      <c r="AH816" s="68" t="s">
        <v>141</v>
      </c>
      <c r="AI816" s="68" t="s">
        <v>143</v>
      </c>
      <c r="AJ816" s="68">
        <v>2500</v>
      </c>
      <c r="AK816" s="68" t="s">
        <v>142</v>
      </c>
      <c r="AL816" s="68" t="s">
        <v>143</v>
      </c>
      <c r="AM816" s="68">
        <v>2500</v>
      </c>
      <c r="AN816" s="68" t="s">
        <v>144</v>
      </c>
      <c r="AO816" s="68" t="s">
        <v>534</v>
      </c>
      <c r="AP816" s="68" t="s">
        <v>534</v>
      </c>
      <c r="AQ816" s="68" t="s">
        <v>309</v>
      </c>
      <c r="AR816" s="68" t="s">
        <v>148</v>
      </c>
      <c r="AS816" s="68" t="s">
        <v>139</v>
      </c>
      <c r="AT816" s="68" t="s">
        <v>950</v>
      </c>
      <c r="AU816" s="68" t="s">
        <v>311</v>
      </c>
      <c r="AV816" s="68" t="s">
        <v>145</v>
      </c>
      <c r="AW816" s="68" t="s">
        <v>146</v>
      </c>
      <c r="AX816" s="68" t="s">
        <v>1154</v>
      </c>
      <c r="AY816" s="68" t="s">
        <v>148</v>
      </c>
      <c r="AZ816" s="68" t="s">
        <v>139</v>
      </c>
      <c r="BA816" s="68" t="s">
        <v>149</v>
      </c>
      <c r="BB816" s="68" t="s">
        <v>150</v>
      </c>
      <c r="BC816" s="68" t="s">
        <v>156</v>
      </c>
      <c r="BD816" s="68" t="s">
        <v>157</v>
      </c>
      <c r="BE816" s="68" t="s">
        <v>303</v>
      </c>
      <c r="BF816" s="68">
        <v>45243.516770833332</v>
      </c>
      <c r="BG816" s="68">
        <v>0</v>
      </c>
      <c r="BH816" s="68" t="s">
        <v>530</v>
      </c>
      <c r="BI816" s="68" t="s">
        <v>5383</v>
      </c>
      <c r="BJ816" s="68" t="s">
        <v>143</v>
      </c>
      <c r="BK816" s="68" t="s">
        <v>136</v>
      </c>
      <c r="BL816" s="68" t="s">
        <v>143</v>
      </c>
      <c r="BM816" s="68" t="s">
        <v>160</v>
      </c>
      <c r="BN816" s="68" t="s">
        <v>160</v>
      </c>
      <c r="BO816" s="68" t="s">
        <v>143</v>
      </c>
      <c r="BP816" s="68" t="s">
        <v>1151</v>
      </c>
      <c r="BQ816" s="68" t="s">
        <v>5384</v>
      </c>
      <c r="BR816" s="68">
        <v>500</v>
      </c>
      <c r="BS816" s="68" t="s">
        <v>162</v>
      </c>
      <c r="BT816" s="68">
        <v>49432</v>
      </c>
      <c r="BU816" s="68">
        <v>49432</v>
      </c>
      <c r="BV816" s="68" t="s">
        <v>135</v>
      </c>
      <c r="BW816" s="68" t="s">
        <v>135</v>
      </c>
      <c r="BX816" s="68" t="s">
        <v>135</v>
      </c>
      <c r="BY816" s="68" t="s">
        <v>148</v>
      </c>
      <c r="BZ816" s="68" t="s">
        <v>5059</v>
      </c>
      <c r="CA816" s="68" t="s">
        <v>144</v>
      </c>
      <c r="CB816" s="68" t="s">
        <v>2764</v>
      </c>
      <c r="CC816" s="68" t="s">
        <v>143</v>
      </c>
      <c r="CD816" s="68" t="s">
        <v>143</v>
      </c>
      <c r="CE816" s="68" t="s">
        <v>143</v>
      </c>
      <c r="CF816" s="68">
        <v>19772615</v>
      </c>
      <c r="CG816" s="68">
        <v>19772615</v>
      </c>
      <c r="CH816" s="68" t="s">
        <v>143</v>
      </c>
      <c r="CJ816" s="68">
        <v>0</v>
      </c>
      <c r="CK816" s="68" t="s">
        <v>143</v>
      </c>
      <c r="CM816" s="68" t="s">
        <v>143</v>
      </c>
      <c r="CN816" s="68" t="s">
        <v>143</v>
      </c>
      <c r="CR816" s="68" t="s">
        <v>143</v>
      </c>
      <c r="CS816" s="68" t="s">
        <v>1</v>
      </c>
      <c r="CU816" s="68" t="s">
        <v>1</v>
      </c>
      <c r="CV816" s="68" t="s">
        <v>1985</v>
      </c>
      <c r="CW816" s="68" t="s">
        <v>1985</v>
      </c>
      <c r="CX816" s="68" t="s">
        <v>258</v>
      </c>
      <c r="CY816" s="68" t="s">
        <v>166</v>
      </c>
      <c r="CZ816" s="68" t="s">
        <v>136</v>
      </c>
      <c r="DA816" s="68" t="s">
        <v>1989</v>
      </c>
      <c r="DB816" s="68" t="s">
        <v>143</v>
      </c>
      <c r="DC816" s="68" t="s">
        <v>143</v>
      </c>
      <c r="DD816" s="68" t="s">
        <v>364</v>
      </c>
      <c r="DE816" s="68">
        <v>11</v>
      </c>
      <c r="DF816" s="68">
        <v>10</v>
      </c>
    </row>
    <row r="817" spans="1:110" s="68" customFormat="1" ht="12.75" x14ac:dyDescent="0.2">
      <c r="A817" s="67">
        <v>45231</v>
      </c>
      <c r="B817" s="68" t="s">
        <v>8</v>
      </c>
      <c r="C817" s="68">
        <v>101808</v>
      </c>
      <c r="D817" s="68" t="s">
        <v>5353</v>
      </c>
      <c r="E817" s="68" t="s">
        <v>373</v>
      </c>
      <c r="F817" s="69">
        <v>45253</v>
      </c>
      <c r="G817" s="68" t="s">
        <v>257</v>
      </c>
      <c r="H817" s="68" t="s">
        <v>166</v>
      </c>
      <c r="I817" s="70">
        <v>1168.33</v>
      </c>
      <c r="J817" s="70">
        <v>854.41</v>
      </c>
      <c r="K817" s="71">
        <f t="shared" si="12"/>
        <v>2.8597071248496748E-3</v>
      </c>
      <c r="L817" s="68" t="s">
        <v>374</v>
      </c>
      <c r="M817" s="68" t="s">
        <v>317</v>
      </c>
      <c r="N817" s="68" t="s">
        <v>980</v>
      </c>
      <c r="O817" s="68" t="s">
        <v>5385</v>
      </c>
      <c r="P817" s="68" t="s">
        <v>5353</v>
      </c>
      <c r="Q817" s="68" t="s">
        <v>262</v>
      </c>
      <c r="R817" s="68" t="s">
        <v>5386</v>
      </c>
      <c r="S817" s="68" t="s">
        <v>5387</v>
      </c>
      <c r="T817" s="68" t="s">
        <v>135</v>
      </c>
      <c r="U817" s="68" t="s">
        <v>135</v>
      </c>
      <c r="V817" s="68" t="s">
        <v>506</v>
      </c>
      <c r="W817" s="68" t="s">
        <v>137</v>
      </c>
      <c r="X817" s="68" t="s">
        <v>379</v>
      </c>
      <c r="Y817" s="68">
        <v>45251.518338078706</v>
      </c>
      <c r="Z817" s="68">
        <v>45258.257385300923</v>
      </c>
      <c r="AA817" s="68" t="s">
        <v>139</v>
      </c>
      <c r="AB817" s="68" t="s">
        <v>323</v>
      </c>
      <c r="AC817" s="68">
        <v>0</v>
      </c>
      <c r="AD817" s="68" t="s">
        <v>143</v>
      </c>
      <c r="AE817" s="68">
        <v>116833</v>
      </c>
      <c r="AF817" s="68">
        <v>45246</v>
      </c>
      <c r="AG817" s="68">
        <v>10010</v>
      </c>
      <c r="AH817" s="68" t="s">
        <v>265</v>
      </c>
      <c r="AI817" s="68" t="s">
        <v>143</v>
      </c>
      <c r="AJ817" s="68">
        <v>11058</v>
      </c>
      <c r="AK817" s="68" t="s">
        <v>207</v>
      </c>
      <c r="AL817" s="68" t="s">
        <v>143</v>
      </c>
      <c r="AM817" s="68">
        <v>80868</v>
      </c>
      <c r="AN817" s="68" t="s">
        <v>2415</v>
      </c>
      <c r="AO817" s="68" t="s">
        <v>5388</v>
      </c>
      <c r="AP817" s="68" t="s">
        <v>5389</v>
      </c>
      <c r="AQ817" s="68" t="s">
        <v>5390</v>
      </c>
      <c r="AR817" s="68" t="s">
        <v>353</v>
      </c>
      <c r="AS817" s="68" t="s">
        <v>231</v>
      </c>
      <c r="AT817" s="68" t="s">
        <v>1895</v>
      </c>
      <c r="AU817" s="68" t="s">
        <v>5391</v>
      </c>
      <c r="AV817" s="68" t="s">
        <v>990</v>
      </c>
      <c r="AW817" s="68" t="s">
        <v>273</v>
      </c>
      <c r="AX817" s="68" t="s">
        <v>991</v>
      </c>
      <c r="AY817" s="68" t="s">
        <v>148</v>
      </c>
      <c r="AZ817" s="68" t="s">
        <v>139</v>
      </c>
      <c r="BA817" s="68" t="s">
        <v>154</v>
      </c>
      <c r="BB817" s="68" t="s">
        <v>992</v>
      </c>
      <c r="BC817" s="68" t="s">
        <v>156</v>
      </c>
      <c r="BD817" s="68" t="s">
        <v>157</v>
      </c>
      <c r="BE817" s="68" t="s">
        <v>484</v>
      </c>
      <c r="BF817" s="68">
        <v>45251.131469907406</v>
      </c>
      <c r="BG817" s="68">
        <v>0</v>
      </c>
      <c r="BH817" s="68" t="s">
        <v>262</v>
      </c>
      <c r="BI817" s="68" t="s">
        <v>5392</v>
      </c>
      <c r="BJ817" s="68" t="s">
        <v>143</v>
      </c>
      <c r="BK817" s="68" t="s">
        <v>136</v>
      </c>
      <c r="BL817" s="68" t="s">
        <v>143</v>
      </c>
      <c r="BM817" s="68" t="s">
        <v>200</v>
      </c>
      <c r="BN817" s="68" t="s">
        <v>200</v>
      </c>
      <c r="BO817" s="68" t="s">
        <v>373</v>
      </c>
      <c r="BP817" s="68" t="s">
        <v>143</v>
      </c>
      <c r="BQ817" s="68" t="s">
        <v>5393</v>
      </c>
      <c r="BR817" s="68">
        <v>1000</v>
      </c>
      <c r="BS817" s="68" t="s">
        <v>162</v>
      </c>
      <c r="BT817" s="68">
        <v>116833</v>
      </c>
      <c r="BU817" s="68">
        <v>116833</v>
      </c>
      <c r="BV817" s="68" t="s">
        <v>135</v>
      </c>
      <c r="BW817" s="68" t="s">
        <v>135</v>
      </c>
      <c r="BX817" s="68" t="s">
        <v>135</v>
      </c>
      <c r="BY817" s="68" t="s">
        <v>148</v>
      </c>
      <c r="BZ817" s="68" t="s">
        <v>5394</v>
      </c>
      <c r="CA817" s="68" t="s">
        <v>2415</v>
      </c>
      <c r="CB817" s="68" t="s">
        <v>143</v>
      </c>
      <c r="CC817" s="68" t="s">
        <v>143</v>
      </c>
      <c r="CD817" s="68" t="s">
        <v>143</v>
      </c>
      <c r="CE817" s="68" t="s">
        <v>5395</v>
      </c>
      <c r="CF817" s="68">
        <v>105655</v>
      </c>
      <c r="CG817" s="68">
        <v>105655</v>
      </c>
      <c r="CH817" s="68" t="s">
        <v>143</v>
      </c>
      <c r="CJ817" s="68">
        <v>0</v>
      </c>
      <c r="CK817" s="68" t="s">
        <v>143</v>
      </c>
      <c r="CM817" s="68" t="s">
        <v>143</v>
      </c>
      <c r="CN817" s="68" t="s">
        <v>143</v>
      </c>
      <c r="CO817" s="68">
        <v>175592476</v>
      </c>
      <c r="CR817" s="68" t="s">
        <v>143</v>
      </c>
      <c r="CS817" s="68" t="s">
        <v>1</v>
      </c>
      <c r="CU817" s="68" t="s">
        <v>1</v>
      </c>
      <c r="CV817" s="68" t="s">
        <v>2092</v>
      </c>
      <c r="CW817" s="68" t="s">
        <v>2092</v>
      </c>
      <c r="CX817" s="68" t="s">
        <v>374</v>
      </c>
      <c r="CY817" s="68" t="s">
        <v>166</v>
      </c>
      <c r="CZ817" s="68" t="s">
        <v>136</v>
      </c>
      <c r="DA817" s="68" t="s">
        <v>2007</v>
      </c>
      <c r="DB817" s="68" t="s">
        <v>143</v>
      </c>
      <c r="DC817" s="68" t="s">
        <v>143</v>
      </c>
      <c r="DD817" s="68" t="s">
        <v>373</v>
      </c>
      <c r="DE817" s="68">
        <v>11</v>
      </c>
      <c r="DF817" s="68">
        <v>23</v>
      </c>
    </row>
    <row r="818" spans="1:110" s="68" customFormat="1" ht="12.75" x14ac:dyDescent="0.2">
      <c r="A818" s="67">
        <v>45231</v>
      </c>
      <c r="B818" s="68" t="s">
        <v>24</v>
      </c>
      <c r="C818" s="68">
        <v>101811</v>
      </c>
      <c r="D818" s="68" t="s">
        <v>24</v>
      </c>
      <c r="E818" s="68" t="s">
        <v>5129</v>
      </c>
      <c r="F818" s="69">
        <v>45243</v>
      </c>
      <c r="G818" s="68" t="s">
        <v>165</v>
      </c>
      <c r="H818" s="68" t="s">
        <v>166</v>
      </c>
      <c r="I818" s="70">
        <v>163.38999999999999</v>
      </c>
      <c r="J818" s="70">
        <v>163.38999999999999</v>
      </c>
      <c r="K818" s="71">
        <f t="shared" si="12"/>
        <v>3.9992771488294262E-4</v>
      </c>
      <c r="L818" s="68" t="s">
        <v>394</v>
      </c>
      <c r="M818" s="68" t="s">
        <v>129</v>
      </c>
      <c r="N818" s="68" t="s">
        <v>1056</v>
      </c>
      <c r="O818" s="68" t="s">
        <v>5396</v>
      </c>
      <c r="P818" s="68" t="s">
        <v>5397</v>
      </c>
      <c r="Q818" s="68" t="s">
        <v>170</v>
      </c>
      <c r="R818" s="68" t="s">
        <v>5398</v>
      </c>
      <c r="S818" s="68" t="s">
        <v>5399</v>
      </c>
      <c r="T818" s="68" t="s">
        <v>5400</v>
      </c>
      <c r="U818" s="68" t="s">
        <v>5401</v>
      </c>
      <c r="V818" s="68" t="s">
        <v>136</v>
      </c>
      <c r="W818" s="68" t="s">
        <v>137</v>
      </c>
      <c r="X818" s="68" t="s">
        <v>349</v>
      </c>
      <c r="Y818" s="68">
        <v>45243.52224085648</v>
      </c>
      <c r="Z818" s="68">
        <v>45243.522086574078</v>
      </c>
      <c r="AA818" s="68" t="s">
        <v>139</v>
      </c>
      <c r="AB818" s="68" t="s">
        <v>140</v>
      </c>
      <c r="AC818" s="68">
        <v>0</v>
      </c>
      <c r="AD818" s="68" t="s">
        <v>143</v>
      </c>
      <c r="AE818" s="68">
        <v>0</v>
      </c>
      <c r="AG818" s="68">
        <v>10012</v>
      </c>
      <c r="AH818" s="68" t="s">
        <v>141</v>
      </c>
      <c r="AI818" s="68" t="s">
        <v>143</v>
      </c>
      <c r="AK818" s="68" t="s">
        <v>142</v>
      </c>
      <c r="AL818" s="68" t="s">
        <v>143</v>
      </c>
      <c r="AM818" s="68">
        <v>16339</v>
      </c>
      <c r="AN818" s="68" t="s">
        <v>143</v>
      </c>
      <c r="AO818" s="68" t="s">
        <v>5402</v>
      </c>
      <c r="AP818" s="68" t="s">
        <v>5403</v>
      </c>
      <c r="AQ818" s="68" t="s">
        <v>5404</v>
      </c>
      <c r="AR818" s="68" t="s">
        <v>2177</v>
      </c>
      <c r="AS818" s="68" t="s">
        <v>231</v>
      </c>
      <c r="AT818" s="68" t="s">
        <v>5405</v>
      </c>
      <c r="AU818" s="68" t="s">
        <v>5406</v>
      </c>
      <c r="AV818" s="68" t="s">
        <v>145</v>
      </c>
      <c r="AW818" s="68" t="s">
        <v>146</v>
      </c>
      <c r="AX818" s="68" t="s">
        <v>1060</v>
      </c>
      <c r="AY818" s="68" t="s">
        <v>148</v>
      </c>
      <c r="AZ818" s="68" t="s">
        <v>139</v>
      </c>
      <c r="BA818" s="68" t="s">
        <v>149</v>
      </c>
      <c r="BB818" s="68" t="s">
        <v>150</v>
      </c>
      <c r="BC818" s="68" t="s">
        <v>156</v>
      </c>
      <c r="BD818" s="68" t="s">
        <v>157</v>
      </c>
      <c r="BE818" s="68" t="s">
        <v>303</v>
      </c>
      <c r="BF818" s="68">
        <v>45243.540636574071</v>
      </c>
      <c r="BG818" s="68">
        <v>0</v>
      </c>
      <c r="BH818" s="68" t="s">
        <v>143</v>
      </c>
      <c r="BI818" s="68" t="s">
        <v>5407</v>
      </c>
      <c r="BJ818" s="68" t="s">
        <v>143</v>
      </c>
      <c r="BK818" s="68" t="s">
        <v>136</v>
      </c>
      <c r="BL818" s="68" t="s">
        <v>143</v>
      </c>
      <c r="BM818" s="68" t="s">
        <v>160</v>
      </c>
      <c r="BN818" s="68" t="s">
        <v>143</v>
      </c>
      <c r="BO818" s="68" t="s">
        <v>143</v>
      </c>
      <c r="BP818" s="68" t="s">
        <v>143</v>
      </c>
      <c r="BQ818" s="68" t="s">
        <v>807</v>
      </c>
      <c r="BR818" s="68">
        <v>500</v>
      </c>
      <c r="BS818" s="68" t="s">
        <v>162</v>
      </c>
      <c r="BT818" s="68">
        <v>16339</v>
      </c>
      <c r="BU818" s="68">
        <v>16339</v>
      </c>
      <c r="BV818" s="68" t="s">
        <v>135</v>
      </c>
      <c r="BW818" s="68" t="s">
        <v>5408</v>
      </c>
      <c r="BX818" s="68" t="s">
        <v>135</v>
      </c>
      <c r="BY818" s="68" t="s">
        <v>148</v>
      </c>
      <c r="BZ818" s="68" t="s">
        <v>24</v>
      </c>
      <c r="CA818" s="68" t="s">
        <v>174</v>
      </c>
      <c r="CB818" s="68" t="s">
        <v>143</v>
      </c>
      <c r="CC818" s="68" t="s">
        <v>143</v>
      </c>
      <c r="CD818" s="68" t="s">
        <v>362</v>
      </c>
      <c r="CE818" s="68" t="s">
        <v>5397</v>
      </c>
      <c r="CF818" s="68">
        <v>1</v>
      </c>
      <c r="CH818" s="68" t="s">
        <v>143</v>
      </c>
      <c r="CJ818" s="68">
        <v>0</v>
      </c>
      <c r="CK818" s="68" t="s">
        <v>143</v>
      </c>
      <c r="CM818" s="68" t="s">
        <v>143</v>
      </c>
      <c r="CN818" s="68" t="s">
        <v>143</v>
      </c>
      <c r="CO818" s="68">
        <v>300733438</v>
      </c>
      <c r="CR818" s="68" t="s">
        <v>143</v>
      </c>
      <c r="CS818" s="68" t="s">
        <v>1</v>
      </c>
      <c r="CU818" s="68" t="s">
        <v>1</v>
      </c>
      <c r="CV818" s="68" t="s">
        <v>1985</v>
      </c>
      <c r="CW818" s="68" t="s">
        <v>143</v>
      </c>
      <c r="CX818" s="68" t="s">
        <v>394</v>
      </c>
      <c r="CY818" s="68" t="s">
        <v>166</v>
      </c>
      <c r="CZ818" s="68" t="s">
        <v>136</v>
      </c>
      <c r="DA818" s="68" t="s">
        <v>1986</v>
      </c>
      <c r="DB818" s="68" t="s">
        <v>143</v>
      </c>
      <c r="DC818" s="68" t="s">
        <v>143</v>
      </c>
      <c r="DD818" s="68" t="s">
        <v>5129</v>
      </c>
      <c r="DE818" s="68">
        <v>11</v>
      </c>
      <c r="DF818" s="68">
        <v>13</v>
      </c>
    </row>
    <row r="819" spans="1:110" s="68" customFormat="1" ht="12.75" x14ac:dyDescent="0.2">
      <c r="A819" s="67">
        <v>45231</v>
      </c>
      <c r="B819" s="68" t="s">
        <v>13</v>
      </c>
      <c r="C819" s="68">
        <v>101847</v>
      </c>
      <c r="D819" s="68" t="s">
        <v>5409</v>
      </c>
      <c r="E819" s="68" t="s">
        <v>279</v>
      </c>
      <c r="F819" s="69">
        <v>45243</v>
      </c>
      <c r="G819" s="68" t="s">
        <v>165</v>
      </c>
      <c r="H819" s="68" t="s">
        <v>127</v>
      </c>
      <c r="I819" s="70">
        <v>336.13</v>
      </c>
      <c r="J819" s="70">
        <v>336.13</v>
      </c>
      <c r="K819" s="71">
        <f t="shared" si="12"/>
        <v>8.2274131099579844E-4</v>
      </c>
      <c r="L819" s="68" t="s">
        <v>374</v>
      </c>
      <c r="M819" s="68" t="s">
        <v>129</v>
      </c>
      <c r="N819" s="68" t="s">
        <v>1500</v>
      </c>
      <c r="O819" s="68" t="s">
        <v>960</v>
      </c>
      <c r="P819" s="68" t="s">
        <v>5233</v>
      </c>
      <c r="Q819" s="68" t="s">
        <v>132</v>
      </c>
      <c r="R819" s="68" t="s">
        <v>5410</v>
      </c>
      <c r="S819" s="68" t="s">
        <v>5411</v>
      </c>
      <c r="T819" s="68" t="s">
        <v>135</v>
      </c>
      <c r="U819" s="68" t="s">
        <v>135</v>
      </c>
      <c r="V819" s="68" t="s">
        <v>136</v>
      </c>
      <c r="W819" s="68" t="s">
        <v>137</v>
      </c>
      <c r="X819" s="68" t="s">
        <v>138</v>
      </c>
      <c r="Y819" s="68">
        <v>45243.108719097225</v>
      </c>
      <c r="Z819" s="68">
        <v>45243.108651736111</v>
      </c>
      <c r="AA819" s="68" t="s">
        <v>139</v>
      </c>
      <c r="AB819" s="68" t="s">
        <v>140</v>
      </c>
      <c r="AC819" s="68">
        <v>0</v>
      </c>
      <c r="AD819" s="68" t="s">
        <v>143</v>
      </c>
      <c r="AE819" s="68">
        <v>0</v>
      </c>
      <c r="AG819" s="68">
        <v>10012</v>
      </c>
      <c r="AH819" s="68" t="s">
        <v>141</v>
      </c>
      <c r="AI819" s="68" t="s">
        <v>143</v>
      </c>
      <c r="AK819" s="68" t="s">
        <v>142</v>
      </c>
      <c r="AL819" s="68" t="s">
        <v>143</v>
      </c>
      <c r="AM819" s="68">
        <v>1700</v>
      </c>
      <c r="AN819" s="68" t="s">
        <v>143</v>
      </c>
      <c r="AO819" s="68" t="s">
        <v>145</v>
      </c>
      <c r="AP819" s="68" t="s">
        <v>146</v>
      </c>
      <c r="AQ819" s="68" t="s">
        <v>972</v>
      </c>
      <c r="AR819" s="68" t="s">
        <v>148</v>
      </c>
      <c r="AS819" s="68" t="s">
        <v>139</v>
      </c>
      <c r="AT819" s="68" t="s">
        <v>149</v>
      </c>
      <c r="AU819" s="68" t="s">
        <v>150</v>
      </c>
      <c r="AV819" s="68" t="s">
        <v>1504</v>
      </c>
      <c r="AW819" s="68" t="s">
        <v>1504</v>
      </c>
      <c r="AX819" s="68" t="s">
        <v>309</v>
      </c>
      <c r="AY819" s="68" t="s">
        <v>148</v>
      </c>
      <c r="AZ819" s="68" t="s">
        <v>139</v>
      </c>
      <c r="BA819" s="68" t="s">
        <v>149</v>
      </c>
      <c r="BB819" s="68" t="s">
        <v>311</v>
      </c>
      <c r="BC819" s="68" t="s">
        <v>156</v>
      </c>
      <c r="BD819" s="68" t="s">
        <v>157</v>
      </c>
      <c r="BE819" s="68" t="s">
        <v>303</v>
      </c>
      <c r="BF819" s="68">
        <v>45243.447916666664</v>
      </c>
      <c r="BG819" s="68">
        <v>0</v>
      </c>
      <c r="BH819" s="68" t="s">
        <v>143</v>
      </c>
      <c r="BI819" s="68" t="s">
        <v>143</v>
      </c>
      <c r="BJ819" s="68" t="s">
        <v>143</v>
      </c>
      <c r="BK819" s="68" t="s">
        <v>136</v>
      </c>
      <c r="BL819" s="68" t="s">
        <v>143</v>
      </c>
      <c r="BM819" s="68" t="s">
        <v>160</v>
      </c>
      <c r="BN819" s="68" t="s">
        <v>143</v>
      </c>
      <c r="BO819" s="68" t="s">
        <v>143</v>
      </c>
      <c r="BP819" s="68" t="s">
        <v>143</v>
      </c>
      <c r="BQ819" s="68" t="s">
        <v>4628</v>
      </c>
      <c r="BR819" s="68">
        <v>500</v>
      </c>
      <c r="BS819" s="68" t="s">
        <v>162</v>
      </c>
      <c r="BT819" s="68">
        <v>33613</v>
      </c>
      <c r="BU819" s="68">
        <v>33613</v>
      </c>
      <c r="BV819" s="68" t="s">
        <v>135</v>
      </c>
      <c r="BW819" s="68" t="s">
        <v>135</v>
      </c>
      <c r="BX819" s="68" t="s">
        <v>135</v>
      </c>
      <c r="BY819" s="68" t="s">
        <v>148</v>
      </c>
      <c r="BZ819" s="68" t="s">
        <v>975</v>
      </c>
      <c r="CA819" s="68" t="s">
        <v>144</v>
      </c>
      <c r="CB819" s="68" t="s">
        <v>143</v>
      </c>
      <c r="CC819" s="68" t="s">
        <v>143</v>
      </c>
      <c r="CD819" s="68" t="s">
        <v>143</v>
      </c>
      <c r="CE819" s="68" t="s">
        <v>143</v>
      </c>
      <c r="CF819" s="68">
        <v>19772615</v>
      </c>
      <c r="CH819" s="68" t="s">
        <v>143</v>
      </c>
      <c r="CJ819" s="68">
        <v>0</v>
      </c>
      <c r="CK819" s="68" t="s">
        <v>143</v>
      </c>
      <c r="CM819" s="68" t="s">
        <v>143</v>
      </c>
      <c r="CN819" s="68" t="s">
        <v>143</v>
      </c>
      <c r="CR819" s="68" t="s">
        <v>143</v>
      </c>
      <c r="CS819" s="68" t="s">
        <v>1</v>
      </c>
      <c r="CU819" s="68" t="s">
        <v>1</v>
      </c>
      <c r="CV819" s="68" t="s">
        <v>1985</v>
      </c>
      <c r="CW819" s="68" t="s">
        <v>143</v>
      </c>
      <c r="CX819" s="68" t="s">
        <v>374</v>
      </c>
      <c r="CY819" s="68" t="s">
        <v>127</v>
      </c>
      <c r="CZ819" s="68" t="s">
        <v>136</v>
      </c>
      <c r="DA819" s="68" t="s">
        <v>1986</v>
      </c>
      <c r="DB819" s="68" t="s">
        <v>143</v>
      </c>
      <c r="DC819" s="68" t="s">
        <v>143</v>
      </c>
      <c r="DD819" s="68" t="s">
        <v>279</v>
      </c>
      <c r="DE819" s="68">
        <v>11</v>
      </c>
      <c r="DF819" s="68">
        <v>13</v>
      </c>
    </row>
    <row r="820" spans="1:110" s="68" customFormat="1" ht="12.75" x14ac:dyDescent="0.2">
      <c r="A820" s="67">
        <v>45231</v>
      </c>
      <c r="B820" s="68" t="s">
        <v>18</v>
      </c>
      <c r="C820" s="68">
        <v>101936</v>
      </c>
      <c r="D820" s="68" t="s">
        <v>5285</v>
      </c>
      <c r="E820" s="68" t="s">
        <v>164</v>
      </c>
      <c r="F820" s="69">
        <v>45243</v>
      </c>
      <c r="G820" s="68" t="s">
        <v>165</v>
      </c>
      <c r="H820" s="68" t="s">
        <v>166</v>
      </c>
      <c r="I820" s="70">
        <v>648.41999999999996</v>
      </c>
      <c r="J820" s="70">
        <v>494.32</v>
      </c>
      <c r="K820" s="71">
        <f t="shared" si="12"/>
        <v>1.5871297440748985E-3</v>
      </c>
      <c r="L820" s="68" t="s">
        <v>217</v>
      </c>
      <c r="M820" s="68" t="s">
        <v>317</v>
      </c>
      <c r="N820" s="68" t="s">
        <v>1056</v>
      </c>
      <c r="O820" s="68" t="s">
        <v>3053</v>
      </c>
      <c r="P820" s="68" t="s">
        <v>5412</v>
      </c>
      <c r="Q820" s="68" t="s">
        <v>132</v>
      </c>
      <c r="R820" s="68" t="s">
        <v>5413</v>
      </c>
      <c r="S820" s="68" t="s">
        <v>1258</v>
      </c>
      <c r="T820" s="68" t="s">
        <v>135</v>
      </c>
      <c r="U820" s="68" t="s">
        <v>135</v>
      </c>
      <c r="V820" s="68" t="s">
        <v>136</v>
      </c>
      <c r="W820" s="68" t="s">
        <v>137</v>
      </c>
      <c r="X820" s="68" t="s">
        <v>138</v>
      </c>
      <c r="Y820" s="68">
        <v>45243.280836921294</v>
      </c>
      <c r="Z820" s="68">
        <v>45265.177374768522</v>
      </c>
      <c r="AA820" s="68" t="s">
        <v>139</v>
      </c>
      <c r="AB820" s="68" t="s">
        <v>323</v>
      </c>
      <c r="AC820" s="68">
        <v>0</v>
      </c>
      <c r="AD820" s="68" t="s">
        <v>143</v>
      </c>
      <c r="AE820" s="68">
        <v>64842</v>
      </c>
      <c r="AG820" s="68">
        <v>10012</v>
      </c>
      <c r="AH820" s="68" t="s">
        <v>141</v>
      </c>
      <c r="AI820" s="68" t="s">
        <v>143</v>
      </c>
      <c r="AJ820" s="68">
        <v>327936</v>
      </c>
      <c r="AK820" s="68" t="s">
        <v>207</v>
      </c>
      <c r="AL820" s="68" t="s">
        <v>143</v>
      </c>
      <c r="AM820" s="68">
        <v>2500</v>
      </c>
      <c r="AN820" s="68" t="s">
        <v>144</v>
      </c>
      <c r="AO820" s="68" t="s">
        <v>3057</v>
      </c>
      <c r="AP820" s="68" t="s">
        <v>3057</v>
      </c>
      <c r="AQ820" s="68" t="s">
        <v>309</v>
      </c>
      <c r="AR820" s="68" t="s">
        <v>148</v>
      </c>
      <c r="AS820" s="68" t="s">
        <v>139</v>
      </c>
      <c r="AT820" s="68" t="s">
        <v>950</v>
      </c>
      <c r="AU820" s="68" t="s">
        <v>311</v>
      </c>
      <c r="AV820" s="68" t="s">
        <v>145</v>
      </c>
      <c r="AW820" s="68" t="s">
        <v>146</v>
      </c>
      <c r="AX820" s="68" t="s">
        <v>1060</v>
      </c>
      <c r="AY820" s="68" t="s">
        <v>148</v>
      </c>
      <c r="AZ820" s="68" t="s">
        <v>139</v>
      </c>
      <c r="BA820" s="68" t="s">
        <v>149</v>
      </c>
      <c r="BB820" s="68" t="s">
        <v>150</v>
      </c>
      <c r="BC820" s="68" t="s">
        <v>156</v>
      </c>
      <c r="BD820" s="68" t="s">
        <v>157</v>
      </c>
      <c r="BE820" s="68" t="s">
        <v>303</v>
      </c>
      <c r="BF820" s="68">
        <v>45243.447662037041</v>
      </c>
      <c r="BG820" s="68">
        <v>0</v>
      </c>
      <c r="BH820" s="68" t="s">
        <v>132</v>
      </c>
      <c r="BI820" s="68" t="s">
        <v>5414</v>
      </c>
      <c r="BJ820" s="68" t="s">
        <v>143</v>
      </c>
      <c r="BK820" s="68" t="s">
        <v>224</v>
      </c>
      <c r="BL820" s="68" t="s">
        <v>143</v>
      </c>
      <c r="BM820" s="68" t="s">
        <v>160</v>
      </c>
      <c r="BN820" s="68" t="s">
        <v>160</v>
      </c>
      <c r="BO820" s="68" t="s">
        <v>143</v>
      </c>
      <c r="BP820" s="68" t="s">
        <v>143</v>
      </c>
      <c r="BQ820" s="68" t="s">
        <v>4518</v>
      </c>
      <c r="BR820" s="68">
        <v>500</v>
      </c>
      <c r="BS820" s="68" t="s">
        <v>162</v>
      </c>
      <c r="BT820" s="68">
        <v>64842</v>
      </c>
      <c r="BU820" s="68">
        <v>64842</v>
      </c>
      <c r="BV820" s="68" t="s">
        <v>135</v>
      </c>
      <c r="BW820" s="68" t="s">
        <v>135</v>
      </c>
      <c r="BX820" s="68" t="s">
        <v>135</v>
      </c>
      <c r="BY820" s="68" t="s">
        <v>148</v>
      </c>
      <c r="BZ820" s="68" t="s">
        <v>4921</v>
      </c>
      <c r="CA820" s="68" t="s">
        <v>144</v>
      </c>
      <c r="CB820" s="68" t="s">
        <v>143</v>
      </c>
      <c r="CC820" s="68" t="s">
        <v>143</v>
      </c>
      <c r="CD820" s="68" t="s">
        <v>143</v>
      </c>
      <c r="CE820" s="68" t="s">
        <v>143</v>
      </c>
      <c r="CF820" s="68">
        <v>19772615</v>
      </c>
      <c r="CG820" s="68">
        <v>19772615</v>
      </c>
      <c r="CH820" s="68" t="s">
        <v>143</v>
      </c>
      <c r="CJ820" s="68">
        <v>0</v>
      </c>
      <c r="CK820" s="68" t="s">
        <v>143</v>
      </c>
      <c r="CM820" s="68" t="s">
        <v>143</v>
      </c>
      <c r="CN820" s="68" t="s">
        <v>143</v>
      </c>
      <c r="CO820" s="68">
        <v>0</v>
      </c>
      <c r="CR820" s="68" t="s">
        <v>143</v>
      </c>
      <c r="CS820" s="68" t="s">
        <v>1</v>
      </c>
      <c r="CU820" s="68" t="s">
        <v>1</v>
      </c>
      <c r="CV820" s="68" t="s">
        <v>1985</v>
      </c>
      <c r="CW820" s="68" t="s">
        <v>2092</v>
      </c>
      <c r="CX820" s="68" t="s">
        <v>217</v>
      </c>
      <c r="CY820" s="68" t="s">
        <v>166</v>
      </c>
      <c r="CZ820" s="68" t="s">
        <v>224</v>
      </c>
      <c r="DA820" s="68" t="s">
        <v>1986</v>
      </c>
      <c r="DB820" s="68" t="s">
        <v>143</v>
      </c>
      <c r="DC820" s="68" t="s">
        <v>143</v>
      </c>
      <c r="DD820" s="68" t="s">
        <v>164</v>
      </c>
      <c r="DE820" s="68">
        <v>11</v>
      </c>
      <c r="DF820" s="68">
        <v>13</v>
      </c>
    </row>
    <row r="821" spans="1:110" s="68" customFormat="1" ht="12.75" x14ac:dyDescent="0.2">
      <c r="A821" s="67">
        <v>45231</v>
      </c>
      <c r="B821" s="68" t="s">
        <v>14</v>
      </c>
      <c r="C821" s="68">
        <v>102089</v>
      </c>
      <c r="D821" s="68" t="s">
        <v>5135</v>
      </c>
      <c r="E821" s="68" t="s">
        <v>364</v>
      </c>
      <c r="F821" s="69">
        <v>45244</v>
      </c>
      <c r="G821" s="68" t="s">
        <v>165</v>
      </c>
      <c r="H821" s="68" t="s">
        <v>166</v>
      </c>
      <c r="I821" s="70">
        <v>87.26</v>
      </c>
      <c r="J821" s="70">
        <v>87.26</v>
      </c>
      <c r="K821" s="71">
        <f t="shared" si="12"/>
        <v>2.1358524022697581E-4</v>
      </c>
      <c r="L821" s="68" t="s">
        <v>342</v>
      </c>
      <c r="M821" s="68" t="s">
        <v>218</v>
      </c>
      <c r="N821" s="68" t="s">
        <v>960</v>
      </c>
      <c r="O821" s="68" t="s">
        <v>1003</v>
      </c>
      <c r="P821" s="68" t="s">
        <v>5137</v>
      </c>
      <c r="Q821" s="68" t="s">
        <v>170</v>
      </c>
      <c r="R821" s="68" t="s">
        <v>5415</v>
      </c>
      <c r="S821" s="68" t="s">
        <v>5416</v>
      </c>
      <c r="T821" s="68" t="s">
        <v>5417</v>
      </c>
      <c r="U821" s="68" t="s">
        <v>5418</v>
      </c>
      <c r="V821" s="68" t="s">
        <v>136</v>
      </c>
      <c r="W821" s="68" t="s">
        <v>137</v>
      </c>
      <c r="X821" s="68" t="s">
        <v>349</v>
      </c>
      <c r="Y821" s="68">
        <v>45244.445710763888</v>
      </c>
      <c r="Z821" s="68">
        <v>45244.445467824073</v>
      </c>
      <c r="AA821" s="68" t="s">
        <v>139</v>
      </c>
      <c r="AB821" s="68" t="s">
        <v>226</v>
      </c>
      <c r="AC821" s="68">
        <v>0</v>
      </c>
      <c r="AD821" s="68" t="s">
        <v>143</v>
      </c>
      <c r="AE821" s="68">
        <v>0</v>
      </c>
      <c r="AG821" s="68">
        <v>10012</v>
      </c>
      <c r="AH821" s="68" t="s">
        <v>141</v>
      </c>
      <c r="AI821" s="68" t="s">
        <v>143</v>
      </c>
      <c r="AK821" s="68" t="s">
        <v>207</v>
      </c>
      <c r="AL821" s="68" t="s">
        <v>143</v>
      </c>
      <c r="AM821" s="68">
        <v>8726</v>
      </c>
      <c r="AN821" s="68" t="s">
        <v>143</v>
      </c>
      <c r="AO821" s="68" t="s">
        <v>1228</v>
      </c>
      <c r="AP821" s="68" t="s">
        <v>1229</v>
      </c>
      <c r="AQ821" s="68" t="s">
        <v>1230</v>
      </c>
      <c r="AR821" s="68" t="s">
        <v>178</v>
      </c>
      <c r="AS821" s="68" t="s">
        <v>179</v>
      </c>
      <c r="AT821" s="68" t="s">
        <v>211</v>
      </c>
      <c r="AU821" s="68" t="s">
        <v>1231</v>
      </c>
      <c r="AV821" s="68" t="s">
        <v>145</v>
      </c>
      <c r="AW821" s="68" t="s">
        <v>146</v>
      </c>
      <c r="AX821" s="68" t="s">
        <v>972</v>
      </c>
      <c r="AY821" s="68" t="s">
        <v>148</v>
      </c>
      <c r="AZ821" s="68" t="s">
        <v>139</v>
      </c>
      <c r="BA821" s="68" t="s">
        <v>149</v>
      </c>
      <c r="BB821" s="68" t="s">
        <v>150</v>
      </c>
      <c r="BC821" s="68" t="s">
        <v>156</v>
      </c>
      <c r="BD821" s="68" t="s">
        <v>157</v>
      </c>
      <c r="BE821" s="68" t="s">
        <v>303</v>
      </c>
      <c r="BF821" s="68">
        <v>45244.490613425929</v>
      </c>
      <c r="BG821" s="68">
        <v>0</v>
      </c>
      <c r="BH821" s="68" t="s">
        <v>143</v>
      </c>
      <c r="BI821" s="68" t="s">
        <v>5419</v>
      </c>
      <c r="BJ821" s="68" t="s">
        <v>143</v>
      </c>
      <c r="BK821" s="68" t="s">
        <v>136</v>
      </c>
      <c r="BL821" s="68" t="s">
        <v>143</v>
      </c>
      <c r="BM821" s="68" t="s">
        <v>160</v>
      </c>
      <c r="BN821" s="68" t="s">
        <v>143</v>
      </c>
      <c r="BO821" s="68" t="s">
        <v>143</v>
      </c>
      <c r="BP821" s="68" t="s">
        <v>143</v>
      </c>
      <c r="BQ821" s="68" t="s">
        <v>3586</v>
      </c>
      <c r="BR821" s="68">
        <v>500</v>
      </c>
      <c r="BS821" s="68" t="s">
        <v>162</v>
      </c>
      <c r="BT821" s="68">
        <v>8726</v>
      </c>
      <c r="BU821" s="68">
        <v>8726</v>
      </c>
      <c r="BV821" s="68" t="s">
        <v>135</v>
      </c>
      <c r="BW821" s="68" t="s">
        <v>5420</v>
      </c>
      <c r="BX821" s="68" t="s">
        <v>135</v>
      </c>
      <c r="BY821" s="68" t="s">
        <v>148</v>
      </c>
      <c r="BZ821" s="68" t="s">
        <v>2557</v>
      </c>
      <c r="CA821" s="68" t="s">
        <v>174</v>
      </c>
      <c r="CB821" s="68" t="s">
        <v>143</v>
      </c>
      <c r="CC821" s="68" t="s">
        <v>143</v>
      </c>
      <c r="CD821" s="68" t="s">
        <v>362</v>
      </c>
      <c r="CE821" s="68" t="s">
        <v>5137</v>
      </c>
      <c r="CF821" s="68">
        <v>1</v>
      </c>
      <c r="CH821" s="68" t="s">
        <v>143</v>
      </c>
      <c r="CJ821" s="68">
        <v>0</v>
      </c>
      <c r="CK821" s="68" t="s">
        <v>143</v>
      </c>
      <c r="CM821" s="68" t="s">
        <v>143</v>
      </c>
      <c r="CN821" s="68" t="s">
        <v>143</v>
      </c>
      <c r="CR821" s="68" t="s">
        <v>143</v>
      </c>
      <c r="CS821" s="68" t="s">
        <v>1</v>
      </c>
      <c r="CU821" s="68" t="s">
        <v>1</v>
      </c>
      <c r="CV821" s="68" t="s">
        <v>1985</v>
      </c>
      <c r="CW821" s="68" t="s">
        <v>143</v>
      </c>
      <c r="CX821" s="68" t="s">
        <v>342</v>
      </c>
      <c r="CY821" s="68" t="s">
        <v>166</v>
      </c>
      <c r="CZ821" s="68" t="s">
        <v>136</v>
      </c>
      <c r="DA821" s="68" t="s">
        <v>1986</v>
      </c>
      <c r="DB821" s="68" t="s">
        <v>143</v>
      </c>
      <c r="DC821" s="68" t="s">
        <v>143</v>
      </c>
      <c r="DD821" s="68" t="s">
        <v>364</v>
      </c>
      <c r="DE821" s="68">
        <v>11</v>
      </c>
      <c r="DF821" s="68">
        <v>14</v>
      </c>
    </row>
    <row r="822" spans="1:110" s="68" customFormat="1" ht="12.75" x14ac:dyDescent="0.2">
      <c r="A822" s="67">
        <v>45231</v>
      </c>
      <c r="B822" s="68" t="s">
        <v>13</v>
      </c>
      <c r="C822" s="68">
        <v>102154</v>
      </c>
      <c r="D822" s="68" t="s">
        <v>5421</v>
      </c>
      <c r="E822" s="68" t="s">
        <v>373</v>
      </c>
      <c r="F822" s="69">
        <v>45245</v>
      </c>
      <c r="G822" s="68" t="s">
        <v>257</v>
      </c>
      <c r="H822" s="68" t="s">
        <v>166</v>
      </c>
      <c r="I822" s="70">
        <v>410.71</v>
      </c>
      <c r="J822" s="70">
        <v>410.71</v>
      </c>
      <c r="K822" s="71">
        <f t="shared" si="12"/>
        <v>1.0052898695120471E-3</v>
      </c>
      <c r="L822" s="68" t="s">
        <v>374</v>
      </c>
      <c r="M822" s="68" t="s">
        <v>129</v>
      </c>
      <c r="N822" s="68" t="s">
        <v>527</v>
      </c>
      <c r="O822" s="68" t="s">
        <v>528</v>
      </c>
      <c r="P822" s="68" t="s">
        <v>5422</v>
      </c>
      <c r="Q822" s="68" t="s">
        <v>530</v>
      </c>
      <c r="R822" s="68" t="s">
        <v>5423</v>
      </c>
      <c r="S822" s="68" t="s">
        <v>5278</v>
      </c>
      <c r="T822" s="68" t="s">
        <v>135</v>
      </c>
      <c r="U822" s="68" t="s">
        <v>135</v>
      </c>
      <c r="V822" s="68" t="s">
        <v>136</v>
      </c>
      <c r="W822" s="68" t="s">
        <v>137</v>
      </c>
      <c r="X822" s="68" t="s">
        <v>379</v>
      </c>
      <c r="Y822" s="68">
        <v>45244.073432291669</v>
      </c>
      <c r="Z822" s="68">
        <v>45258.151992013889</v>
      </c>
      <c r="AA822" s="68" t="s">
        <v>139</v>
      </c>
      <c r="AB822" s="68" t="s">
        <v>140</v>
      </c>
      <c r="AC822" s="68">
        <v>0</v>
      </c>
      <c r="AD822" s="68" t="s">
        <v>143</v>
      </c>
      <c r="AE822" s="68">
        <v>41071</v>
      </c>
      <c r="AF822" s="68">
        <v>45244</v>
      </c>
      <c r="AG822" s="68">
        <v>10010</v>
      </c>
      <c r="AH822" s="68" t="s">
        <v>265</v>
      </c>
      <c r="AI822" s="68" t="s">
        <v>143</v>
      </c>
      <c r="AJ822" s="68">
        <v>41071</v>
      </c>
      <c r="AK822" s="68" t="s">
        <v>142</v>
      </c>
      <c r="AL822" s="68" t="s">
        <v>143</v>
      </c>
      <c r="AM822" s="68">
        <v>41071</v>
      </c>
      <c r="AN822" s="68" t="s">
        <v>174</v>
      </c>
      <c r="AO822" s="68" t="s">
        <v>533</v>
      </c>
      <c r="AP822" s="68" t="s">
        <v>534</v>
      </c>
      <c r="AQ822" s="68" t="s">
        <v>309</v>
      </c>
      <c r="AR822" s="68" t="s">
        <v>148</v>
      </c>
      <c r="AS822" s="68" t="s">
        <v>139</v>
      </c>
      <c r="AT822" s="68" t="s">
        <v>508</v>
      </c>
      <c r="AU822" s="68" t="s">
        <v>535</v>
      </c>
      <c r="AV822" s="68" t="s">
        <v>536</v>
      </c>
      <c r="AW822" s="68" t="s">
        <v>273</v>
      </c>
      <c r="AX822" s="68" t="s">
        <v>537</v>
      </c>
      <c r="AY822" s="68" t="s">
        <v>148</v>
      </c>
      <c r="AZ822" s="68" t="s">
        <v>139</v>
      </c>
      <c r="BA822" s="68" t="s">
        <v>154</v>
      </c>
      <c r="BB822" s="68" t="s">
        <v>275</v>
      </c>
      <c r="BC822" s="68" t="s">
        <v>156</v>
      </c>
      <c r="BD822" s="68" t="s">
        <v>157</v>
      </c>
      <c r="BE822" s="68" t="s">
        <v>303</v>
      </c>
      <c r="BF822" s="68">
        <v>45244.111712962964</v>
      </c>
      <c r="BG822" s="68">
        <v>0</v>
      </c>
      <c r="BH822" s="68" t="s">
        <v>530</v>
      </c>
      <c r="BI822" s="68" t="s">
        <v>143</v>
      </c>
      <c r="BJ822" s="68" t="s">
        <v>143</v>
      </c>
      <c r="BK822" s="68" t="s">
        <v>136</v>
      </c>
      <c r="BL822" s="68" t="s">
        <v>136</v>
      </c>
      <c r="BM822" s="68" t="s">
        <v>200</v>
      </c>
      <c r="BN822" s="68" t="s">
        <v>200</v>
      </c>
      <c r="BO822" s="68" t="s">
        <v>143</v>
      </c>
      <c r="BP822" s="68" t="s">
        <v>143</v>
      </c>
      <c r="BQ822" s="68" t="s">
        <v>3144</v>
      </c>
      <c r="BR822" s="68">
        <v>500</v>
      </c>
      <c r="BS822" s="68" t="s">
        <v>162</v>
      </c>
      <c r="BT822" s="68">
        <v>41071</v>
      </c>
      <c r="BU822" s="68">
        <v>41071</v>
      </c>
      <c r="BV822" s="68" t="s">
        <v>135</v>
      </c>
      <c r="BW822" s="68" t="s">
        <v>135</v>
      </c>
      <c r="BX822" s="68" t="s">
        <v>135</v>
      </c>
      <c r="BY822" s="68" t="s">
        <v>148</v>
      </c>
      <c r="BZ822" s="68" t="s">
        <v>5424</v>
      </c>
      <c r="CA822" s="68" t="s">
        <v>174</v>
      </c>
      <c r="CB822" s="68" t="s">
        <v>143</v>
      </c>
      <c r="CC822" s="68" t="s">
        <v>143</v>
      </c>
      <c r="CD822" s="68" t="s">
        <v>143</v>
      </c>
      <c r="CE822" s="68" t="s">
        <v>143</v>
      </c>
      <c r="CF822" s="68">
        <v>1</v>
      </c>
      <c r="CG822" s="68">
        <v>1</v>
      </c>
      <c r="CH822" s="68" t="s">
        <v>143</v>
      </c>
      <c r="CJ822" s="68">
        <v>0</v>
      </c>
      <c r="CK822" s="68" t="s">
        <v>143</v>
      </c>
      <c r="CM822" s="68" t="s">
        <v>143</v>
      </c>
      <c r="CN822" s="68" t="s">
        <v>143</v>
      </c>
      <c r="CP822" s="68">
        <v>217616996</v>
      </c>
      <c r="CR822" s="68" t="s">
        <v>143</v>
      </c>
      <c r="CS822" s="68" t="s">
        <v>1</v>
      </c>
      <c r="CU822" s="68" t="s">
        <v>1</v>
      </c>
      <c r="CV822" s="68" t="s">
        <v>1985</v>
      </c>
      <c r="CW822" s="68" t="s">
        <v>1985</v>
      </c>
      <c r="CX822" s="68" t="s">
        <v>374</v>
      </c>
      <c r="CY822" s="68" t="s">
        <v>166</v>
      </c>
      <c r="CZ822" s="68" t="s">
        <v>136</v>
      </c>
      <c r="DA822" s="68" t="s">
        <v>2007</v>
      </c>
      <c r="DB822" s="68" t="s">
        <v>143</v>
      </c>
      <c r="DC822" s="68" t="s">
        <v>143</v>
      </c>
      <c r="DD822" s="68" t="s">
        <v>373</v>
      </c>
      <c r="DE822" s="68">
        <v>11</v>
      </c>
      <c r="DF822" s="68">
        <v>15</v>
      </c>
    </row>
    <row r="823" spans="1:110" s="68" customFormat="1" ht="12.75" x14ac:dyDescent="0.2">
      <c r="A823" s="67">
        <v>45231</v>
      </c>
      <c r="B823" s="68" t="s">
        <v>14</v>
      </c>
      <c r="C823" s="68">
        <v>102180</v>
      </c>
      <c r="D823" s="68" t="s">
        <v>5425</v>
      </c>
      <c r="E823" s="68" t="s">
        <v>364</v>
      </c>
      <c r="F823" s="69">
        <v>45244</v>
      </c>
      <c r="G823" s="68" t="s">
        <v>165</v>
      </c>
      <c r="H823" s="68" t="s">
        <v>166</v>
      </c>
      <c r="I823" s="70">
        <v>200.89</v>
      </c>
      <c r="J823" s="70">
        <v>200.89</v>
      </c>
      <c r="K823" s="71">
        <f t="shared" si="12"/>
        <v>4.9171600858580297E-4</v>
      </c>
      <c r="L823" s="68" t="s">
        <v>342</v>
      </c>
      <c r="M823" s="68" t="s">
        <v>218</v>
      </c>
      <c r="N823" s="68" t="s">
        <v>1151</v>
      </c>
      <c r="O823" s="68" t="s">
        <v>5426</v>
      </c>
      <c r="P823" s="68" t="s">
        <v>5427</v>
      </c>
      <c r="Q823" s="68" t="s">
        <v>170</v>
      </c>
      <c r="R823" s="68" t="s">
        <v>5428</v>
      </c>
      <c r="S823" s="68" t="s">
        <v>5429</v>
      </c>
      <c r="T823" s="68" t="s">
        <v>5430</v>
      </c>
      <c r="U823" s="68" t="s">
        <v>5431</v>
      </c>
      <c r="V823" s="68" t="s">
        <v>136</v>
      </c>
      <c r="W823" s="68" t="s">
        <v>137</v>
      </c>
      <c r="X823" s="68" t="s">
        <v>349</v>
      </c>
      <c r="Y823" s="68">
        <v>45244.105836342591</v>
      </c>
      <c r="Z823" s="68">
        <v>45244.105745717592</v>
      </c>
      <c r="AA823" s="68" t="s">
        <v>139</v>
      </c>
      <c r="AB823" s="68" t="s">
        <v>226</v>
      </c>
      <c r="AC823" s="68">
        <v>0</v>
      </c>
      <c r="AD823" s="68" t="s">
        <v>143</v>
      </c>
      <c r="AE823" s="68">
        <v>0</v>
      </c>
      <c r="AG823" s="68">
        <v>10012</v>
      </c>
      <c r="AH823" s="68" t="s">
        <v>141</v>
      </c>
      <c r="AI823" s="68" t="s">
        <v>143</v>
      </c>
      <c r="AK823" s="68" t="s">
        <v>207</v>
      </c>
      <c r="AL823" s="68" t="s">
        <v>5432</v>
      </c>
      <c r="AM823" s="68">
        <v>20089</v>
      </c>
      <c r="AN823" s="68" t="s">
        <v>143</v>
      </c>
      <c r="AO823" s="68" t="s">
        <v>5433</v>
      </c>
      <c r="AP823" s="68" t="s">
        <v>5434</v>
      </c>
      <c r="AQ823" s="68" t="s">
        <v>5435</v>
      </c>
      <c r="AR823" s="68" t="s">
        <v>617</v>
      </c>
      <c r="AS823" s="68" t="s">
        <v>231</v>
      </c>
      <c r="AT823" s="68" t="s">
        <v>781</v>
      </c>
      <c r="AU823" s="68" t="s">
        <v>5272</v>
      </c>
      <c r="AV823" s="68" t="s">
        <v>145</v>
      </c>
      <c r="AW823" s="68" t="s">
        <v>146</v>
      </c>
      <c r="AX823" s="68" t="s">
        <v>1154</v>
      </c>
      <c r="AY823" s="68" t="s">
        <v>148</v>
      </c>
      <c r="AZ823" s="68" t="s">
        <v>139</v>
      </c>
      <c r="BA823" s="68" t="s">
        <v>149</v>
      </c>
      <c r="BB823" s="68" t="s">
        <v>150</v>
      </c>
      <c r="BC823" s="68" t="s">
        <v>156</v>
      </c>
      <c r="BD823" s="68" t="s">
        <v>157</v>
      </c>
      <c r="BE823" s="68" t="s">
        <v>303</v>
      </c>
      <c r="BF823" s="68">
        <v>45244.192256944443</v>
      </c>
      <c r="BG823" s="68">
        <v>0</v>
      </c>
      <c r="BH823" s="68" t="s">
        <v>143</v>
      </c>
      <c r="BI823" s="68" t="s">
        <v>143</v>
      </c>
      <c r="BJ823" s="68" t="s">
        <v>143</v>
      </c>
      <c r="BK823" s="68" t="s">
        <v>136</v>
      </c>
      <c r="BL823" s="68" t="s">
        <v>143</v>
      </c>
      <c r="BM823" s="68" t="s">
        <v>160</v>
      </c>
      <c r="BN823" s="68" t="s">
        <v>143</v>
      </c>
      <c r="BO823" s="68" t="s">
        <v>143</v>
      </c>
      <c r="BP823" s="68" t="s">
        <v>143</v>
      </c>
      <c r="BQ823" s="68" t="s">
        <v>3095</v>
      </c>
      <c r="BR823" s="68">
        <v>500</v>
      </c>
      <c r="BS823" s="68" t="s">
        <v>162</v>
      </c>
      <c r="BT823" s="68">
        <v>20089</v>
      </c>
      <c r="BU823" s="68">
        <v>20089</v>
      </c>
      <c r="BV823" s="68" t="s">
        <v>135</v>
      </c>
      <c r="BW823" s="68" t="s">
        <v>5436</v>
      </c>
      <c r="BX823" s="68" t="s">
        <v>135</v>
      </c>
      <c r="BY823" s="68" t="s">
        <v>148</v>
      </c>
      <c r="BZ823" s="68" t="s">
        <v>5437</v>
      </c>
      <c r="CA823" s="68" t="s">
        <v>174</v>
      </c>
      <c r="CB823" s="68" t="s">
        <v>143</v>
      </c>
      <c r="CC823" s="68" t="s">
        <v>143</v>
      </c>
      <c r="CD823" s="68" t="s">
        <v>362</v>
      </c>
      <c r="CE823" s="68" t="s">
        <v>5427</v>
      </c>
      <c r="CF823" s="68">
        <v>1</v>
      </c>
      <c r="CH823" s="68" t="s">
        <v>143</v>
      </c>
      <c r="CJ823" s="68">
        <v>0</v>
      </c>
      <c r="CK823" s="68" t="s">
        <v>143</v>
      </c>
      <c r="CM823" s="68" t="s">
        <v>143</v>
      </c>
      <c r="CN823" s="68" t="s">
        <v>143</v>
      </c>
      <c r="CO823" s="68">
        <v>565479164</v>
      </c>
      <c r="CR823" s="68" t="s">
        <v>143</v>
      </c>
      <c r="CS823" s="68" t="s">
        <v>1</v>
      </c>
      <c r="CU823" s="68" t="s">
        <v>1</v>
      </c>
      <c r="CV823" s="68" t="s">
        <v>1985</v>
      </c>
      <c r="CW823" s="68" t="s">
        <v>143</v>
      </c>
      <c r="CX823" s="68" t="s">
        <v>342</v>
      </c>
      <c r="CY823" s="68" t="s">
        <v>166</v>
      </c>
      <c r="CZ823" s="68" t="s">
        <v>136</v>
      </c>
      <c r="DA823" s="68" t="s">
        <v>1986</v>
      </c>
      <c r="DB823" s="68" t="s">
        <v>143</v>
      </c>
      <c r="DC823" s="68" t="s">
        <v>143</v>
      </c>
      <c r="DD823" s="68" t="s">
        <v>364</v>
      </c>
      <c r="DE823" s="68">
        <v>11</v>
      </c>
      <c r="DF823" s="68">
        <v>14</v>
      </c>
    </row>
    <row r="824" spans="1:110" s="68" customFormat="1" ht="12.75" x14ac:dyDescent="0.2">
      <c r="A824" s="67">
        <v>45231</v>
      </c>
      <c r="B824" s="68" t="s">
        <v>14</v>
      </c>
      <c r="C824" s="68">
        <v>102198</v>
      </c>
      <c r="D824" s="68" t="s">
        <v>5438</v>
      </c>
      <c r="E824" s="68" t="s">
        <v>685</v>
      </c>
      <c r="F824" s="69">
        <v>45244</v>
      </c>
      <c r="G824" s="68" t="s">
        <v>165</v>
      </c>
      <c r="H824" s="68" t="s">
        <v>127</v>
      </c>
      <c r="I824" s="70">
        <v>257.04000000000002</v>
      </c>
      <c r="J824" s="70">
        <v>257.04000000000002</v>
      </c>
      <c r="K824" s="71">
        <f t="shared" si="12"/>
        <v>6.2915368035688587E-4</v>
      </c>
      <c r="L824" s="68" t="s">
        <v>316</v>
      </c>
      <c r="M824" s="68" t="s">
        <v>317</v>
      </c>
      <c r="N824" s="68" t="s">
        <v>4212</v>
      </c>
      <c r="O824" s="68" t="s">
        <v>1056</v>
      </c>
      <c r="P824" s="68" t="s">
        <v>5439</v>
      </c>
      <c r="Q824" s="68" t="s">
        <v>132</v>
      </c>
      <c r="R824" s="68" t="s">
        <v>5440</v>
      </c>
      <c r="S824" s="68" t="s">
        <v>5441</v>
      </c>
      <c r="T824" s="68" t="s">
        <v>135</v>
      </c>
      <c r="U824" s="68" t="s">
        <v>135</v>
      </c>
      <c r="V824" s="68" t="s">
        <v>136</v>
      </c>
      <c r="W824" s="68" t="s">
        <v>137</v>
      </c>
      <c r="X824" s="68" t="s">
        <v>138</v>
      </c>
      <c r="Y824" s="68">
        <v>45244.181682870367</v>
      </c>
      <c r="Z824" s="68">
        <v>45244.150731944443</v>
      </c>
      <c r="AA824" s="68" t="s">
        <v>139</v>
      </c>
      <c r="AB824" s="68" t="s">
        <v>323</v>
      </c>
      <c r="AC824" s="68">
        <v>0</v>
      </c>
      <c r="AD824" s="68" t="s">
        <v>143</v>
      </c>
      <c r="AE824" s="68">
        <v>25704</v>
      </c>
      <c r="AG824" s="68">
        <v>10012</v>
      </c>
      <c r="AH824" s="68" t="s">
        <v>141</v>
      </c>
      <c r="AI824" s="68" t="s">
        <v>143</v>
      </c>
      <c r="AJ824" s="68">
        <v>1300</v>
      </c>
      <c r="AK824" s="68" t="s">
        <v>207</v>
      </c>
      <c r="AL824" s="68" t="s">
        <v>5442</v>
      </c>
      <c r="AM824" s="68">
        <v>1300</v>
      </c>
      <c r="AN824" s="68" t="s">
        <v>144</v>
      </c>
      <c r="AO824" s="68" t="s">
        <v>145</v>
      </c>
      <c r="AP824" s="68" t="s">
        <v>146</v>
      </c>
      <c r="AQ824" s="68" t="s">
        <v>1060</v>
      </c>
      <c r="AR824" s="68" t="s">
        <v>148</v>
      </c>
      <c r="AS824" s="68" t="s">
        <v>139</v>
      </c>
      <c r="AT824" s="68" t="s">
        <v>149</v>
      </c>
      <c r="AU824" s="68" t="s">
        <v>150</v>
      </c>
      <c r="AV824" s="68" t="s">
        <v>4216</v>
      </c>
      <c r="AW824" s="68" t="s">
        <v>4216</v>
      </c>
      <c r="AX824" s="68" t="s">
        <v>309</v>
      </c>
      <c r="AY824" s="68" t="s">
        <v>148</v>
      </c>
      <c r="AZ824" s="68" t="s">
        <v>139</v>
      </c>
      <c r="BA824" s="68" t="s">
        <v>950</v>
      </c>
      <c r="BB824" s="68" t="s">
        <v>311</v>
      </c>
      <c r="BC824" s="68" t="s">
        <v>156</v>
      </c>
      <c r="BD824" s="68" t="s">
        <v>157</v>
      </c>
      <c r="BE824" s="68" t="s">
        <v>303</v>
      </c>
      <c r="BF824" s="68">
        <v>45244.192152777781</v>
      </c>
      <c r="BG824" s="68">
        <v>0</v>
      </c>
      <c r="BH824" s="68" t="s">
        <v>143</v>
      </c>
      <c r="BI824" s="68" t="s">
        <v>143</v>
      </c>
      <c r="BJ824" s="68" t="s">
        <v>143</v>
      </c>
      <c r="BK824" s="68" t="s">
        <v>136</v>
      </c>
      <c r="BL824" s="68" t="s">
        <v>143</v>
      </c>
      <c r="BM824" s="68" t="s">
        <v>160</v>
      </c>
      <c r="BN824" s="68" t="s">
        <v>160</v>
      </c>
      <c r="BO824" s="68" t="s">
        <v>143</v>
      </c>
      <c r="BP824" s="68" t="s">
        <v>143</v>
      </c>
      <c r="BQ824" s="68" t="s">
        <v>1427</v>
      </c>
      <c r="BR824" s="68">
        <v>500</v>
      </c>
      <c r="BS824" s="68" t="s">
        <v>162</v>
      </c>
      <c r="BT824" s="68">
        <v>25704</v>
      </c>
      <c r="BU824" s="68">
        <v>25704</v>
      </c>
      <c r="BV824" s="68" t="s">
        <v>135</v>
      </c>
      <c r="BW824" s="68" t="s">
        <v>135</v>
      </c>
      <c r="BX824" s="68" t="s">
        <v>135</v>
      </c>
      <c r="BY824" s="68" t="s">
        <v>148</v>
      </c>
      <c r="BZ824" s="68" t="s">
        <v>5443</v>
      </c>
      <c r="CA824" s="68" t="s">
        <v>144</v>
      </c>
      <c r="CB824" s="68" t="s">
        <v>143</v>
      </c>
      <c r="CC824" s="68" t="s">
        <v>143</v>
      </c>
      <c r="CD824" s="68" t="s">
        <v>143</v>
      </c>
      <c r="CE824" s="68" t="s">
        <v>143</v>
      </c>
      <c r="CF824" s="68">
        <v>19772615</v>
      </c>
      <c r="CG824" s="68">
        <v>19772615</v>
      </c>
      <c r="CH824" s="68" t="s">
        <v>143</v>
      </c>
      <c r="CJ824" s="68">
        <v>0</v>
      </c>
      <c r="CK824" s="68" t="s">
        <v>143</v>
      </c>
      <c r="CM824" s="68" t="s">
        <v>143</v>
      </c>
      <c r="CN824" s="68" t="s">
        <v>143</v>
      </c>
      <c r="CR824" s="68" t="s">
        <v>143</v>
      </c>
      <c r="CS824" s="68" t="s">
        <v>1</v>
      </c>
      <c r="CU824" s="68" t="s">
        <v>1</v>
      </c>
      <c r="CV824" s="68" t="s">
        <v>1985</v>
      </c>
      <c r="CW824" s="68" t="s">
        <v>1985</v>
      </c>
      <c r="CX824" s="68" t="s">
        <v>316</v>
      </c>
      <c r="CY824" s="68" t="s">
        <v>127</v>
      </c>
      <c r="CZ824" s="68" t="s">
        <v>136</v>
      </c>
      <c r="DA824" s="68" t="s">
        <v>1986</v>
      </c>
      <c r="DB824" s="68" t="s">
        <v>143</v>
      </c>
      <c r="DC824" s="68" t="s">
        <v>143</v>
      </c>
      <c r="DD824" s="68" t="s">
        <v>685</v>
      </c>
      <c r="DE824" s="68">
        <v>11</v>
      </c>
      <c r="DF824" s="68">
        <v>14</v>
      </c>
    </row>
    <row r="825" spans="1:110" s="68" customFormat="1" ht="12.75" x14ac:dyDescent="0.2">
      <c r="A825" s="67">
        <v>45231</v>
      </c>
      <c r="B825" s="68" t="s">
        <v>23</v>
      </c>
      <c r="C825" s="68">
        <v>102231</v>
      </c>
      <c r="D825" s="68" t="s">
        <v>1439</v>
      </c>
      <c r="E825" s="68" t="s">
        <v>125</v>
      </c>
      <c r="F825" s="69">
        <v>45244</v>
      </c>
      <c r="G825" s="68" t="s">
        <v>257</v>
      </c>
      <c r="H825" s="68" t="s">
        <v>166</v>
      </c>
      <c r="I825" s="70">
        <v>986.87</v>
      </c>
      <c r="J825" s="70">
        <v>986.87</v>
      </c>
      <c r="K825" s="71">
        <f t="shared" si="12"/>
        <v>2.4155496908411138E-3</v>
      </c>
      <c r="L825" s="68" t="s">
        <v>374</v>
      </c>
      <c r="M825" s="68" t="s">
        <v>129</v>
      </c>
      <c r="N825" s="68" t="s">
        <v>980</v>
      </c>
      <c r="O825" s="68" t="s">
        <v>1440</v>
      </c>
      <c r="P825" s="68" t="s">
        <v>5444</v>
      </c>
      <c r="Q825" s="68" t="s">
        <v>132</v>
      </c>
      <c r="R825" s="68" t="s">
        <v>5445</v>
      </c>
      <c r="S825" s="68" t="s">
        <v>5187</v>
      </c>
      <c r="T825" s="68" t="s">
        <v>135</v>
      </c>
      <c r="U825" s="68" t="s">
        <v>135</v>
      </c>
      <c r="V825" s="68" t="s">
        <v>136</v>
      </c>
      <c r="W825" s="68" t="s">
        <v>137</v>
      </c>
      <c r="X825" s="68" t="s">
        <v>138</v>
      </c>
      <c r="Y825" s="68">
        <v>45251.468856944448</v>
      </c>
      <c r="Z825" s="68">
        <v>45251.468762500001</v>
      </c>
      <c r="AA825" s="68" t="s">
        <v>139</v>
      </c>
      <c r="AB825" s="68" t="s">
        <v>140</v>
      </c>
      <c r="AC825" s="68">
        <v>0</v>
      </c>
      <c r="AD825" s="68" t="s">
        <v>143</v>
      </c>
      <c r="AE825" s="68">
        <v>98687</v>
      </c>
      <c r="AG825" s="68">
        <v>10010</v>
      </c>
      <c r="AH825" s="68" t="s">
        <v>265</v>
      </c>
      <c r="AI825" s="68" t="s">
        <v>143</v>
      </c>
      <c r="AJ825" s="68">
        <v>499108</v>
      </c>
      <c r="AK825" s="68" t="s">
        <v>142</v>
      </c>
      <c r="AL825" s="68" t="s">
        <v>143</v>
      </c>
      <c r="AM825" s="68">
        <v>499108</v>
      </c>
      <c r="AN825" s="68" t="s">
        <v>144</v>
      </c>
      <c r="AO825" s="68" t="s">
        <v>5315</v>
      </c>
      <c r="AP825" s="68" t="s">
        <v>5315</v>
      </c>
      <c r="AQ825" s="68" t="s">
        <v>309</v>
      </c>
      <c r="AR825" s="68" t="s">
        <v>148</v>
      </c>
      <c r="AS825" s="68" t="s">
        <v>139</v>
      </c>
      <c r="AT825" s="68" t="s">
        <v>950</v>
      </c>
      <c r="AU825" s="68" t="s">
        <v>311</v>
      </c>
      <c r="AV825" s="68" t="s">
        <v>990</v>
      </c>
      <c r="AW825" s="68" t="s">
        <v>273</v>
      </c>
      <c r="AX825" s="68" t="s">
        <v>991</v>
      </c>
      <c r="AY825" s="68" t="s">
        <v>148</v>
      </c>
      <c r="AZ825" s="68" t="s">
        <v>139</v>
      </c>
      <c r="BA825" s="68" t="s">
        <v>154</v>
      </c>
      <c r="BB825" s="68" t="s">
        <v>992</v>
      </c>
      <c r="BC825" s="68" t="s">
        <v>156</v>
      </c>
      <c r="BD825" s="68" t="s">
        <v>157</v>
      </c>
      <c r="BE825" s="68" t="s">
        <v>484</v>
      </c>
      <c r="BF825" s="68">
        <v>45251.130254629628</v>
      </c>
      <c r="BG825" s="68">
        <v>0</v>
      </c>
      <c r="BH825" s="68" t="s">
        <v>132</v>
      </c>
      <c r="BI825" s="68" t="s">
        <v>5446</v>
      </c>
      <c r="BJ825" s="68" t="s">
        <v>143</v>
      </c>
      <c r="BK825" s="68" t="s">
        <v>136</v>
      </c>
      <c r="BL825" s="68" t="s">
        <v>143</v>
      </c>
      <c r="BM825" s="68" t="s">
        <v>160</v>
      </c>
      <c r="BN825" s="68" t="s">
        <v>160</v>
      </c>
      <c r="BO825" s="68" t="s">
        <v>143</v>
      </c>
      <c r="BP825" s="68" t="s">
        <v>143</v>
      </c>
      <c r="BQ825" s="68" t="s">
        <v>3129</v>
      </c>
      <c r="BR825" s="68">
        <v>1000</v>
      </c>
      <c r="BS825" s="68" t="s">
        <v>162</v>
      </c>
      <c r="BT825" s="68">
        <v>98687</v>
      </c>
      <c r="BU825" s="68">
        <v>98687</v>
      </c>
      <c r="BV825" s="68" t="s">
        <v>135</v>
      </c>
      <c r="BW825" s="68" t="s">
        <v>135</v>
      </c>
      <c r="BX825" s="68" t="s">
        <v>135</v>
      </c>
      <c r="BY825" s="68" t="s">
        <v>148</v>
      </c>
      <c r="BZ825" s="68" t="s">
        <v>125</v>
      </c>
      <c r="CA825" s="68" t="s">
        <v>144</v>
      </c>
      <c r="CB825" s="68" t="s">
        <v>143</v>
      </c>
      <c r="CC825" s="68" t="s">
        <v>143</v>
      </c>
      <c r="CD825" s="68" t="s">
        <v>143</v>
      </c>
      <c r="CE825" s="68" t="s">
        <v>5447</v>
      </c>
      <c r="CF825" s="68">
        <v>19772615</v>
      </c>
      <c r="CG825" s="68">
        <v>19772615</v>
      </c>
      <c r="CH825" s="68" t="s">
        <v>143</v>
      </c>
      <c r="CJ825" s="68">
        <v>0</v>
      </c>
      <c r="CK825" s="68" t="s">
        <v>143</v>
      </c>
      <c r="CM825" s="68" t="s">
        <v>143</v>
      </c>
      <c r="CN825" s="68" t="s">
        <v>143</v>
      </c>
      <c r="CR825" s="68" t="s">
        <v>143</v>
      </c>
      <c r="CS825" s="68" t="s">
        <v>1</v>
      </c>
      <c r="CU825" s="68" t="s">
        <v>1</v>
      </c>
      <c r="CV825" s="68" t="s">
        <v>2092</v>
      </c>
      <c r="CW825" s="68" t="s">
        <v>2092</v>
      </c>
      <c r="CX825" s="68" t="s">
        <v>374</v>
      </c>
      <c r="CY825" s="68" t="s">
        <v>166</v>
      </c>
      <c r="CZ825" s="68" t="s">
        <v>136</v>
      </c>
      <c r="DA825" s="68" t="s">
        <v>1989</v>
      </c>
      <c r="DB825" s="68" t="s">
        <v>143</v>
      </c>
      <c r="DC825" s="68" t="s">
        <v>143</v>
      </c>
      <c r="DD825" s="68" t="s">
        <v>125</v>
      </c>
      <c r="DE825" s="68">
        <v>11</v>
      </c>
      <c r="DF825" s="68">
        <v>14</v>
      </c>
    </row>
    <row r="826" spans="1:110" s="68" customFormat="1" ht="12.75" x14ac:dyDescent="0.2">
      <c r="A826" s="67">
        <v>45231</v>
      </c>
      <c r="B826" s="68" t="s">
        <v>20</v>
      </c>
      <c r="C826" s="68">
        <v>102276</v>
      </c>
      <c r="D826" s="68" t="s">
        <v>5448</v>
      </c>
      <c r="E826" s="68" t="s">
        <v>164</v>
      </c>
      <c r="F826" s="69">
        <v>45244</v>
      </c>
      <c r="G826" s="68" t="s">
        <v>165</v>
      </c>
      <c r="H826" s="68" t="s">
        <v>127</v>
      </c>
      <c r="I826" s="70">
        <v>253.47</v>
      </c>
      <c r="J826" s="70">
        <v>253.47</v>
      </c>
      <c r="K826" s="71">
        <f t="shared" si="12"/>
        <v>6.2041543479637352E-4</v>
      </c>
      <c r="L826" s="68" t="s">
        <v>5449</v>
      </c>
      <c r="M826" s="68" t="s">
        <v>317</v>
      </c>
      <c r="N826" s="68" t="s">
        <v>4246</v>
      </c>
      <c r="O826" s="68" t="s">
        <v>1151</v>
      </c>
      <c r="P826" s="68" t="s">
        <v>5450</v>
      </c>
      <c r="Q826" s="68" t="s">
        <v>663</v>
      </c>
      <c r="R826" s="68" t="s">
        <v>5451</v>
      </c>
      <c r="S826" s="68" t="s">
        <v>5452</v>
      </c>
      <c r="T826" s="68" t="s">
        <v>135</v>
      </c>
      <c r="U826" s="68" t="s">
        <v>135</v>
      </c>
      <c r="V826" s="68" t="s">
        <v>136</v>
      </c>
      <c r="W826" s="68" t="s">
        <v>137</v>
      </c>
      <c r="X826" s="68" t="s">
        <v>138</v>
      </c>
      <c r="Y826" s="68">
        <v>45244.312546643516</v>
      </c>
      <c r="Z826" s="68">
        <v>45244.311246180558</v>
      </c>
      <c r="AA826" s="68" t="s">
        <v>139</v>
      </c>
      <c r="AB826" s="68" t="s">
        <v>323</v>
      </c>
      <c r="AC826" s="68">
        <v>0</v>
      </c>
      <c r="AD826" s="68" t="s">
        <v>143</v>
      </c>
      <c r="AE826" s="68">
        <v>0</v>
      </c>
      <c r="AG826" s="68">
        <v>10012</v>
      </c>
      <c r="AH826" s="68" t="s">
        <v>141</v>
      </c>
      <c r="AI826" s="68" t="s">
        <v>143</v>
      </c>
      <c r="AK826" s="68" t="s">
        <v>207</v>
      </c>
      <c r="AL826" s="68" t="s">
        <v>5453</v>
      </c>
      <c r="AM826" s="68">
        <v>128193</v>
      </c>
      <c r="AN826" s="68" t="s">
        <v>143</v>
      </c>
      <c r="AO826" s="68" t="s">
        <v>145</v>
      </c>
      <c r="AP826" s="68" t="s">
        <v>146</v>
      </c>
      <c r="AQ826" s="68" t="s">
        <v>1154</v>
      </c>
      <c r="AR826" s="68" t="s">
        <v>148</v>
      </c>
      <c r="AS826" s="68" t="s">
        <v>139</v>
      </c>
      <c r="AT826" s="68" t="s">
        <v>149</v>
      </c>
      <c r="AU826" s="68" t="s">
        <v>150</v>
      </c>
      <c r="AV826" s="68" t="s">
        <v>4249</v>
      </c>
      <c r="AW826" s="68" t="s">
        <v>4250</v>
      </c>
      <c r="AX826" s="68" t="s">
        <v>4251</v>
      </c>
      <c r="AY826" s="68" t="s">
        <v>148</v>
      </c>
      <c r="AZ826" s="68" t="s">
        <v>139</v>
      </c>
      <c r="BA826" s="68" t="s">
        <v>1047</v>
      </c>
      <c r="BB826" s="68" t="s">
        <v>4252</v>
      </c>
      <c r="BC826" s="68" t="s">
        <v>156</v>
      </c>
      <c r="BD826" s="68" t="s">
        <v>157</v>
      </c>
      <c r="BE826" s="68" t="s">
        <v>303</v>
      </c>
      <c r="BF826" s="68">
        <v>45245.521840277775</v>
      </c>
      <c r="BG826" s="68">
        <v>0</v>
      </c>
      <c r="BH826" s="68" t="s">
        <v>143</v>
      </c>
      <c r="BI826" s="68" t="s">
        <v>143</v>
      </c>
      <c r="BJ826" s="68" t="s">
        <v>143</v>
      </c>
      <c r="BK826" s="68" t="s">
        <v>506</v>
      </c>
      <c r="BL826" s="68" t="s">
        <v>143</v>
      </c>
      <c r="BM826" s="68" t="s">
        <v>160</v>
      </c>
      <c r="BN826" s="68" t="s">
        <v>143</v>
      </c>
      <c r="BO826" s="68" t="s">
        <v>143</v>
      </c>
      <c r="BP826" s="68" t="s">
        <v>143</v>
      </c>
      <c r="BQ826" s="68" t="s">
        <v>5454</v>
      </c>
      <c r="BR826" s="68">
        <v>500</v>
      </c>
      <c r="BS826" s="68" t="s">
        <v>162</v>
      </c>
      <c r="BT826" s="68">
        <v>25347</v>
      </c>
      <c r="BU826" s="68">
        <v>25347</v>
      </c>
      <c r="BV826" s="68" t="s">
        <v>135</v>
      </c>
      <c r="BW826" s="68" t="s">
        <v>135</v>
      </c>
      <c r="BX826" s="68" t="s">
        <v>135</v>
      </c>
      <c r="BY826" s="68" t="s">
        <v>148</v>
      </c>
      <c r="BZ826" s="68" t="s">
        <v>5455</v>
      </c>
      <c r="CA826" s="68" t="s">
        <v>144</v>
      </c>
      <c r="CB826" s="68" t="s">
        <v>143</v>
      </c>
      <c r="CC826" s="68" t="s">
        <v>143</v>
      </c>
      <c r="CD826" s="68" t="s">
        <v>143</v>
      </c>
      <c r="CE826" s="68" t="s">
        <v>143</v>
      </c>
      <c r="CF826" s="68">
        <v>19772615</v>
      </c>
      <c r="CH826" s="68" t="s">
        <v>143</v>
      </c>
      <c r="CJ826" s="68">
        <v>0</v>
      </c>
      <c r="CK826" s="68" t="s">
        <v>143</v>
      </c>
      <c r="CM826" s="68" t="s">
        <v>143</v>
      </c>
      <c r="CN826" s="68" t="s">
        <v>143</v>
      </c>
      <c r="CR826" s="68" t="s">
        <v>143</v>
      </c>
      <c r="CS826" s="68" t="s">
        <v>1</v>
      </c>
      <c r="CU826" s="68" t="s">
        <v>1</v>
      </c>
      <c r="CV826" s="68" t="s">
        <v>1985</v>
      </c>
      <c r="CW826" s="68" t="s">
        <v>143</v>
      </c>
      <c r="CX826" s="68" t="s">
        <v>5449</v>
      </c>
      <c r="CY826" s="68" t="s">
        <v>127</v>
      </c>
      <c r="CZ826" s="68" t="s">
        <v>506</v>
      </c>
      <c r="DA826" s="68" t="s">
        <v>1989</v>
      </c>
      <c r="DB826" s="68" t="s">
        <v>143</v>
      </c>
      <c r="DC826" s="68" t="s">
        <v>143</v>
      </c>
      <c r="DD826" s="68" t="s">
        <v>164</v>
      </c>
      <c r="DE826" s="68">
        <v>11</v>
      </c>
      <c r="DF826" s="68">
        <v>14</v>
      </c>
    </row>
    <row r="827" spans="1:110" s="68" customFormat="1" ht="12.75" x14ac:dyDescent="0.2">
      <c r="A827" s="67">
        <v>45231</v>
      </c>
      <c r="B827" s="68" t="s">
        <v>14</v>
      </c>
      <c r="C827" s="68">
        <v>102279</v>
      </c>
      <c r="D827" s="68" t="s">
        <v>5219</v>
      </c>
      <c r="E827" s="68" t="s">
        <v>164</v>
      </c>
      <c r="F827" s="69">
        <v>45245</v>
      </c>
      <c r="G827" s="68" t="s">
        <v>165</v>
      </c>
      <c r="H827" s="68" t="s">
        <v>166</v>
      </c>
      <c r="I827" s="70">
        <v>631</v>
      </c>
      <c r="J827" s="70">
        <v>631</v>
      </c>
      <c r="K827" s="71">
        <f t="shared" si="12"/>
        <v>1.5444910220401298E-3</v>
      </c>
      <c r="L827" s="68" t="s">
        <v>316</v>
      </c>
      <c r="M827" s="68" t="s">
        <v>317</v>
      </c>
      <c r="N827" s="68" t="s">
        <v>960</v>
      </c>
      <c r="O827" s="68" t="s">
        <v>5456</v>
      </c>
      <c r="P827" s="68" t="s">
        <v>5221</v>
      </c>
      <c r="Q827" s="68" t="s">
        <v>170</v>
      </c>
      <c r="R827" s="68" t="s">
        <v>5457</v>
      </c>
      <c r="S827" s="68" t="s">
        <v>5458</v>
      </c>
      <c r="T827" s="68" t="s">
        <v>135</v>
      </c>
      <c r="U827" s="68" t="s">
        <v>135</v>
      </c>
      <c r="V827" s="68" t="s">
        <v>136</v>
      </c>
      <c r="W827" s="68" t="s">
        <v>137</v>
      </c>
      <c r="X827" s="68" t="s">
        <v>322</v>
      </c>
      <c r="Y827" s="68">
        <v>45244.305740856478</v>
      </c>
      <c r="Z827" s="68">
        <v>45244.305667129629</v>
      </c>
      <c r="AA827" s="68" t="s">
        <v>139</v>
      </c>
      <c r="AB827" s="68" t="s">
        <v>323</v>
      </c>
      <c r="AC827" s="68">
        <v>0</v>
      </c>
      <c r="AD827" s="68" t="s">
        <v>143</v>
      </c>
      <c r="AE827" s="68">
        <v>631</v>
      </c>
      <c r="AG827" s="68">
        <v>10012</v>
      </c>
      <c r="AH827" s="68" t="s">
        <v>141</v>
      </c>
      <c r="AI827" s="68" t="s">
        <v>143</v>
      </c>
      <c r="AJ827" s="68">
        <v>631</v>
      </c>
      <c r="AK827" s="68" t="s">
        <v>207</v>
      </c>
      <c r="AL827" s="68" t="s">
        <v>143</v>
      </c>
      <c r="AM827" s="68">
        <v>631</v>
      </c>
      <c r="AN827" s="68" t="s">
        <v>174</v>
      </c>
      <c r="AO827" s="68" t="s">
        <v>5459</v>
      </c>
      <c r="AP827" s="68" t="s">
        <v>5460</v>
      </c>
      <c r="AQ827" s="68" t="s">
        <v>5461</v>
      </c>
      <c r="AR827" s="68" t="s">
        <v>1846</v>
      </c>
      <c r="AS827" s="68" t="s">
        <v>231</v>
      </c>
      <c r="AT827" s="68" t="s">
        <v>5462</v>
      </c>
      <c r="AU827" s="68" t="s">
        <v>5463</v>
      </c>
      <c r="AV827" s="68" t="s">
        <v>145</v>
      </c>
      <c r="AW827" s="68" t="s">
        <v>146</v>
      </c>
      <c r="AX827" s="68" t="s">
        <v>972</v>
      </c>
      <c r="AY827" s="68" t="s">
        <v>148</v>
      </c>
      <c r="AZ827" s="68" t="s">
        <v>139</v>
      </c>
      <c r="BA827" s="68" t="s">
        <v>149</v>
      </c>
      <c r="BB827" s="68" t="s">
        <v>150</v>
      </c>
      <c r="BC827" s="68" t="s">
        <v>156</v>
      </c>
      <c r="BD827" s="68" t="s">
        <v>157</v>
      </c>
      <c r="BE827" s="68" t="s">
        <v>484</v>
      </c>
      <c r="BF827" s="68">
        <v>45245.079201388886</v>
      </c>
      <c r="BG827" s="68">
        <v>0</v>
      </c>
      <c r="BH827" s="68" t="s">
        <v>143</v>
      </c>
      <c r="BI827" s="68" t="s">
        <v>5464</v>
      </c>
      <c r="BJ827" s="68" t="s">
        <v>143</v>
      </c>
      <c r="BK827" s="68" t="s">
        <v>136</v>
      </c>
      <c r="BL827" s="68" t="s">
        <v>143</v>
      </c>
      <c r="BM827" s="68" t="s">
        <v>160</v>
      </c>
      <c r="BN827" s="68" t="s">
        <v>160</v>
      </c>
      <c r="BO827" s="68" t="s">
        <v>143</v>
      </c>
      <c r="BP827" s="68" t="s">
        <v>143</v>
      </c>
      <c r="BQ827" s="68" t="s">
        <v>5465</v>
      </c>
      <c r="BR827" s="68">
        <v>1000</v>
      </c>
      <c r="BS827" s="68" t="s">
        <v>241</v>
      </c>
      <c r="BT827" s="68">
        <v>631</v>
      </c>
      <c r="BU827" s="68">
        <v>631</v>
      </c>
      <c r="BV827" s="68" t="s">
        <v>135</v>
      </c>
      <c r="BW827" s="68" t="s">
        <v>135</v>
      </c>
      <c r="BX827" s="68" t="s">
        <v>135</v>
      </c>
      <c r="BY827" s="68" t="s">
        <v>148</v>
      </c>
      <c r="BZ827" s="68" t="s">
        <v>1653</v>
      </c>
      <c r="CA827" s="68" t="s">
        <v>174</v>
      </c>
      <c r="CB827" s="68" t="s">
        <v>143</v>
      </c>
      <c r="CC827" s="68" t="s">
        <v>143</v>
      </c>
      <c r="CD827" s="68" t="s">
        <v>143</v>
      </c>
      <c r="CE827" s="68" t="s">
        <v>5466</v>
      </c>
      <c r="CF827" s="68">
        <v>1</v>
      </c>
      <c r="CG827" s="68">
        <v>1</v>
      </c>
      <c r="CH827" s="68" t="s">
        <v>143</v>
      </c>
      <c r="CJ827" s="68">
        <v>0</v>
      </c>
      <c r="CK827" s="68" t="s">
        <v>143</v>
      </c>
      <c r="CM827" s="68" t="s">
        <v>143</v>
      </c>
      <c r="CN827" s="68" t="s">
        <v>143</v>
      </c>
      <c r="CO827" s="68">
        <v>464641290</v>
      </c>
      <c r="CR827" s="68" t="s">
        <v>143</v>
      </c>
      <c r="CS827" s="68" t="s">
        <v>1</v>
      </c>
      <c r="CU827" s="68" t="s">
        <v>1</v>
      </c>
      <c r="CV827" s="68" t="s">
        <v>2092</v>
      </c>
      <c r="CW827" s="68" t="s">
        <v>2092</v>
      </c>
      <c r="CX827" s="68" t="s">
        <v>316</v>
      </c>
      <c r="CY827" s="68" t="s">
        <v>166</v>
      </c>
      <c r="CZ827" s="68" t="s">
        <v>136</v>
      </c>
      <c r="DA827" s="68" t="s">
        <v>1986</v>
      </c>
      <c r="DB827" s="68" t="s">
        <v>143</v>
      </c>
      <c r="DC827" s="68" t="s">
        <v>143</v>
      </c>
      <c r="DD827" s="68" t="s">
        <v>164</v>
      </c>
      <c r="DE827" s="68">
        <v>11</v>
      </c>
      <c r="DF827" s="68">
        <v>15</v>
      </c>
    </row>
    <row r="828" spans="1:110" s="68" customFormat="1" ht="12.75" x14ac:dyDescent="0.2">
      <c r="A828" s="67">
        <v>45231</v>
      </c>
      <c r="B828" s="68" t="s">
        <v>22</v>
      </c>
      <c r="C828" s="68">
        <v>102281</v>
      </c>
      <c r="D828" s="68" t="s">
        <v>5467</v>
      </c>
      <c r="E828" s="68" t="s">
        <v>125</v>
      </c>
      <c r="F828" s="69">
        <v>45244</v>
      </c>
      <c r="G828" s="68" t="s">
        <v>165</v>
      </c>
      <c r="H828" s="68" t="s">
        <v>166</v>
      </c>
      <c r="I828" s="70">
        <v>494.32</v>
      </c>
      <c r="J828" s="70">
        <v>494.32</v>
      </c>
      <c r="K828" s="71">
        <f t="shared" si="12"/>
        <v>1.2099410491519444E-3</v>
      </c>
      <c r="L828" s="68" t="s">
        <v>167</v>
      </c>
      <c r="M828" s="68" t="s">
        <v>129</v>
      </c>
      <c r="N828" s="68" t="s">
        <v>1151</v>
      </c>
      <c r="O828" s="68" t="s">
        <v>1301</v>
      </c>
      <c r="P828" s="68" t="s">
        <v>5468</v>
      </c>
      <c r="Q828" s="68" t="s">
        <v>530</v>
      </c>
      <c r="R828" s="68" t="s">
        <v>5469</v>
      </c>
      <c r="S828" s="68" t="s">
        <v>5470</v>
      </c>
      <c r="T828" s="68" t="s">
        <v>135</v>
      </c>
      <c r="U828" s="68" t="s">
        <v>135</v>
      </c>
      <c r="V828" s="68" t="s">
        <v>136</v>
      </c>
      <c r="W828" s="68" t="s">
        <v>137</v>
      </c>
      <c r="X828" s="68" t="s">
        <v>138</v>
      </c>
      <c r="Y828" s="68">
        <v>45244.329403587966</v>
      </c>
      <c r="Z828" s="68">
        <v>45265.171265740741</v>
      </c>
      <c r="AA828" s="68" t="s">
        <v>139</v>
      </c>
      <c r="AB828" s="68" t="s">
        <v>140</v>
      </c>
      <c r="AC828" s="68">
        <v>0</v>
      </c>
      <c r="AD828" s="68" t="s">
        <v>143</v>
      </c>
      <c r="AE828" s="68">
        <v>0</v>
      </c>
      <c r="AG828" s="68">
        <v>10012</v>
      </c>
      <c r="AH828" s="68" t="s">
        <v>141</v>
      </c>
      <c r="AI828" s="68" t="s">
        <v>143</v>
      </c>
      <c r="AJ828" s="68">
        <v>2500</v>
      </c>
      <c r="AK828" s="68" t="s">
        <v>207</v>
      </c>
      <c r="AL828" s="68" t="s">
        <v>143</v>
      </c>
      <c r="AM828" s="68">
        <v>2500</v>
      </c>
      <c r="AN828" s="68" t="s">
        <v>144</v>
      </c>
      <c r="AO828" s="68" t="s">
        <v>534</v>
      </c>
      <c r="AP828" s="68" t="s">
        <v>534</v>
      </c>
      <c r="AQ828" s="68" t="s">
        <v>309</v>
      </c>
      <c r="AR828" s="68" t="s">
        <v>148</v>
      </c>
      <c r="AS828" s="68" t="s">
        <v>139</v>
      </c>
      <c r="AT828" s="68" t="s">
        <v>950</v>
      </c>
      <c r="AU828" s="68" t="s">
        <v>311</v>
      </c>
      <c r="AV828" s="68" t="s">
        <v>145</v>
      </c>
      <c r="AW828" s="68" t="s">
        <v>146</v>
      </c>
      <c r="AX828" s="68" t="s">
        <v>1154</v>
      </c>
      <c r="AY828" s="68" t="s">
        <v>148</v>
      </c>
      <c r="AZ828" s="68" t="s">
        <v>139</v>
      </c>
      <c r="BA828" s="68" t="s">
        <v>149</v>
      </c>
      <c r="BB828" s="68" t="s">
        <v>150</v>
      </c>
      <c r="BC828" s="68" t="s">
        <v>156</v>
      </c>
      <c r="BD828" s="68" t="s">
        <v>157</v>
      </c>
      <c r="BE828" s="68" t="s">
        <v>303</v>
      </c>
      <c r="BF828" s="68">
        <v>45245.521967592591</v>
      </c>
      <c r="BG828" s="68">
        <v>0</v>
      </c>
      <c r="BH828" s="68" t="s">
        <v>530</v>
      </c>
      <c r="BI828" s="68" t="s">
        <v>5471</v>
      </c>
      <c r="BJ828" s="68" t="s">
        <v>143</v>
      </c>
      <c r="BK828" s="68" t="s">
        <v>183</v>
      </c>
      <c r="BL828" s="68" t="s">
        <v>143</v>
      </c>
      <c r="BM828" s="68" t="s">
        <v>160</v>
      </c>
      <c r="BN828" s="68" t="s">
        <v>160</v>
      </c>
      <c r="BO828" s="68" t="s">
        <v>143</v>
      </c>
      <c r="BP828" s="68" t="s">
        <v>1151</v>
      </c>
      <c r="BQ828" s="68" t="s">
        <v>5472</v>
      </c>
      <c r="BR828" s="68">
        <v>500</v>
      </c>
      <c r="BS828" s="68" t="s">
        <v>162</v>
      </c>
      <c r="BT828" s="68">
        <v>49432</v>
      </c>
      <c r="BU828" s="68">
        <v>49432</v>
      </c>
      <c r="BV828" s="68" t="s">
        <v>135</v>
      </c>
      <c r="BW828" s="68" t="s">
        <v>135</v>
      </c>
      <c r="BX828" s="68" t="s">
        <v>135</v>
      </c>
      <c r="BY828" s="68" t="s">
        <v>148</v>
      </c>
      <c r="BZ828" s="68" t="s">
        <v>2534</v>
      </c>
      <c r="CA828" s="68" t="s">
        <v>144</v>
      </c>
      <c r="CB828" s="68" t="s">
        <v>2764</v>
      </c>
      <c r="CC828" s="68" t="s">
        <v>143</v>
      </c>
      <c r="CD828" s="68" t="s">
        <v>143</v>
      </c>
      <c r="CE828" s="68" t="s">
        <v>143</v>
      </c>
      <c r="CF828" s="68">
        <v>19772615</v>
      </c>
      <c r="CG828" s="68">
        <v>19772615</v>
      </c>
      <c r="CH828" s="68" t="s">
        <v>143</v>
      </c>
      <c r="CJ828" s="68">
        <v>0</v>
      </c>
      <c r="CK828" s="68" t="s">
        <v>143</v>
      </c>
      <c r="CM828" s="68" t="s">
        <v>143</v>
      </c>
      <c r="CN828" s="68" t="s">
        <v>143</v>
      </c>
      <c r="CR828" s="68" t="s">
        <v>143</v>
      </c>
      <c r="CS828" s="68" t="s">
        <v>1</v>
      </c>
      <c r="CU828" s="68" t="s">
        <v>1</v>
      </c>
      <c r="CV828" s="68" t="s">
        <v>1985</v>
      </c>
      <c r="CW828" s="68" t="s">
        <v>143</v>
      </c>
      <c r="CX828" s="68" t="s">
        <v>167</v>
      </c>
      <c r="CY828" s="68" t="s">
        <v>166</v>
      </c>
      <c r="CZ828" s="68" t="s">
        <v>183</v>
      </c>
      <c r="DA828" s="68" t="s">
        <v>1989</v>
      </c>
      <c r="DB828" s="68" t="s">
        <v>143</v>
      </c>
      <c r="DC828" s="68" t="s">
        <v>143</v>
      </c>
      <c r="DD828" s="68" t="s">
        <v>125</v>
      </c>
      <c r="DE828" s="68">
        <v>11</v>
      </c>
      <c r="DF828" s="68">
        <v>14</v>
      </c>
    </row>
    <row r="829" spans="1:110" s="68" customFormat="1" ht="12.75" x14ac:dyDescent="0.2">
      <c r="A829" s="67">
        <v>45231</v>
      </c>
      <c r="B829" s="68" t="s">
        <v>8</v>
      </c>
      <c r="C829" s="68">
        <v>102345</v>
      </c>
      <c r="D829" s="68" t="s">
        <v>5353</v>
      </c>
      <c r="E829" s="68" t="s">
        <v>373</v>
      </c>
      <c r="F829" s="69">
        <v>45253</v>
      </c>
      <c r="G829" s="68" t="s">
        <v>257</v>
      </c>
      <c r="H829" s="68" t="s">
        <v>166</v>
      </c>
      <c r="I829" s="70">
        <v>540.64</v>
      </c>
      <c r="J829" s="70">
        <v>982.59</v>
      </c>
      <c r="K829" s="71">
        <f t="shared" si="12"/>
        <v>1.3233179495337176E-3</v>
      </c>
      <c r="L829" s="68" t="s">
        <v>374</v>
      </c>
      <c r="M829" s="68" t="s">
        <v>317</v>
      </c>
      <c r="N829" s="68" t="s">
        <v>259</v>
      </c>
      <c r="O829" s="68" t="s">
        <v>2254</v>
      </c>
      <c r="P829" s="68" t="s">
        <v>5353</v>
      </c>
      <c r="Q829" s="68" t="s">
        <v>262</v>
      </c>
      <c r="R829" s="68" t="s">
        <v>5473</v>
      </c>
      <c r="S829" s="68" t="s">
        <v>5474</v>
      </c>
      <c r="T829" s="68" t="s">
        <v>135</v>
      </c>
      <c r="U829" s="68" t="s">
        <v>135</v>
      </c>
      <c r="V829" s="68" t="s">
        <v>506</v>
      </c>
      <c r="W829" s="68" t="s">
        <v>137</v>
      </c>
      <c r="X829" s="68" t="s">
        <v>379</v>
      </c>
      <c r="Y829" s="68">
        <v>45251.532540046297</v>
      </c>
      <c r="Z829" s="68">
        <v>45258.258599305555</v>
      </c>
      <c r="AA829" s="68" t="s">
        <v>139</v>
      </c>
      <c r="AB829" s="68" t="s">
        <v>323</v>
      </c>
      <c r="AC829" s="68">
        <v>0</v>
      </c>
      <c r="AD829" s="68" t="s">
        <v>143</v>
      </c>
      <c r="AE829" s="68">
        <v>54064</v>
      </c>
      <c r="AF829" s="68">
        <v>45246</v>
      </c>
      <c r="AG829" s="68">
        <v>10010</v>
      </c>
      <c r="AH829" s="68" t="s">
        <v>265</v>
      </c>
      <c r="AI829" s="68" t="s">
        <v>143</v>
      </c>
      <c r="AJ829" s="68">
        <v>5117</v>
      </c>
      <c r="AK829" s="68" t="s">
        <v>207</v>
      </c>
      <c r="AL829" s="68" t="s">
        <v>143</v>
      </c>
      <c r="AM829" s="68">
        <v>930</v>
      </c>
      <c r="AN829" s="68" t="s">
        <v>2415</v>
      </c>
      <c r="AO829" s="68" t="s">
        <v>2258</v>
      </c>
      <c r="AP829" s="68" t="s">
        <v>2259</v>
      </c>
      <c r="AQ829" s="68" t="s">
        <v>2260</v>
      </c>
      <c r="AR829" s="68" t="s">
        <v>2177</v>
      </c>
      <c r="AS829" s="68" t="s">
        <v>231</v>
      </c>
      <c r="AT829" s="68" t="s">
        <v>2261</v>
      </c>
      <c r="AU829" s="68" t="s">
        <v>2262</v>
      </c>
      <c r="AV829" s="68" t="s">
        <v>272</v>
      </c>
      <c r="AW829" s="68" t="s">
        <v>273</v>
      </c>
      <c r="AX829" s="68" t="s">
        <v>274</v>
      </c>
      <c r="AY829" s="68" t="s">
        <v>148</v>
      </c>
      <c r="AZ829" s="68" t="s">
        <v>139</v>
      </c>
      <c r="BA829" s="68" t="s">
        <v>154</v>
      </c>
      <c r="BB829" s="68" t="s">
        <v>275</v>
      </c>
      <c r="BC829" s="68" t="s">
        <v>156</v>
      </c>
      <c r="BD829" s="68" t="s">
        <v>157</v>
      </c>
      <c r="BE829" s="68" t="s">
        <v>484</v>
      </c>
      <c r="BF829" s="68">
        <v>45251.13177083333</v>
      </c>
      <c r="BG829" s="68">
        <v>0</v>
      </c>
      <c r="BH829" s="68" t="s">
        <v>262</v>
      </c>
      <c r="BI829" s="68" t="s">
        <v>5475</v>
      </c>
      <c r="BJ829" s="68" t="s">
        <v>143</v>
      </c>
      <c r="BK829" s="68" t="s">
        <v>136</v>
      </c>
      <c r="BL829" s="68" t="s">
        <v>143</v>
      </c>
      <c r="BM829" s="68" t="s">
        <v>200</v>
      </c>
      <c r="BN829" s="68" t="s">
        <v>200</v>
      </c>
      <c r="BO829" s="68" t="s">
        <v>373</v>
      </c>
      <c r="BP829" s="68" t="s">
        <v>143</v>
      </c>
      <c r="BQ829" s="68" t="s">
        <v>1652</v>
      </c>
      <c r="BR829" s="68">
        <v>1000</v>
      </c>
      <c r="BS829" s="68" t="s">
        <v>162</v>
      </c>
      <c r="BT829" s="68">
        <v>54064</v>
      </c>
      <c r="BU829" s="68">
        <v>54064</v>
      </c>
      <c r="BV829" s="68" t="s">
        <v>135</v>
      </c>
      <c r="BW829" s="68" t="s">
        <v>135</v>
      </c>
      <c r="BX829" s="68" t="s">
        <v>135</v>
      </c>
      <c r="BY829" s="68" t="s">
        <v>148</v>
      </c>
      <c r="BZ829" s="68" t="s">
        <v>1327</v>
      </c>
      <c r="CA829" s="68" t="s">
        <v>2415</v>
      </c>
      <c r="CB829" s="68" t="s">
        <v>143</v>
      </c>
      <c r="CC829" s="68" t="s">
        <v>143</v>
      </c>
      <c r="CD829" s="68" t="s">
        <v>143</v>
      </c>
      <c r="CE829" s="68" t="s">
        <v>5476</v>
      </c>
      <c r="CF829" s="68">
        <v>105655</v>
      </c>
      <c r="CG829" s="68">
        <v>105655</v>
      </c>
      <c r="CH829" s="68" t="s">
        <v>143</v>
      </c>
      <c r="CJ829" s="68">
        <v>0</v>
      </c>
      <c r="CK829" s="68" t="s">
        <v>143</v>
      </c>
      <c r="CM829" s="68" t="s">
        <v>143</v>
      </c>
      <c r="CN829" s="68" t="s">
        <v>143</v>
      </c>
      <c r="CO829" s="68">
        <v>219757144</v>
      </c>
      <c r="CR829" s="68" t="s">
        <v>143</v>
      </c>
      <c r="CS829" s="68" t="s">
        <v>1</v>
      </c>
      <c r="CU829" s="68" t="s">
        <v>1</v>
      </c>
      <c r="CV829" s="68" t="s">
        <v>2092</v>
      </c>
      <c r="CW829" s="68" t="s">
        <v>2092</v>
      </c>
      <c r="CX829" s="68" t="s">
        <v>374</v>
      </c>
      <c r="CY829" s="68" t="s">
        <v>166</v>
      </c>
      <c r="CZ829" s="68" t="s">
        <v>136</v>
      </c>
      <c r="DA829" s="68" t="s">
        <v>2007</v>
      </c>
      <c r="DB829" s="68" t="s">
        <v>143</v>
      </c>
      <c r="DC829" s="68" t="s">
        <v>143</v>
      </c>
      <c r="DD829" s="68" t="s">
        <v>373</v>
      </c>
      <c r="DE829" s="68">
        <v>11</v>
      </c>
      <c r="DF829" s="68">
        <v>23</v>
      </c>
    </row>
    <row r="830" spans="1:110" s="68" customFormat="1" ht="12.75" x14ac:dyDescent="0.2">
      <c r="A830" s="67">
        <v>45231</v>
      </c>
      <c r="B830" s="68" t="s">
        <v>13</v>
      </c>
      <c r="C830" s="68">
        <v>102429</v>
      </c>
      <c r="D830" s="68" t="s">
        <v>5477</v>
      </c>
      <c r="E830" s="68" t="s">
        <v>125</v>
      </c>
      <c r="F830" s="69">
        <v>45245</v>
      </c>
      <c r="G830" s="68" t="s">
        <v>257</v>
      </c>
      <c r="H830" s="68" t="s">
        <v>166</v>
      </c>
      <c r="I830" s="70">
        <v>877.3</v>
      </c>
      <c r="J830" s="70">
        <v>877.3</v>
      </c>
      <c r="K830" s="71">
        <f t="shared" si="12"/>
        <v>2.1473565350805164E-3</v>
      </c>
      <c r="L830" s="68" t="s">
        <v>374</v>
      </c>
      <c r="M830" s="68" t="s">
        <v>129</v>
      </c>
      <c r="N830" s="68" t="s">
        <v>980</v>
      </c>
      <c r="O830" s="68" t="s">
        <v>5478</v>
      </c>
      <c r="P830" s="68" t="s">
        <v>5479</v>
      </c>
      <c r="Q830" s="68" t="s">
        <v>132</v>
      </c>
      <c r="R830" s="68" t="s">
        <v>5480</v>
      </c>
      <c r="S830" s="68" t="s">
        <v>5481</v>
      </c>
      <c r="T830" s="68" t="s">
        <v>135</v>
      </c>
      <c r="U830" s="68" t="s">
        <v>135</v>
      </c>
      <c r="V830" s="68" t="s">
        <v>136</v>
      </c>
      <c r="W830" s="68" t="s">
        <v>137</v>
      </c>
      <c r="X830" s="68" t="s">
        <v>138</v>
      </c>
      <c r="Y830" s="68">
        <v>45251.468985763888</v>
      </c>
      <c r="Z830" s="68">
        <v>45251.468935879631</v>
      </c>
      <c r="AA830" s="68" t="s">
        <v>139</v>
      </c>
      <c r="AB830" s="68" t="s">
        <v>140</v>
      </c>
      <c r="AC830" s="68">
        <v>0</v>
      </c>
      <c r="AD830" s="68" t="s">
        <v>143</v>
      </c>
      <c r="AE830" s="68">
        <v>8773</v>
      </c>
      <c r="AG830" s="68">
        <v>10010</v>
      </c>
      <c r="AH830" s="68" t="s">
        <v>265</v>
      </c>
      <c r="AI830" s="68" t="s">
        <v>143</v>
      </c>
      <c r="AJ830" s="68">
        <v>443693</v>
      </c>
      <c r="AK830" s="68" t="s">
        <v>142</v>
      </c>
      <c r="AL830" s="68" t="s">
        <v>143</v>
      </c>
      <c r="AM830" s="68">
        <v>443693</v>
      </c>
      <c r="AN830" s="68" t="s">
        <v>144</v>
      </c>
      <c r="AO830" s="68" t="s">
        <v>5482</v>
      </c>
      <c r="AP830" s="68" t="s">
        <v>5483</v>
      </c>
      <c r="AQ830" s="68" t="s">
        <v>5484</v>
      </c>
      <c r="AR830" s="68" t="s">
        <v>148</v>
      </c>
      <c r="AS830" s="68" t="s">
        <v>139</v>
      </c>
      <c r="AT830" s="68" t="s">
        <v>5485</v>
      </c>
      <c r="AU830" s="68" t="s">
        <v>5486</v>
      </c>
      <c r="AV830" s="68" t="s">
        <v>990</v>
      </c>
      <c r="AW830" s="68" t="s">
        <v>273</v>
      </c>
      <c r="AX830" s="68" t="s">
        <v>991</v>
      </c>
      <c r="AY830" s="68" t="s">
        <v>148</v>
      </c>
      <c r="AZ830" s="68" t="s">
        <v>139</v>
      </c>
      <c r="BA830" s="68" t="s">
        <v>154</v>
      </c>
      <c r="BB830" s="68" t="s">
        <v>992</v>
      </c>
      <c r="BC830" s="68" t="s">
        <v>156</v>
      </c>
      <c r="BD830" s="68" t="s">
        <v>157</v>
      </c>
      <c r="BE830" s="68" t="s">
        <v>484</v>
      </c>
      <c r="BF830" s="68">
        <v>45251.129942129628</v>
      </c>
      <c r="BG830" s="68">
        <v>0</v>
      </c>
      <c r="BH830" s="68" t="s">
        <v>132</v>
      </c>
      <c r="BI830" s="68" t="s">
        <v>5487</v>
      </c>
      <c r="BJ830" s="68" t="s">
        <v>143</v>
      </c>
      <c r="BK830" s="68" t="s">
        <v>136</v>
      </c>
      <c r="BL830" s="68" t="s">
        <v>143</v>
      </c>
      <c r="BM830" s="68" t="s">
        <v>160</v>
      </c>
      <c r="BN830" s="68" t="s">
        <v>160</v>
      </c>
      <c r="BO830" s="68" t="s">
        <v>143</v>
      </c>
      <c r="BP830" s="68" t="s">
        <v>143</v>
      </c>
      <c r="BQ830" s="68" t="s">
        <v>5488</v>
      </c>
      <c r="BR830" s="68">
        <v>1000</v>
      </c>
      <c r="BS830" s="68" t="s">
        <v>162</v>
      </c>
      <c r="BT830" s="68">
        <v>8773</v>
      </c>
      <c r="BU830" s="68">
        <v>8773</v>
      </c>
      <c r="BV830" s="68" t="s">
        <v>135</v>
      </c>
      <c r="BW830" s="68" t="s">
        <v>135</v>
      </c>
      <c r="BX830" s="68" t="s">
        <v>135</v>
      </c>
      <c r="BY830" s="68" t="s">
        <v>148</v>
      </c>
      <c r="BZ830" s="68" t="s">
        <v>5489</v>
      </c>
      <c r="CA830" s="68" t="s">
        <v>144</v>
      </c>
      <c r="CB830" s="68" t="s">
        <v>143</v>
      </c>
      <c r="CC830" s="68" t="s">
        <v>143</v>
      </c>
      <c r="CD830" s="68" t="s">
        <v>143</v>
      </c>
      <c r="CE830" s="68" t="s">
        <v>143</v>
      </c>
      <c r="CF830" s="68">
        <v>19772615</v>
      </c>
      <c r="CG830" s="68">
        <v>19772615</v>
      </c>
      <c r="CH830" s="68" t="s">
        <v>143</v>
      </c>
      <c r="CJ830" s="68">
        <v>0</v>
      </c>
      <c r="CK830" s="68" t="s">
        <v>143</v>
      </c>
      <c r="CM830" s="68" t="s">
        <v>143</v>
      </c>
      <c r="CN830" s="68" t="s">
        <v>143</v>
      </c>
      <c r="CO830" s="68">
        <v>901593293</v>
      </c>
      <c r="CR830" s="68" t="s">
        <v>143</v>
      </c>
      <c r="CS830" s="68" t="s">
        <v>1</v>
      </c>
      <c r="CU830" s="68" t="s">
        <v>1</v>
      </c>
      <c r="CV830" s="68" t="s">
        <v>2092</v>
      </c>
      <c r="CW830" s="68" t="s">
        <v>2092</v>
      </c>
      <c r="CX830" s="68" t="s">
        <v>374</v>
      </c>
      <c r="CY830" s="68" t="s">
        <v>166</v>
      </c>
      <c r="CZ830" s="68" t="s">
        <v>136</v>
      </c>
      <c r="DA830" s="68" t="s">
        <v>1989</v>
      </c>
      <c r="DB830" s="68" t="s">
        <v>143</v>
      </c>
      <c r="DC830" s="68" t="s">
        <v>143</v>
      </c>
      <c r="DD830" s="68" t="s">
        <v>125</v>
      </c>
      <c r="DE830" s="68">
        <v>11</v>
      </c>
      <c r="DF830" s="68">
        <v>15</v>
      </c>
    </row>
    <row r="831" spans="1:110" s="68" customFormat="1" ht="12.75" x14ac:dyDescent="0.2">
      <c r="A831" s="67">
        <v>45231</v>
      </c>
      <c r="B831" s="68" t="s">
        <v>8</v>
      </c>
      <c r="C831" s="68">
        <v>102477</v>
      </c>
      <c r="D831" s="68" t="s">
        <v>5353</v>
      </c>
      <c r="E831" s="68" t="s">
        <v>373</v>
      </c>
      <c r="F831" s="69">
        <v>45253</v>
      </c>
      <c r="G831" s="68" t="s">
        <v>257</v>
      </c>
      <c r="H831" s="68" t="s">
        <v>166</v>
      </c>
      <c r="I831" s="70">
        <v>248.41</v>
      </c>
      <c r="J831" s="70">
        <v>204</v>
      </c>
      <c r="K831" s="71">
        <f t="shared" si="12"/>
        <v>6.0803013436606761E-4</v>
      </c>
      <c r="L831" s="68" t="s">
        <v>374</v>
      </c>
      <c r="M831" s="68" t="s">
        <v>317</v>
      </c>
      <c r="N831" s="68" t="s">
        <v>259</v>
      </c>
      <c r="O831" s="68" t="s">
        <v>1619</v>
      </c>
      <c r="P831" s="68" t="s">
        <v>5353</v>
      </c>
      <c r="Q831" s="68" t="s">
        <v>170</v>
      </c>
      <c r="R831" s="68" t="s">
        <v>5490</v>
      </c>
      <c r="S831" s="68" t="s">
        <v>5491</v>
      </c>
      <c r="T831" s="68" t="s">
        <v>135</v>
      </c>
      <c r="U831" s="68" t="s">
        <v>135</v>
      </c>
      <c r="V831" s="68" t="s">
        <v>506</v>
      </c>
      <c r="W831" s="68" t="s">
        <v>137</v>
      </c>
      <c r="X831" s="68" t="s">
        <v>379</v>
      </c>
      <c r="Y831" s="68">
        <v>45251.534646643522</v>
      </c>
      <c r="Z831" s="68">
        <v>45258.259486226852</v>
      </c>
      <c r="AA831" s="68" t="s">
        <v>139</v>
      </c>
      <c r="AB831" s="68" t="s">
        <v>323</v>
      </c>
      <c r="AC831" s="68">
        <v>0</v>
      </c>
      <c r="AD831" s="68" t="s">
        <v>143</v>
      </c>
      <c r="AE831" s="68">
        <v>24841</v>
      </c>
      <c r="AF831" s="68">
        <v>45246</v>
      </c>
      <c r="AG831" s="68">
        <v>10010</v>
      </c>
      <c r="AH831" s="68" t="s">
        <v>265</v>
      </c>
      <c r="AI831" s="68" t="s">
        <v>143</v>
      </c>
      <c r="AJ831" s="68">
        <v>23511</v>
      </c>
      <c r="AK831" s="68" t="s">
        <v>207</v>
      </c>
      <c r="AL831" s="68" t="s">
        <v>143</v>
      </c>
      <c r="AM831" s="68">
        <v>204</v>
      </c>
      <c r="AN831" s="68" t="s">
        <v>2415</v>
      </c>
      <c r="AO831" s="68" t="s">
        <v>1622</v>
      </c>
      <c r="AP831" s="68" t="s">
        <v>1623</v>
      </c>
      <c r="AQ831" s="68" t="s">
        <v>1624</v>
      </c>
      <c r="AR831" s="68" t="s">
        <v>353</v>
      </c>
      <c r="AS831" s="68" t="s">
        <v>231</v>
      </c>
      <c r="AT831" s="68" t="s">
        <v>1625</v>
      </c>
      <c r="AU831" s="68" t="s">
        <v>1626</v>
      </c>
      <c r="AV831" s="68" t="s">
        <v>272</v>
      </c>
      <c r="AW831" s="68" t="s">
        <v>273</v>
      </c>
      <c r="AX831" s="68" t="s">
        <v>274</v>
      </c>
      <c r="AY831" s="68" t="s">
        <v>148</v>
      </c>
      <c r="AZ831" s="68" t="s">
        <v>139</v>
      </c>
      <c r="BA831" s="68" t="s">
        <v>154</v>
      </c>
      <c r="BB831" s="68" t="s">
        <v>275</v>
      </c>
      <c r="BC831" s="68" t="s">
        <v>156</v>
      </c>
      <c r="BD831" s="68" t="s">
        <v>157</v>
      </c>
      <c r="BE831" s="68" t="s">
        <v>303</v>
      </c>
      <c r="BF831" s="68">
        <v>45251.068379629629</v>
      </c>
      <c r="BG831" s="68">
        <v>0</v>
      </c>
      <c r="BH831" s="68" t="s">
        <v>170</v>
      </c>
      <c r="BI831" s="68" t="s">
        <v>5492</v>
      </c>
      <c r="BJ831" s="68" t="s">
        <v>143</v>
      </c>
      <c r="BK831" s="68" t="s">
        <v>136</v>
      </c>
      <c r="BL831" s="68" t="s">
        <v>143</v>
      </c>
      <c r="BM831" s="68" t="s">
        <v>200</v>
      </c>
      <c r="BN831" s="68" t="s">
        <v>200</v>
      </c>
      <c r="BO831" s="68" t="s">
        <v>373</v>
      </c>
      <c r="BP831" s="68" t="s">
        <v>143</v>
      </c>
      <c r="BQ831" s="68" t="s">
        <v>5493</v>
      </c>
      <c r="BR831" s="68">
        <v>500</v>
      </c>
      <c r="BS831" s="68" t="s">
        <v>1608</v>
      </c>
      <c r="BT831" s="68">
        <v>24841</v>
      </c>
      <c r="BU831" s="68">
        <v>24841</v>
      </c>
      <c r="BV831" s="68" t="s">
        <v>135</v>
      </c>
      <c r="BW831" s="68" t="s">
        <v>135</v>
      </c>
      <c r="BX831" s="68" t="s">
        <v>135</v>
      </c>
      <c r="BY831" s="68" t="s">
        <v>148</v>
      </c>
      <c r="BZ831" s="68" t="s">
        <v>3650</v>
      </c>
      <c r="CA831" s="68" t="s">
        <v>174</v>
      </c>
      <c r="CB831" s="68" t="s">
        <v>143</v>
      </c>
      <c r="CC831" s="68" t="s">
        <v>143</v>
      </c>
      <c r="CD831" s="68" t="s">
        <v>143</v>
      </c>
      <c r="CE831" s="68" t="s">
        <v>143</v>
      </c>
      <c r="CF831" s="68">
        <v>1</v>
      </c>
      <c r="CG831" s="68">
        <v>105655</v>
      </c>
      <c r="CH831" s="68" t="s">
        <v>143</v>
      </c>
      <c r="CJ831" s="68">
        <v>0</v>
      </c>
      <c r="CK831" s="68" t="s">
        <v>143</v>
      </c>
      <c r="CM831" s="68" t="s">
        <v>143</v>
      </c>
      <c r="CN831" s="68" t="s">
        <v>143</v>
      </c>
      <c r="CR831" s="68" t="s">
        <v>143</v>
      </c>
      <c r="CS831" s="68" t="s">
        <v>1</v>
      </c>
      <c r="CU831" s="68" t="s">
        <v>1</v>
      </c>
      <c r="CV831" s="68" t="s">
        <v>1985</v>
      </c>
      <c r="CW831" s="68" t="s">
        <v>1985</v>
      </c>
      <c r="CX831" s="68" t="s">
        <v>374</v>
      </c>
      <c r="CY831" s="68" t="s">
        <v>166</v>
      </c>
      <c r="CZ831" s="68" t="s">
        <v>136</v>
      </c>
      <c r="DA831" s="68" t="s">
        <v>2007</v>
      </c>
      <c r="DB831" s="68" t="s">
        <v>143</v>
      </c>
      <c r="DC831" s="68" t="s">
        <v>143</v>
      </c>
      <c r="DD831" s="68" t="s">
        <v>373</v>
      </c>
      <c r="DE831" s="68">
        <v>11</v>
      </c>
      <c r="DF831" s="68">
        <v>23</v>
      </c>
    </row>
    <row r="832" spans="1:110" s="68" customFormat="1" ht="12.75" x14ac:dyDescent="0.2">
      <c r="A832" s="67">
        <v>45231</v>
      </c>
      <c r="B832" s="68" t="s">
        <v>14</v>
      </c>
      <c r="C832" s="68">
        <v>102494</v>
      </c>
      <c r="D832" s="68" t="s">
        <v>5494</v>
      </c>
      <c r="E832" s="68" t="s">
        <v>5495</v>
      </c>
      <c r="F832" s="69">
        <v>45246</v>
      </c>
      <c r="G832" s="68" t="s">
        <v>165</v>
      </c>
      <c r="H832" s="68" t="s">
        <v>166</v>
      </c>
      <c r="I832" s="70">
        <v>114.16</v>
      </c>
      <c r="J832" s="70">
        <v>300</v>
      </c>
      <c r="K832" s="71">
        <f t="shared" si="12"/>
        <v>2.7942804290982762E-4</v>
      </c>
      <c r="L832" s="68" t="s">
        <v>926</v>
      </c>
      <c r="M832" s="68" t="s">
        <v>317</v>
      </c>
      <c r="N832" s="68" t="s">
        <v>960</v>
      </c>
      <c r="O832" s="68" t="s">
        <v>5496</v>
      </c>
      <c r="P832" s="68" t="s">
        <v>5497</v>
      </c>
      <c r="Q832" s="68" t="s">
        <v>170</v>
      </c>
      <c r="R832" s="68" t="s">
        <v>5498</v>
      </c>
      <c r="S832" s="68" t="s">
        <v>5499</v>
      </c>
      <c r="T832" s="68" t="s">
        <v>135</v>
      </c>
      <c r="U832" s="68" t="s">
        <v>135</v>
      </c>
      <c r="V832" s="68" t="s">
        <v>136</v>
      </c>
      <c r="W832" s="68" t="s">
        <v>137</v>
      </c>
      <c r="X832" s="68" t="s">
        <v>957</v>
      </c>
      <c r="Y832" s="68">
        <v>45245.20358912037</v>
      </c>
      <c r="Z832" s="68">
        <v>45257.324172800923</v>
      </c>
      <c r="AA832" s="68" t="s">
        <v>139</v>
      </c>
      <c r="AB832" s="68" t="s">
        <v>323</v>
      </c>
      <c r="AC832" s="68">
        <v>0</v>
      </c>
      <c r="AD832" s="68" t="s">
        <v>143</v>
      </c>
      <c r="AE832" s="68">
        <v>11416</v>
      </c>
      <c r="AF832" s="68">
        <v>45252</v>
      </c>
      <c r="AG832" s="68">
        <v>10012</v>
      </c>
      <c r="AH832" s="68" t="s">
        <v>141</v>
      </c>
      <c r="AI832" s="68" t="s">
        <v>143</v>
      </c>
      <c r="AJ832" s="68">
        <v>11416</v>
      </c>
      <c r="AK832" s="68" t="s">
        <v>207</v>
      </c>
      <c r="AL832" s="68" t="s">
        <v>143</v>
      </c>
      <c r="AM832" s="68">
        <v>300</v>
      </c>
      <c r="AN832" s="68" t="s">
        <v>174</v>
      </c>
      <c r="AO832" s="68" t="s">
        <v>2488</v>
      </c>
      <c r="AP832" s="68" t="s">
        <v>1923</v>
      </c>
      <c r="AQ832" s="68" t="s">
        <v>5500</v>
      </c>
      <c r="AR832" s="68" t="s">
        <v>353</v>
      </c>
      <c r="AS832" s="68" t="s">
        <v>231</v>
      </c>
      <c r="AT832" s="68" t="s">
        <v>1895</v>
      </c>
      <c r="AU832" s="68" t="s">
        <v>2490</v>
      </c>
      <c r="AV832" s="68" t="s">
        <v>145</v>
      </c>
      <c r="AW832" s="68" t="s">
        <v>146</v>
      </c>
      <c r="AX832" s="68" t="s">
        <v>972</v>
      </c>
      <c r="AY832" s="68" t="s">
        <v>148</v>
      </c>
      <c r="AZ832" s="68" t="s">
        <v>139</v>
      </c>
      <c r="BA832" s="68" t="s">
        <v>149</v>
      </c>
      <c r="BB832" s="68" t="s">
        <v>150</v>
      </c>
      <c r="BC832" s="68" t="s">
        <v>156</v>
      </c>
      <c r="BD832" s="68" t="s">
        <v>157</v>
      </c>
      <c r="BE832" s="68" t="s">
        <v>303</v>
      </c>
      <c r="BF832" s="68">
        <v>45246.537268518521</v>
      </c>
      <c r="BG832" s="68">
        <v>0</v>
      </c>
      <c r="BH832" s="68" t="s">
        <v>143</v>
      </c>
      <c r="BI832" s="68" t="s">
        <v>5501</v>
      </c>
      <c r="BJ832" s="68" t="s">
        <v>143</v>
      </c>
      <c r="BK832" s="68" t="s">
        <v>136</v>
      </c>
      <c r="BL832" s="68" t="s">
        <v>143</v>
      </c>
      <c r="BM832" s="68" t="s">
        <v>160</v>
      </c>
      <c r="BN832" s="68" t="s">
        <v>160</v>
      </c>
      <c r="BO832" s="68" t="s">
        <v>143</v>
      </c>
      <c r="BP832" s="68" t="s">
        <v>143</v>
      </c>
      <c r="BQ832" s="68" t="s">
        <v>5502</v>
      </c>
      <c r="BR832" s="68">
        <v>500</v>
      </c>
      <c r="BS832" s="68" t="s">
        <v>162</v>
      </c>
      <c r="BT832" s="68">
        <v>11416</v>
      </c>
      <c r="BU832" s="68">
        <v>11416</v>
      </c>
      <c r="BV832" s="68" t="s">
        <v>135</v>
      </c>
      <c r="BW832" s="68" t="s">
        <v>135</v>
      </c>
      <c r="BX832" s="68" t="s">
        <v>135</v>
      </c>
      <c r="BY832" s="68" t="s">
        <v>148</v>
      </c>
      <c r="BZ832" s="68" t="s">
        <v>5503</v>
      </c>
      <c r="CA832" s="68" t="s">
        <v>174</v>
      </c>
      <c r="CB832" s="68" t="s">
        <v>143</v>
      </c>
      <c r="CC832" s="68" t="s">
        <v>143</v>
      </c>
      <c r="CD832" s="68" t="s">
        <v>143</v>
      </c>
      <c r="CE832" s="68" t="s">
        <v>143</v>
      </c>
      <c r="CF832" s="68">
        <v>1</v>
      </c>
      <c r="CG832" s="68">
        <v>1</v>
      </c>
      <c r="CH832" s="68" t="s">
        <v>143</v>
      </c>
      <c r="CJ832" s="68">
        <v>0</v>
      </c>
      <c r="CK832" s="68" t="s">
        <v>143</v>
      </c>
      <c r="CM832" s="68" t="s">
        <v>143</v>
      </c>
      <c r="CN832" s="68" t="s">
        <v>143</v>
      </c>
      <c r="CO832" s="68">
        <v>340790079</v>
      </c>
      <c r="CR832" s="68" t="s">
        <v>143</v>
      </c>
      <c r="CS832" s="68" t="s">
        <v>1</v>
      </c>
      <c r="CU832" s="68" t="s">
        <v>1</v>
      </c>
      <c r="CV832" s="68" t="s">
        <v>1985</v>
      </c>
      <c r="CW832" s="68" t="s">
        <v>1985</v>
      </c>
      <c r="CX832" s="68" t="s">
        <v>926</v>
      </c>
      <c r="CY832" s="68" t="s">
        <v>166</v>
      </c>
      <c r="CZ832" s="68" t="s">
        <v>136</v>
      </c>
      <c r="DA832" s="68" t="s">
        <v>1986</v>
      </c>
      <c r="DB832" s="68" t="s">
        <v>143</v>
      </c>
      <c r="DC832" s="68" t="s">
        <v>143</v>
      </c>
      <c r="DD832" s="68" t="s">
        <v>5495</v>
      </c>
      <c r="DE832" s="68">
        <v>11</v>
      </c>
      <c r="DF832" s="68">
        <v>16</v>
      </c>
    </row>
    <row r="833" spans="1:110" s="68" customFormat="1" ht="12.75" x14ac:dyDescent="0.2">
      <c r="A833" s="67">
        <v>45231</v>
      </c>
      <c r="B833" s="68" t="s">
        <v>8</v>
      </c>
      <c r="C833" s="68">
        <v>102509</v>
      </c>
      <c r="D833" s="68" t="s">
        <v>5353</v>
      </c>
      <c r="E833" s="68" t="s">
        <v>373</v>
      </c>
      <c r="F833" s="69">
        <v>45253</v>
      </c>
      <c r="G833" s="68" t="s">
        <v>257</v>
      </c>
      <c r="H833" s="68" t="s">
        <v>166</v>
      </c>
      <c r="I833" s="70">
        <v>664.93</v>
      </c>
      <c r="J833" s="70">
        <v>313</v>
      </c>
      <c r="K833" s="71">
        <f t="shared" si="12"/>
        <v>1.6275410701824778E-3</v>
      </c>
      <c r="L833" s="68" t="s">
        <v>374</v>
      </c>
      <c r="M833" s="68" t="s">
        <v>317</v>
      </c>
      <c r="N833" s="68" t="s">
        <v>259</v>
      </c>
      <c r="O833" s="68" t="s">
        <v>2170</v>
      </c>
      <c r="P833" s="68" t="s">
        <v>5353</v>
      </c>
      <c r="Q833" s="68" t="s">
        <v>170</v>
      </c>
      <c r="R833" s="68" t="s">
        <v>5504</v>
      </c>
      <c r="S833" s="68" t="s">
        <v>3321</v>
      </c>
      <c r="T833" s="68" t="s">
        <v>135</v>
      </c>
      <c r="U833" s="68" t="s">
        <v>135</v>
      </c>
      <c r="V833" s="68" t="s">
        <v>506</v>
      </c>
      <c r="W833" s="68" t="s">
        <v>137</v>
      </c>
      <c r="X833" s="68" t="s">
        <v>379</v>
      </c>
      <c r="Y833" s="68">
        <v>45251.531376851854</v>
      </c>
      <c r="Z833" s="68">
        <v>45258.260148726855</v>
      </c>
      <c r="AA833" s="68" t="s">
        <v>139</v>
      </c>
      <c r="AB833" s="68" t="s">
        <v>323</v>
      </c>
      <c r="AC833" s="68">
        <v>0</v>
      </c>
      <c r="AD833" s="68" t="s">
        <v>143</v>
      </c>
      <c r="AE833" s="68">
        <v>66493</v>
      </c>
      <c r="AF833" s="68">
        <v>45246</v>
      </c>
      <c r="AG833" s="68">
        <v>10010</v>
      </c>
      <c r="AH833" s="68" t="s">
        <v>265</v>
      </c>
      <c r="AI833" s="68" t="s">
        <v>143</v>
      </c>
      <c r="AJ833" s="68">
        <v>62934</v>
      </c>
      <c r="AK833" s="68" t="s">
        <v>207</v>
      </c>
      <c r="AL833" s="68" t="s">
        <v>143</v>
      </c>
      <c r="AM833" s="68">
        <v>313</v>
      </c>
      <c r="AN833" s="68" t="s">
        <v>2415</v>
      </c>
      <c r="AO833" s="68" t="s">
        <v>2174</v>
      </c>
      <c r="AP833" s="68" t="s">
        <v>2175</v>
      </c>
      <c r="AQ833" s="68" t="s">
        <v>2176</v>
      </c>
      <c r="AR833" s="68" t="s">
        <v>2177</v>
      </c>
      <c r="AS833" s="68" t="s">
        <v>231</v>
      </c>
      <c r="AT833" s="68" t="s">
        <v>2178</v>
      </c>
      <c r="AU833" s="68" t="s">
        <v>2179</v>
      </c>
      <c r="AV833" s="68" t="s">
        <v>272</v>
      </c>
      <c r="AW833" s="68" t="s">
        <v>273</v>
      </c>
      <c r="AX833" s="68" t="s">
        <v>274</v>
      </c>
      <c r="AY833" s="68" t="s">
        <v>148</v>
      </c>
      <c r="AZ833" s="68" t="s">
        <v>139</v>
      </c>
      <c r="BA833" s="68" t="s">
        <v>154</v>
      </c>
      <c r="BB833" s="68" t="s">
        <v>275</v>
      </c>
      <c r="BC833" s="68" t="s">
        <v>156</v>
      </c>
      <c r="BD833" s="68" t="s">
        <v>157</v>
      </c>
      <c r="BE833" s="68" t="s">
        <v>303</v>
      </c>
      <c r="BF833" s="68">
        <v>45251.068645833337</v>
      </c>
      <c r="BG833" s="68">
        <v>0</v>
      </c>
      <c r="BH833" s="68" t="s">
        <v>170</v>
      </c>
      <c r="BI833" s="68" t="s">
        <v>5505</v>
      </c>
      <c r="BJ833" s="68" t="s">
        <v>143</v>
      </c>
      <c r="BK833" s="68" t="s">
        <v>136</v>
      </c>
      <c r="BL833" s="68" t="s">
        <v>143</v>
      </c>
      <c r="BM833" s="68" t="s">
        <v>200</v>
      </c>
      <c r="BN833" s="68" t="s">
        <v>200</v>
      </c>
      <c r="BO833" s="68" t="s">
        <v>373</v>
      </c>
      <c r="BP833" s="68" t="s">
        <v>143</v>
      </c>
      <c r="BQ833" s="68" t="s">
        <v>2458</v>
      </c>
      <c r="BR833" s="68">
        <v>500</v>
      </c>
      <c r="BS833" s="68" t="s">
        <v>1608</v>
      </c>
      <c r="BT833" s="68">
        <v>66493</v>
      </c>
      <c r="BU833" s="68">
        <v>66493</v>
      </c>
      <c r="BV833" s="68" t="s">
        <v>135</v>
      </c>
      <c r="BW833" s="68" t="s">
        <v>135</v>
      </c>
      <c r="BX833" s="68" t="s">
        <v>135</v>
      </c>
      <c r="BY833" s="68" t="s">
        <v>148</v>
      </c>
      <c r="BZ833" s="68" t="s">
        <v>3216</v>
      </c>
      <c r="CA833" s="68" t="s">
        <v>174</v>
      </c>
      <c r="CB833" s="68" t="s">
        <v>143</v>
      </c>
      <c r="CC833" s="68" t="s">
        <v>143</v>
      </c>
      <c r="CD833" s="68" t="s">
        <v>143</v>
      </c>
      <c r="CE833" s="68" t="s">
        <v>5506</v>
      </c>
      <c r="CF833" s="68">
        <v>1</v>
      </c>
      <c r="CG833" s="68">
        <v>105655</v>
      </c>
      <c r="CH833" s="68" t="s">
        <v>143</v>
      </c>
      <c r="CJ833" s="68">
        <v>0</v>
      </c>
      <c r="CK833" s="68" t="s">
        <v>143</v>
      </c>
      <c r="CM833" s="68" t="s">
        <v>143</v>
      </c>
      <c r="CN833" s="68" t="s">
        <v>143</v>
      </c>
      <c r="CR833" s="68" t="s">
        <v>143</v>
      </c>
      <c r="CS833" s="68" t="s">
        <v>1</v>
      </c>
      <c r="CU833" s="68" t="s">
        <v>1</v>
      </c>
      <c r="CV833" s="68" t="s">
        <v>1985</v>
      </c>
      <c r="CW833" s="68" t="s">
        <v>2092</v>
      </c>
      <c r="CX833" s="68" t="s">
        <v>374</v>
      </c>
      <c r="CY833" s="68" t="s">
        <v>166</v>
      </c>
      <c r="CZ833" s="68" t="s">
        <v>136</v>
      </c>
      <c r="DA833" s="68" t="s">
        <v>2007</v>
      </c>
      <c r="DB833" s="68" t="s">
        <v>143</v>
      </c>
      <c r="DC833" s="68" t="s">
        <v>143</v>
      </c>
      <c r="DD833" s="68" t="s">
        <v>373</v>
      </c>
      <c r="DE833" s="68">
        <v>11</v>
      </c>
      <c r="DF833" s="68">
        <v>23</v>
      </c>
    </row>
    <row r="834" spans="1:110" s="68" customFormat="1" ht="12.75" x14ac:dyDescent="0.2">
      <c r="A834" s="67">
        <v>45231</v>
      </c>
      <c r="B834" s="68" t="s">
        <v>18</v>
      </c>
      <c r="C834" s="68">
        <v>102631</v>
      </c>
      <c r="D834" s="68" t="s">
        <v>5285</v>
      </c>
      <c r="E834" s="68" t="s">
        <v>164</v>
      </c>
      <c r="F834" s="69">
        <v>45239</v>
      </c>
      <c r="G834" s="68" t="s">
        <v>165</v>
      </c>
      <c r="H834" s="68" t="s">
        <v>166</v>
      </c>
      <c r="I834" s="70">
        <v>84.63</v>
      </c>
      <c r="J834" s="70">
        <v>84.63</v>
      </c>
      <c r="K834" s="71">
        <f t="shared" si="12"/>
        <v>2.071478212286152E-4</v>
      </c>
      <c r="L834" s="68" t="s">
        <v>217</v>
      </c>
      <c r="M834" s="68" t="s">
        <v>317</v>
      </c>
      <c r="N834" s="68" t="s">
        <v>219</v>
      </c>
      <c r="O834" s="68" t="s">
        <v>1255</v>
      </c>
      <c r="P834" s="68" t="s">
        <v>5286</v>
      </c>
      <c r="Q834" s="68" t="s">
        <v>170</v>
      </c>
      <c r="R834" s="68" t="s">
        <v>5507</v>
      </c>
      <c r="S834" s="68" t="s">
        <v>1258</v>
      </c>
      <c r="T834" s="68" t="s">
        <v>135</v>
      </c>
      <c r="U834" s="68" t="s">
        <v>135</v>
      </c>
      <c r="V834" s="68" t="s">
        <v>224</v>
      </c>
      <c r="W834" s="68" t="s">
        <v>137</v>
      </c>
      <c r="X834" s="68" t="s">
        <v>225</v>
      </c>
      <c r="Y834" s="68">
        <v>45246.449455555558</v>
      </c>
      <c r="Z834" s="68">
        <v>45265.216511689818</v>
      </c>
      <c r="AA834" s="68" t="s">
        <v>139</v>
      </c>
      <c r="AB834" s="68" t="s">
        <v>323</v>
      </c>
      <c r="AC834" s="68">
        <v>0</v>
      </c>
      <c r="AD834" s="68" t="s">
        <v>143</v>
      </c>
      <c r="AE834" s="68">
        <v>0</v>
      </c>
      <c r="AG834" s="68">
        <v>10012</v>
      </c>
      <c r="AH834" s="68" t="s">
        <v>141</v>
      </c>
      <c r="AI834" s="68" t="s">
        <v>143</v>
      </c>
      <c r="AJ834" s="68">
        <v>6826</v>
      </c>
      <c r="AK834" s="68" t="s">
        <v>207</v>
      </c>
      <c r="AL834" s="68" t="s">
        <v>143</v>
      </c>
      <c r="AM834" s="68">
        <v>8463</v>
      </c>
      <c r="AN834" s="68" t="s">
        <v>174</v>
      </c>
      <c r="AO834" s="68" t="s">
        <v>1259</v>
      </c>
      <c r="AP834" s="68" t="s">
        <v>1260</v>
      </c>
      <c r="AQ834" s="68" t="s">
        <v>1261</v>
      </c>
      <c r="AR834" s="68" t="s">
        <v>353</v>
      </c>
      <c r="AS834" s="68" t="s">
        <v>231</v>
      </c>
      <c r="AT834" s="68" t="s">
        <v>492</v>
      </c>
      <c r="AU834" s="68" t="s">
        <v>1262</v>
      </c>
      <c r="AV834" s="68" t="s">
        <v>234</v>
      </c>
      <c r="AW834" s="68" t="s">
        <v>165</v>
      </c>
      <c r="AX834" s="68" t="s">
        <v>235</v>
      </c>
      <c r="AY834" s="68" t="s">
        <v>148</v>
      </c>
      <c r="AZ834" s="68" t="s">
        <v>139</v>
      </c>
      <c r="BA834" s="68" t="s">
        <v>236</v>
      </c>
      <c r="BB834" s="68" t="s">
        <v>150</v>
      </c>
      <c r="BC834" s="68" t="s">
        <v>156</v>
      </c>
      <c r="BD834" s="68" t="s">
        <v>157</v>
      </c>
      <c r="BE834" s="68" t="s">
        <v>303</v>
      </c>
      <c r="BF834" s="68">
        <v>45246.518321759257</v>
      </c>
      <c r="BG834" s="68">
        <v>0</v>
      </c>
      <c r="BH834" s="68" t="s">
        <v>170</v>
      </c>
      <c r="BI834" s="68" t="s">
        <v>5508</v>
      </c>
      <c r="BJ834" s="68" t="s">
        <v>143</v>
      </c>
      <c r="BK834" s="68" t="s">
        <v>224</v>
      </c>
      <c r="BL834" s="68" t="s">
        <v>143</v>
      </c>
      <c r="BM834" s="68" t="s">
        <v>160</v>
      </c>
      <c r="BN834" s="68" t="s">
        <v>160</v>
      </c>
      <c r="BO834" s="68" t="s">
        <v>143</v>
      </c>
      <c r="BP834" s="68" t="s">
        <v>5289</v>
      </c>
      <c r="BQ834" s="68" t="s">
        <v>5290</v>
      </c>
      <c r="BR834" s="68">
        <v>500</v>
      </c>
      <c r="BS834" s="68" t="s">
        <v>162</v>
      </c>
      <c r="BT834" s="68">
        <v>8463</v>
      </c>
      <c r="BU834" s="68">
        <v>8463</v>
      </c>
      <c r="BV834" s="68" t="s">
        <v>135</v>
      </c>
      <c r="BW834" s="68" t="s">
        <v>135</v>
      </c>
      <c r="BX834" s="68" t="s">
        <v>135</v>
      </c>
      <c r="BY834" s="68" t="s">
        <v>148</v>
      </c>
      <c r="BZ834" s="68" t="s">
        <v>3723</v>
      </c>
      <c r="CA834" s="68" t="s">
        <v>174</v>
      </c>
      <c r="CB834" s="68" t="s">
        <v>2764</v>
      </c>
      <c r="CC834" s="68" t="s">
        <v>143</v>
      </c>
      <c r="CD834" s="68" t="s">
        <v>143</v>
      </c>
      <c r="CE834" s="68" t="s">
        <v>143</v>
      </c>
      <c r="CF834" s="68">
        <v>1</v>
      </c>
      <c r="CG834" s="68">
        <v>1</v>
      </c>
      <c r="CH834" s="68" t="s">
        <v>143</v>
      </c>
      <c r="CJ834" s="68">
        <v>0</v>
      </c>
      <c r="CK834" s="68" t="s">
        <v>143</v>
      </c>
      <c r="CM834" s="68" t="s">
        <v>143</v>
      </c>
      <c r="CN834" s="68" t="s">
        <v>143</v>
      </c>
      <c r="CO834" s="68">
        <v>493378544</v>
      </c>
      <c r="CQ834" s="68">
        <v>493378544</v>
      </c>
      <c r="CR834" s="68" t="s">
        <v>143</v>
      </c>
      <c r="CS834" s="68" t="s">
        <v>1</v>
      </c>
      <c r="CU834" s="68" t="s">
        <v>1</v>
      </c>
      <c r="CV834" s="68" t="s">
        <v>1985</v>
      </c>
      <c r="CW834" s="68" t="s">
        <v>143</v>
      </c>
      <c r="CX834" s="68" t="s">
        <v>217</v>
      </c>
      <c r="CY834" s="68" t="s">
        <v>166</v>
      </c>
      <c r="CZ834" s="68" t="s">
        <v>224</v>
      </c>
      <c r="DA834" s="68" t="s">
        <v>1989</v>
      </c>
      <c r="DB834" s="68" t="s">
        <v>143</v>
      </c>
      <c r="DC834" s="68" t="s">
        <v>225</v>
      </c>
      <c r="DD834" s="68" t="s">
        <v>164</v>
      </c>
      <c r="DE834" s="68">
        <v>11</v>
      </c>
      <c r="DF834" s="68">
        <v>9</v>
      </c>
    </row>
    <row r="835" spans="1:110" s="68" customFormat="1" ht="12.75" x14ac:dyDescent="0.2">
      <c r="A835" s="67">
        <v>45231</v>
      </c>
      <c r="B835" s="68" t="s">
        <v>14</v>
      </c>
      <c r="C835" s="68">
        <v>102654</v>
      </c>
      <c r="D835" s="68" t="s">
        <v>5208</v>
      </c>
      <c r="E835" s="68" t="s">
        <v>373</v>
      </c>
      <c r="F835" s="69">
        <v>45246</v>
      </c>
      <c r="G835" s="68" t="s">
        <v>165</v>
      </c>
      <c r="H835" s="68" t="s">
        <v>166</v>
      </c>
      <c r="I835" s="70">
        <v>1200</v>
      </c>
      <c r="J835" s="70">
        <v>248</v>
      </c>
      <c r="K835" s="71">
        <f t="shared" si="12"/>
        <v>2.9372253984915305E-3</v>
      </c>
      <c r="L835" s="68" t="s">
        <v>926</v>
      </c>
      <c r="M835" s="68" t="s">
        <v>218</v>
      </c>
      <c r="N835" s="68" t="s">
        <v>960</v>
      </c>
      <c r="O835" s="68" t="s">
        <v>5509</v>
      </c>
      <c r="P835" s="68" t="s">
        <v>879</v>
      </c>
      <c r="Q835" s="68" t="s">
        <v>170</v>
      </c>
      <c r="R835" s="68" t="s">
        <v>5510</v>
      </c>
      <c r="S835" s="68" t="s">
        <v>5511</v>
      </c>
      <c r="T835" s="68" t="s">
        <v>135</v>
      </c>
      <c r="U835" s="68" t="s">
        <v>135</v>
      </c>
      <c r="V835" s="68" t="s">
        <v>136</v>
      </c>
      <c r="W835" s="68" t="s">
        <v>137</v>
      </c>
      <c r="X835" s="68" t="s">
        <v>2483</v>
      </c>
      <c r="Y835" s="68">
        <v>45246.501755671299</v>
      </c>
      <c r="Z835" s="68">
        <v>45252.066935069444</v>
      </c>
      <c r="AA835" s="68" t="s">
        <v>139</v>
      </c>
      <c r="AB835" s="68" t="s">
        <v>226</v>
      </c>
      <c r="AC835" s="68">
        <v>0</v>
      </c>
      <c r="AD835" s="68" t="s">
        <v>143</v>
      </c>
      <c r="AE835" s="68">
        <v>1200</v>
      </c>
      <c r="AG835" s="68">
        <v>10012</v>
      </c>
      <c r="AH835" s="68" t="s">
        <v>141</v>
      </c>
      <c r="AI835" s="68" t="s">
        <v>143</v>
      </c>
      <c r="AJ835" s="68">
        <v>1200</v>
      </c>
      <c r="AK835" s="68" t="s">
        <v>207</v>
      </c>
      <c r="AL835" s="68" t="s">
        <v>143</v>
      </c>
      <c r="AM835" s="68">
        <v>248</v>
      </c>
      <c r="AN835" s="68" t="s">
        <v>174</v>
      </c>
      <c r="AO835" s="68" t="s">
        <v>5512</v>
      </c>
      <c r="AP835" s="68" t="s">
        <v>5513</v>
      </c>
      <c r="AQ835" s="68" t="s">
        <v>5514</v>
      </c>
      <c r="AR835" s="68" t="s">
        <v>430</v>
      </c>
      <c r="AS835" s="68" t="s">
        <v>431</v>
      </c>
      <c r="AT835" s="68" t="s">
        <v>5515</v>
      </c>
      <c r="AU835" s="68" t="s">
        <v>5516</v>
      </c>
      <c r="AV835" s="68" t="s">
        <v>145</v>
      </c>
      <c r="AW835" s="68" t="s">
        <v>146</v>
      </c>
      <c r="AX835" s="68" t="s">
        <v>972</v>
      </c>
      <c r="AY835" s="68" t="s">
        <v>148</v>
      </c>
      <c r="AZ835" s="68" t="s">
        <v>139</v>
      </c>
      <c r="BA835" s="68" t="s">
        <v>149</v>
      </c>
      <c r="BB835" s="68" t="s">
        <v>150</v>
      </c>
      <c r="BC835" s="68" t="s">
        <v>156</v>
      </c>
      <c r="BD835" s="68" t="s">
        <v>157</v>
      </c>
      <c r="BE835" s="68" t="s">
        <v>303</v>
      </c>
      <c r="BF835" s="68">
        <v>45251.068113425928</v>
      </c>
      <c r="BG835" s="68">
        <v>0</v>
      </c>
      <c r="BH835" s="68" t="s">
        <v>143</v>
      </c>
      <c r="BI835" s="68" t="s">
        <v>143</v>
      </c>
      <c r="BJ835" s="68" t="s">
        <v>143</v>
      </c>
      <c r="BK835" s="68" t="s">
        <v>136</v>
      </c>
      <c r="BL835" s="68" t="s">
        <v>143</v>
      </c>
      <c r="BM835" s="68" t="s">
        <v>160</v>
      </c>
      <c r="BN835" s="68" t="s">
        <v>160</v>
      </c>
      <c r="BO835" s="68" t="s">
        <v>373</v>
      </c>
      <c r="BP835" s="68" t="s">
        <v>143</v>
      </c>
      <c r="BQ835" s="68" t="s">
        <v>5517</v>
      </c>
      <c r="BR835" s="68">
        <v>500</v>
      </c>
      <c r="BS835" s="68" t="s">
        <v>162</v>
      </c>
      <c r="BT835" s="68">
        <v>1200</v>
      </c>
      <c r="BU835" s="68">
        <v>1200</v>
      </c>
      <c r="BV835" s="68" t="s">
        <v>135</v>
      </c>
      <c r="BW835" s="68" t="s">
        <v>135</v>
      </c>
      <c r="BX835" s="68" t="s">
        <v>135</v>
      </c>
      <c r="BY835" s="68" t="s">
        <v>148</v>
      </c>
      <c r="BZ835" s="68" t="s">
        <v>5518</v>
      </c>
      <c r="CA835" s="68" t="s">
        <v>174</v>
      </c>
      <c r="CB835" s="68" t="s">
        <v>143</v>
      </c>
      <c r="CC835" s="68" t="s">
        <v>143</v>
      </c>
      <c r="CD835" s="68" t="s">
        <v>143</v>
      </c>
      <c r="CE835" s="68" t="s">
        <v>5519</v>
      </c>
      <c r="CF835" s="68">
        <v>1</v>
      </c>
      <c r="CG835" s="68">
        <v>1</v>
      </c>
      <c r="CH835" s="68" t="s">
        <v>143</v>
      </c>
      <c r="CJ835" s="68">
        <v>0</v>
      </c>
      <c r="CK835" s="68" t="s">
        <v>143</v>
      </c>
      <c r="CM835" s="68" t="s">
        <v>143</v>
      </c>
      <c r="CN835" s="68" t="s">
        <v>143</v>
      </c>
      <c r="CR835" s="68" t="s">
        <v>143</v>
      </c>
      <c r="CS835" s="68" t="s">
        <v>1</v>
      </c>
      <c r="CU835" s="68" t="s">
        <v>1</v>
      </c>
      <c r="CV835" s="68" t="s">
        <v>1985</v>
      </c>
      <c r="CW835" s="68" t="s">
        <v>2092</v>
      </c>
      <c r="CX835" s="68" t="s">
        <v>926</v>
      </c>
      <c r="CY835" s="68" t="s">
        <v>166</v>
      </c>
      <c r="CZ835" s="68" t="s">
        <v>136</v>
      </c>
      <c r="DA835" s="68" t="s">
        <v>1989</v>
      </c>
      <c r="DB835" s="68" t="s">
        <v>143</v>
      </c>
      <c r="DC835" s="68" t="s">
        <v>143</v>
      </c>
      <c r="DD835" s="68" t="s">
        <v>373</v>
      </c>
      <c r="DE835" s="68">
        <v>11</v>
      </c>
      <c r="DF835" s="68">
        <v>16</v>
      </c>
    </row>
    <row r="836" spans="1:110" s="68" customFormat="1" ht="12.75" x14ac:dyDescent="0.2">
      <c r="A836" s="67">
        <v>45231</v>
      </c>
      <c r="B836" s="68" t="s">
        <v>14</v>
      </c>
      <c r="C836" s="68">
        <v>102655</v>
      </c>
      <c r="D836" s="68" t="s">
        <v>5208</v>
      </c>
      <c r="E836" s="68" t="s">
        <v>364</v>
      </c>
      <c r="F836" s="69">
        <v>45246</v>
      </c>
      <c r="G836" s="68" t="s">
        <v>165</v>
      </c>
      <c r="H836" s="68" t="s">
        <v>166</v>
      </c>
      <c r="I836" s="70">
        <v>1800</v>
      </c>
      <c r="J836" s="70">
        <v>1800</v>
      </c>
      <c r="K836" s="71">
        <f t="shared" ref="K836:K899" si="13">I836/$I$1</f>
        <v>4.4058380977372961E-3</v>
      </c>
      <c r="L836" s="68" t="s">
        <v>926</v>
      </c>
      <c r="M836" s="68" t="s">
        <v>218</v>
      </c>
      <c r="N836" s="68" t="s">
        <v>960</v>
      </c>
      <c r="O836" s="68" t="s">
        <v>2513</v>
      </c>
      <c r="P836" s="68" t="s">
        <v>879</v>
      </c>
      <c r="Q836" s="68" t="s">
        <v>262</v>
      </c>
      <c r="R836" s="68" t="s">
        <v>143</v>
      </c>
      <c r="S836" s="68" t="s">
        <v>2560</v>
      </c>
      <c r="T836" s="68" t="s">
        <v>135</v>
      </c>
      <c r="U836" s="68" t="s">
        <v>135</v>
      </c>
      <c r="V836" s="68" t="s">
        <v>136</v>
      </c>
      <c r="W836" s="68" t="s">
        <v>137</v>
      </c>
      <c r="X836" s="68" t="s">
        <v>2483</v>
      </c>
      <c r="Y836" s="68">
        <v>45246.502021412038</v>
      </c>
      <c r="Z836" s="68">
        <v>45246.50185335648</v>
      </c>
      <c r="AA836" s="68" t="s">
        <v>139</v>
      </c>
      <c r="AB836" s="68" t="s">
        <v>226</v>
      </c>
      <c r="AC836" s="68">
        <v>0</v>
      </c>
      <c r="AD836" s="68" t="s">
        <v>143</v>
      </c>
      <c r="AE836" s="68">
        <v>0</v>
      </c>
      <c r="AG836" s="68">
        <v>10012</v>
      </c>
      <c r="AH836" s="68" t="s">
        <v>141</v>
      </c>
      <c r="AI836" s="68" t="s">
        <v>143</v>
      </c>
      <c r="AK836" s="68" t="s">
        <v>207</v>
      </c>
      <c r="AL836" s="68" t="s">
        <v>143</v>
      </c>
      <c r="AM836" s="68">
        <v>1800</v>
      </c>
      <c r="AN836" s="68" t="s">
        <v>143</v>
      </c>
      <c r="AO836" s="68" t="s">
        <v>2516</v>
      </c>
      <c r="AP836" s="68" t="s">
        <v>2517</v>
      </c>
      <c r="AQ836" s="68" t="s">
        <v>2518</v>
      </c>
      <c r="AR836" s="68" t="s">
        <v>230</v>
      </c>
      <c r="AS836" s="68" t="s">
        <v>231</v>
      </c>
      <c r="AT836" s="68" t="s">
        <v>2519</v>
      </c>
      <c r="AU836" s="68" t="s">
        <v>2520</v>
      </c>
      <c r="AV836" s="68" t="s">
        <v>145</v>
      </c>
      <c r="AW836" s="68" t="s">
        <v>146</v>
      </c>
      <c r="AX836" s="68" t="s">
        <v>972</v>
      </c>
      <c r="AY836" s="68" t="s">
        <v>148</v>
      </c>
      <c r="AZ836" s="68" t="s">
        <v>139</v>
      </c>
      <c r="BA836" s="68" t="s">
        <v>149</v>
      </c>
      <c r="BB836" s="68" t="s">
        <v>150</v>
      </c>
      <c r="BC836" s="68" t="s">
        <v>156</v>
      </c>
      <c r="BD836" s="68" t="s">
        <v>276</v>
      </c>
      <c r="BE836" s="68" t="s">
        <v>143</v>
      </c>
      <c r="BG836" s="68">
        <v>0</v>
      </c>
      <c r="BH836" s="68" t="s">
        <v>143</v>
      </c>
      <c r="BI836" s="68" t="s">
        <v>143</v>
      </c>
      <c r="BJ836" s="68" t="s">
        <v>143</v>
      </c>
      <c r="BK836" s="68" t="s">
        <v>136</v>
      </c>
      <c r="BL836" s="68" t="s">
        <v>143</v>
      </c>
      <c r="BM836" s="68" t="s">
        <v>160</v>
      </c>
      <c r="BN836" s="68" t="s">
        <v>143</v>
      </c>
      <c r="BO836" s="68" t="s">
        <v>143</v>
      </c>
      <c r="BP836" s="68" t="s">
        <v>143</v>
      </c>
      <c r="BQ836" s="68" t="s">
        <v>143</v>
      </c>
      <c r="BR836" s="68">
        <v>0</v>
      </c>
      <c r="BS836" s="68" t="s">
        <v>5520</v>
      </c>
      <c r="BT836" s="68">
        <v>1800</v>
      </c>
      <c r="BU836" s="68">
        <v>1800</v>
      </c>
      <c r="BV836" s="68" t="s">
        <v>135</v>
      </c>
      <c r="BW836" s="68" t="s">
        <v>135</v>
      </c>
      <c r="BX836" s="68" t="s">
        <v>135</v>
      </c>
      <c r="BY836" s="68" t="s">
        <v>148</v>
      </c>
      <c r="BZ836" s="68" t="s">
        <v>2557</v>
      </c>
      <c r="CA836" s="68" t="s">
        <v>174</v>
      </c>
      <c r="CB836" s="68" t="s">
        <v>143</v>
      </c>
      <c r="CC836" s="68" t="s">
        <v>143</v>
      </c>
      <c r="CD836" s="68" t="s">
        <v>143</v>
      </c>
      <c r="CE836" s="68" t="s">
        <v>5521</v>
      </c>
      <c r="CF836" s="68">
        <v>1</v>
      </c>
      <c r="CH836" s="68" t="s">
        <v>143</v>
      </c>
      <c r="CJ836" s="68">
        <v>0</v>
      </c>
      <c r="CK836" s="68" t="s">
        <v>143</v>
      </c>
      <c r="CM836" s="68" t="s">
        <v>143</v>
      </c>
      <c r="CN836" s="68" t="s">
        <v>143</v>
      </c>
      <c r="CR836" s="68" t="s">
        <v>143</v>
      </c>
      <c r="CS836" s="68" t="s">
        <v>1</v>
      </c>
      <c r="CU836" s="68" t="s">
        <v>1</v>
      </c>
      <c r="CV836" s="68" t="s">
        <v>2092</v>
      </c>
      <c r="CW836" s="68" t="s">
        <v>143</v>
      </c>
      <c r="CX836" s="68" t="s">
        <v>926</v>
      </c>
      <c r="CY836" s="68" t="s">
        <v>166</v>
      </c>
      <c r="CZ836" s="68" t="s">
        <v>136</v>
      </c>
      <c r="DA836" s="68" t="s">
        <v>2495</v>
      </c>
      <c r="DB836" s="68" t="s">
        <v>143</v>
      </c>
      <c r="DC836" s="68" t="s">
        <v>143</v>
      </c>
      <c r="DD836" s="68" t="s">
        <v>364</v>
      </c>
      <c r="DE836" s="68">
        <v>11</v>
      </c>
      <c r="DF836" s="68">
        <v>16</v>
      </c>
    </row>
    <row r="837" spans="1:110" s="68" customFormat="1" ht="12.75" x14ac:dyDescent="0.2">
      <c r="A837" s="67">
        <v>45231</v>
      </c>
      <c r="B837" s="68" t="s">
        <v>8</v>
      </c>
      <c r="C837" s="68">
        <v>102664</v>
      </c>
      <c r="D837" s="68" t="s">
        <v>5353</v>
      </c>
      <c r="E837" s="68" t="s">
        <v>373</v>
      </c>
      <c r="F837" s="69">
        <v>45250</v>
      </c>
      <c r="G837" s="68" t="s">
        <v>257</v>
      </c>
      <c r="H837" s="68" t="s">
        <v>166</v>
      </c>
      <c r="I837" s="70">
        <v>380.16</v>
      </c>
      <c r="J837" s="70">
        <v>123.05</v>
      </c>
      <c r="K837" s="71">
        <f t="shared" si="13"/>
        <v>9.3051300624211696E-4</v>
      </c>
      <c r="L837" s="68" t="s">
        <v>1935</v>
      </c>
      <c r="M837" s="68" t="s">
        <v>317</v>
      </c>
      <c r="N837" s="68" t="s">
        <v>980</v>
      </c>
      <c r="O837" s="68" t="s">
        <v>5522</v>
      </c>
      <c r="P837" s="68" t="s">
        <v>5353</v>
      </c>
      <c r="Q837" s="68" t="s">
        <v>170</v>
      </c>
      <c r="R837" s="68" t="s">
        <v>5523</v>
      </c>
      <c r="S837" s="68" t="s">
        <v>5524</v>
      </c>
      <c r="T837" s="68" t="s">
        <v>135</v>
      </c>
      <c r="U837" s="68" t="s">
        <v>135</v>
      </c>
      <c r="V837" s="68" t="s">
        <v>506</v>
      </c>
      <c r="W837" s="68" t="s">
        <v>137</v>
      </c>
      <c r="X837" s="68" t="s">
        <v>4976</v>
      </c>
      <c r="Y837" s="68">
        <v>45251.04537349537</v>
      </c>
      <c r="Z837" s="68">
        <v>45265.109242939812</v>
      </c>
      <c r="AA837" s="68" t="s">
        <v>139</v>
      </c>
      <c r="AB837" s="68" t="s">
        <v>323</v>
      </c>
      <c r="AC837" s="68">
        <v>0</v>
      </c>
      <c r="AD837" s="68" t="s">
        <v>143</v>
      </c>
      <c r="AE837" s="68">
        <v>38016</v>
      </c>
      <c r="AF837" s="68">
        <v>45246</v>
      </c>
      <c r="AG837" s="68">
        <v>10010</v>
      </c>
      <c r="AH837" s="68" t="s">
        <v>265</v>
      </c>
      <c r="AI837" s="68" t="s">
        <v>143</v>
      </c>
      <c r="AJ837" s="68">
        <v>38016</v>
      </c>
      <c r="AK837" s="68" t="s">
        <v>207</v>
      </c>
      <c r="AL837" s="68" t="s">
        <v>143</v>
      </c>
      <c r="AM837" s="68">
        <v>12305</v>
      </c>
      <c r="AN837" s="68" t="s">
        <v>174</v>
      </c>
      <c r="AO837" s="68" t="s">
        <v>5525</v>
      </c>
      <c r="AP837" s="68" t="s">
        <v>428</v>
      </c>
      <c r="AQ837" s="68" t="s">
        <v>5526</v>
      </c>
      <c r="AR837" s="68" t="s">
        <v>430</v>
      </c>
      <c r="AS837" s="68" t="s">
        <v>431</v>
      </c>
      <c r="AT837" s="68" t="s">
        <v>4482</v>
      </c>
      <c r="AU837" s="68" t="s">
        <v>5527</v>
      </c>
      <c r="AV837" s="68" t="s">
        <v>990</v>
      </c>
      <c r="AW837" s="68" t="s">
        <v>273</v>
      </c>
      <c r="AX837" s="68" t="s">
        <v>991</v>
      </c>
      <c r="AY837" s="68" t="s">
        <v>148</v>
      </c>
      <c r="AZ837" s="68" t="s">
        <v>139</v>
      </c>
      <c r="BA837" s="68" t="s">
        <v>154</v>
      </c>
      <c r="BB837" s="68" t="s">
        <v>992</v>
      </c>
      <c r="BC837" s="68" t="s">
        <v>156</v>
      </c>
      <c r="BD837" s="68" t="s">
        <v>157</v>
      </c>
      <c r="BE837" s="68" t="s">
        <v>303</v>
      </c>
      <c r="BF837" s="68">
        <v>45251.06690972222</v>
      </c>
      <c r="BG837" s="68">
        <v>0</v>
      </c>
      <c r="BH837" s="68" t="s">
        <v>262</v>
      </c>
      <c r="BI837" s="68" t="s">
        <v>5528</v>
      </c>
      <c r="BJ837" s="68" t="s">
        <v>143</v>
      </c>
      <c r="BK837" s="68" t="s">
        <v>136</v>
      </c>
      <c r="BL837" s="68" t="s">
        <v>143</v>
      </c>
      <c r="BM837" s="68" t="s">
        <v>200</v>
      </c>
      <c r="BN837" s="68" t="s">
        <v>200</v>
      </c>
      <c r="BO837" s="68" t="s">
        <v>373</v>
      </c>
      <c r="BP837" s="68" t="s">
        <v>143</v>
      </c>
      <c r="BQ837" s="68" t="s">
        <v>2348</v>
      </c>
      <c r="BR837" s="68">
        <v>500</v>
      </c>
      <c r="BS837" s="68" t="s">
        <v>1608</v>
      </c>
      <c r="BT837" s="68">
        <v>38016</v>
      </c>
      <c r="BU837" s="68">
        <v>38016</v>
      </c>
      <c r="BV837" s="68" t="s">
        <v>135</v>
      </c>
      <c r="BW837" s="68" t="s">
        <v>135</v>
      </c>
      <c r="BX837" s="68" t="s">
        <v>135</v>
      </c>
      <c r="BY837" s="68" t="s">
        <v>148</v>
      </c>
      <c r="BZ837" s="68" t="s">
        <v>5394</v>
      </c>
      <c r="CA837" s="68" t="s">
        <v>174</v>
      </c>
      <c r="CB837" s="68" t="s">
        <v>143</v>
      </c>
      <c r="CC837" s="68" t="s">
        <v>143</v>
      </c>
      <c r="CD837" s="68" t="s">
        <v>143</v>
      </c>
      <c r="CE837" s="68" t="s">
        <v>143</v>
      </c>
      <c r="CF837" s="68">
        <v>1</v>
      </c>
      <c r="CG837" s="68">
        <v>1</v>
      </c>
      <c r="CH837" s="68" t="s">
        <v>143</v>
      </c>
      <c r="CJ837" s="68">
        <v>0</v>
      </c>
      <c r="CK837" s="68" t="s">
        <v>143</v>
      </c>
      <c r="CM837" s="68" t="s">
        <v>143</v>
      </c>
      <c r="CN837" s="68" t="s">
        <v>143</v>
      </c>
      <c r="CO837" s="68">
        <v>177220647</v>
      </c>
      <c r="CR837" s="68" t="s">
        <v>143</v>
      </c>
      <c r="CS837" s="68" t="s">
        <v>1</v>
      </c>
      <c r="CU837" s="68" t="s">
        <v>1</v>
      </c>
      <c r="CV837" s="68" t="s">
        <v>1985</v>
      </c>
      <c r="CW837" s="68" t="s">
        <v>1985</v>
      </c>
      <c r="CX837" s="68" t="s">
        <v>1935</v>
      </c>
      <c r="CY837" s="68" t="s">
        <v>166</v>
      </c>
      <c r="CZ837" s="68" t="s">
        <v>136</v>
      </c>
      <c r="DA837" s="68" t="s">
        <v>1989</v>
      </c>
      <c r="DB837" s="68" t="s">
        <v>143</v>
      </c>
      <c r="DC837" s="68" t="s">
        <v>143</v>
      </c>
      <c r="DD837" s="68" t="s">
        <v>373</v>
      </c>
      <c r="DE837" s="68">
        <v>11</v>
      </c>
      <c r="DF837" s="68">
        <v>20</v>
      </c>
    </row>
    <row r="838" spans="1:110" s="68" customFormat="1" ht="12.75" x14ac:dyDescent="0.2">
      <c r="A838" s="67">
        <v>45231</v>
      </c>
      <c r="B838" s="68" t="s">
        <v>8</v>
      </c>
      <c r="C838" s="68">
        <v>102683</v>
      </c>
      <c r="D838" s="68" t="s">
        <v>5353</v>
      </c>
      <c r="E838" s="68" t="s">
        <v>373</v>
      </c>
      <c r="F838" s="69">
        <v>45250</v>
      </c>
      <c r="G838" s="68" t="s">
        <v>257</v>
      </c>
      <c r="H838" s="68" t="s">
        <v>166</v>
      </c>
      <c r="I838" s="70">
        <v>153.55000000000001</v>
      </c>
      <c r="J838" s="70">
        <v>138</v>
      </c>
      <c r="K838" s="71">
        <f t="shared" si="13"/>
        <v>3.7584246661531213E-4</v>
      </c>
      <c r="L838" s="68" t="s">
        <v>1935</v>
      </c>
      <c r="M838" s="68" t="s">
        <v>317</v>
      </c>
      <c r="N838" s="68" t="s">
        <v>980</v>
      </c>
      <c r="O838" s="68" t="s">
        <v>5529</v>
      </c>
      <c r="P838" s="68" t="s">
        <v>5353</v>
      </c>
      <c r="Q838" s="68" t="s">
        <v>170</v>
      </c>
      <c r="R838" s="68" t="s">
        <v>5530</v>
      </c>
      <c r="S838" s="68" t="s">
        <v>5531</v>
      </c>
      <c r="T838" s="68" t="s">
        <v>135</v>
      </c>
      <c r="U838" s="68" t="s">
        <v>135</v>
      </c>
      <c r="V838" s="68" t="s">
        <v>506</v>
      </c>
      <c r="W838" s="68" t="s">
        <v>137</v>
      </c>
      <c r="X838" s="68" t="s">
        <v>4976</v>
      </c>
      <c r="Y838" s="68">
        <v>45251.04490335648</v>
      </c>
      <c r="Z838" s="68">
        <v>45265.112012268517</v>
      </c>
      <c r="AA838" s="68" t="s">
        <v>139</v>
      </c>
      <c r="AB838" s="68" t="s">
        <v>323</v>
      </c>
      <c r="AC838" s="68">
        <v>0</v>
      </c>
      <c r="AD838" s="68" t="s">
        <v>143</v>
      </c>
      <c r="AE838" s="68">
        <v>15355</v>
      </c>
      <c r="AF838" s="68">
        <v>45246</v>
      </c>
      <c r="AG838" s="68">
        <v>10010</v>
      </c>
      <c r="AH838" s="68" t="s">
        <v>265</v>
      </c>
      <c r="AI838" s="68" t="s">
        <v>143</v>
      </c>
      <c r="AJ838" s="68">
        <v>15355</v>
      </c>
      <c r="AK838" s="68" t="s">
        <v>207</v>
      </c>
      <c r="AL838" s="68" t="s">
        <v>143</v>
      </c>
      <c r="AM838" s="68">
        <v>138</v>
      </c>
      <c r="AN838" s="68" t="s">
        <v>174</v>
      </c>
      <c r="AO838" s="68" t="s">
        <v>5532</v>
      </c>
      <c r="AP838" s="68" t="s">
        <v>5533</v>
      </c>
      <c r="AQ838" s="68" t="s">
        <v>5534</v>
      </c>
      <c r="AR838" s="68" t="s">
        <v>916</v>
      </c>
      <c r="AS838" s="68" t="s">
        <v>231</v>
      </c>
      <c r="AT838" s="68" t="s">
        <v>5535</v>
      </c>
      <c r="AU838" s="68" t="s">
        <v>5536</v>
      </c>
      <c r="AV838" s="68" t="s">
        <v>990</v>
      </c>
      <c r="AW838" s="68" t="s">
        <v>273</v>
      </c>
      <c r="AX838" s="68" t="s">
        <v>991</v>
      </c>
      <c r="AY838" s="68" t="s">
        <v>148</v>
      </c>
      <c r="AZ838" s="68" t="s">
        <v>139</v>
      </c>
      <c r="BA838" s="68" t="s">
        <v>154</v>
      </c>
      <c r="BB838" s="68" t="s">
        <v>992</v>
      </c>
      <c r="BC838" s="68" t="s">
        <v>156</v>
      </c>
      <c r="BD838" s="68" t="s">
        <v>157</v>
      </c>
      <c r="BE838" s="68" t="s">
        <v>303</v>
      </c>
      <c r="BF838" s="68">
        <v>45251.067847222221</v>
      </c>
      <c r="BG838" s="68">
        <v>0</v>
      </c>
      <c r="BH838" s="68" t="s">
        <v>170</v>
      </c>
      <c r="BI838" s="68" t="s">
        <v>5537</v>
      </c>
      <c r="BJ838" s="68" t="s">
        <v>143</v>
      </c>
      <c r="BK838" s="68" t="s">
        <v>136</v>
      </c>
      <c r="BL838" s="68" t="s">
        <v>143</v>
      </c>
      <c r="BM838" s="68" t="s">
        <v>200</v>
      </c>
      <c r="BN838" s="68" t="s">
        <v>200</v>
      </c>
      <c r="BO838" s="68" t="s">
        <v>373</v>
      </c>
      <c r="BP838" s="68" t="s">
        <v>143</v>
      </c>
      <c r="BQ838" s="68" t="s">
        <v>884</v>
      </c>
      <c r="BR838" s="68">
        <v>500</v>
      </c>
      <c r="BS838" s="68" t="s">
        <v>1608</v>
      </c>
      <c r="BT838" s="68">
        <v>15355</v>
      </c>
      <c r="BU838" s="68">
        <v>15355</v>
      </c>
      <c r="BV838" s="68" t="s">
        <v>135</v>
      </c>
      <c r="BW838" s="68" t="s">
        <v>135</v>
      </c>
      <c r="BX838" s="68" t="s">
        <v>135</v>
      </c>
      <c r="BY838" s="68" t="s">
        <v>148</v>
      </c>
      <c r="BZ838" s="68" t="s">
        <v>5394</v>
      </c>
      <c r="CA838" s="68" t="s">
        <v>174</v>
      </c>
      <c r="CB838" s="68" t="s">
        <v>143</v>
      </c>
      <c r="CC838" s="68" t="s">
        <v>143</v>
      </c>
      <c r="CD838" s="68" t="s">
        <v>143</v>
      </c>
      <c r="CE838" s="68" t="s">
        <v>143</v>
      </c>
      <c r="CF838" s="68">
        <v>1</v>
      </c>
      <c r="CG838" s="68">
        <v>1</v>
      </c>
      <c r="CH838" s="68" t="s">
        <v>143</v>
      </c>
      <c r="CJ838" s="68">
        <v>0</v>
      </c>
      <c r="CK838" s="68" t="s">
        <v>143</v>
      </c>
      <c r="CM838" s="68" t="s">
        <v>143</v>
      </c>
      <c r="CN838" s="68" t="s">
        <v>143</v>
      </c>
      <c r="CO838" s="68">
        <v>315658831</v>
      </c>
      <c r="CR838" s="68" t="s">
        <v>143</v>
      </c>
      <c r="CS838" s="68" t="s">
        <v>1</v>
      </c>
      <c r="CU838" s="68" t="s">
        <v>1</v>
      </c>
      <c r="CV838" s="68" t="s">
        <v>1985</v>
      </c>
      <c r="CW838" s="68" t="s">
        <v>1985</v>
      </c>
      <c r="CX838" s="68" t="s">
        <v>1935</v>
      </c>
      <c r="CY838" s="68" t="s">
        <v>166</v>
      </c>
      <c r="CZ838" s="68" t="s">
        <v>136</v>
      </c>
      <c r="DA838" s="68" t="s">
        <v>1989</v>
      </c>
      <c r="DB838" s="68" t="s">
        <v>143</v>
      </c>
      <c r="DC838" s="68" t="s">
        <v>143</v>
      </c>
      <c r="DD838" s="68" t="s">
        <v>373</v>
      </c>
      <c r="DE838" s="68">
        <v>11</v>
      </c>
      <c r="DF838" s="68">
        <v>20</v>
      </c>
    </row>
    <row r="839" spans="1:110" s="68" customFormat="1" ht="12.75" x14ac:dyDescent="0.2">
      <c r="A839" s="67">
        <v>45231</v>
      </c>
      <c r="B839" s="68" t="s">
        <v>7</v>
      </c>
      <c r="C839" s="68">
        <v>102700</v>
      </c>
      <c r="D839" s="68" t="s">
        <v>5538</v>
      </c>
      <c r="E839" s="68" t="s">
        <v>373</v>
      </c>
      <c r="F839" s="69">
        <v>45253</v>
      </c>
      <c r="G839" s="68" t="s">
        <v>257</v>
      </c>
      <c r="H839" s="68" t="s">
        <v>166</v>
      </c>
      <c r="I839" s="70">
        <v>3550</v>
      </c>
      <c r="J839" s="70">
        <v>3550</v>
      </c>
      <c r="K839" s="71">
        <f t="shared" si="13"/>
        <v>8.6892918038707773E-3</v>
      </c>
      <c r="L839" s="68" t="s">
        <v>374</v>
      </c>
      <c r="M839" s="68" t="s">
        <v>317</v>
      </c>
      <c r="N839" s="68" t="s">
        <v>980</v>
      </c>
      <c r="O839" s="68" t="s">
        <v>1769</v>
      </c>
      <c r="P839" s="68" t="s">
        <v>5539</v>
      </c>
      <c r="Q839" s="68" t="s">
        <v>262</v>
      </c>
      <c r="R839" s="68" t="s">
        <v>143</v>
      </c>
      <c r="S839" s="68" t="s">
        <v>4729</v>
      </c>
      <c r="T839" s="68" t="s">
        <v>135</v>
      </c>
      <c r="U839" s="68" t="s">
        <v>135</v>
      </c>
      <c r="V839" s="68" t="s">
        <v>136</v>
      </c>
      <c r="W839" s="68" t="s">
        <v>137</v>
      </c>
      <c r="X839" s="68" t="s">
        <v>379</v>
      </c>
      <c r="Y839" s="68">
        <v>45257.53301446759</v>
      </c>
      <c r="Z839" s="68">
        <v>45257.532626851855</v>
      </c>
      <c r="AA839" s="68" t="s">
        <v>139</v>
      </c>
      <c r="AB839" s="68" t="s">
        <v>140</v>
      </c>
      <c r="AC839" s="68">
        <v>0</v>
      </c>
      <c r="AD839" s="68" t="s">
        <v>143</v>
      </c>
      <c r="AE839" s="68">
        <v>0</v>
      </c>
      <c r="AF839" s="68">
        <v>45246</v>
      </c>
      <c r="AG839" s="68">
        <v>10010</v>
      </c>
      <c r="AH839" s="68" t="s">
        <v>265</v>
      </c>
      <c r="AI839" s="68" t="s">
        <v>143</v>
      </c>
      <c r="AK839" s="68" t="s">
        <v>142</v>
      </c>
      <c r="AL839" s="68" t="s">
        <v>143</v>
      </c>
      <c r="AM839" s="68">
        <v>9900</v>
      </c>
      <c r="AN839" s="68" t="s">
        <v>143</v>
      </c>
      <c r="AO839" s="68" t="s">
        <v>1772</v>
      </c>
      <c r="AP839" s="68" t="s">
        <v>1773</v>
      </c>
      <c r="AQ839" s="68" t="s">
        <v>1774</v>
      </c>
      <c r="AR839" s="68" t="s">
        <v>250</v>
      </c>
      <c r="AS839" s="68" t="s">
        <v>179</v>
      </c>
      <c r="AT839" s="68" t="s">
        <v>1775</v>
      </c>
      <c r="AU839" s="68" t="s">
        <v>1776</v>
      </c>
      <c r="AV839" s="68" t="s">
        <v>990</v>
      </c>
      <c r="AW839" s="68" t="s">
        <v>273</v>
      </c>
      <c r="AX839" s="68" t="s">
        <v>991</v>
      </c>
      <c r="AY839" s="68" t="s">
        <v>148</v>
      </c>
      <c r="AZ839" s="68" t="s">
        <v>139</v>
      </c>
      <c r="BA839" s="68" t="s">
        <v>154</v>
      </c>
      <c r="BB839" s="68" t="s">
        <v>992</v>
      </c>
      <c r="BC839" s="68" t="s">
        <v>156</v>
      </c>
      <c r="BD839" s="68" t="s">
        <v>276</v>
      </c>
      <c r="BE839" s="68" t="s">
        <v>143</v>
      </c>
      <c r="BG839" s="68">
        <v>0</v>
      </c>
      <c r="BH839" s="68" t="s">
        <v>143</v>
      </c>
      <c r="BI839" s="68" t="s">
        <v>143</v>
      </c>
      <c r="BJ839" s="68" t="s">
        <v>143</v>
      </c>
      <c r="BK839" s="68" t="s">
        <v>136</v>
      </c>
      <c r="BL839" s="68" t="s">
        <v>143</v>
      </c>
      <c r="BM839" s="68" t="s">
        <v>200</v>
      </c>
      <c r="BN839" s="68" t="s">
        <v>200</v>
      </c>
      <c r="BO839" s="68" t="s">
        <v>373</v>
      </c>
      <c r="BP839" s="68" t="s">
        <v>143</v>
      </c>
      <c r="BQ839" s="68" t="s">
        <v>143</v>
      </c>
      <c r="BR839" s="68">
        <v>0</v>
      </c>
      <c r="BS839" s="68" t="s">
        <v>2494</v>
      </c>
      <c r="BT839" s="68">
        <v>9900</v>
      </c>
      <c r="BU839" s="68">
        <v>9900</v>
      </c>
      <c r="BV839" s="68" t="s">
        <v>135</v>
      </c>
      <c r="BW839" s="68" t="s">
        <v>135</v>
      </c>
      <c r="BX839" s="68" t="s">
        <v>135</v>
      </c>
      <c r="BY839" s="68" t="s">
        <v>148</v>
      </c>
      <c r="BZ839" s="68" t="s">
        <v>5394</v>
      </c>
      <c r="CA839" s="68" t="s">
        <v>174</v>
      </c>
      <c r="CB839" s="68" t="s">
        <v>143</v>
      </c>
      <c r="CC839" s="68" t="s">
        <v>143</v>
      </c>
      <c r="CD839" s="68" t="s">
        <v>143</v>
      </c>
      <c r="CE839" s="68" t="s">
        <v>5540</v>
      </c>
      <c r="CF839" s="68">
        <v>1</v>
      </c>
      <c r="CH839" s="68" t="s">
        <v>143</v>
      </c>
      <c r="CJ839" s="68">
        <v>0</v>
      </c>
      <c r="CK839" s="68" t="s">
        <v>143</v>
      </c>
      <c r="CM839" s="68" t="s">
        <v>143</v>
      </c>
      <c r="CN839" s="68" t="s">
        <v>143</v>
      </c>
      <c r="CR839" s="68" t="s">
        <v>143</v>
      </c>
      <c r="CS839" s="68" t="s">
        <v>1</v>
      </c>
      <c r="CU839" s="68" t="s">
        <v>1</v>
      </c>
      <c r="CV839" s="68" t="s">
        <v>4037</v>
      </c>
      <c r="CW839" s="68" t="s">
        <v>143</v>
      </c>
      <c r="CX839" s="68" t="s">
        <v>374</v>
      </c>
      <c r="CY839" s="68" t="s">
        <v>166</v>
      </c>
      <c r="CZ839" s="68" t="s">
        <v>136</v>
      </c>
      <c r="DA839" s="68" t="s">
        <v>2495</v>
      </c>
      <c r="DB839" s="68" t="s">
        <v>143</v>
      </c>
      <c r="DC839" s="68" t="s">
        <v>143</v>
      </c>
      <c r="DD839" s="68" t="s">
        <v>373</v>
      </c>
      <c r="DE839" s="68">
        <v>11</v>
      </c>
      <c r="DF839" s="68">
        <v>23</v>
      </c>
    </row>
    <row r="840" spans="1:110" s="68" customFormat="1" ht="12.75" x14ac:dyDescent="0.2">
      <c r="A840" s="67">
        <v>45231</v>
      </c>
      <c r="B840" s="68" t="s">
        <v>7</v>
      </c>
      <c r="C840" s="68">
        <v>102700</v>
      </c>
      <c r="D840" s="68" t="s">
        <v>5538</v>
      </c>
      <c r="E840" s="68" t="s">
        <v>373</v>
      </c>
      <c r="F840" s="69">
        <v>45253</v>
      </c>
      <c r="G840" s="68" t="s">
        <v>257</v>
      </c>
      <c r="H840" s="68" t="s">
        <v>166</v>
      </c>
      <c r="I840" s="70">
        <v>6350</v>
      </c>
      <c r="J840" s="70">
        <v>10450</v>
      </c>
      <c r="K840" s="71">
        <f t="shared" si="13"/>
        <v>1.554281773368435E-2</v>
      </c>
      <c r="L840" s="68" t="s">
        <v>374</v>
      </c>
      <c r="M840" s="68" t="s">
        <v>129</v>
      </c>
      <c r="N840" s="68" t="s">
        <v>980</v>
      </c>
      <c r="O840" s="68" t="s">
        <v>1769</v>
      </c>
      <c r="P840" s="68" t="s">
        <v>5539</v>
      </c>
      <c r="Q840" s="68" t="s">
        <v>262</v>
      </c>
      <c r="R840" s="68" t="s">
        <v>143</v>
      </c>
      <c r="S840" s="68" t="s">
        <v>4729</v>
      </c>
      <c r="T840" s="68" t="s">
        <v>135</v>
      </c>
      <c r="U840" s="68" t="s">
        <v>135</v>
      </c>
      <c r="V840" s="68" t="s">
        <v>136</v>
      </c>
      <c r="W840" s="68" t="s">
        <v>137</v>
      </c>
      <c r="X840" s="68" t="s">
        <v>379</v>
      </c>
      <c r="Y840" s="68">
        <v>45257.53301446759</v>
      </c>
      <c r="Z840" s="68">
        <v>45257.532626851855</v>
      </c>
      <c r="AA840" s="68" t="s">
        <v>139</v>
      </c>
      <c r="AB840" s="68" t="s">
        <v>140</v>
      </c>
      <c r="AC840" s="68">
        <v>0</v>
      </c>
      <c r="AD840" s="68" t="s">
        <v>143</v>
      </c>
      <c r="AE840" s="68">
        <v>0</v>
      </c>
      <c r="AF840" s="68">
        <v>45246</v>
      </c>
      <c r="AG840" s="68">
        <v>10010</v>
      </c>
      <c r="AH840" s="68" t="s">
        <v>265</v>
      </c>
      <c r="AI840" s="68" t="s">
        <v>143</v>
      </c>
      <c r="AK840" s="68" t="s">
        <v>142</v>
      </c>
      <c r="AL840" s="68" t="s">
        <v>143</v>
      </c>
      <c r="AM840" s="68">
        <v>9900</v>
      </c>
      <c r="AN840" s="68" t="s">
        <v>143</v>
      </c>
      <c r="AO840" s="68" t="s">
        <v>1772</v>
      </c>
      <c r="AP840" s="68" t="s">
        <v>1773</v>
      </c>
      <c r="AQ840" s="68" t="s">
        <v>1774</v>
      </c>
      <c r="AR840" s="68" t="s">
        <v>250</v>
      </c>
      <c r="AS840" s="68" t="s">
        <v>179</v>
      </c>
      <c r="AT840" s="68" t="s">
        <v>1775</v>
      </c>
      <c r="AU840" s="68" t="s">
        <v>1776</v>
      </c>
      <c r="AV840" s="68" t="s">
        <v>990</v>
      </c>
      <c r="AW840" s="68" t="s">
        <v>273</v>
      </c>
      <c r="AX840" s="68" t="s">
        <v>991</v>
      </c>
      <c r="AY840" s="68" t="s">
        <v>148</v>
      </c>
      <c r="AZ840" s="68" t="s">
        <v>139</v>
      </c>
      <c r="BA840" s="68" t="s">
        <v>154</v>
      </c>
      <c r="BB840" s="68" t="s">
        <v>992</v>
      </c>
      <c r="BC840" s="68" t="s">
        <v>156</v>
      </c>
      <c r="BD840" s="68" t="s">
        <v>276</v>
      </c>
      <c r="BE840" s="68" t="s">
        <v>143</v>
      </c>
      <c r="BG840" s="68">
        <v>0</v>
      </c>
      <c r="BH840" s="68" t="s">
        <v>143</v>
      </c>
      <c r="BI840" s="68" t="s">
        <v>143</v>
      </c>
      <c r="BJ840" s="68" t="s">
        <v>143</v>
      </c>
      <c r="BK840" s="68" t="s">
        <v>136</v>
      </c>
      <c r="BL840" s="68" t="s">
        <v>143</v>
      </c>
      <c r="BM840" s="68" t="s">
        <v>200</v>
      </c>
      <c r="BN840" s="68" t="s">
        <v>200</v>
      </c>
      <c r="BO840" s="68" t="s">
        <v>373</v>
      </c>
      <c r="BP840" s="68" t="s">
        <v>143</v>
      </c>
      <c r="BQ840" s="68" t="s">
        <v>143</v>
      </c>
      <c r="BR840" s="68">
        <v>0</v>
      </c>
      <c r="BS840" s="68" t="s">
        <v>2494</v>
      </c>
      <c r="BT840" s="68">
        <v>9900</v>
      </c>
      <c r="BU840" s="68">
        <v>9900</v>
      </c>
      <c r="BV840" s="68" t="s">
        <v>135</v>
      </c>
      <c r="BW840" s="68" t="s">
        <v>135</v>
      </c>
      <c r="BX840" s="68" t="s">
        <v>135</v>
      </c>
      <c r="BY840" s="68" t="s">
        <v>148</v>
      </c>
      <c r="BZ840" s="68" t="s">
        <v>5394</v>
      </c>
      <c r="CA840" s="68" t="s">
        <v>174</v>
      </c>
      <c r="CB840" s="68" t="s">
        <v>143</v>
      </c>
      <c r="CC840" s="68" t="s">
        <v>143</v>
      </c>
      <c r="CD840" s="68" t="s">
        <v>143</v>
      </c>
      <c r="CE840" s="68" t="s">
        <v>5540</v>
      </c>
      <c r="CF840" s="68">
        <v>1</v>
      </c>
      <c r="CH840" s="68" t="s">
        <v>143</v>
      </c>
      <c r="CJ840" s="68">
        <v>0</v>
      </c>
      <c r="CK840" s="68" t="s">
        <v>143</v>
      </c>
      <c r="CM840" s="68" t="s">
        <v>143</v>
      </c>
      <c r="CN840" s="68" t="s">
        <v>143</v>
      </c>
      <c r="CR840" s="68" t="s">
        <v>143</v>
      </c>
      <c r="CS840" s="68" t="s">
        <v>1</v>
      </c>
      <c r="CU840" s="68" t="s">
        <v>1</v>
      </c>
      <c r="CV840" s="68" t="s">
        <v>4037</v>
      </c>
      <c r="CW840" s="68" t="s">
        <v>143</v>
      </c>
      <c r="CX840" s="68" t="s">
        <v>374</v>
      </c>
      <c r="CY840" s="68" t="s">
        <v>166</v>
      </c>
      <c r="CZ840" s="68" t="s">
        <v>136</v>
      </c>
      <c r="DA840" s="68" t="s">
        <v>2495</v>
      </c>
      <c r="DB840" s="68" t="s">
        <v>143</v>
      </c>
      <c r="DC840" s="68" t="s">
        <v>143</v>
      </c>
      <c r="DD840" s="68" t="s">
        <v>373</v>
      </c>
      <c r="DE840" s="68">
        <v>11</v>
      </c>
      <c r="DF840" s="68">
        <v>23</v>
      </c>
    </row>
    <row r="841" spans="1:110" s="68" customFormat="1" ht="12.75" x14ac:dyDescent="0.2">
      <c r="A841" s="67">
        <v>45231</v>
      </c>
      <c r="B841" s="68" t="s">
        <v>8</v>
      </c>
      <c r="C841" s="68">
        <v>102709</v>
      </c>
      <c r="D841" s="68" t="s">
        <v>5353</v>
      </c>
      <c r="E841" s="68" t="s">
        <v>373</v>
      </c>
      <c r="F841" s="69">
        <v>45253</v>
      </c>
      <c r="G841" s="68" t="s">
        <v>257</v>
      </c>
      <c r="H841" s="68" t="s">
        <v>166</v>
      </c>
      <c r="I841" s="70">
        <v>439</v>
      </c>
      <c r="J841" s="70">
        <v>549.41</v>
      </c>
      <c r="K841" s="71">
        <f t="shared" si="13"/>
        <v>1.074534958281485E-3</v>
      </c>
      <c r="L841" s="68" t="s">
        <v>1935</v>
      </c>
      <c r="M841" s="68" t="s">
        <v>317</v>
      </c>
      <c r="N841" s="68" t="s">
        <v>980</v>
      </c>
      <c r="O841" s="68" t="s">
        <v>5541</v>
      </c>
      <c r="P841" s="68" t="s">
        <v>5353</v>
      </c>
      <c r="Q841" s="68" t="s">
        <v>262</v>
      </c>
      <c r="R841" s="68" t="s">
        <v>5542</v>
      </c>
      <c r="S841" s="68" t="s">
        <v>5543</v>
      </c>
      <c r="T841" s="68" t="s">
        <v>135</v>
      </c>
      <c r="U841" s="68" t="s">
        <v>135</v>
      </c>
      <c r="V841" s="68" t="s">
        <v>506</v>
      </c>
      <c r="W841" s="68" t="s">
        <v>137</v>
      </c>
      <c r="X841" s="68" t="s">
        <v>379</v>
      </c>
      <c r="Y841" s="68">
        <v>45251.530647916668</v>
      </c>
      <c r="Z841" s="68">
        <v>45258.260774305556</v>
      </c>
      <c r="AA841" s="68" t="s">
        <v>139</v>
      </c>
      <c r="AB841" s="68" t="s">
        <v>323</v>
      </c>
      <c r="AC841" s="68">
        <v>0</v>
      </c>
      <c r="AD841" s="68" t="s">
        <v>143</v>
      </c>
      <c r="AE841" s="68">
        <v>439</v>
      </c>
      <c r="AF841" s="68">
        <v>45246</v>
      </c>
      <c r="AG841" s="68">
        <v>10010</v>
      </c>
      <c r="AH841" s="68" t="s">
        <v>265</v>
      </c>
      <c r="AI841" s="68" t="s">
        <v>143</v>
      </c>
      <c r="AJ841" s="68">
        <v>4155</v>
      </c>
      <c r="AK841" s="68" t="s">
        <v>207</v>
      </c>
      <c r="AL841" s="68" t="s">
        <v>143</v>
      </c>
      <c r="AM841" s="68">
        <v>520</v>
      </c>
      <c r="AN841" s="68" t="s">
        <v>2415</v>
      </c>
      <c r="AO841" s="68" t="s">
        <v>5544</v>
      </c>
      <c r="AP841" s="68" t="s">
        <v>1323</v>
      </c>
      <c r="AQ841" s="68" t="s">
        <v>5545</v>
      </c>
      <c r="AR841" s="68" t="s">
        <v>353</v>
      </c>
      <c r="AS841" s="68" t="s">
        <v>231</v>
      </c>
      <c r="AT841" s="68" t="s">
        <v>492</v>
      </c>
      <c r="AU841" s="68" t="s">
        <v>1325</v>
      </c>
      <c r="AV841" s="68" t="s">
        <v>990</v>
      </c>
      <c r="AW841" s="68" t="s">
        <v>273</v>
      </c>
      <c r="AX841" s="68" t="s">
        <v>991</v>
      </c>
      <c r="AY841" s="68" t="s">
        <v>148</v>
      </c>
      <c r="AZ841" s="68" t="s">
        <v>139</v>
      </c>
      <c r="BA841" s="68" t="s">
        <v>154</v>
      </c>
      <c r="BB841" s="68" t="s">
        <v>992</v>
      </c>
      <c r="BC841" s="68" t="s">
        <v>156</v>
      </c>
      <c r="BD841" s="68" t="s">
        <v>157</v>
      </c>
      <c r="BE841" s="68" t="s">
        <v>484</v>
      </c>
      <c r="BF841" s="68">
        <v>45251.13113425926</v>
      </c>
      <c r="BG841" s="68">
        <v>0</v>
      </c>
      <c r="BH841" s="68" t="s">
        <v>262</v>
      </c>
      <c r="BI841" s="68" t="s">
        <v>5546</v>
      </c>
      <c r="BJ841" s="68" t="s">
        <v>143</v>
      </c>
      <c r="BK841" s="68" t="s">
        <v>136</v>
      </c>
      <c r="BL841" s="68" t="s">
        <v>143</v>
      </c>
      <c r="BM841" s="68" t="s">
        <v>200</v>
      </c>
      <c r="BN841" s="68" t="s">
        <v>200</v>
      </c>
      <c r="BO841" s="68" t="s">
        <v>373</v>
      </c>
      <c r="BP841" s="68" t="s">
        <v>143</v>
      </c>
      <c r="BQ841" s="68" t="s">
        <v>5547</v>
      </c>
      <c r="BR841" s="68">
        <v>1000</v>
      </c>
      <c r="BS841" s="68" t="s">
        <v>162</v>
      </c>
      <c r="BT841" s="68">
        <v>439</v>
      </c>
      <c r="BU841" s="68">
        <v>439</v>
      </c>
      <c r="BV841" s="68" t="s">
        <v>135</v>
      </c>
      <c r="BW841" s="68" t="s">
        <v>135</v>
      </c>
      <c r="BX841" s="68" t="s">
        <v>135</v>
      </c>
      <c r="BY841" s="68" t="s">
        <v>148</v>
      </c>
      <c r="BZ841" s="68" t="s">
        <v>5394</v>
      </c>
      <c r="CA841" s="68" t="s">
        <v>2415</v>
      </c>
      <c r="CB841" s="68" t="s">
        <v>143</v>
      </c>
      <c r="CC841" s="68" t="s">
        <v>143</v>
      </c>
      <c r="CD841" s="68" t="s">
        <v>143</v>
      </c>
      <c r="CE841" s="68" t="s">
        <v>5548</v>
      </c>
      <c r="CF841" s="68">
        <v>105655</v>
      </c>
      <c r="CG841" s="68">
        <v>105655</v>
      </c>
      <c r="CH841" s="68" t="s">
        <v>143</v>
      </c>
      <c r="CJ841" s="68">
        <v>0</v>
      </c>
      <c r="CK841" s="68" t="s">
        <v>143</v>
      </c>
      <c r="CM841" s="68" t="s">
        <v>143</v>
      </c>
      <c r="CN841" s="68" t="s">
        <v>143</v>
      </c>
      <c r="CO841" s="68">
        <v>315658831</v>
      </c>
      <c r="CR841" s="68" t="s">
        <v>143</v>
      </c>
      <c r="CS841" s="68" t="s">
        <v>1</v>
      </c>
      <c r="CU841" s="68" t="s">
        <v>1</v>
      </c>
      <c r="CV841" s="68" t="s">
        <v>2092</v>
      </c>
      <c r="CW841" s="68" t="s">
        <v>1985</v>
      </c>
      <c r="CX841" s="68" t="s">
        <v>1935</v>
      </c>
      <c r="CY841" s="68" t="s">
        <v>166</v>
      </c>
      <c r="CZ841" s="68" t="s">
        <v>136</v>
      </c>
      <c r="DA841" s="68" t="s">
        <v>2007</v>
      </c>
      <c r="DB841" s="68" t="s">
        <v>143</v>
      </c>
      <c r="DC841" s="68" t="s">
        <v>143</v>
      </c>
      <c r="DD841" s="68" t="s">
        <v>373</v>
      </c>
      <c r="DE841" s="68">
        <v>11</v>
      </c>
      <c r="DF841" s="68">
        <v>23</v>
      </c>
    </row>
    <row r="842" spans="1:110" s="68" customFormat="1" ht="12.75" x14ac:dyDescent="0.2">
      <c r="A842" s="67">
        <v>45231</v>
      </c>
      <c r="B842" s="68" t="s">
        <v>8</v>
      </c>
      <c r="C842" s="68">
        <v>102746</v>
      </c>
      <c r="D842" s="68" t="s">
        <v>5353</v>
      </c>
      <c r="E842" s="68" t="s">
        <v>373</v>
      </c>
      <c r="F842" s="69">
        <v>45250</v>
      </c>
      <c r="G842" s="68" t="s">
        <v>257</v>
      </c>
      <c r="H842" s="68" t="s">
        <v>166</v>
      </c>
      <c r="I842" s="70">
        <v>1350.66</v>
      </c>
      <c r="J842" s="70">
        <v>532.91999999999996</v>
      </c>
      <c r="K842" s="71">
        <f t="shared" si="13"/>
        <v>3.3059940472721424E-3</v>
      </c>
      <c r="L842" s="68" t="s">
        <v>1935</v>
      </c>
      <c r="M842" s="68" t="s">
        <v>317</v>
      </c>
      <c r="N842" s="68" t="s">
        <v>1224</v>
      </c>
      <c r="O842" s="68" t="s">
        <v>5549</v>
      </c>
      <c r="P842" s="68" t="s">
        <v>5353</v>
      </c>
      <c r="Q842" s="68" t="s">
        <v>170</v>
      </c>
      <c r="R842" s="68" t="s">
        <v>5550</v>
      </c>
      <c r="S842" s="68" t="s">
        <v>5551</v>
      </c>
      <c r="T842" s="68" t="s">
        <v>135</v>
      </c>
      <c r="U842" s="68" t="s">
        <v>135</v>
      </c>
      <c r="V842" s="68" t="s">
        <v>506</v>
      </c>
      <c r="W842" s="68" t="s">
        <v>137</v>
      </c>
      <c r="X842" s="68" t="s">
        <v>4976</v>
      </c>
      <c r="Y842" s="68">
        <v>45251.044360648149</v>
      </c>
      <c r="Z842" s="68">
        <v>45259.119587731482</v>
      </c>
      <c r="AA842" s="68" t="s">
        <v>139</v>
      </c>
      <c r="AB842" s="68" t="s">
        <v>323</v>
      </c>
      <c r="AC842" s="68">
        <v>0</v>
      </c>
      <c r="AD842" s="68" t="s">
        <v>143</v>
      </c>
      <c r="AE842" s="68">
        <v>135066</v>
      </c>
      <c r="AF842" s="68">
        <v>45246</v>
      </c>
      <c r="AG842" s="68">
        <v>10010</v>
      </c>
      <c r="AH842" s="68" t="s">
        <v>265</v>
      </c>
      <c r="AI842" s="68" t="s">
        <v>143</v>
      </c>
      <c r="AJ842" s="68">
        <v>135066</v>
      </c>
      <c r="AK842" s="68" t="s">
        <v>207</v>
      </c>
      <c r="AL842" s="68" t="s">
        <v>143</v>
      </c>
      <c r="AM842" s="68">
        <v>5044</v>
      </c>
      <c r="AN842" s="68" t="s">
        <v>174</v>
      </c>
      <c r="AO842" s="68" t="s">
        <v>5552</v>
      </c>
      <c r="AP842" s="68" t="s">
        <v>5553</v>
      </c>
      <c r="AQ842" s="68" t="s">
        <v>5554</v>
      </c>
      <c r="AR842" s="68" t="s">
        <v>934</v>
      </c>
      <c r="AS842" s="68" t="s">
        <v>231</v>
      </c>
      <c r="AT842" s="68" t="s">
        <v>3277</v>
      </c>
      <c r="AU842" s="68" t="s">
        <v>5555</v>
      </c>
      <c r="AV842" s="68" t="s">
        <v>990</v>
      </c>
      <c r="AW842" s="68" t="s">
        <v>273</v>
      </c>
      <c r="AX842" s="68" t="s">
        <v>1232</v>
      </c>
      <c r="AY842" s="68" t="s">
        <v>148</v>
      </c>
      <c r="AZ842" s="68" t="s">
        <v>139</v>
      </c>
      <c r="BA842" s="68" t="s">
        <v>154</v>
      </c>
      <c r="BB842" s="68" t="s">
        <v>992</v>
      </c>
      <c r="BC842" s="68" t="s">
        <v>156</v>
      </c>
      <c r="BD842" s="68" t="s">
        <v>157</v>
      </c>
      <c r="BE842" s="68" t="s">
        <v>484</v>
      </c>
      <c r="BF842" s="68">
        <v>45251.132118055553</v>
      </c>
      <c r="BG842" s="68">
        <v>0</v>
      </c>
      <c r="BH842" s="68" t="s">
        <v>170</v>
      </c>
      <c r="BI842" s="68" t="s">
        <v>5556</v>
      </c>
      <c r="BJ842" s="68" t="s">
        <v>143</v>
      </c>
      <c r="BK842" s="68" t="s">
        <v>136</v>
      </c>
      <c r="BL842" s="68" t="s">
        <v>143</v>
      </c>
      <c r="BM842" s="68" t="s">
        <v>200</v>
      </c>
      <c r="BN842" s="68" t="s">
        <v>200</v>
      </c>
      <c r="BO842" s="68" t="s">
        <v>373</v>
      </c>
      <c r="BP842" s="68" t="s">
        <v>143</v>
      </c>
      <c r="BQ842" s="68" t="s">
        <v>2877</v>
      </c>
      <c r="BR842" s="68">
        <v>1000</v>
      </c>
      <c r="BS842" s="68" t="s">
        <v>162</v>
      </c>
      <c r="BT842" s="68">
        <v>135066</v>
      </c>
      <c r="BU842" s="68">
        <v>135066</v>
      </c>
      <c r="BV842" s="68" t="s">
        <v>135</v>
      </c>
      <c r="BW842" s="68" t="s">
        <v>135</v>
      </c>
      <c r="BX842" s="68" t="s">
        <v>135</v>
      </c>
      <c r="BY842" s="68" t="s">
        <v>148</v>
      </c>
      <c r="BZ842" s="68" t="s">
        <v>5394</v>
      </c>
      <c r="CA842" s="68" t="s">
        <v>2415</v>
      </c>
      <c r="CB842" s="68" t="s">
        <v>143</v>
      </c>
      <c r="CC842" s="68" t="s">
        <v>143</v>
      </c>
      <c r="CD842" s="68" t="s">
        <v>143</v>
      </c>
      <c r="CE842" s="68" t="s">
        <v>143</v>
      </c>
      <c r="CF842" s="68">
        <v>105655</v>
      </c>
      <c r="CG842" s="68">
        <v>1</v>
      </c>
      <c r="CH842" s="68" t="s">
        <v>143</v>
      </c>
      <c r="CJ842" s="68">
        <v>0</v>
      </c>
      <c r="CK842" s="68" t="s">
        <v>143</v>
      </c>
      <c r="CM842" s="68" t="s">
        <v>143</v>
      </c>
      <c r="CN842" s="68" t="s">
        <v>143</v>
      </c>
      <c r="CO842" s="68">
        <v>312781439</v>
      </c>
      <c r="CR842" s="68" t="s">
        <v>143</v>
      </c>
      <c r="CS842" s="68" t="s">
        <v>1</v>
      </c>
      <c r="CU842" s="68" t="s">
        <v>1</v>
      </c>
      <c r="CV842" s="68" t="s">
        <v>2092</v>
      </c>
      <c r="CW842" s="68" t="s">
        <v>2092</v>
      </c>
      <c r="CX842" s="68" t="s">
        <v>1935</v>
      </c>
      <c r="CY842" s="68" t="s">
        <v>166</v>
      </c>
      <c r="CZ842" s="68" t="s">
        <v>136</v>
      </c>
      <c r="DA842" s="68" t="s">
        <v>1989</v>
      </c>
      <c r="DB842" s="68" t="s">
        <v>143</v>
      </c>
      <c r="DC842" s="68" t="s">
        <v>143</v>
      </c>
      <c r="DD842" s="68" t="s">
        <v>373</v>
      </c>
      <c r="DE842" s="68">
        <v>11</v>
      </c>
      <c r="DF842" s="68">
        <v>20</v>
      </c>
    </row>
    <row r="843" spans="1:110" s="68" customFormat="1" ht="12.75" x14ac:dyDescent="0.2">
      <c r="A843" s="67">
        <v>45231</v>
      </c>
      <c r="B843" s="68" t="s">
        <v>8</v>
      </c>
      <c r="C843" s="68">
        <v>102786</v>
      </c>
      <c r="D843" s="68" t="s">
        <v>5353</v>
      </c>
      <c r="E843" s="68" t="s">
        <v>373</v>
      </c>
      <c r="F843" s="69">
        <v>45250</v>
      </c>
      <c r="G843" s="68" t="s">
        <v>257</v>
      </c>
      <c r="H843" s="68" t="s">
        <v>166</v>
      </c>
      <c r="I843" s="70">
        <v>413.31</v>
      </c>
      <c r="J843" s="70">
        <v>312.04000000000002</v>
      </c>
      <c r="K843" s="71">
        <f t="shared" si="13"/>
        <v>1.0116538578754453E-3</v>
      </c>
      <c r="L843" s="68" t="s">
        <v>1935</v>
      </c>
      <c r="M843" s="68" t="s">
        <v>317</v>
      </c>
      <c r="N843" s="68" t="s">
        <v>980</v>
      </c>
      <c r="O843" s="68" t="s">
        <v>1876</v>
      </c>
      <c r="P843" s="68" t="s">
        <v>5353</v>
      </c>
      <c r="Q843" s="68" t="s">
        <v>170</v>
      </c>
      <c r="R843" s="68" t="s">
        <v>5557</v>
      </c>
      <c r="S843" s="68" t="s">
        <v>5558</v>
      </c>
      <c r="T843" s="68" t="s">
        <v>135</v>
      </c>
      <c r="U843" s="68" t="s">
        <v>135</v>
      </c>
      <c r="V843" s="68" t="s">
        <v>506</v>
      </c>
      <c r="W843" s="68" t="s">
        <v>137</v>
      </c>
      <c r="X843" s="68" t="s">
        <v>4976</v>
      </c>
      <c r="Y843" s="68">
        <v>45251.043963425924</v>
      </c>
      <c r="Z843" s="68">
        <v>45259.126910763887</v>
      </c>
      <c r="AA843" s="68" t="s">
        <v>139</v>
      </c>
      <c r="AB843" s="68" t="s">
        <v>323</v>
      </c>
      <c r="AC843" s="68">
        <v>0</v>
      </c>
      <c r="AD843" s="68" t="s">
        <v>143</v>
      </c>
      <c r="AE843" s="68">
        <v>41331</v>
      </c>
      <c r="AF843" s="68">
        <v>45246</v>
      </c>
      <c r="AG843" s="68">
        <v>10010</v>
      </c>
      <c r="AH843" s="68" t="s">
        <v>265</v>
      </c>
      <c r="AI843" s="68" t="s">
        <v>143</v>
      </c>
      <c r="AJ843" s="68">
        <v>41331</v>
      </c>
      <c r="AK843" s="68" t="s">
        <v>207</v>
      </c>
      <c r="AL843" s="68" t="s">
        <v>143</v>
      </c>
      <c r="AM843" s="68">
        <v>31204</v>
      </c>
      <c r="AN843" s="68" t="s">
        <v>174</v>
      </c>
      <c r="AO843" s="68" t="s">
        <v>1880</v>
      </c>
      <c r="AP843" s="68" t="s">
        <v>1881</v>
      </c>
      <c r="AQ843" s="68" t="s">
        <v>1882</v>
      </c>
      <c r="AR843" s="68" t="s">
        <v>178</v>
      </c>
      <c r="AS843" s="68" t="s">
        <v>179</v>
      </c>
      <c r="AT843" s="68" t="s">
        <v>1605</v>
      </c>
      <c r="AU843" s="68" t="s">
        <v>1883</v>
      </c>
      <c r="AV843" s="68" t="s">
        <v>990</v>
      </c>
      <c r="AW843" s="68" t="s">
        <v>273</v>
      </c>
      <c r="AX843" s="68" t="s">
        <v>991</v>
      </c>
      <c r="AY843" s="68" t="s">
        <v>148</v>
      </c>
      <c r="AZ843" s="68" t="s">
        <v>139</v>
      </c>
      <c r="BA843" s="68" t="s">
        <v>154</v>
      </c>
      <c r="BB843" s="68" t="s">
        <v>992</v>
      </c>
      <c r="BC843" s="68" t="s">
        <v>156</v>
      </c>
      <c r="BD843" s="68" t="s">
        <v>157</v>
      </c>
      <c r="BE843" s="68" t="s">
        <v>303</v>
      </c>
      <c r="BF843" s="68">
        <v>45251.067997685182</v>
      </c>
      <c r="BG843" s="68">
        <v>0</v>
      </c>
      <c r="BH843" s="68" t="s">
        <v>170</v>
      </c>
      <c r="BI843" s="68" t="s">
        <v>5559</v>
      </c>
      <c r="BJ843" s="68" t="s">
        <v>143</v>
      </c>
      <c r="BK843" s="68" t="s">
        <v>136</v>
      </c>
      <c r="BL843" s="68" t="s">
        <v>143</v>
      </c>
      <c r="BM843" s="68" t="s">
        <v>200</v>
      </c>
      <c r="BN843" s="68" t="s">
        <v>200</v>
      </c>
      <c r="BO843" s="68" t="s">
        <v>373</v>
      </c>
      <c r="BP843" s="68" t="s">
        <v>143</v>
      </c>
      <c r="BQ843" s="68" t="s">
        <v>5378</v>
      </c>
      <c r="BR843" s="68">
        <v>500</v>
      </c>
      <c r="BS843" s="68" t="s">
        <v>1608</v>
      </c>
      <c r="BT843" s="68">
        <v>41331</v>
      </c>
      <c r="BU843" s="68">
        <v>41331</v>
      </c>
      <c r="BV843" s="68" t="s">
        <v>135</v>
      </c>
      <c r="BW843" s="68" t="s">
        <v>135</v>
      </c>
      <c r="BX843" s="68" t="s">
        <v>135</v>
      </c>
      <c r="BY843" s="68" t="s">
        <v>148</v>
      </c>
      <c r="BZ843" s="68" t="s">
        <v>5394</v>
      </c>
      <c r="CA843" s="68" t="s">
        <v>174</v>
      </c>
      <c r="CB843" s="68" t="s">
        <v>143</v>
      </c>
      <c r="CC843" s="68" t="s">
        <v>143</v>
      </c>
      <c r="CD843" s="68" t="s">
        <v>143</v>
      </c>
      <c r="CE843" s="68" t="s">
        <v>5560</v>
      </c>
      <c r="CF843" s="68">
        <v>1</v>
      </c>
      <c r="CG843" s="68">
        <v>1</v>
      </c>
      <c r="CH843" s="68" t="s">
        <v>143</v>
      </c>
      <c r="CJ843" s="68">
        <v>0</v>
      </c>
      <c r="CK843" s="68" t="s">
        <v>143</v>
      </c>
      <c r="CM843" s="68" t="s">
        <v>143</v>
      </c>
      <c r="CN843" s="68" t="s">
        <v>143</v>
      </c>
      <c r="CO843" s="68">
        <v>79084255</v>
      </c>
      <c r="CR843" s="68" t="s">
        <v>143</v>
      </c>
      <c r="CS843" s="68" t="s">
        <v>1</v>
      </c>
      <c r="CU843" s="68" t="s">
        <v>1</v>
      </c>
      <c r="CV843" s="68" t="s">
        <v>1985</v>
      </c>
      <c r="CW843" s="68" t="s">
        <v>1985</v>
      </c>
      <c r="CX843" s="68" t="s">
        <v>1935</v>
      </c>
      <c r="CY843" s="68" t="s">
        <v>166</v>
      </c>
      <c r="CZ843" s="68" t="s">
        <v>136</v>
      </c>
      <c r="DA843" s="68" t="s">
        <v>1989</v>
      </c>
      <c r="DB843" s="68" t="s">
        <v>143</v>
      </c>
      <c r="DC843" s="68" t="s">
        <v>143</v>
      </c>
      <c r="DD843" s="68" t="s">
        <v>373</v>
      </c>
      <c r="DE843" s="68">
        <v>11</v>
      </c>
      <c r="DF843" s="68">
        <v>20</v>
      </c>
    </row>
    <row r="844" spans="1:110" s="68" customFormat="1" ht="12.75" x14ac:dyDescent="0.2">
      <c r="A844" s="67">
        <v>45231</v>
      </c>
      <c r="B844" s="68" t="s">
        <v>20</v>
      </c>
      <c r="C844" s="68">
        <v>103183</v>
      </c>
      <c r="D844" s="68" t="s">
        <v>5561</v>
      </c>
      <c r="E844" s="68" t="s">
        <v>125</v>
      </c>
      <c r="F844" s="69">
        <v>45251</v>
      </c>
      <c r="G844" s="68" t="s">
        <v>165</v>
      </c>
      <c r="H844" s="68" t="s">
        <v>166</v>
      </c>
      <c r="I844" s="70">
        <v>140.76</v>
      </c>
      <c r="J844" s="70">
        <v>250</v>
      </c>
      <c r="K844" s="71">
        <f t="shared" si="13"/>
        <v>3.4453653924305651E-4</v>
      </c>
      <c r="L844" s="68" t="s">
        <v>953</v>
      </c>
      <c r="M844" s="68" t="s">
        <v>317</v>
      </c>
      <c r="N844" s="68" t="s">
        <v>1070</v>
      </c>
      <c r="O844" s="68" t="s">
        <v>5562</v>
      </c>
      <c r="P844" s="68" t="s">
        <v>5563</v>
      </c>
      <c r="Q844" s="68" t="s">
        <v>170</v>
      </c>
      <c r="R844" s="68" t="s">
        <v>5564</v>
      </c>
      <c r="S844" s="68" t="s">
        <v>5565</v>
      </c>
      <c r="T844" s="68" t="s">
        <v>135</v>
      </c>
      <c r="U844" s="68" t="s">
        <v>135</v>
      </c>
      <c r="V844" s="68" t="s">
        <v>136</v>
      </c>
      <c r="W844" s="68" t="s">
        <v>137</v>
      </c>
      <c r="X844" s="68" t="s">
        <v>957</v>
      </c>
      <c r="Y844" s="68">
        <v>45250.481831249999</v>
      </c>
      <c r="Z844" s="68">
        <v>45257.325081365743</v>
      </c>
      <c r="AA844" s="68" t="s">
        <v>139</v>
      </c>
      <c r="AB844" s="68" t="s">
        <v>323</v>
      </c>
      <c r="AC844" s="68">
        <v>0</v>
      </c>
      <c r="AD844" s="68" t="s">
        <v>143</v>
      </c>
      <c r="AE844" s="68">
        <v>14076</v>
      </c>
      <c r="AF844" s="68">
        <v>45257</v>
      </c>
      <c r="AG844" s="68">
        <v>10012</v>
      </c>
      <c r="AH844" s="68" t="s">
        <v>141</v>
      </c>
      <c r="AI844" s="68" t="s">
        <v>143</v>
      </c>
      <c r="AJ844" s="68">
        <v>14076</v>
      </c>
      <c r="AK844" s="68" t="s">
        <v>207</v>
      </c>
      <c r="AL844" s="68" t="s">
        <v>143</v>
      </c>
      <c r="AM844" s="68">
        <v>250</v>
      </c>
      <c r="AN844" s="68" t="s">
        <v>174</v>
      </c>
      <c r="AO844" s="68" t="s">
        <v>5566</v>
      </c>
      <c r="AP844" s="68" t="s">
        <v>3633</v>
      </c>
      <c r="AQ844" s="68" t="s">
        <v>5567</v>
      </c>
      <c r="AR844" s="68" t="s">
        <v>1846</v>
      </c>
      <c r="AS844" s="68" t="s">
        <v>231</v>
      </c>
      <c r="AT844" s="68" t="s">
        <v>988</v>
      </c>
      <c r="AU844" s="68" t="s">
        <v>3635</v>
      </c>
      <c r="AV844" s="68" t="s">
        <v>1079</v>
      </c>
      <c r="AW844" s="68" t="s">
        <v>1080</v>
      </c>
      <c r="AX844" s="68" t="s">
        <v>1081</v>
      </c>
      <c r="AY844" s="68" t="s">
        <v>148</v>
      </c>
      <c r="AZ844" s="68" t="s">
        <v>139</v>
      </c>
      <c r="BA844" s="68" t="s">
        <v>148</v>
      </c>
      <c r="BB844" s="68" t="s">
        <v>150</v>
      </c>
      <c r="BC844" s="68" t="s">
        <v>156</v>
      </c>
      <c r="BD844" s="68" t="s">
        <v>157</v>
      </c>
      <c r="BE844" s="68" t="s">
        <v>303</v>
      </c>
      <c r="BF844" s="68">
        <v>45250.519537037035</v>
      </c>
      <c r="BG844" s="68">
        <v>0</v>
      </c>
      <c r="BH844" s="68" t="s">
        <v>143</v>
      </c>
      <c r="BI844" s="68" t="s">
        <v>143</v>
      </c>
      <c r="BJ844" s="68" t="s">
        <v>143</v>
      </c>
      <c r="BK844" s="68" t="s">
        <v>506</v>
      </c>
      <c r="BL844" s="68" t="s">
        <v>143</v>
      </c>
      <c r="BM844" s="68" t="s">
        <v>160</v>
      </c>
      <c r="BN844" s="68" t="s">
        <v>160</v>
      </c>
      <c r="BO844" s="68" t="s">
        <v>143</v>
      </c>
      <c r="BP844" s="68" t="s">
        <v>143</v>
      </c>
      <c r="BQ844" s="68" t="s">
        <v>1802</v>
      </c>
      <c r="BR844" s="68">
        <v>500</v>
      </c>
      <c r="BS844" s="68" t="s">
        <v>162</v>
      </c>
      <c r="BT844" s="68">
        <v>14076</v>
      </c>
      <c r="BU844" s="68">
        <v>14076</v>
      </c>
      <c r="BV844" s="68" t="s">
        <v>135</v>
      </c>
      <c r="BW844" s="68" t="s">
        <v>135</v>
      </c>
      <c r="BX844" s="68" t="s">
        <v>135</v>
      </c>
      <c r="BY844" s="68" t="s">
        <v>148</v>
      </c>
      <c r="BZ844" s="68" t="s">
        <v>125</v>
      </c>
      <c r="CA844" s="68" t="s">
        <v>174</v>
      </c>
      <c r="CB844" s="68" t="s">
        <v>143</v>
      </c>
      <c r="CC844" s="68" t="s">
        <v>143</v>
      </c>
      <c r="CD844" s="68" t="s">
        <v>143</v>
      </c>
      <c r="CE844" s="68" t="s">
        <v>143</v>
      </c>
      <c r="CF844" s="68">
        <v>1</v>
      </c>
      <c r="CG844" s="68">
        <v>1</v>
      </c>
      <c r="CH844" s="68" t="s">
        <v>143</v>
      </c>
      <c r="CJ844" s="68">
        <v>0</v>
      </c>
      <c r="CK844" s="68" t="s">
        <v>143</v>
      </c>
      <c r="CM844" s="68" t="s">
        <v>143</v>
      </c>
      <c r="CN844" s="68" t="s">
        <v>143</v>
      </c>
      <c r="CR844" s="68" t="s">
        <v>143</v>
      </c>
      <c r="CS844" s="68" t="s">
        <v>1</v>
      </c>
      <c r="CU844" s="68" t="s">
        <v>1</v>
      </c>
      <c r="CV844" s="68" t="s">
        <v>1985</v>
      </c>
      <c r="CW844" s="68" t="s">
        <v>1985</v>
      </c>
      <c r="CX844" s="68" t="s">
        <v>953</v>
      </c>
      <c r="CY844" s="68" t="s">
        <v>166</v>
      </c>
      <c r="CZ844" s="68" t="s">
        <v>506</v>
      </c>
      <c r="DA844" s="68" t="s">
        <v>2007</v>
      </c>
      <c r="DB844" s="68" t="s">
        <v>143</v>
      </c>
      <c r="DC844" s="68" t="s">
        <v>143</v>
      </c>
      <c r="DD844" s="68" t="s">
        <v>125</v>
      </c>
      <c r="DE844" s="68">
        <v>11</v>
      </c>
      <c r="DF844" s="68">
        <v>21</v>
      </c>
    </row>
    <row r="845" spans="1:110" s="68" customFormat="1" ht="12.75" x14ac:dyDescent="0.2">
      <c r="A845" s="67">
        <v>45231</v>
      </c>
      <c r="B845" s="68" t="s">
        <v>13</v>
      </c>
      <c r="C845" s="68">
        <v>103187</v>
      </c>
      <c r="D845" s="68" t="s">
        <v>5568</v>
      </c>
      <c r="E845" s="68" t="s">
        <v>685</v>
      </c>
      <c r="F845" s="69">
        <v>45251</v>
      </c>
      <c r="G845" s="68" t="s">
        <v>165</v>
      </c>
      <c r="H845" s="68" t="s">
        <v>166</v>
      </c>
      <c r="I845" s="70">
        <v>246.19</v>
      </c>
      <c r="J845" s="70">
        <v>200</v>
      </c>
      <c r="K845" s="71">
        <f t="shared" si="13"/>
        <v>6.0259626737885826E-4</v>
      </c>
      <c r="L845" s="68" t="s">
        <v>519</v>
      </c>
      <c r="M845" s="68" t="s">
        <v>317</v>
      </c>
      <c r="N845" s="68" t="s">
        <v>1056</v>
      </c>
      <c r="O845" s="68" t="s">
        <v>4440</v>
      </c>
      <c r="P845" s="68" t="s">
        <v>5569</v>
      </c>
      <c r="Q845" s="68" t="s">
        <v>170</v>
      </c>
      <c r="R845" s="68" t="s">
        <v>5570</v>
      </c>
      <c r="S845" s="68" t="s">
        <v>5571</v>
      </c>
      <c r="T845" s="68" t="s">
        <v>135</v>
      </c>
      <c r="U845" s="68" t="s">
        <v>135</v>
      </c>
      <c r="V845" s="68" t="s">
        <v>136</v>
      </c>
      <c r="W845" s="68" t="s">
        <v>137</v>
      </c>
      <c r="X845" s="68" t="s">
        <v>957</v>
      </c>
      <c r="Y845" s="68">
        <v>45250.509933680558</v>
      </c>
      <c r="Z845" s="68">
        <v>45257.325694907406</v>
      </c>
      <c r="AA845" s="68" t="s">
        <v>139</v>
      </c>
      <c r="AB845" s="68" t="s">
        <v>140</v>
      </c>
      <c r="AC845" s="68">
        <v>0</v>
      </c>
      <c r="AD845" s="68" t="s">
        <v>143</v>
      </c>
      <c r="AE845" s="68">
        <v>24619</v>
      </c>
      <c r="AF845" s="68">
        <v>45257</v>
      </c>
      <c r="AG845" s="68">
        <v>10012</v>
      </c>
      <c r="AH845" s="68" t="s">
        <v>141</v>
      </c>
      <c r="AI845" s="68" t="s">
        <v>143</v>
      </c>
      <c r="AJ845" s="68">
        <v>24619</v>
      </c>
      <c r="AK845" s="68" t="s">
        <v>142</v>
      </c>
      <c r="AL845" s="68" t="s">
        <v>143</v>
      </c>
      <c r="AM845" s="68">
        <v>200</v>
      </c>
      <c r="AN845" s="68" t="s">
        <v>174</v>
      </c>
      <c r="AO845" s="68" t="s">
        <v>4444</v>
      </c>
      <c r="AP845" s="68" t="s">
        <v>2684</v>
      </c>
      <c r="AQ845" s="68" t="s">
        <v>4445</v>
      </c>
      <c r="AR845" s="68" t="s">
        <v>2082</v>
      </c>
      <c r="AS845" s="68" t="s">
        <v>231</v>
      </c>
      <c r="AT845" s="68" t="s">
        <v>935</v>
      </c>
      <c r="AU845" s="68" t="s">
        <v>2686</v>
      </c>
      <c r="AV845" s="68" t="s">
        <v>145</v>
      </c>
      <c r="AW845" s="68" t="s">
        <v>146</v>
      </c>
      <c r="AX845" s="68" t="s">
        <v>1060</v>
      </c>
      <c r="AY845" s="68" t="s">
        <v>148</v>
      </c>
      <c r="AZ845" s="68" t="s">
        <v>139</v>
      </c>
      <c r="BA845" s="68" t="s">
        <v>149</v>
      </c>
      <c r="BB845" s="68" t="s">
        <v>150</v>
      </c>
      <c r="BC845" s="68" t="s">
        <v>156</v>
      </c>
      <c r="BD845" s="68" t="s">
        <v>157</v>
      </c>
      <c r="BE845" s="68" t="s">
        <v>303</v>
      </c>
      <c r="BF845" s="68">
        <v>45250.519386574073</v>
      </c>
      <c r="BG845" s="68">
        <v>0</v>
      </c>
      <c r="BH845" s="68" t="s">
        <v>143</v>
      </c>
      <c r="BI845" s="68" t="s">
        <v>143</v>
      </c>
      <c r="BJ845" s="68" t="s">
        <v>143</v>
      </c>
      <c r="BK845" s="68" t="s">
        <v>136</v>
      </c>
      <c r="BL845" s="68" t="s">
        <v>143</v>
      </c>
      <c r="BM845" s="68" t="s">
        <v>160</v>
      </c>
      <c r="BN845" s="68" t="s">
        <v>160</v>
      </c>
      <c r="BO845" s="68" t="s">
        <v>143</v>
      </c>
      <c r="BP845" s="68" t="s">
        <v>143</v>
      </c>
      <c r="BQ845" s="68" t="s">
        <v>703</v>
      </c>
      <c r="BR845" s="68">
        <v>500</v>
      </c>
      <c r="BS845" s="68" t="s">
        <v>162</v>
      </c>
      <c r="BT845" s="68">
        <v>24619</v>
      </c>
      <c r="BU845" s="68">
        <v>24619</v>
      </c>
      <c r="BV845" s="68" t="s">
        <v>135</v>
      </c>
      <c r="BW845" s="68" t="s">
        <v>135</v>
      </c>
      <c r="BX845" s="68" t="s">
        <v>135</v>
      </c>
      <c r="BY845" s="68" t="s">
        <v>148</v>
      </c>
      <c r="BZ845" s="68" t="s">
        <v>5572</v>
      </c>
      <c r="CA845" s="68" t="s">
        <v>174</v>
      </c>
      <c r="CB845" s="68" t="s">
        <v>143</v>
      </c>
      <c r="CC845" s="68" t="s">
        <v>143</v>
      </c>
      <c r="CD845" s="68" t="s">
        <v>143</v>
      </c>
      <c r="CE845" s="68" t="s">
        <v>143</v>
      </c>
      <c r="CF845" s="68">
        <v>1</v>
      </c>
      <c r="CG845" s="68">
        <v>1</v>
      </c>
      <c r="CH845" s="68" t="s">
        <v>143</v>
      </c>
      <c r="CJ845" s="68">
        <v>0</v>
      </c>
      <c r="CK845" s="68" t="s">
        <v>143</v>
      </c>
      <c r="CM845" s="68" t="s">
        <v>143</v>
      </c>
      <c r="CN845" s="68" t="s">
        <v>143</v>
      </c>
      <c r="CO845" s="68">
        <v>219757144</v>
      </c>
      <c r="CR845" s="68" t="s">
        <v>143</v>
      </c>
      <c r="CS845" s="68" t="s">
        <v>1</v>
      </c>
      <c r="CU845" s="68" t="s">
        <v>1</v>
      </c>
      <c r="CV845" s="68" t="s">
        <v>1985</v>
      </c>
      <c r="CW845" s="68" t="s">
        <v>1985</v>
      </c>
      <c r="CX845" s="68" t="s">
        <v>519</v>
      </c>
      <c r="CY845" s="68" t="s">
        <v>166</v>
      </c>
      <c r="CZ845" s="68" t="s">
        <v>136</v>
      </c>
      <c r="DA845" s="68" t="s">
        <v>2007</v>
      </c>
      <c r="DB845" s="68" t="s">
        <v>143</v>
      </c>
      <c r="DC845" s="68" t="s">
        <v>143</v>
      </c>
      <c r="DD845" s="68" t="s">
        <v>685</v>
      </c>
      <c r="DE845" s="68">
        <v>11</v>
      </c>
      <c r="DF845" s="68">
        <v>21</v>
      </c>
    </row>
    <row r="846" spans="1:110" s="68" customFormat="1" ht="12.75" x14ac:dyDescent="0.2">
      <c r="A846" s="67">
        <v>45231</v>
      </c>
      <c r="B846" s="68" t="s">
        <v>14</v>
      </c>
      <c r="C846" s="68">
        <v>103201</v>
      </c>
      <c r="D846" s="68" t="s">
        <v>5573</v>
      </c>
      <c r="E846" s="68" t="s">
        <v>279</v>
      </c>
      <c r="F846" s="69">
        <v>45250</v>
      </c>
      <c r="G846" s="68" t="s">
        <v>165</v>
      </c>
      <c r="H846" s="68" t="s">
        <v>166</v>
      </c>
      <c r="I846" s="70">
        <v>102</v>
      </c>
      <c r="J846" s="70">
        <v>102</v>
      </c>
      <c r="K846" s="71">
        <f t="shared" si="13"/>
        <v>2.4966415887178013E-4</v>
      </c>
      <c r="L846" s="68" t="s">
        <v>316</v>
      </c>
      <c r="M846" s="68" t="s">
        <v>317</v>
      </c>
      <c r="N846" s="68" t="s">
        <v>219</v>
      </c>
      <c r="O846" s="68" t="s">
        <v>318</v>
      </c>
      <c r="P846" s="68" t="s">
        <v>319</v>
      </c>
      <c r="Q846" s="68" t="s">
        <v>170</v>
      </c>
      <c r="R846" s="68" t="s">
        <v>5574</v>
      </c>
      <c r="S846" s="68" t="s">
        <v>5575</v>
      </c>
      <c r="T846" s="68" t="s">
        <v>135</v>
      </c>
      <c r="U846" s="68" t="s">
        <v>135</v>
      </c>
      <c r="V846" s="68" t="s">
        <v>136</v>
      </c>
      <c r="W846" s="68" t="s">
        <v>137</v>
      </c>
      <c r="X846" s="68" t="s">
        <v>322</v>
      </c>
      <c r="Y846" s="68">
        <v>45250.063227777777</v>
      </c>
      <c r="Z846" s="68">
        <v>45250.063130787035</v>
      </c>
      <c r="AA846" s="68" t="s">
        <v>139</v>
      </c>
      <c r="AB846" s="68" t="s">
        <v>323</v>
      </c>
      <c r="AC846" s="68">
        <v>0</v>
      </c>
      <c r="AD846" s="68" t="s">
        <v>143</v>
      </c>
      <c r="AE846" s="68">
        <v>102</v>
      </c>
      <c r="AG846" s="68">
        <v>10012</v>
      </c>
      <c r="AH846" s="68" t="s">
        <v>141</v>
      </c>
      <c r="AI846" s="68" t="s">
        <v>143</v>
      </c>
      <c r="AJ846" s="68">
        <v>102</v>
      </c>
      <c r="AK846" s="68" t="s">
        <v>207</v>
      </c>
      <c r="AL846" s="68" t="s">
        <v>143</v>
      </c>
      <c r="AM846" s="68">
        <v>102</v>
      </c>
      <c r="AN846" s="68" t="s">
        <v>174</v>
      </c>
      <c r="AO846" s="68" t="s">
        <v>324</v>
      </c>
      <c r="AP846" s="68" t="s">
        <v>325</v>
      </c>
      <c r="AQ846" s="68" t="s">
        <v>326</v>
      </c>
      <c r="AR846" s="68" t="s">
        <v>178</v>
      </c>
      <c r="AS846" s="68" t="s">
        <v>179</v>
      </c>
      <c r="AT846" s="68" t="s">
        <v>327</v>
      </c>
      <c r="AU846" s="68" t="s">
        <v>328</v>
      </c>
      <c r="AV846" s="68" t="s">
        <v>234</v>
      </c>
      <c r="AW846" s="68" t="s">
        <v>165</v>
      </c>
      <c r="AX846" s="68" t="s">
        <v>235</v>
      </c>
      <c r="AY846" s="68" t="s">
        <v>148</v>
      </c>
      <c r="AZ846" s="68" t="s">
        <v>139</v>
      </c>
      <c r="BA846" s="68" t="s">
        <v>236</v>
      </c>
      <c r="BB846" s="68" t="s">
        <v>150</v>
      </c>
      <c r="BC846" s="68" t="s">
        <v>156</v>
      </c>
      <c r="BD846" s="68" t="s">
        <v>157</v>
      </c>
      <c r="BE846" s="68" t="s">
        <v>303</v>
      </c>
      <c r="BF846" s="68">
        <v>45250.244166666664</v>
      </c>
      <c r="BG846" s="68">
        <v>0</v>
      </c>
      <c r="BH846" s="68" t="s">
        <v>170</v>
      </c>
      <c r="BI846" s="68" t="s">
        <v>5576</v>
      </c>
      <c r="BJ846" s="68" t="s">
        <v>143</v>
      </c>
      <c r="BK846" s="68" t="s">
        <v>136</v>
      </c>
      <c r="BL846" s="68" t="s">
        <v>143</v>
      </c>
      <c r="BM846" s="68" t="s">
        <v>160</v>
      </c>
      <c r="BN846" s="68" t="s">
        <v>160</v>
      </c>
      <c r="BO846" s="68" t="s">
        <v>143</v>
      </c>
      <c r="BP846" s="68" t="s">
        <v>143</v>
      </c>
      <c r="BQ846" s="68" t="s">
        <v>161</v>
      </c>
      <c r="BR846" s="68">
        <v>500</v>
      </c>
      <c r="BS846" s="68" t="s">
        <v>162</v>
      </c>
      <c r="BT846" s="68">
        <v>102</v>
      </c>
      <c r="BU846" s="68">
        <v>102</v>
      </c>
      <c r="BV846" s="68" t="s">
        <v>135</v>
      </c>
      <c r="BW846" s="68" t="s">
        <v>135</v>
      </c>
      <c r="BX846" s="68" t="s">
        <v>135</v>
      </c>
      <c r="BY846" s="68" t="s">
        <v>148</v>
      </c>
      <c r="BZ846" s="68" t="s">
        <v>5577</v>
      </c>
      <c r="CA846" s="68" t="s">
        <v>174</v>
      </c>
      <c r="CB846" s="68" t="s">
        <v>143</v>
      </c>
      <c r="CC846" s="68" t="s">
        <v>143</v>
      </c>
      <c r="CD846" s="68" t="s">
        <v>143</v>
      </c>
      <c r="CE846" s="68" t="s">
        <v>5578</v>
      </c>
      <c r="CF846" s="68">
        <v>1</v>
      </c>
      <c r="CG846" s="68">
        <v>1</v>
      </c>
      <c r="CH846" s="68" t="s">
        <v>143</v>
      </c>
      <c r="CI846" s="68">
        <v>102</v>
      </c>
      <c r="CJ846" s="68">
        <v>102</v>
      </c>
      <c r="CK846" s="68" t="s">
        <v>174</v>
      </c>
      <c r="CL846" s="68">
        <v>1</v>
      </c>
      <c r="CM846" s="68" t="s">
        <v>143</v>
      </c>
      <c r="CN846" s="68" t="s">
        <v>143</v>
      </c>
      <c r="CR846" s="68" t="s">
        <v>143</v>
      </c>
      <c r="CS846" s="68" t="s">
        <v>1</v>
      </c>
      <c r="CU846" s="68" t="s">
        <v>1</v>
      </c>
      <c r="CV846" s="68" t="s">
        <v>1985</v>
      </c>
      <c r="CW846" s="68" t="s">
        <v>1985</v>
      </c>
      <c r="CX846" s="68" t="s">
        <v>316</v>
      </c>
      <c r="CY846" s="68" t="s">
        <v>166</v>
      </c>
      <c r="CZ846" s="68" t="s">
        <v>136</v>
      </c>
      <c r="DA846" s="68" t="s">
        <v>1986</v>
      </c>
      <c r="DB846" s="68" t="s">
        <v>143</v>
      </c>
      <c r="DC846" s="68" t="s">
        <v>143</v>
      </c>
      <c r="DD846" s="68" t="s">
        <v>279</v>
      </c>
      <c r="DE846" s="68">
        <v>11</v>
      </c>
      <c r="DF846" s="68">
        <v>20</v>
      </c>
    </row>
    <row r="847" spans="1:110" s="68" customFormat="1" ht="12.75" x14ac:dyDescent="0.2">
      <c r="A847" s="67">
        <v>45231</v>
      </c>
      <c r="B847" s="68" t="s">
        <v>8</v>
      </c>
      <c r="C847" s="68">
        <v>103422</v>
      </c>
      <c r="D847" s="68" t="s">
        <v>5353</v>
      </c>
      <c r="E847" s="68" t="s">
        <v>373</v>
      </c>
      <c r="F847" s="69">
        <v>45254</v>
      </c>
      <c r="G847" s="68" t="s">
        <v>257</v>
      </c>
      <c r="H847" s="68" t="s">
        <v>166</v>
      </c>
      <c r="I847" s="70">
        <v>915.08</v>
      </c>
      <c r="J847" s="70">
        <v>326.14</v>
      </c>
      <c r="K847" s="71">
        <f t="shared" si="13"/>
        <v>2.2398301813763583E-3</v>
      </c>
      <c r="L847" s="68" t="s">
        <v>1935</v>
      </c>
      <c r="M847" s="68" t="s">
        <v>317</v>
      </c>
      <c r="N847" s="68" t="s">
        <v>1224</v>
      </c>
      <c r="O847" s="68" t="s">
        <v>5579</v>
      </c>
      <c r="P847" s="68" t="s">
        <v>5353</v>
      </c>
      <c r="Q847" s="68" t="s">
        <v>170</v>
      </c>
      <c r="R847" s="68" t="s">
        <v>5580</v>
      </c>
      <c r="S847" s="68" t="s">
        <v>5581</v>
      </c>
      <c r="T847" s="68" t="s">
        <v>135</v>
      </c>
      <c r="U847" s="68" t="s">
        <v>135</v>
      </c>
      <c r="V847" s="68" t="s">
        <v>506</v>
      </c>
      <c r="W847" s="68" t="s">
        <v>137</v>
      </c>
      <c r="X847" s="68" t="s">
        <v>4976</v>
      </c>
      <c r="Y847" s="68">
        <v>45251.222050694443</v>
      </c>
      <c r="Z847" s="68">
        <v>45265.114311921294</v>
      </c>
      <c r="AA847" s="68" t="s">
        <v>139</v>
      </c>
      <c r="AB847" s="68" t="s">
        <v>323</v>
      </c>
      <c r="AC847" s="68">
        <v>0</v>
      </c>
      <c r="AD847" s="68" t="s">
        <v>143</v>
      </c>
      <c r="AE847" s="68">
        <v>91508</v>
      </c>
      <c r="AF847" s="68">
        <v>45251</v>
      </c>
      <c r="AG847" s="68">
        <v>10010</v>
      </c>
      <c r="AH847" s="68" t="s">
        <v>265</v>
      </c>
      <c r="AI847" s="68" t="s">
        <v>143</v>
      </c>
      <c r="AJ847" s="68">
        <v>8661</v>
      </c>
      <c r="AK847" s="68" t="s">
        <v>207</v>
      </c>
      <c r="AL847" s="68" t="s">
        <v>143</v>
      </c>
      <c r="AM847" s="68">
        <v>32614</v>
      </c>
      <c r="AN847" s="68" t="s">
        <v>2415</v>
      </c>
      <c r="AO847" s="68" t="s">
        <v>5582</v>
      </c>
      <c r="AP847" s="68" t="s">
        <v>1941</v>
      </c>
      <c r="AQ847" s="68" t="s">
        <v>5583</v>
      </c>
      <c r="AR847" s="68" t="s">
        <v>916</v>
      </c>
      <c r="AS847" s="68" t="s">
        <v>231</v>
      </c>
      <c r="AT847" s="68" t="s">
        <v>5584</v>
      </c>
      <c r="AU847" s="68" t="s">
        <v>1944</v>
      </c>
      <c r="AV847" s="68" t="s">
        <v>990</v>
      </c>
      <c r="AW847" s="68" t="s">
        <v>273</v>
      </c>
      <c r="AX847" s="68" t="s">
        <v>1232</v>
      </c>
      <c r="AY847" s="68" t="s">
        <v>148</v>
      </c>
      <c r="AZ847" s="68" t="s">
        <v>139</v>
      </c>
      <c r="BA847" s="68" t="s">
        <v>154</v>
      </c>
      <c r="BB847" s="68" t="s">
        <v>992</v>
      </c>
      <c r="BC847" s="68" t="s">
        <v>156</v>
      </c>
      <c r="BD847" s="68" t="s">
        <v>157</v>
      </c>
      <c r="BE847" s="68" t="s">
        <v>303</v>
      </c>
      <c r="BF847" s="68">
        <v>45251.295104166667</v>
      </c>
      <c r="BG847" s="68">
        <v>0</v>
      </c>
      <c r="BH847" s="68" t="s">
        <v>262</v>
      </c>
      <c r="BI847" s="68" t="s">
        <v>5585</v>
      </c>
      <c r="BJ847" s="68" t="s">
        <v>143</v>
      </c>
      <c r="BK847" s="68" t="s">
        <v>136</v>
      </c>
      <c r="BL847" s="68" t="s">
        <v>143</v>
      </c>
      <c r="BM847" s="68" t="s">
        <v>200</v>
      </c>
      <c r="BN847" s="68" t="s">
        <v>200</v>
      </c>
      <c r="BO847" s="68" t="s">
        <v>373</v>
      </c>
      <c r="BP847" s="68" t="s">
        <v>143</v>
      </c>
      <c r="BQ847" s="68" t="s">
        <v>3862</v>
      </c>
      <c r="BR847" s="68">
        <v>500</v>
      </c>
      <c r="BS847" s="68" t="s">
        <v>1608</v>
      </c>
      <c r="BT847" s="68">
        <v>91508</v>
      </c>
      <c r="BU847" s="68">
        <v>91508</v>
      </c>
      <c r="BV847" s="68" t="s">
        <v>135</v>
      </c>
      <c r="BW847" s="68" t="s">
        <v>135</v>
      </c>
      <c r="BX847" s="68" t="s">
        <v>135</v>
      </c>
      <c r="BY847" s="68" t="s">
        <v>148</v>
      </c>
      <c r="BZ847" s="68" t="s">
        <v>5394</v>
      </c>
      <c r="CA847" s="68" t="s">
        <v>174</v>
      </c>
      <c r="CB847" s="68" t="s">
        <v>143</v>
      </c>
      <c r="CC847" s="68" t="s">
        <v>143</v>
      </c>
      <c r="CD847" s="68" t="s">
        <v>143</v>
      </c>
      <c r="CE847" s="68" t="s">
        <v>143</v>
      </c>
      <c r="CF847" s="68">
        <v>1</v>
      </c>
      <c r="CG847" s="68">
        <v>105655</v>
      </c>
      <c r="CH847" s="68" t="s">
        <v>143</v>
      </c>
      <c r="CJ847" s="68">
        <v>0</v>
      </c>
      <c r="CK847" s="68" t="s">
        <v>143</v>
      </c>
      <c r="CM847" s="68" t="s">
        <v>143</v>
      </c>
      <c r="CN847" s="68" t="s">
        <v>143</v>
      </c>
      <c r="CO847" s="68">
        <v>217616996</v>
      </c>
      <c r="CR847" s="68" t="s">
        <v>143</v>
      </c>
      <c r="CS847" s="68" t="s">
        <v>1</v>
      </c>
      <c r="CU847" s="68" t="s">
        <v>1</v>
      </c>
      <c r="CV847" s="68" t="s">
        <v>1985</v>
      </c>
      <c r="CW847" s="68" t="s">
        <v>2092</v>
      </c>
      <c r="CX847" s="68" t="s">
        <v>1935</v>
      </c>
      <c r="CY847" s="68" t="s">
        <v>166</v>
      </c>
      <c r="CZ847" s="68" t="s">
        <v>136</v>
      </c>
      <c r="DA847" s="68" t="s">
        <v>2007</v>
      </c>
      <c r="DB847" s="68" t="s">
        <v>143</v>
      </c>
      <c r="DC847" s="68" t="s">
        <v>143</v>
      </c>
      <c r="DD847" s="68" t="s">
        <v>373</v>
      </c>
      <c r="DE847" s="68">
        <v>11</v>
      </c>
      <c r="DF847" s="68">
        <v>24</v>
      </c>
    </row>
    <row r="848" spans="1:110" s="68" customFormat="1" ht="12.75" x14ac:dyDescent="0.2">
      <c r="A848" s="67">
        <v>45231</v>
      </c>
      <c r="B848" s="68" t="s">
        <v>13</v>
      </c>
      <c r="C848" s="68">
        <v>103561</v>
      </c>
      <c r="D848" s="68" t="s">
        <v>5421</v>
      </c>
      <c r="E848" s="68" t="s">
        <v>373</v>
      </c>
      <c r="F848" s="69">
        <v>45252</v>
      </c>
      <c r="G848" s="68" t="s">
        <v>257</v>
      </c>
      <c r="H848" s="68" t="s">
        <v>166</v>
      </c>
      <c r="I848" s="70">
        <v>410.71</v>
      </c>
      <c r="J848" s="70">
        <v>410.71</v>
      </c>
      <c r="K848" s="71">
        <f t="shared" si="13"/>
        <v>1.0052898695120471E-3</v>
      </c>
      <c r="L848" s="68" t="s">
        <v>374</v>
      </c>
      <c r="M848" s="68" t="s">
        <v>129</v>
      </c>
      <c r="N848" s="68" t="s">
        <v>527</v>
      </c>
      <c r="O848" s="68" t="s">
        <v>528</v>
      </c>
      <c r="P848" s="68" t="s">
        <v>5586</v>
      </c>
      <c r="Q848" s="68" t="s">
        <v>530</v>
      </c>
      <c r="R848" s="68" t="s">
        <v>5587</v>
      </c>
      <c r="S848" s="68" t="s">
        <v>5278</v>
      </c>
      <c r="T848" s="68" t="s">
        <v>135</v>
      </c>
      <c r="U848" s="68" t="s">
        <v>135</v>
      </c>
      <c r="V848" s="68" t="s">
        <v>136</v>
      </c>
      <c r="W848" s="68" t="s">
        <v>137</v>
      </c>
      <c r="X848" s="68" t="s">
        <v>379</v>
      </c>
      <c r="Y848" s="68">
        <v>45252.494122569442</v>
      </c>
      <c r="Z848" s="68">
        <v>45258.152534375004</v>
      </c>
      <c r="AA848" s="68" t="s">
        <v>139</v>
      </c>
      <c r="AB848" s="68" t="s">
        <v>140</v>
      </c>
      <c r="AC848" s="68">
        <v>0</v>
      </c>
      <c r="AD848" s="68" t="s">
        <v>143</v>
      </c>
      <c r="AE848" s="68">
        <v>41071</v>
      </c>
      <c r="AF848" s="68">
        <v>45252</v>
      </c>
      <c r="AG848" s="68">
        <v>10010</v>
      </c>
      <c r="AH848" s="68" t="s">
        <v>265</v>
      </c>
      <c r="AI848" s="68" t="s">
        <v>143</v>
      </c>
      <c r="AJ848" s="68">
        <v>41071</v>
      </c>
      <c r="AK848" s="68" t="s">
        <v>142</v>
      </c>
      <c r="AL848" s="68" t="s">
        <v>143</v>
      </c>
      <c r="AM848" s="68">
        <v>41071</v>
      </c>
      <c r="AN848" s="68" t="s">
        <v>174</v>
      </c>
      <c r="AO848" s="68" t="s">
        <v>533</v>
      </c>
      <c r="AP848" s="68" t="s">
        <v>534</v>
      </c>
      <c r="AQ848" s="68" t="s">
        <v>309</v>
      </c>
      <c r="AR848" s="68" t="s">
        <v>148</v>
      </c>
      <c r="AS848" s="68" t="s">
        <v>139</v>
      </c>
      <c r="AT848" s="68" t="s">
        <v>508</v>
      </c>
      <c r="AU848" s="68" t="s">
        <v>535</v>
      </c>
      <c r="AV848" s="68" t="s">
        <v>536</v>
      </c>
      <c r="AW848" s="68" t="s">
        <v>273</v>
      </c>
      <c r="AX848" s="68" t="s">
        <v>537</v>
      </c>
      <c r="AY848" s="68" t="s">
        <v>148</v>
      </c>
      <c r="AZ848" s="68" t="s">
        <v>139</v>
      </c>
      <c r="BA848" s="68" t="s">
        <v>154</v>
      </c>
      <c r="BB848" s="68" t="s">
        <v>275</v>
      </c>
      <c r="BC848" s="68" t="s">
        <v>156</v>
      </c>
      <c r="BD848" s="68" t="s">
        <v>157</v>
      </c>
      <c r="BE848" s="68" t="s">
        <v>303</v>
      </c>
      <c r="BF848" s="68">
        <v>45252.515821759262</v>
      </c>
      <c r="BG848" s="68">
        <v>0</v>
      </c>
      <c r="BH848" s="68" t="s">
        <v>530</v>
      </c>
      <c r="BI848" s="68" t="s">
        <v>143</v>
      </c>
      <c r="BJ848" s="68" t="s">
        <v>143</v>
      </c>
      <c r="BK848" s="68" t="s">
        <v>136</v>
      </c>
      <c r="BL848" s="68" t="s">
        <v>136</v>
      </c>
      <c r="BM848" s="68" t="s">
        <v>200</v>
      </c>
      <c r="BN848" s="68" t="s">
        <v>200</v>
      </c>
      <c r="BO848" s="68" t="s">
        <v>143</v>
      </c>
      <c r="BP848" s="68" t="s">
        <v>143</v>
      </c>
      <c r="BQ848" s="68" t="s">
        <v>2348</v>
      </c>
      <c r="BR848" s="68">
        <v>500</v>
      </c>
      <c r="BS848" s="68" t="s">
        <v>1608</v>
      </c>
      <c r="BT848" s="68">
        <v>41071</v>
      </c>
      <c r="BU848" s="68">
        <v>41071</v>
      </c>
      <c r="BV848" s="68" t="s">
        <v>135</v>
      </c>
      <c r="BW848" s="68" t="s">
        <v>135</v>
      </c>
      <c r="BX848" s="68" t="s">
        <v>135</v>
      </c>
      <c r="BY848" s="68" t="s">
        <v>148</v>
      </c>
      <c r="BZ848" s="68" t="s">
        <v>1327</v>
      </c>
      <c r="CA848" s="68" t="s">
        <v>174</v>
      </c>
      <c r="CB848" s="68" t="s">
        <v>143</v>
      </c>
      <c r="CC848" s="68" t="s">
        <v>143</v>
      </c>
      <c r="CD848" s="68" t="s">
        <v>143</v>
      </c>
      <c r="CE848" s="68" t="s">
        <v>143</v>
      </c>
      <c r="CF848" s="68">
        <v>1</v>
      </c>
      <c r="CG848" s="68">
        <v>1</v>
      </c>
      <c r="CH848" s="68" t="s">
        <v>143</v>
      </c>
      <c r="CJ848" s="68">
        <v>0</v>
      </c>
      <c r="CK848" s="68" t="s">
        <v>143</v>
      </c>
      <c r="CM848" s="68" t="s">
        <v>143</v>
      </c>
      <c r="CN848" s="68" t="s">
        <v>143</v>
      </c>
      <c r="CP848" s="68">
        <v>217616996</v>
      </c>
      <c r="CR848" s="68" t="s">
        <v>143</v>
      </c>
      <c r="CS848" s="68" t="s">
        <v>1</v>
      </c>
      <c r="CU848" s="68" t="s">
        <v>1</v>
      </c>
      <c r="CV848" s="68" t="s">
        <v>1985</v>
      </c>
      <c r="CW848" s="68" t="s">
        <v>1985</v>
      </c>
      <c r="CX848" s="68" t="s">
        <v>374</v>
      </c>
      <c r="CY848" s="68" t="s">
        <v>166</v>
      </c>
      <c r="CZ848" s="68" t="s">
        <v>136</v>
      </c>
      <c r="DA848" s="68" t="s">
        <v>1986</v>
      </c>
      <c r="DB848" s="68" t="s">
        <v>143</v>
      </c>
      <c r="DC848" s="68" t="s">
        <v>143</v>
      </c>
      <c r="DD848" s="68" t="s">
        <v>373</v>
      </c>
      <c r="DE848" s="68">
        <v>11</v>
      </c>
      <c r="DF848" s="68">
        <v>22</v>
      </c>
    </row>
    <row r="849" spans="1:110" s="68" customFormat="1" ht="12.75" x14ac:dyDescent="0.2">
      <c r="A849" s="67">
        <v>45231</v>
      </c>
      <c r="B849" s="68" t="s">
        <v>13</v>
      </c>
      <c r="C849" s="68">
        <v>103562</v>
      </c>
      <c r="D849" s="68" t="s">
        <v>5421</v>
      </c>
      <c r="E849" s="68" t="s">
        <v>373</v>
      </c>
      <c r="F849" s="69">
        <v>45250</v>
      </c>
      <c r="G849" s="68" t="s">
        <v>257</v>
      </c>
      <c r="H849" s="68" t="s">
        <v>166</v>
      </c>
      <c r="I849" s="70">
        <v>410.71</v>
      </c>
      <c r="J849" s="70">
        <v>410.71</v>
      </c>
      <c r="K849" s="71">
        <f t="shared" si="13"/>
        <v>1.0052898695120471E-3</v>
      </c>
      <c r="L849" s="68" t="s">
        <v>374</v>
      </c>
      <c r="M849" s="68" t="s">
        <v>129</v>
      </c>
      <c r="N849" s="68" t="s">
        <v>527</v>
      </c>
      <c r="O849" s="68" t="s">
        <v>528</v>
      </c>
      <c r="P849" s="68" t="s">
        <v>5588</v>
      </c>
      <c r="Q849" s="68" t="s">
        <v>530</v>
      </c>
      <c r="R849" s="68" t="s">
        <v>5589</v>
      </c>
      <c r="S849" s="68" t="s">
        <v>5278</v>
      </c>
      <c r="T849" s="68" t="s">
        <v>135</v>
      </c>
      <c r="U849" s="68" t="s">
        <v>135</v>
      </c>
      <c r="V849" s="68" t="s">
        <v>136</v>
      </c>
      <c r="W849" s="68" t="s">
        <v>137</v>
      </c>
      <c r="X849" s="68" t="s">
        <v>379</v>
      </c>
      <c r="Y849" s="68">
        <v>45252.495331828701</v>
      </c>
      <c r="Z849" s="68">
        <v>45258.152966666668</v>
      </c>
      <c r="AA849" s="68" t="s">
        <v>139</v>
      </c>
      <c r="AB849" s="68" t="s">
        <v>140</v>
      </c>
      <c r="AC849" s="68">
        <v>0</v>
      </c>
      <c r="AD849" s="68" t="s">
        <v>143</v>
      </c>
      <c r="AE849" s="68">
        <v>41071</v>
      </c>
      <c r="AF849" s="68">
        <v>45252</v>
      </c>
      <c r="AG849" s="68">
        <v>10010</v>
      </c>
      <c r="AH849" s="68" t="s">
        <v>265</v>
      </c>
      <c r="AI849" s="68" t="s">
        <v>143</v>
      </c>
      <c r="AJ849" s="68">
        <v>41071</v>
      </c>
      <c r="AK849" s="68" t="s">
        <v>142</v>
      </c>
      <c r="AL849" s="68" t="s">
        <v>143</v>
      </c>
      <c r="AM849" s="68">
        <v>41071</v>
      </c>
      <c r="AN849" s="68" t="s">
        <v>174</v>
      </c>
      <c r="AO849" s="68" t="s">
        <v>533</v>
      </c>
      <c r="AP849" s="68" t="s">
        <v>534</v>
      </c>
      <c r="AQ849" s="68" t="s">
        <v>309</v>
      </c>
      <c r="AR849" s="68" t="s">
        <v>148</v>
      </c>
      <c r="AS849" s="68" t="s">
        <v>139</v>
      </c>
      <c r="AT849" s="68" t="s">
        <v>508</v>
      </c>
      <c r="AU849" s="68" t="s">
        <v>535</v>
      </c>
      <c r="AV849" s="68" t="s">
        <v>536</v>
      </c>
      <c r="AW849" s="68" t="s">
        <v>273</v>
      </c>
      <c r="AX849" s="68" t="s">
        <v>537</v>
      </c>
      <c r="AY849" s="68" t="s">
        <v>148</v>
      </c>
      <c r="AZ849" s="68" t="s">
        <v>139</v>
      </c>
      <c r="BA849" s="68" t="s">
        <v>154</v>
      </c>
      <c r="BB849" s="68" t="s">
        <v>275</v>
      </c>
      <c r="BC849" s="68" t="s">
        <v>156</v>
      </c>
      <c r="BD849" s="68" t="s">
        <v>157</v>
      </c>
      <c r="BE849" s="68" t="s">
        <v>303</v>
      </c>
      <c r="BF849" s="68">
        <v>45252.515983796293</v>
      </c>
      <c r="BG849" s="68">
        <v>0</v>
      </c>
      <c r="BH849" s="68" t="s">
        <v>530</v>
      </c>
      <c r="BI849" s="68" t="s">
        <v>143</v>
      </c>
      <c r="BJ849" s="68" t="s">
        <v>143</v>
      </c>
      <c r="BK849" s="68" t="s">
        <v>136</v>
      </c>
      <c r="BL849" s="68" t="s">
        <v>136</v>
      </c>
      <c r="BM849" s="68" t="s">
        <v>200</v>
      </c>
      <c r="BN849" s="68" t="s">
        <v>200</v>
      </c>
      <c r="BO849" s="68" t="s">
        <v>143</v>
      </c>
      <c r="BP849" s="68" t="s">
        <v>143</v>
      </c>
      <c r="BQ849" s="68" t="s">
        <v>1665</v>
      </c>
      <c r="BR849" s="68">
        <v>500</v>
      </c>
      <c r="BS849" s="68" t="s">
        <v>1608</v>
      </c>
      <c r="BT849" s="68">
        <v>41071</v>
      </c>
      <c r="BU849" s="68">
        <v>41071</v>
      </c>
      <c r="BV849" s="68" t="s">
        <v>135</v>
      </c>
      <c r="BW849" s="68" t="s">
        <v>135</v>
      </c>
      <c r="BX849" s="68" t="s">
        <v>135</v>
      </c>
      <c r="BY849" s="68" t="s">
        <v>148</v>
      </c>
      <c r="BZ849" s="68" t="s">
        <v>5424</v>
      </c>
      <c r="CA849" s="68" t="s">
        <v>174</v>
      </c>
      <c r="CB849" s="68" t="s">
        <v>143</v>
      </c>
      <c r="CC849" s="68" t="s">
        <v>143</v>
      </c>
      <c r="CD849" s="68" t="s">
        <v>143</v>
      </c>
      <c r="CE849" s="68" t="s">
        <v>143</v>
      </c>
      <c r="CF849" s="68">
        <v>1</v>
      </c>
      <c r="CG849" s="68">
        <v>1</v>
      </c>
      <c r="CH849" s="68" t="s">
        <v>143</v>
      </c>
      <c r="CJ849" s="68">
        <v>0</v>
      </c>
      <c r="CK849" s="68" t="s">
        <v>143</v>
      </c>
      <c r="CM849" s="68" t="s">
        <v>143</v>
      </c>
      <c r="CN849" s="68" t="s">
        <v>143</v>
      </c>
      <c r="CP849" s="68">
        <v>217616996</v>
      </c>
      <c r="CR849" s="68" t="s">
        <v>143</v>
      </c>
      <c r="CS849" s="68" t="s">
        <v>1</v>
      </c>
      <c r="CU849" s="68" t="s">
        <v>1</v>
      </c>
      <c r="CV849" s="68" t="s">
        <v>1985</v>
      </c>
      <c r="CW849" s="68" t="s">
        <v>1985</v>
      </c>
      <c r="CX849" s="68" t="s">
        <v>374</v>
      </c>
      <c r="CY849" s="68" t="s">
        <v>166</v>
      </c>
      <c r="CZ849" s="68" t="s">
        <v>136</v>
      </c>
      <c r="DA849" s="68" t="s">
        <v>1989</v>
      </c>
      <c r="DB849" s="68" t="s">
        <v>143</v>
      </c>
      <c r="DC849" s="68" t="s">
        <v>143</v>
      </c>
      <c r="DD849" s="68" t="s">
        <v>373</v>
      </c>
      <c r="DE849" s="68">
        <v>11</v>
      </c>
      <c r="DF849" s="68">
        <v>20</v>
      </c>
    </row>
    <row r="850" spans="1:110" s="68" customFormat="1" ht="12.75" x14ac:dyDescent="0.2">
      <c r="A850" s="67">
        <v>45231</v>
      </c>
      <c r="B850" s="68" t="s">
        <v>14</v>
      </c>
      <c r="C850" s="68">
        <v>103603</v>
      </c>
      <c r="D850" s="68" t="s">
        <v>5590</v>
      </c>
      <c r="E850" s="68" t="s">
        <v>164</v>
      </c>
      <c r="F850" s="69">
        <v>45246</v>
      </c>
      <c r="G850" s="68" t="s">
        <v>165</v>
      </c>
      <c r="H850" s="68" t="s">
        <v>166</v>
      </c>
      <c r="I850" s="70">
        <v>200.18</v>
      </c>
      <c r="J850" s="70">
        <v>200.18</v>
      </c>
      <c r="K850" s="71">
        <f t="shared" si="13"/>
        <v>4.8997815022502889E-4</v>
      </c>
      <c r="L850" s="68" t="s">
        <v>926</v>
      </c>
      <c r="M850" s="68" t="s">
        <v>317</v>
      </c>
      <c r="N850" s="68" t="s">
        <v>960</v>
      </c>
      <c r="O850" s="68" t="s">
        <v>5591</v>
      </c>
      <c r="P850" s="68" t="s">
        <v>5592</v>
      </c>
      <c r="Q850" s="68" t="s">
        <v>170</v>
      </c>
      <c r="R850" s="68" t="s">
        <v>5593</v>
      </c>
      <c r="S850" s="68" t="s">
        <v>5594</v>
      </c>
      <c r="T850" s="68" t="s">
        <v>135</v>
      </c>
      <c r="U850" s="68" t="s">
        <v>135</v>
      </c>
      <c r="V850" s="68" t="s">
        <v>136</v>
      </c>
      <c r="W850" s="68" t="s">
        <v>137</v>
      </c>
      <c r="X850" s="68" t="s">
        <v>2483</v>
      </c>
      <c r="Y850" s="68">
        <v>45252.117674537039</v>
      </c>
      <c r="Z850" s="68">
        <v>45252.116931712961</v>
      </c>
      <c r="AA850" s="68" t="s">
        <v>139</v>
      </c>
      <c r="AB850" s="68" t="s">
        <v>323</v>
      </c>
      <c r="AC850" s="68">
        <v>0</v>
      </c>
      <c r="AD850" s="68" t="s">
        <v>143</v>
      </c>
      <c r="AE850" s="68">
        <v>0</v>
      </c>
      <c r="AG850" s="68">
        <v>10012</v>
      </c>
      <c r="AH850" s="68" t="s">
        <v>141</v>
      </c>
      <c r="AI850" s="68" t="s">
        <v>143</v>
      </c>
      <c r="AJ850" s="68">
        <v>1600</v>
      </c>
      <c r="AK850" s="68" t="s">
        <v>207</v>
      </c>
      <c r="AL850" s="68" t="s">
        <v>143</v>
      </c>
      <c r="AM850" s="68">
        <v>20018</v>
      </c>
      <c r="AN850" s="68" t="s">
        <v>143</v>
      </c>
      <c r="AO850" s="68" t="s">
        <v>5595</v>
      </c>
      <c r="AP850" s="68" t="s">
        <v>5596</v>
      </c>
      <c r="AQ850" s="68" t="s">
        <v>5597</v>
      </c>
      <c r="AR850" s="68" t="s">
        <v>178</v>
      </c>
      <c r="AS850" s="68" t="s">
        <v>179</v>
      </c>
      <c r="AT850" s="68" t="s">
        <v>403</v>
      </c>
      <c r="AU850" s="68" t="s">
        <v>5598</v>
      </c>
      <c r="AV850" s="68" t="s">
        <v>145</v>
      </c>
      <c r="AW850" s="68" t="s">
        <v>146</v>
      </c>
      <c r="AX850" s="68" t="s">
        <v>972</v>
      </c>
      <c r="AY850" s="68" t="s">
        <v>148</v>
      </c>
      <c r="AZ850" s="68" t="s">
        <v>139</v>
      </c>
      <c r="BA850" s="68" t="s">
        <v>149</v>
      </c>
      <c r="BB850" s="68" t="s">
        <v>150</v>
      </c>
      <c r="BC850" s="68" t="s">
        <v>156</v>
      </c>
      <c r="BD850" s="68" t="s">
        <v>157</v>
      </c>
      <c r="BE850" s="68" t="s">
        <v>303</v>
      </c>
      <c r="BF850" s="68">
        <v>45252.164317129631</v>
      </c>
      <c r="BG850" s="68">
        <v>0</v>
      </c>
      <c r="BH850" s="68" t="s">
        <v>143</v>
      </c>
      <c r="BI850" s="68" t="s">
        <v>143</v>
      </c>
      <c r="BJ850" s="68" t="s">
        <v>143</v>
      </c>
      <c r="BK850" s="68" t="s">
        <v>136</v>
      </c>
      <c r="BL850" s="68" t="s">
        <v>143</v>
      </c>
      <c r="BM850" s="68" t="s">
        <v>160</v>
      </c>
      <c r="BN850" s="68" t="s">
        <v>143</v>
      </c>
      <c r="BO850" s="68" t="s">
        <v>143</v>
      </c>
      <c r="BP850" s="68" t="s">
        <v>143</v>
      </c>
      <c r="BQ850" s="68" t="s">
        <v>2041</v>
      </c>
      <c r="BR850" s="68">
        <v>500</v>
      </c>
      <c r="BS850" s="68" t="s">
        <v>162</v>
      </c>
      <c r="BT850" s="68">
        <v>20018</v>
      </c>
      <c r="BU850" s="68">
        <v>20018</v>
      </c>
      <c r="BV850" s="68" t="s">
        <v>135</v>
      </c>
      <c r="BW850" s="68" t="s">
        <v>135</v>
      </c>
      <c r="BX850" s="68" t="s">
        <v>135</v>
      </c>
      <c r="BY850" s="68" t="s">
        <v>148</v>
      </c>
      <c r="BZ850" s="68" t="s">
        <v>4203</v>
      </c>
      <c r="CA850" s="68" t="s">
        <v>174</v>
      </c>
      <c r="CB850" s="68" t="s">
        <v>143</v>
      </c>
      <c r="CC850" s="68" t="s">
        <v>143</v>
      </c>
      <c r="CD850" s="68" t="s">
        <v>143</v>
      </c>
      <c r="CE850" s="68" t="s">
        <v>5599</v>
      </c>
      <c r="CF850" s="68">
        <v>1</v>
      </c>
      <c r="CH850" s="68" t="s">
        <v>143</v>
      </c>
      <c r="CJ850" s="68">
        <v>0</v>
      </c>
      <c r="CK850" s="68" t="s">
        <v>143</v>
      </c>
      <c r="CM850" s="68" t="s">
        <v>143</v>
      </c>
      <c r="CN850" s="68" t="s">
        <v>143</v>
      </c>
      <c r="CO850" s="68">
        <v>156250974</v>
      </c>
      <c r="CR850" s="68" t="s">
        <v>143</v>
      </c>
      <c r="CS850" s="68" t="s">
        <v>1</v>
      </c>
      <c r="CU850" s="68" t="s">
        <v>1</v>
      </c>
      <c r="CV850" s="68" t="s">
        <v>1985</v>
      </c>
      <c r="CW850" s="68" t="s">
        <v>143</v>
      </c>
      <c r="CX850" s="68" t="s">
        <v>926</v>
      </c>
      <c r="CY850" s="68" t="s">
        <v>166</v>
      </c>
      <c r="CZ850" s="68" t="s">
        <v>136</v>
      </c>
      <c r="DA850" s="68" t="s">
        <v>1989</v>
      </c>
      <c r="DB850" s="68" t="s">
        <v>143</v>
      </c>
      <c r="DC850" s="68" t="s">
        <v>143</v>
      </c>
      <c r="DD850" s="68" t="s">
        <v>164</v>
      </c>
      <c r="DE850" s="68">
        <v>11</v>
      </c>
      <c r="DF850" s="68">
        <v>16</v>
      </c>
    </row>
    <row r="851" spans="1:110" s="68" customFormat="1" ht="12.75" x14ac:dyDescent="0.2">
      <c r="A851" s="67">
        <v>45231</v>
      </c>
      <c r="B851" s="68" t="s">
        <v>13</v>
      </c>
      <c r="C851" s="68">
        <v>103658</v>
      </c>
      <c r="D851" s="68" t="s">
        <v>5600</v>
      </c>
      <c r="E851" s="68" t="s">
        <v>364</v>
      </c>
      <c r="F851" s="69">
        <v>45252</v>
      </c>
      <c r="G851" s="68" t="s">
        <v>165</v>
      </c>
      <c r="H851" s="68" t="s">
        <v>166</v>
      </c>
      <c r="I851" s="70">
        <v>420.37</v>
      </c>
      <c r="J851" s="70">
        <v>362.23</v>
      </c>
      <c r="K851" s="71">
        <f t="shared" si="13"/>
        <v>1.0289345339699039E-3</v>
      </c>
      <c r="L851" s="68" t="s">
        <v>374</v>
      </c>
      <c r="M851" s="68" t="s">
        <v>317</v>
      </c>
      <c r="N851" s="68" t="s">
        <v>1151</v>
      </c>
      <c r="O851" s="68" t="s">
        <v>1130</v>
      </c>
      <c r="P851" s="68" t="s">
        <v>5601</v>
      </c>
      <c r="Q851" s="68" t="s">
        <v>132</v>
      </c>
      <c r="R851" s="68" t="s">
        <v>5602</v>
      </c>
      <c r="S851" s="68" t="s">
        <v>5603</v>
      </c>
      <c r="T851" s="68" t="s">
        <v>135</v>
      </c>
      <c r="U851" s="68" t="s">
        <v>135</v>
      </c>
      <c r="V851" s="68" t="s">
        <v>136</v>
      </c>
      <c r="W851" s="68" t="s">
        <v>137</v>
      </c>
      <c r="X851" s="68" t="s">
        <v>138</v>
      </c>
      <c r="Y851" s="68">
        <v>45252.284945370367</v>
      </c>
      <c r="Z851" s="68">
        <v>45265.170642708334</v>
      </c>
      <c r="AA851" s="68" t="s">
        <v>139</v>
      </c>
      <c r="AB851" s="68" t="s">
        <v>140</v>
      </c>
      <c r="AC851" s="68">
        <v>0</v>
      </c>
      <c r="AD851" s="68" t="s">
        <v>143</v>
      </c>
      <c r="AE851" s="68">
        <v>42037</v>
      </c>
      <c r="AG851" s="68">
        <v>10012</v>
      </c>
      <c r="AH851" s="68" t="s">
        <v>141</v>
      </c>
      <c r="AI851" s="68" t="s">
        <v>143</v>
      </c>
      <c r="AJ851" s="68">
        <v>2126</v>
      </c>
      <c r="AK851" s="68" t="s">
        <v>142</v>
      </c>
      <c r="AL851" s="68" t="s">
        <v>143</v>
      </c>
      <c r="AM851" s="68">
        <v>1832</v>
      </c>
      <c r="AN851" s="68" t="s">
        <v>144</v>
      </c>
      <c r="AO851" s="68" t="s">
        <v>1133</v>
      </c>
      <c r="AP851" s="68" t="s">
        <v>1133</v>
      </c>
      <c r="AQ851" s="68" t="s">
        <v>309</v>
      </c>
      <c r="AR851" s="68" t="s">
        <v>148</v>
      </c>
      <c r="AS851" s="68" t="s">
        <v>139</v>
      </c>
      <c r="AT851" s="68" t="s">
        <v>950</v>
      </c>
      <c r="AU851" s="68" t="s">
        <v>311</v>
      </c>
      <c r="AV851" s="68" t="s">
        <v>145</v>
      </c>
      <c r="AW851" s="68" t="s">
        <v>146</v>
      </c>
      <c r="AX851" s="68" t="s">
        <v>1154</v>
      </c>
      <c r="AY851" s="68" t="s">
        <v>148</v>
      </c>
      <c r="AZ851" s="68" t="s">
        <v>139</v>
      </c>
      <c r="BA851" s="68" t="s">
        <v>149</v>
      </c>
      <c r="BB851" s="68" t="s">
        <v>150</v>
      </c>
      <c r="BC851" s="68" t="s">
        <v>156</v>
      </c>
      <c r="BD851" s="68" t="s">
        <v>157</v>
      </c>
      <c r="BE851" s="68" t="s">
        <v>303</v>
      </c>
      <c r="BF851" s="68">
        <v>45252.302488425928</v>
      </c>
      <c r="BG851" s="68">
        <v>0</v>
      </c>
      <c r="BH851" s="68" t="s">
        <v>132</v>
      </c>
      <c r="BI851" s="68" t="s">
        <v>5604</v>
      </c>
      <c r="BJ851" s="68" t="s">
        <v>143</v>
      </c>
      <c r="BK851" s="68" t="s">
        <v>136</v>
      </c>
      <c r="BL851" s="68" t="s">
        <v>143</v>
      </c>
      <c r="BM851" s="68" t="s">
        <v>160</v>
      </c>
      <c r="BN851" s="68" t="s">
        <v>160</v>
      </c>
      <c r="BO851" s="68" t="s">
        <v>143</v>
      </c>
      <c r="BP851" s="68" t="s">
        <v>1151</v>
      </c>
      <c r="BQ851" s="68" t="s">
        <v>1607</v>
      </c>
      <c r="BR851" s="68">
        <v>500</v>
      </c>
      <c r="BS851" s="68" t="s">
        <v>162</v>
      </c>
      <c r="BT851" s="68">
        <v>42037</v>
      </c>
      <c r="BU851" s="68">
        <v>42037</v>
      </c>
      <c r="BV851" s="68" t="s">
        <v>135</v>
      </c>
      <c r="BW851" s="68" t="s">
        <v>135</v>
      </c>
      <c r="BX851" s="68" t="s">
        <v>135</v>
      </c>
      <c r="BY851" s="68" t="s">
        <v>148</v>
      </c>
      <c r="BZ851" s="68" t="s">
        <v>5605</v>
      </c>
      <c r="CA851" s="68" t="s">
        <v>144</v>
      </c>
      <c r="CB851" s="68" t="s">
        <v>2764</v>
      </c>
      <c r="CC851" s="68" t="s">
        <v>143</v>
      </c>
      <c r="CD851" s="68" t="s">
        <v>143</v>
      </c>
      <c r="CE851" s="68" t="s">
        <v>143</v>
      </c>
      <c r="CF851" s="68">
        <v>19772615</v>
      </c>
      <c r="CG851" s="68">
        <v>19772615</v>
      </c>
      <c r="CH851" s="68" t="s">
        <v>143</v>
      </c>
      <c r="CJ851" s="68">
        <v>0</v>
      </c>
      <c r="CK851" s="68" t="s">
        <v>143</v>
      </c>
      <c r="CM851" s="68" t="s">
        <v>143</v>
      </c>
      <c r="CN851" s="68" t="s">
        <v>143</v>
      </c>
      <c r="CR851" s="68" t="s">
        <v>143</v>
      </c>
      <c r="CS851" s="68" t="s">
        <v>1</v>
      </c>
      <c r="CU851" s="68" t="s">
        <v>1</v>
      </c>
      <c r="CV851" s="68" t="s">
        <v>1985</v>
      </c>
      <c r="CW851" s="68" t="s">
        <v>1985</v>
      </c>
      <c r="CX851" s="68" t="s">
        <v>374</v>
      </c>
      <c r="CY851" s="68" t="s">
        <v>166</v>
      </c>
      <c r="CZ851" s="68" t="s">
        <v>136</v>
      </c>
      <c r="DA851" s="68" t="s">
        <v>1986</v>
      </c>
      <c r="DB851" s="68" t="s">
        <v>143</v>
      </c>
      <c r="DC851" s="68" t="s">
        <v>143</v>
      </c>
      <c r="DD851" s="68" t="s">
        <v>364</v>
      </c>
      <c r="DE851" s="68">
        <v>11</v>
      </c>
      <c r="DF851" s="68">
        <v>22</v>
      </c>
    </row>
    <row r="852" spans="1:110" s="68" customFormat="1" ht="12.75" x14ac:dyDescent="0.2">
      <c r="A852" s="67">
        <v>45231</v>
      </c>
      <c r="B852" s="68" t="s">
        <v>8</v>
      </c>
      <c r="C852" s="68">
        <v>103674</v>
      </c>
      <c r="D852" s="68" t="s">
        <v>5353</v>
      </c>
      <c r="E852" s="68" t="s">
        <v>373</v>
      </c>
      <c r="F852" s="69">
        <v>45257</v>
      </c>
      <c r="G852" s="68" t="s">
        <v>257</v>
      </c>
      <c r="H852" s="68" t="s">
        <v>166</v>
      </c>
      <c r="I852" s="70">
        <v>915.08</v>
      </c>
      <c r="J852" s="70">
        <v>468.92</v>
      </c>
      <c r="K852" s="71">
        <f t="shared" si="13"/>
        <v>2.2398301813763583E-3</v>
      </c>
      <c r="L852" s="68" t="s">
        <v>1935</v>
      </c>
      <c r="M852" s="68" t="s">
        <v>317</v>
      </c>
      <c r="N852" s="68" t="s">
        <v>1224</v>
      </c>
      <c r="O852" s="68" t="s">
        <v>5606</v>
      </c>
      <c r="P852" s="68" t="s">
        <v>5353</v>
      </c>
      <c r="Q852" s="68" t="s">
        <v>262</v>
      </c>
      <c r="R852" s="68" t="s">
        <v>5607</v>
      </c>
      <c r="S852" s="68" t="s">
        <v>5581</v>
      </c>
      <c r="T852" s="68" t="s">
        <v>135</v>
      </c>
      <c r="U852" s="68" t="s">
        <v>135</v>
      </c>
      <c r="V852" s="68" t="s">
        <v>506</v>
      </c>
      <c r="W852" s="68" t="s">
        <v>137</v>
      </c>
      <c r="X852" s="68" t="s">
        <v>4976</v>
      </c>
      <c r="Y852" s="68">
        <v>45252.283870717591</v>
      </c>
      <c r="Z852" s="68">
        <v>45259.147806828703</v>
      </c>
      <c r="AA852" s="68" t="s">
        <v>139</v>
      </c>
      <c r="AB852" s="68" t="s">
        <v>323</v>
      </c>
      <c r="AC852" s="68">
        <v>0</v>
      </c>
      <c r="AD852" s="68" t="s">
        <v>143</v>
      </c>
      <c r="AE852" s="68">
        <v>91508</v>
      </c>
      <c r="AF852" s="68">
        <v>45252</v>
      </c>
      <c r="AG852" s="68">
        <v>10010</v>
      </c>
      <c r="AH852" s="68" t="s">
        <v>265</v>
      </c>
      <c r="AI852" s="68" t="s">
        <v>143</v>
      </c>
      <c r="AJ852" s="68">
        <v>8661</v>
      </c>
      <c r="AK852" s="68" t="s">
        <v>207</v>
      </c>
      <c r="AL852" s="68" t="s">
        <v>143</v>
      </c>
      <c r="AM852" s="68">
        <v>44382</v>
      </c>
      <c r="AN852" s="68" t="s">
        <v>2415</v>
      </c>
      <c r="AO852" s="68" t="s">
        <v>1940</v>
      </c>
      <c r="AP852" s="68" t="s">
        <v>1941</v>
      </c>
      <c r="AQ852" s="68" t="s">
        <v>5608</v>
      </c>
      <c r="AR852" s="68" t="s">
        <v>916</v>
      </c>
      <c r="AS852" s="68" t="s">
        <v>231</v>
      </c>
      <c r="AT852" s="68" t="s">
        <v>1943</v>
      </c>
      <c r="AU852" s="68" t="s">
        <v>1944</v>
      </c>
      <c r="AV852" s="68" t="s">
        <v>990</v>
      </c>
      <c r="AW852" s="68" t="s">
        <v>273</v>
      </c>
      <c r="AX852" s="68" t="s">
        <v>1232</v>
      </c>
      <c r="AY852" s="68" t="s">
        <v>148</v>
      </c>
      <c r="AZ852" s="68" t="s">
        <v>139</v>
      </c>
      <c r="BA852" s="68" t="s">
        <v>154</v>
      </c>
      <c r="BB852" s="68" t="s">
        <v>992</v>
      </c>
      <c r="BC852" s="68" t="s">
        <v>156</v>
      </c>
      <c r="BD852" s="68" t="s">
        <v>157</v>
      </c>
      <c r="BE852" s="68" t="s">
        <v>303</v>
      </c>
      <c r="BF852" s="68">
        <v>45252.303159722222</v>
      </c>
      <c r="BG852" s="68">
        <v>0</v>
      </c>
      <c r="BH852" s="68" t="s">
        <v>262</v>
      </c>
      <c r="BI852" s="68" t="s">
        <v>5585</v>
      </c>
      <c r="BJ852" s="68" t="s">
        <v>143</v>
      </c>
      <c r="BK852" s="68" t="s">
        <v>136</v>
      </c>
      <c r="BL852" s="68" t="s">
        <v>143</v>
      </c>
      <c r="BM852" s="68" t="s">
        <v>200</v>
      </c>
      <c r="BN852" s="68" t="s">
        <v>200</v>
      </c>
      <c r="BO852" s="68" t="s">
        <v>373</v>
      </c>
      <c r="BP852" s="68" t="s">
        <v>143</v>
      </c>
      <c r="BQ852" s="68" t="s">
        <v>499</v>
      </c>
      <c r="BR852" s="68">
        <v>500</v>
      </c>
      <c r="BS852" s="68" t="s">
        <v>1608</v>
      </c>
      <c r="BT852" s="68">
        <v>91508</v>
      </c>
      <c r="BU852" s="68">
        <v>91508</v>
      </c>
      <c r="BV852" s="68" t="s">
        <v>135</v>
      </c>
      <c r="BW852" s="68" t="s">
        <v>135</v>
      </c>
      <c r="BX852" s="68" t="s">
        <v>135</v>
      </c>
      <c r="BY852" s="68" t="s">
        <v>148</v>
      </c>
      <c r="BZ852" s="68" t="s">
        <v>5394</v>
      </c>
      <c r="CA852" s="68" t="s">
        <v>2415</v>
      </c>
      <c r="CB852" s="68" t="s">
        <v>143</v>
      </c>
      <c r="CC852" s="68" t="s">
        <v>143</v>
      </c>
      <c r="CD852" s="68" t="s">
        <v>143</v>
      </c>
      <c r="CE852" s="68" t="s">
        <v>143</v>
      </c>
      <c r="CF852" s="68">
        <v>105655</v>
      </c>
      <c r="CG852" s="68">
        <v>105655</v>
      </c>
      <c r="CH852" s="68" t="s">
        <v>143</v>
      </c>
      <c r="CJ852" s="68">
        <v>0</v>
      </c>
      <c r="CK852" s="68" t="s">
        <v>143</v>
      </c>
      <c r="CM852" s="68" t="s">
        <v>143</v>
      </c>
      <c r="CN852" s="68" t="s">
        <v>143</v>
      </c>
      <c r="CR852" s="68" t="s">
        <v>143</v>
      </c>
      <c r="CS852" s="68" t="s">
        <v>1</v>
      </c>
      <c r="CU852" s="68" t="s">
        <v>1</v>
      </c>
      <c r="CV852" s="68" t="s">
        <v>1985</v>
      </c>
      <c r="CW852" s="68" t="s">
        <v>2092</v>
      </c>
      <c r="CX852" s="68" t="s">
        <v>1935</v>
      </c>
      <c r="CY852" s="68" t="s">
        <v>166</v>
      </c>
      <c r="CZ852" s="68" t="s">
        <v>136</v>
      </c>
      <c r="DA852" s="68" t="s">
        <v>2007</v>
      </c>
      <c r="DB852" s="68" t="s">
        <v>143</v>
      </c>
      <c r="DC852" s="68" t="s">
        <v>143</v>
      </c>
      <c r="DD852" s="68" t="s">
        <v>373</v>
      </c>
      <c r="DE852" s="68">
        <v>11</v>
      </c>
      <c r="DF852" s="68">
        <v>27</v>
      </c>
    </row>
    <row r="853" spans="1:110" s="68" customFormat="1" ht="12.75" x14ac:dyDescent="0.2">
      <c r="A853" s="67">
        <v>45231</v>
      </c>
      <c r="B853" s="68" t="s">
        <v>8</v>
      </c>
      <c r="C853" s="68">
        <v>103675</v>
      </c>
      <c r="D853" s="68" t="s">
        <v>5353</v>
      </c>
      <c r="E853" s="68" t="s">
        <v>373</v>
      </c>
      <c r="F853" s="69">
        <v>45257</v>
      </c>
      <c r="G853" s="68" t="s">
        <v>257</v>
      </c>
      <c r="H853" s="68" t="s">
        <v>166</v>
      </c>
      <c r="I853" s="70">
        <v>374.03</v>
      </c>
      <c r="J853" s="70">
        <v>511.04</v>
      </c>
      <c r="K853" s="71">
        <f t="shared" si="13"/>
        <v>9.1550867983148927E-4</v>
      </c>
      <c r="L853" s="68" t="s">
        <v>1935</v>
      </c>
      <c r="M853" s="68" t="s">
        <v>317</v>
      </c>
      <c r="N853" s="68" t="s">
        <v>980</v>
      </c>
      <c r="O853" s="68" t="s">
        <v>1876</v>
      </c>
      <c r="P853" s="68" t="s">
        <v>5353</v>
      </c>
      <c r="Q853" s="68" t="s">
        <v>262</v>
      </c>
      <c r="R853" s="68" t="s">
        <v>5609</v>
      </c>
      <c r="S853" s="68" t="s">
        <v>1879</v>
      </c>
      <c r="T853" s="68" t="s">
        <v>135</v>
      </c>
      <c r="U853" s="68" t="s">
        <v>135</v>
      </c>
      <c r="V853" s="68" t="s">
        <v>506</v>
      </c>
      <c r="W853" s="68" t="s">
        <v>137</v>
      </c>
      <c r="X853" s="68" t="s">
        <v>4976</v>
      </c>
      <c r="Y853" s="68">
        <v>45252.288488773149</v>
      </c>
      <c r="Z853" s="68">
        <v>45259.151359722222</v>
      </c>
      <c r="AA853" s="68" t="s">
        <v>139</v>
      </c>
      <c r="AB853" s="68" t="s">
        <v>323</v>
      </c>
      <c r="AC853" s="68">
        <v>0</v>
      </c>
      <c r="AD853" s="68" t="s">
        <v>143</v>
      </c>
      <c r="AE853" s="68">
        <v>37403</v>
      </c>
      <c r="AF853" s="68">
        <v>45252</v>
      </c>
      <c r="AG853" s="68">
        <v>10010</v>
      </c>
      <c r="AH853" s="68" t="s">
        <v>265</v>
      </c>
      <c r="AI853" s="68" t="s">
        <v>143</v>
      </c>
      <c r="AJ853" s="68">
        <v>37403</v>
      </c>
      <c r="AK853" s="68" t="s">
        <v>207</v>
      </c>
      <c r="AL853" s="68" t="s">
        <v>143</v>
      </c>
      <c r="AM853" s="68">
        <v>51104</v>
      </c>
      <c r="AN853" s="68" t="s">
        <v>174</v>
      </c>
      <c r="AO853" s="68" t="s">
        <v>1880</v>
      </c>
      <c r="AP853" s="68" t="s">
        <v>1881</v>
      </c>
      <c r="AQ853" s="68" t="s">
        <v>1882</v>
      </c>
      <c r="AR853" s="68" t="s">
        <v>178</v>
      </c>
      <c r="AS853" s="68" t="s">
        <v>179</v>
      </c>
      <c r="AT853" s="68" t="s">
        <v>1605</v>
      </c>
      <c r="AU853" s="68" t="s">
        <v>1883</v>
      </c>
      <c r="AV853" s="68" t="s">
        <v>990</v>
      </c>
      <c r="AW853" s="68" t="s">
        <v>273</v>
      </c>
      <c r="AX853" s="68" t="s">
        <v>991</v>
      </c>
      <c r="AY853" s="68" t="s">
        <v>148</v>
      </c>
      <c r="AZ853" s="68" t="s">
        <v>139</v>
      </c>
      <c r="BA853" s="68" t="s">
        <v>154</v>
      </c>
      <c r="BB853" s="68" t="s">
        <v>992</v>
      </c>
      <c r="BC853" s="68" t="s">
        <v>156</v>
      </c>
      <c r="BD853" s="68" t="s">
        <v>157</v>
      </c>
      <c r="BE853" s="68" t="s">
        <v>484</v>
      </c>
      <c r="BF853" s="68">
        <v>45252.351111111115</v>
      </c>
      <c r="BG853" s="68">
        <v>0</v>
      </c>
      <c r="BH853" s="68" t="s">
        <v>170</v>
      </c>
      <c r="BI853" s="68" t="s">
        <v>5610</v>
      </c>
      <c r="BJ853" s="68" t="s">
        <v>143</v>
      </c>
      <c r="BK853" s="68" t="s">
        <v>136</v>
      </c>
      <c r="BL853" s="68" t="s">
        <v>143</v>
      </c>
      <c r="BM853" s="68" t="s">
        <v>200</v>
      </c>
      <c r="BN853" s="68" t="s">
        <v>200</v>
      </c>
      <c r="BO853" s="68" t="s">
        <v>373</v>
      </c>
      <c r="BP853" s="68" t="s">
        <v>143</v>
      </c>
      <c r="BQ853" s="68" t="s">
        <v>2956</v>
      </c>
      <c r="BR853" s="68">
        <v>1000</v>
      </c>
      <c r="BS853" s="68" t="s">
        <v>162</v>
      </c>
      <c r="BT853" s="68">
        <v>37403</v>
      </c>
      <c r="BU853" s="68">
        <v>37403</v>
      </c>
      <c r="BV853" s="68" t="s">
        <v>135</v>
      </c>
      <c r="BW853" s="68" t="s">
        <v>135</v>
      </c>
      <c r="BX853" s="68" t="s">
        <v>135</v>
      </c>
      <c r="BY853" s="68" t="s">
        <v>148</v>
      </c>
      <c r="BZ853" s="68" t="s">
        <v>5394</v>
      </c>
      <c r="CA853" s="68" t="s">
        <v>174</v>
      </c>
      <c r="CB853" s="68" t="s">
        <v>143</v>
      </c>
      <c r="CC853" s="68" t="s">
        <v>143</v>
      </c>
      <c r="CD853" s="68" t="s">
        <v>143</v>
      </c>
      <c r="CE853" s="68" t="s">
        <v>5611</v>
      </c>
      <c r="CF853" s="68">
        <v>1</v>
      </c>
      <c r="CG853" s="68">
        <v>1</v>
      </c>
      <c r="CH853" s="68" t="s">
        <v>143</v>
      </c>
      <c r="CJ853" s="68">
        <v>0</v>
      </c>
      <c r="CK853" s="68" t="s">
        <v>143</v>
      </c>
      <c r="CM853" s="68" t="s">
        <v>143</v>
      </c>
      <c r="CN853" s="68" t="s">
        <v>143</v>
      </c>
      <c r="CO853" s="68">
        <v>79084255</v>
      </c>
      <c r="CR853" s="68" t="s">
        <v>143</v>
      </c>
      <c r="CS853" s="68" t="s">
        <v>1</v>
      </c>
      <c r="CU853" s="68" t="s">
        <v>1</v>
      </c>
      <c r="CV853" s="68" t="s">
        <v>2092</v>
      </c>
      <c r="CW853" s="68" t="s">
        <v>1985</v>
      </c>
      <c r="CX853" s="68" t="s">
        <v>1935</v>
      </c>
      <c r="CY853" s="68" t="s">
        <v>166</v>
      </c>
      <c r="CZ853" s="68" t="s">
        <v>136</v>
      </c>
      <c r="DA853" s="68" t="s">
        <v>2007</v>
      </c>
      <c r="DB853" s="68" t="s">
        <v>143</v>
      </c>
      <c r="DC853" s="68" t="s">
        <v>143</v>
      </c>
      <c r="DD853" s="68" t="s">
        <v>373</v>
      </c>
      <c r="DE853" s="68">
        <v>11</v>
      </c>
      <c r="DF853" s="68">
        <v>27</v>
      </c>
    </row>
    <row r="854" spans="1:110" s="68" customFormat="1" ht="12.75" x14ac:dyDescent="0.2">
      <c r="A854" s="67">
        <v>45231</v>
      </c>
      <c r="B854" s="68" t="s">
        <v>7</v>
      </c>
      <c r="C854" s="68">
        <v>103898</v>
      </c>
      <c r="D854" s="68" t="s">
        <v>4337</v>
      </c>
      <c r="E854" s="68" t="s">
        <v>190</v>
      </c>
      <c r="F854" s="69">
        <v>45253</v>
      </c>
      <c r="G854" s="68" t="s">
        <v>165</v>
      </c>
      <c r="H854" s="68" t="s">
        <v>166</v>
      </c>
      <c r="I854" s="70">
        <v>395.45</v>
      </c>
      <c r="J854" s="70">
        <v>395.45</v>
      </c>
      <c r="K854" s="71">
        <f t="shared" si="13"/>
        <v>9.6793815319456316E-4</v>
      </c>
      <c r="L854" s="68" t="s">
        <v>167</v>
      </c>
      <c r="M854" s="68" t="s">
        <v>129</v>
      </c>
      <c r="N854" s="68" t="s">
        <v>1151</v>
      </c>
      <c r="O854" s="68" t="s">
        <v>1301</v>
      </c>
      <c r="P854" s="68" t="s">
        <v>5612</v>
      </c>
      <c r="Q854" s="68" t="s">
        <v>530</v>
      </c>
      <c r="R854" s="68" t="s">
        <v>5613</v>
      </c>
      <c r="S854" s="68" t="s">
        <v>5614</v>
      </c>
      <c r="T854" s="68" t="s">
        <v>135</v>
      </c>
      <c r="U854" s="68" t="s">
        <v>135</v>
      </c>
      <c r="V854" s="68" t="s">
        <v>136</v>
      </c>
      <c r="W854" s="68" t="s">
        <v>137</v>
      </c>
      <c r="X854" s="68" t="s">
        <v>138</v>
      </c>
      <c r="Y854" s="68">
        <v>45253.283645833333</v>
      </c>
      <c r="Z854" s="68">
        <v>45253.282664004633</v>
      </c>
      <c r="AA854" s="68" t="s">
        <v>139</v>
      </c>
      <c r="AB854" s="68" t="s">
        <v>140</v>
      </c>
      <c r="AC854" s="68">
        <v>0</v>
      </c>
      <c r="AD854" s="68" t="s">
        <v>143</v>
      </c>
      <c r="AE854" s="68">
        <v>39545</v>
      </c>
      <c r="AG854" s="68">
        <v>10012</v>
      </c>
      <c r="AH854" s="68" t="s">
        <v>141</v>
      </c>
      <c r="AI854" s="68" t="s">
        <v>143</v>
      </c>
      <c r="AJ854" s="68">
        <v>2000</v>
      </c>
      <c r="AK854" s="68" t="s">
        <v>142</v>
      </c>
      <c r="AL854" s="68" t="s">
        <v>143</v>
      </c>
      <c r="AM854" s="68">
        <v>2000</v>
      </c>
      <c r="AN854" s="68" t="s">
        <v>144</v>
      </c>
      <c r="AO854" s="68" t="s">
        <v>534</v>
      </c>
      <c r="AP854" s="68" t="s">
        <v>534</v>
      </c>
      <c r="AQ854" s="68" t="s">
        <v>309</v>
      </c>
      <c r="AR854" s="68" t="s">
        <v>148</v>
      </c>
      <c r="AS854" s="68" t="s">
        <v>139</v>
      </c>
      <c r="AT854" s="68" t="s">
        <v>950</v>
      </c>
      <c r="AU854" s="68" t="s">
        <v>311</v>
      </c>
      <c r="AV854" s="68" t="s">
        <v>145</v>
      </c>
      <c r="AW854" s="68" t="s">
        <v>146</v>
      </c>
      <c r="AX854" s="68" t="s">
        <v>1154</v>
      </c>
      <c r="AY854" s="68" t="s">
        <v>148</v>
      </c>
      <c r="AZ854" s="68" t="s">
        <v>139</v>
      </c>
      <c r="BA854" s="68" t="s">
        <v>149</v>
      </c>
      <c r="BB854" s="68" t="s">
        <v>150</v>
      </c>
      <c r="BC854" s="68" t="s">
        <v>156</v>
      </c>
      <c r="BD854" s="68" t="s">
        <v>157</v>
      </c>
      <c r="BE854" s="68" t="s">
        <v>303</v>
      </c>
      <c r="BF854" s="68">
        <v>45254.448946759258</v>
      </c>
      <c r="BG854" s="68">
        <v>0</v>
      </c>
      <c r="BH854" s="68" t="s">
        <v>530</v>
      </c>
      <c r="BI854" s="68" t="s">
        <v>5615</v>
      </c>
      <c r="BJ854" s="68" t="s">
        <v>143</v>
      </c>
      <c r="BK854" s="68" t="s">
        <v>183</v>
      </c>
      <c r="BL854" s="68" t="s">
        <v>143</v>
      </c>
      <c r="BM854" s="68" t="s">
        <v>160</v>
      </c>
      <c r="BN854" s="68" t="s">
        <v>160</v>
      </c>
      <c r="BO854" s="68" t="s">
        <v>143</v>
      </c>
      <c r="BP854" s="68" t="s">
        <v>1151</v>
      </c>
      <c r="BQ854" s="68" t="s">
        <v>5616</v>
      </c>
      <c r="BR854" s="68">
        <v>500</v>
      </c>
      <c r="BS854" s="68" t="s">
        <v>162</v>
      </c>
      <c r="BT854" s="68">
        <v>39545</v>
      </c>
      <c r="BU854" s="68">
        <v>39545</v>
      </c>
      <c r="BV854" s="68" t="s">
        <v>135</v>
      </c>
      <c r="BW854" s="68" t="s">
        <v>135</v>
      </c>
      <c r="BX854" s="68" t="s">
        <v>135</v>
      </c>
      <c r="BY854" s="68" t="s">
        <v>148</v>
      </c>
      <c r="BZ854" s="68" t="s">
        <v>5363</v>
      </c>
      <c r="CA854" s="68" t="s">
        <v>144</v>
      </c>
      <c r="CB854" s="68" t="s">
        <v>2764</v>
      </c>
      <c r="CC854" s="68" t="s">
        <v>143</v>
      </c>
      <c r="CD854" s="68" t="s">
        <v>143</v>
      </c>
      <c r="CE854" s="68" t="s">
        <v>143</v>
      </c>
      <c r="CF854" s="68">
        <v>19772615</v>
      </c>
      <c r="CG854" s="68">
        <v>19772615</v>
      </c>
      <c r="CH854" s="68" t="s">
        <v>143</v>
      </c>
      <c r="CJ854" s="68">
        <v>0</v>
      </c>
      <c r="CK854" s="68" t="s">
        <v>143</v>
      </c>
      <c r="CM854" s="68" t="s">
        <v>143</v>
      </c>
      <c r="CN854" s="68" t="s">
        <v>143</v>
      </c>
      <c r="CR854" s="68" t="s">
        <v>143</v>
      </c>
      <c r="CS854" s="68" t="s">
        <v>1</v>
      </c>
      <c r="CU854" s="68" t="s">
        <v>1</v>
      </c>
      <c r="CV854" s="68" t="s">
        <v>1985</v>
      </c>
      <c r="CW854" s="68" t="s">
        <v>1985</v>
      </c>
      <c r="CX854" s="68" t="s">
        <v>167</v>
      </c>
      <c r="CY854" s="68" t="s">
        <v>166</v>
      </c>
      <c r="CZ854" s="68" t="s">
        <v>183</v>
      </c>
      <c r="DA854" s="68" t="s">
        <v>1989</v>
      </c>
      <c r="DB854" s="68" t="s">
        <v>143</v>
      </c>
      <c r="DC854" s="68" t="s">
        <v>143</v>
      </c>
      <c r="DD854" s="68" t="s">
        <v>190</v>
      </c>
      <c r="DE854" s="68">
        <v>11</v>
      </c>
      <c r="DF854" s="68">
        <v>23</v>
      </c>
    </row>
    <row r="855" spans="1:110" s="68" customFormat="1" ht="12.75" x14ac:dyDescent="0.2">
      <c r="A855" s="67">
        <v>45231</v>
      </c>
      <c r="B855" s="68" t="s">
        <v>13</v>
      </c>
      <c r="C855" s="68">
        <v>103905</v>
      </c>
      <c r="D855" s="68" t="s">
        <v>5617</v>
      </c>
      <c r="E855" s="68" t="s">
        <v>125</v>
      </c>
      <c r="F855" s="69">
        <v>45254</v>
      </c>
      <c r="G855" s="68" t="s">
        <v>257</v>
      </c>
      <c r="H855" s="68" t="s">
        <v>127</v>
      </c>
      <c r="I855" s="70">
        <v>1208.6500000000001</v>
      </c>
      <c r="J855" s="70">
        <v>988.63</v>
      </c>
      <c r="K855" s="71">
        <f t="shared" si="13"/>
        <v>2.9583978982389908E-3</v>
      </c>
      <c r="L855" s="68" t="s">
        <v>374</v>
      </c>
      <c r="M855" s="68" t="s">
        <v>129</v>
      </c>
      <c r="N855" s="68" t="s">
        <v>4124</v>
      </c>
      <c r="O855" s="68" t="s">
        <v>1224</v>
      </c>
      <c r="P855" s="68" t="s">
        <v>1417</v>
      </c>
      <c r="Q855" s="68" t="s">
        <v>132</v>
      </c>
      <c r="R855" s="68" t="s">
        <v>5618</v>
      </c>
      <c r="S855" s="68" t="s">
        <v>1717</v>
      </c>
      <c r="T855" s="68" t="s">
        <v>135</v>
      </c>
      <c r="U855" s="68" t="s">
        <v>135</v>
      </c>
      <c r="V855" s="68" t="s">
        <v>136</v>
      </c>
      <c r="W855" s="68" t="s">
        <v>137</v>
      </c>
      <c r="X855" s="68" t="s">
        <v>138</v>
      </c>
      <c r="Y855" s="68">
        <v>45253.32107233796</v>
      </c>
      <c r="Z855" s="68">
        <v>45265.16982476852</v>
      </c>
      <c r="AA855" s="68" t="s">
        <v>139</v>
      </c>
      <c r="AB855" s="68" t="s">
        <v>140</v>
      </c>
      <c r="AC855" s="68">
        <v>0</v>
      </c>
      <c r="AD855" s="68" t="s">
        <v>143</v>
      </c>
      <c r="AE855" s="68">
        <v>120865</v>
      </c>
      <c r="AG855" s="68">
        <v>10010</v>
      </c>
      <c r="AH855" s="68" t="s">
        <v>265</v>
      </c>
      <c r="AI855" s="68" t="s">
        <v>143</v>
      </c>
      <c r="AJ855" s="68">
        <v>611275</v>
      </c>
      <c r="AK855" s="68" t="s">
        <v>142</v>
      </c>
      <c r="AL855" s="68" t="s">
        <v>143</v>
      </c>
      <c r="AM855" s="68">
        <v>5000</v>
      </c>
      <c r="AN855" s="68" t="s">
        <v>144</v>
      </c>
      <c r="AO855" s="68" t="s">
        <v>990</v>
      </c>
      <c r="AP855" s="68" t="s">
        <v>273</v>
      </c>
      <c r="AQ855" s="68" t="s">
        <v>1232</v>
      </c>
      <c r="AR855" s="68" t="s">
        <v>148</v>
      </c>
      <c r="AS855" s="68" t="s">
        <v>139</v>
      </c>
      <c r="AT855" s="68" t="s">
        <v>154</v>
      </c>
      <c r="AU855" s="68" t="s">
        <v>992</v>
      </c>
      <c r="AV855" s="68" t="s">
        <v>4127</v>
      </c>
      <c r="AW855" s="68" t="s">
        <v>1719</v>
      </c>
      <c r="AX855" s="68" t="s">
        <v>4128</v>
      </c>
      <c r="AY855" s="68" t="s">
        <v>148</v>
      </c>
      <c r="AZ855" s="68" t="s">
        <v>139</v>
      </c>
      <c r="BA855" s="68" t="s">
        <v>154</v>
      </c>
      <c r="BB855" s="68" t="s">
        <v>4129</v>
      </c>
      <c r="BC855" s="68" t="s">
        <v>156</v>
      </c>
      <c r="BD855" s="68" t="s">
        <v>157</v>
      </c>
      <c r="BE855" s="68" t="s">
        <v>484</v>
      </c>
      <c r="BF855" s="68">
        <v>45254.473877314813</v>
      </c>
      <c r="BG855" s="68">
        <v>0</v>
      </c>
      <c r="BH855" s="68" t="s">
        <v>143</v>
      </c>
      <c r="BI855" s="68" t="s">
        <v>5619</v>
      </c>
      <c r="BJ855" s="68" t="s">
        <v>143</v>
      </c>
      <c r="BK855" s="68" t="s">
        <v>136</v>
      </c>
      <c r="BL855" s="68" t="s">
        <v>143</v>
      </c>
      <c r="BM855" s="68" t="s">
        <v>160</v>
      </c>
      <c r="BN855" s="68" t="s">
        <v>160</v>
      </c>
      <c r="BO855" s="68" t="s">
        <v>143</v>
      </c>
      <c r="BP855" s="68" t="s">
        <v>143</v>
      </c>
      <c r="BQ855" s="68" t="s">
        <v>5620</v>
      </c>
      <c r="BR855" s="68">
        <v>1000</v>
      </c>
      <c r="BS855" s="68" t="s">
        <v>162</v>
      </c>
      <c r="BT855" s="68">
        <v>120865</v>
      </c>
      <c r="BU855" s="68">
        <v>120865</v>
      </c>
      <c r="BV855" s="68" t="s">
        <v>135</v>
      </c>
      <c r="BW855" s="68" t="s">
        <v>135</v>
      </c>
      <c r="BX855" s="68" t="s">
        <v>135</v>
      </c>
      <c r="BY855" s="68" t="s">
        <v>148</v>
      </c>
      <c r="BZ855" s="68" t="s">
        <v>125</v>
      </c>
      <c r="CA855" s="68" t="s">
        <v>144</v>
      </c>
      <c r="CB855" s="68" t="s">
        <v>143</v>
      </c>
      <c r="CC855" s="68" t="s">
        <v>143</v>
      </c>
      <c r="CD855" s="68" t="s">
        <v>143</v>
      </c>
      <c r="CE855" s="68" t="s">
        <v>143</v>
      </c>
      <c r="CF855" s="68">
        <v>19772615</v>
      </c>
      <c r="CG855" s="68">
        <v>19772615</v>
      </c>
      <c r="CH855" s="68" t="s">
        <v>143</v>
      </c>
      <c r="CJ855" s="68">
        <v>0</v>
      </c>
      <c r="CK855" s="68" t="s">
        <v>143</v>
      </c>
      <c r="CM855" s="68" t="s">
        <v>143</v>
      </c>
      <c r="CN855" s="68" t="s">
        <v>143</v>
      </c>
      <c r="CR855" s="68" t="s">
        <v>143</v>
      </c>
      <c r="CS855" s="68" t="s">
        <v>1</v>
      </c>
      <c r="CU855" s="68" t="s">
        <v>1</v>
      </c>
      <c r="CV855" s="68" t="s">
        <v>2092</v>
      </c>
      <c r="CW855" s="68" t="s">
        <v>2092</v>
      </c>
      <c r="CX855" s="68" t="s">
        <v>374</v>
      </c>
      <c r="CY855" s="68" t="s">
        <v>127</v>
      </c>
      <c r="CZ855" s="68" t="s">
        <v>136</v>
      </c>
      <c r="DA855" s="68" t="s">
        <v>1986</v>
      </c>
      <c r="DB855" s="68" t="s">
        <v>143</v>
      </c>
      <c r="DC855" s="68" t="s">
        <v>143</v>
      </c>
      <c r="DD855" s="68" t="s">
        <v>125</v>
      </c>
      <c r="DE855" s="68">
        <v>11</v>
      </c>
      <c r="DF855" s="68">
        <v>24</v>
      </c>
    </row>
    <row r="856" spans="1:110" s="68" customFormat="1" ht="12.75" x14ac:dyDescent="0.2">
      <c r="A856" s="67">
        <v>45231</v>
      </c>
      <c r="B856" s="68" t="s">
        <v>13</v>
      </c>
      <c r="C856" s="68">
        <v>104232</v>
      </c>
      <c r="D856" s="68" t="s">
        <v>5621</v>
      </c>
      <c r="E856" s="68" t="s">
        <v>685</v>
      </c>
      <c r="F856" s="69">
        <v>45257</v>
      </c>
      <c r="G856" s="68" t="s">
        <v>165</v>
      </c>
      <c r="H856" s="68" t="s">
        <v>166</v>
      </c>
      <c r="I856" s="70">
        <v>70</v>
      </c>
      <c r="J856" s="70">
        <v>70</v>
      </c>
      <c r="K856" s="71">
        <f t="shared" si="13"/>
        <v>1.7133814824533928E-4</v>
      </c>
      <c r="L856" s="68" t="s">
        <v>519</v>
      </c>
      <c r="M856" s="68" t="s">
        <v>317</v>
      </c>
      <c r="N856" s="68" t="s">
        <v>960</v>
      </c>
      <c r="O856" s="68" t="s">
        <v>3814</v>
      </c>
      <c r="P856" s="68" t="s">
        <v>5622</v>
      </c>
      <c r="Q856" s="68" t="s">
        <v>170</v>
      </c>
      <c r="R856" s="68" t="s">
        <v>5623</v>
      </c>
      <c r="S856" s="68" t="s">
        <v>5624</v>
      </c>
      <c r="T856" s="68" t="s">
        <v>135</v>
      </c>
      <c r="U856" s="68" t="s">
        <v>135</v>
      </c>
      <c r="V856" s="68" t="s">
        <v>136</v>
      </c>
      <c r="W856" s="68" t="s">
        <v>137</v>
      </c>
      <c r="X856" s="68" t="s">
        <v>957</v>
      </c>
      <c r="Y856" s="68">
        <v>45257.535329629631</v>
      </c>
      <c r="Z856" s="68">
        <v>45257.529777662035</v>
      </c>
      <c r="AA856" s="68" t="s">
        <v>139</v>
      </c>
      <c r="AB856" s="68" t="s">
        <v>323</v>
      </c>
      <c r="AC856" s="68">
        <v>0</v>
      </c>
      <c r="AD856" s="68" t="s">
        <v>143</v>
      </c>
      <c r="AE856" s="68">
        <v>0</v>
      </c>
      <c r="AF856" s="68">
        <v>45261</v>
      </c>
      <c r="AG856" s="68">
        <v>10012</v>
      </c>
      <c r="AH856" s="68" t="s">
        <v>141</v>
      </c>
      <c r="AI856" s="68" t="s">
        <v>143</v>
      </c>
      <c r="AK856" s="68" t="s">
        <v>207</v>
      </c>
      <c r="AL856" s="68" t="s">
        <v>143</v>
      </c>
      <c r="AM856" s="68">
        <v>70</v>
      </c>
      <c r="AN856" s="68" t="s">
        <v>143</v>
      </c>
      <c r="AO856" s="68" t="s">
        <v>3632</v>
      </c>
      <c r="AP856" s="68" t="s">
        <v>3633</v>
      </c>
      <c r="AQ856" s="68" t="s">
        <v>3818</v>
      </c>
      <c r="AR856" s="68" t="s">
        <v>1846</v>
      </c>
      <c r="AS856" s="68" t="s">
        <v>231</v>
      </c>
      <c r="AT856" s="68" t="s">
        <v>988</v>
      </c>
      <c r="AU856" s="68" t="s">
        <v>3635</v>
      </c>
      <c r="AV856" s="68" t="s">
        <v>145</v>
      </c>
      <c r="AW856" s="68" t="s">
        <v>146</v>
      </c>
      <c r="AX856" s="68" t="s">
        <v>972</v>
      </c>
      <c r="AY856" s="68" t="s">
        <v>148</v>
      </c>
      <c r="AZ856" s="68" t="s">
        <v>139</v>
      </c>
      <c r="BA856" s="68" t="s">
        <v>149</v>
      </c>
      <c r="BB856" s="68" t="s">
        <v>150</v>
      </c>
      <c r="BC856" s="68" t="s">
        <v>156</v>
      </c>
      <c r="BD856" s="68" t="s">
        <v>157</v>
      </c>
      <c r="BE856" s="68" t="s">
        <v>303</v>
      </c>
      <c r="BF856" s="68">
        <v>45257.067928240744</v>
      </c>
      <c r="BG856" s="68">
        <v>0</v>
      </c>
      <c r="BH856" s="68" t="s">
        <v>143</v>
      </c>
      <c r="BI856" s="68" t="s">
        <v>5625</v>
      </c>
      <c r="BJ856" s="68" t="s">
        <v>143</v>
      </c>
      <c r="BK856" s="68" t="s">
        <v>136</v>
      </c>
      <c r="BL856" s="68" t="s">
        <v>143</v>
      </c>
      <c r="BM856" s="68" t="s">
        <v>160</v>
      </c>
      <c r="BN856" s="68" t="s">
        <v>143</v>
      </c>
      <c r="BO856" s="68" t="s">
        <v>143</v>
      </c>
      <c r="BP856" s="68" t="s">
        <v>143</v>
      </c>
      <c r="BQ856" s="68" t="s">
        <v>3107</v>
      </c>
      <c r="BR856" s="68">
        <v>500</v>
      </c>
      <c r="BS856" s="68" t="s">
        <v>162</v>
      </c>
      <c r="BT856" s="68">
        <v>70</v>
      </c>
      <c r="BU856" s="68">
        <v>70</v>
      </c>
      <c r="BV856" s="68" t="s">
        <v>135</v>
      </c>
      <c r="BW856" s="68" t="s">
        <v>135</v>
      </c>
      <c r="BX856" s="68" t="s">
        <v>135</v>
      </c>
      <c r="BY856" s="68" t="s">
        <v>148</v>
      </c>
      <c r="BZ856" s="68" t="s">
        <v>5626</v>
      </c>
      <c r="CA856" s="68" t="s">
        <v>174</v>
      </c>
      <c r="CB856" s="68" t="s">
        <v>143</v>
      </c>
      <c r="CC856" s="68" t="s">
        <v>143</v>
      </c>
      <c r="CD856" s="68" t="s">
        <v>143</v>
      </c>
      <c r="CE856" s="68" t="s">
        <v>143</v>
      </c>
      <c r="CF856" s="68">
        <v>1</v>
      </c>
      <c r="CH856" s="68" t="s">
        <v>143</v>
      </c>
      <c r="CJ856" s="68">
        <v>0</v>
      </c>
      <c r="CK856" s="68" t="s">
        <v>143</v>
      </c>
      <c r="CM856" s="68" t="s">
        <v>143</v>
      </c>
      <c r="CN856" s="68" t="s">
        <v>143</v>
      </c>
      <c r="CR856" s="68" t="s">
        <v>143</v>
      </c>
      <c r="CS856" s="68" t="s">
        <v>1</v>
      </c>
      <c r="CU856" s="68" t="s">
        <v>1</v>
      </c>
      <c r="CV856" s="68" t="s">
        <v>1985</v>
      </c>
      <c r="CW856" s="68" t="s">
        <v>143</v>
      </c>
      <c r="CX856" s="68" t="s">
        <v>519</v>
      </c>
      <c r="CY856" s="68" t="s">
        <v>166</v>
      </c>
      <c r="CZ856" s="68" t="s">
        <v>136</v>
      </c>
      <c r="DA856" s="68" t="s">
        <v>1986</v>
      </c>
      <c r="DB856" s="68" t="s">
        <v>143</v>
      </c>
      <c r="DC856" s="68" t="s">
        <v>143</v>
      </c>
      <c r="DD856" s="68" t="s">
        <v>685</v>
      </c>
      <c r="DE856" s="68">
        <v>11</v>
      </c>
      <c r="DF856" s="68">
        <v>27</v>
      </c>
    </row>
    <row r="857" spans="1:110" s="68" customFormat="1" ht="12.75" x14ac:dyDescent="0.2">
      <c r="A857" s="67">
        <v>45231</v>
      </c>
      <c r="B857" s="68" t="s">
        <v>13</v>
      </c>
      <c r="C857" s="68">
        <v>104351</v>
      </c>
      <c r="D857" s="68" t="s">
        <v>5617</v>
      </c>
      <c r="E857" s="68" t="s">
        <v>125</v>
      </c>
      <c r="F857" s="69">
        <v>45257</v>
      </c>
      <c r="G857" s="68" t="s">
        <v>165</v>
      </c>
      <c r="H857" s="68" t="s">
        <v>127</v>
      </c>
      <c r="I857" s="70">
        <v>158.18</v>
      </c>
      <c r="J857" s="70">
        <v>158.18</v>
      </c>
      <c r="K857" s="71">
        <f t="shared" si="13"/>
        <v>3.871752612778253E-4</v>
      </c>
      <c r="L857" s="68" t="s">
        <v>374</v>
      </c>
      <c r="M857" s="68" t="s">
        <v>129</v>
      </c>
      <c r="N857" s="68" t="s">
        <v>1715</v>
      </c>
      <c r="O857" s="68" t="s">
        <v>960</v>
      </c>
      <c r="P857" s="68" t="s">
        <v>5627</v>
      </c>
      <c r="Q857" s="68" t="s">
        <v>132</v>
      </c>
      <c r="R857" s="68" t="s">
        <v>5628</v>
      </c>
      <c r="S857" s="68" t="s">
        <v>5629</v>
      </c>
      <c r="T857" s="68" t="s">
        <v>135</v>
      </c>
      <c r="U857" s="68" t="s">
        <v>135</v>
      </c>
      <c r="V857" s="68" t="s">
        <v>136</v>
      </c>
      <c r="W857" s="68" t="s">
        <v>137</v>
      </c>
      <c r="X857" s="68" t="s">
        <v>138</v>
      </c>
      <c r="Y857" s="68">
        <v>45257.280058564815</v>
      </c>
      <c r="Z857" s="68">
        <v>45265.168745138886</v>
      </c>
      <c r="AA857" s="68" t="s">
        <v>139</v>
      </c>
      <c r="AB857" s="68" t="s">
        <v>140</v>
      </c>
      <c r="AC857" s="68">
        <v>0</v>
      </c>
      <c r="AD857" s="68" t="s">
        <v>143</v>
      </c>
      <c r="AE857" s="68">
        <v>0</v>
      </c>
      <c r="AG857" s="68">
        <v>10012</v>
      </c>
      <c r="AH857" s="68" t="s">
        <v>141</v>
      </c>
      <c r="AI857" s="68" t="s">
        <v>143</v>
      </c>
      <c r="AJ857" s="68">
        <v>105891</v>
      </c>
      <c r="AK857" s="68" t="s">
        <v>142</v>
      </c>
      <c r="AL857" s="68" t="s">
        <v>143</v>
      </c>
      <c r="AM857" s="68">
        <v>800</v>
      </c>
      <c r="AN857" s="68" t="s">
        <v>144</v>
      </c>
      <c r="AO857" s="68" t="s">
        <v>145</v>
      </c>
      <c r="AP857" s="68" t="s">
        <v>146</v>
      </c>
      <c r="AQ857" s="68" t="s">
        <v>972</v>
      </c>
      <c r="AR857" s="68" t="s">
        <v>148</v>
      </c>
      <c r="AS857" s="68" t="s">
        <v>139</v>
      </c>
      <c r="AT857" s="68" t="s">
        <v>149</v>
      </c>
      <c r="AU857" s="68" t="s">
        <v>150</v>
      </c>
      <c r="AV857" s="68" t="s">
        <v>1718</v>
      </c>
      <c r="AW857" s="68" t="s">
        <v>1719</v>
      </c>
      <c r="AX857" s="68" t="s">
        <v>1720</v>
      </c>
      <c r="AY857" s="68" t="s">
        <v>148</v>
      </c>
      <c r="AZ857" s="68" t="s">
        <v>139</v>
      </c>
      <c r="BA857" s="68" t="s">
        <v>154</v>
      </c>
      <c r="BB857" s="68" t="s">
        <v>1721</v>
      </c>
      <c r="BC857" s="68" t="s">
        <v>156</v>
      </c>
      <c r="BD857" s="68" t="s">
        <v>157</v>
      </c>
      <c r="BE857" s="68" t="s">
        <v>303</v>
      </c>
      <c r="BF857" s="68">
        <v>45257.32608796296</v>
      </c>
      <c r="BG857" s="68">
        <v>0</v>
      </c>
      <c r="BH857" s="68" t="s">
        <v>143</v>
      </c>
      <c r="BI857" s="68" t="s">
        <v>5630</v>
      </c>
      <c r="BJ857" s="68" t="s">
        <v>143</v>
      </c>
      <c r="BK857" s="68" t="s">
        <v>136</v>
      </c>
      <c r="BL857" s="68" t="s">
        <v>143</v>
      </c>
      <c r="BM857" s="68" t="s">
        <v>160</v>
      </c>
      <c r="BN857" s="68" t="s">
        <v>160</v>
      </c>
      <c r="BO857" s="68" t="s">
        <v>143</v>
      </c>
      <c r="BP857" s="68" t="s">
        <v>143</v>
      </c>
      <c r="BQ857" s="68" t="s">
        <v>607</v>
      </c>
      <c r="BR857" s="68">
        <v>500</v>
      </c>
      <c r="BS857" s="68" t="s">
        <v>162</v>
      </c>
      <c r="BT857" s="68">
        <v>15818</v>
      </c>
      <c r="BU857" s="68">
        <v>15818</v>
      </c>
      <c r="BV857" s="68" t="s">
        <v>135</v>
      </c>
      <c r="BW857" s="68" t="s">
        <v>135</v>
      </c>
      <c r="BX857" s="68" t="s">
        <v>135</v>
      </c>
      <c r="BY857" s="68" t="s">
        <v>148</v>
      </c>
      <c r="BZ857" s="68" t="s">
        <v>4130</v>
      </c>
      <c r="CA857" s="68" t="s">
        <v>144</v>
      </c>
      <c r="CB857" s="68" t="s">
        <v>143</v>
      </c>
      <c r="CC857" s="68" t="s">
        <v>143</v>
      </c>
      <c r="CD857" s="68" t="s">
        <v>143</v>
      </c>
      <c r="CE857" s="68" t="s">
        <v>143</v>
      </c>
      <c r="CF857" s="68">
        <v>19772615</v>
      </c>
      <c r="CG857" s="68">
        <v>19772615</v>
      </c>
      <c r="CH857" s="68" t="s">
        <v>143</v>
      </c>
      <c r="CJ857" s="68">
        <v>0</v>
      </c>
      <c r="CK857" s="68" t="s">
        <v>143</v>
      </c>
      <c r="CM857" s="68" t="s">
        <v>143</v>
      </c>
      <c r="CN857" s="68" t="s">
        <v>143</v>
      </c>
      <c r="CR857" s="68" t="s">
        <v>143</v>
      </c>
      <c r="CS857" s="68" t="s">
        <v>1</v>
      </c>
      <c r="CU857" s="68" t="s">
        <v>1</v>
      </c>
      <c r="CV857" s="68" t="s">
        <v>1985</v>
      </c>
      <c r="CW857" s="68" t="s">
        <v>143</v>
      </c>
      <c r="CX857" s="68" t="s">
        <v>374</v>
      </c>
      <c r="CY857" s="68" t="s">
        <v>127</v>
      </c>
      <c r="CZ857" s="68" t="s">
        <v>136</v>
      </c>
      <c r="DA857" s="68" t="s">
        <v>1986</v>
      </c>
      <c r="DB857" s="68" t="s">
        <v>143</v>
      </c>
      <c r="DC857" s="68" t="s">
        <v>143</v>
      </c>
      <c r="DD857" s="68" t="s">
        <v>125</v>
      </c>
      <c r="DE857" s="68">
        <v>11</v>
      </c>
      <c r="DF857" s="68">
        <v>27</v>
      </c>
    </row>
    <row r="858" spans="1:110" s="68" customFormat="1" ht="12.75" x14ac:dyDescent="0.2">
      <c r="A858" s="67">
        <v>45231</v>
      </c>
      <c r="B858" s="68" t="s">
        <v>14</v>
      </c>
      <c r="C858" s="68">
        <v>104491</v>
      </c>
      <c r="D858" s="68" t="s">
        <v>5208</v>
      </c>
      <c r="E858" s="68" t="s">
        <v>2037</v>
      </c>
      <c r="F858" s="69">
        <v>45258</v>
      </c>
      <c r="G858" s="68" t="s">
        <v>165</v>
      </c>
      <c r="H858" s="68" t="s">
        <v>166</v>
      </c>
      <c r="I858" s="70">
        <v>1479.17</v>
      </c>
      <c r="J858" s="70">
        <v>1000</v>
      </c>
      <c r="K858" s="71">
        <f t="shared" si="13"/>
        <v>3.6205464105722646E-3</v>
      </c>
      <c r="L858" s="68" t="s">
        <v>316</v>
      </c>
      <c r="M858" s="68" t="s">
        <v>218</v>
      </c>
      <c r="N858" s="68" t="s">
        <v>960</v>
      </c>
      <c r="O858" s="68" t="s">
        <v>5631</v>
      </c>
      <c r="P858" s="68" t="s">
        <v>879</v>
      </c>
      <c r="Q858" s="68" t="s">
        <v>170</v>
      </c>
      <c r="R858" s="68" t="s">
        <v>5632</v>
      </c>
      <c r="S858" s="68" t="s">
        <v>1859</v>
      </c>
      <c r="T858" s="68" t="s">
        <v>135</v>
      </c>
      <c r="U858" s="68" t="s">
        <v>135</v>
      </c>
      <c r="V858" s="68" t="s">
        <v>136</v>
      </c>
      <c r="W858" s="68" t="s">
        <v>137</v>
      </c>
      <c r="X858" s="68" t="s">
        <v>2483</v>
      </c>
      <c r="Y858" s="68">
        <v>45258.541261689817</v>
      </c>
      <c r="Z858" s="68">
        <v>45258.541231134259</v>
      </c>
      <c r="AA858" s="68" t="s">
        <v>139</v>
      </c>
      <c r="AB858" s="68" t="s">
        <v>226</v>
      </c>
      <c r="AC858" s="68">
        <v>0</v>
      </c>
      <c r="AD858" s="68" t="s">
        <v>143</v>
      </c>
      <c r="AE858" s="68">
        <v>147917</v>
      </c>
      <c r="AG858" s="68">
        <v>10012</v>
      </c>
      <c r="AH858" s="68" t="s">
        <v>141</v>
      </c>
      <c r="AI858" s="68" t="s">
        <v>143</v>
      </c>
      <c r="AJ858" s="68">
        <v>1400</v>
      </c>
      <c r="AK858" s="68" t="s">
        <v>207</v>
      </c>
      <c r="AL858" s="68" t="s">
        <v>143</v>
      </c>
      <c r="AM858" s="68">
        <v>1000</v>
      </c>
      <c r="AN858" s="68" t="s">
        <v>2415</v>
      </c>
      <c r="AO858" s="68" t="s">
        <v>5633</v>
      </c>
      <c r="AP858" s="68" t="s">
        <v>5634</v>
      </c>
      <c r="AQ858" s="68" t="s">
        <v>5635</v>
      </c>
      <c r="AR858" s="68" t="s">
        <v>430</v>
      </c>
      <c r="AS858" s="68" t="s">
        <v>431</v>
      </c>
      <c r="AT858" s="68" t="s">
        <v>5636</v>
      </c>
      <c r="AU858" s="68" t="s">
        <v>5637</v>
      </c>
      <c r="AV858" s="68" t="s">
        <v>145</v>
      </c>
      <c r="AW858" s="68" t="s">
        <v>146</v>
      </c>
      <c r="AX858" s="68" t="s">
        <v>972</v>
      </c>
      <c r="AY858" s="68" t="s">
        <v>148</v>
      </c>
      <c r="AZ858" s="68" t="s">
        <v>139</v>
      </c>
      <c r="BA858" s="68" t="s">
        <v>149</v>
      </c>
      <c r="BB858" s="68" t="s">
        <v>150</v>
      </c>
      <c r="BC858" s="68" t="s">
        <v>156</v>
      </c>
      <c r="BD858" s="68" t="s">
        <v>157</v>
      </c>
      <c r="BE858" s="68" t="s">
        <v>484</v>
      </c>
      <c r="BF858" s="68">
        <v>45260.271597222221</v>
      </c>
      <c r="BG858" s="68">
        <v>0</v>
      </c>
      <c r="BH858" s="68" t="s">
        <v>143</v>
      </c>
      <c r="BI858" s="68" t="s">
        <v>143</v>
      </c>
      <c r="BJ858" s="68" t="s">
        <v>143</v>
      </c>
      <c r="BK858" s="68" t="s">
        <v>136</v>
      </c>
      <c r="BL858" s="68" t="s">
        <v>143</v>
      </c>
      <c r="BM858" s="68" t="s">
        <v>160</v>
      </c>
      <c r="BN858" s="68" t="s">
        <v>160</v>
      </c>
      <c r="BO858" s="68" t="s">
        <v>143</v>
      </c>
      <c r="BP858" s="68" t="s">
        <v>143</v>
      </c>
      <c r="BQ858" s="68" t="s">
        <v>5638</v>
      </c>
      <c r="BR858" s="68">
        <v>1000</v>
      </c>
      <c r="BS858" s="68" t="s">
        <v>241</v>
      </c>
      <c r="BT858" s="68">
        <v>147917</v>
      </c>
      <c r="BU858" s="68">
        <v>147917</v>
      </c>
      <c r="BV858" s="68" t="s">
        <v>135</v>
      </c>
      <c r="BW858" s="68" t="s">
        <v>135</v>
      </c>
      <c r="BX858" s="68" t="s">
        <v>135</v>
      </c>
      <c r="BY858" s="68" t="s">
        <v>148</v>
      </c>
      <c r="BZ858" s="68" t="s">
        <v>5639</v>
      </c>
      <c r="CA858" s="68" t="s">
        <v>174</v>
      </c>
      <c r="CB858" s="68" t="s">
        <v>143</v>
      </c>
      <c r="CC858" s="68" t="s">
        <v>143</v>
      </c>
      <c r="CD858" s="68" t="s">
        <v>143</v>
      </c>
      <c r="CE858" s="68" t="s">
        <v>5640</v>
      </c>
      <c r="CF858" s="68">
        <v>1</v>
      </c>
      <c r="CG858" s="68">
        <v>105655</v>
      </c>
      <c r="CH858" s="68" t="s">
        <v>143</v>
      </c>
      <c r="CJ858" s="68">
        <v>0</v>
      </c>
      <c r="CK858" s="68" t="s">
        <v>143</v>
      </c>
      <c r="CM858" s="68" t="s">
        <v>143</v>
      </c>
      <c r="CN858" s="68" t="s">
        <v>143</v>
      </c>
      <c r="CO858" s="68">
        <v>726761322</v>
      </c>
      <c r="CR858" s="68" t="s">
        <v>143</v>
      </c>
      <c r="CS858" s="68" t="s">
        <v>1</v>
      </c>
      <c r="CU858" s="68" t="s">
        <v>1</v>
      </c>
      <c r="CV858" s="68" t="s">
        <v>2092</v>
      </c>
      <c r="CW858" s="68" t="s">
        <v>2092</v>
      </c>
      <c r="CX858" s="68" t="s">
        <v>316</v>
      </c>
      <c r="CY858" s="68" t="s">
        <v>166</v>
      </c>
      <c r="CZ858" s="68" t="s">
        <v>136</v>
      </c>
      <c r="DA858" s="68" t="s">
        <v>1989</v>
      </c>
      <c r="DB858" s="68" t="s">
        <v>143</v>
      </c>
      <c r="DC858" s="68" t="s">
        <v>143</v>
      </c>
      <c r="DD858" s="68" t="s">
        <v>2037</v>
      </c>
      <c r="DE858" s="68">
        <v>11</v>
      </c>
      <c r="DF858" s="68">
        <v>28</v>
      </c>
    </row>
    <row r="859" spans="1:110" s="68" customFormat="1" ht="12.75" x14ac:dyDescent="0.2">
      <c r="A859" s="67">
        <v>45231</v>
      </c>
      <c r="B859" s="68" t="s">
        <v>13</v>
      </c>
      <c r="C859" s="68">
        <v>104612</v>
      </c>
      <c r="D859" s="68" t="s">
        <v>5641</v>
      </c>
      <c r="E859" s="68" t="s">
        <v>125</v>
      </c>
      <c r="F859" s="69">
        <v>45258</v>
      </c>
      <c r="G859" s="68" t="s">
        <v>257</v>
      </c>
      <c r="H859" s="68" t="s">
        <v>166</v>
      </c>
      <c r="I859" s="70">
        <v>652.5</v>
      </c>
      <c r="J859" s="70">
        <v>652.5</v>
      </c>
      <c r="K859" s="71">
        <f t="shared" si="13"/>
        <v>1.5971163104297698E-3</v>
      </c>
      <c r="L859" s="68" t="s">
        <v>374</v>
      </c>
      <c r="M859" s="68" t="s">
        <v>129</v>
      </c>
      <c r="N859" s="68" t="s">
        <v>1224</v>
      </c>
      <c r="O859" s="68" t="s">
        <v>5642</v>
      </c>
      <c r="P859" s="68" t="s">
        <v>5643</v>
      </c>
      <c r="Q859" s="68" t="s">
        <v>132</v>
      </c>
      <c r="R859" s="68" t="s">
        <v>5644</v>
      </c>
      <c r="S859" s="68" t="s">
        <v>5645</v>
      </c>
      <c r="T859" s="68" t="s">
        <v>135</v>
      </c>
      <c r="U859" s="68" t="s">
        <v>135</v>
      </c>
      <c r="V859" s="68" t="s">
        <v>136</v>
      </c>
      <c r="W859" s="68" t="s">
        <v>137</v>
      </c>
      <c r="X859" s="68" t="s">
        <v>138</v>
      </c>
      <c r="Y859" s="68">
        <v>45258.309484722224</v>
      </c>
      <c r="Z859" s="68">
        <v>45265.164259606485</v>
      </c>
      <c r="AA859" s="68" t="s">
        <v>139</v>
      </c>
      <c r="AB859" s="68" t="s">
        <v>140</v>
      </c>
      <c r="AC859" s="68">
        <v>0</v>
      </c>
      <c r="AD859" s="68" t="s">
        <v>143</v>
      </c>
      <c r="AE859" s="68">
        <v>0</v>
      </c>
      <c r="AG859" s="68">
        <v>10010</v>
      </c>
      <c r="AH859" s="68" t="s">
        <v>265</v>
      </c>
      <c r="AI859" s="68" t="s">
        <v>143</v>
      </c>
      <c r="AJ859" s="68">
        <v>256451</v>
      </c>
      <c r="AK859" s="68" t="s">
        <v>142</v>
      </c>
      <c r="AL859" s="68" t="s">
        <v>143</v>
      </c>
      <c r="AM859" s="68">
        <v>3300</v>
      </c>
      <c r="AN859" s="68" t="s">
        <v>144</v>
      </c>
      <c r="AO859" s="68" t="s">
        <v>3799</v>
      </c>
      <c r="AP859" s="68" t="s">
        <v>3799</v>
      </c>
      <c r="AQ859" s="68" t="s">
        <v>309</v>
      </c>
      <c r="AR859" s="68" t="s">
        <v>148</v>
      </c>
      <c r="AS859" s="68" t="s">
        <v>139</v>
      </c>
      <c r="AT859" s="68" t="s">
        <v>310</v>
      </c>
      <c r="AU859" s="68" t="s">
        <v>2097</v>
      </c>
      <c r="AV859" s="68" t="s">
        <v>990</v>
      </c>
      <c r="AW859" s="68" t="s">
        <v>273</v>
      </c>
      <c r="AX859" s="68" t="s">
        <v>1232</v>
      </c>
      <c r="AY859" s="68" t="s">
        <v>148</v>
      </c>
      <c r="AZ859" s="68" t="s">
        <v>139</v>
      </c>
      <c r="BA859" s="68" t="s">
        <v>154</v>
      </c>
      <c r="BB859" s="68" t="s">
        <v>992</v>
      </c>
      <c r="BC859" s="68" t="s">
        <v>156</v>
      </c>
      <c r="BD859" s="68" t="s">
        <v>157</v>
      </c>
      <c r="BE859" s="68" t="s">
        <v>484</v>
      </c>
      <c r="BF859" s="68">
        <v>45259.217349537037</v>
      </c>
      <c r="BG859" s="68">
        <v>0</v>
      </c>
      <c r="BH859" s="68" t="s">
        <v>143</v>
      </c>
      <c r="BI859" s="68" t="s">
        <v>5646</v>
      </c>
      <c r="BJ859" s="68" t="s">
        <v>143</v>
      </c>
      <c r="BK859" s="68" t="s">
        <v>136</v>
      </c>
      <c r="BL859" s="68" t="s">
        <v>143</v>
      </c>
      <c r="BM859" s="68" t="s">
        <v>160</v>
      </c>
      <c r="BN859" s="68" t="s">
        <v>160</v>
      </c>
      <c r="BO859" s="68" t="s">
        <v>143</v>
      </c>
      <c r="BP859" s="68" t="s">
        <v>143</v>
      </c>
      <c r="BQ859" s="68" t="s">
        <v>5647</v>
      </c>
      <c r="BR859" s="68">
        <v>1000</v>
      </c>
      <c r="BS859" s="68" t="s">
        <v>162</v>
      </c>
      <c r="BT859" s="68">
        <v>6525</v>
      </c>
      <c r="BU859" s="68">
        <v>6525</v>
      </c>
      <c r="BV859" s="68" t="s">
        <v>135</v>
      </c>
      <c r="BW859" s="68" t="s">
        <v>135</v>
      </c>
      <c r="BX859" s="68" t="s">
        <v>135</v>
      </c>
      <c r="BY859" s="68" t="s">
        <v>148</v>
      </c>
      <c r="BZ859" s="68" t="s">
        <v>5648</v>
      </c>
      <c r="CA859" s="68" t="s">
        <v>144</v>
      </c>
      <c r="CB859" s="68" t="s">
        <v>143</v>
      </c>
      <c r="CC859" s="68" t="s">
        <v>143</v>
      </c>
      <c r="CD859" s="68" t="s">
        <v>143</v>
      </c>
      <c r="CE859" s="68" t="s">
        <v>143</v>
      </c>
      <c r="CF859" s="68">
        <v>19772615</v>
      </c>
      <c r="CG859" s="68">
        <v>19772615</v>
      </c>
      <c r="CH859" s="68" t="s">
        <v>143</v>
      </c>
      <c r="CJ859" s="68">
        <v>0</v>
      </c>
      <c r="CK859" s="68" t="s">
        <v>143</v>
      </c>
      <c r="CM859" s="68" t="s">
        <v>143</v>
      </c>
      <c r="CN859" s="68" t="s">
        <v>143</v>
      </c>
      <c r="CR859" s="68" t="s">
        <v>143</v>
      </c>
      <c r="CS859" s="68" t="s">
        <v>1</v>
      </c>
      <c r="CU859" s="68" t="s">
        <v>1</v>
      </c>
      <c r="CV859" s="68" t="s">
        <v>2092</v>
      </c>
      <c r="CW859" s="68" t="s">
        <v>143</v>
      </c>
      <c r="CX859" s="68" t="s">
        <v>374</v>
      </c>
      <c r="CY859" s="68" t="s">
        <v>166</v>
      </c>
      <c r="CZ859" s="68" t="s">
        <v>136</v>
      </c>
      <c r="DA859" s="68" t="s">
        <v>1989</v>
      </c>
      <c r="DB859" s="68" t="s">
        <v>143</v>
      </c>
      <c r="DC859" s="68" t="s">
        <v>143</v>
      </c>
      <c r="DD859" s="68" t="s">
        <v>125</v>
      </c>
      <c r="DE859" s="68">
        <v>11</v>
      </c>
      <c r="DF859" s="68">
        <v>28</v>
      </c>
    </row>
    <row r="860" spans="1:110" s="68" customFormat="1" ht="12.75" x14ac:dyDescent="0.2">
      <c r="A860" s="67">
        <v>45231</v>
      </c>
      <c r="B860" s="68" t="s">
        <v>13</v>
      </c>
      <c r="C860" s="68">
        <v>104853</v>
      </c>
      <c r="D860" s="68" t="s">
        <v>5617</v>
      </c>
      <c r="E860" s="68" t="s">
        <v>125</v>
      </c>
      <c r="F860" s="69">
        <v>45259</v>
      </c>
      <c r="G860" s="68" t="s">
        <v>126</v>
      </c>
      <c r="H860" s="68" t="s">
        <v>127</v>
      </c>
      <c r="I860" s="70">
        <v>547.42999999999995</v>
      </c>
      <c r="J860" s="70">
        <v>336.13</v>
      </c>
      <c r="K860" s="71">
        <f t="shared" si="13"/>
        <v>1.3399377499135154E-3</v>
      </c>
      <c r="L860" s="68" t="s">
        <v>374</v>
      </c>
      <c r="M860" s="68" t="s">
        <v>129</v>
      </c>
      <c r="N860" s="68" t="s">
        <v>1715</v>
      </c>
      <c r="O860" s="68" t="s">
        <v>960</v>
      </c>
      <c r="P860" s="68" t="s">
        <v>5627</v>
      </c>
      <c r="Q860" s="68" t="s">
        <v>132</v>
      </c>
      <c r="R860" s="68" t="s">
        <v>5649</v>
      </c>
      <c r="S860" s="68" t="s">
        <v>5650</v>
      </c>
      <c r="T860" s="68" t="s">
        <v>135</v>
      </c>
      <c r="U860" s="68" t="s">
        <v>135</v>
      </c>
      <c r="V860" s="68" t="s">
        <v>136</v>
      </c>
      <c r="W860" s="68" t="s">
        <v>137</v>
      </c>
      <c r="X860" s="68" t="s">
        <v>138</v>
      </c>
      <c r="Y860" s="68">
        <v>45259.358191319443</v>
      </c>
      <c r="Z860" s="68">
        <v>45265.163192476852</v>
      </c>
      <c r="AA860" s="68" t="s">
        <v>139</v>
      </c>
      <c r="AB860" s="68" t="s">
        <v>140</v>
      </c>
      <c r="AC860" s="68">
        <v>0</v>
      </c>
      <c r="AD860" s="68" t="s">
        <v>143</v>
      </c>
      <c r="AE860" s="68">
        <v>54743</v>
      </c>
      <c r="AG860" s="68">
        <v>10023</v>
      </c>
      <c r="AH860" s="68" t="s">
        <v>141</v>
      </c>
      <c r="AI860" s="68" t="s">
        <v>143</v>
      </c>
      <c r="AJ860" s="68">
        <v>276863</v>
      </c>
      <c r="AK860" s="68" t="s">
        <v>142</v>
      </c>
      <c r="AL860" s="68" t="s">
        <v>143</v>
      </c>
      <c r="AM860" s="68">
        <v>1700</v>
      </c>
      <c r="AN860" s="68" t="s">
        <v>144</v>
      </c>
      <c r="AO860" s="68" t="s">
        <v>145</v>
      </c>
      <c r="AP860" s="68" t="s">
        <v>146</v>
      </c>
      <c r="AQ860" s="68" t="s">
        <v>972</v>
      </c>
      <c r="AR860" s="68" t="s">
        <v>148</v>
      </c>
      <c r="AS860" s="68" t="s">
        <v>139</v>
      </c>
      <c r="AT860" s="68" t="s">
        <v>149</v>
      </c>
      <c r="AU860" s="68" t="s">
        <v>150</v>
      </c>
      <c r="AV860" s="68" t="s">
        <v>1718</v>
      </c>
      <c r="AW860" s="68" t="s">
        <v>1719</v>
      </c>
      <c r="AX860" s="68" t="s">
        <v>1720</v>
      </c>
      <c r="AY860" s="68" t="s">
        <v>148</v>
      </c>
      <c r="AZ860" s="68" t="s">
        <v>139</v>
      </c>
      <c r="BA860" s="68" t="s">
        <v>154</v>
      </c>
      <c r="BB860" s="68" t="s">
        <v>1721</v>
      </c>
      <c r="BC860" s="68" t="s">
        <v>156</v>
      </c>
      <c r="BD860" s="68" t="s">
        <v>157</v>
      </c>
      <c r="BE860" s="68" t="s">
        <v>303</v>
      </c>
      <c r="BF860" s="68">
        <v>45260.505995370368</v>
      </c>
      <c r="BG860" s="68">
        <v>0</v>
      </c>
      <c r="BH860" s="68" t="s">
        <v>143</v>
      </c>
      <c r="BI860" s="68" t="s">
        <v>5651</v>
      </c>
      <c r="BJ860" s="68" t="s">
        <v>143</v>
      </c>
      <c r="BK860" s="68" t="s">
        <v>136</v>
      </c>
      <c r="BL860" s="68" t="s">
        <v>143</v>
      </c>
      <c r="BM860" s="68" t="s">
        <v>160</v>
      </c>
      <c r="BN860" s="68" t="s">
        <v>160</v>
      </c>
      <c r="BO860" s="68" t="s">
        <v>143</v>
      </c>
      <c r="BP860" s="68" t="s">
        <v>143</v>
      </c>
      <c r="BQ860" s="68" t="s">
        <v>5652</v>
      </c>
      <c r="BR860" s="68">
        <v>500</v>
      </c>
      <c r="BS860" s="68" t="s">
        <v>162</v>
      </c>
      <c r="BT860" s="68">
        <v>54743</v>
      </c>
      <c r="BU860" s="68">
        <v>54743</v>
      </c>
      <c r="BV860" s="68" t="s">
        <v>135</v>
      </c>
      <c r="BW860" s="68" t="s">
        <v>135</v>
      </c>
      <c r="BX860" s="68" t="s">
        <v>135</v>
      </c>
      <c r="BY860" s="68" t="s">
        <v>148</v>
      </c>
      <c r="BZ860" s="68" t="s">
        <v>5653</v>
      </c>
      <c r="CA860" s="68" t="s">
        <v>144</v>
      </c>
      <c r="CB860" s="68" t="s">
        <v>143</v>
      </c>
      <c r="CC860" s="68" t="s">
        <v>143</v>
      </c>
      <c r="CD860" s="68" t="s">
        <v>143</v>
      </c>
      <c r="CE860" s="68" t="s">
        <v>143</v>
      </c>
      <c r="CF860" s="68">
        <v>19772615</v>
      </c>
      <c r="CG860" s="68">
        <v>19772615</v>
      </c>
      <c r="CH860" s="68" t="s">
        <v>143</v>
      </c>
      <c r="CJ860" s="68">
        <v>0</v>
      </c>
      <c r="CK860" s="68" t="s">
        <v>143</v>
      </c>
      <c r="CM860" s="68" t="s">
        <v>143</v>
      </c>
      <c r="CN860" s="68" t="s">
        <v>143</v>
      </c>
      <c r="CR860" s="68" t="s">
        <v>143</v>
      </c>
      <c r="CS860" s="68" t="s">
        <v>1</v>
      </c>
      <c r="CU860" s="68" t="s">
        <v>1</v>
      </c>
      <c r="CV860" s="68" t="s">
        <v>1985</v>
      </c>
      <c r="CW860" s="68" t="s">
        <v>2092</v>
      </c>
      <c r="CX860" s="68" t="s">
        <v>374</v>
      </c>
      <c r="CY860" s="68" t="s">
        <v>127</v>
      </c>
      <c r="CZ860" s="68" t="s">
        <v>136</v>
      </c>
      <c r="DA860" s="68" t="s">
        <v>1989</v>
      </c>
      <c r="DB860" s="68" t="s">
        <v>143</v>
      </c>
      <c r="DC860" s="68" t="s">
        <v>143</v>
      </c>
      <c r="DD860" s="68" t="s">
        <v>125</v>
      </c>
      <c r="DE860" s="68">
        <v>11</v>
      </c>
      <c r="DF860" s="68">
        <v>29</v>
      </c>
    </row>
    <row r="861" spans="1:110" s="68" customFormat="1" ht="12.75" x14ac:dyDescent="0.2">
      <c r="A861" s="67">
        <v>45231</v>
      </c>
      <c r="B861" s="68" t="s">
        <v>11</v>
      </c>
      <c r="C861" s="68">
        <v>105119</v>
      </c>
      <c r="D861" s="68" t="s">
        <v>5347</v>
      </c>
      <c r="E861" s="68" t="s">
        <v>685</v>
      </c>
      <c r="F861" s="69">
        <v>45260</v>
      </c>
      <c r="G861" s="68" t="s">
        <v>165</v>
      </c>
      <c r="H861" s="68" t="s">
        <v>166</v>
      </c>
      <c r="I861" s="70">
        <v>158.18</v>
      </c>
      <c r="J861" s="70">
        <v>158.18</v>
      </c>
      <c r="K861" s="71">
        <f t="shared" si="13"/>
        <v>3.871752612778253E-4</v>
      </c>
      <c r="L861" s="68" t="s">
        <v>258</v>
      </c>
      <c r="M861" s="68" t="s">
        <v>317</v>
      </c>
      <c r="N861" s="68" t="s">
        <v>960</v>
      </c>
      <c r="O861" s="68" t="s">
        <v>1166</v>
      </c>
      <c r="P861" s="68" t="s">
        <v>256</v>
      </c>
      <c r="Q861" s="68" t="s">
        <v>132</v>
      </c>
      <c r="R861" s="68" t="s">
        <v>5654</v>
      </c>
      <c r="S861" s="68" t="s">
        <v>5655</v>
      </c>
      <c r="T861" s="68" t="s">
        <v>135</v>
      </c>
      <c r="U861" s="68" t="s">
        <v>135</v>
      </c>
      <c r="V861" s="68" t="s">
        <v>136</v>
      </c>
      <c r="W861" s="68" t="s">
        <v>137</v>
      </c>
      <c r="X861" s="68" t="s">
        <v>138</v>
      </c>
      <c r="Y861" s="68">
        <v>45260.392627314817</v>
      </c>
      <c r="Z861" s="68">
        <v>45260.392458564813</v>
      </c>
      <c r="AA861" s="68" t="s">
        <v>139</v>
      </c>
      <c r="AB861" s="68" t="s">
        <v>140</v>
      </c>
      <c r="AC861" s="68">
        <v>0</v>
      </c>
      <c r="AD861" s="68" t="s">
        <v>143</v>
      </c>
      <c r="AE861" s="68">
        <v>0</v>
      </c>
      <c r="AG861" s="68">
        <v>10012</v>
      </c>
      <c r="AH861" s="68" t="s">
        <v>141</v>
      </c>
      <c r="AI861" s="68" t="s">
        <v>143</v>
      </c>
      <c r="AK861" s="68" t="s">
        <v>142</v>
      </c>
      <c r="AL861" s="68" t="s">
        <v>143</v>
      </c>
      <c r="AM861" s="68">
        <v>800</v>
      </c>
      <c r="AN861" s="68" t="s">
        <v>143</v>
      </c>
      <c r="AO861" s="68" t="s">
        <v>1170</v>
      </c>
      <c r="AP861" s="68" t="s">
        <v>1170</v>
      </c>
      <c r="AQ861" s="68" t="s">
        <v>309</v>
      </c>
      <c r="AR861" s="68" t="s">
        <v>148</v>
      </c>
      <c r="AS861" s="68" t="s">
        <v>139</v>
      </c>
      <c r="AT861" s="68" t="s">
        <v>950</v>
      </c>
      <c r="AU861" s="68" t="s">
        <v>311</v>
      </c>
      <c r="AV861" s="68" t="s">
        <v>145</v>
      </c>
      <c r="AW861" s="68" t="s">
        <v>146</v>
      </c>
      <c r="AX861" s="68" t="s">
        <v>972</v>
      </c>
      <c r="AY861" s="68" t="s">
        <v>148</v>
      </c>
      <c r="AZ861" s="68" t="s">
        <v>139</v>
      </c>
      <c r="BA861" s="68" t="s">
        <v>149</v>
      </c>
      <c r="BB861" s="68" t="s">
        <v>150</v>
      </c>
      <c r="BC861" s="68" t="s">
        <v>156</v>
      </c>
      <c r="BD861" s="68" t="s">
        <v>157</v>
      </c>
      <c r="BE861" s="68" t="s">
        <v>303</v>
      </c>
      <c r="BF861" s="68">
        <v>45261.195231481484</v>
      </c>
      <c r="BG861" s="68">
        <v>0</v>
      </c>
      <c r="BH861" s="68" t="s">
        <v>132</v>
      </c>
      <c r="BI861" s="68" t="s">
        <v>143</v>
      </c>
      <c r="BJ861" s="68" t="s">
        <v>143</v>
      </c>
      <c r="BK861" s="68" t="s">
        <v>136</v>
      </c>
      <c r="BL861" s="68" t="s">
        <v>136</v>
      </c>
      <c r="BM861" s="68" t="s">
        <v>160</v>
      </c>
      <c r="BN861" s="68" t="s">
        <v>160</v>
      </c>
      <c r="BO861" s="68" t="s">
        <v>143</v>
      </c>
      <c r="BP861" s="68" t="s">
        <v>143</v>
      </c>
      <c r="BQ861" s="68" t="s">
        <v>5656</v>
      </c>
      <c r="BR861" s="68">
        <v>500</v>
      </c>
      <c r="BS861" s="68" t="s">
        <v>162</v>
      </c>
      <c r="BT861" s="68">
        <v>15818</v>
      </c>
      <c r="BU861" s="68">
        <v>15818</v>
      </c>
      <c r="BV861" s="68" t="s">
        <v>135</v>
      </c>
      <c r="BW861" s="68" t="s">
        <v>135</v>
      </c>
      <c r="BX861" s="68" t="s">
        <v>135</v>
      </c>
      <c r="BY861" s="68" t="s">
        <v>148</v>
      </c>
      <c r="BZ861" s="68" t="s">
        <v>5161</v>
      </c>
      <c r="CA861" s="68" t="s">
        <v>144</v>
      </c>
      <c r="CB861" s="68" t="s">
        <v>143</v>
      </c>
      <c r="CC861" s="68" t="s">
        <v>143</v>
      </c>
      <c r="CD861" s="68" t="s">
        <v>143</v>
      </c>
      <c r="CE861" s="68" t="s">
        <v>143</v>
      </c>
      <c r="CF861" s="68">
        <v>19772615</v>
      </c>
      <c r="CH861" s="68" t="s">
        <v>143</v>
      </c>
      <c r="CJ861" s="68">
        <v>0</v>
      </c>
      <c r="CK861" s="68" t="s">
        <v>143</v>
      </c>
      <c r="CM861" s="68" t="s">
        <v>143</v>
      </c>
      <c r="CN861" s="68" t="s">
        <v>143</v>
      </c>
      <c r="CR861" s="68" t="s">
        <v>143</v>
      </c>
      <c r="CS861" s="68" t="s">
        <v>1</v>
      </c>
      <c r="CU861" s="68" t="s">
        <v>1</v>
      </c>
      <c r="CV861" s="68" t="s">
        <v>1985</v>
      </c>
      <c r="CW861" s="68" t="s">
        <v>143</v>
      </c>
      <c r="CX861" s="68" t="s">
        <v>258</v>
      </c>
      <c r="CY861" s="68" t="s">
        <v>166</v>
      </c>
      <c r="CZ861" s="68" t="s">
        <v>136</v>
      </c>
      <c r="DA861" s="68" t="s">
        <v>1989</v>
      </c>
      <c r="DB861" s="68" t="s">
        <v>143</v>
      </c>
      <c r="DC861" s="68" t="s">
        <v>143</v>
      </c>
      <c r="DD861" s="68" t="s">
        <v>685</v>
      </c>
      <c r="DE861" s="68">
        <v>11</v>
      </c>
      <c r="DF861" s="68">
        <v>30</v>
      </c>
    </row>
    <row r="862" spans="1:110" s="68" customFormat="1" ht="12.75" x14ac:dyDescent="0.2">
      <c r="A862" s="67">
        <v>45231</v>
      </c>
      <c r="B862" s="68" t="s">
        <v>13</v>
      </c>
      <c r="C862" s="68">
        <v>98176</v>
      </c>
      <c r="D862" s="68" t="s">
        <v>5421</v>
      </c>
      <c r="E862" s="68" t="s">
        <v>373</v>
      </c>
      <c r="F862" s="69">
        <v>45231</v>
      </c>
      <c r="G862" s="68" t="s">
        <v>257</v>
      </c>
      <c r="H862" s="68" t="s">
        <v>166</v>
      </c>
      <c r="I862" s="70">
        <v>6444.85</v>
      </c>
      <c r="J862" s="70">
        <v>4900</v>
      </c>
      <c r="K862" s="71">
        <f t="shared" si="13"/>
        <v>1.5774980924556786E-2</v>
      </c>
      <c r="L862" s="68" t="s">
        <v>374</v>
      </c>
      <c r="M862" s="68" t="s">
        <v>129</v>
      </c>
      <c r="N862" s="68" t="s">
        <v>980</v>
      </c>
      <c r="O862" s="68" t="s">
        <v>1769</v>
      </c>
      <c r="P862" s="68" t="s">
        <v>5657</v>
      </c>
      <c r="Q862" s="68" t="s">
        <v>262</v>
      </c>
      <c r="R862" s="68" t="s">
        <v>5658</v>
      </c>
      <c r="S862" s="68" t="s">
        <v>4729</v>
      </c>
      <c r="T862" s="68" t="s">
        <v>135</v>
      </c>
      <c r="U862" s="68" t="s">
        <v>135</v>
      </c>
      <c r="V862" s="68" t="s">
        <v>136</v>
      </c>
      <c r="W862" s="68" t="s">
        <v>137</v>
      </c>
      <c r="X862" s="68" t="s">
        <v>379</v>
      </c>
      <c r="Y862" s="68">
        <v>45243.292686111112</v>
      </c>
      <c r="Z862" s="68">
        <v>45243.29259178241</v>
      </c>
      <c r="AA862" s="68" t="s">
        <v>139</v>
      </c>
      <c r="AB862" s="68" t="s">
        <v>140</v>
      </c>
      <c r="AC862" s="68">
        <v>0</v>
      </c>
      <c r="AD862" s="68" t="s">
        <v>143</v>
      </c>
      <c r="AE862" s="68">
        <v>0</v>
      </c>
      <c r="AF862" s="68">
        <v>45229</v>
      </c>
      <c r="AG862" s="68">
        <v>10010</v>
      </c>
      <c r="AH862" s="68" t="s">
        <v>265</v>
      </c>
      <c r="AI862" s="68" t="s">
        <v>143</v>
      </c>
      <c r="AK862" s="68" t="s">
        <v>142</v>
      </c>
      <c r="AL862" s="68" t="s">
        <v>143</v>
      </c>
      <c r="AM862" s="68">
        <v>4900</v>
      </c>
      <c r="AN862" s="68" t="s">
        <v>143</v>
      </c>
      <c r="AO862" s="68" t="s">
        <v>1772</v>
      </c>
      <c r="AP862" s="68" t="s">
        <v>1773</v>
      </c>
      <c r="AQ862" s="68" t="s">
        <v>1774</v>
      </c>
      <c r="AR862" s="68" t="s">
        <v>250</v>
      </c>
      <c r="AS862" s="68" t="s">
        <v>179</v>
      </c>
      <c r="AT862" s="68" t="s">
        <v>1775</v>
      </c>
      <c r="AU862" s="68" t="s">
        <v>1776</v>
      </c>
      <c r="AV862" s="68" t="s">
        <v>990</v>
      </c>
      <c r="AW862" s="68" t="s">
        <v>273</v>
      </c>
      <c r="AX862" s="68" t="s">
        <v>991</v>
      </c>
      <c r="AY862" s="68" t="s">
        <v>148</v>
      </c>
      <c r="AZ862" s="68" t="s">
        <v>139</v>
      </c>
      <c r="BA862" s="68" t="s">
        <v>154</v>
      </c>
      <c r="BB862" s="68" t="s">
        <v>992</v>
      </c>
      <c r="BC862" s="68" t="s">
        <v>156</v>
      </c>
      <c r="BD862" s="68" t="s">
        <v>157</v>
      </c>
      <c r="BE862" s="68" t="s">
        <v>2674</v>
      </c>
      <c r="BF862" s="68">
        <v>45251.095763888887</v>
      </c>
      <c r="BG862" s="68">
        <v>0</v>
      </c>
      <c r="BH862" s="68" t="s">
        <v>143</v>
      </c>
      <c r="BI862" s="68" t="s">
        <v>143</v>
      </c>
      <c r="BJ862" s="68" t="s">
        <v>143</v>
      </c>
      <c r="BK862" s="68" t="s">
        <v>136</v>
      </c>
      <c r="BL862" s="68" t="s">
        <v>143</v>
      </c>
      <c r="BM862" s="68" t="s">
        <v>200</v>
      </c>
      <c r="BN862" s="68" t="s">
        <v>200</v>
      </c>
      <c r="BO862" s="68" t="s">
        <v>143</v>
      </c>
      <c r="BP862" s="68" t="s">
        <v>143</v>
      </c>
      <c r="BQ862" s="68" t="s">
        <v>5659</v>
      </c>
      <c r="BR862" s="68">
        <v>5000</v>
      </c>
      <c r="BS862" s="68" t="s">
        <v>241</v>
      </c>
      <c r="BT862" s="68">
        <v>4900</v>
      </c>
      <c r="BU862" s="68">
        <v>4900</v>
      </c>
      <c r="BV862" s="68" t="s">
        <v>135</v>
      </c>
      <c r="BW862" s="68" t="s">
        <v>135</v>
      </c>
      <c r="BX862" s="68" t="s">
        <v>135</v>
      </c>
      <c r="BY862" s="68" t="s">
        <v>148</v>
      </c>
      <c r="BZ862" s="68" t="s">
        <v>5394</v>
      </c>
      <c r="CA862" s="68" t="s">
        <v>174</v>
      </c>
      <c r="CB862" s="68" t="s">
        <v>143</v>
      </c>
      <c r="CC862" s="68" t="s">
        <v>143</v>
      </c>
      <c r="CD862" s="68" t="s">
        <v>143</v>
      </c>
      <c r="CE862" s="68" t="s">
        <v>5660</v>
      </c>
      <c r="CF862" s="68">
        <v>1</v>
      </c>
      <c r="CH862" s="68" t="s">
        <v>143</v>
      </c>
      <c r="CJ862" s="68">
        <v>0</v>
      </c>
      <c r="CK862" s="68" t="s">
        <v>143</v>
      </c>
      <c r="CM862" s="68" t="s">
        <v>143</v>
      </c>
      <c r="CN862" s="68" t="s">
        <v>143</v>
      </c>
      <c r="CR862" s="68" t="s">
        <v>143</v>
      </c>
      <c r="CS862" s="68" t="s">
        <v>1</v>
      </c>
      <c r="CU862" s="68" t="s">
        <v>1</v>
      </c>
      <c r="CV862" s="68" t="s">
        <v>2867</v>
      </c>
      <c r="CW862" s="68" t="s">
        <v>143</v>
      </c>
      <c r="CX862" s="68" t="s">
        <v>374</v>
      </c>
      <c r="CY862" s="68" t="s">
        <v>166</v>
      </c>
      <c r="CZ862" s="68" t="s">
        <v>136</v>
      </c>
      <c r="DA862" s="68" t="s">
        <v>1989</v>
      </c>
      <c r="DB862" s="68" t="s">
        <v>143</v>
      </c>
      <c r="DC862" s="68" t="s">
        <v>143</v>
      </c>
      <c r="DD862" s="68" t="s">
        <v>373</v>
      </c>
      <c r="DE862" s="68">
        <v>11</v>
      </c>
      <c r="DF862" s="68">
        <v>1</v>
      </c>
    </row>
    <row r="863" spans="1:110" s="68" customFormat="1" ht="12.75" x14ac:dyDescent="0.2">
      <c r="A863" s="67">
        <v>45231</v>
      </c>
      <c r="B863" s="68" t="s">
        <v>11</v>
      </c>
      <c r="C863" s="68">
        <v>96263</v>
      </c>
      <c r="D863" s="68" t="s">
        <v>5347</v>
      </c>
      <c r="E863" s="68" t="s">
        <v>364</v>
      </c>
      <c r="F863" s="69">
        <v>45236</v>
      </c>
      <c r="G863" s="68" t="s">
        <v>165</v>
      </c>
      <c r="H863" s="68" t="s">
        <v>166</v>
      </c>
      <c r="I863" s="70">
        <v>494.32</v>
      </c>
      <c r="J863" s="70">
        <v>494.32</v>
      </c>
      <c r="K863" s="71">
        <f t="shared" si="13"/>
        <v>1.2099410491519444E-3</v>
      </c>
      <c r="L863" s="68" t="s">
        <v>258</v>
      </c>
      <c r="M863" s="68" t="s">
        <v>317</v>
      </c>
      <c r="N863" s="68" t="s">
        <v>960</v>
      </c>
      <c r="O863" s="68" t="s">
        <v>1301</v>
      </c>
      <c r="P863" s="68" t="s">
        <v>5661</v>
      </c>
      <c r="Q863" s="68" t="s">
        <v>530</v>
      </c>
      <c r="R863" s="68" t="s">
        <v>5662</v>
      </c>
      <c r="S863" s="68" t="s">
        <v>5663</v>
      </c>
      <c r="T863" s="68" t="s">
        <v>5664</v>
      </c>
      <c r="U863" s="68" t="s">
        <v>4888</v>
      </c>
      <c r="V863" s="68" t="s">
        <v>136</v>
      </c>
      <c r="W863" s="68" t="s">
        <v>137</v>
      </c>
      <c r="X863" s="68" t="s">
        <v>349</v>
      </c>
      <c r="Y863" s="68">
        <v>45236.538492708336</v>
      </c>
      <c r="Z863" s="68">
        <v>45236.538392013892</v>
      </c>
      <c r="AA863" s="68" t="s">
        <v>139</v>
      </c>
      <c r="AB863" s="68" t="s">
        <v>140</v>
      </c>
      <c r="AC863" s="68">
        <v>0</v>
      </c>
      <c r="AD863" s="68" t="s">
        <v>143</v>
      </c>
      <c r="AE863" s="68">
        <v>49432</v>
      </c>
      <c r="AG863" s="68">
        <v>10012</v>
      </c>
      <c r="AH863" s="68" t="s">
        <v>141</v>
      </c>
      <c r="AI863" s="68" t="s">
        <v>143</v>
      </c>
      <c r="AJ863" s="68">
        <v>2500</v>
      </c>
      <c r="AK863" s="68" t="s">
        <v>142</v>
      </c>
      <c r="AL863" s="68" t="s">
        <v>2304</v>
      </c>
      <c r="AM863" s="68">
        <v>2500</v>
      </c>
      <c r="AN863" s="68" t="s">
        <v>144</v>
      </c>
      <c r="AO863" s="68" t="s">
        <v>534</v>
      </c>
      <c r="AP863" s="68" t="s">
        <v>534</v>
      </c>
      <c r="AQ863" s="68" t="s">
        <v>309</v>
      </c>
      <c r="AR863" s="68" t="s">
        <v>148</v>
      </c>
      <c r="AS863" s="68" t="s">
        <v>139</v>
      </c>
      <c r="AT863" s="68" t="s">
        <v>508</v>
      </c>
      <c r="AU863" s="68" t="s">
        <v>2097</v>
      </c>
      <c r="AV863" s="68" t="s">
        <v>145</v>
      </c>
      <c r="AW863" s="68" t="s">
        <v>146</v>
      </c>
      <c r="AX863" s="68" t="s">
        <v>972</v>
      </c>
      <c r="AY863" s="68" t="s">
        <v>148</v>
      </c>
      <c r="AZ863" s="68" t="s">
        <v>139</v>
      </c>
      <c r="BA863" s="68" t="s">
        <v>149</v>
      </c>
      <c r="BB863" s="68" t="s">
        <v>150</v>
      </c>
      <c r="BC863" s="68" t="s">
        <v>156</v>
      </c>
      <c r="BD863" s="68" t="s">
        <v>157</v>
      </c>
      <c r="BE863" s="68" t="s">
        <v>303</v>
      </c>
      <c r="BF863" s="68">
        <v>45236.050752314812</v>
      </c>
      <c r="BG863" s="68">
        <v>0</v>
      </c>
      <c r="BH863" s="68" t="s">
        <v>530</v>
      </c>
      <c r="BI863" s="68" t="s">
        <v>5665</v>
      </c>
      <c r="BJ863" s="68" t="s">
        <v>143</v>
      </c>
      <c r="BK863" s="68" t="s">
        <v>136</v>
      </c>
      <c r="BL863" s="68" t="s">
        <v>143</v>
      </c>
      <c r="BM863" s="68" t="s">
        <v>160</v>
      </c>
      <c r="BN863" s="68" t="s">
        <v>160</v>
      </c>
      <c r="BO863" s="68" t="s">
        <v>143</v>
      </c>
      <c r="BP863" s="68" t="s">
        <v>143</v>
      </c>
      <c r="BQ863" s="68" t="s">
        <v>2755</v>
      </c>
      <c r="BR863" s="68">
        <v>500</v>
      </c>
      <c r="BS863" s="68" t="s">
        <v>1608</v>
      </c>
      <c r="BT863" s="68">
        <v>49432</v>
      </c>
      <c r="BU863" s="68">
        <v>49432</v>
      </c>
      <c r="BV863" s="68" t="s">
        <v>4888</v>
      </c>
      <c r="BW863" s="68" t="s">
        <v>3488</v>
      </c>
      <c r="BX863" s="68" t="s">
        <v>3488</v>
      </c>
      <c r="BY863" s="68" t="s">
        <v>148</v>
      </c>
      <c r="BZ863" s="68" t="s">
        <v>5059</v>
      </c>
      <c r="CA863" s="68" t="s">
        <v>144</v>
      </c>
      <c r="CB863" s="68" t="s">
        <v>143</v>
      </c>
      <c r="CC863" s="68" t="s">
        <v>143</v>
      </c>
      <c r="CD863" s="68" t="s">
        <v>143</v>
      </c>
      <c r="CE863" s="68" t="s">
        <v>143</v>
      </c>
      <c r="CF863" s="68">
        <v>19772615</v>
      </c>
      <c r="CG863" s="68">
        <v>19772615</v>
      </c>
      <c r="CH863" s="68" t="s">
        <v>143</v>
      </c>
      <c r="CJ863" s="68">
        <v>0</v>
      </c>
      <c r="CK863" s="68" t="s">
        <v>143</v>
      </c>
      <c r="CM863" s="68" t="s">
        <v>143</v>
      </c>
      <c r="CN863" s="68" t="s">
        <v>143</v>
      </c>
      <c r="CR863" s="68" t="s">
        <v>143</v>
      </c>
      <c r="CS863" s="68" t="s">
        <v>1</v>
      </c>
      <c r="CU863" s="68" t="s">
        <v>1</v>
      </c>
      <c r="CV863" s="68" t="s">
        <v>1985</v>
      </c>
      <c r="CW863" s="68" t="s">
        <v>1985</v>
      </c>
      <c r="CX863" s="68" t="s">
        <v>258</v>
      </c>
      <c r="CY863" s="68" t="s">
        <v>166</v>
      </c>
      <c r="CZ863" s="68" t="s">
        <v>136</v>
      </c>
      <c r="DA863" s="68" t="s">
        <v>1986</v>
      </c>
      <c r="DB863" s="68" t="s">
        <v>143</v>
      </c>
      <c r="DC863" s="68" t="s">
        <v>143</v>
      </c>
      <c r="DD863" s="68" t="s">
        <v>364</v>
      </c>
      <c r="DE863" s="68">
        <v>11</v>
      </c>
      <c r="DF863" s="68">
        <v>6</v>
      </c>
    </row>
    <row r="864" spans="1:110" s="68" customFormat="1" ht="12.75" x14ac:dyDescent="0.2">
      <c r="A864" s="67">
        <v>45261</v>
      </c>
      <c r="B864" s="68" t="s">
        <v>13</v>
      </c>
      <c r="C864" s="68">
        <v>104721</v>
      </c>
      <c r="D864" s="68" t="s">
        <v>5666</v>
      </c>
      <c r="E864" s="68" t="s">
        <v>373</v>
      </c>
      <c r="F864" s="69">
        <v>45261</v>
      </c>
      <c r="G864" s="68" t="s">
        <v>257</v>
      </c>
      <c r="H864" s="68" t="s">
        <v>166</v>
      </c>
      <c r="I864" s="70">
        <v>962.49</v>
      </c>
      <c r="J864" s="70">
        <v>882.47</v>
      </c>
      <c r="K864" s="71">
        <f t="shared" si="13"/>
        <v>2.3558750614950945E-3</v>
      </c>
      <c r="L864" s="68" t="s">
        <v>374</v>
      </c>
      <c r="M864" s="68" t="s">
        <v>129</v>
      </c>
      <c r="N864" s="68" t="s">
        <v>980</v>
      </c>
      <c r="O864" s="68" t="s">
        <v>5667</v>
      </c>
      <c r="P864" s="68" t="s">
        <v>5668</v>
      </c>
      <c r="Q864" s="68" t="s">
        <v>170</v>
      </c>
      <c r="R864" s="68" t="s">
        <v>5669</v>
      </c>
      <c r="S864" s="68" t="s">
        <v>5670</v>
      </c>
      <c r="T864" s="68" t="s">
        <v>135</v>
      </c>
      <c r="U864" s="68" t="s">
        <v>135</v>
      </c>
      <c r="V864" s="68" t="s">
        <v>136</v>
      </c>
      <c r="W864" s="68" t="s">
        <v>137</v>
      </c>
      <c r="X864" s="68" t="s">
        <v>264</v>
      </c>
      <c r="Y864" s="68" t="s">
        <v>5671</v>
      </c>
      <c r="Z864" s="68" t="s">
        <v>5672</v>
      </c>
      <c r="AA864" s="68" t="s">
        <v>139</v>
      </c>
      <c r="AB864" s="68" t="s">
        <v>140</v>
      </c>
      <c r="AC864" s="68" t="s">
        <v>5272</v>
      </c>
      <c r="AD864" s="68" t="s">
        <v>143</v>
      </c>
      <c r="AE864" s="68" t="s">
        <v>5673</v>
      </c>
      <c r="AF864" s="68" t="s">
        <v>5674</v>
      </c>
      <c r="AG864" s="68" t="s">
        <v>5675</v>
      </c>
      <c r="AH864" s="68" t="s">
        <v>265</v>
      </c>
      <c r="AI864" s="68" t="s">
        <v>143</v>
      </c>
      <c r="AJ864" s="68" t="s">
        <v>5673</v>
      </c>
      <c r="AK864" s="68" t="s">
        <v>142</v>
      </c>
      <c r="AL864" s="68" t="s">
        <v>143</v>
      </c>
      <c r="AM864" s="68" t="s">
        <v>5676</v>
      </c>
      <c r="AN864" s="68" t="s">
        <v>174</v>
      </c>
      <c r="AO864" s="68" t="s">
        <v>5677</v>
      </c>
      <c r="AP864" s="68" t="s">
        <v>5678</v>
      </c>
      <c r="AQ864" s="68" t="s">
        <v>5679</v>
      </c>
      <c r="AR864" s="68" t="s">
        <v>430</v>
      </c>
      <c r="AS864" s="68" t="s">
        <v>431</v>
      </c>
      <c r="AT864" s="68" t="s">
        <v>5680</v>
      </c>
      <c r="AU864" s="68" t="s">
        <v>5681</v>
      </c>
      <c r="AV864" s="68" t="s">
        <v>990</v>
      </c>
      <c r="AW864" s="68" t="s">
        <v>273</v>
      </c>
      <c r="AX864" s="68" t="s">
        <v>991</v>
      </c>
      <c r="AY864" s="68" t="s">
        <v>148</v>
      </c>
      <c r="AZ864" s="68" t="s">
        <v>139</v>
      </c>
      <c r="BA864" s="68" t="s">
        <v>154</v>
      </c>
      <c r="BB864" s="68" t="s">
        <v>992</v>
      </c>
      <c r="BC864" s="68" t="s">
        <v>156</v>
      </c>
      <c r="BD864" s="68" t="s">
        <v>157</v>
      </c>
      <c r="BE864" s="68" t="s">
        <v>484</v>
      </c>
      <c r="BF864" s="68" t="s">
        <v>5682</v>
      </c>
      <c r="BG864" s="68" t="s">
        <v>5272</v>
      </c>
      <c r="BH864" s="68" t="s">
        <v>170</v>
      </c>
      <c r="BI864" s="68" t="s">
        <v>5683</v>
      </c>
      <c r="BJ864" s="68" t="s">
        <v>143</v>
      </c>
      <c r="BK864" s="68" t="s">
        <v>136</v>
      </c>
      <c r="BL864" s="68" t="s">
        <v>143</v>
      </c>
      <c r="BM864" s="68" t="s">
        <v>200</v>
      </c>
      <c r="BN864" s="68" t="s">
        <v>200</v>
      </c>
      <c r="BO864" s="68" t="s">
        <v>143</v>
      </c>
      <c r="BP864" s="68" t="s">
        <v>143</v>
      </c>
      <c r="BQ864" s="68" t="s">
        <v>5216</v>
      </c>
      <c r="BR864" s="68" t="s">
        <v>5684</v>
      </c>
      <c r="BS864" s="68" t="s">
        <v>162</v>
      </c>
      <c r="BT864" s="68" t="s">
        <v>5673</v>
      </c>
      <c r="BU864" s="68" t="s">
        <v>5673</v>
      </c>
      <c r="BV864" s="68" t="s">
        <v>135</v>
      </c>
      <c r="BW864" s="68" t="s">
        <v>135</v>
      </c>
      <c r="BX864" s="68" t="s">
        <v>135</v>
      </c>
      <c r="BY864" s="68" t="s">
        <v>148</v>
      </c>
      <c r="BZ864" s="68" t="s">
        <v>1327</v>
      </c>
      <c r="CA864" s="68" t="s">
        <v>174</v>
      </c>
      <c r="CB864" s="68" t="s">
        <v>143</v>
      </c>
      <c r="CC864" s="68" t="s">
        <v>143</v>
      </c>
      <c r="CD864" s="68" t="s">
        <v>143</v>
      </c>
      <c r="CE864" s="68" t="s">
        <v>5685</v>
      </c>
      <c r="CF864" s="68" t="s">
        <v>2261</v>
      </c>
      <c r="CG864" s="68" t="s">
        <v>2261</v>
      </c>
      <c r="CH864" s="68" t="s">
        <v>143</v>
      </c>
      <c r="CI864" s="68" t="s">
        <v>143</v>
      </c>
      <c r="CJ864" s="68" t="s">
        <v>5272</v>
      </c>
      <c r="CK864" s="68" t="s">
        <v>143</v>
      </c>
      <c r="CL864" s="68" t="s">
        <v>143</v>
      </c>
      <c r="CM864" s="68" t="s">
        <v>143</v>
      </c>
      <c r="CN864" s="68" t="s">
        <v>143</v>
      </c>
      <c r="CO864" s="68" t="s">
        <v>5686</v>
      </c>
      <c r="CP864" s="68" t="s">
        <v>143</v>
      </c>
      <c r="CQ864" s="68" t="s">
        <v>143</v>
      </c>
      <c r="CR864" s="68" t="s">
        <v>143</v>
      </c>
      <c r="CS864" s="68" t="s">
        <v>1</v>
      </c>
      <c r="CT864" s="68" t="s">
        <v>143</v>
      </c>
      <c r="CU864" s="68" t="s">
        <v>1</v>
      </c>
      <c r="CV864" s="68" t="s">
        <v>2092</v>
      </c>
      <c r="CW864" s="68" t="s">
        <v>2092</v>
      </c>
      <c r="CX864" s="68" t="s">
        <v>374</v>
      </c>
      <c r="CY864" s="68" t="s">
        <v>166</v>
      </c>
      <c r="CZ864" s="68" t="s">
        <v>136</v>
      </c>
      <c r="DA864" s="68" t="s">
        <v>2007</v>
      </c>
      <c r="DB864" s="68" t="s">
        <v>143</v>
      </c>
      <c r="DC864" s="68" t="s">
        <v>143</v>
      </c>
      <c r="DD864" s="68" t="s">
        <v>373</v>
      </c>
      <c r="DE864" s="68" t="s">
        <v>3995</v>
      </c>
      <c r="DF864" s="68" t="s">
        <v>2261</v>
      </c>
    </row>
    <row r="865" spans="1:110" s="68" customFormat="1" ht="12.75" x14ac:dyDescent="0.2">
      <c r="A865" s="67">
        <v>45261</v>
      </c>
      <c r="B865" s="68" t="s">
        <v>13</v>
      </c>
      <c r="C865" s="68">
        <v>105242</v>
      </c>
      <c r="D865" s="68" t="s">
        <v>5687</v>
      </c>
      <c r="E865" s="68" t="s">
        <v>685</v>
      </c>
      <c r="F865" s="69">
        <v>45261</v>
      </c>
      <c r="G865" s="68" t="s">
        <v>165</v>
      </c>
      <c r="H865" s="68" t="s">
        <v>166</v>
      </c>
      <c r="I865" s="70">
        <v>60</v>
      </c>
      <c r="J865" s="70">
        <v>60</v>
      </c>
      <c r="K865" s="71">
        <f t="shared" si="13"/>
        <v>1.4686126992457653E-4</v>
      </c>
      <c r="L865" s="68" t="s">
        <v>519</v>
      </c>
      <c r="M865" s="68" t="s">
        <v>129</v>
      </c>
      <c r="N865" s="68" t="s">
        <v>1056</v>
      </c>
      <c r="O865" s="68" t="s">
        <v>5688</v>
      </c>
      <c r="P865" s="68" t="s">
        <v>5689</v>
      </c>
      <c r="Q865" s="68" t="s">
        <v>170</v>
      </c>
      <c r="R865" s="68" t="s">
        <v>5690</v>
      </c>
      <c r="S865" s="68" t="s">
        <v>5691</v>
      </c>
      <c r="T865" s="68" t="s">
        <v>135</v>
      </c>
      <c r="U865" s="68" t="s">
        <v>135</v>
      </c>
      <c r="V865" s="68" t="s">
        <v>136</v>
      </c>
      <c r="W865" s="68" t="s">
        <v>137</v>
      </c>
      <c r="X865" s="68" t="s">
        <v>957</v>
      </c>
      <c r="Y865" s="68" t="s">
        <v>5692</v>
      </c>
      <c r="Z865" s="68" t="s">
        <v>5693</v>
      </c>
      <c r="AA865" s="68" t="s">
        <v>139</v>
      </c>
      <c r="AB865" s="68" t="s">
        <v>140</v>
      </c>
      <c r="AC865" s="68" t="s">
        <v>5272</v>
      </c>
      <c r="AD865" s="68" t="s">
        <v>143</v>
      </c>
      <c r="AE865" s="68" t="s">
        <v>5272</v>
      </c>
      <c r="AF865" s="68" t="s">
        <v>5694</v>
      </c>
      <c r="AG865" s="68" t="s">
        <v>235</v>
      </c>
      <c r="AH865" s="68" t="s">
        <v>141</v>
      </c>
      <c r="AI865" s="68" t="s">
        <v>143</v>
      </c>
      <c r="AJ865" s="68" t="s">
        <v>143</v>
      </c>
      <c r="AK865" s="68" t="s">
        <v>142</v>
      </c>
      <c r="AL865" s="68" t="s">
        <v>143</v>
      </c>
      <c r="AM865" s="68" t="s">
        <v>5695</v>
      </c>
      <c r="AN865" s="68" t="s">
        <v>143</v>
      </c>
      <c r="AO865" s="68" t="s">
        <v>4081</v>
      </c>
      <c r="AP865" s="68" t="s">
        <v>2684</v>
      </c>
      <c r="AQ865" s="68" t="s">
        <v>5696</v>
      </c>
      <c r="AR865" s="68" t="s">
        <v>2082</v>
      </c>
      <c r="AS865" s="68" t="s">
        <v>231</v>
      </c>
      <c r="AT865" s="68" t="s">
        <v>5326</v>
      </c>
      <c r="AU865" s="68" t="s">
        <v>2686</v>
      </c>
      <c r="AV865" s="68" t="s">
        <v>145</v>
      </c>
      <c r="AW865" s="68" t="s">
        <v>146</v>
      </c>
      <c r="AX865" s="68" t="s">
        <v>1060</v>
      </c>
      <c r="AY865" s="68" t="s">
        <v>148</v>
      </c>
      <c r="AZ865" s="68" t="s">
        <v>139</v>
      </c>
      <c r="BA865" s="68" t="s">
        <v>149</v>
      </c>
      <c r="BB865" s="68" t="s">
        <v>150</v>
      </c>
      <c r="BC865" s="68" t="s">
        <v>156</v>
      </c>
      <c r="BD865" s="68" t="s">
        <v>157</v>
      </c>
      <c r="BE865" s="68" t="s">
        <v>303</v>
      </c>
      <c r="BF865" s="68" t="s">
        <v>5697</v>
      </c>
      <c r="BG865" s="68" t="s">
        <v>5272</v>
      </c>
      <c r="BH865" s="68" t="s">
        <v>143</v>
      </c>
      <c r="BI865" s="68" t="s">
        <v>143</v>
      </c>
      <c r="BJ865" s="68" t="s">
        <v>143</v>
      </c>
      <c r="BK865" s="68" t="s">
        <v>136</v>
      </c>
      <c r="BL865" s="68" t="s">
        <v>143</v>
      </c>
      <c r="BM865" s="68" t="s">
        <v>160</v>
      </c>
      <c r="BN865" s="68" t="s">
        <v>143</v>
      </c>
      <c r="BO865" s="68" t="s">
        <v>143</v>
      </c>
      <c r="BP865" s="68" t="s">
        <v>143</v>
      </c>
      <c r="BQ865" s="68" t="s">
        <v>5698</v>
      </c>
      <c r="BR865" s="68" t="s">
        <v>5352</v>
      </c>
      <c r="BS865" s="68" t="s">
        <v>162</v>
      </c>
      <c r="BT865" s="68" t="s">
        <v>5695</v>
      </c>
      <c r="BU865" s="68" t="s">
        <v>5695</v>
      </c>
      <c r="BV865" s="68" t="s">
        <v>135</v>
      </c>
      <c r="BW865" s="68" t="s">
        <v>135</v>
      </c>
      <c r="BX865" s="68" t="s">
        <v>135</v>
      </c>
      <c r="BY865" s="68" t="s">
        <v>148</v>
      </c>
      <c r="BZ865" s="68" t="s">
        <v>5699</v>
      </c>
      <c r="CA865" s="68" t="s">
        <v>174</v>
      </c>
      <c r="CB865" s="68" t="s">
        <v>143</v>
      </c>
      <c r="CC865" s="68" t="s">
        <v>143</v>
      </c>
      <c r="CD865" s="68" t="s">
        <v>143</v>
      </c>
      <c r="CE865" s="68" t="s">
        <v>143</v>
      </c>
      <c r="CF865" s="68" t="s">
        <v>2261</v>
      </c>
      <c r="CG865" s="68" t="s">
        <v>143</v>
      </c>
      <c r="CH865" s="68" t="s">
        <v>143</v>
      </c>
      <c r="CI865" s="68" t="s">
        <v>143</v>
      </c>
      <c r="CJ865" s="68" t="s">
        <v>5272</v>
      </c>
      <c r="CK865" s="68" t="s">
        <v>143</v>
      </c>
      <c r="CL865" s="68" t="s">
        <v>143</v>
      </c>
      <c r="CM865" s="68" t="s">
        <v>143</v>
      </c>
      <c r="CN865" s="68" t="s">
        <v>143</v>
      </c>
      <c r="CO865" s="68" t="s">
        <v>143</v>
      </c>
      <c r="CP865" s="68" t="s">
        <v>143</v>
      </c>
      <c r="CQ865" s="68" t="s">
        <v>143</v>
      </c>
      <c r="CR865" s="68" t="s">
        <v>143</v>
      </c>
      <c r="CS865" s="68" t="s">
        <v>1</v>
      </c>
      <c r="CT865" s="68" t="s">
        <v>143</v>
      </c>
      <c r="CU865" s="68" t="s">
        <v>1</v>
      </c>
      <c r="CV865" s="68" t="s">
        <v>1985</v>
      </c>
      <c r="CW865" s="68" t="s">
        <v>143</v>
      </c>
      <c r="CX865" s="68" t="s">
        <v>519</v>
      </c>
      <c r="CY865" s="68" t="s">
        <v>166</v>
      </c>
      <c r="CZ865" s="68" t="s">
        <v>136</v>
      </c>
      <c r="DA865" s="68" t="s">
        <v>1986</v>
      </c>
      <c r="DB865" s="68" t="s">
        <v>143</v>
      </c>
      <c r="DC865" s="68" t="s">
        <v>143</v>
      </c>
      <c r="DD865" s="68" t="s">
        <v>685</v>
      </c>
      <c r="DE865" s="68" t="s">
        <v>3995</v>
      </c>
      <c r="DF865" s="68" t="s">
        <v>2261</v>
      </c>
    </row>
    <row r="866" spans="1:110" s="68" customFormat="1" ht="12.75" x14ac:dyDescent="0.2">
      <c r="A866" s="67">
        <v>45261</v>
      </c>
      <c r="B866" s="68" t="s">
        <v>16</v>
      </c>
      <c r="C866" s="68">
        <v>104526</v>
      </c>
      <c r="D866" s="68" t="s">
        <v>1205</v>
      </c>
      <c r="E866" s="68" t="s">
        <v>190</v>
      </c>
      <c r="F866" s="69">
        <v>45261</v>
      </c>
      <c r="G866" s="68" t="s">
        <v>165</v>
      </c>
      <c r="H866" s="68" t="s">
        <v>166</v>
      </c>
      <c r="I866" s="70">
        <v>850</v>
      </c>
      <c r="J866" s="70">
        <v>850</v>
      </c>
      <c r="K866" s="71">
        <f t="shared" si="13"/>
        <v>2.0805346572648343E-3</v>
      </c>
      <c r="L866" s="68" t="s">
        <v>609</v>
      </c>
      <c r="M866" s="68" t="s">
        <v>129</v>
      </c>
      <c r="N866" s="68" t="s">
        <v>960</v>
      </c>
      <c r="O866" s="68" t="s">
        <v>5700</v>
      </c>
      <c r="P866" s="68" t="s">
        <v>5371</v>
      </c>
      <c r="Q866" s="68" t="s">
        <v>3396</v>
      </c>
      <c r="R866" s="68" t="s">
        <v>5701</v>
      </c>
      <c r="S866" s="68" t="s">
        <v>5702</v>
      </c>
      <c r="T866" s="68" t="s">
        <v>135</v>
      </c>
      <c r="U866" s="68" t="s">
        <v>135</v>
      </c>
      <c r="V866" s="68" t="s">
        <v>136</v>
      </c>
      <c r="W866" s="68" t="s">
        <v>137</v>
      </c>
      <c r="X866" s="68" t="s">
        <v>399</v>
      </c>
      <c r="Y866" s="68" t="s">
        <v>5703</v>
      </c>
      <c r="Z866" s="68" t="s">
        <v>5704</v>
      </c>
      <c r="AA866" s="68" t="s">
        <v>139</v>
      </c>
      <c r="AB866" s="68" t="s">
        <v>140</v>
      </c>
      <c r="AC866" s="68" t="s">
        <v>5272</v>
      </c>
      <c r="AD866" s="68" t="s">
        <v>143</v>
      </c>
      <c r="AE866" s="68" t="s">
        <v>5272</v>
      </c>
      <c r="AF866" s="68" t="s">
        <v>5705</v>
      </c>
      <c r="AG866" s="68" t="s">
        <v>235</v>
      </c>
      <c r="AH866" s="68" t="s">
        <v>141</v>
      </c>
      <c r="AI866" s="68" t="s">
        <v>143</v>
      </c>
      <c r="AJ866" s="68" t="s">
        <v>143</v>
      </c>
      <c r="AK866" s="68" t="s">
        <v>142</v>
      </c>
      <c r="AL866" s="68" t="s">
        <v>143</v>
      </c>
      <c r="AM866" s="68" t="s">
        <v>5706</v>
      </c>
      <c r="AN866" s="68" t="s">
        <v>143</v>
      </c>
      <c r="AO866" s="68" t="s">
        <v>5374</v>
      </c>
      <c r="AP866" s="68" t="s">
        <v>5375</v>
      </c>
      <c r="AQ866" s="68" t="s">
        <v>5707</v>
      </c>
      <c r="AR866" s="68" t="s">
        <v>430</v>
      </c>
      <c r="AS866" s="68" t="s">
        <v>431</v>
      </c>
      <c r="AT866" s="68" t="s">
        <v>4678</v>
      </c>
      <c r="AU866" s="68" t="s">
        <v>5377</v>
      </c>
      <c r="AV866" s="68" t="s">
        <v>145</v>
      </c>
      <c r="AW866" s="68" t="s">
        <v>146</v>
      </c>
      <c r="AX866" s="68" t="s">
        <v>972</v>
      </c>
      <c r="AY866" s="68" t="s">
        <v>148</v>
      </c>
      <c r="AZ866" s="68" t="s">
        <v>139</v>
      </c>
      <c r="BA866" s="68" t="s">
        <v>149</v>
      </c>
      <c r="BB866" s="68" t="s">
        <v>150</v>
      </c>
      <c r="BC866" s="68" t="s">
        <v>156</v>
      </c>
      <c r="BD866" s="68" t="s">
        <v>157</v>
      </c>
      <c r="BE866" s="68" t="s">
        <v>4034</v>
      </c>
      <c r="BF866" s="68" t="s">
        <v>5708</v>
      </c>
      <c r="BG866" s="68" t="s">
        <v>5272</v>
      </c>
      <c r="BH866" s="68" t="s">
        <v>262</v>
      </c>
      <c r="BI866" s="68" t="s">
        <v>143</v>
      </c>
      <c r="BJ866" s="68" t="s">
        <v>143</v>
      </c>
      <c r="BK866" s="68" t="s">
        <v>136</v>
      </c>
      <c r="BL866" s="68" t="s">
        <v>143</v>
      </c>
      <c r="BM866" s="68" t="s">
        <v>160</v>
      </c>
      <c r="BN866" s="68" t="s">
        <v>143</v>
      </c>
      <c r="BO866" s="68" t="s">
        <v>143</v>
      </c>
      <c r="BP866" s="68" t="s">
        <v>143</v>
      </c>
      <c r="BQ866" s="68" t="s">
        <v>2410</v>
      </c>
      <c r="BR866" s="68" t="s">
        <v>5709</v>
      </c>
      <c r="BS866" s="68" t="s">
        <v>314</v>
      </c>
      <c r="BT866" s="68" t="s">
        <v>5706</v>
      </c>
      <c r="BU866" s="68" t="s">
        <v>5706</v>
      </c>
      <c r="BV866" s="68" t="s">
        <v>135</v>
      </c>
      <c r="BW866" s="68" t="s">
        <v>135</v>
      </c>
      <c r="BX866" s="68" t="s">
        <v>135</v>
      </c>
      <c r="BY866" s="68" t="s">
        <v>148</v>
      </c>
      <c r="BZ866" s="68" t="s">
        <v>5710</v>
      </c>
      <c r="CA866" s="68" t="s">
        <v>174</v>
      </c>
      <c r="CB866" s="68" t="s">
        <v>143</v>
      </c>
      <c r="CC866" s="68" t="s">
        <v>143</v>
      </c>
      <c r="CD866" s="68" t="s">
        <v>143</v>
      </c>
      <c r="CE866" s="68" t="s">
        <v>5371</v>
      </c>
      <c r="CF866" s="68" t="s">
        <v>2261</v>
      </c>
      <c r="CG866" s="68" t="s">
        <v>143</v>
      </c>
      <c r="CH866" s="68" t="s">
        <v>143</v>
      </c>
      <c r="CI866" s="68" t="s">
        <v>143</v>
      </c>
      <c r="CJ866" s="68" t="s">
        <v>5272</v>
      </c>
      <c r="CK866" s="68" t="s">
        <v>143</v>
      </c>
      <c r="CL866" s="68" t="s">
        <v>143</v>
      </c>
      <c r="CM866" s="68" t="s">
        <v>143</v>
      </c>
      <c r="CN866" s="68" t="s">
        <v>143</v>
      </c>
      <c r="CO866" s="68" t="s">
        <v>5711</v>
      </c>
      <c r="CP866" s="68" t="s">
        <v>143</v>
      </c>
      <c r="CQ866" s="68" t="s">
        <v>143</v>
      </c>
      <c r="CR866" s="68" t="s">
        <v>143</v>
      </c>
      <c r="CS866" s="68" t="s">
        <v>9</v>
      </c>
      <c r="CT866" s="68" t="s">
        <v>143</v>
      </c>
      <c r="CU866" s="68" t="s">
        <v>1</v>
      </c>
      <c r="CV866" s="68" t="s">
        <v>2092</v>
      </c>
      <c r="CW866" s="68" t="s">
        <v>143</v>
      </c>
      <c r="CX866" s="68" t="s">
        <v>609</v>
      </c>
      <c r="CY866" s="68" t="s">
        <v>2203</v>
      </c>
      <c r="CZ866" s="68" t="s">
        <v>136</v>
      </c>
      <c r="DA866" s="68" t="s">
        <v>2007</v>
      </c>
      <c r="DB866" s="68" t="s">
        <v>143</v>
      </c>
      <c r="DC866" s="68" t="s">
        <v>143</v>
      </c>
      <c r="DD866" s="68" t="s">
        <v>190</v>
      </c>
      <c r="DE866" s="68" t="s">
        <v>3995</v>
      </c>
      <c r="DF866" s="68" t="s">
        <v>2261</v>
      </c>
    </row>
    <row r="867" spans="1:110" s="68" customFormat="1" ht="12.75" x14ac:dyDescent="0.2">
      <c r="A867" s="67">
        <v>45261</v>
      </c>
      <c r="B867" s="68" t="s">
        <v>14</v>
      </c>
      <c r="C867" s="68">
        <v>105009</v>
      </c>
      <c r="D867" s="68" t="s">
        <v>5712</v>
      </c>
      <c r="E867" s="68" t="s">
        <v>164</v>
      </c>
      <c r="F867" s="69">
        <v>45261</v>
      </c>
      <c r="G867" s="68" t="s">
        <v>165</v>
      </c>
      <c r="H867" s="68" t="s">
        <v>166</v>
      </c>
      <c r="I867" s="70">
        <v>100</v>
      </c>
      <c r="J867" s="70">
        <v>100</v>
      </c>
      <c r="K867" s="71">
        <f t="shared" si="13"/>
        <v>2.4476878320762752E-4</v>
      </c>
      <c r="L867" s="68" t="s">
        <v>374</v>
      </c>
      <c r="M867" s="68" t="s">
        <v>218</v>
      </c>
      <c r="N867" s="68" t="s">
        <v>1056</v>
      </c>
      <c r="O867" s="68" t="s">
        <v>5713</v>
      </c>
      <c r="P867" s="68" t="s">
        <v>5714</v>
      </c>
      <c r="Q867" s="68" t="s">
        <v>3396</v>
      </c>
      <c r="R867" s="68" t="s">
        <v>5715</v>
      </c>
      <c r="S867" s="68" t="s">
        <v>5716</v>
      </c>
      <c r="T867" s="68" t="s">
        <v>135</v>
      </c>
      <c r="U867" s="68" t="s">
        <v>135</v>
      </c>
      <c r="V867" s="68" t="s">
        <v>136</v>
      </c>
      <c r="W867" s="68" t="s">
        <v>137</v>
      </c>
      <c r="X867" s="68" t="s">
        <v>399</v>
      </c>
      <c r="Y867" s="68" t="s">
        <v>5717</v>
      </c>
      <c r="Z867" s="68" t="s">
        <v>5718</v>
      </c>
      <c r="AA867" s="68" t="s">
        <v>139</v>
      </c>
      <c r="AB867" s="68" t="s">
        <v>226</v>
      </c>
      <c r="AC867" s="68" t="s">
        <v>5272</v>
      </c>
      <c r="AD867" s="68" t="s">
        <v>143</v>
      </c>
      <c r="AE867" s="68" t="s">
        <v>5272</v>
      </c>
      <c r="AF867" s="68" t="s">
        <v>143</v>
      </c>
      <c r="AG867" s="68" t="s">
        <v>235</v>
      </c>
      <c r="AH867" s="68" t="s">
        <v>141</v>
      </c>
      <c r="AI867" s="68" t="s">
        <v>143</v>
      </c>
      <c r="AJ867" s="68" t="s">
        <v>143</v>
      </c>
      <c r="AK867" s="68" t="s">
        <v>207</v>
      </c>
      <c r="AL867" s="68" t="s">
        <v>143</v>
      </c>
      <c r="AM867" s="68" t="s">
        <v>432</v>
      </c>
      <c r="AN867" s="68" t="s">
        <v>143</v>
      </c>
      <c r="AO867" s="68" t="s">
        <v>5719</v>
      </c>
      <c r="AP867" s="68" t="s">
        <v>932</v>
      </c>
      <c r="AQ867" s="68" t="s">
        <v>5720</v>
      </c>
      <c r="AR867" s="68" t="s">
        <v>934</v>
      </c>
      <c r="AS867" s="68" t="s">
        <v>231</v>
      </c>
      <c r="AT867" s="68" t="s">
        <v>1091</v>
      </c>
      <c r="AU867" s="68" t="s">
        <v>5721</v>
      </c>
      <c r="AV867" s="68" t="s">
        <v>145</v>
      </c>
      <c r="AW867" s="68" t="s">
        <v>146</v>
      </c>
      <c r="AX867" s="68" t="s">
        <v>1060</v>
      </c>
      <c r="AY867" s="68" t="s">
        <v>148</v>
      </c>
      <c r="AZ867" s="68" t="s">
        <v>139</v>
      </c>
      <c r="BA867" s="68" t="s">
        <v>149</v>
      </c>
      <c r="BB867" s="68" t="s">
        <v>150</v>
      </c>
      <c r="BC867" s="68" t="s">
        <v>156</v>
      </c>
      <c r="BD867" s="68" t="s">
        <v>157</v>
      </c>
      <c r="BE867" s="68" t="s">
        <v>484</v>
      </c>
      <c r="BF867" s="68" t="s">
        <v>5722</v>
      </c>
      <c r="BG867" s="68" t="s">
        <v>5272</v>
      </c>
      <c r="BH867" s="68" t="s">
        <v>170</v>
      </c>
      <c r="BI867" s="68" t="s">
        <v>143</v>
      </c>
      <c r="BJ867" s="68" t="s">
        <v>143</v>
      </c>
      <c r="BK867" s="68" t="s">
        <v>136</v>
      </c>
      <c r="BL867" s="68" t="s">
        <v>143</v>
      </c>
      <c r="BM867" s="68" t="s">
        <v>160</v>
      </c>
      <c r="BN867" s="68" t="s">
        <v>143</v>
      </c>
      <c r="BO867" s="68" t="s">
        <v>143</v>
      </c>
      <c r="BP867" s="68" t="s">
        <v>143</v>
      </c>
      <c r="BQ867" s="68" t="s">
        <v>1194</v>
      </c>
      <c r="BR867" s="68" t="s">
        <v>5723</v>
      </c>
      <c r="BS867" s="68" t="s">
        <v>162</v>
      </c>
      <c r="BT867" s="68" t="s">
        <v>432</v>
      </c>
      <c r="BU867" s="68" t="s">
        <v>432</v>
      </c>
      <c r="BV867" s="68" t="s">
        <v>135</v>
      </c>
      <c r="BW867" s="68" t="s">
        <v>135</v>
      </c>
      <c r="BX867" s="68" t="s">
        <v>135</v>
      </c>
      <c r="BY867" s="68" t="s">
        <v>148</v>
      </c>
      <c r="BZ867" s="68" t="s">
        <v>2505</v>
      </c>
      <c r="CA867" s="68" t="s">
        <v>174</v>
      </c>
      <c r="CB867" s="68" t="s">
        <v>143</v>
      </c>
      <c r="CC867" s="68" t="s">
        <v>143</v>
      </c>
      <c r="CD867" s="68" t="s">
        <v>143</v>
      </c>
      <c r="CE867" s="68" t="s">
        <v>5724</v>
      </c>
      <c r="CF867" s="68" t="s">
        <v>2261</v>
      </c>
      <c r="CG867" s="68" t="s">
        <v>143</v>
      </c>
      <c r="CH867" s="68" t="s">
        <v>143</v>
      </c>
      <c r="CI867" s="68" t="s">
        <v>143</v>
      </c>
      <c r="CJ867" s="68" t="s">
        <v>5272</v>
      </c>
      <c r="CK867" s="68" t="s">
        <v>143</v>
      </c>
      <c r="CL867" s="68" t="s">
        <v>143</v>
      </c>
      <c r="CM867" s="68" t="s">
        <v>143</v>
      </c>
      <c r="CN867" s="68" t="s">
        <v>143</v>
      </c>
      <c r="CO867" s="68" t="s">
        <v>5725</v>
      </c>
      <c r="CP867" s="68" t="s">
        <v>143</v>
      </c>
      <c r="CQ867" s="68" t="s">
        <v>143</v>
      </c>
      <c r="CR867" s="68" t="s">
        <v>143</v>
      </c>
      <c r="CS867" s="68" t="s">
        <v>9</v>
      </c>
      <c r="CT867" s="68" t="s">
        <v>143</v>
      </c>
      <c r="CU867" s="68" t="s">
        <v>1</v>
      </c>
      <c r="CV867" s="68" t="s">
        <v>1985</v>
      </c>
      <c r="CW867" s="68" t="s">
        <v>143</v>
      </c>
      <c r="CX867" s="68" t="s">
        <v>374</v>
      </c>
      <c r="CY867" s="68" t="s">
        <v>2203</v>
      </c>
      <c r="CZ867" s="68" t="s">
        <v>136</v>
      </c>
      <c r="DA867" s="68" t="s">
        <v>2007</v>
      </c>
      <c r="DB867" s="68" t="s">
        <v>143</v>
      </c>
      <c r="DC867" s="68" t="s">
        <v>2436</v>
      </c>
      <c r="DD867" s="68" t="s">
        <v>164</v>
      </c>
      <c r="DE867" s="68" t="s">
        <v>3995</v>
      </c>
      <c r="DF867" s="68" t="s">
        <v>2261</v>
      </c>
    </row>
    <row r="868" spans="1:110" s="68" customFormat="1" ht="12.75" x14ac:dyDescent="0.2">
      <c r="A868" s="67">
        <v>45261</v>
      </c>
      <c r="B868" s="68" t="s">
        <v>14</v>
      </c>
      <c r="C868" s="68">
        <v>105100</v>
      </c>
      <c r="D868" s="68" t="s">
        <v>5726</v>
      </c>
      <c r="E868" s="68" t="s">
        <v>164</v>
      </c>
      <c r="F868" s="69">
        <v>45261</v>
      </c>
      <c r="G868" s="68" t="s">
        <v>165</v>
      </c>
      <c r="H868" s="68" t="s">
        <v>166</v>
      </c>
      <c r="I868" s="70">
        <v>250</v>
      </c>
      <c r="J868" s="70">
        <v>250</v>
      </c>
      <c r="K868" s="71">
        <f t="shared" si="13"/>
        <v>6.1192195801906889E-4</v>
      </c>
      <c r="L868" s="68" t="s">
        <v>374</v>
      </c>
      <c r="M868" s="68" t="s">
        <v>218</v>
      </c>
      <c r="N868" s="68" t="s">
        <v>1151</v>
      </c>
      <c r="O868" s="68" t="s">
        <v>5727</v>
      </c>
      <c r="P868" s="68" t="s">
        <v>5728</v>
      </c>
      <c r="Q868" s="68" t="s">
        <v>3396</v>
      </c>
      <c r="R868" s="68" t="s">
        <v>5729</v>
      </c>
      <c r="S868" s="68" t="s">
        <v>5730</v>
      </c>
      <c r="T868" s="68" t="s">
        <v>135</v>
      </c>
      <c r="U868" s="68" t="s">
        <v>135</v>
      </c>
      <c r="V868" s="68" t="s">
        <v>136</v>
      </c>
      <c r="W868" s="68" t="s">
        <v>137</v>
      </c>
      <c r="X868" s="68" t="s">
        <v>399</v>
      </c>
      <c r="Y868" s="68" t="s">
        <v>5731</v>
      </c>
      <c r="Z868" s="68" t="s">
        <v>5732</v>
      </c>
      <c r="AA868" s="68" t="s">
        <v>139</v>
      </c>
      <c r="AB868" s="68" t="s">
        <v>226</v>
      </c>
      <c r="AC868" s="68" t="s">
        <v>5272</v>
      </c>
      <c r="AD868" s="68" t="s">
        <v>143</v>
      </c>
      <c r="AE868" s="68" t="s">
        <v>5272</v>
      </c>
      <c r="AF868" s="68" t="s">
        <v>143</v>
      </c>
      <c r="AG868" s="68" t="s">
        <v>235</v>
      </c>
      <c r="AH868" s="68" t="s">
        <v>141</v>
      </c>
      <c r="AI868" s="68" t="s">
        <v>143</v>
      </c>
      <c r="AJ868" s="68" t="s">
        <v>143</v>
      </c>
      <c r="AK868" s="68" t="s">
        <v>207</v>
      </c>
      <c r="AL868" s="68" t="s">
        <v>143</v>
      </c>
      <c r="AM868" s="68" t="s">
        <v>5723</v>
      </c>
      <c r="AN868" s="68" t="s">
        <v>143</v>
      </c>
      <c r="AO868" s="68" t="s">
        <v>5733</v>
      </c>
      <c r="AP868" s="68" t="s">
        <v>5734</v>
      </c>
      <c r="AQ868" s="68" t="s">
        <v>5735</v>
      </c>
      <c r="AR868" s="68" t="s">
        <v>353</v>
      </c>
      <c r="AS868" s="68" t="s">
        <v>231</v>
      </c>
      <c r="AT868" s="68" t="s">
        <v>5736</v>
      </c>
      <c r="AU868" s="68" t="s">
        <v>5737</v>
      </c>
      <c r="AV868" s="68" t="s">
        <v>145</v>
      </c>
      <c r="AW868" s="68" t="s">
        <v>146</v>
      </c>
      <c r="AX868" s="68" t="s">
        <v>1154</v>
      </c>
      <c r="AY868" s="68" t="s">
        <v>148</v>
      </c>
      <c r="AZ868" s="68" t="s">
        <v>139</v>
      </c>
      <c r="BA868" s="68" t="s">
        <v>149</v>
      </c>
      <c r="BB868" s="68" t="s">
        <v>150</v>
      </c>
      <c r="BC868" s="68" t="s">
        <v>156</v>
      </c>
      <c r="BD868" s="68" t="s">
        <v>157</v>
      </c>
      <c r="BE868" s="68" t="s">
        <v>484</v>
      </c>
      <c r="BF868" s="68" t="s">
        <v>5738</v>
      </c>
      <c r="BG868" s="68" t="s">
        <v>5272</v>
      </c>
      <c r="BH868" s="68" t="s">
        <v>143</v>
      </c>
      <c r="BI868" s="68" t="s">
        <v>143</v>
      </c>
      <c r="BJ868" s="68" t="s">
        <v>143</v>
      </c>
      <c r="BK868" s="68" t="s">
        <v>136</v>
      </c>
      <c r="BL868" s="68" t="s">
        <v>143</v>
      </c>
      <c r="BM868" s="68" t="s">
        <v>160</v>
      </c>
      <c r="BN868" s="68" t="s">
        <v>143</v>
      </c>
      <c r="BO868" s="68" t="s">
        <v>143</v>
      </c>
      <c r="BP868" s="68" t="s">
        <v>143</v>
      </c>
      <c r="BQ868" s="68" t="s">
        <v>1587</v>
      </c>
      <c r="BR868" s="68" t="s">
        <v>5723</v>
      </c>
      <c r="BS868" s="68" t="s">
        <v>162</v>
      </c>
      <c r="BT868" s="68" t="s">
        <v>5723</v>
      </c>
      <c r="BU868" s="68" t="s">
        <v>5723</v>
      </c>
      <c r="BV868" s="68" t="s">
        <v>135</v>
      </c>
      <c r="BW868" s="68" t="s">
        <v>135</v>
      </c>
      <c r="BX868" s="68" t="s">
        <v>135</v>
      </c>
      <c r="BY868" s="68" t="s">
        <v>148</v>
      </c>
      <c r="BZ868" s="68" t="s">
        <v>5739</v>
      </c>
      <c r="CA868" s="68" t="s">
        <v>174</v>
      </c>
      <c r="CB868" s="68" t="s">
        <v>143</v>
      </c>
      <c r="CC868" s="68" t="s">
        <v>143</v>
      </c>
      <c r="CD868" s="68" t="s">
        <v>143</v>
      </c>
      <c r="CE868" s="68" t="s">
        <v>5740</v>
      </c>
      <c r="CF868" s="68" t="s">
        <v>2261</v>
      </c>
      <c r="CG868" s="68" t="s">
        <v>143</v>
      </c>
      <c r="CH868" s="68" t="s">
        <v>143</v>
      </c>
      <c r="CI868" s="68" t="s">
        <v>143</v>
      </c>
      <c r="CJ868" s="68" t="s">
        <v>5272</v>
      </c>
      <c r="CK868" s="68" t="s">
        <v>143</v>
      </c>
      <c r="CL868" s="68" t="s">
        <v>143</v>
      </c>
      <c r="CM868" s="68" t="s">
        <v>143</v>
      </c>
      <c r="CN868" s="68" t="s">
        <v>143</v>
      </c>
      <c r="CO868" s="68" t="s">
        <v>143</v>
      </c>
      <c r="CP868" s="68" t="s">
        <v>143</v>
      </c>
      <c r="CQ868" s="68" t="s">
        <v>143</v>
      </c>
      <c r="CR868" s="68" t="s">
        <v>143</v>
      </c>
      <c r="CS868" s="68" t="s">
        <v>9</v>
      </c>
      <c r="CT868" s="68" t="s">
        <v>143</v>
      </c>
      <c r="CU868" s="68" t="s">
        <v>1</v>
      </c>
      <c r="CV868" s="68" t="s">
        <v>1985</v>
      </c>
      <c r="CW868" s="68" t="s">
        <v>143</v>
      </c>
      <c r="CX868" s="68" t="s">
        <v>374</v>
      </c>
      <c r="CY868" s="68" t="s">
        <v>2203</v>
      </c>
      <c r="CZ868" s="68" t="s">
        <v>136</v>
      </c>
      <c r="DA868" s="68" t="s">
        <v>2007</v>
      </c>
      <c r="DB868" s="68" t="s">
        <v>143</v>
      </c>
      <c r="DC868" s="68" t="s">
        <v>2436</v>
      </c>
      <c r="DD868" s="68" t="s">
        <v>164</v>
      </c>
      <c r="DE868" s="68" t="s">
        <v>3995</v>
      </c>
      <c r="DF868" s="68" t="s">
        <v>2261</v>
      </c>
    </row>
    <row r="869" spans="1:110" s="68" customFormat="1" ht="12.75" x14ac:dyDescent="0.2">
      <c r="A869" s="67">
        <v>45261</v>
      </c>
      <c r="B869" s="68" t="s">
        <v>20</v>
      </c>
      <c r="C869" s="68">
        <v>105979</v>
      </c>
      <c r="D869" s="68" t="s">
        <v>5741</v>
      </c>
      <c r="E869" s="68" t="s">
        <v>5129</v>
      </c>
      <c r="F869" s="69">
        <v>45267</v>
      </c>
      <c r="G869" s="68" t="s">
        <v>165</v>
      </c>
      <c r="H869" s="68" t="s">
        <v>166</v>
      </c>
      <c r="I869" s="70">
        <v>315.42</v>
      </c>
      <c r="J869" s="70">
        <v>220</v>
      </c>
      <c r="K869" s="71">
        <f t="shared" si="13"/>
        <v>7.7204969599349886E-4</v>
      </c>
      <c r="L869" s="68" t="s">
        <v>953</v>
      </c>
      <c r="M869" s="68" t="s">
        <v>218</v>
      </c>
      <c r="N869" s="68" t="s">
        <v>1070</v>
      </c>
      <c r="O869" s="68" t="s">
        <v>1755</v>
      </c>
      <c r="P869" s="68" t="s">
        <v>5742</v>
      </c>
      <c r="Q869" s="68" t="s">
        <v>170</v>
      </c>
      <c r="R869" s="68" t="s">
        <v>5743</v>
      </c>
      <c r="S869" s="68" t="s">
        <v>5744</v>
      </c>
      <c r="T869" s="68" t="s">
        <v>135</v>
      </c>
      <c r="U869" s="68" t="s">
        <v>135</v>
      </c>
      <c r="V869" s="68" t="s">
        <v>506</v>
      </c>
      <c r="W869" s="68" t="s">
        <v>137</v>
      </c>
      <c r="X869" s="68" t="s">
        <v>173</v>
      </c>
      <c r="Y869" s="68" t="s">
        <v>5745</v>
      </c>
      <c r="Z869" s="68" t="s">
        <v>5746</v>
      </c>
      <c r="AA869" s="68" t="s">
        <v>139</v>
      </c>
      <c r="AB869" s="68" t="s">
        <v>323</v>
      </c>
      <c r="AC869" s="68" t="s">
        <v>5272</v>
      </c>
      <c r="AD869" s="68" t="s">
        <v>143</v>
      </c>
      <c r="AE869" s="68" t="s">
        <v>5747</v>
      </c>
      <c r="AF869" s="68" t="s">
        <v>143</v>
      </c>
      <c r="AG869" s="68" t="s">
        <v>235</v>
      </c>
      <c r="AH869" s="68" t="s">
        <v>141</v>
      </c>
      <c r="AI869" s="68" t="s">
        <v>143</v>
      </c>
      <c r="AJ869" s="68" t="s">
        <v>5747</v>
      </c>
      <c r="AK869" s="68" t="s">
        <v>207</v>
      </c>
      <c r="AL869" s="68" t="s">
        <v>5748</v>
      </c>
      <c r="AM869" s="68" t="s">
        <v>5749</v>
      </c>
      <c r="AN869" s="68" t="s">
        <v>174</v>
      </c>
      <c r="AO869" s="68" t="s">
        <v>1759</v>
      </c>
      <c r="AP869" s="68" t="s">
        <v>1760</v>
      </c>
      <c r="AQ869" s="68" t="s">
        <v>1761</v>
      </c>
      <c r="AR869" s="68" t="s">
        <v>1014</v>
      </c>
      <c r="AS869" s="68" t="s">
        <v>231</v>
      </c>
      <c r="AT869" s="68" t="s">
        <v>1762</v>
      </c>
      <c r="AU869" s="68" t="s">
        <v>1763</v>
      </c>
      <c r="AV869" s="68" t="s">
        <v>1079</v>
      </c>
      <c r="AW869" s="68" t="s">
        <v>1080</v>
      </c>
      <c r="AX869" s="68" t="s">
        <v>1081</v>
      </c>
      <c r="AY869" s="68" t="s">
        <v>148</v>
      </c>
      <c r="AZ869" s="68" t="s">
        <v>139</v>
      </c>
      <c r="BA869" s="68" t="s">
        <v>148</v>
      </c>
      <c r="BB869" s="68" t="s">
        <v>150</v>
      </c>
      <c r="BC869" s="68" t="s">
        <v>156</v>
      </c>
      <c r="BD869" s="68" t="s">
        <v>157</v>
      </c>
      <c r="BE869" s="68" t="s">
        <v>303</v>
      </c>
      <c r="BF869" s="68" t="s">
        <v>5750</v>
      </c>
      <c r="BG869" s="68" t="s">
        <v>5272</v>
      </c>
      <c r="BH869" s="68" t="s">
        <v>170</v>
      </c>
      <c r="BI869" s="68" t="s">
        <v>5751</v>
      </c>
      <c r="BJ869" s="68" t="s">
        <v>143</v>
      </c>
      <c r="BK869" s="68" t="s">
        <v>506</v>
      </c>
      <c r="BL869" s="68" t="s">
        <v>143</v>
      </c>
      <c r="BM869" s="68" t="s">
        <v>200</v>
      </c>
      <c r="BN869" s="68" t="s">
        <v>160</v>
      </c>
      <c r="BO869" s="68" t="s">
        <v>5129</v>
      </c>
      <c r="BP869" s="68" t="s">
        <v>143</v>
      </c>
      <c r="BQ869" s="68" t="s">
        <v>5752</v>
      </c>
      <c r="BR869" s="68" t="s">
        <v>5352</v>
      </c>
      <c r="BS869" s="68" t="s">
        <v>162</v>
      </c>
      <c r="BT869" s="68" t="s">
        <v>5747</v>
      </c>
      <c r="BU869" s="68" t="s">
        <v>5747</v>
      </c>
      <c r="BV869" s="68" t="s">
        <v>135</v>
      </c>
      <c r="BW869" s="68" t="s">
        <v>135</v>
      </c>
      <c r="BX869" s="68" t="s">
        <v>135</v>
      </c>
      <c r="BY869" s="68" t="s">
        <v>148</v>
      </c>
      <c r="BZ869" s="68" t="s">
        <v>5753</v>
      </c>
      <c r="CA869" s="68" t="s">
        <v>174</v>
      </c>
      <c r="CB869" s="68" t="s">
        <v>143</v>
      </c>
      <c r="CC869" s="68" t="s">
        <v>143</v>
      </c>
      <c r="CD869" s="68" t="s">
        <v>143</v>
      </c>
      <c r="CE869" s="68" t="s">
        <v>143</v>
      </c>
      <c r="CF869" s="68" t="s">
        <v>2261</v>
      </c>
      <c r="CG869" s="68" t="s">
        <v>2261</v>
      </c>
      <c r="CH869" s="68" t="s">
        <v>143</v>
      </c>
      <c r="CI869" s="68" t="s">
        <v>143</v>
      </c>
      <c r="CJ869" s="68" t="s">
        <v>5272</v>
      </c>
      <c r="CK869" s="68" t="s">
        <v>143</v>
      </c>
      <c r="CL869" s="68" t="s">
        <v>143</v>
      </c>
      <c r="CM869" s="68" t="s">
        <v>143</v>
      </c>
      <c r="CN869" s="68" t="s">
        <v>143</v>
      </c>
      <c r="CO869" s="68" t="s">
        <v>5754</v>
      </c>
      <c r="CP869" s="68" t="s">
        <v>143</v>
      </c>
      <c r="CQ869" s="68" t="s">
        <v>143</v>
      </c>
      <c r="CR869" s="68" t="s">
        <v>143</v>
      </c>
      <c r="CS869" s="68" t="s">
        <v>1</v>
      </c>
      <c r="CT869" s="68" t="s">
        <v>143</v>
      </c>
      <c r="CU869" s="68" t="s">
        <v>1</v>
      </c>
      <c r="CV869" s="68" t="s">
        <v>1985</v>
      </c>
      <c r="CW869" s="68" t="s">
        <v>1985</v>
      </c>
      <c r="CX869" s="68" t="s">
        <v>953</v>
      </c>
      <c r="CY869" s="68" t="s">
        <v>166</v>
      </c>
      <c r="CZ869" s="68" t="s">
        <v>506</v>
      </c>
      <c r="DA869" s="68" t="s">
        <v>2007</v>
      </c>
      <c r="DB869" s="68" t="s">
        <v>143</v>
      </c>
      <c r="DC869" s="68" t="s">
        <v>143</v>
      </c>
      <c r="DD869" s="68" t="s">
        <v>5129</v>
      </c>
      <c r="DE869" s="68" t="s">
        <v>3995</v>
      </c>
      <c r="DF869" s="68" t="s">
        <v>5755</v>
      </c>
    </row>
    <row r="870" spans="1:110" s="68" customFormat="1" ht="12.75" x14ac:dyDescent="0.2">
      <c r="A870" s="67">
        <v>45261</v>
      </c>
      <c r="B870" s="68" t="s">
        <v>11</v>
      </c>
      <c r="C870" s="68">
        <v>105070</v>
      </c>
      <c r="D870" s="68" t="s">
        <v>5756</v>
      </c>
      <c r="E870" s="68" t="s">
        <v>5495</v>
      </c>
      <c r="F870" s="69">
        <v>45261</v>
      </c>
      <c r="G870" s="68" t="s">
        <v>165</v>
      </c>
      <c r="H870" s="68" t="s">
        <v>166</v>
      </c>
      <c r="I870" s="70">
        <v>80</v>
      </c>
      <c r="J870" s="70">
        <v>80</v>
      </c>
      <c r="K870" s="71">
        <f t="shared" si="13"/>
        <v>1.9581502656610203E-4</v>
      </c>
      <c r="L870" s="68" t="s">
        <v>258</v>
      </c>
      <c r="M870" s="68" t="s">
        <v>218</v>
      </c>
      <c r="N870" s="68" t="s">
        <v>1056</v>
      </c>
      <c r="O870" s="68" t="s">
        <v>1107</v>
      </c>
      <c r="P870" s="68" t="s">
        <v>5757</v>
      </c>
      <c r="Q870" s="68" t="s">
        <v>170</v>
      </c>
      <c r="R870" s="68" t="s">
        <v>5758</v>
      </c>
      <c r="S870" s="68" t="s">
        <v>5759</v>
      </c>
      <c r="T870" s="68" t="s">
        <v>135</v>
      </c>
      <c r="U870" s="68" t="s">
        <v>135</v>
      </c>
      <c r="V870" s="68" t="s">
        <v>136</v>
      </c>
      <c r="W870" s="68" t="s">
        <v>137</v>
      </c>
      <c r="X870" s="68" t="s">
        <v>957</v>
      </c>
      <c r="Y870" s="68" t="s">
        <v>5760</v>
      </c>
      <c r="Z870" s="68" t="s">
        <v>5761</v>
      </c>
      <c r="AA870" s="68" t="s">
        <v>139</v>
      </c>
      <c r="AB870" s="68" t="s">
        <v>226</v>
      </c>
      <c r="AC870" s="68" t="s">
        <v>5272</v>
      </c>
      <c r="AD870" s="68" t="s">
        <v>143</v>
      </c>
      <c r="AE870" s="68" t="s">
        <v>5272</v>
      </c>
      <c r="AF870" s="68" t="s">
        <v>5762</v>
      </c>
      <c r="AG870" s="68" t="s">
        <v>235</v>
      </c>
      <c r="AH870" s="68" t="s">
        <v>141</v>
      </c>
      <c r="AI870" s="68" t="s">
        <v>143</v>
      </c>
      <c r="AJ870" s="68" t="s">
        <v>143</v>
      </c>
      <c r="AK870" s="68" t="s">
        <v>207</v>
      </c>
      <c r="AL870" s="68" t="s">
        <v>5763</v>
      </c>
      <c r="AM870" s="68" t="s">
        <v>5764</v>
      </c>
      <c r="AN870" s="68" t="s">
        <v>143</v>
      </c>
      <c r="AO870" s="68" t="s">
        <v>1111</v>
      </c>
      <c r="AP870" s="68" t="s">
        <v>1112</v>
      </c>
      <c r="AQ870" s="68" t="s">
        <v>1113</v>
      </c>
      <c r="AR870" s="68" t="s">
        <v>353</v>
      </c>
      <c r="AS870" s="68" t="s">
        <v>231</v>
      </c>
      <c r="AT870" s="68" t="s">
        <v>492</v>
      </c>
      <c r="AU870" s="68" t="s">
        <v>1114</v>
      </c>
      <c r="AV870" s="68" t="s">
        <v>145</v>
      </c>
      <c r="AW870" s="68" t="s">
        <v>146</v>
      </c>
      <c r="AX870" s="68" t="s">
        <v>1060</v>
      </c>
      <c r="AY870" s="68" t="s">
        <v>148</v>
      </c>
      <c r="AZ870" s="68" t="s">
        <v>139</v>
      </c>
      <c r="BA870" s="68" t="s">
        <v>149</v>
      </c>
      <c r="BB870" s="68" t="s">
        <v>150</v>
      </c>
      <c r="BC870" s="68" t="s">
        <v>156</v>
      </c>
      <c r="BD870" s="68" t="s">
        <v>157</v>
      </c>
      <c r="BE870" s="68" t="s">
        <v>303</v>
      </c>
      <c r="BF870" s="68" t="s">
        <v>5765</v>
      </c>
      <c r="BG870" s="68" t="s">
        <v>5272</v>
      </c>
      <c r="BH870" s="68" t="s">
        <v>143</v>
      </c>
      <c r="BI870" s="68" t="s">
        <v>143</v>
      </c>
      <c r="BJ870" s="68" t="s">
        <v>143</v>
      </c>
      <c r="BK870" s="68" t="s">
        <v>136</v>
      </c>
      <c r="BL870" s="68" t="s">
        <v>143</v>
      </c>
      <c r="BM870" s="68" t="s">
        <v>160</v>
      </c>
      <c r="BN870" s="68" t="s">
        <v>143</v>
      </c>
      <c r="BO870" s="68" t="s">
        <v>5495</v>
      </c>
      <c r="BP870" s="68" t="s">
        <v>143</v>
      </c>
      <c r="BQ870" s="68" t="s">
        <v>2402</v>
      </c>
      <c r="BR870" s="68" t="s">
        <v>5352</v>
      </c>
      <c r="BS870" s="68" t="s">
        <v>162</v>
      </c>
      <c r="BT870" s="68" t="s">
        <v>5764</v>
      </c>
      <c r="BU870" s="68" t="s">
        <v>5764</v>
      </c>
      <c r="BV870" s="68" t="s">
        <v>135</v>
      </c>
      <c r="BW870" s="68" t="s">
        <v>135</v>
      </c>
      <c r="BX870" s="68" t="s">
        <v>135</v>
      </c>
      <c r="BY870" s="68" t="s">
        <v>148</v>
      </c>
      <c r="BZ870" s="68" t="s">
        <v>975</v>
      </c>
      <c r="CA870" s="68" t="s">
        <v>174</v>
      </c>
      <c r="CB870" s="68" t="s">
        <v>143</v>
      </c>
      <c r="CC870" s="68" t="s">
        <v>143</v>
      </c>
      <c r="CD870" s="68" t="s">
        <v>143</v>
      </c>
      <c r="CE870" s="68" t="s">
        <v>143</v>
      </c>
      <c r="CF870" s="68" t="s">
        <v>2261</v>
      </c>
      <c r="CG870" s="68" t="s">
        <v>143</v>
      </c>
      <c r="CH870" s="68" t="s">
        <v>143</v>
      </c>
      <c r="CI870" s="68" t="s">
        <v>143</v>
      </c>
      <c r="CJ870" s="68" t="s">
        <v>5272</v>
      </c>
      <c r="CK870" s="68" t="s">
        <v>143</v>
      </c>
      <c r="CL870" s="68" t="s">
        <v>143</v>
      </c>
      <c r="CM870" s="68" t="s">
        <v>143</v>
      </c>
      <c r="CN870" s="68" t="s">
        <v>143</v>
      </c>
      <c r="CO870" s="68" t="s">
        <v>5766</v>
      </c>
      <c r="CP870" s="68" t="s">
        <v>143</v>
      </c>
      <c r="CQ870" s="68" t="s">
        <v>143</v>
      </c>
      <c r="CR870" s="68" t="s">
        <v>143</v>
      </c>
      <c r="CS870" s="68" t="s">
        <v>1</v>
      </c>
      <c r="CT870" s="68" t="s">
        <v>143</v>
      </c>
      <c r="CU870" s="68" t="s">
        <v>1</v>
      </c>
      <c r="CV870" s="68" t="s">
        <v>1985</v>
      </c>
      <c r="CW870" s="68" t="s">
        <v>143</v>
      </c>
      <c r="CX870" s="68" t="s">
        <v>258</v>
      </c>
      <c r="CY870" s="68" t="s">
        <v>166</v>
      </c>
      <c r="CZ870" s="68" t="s">
        <v>136</v>
      </c>
      <c r="DA870" s="68" t="s">
        <v>2007</v>
      </c>
      <c r="DB870" s="68" t="s">
        <v>143</v>
      </c>
      <c r="DC870" s="68" t="s">
        <v>143</v>
      </c>
      <c r="DD870" s="68" t="s">
        <v>5495</v>
      </c>
      <c r="DE870" s="68" t="s">
        <v>3995</v>
      </c>
      <c r="DF870" s="68" t="s">
        <v>2261</v>
      </c>
    </row>
    <row r="871" spans="1:110" s="68" customFormat="1" ht="12.75" x14ac:dyDescent="0.2">
      <c r="A871" s="67">
        <v>45261</v>
      </c>
      <c r="B871" s="68" t="s">
        <v>11</v>
      </c>
      <c r="C871" s="68">
        <v>105913</v>
      </c>
      <c r="D871" s="68" t="s">
        <v>11</v>
      </c>
      <c r="E871" s="68" t="s">
        <v>164</v>
      </c>
      <c r="F871" s="69">
        <v>45266</v>
      </c>
      <c r="G871" s="68" t="s">
        <v>165</v>
      </c>
      <c r="H871" s="68" t="s">
        <v>166</v>
      </c>
      <c r="I871" s="70">
        <v>133.35</v>
      </c>
      <c r="J871" s="70">
        <v>200</v>
      </c>
      <c r="K871" s="71">
        <f t="shared" si="13"/>
        <v>3.2639917240737131E-4</v>
      </c>
      <c r="L871" s="68" t="s">
        <v>258</v>
      </c>
      <c r="M871" s="68" t="s">
        <v>129</v>
      </c>
      <c r="N871" s="68" t="s">
        <v>960</v>
      </c>
      <c r="O871" s="68" t="s">
        <v>191</v>
      </c>
      <c r="P871" s="68" t="s">
        <v>3939</v>
      </c>
      <c r="Q871" s="68" t="s">
        <v>170</v>
      </c>
      <c r="R871" s="68" t="s">
        <v>5767</v>
      </c>
      <c r="S871" s="68" t="s">
        <v>5768</v>
      </c>
      <c r="T871" s="68" t="s">
        <v>135</v>
      </c>
      <c r="U871" s="68" t="s">
        <v>135</v>
      </c>
      <c r="V871" s="68" t="s">
        <v>136</v>
      </c>
      <c r="W871" s="68" t="s">
        <v>137</v>
      </c>
      <c r="X871" s="68" t="s">
        <v>173</v>
      </c>
      <c r="Y871" s="68" t="s">
        <v>5769</v>
      </c>
      <c r="Z871" s="68" t="s">
        <v>5770</v>
      </c>
      <c r="AA871" s="68" t="s">
        <v>139</v>
      </c>
      <c r="AB871" s="68" t="s">
        <v>140</v>
      </c>
      <c r="AC871" s="68" t="s">
        <v>5272</v>
      </c>
      <c r="AD871" s="68" t="s">
        <v>143</v>
      </c>
      <c r="AE871" s="68" t="s">
        <v>5771</v>
      </c>
      <c r="AF871" s="68" t="s">
        <v>143</v>
      </c>
      <c r="AG871" s="68" t="s">
        <v>235</v>
      </c>
      <c r="AH871" s="68" t="s">
        <v>141</v>
      </c>
      <c r="AI871" s="68" t="s">
        <v>143</v>
      </c>
      <c r="AJ871" s="68" t="s">
        <v>5771</v>
      </c>
      <c r="AK871" s="68" t="s">
        <v>142</v>
      </c>
      <c r="AL871" s="68" t="s">
        <v>143</v>
      </c>
      <c r="AM871" s="68" t="s">
        <v>5772</v>
      </c>
      <c r="AN871" s="68" t="s">
        <v>174</v>
      </c>
      <c r="AO871" s="68" t="s">
        <v>195</v>
      </c>
      <c r="AP871" s="68" t="s">
        <v>196</v>
      </c>
      <c r="AQ871" s="68" t="s">
        <v>197</v>
      </c>
      <c r="AR871" s="68" t="s">
        <v>178</v>
      </c>
      <c r="AS871" s="68" t="s">
        <v>179</v>
      </c>
      <c r="AT871" s="68" t="s">
        <v>180</v>
      </c>
      <c r="AU871" s="68" t="s">
        <v>198</v>
      </c>
      <c r="AV871" s="68" t="s">
        <v>145</v>
      </c>
      <c r="AW871" s="68" t="s">
        <v>146</v>
      </c>
      <c r="AX871" s="68" t="s">
        <v>972</v>
      </c>
      <c r="AY871" s="68" t="s">
        <v>148</v>
      </c>
      <c r="AZ871" s="68" t="s">
        <v>139</v>
      </c>
      <c r="BA871" s="68" t="s">
        <v>149</v>
      </c>
      <c r="BB871" s="68" t="s">
        <v>150</v>
      </c>
      <c r="BC871" s="68" t="s">
        <v>156</v>
      </c>
      <c r="BD871" s="68" t="s">
        <v>157</v>
      </c>
      <c r="BE871" s="68" t="s">
        <v>303</v>
      </c>
      <c r="BF871" s="68" t="s">
        <v>5773</v>
      </c>
      <c r="BG871" s="68" t="s">
        <v>5272</v>
      </c>
      <c r="BH871" s="68" t="s">
        <v>170</v>
      </c>
      <c r="BI871" s="68" t="s">
        <v>5774</v>
      </c>
      <c r="BJ871" s="68" t="s">
        <v>143</v>
      </c>
      <c r="BK871" s="68" t="s">
        <v>136</v>
      </c>
      <c r="BL871" s="68" t="s">
        <v>143</v>
      </c>
      <c r="BM871" s="68" t="s">
        <v>200</v>
      </c>
      <c r="BN871" s="68" t="s">
        <v>160</v>
      </c>
      <c r="BO871" s="68" t="s">
        <v>143</v>
      </c>
      <c r="BP871" s="68" t="s">
        <v>143</v>
      </c>
      <c r="BQ871" s="68" t="s">
        <v>5378</v>
      </c>
      <c r="BR871" s="68" t="s">
        <v>5352</v>
      </c>
      <c r="BS871" s="68" t="s">
        <v>162</v>
      </c>
      <c r="BT871" s="68" t="s">
        <v>5771</v>
      </c>
      <c r="BU871" s="68" t="s">
        <v>5771</v>
      </c>
      <c r="BV871" s="68" t="s">
        <v>135</v>
      </c>
      <c r="BW871" s="68" t="s">
        <v>135</v>
      </c>
      <c r="BX871" s="68" t="s">
        <v>135</v>
      </c>
      <c r="BY871" s="68" t="s">
        <v>148</v>
      </c>
      <c r="BZ871" s="68" t="s">
        <v>2051</v>
      </c>
      <c r="CA871" s="68" t="s">
        <v>174</v>
      </c>
      <c r="CB871" s="68" t="s">
        <v>143</v>
      </c>
      <c r="CC871" s="68" t="s">
        <v>143</v>
      </c>
      <c r="CD871" s="68" t="s">
        <v>143</v>
      </c>
      <c r="CE871" s="68" t="s">
        <v>5775</v>
      </c>
      <c r="CF871" s="68" t="s">
        <v>2261</v>
      </c>
      <c r="CG871" s="68" t="s">
        <v>2261</v>
      </c>
      <c r="CH871" s="68" t="s">
        <v>143</v>
      </c>
      <c r="CI871" s="68" t="s">
        <v>143</v>
      </c>
      <c r="CJ871" s="68" t="s">
        <v>5272</v>
      </c>
      <c r="CK871" s="68" t="s">
        <v>143</v>
      </c>
      <c r="CL871" s="68" t="s">
        <v>143</v>
      </c>
      <c r="CM871" s="68" t="s">
        <v>143</v>
      </c>
      <c r="CN871" s="68" t="s">
        <v>143</v>
      </c>
      <c r="CO871" s="68" t="s">
        <v>143</v>
      </c>
      <c r="CP871" s="68" t="s">
        <v>143</v>
      </c>
      <c r="CQ871" s="68" t="s">
        <v>143</v>
      </c>
      <c r="CR871" s="68" t="s">
        <v>143</v>
      </c>
      <c r="CS871" s="68" t="s">
        <v>1</v>
      </c>
      <c r="CT871" s="68" t="s">
        <v>143</v>
      </c>
      <c r="CU871" s="68" t="s">
        <v>1</v>
      </c>
      <c r="CV871" s="68" t="s">
        <v>1985</v>
      </c>
      <c r="CW871" s="68" t="s">
        <v>1985</v>
      </c>
      <c r="CX871" s="68" t="s">
        <v>258</v>
      </c>
      <c r="CY871" s="68" t="s">
        <v>166</v>
      </c>
      <c r="CZ871" s="68" t="s">
        <v>136</v>
      </c>
      <c r="DA871" s="68" t="s">
        <v>2007</v>
      </c>
      <c r="DB871" s="68" t="s">
        <v>143</v>
      </c>
      <c r="DC871" s="68" t="s">
        <v>143</v>
      </c>
      <c r="DD871" s="68" t="s">
        <v>164</v>
      </c>
      <c r="DE871" s="68" t="s">
        <v>3995</v>
      </c>
      <c r="DF871" s="68" t="s">
        <v>5776</v>
      </c>
    </row>
    <row r="872" spans="1:110" s="68" customFormat="1" ht="12.75" x14ac:dyDescent="0.2">
      <c r="A872" s="67">
        <v>45261</v>
      </c>
      <c r="B872" s="68" t="s">
        <v>13</v>
      </c>
      <c r="C872" s="68">
        <v>106759</v>
      </c>
      <c r="D872" s="68" t="s">
        <v>5777</v>
      </c>
      <c r="E872" s="68" t="s">
        <v>125</v>
      </c>
      <c r="F872" s="69">
        <v>45268</v>
      </c>
      <c r="G872" s="68" t="s">
        <v>257</v>
      </c>
      <c r="H872" s="68" t="s">
        <v>166</v>
      </c>
      <c r="I872" s="70">
        <v>162.09</v>
      </c>
      <c r="J872" s="70">
        <v>162.09</v>
      </c>
      <c r="K872" s="71">
        <f t="shared" si="13"/>
        <v>3.9674572070124353E-4</v>
      </c>
      <c r="L872" s="68" t="s">
        <v>374</v>
      </c>
      <c r="M872" s="68" t="s">
        <v>129</v>
      </c>
      <c r="N872" s="68" t="s">
        <v>5778</v>
      </c>
      <c r="O872" s="68" t="s">
        <v>4262</v>
      </c>
      <c r="P872" s="68" t="s">
        <v>5779</v>
      </c>
      <c r="Q872" s="68" t="s">
        <v>132</v>
      </c>
      <c r="R872" s="68" t="s">
        <v>5780</v>
      </c>
      <c r="S872" s="68" t="s">
        <v>5781</v>
      </c>
      <c r="T872" s="68" t="s">
        <v>135</v>
      </c>
      <c r="U872" s="68" t="s">
        <v>135</v>
      </c>
      <c r="V872" s="68" t="s">
        <v>136</v>
      </c>
      <c r="W872" s="68" t="s">
        <v>137</v>
      </c>
      <c r="X872" s="68" t="s">
        <v>138</v>
      </c>
      <c r="Y872" s="68" t="s">
        <v>5782</v>
      </c>
      <c r="Z872" s="68" t="s">
        <v>5783</v>
      </c>
      <c r="AA872" s="68" t="s">
        <v>139</v>
      </c>
      <c r="AB872" s="68" t="s">
        <v>140</v>
      </c>
      <c r="AC872" s="68" t="s">
        <v>5272</v>
      </c>
      <c r="AD872" s="68" t="s">
        <v>143</v>
      </c>
      <c r="AE872" s="68" t="s">
        <v>5272</v>
      </c>
      <c r="AF872" s="68" t="s">
        <v>143</v>
      </c>
      <c r="AG872" s="68" t="s">
        <v>5675</v>
      </c>
      <c r="AH872" s="68" t="s">
        <v>265</v>
      </c>
      <c r="AI872" s="68" t="s">
        <v>143</v>
      </c>
      <c r="AJ872" s="68" t="s">
        <v>143</v>
      </c>
      <c r="AK872" s="68" t="s">
        <v>142</v>
      </c>
      <c r="AL872" s="68" t="s">
        <v>143</v>
      </c>
      <c r="AM872" s="68" t="s">
        <v>5784</v>
      </c>
      <c r="AN872" s="68" t="s">
        <v>143</v>
      </c>
      <c r="AO872" s="68" t="s">
        <v>950</v>
      </c>
      <c r="AP872" s="68" t="s">
        <v>950</v>
      </c>
      <c r="AQ872" s="68" t="s">
        <v>309</v>
      </c>
      <c r="AR872" s="68" t="s">
        <v>148</v>
      </c>
      <c r="AS872" s="68" t="s">
        <v>139</v>
      </c>
      <c r="AT872" s="68" t="s">
        <v>508</v>
      </c>
      <c r="AU872" s="68" t="s">
        <v>2097</v>
      </c>
      <c r="AV872" s="68" t="s">
        <v>990</v>
      </c>
      <c r="AW872" s="68" t="s">
        <v>5785</v>
      </c>
      <c r="AX872" s="68" t="s">
        <v>5786</v>
      </c>
      <c r="AY872" s="68" t="s">
        <v>148</v>
      </c>
      <c r="AZ872" s="68" t="s">
        <v>139</v>
      </c>
      <c r="BA872" s="68" t="s">
        <v>154</v>
      </c>
      <c r="BB872" s="68" t="s">
        <v>992</v>
      </c>
      <c r="BC872" s="68" t="s">
        <v>156</v>
      </c>
      <c r="BD872" s="68" t="s">
        <v>157</v>
      </c>
      <c r="BE872" s="68" t="s">
        <v>303</v>
      </c>
      <c r="BF872" s="68" t="s">
        <v>5787</v>
      </c>
      <c r="BG872" s="68" t="s">
        <v>5272</v>
      </c>
      <c r="BH872" s="68" t="s">
        <v>143</v>
      </c>
      <c r="BI872" s="68" t="s">
        <v>143</v>
      </c>
      <c r="BJ872" s="68" t="s">
        <v>143</v>
      </c>
      <c r="BK872" s="68" t="s">
        <v>136</v>
      </c>
      <c r="BL872" s="68" t="s">
        <v>143</v>
      </c>
      <c r="BM872" s="68" t="s">
        <v>160</v>
      </c>
      <c r="BN872" s="68" t="s">
        <v>143</v>
      </c>
      <c r="BO872" s="68" t="s">
        <v>143</v>
      </c>
      <c r="BP872" s="68" t="s">
        <v>143</v>
      </c>
      <c r="BQ872" s="68" t="s">
        <v>1220</v>
      </c>
      <c r="BR872" s="68" t="s">
        <v>5352</v>
      </c>
      <c r="BS872" s="68" t="s">
        <v>1608</v>
      </c>
      <c r="BT872" s="68" t="s">
        <v>5788</v>
      </c>
      <c r="BU872" s="68" t="s">
        <v>5788</v>
      </c>
      <c r="BV872" s="68" t="s">
        <v>135</v>
      </c>
      <c r="BW872" s="68" t="s">
        <v>135</v>
      </c>
      <c r="BX872" s="68" t="s">
        <v>135</v>
      </c>
      <c r="BY872" s="68" t="s">
        <v>148</v>
      </c>
      <c r="BZ872" s="68" t="s">
        <v>5789</v>
      </c>
      <c r="CA872" s="68" t="s">
        <v>144</v>
      </c>
      <c r="CB872" s="68" t="s">
        <v>143</v>
      </c>
      <c r="CC872" s="68" t="s">
        <v>143</v>
      </c>
      <c r="CD872" s="68" t="s">
        <v>143</v>
      </c>
      <c r="CE872" s="68" t="s">
        <v>143</v>
      </c>
      <c r="CF872" s="68" t="s">
        <v>5790</v>
      </c>
      <c r="CG872" s="68" t="s">
        <v>143</v>
      </c>
      <c r="CH872" s="68" t="s">
        <v>143</v>
      </c>
      <c r="CI872" s="68" t="s">
        <v>143</v>
      </c>
      <c r="CJ872" s="68" t="s">
        <v>5272</v>
      </c>
      <c r="CK872" s="68" t="s">
        <v>143</v>
      </c>
      <c r="CL872" s="68" t="s">
        <v>143</v>
      </c>
      <c r="CM872" s="68" t="s">
        <v>143</v>
      </c>
      <c r="CN872" s="68" t="s">
        <v>143</v>
      </c>
      <c r="CO872" s="68" t="s">
        <v>143</v>
      </c>
      <c r="CP872" s="68" t="s">
        <v>143</v>
      </c>
      <c r="CQ872" s="68" t="s">
        <v>143</v>
      </c>
      <c r="CR872" s="68" t="s">
        <v>143</v>
      </c>
      <c r="CS872" s="68" t="s">
        <v>1</v>
      </c>
      <c r="CT872" s="68" t="s">
        <v>143</v>
      </c>
      <c r="CU872" s="68" t="s">
        <v>1</v>
      </c>
      <c r="CV872" s="68" t="s">
        <v>1985</v>
      </c>
      <c r="CW872" s="68" t="s">
        <v>143</v>
      </c>
      <c r="CX872" s="68" t="s">
        <v>374</v>
      </c>
      <c r="CY872" s="68" t="s">
        <v>166</v>
      </c>
      <c r="CZ872" s="68" t="s">
        <v>136</v>
      </c>
      <c r="DA872" s="68" t="s">
        <v>1986</v>
      </c>
      <c r="DB872" s="68" t="s">
        <v>143</v>
      </c>
      <c r="DC872" s="68" t="s">
        <v>143</v>
      </c>
      <c r="DD872" s="68" t="s">
        <v>125</v>
      </c>
      <c r="DE872" s="68" t="s">
        <v>3995</v>
      </c>
      <c r="DF872" s="68" t="s">
        <v>5405</v>
      </c>
    </row>
    <row r="873" spans="1:110" s="68" customFormat="1" ht="12.75" x14ac:dyDescent="0.2">
      <c r="A873" s="67">
        <v>45261</v>
      </c>
      <c r="B873" s="68" t="s">
        <v>14</v>
      </c>
      <c r="C873" s="68">
        <v>105017</v>
      </c>
      <c r="D873" s="68" t="s">
        <v>5791</v>
      </c>
      <c r="E873" s="68" t="s">
        <v>364</v>
      </c>
      <c r="F873" s="69">
        <v>45261</v>
      </c>
      <c r="G873" s="68" t="s">
        <v>165</v>
      </c>
      <c r="H873" s="68" t="s">
        <v>166</v>
      </c>
      <c r="I873" s="70">
        <v>250</v>
      </c>
      <c r="J873" s="70">
        <v>250</v>
      </c>
      <c r="K873" s="71">
        <f t="shared" si="13"/>
        <v>6.1192195801906889E-4</v>
      </c>
      <c r="L873" s="68" t="s">
        <v>374</v>
      </c>
      <c r="M873" s="68" t="s">
        <v>218</v>
      </c>
      <c r="N873" s="68" t="s">
        <v>1151</v>
      </c>
      <c r="O873" s="68" t="s">
        <v>318</v>
      </c>
      <c r="P873" s="68" t="s">
        <v>5792</v>
      </c>
      <c r="Q873" s="68" t="s">
        <v>3396</v>
      </c>
      <c r="R873" s="68" t="s">
        <v>5793</v>
      </c>
      <c r="S873" s="68" t="s">
        <v>5794</v>
      </c>
      <c r="T873" s="68" t="s">
        <v>135</v>
      </c>
      <c r="U873" s="68" t="s">
        <v>135</v>
      </c>
      <c r="V873" s="68" t="s">
        <v>136</v>
      </c>
      <c r="W873" s="68" t="s">
        <v>137</v>
      </c>
      <c r="X873" s="68" t="s">
        <v>399</v>
      </c>
      <c r="Y873" s="68" t="s">
        <v>5795</v>
      </c>
      <c r="Z873" s="68" t="s">
        <v>5796</v>
      </c>
      <c r="AA873" s="68" t="s">
        <v>139</v>
      </c>
      <c r="AB873" s="68" t="s">
        <v>226</v>
      </c>
      <c r="AC873" s="68" t="s">
        <v>5272</v>
      </c>
      <c r="AD873" s="68" t="s">
        <v>143</v>
      </c>
      <c r="AE873" s="68" t="s">
        <v>5272</v>
      </c>
      <c r="AF873" s="68" t="s">
        <v>143</v>
      </c>
      <c r="AG873" s="68" t="s">
        <v>235</v>
      </c>
      <c r="AH873" s="68" t="s">
        <v>141</v>
      </c>
      <c r="AI873" s="68" t="s">
        <v>143</v>
      </c>
      <c r="AJ873" s="68" t="s">
        <v>143</v>
      </c>
      <c r="AK873" s="68" t="s">
        <v>207</v>
      </c>
      <c r="AL873" s="68" t="s">
        <v>143</v>
      </c>
      <c r="AM873" s="68" t="s">
        <v>5723</v>
      </c>
      <c r="AN873" s="68" t="s">
        <v>143</v>
      </c>
      <c r="AO873" s="68" t="s">
        <v>324</v>
      </c>
      <c r="AP873" s="68" t="s">
        <v>325</v>
      </c>
      <c r="AQ873" s="68" t="s">
        <v>326</v>
      </c>
      <c r="AR873" s="68" t="s">
        <v>178</v>
      </c>
      <c r="AS873" s="68" t="s">
        <v>179</v>
      </c>
      <c r="AT873" s="68" t="s">
        <v>327</v>
      </c>
      <c r="AU873" s="68" t="s">
        <v>328</v>
      </c>
      <c r="AV873" s="68" t="s">
        <v>145</v>
      </c>
      <c r="AW873" s="68" t="s">
        <v>146</v>
      </c>
      <c r="AX873" s="68" t="s">
        <v>1154</v>
      </c>
      <c r="AY873" s="68" t="s">
        <v>148</v>
      </c>
      <c r="AZ873" s="68" t="s">
        <v>139</v>
      </c>
      <c r="BA873" s="68" t="s">
        <v>149</v>
      </c>
      <c r="BB873" s="68" t="s">
        <v>150</v>
      </c>
      <c r="BC873" s="68" t="s">
        <v>156</v>
      </c>
      <c r="BD873" s="68" t="s">
        <v>157</v>
      </c>
      <c r="BE873" s="68" t="s">
        <v>484</v>
      </c>
      <c r="BF873" s="68" t="s">
        <v>5797</v>
      </c>
      <c r="BG873" s="68" t="s">
        <v>5272</v>
      </c>
      <c r="BH873" s="68" t="s">
        <v>143</v>
      </c>
      <c r="BI873" s="68" t="s">
        <v>143</v>
      </c>
      <c r="BJ873" s="68" t="s">
        <v>143</v>
      </c>
      <c r="BK873" s="68" t="s">
        <v>136</v>
      </c>
      <c r="BL873" s="68" t="s">
        <v>143</v>
      </c>
      <c r="BM873" s="68" t="s">
        <v>160</v>
      </c>
      <c r="BN873" s="68" t="s">
        <v>143</v>
      </c>
      <c r="BO873" s="68" t="s">
        <v>143</v>
      </c>
      <c r="BP873" s="68" t="s">
        <v>143</v>
      </c>
      <c r="BQ873" s="68" t="s">
        <v>680</v>
      </c>
      <c r="BR873" s="68" t="s">
        <v>5723</v>
      </c>
      <c r="BS873" s="68" t="s">
        <v>162</v>
      </c>
      <c r="BT873" s="68" t="s">
        <v>5723</v>
      </c>
      <c r="BU873" s="68" t="s">
        <v>5723</v>
      </c>
      <c r="BV873" s="68" t="s">
        <v>135</v>
      </c>
      <c r="BW873" s="68" t="s">
        <v>135</v>
      </c>
      <c r="BX873" s="68" t="s">
        <v>135</v>
      </c>
      <c r="BY873" s="68" t="s">
        <v>148</v>
      </c>
      <c r="BZ873" s="68" t="s">
        <v>2655</v>
      </c>
      <c r="CA873" s="68" t="s">
        <v>174</v>
      </c>
      <c r="CB873" s="68" t="s">
        <v>143</v>
      </c>
      <c r="CC873" s="68" t="s">
        <v>143</v>
      </c>
      <c r="CD873" s="68" t="s">
        <v>143</v>
      </c>
      <c r="CE873" s="68" t="s">
        <v>5798</v>
      </c>
      <c r="CF873" s="68" t="s">
        <v>2261</v>
      </c>
      <c r="CG873" s="68" t="s">
        <v>143</v>
      </c>
      <c r="CH873" s="68" t="s">
        <v>143</v>
      </c>
      <c r="CI873" s="68" t="s">
        <v>143</v>
      </c>
      <c r="CJ873" s="68" t="s">
        <v>5272</v>
      </c>
      <c r="CK873" s="68" t="s">
        <v>143</v>
      </c>
      <c r="CL873" s="68" t="s">
        <v>143</v>
      </c>
      <c r="CM873" s="68" t="s">
        <v>143</v>
      </c>
      <c r="CN873" s="68" t="s">
        <v>143</v>
      </c>
      <c r="CO873" s="68" t="s">
        <v>143</v>
      </c>
      <c r="CP873" s="68" t="s">
        <v>143</v>
      </c>
      <c r="CQ873" s="68" t="s">
        <v>143</v>
      </c>
      <c r="CR873" s="68" t="s">
        <v>143</v>
      </c>
      <c r="CS873" s="68" t="s">
        <v>9</v>
      </c>
      <c r="CT873" s="68" t="s">
        <v>143</v>
      </c>
      <c r="CU873" s="68" t="s">
        <v>1</v>
      </c>
      <c r="CV873" s="68" t="s">
        <v>1985</v>
      </c>
      <c r="CW873" s="68" t="s">
        <v>143</v>
      </c>
      <c r="CX873" s="68" t="s">
        <v>374</v>
      </c>
      <c r="CY873" s="68" t="s">
        <v>2203</v>
      </c>
      <c r="CZ873" s="68" t="s">
        <v>136</v>
      </c>
      <c r="DA873" s="68" t="s">
        <v>2007</v>
      </c>
      <c r="DB873" s="68" t="s">
        <v>143</v>
      </c>
      <c r="DC873" s="68" t="s">
        <v>5799</v>
      </c>
      <c r="DD873" s="68" t="s">
        <v>364</v>
      </c>
      <c r="DE873" s="68" t="s">
        <v>3995</v>
      </c>
      <c r="DF873" s="68" t="s">
        <v>2261</v>
      </c>
    </row>
    <row r="874" spans="1:110" s="68" customFormat="1" ht="12.75" x14ac:dyDescent="0.2">
      <c r="A874" s="67">
        <v>45261</v>
      </c>
      <c r="B874" s="68" t="s">
        <v>13</v>
      </c>
      <c r="C874" s="68">
        <v>105648</v>
      </c>
      <c r="D874" s="68" t="s">
        <v>5687</v>
      </c>
      <c r="E874" s="68" t="s">
        <v>685</v>
      </c>
      <c r="F874" s="69">
        <v>45264</v>
      </c>
      <c r="G874" s="68" t="s">
        <v>165</v>
      </c>
      <c r="H874" s="68" t="s">
        <v>166</v>
      </c>
      <c r="I874" s="70">
        <v>494.32</v>
      </c>
      <c r="J874" s="70">
        <v>494.32</v>
      </c>
      <c r="K874" s="71">
        <f t="shared" si="13"/>
        <v>1.2099410491519444E-3</v>
      </c>
      <c r="L874" s="68" t="s">
        <v>374</v>
      </c>
      <c r="M874" s="68" t="s">
        <v>129</v>
      </c>
      <c r="N874" s="68" t="s">
        <v>1151</v>
      </c>
      <c r="O874" s="68" t="s">
        <v>1301</v>
      </c>
      <c r="P874" s="68" t="s">
        <v>5800</v>
      </c>
      <c r="Q874" s="68" t="s">
        <v>530</v>
      </c>
      <c r="R874" s="68" t="s">
        <v>5801</v>
      </c>
      <c r="S874" s="68" t="s">
        <v>5691</v>
      </c>
      <c r="T874" s="68" t="s">
        <v>135</v>
      </c>
      <c r="U874" s="68" t="s">
        <v>135</v>
      </c>
      <c r="V874" s="68" t="s">
        <v>136</v>
      </c>
      <c r="W874" s="68" t="s">
        <v>137</v>
      </c>
      <c r="X874" s="68" t="s">
        <v>138</v>
      </c>
      <c r="Y874" s="68" t="s">
        <v>5802</v>
      </c>
      <c r="Z874" s="68" t="s">
        <v>5803</v>
      </c>
      <c r="AA874" s="68" t="s">
        <v>139</v>
      </c>
      <c r="AB874" s="68" t="s">
        <v>140</v>
      </c>
      <c r="AC874" s="68" t="s">
        <v>5272</v>
      </c>
      <c r="AD874" s="68" t="s">
        <v>143</v>
      </c>
      <c r="AE874" s="68" t="s">
        <v>5804</v>
      </c>
      <c r="AF874" s="68" t="s">
        <v>143</v>
      </c>
      <c r="AG874" s="68" t="s">
        <v>235</v>
      </c>
      <c r="AH874" s="68" t="s">
        <v>141</v>
      </c>
      <c r="AI874" s="68" t="s">
        <v>143</v>
      </c>
      <c r="AJ874" s="68" t="s">
        <v>5805</v>
      </c>
      <c r="AK874" s="68" t="s">
        <v>142</v>
      </c>
      <c r="AL874" s="68" t="s">
        <v>143</v>
      </c>
      <c r="AM874" s="68" t="s">
        <v>5805</v>
      </c>
      <c r="AN874" s="68" t="s">
        <v>144</v>
      </c>
      <c r="AO874" s="68" t="s">
        <v>534</v>
      </c>
      <c r="AP874" s="68" t="s">
        <v>534</v>
      </c>
      <c r="AQ874" s="68" t="s">
        <v>309</v>
      </c>
      <c r="AR874" s="68" t="s">
        <v>148</v>
      </c>
      <c r="AS874" s="68" t="s">
        <v>139</v>
      </c>
      <c r="AT874" s="68" t="s">
        <v>950</v>
      </c>
      <c r="AU874" s="68" t="s">
        <v>311</v>
      </c>
      <c r="AV874" s="68" t="s">
        <v>145</v>
      </c>
      <c r="AW874" s="68" t="s">
        <v>146</v>
      </c>
      <c r="AX874" s="68" t="s">
        <v>1154</v>
      </c>
      <c r="AY874" s="68" t="s">
        <v>148</v>
      </c>
      <c r="AZ874" s="68" t="s">
        <v>139</v>
      </c>
      <c r="BA874" s="68" t="s">
        <v>149</v>
      </c>
      <c r="BB874" s="68" t="s">
        <v>150</v>
      </c>
      <c r="BC874" s="68" t="s">
        <v>156</v>
      </c>
      <c r="BD874" s="68" t="s">
        <v>157</v>
      </c>
      <c r="BE874" s="68" t="s">
        <v>303</v>
      </c>
      <c r="BF874" s="68" t="s">
        <v>5806</v>
      </c>
      <c r="BG874" s="68" t="s">
        <v>5272</v>
      </c>
      <c r="BH874" s="68" t="s">
        <v>530</v>
      </c>
      <c r="BI874" s="68" t="s">
        <v>5807</v>
      </c>
      <c r="BJ874" s="68" t="s">
        <v>143</v>
      </c>
      <c r="BK874" s="68" t="s">
        <v>136</v>
      </c>
      <c r="BL874" s="68" t="s">
        <v>143</v>
      </c>
      <c r="BM874" s="68" t="s">
        <v>160</v>
      </c>
      <c r="BN874" s="68" t="s">
        <v>160</v>
      </c>
      <c r="BO874" s="68" t="s">
        <v>143</v>
      </c>
      <c r="BP874" s="68" t="s">
        <v>1151</v>
      </c>
      <c r="BQ874" s="68" t="s">
        <v>5808</v>
      </c>
      <c r="BR874" s="68" t="s">
        <v>5352</v>
      </c>
      <c r="BS874" s="68" t="s">
        <v>162</v>
      </c>
      <c r="BT874" s="68" t="s">
        <v>5804</v>
      </c>
      <c r="BU874" s="68" t="s">
        <v>5804</v>
      </c>
      <c r="BV874" s="68" t="s">
        <v>135</v>
      </c>
      <c r="BW874" s="68" t="s">
        <v>135</v>
      </c>
      <c r="BX874" s="68" t="s">
        <v>135</v>
      </c>
      <c r="BY874" s="68" t="s">
        <v>148</v>
      </c>
      <c r="BZ874" s="68" t="s">
        <v>5699</v>
      </c>
      <c r="CA874" s="68" t="s">
        <v>144</v>
      </c>
      <c r="CB874" s="68" t="s">
        <v>2764</v>
      </c>
      <c r="CC874" s="68" t="s">
        <v>143</v>
      </c>
      <c r="CD874" s="68" t="s">
        <v>143</v>
      </c>
      <c r="CE874" s="68" t="s">
        <v>143</v>
      </c>
      <c r="CF874" s="68" t="s">
        <v>5809</v>
      </c>
      <c r="CG874" s="68" t="s">
        <v>5809</v>
      </c>
      <c r="CH874" s="68" t="s">
        <v>143</v>
      </c>
      <c r="CI874" s="68" t="s">
        <v>143</v>
      </c>
      <c r="CJ874" s="68" t="s">
        <v>5272</v>
      </c>
      <c r="CK874" s="68" t="s">
        <v>143</v>
      </c>
      <c r="CL874" s="68" t="s">
        <v>143</v>
      </c>
      <c r="CM874" s="68" t="s">
        <v>143</v>
      </c>
      <c r="CN874" s="68" t="s">
        <v>143</v>
      </c>
      <c r="CO874" s="68" t="s">
        <v>143</v>
      </c>
      <c r="CP874" s="68" t="s">
        <v>143</v>
      </c>
      <c r="CQ874" s="68" t="s">
        <v>143</v>
      </c>
      <c r="CR874" s="68" t="s">
        <v>143</v>
      </c>
      <c r="CS874" s="68" t="s">
        <v>1</v>
      </c>
      <c r="CT874" s="68" t="s">
        <v>143</v>
      </c>
      <c r="CU874" s="68" t="s">
        <v>1</v>
      </c>
      <c r="CV874" s="68" t="s">
        <v>1985</v>
      </c>
      <c r="CW874" s="68" t="s">
        <v>1985</v>
      </c>
      <c r="CX874" s="68" t="s">
        <v>374</v>
      </c>
      <c r="CY874" s="68" t="s">
        <v>166</v>
      </c>
      <c r="CZ874" s="68" t="s">
        <v>136</v>
      </c>
      <c r="DA874" s="68" t="s">
        <v>1989</v>
      </c>
      <c r="DB874" s="68" t="s">
        <v>143</v>
      </c>
      <c r="DC874" s="68" t="s">
        <v>143</v>
      </c>
      <c r="DD874" s="68" t="s">
        <v>685</v>
      </c>
      <c r="DE874" s="68" t="s">
        <v>3995</v>
      </c>
      <c r="DF874" s="68" t="s">
        <v>3601</v>
      </c>
    </row>
    <row r="875" spans="1:110" s="68" customFormat="1" ht="12.75" x14ac:dyDescent="0.2">
      <c r="A875" s="67">
        <v>45261</v>
      </c>
      <c r="B875" s="68" t="s">
        <v>14</v>
      </c>
      <c r="C875" s="68">
        <v>106533</v>
      </c>
      <c r="D875" s="68" t="s">
        <v>5219</v>
      </c>
      <c r="E875" s="68" t="s">
        <v>164</v>
      </c>
      <c r="F875" s="69">
        <v>45268</v>
      </c>
      <c r="G875" s="68" t="s">
        <v>165</v>
      </c>
      <c r="H875" s="68" t="s">
        <v>166</v>
      </c>
      <c r="I875" s="70">
        <v>200</v>
      </c>
      <c r="J875" s="70">
        <v>200</v>
      </c>
      <c r="K875" s="71">
        <f t="shared" si="13"/>
        <v>4.8953756641525504E-4</v>
      </c>
      <c r="L875" s="68" t="s">
        <v>316</v>
      </c>
      <c r="M875" s="68" t="s">
        <v>317</v>
      </c>
      <c r="N875" s="68" t="s">
        <v>219</v>
      </c>
      <c r="O875" s="68" t="s">
        <v>5810</v>
      </c>
      <c r="P875" s="68" t="s">
        <v>5221</v>
      </c>
      <c r="Q875" s="68" t="s">
        <v>170</v>
      </c>
      <c r="R875" s="68" t="s">
        <v>5811</v>
      </c>
      <c r="S875" s="68" t="s">
        <v>5812</v>
      </c>
      <c r="T875" s="68" t="s">
        <v>135</v>
      </c>
      <c r="U875" s="68" t="s">
        <v>135</v>
      </c>
      <c r="V875" s="68" t="s">
        <v>136</v>
      </c>
      <c r="W875" s="68" t="s">
        <v>137</v>
      </c>
      <c r="X875" s="68" t="s">
        <v>322</v>
      </c>
      <c r="Y875" s="68" t="s">
        <v>5813</v>
      </c>
      <c r="Z875" s="68" t="s">
        <v>5814</v>
      </c>
      <c r="AA875" s="68" t="s">
        <v>139</v>
      </c>
      <c r="AB875" s="68" t="s">
        <v>323</v>
      </c>
      <c r="AC875" s="68" t="s">
        <v>5272</v>
      </c>
      <c r="AD875" s="68" t="s">
        <v>143</v>
      </c>
      <c r="AE875" s="68" t="s">
        <v>5772</v>
      </c>
      <c r="AF875" s="68" t="s">
        <v>143</v>
      </c>
      <c r="AG875" s="68" t="s">
        <v>235</v>
      </c>
      <c r="AH875" s="68" t="s">
        <v>141</v>
      </c>
      <c r="AI875" s="68" t="s">
        <v>143</v>
      </c>
      <c r="AJ875" s="68" t="s">
        <v>5772</v>
      </c>
      <c r="AK875" s="68" t="s">
        <v>207</v>
      </c>
      <c r="AL875" s="68" t="s">
        <v>143</v>
      </c>
      <c r="AM875" s="68" t="s">
        <v>5772</v>
      </c>
      <c r="AN875" s="68" t="s">
        <v>174</v>
      </c>
      <c r="AO875" s="68" t="s">
        <v>1402</v>
      </c>
      <c r="AP875" s="68" t="s">
        <v>447</v>
      </c>
      <c r="AQ875" s="68" t="s">
        <v>5815</v>
      </c>
      <c r="AR875" s="68" t="s">
        <v>178</v>
      </c>
      <c r="AS875" s="68" t="s">
        <v>179</v>
      </c>
      <c r="AT875" s="68" t="s">
        <v>403</v>
      </c>
      <c r="AU875" s="68" t="s">
        <v>5816</v>
      </c>
      <c r="AV875" s="68" t="s">
        <v>234</v>
      </c>
      <c r="AW875" s="68" t="s">
        <v>165</v>
      </c>
      <c r="AX875" s="68" t="s">
        <v>235</v>
      </c>
      <c r="AY875" s="68" t="s">
        <v>148</v>
      </c>
      <c r="AZ875" s="68" t="s">
        <v>139</v>
      </c>
      <c r="BA875" s="68" t="s">
        <v>236</v>
      </c>
      <c r="BB875" s="68" t="s">
        <v>150</v>
      </c>
      <c r="BC875" s="68" t="s">
        <v>156</v>
      </c>
      <c r="BD875" s="68" t="s">
        <v>157</v>
      </c>
      <c r="BE875" s="68" t="s">
        <v>303</v>
      </c>
      <c r="BF875" s="68" t="s">
        <v>5817</v>
      </c>
      <c r="BG875" s="68" t="s">
        <v>5272</v>
      </c>
      <c r="BH875" s="68" t="s">
        <v>170</v>
      </c>
      <c r="BI875" s="68" t="s">
        <v>143</v>
      </c>
      <c r="BJ875" s="68" t="s">
        <v>143</v>
      </c>
      <c r="BK875" s="68" t="s">
        <v>136</v>
      </c>
      <c r="BL875" s="68" t="s">
        <v>143</v>
      </c>
      <c r="BM875" s="68" t="s">
        <v>160</v>
      </c>
      <c r="BN875" s="68" t="s">
        <v>160</v>
      </c>
      <c r="BO875" s="68" t="s">
        <v>143</v>
      </c>
      <c r="BP875" s="68" t="s">
        <v>143</v>
      </c>
      <c r="BQ875" s="68" t="s">
        <v>5818</v>
      </c>
      <c r="BR875" s="68" t="s">
        <v>5352</v>
      </c>
      <c r="BS875" s="68" t="s">
        <v>162</v>
      </c>
      <c r="BT875" s="68" t="s">
        <v>5772</v>
      </c>
      <c r="BU875" s="68" t="s">
        <v>5772</v>
      </c>
      <c r="BV875" s="68" t="s">
        <v>135</v>
      </c>
      <c r="BW875" s="68" t="s">
        <v>135</v>
      </c>
      <c r="BX875" s="68" t="s">
        <v>135</v>
      </c>
      <c r="BY875" s="68" t="s">
        <v>148</v>
      </c>
      <c r="BZ875" s="68" t="s">
        <v>5819</v>
      </c>
      <c r="CA875" s="68" t="s">
        <v>174</v>
      </c>
      <c r="CB875" s="68" t="s">
        <v>143</v>
      </c>
      <c r="CC875" s="68" t="s">
        <v>143</v>
      </c>
      <c r="CD875" s="68" t="s">
        <v>143</v>
      </c>
      <c r="CE875" s="68" t="s">
        <v>5820</v>
      </c>
      <c r="CF875" s="68" t="s">
        <v>2261</v>
      </c>
      <c r="CG875" s="68" t="s">
        <v>2261</v>
      </c>
      <c r="CH875" s="68" t="s">
        <v>143</v>
      </c>
      <c r="CI875" s="68" t="s">
        <v>143</v>
      </c>
      <c r="CJ875" s="68" t="s">
        <v>5272</v>
      </c>
      <c r="CK875" s="68" t="s">
        <v>143</v>
      </c>
      <c r="CL875" s="68" t="s">
        <v>143</v>
      </c>
      <c r="CM875" s="68" t="s">
        <v>143</v>
      </c>
      <c r="CN875" s="68" t="s">
        <v>143</v>
      </c>
      <c r="CO875" s="68" t="s">
        <v>143</v>
      </c>
      <c r="CP875" s="68" t="s">
        <v>143</v>
      </c>
      <c r="CQ875" s="68" t="s">
        <v>143</v>
      </c>
      <c r="CR875" s="68" t="s">
        <v>143</v>
      </c>
      <c r="CS875" s="68" t="s">
        <v>1</v>
      </c>
      <c r="CT875" s="68" t="s">
        <v>143</v>
      </c>
      <c r="CU875" s="68" t="s">
        <v>1</v>
      </c>
      <c r="CV875" s="68" t="s">
        <v>1985</v>
      </c>
      <c r="CW875" s="68" t="s">
        <v>1985</v>
      </c>
      <c r="CX875" s="68" t="s">
        <v>316</v>
      </c>
      <c r="CY875" s="68" t="s">
        <v>166</v>
      </c>
      <c r="CZ875" s="68" t="s">
        <v>136</v>
      </c>
      <c r="DA875" s="68" t="s">
        <v>1986</v>
      </c>
      <c r="DB875" s="68" t="s">
        <v>143</v>
      </c>
      <c r="DC875" s="68" t="s">
        <v>143</v>
      </c>
      <c r="DD875" s="68" t="s">
        <v>164</v>
      </c>
      <c r="DE875" s="68" t="s">
        <v>3995</v>
      </c>
      <c r="DF875" s="68" t="s">
        <v>5405</v>
      </c>
    </row>
    <row r="876" spans="1:110" s="68" customFormat="1" ht="12.75" x14ac:dyDescent="0.2">
      <c r="A876" s="67">
        <v>45261</v>
      </c>
      <c r="B876" s="68" t="s">
        <v>8</v>
      </c>
      <c r="C876" s="68">
        <v>107619</v>
      </c>
      <c r="D876" s="68" t="s">
        <v>5821</v>
      </c>
      <c r="E876" s="68" t="s">
        <v>364</v>
      </c>
      <c r="F876" s="69">
        <v>45275</v>
      </c>
      <c r="G876" s="68" t="s">
        <v>165</v>
      </c>
      <c r="H876" s="68" t="s">
        <v>166</v>
      </c>
      <c r="I876" s="70">
        <v>220</v>
      </c>
      <c r="J876" s="70">
        <v>220</v>
      </c>
      <c r="K876" s="71">
        <f t="shared" si="13"/>
        <v>5.3849132305678065E-4</v>
      </c>
      <c r="L876" s="68" t="s">
        <v>519</v>
      </c>
      <c r="M876" s="68" t="s">
        <v>218</v>
      </c>
      <c r="N876" s="68" t="s">
        <v>1065</v>
      </c>
      <c r="O876" s="68" t="s">
        <v>5562</v>
      </c>
      <c r="P876" s="68" t="s">
        <v>5822</v>
      </c>
      <c r="Q876" s="68" t="s">
        <v>170</v>
      </c>
      <c r="R876" s="68" t="s">
        <v>5823</v>
      </c>
      <c r="S876" s="68" t="s">
        <v>5824</v>
      </c>
      <c r="T876" s="68" t="s">
        <v>135</v>
      </c>
      <c r="U876" s="68" t="s">
        <v>135</v>
      </c>
      <c r="V876" s="68" t="s">
        <v>506</v>
      </c>
      <c r="W876" s="68" t="s">
        <v>137</v>
      </c>
      <c r="X876" s="68" t="s">
        <v>957</v>
      </c>
      <c r="Y876" s="68" t="s">
        <v>5825</v>
      </c>
      <c r="Z876" s="68" t="s">
        <v>5826</v>
      </c>
      <c r="AA876" s="68" t="s">
        <v>139</v>
      </c>
      <c r="AB876" s="68" t="s">
        <v>226</v>
      </c>
      <c r="AC876" s="68" t="s">
        <v>5272</v>
      </c>
      <c r="AD876" s="68" t="s">
        <v>143</v>
      </c>
      <c r="AE876" s="68" t="s">
        <v>5272</v>
      </c>
      <c r="AF876" s="68" t="s">
        <v>5827</v>
      </c>
      <c r="AG876" s="68" t="s">
        <v>235</v>
      </c>
      <c r="AH876" s="68" t="s">
        <v>141</v>
      </c>
      <c r="AI876" s="68" t="s">
        <v>143</v>
      </c>
      <c r="AJ876" s="68" t="s">
        <v>143</v>
      </c>
      <c r="AK876" s="68" t="s">
        <v>207</v>
      </c>
      <c r="AL876" s="68" t="s">
        <v>143</v>
      </c>
      <c r="AM876" s="68" t="s">
        <v>5749</v>
      </c>
      <c r="AN876" s="68" t="s">
        <v>143</v>
      </c>
      <c r="AO876" s="68" t="s">
        <v>5566</v>
      </c>
      <c r="AP876" s="68" t="s">
        <v>3633</v>
      </c>
      <c r="AQ876" s="68" t="s">
        <v>5567</v>
      </c>
      <c r="AR876" s="68" t="s">
        <v>1846</v>
      </c>
      <c r="AS876" s="68" t="s">
        <v>231</v>
      </c>
      <c r="AT876" s="68" t="s">
        <v>988</v>
      </c>
      <c r="AU876" s="68" t="s">
        <v>3635</v>
      </c>
      <c r="AV876" s="68" t="s">
        <v>631</v>
      </c>
      <c r="AW876" s="68" t="s">
        <v>632</v>
      </c>
      <c r="AX876" s="68" t="s">
        <v>1068</v>
      </c>
      <c r="AY876" s="68" t="s">
        <v>148</v>
      </c>
      <c r="AZ876" s="68" t="s">
        <v>139</v>
      </c>
      <c r="BA876" s="68" t="s">
        <v>149</v>
      </c>
      <c r="BB876" s="68" t="s">
        <v>634</v>
      </c>
      <c r="BC876" s="68" t="s">
        <v>156</v>
      </c>
      <c r="BD876" s="68" t="s">
        <v>157</v>
      </c>
      <c r="BE876" s="68" t="s">
        <v>303</v>
      </c>
      <c r="BF876" s="68" t="s">
        <v>5828</v>
      </c>
      <c r="BG876" s="68" t="s">
        <v>5272</v>
      </c>
      <c r="BH876" s="68" t="s">
        <v>143</v>
      </c>
      <c r="BI876" s="68" t="s">
        <v>143</v>
      </c>
      <c r="BJ876" s="68" t="s">
        <v>143</v>
      </c>
      <c r="BK876" s="68" t="s">
        <v>136</v>
      </c>
      <c r="BL876" s="68" t="s">
        <v>143</v>
      </c>
      <c r="BM876" s="68" t="s">
        <v>160</v>
      </c>
      <c r="BN876" s="68" t="s">
        <v>143</v>
      </c>
      <c r="BO876" s="68" t="s">
        <v>364</v>
      </c>
      <c r="BP876" s="68" t="s">
        <v>143</v>
      </c>
      <c r="BQ876" s="68" t="s">
        <v>2688</v>
      </c>
      <c r="BR876" s="68" t="s">
        <v>5352</v>
      </c>
      <c r="BS876" s="68" t="s">
        <v>162</v>
      </c>
      <c r="BT876" s="68" t="s">
        <v>5749</v>
      </c>
      <c r="BU876" s="68" t="s">
        <v>5749</v>
      </c>
      <c r="BV876" s="68" t="s">
        <v>135</v>
      </c>
      <c r="BW876" s="68" t="s">
        <v>135</v>
      </c>
      <c r="BX876" s="68" t="s">
        <v>135</v>
      </c>
      <c r="BY876" s="68" t="s">
        <v>148</v>
      </c>
      <c r="BZ876" s="68" t="s">
        <v>5829</v>
      </c>
      <c r="CA876" s="68" t="s">
        <v>174</v>
      </c>
      <c r="CB876" s="68" t="s">
        <v>143</v>
      </c>
      <c r="CC876" s="68" t="s">
        <v>143</v>
      </c>
      <c r="CD876" s="68" t="s">
        <v>143</v>
      </c>
      <c r="CE876" s="68" t="s">
        <v>143</v>
      </c>
      <c r="CF876" s="68" t="s">
        <v>2261</v>
      </c>
      <c r="CG876" s="68" t="s">
        <v>143</v>
      </c>
      <c r="CH876" s="68" t="s">
        <v>143</v>
      </c>
      <c r="CI876" s="68" t="s">
        <v>143</v>
      </c>
      <c r="CJ876" s="68" t="s">
        <v>5272</v>
      </c>
      <c r="CK876" s="68" t="s">
        <v>143</v>
      </c>
      <c r="CL876" s="68" t="s">
        <v>143</v>
      </c>
      <c r="CM876" s="68" t="s">
        <v>143</v>
      </c>
      <c r="CN876" s="68" t="s">
        <v>143</v>
      </c>
      <c r="CO876" s="68" t="s">
        <v>143</v>
      </c>
      <c r="CP876" s="68" t="s">
        <v>143</v>
      </c>
      <c r="CQ876" s="68" t="s">
        <v>143</v>
      </c>
      <c r="CR876" s="68" t="s">
        <v>143</v>
      </c>
      <c r="CS876" s="68" t="s">
        <v>1</v>
      </c>
      <c r="CT876" s="68" t="s">
        <v>143</v>
      </c>
      <c r="CU876" s="68" t="s">
        <v>1</v>
      </c>
      <c r="CV876" s="68" t="s">
        <v>1985</v>
      </c>
      <c r="CW876" s="68" t="s">
        <v>143</v>
      </c>
      <c r="CX876" s="68" t="s">
        <v>519</v>
      </c>
      <c r="CY876" s="68" t="s">
        <v>166</v>
      </c>
      <c r="CZ876" s="68" t="s">
        <v>136</v>
      </c>
      <c r="DA876" s="68" t="s">
        <v>2007</v>
      </c>
      <c r="DB876" s="68" t="s">
        <v>143</v>
      </c>
      <c r="DC876" s="68" t="s">
        <v>143</v>
      </c>
      <c r="DD876" s="68" t="s">
        <v>364</v>
      </c>
      <c r="DE876" s="68" t="s">
        <v>3995</v>
      </c>
      <c r="DF876" s="68" t="s">
        <v>5830</v>
      </c>
    </row>
    <row r="877" spans="1:110" s="68" customFormat="1" ht="12.75" x14ac:dyDescent="0.2">
      <c r="A877" s="67">
        <v>45261</v>
      </c>
      <c r="B877" s="68" t="s">
        <v>14</v>
      </c>
      <c r="C877" s="68">
        <v>105802</v>
      </c>
      <c r="D877" s="68" t="s">
        <v>5831</v>
      </c>
      <c r="E877" s="68" t="s">
        <v>125</v>
      </c>
      <c r="F877" s="69">
        <v>45266</v>
      </c>
      <c r="G877" s="68" t="s">
        <v>257</v>
      </c>
      <c r="H877" s="68" t="s">
        <v>166</v>
      </c>
      <c r="I877" s="70">
        <v>223.73</v>
      </c>
      <c r="J877" s="70">
        <v>177.73</v>
      </c>
      <c r="K877" s="71">
        <f t="shared" si="13"/>
        <v>5.4762119867042514E-4</v>
      </c>
      <c r="L877" s="68" t="s">
        <v>394</v>
      </c>
      <c r="M877" s="68" t="s">
        <v>218</v>
      </c>
      <c r="N877" s="68" t="s">
        <v>1224</v>
      </c>
      <c r="O877" s="68" t="s">
        <v>5832</v>
      </c>
      <c r="P877" s="68" t="s">
        <v>5833</v>
      </c>
      <c r="Q877" s="68" t="s">
        <v>170</v>
      </c>
      <c r="R877" s="68" t="s">
        <v>5834</v>
      </c>
      <c r="S877" s="68" t="s">
        <v>5835</v>
      </c>
      <c r="T877" s="68" t="s">
        <v>135</v>
      </c>
      <c r="U877" s="68" t="s">
        <v>135</v>
      </c>
      <c r="V877" s="68" t="s">
        <v>224</v>
      </c>
      <c r="W877" s="68" t="s">
        <v>137</v>
      </c>
      <c r="X877" s="68" t="s">
        <v>264</v>
      </c>
      <c r="Y877" s="68" t="s">
        <v>5836</v>
      </c>
      <c r="Z877" s="68" t="s">
        <v>5837</v>
      </c>
      <c r="AA877" s="68" t="s">
        <v>139</v>
      </c>
      <c r="AB877" s="68" t="s">
        <v>226</v>
      </c>
      <c r="AC877" s="68" t="s">
        <v>5272</v>
      </c>
      <c r="AD877" s="68" t="s">
        <v>143</v>
      </c>
      <c r="AE877" s="68" t="s">
        <v>5838</v>
      </c>
      <c r="AF877" s="68" t="s">
        <v>5839</v>
      </c>
      <c r="AG877" s="68" t="s">
        <v>5675</v>
      </c>
      <c r="AH877" s="68" t="s">
        <v>265</v>
      </c>
      <c r="AI877" s="68" t="s">
        <v>143</v>
      </c>
      <c r="AJ877" s="68" t="s">
        <v>5838</v>
      </c>
      <c r="AK877" s="68" t="s">
        <v>207</v>
      </c>
      <c r="AL877" s="68" t="s">
        <v>143</v>
      </c>
      <c r="AM877" s="68" t="s">
        <v>5840</v>
      </c>
      <c r="AN877" s="68" t="s">
        <v>174</v>
      </c>
      <c r="AO877" s="68" t="s">
        <v>5841</v>
      </c>
      <c r="AP877" s="68" t="s">
        <v>5842</v>
      </c>
      <c r="AQ877" s="68" t="s">
        <v>5843</v>
      </c>
      <c r="AR877" s="68" t="s">
        <v>353</v>
      </c>
      <c r="AS877" s="68" t="s">
        <v>231</v>
      </c>
      <c r="AT877" s="68" t="s">
        <v>5736</v>
      </c>
      <c r="AU877" s="68" t="s">
        <v>5844</v>
      </c>
      <c r="AV877" s="68" t="s">
        <v>990</v>
      </c>
      <c r="AW877" s="68" t="s">
        <v>273</v>
      </c>
      <c r="AX877" s="68" t="s">
        <v>1232</v>
      </c>
      <c r="AY877" s="68" t="s">
        <v>148</v>
      </c>
      <c r="AZ877" s="68" t="s">
        <v>139</v>
      </c>
      <c r="BA877" s="68" t="s">
        <v>154</v>
      </c>
      <c r="BB877" s="68" t="s">
        <v>992</v>
      </c>
      <c r="BC877" s="68" t="s">
        <v>156</v>
      </c>
      <c r="BD877" s="68" t="s">
        <v>157</v>
      </c>
      <c r="BE877" s="68" t="s">
        <v>303</v>
      </c>
      <c r="BF877" s="68" t="s">
        <v>5845</v>
      </c>
      <c r="BG877" s="68" t="s">
        <v>5272</v>
      </c>
      <c r="BH877" s="68" t="s">
        <v>170</v>
      </c>
      <c r="BI877" s="68" t="s">
        <v>5846</v>
      </c>
      <c r="BJ877" s="68" t="s">
        <v>143</v>
      </c>
      <c r="BK877" s="68" t="s">
        <v>136</v>
      </c>
      <c r="BL877" s="68" t="s">
        <v>143</v>
      </c>
      <c r="BM877" s="68" t="s">
        <v>200</v>
      </c>
      <c r="BN877" s="68" t="s">
        <v>200</v>
      </c>
      <c r="BO877" s="68" t="s">
        <v>143</v>
      </c>
      <c r="BP877" s="68" t="s">
        <v>3334</v>
      </c>
      <c r="BQ877" s="68" t="s">
        <v>2567</v>
      </c>
      <c r="BR877" s="68" t="s">
        <v>5352</v>
      </c>
      <c r="BS877" s="68" t="s">
        <v>1608</v>
      </c>
      <c r="BT877" s="68" t="s">
        <v>5838</v>
      </c>
      <c r="BU877" s="68" t="s">
        <v>5838</v>
      </c>
      <c r="BV877" s="68" t="s">
        <v>135</v>
      </c>
      <c r="BW877" s="68" t="s">
        <v>135</v>
      </c>
      <c r="BX877" s="68" t="s">
        <v>135</v>
      </c>
      <c r="BY877" s="68" t="s">
        <v>148</v>
      </c>
      <c r="BZ877" s="68" t="s">
        <v>5847</v>
      </c>
      <c r="CA877" s="68" t="s">
        <v>174</v>
      </c>
      <c r="CB877" s="68" t="s">
        <v>3337</v>
      </c>
      <c r="CC877" s="68" t="s">
        <v>143</v>
      </c>
      <c r="CD877" s="68" t="s">
        <v>143</v>
      </c>
      <c r="CE877" s="68" t="s">
        <v>143</v>
      </c>
      <c r="CF877" s="68" t="s">
        <v>2261</v>
      </c>
      <c r="CG877" s="68" t="s">
        <v>2261</v>
      </c>
      <c r="CH877" s="68" t="s">
        <v>143</v>
      </c>
      <c r="CI877" s="68" t="s">
        <v>143</v>
      </c>
      <c r="CJ877" s="68" t="s">
        <v>5272</v>
      </c>
      <c r="CK877" s="68" t="s">
        <v>143</v>
      </c>
      <c r="CL877" s="68" t="s">
        <v>143</v>
      </c>
      <c r="CM877" s="68" t="s">
        <v>143</v>
      </c>
      <c r="CN877" s="68" t="s">
        <v>143</v>
      </c>
      <c r="CO877" s="68" t="s">
        <v>143</v>
      </c>
      <c r="CP877" s="68" t="s">
        <v>143</v>
      </c>
      <c r="CQ877" s="68" t="s">
        <v>143</v>
      </c>
      <c r="CR877" s="68" t="s">
        <v>143</v>
      </c>
      <c r="CS877" s="68" t="s">
        <v>1</v>
      </c>
      <c r="CT877" s="68" t="s">
        <v>143</v>
      </c>
      <c r="CU877" s="68" t="s">
        <v>1</v>
      </c>
      <c r="CV877" s="68" t="s">
        <v>1985</v>
      </c>
      <c r="CW877" s="68" t="s">
        <v>1985</v>
      </c>
      <c r="CX877" s="68" t="s">
        <v>394</v>
      </c>
      <c r="CY877" s="68" t="s">
        <v>166</v>
      </c>
      <c r="CZ877" s="68" t="s">
        <v>136</v>
      </c>
      <c r="DA877" s="68" t="s">
        <v>2007</v>
      </c>
      <c r="DB877" s="68" t="s">
        <v>143</v>
      </c>
      <c r="DC877" s="68" t="s">
        <v>143</v>
      </c>
      <c r="DD877" s="68" t="s">
        <v>125</v>
      </c>
      <c r="DE877" s="68" t="s">
        <v>3995</v>
      </c>
      <c r="DF877" s="68" t="s">
        <v>5776</v>
      </c>
    </row>
    <row r="878" spans="1:110" s="68" customFormat="1" ht="12.75" x14ac:dyDescent="0.2">
      <c r="A878" s="67">
        <v>45261</v>
      </c>
      <c r="B878" s="68" t="s">
        <v>16</v>
      </c>
      <c r="C878" s="68">
        <v>106548</v>
      </c>
      <c r="D878" s="68" t="s">
        <v>1205</v>
      </c>
      <c r="E878" s="68" t="s">
        <v>5495</v>
      </c>
      <c r="F878" s="69">
        <v>45274</v>
      </c>
      <c r="G878" s="68" t="s">
        <v>165</v>
      </c>
      <c r="H878" s="68" t="s">
        <v>166</v>
      </c>
      <c r="I878" s="70">
        <v>62.98</v>
      </c>
      <c r="J878" s="70">
        <v>140</v>
      </c>
      <c r="K878" s="71">
        <f t="shared" si="13"/>
        <v>1.5415537966416383E-4</v>
      </c>
      <c r="L878" s="68" t="s">
        <v>374</v>
      </c>
      <c r="M878" s="68" t="s">
        <v>129</v>
      </c>
      <c r="N878" s="68" t="s">
        <v>1070</v>
      </c>
      <c r="O878" s="68" t="s">
        <v>3108</v>
      </c>
      <c r="P878" s="68" t="s">
        <v>5848</v>
      </c>
      <c r="Q878" s="68" t="s">
        <v>170</v>
      </c>
      <c r="R878" s="68" t="s">
        <v>5849</v>
      </c>
      <c r="S878" s="68" t="s">
        <v>5850</v>
      </c>
      <c r="T878" s="68" t="s">
        <v>135</v>
      </c>
      <c r="U878" s="68" t="s">
        <v>135</v>
      </c>
      <c r="V878" s="68" t="s">
        <v>136</v>
      </c>
      <c r="W878" s="68" t="s">
        <v>137</v>
      </c>
      <c r="X878" s="68" t="s">
        <v>173</v>
      </c>
      <c r="Y878" s="68" t="s">
        <v>5851</v>
      </c>
      <c r="Z878" s="68" t="s">
        <v>5852</v>
      </c>
      <c r="AA878" s="68" t="s">
        <v>139</v>
      </c>
      <c r="AB878" s="68" t="s">
        <v>140</v>
      </c>
      <c r="AC878" s="68" t="s">
        <v>5272</v>
      </c>
      <c r="AD878" s="68" t="s">
        <v>143</v>
      </c>
      <c r="AE878" s="68" t="s">
        <v>5853</v>
      </c>
      <c r="AF878" s="68" t="s">
        <v>143</v>
      </c>
      <c r="AG878" s="68" t="s">
        <v>235</v>
      </c>
      <c r="AH878" s="68" t="s">
        <v>141</v>
      </c>
      <c r="AI878" s="68" t="s">
        <v>143</v>
      </c>
      <c r="AJ878" s="68" t="s">
        <v>5853</v>
      </c>
      <c r="AK878" s="68" t="s">
        <v>142</v>
      </c>
      <c r="AL878" s="68" t="s">
        <v>143</v>
      </c>
      <c r="AM878" s="68" t="s">
        <v>5854</v>
      </c>
      <c r="AN878" s="68" t="s">
        <v>174</v>
      </c>
      <c r="AO878" s="68" t="s">
        <v>3111</v>
      </c>
      <c r="AP878" s="68" t="s">
        <v>3112</v>
      </c>
      <c r="AQ878" s="68" t="s">
        <v>3113</v>
      </c>
      <c r="AR878" s="68" t="s">
        <v>178</v>
      </c>
      <c r="AS878" s="68" t="s">
        <v>179</v>
      </c>
      <c r="AT878" s="68" t="s">
        <v>3114</v>
      </c>
      <c r="AU878" s="68" t="s">
        <v>3115</v>
      </c>
      <c r="AV878" s="68" t="s">
        <v>1079</v>
      </c>
      <c r="AW878" s="68" t="s">
        <v>1080</v>
      </c>
      <c r="AX878" s="68" t="s">
        <v>1081</v>
      </c>
      <c r="AY878" s="68" t="s">
        <v>148</v>
      </c>
      <c r="AZ878" s="68" t="s">
        <v>139</v>
      </c>
      <c r="BA878" s="68" t="s">
        <v>148</v>
      </c>
      <c r="BB878" s="68" t="s">
        <v>150</v>
      </c>
      <c r="BC878" s="68" t="s">
        <v>156</v>
      </c>
      <c r="BD878" s="68" t="s">
        <v>157</v>
      </c>
      <c r="BE878" s="68" t="s">
        <v>303</v>
      </c>
      <c r="BF878" s="68" t="s">
        <v>5855</v>
      </c>
      <c r="BG878" s="68" t="s">
        <v>5272</v>
      </c>
      <c r="BH878" s="68" t="s">
        <v>170</v>
      </c>
      <c r="BI878" s="68" t="s">
        <v>5856</v>
      </c>
      <c r="BJ878" s="68" t="s">
        <v>143</v>
      </c>
      <c r="BK878" s="68" t="s">
        <v>136</v>
      </c>
      <c r="BL878" s="68" t="s">
        <v>143</v>
      </c>
      <c r="BM878" s="68" t="s">
        <v>200</v>
      </c>
      <c r="BN878" s="68" t="s">
        <v>160</v>
      </c>
      <c r="BO878" s="68" t="s">
        <v>143</v>
      </c>
      <c r="BP878" s="68" t="s">
        <v>143</v>
      </c>
      <c r="BQ878" s="68" t="s">
        <v>5857</v>
      </c>
      <c r="BR878" s="68" t="s">
        <v>5352</v>
      </c>
      <c r="BS878" s="68" t="s">
        <v>162</v>
      </c>
      <c r="BT878" s="68" t="s">
        <v>5853</v>
      </c>
      <c r="BU878" s="68" t="s">
        <v>5853</v>
      </c>
      <c r="BV878" s="68" t="s">
        <v>135</v>
      </c>
      <c r="BW878" s="68" t="s">
        <v>135</v>
      </c>
      <c r="BX878" s="68" t="s">
        <v>135</v>
      </c>
      <c r="BY878" s="68" t="s">
        <v>148</v>
      </c>
      <c r="BZ878" s="68" t="s">
        <v>5858</v>
      </c>
      <c r="CA878" s="68" t="s">
        <v>174</v>
      </c>
      <c r="CB878" s="68" t="s">
        <v>143</v>
      </c>
      <c r="CC878" s="68" t="s">
        <v>143</v>
      </c>
      <c r="CD878" s="68" t="s">
        <v>143</v>
      </c>
      <c r="CE878" s="68" t="s">
        <v>143</v>
      </c>
      <c r="CF878" s="68" t="s">
        <v>2261</v>
      </c>
      <c r="CG878" s="68" t="s">
        <v>2261</v>
      </c>
      <c r="CH878" s="68" t="s">
        <v>143</v>
      </c>
      <c r="CI878" s="68" t="s">
        <v>143</v>
      </c>
      <c r="CJ878" s="68" t="s">
        <v>5272</v>
      </c>
      <c r="CK878" s="68" t="s">
        <v>143</v>
      </c>
      <c r="CL878" s="68" t="s">
        <v>143</v>
      </c>
      <c r="CM878" s="68" t="s">
        <v>143</v>
      </c>
      <c r="CN878" s="68" t="s">
        <v>143</v>
      </c>
      <c r="CO878" s="68" t="s">
        <v>143</v>
      </c>
      <c r="CP878" s="68" t="s">
        <v>143</v>
      </c>
      <c r="CQ878" s="68" t="s">
        <v>143</v>
      </c>
      <c r="CR878" s="68" t="s">
        <v>143</v>
      </c>
      <c r="CS878" s="68" t="s">
        <v>1</v>
      </c>
      <c r="CT878" s="68" t="s">
        <v>143</v>
      </c>
      <c r="CU878" s="68" t="s">
        <v>1</v>
      </c>
      <c r="CV878" s="68" t="s">
        <v>1985</v>
      </c>
      <c r="CW878" s="68" t="s">
        <v>1985</v>
      </c>
      <c r="CX878" s="68" t="s">
        <v>374</v>
      </c>
      <c r="CY878" s="68" t="s">
        <v>166</v>
      </c>
      <c r="CZ878" s="68" t="s">
        <v>136</v>
      </c>
      <c r="DA878" s="68" t="s">
        <v>2007</v>
      </c>
      <c r="DB878" s="68" t="s">
        <v>143</v>
      </c>
      <c r="DC878" s="68" t="s">
        <v>143</v>
      </c>
      <c r="DD878" s="68" t="s">
        <v>5495</v>
      </c>
      <c r="DE878" s="68" t="s">
        <v>3995</v>
      </c>
      <c r="DF878" s="68" t="s">
        <v>5859</v>
      </c>
    </row>
    <row r="879" spans="1:110" s="68" customFormat="1" ht="12.75" x14ac:dyDescent="0.2">
      <c r="A879" s="67">
        <v>45261</v>
      </c>
      <c r="B879" s="68" t="s">
        <v>11</v>
      </c>
      <c r="C879" s="68">
        <v>107668</v>
      </c>
      <c r="D879" s="68" t="s">
        <v>5860</v>
      </c>
      <c r="E879" s="68" t="s">
        <v>164</v>
      </c>
      <c r="F879" s="69">
        <v>45278</v>
      </c>
      <c r="G879" s="68" t="s">
        <v>165</v>
      </c>
      <c r="H879" s="68" t="s">
        <v>166</v>
      </c>
      <c r="I879" s="70">
        <v>200</v>
      </c>
      <c r="J879" s="70">
        <v>200</v>
      </c>
      <c r="K879" s="71">
        <f t="shared" si="13"/>
        <v>4.8953756641525504E-4</v>
      </c>
      <c r="L879" s="68" t="s">
        <v>258</v>
      </c>
      <c r="M879" s="68" t="s">
        <v>129</v>
      </c>
      <c r="N879" s="68" t="s">
        <v>960</v>
      </c>
      <c r="O879" s="68" t="s">
        <v>191</v>
      </c>
      <c r="P879" s="68" t="s">
        <v>1810</v>
      </c>
      <c r="Q879" s="68" t="s">
        <v>170</v>
      </c>
      <c r="R879" s="68" t="s">
        <v>5861</v>
      </c>
      <c r="S879" s="68" t="s">
        <v>5862</v>
      </c>
      <c r="T879" s="68" t="s">
        <v>135</v>
      </c>
      <c r="U879" s="68" t="s">
        <v>135</v>
      </c>
      <c r="V879" s="68" t="s">
        <v>136</v>
      </c>
      <c r="W879" s="68" t="s">
        <v>137</v>
      </c>
      <c r="X879" s="68" t="s">
        <v>173</v>
      </c>
      <c r="Y879" s="68" t="s">
        <v>5863</v>
      </c>
      <c r="Z879" s="68" t="s">
        <v>5864</v>
      </c>
      <c r="AA879" s="68" t="s">
        <v>139</v>
      </c>
      <c r="AB879" s="68" t="s">
        <v>140</v>
      </c>
      <c r="AC879" s="68" t="s">
        <v>5272</v>
      </c>
      <c r="AD879" s="68" t="s">
        <v>143</v>
      </c>
      <c r="AE879" s="68" t="s">
        <v>5272</v>
      </c>
      <c r="AF879" s="68" t="s">
        <v>143</v>
      </c>
      <c r="AG879" s="68" t="s">
        <v>235</v>
      </c>
      <c r="AH879" s="68" t="s">
        <v>141</v>
      </c>
      <c r="AI879" s="68" t="s">
        <v>143</v>
      </c>
      <c r="AJ879" s="68" t="s">
        <v>143</v>
      </c>
      <c r="AK879" s="68" t="s">
        <v>142</v>
      </c>
      <c r="AL879" s="68" t="s">
        <v>143</v>
      </c>
      <c r="AM879" s="68" t="s">
        <v>5772</v>
      </c>
      <c r="AN879" s="68" t="s">
        <v>143</v>
      </c>
      <c r="AO879" s="68" t="s">
        <v>195</v>
      </c>
      <c r="AP879" s="68" t="s">
        <v>196</v>
      </c>
      <c r="AQ879" s="68" t="s">
        <v>197</v>
      </c>
      <c r="AR879" s="68" t="s">
        <v>178</v>
      </c>
      <c r="AS879" s="68" t="s">
        <v>179</v>
      </c>
      <c r="AT879" s="68" t="s">
        <v>180</v>
      </c>
      <c r="AU879" s="68" t="s">
        <v>198</v>
      </c>
      <c r="AV879" s="68" t="s">
        <v>145</v>
      </c>
      <c r="AW879" s="68" t="s">
        <v>146</v>
      </c>
      <c r="AX879" s="68" t="s">
        <v>972</v>
      </c>
      <c r="AY879" s="68" t="s">
        <v>148</v>
      </c>
      <c r="AZ879" s="68" t="s">
        <v>139</v>
      </c>
      <c r="BA879" s="68" t="s">
        <v>149</v>
      </c>
      <c r="BB879" s="68" t="s">
        <v>150</v>
      </c>
      <c r="BC879" s="68" t="s">
        <v>156</v>
      </c>
      <c r="BD879" s="68" t="s">
        <v>157</v>
      </c>
      <c r="BE879" s="68" t="s">
        <v>303</v>
      </c>
      <c r="BF879" s="68" t="s">
        <v>5865</v>
      </c>
      <c r="BG879" s="68" t="s">
        <v>5272</v>
      </c>
      <c r="BH879" s="68" t="s">
        <v>143</v>
      </c>
      <c r="BI879" s="68" t="s">
        <v>143</v>
      </c>
      <c r="BJ879" s="68" t="s">
        <v>143</v>
      </c>
      <c r="BK879" s="68" t="s">
        <v>136</v>
      </c>
      <c r="BL879" s="68" t="s">
        <v>143</v>
      </c>
      <c r="BM879" s="68" t="s">
        <v>200</v>
      </c>
      <c r="BN879" s="68" t="s">
        <v>143</v>
      </c>
      <c r="BO879" s="68" t="s">
        <v>143</v>
      </c>
      <c r="BP879" s="68" t="s">
        <v>143</v>
      </c>
      <c r="BQ879" s="68" t="s">
        <v>5493</v>
      </c>
      <c r="BR879" s="68" t="s">
        <v>5352</v>
      </c>
      <c r="BS879" s="68" t="s">
        <v>162</v>
      </c>
      <c r="BT879" s="68" t="s">
        <v>5772</v>
      </c>
      <c r="BU879" s="68" t="s">
        <v>5772</v>
      </c>
      <c r="BV879" s="68" t="s">
        <v>135</v>
      </c>
      <c r="BW879" s="68" t="s">
        <v>135</v>
      </c>
      <c r="BX879" s="68" t="s">
        <v>135</v>
      </c>
      <c r="BY879" s="68" t="s">
        <v>148</v>
      </c>
      <c r="BZ879" s="68" t="s">
        <v>1215</v>
      </c>
      <c r="CA879" s="68" t="s">
        <v>174</v>
      </c>
      <c r="CB879" s="68" t="s">
        <v>143</v>
      </c>
      <c r="CC879" s="68" t="s">
        <v>143</v>
      </c>
      <c r="CD879" s="68" t="s">
        <v>143</v>
      </c>
      <c r="CE879" s="68" t="s">
        <v>5866</v>
      </c>
      <c r="CF879" s="68" t="s">
        <v>2261</v>
      </c>
      <c r="CG879" s="68" t="s">
        <v>143</v>
      </c>
      <c r="CH879" s="68" t="s">
        <v>143</v>
      </c>
      <c r="CI879" s="68" t="s">
        <v>143</v>
      </c>
      <c r="CJ879" s="68" t="s">
        <v>5272</v>
      </c>
      <c r="CK879" s="68" t="s">
        <v>143</v>
      </c>
      <c r="CL879" s="68" t="s">
        <v>143</v>
      </c>
      <c r="CM879" s="68" t="s">
        <v>143</v>
      </c>
      <c r="CN879" s="68" t="s">
        <v>143</v>
      </c>
      <c r="CO879" s="68" t="s">
        <v>143</v>
      </c>
      <c r="CP879" s="68" t="s">
        <v>143</v>
      </c>
      <c r="CQ879" s="68" t="s">
        <v>143</v>
      </c>
      <c r="CR879" s="68" t="s">
        <v>143</v>
      </c>
      <c r="CS879" s="68" t="s">
        <v>1</v>
      </c>
      <c r="CT879" s="68" t="s">
        <v>143</v>
      </c>
      <c r="CU879" s="68" t="s">
        <v>1</v>
      </c>
      <c r="CV879" s="68" t="s">
        <v>1985</v>
      </c>
      <c r="CW879" s="68" t="s">
        <v>143</v>
      </c>
      <c r="CX879" s="68" t="s">
        <v>258</v>
      </c>
      <c r="CY879" s="68" t="s">
        <v>166</v>
      </c>
      <c r="CZ879" s="68" t="s">
        <v>136</v>
      </c>
      <c r="DA879" s="68" t="s">
        <v>2007</v>
      </c>
      <c r="DB879" s="68" t="s">
        <v>143</v>
      </c>
      <c r="DC879" s="68" t="s">
        <v>143</v>
      </c>
      <c r="DD879" s="68" t="s">
        <v>164</v>
      </c>
      <c r="DE879" s="68" t="s">
        <v>3995</v>
      </c>
      <c r="DF879" s="68" t="s">
        <v>5867</v>
      </c>
    </row>
    <row r="880" spans="1:110" s="68" customFormat="1" ht="12.75" x14ac:dyDescent="0.2">
      <c r="A880" s="67">
        <v>45261</v>
      </c>
      <c r="B880" s="68" t="s">
        <v>7</v>
      </c>
      <c r="C880" s="68">
        <v>105511</v>
      </c>
      <c r="D880" s="68" t="s">
        <v>5868</v>
      </c>
      <c r="E880" s="68" t="s">
        <v>373</v>
      </c>
      <c r="F880" s="69">
        <v>45264</v>
      </c>
      <c r="G880" s="68" t="s">
        <v>257</v>
      </c>
      <c r="H880" s="68" t="s">
        <v>166</v>
      </c>
      <c r="I880" s="70">
        <v>410.71</v>
      </c>
      <c r="J880" s="70">
        <v>410.71</v>
      </c>
      <c r="K880" s="71">
        <f t="shared" si="13"/>
        <v>1.0052898695120471E-3</v>
      </c>
      <c r="L880" s="68" t="s">
        <v>374</v>
      </c>
      <c r="M880" s="68" t="s">
        <v>129</v>
      </c>
      <c r="N880" s="68" t="s">
        <v>527</v>
      </c>
      <c r="O880" s="68" t="s">
        <v>528</v>
      </c>
      <c r="P880" s="68" t="s">
        <v>5869</v>
      </c>
      <c r="Q880" s="68" t="s">
        <v>530</v>
      </c>
      <c r="R880" s="68" t="s">
        <v>5870</v>
      </c>
      <c r="S880" s="68" t="s">
        <v>5871</v>
      </c>
      <c r="T880" s="68" t="s">
        <v>135</v>
      </c>
      <c r="U880" s="68" t="s">
        <v>135</v>
      </c>
      <c r="V880" s="68" t="s">
        <v>136</v>
      </c>
      <c r="W880" s="68" t="s">
        <v>137</v>
      </c>
      <c r="X880" s="68" t="s">
        <v>264</v>
      </c>
      <c r="Y880" s="68" t="s">
        <v>5872</v>
      </c>
      <c r="Z880" s="68" t="s">
        <v>5873</v>
      </c>
      <c r="AA880" s="68" t="s">
        <v>139</v>
      </c>
      <c r="AB880" s="68" t="s">
        <v>140</v>
      </c>
      <c r="AC880" s="68" t="s">
        <v>5272</v>
      </c>
      <c r="AD880" s="68" t="s">
        <v>143</v>
      </c>
      <c r="AE880" s="68" t="s">
        <v>5874</v>
      </c>
      <c r="AF880" s="68" t="s">
        <v>5875</v>
      </c>
      <c r="AG880" s="68" t="s">
        <v>5675</v>
      </c>
      <c r="AH880" s="68" t="s">
        <v>265</v>
      </c>
      <c r="AI880" s="68" t="s">
        <v>143</v>
      </c>
      <c r="AJ880" s="68" t="s">
        <v>5874</v>
      </c>
      <c r="AK880" s="68" t="s">
        <v>142</v>
      </c>
      <c r="AL880" s="68" t="s">
        <v>143</v>
      </c>
      <c r="AM880" s="68" t="s">
        <v>5874</v>
      </c>
      <c r="AN880" s="68" t="s">
        <v>174</v>
      </c>
      <c r="AO880" s="68" t="s">
        <v>533</v>
      </c>
      <c r="AP880" s="68" t="s">
        <v>534</v>
      </c>
      <c r="AQ880" s="68" t="s">
        <v>309</v>
      </c>
      <c r="AR880" s="68" t="s">
        <v>148</v>
      </c>
      <c r="AS880" s="68" t="s">
        <v>139</v>
      </c>
      <c r="AT880" s="68" t="s">
        <v>508</v>
      </c>
      <c r="AU880" s="68" t="s">
        <v>535</v>
      </c>
      <c r="AV880" s="68" t="s">
        <v>536</v>
      </c>
      <c r="AW880" s="68" t="s">
        <v>273</v>
      </c>
      <c r="AX880" s="68" t="s">
        <v>537</v>
      </c>
      <c r="AY880" s="68" t="s">
        <v>148</v>
      </c>
      <c r="AZ880" s="68" t="s">
        <v>139</v>
      </c>
      <c r="BA880" s="68" t="s">
        <v>154</v>
      </c>
      <c r="BB880" s="68" t="s">
        <v>275</v>
      </c>
      <c r="BC880" s="68" t="s">
        <v>156</v>
      </c>
      <c r="BD880" s="68" t="s">
        <v>157</v>
      </c>
      <c r="BE880" s="68" t="s">
        <v>303</v>
      </c>
      <c r="BF880" s="68" t="s">
        <v>5876</v>
      </c>
      <c r="BG880" s="68" t="s">
        <v>5272</v>
      </c>
      <c r="BH880" s="68" t="s">
        <v>530</v>
      </c>
      <c r="BI880" s="68" t="s">
        <v>770</v>
      </c>
      <c r="BJ880" s="68" t="s">
        <v>143</v>
      </c>
      <c r="BK880" s="68" t="s">
        <v>136</v>
      </c>
      <c r="BL880" s="68" t="s">
        <v>143</v>
      </c>
      <c r="BM880" s="68" t="s">
        <v>200</v>
      </c>
      <c r="BN880" s="68" t="s">
        <v>200</v>
      </c>
      <c r="BO880" s="68" t="s">
        <v>143</v>
      </c>
      <c r="BP880" s="68" t="s">
        <v>143</v>
      </c>
      <c r="BQ880" s="68" t="s">
        <v>2139</v>
      </c>
      <c r="BR880" s="68" t="s">
        <v>5352</v>
      </c>
      <c r="BS880" s="68" t="s">
        <v>1608</v>
      </c>
      <c r="BT880" s="68" t="s">
        <v>5874</v>
      </c>
      <c r="BU880" s="68" t="s">
        <v>5874</v>
      </c>
      <c r="BV880" s="68" t="s">
        <v>135</v>
      </c>
      <c r="BW880" s="68" t="s">
        <v>135</v>
      </c>
      <c r="BX880" s="68" t="s">
        <v>135</v>
      </c>
      <c r="BY880" s="68" t="s">
        <v>148</v>
      </c>
      <c r="BZ880" s="68" t="s">
        <v>4815</v>
      </c>
      <c r="CA880" s="68" t="s">
        <v>174</v>
      </c>
      <c r="CB880" s="68" t="s">
        <v>143</v>
      </c>
      <c r="CC880" s="68" t="s">
        <v>143</v>
      </c>
      <c r="CD880" s="68" t="s">
        <v>143</v>
      </c>
      <c r="CE880" s="68" t="s">
        <v>5877</v>
      </c>
      <c r="CF880" s="68" t="s">
        <v>2261</v>
      </c>
      <c r="CG880" s="68" t="s">
        <v>2261</v>
      </c>
      <c r="CH880" s="68" t="s">
        <v>143</v>
      </c>
      <c r="CI880" s="68" t="s">
        <v>143</v>
      </c>
      <c r="CJ880" s="68" t="s">
        <v>5272</v>
      </c>
      <c r="CK880" s="68" t="s">
        <v>143</v>
      </c>
      <c r="CL880" s="68" t="s">
        <v>143</v>
      </c>
      <c r="CM880" s="68" t="s">
        <v>143</v>
      </c>
      <c r="CN880" s="68" t="s">
        <v>143</v>
      </c>
      <c r="CO880" s="68" t="s">
        <v>143</v>
      </c>
      <c r="CP880" s="68" t="s">
        <v>5878</v>
      </c>
      <c r="CQ880" s="68" t="s">
        <v>143</v>
      </c>
      <c r="CR880" s="68" t="s">
        <v>143</v>
      </c>
      <c r="CS880" s="68" t="s">
        <v>1</v>
      </c>
      <c r="CT880" s="68" t="s">
        <v>143</v>
      </c>
      <c r="CU880" s="68" t="s">
        <v>1</v>
      </c>
      <c r="CV880" s="68" t="s">
        <v>1985</v>
      </c>
      <c r="CW880" s="68" t="s">
        <v>1985</v>
      </c>
      <c r="CX880" s="68" t="s">
        <v>374</v>
      </c>
      <c r="CY880" s="68" t="s">
        <v>166</v>
      </c>
      <c r="CZ880" s="68" t="s">
        <v>136</v>
      </c>
      <c r="DA880" s="68" t="s">
        <v>1986</v>
      </c>
      <c r="DB880" s="68" t="s">
        <v>143</v>
      </c>
      <c r="DC880" s="68" t="s">
        <v>143</v>
      </c>
      <c r="DD880" s="68" t="s">
        <v>373</v>
      </c>
      <c r="DE880" s="68" t="s">
        <v>3995</v>
      </c>
      <c r="DF880" s="68" t="s">
        <v>3601</v>
      </c>
    </row>
    <row r="881" spans="1:110" s="68" customFormat="1" ht="12.75" x14ac:dyDescent="0.2">
      <c r="A881" s="67">
        <v>45261</v>
      </c>
      <c r="B881" s="68" t="s">
        <v>8</v>
      </c>
      <c r="C881" s="68">
        <v>108003</v>
      </c>
      <c r="D881" s="68" t="s">
        <v>5821</v>
      </c>
      <c r="E881" s="68" t="s">
        <v>364</v>
      </c>
      <c r="F881" s="69">
        <v>45275</v>
      </c>
      <c r="G881" s="68" t="s">
        <v>165</v>
      </c>
      <c r="H881" s="68" t="s">
        <v>166</v>
      </c>
      <c r="I881" s="70">
        <v>77.72</v>
      </c>
      <c r="J881" s="70">
        <v>77.72</v>
      </c>
      <c r="K881" s="71">
        <f t="shared" si="13"/>
        <v>1.9023429830896814E-4</v>
      </c>
      <c r="L881" s="68" t="s">
        <v>342</v>
      </c>
      <c r="M881" s="68" t="s">
        <v>218</v>
      </c>
      <c r="N881" s="68" t="s">
        <v>960</v>
      </c>
      <c r="O881" s="68" t="s">
        <v>5335</v>
      </c>
      <c r="P881" s="68" t="s">
        <v>5336</v>
      </c>
      <c r="Q881" s="68" t="s">
        <v>170</v>
      </c>
      <c r="R881" s="68" t="s">
        <v>5879</v>
      </c>
      <c r="S881" s="68" t="s">
        <v>5880</v>
      </c>
      <c r="T881" s="68" t="s">
        <v>5881</v>
      </c>
      <c r="U881" s="68" t="s">
        <v>5882</v>
      </c>
      <c r="V881" s="68" t="s">
        <v>136</v>
      </c>
      <c r="W881" s="68" t="s">
        <v>137</v>
      </c>
      <c r="X881" s="68" t="s">
        <v>349</v>
      </c>
      <c r="Y881" s="68" t="s">
        <v>5883</v>
      </c>
      <c r="Z881" s="68" t="s">
        <v>5884</v>
      </c>
      <c r="AA881" s="68" t="s">
        <v>139</v>
      </c>
      <c r="AB881" s="68" t="s">
        <v>226</v>
      </c>
      <c r="AC881" s="68" t="s">
        <v>5272</v>
      </c>
      <c r="AD881" s="68" t="s">
        <v>143</v>
      </c>
      <c r="AE881" s="68" t="s">
        <v>5272</v>
      </c>
      <c r="AF881" s="68" t="s">
        <v>143</v>
      </c>
      <c r="AG881" s="68" t="s">
        <v>235</v>
      </c>
      <c r="AH881" s="68" t="s">
        <v>141</v>
      </c>
      <c r="AI881" s="68" t="s">
        <v>143</v>
      </c>
      <c r="AJ881" s="68" t="s">
        <v>143</v>
      </c>
      <c r="AK881" s="68" t="s">
        <v>207</v>
      </c>
      <c r="AL881" s="68" t="s">
        <v>143</v>
      </c>
      <c r="AM881" s="68" t="s">
        <v>5885</v>
      </c>
      <c r="AN881" s="68" t="s">
        <v>143</v>
      </c>
      <c r="AO881" s="68" t="s">
        <v>5341</v>
      </c>
      <c r="AP881" s="68" t="s">
        <v>3837</v>
      </c>
      <c r="AQ881" s="68" t="s">
        <v>5342</v>
      </c>
      <c r="AR881" s="68" t="s">
        <v>841</v>
      </c>
      <c r="AS881" s="68" t="s">
        <v>231</v>
      </c>
      <c r="AT881" s="68" t="s">
        <v>841</v>
      </c>
      <c r="AU881" s="68" t="s">
        <v>5343</v>
      </c>
      <c r="AV881" s="68" t="s">
        <v>145</v>
      </c>
      <c r="AW881" s="68" t="s">
        <v>146</v>
      </c>
      <c r="AX881" s="68" t="s">
        <v>972</v>
      </c>
      <c r="AY881" s="68" t="s">
        <v>148</v>
      </c>
      <c r="AZ881" s="68" t="s">
        <v>139</v>
      </c>
      <c r="BA881" s="68" t="s">
        <v>149</v>
      </c>
      <c r="BB881" s="68" t="s">
        <v>150</v>
      </c>
      <c r="BC881" s="68" t="s">
        <v>156</v>
      </c>
      <c r="BD881" s="68" t="s">
        <v>157</v>
      </c>
      <c r="BE881" s="68" t="s">
        <v>303</v>
      </c>
      <c r="BF881" s="68" t="s">
        <v>5886</v>
      </c>
      <c r="BG881" s="68" t="s">
        <v>5272</v>
      </c>
      <c r="BH881" s="68" t="s">
        <v>143</v>
      </c>
      <c r="BI881" s="68" t="s">
        <v>143</v>
      </c>
      <c r="BJ881" s="68" t="s">
        <v>143</v>
      </c>
      <c r="BK881" s="68" t="s">
        <v>136</v>
      </c>
      <c r="BL881" s="68" t="s">
        <v>143</v>
      </c>
      <c r="BM881" s="68" t="s">
        <v>160</v>
      </c>
      <c r="BN881" s="68" t="s">
        <v>143</v>
      </c>
      <c r="BO881" s="68" t="s">
        <v>143</v>
      </c>
      <c r="BP881" s="68" t="s">
        <v>143</v>
      </c>
      <c r="BQ881" s="68" t="s">
        <v>703</v>
      </c>
      <c r="BR881" s="68" t="s">
        <v>5352</v>
      </c>
      <c r="BS881" s="68" t="s">
        <v>162</v>
      </c>
      <c r="BT881" s="68" t="s">
        <v>5885</v>
      </c>
      <c r="BU881" s="68" t="s">
        <v>5885</v>
      </c>
      <c r="BV881" s="68" t="s">
        <v>4888</v>
      </c>
      <c r="BW881" s="68" t="s">
        <v>5887</v>
      </c>
      <c r="BX881" s="68" t="s">
        <v>3488</v>
      </c>
      <c r="BY881" s="68" t="s">
        <v>148</v>
      </c>
      <c r="BZ881" s="68" t="s">
        <v>5346</v>
      </c>
      <c r="CA881" s="68" t="s">
        <v>174</v>
      </c>
      <c r="CB881" s="68" t="s">
        <v>143</v>
      </c>
      <c r="CC881" s="68" t="s">
        <v>143</v>
      </c>
      <c r="CD881" s="68" t="s">
        <v>362</v>
      </c>
      <c r="CE881" s="68" t="s">
        <v>5137</v>
      </c>
      <c r="CF881" s="68" t="s">
        <v>2261</v>
      </c>
      <c r="CG881" s="68" t="s">
        <v>143</v>
      </c>
      <c r="CH881" s="68" t="s">
        <v>143</v>
      </c>
      <c r="CI881" s="68" t="s">
        <v>143</v>
      </c>
      <c r="CJ881" s="68" t="s">
        <v>5272</v>
      </c>
      <c r="CK881" s="68" t="s">
        <v>143</v>
      </c>
      <c r="CL881" s="68" t="s">
        <v>143</v>
      </c>
      <c r="CM881" s="68" t="s">
        <v>143</v>
      </c>
      <c r="CN881" s="68" t="s">
        <v>143</v>
      </c>
      <c r="CO881" s="68" t="s">
        <v>143</v>
      </c>
      <c r="CP881" s="68" t="s">
        <v>143</v>
      </c>
      <c r="CQ881" s="68" t="s">
        <v>143</v>
      </c>
      <c r="CR881" s="68" t="s">
        <v>143</v>
      </c>
      <c r="CS881" s="68" t="s">
        <v>1</v>
      </c>
      <c r="CT881" s="68" t="s">
        <v>143</v>
      </c>
      <c r="CU881" s="68" t="s">
        <v>1</v>
      </c>
      <c r="CV881" s="68" t="s">
        <v>1985</v>
      </c>
      <c r="CW881" s="68" t="s">
        <v>143</v>
      </c>
      <c r="CX881" s="68" t="s">
        <v>342</v>
      </c>
      <c r="CY881" s="68" t="s">
        <v>166</v>
      </c>
      <c r="CZ881" s="68" t="s">
        <v>136</v>
      </c>
      <c r="DA881" s="68" t="s">
        <v>1986</v>
      </c>
      <c r="DB881" s="68" t="s">
        <v>5137</v>
      </c>
      <c r="DC881" s="68" t="s">
        <v>143</v>
      </c>
      <c r="DD881" s="68" t="s">
        <v>364</v>
      </c>
      <c r="DE881" s="68" t="s">
        <v>3995</v>
      </c>
      <c r="DF881" s="68" t="s">
        <v>5830</v>
      </c>
    </row>
    <row r="882" spans="1:110" s="68" customFormat="1" ht="12.75" x14ac:dyDescent="0.2">
      <c r="A882" s="67">
        <v>45261</v>
      </c>
      <c r="B882" s="68" t="s">
        <v>13</v>
      </c>
      <c r="C882" s="68">
        <v>106955</v>
      </c>
      <c r="D882" s="68" t="s">
        <v>5687</v>
      </c>
      <c r="E882" s="68" t="s">
        <v>685</v>
      </c>
      <c r="F882" s="69">
        <v>45271</v>
      </c>
      <c r="G882" s="68" t="s">
        <v>165</v>
      </c>
      <c r="H882" s="68" t="s">
        <v>166</v>
      </c>
      <c r="I882" s="70">
        <v>506.53</v>
      </c>
      <c r="J882" s="70">
        <v>506.53</v>
      </c>
      <c r="K882" s="71">
        <f t="shared" si="13"/>
        <v>1.2398273175815958E-3</v>
      </c>
      <c r="L882" s="68" t="s">
        <v>374</v>
      </c>
      <c r="M882" s="68" t="s">
        <v>129</v>
      </c>
      <c r="N882" s="68" t="s">
        <v>1151</v>
      </c>
      <c r="O882" s="68" t="s">
        <v>1130</v>
      </c>
      <c r="P882" s="68" t="s">
        <v>5687</v>
      </c>
      <c r="Q882" s="68" t="s">
        <v>132</v>
      </c>
      <c r="R882" s="68" t="s">
        <v>5888</v>
      </c>
      <c r="S882" s="68" t="s">
        <v>5889</v>
      </c>
      <c r="T882" s="68" t="s">
        <v>135</v>
      </c>
      <c r="U882" s="68" t="s">
        <v>135</v>
      </c>
      <c r="V882" s="68" t="s">
        <v>136</v>
      </c>
      <c r="W882" s="68" t="s">
        <v>137</v>
      </c>
      <c r="X882" s="68" t="s">
        <v>138</v>
      </c>
      <c r="Y882" s="68" t="s">
        <v>5890</v>
      </c>
      <c r="Z882" s="68" t="s">
        <v>5891</v>
      </c>
      <c r="AA882" s="68" t="s">
        <v>139</v>
      </c>
      <c r="AB882" s="68" t="s">
        <v>140</v>
      </c>
      <c r="AC882" s="68" t="s">
        <v>5272</v>
      </c>
      <c r="AD882" s="68" t="s">
        <v>143</v>
      </c>
      <c r="AE882" s="68" t="s">
        <v>5272</v>
      </c>
      <c r="AF882" s="68" t="s">
        <v>143</v>
      </c>
      <c r="AG882" s="68" t="s">
        <v>235</v>
      </c>
      <c r="AH882" s="68" t="s">
        <v>141</v>
      </c>
      <c r="AI882" s="68" t="s">
        <v>143</v>
      </c>
      <c r="AJ882" s="68" t="s">
        <v>143</v>
      </c>
      <c r="AK882" s="68" t="s">
        <v>142</v>
      </c>
      <c r="AL882" s="68" t="s">
        <v>143</v>
      </c>
      <c r="AM882" s="68" t="s">
        <v>5805</v>
      </c>
      <c r="AN882" s="68" t="s">
        <v>143</v>
      </c>
      <c r="AO882" s="68" t="s">
        <v>1133</v>
      </c>
      <c r="AP882" s="68" t="s">
        <v>1133</v>
      </c>
      <c r="AQ882" s="68" t="s">
        <v>309</v>
      </c>
      <c r="AR882" s="68" t="s">
        <v>148</v>
      </c>
      <c r="AS882" s="68" t="s">
        <v>139</v>
      </c>
      <c r="AT882" s="68" t="s">
        <v>950</v>
      </c>
      <c r="AU882" s="68" t="s">
        <v>311</v>
      </c>
      <c r="AV882" s="68" t="s">
        <v>145</v>
      </c>
      <c r="AW882" s="68" t="s">
        <v>146</v>
      </c>
      <c r="AX882" s="68" t="s">
        <v>1154</v>
      </c>
      <c r="AY882" s="68" t="s">
        <v>148</v>
      </c>
      <c r="AZ882" s="68" t="s">
        <v>139</v>
      </c>
      <c r="BA882" s="68" t="s">
        <v>149</v>
      </c>
      <c r="BB882" s="68" t="s">
        <v>150</v>
      </c>
      <c r="BC882" s="68" t="s">
        <v>156</v>
      </c>
      <c r="BD882" s="68" t="s">
        <v>157</v>
      </c>
      <c r="BE882" s="68" t="s">
        <v>484</v>
      </c>
      <c r="BF882" s="68" t="s">
        <v>5892</v>
      </c>
      <c r="BG882" s="68" t="s">
        <v>5272</v>
      </c>
      <c r="BH882" s="68" t="s">
        <v>132</v>
      </c>
      <c r="BI882" s="68" t="s">
        <v>143</v>
      </c>
      <c r="BJ882" s="68" t="s">
        <v>143</v>
      </c>
      <c r="BK882" s="68" t="s">
        <v>136</v>
      </c>
      <c r="BL882" s="68" t="s">
        <v>143</v>
      </c>
      <c r="BM882" s="68" t="s">
        <v>160</v>
      </c>
      <c r="BN882" s="68" t="s">
        <v>160</v>
      </c>
      <c r="BO882" s="68" t="s">
        <v>143</v>
      </c>
      <c r="BP882" s="68" t="s">
        <v>1151</v>
      </c>
      <c r="BQ882" s="68" t="s">
        <v>5893</v>
      </c>
      <c r="BR882" s="68" t="s">
        <v>5684</v>
      </c>
      <c r="BS882" s="68" t="s">
        <v>241</v>
      </c>
      <c r="BT882" s="68" t="s">
        <v>5894</v>
      </c>
      <c r="BU882" s="68" t="s">
        <v>5894</v>
      </c>
      <c r="BV882" s="68" t="s">
        <v>135</v>
      </c>
      <c r="BW882" s="68" t="s">
        <v>135</v>
      </c>
      <c r="BX882" s="68" t="s">
        <v>135</v>
      </c>
      <c r="BY882" s="68" t="s">
        <v>148</v>
      </c>
      <c r="BZ882" s="68" t="s">
        <v>5895</v>
      </c>
      <c r="CA882" s="68" t="s">
        <v>144</v>
      </c>
      <c r="CB882" s="68" t="s">
        <v>2764</v>
      </c>
      <c r="CC882" s="68" t="s">
        <v>143</v>
      </c>
      <c r="CD882" s="68" t="s">
        <v>143</v>
      </c>
      <c r="CE882" s="68" t="s">
        <v>143</v>
      </c>
      <c r="CF882" s="68" t="s">
        <v>5790</v>
      </c>
      <c r="CG882" s="68" t="s">
        <v>143</v>
      </c>
      <c r="CH882" s="68" t="s">
        <v>143</v>
      </c>
      <c r="CI882" s="68" t="s">
        <v>143</v>
      </c>
      <c r="CJ882" s="68" t="s">
        <v>5272</v>
      </c>
      <c r="CK882" s="68" t="s">
        <v>143</v>
      </c>
      <c r="CL882" s="68" t="s">
        <v>143</v>
      </c>
      <c r="CM882" s="68" t="s">
        <v>143</v>
      </c>
      <c r="CN882" s="68" t="s">
        <v>143</v>
      </c>
      <c r="CO882" s="68" t="s">
        <v>143</v>
      </c>
      <c r="CP882" s="68" t="s">
        <v>143</v>
      </c>
      <c r="CQ882" s="68" t="s">
        <v>143</v>
      </c>
      <c r="CR882" s="68" t="s">
        <v>143</v>
      </c>
      <c r="CS882" s="68" t="s">
        <v>1</v>
      </c>
      <c r="CT882" s="68" t="s">
        <v>143</v>
      </c>
      <c r="CU882" s="68" t="s">
        <v>1</v>
      </c>
      <c r="CV882" s="68" t="s">
        <v>2092</v>
      </c>
      <c r="CW882" s="68" t="s">
        <v>143</v>
      </c>
      <c r="CX882" s="68" t="s">
        <v>374</v>
      </c>
      <c r="CY882" s="68" t="s">
        <v>166</v>
      </c>
      <c r="CZ882" s="68" t="s">
        <v>136</v>
      </c>
      <c r="DA882" s="68" t="s">
        <v>1986</v>
      </c>
      <c r="DB882" s="68" t="s">
        <v>143</v>
      </c>
      <c r="DC882" s="68" t="s">
        <v>143</v>
      </c>
      <c r="DD882" s="68" t="s">
        <v>685</v>
      </c>
      <c r="DE882" s="68" t="s">
        <v>3995</v>
      </c>
      <c r="DF882" s="68" t="s">
        <v>3193</v>
      </c>
    </row>
    <row r="883" spans="1:110" s="68" customFormat="1" ht="12.75" x14ac:dyDescent="0.2">
      <c r="A883" s="67">
        <v>45261</v>
      </c>
      <c r="B883" s="68" t="s">
        <v>16</v>
      </c>
      <c r="C883" s="68">
        <v>105642</v>
      </c>
      <c r="D883" s="68" t="s">
        <v>4918</v>
      </c>
      <c r="E883" s="68" t="s">
        <v>685</v>
      </c>
      <c r="F883" s="69">
        <v>45265</v>
      </c>
      <c r="G883" s="68" t="s">
        <v>165</v>
      </c>
      <c r="H883" s="68" t="s">
        <v>166</v>
      </c>
      <c r="I883" s="70">
        <v>207.77</v>
      </c>
      <c r="J883" s="70">
        <v>207.77</v>
      </c>
      <c r="K883" s="71">
        <f t="shared" si="13"/>
        <v>5.0855610087048781E-4</v>
      </c>
      <c r="L883" s="68" t="s">
        <v>1833</v>
      </c>
      <c r="M883" s="68" t="s">
        <v>129</v>
      </c>
      <c r="N883" s="68" t="s">
        <v>219</v>
      </c>
      <c r="O883" s="68" t="s">
        <v>5151</v>
      </c>
      <c r="P883" s="68" t="s">
        <v>5896</v>
      </c>
      <c r="Q883" s="68" t="s">
        <v>170</v>
      </c>
      <c r="R883" s="68" t="s">
        <v>5897</v>
      </c>
      <c r="S883" s="68" t="s">
        <v>5154</v>
      </c>
      <c r="T883" s="68" t="s">
        <v>135</v>
      </c>
      <c r="U883" s="68" t="s">
        <v>135</v>
      </c>
      <c r="V883" s="68" t="s">
        <v>136</v>
      </c>
      <c r="W883" s="68" t="s">
        <v>137</v>
      </c>
      <c r="X883" s="68" t="s">
        <v>225</v>
      </c>
      <c r="Y883" s="68" t="s">
        <v>5898</v>
      </c>
      <c r="Z883" s="68" t="s">
        <v>5899</v>
      </c>
      <c r="AA883" s="68" t="s">
        <v>139</v>
      </c>
      <c r="AB883" s="68" t="s">
        <v>140</v>
      </c>
      <c r="AC883" s="68" t="s">
        <v>5272</v>
      </c>
      <c r="AD883" s="68" t="s">
        <v>143</v>
      </c>
      <c r="AE883" s="68" t="s">
        <v>5272</v>
      </c>
      <c r="AF883" s="68" t="s">
        <v>143</v>
      </c>
      <c r="AG883" s="68" t="s">
        <v>235</v>
      </c>
      <c r="AH883" s="68" t="s">
        <v>141</v>
      </c>
      <c r="AI883" s="68" t="s">
        <v>143</v>
      </c>
      <c r="AJ883" s="68" t="s">
        <v>143</v>
      </c>
      <c r="AK883" s="68" t="s">
        <v>142</v>
      </c>
      <c r="AL883" s="68" t="s">
        <v>143</v>
      </c>
      <c r="AM883" s="68" t="s">
        <v>5900</v>
      </c>
      <c r="AN883" s="68" t="s">
        <v>143</v>
      </c>
      <c r="AO883" s="68" t="s">
        <v>5155</v>
      </c>
      <c r="AP883" s="68" t="s">
        <v>5156</v>
      </c>
      <c r="AQ883" s="68" t="s">
        <v>5157</v>
      </c>
      <c r="AR883" s="68" t="s">
        <v>2082</v>
      </c>
      <c r="AS883" s="68" t="s">
        <v>231</v>
      </c>
      <c r="AT883" s="68" t="s">
        <v>1125</v>
      </c>
      <c r="AU883" s="68" t="s">
        <v>5158</v>
      </c>
      <c r="AV883" s="68" t="s">
        <v>234</v>
      </c>
      <c r="AW883" s="68" t="s">
        <v>165</v>
      </c>
      <c r="AX883" s="68" t="s">
        <v>235</v>
      </c>
      <c r="AY883" s="68" t="s">
        <v>148</v>
      </c>
      <c r="AZ883" s="68" t="s">
        <v>139</v>
      </c>
      <c r="BA883" s="68" t="s">
        <v>236</v>
      </c>
      <c r="BB883" s="68" t="s">
        <v>150</v>
      </c>
      <c r="BC883" s="68" t="s">
        <v>156</v>
      </c>
      <c r="BD883" s="68" t="s">
        <v>157</v>
      </c>
      <c r="BE883" s="68" t="s">
        <v>303</v>
      </c>
      <c r="BF883" s="68" t="s">
        <v>5901</v>
      </c>
      <c r="BG883" s="68" t="s">
        <v>5272</v>
      </c>
      <c r="BH883" s="68" t="s">
        <v>170</v>
      </c>
      <c r="BI883" s="68" t="s">
        <v>143</v>
      </c>
      <c r="BJ883" s="68" t="s">
        <v>143</v>
      </c>
      <c r="BK883" s="68" t="s">
        <v>136</v>
      </c>
      <c r="BL883" s="68" t="s">
        <v>143</v>
      </c>
      <c r="BM883" s="68" t="s">
        <v>160</v>
      </c>
      <c r="BN883" s="68" t="s">
        <v>143</v>
      </c>
      <c r="BO883" s="68" t="s">
        <v>143</v>
      </c>
      <c r="BP883" s="68" t="s">
        <v>143</v>
      </c>
      <c r="BQ883" s="68" t="s">
        <v>5902</v>
      </c>
      <c r="BR883" s="68" t="s">
        <v>5352</v>
      </c>
      <c r="BS883" s="68" t="s">
        <v>162</v>
      </c>
      <c r="BT883" s="68" t="s">
        <v>5900</v>
      </c>
      <c r="BU883" s="68" t="s">
        <v>5900</v>
      </c>
      <c r="BV883" s="68" t="s">
        <v>135</v>
      </c>
      <c r="BW883" s="68" t="s">
        <v>135</v>
      </c>
      <c r="BX883" s="68" t="s">
        <v>135</v>
      </c>
      <c r="BY883" s="68" t="s">
        <v>148</v>
      </c>
      <c r="BZ883" s="68" t="s">
        <v>885</v>
      </c>
      <c r="CA883" s="68" t="s">
        <v>174</v>
      </c>
      <c r="CB883" s="68" t="s">
        <v>143</v>
      </c>
      <c r="CC883" s="68" t="s">
        <v>143</v>
      </c>
      <c r="CD883" s="68" t="s">
        <v>143</v>
      </c>
      <c r="CE883" s="68" t="s">
        <v>143</v>
      </c>
      <c r="CF883" s="68" t="s">
        <v>2261</v>
      </c>
      <c r="CG883" s="68" t="s">
        <v>143</v>
      </c>
      <c r="CH883" s="68" t="s">
        <v>143</v>
      </c>
      <c r="CI883" s="68" t="s">
        <v>143</v>
      </c>
      <c r="CJ883" s="68" t="s">
        <v>5272</v>
      </c>
      <c r="CK883" s="68" t="s">
        <v>143</v>
      </c>
      <c r="CL883" s="68" t="s">
        <v>143</v>
      </c>
      <c r="CM883" s="68" t="s">
        <v>143</v>
      </c>
      <c r="CN883" s="68" t="s">
        <v>143</v>
      </c>
      <c r="CO883" s="68" t="s">
        <v>5903</v>
      </c>
      <c r="CP883" s="68" t="s">
        <v>143</v>
      </c>
      <c r="CQ883" s="68" t="s">
        <v>143</v>
      </c>
      <c r="CR883" s="68" t="s">
        <v>143</v>
      </c>
      <c r="CS883" s="68" t="s">
        <v>1</v>
      </c>
      <c r="CT883" s="68" t="s">
        <v>143</v>
      </c>
      <c r="CU883" s="68" t="s">
        <v>1</v>
      </c>
      <c r="CV883" s="68" t="s">
        <v>1985</v>
      </c>
      <c r="CW883" s="68" t="s">
        <v>143</v>
      </c>
      <c r="CX883" s="68" t="s">
        <v>1833</v>
      </c>
      <c r="CY883" s="68" t="s">
        <v>166</v>
      </c>
      <c r="CZ883" s="68" t="s">
        <v>136</v>
      </c>
      <c r="DA883" s="68" t="s">
        <v>1989</v>
      </c>
      <c r="DB883" s="68" t="s">
        <v>143</v>
      </c>
      <c r="DC883" s="68" t="s">
        <v>225</v>
      </c>
      <c r="DD883" s="68" t="s">
        <v>685</v>
      </c>
      <c r="DE883" s="68" t="s">
        <v>3995</v>
      </c>
      <c r="DF883" s="68" t="s">
        <v>5904</v>
      </c>
    </row>
    <row r="884" spans="1:110" s="68" customFormat="1" ht="12.75" x14ac:dyDescent="0.2">
      <c r="A884" s="67">
        <v>45261</v>
      </c>
      <c r="B884" s="68" t="s">
        <v>11</v>
      </c>
      <c r="C884" s="68">
        <v>106629</v>
      </c>
      <c r="D884" s="68" t="s">
        <v>256</v>
      </c>
      <c r="E884" s="68" t="s">
        <v>685</v>
      </c>
      <c r="F884" s="69">
        <v>45268</v>
      </c>
      <c r="G884" s="68" t="s">
        <v>165</v>
      </c>
      <c r="H884" s="68" t="s">
        <v>166</v>
      </c>
      <c r="I884" s="70">
        <v>160</v>
      </c>
      <c r="J884" s="70">
        <v>160</v>
      </c>
      <c r="K884" s="71">
        <f t="shared" si="13"/>
        <v>3.9163005313220406E-4</v>
      </c>
      <c r="L884" s="68" t="s">
        <v>258</v>
      </c>
      <c r="M884" s="68" t="s">
        <v>129</v>
      </c>
      <c r="N884" s="68" t="s">
        <v>960</v>
      </c>
      <c r="O884" s="68" t="s">
        <v>4021</v>
      </c>
      <c r="P884" s="68" t="s">
        <v>5905</v>
      </c>
      <c r="Q884" s="68" t="s">
        <v>170</v>
      </c>
      <c r="R884" s="68" t="s">
        <v>5906</v>
      </c>
      <c r="S884" s="68" t="s">
        <v>3936</v>
      </c>
      <c r="T884" s="68" t="s">
        <v>135</v>
      </c>
      <c r="U884" s="68" t="s">
        <v>135</v>
      </c>
      <c r="V884" s="68" t="s">
        <v>136</v>
      </c>
      <c r="W884" s="68" t="s">
        <v>137</v>
      </c>
      <c r="X884" s="68" t="s">
        <v>957</v>
      </c>
      <c r="Y884" s="68" t="s">
        <v>5907</v>
      </c>
      <c r="Z884" s="68" t="s">
        <v>5908</v>
      </c>
      <c r="AA884" s="68" t="s">
        <v>139</v>
      </c>
      <c r="AB884" s="68" t="s">
        <v>140</v>
      </c>
      <c r="AC884" s="68" t="s">
        <v>5272</v>
      </c>
      <c r="AD884" s="68" t="s">
        <v>143</v>
      </c>
      <c r="AE884" s="68" t="s">
        <v>5272</v>
      </c>
      <c r="AF884" s="68" t="s">
        <v>5909</v>
      </c>
      <c r="AG884" s="68" t="s">
        <v>235</v>
      </c>
      <c r="AH884" s="68" t="s">
        <v>141</v>
      </c>
      <c r="AI884" s="68" t="s">
        <v>143</v>
      </c>
      <c r="AJ884" s="68" t="s">
        <v>143</v>
      </c>
      <c r="AK884" s="68" t="s">
        <v>142</v>
      </c>
      <c r="AL884" s="68" t="s">
        <v>143</v>
      </c>
      <c r="AM884" s="68" t="s">
        <v>5910</v>
      </c>
      <c r="AN884" s="68" t="s">
        <v>143</v>
      </c>
      <c r="AO884" s="68" t="s">
        <v>1813</v>
      </c>
      <c r="AP884" s="68" t="s">
        <v>699</v>
      </c>
      <c r="AQ884" s="68" t="s">
        <v>4025</v>
      </c>
      <c r="AR884" s="68" t="s">
        <v>178</v>
      </c>
      <c r="AS884" s="68" t="s">
        <v>179</v>
      </c>
      <c r="AT884" s="68" t="s">
        <v>211</v>
      </c>
      <c r="AU884" s="68" t="s">
        <v>1815</v>
      </c>
      <c r="AV884" s="68" t="s">
        <v>145</v>
      </c>
      <c r="AW884" s="68" t="s">
        <v>146</v>
      </c>
      <c r="AX884" s="68" t="s">
        <v>972</v>
      </c>
      <c r="AY884" s="68" t="s">
        <v>148</v>
      </c>
      <c r="AZ884" s="68" t="s">
        <v>139</v>
      </c>
      <c r="BA884" s="68" t="s">
        <v>149</v>
      </c>
      <c r="BB884" s="68" t="s">
        <v>150</v>
      </c>
      <c r="BC884" s="68" t="s">
        <v>156</v>
      </c>
      <c r="BD884" s="68" t="s">
        <v>157</v>
      </c>
      <c r="BE884" s="68" t="s">
        <v>303</v>
      </c>
      <c r="BF884" s="68" t="s">
        <v>5911</v>
      </c>
      <c r="BG884" s="68" t="s">
        <v>5272</v>
      </c>
      <c r="BH884" s="68" t="s">
        <v>143</v>
      </c>
      <c r="BI884" s="68" t="s">
        <v>143</v>
      </c>
      <c r="BJ884" s="68" t="s">
        <v>143</v>
      </c>
      <c r="BK884" s="68" t="s">
        <v>136</v>
      </c>
      <c r="BL884" s="68" t="s">
        <v>143</v>
      </c>
      <c r="BM884" s="68" t="s">
        <v>160</v>
      </c>
      <c r="BN884" s="68" t="s">
        <v>143</v>
      </c>
      <c r="BO884" s="68" t="s">
        <v>143</v>
      </c>
      <c r="BP884" s="68" t="s">
        <v>143</v>
      </c>
      <c r="BQ884" s="68" t="s">
        <v>485</v>
      </c>
      <c r="BR884" s="68" t="s">
        <v>5352</v>
      </c>
      <c r="BS884" s="68" t="s">
        <v>162</v>
      </c>
      <c r="BT884" s="68" t="s">
        <v>5910</v>
      </c>
      <c r="BU884" s="68" t="s">
        <v>5910</v>
      </c>
      <c r="BV884" s="68" t="s">
        <v>135</v>
      </c>
      <c r="BW884" s="68" t="s">
        <v>135</v>
      </c>
      <c r="BX884" s="68" t="s">
        <v>135</v>
      </c>
      <c r="BY884" s="68" t="s">
        <v>148</v>
      </c>
      <c r="BZ884" s="68" t="s">
        <v>5912</v>
      </c>
      <c r="CA884" s="68" t="s">
        <v>174</v>
      </c>
      <c r="CB884" s="68" t="s">
        <v>143</v>
      </c>
      <c r="CC884" s="68" t="s">
        <v>143</v>
      </c>
      <c r="CD884" s="68" t="s">
        <v>143</v>
      </c>
      <c r="CE884" s="68" t="s">
        <v>5913</v>
      </c>
      <c r="CF884" s="68" t="s">
        <v>2261</v>
      </c>
      <c r="CG884" s="68" t="s">
        <v>143</v>
      </c>
      <c r="CH884" s="68" t="s">
        <v>143</v>
      </c>
      <c r="CI884" s="68" t="s">
        <v>143</v>
      </c>
      <c r="CJ884" s="68" t="s">
        <v>5272</v>
      </c>
      <c r="CK884" s="68" t="s">
        <v>143</v>
      </c>
      <c r="CL884" s="68" t="s">
        <v>143</v>
      </c>
      <c r="CM884" s="68" t="s">
        <v>143</v>
      </c>
      <c r="CN884" s="68" t="s">
        <v>143</v>
      </c>
      <c r="CO884" s="68" t="s">
        <v>143</v>
      </c>
      <c r="CP884" s="68" t="s">
        <v>143</v>
      </c>
      <c r="CQ884" s="68" t="s">
        <v>143</v>
      </c>
      <c r="CR884" s="68" t="s">
        <v>143</v>
      </c>
      <c r="CS884" s="68" t="s">
        <v>1</v>
      </c>
      <c r="CT884" s="68" t="s">
        <v>143</v>
      </c>
      <c r="CU884" s="68" t="s">
        <v>1</v>
      </c>
      <c r="CV884" s="68" t="s">
        <v>1985</v>
      </c>
      <c r="CW884" s="68" t="s">
        <v>143</v>
      </c>
      <c r="CX884" s="68" t="s">
        <v>258</v>
      </c>
      <c r="CY884" s="68" t="s">
        <v>166</v>
      </c>
      <c r="CZ884" s="68" t="s">
        <v>136</v>
      </c>
      <c r="DA884" s="68" t="s">
        <v>1986</v>
      </c>
      <c r="DB884" s="68" t="s">
        <v>143</v>
      </c>
      <c r="DC884" s="68" t="s">
        <v>143</v>
      </c>
      <c r="DD884" s="68" t="s">
        <v>685</v>
      </c>
      <c r="DE884" s="68" t="s">
        <v>3995</v>
      </c>
      <c r="DF884" s="68" t="s">
        <v>5405</v>
      </c>
    </row>
    <row r="885" spans="1:110" s="68" customFormat="1" ht="12.75" x14ac:dyDescent="0.2">
      <c r="A885" s="67">
        <v>45261</v>
      </c>
      <c r="B885" s="68" t="s">
        <v>20</v>
      </c>
      <c r="C885" s="68">
        <v>106203</v>
      </c>
      <c r="D885" s="68" t="s">
        <v>5914</v>
      </c>
      <c r="E885" s="68" t="s">
        <v>279</v>
      </c>
      <c r="F885" s="69">
        <v>45264</v>
      </c>
      <c r="G885" s="68" t="s">
        <v>165</v>
      </c>
      <c r="H885" s="68" t="s">
        <v>166</v>
      </c>
      <c r="I885" s="70">
        <v>862.31</v>
      </c>
      <c r="J885" s="70">
        <v>578.96</v>
      </c>
      <c r="K885" s="71">
        <f t="shared" si="13"/>
        <v>2.1106656944776931E-3</v>
      </c>
      <c r="L885" s="68" t="s">
        <v>953</v>
      </c>
      <c r="M885" s="68" t="s">
        <v>218</v>
      </c>
      <c r="N885" s="68" t="s">
        <v>1070</v>
      </c>
      <c r="O885" s="68" t="s">
        <v>1354</v>
      </c>
      <c r="P885" s="68" t="s">
        <v>2549</v>
      </c>
      <c r="Q885" s="68" t="s">
        <v>170</v>
      </c>
      <c r="R885" s="68" t="s">
        <v>5915</v>
      </c>
      <c r="S885" s="68" t="s">
        <v>5916</v>
      </c>
      <c r="T885" s="68" t="s">
        <v>135</v>
      </c>
      <c r="U885" s="68" t="s">
        <v>135</v>
      </c>
      <c r="V885" s="68" t="s">
        <v>506</v>
      </c>
      <c r="W885" s="68" t="s">
        <v>137</v>
      </c>
      <c r="X885" s="68" t="s">
        <v>173</v>
      </c>
      <c r="Y885" s="68" t="s">
        <v>5917</v>
      </c>
      <c r="Z885" s="68" t="s">
        <v>5918</v>
      </c>
      <c r="AA885" s="68" t="s">
        <v>139</v>
      </c>
      <c r="AB885" s="68" t="s">
        <v>323</v>
      </c>
      <c r="AC885" s="68" t="s">
        <v>5272</v>
      </c>
      <c r="AD885" s="68" t="s">
        <v>143</v>
      </c>
      <c r="AE885" s="68" t="s">
        <v>5919</v>
      </c>
      <c r="AF885" s="68" t="s">
        <v>143</v>
      </c>
      <c r="AG885" s="68" t="s">
        <v>235</v>
      </c>
      <c r="AH885" s="68" t="s">
        <v>141</v>
      </c>
      <c r="AI885" s="68" t="s">
        <v>143</v>
      </c>
      <c r="AJ885" s="68" t="s">
        <v>5919</v>
      </c>
      <c r="AK885" s="68" t="s">
        <v>207</v>
      </c>
      <c r="AL885" s="68" t="s">
        <v>5748</v>
      </c>
      <c r="AM885" s="68" t="s">
        <v>5920</v>
      </c>
      <c r="AN885" s="68" t="s">
        <v>174</v>
      </c>
      <c r="AO885" s="68" t="s">
        <v>1358</v>
      </c>
      <c r="AP885" s="68" t="s">
        <v>1359</v>
      </c>
      <c r="AQ885" s="68" t="s">
        <v>1360</v>
      </c>
      <c r="AR885" s="68" t="s">
        <v>353</v>
      </c>
      <c r="AS885" s="68" t="s">
        <v>231</v>
      </c>
      <c r="AT885" s="68" t="s">
        <v>492</v>
      </c>
      <c r="AU885" s="68" t="s">
        <v>1361</v>
      </c>
      <c r="AV885" s="68" t="s">
        <v>1079</v>
      </c>
      <c r="AW885" s="68" t="s">
        <v>1080</v>
      </c>
      <c r="AX885" s="68" t="s">
        <v>1081</v>
      </c>
      <c r="AY885" s="68" t="s">
        <v>148</v>
      </c>
      <c r="AZ885" s="68" t="s">
        <v>139</v>
      </c>
      <c r="BA885" s="68" t="s">
        <v>148</v>
      </c>
      <c r="BB885" s="68" t="s">
        <v>150</v>
      </c>
      <c r="BC885" s="68" t="s">
        <v>156</v>
      </c>
      <c r="BD885" s="68" t="s">
        <v>157</v>
      </c>
      <c r="BE885" s="68" t="s">
        <v>484</v>
      </c>
      <c r="BF885" s="68" t="s">
        <v>5921</v>
      </c>
      <c r="BG885" s="68" t="s">
        <v>5272</v>
      </c>
      <c r="BH885" s="68" t="s">
        <v>262</v>
      </c>
      <c r="BI885" s="68" t="s">
        <v>5922</v>
      </c>
      <c r="BJ885" s="68" t="s">
        <v>143</v>
      </c>
      <c r="BK885" s="68" t="s">
        <v>506</v>
      </c>
      <c r="BL885" s="68" t="s">
        <v>143</v>
      </c>
      <c r="BM885" s="68" t="s">
        <v>200</v>
      </c>
      <c r="BN885" s="68" t="s">
        <v>160</v>
      </c>
      <c r="BO885" s="68" t="s">
        <v>279</v>
      </c>
      <c r="BP885" s="68" t="s">
        <v>143</v>
      </c>
      <c r="BQ885" s="68" t="s">
        <v>869</v>
      </c>
      <c r="BR885" s="68" t="s">
        <v>5684</v>
      </c>
      <c r="BS885" s="68" t="s">
        <v>241</v>
      </c>
      <c r="BT885" s="68" t="s">
        <v>5919</v>
      </c>
      <c r="BU885" s="68" t="s">
        <v>5919</v>
      </c>
      <c r="BV885" s="68" t="s">
        <v>135</v>
      </c>
      <c r="BW885" s="68" t="s">
        <v>135</v>
      </c>
      <c r="BX885" s="68" t="s">
        <v>135</v>
      </c>
      <c r="BY885" s="68" t="s">
        <v>148</v>
      </c>
      <c r="BZ885" s="68" t="s">
        <v>4509</v>
      </c>
      <c r="CA885" s="68" t="s">
        <v>174</v>
      </c>
      <c r="CB885" s="68" t="s">
        <v>143</v>
      </c>
      <c r="CC885" s="68" t="s">
        <v>143</v>
      </c>
      <c r="CD885" s="68" t="s">
        <v>143</v>
      </c>
      <c r="CE885" s="68" t="s">
        <v>5923</v>
      </c>
      <c r="CF885" s="68" t="s">
        <v>2261</v>
      </c>
      <c r="CG885" s="68" t="s">
        <v>2261</v>
      </c>
      <c r="CH885" s="68" t="s">
        <v>143</v>
      </c>
      <c r="CI885" s="68" t="s">
        <v>143</v>
      </c>
      <c r="CJ885" s="68" t="s">
        <v>5272</v>
      </c>
      <c r="CK885" s="68" t="s">
        <v>143</v>
      </c>
      <c r="CL885" s="68" t="s">
        <v>143</v>
      </c>
      <c r="CM885" s="68" t="s">
        <v>143</v>
      </c>
      <c r="CN885" s="68" t="s">
        <v>143</v>
      </c>
      <c r="CO885" s="68" t="s">
        <v>5924</v>
      </c>
      <c r="CP885" s="68" t="s">
        <v>143</v>
      </c>
      <c r="CQ885" s="68" t="s">
        <v>143</v>
      </c>
      <c r="CR885" s="68" t="s">
        <v>143</v>
      </c>
      <c r="CS885" s="68" t="s">
        <v>1</v>
      </c>
      <c r="CT885" s="68" t="s">
        <v>143</v>
      </c>
      <c r="CU885" s="68" t="s">
        <v>1</v>
      </c>
      <c r="CV885" s="68" t="s">
        <v>2092</v>
      </c>
      <c r="CW885" s="68" t="s">
        <v>2092</v>
      </c>
      <c r="CX885" s="68" t="s">
        <v>953</v>
      </c>
      <c r="CY885" s="68" t="s">
        <v>166</v>
      </c>
      <c r="CZ885" s="68" t="s">
        <v>506</v>
      </c>
      <c r="DA885" s="68" t="s">
        <v>1989</v>
      </c>
      <c r="DB885" s="68" t="s">
        <v>143</v>
      </c>
      <c r="DC885" s="68" t="s">
        <v>143</v>
      </c>
      <c r="DD885" s="68" t="s">
        <v>279</v>
      </c>
      <c r="DE885" s="68" t="s">
        <v>3995</v>
      </c>
      <c r="DF885" s="68" t="s">
        <v>3601</v>
      </c>
    </row>
    <row r="886" spans="1:110" s="68" customFormat="1" ht="12.75" x14ac:dyDescent="0.2">
      <c r="A886" s="67">
        <v>45261</v>
      </c>
      <c r="B886" s="68" t="s">
        <v>14</v>
      </c>
      <c r="C886" s="68">
        <v>108045</v>
      </c>
      <c r="D886" s="68" t="s">
        <v>5219</v>
      </c>
      <c r="E886" s="68" t="s">
        <v>164</v>
      </c>
      <c r="F886" s="69">
        <v>45275</v>
      </c>
      <c r="G886" s="68" t="s">
        <v>165</v>
      </c>
      <c r="H886" s="68" t="s">
        <v>166</v>
      </c>
      <c r="I886" s="70">
        <v>210</v>
      </c>
      <c r="J886" s="70">
        <v>210</v>
      </c>
      <c r="K886" s="71">
        <f t="shared" si="13"/>
        <v>5.140144447360179E-4</v>
      </c>
      <c r="L886" s="68" t="s">
        <v>316</v>
      </c>
      <c r="M886" s="68" t="s">
        <v>317</v>
      </c>
      <c r="N886" s="68" t="s">
        <v>219</v>
      </c>
      <c r="O886" s="68" t="s">
        <v>5925</v>
      </c>
      <c r="P886" s="68" t="s">
        <v>5926</v>
      </c>
      <c r="Q886" s="68" t="s">
        <v>170</v>
      </c>
      <c r="R886" s="68" t="s">
        <v>5927</v>
      </c>
      <c r="S886" s="68" t="s">
        <v>5928</v>
      </c>
      <c r="T886" s="68" t="s">
        <v>135</v>
      </c>
      <c r="U886" s="68" t="s">
        <v>135</v>
      </c>
      <c r="V886" s="68" t="s">
        <v>136</v>
      </c>
      <c r="W886" s="68" t="s">
        <v>137</v>
      </c>
      <c r="X886" s="68" t="s">
        <v>322</v>
      </c>
      <c r="Y886" s="68" t="s">
        <v>5929</v>
      </c>
      <c r="Z886" s="68" t="s">
        <v>5930</v>
      </c>
      <c r="AA886" s="68" t="s">
        <v>139</v>
      </c>
      <c r="AB886" s="68" t="s">
        <v>323</v>
      </c>
      <c r="AC886" s="68" t="s">
        <v>5272</v>
      </c>
      <c r="AD886" s="68" t="s">
        <v>143</v>
      </c>
      <c r="AE886" s="68" t="s">
        <v>5931</v>
      </c>
      <c r="AF886" s="68" t="s">
        <v>143</v>
      </c>
      <c r="AG886" s="68" t="s">
        <v>235</v>
      </c>
      <c r="AH886" s="68" t="s">
        <v>141</v>
      </c>
      <c r="AI886" s="68" t="s">
        <v>143</v>
      </c>
      <c r="AJ886" s="68" t="s">
        <v>5931</v>
      </c>
      <c r="AK886" s="68" t="s">
        <v>207</v>
      </c>
      <c r="AL886" s="68" t="s">
        <v>143</v>
      </c>
      <c r="AM886" s="68" t="s">
        <v>5931</v>
      </c>
      <c r="AN886" s="68" t="s">
        <v>174</v>
      </c>
      <c r="AO886" s="68" t="s">
        <v>5932</v>
      </c>
      <c r="AP886" s="68" t="s">
        <v>2014</v>
      </c>
      <c r="AQ886" s="68" t="s">
        <v>5933</v>
      </c>
      <c r="AR886" s="68" t="s">
        <v>250</v>
      </c>
      <c r="AS886" s="68" t="s">
        <v>179</v>
      </c>
      <c r="AT886" s="68" t="s">
        <v>251</v>
      </c>
      <c r="AU886" s="68" t="s">
        <v>5934</v>
      </c>
      <c r="AV886" s="68" t="s">
        <v>234</v>
      </c>
      <c r="AW886" s="68" t="s">
        <v>165</v>
      </c>
      <c r="AX886" s="68" t="s">
        <v>235</v>
      </c>
      <c r="AY886" s="68" t="s">
        <v>148</v>
      </c>
      <c r="AZ886" s="68" t="s">
        <v>139</v>
      </c>
      <c r="BA886" s="68" t="s">
        <v>236</v>
      </c>
      <c r="BB886" s="68" t="s">
        <v>150</v>
      </c>
      <c r="BC886" s="68" t="s">
        <v>156</v>
      </c>
      <c r="BD886" s="68" t="s">
        <v>157</v>
      </c>
      <c r="BE886" s="68" t="s">
        <v>303</v>
      </c>
      <c r="BF886" s="68" t="s">
        <v>5935</v>
      </c>
      <c r="BG886" s="68" t="s">
        <v>5272</v>
      </c>
      <c r="BH886" s="68" t="s">
        <v>170</v>
      </c>
      <c r="BI886" s="68" t="s">
        <v>143</v>
      </c>
      <c r="BJ886" s="68" t="s">
        <v>143</v>
      </c>
      <c r="BK886" s="68" t="s">
        <v>136</v>
      </c>
      <c r="BL886" s="68" t="s">
        <v>143</v>
      </c>
      <c r="BM886" s="68" t="s">
        <v>160</v>
      </c>
      <c r="BN886" s="68" t="s">
        <v>160</v>
      </c>
      <c r="BO886" s="68" t="s">
        <v>143</v>
      </c>
      <c r="BP886" s="68" t="s">
        <v>143</v>
      </c>
      <c r="BQ886" s="68" t="s">
        <v>2642</v>
      </c>
      <c r="BR886" s="68" t="s">
        <v>5352</v>
      </c>
      <c r="BS886" s="68" t="s">
        <v>162</v>
      </c>
      <c r="BT886" s="68" t="s">
        <v>5931</v>
      </c>
      <c r="BU886" s="68" t="s">
        <v>5931</v>
      </c>
      <c r="BV886" s="68" t="s">
        <v>135</v>
      </c>
      <c r="BW886" s="68" t="s">
        <v>135</v>
      </c>
      <c r="BX886" s="68" t="s">
        <v>135</v>
      </c>
      <c r="BY886" s="68" t="s">
        <v>148</v>
      </c>
      <c r="BZ886" s="68" t="s">
        <v>1653</v>
      </c>
      <c r="CA886" s="68" t="s">
        <v>174</v>
      </c>
      <c r="CB886" s="68" t="s">
        <v>143</v>
      </c>
      <c r="CC886" s="68" t="s">
        <v>143</v>
      </c>
      <c r="CD886" s="68" t="s">
        <v>143</v>
      </c>
      <c r="CE886" s="68" t="s">
        <v>5936</v>
      </c>
      <c r="CF886" s="68" t="s">
        <v>2261</v>
      </c>
      <c r="CG886" s="68" t="s">
        <v>2261</v>
      </c>
      <c r="CH886" s="68" t="s">
        <v>143</v>
      </c>
      <c r="CI886" s="68" t="s">
        <v>143</v>
      </c>
      <c r="CJ886" s="68" t="s">
        <v>5272</v>
      </c>
      <c r="CK886" s="68" t="s">
        <v>143</v>
      </c>
      <c r="CL886" s="68" t="s">
        <v>143</v>
      </c>
      <c r="CM886" s="68" t="s">
        <v>143</v>
      </c>
      <c r="CN886" s="68" t="s">
        <v>143</v>
      </c>
      <c r="CO886" s="68" t="s">
        <v>143</v>
      </c>
      <c r="CP886" s="68" t="s">
        <v>143</v>
      </c>
      <c r="CQ886" s="68" t="s">
        <v>143</v>
      </c>
      <c r="CR886" s="68" t="s">
        <v>143</v>
      </c>
      <c r="CS886" s="68" t="s">
        <v>1</v>
      </c>
      <c r="CT886" s="68" t="s">
        <v>143</v>
      </c>
      <c r="CU886" s="68" t="s">
        <v>1</v>
      </c>
      <c r="CV886" s="68" t="s">
        <v>1985</v>
      </c>
      <c r="CW886" s="68" t="s">
        <v>1985</v>
      </c>
      <c r="CX886" s="68" t="s">
        <v>316</v>
      </c>
      <c r="CY886" s="68" t="s">
        <v>166</v>
      </c>
      <c r="CZ886" s="68" t="s">
        <v>136</v>
      </c>
      <c r="DA886" s="68" t="s">
        <v>1986</v>
      </c>
      <c r="DB886" s="68" t="s">
        <v>143</v>
      </c>
      <c r="DC886" s="68" t="s">
        <v>143</v>
      </c>
      <c r="DD886" s="68" t="s">
        <v>164</v>
      </c>
      <c r="DE886" s="68" t="s">
        <v>3995</v>
      </c>
      <c r="DF886" s="68" t="s">
        <v>5830</v>
      </c>
    </row>
    <row r="887" spans="1:110" s="68" customFormat="1" ht="12.75" x14ac:dyDescent="0.2">
      <c r="A887" s="67">
        <v>45261</v>
      </c>
      <c r="B887" s="68" t="s">
        <v>20</v>
      </c>
      <c r="C887" s="68">
        <v>105588</v>
      </c>
      <c r="D887" s="68" t="s">
        <v>5914</v>
      </c>
      <c r="E887" s="68" t="s">
        <v>279</v>
      </c>
      <c r="F887" s="69">
        <v>45265</v>
      </c>
      <c r="G887" s="68" t="s">
        <v>165</v>
      </c>
      <c r="H887" s="68" t="s">
        <v>166</v>
      </c>
      <c r="I887" s="70">
        <v>154.91</v>
      </c>
      <c r="J887" s="70">
        <v>170</v>
      </c>
      <c r="K887" s="71">
        <f t="shared" si="13"/>
        <v>3.7917132206693582E-4</v>
      </c>
      <c r="L887" s="68" t="s">
        <v>953</v>
      </c>
      <c r="M887" s="68" t="s">
        <v>218</v>
      </c>
      <c r="N887" s="68" t="s">
        <v>1070</v>
      </c>
      <c r="O887" s="68" t="s">
        <v>610</v>
      </c>
      <c r="P887" s="68" t="s">
        <v>5937</v>
      </c>
      <c r="Q887" s="68" t="s">
        <v>170</v>
      </c>
      <c r="R887" s="68" t="s">
        <v>5938</v>
      </c>
      <c r="S887" s="68" t="s">
        <v>5939</v>
      </c>
      <c r="T887" s="68" t="s">
        <v>135</v>
      </c>
      <c r="U887" s="68" t="s">
        <v>135</v>
      </c>
      <c r="V887" s="68" t="s">
        <v>506</v>
      </c>
      <c r="W887" s="68" t="s">
        <v>137</v>
      </c>
      <c r="X887" s="68" t="s">
        <v>173</v>
      </c>
      <c r="Y887" s="68" t="s">
        <v>5940</v>
      </c>
      <c r="Z887" s="68" t="s">
        <v>5941</v>
      </c>
      <c r="AA887" s="68" t="s">
        <v>139</v>
      </c>
      <c r="AB887" s="68" t="s">
        <v>323</v>
      </c>
      <c r="AC887" s="68" t="s">
        <v>5272</v>
      </c>
      <c r="AD887" s="68" t="s">
        <v>143</v>
      </c>
      <c r="AE887" s="68" t="s">
        <v>5942</v>
      </c>
      <c r="AF887" s="68" t="s">
        <v>143</v>
      </c>
      <c r="AG887" s="68" t="s">
        <v>235</v>
      </c>
      <c r="AH887" s="68" t="s">
        <v>141</v>
      </c>
      <c r="AI887" s="68" t="s">
        <v>143</v>
      </c>
      <c r="AJ887" s="68" t="s">
        <v>5942</v>
      </c>
      <c r="AK887" s="68" t="s">
        <v>207</v>
      </c>
      <c r="AL887" s="68" t="s">
        <v>5748</v>
      </c>
      <c r="AM887" s="68" t="s">
        <v>5943</v>
      </c>
      <c r="AN887" s="68" t="s">
        <v>174</v>
      </c>
      <c r="AO887" s="68" t="s">
        <v>5944</v>
      </c>
      <c r="AP887" s="68" t="s">
        <v>615</v>
      </c>
      <c r="AQ887" s="68" t="s">
        <v>616</v>
      </c>
      <c r="AR887" s="68" t="s">
        <v>617</v>
      </c>
      <c r="AS887" s="68" t="s">
        <v>231</v>
      </c>
      <c r="AT887" s="68" t="s">
        <v>618</v>
      </c>
      <c r="AU887" s="68" t="s">
        <v>619</v>
      </c>
      <c r="AV887" s="68" t="s">
        <v>1079</v>
      </c>
      <c r="AW887" s="68" t="s">
        <v>1080</v>
      </c>
      <c r="AX887" s="68" t="s">
        <v>1081</v>
      </c>
      <c r="AY887" s="68" t="s">
        <v>148</v>
      </c>
      <c r="AZ887" s="68" t="s">
        <v>139</v>
      </c>
      <c r="BA887" s="68" t="s">
        <v>148</v>
      </c>
      <c r="BB887" s="68" t="s">
        <v>150</v>
      </c>
      <c r="BC887" s="68" t="s">
        <v>156</v>
      </c>
      <c r="BD887" s="68" t="s">
        <v>157</v>
      </c>
      <c r="BE887" s="68" t="s">
        <v>303</v>
      </c>
      <c r="BF887" s="68" t="s">
        <v>5945</v>
      </c>
      <c r="BG887" s="68" t="s">
        <v>5272</v>
      </c>
      <c r="BH887" s="68" t="s">
        <v>170</v>
      </c>
      <c r="BI887" s="68" t="s">
        <v>5946</v>
      </c>
      <c r="BJ887" s="68" t="s">
        <v>143</v>
      </c>
      <c r="BK887" s="68" t="s">
        <v>506</v>
      </c>
      <c r="BL887" s="68" t="s">
        <v>143</v>
      </c>
      <c r="BM887" s="68" t="s">
        <v>200</v>
      </c>
      <c r="BN887" s="68" t="s">
        <v>160</v>
      </c>
      <c r="BO887" s="68" t="s">
        <v>279</v>
      </c>
      <c r="BP887" s="68" t="s">
        <v>143</v>
      </c>
      <c r="BQ887" s="68" t="s">
        <v>5947</v>
      </c>
      <c r="BR887" s="68" t="s">
        <v>5352</v>
      </c>
      <c r="BS887" s="68" t="s">
        <v>162</v>
      </c>
      <c r="BT887" s="68" t="s">
        <v>5942</v>
      </c>
      <c r="BU887" s="68" t="s">
        <v>5942</v>
      </c>
      <c r="BV887" s="68" t="s">
        <v>135</v>
      </c>
      <c r="BW887" s="68" t="s">
        <v>135</v>
      </c>
      <c r="BX887" s="68" t="s">
        <v>135</v>
      </c>
      <c r="BY887" s="68" t="s">
        <v>148</v>
      </c>
      <c r="BZ887" s="68" t="s">
        <v>4509</v>
      </c>
      <c r="CA887" s="68" t="s">
        <v>174</v>
      </c>
      <c r="CB887" s="68" t="s">
        <v>143</v>
      </c>
      <c r="CC887" s="68" t="s">
        <v>143</v>
      </c>
      <c r="CD887" s="68" t="s">
        <v>143</v>
      </c>
      <c r="CE887" s="68" t="s">
        <v>143</v>
      </c>
      <c r="CF887" s="68" t="s">
        <v>2261</v>
      </c>
      <c r="CG887" s="68" t="s">
        <v>2261</v>
      </c>
      <c r="CH887" s="68" t="s">
        <v>143</v>
      </c>
      <c r="CI887" s="68" t="s">
        <v>143</v>
      </c>
      <c r="CJ887" s="68" t="s">
        <v>5272</v>
      </c>
      <c r="CK887" s="68" t="s">
        <v>143</v>
      </c>
      <c r="CL887" s="68" t="s">
        <v>143</v>
      </c>
      <c r="CM887" s="68" t="s">
        <v>143</v>
      </c>
      <c r="CN887" s="68" t="s">
        <v>143</v>
      </c>
      <c r="CO887" s="68" t="s">
        <v>5948</v>
      </c>
      <c r="CP887" s="68" t="s">
        <v>143</v>
      </c>
      <c r="CQ887" s="68" t="s">
        <v>143</v>
      </c>
      <c r="CR887" s="68" t="s">
        <v>143</v>
      </c>
      <c r="CS887" s="68" t="s">
        <v>1</v>
      </c>
      <c r="CT887" s="68" t="s">
        <v>143</v>
      </c>
      <c r="CU887" s="68" t="s">
        <v>1</v>
      </c>
      <c r="CV887" s="68" t="s">
        <v>1985</v>
      </c>
      <c r="CW887" s="68" t="s">
        <v>1985</v>
      </c>
      <c r="CX887" s="68" t="s">
        <v>953</v>
      </c>
      <c r="CY887" s="68" t="s">
        <v>166</v>
      </c>
      <c r="CZ887" s="68" t="s">
        <v>506</v>
      </c>
      <c r="DA887" s="68" t="s">
        <v>1986</v>
      </c>
      <c r="DB887" s="68" t="s">
        <v>143</v>
      </c>
      <c r="DC887" s="68" t="s">
        <v>143</v>
      </c>
      <c r="DD887" s="68" t="s">
        <v>279</v>
      </c>
      <c r="DE887" s="68" t="s">
        <v>3995</v>
      </c>
      <c r="DF887" s="68" t="s">
        <v>5904</v>
      </c>
    </row>
    <row r="888" spans="1:110" s="68" customFormat="1" ht="12.75" x14ac:dyDescent="0.2">
      <c r="A888" s="67">
        <v>45261</v>
      </c>
      <c r="B888" s="68" t="s">
        <v>8</v>
      </c>
      <c r="C888" s="68">
        <v>108026</v>
      </c>
      <c r="D888" s="68" t="s">
        <v>5821</v>
      </c>
      <c r="E888" s="68" t="s">
        <v>364</v>
      </c>
      <c r="F888" s="69">
        <v>45275</v>
      </c>
      <c r="G888" s="68" t="s">
        <v>165</v>
      </c>
      <c r="H888" s="68" t="s">
        <v>166</v>
      </c>
      <c r="I888" s="70">
        <v>51.52</v>
      </c>
      <c r="J888" s="70">
        <v>51.52</v>
      </c>
      <c r="K888" s="71">
        <f t="shared" si="13"/>
        <v>1.2610487710856973E-4</v>
      </c>
      <c r="L888" s="68" t="s">
        <v>342</v>
      </c>
      <c r="M888" s="68" t="s">
        <v>218</v>
      </c>
      <c r="N888" s="68" t="s">
        <v>960</v>
      </c>
      <c r="O888" s="68" t="s">
        <v>5136</v>
      </c>
      <c r="P888" s="68" t="s">
        <v>5336</v>
      </c>
      <c r="Q888" s="68" t="s">
        <v>170</v>
      </c>
      <c r="R888" s="68" t="s">
        <v>5949</v>
      </c>
      <c r="S888" s="68" t="s">
        <v>5338</v>
      </c>
      <c r="T888" s="68" t="s">
        <v>5950</v>
      </c>
      <c r="U888" s="68" t="s">
        <v>5951</v>
      </c>
      <c r="V888" s="68" t="s">
        <v>136</v>
      </c>
      <c r="W888" s="68" t="s">
        <v>137</v>
      </c>
      <c r="X888" s="68" t="s">
        <v>349</v>
      </c>
      <c r="Y888" s="68" t="s">
        <v>5952</v>
      </c>
      <c r="Z888" s="68" t="s">
        <v>5953</v>
      </c>
      <c r="AA888" s="68" t="s">
        <v>139</v>
      </c>
      <c r="AB888" s="68" t="s">
        <v>226</v>
      </c>
      <c r="AC888" s="68" t="s">
        <v>5272</v>
      </c>
      <c r="AD888" s="68" t="s">
        <v>143</v>
      </c>
      <c r="AE888" s="68" t="s">
        <v>5272</v>
      </c>
      <c r="AF888" s="68" t="s">
        <v>143</v>
      </c>
      <c r="AG888" s="68" t="s">
        <v>235</v>
      </c>
      <c r="AH888" s="68" t="s">
        <v>141</v>
      </c>
      <c r="AI888" s="68" t="s">
        <v>143</v>
      </c>
      <c r="AJ888" s="68" t="s">
        <v>143</v>
      </c>
      <c r="AK888" s="68" t="s">
        <v>207</v>
      </c>
      <c r="AL888" s="68" t="s">
        <v>143</v>
      </c>
      <c r="AM888" s="68" t="s">
        <v>5954</v>
      </c>
      <c r="AN888" s="68" t="s">
        <v>143</v>
      </c>
      <c r="AO888" s="68" t="s">
        <v>5142</v>
      </c>
      <c r="AP888" s="68" t="s">
        <v>5143</v>
      </c>
      <c r="AQ888" s="68" t="s">
        <v>5144</v>
      </c>
      <c r="AR888" s="68" t="s">
        <v>250</v>
      </c>
      <c r="AS888" s="68" t="s">
        <v>179</v>
      </c>
      <c r="AT888" s="68" t="s">
        <v>5145</v>
      </c>
      <c r="AU888" s="68" t="s">
        <v>5146</v>
      </c>
      <c r="AV888" s="68" t="s">
        <v>145</v>
      </c>
      <c r="AW888" s="68" t="s">
        <v>146</v>
      </c>
      <c r="AX888" s="68" t="s">
        <v>972</v>
      </c>
      <c r="AY888" s="68" t="s">
        <v>148</v>
      </c>
      <c r="AZ888" s="68" t="s">
        <v>139</v>
      </c>
      <c r="BA888" s="68" t="s">
        <v>149</v>
      </c>
      <c r="BB888" s="68" t="s">
        <v>150</v>
      </c>
      <c r="BC888" s="68" t="s">
        <v>156</v>
      </c>
      <c r="BD888" s="68" t="s">
        <v>157</v>
      </c>
      <c r="BE888" s="68" t="s">
        <v>303</v>
      </c>
      <c r="BF888" s="68" t="s">
        <v>5955</v>
      </c>
      <c r="BG888" s="68" t="s">
        <v>5272</v>
      </c>
      <c r="BH888" s="68" t="s">
        <v>143</v>
      </c>
      <c r="BI888" s="68" t="s">
        <v>5956</v>
      </c>
      <c r="BJ888" s="68" t="s">
        <v>143</v>
      </c>
      <c r="BK888" s="68" t="s">
        <v>136</v>
      </c>
      <c r="BL888" s="68" t="s">
        <v>143</v>
      </c>
      <c r="BM888" s="68" t="s">
        <v>160</v>
      </c>
      <c r="BN888" s="68" t="s">
        <v>143</v>
      </c>
      <c r="BO888" s="68" t="s">
        <v>143</v>
      </c>
      <c r="BP888" s="68" t="s">
        <v>143</v>
      </c>
      <c r="BQ888" s="68" t="s">
        <v>435</v>
      </c>
      <c r="BR888" s="68" t="s">
        <v>5352</v>
      </c>
      <c r="BS888" s="68" t="s">
        <v>162</v>
      </c>
      <c r="BT888" s="68" t="s">
        <v>5954</v>
      </c>
      <c r="BU888" s="68" t="s">
        <v>5954</v>
      </c>
      <c r="BV888" s="68" t="s">
        <v>4888</v>
      </c>
      <c r="BW888" s="68" t="s">
        <v>5957</v>
      </c>
      <c r="BX888" s="68" t="s">
        <v>3488</v>
      </c>
      <c r="BY888" s="68" t="s">
        <v>148</v>
      </c>
      <c r="BZ888" s="68" t="s">
        <v>2557</v>
      </c>
      <c r="CA888" s="68" t="s">
        <v>174</v>
      </c>
      <c r="CB888" s="68" t="s">
        <v>143</v>
      </c>
      <c r="CC888" s="68" t="s">
        <v>143</v>
      </c>
      <c r="CD888" s="68" t="s">
        <v>362</v>
      </c>
      <c r="CE888" s="68" t="s">
        <v>5137</v>
      </c>
      <c r="CF888" s="68" t="s">
        <v>2261</v>
      </c>
      <c r="CG888" s="68" t="s">
        <v>143</v>
      </c>
      <c r="CH888" s="68" t="s">
        <v>143</v>
      </c>
      <c r="CI888" s="68" t="s">
        <v>143</v>
      </c>
      <c r="CJ888" s="68" t="s">
        <v>5272</v>
      </c>
      <c r="CK888" s="68" t="s">
        <v>143</v>
      </c>
      <c r="CL888" s="68" t="s">
        <v>143</v>
      </c>
      <c r="CM888" s="68" t="s">
        <v>143</v>
      </c>
      <c r="CN888" s="68" t="s">
        <v>143</v>
      </c>
      <c r="CO888" s="68" t="s">
        <v>5958</v>
      </c>
      <c r="CP888" s="68" t="s">
        <v>143</v>
      </c>
      <c r="CQ888" s="68" t="s">
        <v>143</v>
      </c>
      <c r="CR888" s="68" t="s">
        <v>143</v>
      </c>
      <c r="CS888" s="68" t="s">
        <v>1</v>
      </c>
      <c r="CT888" s="68" t="s">
        <v>143</v>
      </c>
      <c r="CU888" s="68" t="s">
        <v>1</v>
      </c>
      <c r="CV888" s="68" t="s">
        <v>1985</v>
      </c>
      <c r="CW888" s="68" t="s">
        <v>143</v>
      </c>
      <c r="CX888" s="68" t="s">
        <v>342</v>
      </c>
      <c r="CY888" s="68" t="s">
        <v>166</v>
      </c>
      <c r="CZ888" s="68" t="s">
        <v>136</v>
      </c>
      <c r="DA888" s="68" t="s">
        <v>1986</v>
      </c>
      <c r="DB888" s="68" t="s">
        <v>5137</v>
      </c>
      <c r="DC888" s="68" t="s">
        <v>143</v>
      </c>
      <c r="DD888" s="68" t="s">
        <v>364</v>
      </c>
      <c r="DE888" s="68" t="s">
        <v>3995</v>
      </c>
      <c r="DF888" s="68" t="s">
        <v>5830</v>
      </c>
    </row>
    <row r="889" spans="1:110" s="68" customFormat="1" ht="12.75" x14ac:dyDescent="0.2">
      <c r="A889" s="67">
        <v>45261</v>
      </c>
      <c r="B889" s="68" t="s">
        <v>13</v>
      </c>
      <c r="C889" s="68">
        <v>105647</v>
      </c>
      <c r="D889" s="68" t="s">
        <v>5687</v>
      </c>
      <c r="E889" s="68" t="s">
        <v>685</v>
      </c>
      <c r="F889" s="69">
        <v>45264</v>
      </c>
      <c r="G889" s="68" t="s">
        <v>165</v>
      </c>
      <c r="H889" s="68" t="s">
        <v>166</v>
      </c>
      <c r="I889" s="70">
        <v>494.32</v>
      </c>
      <c r="J889" s="70">
        <v>494.32</v>
      </c>
      <c r="K889" s="71">
        <f t="shared" si="13"/>
        <v>1.2099410491519444E-3</v>
      </c>
      <c r="L889" s="68" t="s">
        <v>374</v>
      </c>
      <c r="M889" s="68" t="s">
        <v>129</v>
      </c>
      <c r="N889" s="68" t="s">
        <v>1151</v>
      </c>
      <c r="O889" s="68" t="s">
        <v>1301</v>
      </c>
      <c r="P889" s="68" t="s">
        <v>5959</v>
      </c>
      <c r="Q889" s="68" t="s">
        <v>530</v>
      </c>
      <c r="R889" s="68" t="s">
        <v>5960</v>
      </c>
      <c r="S889" s="68" t="s">
        <v>5961</v>
      </c>
      <c r="T889" s="68" t="s">
        <v>135</v>
      </c>
      <c r="U889" s="68" t="s">
        <v>135</v>
      </c>
      <c r="V889" s="68" t="s">
        <v>136</v>
      </c>
      <c r="W889" s="68" t="s">
        <v>137</v>
      </c>
      <c r="X889" s="68" t="s">
        <v>138</v>
      </c>
      <c r="Y889" s="68" t="s">
        <v>5962</v>
      </c>
      <c r="Z889" s="68" t="s">
        <v>5963</v>
      </c>
      <c r="AA889" s="68" t="s">
        <v>139</v>
      </c>
      <c r="AB889" s="68" t="s">
        <v>140</v>
      </c>
      <c r="AC889" s="68" t="s">
        <v>5272</v>
      </c>
      <c r="AD889" s="68" t="s">
        <v>143</v>
      </c>
      <c r="AE889" s="68" t="s">
        <v>5804</v>
      </c>
      <c r="AF889" s="68" t="s">
        <v>143</v>
      </c>
      <c r="AG889" s="68" t="s">
        <v>235</v>
      </c>
      <c r="AH889" s="68" t="s">
        <v>141</v>
      </c>
      <c r="AI889" s="68" t="s">
        <v>143</v>
      </c>
      <c r="AJ889" s="68" t="s">
        <v>5805</v>
      </c>
      <c r="AK889" s="68" t="s">
        <v>142</v>
      </c>
      <c r="AL889" s="68" t="s">
        <v>143</v>
      </c>
      <c r="AM889" s="68" t="s">
        <v>5805</v>
      </c>
      <c r="AN889" s="68" t="s">
        <v>144</v>
      </c>
      <c r="AO889" s="68" t="s">
        <v>534</v>
      </c>
      <c r="AP889" s="68" t="s">
        <v>534</v>
      </c>
      <c r="AQ889" s="68" t="s">
        <v>309</v>
      </c>
      <c r="AR889" s="68" t="s">
        <v>148</v>
      </c>
      <c r="AS889" s="68" t="s">
        <v>139</v>
      </c>
      <c r="AT889" s="68" t="s">
        <v>950</v>
      </c>
      <c r="AU889" s="68" t="s">
        <v>311</v>
      </c>
      <c r="AV889" s="68" t="s">
        <v>145</v>
      </c>
      <c r="AW889" s="68" t="s">
        <v>146</v>
      </c>
      <c r="AX889" s="68" t="s">
        <v>1154</v>
      </c>
      <c r="AY889" s="68" t="s">
        <v>148</v>
      </c>
      <c r="AZ889" s="68" t="s">
        <v>139</v>
      </c>
      <c r="BA889" s="68" t="s">
        <v>149</v>
      </c>
      <c r="BB889" s="68" t="s">
        <v>150</v>
      </c>
      <c r="BC889" s="68" t="s">
        <v>156</v>
      </c>
      <c r="BD889" s="68" t="s">
        <v>157</v>
      </c>
      <c r="BE889" s="68" t="s">
        <v>303</v>
      </c>
      <c r="BF889" s="68" t="s">
        <v>5964</v>
      </c>
      <c r="BG889" s="68" t="s">
        <v>5272</v>
      </c>
      <c r="BH889" s="68" t="s">
        <v>530</v>
      </c>
      <c r="BI889" s="68" t="s">
        <v>5965</v>
      </c>
      <c r="BJ889" s="68" t="s">
        <v>143</v>
      </c>
      <c r="BK889" s="68" t="s">
        <v>136</v>
      </c>
      <c r="BL889" s="68" t="s">
        <v>143</v>
      </c>
      <c r="BM889" s="68" t="s">
        <v>160</v>
      </c>
      <c r="BN889" s="68" t="s">
        <v>160</v>
      </c>
      <c r="BO889" s="68" t="s">
        <v>143</v>
      </c>
      <c r="BP889" s="68" t="s">
        <v>1151</v>
      </c>
      <c r="BQ889" s="68" t="s">
        <v>3290</v>
      </c>
      <c r="BR889" s="68" t="s">
        <v>5352</v>
      </c>
      <c r="BS889" s="68" t="s">
        <v>162</v>
      </c>
      <c r="BT889" s="68" t="s">
        <v>5804</v>
      </c>
      <c r="BU889" s="68" t="s">
        <v>5804</v>
      </c>
      <c r="BV889" s="68" t="s">
        <v>135</v>
      </c>
      <c r="BW889" s="68" t="s">
        <v>135</v>
      </c>
      <c r="BX889" s="68" t="s">
        <v>135</v>
      </c>
      <c r="BY889" s="68" t="s">
        <v>148</v>
      </c>
      <c r="BZ889" s="68" t="s">
        <v>5699</v>
      </c>
      <c r="CA889" s="68" t="s">
        <v>144</v>
      </c>
      <c r="CB889" s="68" t="s">
        <v>2764</v>
      </c>
      <c r="CC889" s="68" t="s">
        <v>143</v>
      </c>
      <c r="CD889" s="68" t="s">
        <v>143</v>
      </c>
      <c r="CE889" s="68" t="s">
        <v>143</v>
      </c>
      <c r="CF889" s="68" t="s">
        <v>5809</v>
      </c>
      <c r="CG889" s="68" t="s">
        <v>5809</v>
      </c>
      <c r="CH889" s="68" t="s">
        <v>143</v>
      </c>
      <c r="CI889" s="68" t="s">
        <v>143</v>
      </c>
      <c r="CJ889" s="68" t="s">
        <v>5272</v>
      </c>
      <c r="CK889" s="68" t="s">
        <v>143</v>
      </c>
      <c r="CL889" s="68" t="s">
        <v>143</v>
      </c>
      <c r="CM889" s="68" t="s">
        <v>143</v>
      </c>
      <c r="CN889" s="68" t="s">
        <v>143</v>
      </c>
      <c r="CO889" s="68" t="s">
        <v>143</v>
      </c>
      <c r="CP889" s="68" t="s">
        <v>143</v>
      </c>
      <c r="CQ889" s="68" t="s">
        <v>143</v>
      </c>
      <c r="CR889" s="68" t="s">
        <v>143</v>
      </c>
      <c r="CS889" s="68" t="s">
        <v>1</v>
      </c>
      <c r="CT889" s="68" t="s">
        <v>143</v>
      </c>
      <c r="CU889" s="68" t="s">
        <v>1</v>
      </c>
      <c r="CV889" s="68" t="s">
        <v>1985</v>
      </c>
      <c r="CW889" s="68" t="s">
        <v>1985</v>
      </c>
      <c r="CX889" s="68" t="s">
        <v>374</v>
      </c>
      <c r="CY889" s="68" t="s">
        <v>166</v>
      </c>
      <c r="CZ889" s="68" t="s">
        <v>136</v>
      </c>
      <c r="DA889" s="68" t="s">
        <v>1989</v>
      </c>
      <c r="DB889" s="68" t="s">
        <v>143</v>
      </c>
      <c r="DC889" s="68" t="s">
        <v>143</v>
      </c>
      <c r="DD889" s="68" t="s">
        <v>685</v>
      </c>
      <c r="DE889" s="68" t="s">
        <v>3995</v>
      </c>
      <c r="DF889" s="68" t="s">
        <v>3601</v>
      </c>
    </row>
    <row r="890" spans="1:110" s="68" customFormat="1" ht="12.75" x14ac:dyDescent="0.2">
      <c r="A890" s="67">
        <v>45261</v>
      </c>
      <c r="B890" s="68" t="s">
        <v>13</v>
      </c>
      <c r="C890" s="68">
        <v>106527</v>
      </c>
      <c r="D890" s="68" t="s">
        <v>5966</v>
      </c>
      <c r="E890" s="68" t="s">
        <v>364</v>
      </c>
      <c r="F890" s="69">
        <v>45267</v>
      </c>
      <c r="G890" s="68" t="s">
        <v>126</v>
      </c>
      <c r="H890" s="68" t="s">
        <v>127</v>
      </c>
      <c r="I890" s="70">
        <v>552.11</v>
      </c>
      <c r="J890" s="70">
        <v>458.92</v>
      </c>
      <c r="K890" s="71">
        <f t="shared" si="13"/>
        <v>1.3513929289676325E-3</v>
      </c>
      <c r="L890" s="68" t="s">
        <v>394</v>
      </c>
      <c r="M890" s="68" t="s">
        <v>129</v>
      </c>
      <c r="N890" s="68" t="s">
        <v>5967</v>
      </c>
      <c r="O890" s="68" t="s">
        <v>1065</v>
      </c>
      <c r="P890" s="68" t="s">
        <v>5968</v>
      </c>
      <c r="Q890" s="68" t="s">
        <v>132</v>
      </c>
      <c r="R890" s="68" t="s">
        <v>5969</v>
      </c>
      <c r="S890" s="68" t="s">
        <v>5970</v>
      </c>
      <c r="T890" s="68" t="s">
        <v>135</v>
      </c>
      <c r="U890" s="68" t="s">
        <v>135</v>
      </c>
      <c r="V890" s="68" t="s">
        <v>136</v>
      </c>
      <c r="W890" s="68" t="s">
        <v>137</v>
      </c>
      <c r="X890" s="68" t="s">
        <v>138</v>
      </c>
      <c r="Y890" s="68" t="s">
        <v>5971</v>
      </c>
      <c r="Z890" s="68" t="s">
        <v>5972</v>
      </c>
      <c r="AA890" s="68" t="s">
        <v>139</v>
      </c>
      <c r="AB890" s="68" t="s">
        <v>140</v>
      </c>
      <c r="AC890" s="68" t="s">
        <v>5272</v>
      </c>
      <c r="AD890" s="68" t="s">
        <v>143</v>
      </c>
      <c r="AE890" s="68" t="s">
        <v>5973</v>
      </c>
      <c r="AF890" s="68" t="s">
        <v>143</v>
      </c>
      <c r="AG890" s="68" t="s">
        <v>5974</v>
      </c>
      <c r="AH890" s="68" t="s">
        <v>141</v>
      </c>
      <c r="AI890" s="68" t="s">
        <v>143</v>
      </c>
      <c r="AJ890" s="68" t="s">
        <v>5975</v>
      </c>
      <c r="AK890" s="68" t="s">
        <v>142</v>
      </c>
      <c r="AL890" s="68" t="s">
        <v>143</v>
      </c>
      <c r="AM890" s="68" t="s">
        <v>5976</v>
      </c>
      <c r="AN890" s="68" t="s">
        <v>144</v>
      </c>
      <c r="AO890" s="68" t="s">
        <v>631</v>
      </c>
      <c r="AP890" s="68" t="s">
        <v>632</v>
      </c>
      <c r="AQ890" s="68" t="s">
        <v>1068</v>
      </c>
      <c r="AR890" s="68" t="s">
        <v>148</v>
      </c>
      <c r="AS890" s="68" t="s">
        <v>139</v>
      </c>
      <c r="AT890" s="68" t="s">
        <v>149</v>
      </c>
      <c r="AU890" s="68" t="s">
        <v>634</v>
      </c>
      <c r="AV890" s="68" t="s">
        <v>1481</v>
      </c>
      <c r="AW890" s="68" t="s">
        <v>1481</v>
      </c>
      <c r="AX890" s="68" t="s">
        <v>309</v>
      </c>
      <c r="AY890" s="68" t="s">
        <v>148</v>
      </c>
      <c r="AZ890" s="68" t="s">
        <v>139</v>
      </c>
      <c r="BA890" s="68" t="s">
        <v>875</v>
      </c>
      <c r="BB890" s="68" t="s">
        <v>311</v>
      </c>
      <c r="BC890" s="68" t="s">
        <v>156</v>
      </c>
      <c r="BD890" s="68" t="s">
        <v>157</v>
      </c>
      <c r="BE890" s="68" t="s">
        <v>303</v>
      </c>
      <c r="BF890" s="68" t="s">
        <v>5977</v>
      </c>
      <c r="BG890" s="68" t="s">
        <v>5272</v>
      </c>
      <c r="BH890" s="68" t="s">
        <v>132</v>
      </c>
      <c r="BI890" s="68" t="s">
        <v>5978</v>
      </c>
      <c r="BJ890" s="68" t="s">
        <v>143</v>
      </c>
      <c r="BK890" s="68" t="s">
        <v>136</v>
      </c>
      <c r="BL890" s="68" t="s">
        <v>143</v>
      </c>
      <c r="BM890" s="68" t="s">
        <v>160</v>
      </c>
      <c r="BN890" s="68" t="s">
        <v>160</v>
      </c>
      <c r="BO890" s="68" t="s">
        <v>143</v>
      </c>
      <c r="BP890" s="68" t="s">
        <v>143</v>
      </c>
      <c r="BQ890" s="68" t="s">
        <v>2956</v>
      </c>
      <c r="BR890" s="68" t="s">
        <v>5352</v>
      </c>
      <c r="BS890" s="68" t="s">
        <v>5979</v>
      </c>
      <c r="BT890" s="68" t="s">
        <v>5973</v>
      </c>
      <c r="BU890" s="68" t="s">
        <v>5973</v>
      </c>
      <c r="BV890" s="68" t="s">
        <v>135</v>
      </c>
      <c r="BW890" s="68" t="s">
        <v>135</v>
      </c>
      <c r="BX890" s="68" t="s">
        <v>135</v>
      </c>
      <c r="BY890" s="68" t="s">
        <v>148</v>
      </c>
      <c r="BZ890" s="68" t="s">
        <v>2568</v>
      </c>
      <c r="CA890" s="68" t="s">
        <v>144</v>
      </c>
      <c r="CB890" s="68" t="s">
        <v>143</v>
      </c>
      <c r="CC890" s="68" t="s">
        <v>143</v>
      </c>
      <c r="CD890" s="68" t="s">
        <v>143</v>
      </c>
      <c r="CE890" s="68" t="s">
        <v>143</v>
      </c>
      <c r="CF890" s="68" t="s">
        <v>5790</v>
      </c>
      <c r="CG890" s="68" t="s">
        <v>5790</v>
      </c>
      <c r="CH890" s="68" t="s">
        <v>143</v>
      </c>
      <c r="CI890" s="68" t="s">
        <v>143</v>
      </c>
      <c r="CJ890" s="68" t="s">
        <v>5272</v>
      </c>
      <c r="CK890" s="68" t="s">
        <v>143</v>
      </c>
      <c r="CL890" s="68" t="s">
        <v>143</v>
      </c>
      <c r="CM890" s="68" t="s">
        <v>143</v>
      </c>
      <c r="CN890" s="68" t="s">
        <v>143</v>
      </c>
      <c r="CO890" s="68" t="s">
        <v>143</v>
      </c>
      <c r="CP890" s="68" t="s">
        <v>143</v>
      </c>
      <c r="CQ890" s="68" t="s">
        <v>143</v>
      </c>
      <c r="CR890" s="68" t="s">
        <v>143</v>
      </c>
      <c r="CS890" s="68" t="s">
        <v>1</v>
      </c>
      <c r="CT890" s="68" t="s">
        <v>143</v>
      </c>
      <c r="CU890" s="68" t="s">
        <v>1</v>
      </c>
      <c r="CV890" s="68" t="s">
        <v>1985</v>
      </c>
      <c r="CW890" s="68" t="s">
        <v>2092</v>
      </c>
      <c r="CX890" s="68" t="s">
        <v>394</v>
      </c>
      <c r="CY890" s="68" t="s">
        <v>127</v>
      </c>
      <c r="CZ890" s="68" t="s">
        <v>136</v>
      </c>
      <c r="DA890" s="68" t="s">
        <v>1989</v>
      </c>
      <c r="DB890" s="68" t="s">
        <v>143</v>
      </c>
      <c r="DC890" s="68" t="s">
        <v>143</v>
      </c>
      <c r="DD890" s="68" t="s">
        <v>364</v>
      </c>
      <c r="DE890" s="68" t="s">
        <v>3995</v>
      </c>
      <c r="DF890" s="68" t="s">
        <v>5755</v>
      </c>
    </row>
    <row r="891" spans="1:110" s="68" customFormat="1" ht="12.75" x14ac:dyDescent="0.2">
      <c r="A891" s="67">
        <v>45261</v>
      </c>
      <c r="B891" s="68" t="s">
        <v>14</v>
      </c>
      <c r="C891" s="68">
        <v>108374</v>
      </c>
      <c r="D891" s="68" t="s">
        <v>5980</v>
      </c>
      <c r="E891" s="68" t="s">
        <v>364</v>
      </c>
      <c r="F891" s="69">
        <v>45274</v>
      </c>
      <c r="G891" s="68" t="s">
        <v>165</v>
      </c>
      <c r="H891" s="68" t="s">
        <v>166</v>
      </c>
      <c r="I891" s="70">
        <v>900</v>
      </c>
      <c r="J891" s="70">
        <v>900</v>
      </c>
      <c r="K891" s="71">
        <f t="shared" si="13"/>
        <v>2.2029190488686481E-3</v>
      </c>
      <c r="L891" s="68" t="s">
        <v>926</v>
      </c>
      <c r="M891" s="68" t="s">
        <v>317</v>
      </c>
      <c r="N891" s="68" t="s">
        <v>960</v>
      </c>
      <c r="O891" s="68" t="s">
        <v>2513</v>
      </c>
      <c r="P891" s="68" t="s">
        <v>5981</v>
      </c>
      <c r="Q891" s="68" t="s">
        <v>262</v>
      </c>
      <c r="R891" s="68" t="s">
        <v>5982</v>
      </c>
      <c r="S891" s="68" t="s">
        <v>2560</v>
      </c>
      <c r="T891" s="68" t="s">
        <v>135</v>
      </c>
      <c r="U891" s="68" t="s">
        <v>135</v>
      </c>
      <c r="V891" s="68" t="s">
        <v>136</v>
      </c>
      <c r="W891" s="68" t="s">
        <v>137</v>
      </c>
      <c r="X891" s="68" t="s">
        <v>2483</v>
      </c>
      <c r="Y891" s="68" t="s">
        <v>5983</v>
      </c>
      <c r="Z891" s="68" t="s">
        <v>5984</v>
      </c>
      <c r="AA891" s="68" t="s">
        <v>139</v>
      </c>
      <c r="AB891" s="68" t="s">
        <v>323</v>
      </c>
      <c r="AC891" s="68" t="s">
        <v>5272</v>
      </c>
      <c r="AD891" s="68" t="s">
        <v>143</v>
      </c>
      <c r="AE891" s="68" t="s">
        <v>5272</v>
      </c>
      <c r="AF891" s="68" t="s">
        <v>143</v>
      </c>
      <c r="AG891" s="68" t="s">
        <v>235</v>
      </c>
      <c r="AH891" s="68" t="s">
        <v>141</v>
      </c>
      <c r="AI891" s="68" t="s">
        <v>143</v>
      </c>
      <c r="AJ891" s="68" t="s">
        <v>5985</v>
      </c>
      <c r="AK891" s="68" t="s">
        <v>207</v>
      </c>
      <c r="AL891" s="68" t="s">
        <v>143</v>
      </c>
      <c r="AM891" s="68" t="s">
        <v>5986</v>
      </c>
      <c r="AN891" s="68" t="s">
        <v>143</v>
      </c>
      <c r="AO891" s="68" t="s">
        <v>2516</v>
      </c>
      <c r="AP891" s="68" t="s">
        <v>2517</v>
      </c>
      <c r="AQ891" s="68" t="s">
        <v>2518</v>
      </c>
      <c r="AR891" s="68" t="s">
        <v>230</v>
      </c>
      <c r="AS891" s="68" t="s">
        <v>231</v>
      </c>
      <c r="AT891" s="68" t="s">
        <v>2519</v>
      </c>
      <c r="AU891" s="68" t="s">
        <v>2520</v>
      </c>
      <c r="AV891" s="68" t="s">
        <v>145</v>
      </c>
      <c r="AW891" s="68" t="s">
        <v>146</v>
      </c>
      <c r="AX891" s="68" t="s">
        <v>972</v>
      </c>
      <c r="AY891" s="68" t="s">
        <v>148</v>
      </c>
      <c r="AZ891" s="68" t="s">
        <v>139</v>
      </c>
      <c r="BA891" s="68" t="s">
        <v>149</v>
      </c>
      <c r="BB891" s="68" t="s">
        <v>150</v>
      </c>
      <c r="BC891" s="68" t="s">
        <v>156</v>
      </c>
      <c r="BD891" s="68" t="s">
        <v>157</v>
      </c>
      <c r="BE891" s="68" t="s">
        <v>484</v>
      </c>
      <c r="BF891" s="68" t="s">
        <v>5987</v>
      </c>
      <c r="BG891" s="68" t="s">
        <v>5272</v>
      </c>
      <c r="BH891" s="68" t="s">
        <v>143</v>
      </c>
      <c r="BI891" s="68" t="s">
        <v>143</v>
      </c>
      <c r="BJ891" s="68" t="s">
        <v>143</v>
      </c>
      <c r="BK891" s="68" t="s">
        <v>136</v>
      </c>
      <c r="BL891" s="68" t="s">
        <v>143</v>
      </c>
      <c r="BM891" s="68" t="s">
        <v>160</v>
      </c>
      <c r="BN891" s="68" t="s">
        <v>143</v>
      </c>
      <c r="BO891" s="68" t="s">
        <v>143</v>
      </c>
      <c r="BP891" s="68" t="s">
        <v>143</v>
      </c>
      <c r="BQ891" s="68" t="s">
        <v>1291</v>
      </c>
      <c r="BR891" s="68" t="s">
        <v>5684</v>
      </c>
      <c r="BS891" s="68" t="s">
        <v>241</v>
      </c>
      <c r="BT891" s="68" t="s">
        <v>5986</v>
      </c>
      <c r="BU891" s="68" t="s">
        <v>5986</v>
      </c>
      <c r="BV891" s="68" t="s">
        <v>135</v>
      </c>
      <c r="BW891" s="68" t="s">
        <v>135</v>
      </c>
      <c r="BX891" s="68" t="s">
        <v>135</v>
      </c>
      <c r="BY891" s="68" t="s">
        <v>148</v>
      </c>
      <c r="BZ891" s="68" t="s">
        <v>2557</v>
      </c>
      <c r="CA891" s="68" t="s">
        <v>174</v>
      </c>
      <c r="CB891" s="68" t="s">
        <v>143</v>
      </c>
      <c r="CC891" s="68" t="s">
        <v>143</v>
      </c>
      <c r="CD891" s="68" t="s">
        <v>143</v>
      </c>
      <c r="CE891" s="68" t="s">
        <v>5521</v>
      </c>
      <c r="CF891" s="68" t="s">
        <v>2261</v>
      </c>
      <c r="CG891" s="68" t="s">
        <v>143</v>
      </c>
      <c r="CH891" s="68" t="s">
        <v>143</v>
      </c>
      <c r="CI891" s="68" t="s">
        <v>143</v>
      </c>
      <c r="CJ891" s="68" t="s">
        <v>5272</v>
      </c>
      <c r="CK891" s="68" t="s">
        <v>143</v>
      </c>
      <c r="CL891" s="68" t="s">
        <v>143</v>
      </c>
      <c r="CM891" s="68" t="s">
        <v>143</v>
      </c>
      <c r="CN891" s="68" t="s">
        <v>143</v>
      </c>
      <c r="CO891" s="68" t="s">
        <v>143</v>
      </c>
      <c r="CP891" s="68" t="s">
        <v>143</v>
      </c>
      <c r="CQ891" s="68" t="s">
        <v>143</v>
      </c>
      <c r="CR891" s="68" t="s">
        <v>143</v>
      </c>
      <c r="CS891" s="68" t="s">
        <v>1</v>
      </c>
      <c r="CT891" s="68" t="s">
        <v>143</v>
      </c>
      <c r="CU891" s="68" t="s">
        <v>1</v>
      </c>
      <c r="CV891" s="68" t="s">
        <v>2092</v>
      </c>
      <c r="CW891" s="68" t="s">
        <v>143</v>
      </c>
      <c r="CX891" s="68" t="s">
        <v>926</v>
      </c>
      <c r="CY891" s="68" t="s">
        <v>166</v>
      </c>
      <c r="CZ891" s="68" t="s">
        <v>136</v>
      </c>
      <c r="DA891" s="68" t="s">
        <v>1989</v>
      </c>
      <c r="DB891" s="68" t="s">
        <v>143</v>
      </c>
      <c r="DC891" s="68" t="s">
        <v>143</v>
      </c>
      <c r="DD891" s="68" t="s">
        <v>364</v>
      </c>
      <c r="DE891" s="68" t="s">
        <v>3995</v>
      </c>
      <c r="DF891" s="68" t="s">
        <v>5859</v>
      </c>
    </row>
    <row r="892" spans="1:110" s="68" customFormat="1" ht="12.75" x14ac:dyDescent="0.2">
      <c r="A892" s="67">
        <v>45261</v>
      </c>
      <c r="B892" s="68" t="s">
        <v>7</v>
      </c>
      <c r="C892" s="68">
        <v>108341</v>
      </c>
      <c r="D892" s="68" t="s">
        <v>5988</v>
      </c>
      <c r="E892" s="68" t="s">
        <v>373</v>
      </c>
      <c r="F892" s="69">
        <v>45280</v>
      </c>
      <c r="G892" s="68" t="s">
        <v>257</v>
      </c>
      <c r="H892" s="68" t="s">
        <v>166</v>
      </c>
      <c r="I892" s="70">
        <v>410.71</v>
      </c>
      <c r="J892" s="70">
        <v>410.71</v>
      </c>
      <c r="K892" s="71">
        <f t="shared" si="13"/>
        <v>1.0052898695120471E-3</v>
      </c>
      <c r="L892" s="68" t="s">
        <v>374</v>
      </c>
      <c r="M892" s="68" t="s">
        <v>129</v>
      </c>
      <c r="N892" s="68" t="s">
        <v>527</v>
      </c>
      <c r="O892" s="68" t="s">
        <v>528</v>
      </c>
      <c r="P892" s="68" t="s">
        <v>5989</v>
      </c>
      <c r="Q892" s="68" t="s">
        <v>530</v>
      </c>
      <c r="R892" s="68" t="s">
        <v>5990</v>
      </c>
      <c r="S892" s="68" t="s">
        <v>5991</v>
      </c>
      <c r="T892" s="68" t="s">
        <v>135</v>
      </c>
      <c r="U892" s="68" t="s">
        <v>135</v>
      </c>
      <c r="V892" s="68" t="s">
        <v>136</v>
      </c>
      <c r="W892" s="68" t="s">
        <v>137</v>
      </c>
      <c r="X892" s="68" t="s">
        <v>264</v>
      </c>
      <c r="Y892" s="68" t="s">
        <v>5992</v>
      </c>
      <c r="Z892" s="68" t="s">
        <v>5993</v>
      </c>
      <c r="AA892" s="68" t="s">
        <v>139</v>
      </c>
      <c r="AB892" s="68" t="s">
        <v>140</v>
      </c>
      <c r="AC892" s="68" t="s">
        <v>5272</v>
      </c>
      <c r="AD892" s="68" t="s">
        <v>143</v>
      </c>
      <c r="AE892" s="68" t="s">
        <v>5874</v>
      </c>
      <c r="AF892" s="68" t="s">
        <v>5994</v>
      </c>
      <c r="AG892" s="68" t="s">
        <v>5675</v>
      </c>
      <c r="AH892" s="68" t="s">
        <v>265</v>
      </c>
      <c r="AI892" s="68" t="s">
        <v>143</v>
      </c>
      <c r="AJ892" s="68" t="s">
        <v>5874</v>
      </c>
      <c r="AK892" s="68" t="s">
        <v>142</v>
      </c>
      <c r="AL892" s="68" t="s">
        <v>143</v>
      </c>
      <c r="AM892" s="68" t="s">
        <v>5874</v>
      </c>
      <c r="AN892" s="68" t="s">
        <v>174</v>
      </c>
      <c r="AO892" s="68" t="s">
        <v>533</v>
      </c>
      <c r="AP892" s="68" t="s">
        <v>534</v>
      </c>
      <c r="AQ892" s="68" t="s">
        <v>309</v>
      </c>
      <c r="AR892" s="68" t="s">
        <v>148</v>
      </c>
      <c r="AS892" s="68" t="s">
        <v>139</v>
      </c>
      <c r="AT892" s="68" t="s">
        <v>508</v>
      </c>
      <c r="AU892" s="68" t="s">
        <v>535</v>
      </c>
      <c r="AV892" s="68" t="s">
        <v>536</v>
      </c>
      <c r="AW892" s="68" t="s">
        <v>273</v>
      </c>
      <c r="AX892" s="68" t="s">
        <v>537</v>
      </c>
      <c r="AY892" s="68" t="s">
        <v>148</v>
      </c>
      <c r="AZ892" s="68" t="s">
        <v>139</v>
      </c>
      <c r="BA892" s="68" t="s">
        <v>154</v>
      </c>
      <c r="BB892" s="68" t="s">
        <v>275</v>
      </c>
      <c r="BC892" s="68" t="s">
        <v>156</v>
      </c>
      <c r="BD892" s="68" t="s">
        <v>157</v>
      </c>
      <c r="BE892" s="68" t="s">
        <v>303</v>
      </c>
      <c r="BF892" s="68" t="s">
        <v>5995</v>
      </c>
      <c r="BG892" s="68" t="s">
        <v>5272</v>
      </c>
      <c r="BH892" s="68" t="s">
        <v>530</v>
      </c>
      <c r="BI892" s="68" t="s">
        <v>770</v>
      </c>
      <c r="BJ892" s="68" t="s">
        <v>143</v>
      </c>
      <c r="BK892" s="68" t="s">
        <v>136</v>
      </c>
      <c r="BL892" s="68" t="s">
        <v>143</v>
      </c>
      <c r="BM892" s="68" t="s">
        <v>200</v>
      </c>
      <c r="BN892" s="68" t="s">
        <v>200</v>
      </c>
      <c r="BO892" s="68" t="s">
        <v>143</v>
      </c>
      <c r="BP892" s="68" t="s">
        <v>143</v>
      </c>
      <c r="BQ892" s="68" t="s">
        <v>680</v>
      </c>
      <c r="BR892" s="68" t="s">
        <v>5352</v>
      </c>
      <c r="BS892" s="68" t="s">
        <v>1608</v>
      </c>
      <c r="BT892" s="68" t="s">
        <v>5874</v>
      </c>
      <c r="BU892" s="68" t="s">
        <v>5874</v>
      </c>
      <c r="BV892" s="68" t="s">
        <v>135</v>
      </c>
      <c r="BW892" s="68" t="s">
        <v>135</v>
      </c>
      <c r="BX892" s="68" t="s">
        <v>135</v>
      </c>
      <c r="BY892" s="68" t="s">
        <v>148</v>
      </c>
      <c r="BZ892" s="68" t="s">
        <v>2375</v>
      </c>
      <c r="CA892" s="68" t="s">
        <v>174</v>
      </c>
      <c r="CB892" s="68" t="s">
        <v>143</v>
      </c>
      <c r="CC892" s="68" t="s">
        <v>143</v>
      </c>
      <c r="CD892" s="68" t="s">
        <v>143</v>
      </c>
      <c r="CE892" s="68" t="s">
        <v>5996</v>
      </c>
      <c r="CF892" s="68" t="s">
        <v>2261</v>
      </c>
      <c r="CG892" s="68" t="s">
        <v>2261</v>
      </c>
      <c r="CH892" s="68" t="s">
        <v>143</v>
      </c>
      <c r="CI892" s="68" t="s">
        <v>143</v>
      </c>
      <c r="CJ892" s="68" t="s">
        <v>5272</v>
      </c>
      <c r="CK892" s="68" t="s">
        <v>143</v>
      </c>
      <c r="CL892" s="68" t="s">
        <v>143</v>
      </c>
      <c r="CM892" s="68" t="s">
        <v>143</v>
      </c>
      <c r="CN892" s="68" t="s">
        <v>143</v>
      </c>
      <c r="CO892" s="68" t="s">
        <v>143</v>
      </c>
      <c r="CP892" s="68" t="s">
        <v>5878</v>
      </c>
      <c r="CQ892" s="68" t="s">
        <v>143</v>
      </c>
      <c r="CR892" s="68" t="s">
        <v>143</v>
      </c>
      <c r="CS892" s="68" t="s">
        <v>1</v>
      </c>
      <c r="CT892" s="68" t="s">
        <v>143</v>
      </c>
      <c r="CU892" s="68" t="s">
        <v>1</v>
      </c>
      <c r="CV892" s="68" t="s">
        <v>1985</v>
      </c>
      <c r="CW892" s="68" t="s">
        <v>1985</v>
      </c>
      <c r="CX892" s="68" t="s">
        <v>374</v>
      </c>
      <c r="CY892" s="68" t="s">
        <v>166</v>
      </c>
      <c r="CZ892" s="68" t="s">
        <v>136</v>
      </c>
      <c r="DA892" s="68" t="s">
        <v>2007</v>
      </c>
      <c r="DB892" s="68" t="s">
        <v>143</v>
      </c>
      <c r="DC892" s="68" t="s">
        <v>143</v>
      </c>
      <c r="DD892" s="68" t="s">
        <v>373</v>
      </c>
      <c r="DE892" s="68" t="s">
        <v>3995</v>
      </c>
      <c r="DF892" s="68" t="s">
        <v>5997</v>
      </c>
    </row>
    <row r="893" spans="1:110" s="68" customFormat="1" ht="12.75" x14ac:dyDescent="0.2">
      <c r="A893" s="67">
        <v>45261</v>
      </c>
      <c r="B893" s="68" t="s">
        <v>20</v>
      </c>
      <c r="C893" s="68">
        <v>105295</v>
      </c>
      <c r="D893" s="68" t="s">
        <v>5914</v>
      </c>
      <c r="E893" s="68" t="s">
        <v>279</v>
      </c>
      <c r="F893" s="69">
        <v>45264</v>
      </c>
      <c r="G893" s="68" t="s">
        <v>165</v>
      </c>
      <c r="H893" s="68" t="s">
        <v>166</v>
      </c>
      <c r="I893" s="70">
        <v>564.89</v>
      </c>
      <c r="J893" s="70">
        <v>190</v>
      </c>
      <c r="K893" s="71">
        <f t="shared" si="13"/>
        <v>1.3826743794615672E-3</v>
      </c>
      <c r="L893" s="68" t="s">
        <v>953</v>
      </c>
      <c r="M893" s="68" t="s">
        <v>218</v>
      </c>
      <c r="N893" s="68" t="s">
        <v>1070</v>
      </c>
      <c r="O893" s="68" t="s">
        <v>1354</v>
      </c>
      <c r="P893" s="68" t="s">
        <v>2549</v>
      </c>
      <c r="Q893" s="68" t="s">
        <v>170</v>
      </c>
      <c r="R893" s="68" t="s">
        <v>5998</v>
      </c>
      <c r="S893" s="68" t="s">
        <v>5916</v>
      </c>
      <c r="T893" s="68" t="s">
        <v>135</v>
      </c>
      <c r="U893" s="68" t="s">
        <v>135</v>
      </c>
      <c r="V893" s="68" t="s">
        <v>506</v>
      </c>
      <c r="W893" s="68" t="s">
        <v>137</v>
      </c>
      <c r="X893" s="68" t="s">
        <v>173</v>
      </c>
      <c r="Y893" s="68" t="s">
        <v>5999</v>
      </c>
      <c r="Z893" s="68" t="s">
        <v>6000</v>
      </c>
      <c r="AA893" s="68" t="s">
        <v>139</v>
      </c>
      <c r="AB893" s="68" t="s">
        <v>323</v>
      </c>
      <c r="AC893" s="68" t="s">
        <v>5272</v>
      </c>
      <c r="AD893" s="68" t="s">
        <v>143</v>
      </c>
      <c r="AE893" s="68" t="s">
        <v>6001</v>
      </c>
      <c r="AF893" s="68" t="s">
        <v>143</v>
      </c>
      <c r="AG893" s="68" t="s">
        <v>235</v>
      </c>
      <c r="AH893" s="68" t="s">
        <v>141</v>
      </c>
      <c r="AI893" s="68" t="s">
        <v>143</v>
      </c>
      <c r="AJ893" s="68" t="s">
        <v>6001</v>
      </c>
      <c r="AK893" s="68" t="s">
        <v>207</v>
      </c>
      <c r="AL893" s="68" t="s">
        <v>5748</v>
      </c>
      <c r="AM893" s="68" t="s">
        <v>6002</v>
      </c>
      <c r="AN893" s="68" t="s">
        <v>174</v>
      </c>
      <c r="AO893" s="68" t="s">
        <v>1358</v>
      </c>
      <c r="AP893" s="68" t="s">
        <v>1359</v>
      </c>
      <c r="AQ893" s="68" t="s">
        <v>1360</v>
      </c>
      <c r="AR893" s="68" t="s">
        <v>353</v>
      </c>
      <c r="AS893" s="68" t="s">
        <v>231</v>
      </c>
      <c r="AT893" s="68" t="s">
        <v>492</v>
      </c>
      <c r="AU893" s="68" t="s">
        <v>1361</v>
      </c>
      <c r="AV893" s="68" t="s">
        <v>1079</v>
      </c>
      <c r="AW893" s="68" t="s">
        <v>1080</v>
      </c>
      <c r="AX893" s="68" t="s">
        <v>1081</v>
      </c>
      <c r="AY893" s="68" t="s">
        <v>148</v>
      </c>
      <c r="AZ893" s="68" t="s">
        <v>139</v>
      </c>
      <c r="BA893" s="68" t="s">
        <v>148</v>
      </c>
      <c r="BB893" s="68" t="s">
        <v>150</v>
      </c>
      <c r="BC893" s="68" t="s">
        <v>156</v>
      </c>
      <c r="BD893" s="68" t="s">
        <v>157</v>
      </c>
      <c r="BE893" s="68" t="s">
        <v>303</v>
      </c>
      <c r="BF893" s="68" t="s">
        <v>6003</v>
      </c>
      <c r="BG893" s="68" t="s">
        <v>5272</v>
      </c>
      <c r="BH893" s="68" t="s">
        <v>170</v>
      </c>
      <c r="BI893" s="68" t="s">
        <v>6004</v>
      </c>
      <c r="BJ893" s="68" t="s">
        <v>143</v>
      </c>
      <c r="BK893" s="68" t="s">
        <v>506</v>
      </c>
      <c r="BL893" s="68" t="s">
        <v>143</v>
      </c>
      <c r="BM893" s="68" t="s">
        <v>200</v>
      </c>
      <c r="BN893" s="68" t="s">
        <v>160</v>
      </c>
      <c r="BO893" s="68" t="s">
        <v>279</v>
      </c>
      <c r="BP893" s="68" t="s">
        <v>143</v>
      </c>
      <c r="BQ893" s="68" t="s">
        <v>1646</v>
      </c>
      <c r="BR893" s="68" t="s">
        <v>5352</v>
      </c>
      <c r="BS893" s="68" t="s">
        <v>162</v>
      </c>
      <c r="BT893" s="68" t="s">
        <v>6001</v>
      </c>
      <c r="BU893" s="68" t="s">
        <v>6001</v>
      </c>
      <c r="BV893" s="68" t="s">
        <v>135</v>
      </c>
      <c r="BW893" s="68" t="s">
        <v>135</v>
      </c>
      <c r="BX893" s="68" t="s">
        <v>135</v>
      </c>
      <c r="BY893" s="68" t="s">
        <v>148</v>
      </c>
      <c r="BZ893" s="68" t="s">
        <v>4509</v>
      </c>
      <c r="CA893" s="68" t="s">
        <v>174</v>
      </c>
      <c r="CB893" s="68" t="s">
        <v>143</v>
      </c>
      <c r="CC893" s="68" t="s">
        <v>143</v>
      </c>
      <c r="CD893" s="68" t="s">
        <v>143</v>
      </c>
      <c r="CE893" s="68" t="s">
        <v>143</v>
      </c>
      <c r="CF893" s="68" t="s">
        <v>2261</v>
      </c>
      <c r="CG893" s="68" t="s">
        <v>2261</v>
      </c>
      <c r="CH893" s="68" t="s">
        <v>143</v>
      </c>
      <c r="CI893" s="68" t="s">
        <v>143</v>
      </c>
      <c r="CJ893" s="68" t="s">
        <v>5272</v>
      </c>
      <c r="CK893" s="68" t="s">
        <v>143</v>
      </c>
      <c r="CL893" s="68" t="s">
        <v>143</v>
      </c>
      <c r="CM893" s="68" t="s">
        <v>143</v>
      </c>
      <c r="CN893" s="68" t="s">
        <v>143</v>
      </c>
      <c r="CO893" s="68" t="s">
        <v>5924</v>
      </c>
      <c r="CP893" s="68" t="s">
        <v>143</v>
      </c>
      <c r="CQ893" s="68" t="s">
        <v>143</v>
      </c>
      <c r="CR893" s="68" t="s">
        <v>143</v>
      </c>
      <c r="CS893" s="68" t="s">
        <v>1</v>
      </c>
      <c r="CT893" s="68" t="s">
        <v>143</v>
      </c>
      <c r="CU893" s="68" t="s">
        <v>1</v>
      </c>
      <c r="CV893" s="68" t="s">
        <v>1985</v>
      </c>
      <c r="CW893" s="68" t="s">
        <v>2092</v>
      </c>
      <c r="CX893" s="68" t="s">
        <v>953</v>
      </c>
      <c r="CY893" s="68" t="s">
        <v>166</v>
      </c>
      <c r="CZ893" s="68" t="s">
        <v>506</v>
      </c>
      <c r="DA893" s="68" t="s">
        <v>2007</v>
      </c>
      <c r="DB893" s="68" t="s">
        <v>143</v>
      </c>
      <c r="DC893" s="68" t="s">
        <v>143</v>
      </c>
      <c r="DD893" s="68" t="s">
        <v>279</v>
      </c>
      <c r="DE893" s="68" t="s">
        <v>3995</v>
      </c>
      <c r="DF893" s="68" t="s">
        <v>3601</v>
      </c>
    </row>
    <row r="894" spans="1:110" s="68" customFormat="1" ht="12.75" x14ac:dyDescent="0.2">
      <c r="A894" s="67">
        <v>45261</v>
      </c>
      <c r="B894" s="68" t="s">
        <v>8</v>
      </c>
      <c r="C894" s="68">
        <v>107347</v>
      </c>
      <c r="D894" s="68" t="s">
        <v>6005</v>
      </c>
      <c r="E894" s="68" t="s">
        <v>5129</v>
      </c>
      <c r="F894" s="69">
        <v>45274</v>
      </c>
      <c r="G894" s="68" t="s">
        <v>165</v>
      </c>
      <c r="H894" s="68" t="s">
        <v>166</v>
      </c>
      <c r="I894" s="70">
        <v>111.04</v>
      </c>
      <c r="J894" s="70">
        <v>113.48</v>
      </c>
      <c r="K894" s="71">
        <f t="shared" si="13"/>
        <v>2.7179125687374966E-4</v>
      </c>
      <c r="L894" s="68" t="s">
        <v>908</v>
      </c>
      <c r="M894" s="68" t="s">
        <v>129</v>
      </c>
      <c r="N894" s="68" t="s">
        <v>1056</v>
      </c>
      <c r="O894" s="68" t="s">
        <v>1755</v>
      </c>
      <c r="P894" s="68" t="s">
        <v>6006</v>
      </c>
      <c r="Q894" s="68" t="s">
        <v>170</v>
      </c>
      <c r="R894" s="68" t="s">
        <v>6007</v>
      </c>
      <c r="S894" s="68" t="s">
        <v>6008</v>
      </c>
      <c r="T894" s="68" t="s">
        <v>135</v>
      </c>
      <c r="U894" s="68" t="s">
        <v>135</v>
      </c>
      <c r="V894" s="68" t="s">
        <v>136</v>
      </c>
      <c r="W894" s="68" t="s">
        <v>137</v>
      </c>
      <c r="X894" s="68" t="s">
        <v>173</v>
      </c>
      <c r="Y894" s="68" t="s">
        <v>6009</v>
      </c>
      <c r="Z894" s="68" t="s">
        <v>6010</v>
      </c>
      <c r="AA894" s="68" t="s">
        <v>139</v>
      </c>
      <c r="AB894" s="68" t="s">
        <v>140</v>
      </c>
      <c r="AC894" s="68" t="s">
        <v>5272</v>
      </c>
      <c r="AD894" s="68" t="s">
        <v>143</v>
      </c>
      <c r="AE894" s="68" t="s">
        <v>6011</v>
      </c>
      <c r="AF894" s="68" t="s">
        <v>143</v>
      </c>
      <c r="AG894" s="68" t="s">
        <v>235</v>
      </c>
      <c r="AH894" s="68" t="s">
        <v>141</v>
      </c>
      <c r="AI894" s="68" t="s">
        <v>143</v>
      </c>
      <c r="AJ894" s="68" t="s">
        <v>6011</v>
      </c>
      <c r="AK894" s="68" t="s">
        <v>142</v>
      </c>
      <c r="AL894" s="68" t="s">
        <v>143</v>
      </c>
      <c r="AM894" s="68" t="s">
        <v>6012</v>
      </c>
      <c r="AN894" s="68" t="s">
        <v>174</v>
      </c>
      <c r="AO894" s="68" t="s">
        <v>1759</v>
      </c>
      <c r="AP894" s="68" t="s">
        <v>1760</v>
      </c>
      <c r="AQ894" s="68" t="s">
        <v>1761</v>
      </c>
      <c r="AR894" s="68" t="s">
        <v>1014</v>
      </c>
      <c r="AS894" s="68" t="s">
        <v>231</v>
      </c>
      <c r="AT894" s="68" t="s">
        <v>1762</v>
      </c>
      <c r="AU894" s="68" t="s">
        <v>1763</v>
      </c>
      <c r="AV894" s="68" t="s">
        <v>145</v>
      </c>
      <c r="AW894" s="68" t="s">
        <v>146</v>
      </c>
      <c r="AX894" s="68" t="s">
        <v>1060</v>
      </c>
      <c r="AY894" s="68" t="s">
        <v>148</v>
      </c>
      <c r="AZ894" s="68" t="s">
        <v>139</v>
      </c>
      <c r="BA894" s="68" t="s">
        <v>149</v>
      </c>
      <c r="BB894" s="68" t="s">
        <v>150</v>
      </c>
      <c r="BC894" s="68" t="s">
        <v>156</v>
      </c>
      <c r="BD894" s="68" t="s">
        <v>157</v>
      </c>
      <c r="BE894" s="68" t="s">
        <v>303</v>
      </c>
      <c r="BF894" s="68" t="s">
        <v>6013</v>
      </c>
      <c r="BG894" s="68" t="s">
        <v>5272</v>
      </c>
      <c r="BH894" s="68" t="s">
        <v>143</v>
      </c>
      <c r="BI894" s="68" t="s">
        <v>6014</v>
      </c>
      <c r="BJ894" s="68" t="s">
        <v>143</v>
      </c>
      <c r="BK894" s="68" t="s">
        <v>136</v>
      </c>
      <c r="BL894" s="68" t="s">
        <v>143</v>
      </c>
      <c r="BM894" s="68" t="s">
        <v>160</v>
      </c>
      <c r="BN894" s="68" t="s">
        <v>160</v>
      </c>
      <c r="BO894" s="68" t="s">
        <v>143</v>
      </c>
      <c r="BP894" s="68" t="s">
        <v>143</v>
      </c>
      <c r="BQ894" s="68" t="s">
        <v>6015</v>
      </c>
      <c r="BR894" s="68" t="s">
        <v>5352</v>
      </c>
      <c r="BS894" s="68" t="s">
        <v>162</v>
      </c>
      <c r="BT894" s="68" t="s">
        <v>6011</v>
      </c>
      <c r="BU894" s="68" t="s">
        <v>6011</v>
      </c>
      <c r="BV894" s="68" t="s">
        <v>135</v>
      </c>
      <c r="BW894" s="68" t="s">
        <v>135</v>
      </c>
      <c r="BX894" s="68" t="s">
        <v>135</v>
      </c>
      <c r="BY894" s="68" t="s">
        <v>148</v>
      </c>
      <c r="BZ894" s="68" t="s">
        <v>360</v>
      </c>
      <c r="CA894" s="68" t="s">
        <v>174</v>
      </c>
      <c r="CB894" s="68" t="s">
        <v>143</v>
      </c>
      <c r="CC894" s="68" t="s">
        <v>143</v>
      </c>
      <c r="CD894" s="68" t="s">
        <v>143</v>
      </c>
      <c r="CE894" s="68" t="s">
        <v>143</v>
      </c>
      <c r="CF894" s="68" t="s">
        <v>2261</v>
      </c>
      <c r="CG894" s="68" t="s">
        <v>2261</v>
      </c>
      <c r="CH894" s="68" t="s">
        <v>143</v>
      </c>
      <c r="CI894" s="68" t="s">
        <v>143</v>
      </c>
      <c r="CJ894" s="68" t="s">
        <v>5272</v>
      </c>
      <c r="CK894" s="68" t="s">
        <v>143</v>
      </c>
      <c r="CL894" s="68" t="s">
        <v>143</v>
      </c>
      <c r="CM894" s="68" t="s">
        <v>143</v>
      </c>
      <c r="CN894" s="68" t="s">
        <v>143</v>
      </c>
      <c r="CO894" s="68" t="s">
        <v>5754</v>
      </c>
      <c r="CP894" s="68" t="s">
        <v>143</v>
      </c>
      <c r="CQ894" s="68" t="s">
        <v>143</v>
      </c>
      <c r="CR894" s="68" t="s">
        <v>143</v>
      </c>
      <c r="CS894" s="68" t="s">
        <v>1</v>
      </c>
      <c r="CT894" s="68" t="s">
        <v>143</v>
      </c>
      <c r="CU894" s="68" t="s">
        <v>1</v>
      </c>
      <c r="CV894" s="68" t="s">
        <v>1985</v>
      </c>
      <c r="CW894" s="68" t="s">
        <v>1985</v>
      </c>
      <c r="CX894" s="68" t="s">
        <v>908</v>
      </c>
      <c r="CY894" s="68" t="s">
        <v>166</v>
      </c>
      <c r="CZ894" s="68" t="s">
        <v>136</v>
      </c>
      <c r="DA894" s="68" t="s">
        <v>2007</v>
      </c>
      <c r="DB894" s="68" t="s">
        <v>143</v>
      </c>
      <c r="DC894" s="68" t="s">
        <v>143</v>
      </c>
      <c r="DD894" s="68" t="s">
        <v>5129</v>
      </c>
      <c r="DE894" s="68" t="s">
        <v>3995</v>
      </c>
      <c r="DF894" s="68" t="s">
        <v>5859</v>
      </c>
    </row>
    <row r="895" spans="1:110" s="68" customFormat="1" ht="12.75" x14ac:dyDescent="0.2">
      <c r="A895" s="67">
        <v>45261</v>
      </c>
      <c r="B895" s="68" t="s">
        <v>14</v>
      </c>
      <c r="C895" s="68">
        <v>105247</v>
      </c>
      <c r="D895" s="68" t="s">
        <v>6016</v>
      </c>
      <c r="E895" s="68" t="s">
        <v>279</v>
      </c>
      <c r="F895" s="69">
        <v>45261</v>
      </c>
      <c r="G895" s="68" t="s">
        <v>165</v>
      </c>
      <c r="H895" s="68" t="s">
        <v>166</v>
      </c>
      <c r="I895" s="70">
        <v>276.82</v>
      </c>
      <c r="J895" s="70">
        <v>276.82</v>
      </c>
      <c r="K895" s="71">
        <f t="shared" si="13"/>
        <v>6.7756894567535457E-4</v>
      </c>
      <c r="L895" s="68" t="s">
        <v>316</v>
      </c>
      <c r="M895" s="68" t="s">
        <v>317</v>
      </c>
      <c r="N895" s="68" t="s">
        <v>1070</v>
      </c>
      <c r="O895" s="68" t="s">
        <v>6017</v>
      </c>
      <c r="P895" s="68" t="s">
        <v>319</v>
      </c>
      <c r="Q895" s="68" t="s">
        <v>170</v>
      </c>
      <c r="R895" s="68" t="s">
        <v>6018</v>
      </c>
      <c r="S895" s="68" t="s">
        <v>6019</v>
      </c>
      <c r="T895" s="68" t="s">
        <v>135</v>
      </c>
      <c r="U895" s="68" t="s">
        <v>135</v>
      </c>
      <c r="V895" s="68" t="s">
        <v>136</v>
      </c>
      <c r="W895" s="68" t="s">
        <v>137</v>
      </c>
      <c r="X895" s="68" t="s">
        <v>322</v>
      </c>
      <c r="Y895" s="68" t="s">
        <v>6020</v>
      </c>
      <c r="Z895" s="68" t="s">
        <v>6021</v>
      </c>
      <c r="AA895" s="68" t="s">
        <v>139</v>
      </c>
      <c r="AB895" s="68" t="s">
        <v>323</v>
      </c>
      <c r="AC895" s="68" t="s">
        <v>5272</v>
      </c>
      <c r="AD895" s="68" t="s">
        <v>143</v>
      </c>
      <c r="AE895" s="68" t="s">
        <v>6022</v>
      </c>
      <c r="AF895" s="68" t="s">
        <v>143</v>
      </c>
      <c r="AG895" s="68" t="s">
        <v>235</v>
      </c>
      <c r="AH895" s="68" t="s">
        <v>141</v>
      </c>
      <c r="AI895" s="68" t="s">
        <v>143</v>
      </c>
      <c r="AJ895" s="68" t="s">
        <v>5985</v>
      </c>
      <c r="AK895" s="68" t="s">
        <v>207</v>
      </c>
      <c r="AL895" s="68" t="s">
        <v>143</v>
      </c>
      <c r="AM895" s="68" t="s">
        <v>5985</v>
      </c>
      <c r="AN895" s="68" t="s">
        <v>144</v>
      </c>
      <c r="AO895" s="68" t="s">
        <v>6023</v>
      </c>
      <c r="AP895" s="68" t="s">
        <v>6024</v>
      </c>
      <c r="AQ895" s="68" t="s">
        <v>309</v>
      </c>
      <c r="AR895" s="68" t="s">
        <v>148</v>
      </c>
      <c r="AS895" s="68" t="s">
        <v>139</v>
      </c>
      <c r="AT895" s="68" t="s">
        <v>6025</v>
      </c>
      <c r="AU895" s="68" t="s">
        <v>6026</v>
      </c>
      <c r="AV895" s="68" t="s">
        <v>1079</v>
      </c>
      <c r="AW895" s="68" t="s">
        <v>1080</v>
      </c>
      <c r="AX895" s="68" t="s">
        <v>1081</v>
      </c>
      <c r="AY895" s="68" t="s">
        <v>148</v>
      </c>
      <c r="AZ895" s="68" t="s">
        <v>139</v>
      </c>
      <c r="BA895" s="68" t="s">
        <v>148</v>
      </c>
      <c r="BB895" s="68" t="s">
        <v>150</v>
      </c>
      <c r="BC895" s="68" t="s">
        <v>156</v>
      </c>
      <c r="BD895" s="68" t="s">
        <v>157</v>
      </c>
      <c r="BE895" s="68" t="s">
        <v>303</v>
      </c>
      <c r="BF895" s="68" t="s">
        <v>6027</v>
      </c>
      <c r="BG895" s="68" t="s">
        <v>5272</v>
      </c>
      <c r="BH895" s="68" t="s">
        <v>132</v>
      </c>
      <c r="BI895" s="68" t="s">
        <v>143</v>
      </c>
      <c r="BJ895" s="68" t="s">
        <v>143</v>
      </c>
      <c r="BK895" s="68" t="s">
        <v>136</v>
      </c>
      <c r="BL895" s="68" t="s">
        <v>143</v>
      </c>
      <c r="BM895" s="68" t="s">
        <v>160</v>
      </c>
      <c r="BN895" s="68" t="s">
        <v>1674</v>
      </c>
      <c r="BO895" s="68" t="s">
        <v>143</v>
      </c>
      <c r="BP895" s="68" t="s">
        <v>143</v>
      </c>
      <c r="BQ895" s="68" t="s">
        <v>6028</v>
      </c>
      <c r="BR895" s="68" t="s">
        <v>5352</v>
      </c>
      <c r="BS895" s="68" t="s">
        <v>162</v>
      </c>
      <c r="BT895" s="68" t="s">
        <v>6022</v>
      </c>
      <c r="BU895" s="68" t="s">
        <v>6022</v>
      </c>
      <c r="BV895" s="68" t="s">
        <v>135</v>
      </c>
      <c r="BW895" s="68" t="s">
        <v>135</v>
      </c>
      <c r="BX895" s="68" t="s">
        <v>135</v>
      </c>
      <c r="BY895" s="68" t="s">
        <v>148</v>
      </c>
      <c r="BZ895" s="68" t="s">
        <v>6029</v>
      </c>
      <c r="CA895" s="68" t="s">
        <v>144</v>
      </c>
      <c r="CB895" s="68" t="s">
        <v>143</v>
      </c>
      <c r="CC895" s="68" t="s">
        <v>143</v>
      </c>
      <c r="CD895" s="68" t="s">
        <v>143</v>
      </c>
      <c r="CE895" s="68" t="s">
        <v>6030</v>
      </c>
      <c r="CF895" s="68" t="s">
        <v>5809</v>
      </c>
      <c r="CG895" s="68" t="s">
        <v>5809</v>
      </c>
      <c r="CH895" s="68" t="s">
        <v>143</v>
      </c>
      <c r="CI895" s="68" t="s">
        <v>143</v>
      </c>
      <c r="CJ895" s="68" t="s">
        <v>5272</v>
      </c>
      <c r="CK895" s="68" t="s">
        <v>143</v>
      </c>
      <c r="CL895" s="68" t="s">
        <v>143</v>
      </c>
      <c r="CM895" s="68" t="s">
        <v>143</v>
      </c>
      <c r="CN895" s="68" t="s">
        <v>143</v>
      </c>
      <c r="CO895" s="68" t="s">
        <v>143</v>
      </c>
      <c r="CP895" s="68" t="s">
        <v>143</v>
      </c>
      <c r="CQ895" s="68" t="s">
        <v>143</v>
      </c>
      <c r="CR895" s="68" t="s">
        <v>143</v>
      </c>
      <c r="CS895" s="68" t="s">
        <v>1</v>
      </c>
      <c r="CT895" s="68" t="s">
        <v>143</v>
      </c>
      <c r="CU895" s="68" t="s">
        <v>1</v>
      </c>
      <c r="CV895" s="68" t="s">
        <v>1985</v>
      </c>
      <c r="CW895" s="68" t="s">
        <v>1985</v>
      </c>
      <c r="CX895" s="68" t="s">
        <v>316</v>
      </c>
      <c r="CY895" s="68" t="s">
        <v>166</v>
      </c>
      <c r="CZ895" s="68" t="s">
        <v>136</v>
      </c>
      <c r="DA895" s="68" t="s">
        <v>1986</v>
      </c>
      <c r="DB895" s="68" t="s">
        <v>143</v>
      </c>
      <c r="DC895" s="68" t="s">
        <v>143</v>
      </c>
      <c r="DD895" s="68" t="s">
        <v>279</v>
      </c>
      <c r="DE895" s="68" t="s">
        <v>3995</v>
      </c>
      <c r="DF895" s="68" t="s">
        <v>2261</v>
      </c>
    </row>
    <row r="896" spans="1:110" s="68" customFormat="1" ht="12.75" x14ac:dyDescent="0.2">
      <c r="A896" s="67">
        <v>45261</v>
      </c>
      <c r="B896" s="68" t="s">
        <v>14</v>
      </c>
      <c r="C896" s="68">
        <v>105374</v>
      </c>
      <c r="D896" s="68" t="s">
        <v>6031</v>
      </c>
      <c r="E896" s="68" t="s">
        <v>164</v>
      </c>
      <c r="F896" s="69">
        <v>45261</v>
      </c>
      <c r="G896" s="68" t="s">
        <v>165</v>
      </c>
      <c r="H896" s="68" t="s">
        <v>166</v>
      </c>
      <c r="I896" s="70">
        <v>2000</v>
      </c>
      <c r="J896" s="70">
        <v>1468.67</v>
      </c>
      <c r="K896" s="71">
        <f t="shared" si="13"/>
        <v>4.8953756641525511E-3</v>
      </c>
      <c r="L896" s="68" t="s">
        <v>316</v>
      </c>
      <c r="M896" s="68" t="s">
        <v>317</v>
      </c>
      <c r="N896" s="68" t="s">
        <v>1070</v>
      </c>
      <c r="O896" s="68" t="s">
        <v>511</v>
      </c>
      <c r="P896" s="68" t="s">
        <v>5592</v>
      </c>
      <c r="Q896" s="68" t="s">
        <v>262</v>
      </c>
      <c r="R896" s="68" t="s">
        <v>143</v>
      </c>
      <c r="S896" s="68" t="s">
        <v>6032</v>
      </c>
      <c r="T896" s="68" t="s">
        <v>135</v>
      </c>
      <c r="U896" s="68" t="s">
        <v>135</v>
      </c>
      <c r="V896" s="68" t="s">
        <v>136</v>
      </c>
      <c r="W896" s="68" t="s">
        <v>137</v>
      </c>
      <c r="X896" s="68" t="s">
        <v>2483</v>
      </c>
      <c r="Y896" s="68" t="s">
        <v>6033</v>
      </c>
      <c r="Z896" s="68" t="s">
        <v>6034</v>
      </c>
      <c r="AA896" s="68" t="s">
        <v>139</v>
      </c>
      <c r="AB896" s="68" t="s">
        <v>323</v>
      </c>
      <c r="AC896" s="68" t="s">
        <v>5272</v>
      </c>
      <c r="AD896" s="68" t="s">
        <v>143</v>
      </c>
      <c r="AE896" s="68" t="s">
        <v>6035</v>
      </c>
      <c r="AF896" s="68" t="s">
        <v>143</v>
      </c>
      <c r="AG896" s="68" t="s">
        <v>235</v>
      </c>
      <c r="AH896" s="68" t="s">
        <v>141</v>
      </c>
      <c r="AI896" s="68" t="s">
        <v>143</v>
      </c>
      <c r="AJ896" s="68" t="s">
        <v>6035</v>
      </c>
      <c r="AK896" s="68" t="s">
        <v>207</v>
      </c>
      <c r="AL896" s="68" t="s">
        <v>143</v>
      </c>
      <c r="AM896" s="68" t="s">
        <v>6036</v>
      </c>
      <c r="AN896" s="68" t="s">
        <v>174</v>
      </c>
      <c r="AO896" s="68" t="s">
        <v>227</v>
      </c>
      <c r="AP896" s="68" t="s">
        <v>228</v>
      </c>
      <c r="AQ896" s="68" t="s">
        <v>515</v>
      </c>
      <c r="AR896" s="68" t="s">
        <v>230</v>
      </c>
      <c r="AS896" s="68" t="s">
        <v>231</v>
      </c>
      <c r="AT896" s="68" t="s">
        <v>232</v>
      </c>
      <c r="AU896" s="68" t="s">
        <v>233</v>
      </c>
      <c r="AV896" s="68" t="s">
        <v>1079</v>
      </c>
      <c r="AW896" s="68" t="s">
        <v>1080</v>
      </c>
      <c r="AX896" s="68" t="s">
        <v>1081</v>
      </c>
      <c r="AY896" s="68" t="s">
        <v>148</v>
      </c>
      <c r="AZ896" s="68" t="s">
        <v>139</v>
      </c>
      <c r="BA896" s="68" t="s">
        <v>148</v>
      </c>
      <c r="BB896" s="68" t="s">
        <v>150</v>
      </c>
      <c r="BC896" s="68" t="s">
        <v>156</v>
      </c>
      <c r="BD896" s="68" t="s">
        <v>276</v>
      </c>
      <c r="BE896" s="68" t="s">
        <v>143</v>
      </c>
      <c r="BF896" s="68" t="s">
        <v>143</v>
      </c>
      <c r="BG896" s="68" t="s">
        <v>5272</v>
      </c>
      <c r="BH896" s="68" t="s">
        <v>170</v>
      </c>
      <c r="BI896" s="68" t="s">
        <v>143</v>
      </c>
      <c r="BJ896" s="68" t="s">
        <v>143</v>
      </c>
      <c r="BK896" s="68" t="s">
        <v>136</v>
      </c>
      <c r="BL896" s="68" t="s">
        <v>143</v>
      </c>
      <c r="BM896" s="68" t="s">
        <v>160</v>
      </c>
      <c r="BN896" s="68" t="s">
        <v>160</v>
      </c>
      <c r="BO896" s="68" t="s">
        <v>143</v>
      </c>
      <c r="BP896" s="68" t="s">
        <v>143</v>
      </c>
      <c r="BQ896" s="68" t="s">
        <v>143</v>
      </c>
      <c r="BR896" s="68" t="s">
        <v>5272</v>
      </c>
      <c r="BS896" s="68" t="s">
        <v>5520</v>
      </c>
      <c r="BT896" s="68" t="s">
        <v>6035</v>
      </c>
      <c r="BU896" s="68" t="s">
        <v>6035</v>
      </c>
      <c r="BV896" s="68" t="s">
        <v>135</v>
      </c>
      <c r="BW896" s="68" t="s">
        <v>135</v>
      </c>
      <c r="BX896" s="68" t="s">
        <v>135</v>
      </c>
      <c r="BY896" s="68" t="s">
        <v>148</v>
      </c>
      <c r="BZ896" s="68" t="s">
        <v>6037</v>
      </c>
      <c r="CA896" s="68" t="s">
        <v>174</v>
      </c>
      <c r="CB896" s="68" t="s">
        <v>143</v>
      </c>
      <c r="CC896" s="68" t="s">
        <v>143</v>
      </c>
      <c r="CD896" s="68" t="s">
        <v>143</v>
      </c>
      <c r="CE896" s="68" t="s">
        <v>143</v>
      </c>
      <c r="CF896" s="68" t="s">
        <v>2261</v>
      </c>
      <c r="CG896" s="68" t="s">
        <v>2261</v>
      </c>
      <c r="CH896" s="68" t="s">
        <v>143</v>
      </c>
      <c r="CI896" s="68" t="s">
        <v>143</v>
      </c>
      <c r="CJ896" s="68" t="s">
        <v>5272</v>
      </c>
      <c r="CK896" s="68" t="s">
        <v>143</v>
      </c>
      <c r="CL896" s="68" t="s">
        <v>143</v>
      </c>
      <c r="CM896" s="68" t="s">
        <v>143</v>
      </c>
      <c r="CN896" s="68" t="s">
        <v>143</v>
      </c>
      <c r="CO896" s="68" t="s">
        <v>143</v>
      </c>
      <c r="CP896" s="68" t="s">
        <v>143</v>
      </c>
      <c r="CQ896" s="68" t="s">
        <v>143</v>
      </c>
      <c r="CR896" s="68" t="s">
        <v>143</v>
      </c>
      <c r="CS896" s="68" t="s">
        <v>1</v>
      </c>
      <c r="CT896" s="68" t="s">
        <v>143</v>
      </c>
      <c r="CU896" s="68" t="s">
        <v>1</v>
      </c>
      <c r="CV896" s="68" t="s">
        <v>2092</v>
      </c>
      <c r="CW896" s="68" t="s">
        <v>2092</v>
      </c>
      <c r="CX896" s="68" t="s">
        <v>316</v>
      </c>
      <c r="CY896" s="68" t="s">
        <v>166</v>
      </c>
      <c r="CZ896" s="68" t="s">
        <v>136</v>
      </c>
      <c r="DA896" s="68" t="s">
        <v>2495</v>
      </c>
      <c r="DB896" s="68" t="s">
        <v>143</v>
      </c>
      <c r="DC896" s="68" t="s">
        <v>143</v>
      </c>
      <c r="DD896" s="68" t="s">
        <v>164</v>
      </c>
      <c r="DE896" s="68" t="s">
        <v>3995</v>
      </c>
      <c r="DF896" s="68" t="s">
        <v>2261</v>
      </c>
    </row>
    <row r="897" spans="1:110" s="68" customFormat="1" ht="12.75" x14ac:dyDescent="0.2">
      <c r="A897" s="67">
        <v>45261</v>
      </c>
      <c r="B897" s="68" t="s">
        <v>14</v>
      </c>
      <c r="C897" s="68">
        <v>107878</v>
      </c>
      <c r="D897" s="68" t="s">
        <v>6038</v>
      </c>
      <c r="E897" s="68" t="s">
        <v>364</v>
      </c>
      <c r="F897" s="69">
        <v>45275</v>
      </c>
      <c r="G897" s="68" t="s">
        <v>165</v>
      </c>
      <c r="H897" s="68" t="s">
        <v>166</v>
      </c>
      <c r="I897" s="70">
        <v>199.62</v>
      </c>
      <c r="J897" s="70">
        <v>199.62</v>
      </c>
      <c r="K897" s="71">
        <f t="shared" si="13"/>
        <v>4.886074450390661E-4</v>
      </c>
      <c r="L897" s="68" t="s">
        <v>342</v>
      </c>
      <c r="M897" s="68" t="s">
        <v>218</v>
      </c>
      <c r="N897" s="68" t="s">
        <v>1151</v>
      </c>
      <c r="O897" s="68" t="s">
        <v>5426</v>
      </c>
      <c r="P897" s="68" t="s">
        <v>6039</v>
      </c>
      <c r="Q897" s="68" t="s">
        <v>170</v>
      </c>
      <c r="R897" s="68" t="s">
        <v>143</v>
      </c>
      <c r="S897" s="68" t="s">
        <v>5429</v>
      </c>
      <c r="T897" s="68" t="s">
        <v>5430</v>
      </c>
      <c r="U897" s="68" t="s">
        <v>5431</v>
      </c>
      <c r="V897" s="68" t="s">
        <v>136</v>
      </c>
      <c r="W897" s="68" t="s">
        <v>137</v>
      </c>
      <c r="X897" s="68" t="s">
        <v>349</v>
      </c>
      <c r="Y897" s="68" t="s">
        <v>6040</v>
      </c>
      <c r="Z897" s="68" t="s">
        <v>6041</v>
      </c>
      <c r="AA897" s="68" t="s">
        <v>139</v>
      </c>
      <c r="AB897" s="68" t="s">
        <v>226</v>
      </c>
      <c r="AC897" s="68" t="s">
        <v>5272</v>
      </c>
      <c r="AD897" s="68" t="s">
        <v>143</v>
      </c>
      <c r="AE897" s="68" t="s">
        <v>5272</v>
      </c>
      <c r="AF897" s="68" t="s">
        <v>143</v>
      </c>
      <c r="AG897" s="68" t="s">
        <v>235</v>
      </c>
      <c r="AH897" s="68" t="s">
        <v>141</v>
      </c>
      <c r="AI897" s="68" t="s">
        <v>143</v>
      </c>
      <c r="AJ897" s="68" t="s">
        <v>143</v>
      </c>
      <c r="AK897" s="68" t="s">
        <v>207</v>
      </c>
      <c r="AL897" s="68" t="s">
        <v>6042</v>
      </c>
      <c r="AM897" s="68" t="s">
        <v>6043</v>
      </c>
      <c r="AN897" s="68" t="s">
        <v>143</v>
      </c>
      <c r="AO897" s="68" t="s">
        <v>5433</v>
      </c>
      <c r="AP897" s="68" t="s">
        <v>5434</v>
      </c>
      <c r="AQ897" s="68" t="s">
        <v>5435</v>
      </c>
      <c r="AR897" s="68" t="s">
        <v>617</v>
      </c>
      <c r="AS897" s="68" t="s">
        <v>231</v>
      </c>
      <c r="AT897" s="68" t="s">
        <v>781</v>
      </c>
      <c r="AU897" s="68" t="s">
        <v>5272</v>
      </c>
      <c r="AV897" s="68" t="s">
        <v>145</v>
      </c>
      <c r="AW897" s="68" t="s">
        <v>146</v>
      </c>
      <c r="AX897" s="68" t="s">
        <v>1154</v>
      </c>
      <c r="AY897" s="68" t="s">
        <v>148</v>
      </c>
      <c r="AZ897" s="68" t="s">
        <v>139</v>
      </c>
      <c r="BA897" s="68" t="s">
        <v>149</v>
      </c>
      <c r="BB897" s="68" t="s">
        <v>150</v>
      </c>
      <c r="BC897" s="68" t="s">
        <v>156</v>
      </c>
      <c r="BD897" s="68" t="s">
        <v>276</v>
      </c>
      <c r="BE897" s="68" t="s">
        <v>143</v>
      </c>
      <c r="BF897" s="68" t="s">
        <v>143</v>
      </c>
      <c r="BG897" s="68" t="s">
        <v>5272</v>
      </c>
      <c r="BH897" s="68" t="s">
        <v>143</v>
      </c>
      <c r="BI897" s="68" t="s">
        <v>143</v>
      </c>
      <c r="BJ897" s="68" t="s">
        <v>143</v>
      </c>
      <c r="BK897" s="68" t="s">
        <v>136</v>
      </c>
      <c r="BL897" s="68" t="s">
        <v>143</v>
      </c>
      <c r="BM897" s="68" t="s">
        <v>160</v>
      </c>
      <c r="BN897" s="68" t="s">
        <v>143</v>
      </c>
      <c r="BO897" s="68" t="s">
        <v>143</v>
      </c>
      <c r="BP897" s="68" t="s">
        <v>143</v>
      </c>
      <c r="BQ897" s="68" t="s">
        <v>143</v>
      </c>
      <c r="BR897" s="68" t="s">
        <v>5272</v>
      </c>
      <c r="BS897" s="68" t="s">
        <v>1553</v>
      </c>
      <c r="BT897" s="68" t="s">
        <v>6043</v>
      </c>
      <c r="BU897" s="68" t="s">
        <v>6043</v>
      </c>
      <c r="BV897" s="68" t="s">
        <v>135</v>
      </c>
      <c r="BW897" s="68" t="s">
        <v>5436</v>
      </c>
      <c r="BX897" s="68" t="s">
        <v>135</v>
      </c>
      <c r="BY897" s="68" t="s">
        <v>148</v>
      </c>
      <c r="BZ897" s="68" t="s">
        <v>5437</v>
      </c>
      <c r="CA897" s="68" t="s">
        <v>174</v>
      </c>
      <c r="CB897" s="68" t="s">
        <v>143</v>
      </c>
      <c r="CC897" s="68" t="s">
        <v>143</v>
      </c>
      <c r="CD897" s="68" t="s">
        <v>362</v>
      </c>
      <c r="CE897" s="68" t="s">
        <v>6039</v>
      </c>
      <c r="CF897" s="68" t="s">
        <v>2261</v>
      </c>
      <c r="CG897" s="68" t="s">
        <v>143</v>
      </c>
      <c r="CH897" s="68" t="s">
        <v>143</v>
      </c>
      <c r="CI897" s="68" t="s">
        <v>143</v>
      </c>
      <c r="CJ897" s="68" t="s">
        <v>5272</v>
      </c>
      <c r="CK897" s="68" t="s">
        <v>143</v>
      </c>
      <c r="CL897" s="68" t="s">
        <v>143</v>
      </c>
      <c r="CM897" s="68" t="s">
        <v>143</v>
      </c>
      <c r="CN897" s="68" t="s">
        <v>143</v>
      </c>
      <c r="CO897" s="68" t="s">
        <v>6044</v>
      </c>
      <c r="CP897" s="68" t="s">
        <v>143</v>
      </c>
      <c r="CQ897" s="68" t="s">
        <v>143</v>
      </c>
      <c r="CR897" s="68" t="s">
        <v>143</v>
      </c>
      <c r="CS897" s="68" t="s">
        <v>1</v>
      </c>
      <c r="CT897" s="68" t="s">
        <v>143</v>
      </c>
      <c r="CU897" s="68" t="s">
        <v>1</v>
      </c>
      <c r="CV897" s="68" t="s">
        <v>1985</v>
      </c>
      <c r="CW897" s="68" t="s">
        <v>143</v>
      </c>
      <c r="CX897" s="68" t="s">
        <v>342</v>
      </c>
      <c r="CY897" s="68" t="s">
        <v>166</v>
      </c>
      <c r="CZ897" s="68" t="s">
        <v>136</v>
      </c>
      <c r="DA897" s="68" t="s">
        <v>2495</v>
      </c>
      <c r="DB897" s="68" t="s">
        <v>6039</v>
      </c>
      <c r="DC897" s="68" t="s">
        <v>143</v>
      </c>
      <c r="DD897" s="68" t="s">
        <v>364</v>
      </c>
      <c r="DE897" s="68" t="s">
        <v>3995</v>
      </c>
      <c r="DF897" s="68" t="s">
        <v>5830</v>
      </c>
    </row>
    <row r="898" spans="1:110" s="68" customFormat="1" ht="12.75" x14ac:dyDescent="0.2">
      <c r="A898" s="67">
        <v>45261</v>
      </c>
      <c r="B898" s="68" t="s">
        <v>14</v>
      </c>
      <c r="C898" s="68">
        <v>106402</v>
      </c>
      <c r="D898" s="68" t="s">
        <v>6031</v>
      </c>
      <c r="E898" s="68" t="s">
        <v>164</v>
      </c>
      <c r="F898" s="69">
        <v>45264</v>
      </c>
      <c r="G898" s="68" t="s">
        <v>165</v>
      </c>
      <c r="H898" s="68" t="s">
        <v>166</v>
      </c>
      <c r="I898" s="70">
        <v>1277.48</v>
      </c>
      <c r="J898" s="70">
        <v>1277.48</v>
      </c>
      <c r="K898" s="71">
        <f t="shared" si="13"/>
        <v>3.1268722517208006E-3</v>
      </c>
      <c r="L898" s="68" t="s">
        <v>316</v>
      </c>
      <c r="M898" s="68" t="s">
        <v>317</v>
      </c>
      <c r="N898" s="68" t="s">
        <v>1056</v>
      </c>
      <c r="O898" s="68" t="s">
        <v>6045</v>
      </c>
      <c r="P898" s="68" t="s">
        <v>5592</v>
      </c>
      <c r="Q898" s="68" t="s">
        <v>663</v>
      </c>
      <c r="R898" s="68" t="s">
        <v>143</v>
      </c>
      <c r="S898" s="68" t="s">
        <v>6046</v>
      </c>
      <c r="T898" s="68" t="s">
        <v>135</v>
      </c>
      <c r="U898" s="68" t="s">
        <v>135</v>
      </c>
      <c r="V898" s="68" t="s">
        <v>136</v>
      </c>
      <c r="W898" s="68" t="s">
        <v>137</v>
      </c>
      <c r="X898" s="68" t="s">
        <v>2483</v>
      </c>
      <c r="Y898" s="68" t="s">
        <v>6047</v>
      </c>
      <c r="Z898" s="68" t="s">
        <v>6048</v>
      </c>
      <c r="AA898" s="68" t="s">
        <v>139</v>
      </c>
      <c r="AB898" s="68" t="s">
        <v>323</v>
      </c>
      <c r="AC898" s="68" t="s">
        <v>5272</v>
      </c>
      <c r="AD898" s="68" t="s">
        <v>143</v>
      </c>
      <c r="AE898" s="68" t="s">
        <v>5272</v>
      </c>
      <c r="AF898" s="68" t="s">
        <v>143</v>
      </c>
      <c r="AG898" s="68" t="s">
        <v>235</v>
      </c>
      <c r="AH898" s="68" t="s">
        <v>141</v>
      </c>
      <c r="AI898" s="68" t="s">
        <v>143</v>
      </c>
      <c r="AJ898" s="68" t="s">
        <v>143</v>
      </c>
      <c r="AK898" s="68" t="s">
        <v>207</v>
      </c>
      <c r="AL898" s="68" t="s">
        <v>143</v>
      </c>
      <c r="AM898" s="68" t="s">
        <v>6049</v>
      </c>
      <c r="AN898" s="68" t="s">
        <v>143</v>
      </c>
      <c r="AO898" s="68" t="s">
        <v>6050</v>
      </c>
      <c r="AP898" s="68" t="s">
        <v>2145</v>
      </c>
      <c r="AQ898" s="68" t="s">
        <v>309</v>
      </c>
      <c r="AR898" s="68" t="s">
        <v>148</v>
      </c>
      <c r="AS898" s="68" t="s">
        <v>231</v>
      </c>
      <c r="AT898" s="68" t="s">
        <v>1047</v>
      </c>
      <c r="AU898" s="68" t="s">
        <v>6051</v>
      </c>
      <c r="AV898" s="68" t="s">
        <v>145</v>
      </c>
      <c r="AW898" s="68" t="s">
        <v>146</v>
      </c>
      <c r="AX898" s="68" t="s">
        <v>1060</v>
      </c>
      <c r="AY898" s="68" t="s">
        <v>148</v>
      </c>
      <c r="AZ898" s="68" t="s">
        <v>139</v>
      </c>
      <c r="BA898" s="68" t="s">
        <v>149</v>
      </c>
      <c r="BB898" s="68" t="s">
        <v>150</v>
      </c>
      <c r="BC898" s="68" t="s">
        <v>156</v>
      </c>
      <c r="BD898" s="68" t="s">
        <v>276</v>
      </c>
      <c r="BE898" s="68" t="s">
        <v>143</v>
      </c>
      <c r="BF898" s="68" t="s">
        <v>143</v>
      </c>
      <c r="BG898" s="68" t="s">
        <v>5272</v>
      </c>
      <c r="BH898" s="68" t="s">
        <v>143</v>
      </c>
      <c r="BI898" s="68" t="s">
        <v>143</v>
      </c>
      <c r="BJ898" s="68" t="s">
        <v>143</v>
      </c>
      <c r="BK898" s="68" t="s">
        <v>136</v>
      </c>
      <c r="BL898" s="68" t="s">
        <v>143</v>
      </c>
      <c r="BM898" s="68" t="s">
        <v>160</v>
      </c>
      <c r="BN898" s="68" t="s">
        <v>160</v>
      </c>
      <c r="BO898" s="68" t="s">
        <v>164</v>
      </c>
      <c r="BP898" s="68" t="s">
        <v>143</v>
      </c>
      <c r="BQ898" s="68" t="s">
        <v>143</v>
      </c>
      <c r="BR898" s="68" t="s">
        <v>5272</v>
      </c>
      <c r="BS898" s="68" t="s">
        <v>6052</v>
      </c>
      <c r="BT898" s="68" t="s">
        <v>6053</v>
      </c>
      <c r="BU898" s="68" t="s">
        <v>6053</v>
      </c>
      <c r="BV898" s="68" t="s">
        <v>135</v>
      </c>
      <c r="BW898" s="68" t="s">
        <v>135</v>
      </c>
      <c r="BX898" s="68" t="s">
        <v>135</v>
      </c>
      <c r="BY898" s="68" t="s">
        <v>148</v>
      </c>
      <c r="BZ898" s="68" t="s">
        <v>4203</v>
      </c>
      <c r="CA898" s="68" t="s">
        <v>144</v>
      </c>
      <c r="CB898" s="68" t="s">
        <v>143</v>
      </c>
      <c r="CC898" s="68" t="s">
        <v>143</v>
      </c>
      <c r="CD898" s="68" t="s">
        <v>143</v>
      </c>
      <c r="CE898" s="68" t="s">
        <v>143</v>
      </c>
      <c r="CF898" s="68" t="s">
        <v>5790</v>
      </c>
      <c r="CG898" s="68" t="s">
        <v>143</v>
      </c>
      <c r="CH898" s="68" t="s">
        <v>143</v>
      </c>
      <c r="CI898" s="68" t="s">
        <v>143</v>
      </c>
      <c r="CJ898" s="68" t="s">
        <v>5272</v>
      </c>
      <c r="CK898" s="68" t="s">
        <v>143</v>
      </c>
      <c r="CL898" s="68" t="s">
        <v>143</v>
      </c>
      <c r="CM898" s="68" t="s">
        <v>143</v>
      </c>
      <c r="CN898" s="68" t="s">
        <v>143</v>
      </c>
      <c r="CO898" s="68" t="s">
        <v>2097</v>
      </c>
      <c r="CP898" s="68" t="s">
        <v>143</v>
      </c>
      <c r="CQ898" s="68" t="s">
        <v>143</v>
      </c>
      <c r="CR898" s="68" t="s">
        <v>143</v>
      </c>
      <c r="CS898" s="68" t="s">
        <v>1</v>
      </c>
      <c r="CT898" s="68" t="s">
        <v>143</v>
      </c>
      <c r="CU898" s="68" t="s">
        <v>1</v>
      </c>
      <c r="CV898" s="68" t="s">
        <v>2092</v>
      </c>
      <c r="CW898" s="68" t="s">
        <v>143</v>
      </c>
      <c r="CX898" s="68" t="s">
        <v>316</v>
      </c>
      <c r="CY898" s="68" t="s">
        <v>166</v>
      </c>
      <c r="CZ898" s="68" t="s">
        <v>136</v>
      </c>
      <c r="DA898" s="68" t="s">
        <v>2495</v>
      </c>
      <c r="DB898" s="68" t="s">
        <v>143</v>
      </c>
      <c r="DC898" s="68" t="s">
        <v>143</v>
      </c>
      <c r="DD898" s="68" t="s">
        <v>164</v>
      </c>
      <c r="DE898" s="68" t="s">
        <v>3995</v>
      </c>
      <c r="DF898" s="68" t="s">
        <v>3601</v>
      </c>
    </row>
    <row r="899" spans="1:110" s="68" customFormat="1" ht="12.75" x14ac:dyDescent="0.2">
      <c r="A899" s="67">
        <v>45261</v>
      </c>
      <c r="B899" s="68" t="s">
        <v>13</v>
      </c>
      <c r="C899" s="68">
        <v>107892</v>
      </c>
      <c r="D899" s="68" t="s">
        <v>1144</v>
      </c>
      <c r="E899" s="68" t="s">
        <v>125</v>
      </c>
      <c r="F899" s="69">
        <v>45278</v>
      </c>
      <c r="G899" s="68" t="s">
        <v>257</v>
      </c>
      <c r="H899" s="68" t="s">
        <v>166</v>
      </c>
      <c r="I899" s="70">
        <v>213.06</v>
      </c>
      <c r="J899" s="70">
        <v>213.06</v>
      </c>
      <c r="K899" s="71">
        <f t="shared" si="13"/>
        <v>5.2150436950217126E-4</v>
      </c>
      <c r="L899" s="68" t="s">
        <v>374</v>
      </c>
      <c r="M899" s="68" t="s">
        <v>129</v>
      </c>
      <c r="N899" s="68" t="s">
        <v>1224</v>
      </c>
      <c r="O899" s="68" t="s">
        <v>1197</v>
      </c>
      <c r="P899" s="68" t="s">
        <v>6054</v>
      </c>
      <c r="Q899" s="68" t="s">
        <v>170</v>
      </c>
      <c r="R899" s="68" t="s">
        <v>6055</v>
      </c>
      <c r="S899" s="68" t="s">
        <v>6056</v>
      </c>
      <c r="T899" s="68" t="s">
        <v>135</v>
      </c>
      <c r="U899" s="68" t="s">
        <v>135</v>
      </c>
      <c r="V899" s="68" t="s">
        <v>136</v>
      </c>
      <c r="W899" s="68" t="s">
        <v>137</v>
      </c>
      <c r="X899" s="68" t="s">
        <v>264</v>
      </c>
      <c r="Y899" s="68" t="s">
        <v>6057</v>
      </c>
      <c r="Z899" s="68" t="s">
        <v>6058</v>
      </c>
      <c r="AA899" s="68" t="s">
        <v>139</v>
      </c>
      <c r="AB899" s="68" t="s">
        <v>140</v>
      </c>
      <c r="AC899" s="68" t="s">
        <v>5272</v>
      </c>
      <c r="AD899" s="68" t="s">
        <v>143</v>
      </c>
      <c r="AE899" s="68" t="s">
        <v>5272</v>
      </c>
      <c r="AF899" s="68" t="s">
        <v>5909</v>
      </c>
      <c r="AG899" s="68" t="s">
        <v>5675</v>
      </c>
      <c r="AH899" s="68" t="s">
        <v>265</v>
      </c>
      <c r="AI899" s="68" t="s">
        <v>143</v>
      </c>
      <c r="AJ899" s="68" t="s">
        <v>143</v>
      </c>
      <c r="AK899" s="68" t="s">
        <v>142</v>
      </c>
      <c r="AL899" s="68" t="s">
        <v>143</v>
      </c>
      <c r="AM899" s="68" t="s">
        <v>6059</v>
      </c>
      <c r="AN899" s="68" t="s">
        <v>143</v>
      </c>
      <c r="AO899" s="68" t="s">
        <v>1201</v>
      </c>
      <c r="AP899" s="68" t="s">
        <v>176</v>
      </c>
      <c r="AQ899" s="68" t="s">
        <v>1202</v>
      </c>
      <c r="AR899" s="68" t="s">
        <v>178</v>
      </c>
      <c r="AS899" s="68" t="s">
        <v>179</v>
      </c>
      <c r="AT899" s="68" t="s">
        <v>180</v>
      </c>
      <c r="AU899" s="68" t="s">
        <v>181</v>
      </c>
      <c r="AV899" s="68" t="s">
        <v>990</v>
      </c>
      <c r="AW899" s="68" t="s">
        <v>273</v>
      </c>
      <c r="AX899" s="68" t="s">
        <v>1232</v>
      </c>
      <c r="AY899" s="68" t="s">
        <v>148</v>
      </c>
      <c r="AZ899" s="68" t="s">
        <v>139</v>
      </c>
      <c r="BA899" s="68" t="s">
        <v>154</v>
      </c>
      <c r="BB899" s="68" t="s">
        <v>992</v>
      </c>
      <c r="BC899" s="68" t="s">
        <v>156</v>
      </c>
      <c r="BD899" s="68" t="s">
        <v>157</v>
      </c>
      <c r="BE899" s="68" t="s">
        <v>303</v>
      </c>
      <c r="BF899" s="68" t="s">
        <v>6060</v>
      </c>
      <c r="BG899" s="68" t="s">
        <v>5272</v>
      </c>
      <c r="BH899" s="68" t="s">
        <v>143</v>
      </c>
      <c r="BI899" s="68" t="s">
        <v>143</v>
      </c>
      <c r="BJ899" s="68" t="s">
        <v>143</v>
      </c>
      <c r="BK899" s="68" t="s">
        <v>136</v>
      </c>
      <c r="BL899" s="68" t="s">
        <v>143</v>
      </c>
      <c r="BM899" s="68" t="s">
        <v>200</v>
      </c>
      <c r="BN899" s="68" t="s">
        <v>143</v>
      </c>
      <c r="BO899" s="68" t="s">
        <v>143</v>
      </c>
      <c r="BP899" s="68" t="s">
        <v>143</v>
      </c>
      <c r="BQ899" s="68" t="s">
        <v>2424</v>
      </c>
      <c r="BR899" s="68" t="s">
        <v>5352</v>
      </c>
      <c r="BS899" s="68" t="s">
        <v>1608</v>
      </c>
      <c r="BT899" s="68" t="s">
        <v>6059</v>
      </c>
      <c r="BU899" s="68" t="s">
        <v>6059</v>
      </c>
      <c r="BV899" s="68" t="s">
        <v>135</v>
      </c>
      <c r="BW899" s="68" t="s">
        <v>135</v>
      </c>
      <c r="BX899" s="68" t="s">
        <v>135</v>
      </c>
      <c r="BY899" s="68" t="s">
        <v>148</v>
      </c>
      <c r="BZ899" s="68" t="s">
        <v>3078</v>
      </c>
      <c r="CA899" s="68" t="s">
        <v>174</v>
      </c>
      <c r="CB899" s="68" t="s">
        <v>143</v>
      </c>
      <c r="CC899" s="68" t="s">
        <v>143</v>
      </c>
      <c r="CD899" s="68" t="s">
        <v>143</v>
      </c>
      <c r="CE899" s="68" t="s">
        <v>143</v>
      </c>
      <c r="CF899" s="68" t="s">
        <v>2261</v>
      </c>
      <c r="CG899" s="68" t="s">
        <v>143</v>
      </c>
      <c r="CH899" s="68" t="s">
        <v>143</v>
      </c>
      <c r="CI899" s="68" t="s">
        <v>143</v>
      </c>
      <c r="CJ899" s="68" t="s">
        <v>5272</v>
      </c>
      <c r="CK899" s="68" t="s">
        <v>143</v>
      </c>
      <c r="CL899" s="68" t="s">
        <v>143</v>
      </c>
      <c r="CM899" s="68" t="s">
        <v>143</v>
      </c>
      <c r="CN899" s="68" t="s">
        <v>143</v>
      </c>
      <c r="CO899" s="68" t="s">
        <v>143</v>
      </c>
      <c r="CP899" s="68" t="s">
        <v>143</v>
      </c>
      <c r="CQ899" s="68" t="s">
        <v>143</v>
      </c>
      <c r="CR899" s="68" t="s">
        <v>143</v>
      </c>
      <c r="CS899" s="68" t="s">
        <v>1</v>
      </c>
      <c r="CT899" s="68" t="s">
        <v>143</v>
      </c>
      <c r="CU899" s="68" t="s">
        <v>1</v>
      </c>
      <c r="CV899" s="68" t="s">
        <v>1985</v>
      </c>
      <c r="CW899" s="68" t="s">
        <v>143</v>
      </c>
      <c r="CX899" s="68" t="s">
        <v>374</v>
      </c>
      <c r="CY899" s="68" t="s">
        <v>166</v>
      </c>
      <c r="CZ899" s="68" t="s">
        <v>136</v>
      </c>
      <c r="DA899" s="68" t="s">
        <v>2007</v>
      </c>
      <c r="DB899" s="68" t="s">
        <v>143</v>
      </c>
      <c r="DC899" s="68" t="s">
        <v>143</v>
      </c>
      <c r="DD899" s="68" t="s">
        <v>125</v>
      </c>
      <c r="DE899" s="68" t="s">
        <v>3995</v>
      </c>
      <c r="DF899" s="68" t="s">
        <v>5867</v>
      </c>
    </row>
    <row r="900" spans="1:110" s="68" customFormat="1" ht="12.75" x14ac:dyDescent="0.2">
      <c r="A900" s="67">
        <v>45261</v>
      </c>
      <c r="B900" s="68" t="s">
        <v>13</v>
      </c>
      <c r="C900" s="68">
        <v>106971</v>
      </c>
      <c r="D900" s="68" t="s">
        <v>5777</v>
      </c>
      <c r="E900" s="68" t="s">
        <v>125</v>
      </c>
      <c r="F900" s="69">
        <v>45271</v>
      </c>
      <c r="G900" s="68" t="s">
        <v>257</v>
      </c>
      <c r="H900" s="68" t="s">
        <v>166</v>
      </c>
      <c r="I900" s="70">
        <v>324.18</v>
      </c>
      <c r="J900" s="70">
        <v>324.18</v>
      </c>
      <c r="K900" s="71">
        <f t="shared" ref="K900:K920" si="14">I900/$I$1</f>
        <v>7.9349144140248705E-4</v>
      </c>
      <c r="L900" s="68" t="s">
        <v>374</v>
      </c>
      <c r="M900" s="68" t="s">
        <v>129</v>
      </c>
      <c r="N900" s="68" t="s">
        <v>5778</v>
      </c>
      <c r="O900" s="68" t="s">
        <v>1130</v>
      </c>
      <c r="P900" s="68" t="s">
        <v>5779</v>
      </c>
      <c r="Q900" s="68" t="s">
        <v>132</v>
      </c>
      <c r="R900" s="68" t="s">
        <v>6061</v>
      </c>
      <c r="S900" s="68" t="s">
        <v>6062</v>
      </c>
      <c r="T900" s="68" t="s">
        <v>135</v>
      </c>
      <c r="U900" s="68" t="s">
        <v>135</v>
      </c>
      <c r="V900" s="68" t="s">
        <v>136</v>
      </c>
      <c r="W900" s="68" t="s">
        <v>137</v>
      </c>
      <c r="X900" s="68" t="s">
        <v>138</v>
      </c>
      <c r="Y900" s="68" t="s">
        <v>6063</v>
      </c>
      <c r="Z900" s="68" t="s">
        <v>6064</v>
      </c>
      <c r="AA900" s="68" t="s">
        <v>139</v>
      </c>
      <c r="AB900" s="68" t="s">
        <v>140</v>
      </c>
      <c r="AC900" s="68" t="s">
        <v>5272</v>
      </c>
      <c r="AD900" s="68" t="s">
        <v>143</v>
      </c>
      <c r="AE900" s="68" t="s">
        <v>5272</v>
      </c>
      <c r="AF900" s="68" t="s">
        <v>143</v>
      </c>
      <c r="AG900" s="68" t="s">
        <v>5675</v>
      </c>
      <c r="AH900" s="68" t="s">
        <v>265</v>
      </c>
      <c r="AI900" s="68" t="s">
        <v>143</v>
      </c>
      <c r="AJ900" s="68" t="s">
        <v>143</v>
      </c>
      <c r="AK900" s="68" t="s">
        <v>142</v>
      </c>
      <c r="AL900" s="68" t="s">
        <v>143</v>
      </c>
      <c r="AM900" s="68" t="s">
        <v>6065</v>
      </c>
      <c r="AN900" s="68" t="s">
        <v>143</v>
      </c>
      <c r="AO900" s="68" t="s">
        <v>1133</v>
      </c>
      <c r="AP900" s="68" t="s">
        <v>1133</v>
      </c>
      <c r="AQ900" s="68" t="s">
        <v>309</v>
      </c>
      <c r="AR900" s="68" t="s">
        <v>148</v>
      </c>
      <c r="AS900" s="68" t="s">
        <v>139</v>
      </c>
      <c r="AT900" s="68" t="s">
        <v>950</v>
      </c>
      <c r="AU900" s="68" t="s">
        <v>311</v>
      </c>
      <c r="AV900" s="68" t="s">
        <v>990</v>
      </c>
      <c r="AW900" s="68" t="s">
        <v>5785</v>
      </c>
      <c r="AX900" s="68" t="s">
        <v>5786</v>
      </c>
      <c r="AY900" s="68" t="s">
        <v>148</v>
      </c>
      <c r="AZ900" s="68" t="s">
        <v>139</v>
      </c>
      <c r="BA900" s="68" t="s">
        <v>154</v>
      </c>
      <c r="BB900" s="68" t="s">
        <v>992</v>
      </c>
      <c r="BC900" s="68" t="s">
        <v>156</v>
      </c>
      <c r="BD900" s="68" t="s">
        <v>157</v>
      </c>
      <c r="BE900" s="68" t="s">
        <v>303</v>
      </c>
      <c r="BF900" s="68" t="s">
        <v>6066</v>
      </c>
      <c r="BG900" s="68" t="s">
        <v>5272</v>
      </c>
      <c r="BH900" s="68" t="s">
        <v>132</v>
      </c>
      <c r="BI900" s="68" t="s">
        <v>143</v>
      </c>
      <c r="BJ900" s="68" t="s">
        <v>143</v>
      </c>
      <c r="BK900" s="68" t="s">
        <v>136</v>
      </c>
      <c r="BL900" s="68" t="s">
        <v>143</v>
      </c>
      <c r="BM900" s="68" t="s">
        <v>160</v>
      </c>
      <c r="BN900" s="68" t="s">
        <v>160</v>
      </c>
      <c r="BO900" s="68" t="s">
        <v>143</v>
      </c>
      <c r="BP900" s="68" t="s">
        <v>1151</v>
      </c>
      <c r="BQ900" s="68" t="s">
        <v>1587</v>
      </c>
      <c r="BR900" s="68" t="s">
        <v>5352</v>
      </c>
      <c r="BS900" s="68" t="s">
        <v>1608</v>
      </c>
      <c r="BT900" s="68" t="s">
        <v>6067</v>
      </c>
      <c r="BU900" s="68" t="s">
        <v>6067</v>
      </c>
      <c r="BV900" s="68" t="s">
        <v>135</v>
      </c>
      <c r="BW900" s="68" t="s">
        <v>135</v>
      </c>
      <c r="BX900" s="68" t="s">
        <v>135</v>
      </c>
      <c r="BY900" s="68" t="s">
        <v>148</v>
      </c>
      <c r="BZ900" s="68" t="s">
        <v>125</v>
      </c>
      <c r="CA900" s="68" t="s">
        <v>144</v>
      </c>
      <c r="CB900" s="68" t="s">
        <v>2764</v>
      </c>
      <c r="CC900" s="68" t="s">
        <v>143</v>
      </c>
      <c r="CD900" s="68" t="s">
        <v>143</v>
      </c>
      <c r="CE900" s="68" t="s">
        <v>143</v>
      </c>
      <c r="CF900" s="68" t="s">
        <v>5790</v>
      </c>
      <c r="CG900" s="68" t="s">
        <v>143</v>
      </c>
      <c r="CH900" s="68" t="s">
        <v>143</v>
      </c>
      <c r="CI900" s="68" t="s">
        <v>143</v>
      </c>
      <c r="CJ900" s="68" t="s">
        <v>5272</v>
      </c>
      <c r="CK900" s="68" t="s">
        <v>143</v>
      </c>
      <c r="CL900" s="68" t="s">
        <v>143</v>
      </c>
      <c r="CM900" s="68" t="s">
        <v>143</v>
      </c>
      <c r="CN900" s="68" t="s">
        <v>143</v>
      </c>
      <c r="CO900" s="68" t="s">
        <v>143</v>
      </c>
      <c r="CP900" s="68" t="s">
        <v>143</v>
      </c>
      <c r="CQ900" s="68" t="s">
        <v>143</v>
      </c>
      <c r="CR900" s="68" t="s">
        <v>143</v>
      </c>
      <c r="CS900" s="68" t="s">
        <v>1</v>
      </c>
      <c r="CT900" s="68" t="s">
        <v>143</v>
      </c>
      <c r="CU900" s="68" t="s">
        <v>1</v>
      </c>
      <c r="CV900" s="68" t="s">
        <v>1985</v>
      </c>
      <c r="CW900" s="68" t="s">
        <v>143</v>
      </c>
      <c r="CX900" s="68" t="s">
        <v>374</v>
      </c>
      <c r="CY900" s="68" t="s">
        <v>166</v>
      </c>
      <c r="CZ900" s="68" t="s">
        <v>136</v>
      </c>
      <c r="DA900" s="68" t="s">
        <v>1986</v>
      </c>
      <c r="DB900" s="68" t="s">
        <v>143</v>
      </c>
      <c r="DC900" s="68" t="s">
        <v>143</v>
      </c>
      <c r="DD900" s="68" t="s">
        <v>125</v>
      </c>
      <c r="DE900" s="68" t="s">
        <v>3995</v>
      </c>
      <c r="DF900" s="68" t="s">
        <v>3193</v>
      </c>
    </row>
    <row r="901" spans="1:110" s="68" customFormat="1" ht="12.75" x14ac:dyDescent="0.2">
      <c r="A901" s="67">
        <v>45261</v>
      </c>
      <c r="B901" s="68" t="s">
        <v>14</v>
      </c>
      <c r="C901" s="68">
        <v>105263</v>
      </c>
      <c r="D901" s="68" t="s">
        <v>6031</v>
      </c>
      <c r="E901" s="68" t="s">
        <v>164</v>
      </c>
      <c r="F901" s="69">
        <v>45261</v>
      </c>
      <c r="G901" s="68" t="s">
        <v>165</v>
      </c>
      <c r="H901" s="68" t="s">
        <v>166</v>
      </c>
      <c r="I901" s="70">
        <v>400</v>
      </c>
      <c r="J901" s="70">
        <v>40.53</v>
      </c>
      <c r="K901" s="71">
        <f t="shared" si="14"/>
        <v>9.7907513283051009E-4</v>
      </c>
      <c r="L901" s="68" t="s">
        <v>316</v>
      </c>
      <c r="M901" s="68" t="s">
        <v>317</v>
      </c>
      <c r="N901" s="68" t="s">
        <v>1070</v>
      </c>
      <c r="O901" s="68" t="s">
        <v>6068</v>
      </c>
      <c r="P901" s="68" t="s">
        <v>5592</v>
      </c>
      <c r="Q901" s="68" t="s">
        <v>170</v>
      </c>
      <c r="R901" s="68" t="s">
        <v>6069</v>
      </c>
      <c r="S901" s="68" t="s">
        <v>6070</v>
      </c>
      <c r="T901" s="68" t="s">
        <v>135</v>
      </c>
      <c r="U901" s="68" t="s">
        <v>135</v>
      </c>
      <c r="V901" s="68" t="s">
        <v>136</v>
      </c>
      <c r="W901" s="68" t="s">
        <v>137</v>
      </c>
      <c r="X901" s="68" t="s">
        <v>2483</v>
      </c>
      <c r="Y901" s="68" t="s">
        <v>6071</v>
      </c>
      <c r="Z901" s="68" t="s">
        <v>6072</v>
      </c>
      <c r="AA901" s="68" t="s">
        <v>139</v>
      </c>
      <c r="AB901" s="68" t="s">
        <v>323</v>
      </c>
      <c r="AC901" s="68" t="s">
        <v>5272</v>
      </c>
      <c r="AD901" s="68" t="s">
        <v>143</v>
      </c>
      <c r="AE901" s="68" t="s">
        <v>6073</v>
      </c>
      <c r="AF901" s="68" t="s">
        <v>143</v>
      </c>
      <c r="AG901" s="68" t="s">
        <v>235</v>
      </c>
      <c r="AH901" s="68" t="s">
        <v>141</v>
      </c>
      <c r="AI901" s="68" t="s">
        <v>143</v>
      </c>
      <c r="AJ901" s="68" t="s">
        <v>6073</v>
      </c>
      <c r="AK901" s="68" t="s">
        <v>207</v>
      </c>
      <c r="AL901" s="68" t="s">
        <v>143</v>
      </c>
      <c r="AM901" s="68" t="s">
        <v>6074</v>
      </c>
      <c r="AN901" s="68" t="s">
        <v>174</v>
      </c>
      <c r="AO901" s="68" t="s">
        <v>6075</v>
      </c>
      <c r="AP901" s="68" t="s">
        <v>6076</v>
      </c>
      <c r="AQ901" s="68" t="s">
        <v>6077</v>
      </c>
      <c r="AR901" s="68" t="s">
        <v>353</v>
      </c>
      <c r="AS901" s="68" t="s">
        <v>231</v>
      </c>
      <c r="AT901" s="68" t="s">
        <v>492</v>
      </c>
      <c r="AU901" s="68" t="s">
        <v>6078</v>
      </c>
      <c r="AV901" s="68" t="s">
        <v>1079</v>
      </c>
      <c r="AW901" s="68" t="s">
        <v>1080</v>
      </c>
      <c r="AX901" s="68" t="s">
        <v>1081</v>
      </c>
      <c r="AY901" s="68" t="s">
        <v>148</v>
      </c>
      <c r="AZ901" s="68" t="s">
        <v>139</v>
      </c>
      <c r="BA901" s="68" t="s">
        <v>148</v>
      </c>
      <c r="BB901" s="68" t="s">
        <v>150</v>
      </c>
      <c r="BC901" s="68" t="s">
        <v>156</v>
      </c>
      <c r="BD901" s="68" t="s">
        <v>157</v>
      </c>
      <c r="BE901" s="68" t="s">
        <v>303</v>
      </c>
      <c r="BF901" s="68" t="s">
        <v>6079</v>
      </c>
      <c r="BG901" s="68" t="s">
        <v>5272</v>
      </c>
      <c r="BH901" s="68" t="s">
        <v>170</v>
      </c>
      <c r="BI901" s="68" t="s">
        <v>143</v>
      </c>
      <c r="BJ901" s="68" t="s">
        <v>143</v>
      </c>
      <c r="BK901" s="68" t="s">
        <v>136</v>
      </c>
      <c r="BL901" s="68" t="s">
        <v>143</v>
      </c>
      <c r="BM901" s="68" t="s">
        <v>160</v>
      </c>
      <c r="BN901" s="68" t="s">
        <v>160</v>
      </c>
      <c r="BO901" s="68" t="s">
        <v>143</v>
      </c>
      <c r="BP901" s="68" t="s">
        <v>143</v>
      </c>
      <c r="BQ901" s="68" t="s">
        <v>6080</v>
      </c>
      <c r="BR901" s="68" t="s">
        <v>5352</v>
      </c>
      <c r="BS901" s="68" t="s">
        <v>162</v>
      </c>
      <c r="BT901" s="68" t="s">
        <v>6073</v>
      </c>
      <c r="BU901" s="68" t="s">
        <v>6073</v>
      </c>
      <c r="BV901" s="68" t="s">
        <v>135</v>
      </c>
      <c r="BW901" s="68" t="s">
        <v>135</v>
      </c>
      <c r="BX901" s="68" t="s">
        <v>135</v>
      </c>
      <c r="BY901" s="68" t="s">
        <v>148</v>
      </c>
      <c r="BZ901" s="68" t="s">
        <v>6037</v>
      </c>
      <c r="CA901" s="68" t="s">
        <v>144</v>
      </c>
      <c r="CB901" s="68" t="s">
        <v>143</v>
      </c>
      <c r="CC901" s="68" t="s">
        <v>143</v>
      </c>
      <c r="CD901" s="68" t="s">
        <v>143</v>
      </c>
      <c r="CE901" s="68" t="s">
        <v>143</v>
      </c>
      <c r="CF901" s="68" t="s">
        <v>5809</v>
      </c>
      <c r="CG901" s="68" t="s">
        <v>2261</v>
      </c>
      <c r="CH901" s="68" t="s">
        <v>143</v>
      </c>
      <c r="CI901" s="68" t="s">
        <v>143</v>
      </c>
      <c r="CJ901" s="68" t="s">
        <v>5272</v>
      </c>
      <c r="CK901" s="68" t="s">
        <v>143</v>
      </c>
      <c r="CL901" s="68" t="s">
        <v>143</v>
      </c>
      <c r="CM901" s="68" t="s">
        <v>143</v>
      </c>
      <c r="CN901" s="68" t="s">
        <v>143</v>
      </c>
      <c r="CO901" s="68" t="s">
        <v>6081</v>
      </c>
      <c r="CP901" s="68" t="s">
        <v>143</v>
      </c>
      <c r="CQ901" s="68" t="s">
        <v>143</v>
      </c>
      <c r="CR901" s="68" t="s">
        <v>143</v>
      </c>
      <c r="CS901" s="68" t="s">
        <v>1</v>
      </c>
      <c r="CT901" s="68" t="s">
        <v>143</v>
      </c>
      <c r="CU901" s="68" t="s">
        <v>1</v>
      </c>
      <c r="CV901" s="68" t="s">
        <v>1985</v>
      </c>
      <c r="CW901" s="68" t="s">
        <v>1985</v>
      </c>
      <c r="CX901" s="68" t="s">
        <v>316</v>
      </c>
      <c r="CY901" s="68" t="s">
        <v>166</v>
      </c>
      <c r="CZ901" s="68" t="s">
        <v>136</v>
      </c>
      <c r="DA901" s="68" t="s">
        <v>1986</v>
      </c>
      <c r="DB901" s="68" t="s">
        <v>143</v>
      </c>
      <c r="DC901" s="68" t="s">
        <v>143</v>
      </c>
      <c r="DD901" s="68" t="s">
        <v>164</v>
      </c>
      <c r="DE901" s="68" t="s">
        <v>3995</v>
      </c>
      <c r="DF901" s="68" t="s">
        <v>2261</v>
      </c>
    </row>
    <row r="902" spans="1:110" s="68" customFormat="1" ht="12.75" x14ac:dyDescent="0.2">
      <c r="A902" s="67">
        <v>45261</v>
      </c>
      <c r="B902" s="68" t="s">
        <v>18</v>
      </c>
      <c r="C902" s="68">
        <v>106379</v>
      </c>
      <c r="D902" s="68" t="s">
        <v>6082</v>
      </c>
      <c r="E902" s="68" t="s">
        <v>164</v>
      </c>
      <c r="F902" s="69">
        <v>45268</v>
      </c>
      <c r="G902" s="68" t="s">
        <v>165</v>
      </c>
      <c r="H902" s="68" t="s">
        <v>166</v>
      </c>
      <c r="I902" s="70">
        <v>98.4</v>
      </c>
      <c r="J902" s="70">
        <v>98.4</v>
      </c>
      <c r="K902" s="71">
        <f t="shared" si="14"/>
        <v>2.4085248267630553E-4</v>
      </c>
      <c r="L902" s="68" t="s">
        <v>2963</v>
      </c>
      <c r="M902" s="68" t="s">
        <v>218</v>
      </c>
      <c r="N902" s="68" t="s">
        <v>219</v>
      </c>
      <c r="O902" s="68" t="s">
        <v>1255</v>
      </c>
      <c r="P902" s="68" t="s">
        <v>6083</v>
      </c>
      <c r="Q902" s="68" t="s">
        <v>170</v>
      </c>
      <c r="R902" s="68" t="s">
        <v>6084</v>
      </c>
      <c r="S902" s="68" t="s">
        <v>6085</v>
      </c>
      <c r="T902" s="68" t="s">
        <v>135</v>
      </c>
      <c r="U902" s="68" t="s">
        <v>135</v>
      </c>
      <c r="V902" s="68" t="s">
        <v>224</v>
      </c>
      <c r="W902" s="68" t="s">
        <v>137</v>
      </c>
      <c r="X902" s="68" t="s">
        <v>225</v>
      </c>
      <c r="Y902" s="68" t="s">
        <v>6086</v>
      </c>
      <c r="Z902" s="68" t="s">
        <v>6087</v>
      </c>
      <c r="AA902" s="68" t="s">
        <v>139</v>
      </c>
      <c r="AB902" s="68" t="s">
        <v>226</v>
      </c>
      <c r="AC902" s="68" t="s">
        <v>5272</v>
      </c>
      <c r="AD902" s="68" t="s">
        <v>143</v>
      </c>
      <c r="AE902" s="68" t="s">
        <v>5272</v>
      </c>
      <c r="AF902" s="68" t="s">
        <v>143</v>
      </c>
      <c r="AG902" s="68" t="s">
        <v>235</v>
      </c>
      <c r="AH902" s="68" t="s">
        <v>141</v>
      </c>
      <c r="AI902" s="68" t="s">
        <v>143</v>
      </c>
      <c r="AJ902" s="68" t="s">
        <v>143</v>
      </c>
      <c r="AK902" s="68" t="s">
        <v>207</v>
      </c>
      <c r="AL902" s="68" t="s">
        <v>143</v>
      </c>
      <c r="AM902" s="68" t="s">
        <v>6088</v>
      </c>
      <c r="AN902" s="68" t="s">
        <v>143</v>
      </c>
      <c r="AO902" s="68" t="s">
        <v>1259</v>
      </c>
      <c r="AP902" s="68" t="s">
        <v>1260</v>
      </c>
      <c r="AQ902" s="68" t="s">
        <v>1261</v>
      </c>
      <c r="AR902" s="68" t="s">
        <v>353</v>
      </c>
      <c r="AS902" s="68" t="s">
        <v>231</v>
      </c>
      <c r="AT902" s="68" t="s">
        <v>492</v>
      </c>
      <c r="AU902" s="68" t="s">
        <v>1262</v>
      </c>
      <c r="AV902" s="68" t="s">
        <v>234</v>
      </c>
      <c r="AW902" s="68" t="s">
        <v>165</v>
      </c>
      <c r="AX902" s="68" t="s">
        <v>235</v>
      </c>
      <c r="AY902" s="68" t="s">
        <v>148</v>
      </c>
      <c r="AZ902" s="68" t="s">
        <v>139</v>
      </c>
      <c r="BA902" s="68" t="s">
        <v>236</v>
      </c>
      <c r="BB902" s="68" t="s">
        <v>150</v>
      </c>
      <c r="BC902" s="68" t="s">
        <v>156</v>
      </c>
      <c r="BD902" s="68" t="s">
        <v>157</v>
      </c>
      <c r="BE902" s="68" t="s">
        <v>303</v>
      </c>
      <c r="BF902" s="68" t="s">
        <v>6089</v>
      </c>
      <c r="BG902" s="68" t="s">
        <v>5272</v>
      </c>
      <c r="BH902" s="68" t="s">
        <v>143</v>
      </c>
      <c r="BI902" s="68" t="s">
        <v>143</v>
      </c>
      <c r="BJ902" s="68" t="s">
        <v>143</v>
      </c>
      <c r="BK902" s="68" t="s">
        <v>224</v>
      </c>
      <c r="BL902" s="68" t="s">
        <v>143</v>
      </c>
      <c r="BM902" s="68" t="s">
        <v>160</v>
      </c>
      <c r="BN902" s="68" t="s">
        <v>143</v>
      </c>
      <c r="BO902" s="68" t="s">
        <v>143</v>
      </c>
      <c r="BP902" s="68" t="s">
        <v>5289</v>
      </c>
      <c r="BQ902" s="68" t="s">
        <v>1164</v>
      </c>
      <c r="BR902" s="68" t="s">
        <v>5352</v>
      </c>
      <c r="BS902" s="68" t="s">
        <v>162</v>
      </c>
      <c r="BT902" s="68" t="s">
        <v>6088</v>
      </c>
      <c r="BU902" s="68" t="s">
        <v>6088</v>
      </c>
      <c r="BV902" s="68" t="s">
        <v>135</v>
      </c>
      <c r="BW902" s="68" t="s">
        <v>135</v>
      </c>
      <c r="BX902" s="68" t="s">
        <v>135</v>
      </c>
      <c r="BY902" s="68" t="s">
        <v>148</v>
      </c>
      <c r="BZ902" s="68" t="s">
        <v>3723</v>
      </c>
      <c r="CA902" s="68" t="s">
        <v>174</v>
      </c>
      <c r="CB902" s="68" t="s">
        <v>2764</v>
      </c>
      <c r="CC902" s="68" t="s">
        <v>143</v>
      </c>
      <c r="CD902" s="68" t="s">
        <v>143</v>
      </c>
      <c r="CE902" s="68" t="s">
        <v>143</v>
      </c>
      <c r="CF902" s="68" t="s">
        <v>2261</v>
      </c>
      <c r="CG902" s="68" t="s">
        <v>143</v>
      </c>
      <c r="CH902" s="68" t="s">
        <v>143</v>
      </c>
      <c r="CI902" s="68" t="s">
        <v>143</v>
      </c>
      <c r="CJ902" s="68" t="s">
        <v>5272</v>
      </c>
      <c r="CK902" s="68" t="s">
        <v>143</v>
      </c>
      <c r="CL902" s="68" t="s">
        <v>143</v>
      </c>
      <c r="CM902" s="68" t="s">
        <v>143</v>
      </c>
      <c r="CN902" s="68" t="s">
        <v>143</v>
      </c>
      <c r="CO902" s="68" t="s">
        <v>6090</v>
      </c>
      <c r="CP902" s="68" t="s">
        <v>143</v>
      </c>
      <c r="CQ902" s="68" t="s">
        <v>6090</v>
      </c>
      <c r="CR902" s="68" t="s">
        <v>143</v>
      </c>
      <c r="CS902" s="68" t="s">
        <v>1</v>
      </c>
      <c r="CT902" s="68" t="s">
        <v>143</v>
      </c>
      <c r="CU902" s="68" t="s">
        <v>1</v>
      </c>
      <c r="CV902" s="68" t="s">
        <v>1985</v>
      </c>
      <c r="CW902" s="68" t="s">
        <v>143</v>
      </c>
      <c r="CX902" s="68" t="s">
        <v>2963</v>
      </c>
      <c r="CY902" s="68" t="s">
        <v>166</v>
      </c>
      <c r="CZ902" s="68" t="s">
        <v>224</v>
      </c>
      <c r="DA902" s="68" t="s">
        <v>2007</v>
      </c>
      <c r="DB902" s="68" t="s">
        <v>143</v>
      </c>
      <c r="DC902" s="68" t="s">
        <v>225</v>
      </c>
      <c r="DD902" s="68" t="s">
        <v>164</v>
      </c>
      <c r="DE902" s="68" t="s">
        <v>3995</v>
      </c>
      <c r="DF902" s="68" t="s">
        <v>5405</v>
      </c>
    </row>
    <row r="903" spans="1:110" s="68" customFormat="1" ht="12.75" x14ac:dyDescent="0.2">
      <c r="A903" s="67">
        <v>45261</v>
      </c>
      <c r="B903" s="68" t="s">
        <v>8</v>
      </c>
      <c r="C903" s="68">
        <v>107891</v>
      </c>
      <c r="D903" s="68" t="s">
        <v>5821</v>
      </c>
      <c r="E903" s="68" t="s">
        <v>364</v>
      </c>
      <c r="F903" s="69">
        <v>45275</v>
      </c>
      <c r="G903" s="68" t="s">
        <v>126</v>
      </c>
      <c r="H903" s="68" t="s">
        <v>166</v>
      </c>
      <c r="I903" s="70">
        <v>78.709999999999994</v>
      </c>
      <c r="J903" s="70">
        <v>78.709999999999994</v>
      </c>
      <c r="K903" s="71">
        <f t="shared" si="14"/>
        <v>1.9265750926272362E-4</v>
      </c>
      <c r="L903" s="68" t="s">
        <v>953</v>
      </c>
      <c r="M903" s="68" t="s">
        <v>218</v>
      </c>
      <c r="N903" s="68" t="s">
        <v>219</v>
      </c>
      <c r="O903" s="68" t="s">
        <v>511</v>
      </c>
      <c r="P903" s="68" t="s">
        <v>6091</v>
      </c>
      <c r="Q903" s="68" t="s">
        <v>170</v>
      </c>
      <c r="R903" s="68" t="s">
        <v>6092</v>
      </c>
      <c r="S903" s="68" t="s">
        <v>6093</v>
      </c>
      <c r="T903" s="68" t="s">
        <v>135</v>
      </c>
      <c r="U903" s="68" t="s">
        <v>135</v>
      </c>
      <c r="V903" s="68" t="s">
        <v>506</v>
      </c>
      <c r="W903" s="68" t="s">
        <v>137</v>
      </c>
      <c r="X903" s="68" t="s">
        <v>225</v>
      </c>
      <c r="Y903" s="68" t="s">
        <v>6094</v>
      </c>
      <c r="Z903" s="68" t="s">
        <v>6095</v>
      </c>
      <c r="AA903" s="68" t="s">
        <v>139</v>
      </c>
      <c r="AB903" s="68" t="s">
        <v>226</v>
      </c>
      <c r="AC903" s="68" t="s">
        <v>5272</v>
      </c>
      <c r="AD903" s="68" t="s">
        <v>143</v>
      </c>
      <c r="AE903" s="68" t="s">
        <v>5272</v>
      </c>
      <c r="AF903" s="68" t="s">
        <v>143</v>
      </c>
      <c r="AG903" s="68" t="s">
        <v>5974</v>
      </c>
      <c r="AH903" s="68" t="s">
        <v>141</v>
      </c>
      <c r="AI903" s="68" t="s">
        <v>143</v>
      </c>
      <c r="AJ903" s="68" t="s">
        <v>143</v>
      </c>
      <c r="AK903" s="68" t="s">
        <v>207</v>
      </c>
      <c r="AL903" s="68" t="s">
        <v>143</v>
      </c>
      <c r="AM903" s="68" t="s">
        <v>6096</v>
      </c>
      <c r="AN903" s="68" t="s">
        <v>143</v>
      </c>
      <c r="AO903" s="68" t="s">
        <v>227</v>
      </c>
      <c r="AP903" s="68" t="s">
        <v>228</v>
      </c>
      <c r="AQ903" s="68" t="s">
        <v>515</v>
      </c>
      <c r="AR903" s="68" t="s">
        <v>230</v>
      </c>
      <c r="AS903" s="68" t="s">
        <v>231</v>
      </c>
      <c r="AT903" s="68" t="s">
        <v>232</v>
      </c>
      <c r="AU903" s="68" t="s">
        <v>233</v>
      </c>
      <c r="AV903" s="68" t="s">
        <v>234</v>
      </c>
      <c r="AW903" s="68" t="s">
        <v>165</v>
      </c>
      <c r="AX903" s="68" t="s">
        <v>235</v>
      </c>
      <c r="AY903" s="68" t="s">
        <v>148</v>
      </c>
      <c r="AZ903" s="68" t="s">
        <v>139</v>
      </c>
      <c r="BA903" s="68" t="s">
        <v>236</v>
      </c>
      <c r="BB903" s="68" t="s">
        <v>150</v>
      </c>
      <c r="BC903" s="68" t="s">
        <v>156</v>
      </c>
      <c r="BD903" s="68" t="s">
        <v>157</v>
      </c>
      <c r="BE903" s="68" t="s">
        <v>303</v>
      </c>
      <c r="BF903" s="68" t="s">
        <v>6097</v>
      </c>
      <c r="BG903" s="68" t="s">
        <v>5272</v>
      </c>
      <c r="BH903" s="68" t="s">
        <v>143</v>
      </c>
      <c r="BI903" s="68" t="s">
        <v>143</v>
      </c>
      <c r="BJ903" s="68" t="s">
        <v>143</v>
      </c>
      <c r="BK903" s="68" t="s">
        <v>506</v>
      </c>
      <c r="BL903" s="68" t="s">
        <v>143</v>
      </c>
      <c r="BM903" s="68" t="s">
        <v>160</v>
      </c>
      <c r="BN903" s="68" t="s">
        <v>143</v>
      </c>
      <c r="BO903" s="68" t="s">
        <v>364</v>
      </c>
      <c r="BP903" s="68" t="s">
        <v>143</v>
      </c>
      <c r="BQ903" s="68" t="s">
        <v>1709</v>
      </c>
      <c r="BR903" s="68" t="s">
        <v>5352</v>
      </c>
      <c r="BS903" s="68" t="s">
        <v>162</v>
      </c>
      <c r="BT903" s="68" t="s">
        <v>6096</v>
      </c>
      <c r="BU903" s="68" t="s">
        <v>6096</v>
      </c>
      <c r="BV903" s="68" t="s">
        <v>135</v>
      </c>
      <c r="BW903" s="68" t="s">
        <v>135</v>
      </c>
      <c r="BX903" s="68" t="s">
        <v>135</v>
      </c>
      <c r="BY903" s="68" t="s">
        <v>148</v>
      </c>
      <c r="BZ903" s="68" t="s">
        <v>2717</v>
      </c>
      <c r="CA903" s="68" t="s">
        <v>174</v>
      </c>
      <c r="CB903" s="68" t="s">
        <v>143</v>
      </c>
      <c r="CC903" s="68" t="s">
        <v>143</v>
      </c>
      <c r="CD903" s="68" t="s">
        <v>143</v>
      </c>
      <c r="CE903" s="68" t="s">
        <v>143</v>
      </c>
      <c r="CF903" s="68" t="s">
        <v>2261</v>
      </c>
      <c r="CG903" s="68" t="s">
        <v>143</v>
      </c>
      <c r="CH903" s="68" t="s">
        <v>143</v>
      </c>
      <c r="CI903" s="68" t="s">
        <v>143</v>
      </c>
      <c r="CJ903" s="68" t="s">
        <v>5272</v>
      </c>
      <c r="CK903" s="68" t="s">
        <v>143</v>
      </c>
      <c r="CL903" s="68" t="s">
        <v>143</v>
      </c>
      <c r="CM903" s="68" t="s">
        <v>143</v>
      </c>
      <c r="CN903" s="68" t="s">
        <v>143</v>
      </c>
      <c r="CO903" s="68" t="s">
        <v>143</v>
      </c>
      <c r="CP903" s="68" t="s">
        <v>143</v>
      </c>
      <c r="CQ903" s="68" t="s">
        <v>143</v>
      </c>
      <c r="CR903" s="68" t="s">
        <v>143</v>
      </c>
      <c r="CS903" s="68" t="s">
        <v>1</v>
      </c>
      <c r="CT903" s="68" t="s">
        <v>143</v>
      </c>
      <c r="CU903" s="68" t="s">
        <v>1</v>
      </c>
      <c r="CV903" s="68" t="s">
        <v>1985</v>
      </c>
      <c r="CW903" s="68" t="s">
        <v>143</v>
      </c>
      <c r="CX903" s="68" t="s">
        <v>953</v>
      </c>
      <c r="CY903" s="68" t="s">
        <v>166</v>
      </c>
      <c r="CZ903" s="68" t="s">
        <v>506</v>
      </c>
      <c r="DA903" s="68" t="s">
        <v>1986</v>
      </c>
      <c r="DB903" s="68" t="s">
        <v>143</v>
      </c>
      <c r="DC903" s="68" t="s">
        <v>225</v>
      </c>
      <c r="DD903" s="68" t="s">
        <v>364</v>
      </c>
      <c r="DE903" s="68" t="s">
        <v>3995</v>
      </c>
      <c r="DF903" s="68" t="s">
        <v>5830</v>
      </c>
    </row>
    <row r="904" spans="1:110" s="68" customFormat="1" ht="12.75" x14ac:dyDescent="0.2">
      <c r="A904" s="67">
        <v>45261</v>
      </c>
      <c r="B904" s="68" t="s">
        <v>14</v>
      </c>
      <c r="C904" s="68">
        <v>107027</v>
      </c>
      <c r="D904" s="68" t="s">
        <v>6098</v>
      </c>
      <c r="E904" s="68" t="s">
        <v>279</v>
      </c>
      <c r="F904" s="69">
        <v>45272</v>
      </c>
      <c r="G904" s="68" t="s">
        <v>165</v>
      </c>
      <c r="H904" s="68" t="s">
        <v>166</v>
      </c>
      <c r="I904" s="70">
        <v>89</v>
      </c>
      <c r="J904" s="70">
        <v>89</v>
      </c>
      <c r="K904" s="71">
        <f t="shared" si="14"/>
        <v>2.1784421705478853E-4</v>
      </c>
      <c r="L904" s="68" t="s">
        <v>316</v>
      </c>
      <c r="M904" s="68" t="s">
        <v>317</v>
      </c>
      <c r="N904" s="68" t="s">
        <v>219</v>
      </c>
      <c r="O904" s="68" t="s">
        <v>260</v>
      </c>
      <c r="P904" s="68" t="s">
        <v>6099</v>
      </c>
      <c r="Q904" s="68" t="s">
        <v>170</v>
      </c>
      <c r="R904" s="68" t="s">
        <v>6100</v>
      </c>
      <c r="S904" s="68" t="s">
        <v>6101</v>
      </c>
      <c r="T904" s="68" t="s">
        <v>135</v>
      </c>
      <c r="U904" s="68" t="s">
        <v>135</v>
      </c>
      <c r="V904" s="68" t="s">
        <v>136</v>
      </c>
      <c r="W904" s="68" t="s">
        <v>137</v>
      </c>
      <c r="X904" s="68" t="s">
        <v>322</v>
      </c>
      <c r="Y904" s="68" t="s">
        <v>6102</v>
      </c>
      <c r="Z904" s="68" t="s">
        <v>6103</v>
      </c>
      <c r="AA904" s="68" t="s">
        <v>139</v>
      </c>
      <c r="AB904" s="68" t="s">
        <v>323</v>
      </c>
      <c r="AC904" s="68" t="s">
        <v>5272</v>
      </c>
      <c r="AD904" s="68" t="s">
        <v>143</v>
      </c>
      <c r="AE904" s="68" t="s">
        <v>6104</v>
      </c>
      <c r="AF904" s="68" t="s">
        <v>143</v>
      </c>
      <c r="AG904" s="68" t="s">
        <v>235</v>
      </c>
      <c r="AH904" s="68" t="s">
        <v>141</v>
      </c>
      <c r="AI904" s="68" t="s">
        <v>143</v>
      </c>
      <c r="AJ904" s="68" t="s">
        <v>6104</v>
      </c>
      <c r="AK904" s="68" t="s">
        <v>207</v>
      </c>
      <c r="AL904" s="68" t="s">
        <v>143</v>
      </c>
      <c r="AM904" s="68" t="s">
        <v>6104</v>
      </c>
      <c r="AN904" s="68" t="s">
        <v>174</v>
      </c>
      <c r="AO904" s="68" t="s">
        <v>266</v>
      </c>
      <c r="AP904" s="68" t="s">
        <v>267</v>
      </c>
      <c r="AQ904" s="68" t="s">
        <v>268</v>
      </c>
      <c r="AR904" s="68" t="s">
        <v>269</v>
      </c>
      <c r="AS904" s="68" t="s">
        <v>179</v>
      </c>
      <c r="AT904" s="68" t="s">
        <v>270</v>
      </c>
      <c r="AU904" s="68" t="s">
        <v>271</v>
      </c>
      <c r="AV904" s="68" t="s">
        <v>234</v>
      </c>
      <c r="AW904" s="68" t="s">
        <v>165</v>
      </c>
      <c r="AX904" s="68" t="s">
        <v>235</v>
      </c>
      <c r="AY904" s="68" t="s">
        <v>148</v>
      </c>
      <c r="AZ904" s="68" t="s">
        <v>139</v>
      </c>
      <c r="BA904" s="68" t="s">
        <v>236</v>
      </c>
      <c r="BB904" s="68" t="s">
        <v>150</v>
      </c>
      <c r="BC904" s="68" t="s">
        <v>156</v>
      </c>
      <c r="BD904" s="68" t="s">
        <v>157</v>
      </c>
      <c r="BE904" s="68" t="s">
        <v>303</v>
      </c>
      <c r="BF904" s="68" t="s">
        <v>6105</v>
      </c>
      <c r="BG904" s="68" t="s">
        <v>5272</v>
      </c>
      <c r="BH904" s="68" t="s">
        <v>170</v>
      </c>
      <c r="BI904" s="68" t="s">
        <v>6106</v>
      </c>
      <c r="BJ904" s="68" t="s">
        <v>143</v>
      </c>
      <c r="BK904" s="68" t="s">
        <v>136</v>
      </c>
      <c r="BL904" s="68" t="s">
        <v>143</v>
      </c>
      <c r="BM904" s="68" t="s">
        <v>160</v>
      </c>
      <c r="BN904" s="68" t="s">
        <v>160</v>
      </c>
      <c r="BO904" s="68" t="s">
        <v>143</v>
      </c>
      <c r="BP904" s="68" t="s">
        <v>143</v>
      </c>
      <c r="BQ904" s="68" t="s">
        <v>6107</v>
      </c>
      <c r="BR904" s="68" t="s">
        <v>5352</v>
      </c>
      <c r="BS904" s="68" t="s">
        <v>162</v>
      </c>
      <c r="BT904" s="68" t="s">
        <v>6104</v>
      </c>
      <c r="BU904" s="68" t="s">
        <v>6104</v>
      </c>
      <c r="BV904" s="68" t="s">
        <v>135</v>
      </c>
      <c r="BW904" s="68" t="s">
        <v>135</v>
      </c>
      <c r="BX904" s="68" t="s">
        <v>135</v>
      </c>
      <c r="BY904" s="68" t="s">
        <v>148</v>
      </c>
      <c r="BZ904" s="68" t="s">
        <v>4294</v>
      </c>
      <c r="CA904" s="68" t="s">
        <v>174</v>
      </c>
      <c r="CB904" s="68" t="s">
        <v>143</v>
      </c>
      <c r="CC904" s="68" t="s">
        <v>143</v>
      </c>
      <c r="CD904" s="68" t="s">
        <v>143</v>
      </c>
      <c r="CE904" s="68" t="s">
        <v>6108</v>
      </c>
      <c r="CF904" s="68" t="s">
        <v>2261</v>
      </c>
      <c r="CG904" s="68" t="s">
        <v>2261</v>
      </c>
      <c r="CH904" s="68" t="s">
        <v>143</v>
      </c>
      <c r="CI904" s="68" t="s">
        <v>143</v>
      </c>
      <c r="CJ904" s="68" t="s">
        <v>5272</v>
      </c>
      <c r="CK904" s="68" t="s">
        <v>143</v>
      </c>
      <c r="CL904" s="68" t="s">
        <v>143</v>
      </c>
      <c r="CM904" s="68" t="s">
        <v>143</v>
      </c>
      <c r="CN904" s="68" t="s">
        <v>143</v>
      </c>
      <c r="CO904" s="68" t="s">
        <v>143</v>
      </c>
      <c r="CP904" s="68" t="s">
        <v>143</v>
      </c>
      <c r="CQ904" s="68" t="s">
        <v>143</v>
      </c>
      <c r="CR904" s="68" t="s">
        <v>143</v>
      </c>
      <c r="CS904" s="68" t="s">
        <v>1</v>
      </c>
      <c r="CT904" s="68" t="s">
        <v>143</v>
      </c>
      <c r="CU904" s="68" t="s">
        <v>1</v>
      </c>
      <c r="CV904" s="68" t="s">
        <v>1985</v>
      </c>
      <c r="CW904" s="68" t="s">
        <v>1985</v>
      </c>
      <c r="CX904" s="68" t="s">
        <v>316</v>
      </c>
      <c r="CY904" s="68" t="s">
        <v>166</v>
      </c>
      <c r="CZ904" s="68" t="s">
        <v>136</v>
      </c>
      <c r="DA904" s="68" t="s">
        <v>1986</v>
      </c>
      <c r="DB904" s="68" t="s">
        <v>143</v>
      </c>
      <c r="DC904" s="68" t="s">
        <v>143</v>
      </c>
      <c r="DD904" s="68" t="s">
        <v>279</v>
      </c>
      <c r="DE904" s="68" t="s">
        <v>3995</v>
      </c>
      <c r="DF904" s="68" t="s">
        <v>3995</v>
      </c>
    </row>
    <row r="905" spans="1:110" s="68" customFormat="1" ht="12.75" x14ac:dyDescent="0.2">
      <c r="A905" s="67">
        <v>45261</v>
      </c>
      <c r="B905" s="68" t="s">
        <v>11</v>
      </c>
      <c r="C905" s="68">
        <v>108875</v>
      </c>
      <c r="D905" s="68" t="s">
        <v>6109</v>
      </c>
      <c r="E905" s="68" t="s">
        <v>5495</v>
      </c>
      <c r="F905" s="69">
        <v>45261</v>
      </c>
      <c r="G905" s="68" t="s">
        <v>165</v>
      </c>
      <c r="H905" s="68" t="s">
        <v>166</v>
      </c>
      <c r="I905" s="70">
        <v>80</v>
      </c>
      <c r="J905" s="70">
        <v>80</v>
      </c>
      <c r="K905" s="71">
        <f t="shared" si="14"/>
        <v>1.9581502656610203E-4</v>
      </c>
      <c r="L905" s="68" t="s">
        <v>258</v>
      </c>
      <c r="M905" s="68" t="s">
        <v>218</v>
      </c>
      <c r="N905" s="68" t="s">
        <v>1056</v>
      </c>
      <c r="O905" s="68" t="s">
        <v>1107</v>
      </c>
      <c r="P905" s="68" t="s">
        <v>5757</v>
      </c>
      <c r="Q905" s="68" t="s">
        <v>170</v>
      </c>
      <c r="R905" s="68" t="s">
        <v>6110</v>
      </c>
      <c r="S905" s="68" t="s">
        <v>5759</v>
      </c>
      <c r="T905" s="68" t="s">
        <v>135</v>
      </c>
      <c r="U905" s="68" t="s">
        <v>135</v>
      </c>
      <c r="V905" s="68" t="s">
        <v>136</v>
      </c>
      <c r="W905" s="68" t="s">
        <v>137</v>
      </c>
      <c r="X905" s="68" t="s">
        <v>957</v>
      </c>
      <c r="Y905" s="68" t="s">
        <v>6111</v>
      </c>
      <c r="Z905" s="68" t="s">
        <v>6112</v>
      </c>
      <c r="AA905" s="68" t="s">
        <v>139</v>
      </c>
      <c r="AB905" s="68" t="s">
        <v>226</v>
      </c>
      <c r="AC905" s="68" t="s">
        <v>5272</v>
      </c>
      <c r="AD905" s="68" t="s">
        <v>143</v>
      </c>
      <c r="AE905" s="68" t="s">
        <v>5272</v>
      </c>
      <c r="AF905" s="68" t="s">
        <v>5762</v>
      </c>
      <c r="AG905" s="68" t="s">
        <v>235</v>
      </c>
      <c r="AH905" s="68" t="s">
        <v>141</v>
      </c>
      <c r="AI905" s="68" t="s">
        <v>143</v>
      </c>
      <c r="AJ905" s="68" t="s">
        <v>143</v>
      </c>
      <c r="AK905" s="68" t="s">
        <v>207</v>
      </c>
      <c r="AL905" s="68" t="s">
        <v>5763</v>
      </c>
      <c r="AM905" s="68" t="s">
        <v>5764</v>
      </c>
      <c r="AN905" s="68" t="s">
        <v>143</v>
      </c>
      <c r="AO905" s="68" t="s">
        <v>1111</v>
      </c>
      <c r="AP905" s="68" t="s">
        <v>1112</v>
      </c>
      <c r="AQ905" s="68" t="s">
        <v>1113</v>
      </c>
      <c r="AR905" s="68" t="s">
        <v>353</v>
      </c>
      <c r="AS905" s="68" t="s">
        <v>231</v>
      </c>
      <c r="AT905" s="68" t="s">
        <v>492</v>
      </c>
      <c r="AU905" s="68" t="s">
        <v>1114</v>
      </c>
      <c r="AV905" s="68" t="s">
        <v>145</v>
      </c>
      <c r="AW905" s="68" t="s">
        <v>146</v>
      </c>
      <c r="AX905" s="68" t="s">
        <v>1060</v>
      </c>
      <c r="AY905" s="68" t="s">
        <v>148</v>
      </c>
      <c r="AZ905" s="68" t="s">
        <v>139</v>
      </c>
      <c r="BA905" s="68" t="s">
        <v>149</v>
      </c>
      <c r="BB905" s="68" t="s">
        <v>150</v>
      </c>
      <c r="BC905" s="68" t="s">
        <v>156</v>
      </c>
      <c r="BD905" s="68" t="s">
        <v>157</v>
      </c>
      <c r="BE905" s="68" t="s">
        <v>303</v>
      </c>
      <c r="BF905" s="68" t="s">
        <v>6113</v>
      </c>
      <c r="BG905" s="68" t="s">
        <v>5272</v>
      </c>
      <c r="BH905" s="68" t="s">
        <v>143</v>
      </c>
      <c r="BI905" s="68" t="s">
        <v>143</v>
      </c>
      <c r="BJ905" s="68" t="s">
        <v>143</v>
      </c>
      <c r="BK905" s="68" t="s">
        <v>136</v>
      </c>
      <c r="BL905" s="68" t="s">
        <v>143</v>
      </c>
      <c r="BM905" s="68" t="s">
        <v>160</v>
      </c>
      <c r="BN905" s="68" t="s">
        <v>143</v>
      </c>
      <c r="BO905" s="68" t="s">
        <v>5495</v>
      </c>
      <c r="BP905" s="68" t="s">
        <v>143</v>
      </c>
      <c r="BQ905" s="68" t="s">
        <v>6114</v>
      </c>
      <c r="BR905" s="68" t="s">
        <v>5352</v>
      </c>
      <c r="BS905" s="68" t="s">
        <v>162</v>
      </c>
      <c r="BT905" s="68" t="s">
        <v>5764</v>
      </c>
      <c r="BU905" s="68" t="s">
        <v>5764</v>
      </c>
      <c r="BV905" s="68" t="s">
        <v>135</v>
      </c>
      <c r="BW905" s="68" t="s">
        <v>135</v>
      </c>
      <c r="BX905" s="68" t="s">
        <v>135</v>
      </c>
      <c r="BY905" s="68" t="s">
        <v>148</v>
      </c>
      <c r="BZ905" s="68" t="s">
        <v>975</v>
      </c>
      <c r="CA905" s="68" t="s">
        <v>174</v>
      </c>
      <c r="CB905" s="68" t="s">
        <v>143</v>
      </c>
      <c r="CC905" s="68" t="s">
        <v>143</v>
      </c>
      <c r="CD905" s="68" t="s">
        <v>143</v>
      </c>
      <c r="CE905" s="68" t="s">
        <v>143</v>
      </c>
      <c r="CF905" s="68" t="s">
        <v>2261</v>
      </c>
      <c r="CG905" s="68" t="s">
        <v>143</v>
      </c>
      <c r="CH905" s="68" t="s">
        <v>143</v>
      </c>
      <c r="CI905" s="68" t="s">
        <v>143</v>
      </c>
      <c r="CJ905" s="68" t="s">
        <v>5272</v>
      </c>
      <c r="CK905" s="68" t="s">
        <v>143</v>
      </c>
      <c r="CL905" s="68" t="s">
        <v>143</v>
      </c>
      <c r="CM905" s="68" t="s">
        <v>143</v>
      </c>
      <c r="CN905" s="68" t="s">
        <v>143</v>
      </c>
      <c r="CO905" s="68" t="s">
        <v>5766</v>
      </c>
      <c r="CP905" s="68" t="s">
        <v>143</v>
      </c>
      <c r="CQ905" s="68" t="s">
        <v>143</v>
      </c>
      <c r="CR905" s="68" t="s">
        <v>143</v>
      </c>
      <c r="CS905" s="68" t="s">
        <v>1</v>
      </c>
      <c r="CT905" s="68" t="s">
        <v>143</v>
      </c>
      <c r="CU905" s="68" t="s">
        <v>1</v>
      </c>
      <c r="CV905" s="68" t="s">
        <v>1985</v>
      </c>
      <c r="CW905" s="68" t="s">
        <v>143</v>
      </c>
      <c r="CX905" s="68" t="s">
        <v>258</v>
      </c>
      <c r="CY905" s="68" t="s">
        <v>166</v>
      </c>
      <c r="CZ905" s="68" t="s">
        <v>136</v>
      </c>
      <c r="DA905" s="68" t="s">
        <v>1989</v>
      </c>
      <c r="DB905" s="68" t="s">
        <v>143</v>
      </c>
      <c r="DC905" s="68" t="s">
        <v>143</v>
      </c>
      <c r="DD905" s="68" t="s">
        <v>5495</v>
      </c>
      <c r="DE905" s="68" t="s">
        <v>3995</v>
      </c>
      <c r="DF905" s="68" t="s">
        <v>2261</v>
      </c>
    </row>
    <row r="906" spans="1:110" s="68" customFormat="1" ht="12.75" x14ac:dyDescent="0.2">
      <c r="A906" s="67">
        <v>45261</v>
      </c>
      <c r="B906" s="68" t="s">
        <v>14</v>
      </c>
      <c r="C906" s="68">
        <v>107116</v>
      </c>
      <c r="D906" s="68" t="s">
        <v>5219</v>
      </c>
      <c r="E906" s="68" t="s">
        <v>164</v>
      </c>
      <c r="F906" s="69">
        <v>45272</v>
      </c>
      <c r="G906" s="68" t="s">
        <v>165</v>
      </c>
      <c r="H906" s="68" t="s">
        <v>166</v>
      </c>
      <c r="I906" s="70">
        <v>96</v>
      </c>
      <c r="J906" s="70">
        <v>96</v>
      </c>
      <c r="K906" s="71">
        <f t="shared" si="14"/>
        <v>2.3497803187932245E-4</v>
      </c>
      <c r="L906" s="68" t="s">
        <v>316</v>
      </c>
      <c r="M906" s="68" t="s">
        <v>317</v>
      </c>
      <c r="N906" s="68" t="s">
        <v>219</v>
      </c>
      <c r="O906" s="68" t="s">
        <v>6115</v>
      </c>
      <c r="P906" s="68" t="s">
        <v>5221</v>
      </c>
      <c r="Q906" s="68" t="s">
        <v>170</v>
      </c>
      <c r="R906" s="68" t="s">
        <v>6116</v>
      </c>
      <c r="S906" s="68" t="s">
        <v>6117</v>
      </c>
      <c r="T906" s="68" t="s">
        <v>135</v>
      </c>
      <c r="U906" s="68" t="s">
        <v>135</v>
      </c>
      <c r="V906" s="68" t="s">
        <v>136</v>
      </c>
      <c r="W906" s="68" t="s">
        <v>137</v>
      </c>
      <c r="X906" s="68" t="s">
        <v>322</v>
      </c>
      <c r="Y906" s="68" t="s">
        <v>6118</v>
      </c>
      <c r="Z906" s="68" t="s">
        <v>6119</v>
      </c>
      <c r="AA906" s="68" t="s">
        <v>139</v>
      </c>
      <c r="AB906" s="68" t="s">
        <v>323</v>
      </c>
      <c r="AC906" s="68" t="s">
        <v>5272</v>
      </c>
      <c r="AD906" s="68" t="s">
        <v>143</v>
      </c>
      <c r="AE906" s="68" t="s">
        <v>6120</v>
      </c>
      <c r="AF906" s="68" t="s">
        <v>143</v>
      </c>
      <c r="AG906" s="68" t="s">
        <v>235</v>
      </c>
      <c r="AH906" s="68" t="s">
        <v>141</v>
      </c>
      <c r="AI906" s="68" t="s">
        <v>143</v>
      </c>
      <c r="AJ906" s="68" t="s">
        <v>6120</v>
      </c>
      <c r="AK906" s="68" t="s">
        <v>207</v>
      </c>
      <c r="AL906" s="68" t="s">
        <v>143</v>
      </c>
      <c r="AM906" s="68" t="s">
        <v>6120</v>
      </c>
      <c r="AN906" s="68" t="s">
        <v>174</v>
      </c>
      <c r="AO906" s="68" t="s">
        <v>1201</v>
      </c>
      <c r="AP906" s="68" t="s">
        <v>176</v>
      </c>
      <c r="AQ906" s="68" t="s">
        <v>6121</v>
      </c>
      <c r="AR906" s="68" t="s">
        <v>178</v>
      </c>
      <c r="AS906" s="68" t="s">
        <v>179</v>
      </c>
      <c r="AT906" s="68" t="s">
        <v>180</v>
      </c>
      <c r="AU906" s="68" t="s">
        <v>181</v>
      </c>
      <c r="AV906" s="68" t="s">
        <v>234</v>
      </c>
      <c r="AW906" s="68" t="s">
        <v>165</v>
      </c>
      <c r="AX906" s="68" t="s">
        <v>235</v>
      </c>
      <c r="AY906" s="68" t="s">
        <v>148</v>
      </c>
      <c r="AZ906" s="68" t="s">
        <v>139</v>
      </c>
      <c r="BA906" s="68" t="s">
        <v>236</v>
      </c>
      <c r="BB906" s="68" t="s">
        <v>150</v>
      </c>
      <c r="BC906" s="68" t="s">
        <v>156</v>
      </c>
      <c r="BD906" s="68" t="s">
        <v>157</v>
      </c>
      <c r="BE906" s="68" t="s">
        <v>303</v>
      </c>
      <c r="BF906" s="68" t="s">
        <v>6122</v>
      </c>
      <c r="BG906" s="68" t="s">
        <v>5272</v>
      </c>
      <c r="BH906" s="68" t="s">
        <v>143</v>
      </c>
      <c r="BI906" s="68" t="s">
        <v>6123</v>
      </c>
      <c r="BJ906" s="68" t="s">
        <v>143</v>
      </c>
      <c r="BK906" s="68" t="s">
        <v>136</v>
      </c>
      <c r="BL906" s="68" t="s">
        <v>143</v>
      </c>
      <c r="BM906" s="68" t="s">
        <v>160</v>
      </c>
      <c r="BN906" s="68" t="s">
        <v>160</v>
      </c>
      <c r="BO906" s="68" t="s">
        <v>143</v>
      </c>
      <c r="BP906" s="68" t="s">
        <v>143</v>
      </c>
      <c r="BQ906" s="68" t="s">
        <v>5014</v>
      </c>
      <c r="BR906" s="68" t="s">
        <v>5352</v>
      </c>
      <c r="BS906" s="68" t="s">
        <v>162</v>
      </c>
      <c r="BT906" s="68" t="s">
        <v>6120</v>
      </c>
      <c r="BU906" s="68" t="s">
        <v>6120</v>
      </c>
      <c r="BV906" s="68" t="s">
        <v>135</v>
      </c>
      <c r="BW906" s="68" t="s">
        <v>135</v>
      </c>
      <c r="BX906" s="68" t="s">
        <v>135</v>
      </c>
      <c r="BY906" s="68" t="s">
        <v>148</v>
      </c>
      <c r="BZ906" s="68" t="s">
        <v>1653</v>
      </c>
      <c r="CA906" s="68" t="s">
        <v>174</v>
      </c>
      <c r="CB906" s="68" t="s">
        <v>143</v>
      </c>
      <c r="CC906" s="68" t="s">
        <v>143</v>
      </c>
      <c r="CD906" s="68" t="s">
        <v>143</v>
      </c>
      <c r="CE906" s="68" t="s">
        <v>6124</v>
      </c>
      <c r="CF906" s="68" t="s">
        <v>2261</v>
      </c>
      <c r="CG906" s="68" t="s">
        <v>2261</v>
      </c>
      <c r="CH906" s="68" t="s">
        <v>143</v>
      </c>
      <c r="CI906" s="68" t="s">
        <v>143</v>
      </c>
      <c r="CJ906" s="68" t="s">
        <v>5272</v>
      </c>
      <c r="CK906" s="68" t="s">
        <v>143</v>
      </c>
      <c r="CL906" s="68" t="s">
        <v>143</v>
      </c>
      <c r="CM906" s="68" t="s">
        <v>143</v>
      </c>
      <c r="CN906" s="68" t="s">
        <v>143</v>
      </c>
      <c r="CO906" s="68" t="s">
        <v>143</v>
      </c>
      <c r="CP906" s="68" t="s">
        <v>143</v>
      </c>
      <c r="CQ906" s="68" t="s">
        <v>143</v>
      </c>
      <c r="CR906" s="68" t="s">
        <v>143</v>
      </c>
      <c r="CS906" s="68" t="s">
        <v>1</v>
      </c>
      <c r="CT906" s="68" t="s">
        <v>143</v>
      </c>
      <c r="CU906" s="68" t="s">
        <v>1</v>
      </c>
      <c r="CV906" s="68" t="s">
        <v>1985</v>
      </c>
      <c r="CW906" s="68" t="s">
        <v>1985</v>
      </c>
      <c r="CX906" s="68" t="s">
        <v>316</v>
      </c>
      <c r="CY906" s="68" t="s">
        <v>166</v>
      </c>
      <c r="CZ906" s="68" t="s">
        <v>136</v>
      </c>
      <c r="DA906" s="68" t="s">
        <v>1989</v>
      </c>
      <c r="DB906" s="68" t="s">
        <v>143</v>
      </c>
      <c r="DC906" s="68" t="s">
        <v>143</v>
      </c>
      <c r="DD906" s="68" t="s">
        <v>164</v>
      </c>
      <c r="DE906" s="68" t="s">
        <v>3995</v>
      </c>
      <c r="DF906" s="68" t="s">
        <v>3995</v>
      </c>
    </row>
    <row r="907" spans="1:110" s="68" customFormat="1" ht="12.75" x14ac:dyDescent="0.2">
      <c r="A907" s="67">
        <v>45261</v>
      </c>
      <c r="B907" s="68" t="s">
        <v>8</v>
      </c>
      <c r="C907" s="68">
        <v>108604</v>
      </c>
      <c r="D907" s="68" t="s">
        <v>5821</v>
      </c>
      <c r="E907" s="68" t="s">
        <v>364</v>
      </c>
      <c r="F907" s="69">
        <v>45280</v>
      </c>
      <c r="G907" s="68" t="s">
        <v>165</v>
      </c>
      <c r="H907" s="68" t="s">
        <v>166</v>
      </c>
      <c r="I907" s="70">
        <v>629.20000000000005</v>
      </c>
      <c r="J907" s="70">
        <v>629.20000000000005</v>
      </c>
      <c r="K907" s="71">
        <f t="shared" si="14"/>
        <v>1.5400851839423926E-3</v>
      </c>
      <c r="L907" s="68" t="s">
        <v>953</v>
      </c>
      <c r="M907" s="68" t="s">
        <v>6125</v>
      </c>
      <c r="N907" s="68" t="s">
        <v>219</v>
      </c>
      <c r="O907" s="68" t="s">
        <v>3574</v>
      </c>
      <c r="P907" s="68" t="s">
        <v>6126</v>
      </c>
      <c r="Q907" s="68" t="s">
        <v>132</v>
      </c>
      <c r="R907" s="68" t="s">
        <v>6127</v>
      </c>
      <c r="S907" s="68" t="s">
        <v>2560</v>
      </c>
      <c r="T907" s="68" t="s">
        <v>135</v>
      </c>
      <c r="U907" s="68" t="s">
        <v>135</v>
      </c>
      <c r="V907" s="68" t="s">
        <v>506</v>
      </c>
      <c r="W907" s="68" t="s">
        <v>137</v>
      </c>
      <c r="X907" s="68" t="s">
        <v>6128</v>
      </c>
      <c r="Y907" s="68" t="s">
        <v>6129</v>
      </c>
      <c r="Z907" s="68" t="s">
        <v>6130</v>
      </c>
      <c r="AA907" s="68" t="s">
        <v>139</v>
      </c>
      <c r="AB907" s="68" t="s">
        <v>226</v>
      </c>
      <c r="AC907" s="68" t="s">
        <v>5272</v>
      </c>
      <c r="AD907" s="68" t="s">
        <v>143</v>
      </c>
      <c r="AE907" s="68" t="s">
        <v>5272</v>
      </c>
      <c r="AF907" s="68" t="s">
        <v>6131</v>
      </c>
      <c r="AG907" s="68" t="s">
        <v>235</v>
      </c>
      <c r="AH907" s="68" t="s">
        <v>141</v>
      </c>
      <c r="AI907" s="68" t="s">
        <v>143</v>
      </c>
      <c r="AJ907" s="68" t="s">
        <v>143</v>
      </c>
      <c r="AK907" s="68" t="s">
        <v>207</v>
      </c>
      <c r="AL907" s="68" t="s">
        <v>143</v>
      </c>
      <c r="AM907" s="68" t="s">
        <v>6132</v>
      </c>
      <c r="AN907" s="68" t="s">
        <v>143</v>
      </c>
      <c r="AO907" s="68" t="s">
        <v>3577</v>
      </c>
      <c r="AP907" s="68" t="s">
        <v>3577</v>
      </c>
      <c r="AQ907" s="68" t="s">
        <v>309</v>
      </c>
      <c r="AR907" s="68" t="s">
        <v>148</v>
      </c>
      <c r="AS907" s="68" t="s">
        <v>139</v>
      </c>
      <c r="AT907" s="68" t="s">
        <v>875</v>
      </c>
      <c r="AU907" s="68" t="s">
        <v>6133</v>
      </c>
      <c r="AV907" s="68" t="s">
        <v>234</v>
      </c>
      <c r="AW907" s="68" t="s">
        <v>165</v>
      </c>
      <c r="AX907" s="68" t="s">
        <v>235</v>
      </c>
      <c r="AY907" s="68" t="s">
        <v>148</v>
      </c>
      <c r="AZ907" s="68" t="s">
        <v>139</v>
      </c>
      <c r="BA907" s="68" t="s">
        <v>236</v>
      </c>
      <c r="BB907" s="68" t="s">
        <v>150</v>
      </c>
      <c r="BC907" s="68" t="s">
        <v>156</v>
      </c>
      <c r="BD907" s="68" t="s">
        <v>157</v>
      </c>
      <c r="BE907" s="68" t="s">
        <v>484</v>
      </c>
      <c r="BF907" s="68" t="s">
        <v>6134</v>
      </c>
      <c r="BG907" s="68" t="s">
        <v>5272</v>
      </c>
      <c r="BH907" s="68" t="s">
        <v>143</v>
      </c>
      <c r="BI907" s="68" t="s">
        <v>143</v>
      </c>
      <c r="BJ907" s="68" t="s">
        <v>143</v>
      </c>
      <c r="BK907" s="68" t="s">
        <v>506</v>
      </c>
      <c r="BL907" s="68" t="s">
        <v>143</v>
      </c>
      <c r="BM907" s="68" t="s">
        <v>160</v>
      </c>
      <c r="BN907" s="68" t="s">
        <v>143</v>
      </c>
      <c r="BO907" s="68" t="s">
        <v>364</v>
      </c>
      <c r="BP907" s="68" t="s">
        <v>143</v>
      </c>
      <c r="BQ907" s="68" t="s">
        <v>6135</v>
      </c>
      <c r="BR907" s="68" t="s">
        <v>5684</v>
      </c>
      <c r="BS907" s="68" t="s">
        <v>241</v>
      </c>
      <c r="BT907" s="68" t="s">
        <v>6136</v>
      </c>
      <c r="BU907" s="68" t="s">
        <v>6136</v>
      </c>
      <c r="BV907" s="68" t="s">
        <v>6137</v>
      </c>
      <c r="BW907" s="68" t="s">
        <v>135</v>
      </c>
      <c r="BX907" s="68" t="s">
        <v>135</v>
      </c>
      <c r="BY907" s="68" t="s">
        <v>148</v>
      </c>
      <c r="BZ907" s="68" t="s">
        <v>1445</v>
      </c>
      <c r="CA907" s="68" t="s">
        <v>144</v>
      </c>
      <c r="CB907" s="68" t="s">
        <v>143</v>
      </c>
      <c r="CC907" s="68" t="s">
        <v>143</v>
      </c>
      <c r="CD907" s="68" t="s">
        <v>143</v>
      </c>
      <c r="CE907" s="68" t="s">
        <v>143</v>
      </c>
      <c r="CF907" s="68" t="s">
        <v>5790</v>
      </c>
      <c r="CG907" s="68" t="s">
        <v>143</v>
      </c>
      <c r="CH907" s="68" t="s">
        <v>143</v>
      </c>
      <c r="CI907" s="68" t="s">
        <v>143</v>
      </c>
      <c r="CJ907" s="68" t="s">
        <v>5272</v>
      </c>
      <c r="CK907" s="68" t="s">
        <v>143</v>
      </c>
      <c r="CL907" s="68" t="s">
        <v>143</v>
      </c>
      <c r="CM907" s="68" t="s">
        <v>143</v>
      </c>
      <c r="CN907" s="68" t="s">
        <v>143</v>
      </c>
      <c r="CO907" s="68" t="s">
        <v>1917</v>
      </c>
      <c r="CP907" s="68" t="s">
        <v>143</v>
      </c>
      <c r="CQ907" s="68" t="s">
        <v>143</v>
      </c>
      <c r="CR907" s="68" t="s">
        <v>143</v>
      </c>
      <c r="CS907" s="68" t="s">
        <v>1</v>
      </c>
      <c r="CT907" s="68" t="s">
        <v>143</v>
      </c>
      <c r="CU907" s="68" t="s">
        <v>1</v>
      </c>
      <c r="CV907" s="68" t="s">
        <v>2092</v>
      </c>
      <c r="CW907" s="68" t="s">
        <v>143</v>
      </c>
      <c r="CX907" s="68" t="s">
        <v>953</v>
      </c>
      <c r="CY907" s="68" t="s">
        <v>166</v>
      </c>
      <c r="CZ907" s="68" t="s">
        <v>506</v>
      </c>
      <c r="DA907" s="68" t="s">
        <v>1986</v>
      </c>
      <c r="DB907" s="68" t="s">
        <v>143</v>
      </c>
      <c r="DC907" s="68" t="s">
        <v>6128</v>
      </c>
      <c r="DD907" s="68" t="s">
        <v>364</v>
      </c>
      <c r="DE907" s="68" t="s">
        <v>3995</v>
      </c>
      <c r="DF907" s="68" t="s">
        <v>5997</v>
      </c>
    </row>
    <row r="908" spans="1:110" s="68" customFormat="1" ht="12.75" x14ac:dyDescent="0.2">
      <c r="A908" s="67">
        <v>45261</v>
      </c>
      <c r="B908" s="68" t="s">
        <v>20</v>
      </c>
      <c r="C908" s="68">
        <v>108501</v>
      </c>
      <c r="D908" s="68" t="s">
        <v>5821</v>
      </c>
      <c r="E908" s="68" t="s">
        <v>279</v>
      </c>
      <c r="F908" s="69">
        <v>45279</v>
      </c>
      <c r="G908" s="68" t="s">
        <v>165</v>
      </c>
      <c r="H908" s="68" t="s">
        <v>127</v>
      </c>
      <c r="I908" s="70">
        <v>91.18</v>
      </c>
      <c r="J908" s="70">
        <v>91.18</v>
      </c>
      <c r="K908" s="71">
        <f t="shared" si="14"/>
        <v>2.2318017652871481E-4</v>
      </c>
      <c r="L908" s="68" t="s">
        <v>609</v>
      </c>
      <c r="M908" s="68" t="s">
        <v>6125</v>
      </c>
      <c r="N908" s="68" t="s">
        <v>4822</v>
      </c>
      <c r="O908" s="68" t="s">
        <v>960</v>
      </c>
      <c r="P908" s="68" t="s">
        <v>143</v>
      </c>
      <c r="Q908" s="68" t="s">
        <v>132</v>
      </c>
      <c r="R908" s="68" t="s">
        <v>6138</v>
      </c>
      <c r="S908" s="68" t="s">
        <v>6139</v>
      </c>
      <c r="T908" s="68" t="s">
        <v>1296</v>
      </c>
      <c r="U908" s="68" t="s">
        <v>135</v>
      </c>
      <c r="V908" s="68" t="s">
        <v>136</v>
      </c>
      <c r="W908" s="68" t="s">
        <v>137</v>
      </c>
      <c r="X908" s="68" t="s">
        <v>349</v>
      </c>
      <c r="Y908" s="68" t="s">
        <v>6140</v>
      </c>
      <c r="Z908" s="68" t="s">
        <v>6141</v>
      </c>
      <c r="AA908" s="68" t="s">
        <v>139</v>
      </c>
      <c r="AB908" s="68" t="s">
        <v>226</v>
      </c>
      <c r="AC908" s="68" t="s">
        <v>5272</v>
      </c>
      <c r="AD908" s="68" t="s">
        <v>143</v>
      </c>
      <c r="AE908" s="68" t="s">
        <v>5272</v>
      </c>
      <c r="AF908" s="68" t="s">
        <v>143</v>
      </c>
      <c r="AG908" s="68" t="s">
        <v>235</v>
      </c>
      <c r="AH908" s="68" t="s">
        <v>141</v>
      </c>
      <c r="AI908" s="68" t="s">
        <v>143</v>
      </c>
      <c r="AJ908" s="68" t="s">
        <v>143</v>
      </c>
      <c r="AK908" s="68" t="s">
        <v>207</v>
      </c>
      <c r="AL908" s="68" t="s">
        <v>6142</v>
      </c>
      <c r="AM908" s="68" t="s">
        <v>6143</v>
      </c>
      <c r="AN908" s="68" t="s">
        <v>143</v>
      </c>
      <c r="AO908" s="68" t="s">
        <v>145</v>
      </c>
      <c r="AP908" s="68" t="s">
        <v>146</v>
      </c>
      <c r="AQ908" s="68" t="s">
        <v>972</v>
      </c>
      <c r="AR908" s="68" t="s">
        <v>148</v>
      </c>
      <c r="AS908" s="68" t="s">
        <v>139</v>
      </c>
      <c r="AT908" s="68" t="s">
        <v>149</v>
      </c>
      <c r="AU908" s="68" t="s">
        <v>150</v>
      </c>
      <c r="AV908" s="68" t="s">
        <v>4828</v>
      </c>
      <c r="AW908" s="68" t="s">
        <v>4828</v>
      </c>
      <c r="AX908" s="68" t="s">
        <v>309</v>
      </c>
      <c r="AY908" s="68" t="s">
        <v>148</v>
      </c>
      <c r="AZ908" s="68" t="s">
        <v>139</v>
      </c>
      <c r="BA908" s="68" t="s">
        <v>4828</v>
      </c>
      <c r="BB908" s="68" t="s">
        <v>4828</v>
      </c>
      <c r="BC908" s="68" t="s">
        <v>156</v>
      </c>
      <c r="BD908" s="68" t="s">
        <v>157</v>
      </c>
      <c r="BE908" s="68" t="s">
        <v>303</v>
      </c>
      <c r="BF908" s="68" t="s">
        <v>6144</v>
      </c>
      <c r="BG908" s="68" t="s">
        <v>5272</v>
      </c>
      <c r="BH908" s="68" t="s">
        <v>143</v>
      </c>
      <c r="BI908" s="68" t="s">
        <v>143</v>
      </c>
      <c r="BJ908" s="68" t="s">
        <v>143</v>
      </c>
      <c r="BK908" s="68" t="s">
        <v>136</v>
      </c>
      <c r="BL908" s="68" t="s">
        <v>143</v>
      </c>
      <c r="BM908" s="68" t="s">
        <v>1674</v>
      </c>
      <c r="BN908" s="68" t="s">
        <v>143</v>
      </c>
      <c r="BO908" s="68" t="s">
        <v>143</v>
      </c>
      <c r="BP908" s="68" t="s">
        <v>143</v>
      </c>
      <c r="BQ908" s="68" t="s">
        <v>1139</v>
      </c>
      <c r="BR908" s="68" t="s">
        <v>5352</v>
      </c>
      <c r="BS908" s="68" t="s">
        <v>162</v>
      </c>
      <c r="BT908" s="68" t="s">
        <v>6145</v>
      </c>
      <c r="BU908" s="68" t="s">
        <v>6145</v>
      </c>
      <c r="BV908" s="68" t="s">
        <v>135</v>
      </c>
      <c r="BW908" s="68" t="s">
        <v>135</v>
      </c>
      <c r="BX908" s="68" t="s">
        <v>135</v>
      </c>
      <c r="BY908" s="68" t="s">
        <v>148</v>
      </c>
      <c r="BZ908" s="68" t="s">
        <v>6146</v>
      </c>
      <c r="CA908" s="68" t="s">
        <v>144</v>
      </c>
      <c r="CB908" s="68" t="s">
        <v>143</v>
      </c>
      <c r="CC908" s="68" t="s">
        <v>143</v>
      </c>
      <c r="CD908" s="68" t="s">
        <v>143</v>
      </c>
      <c r="CE908" s="68" t="s">
        <v>6147</v>
      </c>
      <c r="CF908" s="68" t="s">
        <v>5790</v>
      </c>
      <c r="CG908" s="68" t="s">
        <v>143</v>
      </c>
      <c r="CH908" s="68" t="s">
        <v>143</v>
      </c>
      <c r="CI908" s="68" t="s">
        <v>143</v>
      </c>
      <c r="CJ908" s="68" t="s">
        <v>5272</v>
      </c>
      <c r="CK908" s="68" t="s">
        <v>143</v>
      </c>
      <c r="CL908" s="68" t="s">
        <v>143</v>
      </c>
      <c r="CM908" s="68" t="s">
        <v>143</v>
      </c>
      <c r="CN908" s="68" t="s">
        <v>143</v>
      </c>
      <c r="CO908" s="68" t="s">
        <v>143</v>
      </c>
      <c r="CP908" s="68" t="s">
        <v>143</v>
      </c>
      <c r="CQ908" s="68" t="s">
        <v>143</v>
      </c>
      <c r="CR908" s="68" t="s">
        <v>143</v>
      </c>
      <c r="CS908" s="68" t="s">
        <v>1</v>
      </c>
      <c r="CT908" s="68" t="s">
        <v>143</v>
      </c>
      <c r="CU908" s="68" t="s">
        <v>1</v>
      </c>
      <c r="CV908" s="68" t="s">
        <v>1985</v>
      </c>
      <c r="CW908" s="68" t="s">
        <v>143</v>
      </c>
      <c r="CX908" s="68" t="s">
        <v>609</v>
      </c>
      <c r="CY908" s="68" t="s">
        <v>127</v>
      </c>
      <c r="CZ908" s="68" t="s">
        <v>136</v>
      </c>
      <c r="DA908" s="68" t="s">
        <v>1986</v>
      </c>
      <c r="DB908" s="68" t="s">
        <v>143</v>
      </c>
      <c r="DC908" s="68" t="s">
        <v>143</v>
      </c>
      <c r="DD908" s="68" t="s">
        <v>279</v>
      </c>
      <c r="DE908" s="68" t="s">
        <v>3995</v>
      </c>
      <c r="DF908" s="68" t="s">
        <v>2271</v>
      </c>
    </row>
    <row r="909" spans="1:110" s="68" customFormat="1" ht="12.75" x14ac:dyDescent="0.2">
      <c r="A909" s="67">
        <v>45261</v>
      </c>
      <c r="B909" s="68" t="s">
        <v>14</v>
      </c>
      <c r="C909" s="68">
        <v>108117</v>
      </c>
      <c r="D909" s="68" t="s">
        <v>5219</v>
      </c>
      <c r="E909" s="68" t="s">
        <v>164</v>
      </c>
      <c r="F909" s="69">
        <v>45278</v>
      </c>
      <c r="G909" s="68" t="s">
        <v>165</v>
      </c>
      <c r="H909" s="68" t="s">
        <v>166</v>
      </c>
      <c r="I909" s="70">
        <v>78</v>
      </c>
      <c r="J909" s="70">
        <v>78</v>
      </c>
      <c r="K909" s="71">
        <f t="shared" si="14"/>
        <v>1.9091965090194948E-4</v>
      </c>
      <c r="L909" s="68" t="s">
        <v>316</v>
      </c>
      <c r="M909" s="68" t="s">
        <v>317</v>
      </c>
      <c r="N909" s="68" t="s">
        <v>219</v>
      </c>
      <c r="O909" s="68" t="s">
        <v>1698</v>
      </c>
      <c r="P909" s="68" t="s">
        <v>5221</v>
      </c>
      <c r="Q909" s="68" t="s">
        <v>170</v>
      </c>
      <c r="R909" s="68" t="s">
        <v>6148</v>
      </c>
      <c r="S909" s="68" t="s">
        <v>6149</v>
      </c>
      <c r="T909" s="68" t="s">
        <v>135</v>
      </c>
      <c r="U909" s="68" t="s">
        <v>135</v>
      </c>
      <c r="V909" s="68" t="s">
        <v>136</v>
      </c>
      <c r="W909" s="68" t="s">
        <v>137</v>
      </c>
      <c r="X909" s="68" t="s">
        <v>322</v>
      </c>
      <c r="Y909" s="68" t="s">
        <v>6150</v>
      </c>
      <c r="Z909" s="68" t="s">
        <v>6151</v>
      </c>
      <c r="AA909" s="68" t="s">
        <v>139</v>
      </c>
      <c r="AB909" s="68" t="s">
        <v>323</v>
      </c>
      <c r="AC909" s="68" t="s">
        <v>5272</v>
      </c>
      <c r="AD909" s="68" t="s">
        <v>143</v>
      </c>
      <c r="AE909" s="68" t="s">
        <v>4083</v>
      </c>
      <c r="AF909" s="68" t="s">
        <v>143</v>
      </c>
      <c r="AG909" s="68" t="s">
        <v>235</v>
      </c>
      <c r="AH909" s="68" t="s">
        <v>141</v>
      </c>
      <c r="AI909" s="68" t="s">
        <v>143</v>
      </c>
      <c r="AJ909" s="68" t="s">
        <v>4083</v>
      </c>
      <c r="AK909" s="68" t="s">
        <v>207</v>
      </c>
      <c r="AL909" s="68" t="s">
        <v>143</v>
      </c>
      <c r="AM909" s="68" t="s">
        <v>4083</v>
      </c>
      <c r="AN909" s="68" t="s">
        <v>174</v>
      </c>
      <c r="AO909" s="68" t="s">
        <v>1701</v>
      </c>
      <c r="AP909" s="68" t="s">
        <v>1702</v>
      </c>
      <c r="AQ909" s="68" t="s">
        <v>1703</v>
      </c>
      <c r="AR909" s="68" t="s">
        <v>178</v>
      </c>
      <c r="AS909" s="68" t="s">
        <v>179</v>
      </c>
      <c r="AT909" s="68" t="s">
        <v>1704</v>
      </c>
      <c r="AU909" s="68" t="s">
        <v>1705</v>
      </c>
      <c r="AV909" s="68" t="s">
        <v>234</v>
      </c>
      <c r="AW909" s="68" t="s">
        <v>165</v>
      </c>
      <c r="AX909" s="68" t="s">
        <v>235</v>
      </c>
      <c r="AY909" s="68" t="s">
        <v>148</v>
      </c>
      <c r="AZ909" s="68" t="s">
        <v>139</v>
      </c>
      <c r="BA909" s="68" t="s">
        <v>236</v>
      </c>
      <c r="BB909" s="68" t="s">
        <v>150</v>
      </c>
      <c r="BC909" s="68" t="s">
        <v>156</v>
      </c>
      <c r="BD909" s="68" t="s">
        <v>157</v>
      </c>
      <c r="BE909" s="68" t="s">
        <v>303</v>
      </c>
      <c r="BF909" s="68" t="s">
        <v>6152</v>
      </c>
      <c r="BG909" s="68" t="s">
        <v>5272</v>
      </c>
      <c r="BH909" s="68" t="s">
        <v>170</v>
      </c>
      <c r="BI909" s="68" t="s">
        <v>143</v>
      </c>
      <c r="BJ909" s="68" t="s">
        <v>143</v>
      </c>
      <c r="BK909" s="68" t="s">
        <v>136</v>
      </c>
      <c r="BL909" s="68" t="s">
        <v>143</v>
      </c>
      <c r="BM909" s="68" t="s">
        <v>160</v>
      </c>
      <c r="BN909" s="68" t="s">
        <v>160</v>
      </c>
      <c r="BO909" s="68" t="s">
        <v>143</v>
      </c>
      <c r="BP909" s="68" t="s">
        <v>143</v>
      </c>
      <c r="BQ909" s="68" t="s">
        <v>2073</v>
      </c>
      <c r="BR909" s="68" t="s">
        <v>5352</v>
      </c>
      <c r="BS909" s="68" t="s">
        <v>162</v>
      </c>
      <c r="BT909" s="68" t="s">
        <v>4083</v>
      </c>
      <c r="BU909" s="68" t="s">
        <v>4083</v>
      </c>
      <c r="BV909" s="68" t="s">
        <v>135</v>
      </c>
      <c r="BW909" s="68" t="s">
        <v>135</v>
      </c>
      <c r="BX909" s="68" t="s">
        <v>135</v>
      </c>
      <c r="BY909" s="68" t="s">
        <v>148</v>
      </c>
      <c r="BZ909" s="68" t="s">
        <v>1653</v>
      </c>
      <c r="CA909" s="68" t="s">
        <v>174</v>
      </c>
      <c r="CB909" s="68" t="s">
        <v>143</v>
      </c>
      <c r="CC909" s="68" t="s">
        <v>143</v>
      </c>
      <c r="CD909" s="68" t="s">
        <v>143</v>
      </c>
      <c r="CE909" s="68" t="s">
        <v>6153</v>
      </c>
      <c r="CF909" s="68" t="s">
        <v>2261</v>
      </c>
      <c r="CG909" s="68" t="s">
        <v>2261</v>
      </c>
      <c r="CH909" s="68" t="s">
        <v>143</v>
      </c>
      <c r="CI909" s="68" t="s">
        <v>143</v>
      </c>
      <c r="CJ909" s="68" t="s">
        <v>5272</v>
      </c>
      <c r="CK909" s="68" t="s">
        <v>143</v>
      </c>
      <c r="CL909" s="68" t="s">
        <v>143</v>
      </c>
      <c r="CM909" s="68" t="s">
        <v>143</v>
      </c>
      <c r="CN909" s="68" t="s">
        <v>143</v>
      </c>
      <c r="CO909" s="68" t="s">
        <v>6154</v>
      </c>
      <c r="CP909" s="68" t="s">
        <v>143</v>
      </c>
      <c r="CQ909" s="68" t="s">
        <v>143</v>
      </c>
      <c r="CR909" s="68" t="s">
        <v>143</v>
      </c>
      <c r="CS909" s="68" t="s">
        <v>1</v>
      </c>
      <c r="CT909" s="68" t="s">
        <v>143</v>
      </c>
      <c r="CU909" s="68" t="s">
        <v>1</v>
      </c>
      <c r="CV909" s="68" t="s">
        <v>1985</v>
      </c>
      <c r="CW909" s="68" t="s">
        <v>1985</v>
      </c>
      <c r="CX909" s="68" t="s">
        <v>316</v>
      </c>
      <c r="CY909" s="68" t="s">
        <v>166</v>
      </c>
      <c r="CZ909" s="68" t="s">
        <v>136</v>
      </c>
      <c r="DA909" s="68" t="s">
        <v>1986</v>
      </c>
      <c r="DB909" s="68" t="s">
        <v>143</v>
      </c>
      <c r="DC909" s="68" t="s">
        <v>143</v>
      </c>
      <c r="DD909" s="68" t="s">
        <v>164</v>
      </c>
      <c r="DE909" s="68" t="s">
        <v>3995</v>
      </c>
      <c r="DF909" s="68" t="s">
        <v>5867</v>
      </c>
    </row>
    <row r="910" spans="1:110" s="68" customFormat="1" ht="12.75" x14ac:dyDescent="0.2">
      <c r="A910" s="67">
        <v>45261</v>
      </c>
      <c r="B910" s="68" t="s">
        <v>14</v>
      </c>
      <c r="C910" s="68">
        <v>109048</v>
      </c>
      <c r="D910" s="68" t="s">
        <v>6155</v>
      </c>
      <c r="E910" s="68" t="s">
        <v>373</v>
      </c>
      <c r="F910" s="69">
        <v>45282</v>
      </c>
      <c r="G910" s="68" t="s">
        <v>165</v>
      </c>
      <c r="H910" s="68" t="s">
        <v>166</v>
      </c>
      <c r="I910" s="70">
        <v>84.53</v>
      </c>
      <c r="J910" s="70">
        <v>84.53</v>
      </c>
      <c r="K910" s="71">
        <f t="shared" si="14"/>
        <v>2.0690305244540756E-4</v>
      </c>
      <c r="L910" s="68" t="s">
        <v>316</v>
      </c>
      <c r="M910" s="68" t="s">
        <v>317</v>
      </c>
      <c r="N910" s="68" t="s">
        <v>1151</v>
      </c>
      <c r="O910" s="68" t="s">
        <v>6156</v>
      </c>
      <c r="P910" s="68" t="s">
        <v>6157</v>
      </c>
      <c r="Q910" s="68" t="s">
        <v>170</v>
      </c>
      <c r="R910" s="68" t="s">
        <v>6158</v>
      </c>
      <c r="S910" s="68" t="s">
        <v>6159</v>
      </c>
      <c r="T910" s="68" t="s">
        <v>135</v>
      </c>
      <c r="U910" s="68" t="s">
        <v>135</v>
      </c>
      <c r="V910" s="68" t="s">
        <v>506</v>
      </c>
      <c r="W910" s="68" t="s">
        <v>137</v>
      </c>
      <c r="X910" s="68" t="s">
        <v>2483</v>
      </c>
      <c r="Y910" s="68" t="s">
        <v>6160</v>
      </c>
      <c r="Z910" s="68" t="s">
        <v>6161</v>
      </c>
      <c r="AA910" s="68" t="s">
        <v>139</v>
      </c>
      <c r="AB910" s="68" t="s">
        <v>323</v>
      </c>
      <c r="AC910" s="68" t="s">
        <v>5272</v>
      </c>
      <c r="AD910" s="68" t="s">
        <v>143</v>
      </c>
      <c r="AE910" s="68" t="s">
        <v>6162</v>
      </c>
      <c r="AF910" s="68" t="s">
        <v>143</v>
      </c>
      <c r="AG910" s="68" t="s">
        <v>235</v>
      </c>
      <c r="AH910" s="68" t="s">
        <v>141</v>
      </c>
      <c r="AI910" s="68" t="s">
        <v>143</v>
      </c>
      <c r="AJ910" s="68" t="s">
        <v>6162</v>
      </c>
      <c r="AK910" s="68" t="s">
        <v>207</v>
      </c>
      <c r="AL910" s="68" t="s">
        <v>143</v>
      </c>
      <c r="AM910" s="68" t="s">
        <v>6162</v>
      </c>
      <c r="AN910" s="68" t="s">
        <v>174</v>
      </c>
      <c r="AO910" s="68" t="s">
        <v>6163</v>
      </c>
      <c r="AP910" s="68" t="s">
        <v>6164</v>
      </c>
      <c r="AQ910" s="68" t="s">
        <v>6165</v>
      </c>
      <c r="AR910" s="68" t="s">
        <v>353</v>
      </c>
      <c r="AS910" s="68" t="s">
        <v>231</v>
      </c>
      <c r="AT910" s="68" t="s">
        <v>6166</v>
      </c>
      <c r="AU910" s="68" t="s">
        <v>6167</v>
      </c>
      <c r="AV910" s="68" t="s">
        <v>145</v>
      </c>
      <c r="AW910" s="68" t="s">
        <v>146</v>
      </c>
      <c r="AX910" s="68" t="s">
        <v>1154</v>
      </c>
      <c r="AY910" s="68" t="s">
        <v>148</v>
      </c>
      <c r="AZ910" s="68" t="s">
        <v>139</v>
      </c>
      <c r="BA910" s="68" t="s">
        <v>149</v>
      </c>
      <c r="BB910" s="68" t="s">
        <v>150</v>
      </c>
      <c r="BC910" s="68" t="s">
        <v>156</v>
      </c>
      <c r="BD910" s="68" t="s">
        <v>157</v>
      </c>
      <c r="BE910" s="68" t="s">
        <v>303</v>
      </c>
      <c r="BF910" s="68" t="s">
        <v>6168</v>
      </c>
      <c r="BG910" s="68" t="s">
        <v>5272</v>
      </c>
      <c r="BH910" s="68" t="s">
        <v>143</v>
      </c>
      <c r="BI910" s="68" t="s">
        <v>143</v>
      </c>
      <c r="BJ910" s="68" t="s">
        <v>143</v>
      </c>
      <c r="BK910" s="68" t="s">
        <v>136</v>
      </c>
      <c r="BL910" s="68" t="s">
        <v>143</v>
      </c>
      <c r="BM910" s="68" t="s">
        <v>160</v>
      </c>
      <c r="BN910" s="68" t="s">
        <v>160</v>
      </c>
      <c r="BO910" s="68" t="s">
        <v>373</v>
      </c>
      <c r="BP910" s="68" t="s">
        <v>143</v>
      </c>
      <c r="BQ910" s="68" t="s">
        <v>499</v>
      </c>
      <c r="BR910" s="68" t="s">
        <v>5352</v>
      </c>
      <c r="BS910" s="68" t="s">
        <v>162</v>
      </c>
      <c r="BT910" s="68" t="s">
        <v>6162</v>
      </c>
      <c r="BU910" s="68" t="s">
        <v>6162</v>
      </c>
      <c r="BV910" s="68" t="s">
        <v>135</v>
      </c>
      <c r="BW910" s="68" t="s">
        <v>135</v>
      </c>
      <c r="BX910" s="68" t="s">
        <v>135</v>
      </c>
      <c r="BY910" s="68" t="s">
        <v>148</v>
      </c>
      <c r="BZ910" s="68" t="s">
        <v>6169</v>
      </c>
      <c r="CA910" s="68" t="s">
        <v>174</v>
      </c>
      <c r="CB910" s="68" t="s">
        <v>143</v>
      </c>
      <c r="CC910" s="68" t="s">
        <v>143</v>
      </c>
      <c r="CD910" s="68" t="s">
        <v>143</v>
      </c>
      <c r="CE910" s="68" t="s">
        <v>6170</v>
      </c>
      <c r="CF910" s="68" t="s">
        <v>2261</v>
      </c>
      <c r="CG910" s="68" t="s">
        <v>2261</v>
      </c>
      <c r="CH910" s="68" t="s">
        <v>143</v>
      </c>
      <c r="CI910" s="68" t="s">
        <v>143</v>
      </c>
      <c r="CJ910" s="68" t="s">
        <v>5272</v>
      </c>
      <c r="CK910" s="68" t="s">
        <v>143</v>
      </c>
      <c r="CL910" s="68" t="s">
        <v>143</v>
      </c>
      <c r="CM910" s="68" t="s">
        <v>143</v>
      </c>
      <c r="CN910" s="68" t="s">
        <v>143</v>
      </c>
      <c r="CO910" s="68" t="s">
        <v>143</v>
      </c>
      <c r="CP910" s="68" t="s">
        <v>143</v>
      </c>
      <c r="CQ910" s="68" t="s">
        <v>143</v>
      </c>
      <c r="CR910" s="68" t="s">
        <v>143</v>
      </c>
      <c r="CS910" s="68" t="s">
        <v>1</v>
      </c>
      <c r="CT910" s="68" t="s">
        <v>143</v>
      </c>
      <c r="CU910" s="68" t="s">
        <v>1</v>
      </c>
      <c r="CV910" s="68" t="s">
        <v>1985</v>
      </c>
      <c r="CW910" s="68" t="s">
        <v>1985</v>
      </c>
      <c r="CX910" s="68" t="s">
        <v>316</v>
      </c>
      <c r="CY910" s="68" t="s">
        <v>166</v>
      </c>
      <c r="CZ910" s="68" t="s">
        <v>136</v>
      </c>
      <c r="DA910" s="68" t="s">
        <v>1986</v>
      </c>
      <c r="DB910" s="68" t="s">
        <v>143</v>
      </c>
      <c r="DC910" s="68" t="s">
        <v>143</v>
      </c>
      <c r="DD910" s="68" t="s">
        <v>373</v>
      </c>
      <c r="DE910" s="68" t="s">
        <v>3995</v>
      </c>
      <c r="DF910" s="68" t="s">
        <v>571</v>
      </c>
    </row>
    <row r="911" spans="1:110" s="68" customFormat="1" ht="12.75" x14ac:dyDescent="0.2">
      <c r="A911" s="67">
        <v>45261</v>
      </c>
      <c r="B911" s="68" t="s">
        <v>11</v>
      </c>
      <c r="C911" s="68">
        <v>107026</v>
      </c>
      <c r="D911" s="68" t="s">
        <v>11</v>
      </c>
      <c r="E911" s="68" t="s">
        <v>685</v>
      </c>
      <c r="F911" s="69">
        <v>45271</v>
      </c>
      <c r="G911" s="68" t="s">
        <v>165</v>
      </c>
      <c r="H911" s="68" t="s">
        <v>166</v>
      </c>
      <c r="I911" s="70">
        <v>486.27</v>
      </c>
      <c r="J911" s="70">
        <v>486.27</v>
      </c>
      <c r="K911" s="71">
        <f t="shared" si="14"/>
        <v>1.1902371621037304E-3</v>
      </c>
      <c r="L911" s="68" t="s">
        <v>374</v>
      </c>
      <c r="M911" s="68" t="s">
        <v>129</v>
      </c>
      <c r="N911" s="68" t="s">
        <v>1151</v>
      </c>
      <c r="O911" s="68" t="s">
        <v>1301</v>
      </c>
      <c r="P911" s="68" t="s">
        <v>6171</v>
      </c>
      <c r="Q911" s="68" t="s">
        <v>530</v>
      </c>
      <c r="R911" s="68" t="s">
        <v>6172</v>
      </c>
      <c r="S911" s="68" t="s">
        <v>6173</v>
      </c>
      <c r="T911" s="68" t="s">
        <v>135</v>
      </c>
      <c r="U911" s="68" t="s">
        <v>135</v>
      </c>
      <c r="V911" s="68" t="s">
        <v>136</v>
      </c>
      <c r="W911" s="68" t="s">
        <v>137</v>
      </c>
      <c r="X911" s="68" t="s">
        <v>138</v>
      </c>
      <c r="Y911" s="68" t="s">
        <v>6174</v>
      </c>
      <c r="Z911" s="68" t="s">
        <v>6175</v>
      </c>
      <c r="AA911" s="68" t="s">
        <v>139</v>
      </c>
      <c r="AB911" s="68" t="s">
        <v>140</v>
      </c>
      <c r="AC911" s="68" t="s">
        <v>5272</v>
      </c>
      <c r="AD911" s="68" t="s">
        <v>143</v>
      </c>
      <c r="AE911" s="68" t="s">
        <v>6176</v>
      </c>
      <c r="AF911" s="68" t="s">
        <v>143</v>
      </c>
      <c r="AG911" s="68" t="s">
        <v>235</v>
      </c>
      <c r="AH911" s="68" t="s">
        <v>141</v>
      </c>
      <c r="AI911" s="68" t="s">
        <v>143</v>
      </c>
      <c r="AJ911" s="68" t="s">
        <v>6177</v>
      </c>
      <c r="AK911" s="68" t="s">
        <v>142</v>
      </c>
      <c r="AL911" s="68" t="s">
        <v>143</v>
      </c>
      <c r="AM911" s="68" t="s">
        <v>6177</v>
      </c>
      <c r="AN911" s="68" t="s">
        <v>144</v>
      </c>
      <c r="AO911" s="68" t="s">
        <v>534</v>
      </c>
      <c r="AP911" s="68" t="s">
        <v>534</v>
      </c>
      <c r="AQ911" s="68" t="s">
        <v>309</v>
      </c>
      <c r="AR911" s="68" t="s">
        <v>148</v>
      </c>
      <c r="AS911" s="68" t="s">
        <v>139</v>
      </c>
      <c r="AT911" s="68" t="s">
        <v>950</v>
      </c>
      <c r="AU911" s="68" t="s">
        <v>311</v>
      </c>
      <c r="AV911" s="68" t="s">
        <v>145</v>
      </c>
      <c r="AW911" s="68" t="s">
        <v>146</v>
      </c>
      <c r="AX911" s="68" t="s">
        <v>1154</v>
      </c>
      <c r="AY911" s="68" t="s">
        <v>148</v>
      </c>
      <c r="AZ911" s="68" t="s">
        <v>139</v>
      </c>
      <c r="BA911" s="68" t="s">
        <v>149</v>
      </c>
      <c r="BB911" s="68" t="s">
        <v>150</v>
      </c>
      <c r="BC911" s="68" t="s">
        <v>156</v>
      </c>
      <c r="BD911" s="68" t="s">
        <v>157</v>
      </c>
      <c r="BE911" s="68" t="s">
        <v>303</v>
      </c>
      <c r="BF911" s="68" t="s">
        <v>6178</v>
      </c>
      <c r="BG911" s="68" t="s">
        <v>5272</v>
      </c>
      <c r="BH911" s="68" t="s">
        <v>530</v>
      </c>
      <c r="BI911" s="68" t="s">
        <v>6179</v>
      </c>
      <c r="BJ911" s="68" t="s">
        <v>143</v>
      </c>
      <c r="BK911" s="68" t="s">
        <v>136</v>
      </c>
      <c r="BL911" s="68" t="s">
        <v>143</v>
      </c>
      <c r="BM911" s="68" t="s">
        <v>160</v>
      </c>
      <c r="BN911" s="68" t="s">
        <v>160</v>
      </c>
      <c r="BO911" s="68" t="s">
        <v>143</v>
      </c>
      <c r="BP911" s="68" t="s">
        <v>1151</v>
      </c>
      <c r="BQ911" s="68" t="s">
        <v>6180</v>
      </c>
      <c r="BR911" s="68" t="s">
        <v>5352</v>
      </c>
      <c r="BS911" s="68" t="s">
        <v>162</v>
      </c>
      <c r="BT911" s="68" t="s">
        <v>6176</v>
      </c>
      <c r="BU911" s="68" t="s">
        <v>6176</v>
      </c>
      <c r="BV911" s="68" t="s">
        <v>135</v>
      </c>
      <c r="BW911" s="68" t="s">
        <v>135</v>
      </c>
      <c r="BX911" s="68" t="s">
        <v>135</v>
      </c>
      <c r="BY911" s="68" t="s">
        <v>148</v>
      </c>
      <c r="BZ911" s="68" t="s">
        <v>5699</v>
      </c>
      <c r="CA911" s="68" t="s">
        <v>144</v>
      </c>
      <c r="CB911" s="68" t="s">
        <v>2764</v>
      </c>
      <c r="CC911" s="68" t="s">
        <v>143</v>
      </c>
      <c r="CD911" s="68" t="s">
        <v>143</v>
      </c>
      <c r="CE911" s="68" t="s">
        <v>143</v>
      </c>
      <c r="CF911" s="68" t="s">
        <v>5790</v>
      </c>
      <c r="CG911" s="68" t="s">
        <v>5790</v>
      </c>
      <c r="CH911" s="68" t="s">
        <v>143</v>
      </c>
      <c r="CI911" s="68" t="s">
        <v>143</v>
      </c>
      <c r="CJ911" s="68" t="s">
        <v>5272</v>
      </c>
      <c r="CK911" s="68" t="s">
        <v>143</v>
      </c>
      <c r="CL911" s="68" t="s">
        <v>143</v>
      </c>
      <c r="CM911" s="68" t="s">
        <v>143</v>
      </c>
      <c r="CN911" s="68" t="s">
        <v>143</v>
      </c>
      <c r="CO911" s="68" t="s">
        <v>143</v>
      </c>
      <c r="CP911" s="68" t="s">
        <v>143</v>
      </c>
      <c r="CQ911" s="68" t="s">
        <v>143</v>
      </c>
      <c r="CR911" s="68" t="s">
        <v>143</v>
      </c>
      <c r="CS911" s="68" t="s">
        <v>1</v>
      </c>
      <c r="CT911" s="68" t="s">
        <v>143</v>
      </c>
      <c r="CU911" s="68" t="s">
        <v>1</v>
      </c>
      <c r="CV911" s="68" t="s">
        <v>1985</v>
      </c>
      <c r="CW911" s="68" t="s">
        <v>1985</v>
      </c>
      <c r="CX911" s="68" t="s">
        <v>374</v>
      </c>
      <c r="CY911" s="68" t="s">
        <v>166</v>
      </c>
      <c r="CZ911" s="68" t="s">
        <v>136</v>
      </c>
      <c r="DA911" s="68" t="s">
        <v>1989</v>
      </c>
      <c r="DB911" s="68" t="s">
        <v>143</v>
      </c>
      <c r="DC911" s="68" t="s">
        <v>143</v>
      </c>
      <c r="DD911" s="68" t="s">
        <v>685</v>
      </c>
      <c r="DE911" s="68" t="s">
        <v>3995</v>
      </c>
      <c r="DF911" s="68" t="s">
        <v>3193</v>
      </c>
    </row>
    <row r="912" spans="1:110" s="68" customFormat="1" ht="12.75" x14ac:dyDescent="0.2">
      <c r="A912" s="67">
        <v>45261</v>
      </c>
      <c r="B912" s="68" t="s">
        <v>11</v>
      </c>
      <c r="C912" s="68">
        <v>107118</v>
      </c>
      <c r="D912" s="68" t="s">
        <v>11</v>
      </c>
      <c r="E912" s="68" t="s">
        <v>685</v>
      </c>
      <c r="F912" s="69">
        <v>45273</v>
      </c>
      <c r="G912" s="68" t="s">
        <v>165</v>
      </c>
      <c r="H912" s="68" t="s">
        <v>166</v>
      </c>
      <c r="I912" s="70">
        <v>60</v>
      </c>
      <c r="J912" s="70">
        <v>60</v>
      </c>
      <c r="K912" s="71">
        <f t="shared" si="14"/>
        <v>1.4686126992457653E-4</v>
      </c>
      <c r="L912" s="68" t="s">
        <v>258</v>
      </c>
      <c r="M912" s="68" t="s">
        <v>129</v>
      </c>
      <c r="N912" s="68" t="s">
        <v>960</v>
      </c>
      <c r="O912" s="68" t="s">
        <v>4440</v>
      </c>
      <c r="P912" s="68" t="s">
        <v>6181</v>
      </c>
      <c r="Q912" s="68" t="s">
        <v>170</v>
      </c>
      <c r="R912" s="68" t="s">
        <v>6182</v>
      </c>
      <c r="S912" s="68" t="s">
        <v>6183</v>
      </c>
      <c r="T912" s="68" t="s">
        <v>135</v>
      </c>
      <c r="U912" s="68" t="s">
        <v>135</v>
      </c>
      <c r="V912" s="68" t="s">
        <v>136</v>
      </c>
      <c r="W912" s="68" t="s">
        <v>137</v>
      </c>
      <c r="X912" s="68" t="s">
        <v>957</v>
      </c>
      <c r="Y912" s="68" t="s">
        <v>6184</v>
      </c>
      <c r="Z912" s="68" t="s">
        <v>6185</v>
      </c>
      <c r="AA912" s="68" t="s">
        <v>139</v>
      </c>
      <c r="AB912" s="68" t="s">
        <v>140</v>
      </c>
      <c r="AC912" s="68" t="s">
        <v>5272</v>
      </c>
      <c r="AD912" s="68" t="s">
        <v>143</v>
      </c>
      <c r="AE912" s="68" t="s">
        <v>5272</v>
      </c>
      <c r="AF912" s="68" t="s">
        <v>5994</v>
      </c>
      <c r="AG912" s="68" t="s">
        <v>235</v>
      </c>
      <c r="AH912" s="68" t="s">
        <v>141</v>
      </c>
      <c r="AI912" s="68" t="s">
        <v>143</v>
      </c>
      <c r="AJ912" s="68" t="s">
        <v>143</v>
      </c>
      <c r="AK912" s="68" t="s">
        <v>142</v>
      </c>
      <c r="AL912" s="68" t="s">
        <v>143</v>
      </c>
      <c r="AM912" s="68" t="s">
        <v>5695</v>
      </c>
      <c r="AN912" s="68" t="s">
        <v>143</v>
      </c>
      <c r="AO912" s="68" t="s">
        <v>4444</v>
      </c>
      <c r="AP912" s="68" t="s">
        <v>2684</v>
      </c>
      <c r="AQ912" s="68" t="s">
        <v>4445</v>
      </c>
      <c r="AR912" s="68" t="s">
        <v>2082</v>
      </c>
      <c r="AS912" s="68" t="s">
        <v>231</v>
      </c>
      <c r="AT912" s="68" t="s">
        <v>935</v>
      </c>
      <c r="AU912" s="68" t="s">
        <v>2686</v>
      </c>
      <c r="AV912" s="68" t="s">
        <v>145</v>
      </c>
      <c r="AW912" s="68" t="s">
        <v>146</v>
      </c>
      <c r="AX912" s="68" t="s">
        <v>972</v>
      </c>
      <c r="AY912" s="68" t="s">
        <v>148</v>
      </c>
      <c r="AZ912" s="68" t="s">
        <v>139</v>
      </c>
      <c r="BA912" s="68" t="s">
        <v>149</v>
      </c>
      <c r="BB912" s="68" t="s">
        <v>150</v>
      </c>
      <c r="BC912" s="68" t="s">
        <v>156</v>
      </c>
      <c r="BD912" s="68" t="s">
        <v>157</v>
      </c>
      <c r="BE912" s="68" t="s">
        <v>303</v>
      </c>
      <c r="BF912" s="68" t="s">
        <v>6186</v>
      </c>
      <c r="BG912" s="68" t="s">
        <v>5272</v>
      </c>
      <c r="BH912" s="68" t="s">
        <v>143</v>
      </c>
      <c r="BI912" s="68" t="s">
        <v>143</v>
      </c>
      <c r="BJ912" s="68" t="s">
        <v>143</v>
      </c>
      <c r="BK912" s="68" t="s">
        <v>136</v>
      </c>
      <c r="BL912" s="68" t="s">
        <v>143</v>
      </c>
      <c r="BM912" s="68" t="s">
        <v>160</v>
      </c>
      <c r="BN912" s="68" t="s">
        <v>143</v>
      </c>
      <c r="BO912" s="68" t="s">
        <v>143</v>
      </c>
      <c r="BP912" s="68" t="s">
        <v>143</v>
      </c>
      <c r="BQ912" s="68" t="s">
        <v>6187</v>
      </c>
      <c r="BR912" s="68" t="s">
        <v>5352</v>
      </c>
      <c r="BS912" s="68" t="s">
        <v>162</v>
      </c>
      <c r="BT912" s="68" t="s">
        <v>5695</v>
      </c>
      <c r="BU912" s="68" t="s">
        <v>5695</v>
      </c>
      <c r="BV912" s="68" t="s">
        <v>135</v>
      </c>
      <c r="BW912" s="68" t="s">
        <v>135</v>
      </c>
      <c r="BX912" s="68" t="s">
        <v>135</v>
      </c>
      <c r="BY912" s="68" t="s">
        <v>148</v>
      </c>
      <c r="BZ912" s="68" t="s">
        <v>6188</v>
      </c>
      <c r="CA912" s="68" t="s">
        <v>174</v>
      </c>
      <c r="CB912" s="68" t="s">
        <v>143</v>
      </c>
      <c r="CC912" s="68" t="s">
        <v>143</v>
      </c>
      <c r="CD912" s="68" t="s">
        <v>143</v>
      </c>
      <c r="CE912" s="68" t="s">
        <v>143</v>
      </c>
      <c r="CF912" s="68" t="s">
        <v>2261</v>
      </c>
      <c r="CG912" s="68" t="s">
        <v>143</v>
      </c>
      <c r="CH912" s="68" t="s">
        <v>143</v>
      </c>
      <c r="CI912" s="68" t="s">
        <v>143</v>
      </c>
      <c r="CJ912" s="68" t="s">
        <v>5272</v>
      </c>
      <c r="CK912" s="68" t="s">
        <v>143</v>
      </c>
      <c r="CL912" s="68" t="s">
        <v>143</v>
      </c>
      <c r="CM912" s="68" t="s">
        <v>143</v>
      </c>
      <c r="CN912" s="68" t="s">
        <v>143</v>
      </c>
      <c r="CO912" s="68" t="s">
        <v>6189</v>
      </c>
      <c r="CP912" s="68" t="s">
        <v>143</v>
      </c>
      <c r="CQ912" s="68" t="s">
        <v>143</v>
      </c>
      <c r="CR912" s="68" t="s">
        <v>143</v>
      </c>
      <c r="CS912" s="68" t="s">
        <v>1</v>
      </c>
      <c r="CT912" s="68" t="s">
        <v>143</v>
      </c>
      <c r="CU912" s="68" t="s">
        <v>1</v>
      </c>
      <c r="CV912" s="68" t="s">
        <v>1985</v>
      </c>
      <c r="CW912" s="68" t="s">
        <v>143</v>
      </c>
      <c r="CX912" s="68" t="s">
        <v>258</v>
      </c>
      <c r="CY912" s="68" t="s">
        <v>166</v>
      </c>
      <c r="CZ912" s="68" t="s">
        <v>136</v>
      </c>
      <c r="DA912" s="68" t="s">
        <v>1986</v>
      </c>
      <c r="DB912" s="68" t="s">
        <v>143</v>
      </c>
      <c r="DC912" s="68" t="s">
        <v>143</v>
      </c>
      <c r="DD912" s="68" t="s">
        <v>685</v>
      </c>
      <c r="DE912" s="68" t="s">
        <v>3995</v>
      </c>
      <c r="DF912" s="68" t="s">
        <v>3277</v>
      </c>
    </row>
    <row r="913" spans="1:110" s="68" customFormat="1" ht="12.75" x14ac:dyDescent="0.2">
      <c r="A913" s="67">
        <v>45261</v>
      </c>
      <c r="B913" s="68" t="s">
        <v>14</v>
      </c>
      <c r="C913" s="68">
        <v>108612</v>
      </c>
      <c r="D913" s="68" t="s">
        <v>6190</v>
      </c>
      <c r="E913" s="68" t="s">
        <v>164</v>
      </c>
      <c r="F913" s="69">
        <v>45280</v>
      </c>
      <c r="G913" s="68" t="s">
        <v>165</v>
      </c>
      <c r="H913" s="68" t="s">
        <v>166</v>
      </c>
      <c r="I913" s="70">
        <v>62.98</v>
      </c>
      <c r="J913" s="70">
        <v>62.98</v>
      </c>
      <c r="K913" s="71">
        <f t="shared" si="14"/>
        <v>1.5415537966416383E-4</v>
      </c>
      <c r="L913" s="68" t="s">
        <v>342</v>
      </c>
      <c r="M913" s="68" t="s">
        <v>129</v>
      </c>
      <c r="N913" s="68" t="s">
        <v>1151</v>
      </c>
      <c r="O913" s="68" t="s">
        <v>6191</v>
      </c>
      <c r="P913" s="68" t="s">
        <v>6192</v>
      </c>
      <c r="Q913" s="68" t="s">
        <v>170</v>
      </c>
      <c r="R913" s="68" t="s">
        <v>6193</v>
      </c>
      <c r="S913" s="68" t="s">
        <v>5716</v>
      </c>
      <c r="T913" s="68" t="s">
        <v>469</v>
      </c>
      <c r="U913" s="68" t="s">
        <v>6194</v>
      </c>
      <c r="V913" s="68" t="s">
        <v>136</v>
      </c>
      <c r="W913" s="68" t="s">
        <v>137</v>
      </c>
      <c r="X913" s="68" t="s">
        <v>349</v>
      </c>
      <c r="Y913" s="68" t="s">
        <v>6195</v>
      </c>
      <c r="Z913" s="68" t="s">
        <v>6196</v>
      </c>
      <c r="AA913" s="68" t="s">
        <v>139</v>
      </c>
      <c r="AB913" s="68" t="s">
        <v>140</v>
      </c>
      <c r="AC913" s="68" t="s">
        <v>5272</v>
      </c>
      <c r="AD913" s="68" t="s">
        <v>143</v>
      </c>
      <c r="AE913" s="68" t="s">
        <v>5272</v>
      </c>
      <c r="AF913" s="68" t="s">
        <v>143</v>
      </c>
      <c r="AG913" s="68" t="s">
        <v>235</v>
      </c>
      <c r="AH913" s="68" t="s">
        <v>141</v>
      </c>
      <c r="AI913" s="68" t="s">
        <v>143</v>
      </c>
      <c r="AJ913" s="68" t="s">
        <v>143</v>
      </c>
      <c r="AK913" s="68" t="s">
        <v>142</v>
      </c>
      <c r="AL913" s="68" t="s">
        <v>143</v>
      </c>
      <c r="AM913" s="68" t="s">
        <v>5853</v>
      </c>
      <c r="AN913" s="68" t="s">
        <v>143</v>
      </c>
      <c r="AO913" s="68" t="s">
        <v>6197</v>
      </c>
      <c r="AP913" s="68" t="s">
        <v>6198</v>
      </c>
      <c r="AQ913" s="68" t="s">
        <v>6199</v>
      </c>
      <c r="AR913" s="68" t="s">
        <v>178</v>
      </c>
      <c r="AS913" s="68" t="s">
        <v>179</v>
      </c>
      <c r="AT913" s="68" t="s">
        <v>1605</v>
      </c>
      <c r="AU913" s="68" t="s">
        <v>6200</v>
      </c>
      <c r="AV913" s="68" t="s">
        <v>145</v>
      </c>
      <c r="AW913" s="68" t="s">
        <v>146</v>
      </c>
      <c r="AX913" s="68" t="s">
        <v>1154</v>
      </c>
      <c r="AY913" s="68" t="s">
        <v>148</v>
      </c>
      <c r="AZ913" s="68" t="s">
        <v>139</v>
      </c>
      <c r="BA913" s="68" t="s">
        <v>149</v>
      </c>
      <c r="BB913" s="68" t="s">
        <v>150</v>
      </c>
      <c r="BC913" s="68" t="s">
        <v>156</v>
      </c>
      <c r="BD913" s="68" t="s">
        <v>157</v>
      </c>
      <c r="BE913" s="68" t="s">
        <v>303</v>
      </c>
      <c r="BF913" s="68" t="s">
        <v>6201</v>
      </c>
      <c r="BG913" s="68" t="s">
        <v>5272</v>
      </c>
      <c r="BH913" s="68" t="s">
        <v>143</v>
      </c>
      <c r="BI913" s="68" t="s">
        <v>6202</v>
      </c>
      <c r="BJ913" s="68" t="s">
        <v>143</v>
      </c>
      <c r="BK913" s="68" t="s">
        <v>136</v>
      </c>
      <c r="BL913" s="68" t="s">
        <v>143</v>
      </c>
      <c r="BM913" s="68" t="s">
        <v>160</v>
      </c>
      <c r="BN913" s="68" t="s">
        <v>143</v>
      </c>
      <c r="BO913" s="68" t="s">
        <v>143</v>
      </c>
      <c r="BP913" s="68" t="s">
        <v>143</v>
      </c>
      <c r="BQ913" s="68" t="s">
        <v>5378</v>
      </c>
      <c r="BR913" s="68" t="s">
        <v>5352</v>
      </c>
      <c r="BS913" s="68" t="s">
        <v>162</v>
      </c>
      <c r="BT913" s="68" t="s">
        <v>5853</v>
      </c>
      <c r="BU913" s="68" t="s">
        <v>5853</v>
      </c>
      <c r="BV913" s="68" t="s">
        <v>135</v>
      </c>
      <c r="BW913" s="68" t="s">
        <v>6203</v>
      </c>
      <c r="BX913" s="68" t="s">
        <v>135</v>
      </c>
      <c r="BY913" s="68" t="s">
        <v>148</v>
      </c>
      <c r="BZ913" s="68" t="s">
        <v>6204</v>
      </c>
      <c r="CA913" s="68" t="s">
        <v>174</v>
      </c>
      <c r="CB913" s="68" t="s">
        <v>143</v>
      </c>
      <c r="CC913" s="68" t="s">
        <v>143</v>
      </c>
      <c r="CD913" s="68" t="s">
        <v>362</v>
      </c>
      <c r="CE913" s="68" t="s">
        <v>6205</v>
      </c>
      <c r="CF913" s="68" t="s">
        <v>2261</v>
      </c>
      <c r="CG913" s="68" t="s">
        <v>143</v>
      </c>
      <c r="CH913" s="68" t="s">
        <v>143</v>
      </c>
      <c r="CI913" s="68" t="s">
        <v>143</v>
      </c>
      <c r="CJ913" s="68" t="s">
        <v>5272</v>
      </c>
      <c r="CK913" s="68" t="s">
        <v>143</v>
      </c>
      <c r="CL913" s="68" t="s">
        <v>143</v>
      </c>
      <c r="CM913" s="68" t="s">
        <v>143</v>
      </c>
      <c r="CN913" s="68" t="s">
        <v>143</v>
      </c>
      <c r="CO913" s="68" t="s">
        <v>6206</v>
      </c>
      <c r="CP913" s="68" t="s">
        <v>143</v>
      </c>
      <c r="CQ913" s="68" t="s">
        <v>143</v>
      </c>
      <c r="CR913" s="68" t="s">
        <v>143</v>
      </c>
      <c r="CS913" s="68" t="s">
        <v>1</v>
      </c>
      <c r="CT913" s="68" t="s">
        <v>143</v>
      </c>
      <c r="CU913" s="68" t="s">
        <v>1</v>
      </c>
      <c r="CV913" s="68" t="s">
        <v>1985</v>
      </c>
      <c r="CW913" s="68" t="s">
        <v>143</v>
      </c>
      <c r="CX913" s="68" t="s">
        <v>342</v>
      </c>
      <c r="CY913" s="68" t="s">
        <v>166</v>
      </c>
      <c r="CZ913" s="68" t="s">
        <v>136</v>
      </c>
      <c r="DA913" s="68" t="s">
        <v>1986</v>
      </c>
      <c r="DB913" s="68" t="s">
        <v>143</v>
      </c>
      <c r="DC913" s="68" t="s">
        <v>143</v>
      </c>
      <c r="DD913" s="68" t="s">
        <v>164</v>
      </c>
      <c r="DE913" s="68" t="s">
        <v>3995</v>
      </c>
      <c r="DF913" s="68" t="s">
        <v>5997</v>
      </c>
    </row>
    <row r="914" spans="1:110" s="68" customFormat="1" ht="12.75" x14ac:dyDescent="0.2">
      <c r="A914" s="67">
        <v>45261</v>
      </c>
      <c r="B914" s="68" t="s">
        <v>8</v>
      </c>
      <c r="C914" s="68">
        <v>108047</v>
      </c>
      <c r="D914" s="68" t="s">
        <v>5821</v>
      </c>
      <c r="E914" s="68" t="s">
        <v>364</v>
      </c>
      <c r="F914" s="69">
        <v>45278</v>
      </c>
      <c r="G914" s="68" t="s">
        <v>126</v>
      </c>
      <c r="H914" s="68" t="s">
        <v>166</v>
      </c>
      <c r="I914" s="70">
        <v>1649</v>
      </c>
      <c r="J914" s="70">
        <v>1649</v>
      </c>
      <c r="K914" s="71">
        <f t="shared" si="14"/>
        <v>4.0362372350937785E-3</v>
      </c>
      <c r="L914" s="68" t="s">
        <v>953</v>
      </c>
      <c r="M914" s="68" t="s">
        <v>6125</v>
      </c>
      <c r="N914" s="68" t="s">
        <v>1065</v>
      </c>
      <c r="O914" s="68" t="s">
        <v>6207</v>
      </c>
      <c r="P914" s="68" t="s">
        <v>6208</v>
      </c>
      <c r="Q914" s="68" t="s">
        <v>262</v>
      </c>
      <c r="R914" s="68" t="s">
        <v>143</v>
      </c>
      <c r="S914" s="68" t="s">
        <v>6209</v>
      </c>
      <c r="T914" s="68" t="s">
        <v>135</v>
      </c>
      <c r="U914" s="68" t="s">
        <v>135</v>
      </c>
      <c r="V914" s="68" t="s">
        <v>506</v>
      </c>
      <c r="W914" s="68" t="s">
        <v>137</v>
      </c>
      <c r="X914" s="68" t="s">
        <v>173</v>
      </c>
      <c r="Y914" s="68" t="s">
        <v>6210</v>
      </c>
      <c r="Z914" s="68" t="s">
        <v>6211</v>
      </c>
      <c r="AA914" s="68" t="s">
        <v>139</v>
      </c>
      <c r="AB914" s="68" t="s">
        <v>226</v>
      </c>
      <c r="AC914" s="68" t="s">
        <v>5272</v>
      </c>
      <c r="AD914" s="68" t="s">
        <v>143</v>
      </c>
      <c r="AE914" s="68" t="s">
        <v>5272</v>
      </c>
      <c r="AF914" s="68" t="s">
        <v>143</v>
      </c>
      <c r="AG914" s="68" t="s">
        <v>5974</v>
      </c>
      <c r="AH914" s="68" t="s">
        <v>141</v>
      </c>
      <c r="AI914" s="68" t="s">
        <v>143</v>
      </c>
      <c r="AJ914" s="68" t="s">
        <v>143</v>
      </c>
      <c r="AK914" s="68" t="s">
        <v>207</v>
      </c>
      <c r="AL914" s="68" t="s">
        <v>6212</v>
      </c>
      <c r="AM914" s="68" t="s">
        <v>6213</v>
      </c>
      <c r="AN914" s="68" t="s">
        <v>143</v>
      </c>
      <c r="AO914" s="68" t="s">
        <v>6214</v>
      </c>
      <c r="AP914" s="68" t="s">
        <v>986</v>
      </c>
      <c r="AQ914" s="68" t="s">
        <v>6215</v>
      </c>
      <c r="AR914" s="68" t="s">
        <v>430</v>
      </c>
      <c r="AS914" s="68" t="s">
        <v>431</v>
      </c>
      <c r="AT914" s="68" t="s">
        <v>988</v>
      </c>
      <c r="AU914" s="68" t="s">
        <v>6216</v>
      </c>
      <c r="AV914" s="68" t="s">
        <v>631</v>
      </c>
      <c r="AW914" s="68" t="s">
        <v>632</v>
      </c>
      <c r="AX914" s="68" t="s">
        <v>1068</v>
      </c>
      <c r="AY914" s="68" t="s">
        <v>148</v>
      </c>
      <c r="AZ914" s="68" t="s">
        <v>139</v>
      </c>
      <c r="BA914" s="68" t="s">
        <v>149</v>
      </c>
      <c r="BB914" s="68" t="s">
        <v>634</v>
      </c>
      <c r="BC914" s="68" t="s">
        <v>156</v>
      </c>
      <c r="BD914" s="68" t="s">
        <v>276</v>
      </c>
      <c r="BE914" s="68" t="s">
        <v>143</v>
      </c>
      <c r="BF914" s="68" t="s">
        <v>143</v>
      </c>
      <c r="BG914" s="68" t="s">
        <v>5272</v>
      </c>
      <c r="BH914" s="68" t="s">
        <v>143</v>
      </c>
      <c r="BI914" s="68" t="s">
        <v>143</v>
      </c>
      <c r="BJ914" s="68" t="s">
        <v>143</v>
      </c>
      <c r="BK914" s="68" t="s">
        <v>506</v>
      </c>
      <c r="BL914" s="68" t="s">
        <v>143</v>
      </c>
      <c r="BM914" s="68" t="s">
        <v>160</v>
      </c>
      <c r="BN914" s="68" t="s">
        <v>143</v>
      </c>
      <c r="BO914" s="68" t="s">
        <v>364</v>
      </c>
      <c r="BP914" s="68" t="s">
        <v>143</v>
      </c>
      <c r="BQ914" s="68" t="s">
        <v>143</v>
      </c>
      <c r="BR914" s="68" t="s">
        <v>5272</v>
      </c>
      <c r="BS914" s="68" t="s">
        <v>5520</v>
      </c>
      <c r="BT914" s="68" t="s">
        <v>6213</v>
      </c>
      <c r="BU914" s="68" t="s">
        <v>6213</v>
      </c>
      <c r="BV914" s="68" t="s">
        <v>135</v>
      </c>
      <c r="BW914" s="68" t="s">
        <v>135</v>
      </c>
      <c r="BX914" s="68" t="s">
        <v>135</v>
      </c>
      <c r="BY914" s="68" t="s">
        <v>148</v>
      </c>
      <c r="BZ914" s="68" t="s">
        <v>2557</v>
      </c>
      <c r="CA914" s="68" t="s">
        <v>174</v>
      </c>
      <c r="CB914" s="68" t="s">
        <v>143</v>
      </c>
      <c r="CC914" s="68" t="s">
        <v>143</v>
      </c>
      <c r="CD914" s="68" t="s">
        <v>143</v>
      </c>
      <c r="CE914" s="68" t="s">
        <v>6217</v>
      </c>
      <c r="CF914" s="68" t="s">
        <v>2261</v>
      </c>
      <c r="CG914" s="68" t="s">
        <v>143</v>
      </c>
      <c r="CH914" s="68" t="s">
        <v>143</v>
      </c>
      <c r="CI914" s="68" t="s">
        <v>143</v>
      </c>
      <c r="CJ914" s="68" t="s">
        <v>5272</v>
      </c>
      <c r="CK914" s="68" t="s">
        <v>143</v>
      </c>
      <c r="CL914" s="68" t="s">
        <v>143</v>
      </c>
      <c r="CM914" s="68" t="s">
        <v>143</v>
      </c>
      <c r="CN914" s="68" t="s">
        <v>143</v>
      </c>
      <c r="CO914" s="68" t="s">
        <v>5686</v>
      </c>
      <c r="CP914" s="68" t="s">
        <v>143</v>
      </c>
      <c r="CQ914" s="68" t="s">
        <v>143</v>
      </c>
      <c r="CR914" s="68" t="s">
        <v>143</v>
      </c>
      <c r="CS914" s="68" t="s">
        <v>1</v>
      </c>
      <c r="CT914" s="68" t="s">
        <v>143</v>
      </c>
      <c r="CU914" s="68" t="s">
        <v>1</v>
      </c>
      <c r="CV914" s="68" t="s">
        <v>2092</v>
      </c>
      <c r="CW914" s="68" t="s">
        <v>143</v>
      </c>
      <c r="CX914" s="68" t="s">
        <v>953</v>
      </c>
      <c r="CY914" s="68" t="s">
        <v>166</v>
      </c>
      <c r="CZ914" s="68" t="s">
        <v>506</v>
      </c>
      <c r="DA914" s="68" t="s">
        <v>2495</v>
      </c>
      <c r="DB914" s="68" t="s">
        <v>143</v>
      </c>
      <c r="DC914" s="68" t="s">
        <v>143</v>
      </c>
      <c r="DD914" s="68" t="s">
        <v>364</v>
      </c>
      <c r="DE914" s="68" t="s">
        <v>3995</v>
      </c>
      <c r="DF914" s="68" t="s">
        <v>5867</v>
      </c>
    </row>
    <row r="915" spans="1:110" s="68" customFormat="1" ht="12.75" x14ac:dyDescent="0.2">
      <c r="A915" s="67">
        <v>45261</v>
      </c>
      <c r="B915" s="68" t="s">
        <v>18</v>
      </c>
      <c r="C915" s="68">
        <v>107115</v>
      </c>
      <c r="D915" s="68" t="s">
        <v>6218</v>
      </c>
      <c r="E915" s="68" t="s">
        <v>5129</v>
      </c>
      <c r="F915" s="69">
        <v>45273</v>
      </c>
      <c r="G915" s="68" t="s">
        <v>165</v>
      </c>
      <c r="H915" s="68" t="s">
        <v>166</v>
      </c>
      <c r="I915" s="70">
        <v>300</v>
      </c>
      <c r="J915" s="70">
        <v>300</v>
      </c>
      <c r="K915" s="71">
        <f t="shared" si="14"/>
        <v>7.3430634962288262E-4</v>
      </c>
      <c r="L915" s="68" t="s">
        <v>217</v>
      </c>
      <c r="M915" s="68" t="s">
        <v>218</v>
      </c>
      <c r="N915" s="68" t="s">
        <v>1070</v>
      </c>
      <c r="O915" s="68" t="s">
        <v>6219</v>
      </c>
      <c r="P915" s="68" t="s">
        <v>6220</v>
      </c>
      <c r="Q915" s="68" t="s">
        <v>170</v>
      </c>
      <c r="R915" s="68" t="s">
        <v>6221</v>
      </c>
      <c r="S915" s="68" t="s">
        <v>6222</v>
      </c>
      <c r="T915" s="68" t="s">
        <v>135</v>
      </c>
      <c r="U915" s="68" t="s">
        <v>135</v>
      </c>
      <c r="V915" s="68" t="s">
        <v>224</v>
      </c>
      <c r="W915" s="68" t="s">
        <v>137</v>
      </c>
      <c r="X915" s="68" t="s">
        <v>957</v>
      </c>
      <c r="Y915" s="68" t="s">
        <v>6223</v>
      </c>
      <c r="Z915" s="68" t="s">
        <v>6224</v>
      </c>
      <c r="AA915" s="68" t="s">
        <v>139</v>
      </c>
      <c r="AB915" s="68" t="s">
        <v>226</v>
      </c>
      <c r="AC915" s="68" t="s">
        <v>5272</v>
      </c>
      <c r="AD915" s="68" t="s">
        <v>143</v>
      </c>
      <c r="AE915" s="68" t="s">
        <v>5272</v>
      </c>
      <c r="AF915" s="68" t="s">
        <v>6131</v>
      </c>
      <c r="AG915" s="68" t="s">
        <v>235</v>
      </c>
      <c r="AH915" s="68" t="s">
        <v>141</v>
      </c>
      <c r="AI915" s="68" t="s">
        <v>143</v>
      </c>
      <c r="AJ915" s="68" t="s">
        <v>143</v>
      </c>
      <c r="AK915" s="68" t="s">
        <v>207</v>
      </c>
      <c r="AL915" s="68" t="s">
        <v>143</v>
      </c>
      <c r="AM915" s="68" t="s">
        <v>6225</v>
      </c>
      <c r="AN915" s="68" t="s">
        <v>143</v>
      </c>
      <c r="AO915" s="68" t="s">
        <v>1088</v>
      </c>
      <c r="AP915" s="68" t="s">
        <v>1089</v>
      </c>
      <c r="AQ915" s="68" t="s">
        <v>6226</v>
      </c>
      <c r="AR915" s="68" t="s">
        <v>353</v>
      </c>
      <c r="AS915" s="68" t="s">
        <v>231</v>
      </c>
      <c r="AT915" s="68" t="s">
        <v>1895</v>
      </c>
      <c r="AU915" s="68" t="s">
        <v>1092</v>
      </c>
      <c r="AV915" s="68" t="s">
        <v>1079</v>
      </c>
      <c r="AW915" s="68" t="s">
        <v>1080</v>
      </c>
      <c r="AX915" s="68" t="s">
        <v>1081</v>
      </c>
      <c r="AY915" s="68" t="s">
        <v>148</v>
      </c>
      <c r="AZ915" s="68" t="s">
        <v>139</v>
      </c>
      <c r="BA915" s="68" t="s">
        <v>148</v>
      </c>
      <c r="BB915" s="68" t="s">
        <v>150</v>
      </c>
      <c r="BC915" s="68" t="s">
        <v>156</v>
      </c>
      <c r="BD915" s="68" t="s">
        <v>157</v>
      </c>
      <c r="BE915" s="68" t="s">
        <v>303</v>
      </c>
      <c r="BF915" s="68" t="s">
        <v>6227</v>
      </c>
      <c r="BG915" s="68" t="s">
        <v>5272</v>
      </c>
      <c r="BH915" s="68" t="s">
        <v>143</v>
      </c>
      <c r="BI915" s="68" t="s">
        <v>143</v>
      </c>
      <c r="BJ915" s="68" t="s">
        <v>143</v>
      </c>
      <c r="BK915" s="68" t="s">
        <v>224</v>
      </c>
      <c r="BL915" s="68" t="s">
        <v>143</v>
      </c>
      <c r="BM915" s="68" t="s">
        <v>160</v>
      </c>
      <c r="BN915" s="68" t="s">
        <v>143</v>
      </c>
      <c r="BO915" s="68" t="s">
        <v>143</v>
      </c>
      <c r="BP915" s="68" t="s">
        <v>6228</v>
      </c>
      <c r="BQ915" s="68" t="s">
        <v>6229</v>
      </c>
      <c r="BR915" s="68" t="s">
        <v>5352</v>
      </c>
      <c r="BS915" s="68" t="s">
        <v>162</v>
      </c>
      <c r="BT915" s="68" t="s">
        <v>6225</v>
      </c>
      <c r="BU915" s="68" t="s">
        <v>6225</v>
      </c>
      <c r="BV915" s="68" t="s">
        <v>135</v>
      </c>
      <c r="BW915" s="68" t="s">
        <v>135</v>
      </c>
      <c r="BX915" s="68" t="s">
        <v>135</v>
      </c>
      <c r="BY915" s="68" t="s">
        <v>148</v>
      </c>
      <c r="BZ915" s="68" t="s">
        <v>360</v>
      </c>
      <c r="CA915" s="68" t="s">
        <v>174</v>
      </c>
      <c r="CB915" s="68" t="s">
        <v>1265</v>
      </c>
      <c r="CC915" s="68" t="s">
        <v>143</v>
      </c>
      <c r="CD915" s="68" t="s">
        <v>143</v>
      </c>
      <c r="CE915" s="68" t="s">
        <v>143</v>
      </c>
      <c r="CF915" s="68" t="s">
        <v>2261</v>
      </c>
      <c r="CG915" s="68" t="s">
        <v>143</v>
      </c>
      <c r="CH915" s="68" t="s">
        <v>143</v>
      </c>
      <c r="CI915" s="68" t="s">
        <v>143</v>
      </c>
      <c r="CJ915" s="68" t="s">
        <v>5272</v>
      </c>
      <c r="CK915" s="68" t="s">
        <v>143</v>
      </c>
      <c r="CL915" s="68" t="s">
        <v>143</v>
      </c>
      <c r="CM915" s="68" t="s">
        <v>143</v>
      </c>
      <c r="CN915" s="68" t="s">
        <v>143</v>
      </c>
      <c r="CO915" s="68" t="s">
        <v>6230</v>
      </c>
      <c r="CP915" s="68" t="s">
        <v>143</v>
      </c>
      <c r="CQ915" s="68" t="s">
        <v>6231</v>
      </c>
      <c r="CR915" s="68" t="s">
        <v>143</v>
      </c>
      <c r="CS915" s="68" t="s">
        <v>1</v>
      </c>
      <c r="CT915" s="68" t="s">
        <v>143</v>
      </c>
      <c r="CU915" s="68" t="s">
        <v>1</v>
      </c>
      <c r="CV915" s="68" t="s">
        <v>1985</v>
      </c>
      <c r="CW915" s="68" t="s">
        <v>143</v>
      </c>
      <c r="CX915" s="68" t="s">
        <v>217</v>
      </c>
      <c r="CY915" s="68" t="s">
        <v>166</v>
      </c>
      <c r="CZ915" s="68" t="s">
        <v>224</v>
      </c>
      <c r="DA915" s="68" t="s">
        <v>1986</v>
      </c>
      <c r="DB915" s="68" t="s">
        <v>143</v>
      </c>
      <c r="DC915" s="68" t="s">
        <v>143</v>
      </c>
      <c r="DD915" s="68" t="s">
        <v>5129</v>
      </c>
      <c r="DE915" s="68" t="s">
        <v>3995</v>
      </c>
      <c r="DF915" s="68" t="s">
        <v>3277</v>
      </c>
    </row>
    <row r="916" spans="1:110" s="68" customFormat="1" ht="12.75" x14ac:dyDescent="0.2">
      <c r="A916" s="67">
        <v>45261</v>
      </c>
      <c r="B916" s="68" t="s">
        <v>8</v>
      </c>
      <c r="C916" s="68">
        <v>108216</v>
      </c>
      <c r="D916" s="68" t="s">
        <v>5821</v>
      </c>
      <c r="E916" s="68" t="s">
        <v>364</v>
      </c>
      <c r="F916" s="69">
        <v>45278</v>
      </c>
      <c r="G916" s="68" t="s">
        <v>165</v>
      </c>
      <c r="H916" s="68" t="s">
        <v>166</v>
      </c>
      <c r="I916" s="70">
        <v>486.27</v>
      </c>
      <c r="J916" s="70">
        <v>486.27</v>
      </c>
      <c r="K916" s="71">
        <f t="shared" si="14"/>
        <v>1.1902371621037304E-3</v>
      </c>
      <c r="L916" s="68" t="s">
        <v>953</v>
      </c>
      <c r="M916" s="68" t="s">
        <v>6125</v>
      </c>
      <c r="N916" s="68" t="s">
        <v>219</v>
      </c>
      <c r="O916" s="68" t="s">
        <v>6232</v>
      </c>
      <c r="P916" s="68" t="s">
        <v>6233</v>
      </c>
      <c r="Q916" s="68" t="s">
        <v>132</v>
      </c>
      <c r="R916" s="68" t="s">
        <v>6234</v>
      </c>
      <c r="S916" s="68" t="s">
        <v>6235</v>
      </c>
      <c r="T916" s="68" t="s">
        <v>135</v>
      </c>
      <c r="U916" s="68" t="s">
        <v>135</v>
      </c>
      <c r="V916" s="68" t="s">
        <v>506</v>
      </c>
      <c r="W916" s="68" t="s">
        <v>137</v>
      </c>
      <c r="X916" s="68" t="s">
        <v>225</v>
      </c>
      <c r="Y916" s="68" t="s">
        <v>6236</v>
      </c>
      <c r="Z916" s="68" t="s">
        <v>6237</v>
      </c>
      <c r="AA916" s="68" t="s">
        <v>139</v>
      </c>
      <c r="AB916" s="68" t="s">
        <v>226</v>
      </c>
      <c r="AC916" s="68" t="s">
        <v>5272</v>
      </c>
      <c r="AD916" s="68" t="s">
        <v>143</v>
      </c>
      <c r="AE916" s="68" t="s">
        <v>5272</v>
      </c>
      <c r="AF916" s="68" t="s">
        <v>143</v>
      </c>
      <c r="AG916" s="68" t="s">
        <v>235</v>
      </c>
      <c r="AH916" s="68" t="s">
        <v>141</v>
      </c>
      <c r="AI916" s="68" t="s">
        <v>143</v>
      </c>
      <c r="AJ916" s="68" t="s">
        <v>143</v>
      </c>
      <c r="AK916" s="68" t="s">
        <v>207</v>
      </c>
      <c r="AL916" s="68" t="s">
        <v>143</v>
      </c>
      <c r="AM916" s="68" t="s">
        <v>6177</v>
      </c>
      <c r="AN916" s="68" t="s">
        <v>143</v>
      </c>
      <c r="AO916" s="68" t="s">
        <v>6238</v>
      </c>
      <c r="AP916" s="68" t="s">
        <v>6239</v>
      </c>
      <c r="AQ916" s="68" t="s">
        <v>6240</v>
      </c>
      <c r="AR916" s="68" t="s">
        <v>148</v>
      </c>
      <c r="AS916" s="68" t="s">
        <v>139</v>
      </c>
      <c r="AT916" s="68" t="s">
        <v>149</v>
      </c>
      <c r="AU916" s="68" t="s">
        <v>6241</v>
      </c>
      <c r="AV916" s="68" t="s">
        <v>234</v>
      </c>
      <c r="AW916" s="68" t="s">
        <v>165</v>
      </c>
      <c r="AX916" s="68" t="s">
        <v>235</v>
      </c>
      <c r="AY916" s="68" t="s">
        <v>148</v>
      </c>
      <c r="AZ916" s="68" t="s">
        <v>139</v>
      </c>
      <c r="BA916" s="68" t="s">
        <v>236</v>
      </c>
      <c r="BB916" s="68" t="s">
        <v>150</v>
      </c>
      <c r="BC916" s="68" t="s">
        <v>156</v>
      </c>
      <c r="BD916" s="68" t="s">
        <v>157</v>
      </c>
      <c r="BE916" s="68" t="s">
        <v>303</v>
      </c>
      <c r="BF916" s="68" t="s">
        <v>6242</v>
      </c>
      <c r="BG916" s="68" t="s">
        <v>5272</v>
      </c>
      <c r="BH916" s="68" t="s">
        <v>143</v>
      </c>
      <c r="BI916" s="68" t="s">
        <v>143</v>
      </c>
      <c r="BJ916" s="68" t="s">
        <v>143</v>
      </c>
      <c r="BK916" s="68" t="s">
        <v>506</v>
      </c>
      <c r="BL916" s="68" t="s">
        <v>143</v>
      </c>
      <c r="BM916" s="68" t="s">
        <v>160</v>
      </c>
      <c r="BN916" s="68" t="s">
        <v>143</v>
      </c>
      <c r="BO916" s="68" t="s">
        <v>364</v>
      </c>
      <c r="BP916" s="68" t="s">
        <v>143</v>
      </c>
      <c r="BQ916" s="68" t="s">
        <v>884</v>
      </c>
      <c r="BR916" s="68" t="s">
        <v>5352</v>
      </c>
      <c r="BS916" s="68" t="s">
        <v>162</v>
      </c>
      <c r="BT916" s="68" t="s">
        <v>6176</v>
      </c>
      <c r="BU916" s="68" t="s">
        <v>6176</v>
      </c>
      <c r="BV916" s="68" t="s">
        <v>135</v>
      </c>
      <c r="BW916" s="68" t="s">
        <v>135</v>
      </c>
      <c r="BX916" s="68" t="s">
        <v>135</v>
      </c>
      <c r="BY916" s="68" t="s">
        <v>148</v>
      </c>
      <c r="BZ916" s="68" t="s">
        <v>2717</v>
      </c>
      <c r="CA916" s="68" t="s">
        <v>144</v>
      </c>
      <c r="CB916" s="68" t="s">
        <v>143</v>
      </c>
      <c r="CC916" s="68" t="s">
        <v>143</v>
      </c>
      <c r="CD916" s="68" t="s">
        <v>143</v>
      </c>
      <c r="CE916" s="68" t="s">
        <v>143</v>
      </c>
      <c r="CF916" s="68" t="s">
        <v>5790</v>
      </c>
      <c r="CG916" s="68" t="s">
        <v>143</v>
      </c>
      <c r="CH916" s="68" t="s">
        <v>143</v>
      </c>
      <c r="CI916" s="68" t="s">
        <v>143</v>
      </c>
      <c r="CJ916" s="68" t="s">
        <v>5272</v>
      </c>
      <c r="CK916" s="68" t="s">
        <v>143</v>
      </c>
      <c r="CL916" s="68" t="s">
        <v>143</v>
      </c>
      <c r="CM916" s="68" t="s">
        <v>143</v>
      </c>
      <c r="CN916" s="68" t="s">
        <v>143</v>
      </c>
      <c r="CO916" s="68" t="s">
        <v>143</v>
      </c>
      <c r="CP916" s="68" t="s">
        <v>143</v>
      </c>
      <c r="CQ916" s="68" t="s">
        <v>143</v>
      </c>
      <c r="CR916" s="68" t="s">
        <v>143</v>
      </c>
      <c r="CS916" s="68" t="s">
        <v>1</v>
      </c>
      <c r="CT916" s="68" t="s">
        <v>143</v>
      </c>
      <c r="CU916" s="68" t="s">
        <v>1</v>
      </c>
      <c r="CV916" s="68" t="s">
        <v>1985</v>
      </c>
      <c r="CW916" s="68" t="s">
        <v>143</v>
      </c>
      <c r="CX916" s="68" t="s">
        <v>953</v>
      </c>
      <c r="CY916" s="68" t="s">
        <v>166</v>
      </c>
      <c r="CZ916" s="68" t="s">
        <v>506</v>
      </c>
      <c r="DA916" s="68" t="s">
        <v>1986</v>
      </c>
      <c r="DB916" s="68" t="s">
        <v>143</v>
      </c>
      <c r="DC916" s="68" t="s">
        <v>225</v>
      </c>
      <c r="DD916" s="68" t="s">
        <v>364</v>
      </c>
      <c r="DE916" s="68" t="s">
        <v>3995</v>
      </c>
      <c r="DF916" s="68" t="s">
        <v>5867</v>
      </c>
    </row>
    <row r="917" spans="1:110" s="68" customFormat="1" ht="12.75" x14ac:dyDescent="0.2">
      <c r="A917" s="67">
        <v>45261</v>
      </c>
      <c r="B917" s="68" t="s">
        <v>20</v>
      </c>
      <c r="C917" s="68">
        <v>109052</v>
      </c>
      <c r="D917" s="68" t="s">
        <v>6243</v>
      </c>
      <c r="E917" s="68" t="s">
        <v>279</v>
      </c>
      <c r="F917" s="69">
        <v>45264</v>
      </c>
      <c r="G917" s="68" t="s">
        <v>165</v>
      </c>
      <c r="H917" s="68" t="s">
        <v>166</v>
      </c>
      <c r="I917" s="70">
        <v>578.96</v>
      </c>
      <c r="J917" s="70">
        <v>578.96</v>
      </c>
      <c r="K917" s="71">
        <f t="shared" si="14"/>
        <v>1.4171133472588805E-3</v>
      </c>
      <c r="L917" s="68" t="s">
        <v>953</v>
      </c>
      <c r="M917" s="68" t="s">
        <v>317</v>
      </c>
      <c r="N917" s="68" t="s">
        <v>1070</v>
      </c>
      <c r="O917" s="68" t="s">
        <v>1354</v>
      </c>
      <c r="P917" s="68" t="s">
        <v>2549</v>
      </c>
      <c r="Q917" s="68" t="s">
        <v>170</v>
      </c>
      <c r="R917" s="68" t="s">
        <v>143</v>
      </c>
      <c r="S917" s="68" t="s">
        <v>5916</v>
      </c>
      <c r="T917" s="68" t="s">
        <v>135</v>
      </c>
      <c r="U917" s="68" t="s">
        <v>135</v>
      </c>
      <c r="V917" s="68" t="s">
        <v>506</v>
      </c>
      <c r="W917" s="68" t="s">
        <v>137</v>
      </c>
      <c r="X917" s="68" t="s">
        <v>173</v>
      </c>
      <c r="Y917" s="68" t="s">
        <v>6244</v>
      </c>
      <c r="Z917" s="68" t="s">
        <v>6245</v>
      </c>
      <c r="AA917" s="68" t="s">
        <v>139</v>
      </c>
      <c r="AB917" s="68" t="s">
        <v>323</v>
      </c>
      <c r="AC917" s="68" t="s">
        <v>5272</v>
      </c>
      <c r="AD917" s="68" t="s">
        <v>143</v>
      </c>
      <c r="AE917" s="68" t="s">
        <v>5272</v>
      </c>
      <c r="AF917" s="68" t="s">
        <v>143</v>
      </c>
      <c r="AG917" s="68" t="s">
        <v>235</v>
      </c>
      <c r="AH917" s="68" t="s">
        <v>141</v>
      </c>
      <c r="AI917" s="68" t="s">
        <v>143</v>
      </c>
      <c r="AJ917" s="68" t="s">
        <v>143</v>
      </c>
      <c r="AK917" s="68" t="s">
        <v>207</v>
      </c>
      <c r="AL917" s="68" t="s">
        <v>5748</v>
      </c>
      <c r="AM917" s="68" t="s">
        <v>5920</v>
      </c>
      <c r="AN917" s="68" t="s">
        <v>143</v>
      </c>
      <c r="AO917" s="68" t="s">
        <v>1358</v>
      </c>
      <c r="AP917" s="68" t="s">
        <v>1359</v>
      </c>
      <c r="AQ917" s="68" t="s">
        <v>1360</v>
      </c>
      <c r="AR917" s="68" t="s">
        <v>353</v>
      </c>
      <c r="AS917" s="68" t="s">
        <v>231</v>
      </c>
      <c r="AT917" s="68" t="s">
        <v>492</v>
      </c>
      <c r="AU917" s="68" t="s">
        <v>1361</v>
      </c>
      <c r="AV917" s="68" t="s">
        <v>1079</v>
      </c>
      <c r="AW917" s="68" t="s">
        <v>1080</v>
      </c>
      <c r="AX917" s="68" t="s">
        <v>1081</v>
      </c>
      <c r="AY917" s="68" t="s">
        <v>148</v>
      </c>
      <c r="AZ917" s="68" t="s">
        <v>139</v>
      </c>
      <c r="BA917" s="68" t="s">
        <v>148</v>
      </c>
      <c r="BB917" s="68" t="s">
        <v>150</v>
      </c>
      <c r="BC917" s="68" t="s">
        <v>156</v>
      </c>
      <c r="BD917" s="68" t="s">
        <v>276</v>
      </c>
      <c r="BE917" s="68" t="s">
        <v>143</v>
      </c>
      <c r="BF917" s="68" t="s">
        <v>143</v>
      </c>
      <c r="BG917" s="68" t="s">
        <v>5272</v>
      </c>
      <c r="BH917" s="68" t="s">
        <v>262</v>
      </c>
      <c r="BI917" s="68" t="s">
        <v>143</v>
      </c>
      <c r="BJ917" s="68" t="s">
        <v>143</v>
      </c>
      <c r="BK917" s="68" t="s">
        <v>506</v>
      </c>
      <c r="BL917" s="68" t="s">
        <v>143</v>
      </c>
      <c r="BM917" s="68" t="s">
        <v>200</v>
      </c>
      <c r="BN917" s="68" t="s">
        <v>160</v>
      </c>
      <c r="BO917" s="68" t="s">
        <v>279</v>
      </c>
      <c r="BP917" s="68" t="s">
        <v>143</v>
      </c>
      <c r="BQ917" s="68" t="s">
        <v>143</v>
      </c>
      <c r="BR917" s="68" t="s">
        <v>5272</v>
      </c>
      <c r="BS917" s="68" t="s">
        <v>3997</v>
      </c>
      <c r="BT917" s="68" t="s">
        <v>5920</v>
      </c>
      <c r="BU917" s="68" t="s">
        <v>5920</v>
      </c>
      <c r="BV917" s="68" t="s">
        <v>135</v>
      </c>
      <c r="BW917" s="68" t="s">
        <v>135</v>
      </c>
      <c r="BX917" s="68" t="s">
        <v>135</v>
      </c>
      <c r="BY917" s="68" t="s">
        <v>148</v>
      </c>
      <c r="BZ917" s="68" t="s">
        <v>4509</v>
      </c>
      <c r="CA917" s="68" t="s">
        <v>174</v>
      </c>
      <c r="CB917" s="68" t="s">
        <v>143</v>
      </c>
      <c r="CC917" s="68" t="s">
        <v>143</v>
      </c>
      <c r="CD917" s="68" t="s">
        <v>143</v>
      </c>
      <c r="CE917" s="68" t="s">
        <v>5923</v>
      </c>
      <c r="CF917" s="68" t="s">
        <v>2261</v>
      </c>
      <c r="CG917" s="68" t="s">
        <v>143</v>
      </c>
      <c r="CH917" s="68" t="s">
        <v>143</v>
      </c>
      <c r="CI917" s="68" t="s">
        <v>143</v>
      </c>
      <c r="CJ917" s="68" t="s">
        <v>5272</v>
      </c>
      <c r="CK917" s="68" t="s">
        <v>143</v>
      </c>
      <c r="CL917" s="68" t="s">
        <v>143</v>
      </c>
      <c r="CM917" s="68" t="s">
        <v>143</v>
      </c>
      <c r="CN917" s="68" t="s">
        <v>143</v>
      </c>
      <c r="CO917" s="68" t="s">
        <v>5924</v>
      </c>
      <c r="CP917" s="68" t="s">
        <v>143</v>
      </c>
      <c r="CQ917" s="68" t="s">
        <v>143</v>
      </c>
      <c r="CR917" s="68" t="s">
        <v>143</v>
      </c>
      <c r="CS917" s="68" t="s">
        <v>1</v>
      </c>
      <c r="CT917" s="68" t="s">
        <v>143</v>
      </c>
      <c r="CU917" s="68" t="s">
        <v>1</v>
      </c>
      <c r="CV917" s="68" t="s">
        <v>2092</v>
      </c>
      <c r="CW917" s="68" t="s">
        <v>143</v>
      </c>
      <c r="CX917" s="68" t="s">
        <v>953</v>
      </c>
      <c r="CY917" s="68" t="s">
        <v>166</v>
      </c>
      <c r="CZ917" s="68" t="s">
        <v>506</v>
      </c>
      <c r="DA917" s="68" t="s">
        <v>2495</v>
      </c>
      <c r="DB917" s="68" t="s">
        <v>143</v>
      </c>
      <c r="DC917" s="68" t="s">
        <v>143</v>
      </c>
      <c r="DD917" s="68" t="s">
        <v>279</v>
      </c>
      <c r="DE917" s="68" t="s">
        <v>3995</v>
      </c>
      <c r="DF917" s="68" t="s">
        <v>3601</v>
      </c>
    </row>
    <row r="918" spans="1:110" s="68" customFormat="1" ht="12.75" x14ac:dyDescent="0.2">
      <c r="A918" s="67">
        <v>45261</v>
      </c>
      <c r="B918" s="68" t="s">
        <v>18</v>
      </c>
      <c r="C918" s="68">
        <v>108974</v>
      </c>
      <c r="D918" s="68" t="s">
        <v>6246</v>
      </c>
      <c r="E918" s="68" t="s">
        <v>164</v>
      </c>
      <c r="F918" s="69">
        <v>45281</v>
      </c>
      <c r="G918" s="68" t="s">
        <v>165</v>
      </c>
      <c r="H918" s="68" t="s">
        <v>166</v>
      </c>
      <c r="I918" s="70">
        <v>108.56</v>
      </c>
      <c r="J918" s="70">
        <v>108.56</v>
      </c>
      <c r="K918" s="71">
        <f t="shared" si="14"/>
        <v>2.6572099105020045E-4</v>
      </c>
      <c r="L918" s="68" t="s">
        <v>217</v>
      </c>
      <c r="M918" s="68" t="s">
        <v>218</v>
      </c>
      <c r="N918" s="68" t="s">
        <v>219</v>
      </c>
      <c r="O918" s="68" t="s">
        <v>1255</v>
      </c>
      <c r="P918" s="68" t="s">
        <v>6247</v>
      </c>
      <c r="Q918" s="68" t="s">
        <v>170</v>
      </c>
      <c r="R918" s="68" t="s">
        <v>6248</v>
      </c>
      <c r="S918" s="68" t="s">
        <v>6249</v>
      </c>
      <c r="T918" s="68" t="s">
        <v>135</v>
      </c>
      <c r="U918" s="68" t="s">
        <v>135</v>
      </c>
      <c r="V918" s="68" t="s">
        <v>224</v>
      </c>
      <c r="W918" s="68" t="s">
        <v>137</v>
      </c>
      <c r="X918" s="68" t="s">
        <v>225</v>
      </c>
      <c r="Y918" s="68" t="s">
        <v>6250</v>
      </c>
      <c r="Z918" s="68" t="s">
        <v>6251</v>
      </c>
      <c r="AA918" s="68" t="s">
        <v>139</v>
      </c>
      <c r="AB918" s="68" t="s">
        <v>226</v>
      </c>
      <c r="AC918" s="68" t="s">
        <v>5272</v>
      </c>
      <c r="AD918" s="68" t="s">
        <v>143</v>
      </c>
      <c r="AE918" s="68" t="s">
        <v>5272</v>
      </c>
      <c r="AF918" s="68" t="s">
        <v>143</v>
      </c>
      <c r="AG918" s="68" t="s">
        <v>235</v>
      </c>
      <c r="AH918" s="68" t="s">
        <v>141</v>
      </c>
      <c r="AI918" s="68" t="s">
        <v>143</v>
      </c>
      <c r="AJ918" s="68" t="s">
        <v>143</v>
      </c>
      <c r="AK918" s="68" t="s">
        <v>207</v>
      </c>
      <c r="AL918" s="68" t="s">
        <v>143</v>
      </c>
      <c r="AM918" s="68" t="s">
        <v>6252</v>
      </c>
      <c r="AN918" s="68" t="s">
        <v>143</v>
      </c>
      <c r="AO918" s="68" t="s">
        <v>1259</v>
      </c>
      <c r="AP918" s="68" t="s">
        <v>1260</v>
      </c>
      <c r="AQ918" s="68" t="s">
        <v>1261</v>
      </c>
      <c r="AR918" s="68" t="s">
        <v>353</v>
      </c>
      <c r="AS918" s="68" t="s">
        <v>231</v>
      </c>
      <c r="AT918" s="68" t="s">
        <v>492</v>
      </c>
      <c r="AU918" s="68" t="s">
        <v>1262</v>
      </c>
      <c r="AV918" s="68" t="s">
        <v>234</v>
      </c>
      <c r="AW918" s="68" t="s">
        <v>165</v>
      </c>
      <c r="AX918" s="68" t="s">
        <v>235</v>
      </c>
      <c r="AY918" s="68" t="s">
        <v>148</v>
      </c>
      <c r="AZ918" s="68" t="s">
        <v>139</v>
      </c>
      <c r="BA918" s="68" t="s">
        <v>236</v>
      </c>
      <c r="BB918" s="68" t="s">
        <v>150</v>
      </c>
      <c r="BC918" s="68" t="s">
        <v>156</v>
      </c>
      <c r="BD918" s="68" t="s">
        <v>157</v>
      </c>
      <c r="BE918" s="68" t="s">
        <v>303</v>
      </c>
      <c r="BF918" s="68" t="s">
        <v>6253</v>
      </c>
      <c r="BG918" s="68" t="s">
        <v>5272</v>
      </c>
      <c r="BH918" s="68" t="s">
        <v>143</v>
      </c>
      <c r="BI918" s="68" t="s">
        <v>143</v>
      </c>
      <c r="BJ918" s="68" t="s">
        <v>143</v>
      </c>
      <c r="BK918" s="68" t="s">
        <v>224</v>
      </c>
      <c r="BL918" s="68" t="s">
        <v>143</v>
      </c>
      <c r="BM918" s="68" t="s">
        <v>160</v>
      </c>
      <c r="BN918" s="68" t="s">
        <v>143</v>
      </c>
      <c r="BO918" s="68" t="s">
        <v>143</v>
      </c>
      <c r="BP918" s="68" t="s">
        <v>5289</v>
      </c>
      <c r="BQ918" s="68" t="s">
        <v>6254</v>
      </c>
      <c r="BR918" s="68" t="s">
        <v>5352</v>
      </c>
      <c r="BS918" s="68" t="s">
        <v>162</v>
      </c>
      <c r="BT918" s="68" t="s">
        <v>6252</v>
      </c>
      <c r="BU918" s="68" t="s">
        <v>6252</v>
      </c>
      <c r="BV918" s="68" t="s">
        <v>135</v>
      </c>
      <c r="BW918" s="68" t="s">
        <v>135</v>
      </c>
      <c r="BX918" s="68" t="s">
        <v>135</v>
      </c>
      <c r="BY918" s="68" t="s">
        <v>148</v>
      </c>
      <c r="BZ918" s="68" t="s">
        <v>575</v>
      </c>
      <c r="CA918" s="68" t="s">
        <v>174</v>
      </c>
      <c r="CB918" s="68" t="s">
        <v>2764</v>
      </c>
      <c r="CC918" s="68" t="s">
        <v>143</v>
      </c>
      <c r="CD918" s="68" t="s">
        <v>143</v>
      </c>
      <c r="CE918" s="68" t="s">
        <v>143</v>
      </c>
      <c r="CF918" s="68" t="s">
        <v>2261</v>
      </c>
      <c r="CG918" s="68" t="s">
        <v>143</v>
      </c>
      <c r="CH918" s="68" t="s">
        <v>143</v>
      </c>
      <c r="CI918" s="68" t="s">
        <v>143</v>
      </c>
      <c r="CJ918" s="68" t="s">
        <v>5272</v>
      </c>
      <c r="CK918" s="68" t="s">
        <v>143</v>
      </c>
      <c r="CL918" s="68" t="s">
        <v>143</v>
      </c>
      <c r="CM918" s="68" t="s">
        <v>143</v>
      </c>
      <c r="CN918" s="68" t="s">
        <v>143</v>
      </c>
      <c r="CO918" s="68" t="s">
        <v>6090</v>
      </c>
      <c r="CP918" s="68" t="s">
        <v>143</v>
      </c>
      <c r="CQ918" s="68" t="s">
        <v>6090</v>
      </c>
      <c r="CR918" s="68" t="s">
        <v>143</v>
      </c>
      <c r="CS918" s="68" t="s">
        <v>1</v>
      </c>
      <c r="CT918" s="68" t="s">
        <v>143</v>
      </c>
      <c r="CU918" s="68" t="s">
        <v>1</v>
      </c>
      <c r="CV918" s="68" t="s">
        <v>1985</v>
      </c>
      <c r="CW918" s="68" t="s">
        <v>143</v>
      </c>
      <c r="CX918" s="68" t="s">
        <v>217</v>
      </c>
      <c r="CY918" s="68" t="s">
        <v>166</v>
      </c>
      <c r="CZ918" s="68" t="s">
        <v>224</v>
      </c>
      <c r="DA918" s="68" t="s">
        <v>1989</v>
      </c>
      <c r="DB918" s="68" t="s">
        <v>143</v>
      </c>
      <c r="DC918" s="68" t="s">
        <v>225</v>
      </c>
      <c r="DD918" s="68" t="s">
        <v>164</v>
      </c>
      <c r="DE918" s="68" t="s">
        <v>3995</v>
      </c>
      <c r="DF918" s="68" t="s">
        <v>6255</v>
      </c>
    </row>
    <row r="919" spans="1:110" s="68" customFormat="1" ht="12.75" x14ac:dyDescent="0.2">
      <c r="A919" s="67">
        <v>45261</v>
      </c>
      <c r="B919" s="68" t="s">
        <v>8</v>
      </c>
      <c r="C919" s="68">
        <v>108046</v>
      </c>
      <c r="D919" s="68" t="s">
        <v>5821</v>
      </c>
      <c r="E919" s="68" t="s">
        <v>364</v>
      </c>
      <c r="F919" s="69">
        <v>45278</v>
      </c>
      <c r="G919" s="68" t="s">
        <v>126</v>
      </c>
      <c r="H919" s="68" t="s">
        <v>166</v>
      </c>
      <c r="I919" s="70">
        <v>398</v>
      </c>
      <c r="J919" s="70">
        <v>398</v>
      </c>
      <c r="K919" s="71">
        <f t="shared" si="14"/>
        <v>9.7417975716635765E-4</v>
      </c>
      <c r="L919" s="68" t="s">
        <v>953</v>
      </c>
      <c r="M919" s="68" t="s">
        <v>6125</v>
      </c>
      <c r="N919" s="68" t="s">
        <v>1065</v>
      </c>
      <c r="O919" s="68" t="s">
        <v>3652</v>
      </c>
      <c r="P919" s="68" t="s">
        <v>6208</v>
      </c>
      <c r="Q919" s="68" t="s">
        <v>170</v>
      </c>
      <c r="R919" s="68" t="s">
        <v>6256</v>
      </c>
      <c r="S919" s="68" t="s">
        <v>6257</v>
      </c>
      <c r="T919" s="68" t="s">
        <v>135</v>
      </c>
      <c r="U919" s="68" t="s">
        <v>135</v>
      </c>
      <c r="V919" s="68" t="s">
        <v>506</v>
      </c>
      <c r="W919" s="68" t="s">
        <v>137</v>
      </c>
      <c r="X919" s="68" t="s">
        <v>173</v>
      </c>
      <c r="Y919" s="68" t="s">
        <v>6258</v>
      </c>
      <c r="Z919" s="68" t="s">
        <v>6259</v>
      </c>
      <c r="AA919" s="68" t="s">
        <v>139</v>
      </c>
      <c r="AB919" s="68" t="s">
        <v>226</v>
      </c>
      <c r="AC919" s="68" t="s">
        <v>5272</v>
      </c>
      <c r="AD919" s="68" t="s">
        <v>143</v>
      </c>
      <c r="AE919" s="68" t="s">
        <v>5272</v>
      </c>
      <c r="AF919" s="68" t="s">
        <v>143</v>
      </c>
      <c r="AG919" s="68" t="s">
        <v>5974</v>
      </c>
      <c r="AH919" s="68" t="s">
        <v>141</v>
      </c>
      <c r="AI919" s="68" t="s">
        <v>143</v>
      </c>
      <c r="AJ919" s="68" t="s">
        <v>143</v>
      </c>
      <c r="AK919" s="68" t="s">
        <v>207</v>
      </c>
      <c r="AL919" s="68" t="s">
        <v>6212</v>
      </c>
      <c r="AM919" s="68" t="s">
        <v>6260</v>
      </c>
      <c r="AN919" s="68" t="s">
        <v>143</v>
      </c>
      <c r="AO919" s="68" t="s">
        <v>3656</v>
      </c>
      <c r="AP919" s="68" t="s">
        <v>3657</v>
      </c>
      <c r="AQ919" s="68" t="s">
        <v>3658</v>
      </c>
      <c r="AR919" s="68" t="s">
        <v>250</v>
      </c>
      <c r="AS919" s="68" t="s">
        <v>179</v>
      </c>
      <c r="AT919" s="68" t="s">
        <v>3659</v>
      </c>
      <c r="AU919" s="68" t="s">
        <v>3660</v>
      </c>
      <c r="AV919" s="68" t="s">
        <v>631</v>
      </c>
      <c r="AW919" s="68" t="s">
        <v>632</v>
      </c>
      <c r="AX919" s="68" t="s">
        <v>1068</v>
      </c>
      <c r="AY919" s="68" t="s">
        <v>148</v>
      </c>
      <c r="AZ919" s="68" t="s">
        <v>139</v>
      </c>
      <c r="BA919" s="68" t="s">
        <v>149</v>
      </c>
      <c r="BB919" s="68" t="s">
        <v>634</v>
      </c>
      <c r="BC919" s="68" t="s">
        <v>156</v>
      </c>
      <c r="BD919" s="68" t="s">
        <v>157</v>
      </c>
      <c r="BE919" s="68" t="s">
        <v>303</v>
      </c>
      <c r="BF919" s="68" t="s">
        <v>6261</v>
      </c>
      <c r="BG919" s="68" t="s">
        <v>5272</v>
      </c>
      <c r="BH919" s="68" t="s">
        <v>143</v>
      </c>
      <c r="BI919" s="68" t="s">
        <v>143</v>
      </c>
      <c r="BJ919" s="68" t="s">
        <v>143</v>
      </c>
      <c r="BK919" s="68" t="s">
        <v>506</v>
      </c>
      <c r="BL919" s="68" t="s">
        <v>143</v>
      </c>
      <c r="BM919" s="68" t="s">
        <v>160</v>
      </c>
      <c r="BN919" s="68" t="s">
        <v>143</v>
      </c>
      <c r="BO919" s="68" t="s">
        <v>364</v>
      </c>
      <c r="BP919" s="68" t="s">
        <v>143</v>
      </c>
      <c r="BQ919" s="68" t="s">
        <v>4508</v>
      </c>
      <c r="BR919" s="68" t="s">
        <v>5352</v>
      </c>
      <c r="BS919" s="68" t="s">
        <v>162</v>
      </c>
      <c r="BT919" s="68" t="s">
        <v>6260</v>
      </c>
      <c r="BU919" s="68" t="s">
        <v>6260</v>
      </c>
      <c r="BV919" s="68" t="s">
        <v>135</v>
      </c>
      <c r="BW919" s="68" t="s">
        <v>135</v>
      </c>
      <c r="BX919" s="68" t="s">
        <v>135</v>
      </c>
      <c r="BY919" s="68" t="s">
        <v>148</v>
      </c>
      <c r="BZ919" s="68" t="s">
        <v>2557</v>
      </c>
      <c r="CA919" s="68" t="s">
        <v>174</v>
      </c>
      <c r="CB919" s="68" t="s">
        <v>143</v>
      </c>
      <c r="CC919" s="68" t="s">
        <v>143</v>
      </c>
      <c r="CD919" s="68" t="s">
        <v>143</v>
      </c>
      <c r="CE919" s="68" t="s">
        <v>6262</v>
      </c>
      <c r="CF919" s="68" t="s">
        <v>2261</v>
      </c>
      <c r="CG919" s="68" t="s">
        <v>143</v>
      </c>
      <c r="CH919" s="68" t="s">
        <v>143</v>
      </c>
      <c r="CI919" s="68" t="s">
        <v>143</v>
      </c>
      <c r="CJ919" s="68" t="s">
        <v>5272</v>
      </c>
      <c r="CK919" s="68" t="s">
        <v>143</v>
      </c>
      <c r="CL919" s="68" t="s">
        <v>143</v>
      </c>
      <c r="CM919" s="68" t="s">
        <v>143</v>
      </c>
      <c r="CN919" s="68" t="s">
        <v>143</v>
      </c>
      <c r="CO919" s="68" t="s">
        <v>143</v>
      </c>
      <c r="CP919" s="68" t="s">
        <v>143</v>
      </c>
      <c r="CQ919" s="68" t="s">
        <v>143</v>
      </c>
      <c r="CR919" s="68" t="s">
        <v>143</v>
      </c>
      <c r="CS919" s="68" t="s">
        <v>1</v>
      </c>
      <c r="CT919" s="68" t="s">
        <v>143</v>
      </c>
      <c r="CU919" s="68" t="s">
        <v>1</v>
      </c>
      <c r="CV919" s="68" t="s">
        <v>1985</v>
      </c>
      <c r="CW919" s="68" t="s">
        <v>143</v>
      </c>
      <c r="CX919" s="68" t="s">
        <v>953</v>
      </c>
      <c r="CY919" s="68" t="s">
        <v>166</v>
      </c>
      <c r="CZ919" s="68" t="s">
        <v>506</v>
      </c>
      <c r="DA919" s="68" t="s">
        <v>2007</v>
      </c>
      <c r="DB919" s="68" t="s">
        <v>143</v>
      </c>
      <c r="DC919" s="68" t="s">
        <v>143</v>
      </c>
      <c r="DD919" s="68" t="s">
        <v>364</v>
      </c>
      <c r="DE919" s="68" t="s">
        <v>3995</v>
      </c>
      <c r="DF919" s="68" t="s">
        <v>5867</v>
      </c>
    </row>
    <row r="920" spans="1:110" s="68" customFormat="1" ht="12.75" x14ac:dyDescent="0.2">
      <c r="A920" s="67">
        <v>45261</v>
      </c>
      <c r="B920" s="68" t="s">
        <v>7</v>
      </c>
      <c r="C920" s="68">
        <v>109056</v>
      </c>
      <c r="D920" s="68" t="s">
        <v>2046</v>
      </c>
      <c r="E920" s="68" t="s">
        <v>190</v>
      </c>
      <c r="F920" s="69">
        <v>45285</v>
      </c>
      <c r="G920" s="68" t="s">
        <v>165</v>
      </c>
      <c r="H920" s="68" t="s">
        <v>166</v>
      </c>
      <c r="I920" s="70">
        <v>2000</v>
      </c>
      <c r="J920" s="70">
        <v>2000</v>
      </c>
      <c r="K920" s="71">
        <f t="shared" si="14"/>
        <v>4.8953756641525511E-3</v>
      </c>
      <c r="L920" s="68" t="s">
        <v>167</v>
      </c>
      <c r="M920" s="68" t="s">
        <v>218</v>
      </c>
      <c r="N920" s="68" t="s">
        <v>219</v>
      </c>
      <c r="O920" s="68" t="s">
        <v>6263</v>
      </c>
      <c r="P920" s="68" t="s">
        <v>6264</v>
      </c>
      <c r="Q920" s="68" t="s">
        <v>170</v>
      </c>
      <c r="R920" s="68" t="s">
        <v>143</v>
      </c>
      <c r="S920" s="68" t="s">
        <v>2588</v>
      </c>
      <c r="T920" s="68" t="s">
        <v>135</v>
      </c>
      <c r="U920" s="68" t="s">
        <v>135</v>
      </c>
      <c r="V920" s="68" t="s">
        <v>2050</v>
      </c>
      <c r="W920" s="68" t="s">
        <v>137</v>
      </c>
      <c r="X920" s="68" t="s">
        <v>225</v>
      </c>
      <c r="Y920" s="68" t="s">
        <v>6265</v>
      </c>
      <c r="Z920" s="68" t="s">
        <v>6266</v>
      </c>
      <c r="AA920" s="68" t="s">
        <v>139</v>
      </c>
      <c r="AB920" s="68" t="s">
        <v>226</v>
      </c>
      <c r="AC920" s="68" t="s">
        <v>5272</v>
      </c>
      <c r="AD920" s="68" t="s">
        <v>143</v>
      </c>
      <c r="AE920" s="68" t="s">
        <v>5272</v>
      </c>
      <c r="AF920" s="68" t="s">
        <v>143</v>
      </c>
      <c r="AG920" s="68" t="s">
        <v>235</v>
      </c>
      <c r="AH920" s="68" t="s">
        <v>141</v>
      </c>
      <c r="AI920" s="68" t="s">
        <v>143</v>
      </c>
      <c r="AJ920" s="68" t="s">
        <v>143</v>
      </c>
      <c r="AK920" s="68" t="s">
        <v>207</v>
      </c>
      <c r="AL920" s="68" t="s">
        <v>143</v>
      </c>
      <c r="AM920" s="68" t="s">
        <v>6035</v>
      </c>
      <c r="AN920" s="68" t="s">
        <v>143</v>
      </c>
      <c r="AO920" s="68" t="s">
        <v>6267</v>
      </c>
      <c r="AP920" s="68" t="s">
        <v>6268</v>
      </c>
      <c r="AQ920" s="68" t="s">
        <v>6269</v>
      </c>
      <c r="AR920" s="68" t="s">
        <v>250</v>
      </c>
      <c r="AS920" s="68" t="s">
        <v>179</v>
      </c>
      <c r="AT920" s="68" t="s">
        <v>1034</v>
      </c>
      <c r="AU920" s="68" t="s">
        <v>4653</v>
      </c>
      <c r="AV920" s="68" t="s">
        <v>234</v>
      </c>
      <c r="AW920" s="68" t="s">
        <v>165</v>
      </c>
      <c r="AX920" s="68" t="s">
        <v>235</v>
      </c>
      <c r="AY920" s="68" t="s">
        <v>148</v>
      </c>
      <c r="AZ920" s="68" t="s">
        <v>139</v>
      </c>
      <c r="BA920" s="68" t="s">
        <v>236</v>
      </c>
      <c r="BB920" s="68" t="s">
        <v>150</v>
      </c>
      <c r="BC920" s="68" t="s">
        <v>156</v>
      </c>
      <c r="BD920" s="68" t="s">
        <v>276</v>
      </c>
      <c r="BE920" s="68" t="s">
        <v>143</v>
      </c>
      <c r="BF920" s="68" t="s">
        <v>143</v>
      </c>
      <c r="BG920" s="68" t="s">
        <v>5272</v>
      </c>
      <c r="BH920" s="68" t="s">
        <v>143</v>
      </c>
      <c r="BI920" s="68" t="s">
        <v>143</v>
      </c>
      <c r="BJ920" s="68" t="s">
        <v>143</v>
      </c>
      <c r="BK920" s="68" t="s">
        <v>183</v>
      </c>
      <c r="BL920" s="68" t="s">
        <v>143</v>
      </c>
      <c r="BM920" s="68" t="s">
        <v>160</v>
      </c>
      <c r="BN920" s="68" t="s">
        <v>143</v>
      </c>
      <c r="BO920" s="68" t="s">
        <v>143</v>
      </c>
      <c r="BP920" s="68" t="s">
        <v>143</v>
      </c>
      <c r="BQ920" s="68" t="s">
        <v>143</v>
      </c>
      <c r="BR920" s="68" t="s">
        <v>5272</v>
      </c>
      <c r="BS920" s="68" t="s">
        <v>1553</v>
      </c>
      <c r="BT920" s="68" t="s">
        <v>6035</v>
      </c>
      <c r="BU920" s="68" t="s">
        <v>6035</v>
      </c>
      <c r="BV920" s="68" t="s">
        <v>135</v>
      </c>
      <c r="BW920" s="68" t="s">
        <v>135</v>
      </c>
      <c r="BX920" s="68" t="s">
        <v>135</v>
      </c>
      <c r="BY920" s="68" t="s">
        <v>148</v>
      </c>
      <c r="BZ920" s="68" t="s">
        <v>6270</v>
      </c>
      <c r="CA920" s="68" t="s">
        <v>174</v>
      </c>
      <c r="CB920" s="68" t="s">
        <v>143</v>
      </c>
      <c r="CC920" s="68" t="s">
        <v>143</v>
      </c>
      <c r="CD920" s="68" t="s">
        <v>143</v>
      </c>
      <c r="CE920" s="68" t="s">
        <v>143</v>
      </c>
      <c r="CF920" s="68" t="s">
        <v>2261</v>
      </c>
      <c r="CG920" s="68" t="s">
        <v>143</v>
      </c>
      <c r="CH920" s="68" t="s">
        <v>143</v>
      </c>
      <c r="CI920" s="68" t="s">
        <v>143</v>
      </c>
      <c r="CJ920" s="68" t="s">
        <v>5272</v>
      </c>
      <c r="CK920" s="68" t="s">
        <v>143</v>
      </c>
      <c r="CL920" s="68" t="s">
        <v>143</v>
      </c>
      <c r="CM920" s="68" t="s">
        <v>143</v>
      </c>
      <c r="CN920" s="68" t="s">
        <v>143</v>
      </c>
      <c r="CO920" s="68" t="s">
        <v>143</v>
      </c>
      <c r="CP920" s="68" t="s">
        <v>143</v>
      </c>
      <c r="CQ920" s="68" t="s">
        <v>143</v>
      </c>
      <c r="CR920" s="68" t="s">
        <v>143</v>
      </c>
      <c r="CS920" s="68" t="s">
        <v>1</v>
      </c>
      <c r="CT920" s="68" t="s">
        <v>143</v>
      </c>
      <c r="CU920" s="68" t="s">
        <v>1</v>
      </c>
      <c r="CV920" s="68" t="s">
        <v>2092</v>
      </c>
      <c r="CW920" s="68" t="s">
        <v>143</v>
      </c>
      <c r="CX920" s="68" t="s">
        <v>167</v>
      </c>
      <c r="CY920" s="68" t="s">
        <v>166</v>
      </c>
      <c r="CZ920" s="68" t="s">
        <v>183</v>
      </c>
      <c r="DA920" s="68" t="s">
        <v>2495</v>
      </c>
      <c r="DB920" s="68" t="s">
        <v>143</v>
      </c>
      <c r="DC920" s="68" t="s">
        <v>225</v>
      </c>
      <c r="DD920" s="68" t="s">
        <v>190</v>
      </c>
      <c r="DE920" s="68" t="s">
        <v>3995</v>
      </c>
      <c r="DF920" s="68" t="s">
        <v>4175</v>
      </c>
    </row>
  </sheetData>
  <autoFilter ref="A2:DG920" xr:uid="{FE0217DC-184C-4B9F-8C15-3EB2EAA41864}"/>
  <pageMargins left="0.511811024" right="0.511811024" top="0.78740157499999996" bottom="0.78740157499999996" header="0.31496062000000002" footer="0.31496062000000002"/>
  <pageSetup orientation="portrait" r:id="rId1"/>
  <headerFooter>
    <oddFooter>&amp;C_x000D_&amp;1#&amp;"Calibri"&amp;11&amp;KFF0000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8B84-2933-407F-9819-75224E0D75E0}">
  <sheetPr codeName="Planilha4"/>
  <dimension ref="A1:S47"/>
  <sheetViews>
    <sheetView showGridLines="0" zoomScale="85" zoomScaleNormal="85" zoomScaleSheetLayoutView="50" workbookViewId="0">
      <selection activeCell="L14" sqref="L14"/>
    </sheetView>
  </sheetViews>
  <sheetFormatPr defaultRowHeight="15" x14ac:dyDescent="0.25"/>
  <cols>
    <col min="1" max="1" width="60.42578125" style="88" bestFit="1" customWidth="1"/>
    <col min="2" max="2" width="13" style="88" bestFit="1" customWidth="1"/>
    <col min="3" max="3" width="9" style="88" bestFit="1" customWidth="1"/>
    <col min="4" max="4" width="3.28515625" style="88" bestFit="1" customWidth="1"/>
    <col min="7" max="7" width="3.5703125" hidden="1" customWidth="1"/>
    <col min="8" max="8" width="22" hidden="1" customWidth="1"/>
    <col min="9" max="9" width="7.5703125" hidden="1" customWidth="1"/>
    <col min="10" max="10" width="12" hidden="1" customWidth="1"/>
    <col min="11" max="11" width="12.28515625" hidden="1" customWidth="1"/>
    <col min="12" max="13" width="12" customWidth="1"/>
    <col min="14" max="14" width="23.5703125" bestFit="1" customWidth="1"/>
    <col min="15" max="15" width="49.42578125" bestFit="1" customWidth="1"/>
    <col min="16" max="16" width="12.140625" bestFit="1" customWidth="1"/>
    <col min="17" max="17" width="7" bestFit="1" customWidth="1"/>
    <col min="18" max="18" width="12" bestFit="1" customWidth="1"/>
    <col min="19" max="19" width="11.28515625" bestFit="1" customWidth="1"/>
    <col min="20" max="50" width="12" bestFit="1" customWidth="1"/>
    <col min="51" max="51" width="11" bestFit="1" customWidth="1"/>
    <col min="52" max="56" width="12" bestFit="1" customWidth="1"/>
    <col min="57" max="57" width="11" bestFit="1" customWidth="1"/>
    <col min="58" max="62" width="12" bestFit="1" customWidth="1"/>
    <col min="63" max="63" width="11" bestFit="1" customWidth="1"/>
    <col min="64" max="69" width="12" bestFit="1" customWidth="1"/>
    <col min="70" max="70" width="11" bestFit="1" customWidth="1"/>
    <col min="71" max="77" width="12" bestFit="1" customWidth="1"/>
    <col min="78" max="78" width="11" bestFit="1" customWidth="1"/>
    <col min="79" max="82" width="12" bestFit="1" customWidth="1"/>
    <col min="83" max="83" width="11" bestFit="1" customWidth="1"/>
    <col min="84" max="89" width="12" bestFit="1" customWidth="1"/>
    <col min="90" max="90" width="11" bestFit="1" customWidth="1"/>
    <col min="91" max="104" width="12" bestFit="1" customWidth="1"/>
    <col min="105" max="106" width="11" bestFit="1" customWidth="1"/>
    <col min="107" max="114" width="12" bestFit="1" customWidth="1"/>
    <col min="115" max="115" width="11" bestFit="1" customWidth="1"/>
    <col min="116" max="125" width="12" bestFit="1" customWidth="1"/>
    <col min="126" max="126" width="11" bestFit="1" customWidth="1"/>
    <col min="127" max="127" width="12" bestFit="1" customWidth="1"/>
    <col min="128" max="128" width="11" bestFit="1" customWidth="1"/>
    <col min="129" max="153" width="12" bestFit="1" customWidth="1"/>
    <col min="154" max="155" width="11" bestFit="1" customWidth="1"/>
    <col min="156" max="166" width="12" bestFit="1" customWidth="1"/>
    <col min="167" max="167" width="11" bestFit="1" customWidth="1"/>
    <col min="168" max="169" width="12" bestFit="1" customWidth="1"/>
    <col min="170" max="170" width="11" bestFit="1" customWidth="1"/>
    <col min="171" max="172" width="12" bestFit="1" customWidth="1"/>
    <col min="173" max="173" width="11" bestFit="1" customWidth="1"/>
    <col min="174" max="190" width="12" bestFit="1" customWidth="1"/>
    <col min="191" max="191" width="11" bestFit="1" customWidth="1"/>
    <col min="192" max="199" width="12" bestFit="1" customWidth="1"/>
    <col min="200" max="200" width="11" bestFit="1" customWidth="1"/>
    <col min="201" max="209" width="12" bestFit="1" customWidth="1"/>
    <col min="210" max="210" width="7" bestFit="1" customWidth="1"/>
    <col min="211" max="211" width="12" bestFit="1" customWidth="1"/>
  </cols>
  <sheetData>
    <row r="1" spans="1:19" ht="15.75" x14ac:dyDescent="0.25">
      <c r="A1" s="237" t="s">
        <v>12719</v>
      </c>
      <c r="B1" s="237"/>
      <c r="C1" s="237"/>
      <c r="D1" s="237"/>
    </row>
    <row r="2" spans="1:19" ht="21.75" customHeight="1" x14ac:dyDescent="0.25">
      <c r="A2" s="163" t="s">
        <v>2</v>
      </c>
      <c r="B2" s="88" t="s">
        <v>3</v>
      </c>
      <c r="C2" s="88" t="s">
        <v>4</v>
      </c>
      <c r="D2" s="164" t="s">
        <v>5</v>
      </c>
      <c r="F2" s="162"/>
      <c r="G2" s="76" t="s">
        <v>6271</v>
      </c>
      <c r="K2" s="77" t="s">
        <v>6272</v>
      </c>
      <c r="N2" s="236" t="s">
        <v>0</v>
      </c>
      <c r="O2" s="236"/>
      <c r="P2" s="236"/>
      <c r="Q2" s="236"/>
    </row>
    <row r="3" spans="1:19" x14ac:dyDescent="0.25">
      <c r="A3" s="88" t="s">
        <v>6277</v>
      </c>
      <c r="B3" s="165">
        <v>18421.75</v>
      </c>
      <c r="C3" s="166">
        <v>2.5779404053422082E-2</v>
      </c>
      <c r="D3" s="167"/>
      <c r="F3" s="162"/>
      <c r="H3" s="51" t="s">
        <v>15610</v>
      </c>
      <c r="I3" s="53"/>
      <c r="K3" s="78">
        <v>236.481410920408</v>
      </c>
      <c r="N3" s="79" t="s">
        <v>2</v>
      </c>
      <c r="O3" s="79" t="s">
        <v>30</v>
      </c>
      <c r="P3" s="79" t="s">
        <v>3</v>
      </c>
      <c r="Q3" s="79" t="s">
        <v>4</v>
      </c>
      <c r="S3" s="80">
        <f>(GETPIVOTDATA("Total $",$N$3,"ORIG_PREMIUM_REASON_CODE","Cost Recovery")+GETPIVOTDATA("Total $",$N$3,"ORIG_PREMIUM_REASON_CODE","Cost Recovery Pending"))/1000000</f>
        <v>0.19046042999999999</v>
      </c>
    </row>
    <row r="4" spans="1:19" x14ac:dyDescent="0.25">
      <c r="A4" s="88" t="s">
        <v>12718</v>
      </c>
      <c r="B4" s="165">
        <v>195264.37000000005</v>
      </c>
      <c r="C4" s="166">
        <v>0.27325303467189099</v>
      </c>
      <c r="D4" s="167"/>
      <c r="F4" s="162"/>
      <c r="H4" s="3"/>
      <c r="I4" s="3"/>
      <c r="K4" s="81"/>
      <c r="N4" s="79" t="s">
        <v>317</v>
      </c>
      <c r="O4" s="79" t="s">
        <v>20</v>
      </c>
      <c r="P4" s="82">
        <v>45701.319999999992</v>
      </c>
      <c r="Q4" s="83">
        <v>0.17481593312844876</v>
      </c>
      <c r="S4" s="84" t="e">
        <f>S3/I3</f>
        <v>#DIV/0!</v>
      </c>
    </row>
    <row r="5" spans="1:19" x14ac:dyDescent="0.25">
      <c r="A5" s="88" t="s">
        <v>16</v>
      </c>
      <c r="B5" s="165">
        <v>15569.959999999997</v>
      </c>
      <c r="C5" s="166">
        <v>2.1788608027772591E-2</v>
      </c>
      <c r="D5" s="167"/>
      <c r="F5" s="162"/>
      <c r="H5" s="51" t="s">
        <v>10</v>
      </c>
      <c r="I5" s="57" t="e">
        <f>GETPIVOTDATA("Total $",#REF!)/1000000</f>
        <v>#REF!</v>
      </c>
      <c r="K5" s="85">
        <f>K3*K6</f>
        <v>0.14188884655224479</v>
      </c>
      <c r="N5" s="79"/>
      <c r="O5" s="79" t="s">
        <v>6273</v>
      </c>
      <c r="P5" s="82">
        <v>33678.99</v>
      </c>
      <c r="Q5" s="83">
        <v>0.12882831532379585</v>
      </c>
    </row>
    <row r="6" spans="1:19" x14ac:dyDescent="0.25">
      <c r="A6" s="88" t="s">
        <v>7652</v>
      </c>
      <c r="B6" s="165">
        <v>59813.98000000001</v>
      </c>
      <c r="C6" s="166">
        <v>8.3703706676255346E-2</v>
      </c>
      <c r="D6" s="167"/>
      <c r="F6" s="162"/>
      <c r="H6" s="51" t="s">
        <v>12</v>
      </c>
      <c r="I6" s="86" t="e">
        <f>I5/I3</f>
        <v>#REF!</v>
      </c>
      <c r="K6" s="87">
        <v>5.9999999999999995E-4</v>
      </c>
      <c r="N6" s="79"/>
      <c r="O6" s="79" t="s">
        <v>8</v>
      </c>
      <c r="P6" s="82">
        <v>30968.959999999999</v>
      </c>
      <c r="Q6" s="83">
        <v>0.11846195340566983</v>
      </c>
    </row>
    <row r="7" spans="1:19" x14ac:dyDescent="0.25">
      <c r="A7" s="88" t="s">
        <v>19</v>
      </c>
      <c r="B7" s="165">
        <v>21493.11</v>
      </c>
      <c r="C7" s="166">
        <v>3.0077466421737715E-2</v>
      </c>
      <c r="D7" s="167"/>
      <c r="F7" s="162"/>
      <c r="H7" s="3"/>
      <c r="I7" s="3"/>
      <c r="N7" s="79"/>
      <c r="O7" s="79" t="s">
        <v>14</v>
      </c>
      <c r="P7" s="82">
        <v>25095.569999999992</v>
      </c>
      <c r="Q7" s="83">
        <v>9.5995159153834261E-2</v>
      </c>
    </row>
    <row r="8" spans="1:19" x14ac:dyDescent="0.25">
      <c r="A8" s="88" t="s">
        <v>24</v>
      </c>
      <c r="B8" s="165">
        <v>11790.789999999999</v>
      </c>
      <c r="C8" s="166">
        <v>1.6500036072525606E-2</v>
      </c>
      <c r="D8" s="167"/>
      <c r="F8" s="162"/>
      <c r="H8" s="51" t="s">
        <v>15</v>
      </c>
      <c r="I8" s="57" t="e">
        <f>SUMIF(#REF!,$G$2,#REF!)/1000000</f>
        <v>#REF!</v>
      </c>
      <c r="N8" s="79"/>
      <c r="O8" s="79" t="s">
        <v>6275</v>
      </c>
      <c r="P8" s="82">
        <v>12690.38</v>
      </c>
      <c r="Q8" s="83">
        <v>4.854303161166032E-2</v>
      </c>
    </row>
    <row r="9" spans="1:19" x14ac:dyDescent="0.25">
      <c r="A9" s="88" t="s">
        <v>11</v>
      </c>
      <c r="B9" s="165">
        <v>18345.13</v>
      </c>
      <c r="C9" s="166">
        <v>2.5672181995877438E-2</v>
      </c>
      <c r="D9" s="167"/>
      <c r="F9" s="162"/>
      <c r="H9" s="51" t="s">
        <v>17</v>
      </c>
      <c r="I9" s="86" t="e">
        <f>I8/I3</f>
        <v>#REF!</v>
      </c>
      <c r="N9" s="79"/>
      <c r="O9" s="79" t="s">
        <v>6276</v>
      </c>
      <c r="P9" s="82">
        <v>7980.1</v>
      </c>
      <c r="Q9" s="83">
        <v>3.0525346487986219E-2</v>
      </c>
    </row>
    <row r="10" spans="1:19" x14ac:dyDescent="0.25">
      <c r="A10" s="88" t="s">
        <v>6281</v>
      </c>
      <c r="B10" s="165">
        <v>75429.401083032484</v>
      </c>
      <c r="C10" s="166">
        <v>0.10555593296115343</v>
      </c>
      <c r="D10" s="167"/>
      <c r="F10" s="162"/>
      <c r="N10" s="79"/>
      <c r="O10" s="79" t="s">
        <v>22</v>
      </c>
      <c r="P10" s="82">
        <v>2723.27</v>
      </c>
      <c r="Q10" s="83">
        <v>1.0417007347068113E-2</v>
      </c>
    </row>
    <row r="11" spans="1:19" x14ac:dyDescent="0.25">
      <c r="A11" s="88" t="s">
        <v>12737</v>
      </c>
      <c r="B11" s="165">
        <v>161987.49000000002</v>
      </c>
      <c r="C11" s="166">
        <v>0.22668535596833464</v>
      </c>
      <c r="D11" s="167"/>
      <c r="F11" s="162"/>
      <c r="N11" s="79"/>
      <c r="O11" s="79" t="s">
        <v>16</v>
      </c>
      <c r="P11" s="82">
        <v>1786.12</v>
      </c>
      <c r="Q11" s="83">
        <v>6.8322366723627473E-3</v>
      </c>
    </row>
    <row r="12" spans="1:19" x14ac:dyDescent="0.25">
      <c r="A12" s="88" t="s">
        <v>12474</v>
      </c>
      <c r="B12" s="165">
        <v>19734.329999999998</v>
      </c>
      <c r="C12" s="166">
        <v>2.7616229011552588E-2</v>
      </c>
      <c r="D12" s="167"/>
      <c r="F12" s="162"/>
      <c r="N12" s="79"/>
      <c r="O12" s="79" t="s">
        <v>19</v>
      </c>
      <c r="P12" s="82">
        <v>1622.1</v>
      </c>
      <c r="Q12" s="83">
        <v>6.20483008209953E-3</v>
      </c>
    </row>
    <row r="13" spans="1:19" x14ac:dyDescent="0.25">
      <c r="A13" s="88" t="s">
        <v>28</v>
      </c>
      <c r="B13" s="165">
        <v>597850.31108303252</v>
      </c>
      <c r="C13" s="166">
        <v>0.83663195586052241</v>
      </c>
      <c r="D13" s="167"/>
      <c r="F13" s="162"/>
      <c r="N13" s="79"/>
      <c r="O13" s="79" t="s">
        <v>11</v>
      </c>
      <c r="P13" s="82">
        <v>1435.53</v>
      </c>
      <c r="Q13" s="83">
        <v>5.4911656049296213E-3</v>
      </c>
    </row>
    <row r="14" spans="1:19" x14ac:dyDescent="0.25">
      <c r="A14"/>
      <c r="B14"/>
      <c r="C14"/>
      <c r="D14" s="167"/>
      <c r="F14" s="162"/>
      <c r="N14" s="79"/>
      <c r="O14" s="79" t="s">
        <v>18</v>
      </c>
      <c r="P14" s="82">
        <v>1035.3699999999999</v>
      </c>
      <c r="Q14" s="83">
        <v>3.9604801936399666E-3</v>
      </c>
    </row>
    <row r="15" spans="1:19" x14ac:dyDescent="0.25">
      <c r="A15"/>
      <c r="B15"/>
      <c r="C15"/>
      <c r="D15" s="167"/>
      <c r="F15" s="162"/>
      <c r="N15" s="79"/>
      <c r="O15" s="79" t="s">
        <v>6278</v>
      </c>
      <c r="P15" s="82">
        <v>411.17999999999995</v>
      </c>
      <c r="Q15" s="83">
        <v>1.5728389329620149E-3</v>
      </c>
    </row>
    <row r="16" spans="1:19" x14ac:dyDescent="0.25">
      <c r="A16"/>
      <c r="B16"/>
      <c r="C16"/>
      <c r="D16" s="167"/>
      <c r="F16" s="162"/>
      <c r="N16" s="79"/>
      <c r="O16" s="79" t="s">
        <v>24</v>
      </c>
      <c r="P16" s="82">
        <v>169.03</v>
      </c>
      <c r="Q16" s="83">
        <v>6.4657075937197672E-4</v>
      </c>
    </row>
    <row r="17" spans="1:17" x14ac:dyDescent="0.25">
      <c r="A17"/>
      <c r="B17"/>
      <c r="C17"/>
      <c r="D17" s="167"/>
      <c r="F17" s="162"/>
      <c r="N17" s="79" t="s">
        <v>6280</v>
      </c>
      <c r="O17" s="79"/>
      <c r="P17" s="82">
        <v>165297.91999999998</v>
      </c>
      <c r="Q17" s="83">
        <v>0.63229486870382923</v>
      </c>
    </row>
    <row r="18" spans="1:17" x14ac:dyDescent="0.25">
      <c r="A18"/>
      <c r="B18"/>
      <c r="C18"/>
      <c r="D18" s="167"/>
      <c r="F18" s="162"/>
      <c r="N18" s="79"/>
      <c r="O18" s="79"/>
      <c r="P18" s="82"/>
      <c r="Q18" s="83"/>
    </row>
    <row r="19" spans="1:17" x14ac:dyDescent="0.25">
      <c r="A19"/>
      <c r="B19"/>
      <c r="C19"/>
      <c r="D19" s="167"/>
      <c r="F19" s="162"/>
      <c r="N19" s="79" t="s">
        <v>218</v>
      </c>
      <c r="O19" s="79" t="s">
        <v>6277</v>
      </c>
      <c r="P19" s="82">
        <v>6078.3600000000006</v>
      </c>
      <c r="Q19" s="83">
        <v>2.3250842104574624E-2</v>
      </c>
    </row>
    <row r="20" spans="1:17" x14ac:dyDescent="0.25">
      <c r="A20"/>
      <c r="B20"/>
      <c r="C20"/>
      <c r="D20" s="167"/>
      <c r="N20" s="79"/>
      <c r="O20" s="79" t="s">
        <v>6279</v>
      </c>
      <c r="P20" s="82">
        <v>4647.41</v>
      </c>
      <c r="Q20" s="83">
        <v>1.7777195839868181E-2</v>
      </c>
    </row>
    <row r="21" spans="1:17" x14ac:dyDescent="0.25">
      <c r="A21"/>
      <c r="B21"/>
      <c r="C21"/>
      <c r="D21" s="167"/>
      <c r="N21" s="79"/>
      <c r="O21" s="79" t="s">
        <v>20</v>
      </c>
      <c r="P21" s="82">
        <v>4381.83</v>
      </c>
      <c r="Q21" s="83">
        <v>1.6761303617931191E-2</v>
      </c>
    </row>
    <row r="22" spans="1:17" x14ac:dyDescent="0.25">
      <c r="A22"/>
      <c r="B22"/>
      <c r="C22"/>
      <c r="D22" s="167"/>
      <c r="N22" s="79"/>
      <c r="O22" s="79" t="s">
        <v>19</v>
      </c>
      <c r="P22" s="82">
        <v>3707</v>
      </c>
      <c r="Q22" s="83">
        <v>1.4179955067100028E-2</v>
      </c>
    </row>
    <row r="23" spans="1:17" x14ac:dyDescent="0.25">
      <c r="A23"/>
      <c r="B23"/>
      <c r="C23"/>
      <c r="D23" s="167"/>
      <c r="N23" s="79"/>
      <c r="O23" s="79" t="s">
        <v>6275</v>
      </c>
      <c r="P23" s="82">
        <v>2139.8200000000002</v>
      </c>
      <c r="Q23" s="83">
        <v>8.185204060340432E-3</v>
      </c>
    </row>
    <row r="24" spans="1:17" x14ac:dyDescent="0.25">
      <c r="A24"/>
      <c r="B24"/>
      <c r="C24"/>
      <c r="D24" s="167"/>
      <c r="N24" s="79"/>
      <c r="O24" s="79" t="s">
        <v>8</v>
      </c>
      <c r="P24" s="82">
        <v>1209.17</v>
      </c>
      <c r="Q24" s="83">
        <v>4.6252970780915406E-3</v>
      </c>
    </row>
    <row r="25" spans="1:17" x14ac:dyDescent="0.25">
      <c r="A25"/>
      <c r="B25"/>
      <c r="C25"/>
      <c r="D25" s="167"/>
      <c r="N25" s="79"/>
      <c r="O25" s="79" t="s">
        <v>6278</v>
      </c>
      <c r="P25" s="82">
        <v>849.34</v>
      </c>
      <c r="Q25" s="83">
        <v>3.2488813155356721E-3</v>
      </c>
    </row>
    <row r="26" spans="1:17" x14ac:dyDescent="0.25">
      <c r="A26"/>
      <c r="B26"/>
      <c r="C26"/>
      <c r="D26" s="167"/>
      <c r="N26" s="79"/>
      <c r="O26" s="79" t="s">
        <v>7</v>
      </c>
      <c r="P26" s="82">
        <v>689</v>
      </c>
      <c r="Q26" s="83">
        <v>2.6355514003862743E-3</v>
      </c>
    </row>
    <row r="27" spans="1:17" x14ac:dyDescent="0.25">
      <c r="A27"/>
      <c r="B27"/>
      <c r="C27"/>
      <c r="D27" s="167"/>
      <c r="N27" s="79"/>
      <c r="O27" s="79" t="s">
        <v>14</v>
      </c>
      <c r="P27" s="82">
        <v>631.58000000000004</v>
      </c>
      <c r="Q27" s="83">
        <v>2.4159093664092354E-3</v>
      </c>
    </row>
    <row r="28" spans="1:17" x14ac:dyDescent="0.25">
      <c r="A28"/>
      <c r="B28"/>
      <c r="C28"/>
      <c r="D28" s="167"/>
      <c r="N28" s="79"/>
      <c r="O28" s="79" t="s">
        <v>6274</v>
      </c>
      <c r="P28" s="82">
        <v>479</v>
      </c>
      <c r="Q28" s="83">
        <v>1.8322628748694129E-3</v>
      </c>
    </row>
    <row r="29" spans="1:17" x14ac:dyDescent="0.25">
      <c r="A29"/>
      <c r="B29"/>
      <c r="C29"/>
      <c r="D29" s="167"/>
      <c r="N29" s="79"/>
      <c r="O29" s="79" t="s">
        <v>16</v>
      </c>
      <c r="P29" s="82">
        <v>350</v>
      </c>
      <c r="Q29" s="83">
        <v>1.3388142091947694E-3</v>
      </c>
    </row>
    <row r="30" spans="1:17" x14ac:dyDescent="0.25">
      <c r="A30"/>
      <c r="B30"/>
      <c r="C30"/>
      <c r="D30" s="167"/>
      <c r="N30" s="79" t="s">
        <v>6286</v>
      </c>
      <c r="O30" s="79"/>
      <c r="P30" s="82">
        <v>25162.51</v>
      </c>
      <c r="Q30" s="83">
        <v>9.6251216934301359E-2</v>
      </c>
    </row>
    <row r="31" spans="1:17" x14ac:dyDescent="0.25">
      <c r="A31"/>
      <c r="B31"/>
      <c r="C31"/>
      <c r="D31" s="167"/>
      <c r="N31" s="79"/>
      <c r="O31" s="79"/>
      <c r="P31" s="82"/>
      <c r="Q31" s="83"/>
    </row>
    <row r="32" spans="1:17" x14ac:dyDescent="0.25">
      <c r="A32"/>
      <c r="B32"/>
      <c r="C32"/>
      <c r="D32" s="167"/>
      <c r="N32" s="79" t="s">
        <v>129</v>
      </c>
      <c r="O32" s="79" t="s">
        <v>6274</v>
      </c>
      <c r="P32" s="82">
        <v>26502.380000000005</v>
      </c>
      <c r="Q32" s="83">
        <v>0.10137646548994077</v>
      </c>
    </row>
    <row r="33" spans="1:19" x14ac:dyDescent="0.25">
      <c r="A33"/>
      <c r="B33"/>
      <c r="C33"/>
      <c r="D33" s="167"/>
      <c r="N33" s="79"/>
      <c r="O33" s="79" t="s">
        <v>19</v>
      </c>
      <c r="P33" s="82">
        <v>9978.85</v>
      </c>
      <c r="Q33" s="83">
        <v>3.8170931918352059E-2</v>
      </c>
    </row>
    <row r="34" spans="1:19" x14ac:dyDescent="0.25">
      <c r="A34"/>
      <c r="B34"/>
      <c r="C34"/>
      <c r="D34" s="167"/>
      <c r="N34" s="79"/>
      <c r="O34" s="79" t="s">
        <v>7</v>
      </c>
      <c r="P34" s="82">
        <v>8185.56</v>
      </c>
      <c r="Q34" s="83">
        <v>3.1311268680618093E-2</v>
      </c>
      <c r="S34">
        <f>GETPIVOTDATA("Total $",$N$3,"ORIG_PREMIUM_REASON_CODE","Normal")/1000000</f>
        <v>7.0964940000000018E-2</v>
      </c>
    </row>
    <row r="35" spans="1:19" x14ac:dyDescent="0.25">
      <c r="A35"/>
      <c r="B35"/>
      <c r="C35"/>
      <c r="D35" s="167"/>
      <c r="N35" s="79"/>
      <c r="O35" s="79" t="s">
        <v>11</v>
      </c>
      <c r="P35" s="82">
        <v>6627.43</v>
      </c>
      <c r="Q35" s="83">
        <v>2.5351135584124825E-2</v>
      </c>
      <c r="S35" s="89" t="e">
        <f>S34/I3</f>
        <v>#DIV/0!</v>
      </c>
    </row>
    <row r="36" spans="1:19" x14ac:dyDescent="0.25">
      <c r="A36"/>
      <c r="B36"/>
      <c r="C36"/>
      <c r="D36" s="167"/>
      <c r="N36" s="79"/>
      <c r="O36" s="79" t="s">
        <v>16</v>
      </c>
      <c r="P36" s="82">
        <v>5392.55</v>
      </c>
      <c r="Q36" s="83">
        <v>2.0627493039409295E-2</v>
      </c>
    </row>
    <row r="37" spans="1:19" x14ac:dyDescent="0.25">
      <c r="A37"/>
      <c r="B37"/>
      <c r="C37"/>
      <c r="D37" s="167"/>
      <c r="N37" s="79"/>
      <c r="O37" s="79" t="s">
        <v>24</v>
      </c>
      <c r="P37" s="82">
        <v>4731.72</v>
      </c>
      <c r="Q37" s="83">
        <v>1.8099697056945925E-2</v>
      </c>
    </row>
    <row r="38" spans="1:19" x14ac:dyDescent="0.25">
      <c r="N38" s="79"/>
      <c r="O38" s="79" t="s">
        <v>6281</v>
      </c>
      <c r="P38" s="82">
        <v>4570.71</v>
      </c>
      <c r="Q38" s="83">
        <v>1.748380426888178E-2</v>
      </c>
    </row>
    <row r="39" spans="1:19" x14ac:dyDescent="0.25">
      <c r="N39" s="79"/>
      <c r="O39" s="79" t="s">
        <v>6282</v>
      </c>
      <c r="P39" s="82">
        <v>1775</v>
      </c>
      <c r="Q39" s="83">
        <v>6.7897006323449013E-3</v>
      </c>
    </row>
    <row r="40" spans="1:19" x14ac:dyDescent="0.25">
      <c r="N40" s="79"/>
      <c r="O40" s="79" t="s">
        <v>22</v>
      </c>
      <c r="P40" s="82">
        <v>1506.97</v>
      </c>
      <c r="Q40" s="83">
        <v>5.7644367109435466E-3</v>
      </c>
    </row>
    <row r="41" spans="1:19" x14ac:dyDescent="0.25">
      <c r="N41" s="79"/>
      <c r="O41" s="79" t="s">
        <v>14</v>
      </c>
      <c r="P41" s="82">
        <v>1243.68</v>
      </c>
      <c r="Q41" s="83">
        <v>4.7573041591181444E-3</v>
      </c>
    </row>
    <row r="42" spans="1:19" x14ac:dyDescent="0.25">
      <c r="N42" s="79"/>
      <c r="O42" s="79" t="s">
        <v>6283</v>
      </c>
      <c r="P42" s="82">
        <v>235.83</v>
      </c>
      <c r="Q42" s="83">
        <v>9.0209301415543558E-4</v>
      </c>
    </row>
    <row r="43" spans="1:19" x14ac:dyDescent="0.25">
      <c r="N43" s="79"/>
      <c r="O43" s="79" t="s">
        <v>6284</v>
      </c>
      <c r="P43" s="82">
        <v>134.26</v>
      </c>
      <c r="Q43" s="83">
        <v>5.1356913064711342E-4</v>
      </c>
    </row>
    <row r="44" spans="1:19" x14ac:dyDescent="0.25">
      <c r="N44" s="79"/>
      <c r="O44" s="79" t="s">
        <v>6285</v>
      </c>
      <c r="P44" s="82">
        <v>80</v>
      </c>
      <c r="Q44" s="83">
        <v>3.0601467638737587E-4</v>
      </c>
    </row>
    <row r="45" spans="1:19" x14ac:dyDescent="0.25">
      <c r="N45" s="79" t="s">
        <v>6287</v>
      </c>
      <c r="O45" s="79"/>
      <c r="P45" s="82">
        <v>70964.940000000017</v>
      </c>
      <c r="Q45" s="83">
        <v>0.27145391436186928</v>
      </c>
    </row>
    <row r="46" spans="1:19" x14ac:dyDescent="0.25">
      <c r="N46" s="79"/>
      <c r="O46" s="79"/>
      <c r="P46" s="82"/>
      <c r="Q46" s="83"/>
    </row>
    <row r="47" spans="1:19" x14ac:dyDescent="0.25">
      <c r="N47" s="79" t="s">
        <v>28</v>
      </c>
      <c r="O47" s="79"/>
      <c r="P47" s="82">
        <v>261425.36999999997</v>
      </c>
      <c r="Q47" s="83">
        <v>0.99999999999999956</v>
      </c>
    </row>
  </sheetData>
  <mergeCells count="2">
    <mergeCell ref="A1:D1"/>
    <mergeCell ref="N2:Q2"/>
  </mergeCells>
  <pageMargins left="0.511811024" right="0.511811024" top="0.78740157499999996" bottom="0.78740157499999996" header="0.31496062000000002" footer="0.31496062000000002"/>
  <pageSetup scale="25" orientation="portrait" r:id="rId3"/>
  <headerFooter>
    <oddFooter>&amp;C_x000D_&amp;1#&amp;"Calibri"&amp;11&amp;KFF0000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8088-08E5-4C85-B5E0-52B7C57EB284}">
  <dimension ref="A1:DK1077"/>
  <sheetViews>
    <sheetView zoomScale="85" zoomScaleNormal="85" workbookViewId="0">
      <pane ySplit="2" topLeftCell="A3" activePane="bottomLeft" state="frozen"/>
      <selection activeCell="A3" sqref="A3:A18"/>
      <selection pane="bottomLeft" activeCell="K13" sqref="K13"/>
    </sheetView>
  </sheetViews>
  <sheetFormatPr defaultColWidth="9.140625" defaultRowHeight="12.75" x14ac:dyDescent="0.2"/>
  <cols>
    <col min="1" max="1" width="17" style="3" bestFit="1" customWidth="1"/>
    <col min="2" max="2" width="16.5703125" style="79" bestFit="1" customWidth="1"/>
    <col min="3" max="3" width="66.85546875" style="79" bestFit="1" customWidth="1"/>
    <col min="4" max="4" width="15" style="79" bestFit="1" customWidth="1"/>
    <col min="5" max="5" width="19.28515625" style="90" bestFit="1" customWidth="1"/>
    <col min="6" max="6" width="17.5703125" style="79" bestFit="1" customWidth="1"/>
    <col min="7" max="7" width="19.5703125" style="79" bestFit="1" customWidth="1"/>
    <col min="8" max="8" width="24.42578125" style="79" bestFit="1" customWidth="1"/>
    <col min="9" max="9" width="27" style="79" bestFit="1" customWidth="1"/>
    <col min="10" max="11" width="36.7109375" style="79" bestFit="1" customWidth="1"/>
    <col min="12" max="12" width="39.5703125" style="79" bestFit="1" customWidth="1"/>
    <col min="13" max="13" width="47.42578125" style="79" bestFit="1" customWidth="1"/>
    <col min="14" max="14" width="61.7109375" style="79" bestFit="1" customWidth="1"/>
    <col min="15" max="15" width="78.85546875" style="91" customWidth="1"/>
    <col min="16" max="16" width="38.140625" style="79" bestFit="1" customWidth="1"/>
    <col min="17" max="17" width="42.42578125" style="79" bestFit="1" customWidth="1"/>
    <col min="18" max="18" width="109.85546875" style="79" bestFit="1" customWidth="1"/>
    <col min="19" max="19" width="38.85546875" style="79" bestFit="1" customWidth="1"/>
    <col min="20" max="20" width="23.5703125" style="79" bestFit="1" customWidth="1"/>
    <col min="21" max="21" width="19.42578125" style="79" bestFit="1" customWidth="1"/>
    <col min="22" max="23" width="30.85546875" style="79" bestFit="1" customWidth="1"/>
    <col min="24" max="25" width="20" style="79" bestFit="1" customWidth="1"/>
    <col min="26" max="26" width="17.85546875" style="79" bestFit="1" customWidth="1"/>
    <col min="27" max="27" width="21.140625" style="79" bestFit="1" customWidth="1"/>
    <col min="28" max="28" width="27.140625" style="79" bestFit="1" customWidth="1"/>
    <col min="29" max="29" width="20.42578125" style="79" bestFit="1" customWidth="1"/>
    <col min="30" max="30" width="26.85546875" style="79" bestFit="1" customWidth="1"/>
    <col min="31" max="31" width="19.42578125" style="79" bestFit="1" customWidth="1"/>
    <col min="32" max="32" width="16.28515625" style="79" bestFit="1" customWidth="1"/>
    <col min="33" max="33" width="19.42578125" style="79" bestFit="1" customWidth="1"/>
    <col min="34" max="34" width="18.140625" style="79" bestFit="1" customWidth="1"/>
    <col min="35" max="35" width="24.140625" style="79" bestFit="1" customWidth="1"/>
    <col min="36" max="36" width="41.42578125" style="79" bestFit="1" customWidth="1"/>
    <col min="37" max="37" width="41.140625" style="79" bestFit="1" customWidth="1"/>
    <col min="38" max="38" width="22.85546875" style="79" bestFit="1" customWidth="1"/>
    <col min="39" max="39" width="51.85546875" style="79" bestFit="1" customWidth="1"/>
    <col min="40" max="40" width="53.42578125" style="79" bestFit="1" customWidth="1"/>
    <col min="41" max="41" width="22.85546875" style="79" bestFit="1" customWidth="1"/>
    <col min="42" max="42" width="20.7109375" style="79" bestFit="1" customWidth="1"/>
    <col min="43" max="43" width="24.140625" style="79" bestFit="1" customWidth="1"/>
    <col min="44" max="44" width="22.5703125" style="79" bestFit="1" customWidth="1"/>
    <col min="45" max="45" width="20.85546875" style="79" bestFit="1" customWidth="1"/>
    <col min="46" max="46" width="32.42578125" style="79" bestFit="1" customWidth="1"/>
    <col min="47" max="47" width="34.140625" style="79" bestFit="1" customWidth="1"/>
    <col min="48" max="48" width="22" style="79" bestFit="1" customWidth="1"/>
    <col min="49" max="49" width="17.85546875" style="79" bestFit="1" customWidth="1"/>
    <col min="50" max="50" width="21.28515625" style="79" bestFit="1" customWidth="1"/>
    <col min="51" max="51" width="19.85546875" style="79" bestFit="1" customWidth="1"/>
    <col min="52" max="52" width="18.140625" style="79" bestFit="1" customWidth="1"/>
    <col min="53" max="53" width="16" style="79" bestFit="1" customWidth="1"/>
    <col min="54" max="54" width="13.5703125" style="79" bestFit="1" customWidth="1"/>
    <col min="55" max="55" width="21.140625" style="79" bestFit="1" customWidth="1"/>
    <col min="56" max="56" width="23.28515625" style="79" bestFit="1" customWidth="1"/>
    <col min="57" max="57" width="20" style="79" bestFit="1" customWidth="1"/>
    <col min="58" max="58" width="27.5703125" style="79" bestFit="1" customWidth="1"/>
    <col min="59" max="59" width="38.140625" style="79" bestFit="1" customWidth="1"/>
    <col min="60" max="60" width="36.5703125" style="79" bestFit="1" customWidth="1"/>
    <col min="61" max="61" width="33.5703125" style="79" bestFit="1" customWidth="1"/>
    <col min="62" max="62" width="12.28515625" style="79" bestFit="1" customWidth="1"/>
    <col min="63" max="63" width="18.85546875" style="79" bestFit="1" customWidth="1"/>
    <col min="64" max="64" width="27" style="79" bestFit="1" customWidth="1"/>
    <col min="65" max="65" width="24.28515625" style="79" bestFit="1" customWidth="1"/>
    <col min="66" max="66" width="39.85546875" style="79" bestFit="1" customWidth="1"/>
    <col min="67" max="67" width="43.42578125" style="79" bestFit="1" customWidth="1"/>
    <col min="68" max="68" width="25.140625" style="79" bestFit="1" customWidth="1"/>
    <col min="69" max="69" width="184.42578125" style="79" bestFit="1" customWidth="1"/>
    <col min="70" max="70" width="150.140625" style="79" bestFit="1" customWidth="1"/>
    <col min="71" max="71" width="15.85546875" style="79" bestFit="1" customWidth="1"/>
    <col min="72" max="72" width="30.5703125" style="79" bestFit="1" customWidth="1"/>
    <col min="73" max="73" width="21.7109375" style="79" bestFit="1" customWidth="1"/>
    <col min="74" max="74" width="29.28515625" style="79" bestFit="1" customWidth="1"/>
    <col min="75" max="75" width="12.140625" style="79" bestFit="1" customWidth="1"/>
    <col min="76" max="76" width="42.140625" style="79" bestFit="1" customWidth="1"/>
    <col min="77" max="77" width="33.140625" style="79" bestFit="1" customWidth="1"/>
    <col min="78" max="78" width="48.7109375" style="79" bestFit="1" customWidth="1"/>
    <col min="79" max="79" width="21.28515625" style="79" bestFit="1" customWidth="1"/>
    <col min="80" max="80" width="33.5703125" style="79" bestFit="1" customWidth="1"/>
    <col min="81" max="81" width="162.28515625" style="79" bestFit="1" customWidth="1"/>
    <col min="82" max="82" width="114.42578125" style="79" bestFit="1" customWidth="1"/>
    <col min="83" max="83" width="35.28515625" style="79" bestFit="1" customWidth="1"/>
    <col min="84" max="84" width="33.5703125" style="79" bestFit="1" customWidth="1"/>
    <col min="85" max="85" width="43.85546875" style="79" bestFit="1" customWidth="1"/>
    <col min="86" max="86" width="46.5703125" style="79" bestFit="1" customWidth="1"/>
    <col min="87" max="87" width="32.42578125" style="79" bestFit="1" customWidth="1"/>
    <col min="88" max="88" width="47.85546875" style="79" bestFit="1" customWidth="1"/>
    <col min="89" max="89" width="34.7109375" style="79" bestFit="1" customWidth="1"/>
    <col min="90" max="90" width="33.42578125" style="79" bestFit="1" customWidth="1"/>
    <col min="91" max="91" width="25.42578125" style="79" bestFit="1" customWidth="1"/>
    <col min="92" max="92" width="20.85546875" style="79" bestFit="1" customWidth="1"/>
    <col min="93" max="93" width="18.140625" style="79" bestFit="1" customWidth="1"/>
    <col min="94" max="94" width="25.5703125" style="79" bestFit="1" customWidth="1"/>
    <col min="95" max="95" width="16" style="79" customWidth="1"/>
    <col min="96" max="97" width="3.140625" style="79" bestFit="1" customWidth="1"/>
    <col min="98" max="98" width="11.5703125" style="79" bestFit="1" customWidth="1"/>
    <col min="99" max="99" width="11.5703125" style="79" customWidth="1"/>
    <col min="100" max="101" width="36.7109375" style="79" customWidth="1"/>
    <col min="102" max="102" width="16" style="79" customWidth="1"/>
    <col min="103" max="103" width="22.7109375" style="79" customWidth="1"/>
    <col min="104" max="104" width="94.140625" style="79" bestFit="1" customWidth="1"/>
    <col min="105" max="105" width="95.5703125" style="79" bestFit="1" customWidth="1"/>
    <col min="106" max="106" width="24.5703125" style="79" customWidth="1"/>
    <col min="107" max="107" width="12.42578125" style="79" bestFit="1" customWidth="1"/>
    <col min="108" max="108" width="36.7109375" style="79" bestFit="1" customWidth="1"/>
    <col min="109" max="109" width="27.5703125" style="79" bestFit="1" customWidth="1"/>
    <col min="110" max="110" width="57.140625" style="79" bestFit="1" customWidth="1"/>
    <col min="111" max="111" width="69.7109375" style="79" customWidth="1"/>
    <col min="112" max="112" width="8.42578125" style="79" customWidth="1"/>
    <col min="113" max="113" width="4.85546875" style="79" bestFit="1" customWidth="1"/>
    <col min="114" max="114" width="9.140625" style="79"/>
    <col min="115" max="115" width="13.85546875" style="79" bestFit="1" customWidth="1"/>
    <col min="116" max="116" width="8.140625" style="79" bestFit="1" customWidth="1"/>
    <col min="117" max="122" width="9.140625" style="79"/>
    <col min="123" max="124" width="5.7109375" style="79" bestFit="1" customWidth="1"/>
    <col min="125" max="16384" width="9.140625" style="79"/>
  </cols>
  <sheetData>
    <row r="1" spans="1:111" x14ac:dyDescent="0.2">
      <c r="H1" s="82">
        <f>SUBTOTAL(9,H3:H1048576)</f>
        <v>93748.620000000097</v>
      </c>
    </row>
    <row r="2" spans="1:111" s="3" customFormat="1" x14ac:dyDescent="0.2">
      <c r="A2" s="2" t="s">
        <v>29</v>
      </c>
      <c r="B2" s="61" t="s">
        <v>31</v>
      </c>
      <c r="C2" s="61" t="s">
        <v>32</v>
      </c>
      <c r="D2" s="61" t="s">
        <v>33</v>
      </c>
      <c r="E2" s="62" t="s">
        <v>34</v>
      </c>
      <c r="F2" s="63" t="s">
        <v>35</v>
      </c>
      <c r="G2" s="63" t="s">
        <v>36</v>
      </c>
      <c r="H2" s="63" t="s">
        <v>37</v>
      </c>
      <c r="I2" s="63" t="s">
        <v>38</v>
      </c>
      <c r="J2" s="64" t="s">
        <v>39</v>
      </c>
      <c r="K2" s="61" t="s">
        <v>40</v>
      </c>
      <c r="L2" s="65" t="s">
        <v>41</v>
      </c>
      <c r="M2" s="61" t="s">
        <v>42</v>
      </c>
      <c r="N2" s="61" t="s">
        <v>43</v>
      </c>
      <c r="O2" s="92" t="s">
        <v>44</v>
      </c>
      <c r="P2" s="61" t="s">
        <v>45</v>
      </c>
      <c r="Q2" s="61" t="s">
        <v>46</v>
      </c>
      <c r="R2" s="61" t="s">
        <v>47</v>
      </c>
      <c r="S2" s="61" t="s">
        <v>48</v>
      </c>
      <c r="T2" s="61" t="s">
        <v>49</v>
      </c>
      <c r="U2" s="61" t="s">
        <v>50</v>
      </c>
      <c r="V2" s="61" t="s">
        <v>51</v>
      </c>
      <c r="W2" s="61" t="s">
        <v>52</v>
      </c>
      <c r="X2" s="61" t="s">
        <v>53</v>
      </c>
      <c r="Y2" s="61" t="s">
        <v>54</v>
      </c>
      <c r="Z2" s="61" t="s">
        <v>55</v>
      </c>
      <c r="AA2" s="61" t="s">
        <v>56</v>
      </c>
      <c r="AB2" s="61" t="s">
        <v>57</v>
      </c>
      <c r="AC2" s="61" t="s">
        <v>58</v>
      </c>
      <c r="AD2" s="61" t="s">
        <v>59</v>
      </c>
      <c r="AE2" s="61" t="s">
        <v>60</v>
      </c>
      <c r="AF2" s="61" t="s">
        <v>61</v>
      </c>
      <c r="AG2" s="61" t="s">
        <v>62</v>
      </c>
      <c r="AH2" s="61" t="s">
        <v>63</v>
      </c>
      <c r="AI2" s="61" t="s">
        <v>64</v>
      </c>
      <c r="AJ2" s="61" t="s">
        <v>65</v>
      </c>
      <c r="AK2" s="61" t="s">
        <v>66</v>
      </c>
      <c r="AL2" s="61" t="s">
        <v>67</v>
      </c>
      <c r="AM2" s="61" t="s">
        <v>68</v>
      </c>
      <c r="AN2" s="61" t="s">
        <v>69</v>
      </c>
      <c r="AO2" s="61" t="s">
        <v>70</v>
      </c>
      <c r="AP2" s="61" t="s">
        <v>71</v>
      </c>
      <c r="AQ2" s="61" t="s">
        <v>72</v>
      </c>
      <c r="AR2" s="61" t="s">
        <v>73</v>
      </c>
      <c r="AS2" s="61" t="s">
        <v>74</v>
      </c>
      <c r="AT2" s="61" t="s">
        <v>75</v>
      </c>
      <c r="AU2" s="61" t="s">
        <v>76</v>
      </c>
      <c r="AV2" s="61" t="s">
        <v>77</v>
      </c>
      <c r="AW2" s="61" t="s">
        <v>78</v>
      </c>
      <c r="AX2" s="61" t="s">
        <v>79</v>
      </c>
      <c r="AY2" s="61" t="s">
        <v>80</v>
      </c>
      <c r="AZ2" s="61" t="s">
        <v>81</v>
      </c>
      <c r="BA2" s="61" t="s">
        <v>82</v>
      </c>
      <c r="BB2" s="61" t="s">
        <v>83</v>
      </c>
      <c r="BC2" s="61" t="s">
        <v>84</v>
      </c>
      <c r="BD2" s="61" t="s">
        <v>85</v>
      </c>
      <c r="BE2" s="61" t="s">
        <v>86</v>
      </c>
      <c r="BF2" s="61" t="s">
        <v>87</v>
      </c>
      <c r="BG2" s="61" t="s">
        <v>88</v>
      </c>
      <c r="BH2" s="61" t="s">
        <v>89</v>
      </c>
      <c r="BI2" s="61" t="s">
        <v>90</v>
      </c>
      <c r="BJ2" s="61" t="s">
        <v>91</v>
      </c>
      <c r="BK2" s="61" t="s">
        <v>92</v>
      </c>
      <c r="BL2" s="61" t="s">
        <v>93</v>
      </c>
      <c r="BM2" s="61" t="s">
        <v>94</v>
      </c>
      <c r="BN2" s="61" t="s">
        <v>95</v>
      </c>
      <c r="BO2" s="61" t="s">
        <v>96</v>
      </c>
      <c r="BP2" s="61" t="s">
        <v>97</v>
      </c>
      <c r="BQ2" s="61" t="s">
        <v>98</v>
      </c>
      <c r="BR2" s="61" t="s">
        <v>99</v>
      </c>
      <c r="BS2" s="61" t="s">
        <v>100</v>
      </c>
      <c r="BT2" s="61" t="s">
        <v>101</v>
      </c>
      <c r="BU2" s="61" t="s">
        <v>102</v>
      </c>
      <c r="BV2" s="61" t="s">
        <v>103</v>
      </c>
      <c r="BW2" s="61" t="s">
        <v>104</v>
      </c>
      <c r="BX2" s="61" t="s">
        <v>105</v>
      </c>
      <c r="BY2" s="61" t="s">
        <v>106</v>
      </c>
      <c r="BZ2" s="61" t="s">
        <v>107</v>
      </c>
      <c r="CA2" s="61" t="s">
        <v>108</v>
      </c>
      <c r="CB2" s="61" t="s">
        <v>109</v>
      </c>
      <c r="CC2" s="61" t="s">
        <v>110</v>
      </c>
      <c r="CD2" s="61" t="s">
        <v>111</v>
      </c>
      <c r="CE2" s="61" t="s">
        <v>112</v>
      </c>
      <c r="CF2" s="61" t="s">
        <v>113</v>
      </c>
      <c r="CG2" s="61" t="s">
        <v>114</v>
      </c>
      <c r="CH2" s="61" t="s">
        <v>115</v>
      </c>
      <c r="CI2" s="61" t="s">
        <v>116</v>
      </c>
      <c r="CJ2" s="61" t="s">
        <v>117</v>
      </c>
      <c r="CK2" s="61" t="s">
        <v>118</v>
      </c>
      <c r="CL2" s="61" t="s">
        <v>119</v>
      </c>
      <c r="CM2" s="61" t="s">
        <v>120</v>
      </c>
      <c r="CN2" s="61" t="s">
        <v>121</v>
      </c>
      <c r="CO2" s="61" t="s">
        <v>122</v>
      </c>
      <c r="CP2" s="66" t="s">
        <v>123</v>
      </c>
    </row>
    <row r="3" spans="1:111" s="176" customFormat="1" x14ac:dyDescent="0.2">
      <c r="A3" s="216">
        <v>45658</v>
      </c>
      <c r="B3" s="217">
        <v>177109</v>
      </c>
      <c r="C3" s="217" t="s">
        <v>12737</v>
      </c>
      <c r="D3" s="217" t="s">
        <v>364</v>
      </c>
      <c r="E3" s="218">
        <v>45659</v>
      </c>
      <c r="F3" s="217" t="s">
        <v>165</v>
      </c>
      <c r="G3" s="217" t="s">
        <v>166</v>
      </c>
      <c r="H3" s="219">
        <v>281.64999999999998</v>
      </c>
      <c r="I3" s="219">
        <v>92</v>
      </c>
      <c r="J3" s="220">
        <f>H3/$H$1</f>
        <v>3.0043108901229658E-3</v>
      </c>
      <c r="K3" s="217" t="s">
        <v>12628</v>
      </c>
      <c r="L3" s="217" t="s">
        <v>960</v>
      </c>
      <c r="M3" s="217" t="s">
        <v>6639</v>
      </c>
      <c r="N3" s="217" t="s">
        <v>16258</v>
      </c>
      <c r="O3" s="221" t="s">
        <v>170</v>
      </c>
      <c r="P3" s="217" t="s">
        <v>16259</v>
      </c>
      <c r="Q3" s="217" t="s">
        <v>16260</v>
      </c>
      <c r="R3" s="217" t="s">
        <v>135</v>
      </c>
      <c r="S3" s="217" t="s">
        <v>135</v>
      </c>
      <c r="T3" s="217" t="s">
        <v>136</v>
      </c>
      <c r="U3" s="217" t="s">
        <v>137</v>
      </c>
      <c r="V3" s="217" t="s">
        <v>957</v>
      </c>
      <c r="W3" s="217" t="s">
        <v>16261</v>
      </c>
      <c r="X3" s="217" t="s">
        <v>16262</v>
      </c>
      <c r="Y3" s="217" t="s">
        <v>139</v>
      </c>
      <c r="Z3" s="217" t="s">
        <v>140</v>
      </c>
      <c r="AA3" s="217" t="s">
        <v>5272</v>
      </c>
      <c r="AB3" s="217" t="s">
        <v>143</v>
      </c>
      <c r="AC3" s="217" t="s">
        <v>16263</v>
      </c>
      <c r="AD3" s="217" t="s">
        <v>16264</v>
      </c>
      <c r="AE3" s="217" t="s">
        <v>235</v>
      </c>
      <c r="AF3" s="217" t="s">
        <v>141</v>
      </c>
      <c r="AG3" s="217" t="s">
        <v>143</v>
      </c>
      <c r="AH3" s="217" t="s">
        <v>16263</v>
      </c>
      <c r="AI3" s="217" t="s">
        <v>142</v>
      </c>
      <c r="AJ3" s="217" t="s">
        <v>143</v>
      </c>
      <c r="AK3" s="217" t="s">
        <v>16265</v>
      </c>
      <c r="AL3" s="217" t="s">
        <v>174</v>
      </c>
      <c r="AM3" s="217" t="s">
        <v>3049</v>
      </c>
      <c r="AN3" s="217" t="s">
        <v>1089</v>
      </c>
      <c r="AO3" s="217" t="s">
        <v>6645</v>
      </c>
      <c r="AP3" s="217" t="s">
        <v>353</v>
      </c>
      <c r="AQ3" s="217" t="s">
        <v>231</v>
      </c>
      <c r="AR3" s="217" t="s">
        <v>1895</v>
      </c>
      <c r="AS3" s="217" t="s">
        <v>1092</v>
      </c>
      <c r="AT3" s="217" t="s">
        <v>145</v>
      </c>
      <c r="AU3" s="217" t="s">
        <v>146</v>
      </c>
      <c r="AV3" s="217" t="s">
        <v>972</v>
      </c>
      <c r="AW3" s="217" t="s">
        <v>148</v>
      </c>
      <c r="AX3" s="217" t="s">
        <v>139</v>
      </c>
      <c r="AY3" s="217" t="s">
        <v>149</v>
      </c>
      <c r="AZ3" s="217" t="s">
        <v>150</v>
      </c>
      <c r="BA3" s="217" t="s">
        <v>156</v>
      </c>
      <c r="BB3" s="217" t="s">
        <v>157</v>
      </c>
      <c r="BC3" s="217" t="s">
        <v>484</v>
      </c>
      <c r="BD3" s="217" t="s">
        <v>16266</v>
      </c>
      <c r="BE3" s="217" t="s">
        <v>5272</v>
      </c>
      <c r="BF3" s="217" t="s">
        <v>143</v>
      </c>
      <c r="BG3" s="217" t="s">
        <v>16267</v>
      </c>
      <c r="BH3" s="217" t="s">
        <v>143</v>
      </c>
      <c r="BI3" s="217" t="s">
        <v>463</v>
      </c>
      <c r="BJ3" s="217" t="s">
        <v>143</v>
      </c>
      <c r="BK3" s="217" t="s">
        <v>160</v>
      </c>
      <c r="BL3" s="217" t="s">
        <v>160</v>
      </c>
      <c r="BM3" s="217" t="s">
        <v>143</v>
      </c>
      <c r="BN3" s="217" t="s">
        <v>143</v>
      </c>
      <c r="BO3" s="217" t="s">
        <v>184</v>
      </c>
      <c r="BP3" s="217" t="s">
        <v>5723</v>
      </c>
      <c r="BQ3" s="217" t="s">
        <v>162</v>
      </c>
      <c r="BR3" s="217" t="s">
        <v>16263</v>
      </c>
      <c r="BS3" s="217" t="s">
        <v>16263</v>
      </c>
      <c r="BT3" s="217" t="s">
        <v>135</v>
      </c>
      <c r="BU3" s="217" t="s">
        <v>135</v>
      </c>
      <c r="BV3" s="217" t="s">
        <v>135</v>
      </c>
      <c r="BW3" s="217" t="s">
        <v>148</v>
      </c>
      <c r="BX3" s="217" t="s">
        <v>4883</v>
      </c>
      <c r="BY3" s="217" t="s">
        <v>174</v>
      </c>
      <c r="BZ3" s="217" t="s">
        <v>143</v>
      </c>
      <c r="CA3" s="217" t="s">
        <v>143</v>
      </c>
      <c r="CB3" s="217" t="s">
        <v>143</v>
      </c>
      <c r="CC3" s="217" t="s">
        <v>143</v>
      </c>
      <c r="CD3" s="217" t="s">
        <v>2261</v>
      </c>
      <c r="CE3" s="217" t="s">
        <v>2261</v>
      </c>
      <c r="CF3" s="217" t="s">
        <v>143</v>
      </c>
      <c r="CG3" s="217" t="s">
        <v>143</v>
      </c>
      <c r="CH3" s="217" t="s">
        <v>5272</v>
      </c>
      <c r="CI3" s="217" t="s">
        <v>143</v>
      </c>
      <c r="CJ3" s="217" t="s">
        <v>143</v>
      </c>
      <c r="CK3" s="217" t="s">
        <v>143</v>
      </c>
      <c r="CL3" s="217" t="s">
        <v>143</v>
      </c>
      <c r="CM3" s="217" t="s">
        <v>6230</v>
      </c>
      <c r="CN3" s="217" t="s">
        <v>143</v>
      </c>
      <c r="CO3" s="217" t="s">
        <v>143</v>
      </c>
      <c r="CP3" s="217" t="s">
        <v>143</v>
      </c>
      <c r="CQ3" s="217" t="s">
        <v>1</v>
      </c>
      <c r="CR3" s="217" t="s">
        <v>143</v>
      </c>
      <c r="CS3" s="217" t="s">
        <v>1</v>
      </c>
      <c r="CT3" s="217" t="s">
        <v>1985</v>
      </c>
      <c r="CU3" s="217" t="s">
        <v>1985</v>
      </c>
      <c r="CV3" s="217" t="s">
        <v>12628</v>
      </c>
      <c r="CW3" s="217" t="s">
        <v>166</v>
      </c>
      <c r="CX3" s="217" t="s">
        <v>463</v>
      </c>
      <c r="CY3" s="217" t="s">
        <v>1989</v>
      </c>
      <c r="CZ3" s="217" t="s">
        <v>143</v>
      </c>
      <c r="DA3" s="217" t="s">
        <v>225</v>
      </c>
      <c r="DB3" s="217" t="s">
        <v>364</v>
      </c>
      <c r="DC3" s="217" t="s">
        <v>2261</v>
      </c>
      <c r="DD3" s="217" t="s">
        <v>6302</v>
      </c>
      <c r="DE3" s="217" t="s">
        <v>143</v>
      </c>
      <c r="DF3" s="217" t="s">
        <v>13103</v>
      </c>
      <c r="DG3" s="176" t="s">
        <v>143</v>
      </c>
    </row>
    <row r="4" spans="1:111" s="176" customFormat="1" x14ac:dyDescent="0.2">
      <c r="A4" s="216">
        <v>45658</v>
      </c>
      <c r="B4" s="217">
        <v>177107</v>
      </c>
      <c r="C4" s="217" t="s">
        <v>16268</v>
      </c>
      <c r="D4" s="217" t="s">
        <v>364</v>
      </c>
      <c r="E4" s="218">
        <v>45660</v>
      </c>
      <c r="F4" s="217" t="s">
        <v>126</v>
      </c>
      <c r="G4" s="217" t="s">
        <v>166</v>
      </c>
      <c r="H4" s="219">
        <v>801.3</v>
      </c>
      <c r="I4" s="219">
        <v>1340</v>
      </c>
      <c r="J4" s="220">
        <f t="shared" ref="J4:J67" si="0">H4/$H$1</f>
        <v>8.547325816636012E-3</v>
      </c>
      <c r="K4" s="217" t="s">
        <v>12628</v>
      </c>
      <c r="L4" s="217" t="s">
        <v>1065</v>
      </c>
      <c r="M4" s="217" t="s">
        <v>4697</v>
      </c>
      <c r="N4" s="217" t="s">
        <v>16269</v>
      </c>
      <c r="O4" s="221" t="s">
        <v>170</v>
      </c>
      <c r="P4" s="217" t="s">
        <v>16270</v>
      </c>
      <c r="Q4" s="217" t="s">
        <v>2621</v>
      </c>
      <c r="R4" s="217" t="s">
        <v>135</v>
      </c>
      <c r="S4" s="217" t="s">
        <v>135</v>
      </c>
      <c r="T4" s="217" t="s">
        <v>136</v>
      </c>
      <c r="U4" s="217" t="s">
        <v>137</v>
      </c>
      <c r="V4" s="217" t="s">
        <v>957</v>
      </c>
      <c r="W4" s="217" t="s">
        <v>16271</v>
      </c>
      <c r="X4" s="217" t="s">
        <v>16272</v>
      </c>
      <c r="Y4" s="217" t="s">
        <v>139</v>
      </c>
      <c r="Z4" s="217" t="s">
        <v>323</v>
      </c>
      <c r="AA4" s="217" t="s">
        <v>5272</v>
      </c>
      <c r="AB4" s="217" t="s">
        <v>143</v>
      </c>
      <c r="AC4" s="217" t="s">
        <v>16273</v>
      </c>
      <c r="AD4" s="217" t="s">
        <v>16264</v>
      </c>
      <c r="AE4" s="217" t="s">
        <v>5974</v>
      </c>
      <c r="AF4" s="217" t="s">
        <v>141</v>
      </c>
      <c r="AG4" s="217" t="s">
        <v>143</v>
      </c>
      <c r="AH4" s="217" t="s">
        <v>16273</v>
      </c>
      <c r="AI4" s="217" t="s">
        <v>142</v>
      </c>
      <c r="AJ4" s="217" t="s">
        <v>143</v>
      </c>
      <c r="AK4" s="217" t="s">
        <v>16274</v>
      </c>
      <c r="AL4" s="217" t="s">
        <v>174</v>
      </c>
      <c r="AM4" s="217" t="s">
        <v>2258</v>
      </c>
      <c r="AN4" s="217" t="s">
        <v>2259</v>
      </c>
      <c r="AO4" s="217" t="s">
        <v>4700</v>
      </c>
      <c r="AP4" s="217" t="s">
        <v>2177</v>
      </c>
      <c r="AQ4" s="217" t="s">
        <v>231</v>
      </c>
      <c r="AR4" s="217" t="s">
        <v>2261</v>
      </c>
      <c r="AS4" s="217" t="s">
        <v>2262</v>
      </c>
      <c r="AT4" s="217" t="s">
        <v>631</v>
      </c>
      <c r="AU4" s="217" t="s">
        <v>632</v>
      </c>
      <c r="AV4" s="217" t="s">
        <v>1068</v>
      </c>
      <c r="AW4" s="217" t="s">
        <v>148</v>
      </c>
      <c r="AX4" s="217" t="s">
        <v>139</v>
      </c>
      <c r="AY4" s="217" t="s">
        <v>149</v>
      </c>
      <c r="AZ4" s="217" t="s">
        <v>634</v>
      </c>
      <c r="BA4" s="217" t="s">
        <v>156</v>
      </c>
      <c r="BB4" s="217" t="s">
        <v>157</v>
      </c>
      <c r="BC4" s="217" t="s">
        <v>8956</v>
      </c>
      <c r="BD4" s="217" t="s">
        <v>16275</v>
      </c>
      <c r="BE4" s="217" t="s">
        <v>5272</v>
      </c>
      <c r="BF4" s="217" t="s">
        <v>143</v>
      </c>
      <c r="BG4" s="217" t="s">
        <v>16276</v>
      </c>
      <c r="BH4" s="217" t="s">
        <v>143</v>
      </c>
      <c r="BI4" s="217" t="s">
        <v>463</v>
      </c>
      <c r="BJ4" s="217" t="s">
        <v>143</v>
      </c>
      <c r="BK4" s="217" t="s">
        <v>160</v>
      </c>
      <c r="BL4" s="217" t="s">
        <v>160</v>
      </c>
      <c r="BM4" s="217" t="s">
        <v>143</v>
      </c>
      <c r="BN4" s="217" t="s">
        <v>143</v>
      </c>
      <c r="BO4" s="217" t="s">
        <v>16277</v>
      </c>
      <c r="BP4" s="217" t="s">
        <v>143</v>
      </c>
      <c r="BQ4" s="217" t="s">
        <v>16278</v>
      </c>
      <c r="BR4" s="217" t="s">
        <v>16273</v>
      </c>
      <c r="BS4" s="217" t="s">
        <v>16273</v>
      </c>
      <c r="BT4" s="217" t="s">
        <v>135</v>
      </c>
      <c r="BU4" s="217" t="s">
        <v>135</v>
      </c>
      <c r="BV4" s="217" t="s">
        <v>135</v>
      </c>
      <c r="BW4" s="217" t="s">
        <v>148</v>
      </c>
      <c r="BX4" s="217" t="s">
        <v>2655</v>
      </c>
      <c r="BY4" s="217" t="s">
        <v>174</v>
      </c>
      <c r="BZ4" s="217" t="s">
        <v>143</v>
      </c>
      <c r="CA4" s="217" t="s">
        <v>143</v>
      </c>
      <c r="CB4" s="217" t="s">
        <v>143</v>
      </c>
      <c r="CC4" s="217" t="s">
        <v>143</v>
      </c>
      <c r="CD4" s="217" t="s">
        <v>2261</v>
      </c>
      <c r="CE4" s="217" t="s">
        <v>2261</v>
      </c>
      <c r="CF4" s="217" t="s">
        <v>143</v>
      </c>
      <c r="CG4" s="217" t="s">
        <v>143</v>
      </c>
      <c r="CH4" s="217" t="s">
        <v>5272</v>
      </c>
      <c r="CI4" s="217" t="s">
        <v>143</v>
      </c>
      <c r="CJ4" s="217" t="s">
        <v>143</v>
      </c>
      <c r="CK4" s="217" t="s">
        <v>143</v>
      </c>
      <c r="CL4" s="217" t="s">
        <v>143</v>
      </c>
      <c r="CM4" s="217" t="s">
        <v>6189</v>
      </c>
      <c r="CN4" s="217" t="s">
        <v>143</v>
      </c>
      <c r="CO4" s="217" t="s">
        <v>143</v>
      </c>
      <c r="CP4" s="217" t="s">
        <v>143</v>
      </c>
      <c r="CQ4" s="217" t="s">
        <v>1</v>
      </c>
      <c r="CR4" s="217" t="s">
        <v>143</v>
      </c>
      <c r="CS4" s="217" t="s">
        <v>1</v>
      </c>
      <c r="CT4" s="217" t="s">
        <v>2092</v>
      </c>
      <c r="CU4" s="217" t="s">
        <v>2092</v>
      </c>
      <c r="CV4" s="217" t="s">
        <v>12628</v>
      </c>
      <c r="CW4" s="217" t="s">
        <v>166</v>
      </c>
      <c r="CX4" s="217" t="s">
        <v>463</v>
      </c>
      <c r="CY4" s="217" t="s">
        <v>1989</v>
      </c>
      <c r="CZ4" s="217" t="s">
        <v>16279</v>
      </c>
      <c r="DA4" s="217" t="s">
        <v>225</v>
      </c>
      <c r="DB4" s="217" t="s">
        <v>364</v>
      </c>
      <c r="DC4" s="217" t="s">
        <v>2261</v>
      </c>
      <c r="DD4" s="217" t="s">
        <v>2419</v>
      </c>
      <c r="DE4" s="217" t="s">
        <v>143</v>
      </c>
      <c r="DF4" s="217" t="s">
        <v>7797</v>
      </c>
      <c r="DG4" s="176" t="s">
        <v>143</v>
      </c>
    </row>
    <row r="5" spans="1:111" s="176" customFormat="1" x14ac:dyDescent="0.2">
      <c r="A5" s="216">
        <v>45658</v>
      </c>
      <c r="B5" s="217">
        <v>177110</v>
      </c>
      <c r="C5" s="217" t="s">
        <v>16268</v>
      </c>
      <c r="D5" s="217" t="s">
        <v>685</v>
      </c>
      <c r="E5" s="218">
        <v>45660</v>
      </c>
      <c r="F5" s="217" t="s">
        <v>165</v>
      </c>
      <c r="G5" s="217" t="s">
        <v>166</v>
      </c>
      <c r="H5" s="219">
        <v>480</v>
      </c>
      <c r="I5" s="219">
        <v>480</v>
      </c>
      <c r="J5" s="220">
        <f t="shared" si="0"/>
        <v>5.1200753675094048E-3</v>
      </c>
      <c r="K5" s="217" t="s">
        <v>12628</v>
      </c>
      <c r="L5" s="217" t="s">
        <v>960</v>
      </c>
      <c r="M5" s="217" t="s">
        <v>8285</v>
      </c>
      <c r="N5" s="217" t="s">
        <v>16280</v>
      </c>
      <c r="O5" s="221" t="s">
        <v>530</v>
      </c>
      <c r="P5" s="217" t="s">
        <v>16281</v>
      </c>
      <c r="Q5" s="217" t="s">
        <v>16282</v>
      </c>
      <c r="R5" s="217" t="s">
        <v>135</v>
      </c>
      <c r="S5" s="217" t="s">
        <v>135</v>
      </c>
      <c r="T5" s="217" t="s">
        <v>136</v>
      </c>
      <c r="U5" s="217" t="s">
        <v>137</v>
      </c>
      <c r="V5" s="217" t="s">
        <v>957</v>
      </c>
      <c r="W5" s="217" t="s">
        <v>16283</v>
      </c>
      <c r="X5" s="217" t="s">
        <v>16284</v>
      </c>
      <c r="Y5" s="217" t="s">
        <v>139</v>
      </c>
      <c r="Z5" s="217" t="s">
        <v>323</v>
      </c>
      <c r="AA5" s="217" t="s">
        <v>5272</v>
      </c>
      <c r="AB5" s="217" t="s">
        <v>143</v>
      </c>
      <c r="AC5" s="217" t="s">
        <v>7390</v>
      </c>
      <c r="AD5" s="217" t="s">
        <v>16285</v>
      </c>
      <c r="AE5" s="217" t="s">
        <v>235</v>
      </c>
      <c r="AF5" s="217" t="s">
        <v>141</v>
      </c>
      <c r="AG5" s="217" t="s">
        <v>143</v>
      </c>
      <c r="AH5" s="217" t="s">
        <v>7390</v>
      </c>
      <c r="AI5" s="217" t="s">
        <v>142</v>
      </c>
      <c r="AJ5" s="217" t="s">
        <v>143</v>
      </c>
      <c r="AK5" s="217" t="s">
        <v>7390</v>
      </c>
      <c r="AL5" s="217" t="s">
        <v>174</v>
      </c>
      <c r="AM5" s="217" t="s">
        <v>7843</v>
      </c>
      <c r="AN5" s="217" t="s">
        <v>534</v>
      </c>
      <c r="AO5" s="217" t="s">
        <v>309</v>
      </c>
      <c r="AP5" s="217" t="s">
        <v>148</v>
      </c>
      <c r="AQ5" s="217" t="s">
        <v>139</v>
      </c>
      <c r="AR5" s="217" t="s">
        <v>950</v>
      </c>
      <c r="AS5" s="217" t="s">
        <v>2261</v>
      </c>
      <c r="AT5" s="217" t="s">
        <v>145</v>
      </c>
      <c r="AU5" s="217" t="s">
        <v>146</v>
      </c>
      <c r="AV5" s="217" t="s">
        <v>972</v>
      </c>
      <c r="AW5" s="217" t="s">
        <v>148</v>
      </c>
      <c r="AX5" s="217" t="s">
        <v>139</v>
      </c>
      <c r="AY5" s="217" t="s">
        <v>149</v>
      </c>
      <c r="AZ5" s="217" t="s">
        <v>150</v>
      </c>
      <c r="BA5" s="217" t="s">
        <v>156</v>
      </c>
      <c r="BB5" s="217" t="s">
        <v>157</v>
      </c>
      <c r="BC5" s="217" t="s">
        <v>303</v>
      </c>
      <c r="BD5" s="217" t="s">
        <v>16286</v>
      </c>
      <c r="BE5" s="217" t="s">
        <v>5272</v>
      </c>
      <c r="BF5" s="217" t="s">
        <v>143</v>
      </c>
      <c r="BG5" s="217" t="s">
        <v>6984</v>
      </c>
      <c r="BH5" s="217" t="s">
        <v>143</v>
      </c>
      <c r="BI5" s="217" t="s">
        <v>463</v>
      </c>
      <c r="BJ5" s="217" t="s">
        <v>143</v>
      </c>
      <c r="BK5" s="217" t="s">
        <v>160</v>
      </c>
      <c r="BL5" s="217" t="s">
        <v>160</v>
      </c>
      <c r="BM5" s="217" t="s">
        <v>143</v>
      </c>
      <c r="BN5" s="217" t="s">
        <v>143</v>
      </c>
      <c r="BO5" s="217" t="s">
        <v>2458</v>
      </c>
      <c r="BP5" s="217" t="s">
        <v>5352</v>
      </c>
      <c r="BQ5" s="217" t="s">
        <v>241</v>
      </c>
      <c r="BR5" s="217" t="s">
        <v>7390</v>
      </c>
      <c r="BS5" s="217" t="s">
        <v>7390</v>
      </c>
      <c r="BT5" s="217" t="s">
        <v>135</v>
      </c>
      <c r="BU5" s="217" t="s">
        <v>135</v>
      </c>
      <c r="BV5" s="217" t="s">
        <v>135</v>
      </c>
      <c r="BW5" s="217" t="s">
        <v>148</v>
      </c>
      <c r="BX5" s="217" t="s">
        <v>4774</v>
      </c>
      <c r="BY5" s="217" t="s">
        <v>174</v>
      </c>
      <c r="BZ5" s="217" t="s">
        <v>143</v>
      </c>
      <c r="CA5" s="217" t="s">
        <v>143</v>
      </c>
      <c r="CB5" s="217" t="s">
        <v>143</v>
      </c>
      <c r="CC5" s="217" t="s">
        <v>143</v>
      </c>
      <c r="CD5" s="217" t="s">
        <v>2261</v>
      </c>
      <c r="CE5" s="217" t="s">
        <v>2261</v>
      </c>
      <c r="CF5" s="217" t="s">
        <v>143</v>
      </c>
      <c r="CG5" s="217" t="s">
        <v>143</v>
      </c>
      <c r="CH5" s="217" t="s">
        <v>5272</v>
      </c>
      <c r="CI5" s="217" t="s">
        <v>143</v>
      </c>
      <c r="CJ5" s="217" t="s">
        <v>143</v>
      </c>
      <c r="CK5" s="217" t="s">
        <v>143</v>
      </c>
      <c r="CL5" s="217" t="s">
        <v>143</v>
      </c>
      <c r="CM5" s="217" t="s">
        <v>143</v>
      </c>
      <c r="CN5" s="217" t="s">
        <v>143</v>
      </c>
      <c r="CO5" s="217" t="s">
        <v>143</v>
      </c>
      <c r="CP5" s="217" t="s">
        <v>143</v>
      </c>
      <c r="CQ5" s="217" t="s">
        <v>1</v>
      </c>
      <c r="CR5" s="217" t="s">
        <v>143</v>
      </c>
      <c r="CS5" s="217" t="s">
        <v>1</v>
      </c>
      <c r="CT5" s="217" t="s">
        <v>1985</v>
      </c>
      <c r="CU5" s="217" t="s">
        <v>1985</v>
      </c>
      <c r="CV5" s="217" t="s">
        <v>12628</v>
      </c>
      <c r="CW5" s="217" t="s">
        <v>166</v>
      </c>
      <c r="CX5" s="217" t="s">
        <v>463</v>
      </c>
      <c r="CY5" s="217" t="s">
        <v>1989</v>
      </c>
      <c r="CZ5" s="217" t="s">
        <v>16287</v>
      </c>
      <c r="DA5" s="217" t="s">
        <v>225</v>
      </c>
      <c r="DB5" s="217" t="s">
        <v>685</v>
      </c>
      <c r="DC5" s="217" t="s">
        <v>2261</v>
      </c>
      <c r="DD5" s="217" t="s">
        <v>2419</v>
      </c>
      <c r="DE5" s="217" t="s">
        <v>143</v>
      </c>
      <c r="DF5" s="217" t="s">
        <v>143</v>
      </c>
      <c r="DG5" s="176" t="s">
        <v>143</v>
      </c>
    </row>
    <row r="6" spans="1:111" s="176" customFormat="1" x14ac:dyDescent="0.2">
      <c r="A6" s="216">
        <v>45658</v>
      </c>
      <c r="B6" s="217">
        <v>177111</v>
      </c>
      <c r="C6" s="217" t="s">
        <v>12737</v>
      </c>
      <c r="D6" s="217" t="s">
        <v>364</v>
      </c>
      <c r="E6" s="218">
        <v>45660</v>
      </c>
      <c r="F6" s="217" t="s">
        <v>165</v>
      </c>
      <c r="G6" s="217" t="s">
        <v>166</v>
      </c>
      <c r="H6" s="219">
        <v>480</v>
      </c>
      <c r="I6" s="219">
        <v>480</v>
      </c>
      <c r="J6" s="220">
        <f t="shared" si="0"/>
        <v>5.1200753675094048E-3</v>
      </c>
      <c r="K6" s="217" t="s">
        <v>12628</v>
      </c>
      <c r="L6" s="217" t="s">
        <v>960</v>
      </c>
      <c r="M6" s="217" t="s">
        <v>8285</v>
      </c>
      <c r="N6" s="217" t="s">
        <v>16288</v>
      </c>
      <c r="O6" s="221" t="s">
        <v>530</v>
      </c>
      <c r="P6" s="217" t="s">
        <v>16289</v>
      </c>
      <c r="Q6" s="217" t="s">
        <v>14326</v>
      </c>
      <c r="R6" s="217" t="s">
        <v>135</v>
      </c>
      <c r="S6" s="217" t="s">
        <v>135</v>
      </c>
      <c r="T6" s="217" t="s">
        <v>136</v>
      </c>
      <c r="U6" s="217" t="s">
        <v>137</v>
      </c>
      <c r="V6" s="217" t="s">
        <v>957</v>
      </c>
      <c r="W6" s="217" t="s">
        <v>16290</v>
      </c>
      <c r="X6" s="217" t="s">
        <v>16291</v>
      </c>
      <c r="Y6" s="217" t="s">
        <v>139</v>
      </c>
      <c r="Z6" s="217" t="s">
        <v>140</v>
      </c>
      <c r="AA6" s="217" t="s">
        <v>5272</v>
      </c>
      <c r="AB6" s="217" t="s">
        <v>143</v>
      </c>
      <c r="AC6" s="217" t="s">
        <v>7390</v>
      </c>
      <c r="AD6" s="217" t="s">
        <v>16285</v>
      </c>
      <c r="AE6" s="217" t="s">
        <v>235</v>
      </c>
      <c r="AF6" s="217" t="s">
        <v>141</v>
      </c>
      <c r="AG6" s="217" t="s">
        <v>143</v>
      </c>
      <c r="AH6" s="217" t="s">
        <v>7390</v>
      </c>
      <c r="AI6" s="217" t="s">
        <v>142</v>
      </c>
      <c r="AJ6" s="217" t="s">
        <v>143</v>
      </c>
      <c r="AK6" s="217" t="s">
        <v>7390</v>
      </c>
      <c r="AL6" s="217" t="s">
        <v>174</v>
      </c>
      <c r="AM6" s="217" t="s">
        <v>7843</v>
      </c>
      <c r="AN6" s="217" t="s">
        <v>534</v>
      </c>
      <c r="AO6" s="217" t="s">
        <v>309</v>
      </c>
      <c r="AP6" s="217" t="s">
        <v>148</v>
      </c>
      <c r="AQ6" s="217" t="s">
        <v>139</v>
      </c>
      <c r="AR6" s="217" t="s">
        <v>950</v>
      </c>
      <c r="AS6" s="217" t="s">
        <v>2261</v>
      </c>
      <c r="AT6" s="217" t="s">
        <v>145</v>
      </c>
      <c r="AU6" s="217" t="s">
        <v>146</v>
      </c>
      <c r="AV6" s="217" t="s">
        <v>972</v>
      </c>
      <c r="AW6" s="217" t="s">
        <v>148</v>
      </c>
      <c r="AX6" s="217" t="s">
        <v>139</v>
      </c>
      <c r="AY6" s="217" t="s">
        <v>149</v>
      </c>
      <c r="AZ6" s="217" t="s">
        <v>150</v>
      </c>
      <c r="BA6" s="217" t="s">
        <v>156</v>
      </c>
      <c r="BB6" s="217" t="s">
        <v>157</v>
      </c>
      <c r="BC6" s="217" t="s">
        <v>303</v>
      </c>
      <c r="BD6" s="217" t="s">
        <v>16292</v>
      </c>
      <c r="BE6" s="217" t="s">
        <v>5272</v>
      </c>
      <c r="BF6" s="217" t="s">
        <v>143</v>
      </c>
      <c r="BG6" s="217" t="s">
        <v>6984</v>
      </c>
      <c r="BH6" s="217" t="s">
        <v>143</v>
      </c>
      <c r="BI6" s="217" t="s">
        <v>463</v>
      </c>
      <c r="BJ6" s="217" t="s">
        <v>143</v>
      </c>
      <c r="BK6" s="217" t="s">
        <v>160</v>
      </c>
      <c r="BL6" s="217" t="s">
        <v>160</v>
      </c>
      <c r="BM6" s="217" t="s">
        <v>143</v>
      </c>
      <c r="BN6" s="217" t="s">
        <v>143</v>
      </c>
      <c r="BO6" s="217" t="s">
        <v>539</v>
      </c>
      <c r="BP6" s="217" t="s">
        <v>5352</v>
      </c>
      <c r="BQ6" s="217" t="s">
        <v>241</v>
      </c>
      <c r="BR6" s="217" t="s">
        <v>7390</v>
      </c>
      <c r="BS6" s="217" t="s">
        <v>7390</v>
      </c>
      <c r="BT6" s="217" t="s">
        <v>135</v>
      </c>
      <c r="BU6" s="217" t="s">
        <v>135</v>
      </c>
      <c r="BV6" s="217" t="s">
        <v>135</v>
      </c>
      <c r="BW6" s="217" t="s">
        <v>148</v>
      </c>
      <c r="BX6" s="217" t="s">
        <v>5177</v>
      </c>
      <c r="BY6" s="217" t="s">
        <v>174</v>
      </c>
      <c r="BZ6" s="217" t="s">
        <v>143</v>
      </c>
      <c r="CA6" s="217" t="s">
        <v>143</v>
      </c>
      <c r="CB6" s="217" t="s">
        <v>143</v>
      </c>
      <c r="CC6" s="217" t="s">
        <v>143</v>
      </c>
      <c r="CD6" s="217" t="s">
        <v>2261</v>
      </c>
      <c r="CE6" s="217" t="s">
        <v>2261</v>
      </c>
      <c r="CF6" s="217" t="s">
        <v>143</v>
      </c>
      <c r="CG6" s="217" t="s">
        <v>143</v>
      </c>
      <c r="CH6" s="217" t="s">
        <v>5272</v>
      </c>
      <c r="CI6" s="217" t="s">
        <v>143</v>
      </c>
      <c r="CJ6" s="217" t="s">
        <v>143</v>
      </c>
      <c r="CK6" s="217" t="s">
        <v>143</v>
      </c>
      <c r="CL6" s="217" t="s">
        <v>143</v>
      </c>
      <c r="CM6" s="217" t="s">
        <v>143</v>
      </c>
      <c r="CN6" s="217" t="s">
        <v>143</v>
      </c>
      <c r="CO6" s="217" t="s">
        <v>143</v>
      </c>
      <c r="CP6" s="217" t="s">
        <v>143</v>
      </c>
      <c r="CQ6" s="217" t="s">
        <v>1</v>
      </c>
      <c r="CR6" s="217" t="s">
        <v>143</v>
      </c>
      <c r="CS6" s="217" t="s">
        <v>1</v>
      </c>
      <c r="CT6" s="217" t="s">
        <v>1985</v>
      </c>
      <c r="CU6" s="217" t="s">
        <v>1985</v>
      </c>
      <c r="CV6" s="217" t="s">
        <v>12628</v>
      </c>
      <c r="CW6" s="217" t="s">
        <v>166</v>
      </c>
      <c r="CX6" s="217" t="s">
        <v>463</v>
      </c>
      <c r="CY6" s="217" t="s">
        <v>1989</v>
      </c>
      <c r="CZ6" s="217" t="s">
        <v>143</v>
      </c>
      <c r="DA6" s="217" t="s">
        <v>225</v>
      </c>
      <c r="DB6" s="217" t="s">
        <v>364</v>
      </c>
      <c r="DC6" s="217" t="s">
        <v>2261</v>
      </c>
      <c r="DD6" s="217" t="s">
        <v>2419</v>
      </c>
      <c r="DE6" s="217" t="s">
        <v>143</v>
      </c>
      <c r="DF6" s="217" t="s">
        <v>143</v>
      </c>
      <c r="DG6" s="176" t="s">
        <v>143</v>
      </c>
    </row>
    <row r="7" spans="1:111" s="176" customFormat="1" x14ac:dyDescent="0.2">
      <c r="A7" s="216">
        <v>45658</v>
      </c>
      <c r="B7" s="217">
        <v>176665</v>
      </c>
      <c r="C7" s="217" t="s">
        <v>16293</v>
      </c>
      <c r="D7" s="217" t="s">
        <v>164</v>
      </c>
      <c r="E7" s="218">
        <v>45663</v>
      </c>
      <c r="F7" s="217" t="s">
        <v>165</v>
      </c>
      <c r="G7" s="217" t="s">
        <v>166</v>
      </c>
      <c r="H7" s="219">
        <v>536.54999999999995</v>
      </c>
      <c r="I7" s="219">
        <v>633</v>
      </c>
      <c r="J7" s="220">
        <f t="shared" si="0"/>
        <v>5.7232842467441055E-3</v>
      </c>
      <c r="K7" s="217" t="s">
        <v>953</v>
      </c>
      <c r="L7" s="217" t="s">
        <v>960</v>
      </c>
      <c r="M7" s="217" t="s">
        <v>3998</v>
      </c>
      <c r="N7" s="217" t="s">
        <v>2549</v>
      </c>
      <c r="O7" s="221" t="s">
        <v>170</v>
      </c>
      <c r="P7" s="217" t="s">
        <v>16294</v>
      </c>
      <c r="Q7" s="217" t="s">
        <v>4000</v>
      </c>
      <c r="R7" s="217" t="s">
        <v>135</v>
      </c>
      <c r="S7" s="217" t="s">
        <v>135</v>
      </c>
      <c r="T7" s="217" t="s">
        <v>506</v>
      </c>
      <c r="U7" s="217" t="s">
        <v>137</v>
      </c>
      <c r="V7" s="217" t="s">
        <v>173</v>
      </c>
      <c r="W7" s="217" t="s">
        <v>16295</v>
      </c>
      <c r="X7" s="217" t="s">
        <v>16296</v>
      </c>
      <c r="Y7" s="217" t="s">
        <v>139</v>
      </c>
      <c r="Z7" s="217" t="s">
        <v>323</v>
      </c>
      <c r="AA7" s="217" t="s">
        <v>5272</v>
      </c>
      <c r="AB7" s="217" t="s">
        <v>143</v>
      </c>
      <c r="AC7" s="217" t="s">
        <v>16297</v>
      </c>
      <c r="AD7" s="217" t="s">
        <v>143</v>
      </c>
      <c r="AE7" s="217" t="s">
        <v>235</v>
      </c>
      <c r="AF7" s="217" t="s">
        <v>141</v>
      </c>
      <c r="AG7" s="217" t="s">
        <v>143</v>
      </c>
      <c r="AH7" s="217" t="s">
        <v>16297</v>
      </c>
      <c r="AI7" s="217" t="s">
        <v>207</v>
      </c>
      <c r="AJ7" s="217" t="s">
        <v>143</v>
      </c>
      <c r="AK7" s="217" t="s">
        <v>16298</v>
      </c>
      <c r="AL7" s="217" t="s">
        <v>174</v>
      </c>
      <c r="AM7" s="217" t="s">
        <v>4001</v>
      </c>
      <c r="AN7" s="217" t="s">
        <v>4002</v>
      </c>
      <c r="AO7" s="217" t="s">
        <v>4003</v>
      </c>
      <c r="AP7" s="217" t="s">
        <v>178</v>
      </c>
      <c r="AQ7" s="217" t="s">
        <v>179</v>
      </c>
      <c r="AR7" s="217" t="s">
        <v>841</v>
      </c>
      <c r="AS7" s="217" t="s">
        <v>4004</v>
      </c>
      <c r="AT7" s="217" t="s">
        <v>145</v>
      </c>
      <c r="AU7" s="217" t="s">
        <v>146</v>
      </c>
      <c r="AV7" s="217" t="s">
        <v>972</v>
      </c>
      <c r="AW7" s="217" t="s">
        <v>148</v>
      </c>
      <c r="AX7" s="217" t="s">
        <v>139</v>
      </c>
      <c r="AY7" s="217" t="s">
        <v>149</v>
      </c>
      <c r="AZ7" s="217" t="s">
        <v>150</v>
      </c>
      <c r="BA7" s="217" t="s">
        <v>156</v>
      </c>
      <c r="BB7" s="217" t="s">
        <v>157</v>
      </c>
      <c r="BC7" s="217" t="s">
        <v>237</v>
      </c>
      <c r="BD7" s="217" t="s">
        <v>16299</v>
      </c>
      <c r="BE7" s="217" t="s">
        <v>5272</v>
      </c>
      <c r="BF7" s="217" t="s">
        <v>143</v>
      </c>
      <c r="BG7" s="217" t="s">
        <v>16300</v>
      </c>
      <c r="BH7" s="217" t="s">
        <v>143</v>
      </c>
      <c r="BI7" s="217" t="s">
        <v>506</v>
      </c>
      <c r="BJ7" s="217" t="s">
        <v>143</v>
      </c>
      <c r="BK7" s="217" t="s">
        <v>160</v>
      </c>
      <c r="BL7" s="217" t="s">
        <v>160</v>
      </c>
      <c r="BM7" s="217" t="s">
        <v>164</v>
      </c>
      <c r="BN7" s="217" t="s">
        <v>143</v>
      </c>
      <c r="BO7" s="217" t="s">
        <v>16301</v>
      </c>
      <c r="BP7" s="217" t="s">
        <v>5784</v>
      </c>
      <c r="BQ7" s="217" t="s">
        <v>314</v>
      </c>
      <c r="BR7" s="217" t="s">
        <v>16297</v>
      </c>
      <c r="BS7" s="217" t="s">
        <v>16297</v>
      </c>
      <c r="BT7" s="217" t="s">
        <v>135</v>
      </c>
      <c r="BU7" s="217" t="s">
        <v>135</v>
      </c>
      <c r="BV7" s="217" t="s">
        <v>135</v>
      </c>
      <c r="BW7" s="217" t="s">
        <v>148</v>
      </c>
      <c r="BX7" s="217" t="s">
        <v>2051</v>
      </c>
      <c r="BY7" s="217" t="s">
        <v>174</v>
      </c>
      <c r="BZ7" s="217" t="s">
        <v>143</v>
      </c>
      <c r="CA7" s="217" t="s">
        <v>143</v>
      </c>
      <c r="CB7" s="217" t="s">
        <v>143</v>
      </c>
      <c r="CC7" s="217" t="s">
        <v>16302</v>
      </c>
      <c r="CD7" s="217" t="s">
        <v>2261</v>
      </c>
      <c r="CE7" s="217" t="s">
        <v>2261</v>
      </c>
      <c r="CF7" s="217" t="s">
        <v>143</v>
      </c>
      <c r="CG7" s="217" t="s">
        <v>143</v>
      </c>
      <c r="CH7" s="217" t="s">
        <v>5272</v>
      </c>
      <c r="CI7" s="217" t="s">
        <v>143</v>
      </c>
      <c r="CJ7" s="217" t="s">
        <v>143</v>
      </c>
      <c r="CK7" s="217" t="s">
        <v>143</v>
      </c>
      <c r="CL7" s="217" t="s">
        <v>143</v>
      </c>
      <c r="CM7" s="217" t="s">
        <v>143</v>
      </c>
      <c r="CN7" s="217" t="s">
        <v>143</v>
      </c>
      <c r="CO7" s="217" t="s">
        <v>143</v>
      </c>
      <c r="CP7" s="217" t="s">
        <v>143</v>
      </c>
      <c r="CQ7" s="217" t="s">
        <v>1</v>
      </c>
      <c r="CR7" s="217" t="s">
        <v>143</v>
      </c>
      <c r="CS7" s="217" t="s">
        <v>1</v>
      </c>
      <c r="CT7" s="217" t="s">
        <v>2092</v>
      </c>
      <c r="CU7" s="217" t="s">
        <v>2092</v>
      </c>
      <c r="CV7" s="217" t="s">
        <v>953</v>
      </c>
      <c r="CW7" s="217" t="s">
        <v>166</v>
      </c>
      <c r="CX7" s="217" t="s">
        <v>506</v>
      </c>
      <c r="CY7" s="217" t="s">
        <v>2007</v>
      </c>
      <c r="CZ7" s="217" t="s">
        <v>16303</v>
      </c>
      <c r="DA7" s="217" t="s">
        <v>143</v>
      </c>
      <c r="DB7" s="217" t="s">
        <v>164</v>
      </c>
      <c r="DC7" s="217" t="s">
        <v>2261</v>
      </c>
      <c r="DD7" s="217" t="s">
        <v>5776</v>
      </c>
      <c r="DE7" s="217" t="s">
        <v>143</v>
      </c>
      <c r="DF7" s="217" t="s">
        <v>143</v>
      </c>
      <c r="DG7" s="176" t="s">
        <v>143</v>
      </c>
    </row>
    <row r="8" spans="1:111" s="176" customFormat="1" x14ac:dyDescent="0.2">
      <c r="A8" s="216">
        <v>45658</v>
      </c>
      <c r="B8" s="217">
        <v>176666</v>
      </c>
      <c r="C8" s="217" t="s">
        <v>16293</v>
      </c>
      <c r="D8" s="217" t="s">
        <v>164</v>
      </c>
      <c r="E8" s="218">
        <v>45663</v>
      </c>
      <c r="F8" s="217" t="s">
        <v>165</v>
      </c>
      <c r="G8" s="217" t="s">
        <v>166</v>
      </c>
      <c r="H8" s="219">
        <v>450.08</v>
      </c>
      <c r="I8" s="219">
        <v>803</v>
      </c>
      <c r="J8" s="220">
        <f t="shared" si="0"/>
        <v>4.8009240029346515E-3</v>
      </c>
      <c r="K8" s="217" t="s">
        <v>953</v>
      </c>
      <c r="L8" s="217" t="s">
        <v>960</v>
      </c>
      <c r="M8" s="217" t="s">
        <v>8254</v>
      </c>
      <c r="N8" s="217" t="s">
        <v>2549</v>
      </c>
      <c r="O8" s="221" t="s">
        <v>170</v>
      </c>
      <c r="P8" s="217" t="s">
        <v>16304</v>
      </c>
      <c r="Q8" s="217" t="s">
        <v>8790</v>
      </c>
      <c r="R8" s="217" t="s">
        <v>135</v>
      </c>
      <c r="S8" s="217" t="s">
        <v>135</v>
      </c>
      <c r="T8" s="217" t="s">
        <v>506</v>
      </c>
      <c r="U8" s="217" t="s">
        <v>137</v>
      </c>
      <c r="V8" s="217" t="s">
        <v>173</v>
      </c>
      <c r="W8" s="217" t="s">
        <v>16305</v>
      </c>
      <c r="X8" s="217" t="s">
        <v>16306</v>
      </c>
      <c r="Y8" s="217" t="s">
        <v>139</v>
      </c>
      <c r="Z8" s="217" t="s">
        <v>323</v>
      </c>
      <c r="AA8" s="217" t="s">
        <v>5272</v>
      </c>
      <c r="AB8" s="217" t="s">
        <v>143</v>
      </c>
      <c r="AC8" s="217" t="s">
        <v>16307</v>
      </c>
      <c r="AD8" s="217" t="s">
        <v>143</v>
      </c>
      <c r="AE8" s="217" t="s">
        <v>235</v>
      </c>
      <c r="AF8" s="217" t="s">
        <v>141</v>
      </c>
      <c r="AG8" s="217" t="s">
        <v>143</v>
      </c>
      <c r="AH8" s="217" t="s">
        <v>16307</v>
      </c>
      <c r="AI8" s="217" t="s">
        <v>207</v>
      </c>
      <c r="AJ8" s="217" t="s">
        <v>143</v>
      </c>
      <c r="AK8" s="217" t="s">
        <v>16308</v>
      </c>
      <c r="AL8" s="217" t="s">
        <v>174</v>
      </c>
      <c r="AM8" s="217" t="s">
        <v>8259</v>
      </c>
      <c r="AN8" s="217" t="s">
        <v>1229</v>
      </c>
      <c r="AO8" s="217" t="s">
        <v>8260</v>
      </c>
      <c r="AP8" s="217" t="s">
        <v>178</v>
      </c>
      <c r="AQ8" s="217" t="s">
        <v>179</v>
      </c>
      <c r="AR8" s="217" t="s">
        <v>211</v>
      </c>
      <c r="AS8" s="217" t="s">
        <v>8261</v>
      </c>
      <c r="AT8" s="217" t="s">
        <v>145</v>
      </c>
      <c r="AU8" s="217" t="s">
        <v>146</v>
      </c>
      <c r="AV8" s="217" t="s">
        <v>972</v>
      </c>
      <c r="AW8" s="217" t="s">
        <v>148</v>
      </c>
      <c r="AX8" s="217" t="s">
        <v>139</v>
      </c>
      <c r="AY8" s="217" t="s">
        <v>149</v>
      </c>
      <c r="AZ8" s="217" t="s">
        <v>150</v>
      </c>
      <c r="BA8" s="217" t="s">
        <v>156</v>
      </c>
      <c r="BB8" s="217" t="s">
        <v>157</v>
      </c>
      <c r="BC8" s="217" t="s">
        <v>2674</v>
      </c>
      <c r="BD8" s="217" t="s">
        <v>16309</v>
      </c>
      <c r="BE8" s="217" t="s">
        <v>5272</v>
      </c>
      <c r="BF8" s="217" t="s">
        <v>143</v>
      </c>
      <c r="BG8" s="217" t="s">
        <v>16310</v>
      </c>
      <c r="BH8" s="217" t="s">
        <v>143</v>
      </c>
      <c r="BI8" s="217" t="s">
        <v>506</v>
      </c>
      <c r="BJ8" s="217" t="s">
        <v>143</v>
      </c>
      <c r="BK8" s="217" t="s">
        <v>160</v>
      </c>
      <c r="BL8" s="217" t="s">
        <v>160</v>
      </c>
      <c r="BM8" s="217" t="s">
        <v>164</v>
      </c>
      <c r="BN8" s="217" t="s">
        <v>143</v>
      </c>
      <c r="BO8" s="217" t="s">
        <v>16311</v>
      </c>
      <c r="BP8" s="217" t="s">
        <v>6421</v>
      </c>
      <c r="BQ8" s="217" t="s">
        <v>441</v>
      </c>
      <c r="BR8" s="217" t="s">
        <v>16307</v>
      </c>
      <c r="BS8" s="217" t="s">
        <v>16307</v>
      </c>
      <c r="BT8" s="217" t="s">
        <v>135</v>
      </c>
      <c r="BU8" s="217" t="s">
        <v>135</v>
      </c>
      <c r="BV8" s="217" t="s">
        <v>135</v>
      </c>
      <c r="BW8" s="217" t="s">
        <v>148</v>
      </c>
      <c r="BX8" s="217" t="s">
        <v>16312</v>
      </c>
      <c r="BY8" s="217" t="s">
        <v>174</v>
      </c>
      <c r="BZ8" s="217" t="s">
        <v>143</v>
      </c>
      <c r="CA8" s="217" t="s">
        <v>143</v>
      </c>
      <c r="CB8" s="217" t="s">
        <v>143</v>
      </c>
      <c r="CC8" s="217" t="s">
        <v>16302</v>
      </c>
      <c r="CD8" s="217" t="s">
        <v>2261</v>
      </c>
      <c r="CE8" s="217" t="s">
        <v>2261</v>
      </c>
      <c r="CF8" s="217" t="s">
        <v>143</v>
      </c>
      <c r="CG8" s="217" t="s">
        <v>143</v>
      </c>
      <c r="CH8" s="217" t="s">
        <v>5272</v>
      </c>
      <c r="CI8" s="217" t="s">
        <v>143</v>
      </c>
      <c r="CJ8" s="217" t="s">
        <v>143</v>
      </c>
      <c r="CK8" s="217" t="s">
        <v>143</v>
      </c>
      <c r="CL8" s="217" t="s">
        <v>143</v>
      </c>
      <c r="CM8" s="217" t="s">
        <v>8264</v>
      </c>
      <c r="CN8" s="217" t="s">
        <v>143</v>
      </c>
      <c r="CO8" s="217" t="s">
        <v>143</v>
      </c>
      <c r="CP8" s="217" t="s">
        <v>143</v>
      </c>
      <c r="CQ8" s="217" t="s">
        <v>1</v>
      </c>
      <c r="CR8" s="217" t="s">
        <v>143</v>
      </c>
      <c r="CS8" s="217" t="s">
        <v>1</v>
      </c>
      <c r="CT8" s="217" t="s">
        <v>2092</v>
      </c>
      <c r="CU8" s="217" t="s">
        <v>1985</v>
      </c>
      <c r="CV8" s="217" t="s">
        <v>953</v>
      </c>
      <c r="CW8" s="217" t="s">
        <v>166</v>
      </c>
      <c r="CX8" s="217" t="s">
        <v>506</v>
      </c>
      <c r="CY8" s="217" t="s">
        <v>2007</v>
      </c>
      <c r="CZ8" s="217" t="s">
        <v>143</v>
      </c>
      <c r="DA8" s="217" t="s">
        <v>143</v>
      </c>
      <c r="DB8" s="217" t="s">
        <v>164</v>
      </c>
      <c r="DC8" s="217" t="s">
        <v>2261</v>
      </c>
      <c r="DD8" s="217" t="s">
        <v>5776</v>
      </c>
      <c r="DE8" s="217" t="s">
        <v>143</v>
      </c>
      <c r="DF8" s="217" t="s">
        <v>8265</v>
      </c>
      <c r="DG8" s="176" t="s">
        <v>143</v>
      </c>
    </row>
    <row r="9" spans="1:111" s="176" customFormat="1" x14ac:dyDescent="0.2">
      <c r="A9" s="216">
        <v>45658</v>
      </c>
      <c r="B9" s="217">
        <v>177331</v>
      </c>
      <c r="C9" s="217" t="s">
        <v>16313</v>
      </c>
      <c r="D9" s="217" t="s">
        <v>164</v>
      </c>
      <c r="E9" s="218">
        <v>45663</v>
      </c>
      <c r="F9" s="217" t="s">
        <v>165</v>
      </c>
      <c r="G9" s="217" t="s">
        <v>166</v>
      </c>
      <c r="H9" s="219">
        <v>1004.17</v>
      </c>
      <c r="I9" s="219">
        <v>1004.17</v>
      </c>
      <c r="J9" s="220">
        <f t="shared" si="0"/>
        <v>1.0711304337066498E-2</v>
      </c>
      <c r="K9" s="217" t="s">
        <v>501</v>
      </c>
      <c r="L9" s="217" t="s">
        <v>219</v>
      </c>
      <c r="M9" s="217" t="s">
        <v>7733</v>
      </c>
      <c r="N9" s="217" t="s">
        <v>2549</v>
      </c>
      <c r="O9" s="221" t="s">
        <v>262</v>
      </c>
      <c r="P9" s="217" t="s">
        <v>16314</v>
      </c>
      <c r="Q9" s="217" t="s">
        <v>16315</v>
      </c>
      <c r="R9" s="217" t="s">
        <v>135</v>
      </c>
      <c r="S9" s="217" t="s">
        <v>135</v>
      </c>
      <c r="T9" s="217" t="s">
        <v>506</v>
      </c>
      <c r="U9" s="217" t="s">
        <v>137</v>
      </c>
      <c r="V9" s="217" t="s">
        <v>6653</v>
      </c>
      <c r="W9" s="217" t="s">
        <v>16316</v>
      </c>
      <c r="X9" s="217" t="s">
        <v>16317</v>
      </c>
      <c r="Y9" s="217" t="s">
        <v>139</v>
      </c>
      <c r="Z9" s="217" t="s">
        <v>226</v>
      </c>
      <c r="AA9" s="217" t="s">
        <v>5272</v>
      </c>
      <c r="AB9" s="217" t="s">
        <v>143</v>
      </c>
      <c r="AC9" s="217" t="s">
        <v>5272</v>
      </c>
      <c r="AD9" s="217" t="s">
        <v>143</v>
      </c>
      <c r="AE9" s="217" t="s">
        <v>235</v>
      </c>
      <c r="AF9" s="217" t="s">
        <v>141</v>
      </c>
      <c r="AG9" s="217" t="s">
        <v>143</v>
      </c>
      <c r="AH9" s="217" t="s">
        <v>143</v>
      </c>
      <c r="AI9" s="217" t="s">
        <v>207</v>
      </c>
      <c r="AJ9" s="217" t="s">
        <v>143</v>
      </c>
      <c r="AK9" s="217" t="s">
        <v>16318</v>
      </c>
      <c r="AL9" s="217" t="s">
        <v>143</v>
      </c>
      <c r="AM9" s="217" t="s">
        <v>7739</v>
      </c>
      <c r="AN9" s="217" t="s">
        <v>7740</v>
      </c>
      <c r="AO9" s="217" t="s">
        <v>7741</v>
      </c>
      <c r="AP9" s="217" t="s">
        <v>250</v>
      </c>
      <c r="AQ9" s="217" t="s">
        <v>179</v>
      </c>
      <c r="AR9" s="217" t="s">
        <v>7742</v>
      </c>
      <c r="AS9" s="217" t="s">
        <v>7743</v>
      </c>
      <c r="AT9" s="217" t="s">
        <v>234</v>
      </c>
      <c r="AU9" s="217" t="s">
        <v>165</v>
      </c>
      <c r="AV9" s="217" t="s">
        <v>235</v>
      </c>
      <c r="AW9" s="217" t="s">
        <v>148</v>
      </c>
      <c r="AX9" s="217" t="s">
        <v>139</v>
      </c>
      <c r="AY9" s="217" t="s">
        <v>875</v>
      </c>
      <c r="AZ9" s="217" t="s">
        <v>150</v>
      </c>
      <c r="BA9" s="217" t="s">
        <v>156</v>
      </c>
      <c r="BB9" s="217" t="s">
        <v>157</v>
      </c>
      <c r="BC9" s="217" t="s">
        <v>8956</v>
      </c>
      <c r="BD9" s="217" t="s">
        <v>16317</v>
      </c>
      <c r="BE9" s="217" t="s">
        <v>5272</v>
      </c>
      <c r="BF9" s="217" t="s">
        <v>143</v>
      </c>
      <c r="BG9" s="217" t="s">
        <v>143</v>
      </c>
      <c r="BH9" s="217" t="s">
        <v>143</v>
      </c>
      <c r="BI9" s="217" t="s">
        <v>506</v>
      </c>
      <c r="BJ9" s="217" t="s">
        <v>143</v>
      </c>
      <c r="BK9" s="217" t="s">
        <v>160</v>
      </c>
      <c r="BL9" s="217" t="s">
        <v>143</v>
      </c>
      <c r="BM9" s="217" t="s">
        <v>164</v>
      </c>
      <c r="BN9" s="217" t="s">
        <v>143</v>
      </c>
      <c r="BO9" s="217" t="s">
        <v>16319</v>
      </c>
      <c r="BP9" s="217" t="s">
        <v>143</v>
      </c>
      <c r="BQ9" s="217" t="s">
        <v>16320</v>
      </c>
      <c r="BR9" s="217" t="s">
        <v>16318</v>
      </c>
      <c r="BS9" s="217" t="s">
        <v>16318</v>
      </c>
      <c r="BT9" s="217" t="s">
        <v>135</v>
      </c>
      <c r="BU9" s="217" t="s">
        <v>135</v>
      </c>
      <c r="BV9" s="217" t="s">
        <v>135</v>
      </c>
      <c r="BW9" s="217" t="s">
        <v>148</v>
      </c>
      <c r="BX9" s="217" t="s">
        <v>2650</v>
      </c>
      <c r="BY9" s="217" t="s">
        <v>174</v>
      </c>
      <c r="BZ9" s="217" t="s">
        <v>143</v>
      </c>
      <c r="CA9" s="217" t="s">
        <v>143</v>
      </c>
      <c r="CB9" s="217" t="s">
        <v>143</v>
      </c>
      <c r="CC9" s="217" t="s">
        <v>16321</v>
      </c>
      <c r="CD9" s="217" t="s">
        <v>2261</v>
      </c>
      <c r="CE9" s="217" t="s">
        <v>143</v>
      </c>
      <c r="CF9" s="217" t="s">
        <v>143</v>
      </c>
      <c r="CG9" s="217" t="s">
        <v>143</v>
      </c>
      <c r="CH9" s="217" t="s">
        <v>5272</v>
      </c>
      <c r="CI9" s="217" t="s">
        <v>143</v>
      </c>
      <c r="CJ9" s="217" t="s">
        <v>143</v>
      </c>
      <c r="CK9" s="217" t="s">
        <v>143</v>
      </c>
      <c r="CL9" s="217" t="s">
        <v>143</v>
      </c>
      <c r="CM9" s="217" t="s">
        <v>7745</v>
      </c>
      <c r="CN9" s="217" t="s">
        <v>143</v>
      </c>
      <c r="CO9" s="217" t="s">
        <v>143</v>
      </c>
      <c r="CP9" s="217" t="s">
        <v>143</v>
      </c>
      <c r="CQ9" s="217" t="s">
        <v>1</v>
      </c>
      <c r="CR9" s="217" t="s">
        <v>143</v>
      </c>
      <c r="CS9" s="217" t="s">
        <v>1</v>
      </c>
      <c r="CT9" s="217" t="s">
        <v>2092</v>
      </c>
      <c r="CU9" s="217" t="s">
        <v>143</v>
      </c>
      <c r="CV9" s="217" t="s">
        <v>501</v>
      </c>
      <c r="CW9" s="217" t="s">
        <v>166</v>
      </c>
      <c r="CX9" s="217" t="s">
        <v>506</v>
      </c>
      <c r="CY9" s="217" t="s">
        <v>1989</v>
      </c>
      <c r="CZ9" s="217" t="s">
        <v>143</v>
      </c>
      <c r="DA9" s="217" t="s">
        <v>6653</v>
      </c>
      <c r="DB9" s="217" t="s">
        <v>164</v>
      </c>
      <c r="DC9" s="217" t="s">
        <v>2261</v>
      </c>
      <c r="DD9" s="217" t="s">
        <v>5776</v>
      </c>
      <c r="DE9" s="217" t="s">
        <v>143</v>
      </c>
      <c r="DF9" s="217" t="s">
        <v>7746</v>
      </c>
      <c r="DG9" s="176" t="s">
        <v>143</v>
      </c>
    </row>
    <row r="10" spans="1:111" s="176" customFormat="1" x14ac:dyDescent="0.2">
      <c r="A10" s="216">
        <v>45658</v>
      </c>
      <c r="B10" s="217">
        <v>177142</v>
      </c>
      <c r="C10" s="217" t="s">
        <v>16322</v>
      </c>
      <c r="D10" s="217" t="s">
        <v>685</v>
      </c>
      <c r="E10" s="218">
        <v>45664</v>
      </c>
      <c r="F10" s="217" t="s">
        <v>165</v>
      </c>
      <c r="G10" s="217" t="s">
        <v>166</v>
      </c>
      <c r="H10" s="219">
        <v>421.87</v>
      </c>
      <c r="I10" s="219">
        <v>315</v>
      </c>
      <c r="J10" s="220">
        <f t="shared" si="0"/>
        <v>4.5000129068566508E-3</v>
      </c>
      <c r="K10" s="217" t="s">
        <v>519</v>
      </c>
      <c r="L10" s="217" t="s">
        <v>1056</v>
      </c>
      <c r="M10" s="217" t="s">
        <v>4440</v>
      </c>
      <c r="N10" s="217" t="s">
        <v>16323</v>
      </c>
      <c r="O10" s="221" t="s">
        <v>170</v>
      </c>
      <c r="P10" s="217" t="s">
        <v>16324</v>
      </c>
      <c r="Q10" s="217" t="s">
        <v>16325</v>
      </c>
      <c r="R10" s="217" t="s">
        <v>135</v>
      </c>
      <c r="S10" s="217" t="s">
        <v>135</v>
      </c>
      <c r="T10" s="217" t="s">
        <v>136</v>
      </c>
      <c r="U10" s="217" t="s">
        <v>137</v>
      </c>
      <c r="V10" s="217" t="s">
        <v>957</v>
      </c>
      <c r="W10" s="217" t="s">
        <v>16326</v>
      </c>
      <c r="X10" s="217" t="s">
        <v>16327</v>
      </c>
      <c r="Y10" s="217" t="s">
        <v>139</v>
      </c>
      <c r="Z10" s="217" t="s">
        <v>323</v>
      </c>
      <c r="AA10" s="217" t="s">
        <v>5272</v>
      </c>
      <c r="AB10" s="217" t="s">
        <v>143</v>
      </c>
      <c r="AC10" s="217" t="s">
        <v>16328</v>
      </c>
      <c r="AD10" s="217" t="s">
        <v>16329</v>
      </c>
      <c r="AE10" s="217" t="s">
        <v>235</v>
      </c>
      <c r="AF10" s="217" t="s">
        <v>141</v>
      </c>
      <c r="AG10" s="217" t="s">
        <v>143</v>
      </c>
      <c r="AH10" s="217" t="s">
        <v>16328</v>
      </c>
      <c r="AI10" s="217" t="s">
        <v>142</v>
      </c>
      <c r="AJ10" s="217" t="s">
        <v>143</v>
      </c>
      <c r="AK10" s="217" t="s">
        <v>16330</v>
      </c>
      <c r="AL10" s="217" t="s">
        <v>174</v>
      </c>
      <c r="AM10" s="217" t="s">
        <v>4444</v>
      </c>
      <c r="AN10" s="217" t="s">
        <v>2684</v>
      </c>
      <c r="AO10" s="217" t="s">
        <v>4445</v>
      </c>
      <c r="AP10" s="217" t="s">
        <v>2082</v>
      </c>
      <c r="AQ10" s="217" t="s">
        <v>231</v>
      </c>
      <c r="AR10" s="217" t="s">
        <v>935</v>
      </c>
      <c r="AS10" s="217" t="s">
        <v>2686</v>
      </c>
      <c r="AT10" s="217" t="s">
        <v>145</v>
      </c>
      <c r="AU10" s="217" t="s">
        <v>146</v>
      </c>
      <c r="AV10" s="217" t="s">
        <v>1060</v>
      </c>
      <c r="AW10" s="217" t="s">
        <v>148</v>
      </c>
      <c r="AX10" s="217" t="s">
        <v>139</v>
      </c>
      <c r="AY10" s="217" t="s">
        <v>149</v>
      </c>
      <c r="AZ10" s="217" t="s">
        <v>150</v>
      </c>
      <c r="BA10" s="217" t="s">
        <v>156</v>
      </c>
      <c r="BB10" s="217" t="s">
        <v>157</v>
      </c>
      <c r="BC10" s="217" t="s">
        <v>303</v>
      </c>
      <c r="BD10" s="217" t="s">
        <v>16331</v>
      </c>
      <c r="BE10" s="217" t="s">
        <v>5272</v>
      </c>
      <c r="BF10" s="217" t="s">
        <v>143</v>
      </c>
      <c r="BG10" s="217" t="s">
        <v>16332</v>
      </c>
      <c r="BH10" s="217" t="s">
        <v>143</v>
      </c>
      <c r="BI10" s="217" t="s">
        <v>136</v>
      </c>
      <c r="BJ10" s="217" t="s">
        <v>143</v>
      </c>
      <c r="BK10" s="217" t="s">
        <v>160</v>
      </c>
      <c r="BL10" s="217" t="s">
        <v>160</v>
      </c>
      <c r="BM10" s="217" t="s">
        <v>143</v>
      </c>
      <c r="BN10" s="217" t="s">
        <v>143</v>
      </c>
      <c r="BO10" s="217" t="s">
        <v>16333</v>
      </c>
      <c r="BP10" s="217" t="s">
        <v>5352</v>
      </c>
      <c r="BQ10" s="217" t="s">
        <v>241</v>
      </c>
      <c r="BR10" s="217" t="s">
        <v>16328</v>
      </c>
      <c r="BS10" s="217" t="s">
        <v>16328</v>
      </c>
      <c r="BT10" s="217" t="s">
        <v>135</v>
      </c>
      <c r="BU10" s="217" t="s">
        <v>135</v>
      </c>
      <c r="BV10" s="217" t="s">
        <v>135</v>
      </c>
      <c r="BW10" s="217" t="s">
        <v>148</v>
      </c>
      <c r="BX10" s="217" t="s">
        <v>4774</v>
      </c>
      <c r="BY10" s="217" t="s">
        <v>174</v>
      </c>
      <c r="BZ10" s="217" t="s">
        <v>143</v>
      </c>
      <c r="CA10" s="217" t="s">
        <v>143</v>
      </c>
      <c r="CB10" s="217" t="s">
        <v>143</v>
      </c>
      <c r="CC10" s="217" t="s">
        <v>16334</v>
      </c>
      <c r="CD10" s="217" t="s">
        <v>2261</v>
      </c>
      <c r="CE10" s="217" t="s">
        <v>2261</v>
      </c>
      <c r="CF10" s="217" t="s">
        <v>143</v>
      </c>
      <c r="CG10" s="217" t="s">
        <v>143</v>
      </c>
      <c r="CH10" s="217" t="s">
        <v>5272</v>
      </c>
      <c r="CI10" s="217" t="s">
        <v>143</v>
      </c>
      <c r="CJ10" s="217" t="s">
        <v>143</v>
      </c>
      <c r="CK10" s="217" t="s">
        <v>143</v>
      </c>
      <c r="CL10" s="217" t="s">
        <v>143</v>
      </c>
      <c r="CM10" s="217" t="s">
        <v>6189</v>
      </c>
      <c r="CN10" s="217" t="s">
        <v>143</v>
      </c>
      <c r="CO10" s="217" t="s">
        <v>143</v>
      </c>
      <c r="CP10" s="217" t="s">
        <v>143</v>
      </c>
      <c r="CQ10" s="217" t="s">
        <v>1</v>
      </c>
      <c r="CR10" s="217" t="s">
        <v>143</v>
      </c>
      <c r="CS10" s="217" t="s">
        <v>1</v>
      </c>
      <c r="CT10" s="217" t="s">
        <v>1985</v>
      </c>
      <c r="CU10" s="217" t="s">
        <v>1985</v>
      </c>
      <c r="CV10" s="217" t="s">
        <v>519</v>
      </c>
      <c r="CW10" s="217" t="s">
        <v>166</v>
      </c>
      <c r="CX10" s="217" t="s">
        <v>136</v>
      </c>
      <c r="CY10" s="217" t="s">
        <v>1986</v>
      </c>
      <c r="CZ10" s="217" t="s">
        <v>16287</v>
      </c>
      <c r="DA10" s="217" t="s">
        <v>225</v>
      </c>
      <c r="DB10" s="217" t="s">
        <v>685</v>
      </c>
      <c r="DC10" s="217" t="s">
        <v>2261</v>
      </c>
      <c r="DD10" s="217" t="s">
        <v>5755</v>
      </c>
      <c r="DE10" s="217" t="s">
        <v>143</v>
      </c>
      <c r="DF10" s="217" t="s">
        <v>7797</v>
      </c>
      <c r="DG10" s="176" t="s">
        <v>143</v>
      </c>
    </row>
    <row r="11" spans="1:111" s="176" customFormat="1" x14ac:dyDescent="0.2">
      <c r="A11" s="216">
        <v>45658</v>
      </c>
      <c r="B11" s="217">
        <v>177173</v>
      </c>
      <c r="C11" s="217" t="s">
        <v>12737</v>
      </c>
      <c r="D11" s="217" t="s">
        <v>685</v>
      </c>
      <c r="E11" s="218">
        <v>45664</v>
      </c>
      <c r="F11" s="217" t="s">
        <v>165</v>
      </c>
      <c r="G11" s="217" t="s">
        <v>166</v>
      </c>
      <c r="H11" s="219">
        <v>480</v>
      </c>
      <c r="I11" s="219">
        <v>480</v>
      </c>
      <c r="J11" s="220">
        <f t="shared" si="0"/>
        <v>5.1200753675094048E-3</v>
      </c>
      <c r="K11" s="217" t="s">
        <v>12628</v>
      </c>
      <c r="L11" s="217" t="s">
        <v>960</v>
      </c>
      <c r="M11" s="217" t="s">
        <v>8285</v>
      </c>
      <c r="N11" s="217" t="s">
        <v>16335</v>
      </c>
      <c r="O11" s="221" t="s">
        <v>530</v>
      </c>
      <c r="P11" s="217" t="s">
        <v>16336</v>
      </c>
      <c r="Q11" s="217" t="s">
        <v>16337</v>
      </c>
      <c r="R11" s="217" t="s">
        <v>135</v>
      </c>
      <c r="S11" s="217" t="s">
        <v>135</v>
      </c>
      <c r="T11" s="217" t="s">
        <v>136</v>
      </c>
      <c r="U11" s="217" t="s">
        <v>137</v>
      </c>
      <c r="V11" s="217" t="s">
        <v>957</v>
      </c>
      <c r="W11" s="217" t="s">
        <v>16338</v>
      </c>
      <c r="X11" s="217" t="s">
        <v>16339</v>
      </c>
      <c r="Y11" s="217" t="s">
        <v>139</v>
      </c>
      <c r="Z11" s="217" t="s">
        <v>140</v>
      </c>
      <c r="AA11" s="217" t="s">
        <v>5272</v>
      </c>
      <c r="AB11" s="217" t="s">
        <v>143</v>
      </c>
      <c r="AC11" s="217" t="s">
        <v>7390</v>
      </c>
      <c r="AD11" s="217" t="s">
        <v>16340</v>
      </c>
      <c r="AE11" s="217" t="s">
        <v>235</v>
      </c>
      <c r="AF11" s="217" t="s">
        <v>141</v>
      </c>
      <c r="AG11" s="217" t="s">
        <v>143</v>
      </c>
      <c r="AH11" s="217" t="s">
        <v>7390</v>
      </c>
      <c r="AI11" s="217" t="s">
        <v>142</v>
      </c>
      <c r="AJ11" s="217" t="s">
        <v>143</v>
      </c>
      <c r="AK11" s="217" t="s">
        <v>7390</v>
      </c>
      <c r="AL11" s="217" t="s">
        <v>174</v>
      </c>
      <c r="AM11" s="217" t="s">
        <v>7843</v>
      </c>
      <c r="AN11" s="217" t="s">
        <v>534</v>
      </c>
      <c r="AO11" s="217" t="s">
        <v>309</v>
      </c>
      <c r="AP11" s="217" t="s">
        <v>148</v>
      </c>
      <c r="AQ11" s="217" t="s">
        <v>139</v>
      </c>
      <c r="AR11" s="217" t="s">
        <v>950</v>
      </c>
      <c r="AS11" s="217" t="s">
        <v>2261</v>
      </c>
      <c r="AT11" s="217" t="s">
        <v>145</v>
      </c>
      <c r="AU11" s="217" t="s">
        <v>146</v>
      </c>
      <c r="AV11" s="217" t="s">
        <v>972</v>
      </c>
      <c r="AW11" s="217" t="s">
        <v>148</v>
      </c>
      <c r="AX11" s="217" t="s">
        <v>139</v>
      </c>
      <c r="AY11" s="217" t="s">
        <v>149</v>
      </c>
      <c r="AZ11" s="217" t="s">
        <v>150</v>
      </c>
      <c r="BA11" s="217" t="s">
        <v>156</v>
      </c>
      <c r="BB11" s="217" t="s">
        <v>157</v>
      </c>
      <c r="BC11" s="217" t="s">
        <v>303</v>
      </c>
      <c r="BD11" s="217" t="s">
        <v>16341</v>
      </c>
      <c r="BE11" s="217" t="s">
        <v>5272</v>
      </c>
      <c r="BF11" s="217" t="s">
        <v>143</v>
      </c>
      <c r="BG11" s="217" t="s">
        <v>6984</v>
      </c>
      <c r="BH11" s="217" t="s">
        <v>143</v>
      </c>
      <c r="BI11" s="217" t="s">
        <v>463</v>
      </c>
      <c r="BJ11" s="217" t="s">
        <v>143</v>
      </c>
      <c r="BK11" s="217" t="s">
        <v>160</v>
      </c>
      <c r="BL11" s="217" t="s">
        <v>160</v>
      </c>
      <c r="BM11" s="217" t="s">
        <v>143</v>
      </c>
      <c r="BN11" s="217" t="s">
        <v>143</v>
      </c>
      <c r="BO11" s="217" t="s">
        <v>547</v>
      </c>
      <c r="BP11" s="217" t="s">
        <v>5352</v>
      </c>
      <c r="BQ11" s="217" t="s">
        <v>241</v>
      </c>
      <c r="BR11" s="217" t="s">
        <v>7390</v>
      </c>
      <c r="BS11" s="217" t="s">
        <v>7390</v>
      </c>
      <c r="BT11" s="217" t="s">
        <v>135</v>
      </c>
      <c r="BU11" s="217" t="s">
        <v>135</v>
      </c>
      <c r="BV11" s="217" t="s">
        <v>135</v>
      </c>
      <c r="BW11" s="217" t="s">
        <v>148</v>
      </c>
      <c r="BX11" s="217" t="s">
        <v>4774</v>
      </c>
      <c r="BY11" s="217" t="s">
        <v>174</v>
      </c>
      <c r="BZ11" s="217" t="s">
        <v>143</v>
      </c>
      <c r="CA11" s="217" t="s">
        <v>143</v>
      </c>
      <c r="CB11" s="217" t="s">
        <v>143</v>
      </c>
      <c r="CC11" s="217" t="s">
        <v>143</v>
      </c>
      <c r="CD11" s="217" t="s">
        <v>2261</v>
      </c>
      <c r="CE11" s="217" t="s">
        <v>2261</v>
      </c>
      <c r="CF11" s="217" t="s">
        <v>143</v>
      </c>
      <c r="CG11" s="217" t="s">
        <v>143</v>
      </c>
      <c r="CH11" s="217" t="s">
        <v>5272</v>
      </c>
      <c r="CI11" s="217" t="s">
        <v>143</v>
      </c>
      <c r="CJ11" s="217" t="s">
        <v>143</v>
      </c>
      <c r="CK11" s="217" t="s">
        <v>143</v>
      </c>
      <c r="CL11" s="217" t="s">
        <v>143</v>
      </c>
      <c r="CM11" s="217" t="s">
        <v>143</v>
      </c>
      <c r="CN11" s="217" t="s">
        <v>143</v>
      </c>
      <c r="CO11" s="217" t="s">
        <v>143</v>
      </c>
      <c r="CP11" s="217" t="s">
        <v>143</v>
      </c>
      <c r="CQ11" s="217" t="s">
        <v>1</v>
      </c>
      <c r="CR11" s="217" t="s">
        <v>143</v>
      </c>
      <c r="CS11" s="217" t="s">
        <v>1</v>
      </c>
      <c r="CT11" s="217" t="s">
        <v>1985</v>
      </c>
      <c r="CU11" s="217" t="s">
        <v>1985</v>
      </c>
      <c r="CV11" s="217" t="s">
        <v>12628</v>
      </c>
      <c r="CW11" s="217" t="s">
        <v>166</v>
      </c>
      <c r="CX11" s="217" t="s">
        <v>463</v>
      </c>
      <c r="CY11" s="217" t="s">
        <v>1986</v>
      </c>
      <c r="CZ11" s="217" t="s">
        <v>143</v>
      </c>
      <c r="DA11" s="217" t="s">
        <v>225</v>
      </c>
      <c r="DB11" s="217" t="s">
        <v>685</v>
      </c>
      <c r="DC11" s="217" t="s">
        <v>2261</v>
      </c>
      <c r="DD11" s="217" t="s">
        <v>5755</v>
      </c>
      <c r="DE11" s="217" t="s">
        <v>143</v>
      </c>
      <c r="DF11" s="217" t="s">
        <v>143</v>
      </c>
      <c r="DG11" s="176" t="s">
        <v>143</v>
      </c>
    </row>
    <row r="12" spans="1:111" s="176" customFormat="1" x14ac:dyDescent="0.2">
      <c r="A12" s="216">
        <v>45658</v>
      </c>
      <c r="B12" s="217">
        <v>177332</v>
      </c>
      <c r="C12" s="217" t="s">
        <v>16342</v>
      </c>
      <c r="D12" s="217" t="s">
        <v>364</v>
      </c>
      <c r="E12" s="218">
        <v>45664</v>
      </c>
      <c r="F12" s="217" t="s">
        <v>165</v>
      </c>
      <c r="G12" s="217" t="s">
        <v>166</v>
      </c>
      <c r="H12" s="219">
        <v>1115.47</v>
      </c>
      <c r="I12" s="219">
        <v>1115.47</v>
      </c>
      <c r="J12" s="220">
        <f t="shared" si="0"/>
        <v>1.189852181290774E-2</v>
      </c>
      <c r="K12" s="217" t="s">
        <v>12628</v>
      </c>
      <c r="L12" s="217" t="s">
        <v>219</v>
      </c>
      <c r="M12" s="217" t="s">
        <v>8107</v>
      </c>
      <c r="N12" s="217" t="s">
        <v>14920</v>
      </c>
      <c r="O12" s="221" t="s">
        <v>262</v>
      </c>
      <c r="P12" s="217" t="s">
        <v>16343</v>
      </c>
      <c r="Q12" s="217" t="s">
        <v>4968</v>
      </c>
      <c r="R12" s="217" t="s">
        <v>135</v>
      </c>
      <c r="S12" s="217" t="s">
        <v>135</v>
      </c>
      <c r="T12" s="217" t="s">
        <v>136</v>
      </c>
      <c r="U12" s="217" t="s">
        <v>137</v>
      </c>
      <c r="V12" s="217" t="s">
        <v>6653</v>
      </c>
      <c r="W12" s="217" t="s">
        <v>16344</v>
      </c>
      <c r="X12" s="217" t="s">
        <v>16345</v>
      </c>
      <c r="Y12" s="217" t="s">
        <v>139</v>
      </c>
      <c r="Z12" s="217" t="s">
        <v>323</v>
      </c>
      <c r="AA12" s="217" t="s">
        <v>5272</v>
      </c>
      <c r="AB12" s="217" t="s">
        <v>143</v>
      </c>
      <c r="AC12" s="217" t="s">
        <v>5272</v>
      </c>
      <c r="AD12" s="217" t="s">
        <v>143</v>
      </c>
      <c r="AE12" s="217" t="s">
        <v>235</v>
      </c>
      <c r="AF12" s="217" t="s">
        <v>141</v>
      </c>
      <c r="AG12" s="217" t="s">
        <v>143</v>
      </c>
      <c r="AH12" s="217" t="s">
        <v>143</v>
      </c>
      <c r="AI12" s="217" t="s">
        <v>142</v>
      </c>
      <c r="AJ12" s="217" t="s">
        <v>143</v>
      </c>
      <c r="AK12" s="217" t="s">
        <v>16346</v>
      </c>
      <c r="AL12" s="217" t="s">
        <v>143</v>
      </c>
      <c r="AM12" s="217" t="s">
        <v>227</v>
      </c>
      <c r="AN12" s="217" t="s">
        <v>228</v>
      </c>
      <c r="AO12" s="217" t="s">
        <v>8114</v>
      </c>
      <c r="AP12" s="217" t="s">
        <v>230</v>
      </c>
      <c r="AQ12" s="217" t="s">
        <v>231</v>
      </c>
      <c r="AR12" s="217" t="s">
        <v>232</v>
      </c>
      <c r="AS12" s="217" t="s">
        <v>233</v>
      </c>
      <c r="AT12" s="217" t="s">
        <v>234</v>
      </c>
      <c r="AU12" s="217" t="s">
        <v>165</v>
      </c>
      <c r="AV12" s="217" t="s">
        <v>235</v>
      </c>
      <c r="AW12" s="217" t="s">
        <v>148</v>
      </c>
      <c r="AX12" s="217" t="s">
        <v>139</v>
      </c>
      <c r="AY12" s="217" t="s">
        <v>875</v>
      </c>
      <c r="AZ12" s="217" t="s">
        <v>150</v>
      </c>
      <c r="BA12" s="217" t="s">
        <v>156</v>
      </c>
      <c r="BB12" s="217" t="s">
        <v>157</v>
      </c>
      <c r="BC12" s="217" t="s">
        <v>8956</v>
      </c>
      <c r="BD12" s="217" t="s">
        <v>16347</v>
      </c>
      <c r="BE12" s="217" t="s">
        <v>5272</v>
      </c>
      <c r="BF12" s="217" t="s">
        <v>143</v>
      </c>
      <c r="BG12" s="217" t="s">
        <v>143</v>
      </c>
      <c r="BH12" s="217" t="s">
        <v>143</v>
      </c>
      <c r="BI12" s="217" t="s">
        <v>463</v>
      </c>
      <c r="BJ12" s="217" t="s">
        <v>143</v>
      </c>
      <c r="BK12" s="217" t="s">
        <v>160</v>
      </c>
      <c r="BL12" s="217" t="s">
        <v>143</v>
      </c>
      <c r="BM12" s="217" t="s">
        <v>143</v>
      </c>
      <c r="BN12" s="217" t="s">
        <v>143</v>
      </c>
      <c r="BO12" s="217" t="s">
        <v>16348</v>
      </c>
      <c r="BP12" s="217" t="s">
        <v>143</v>
      </c>
      <c r="BQ12" s="217" t="s">
        <v>16320</v>
      </c>
      <c r="BR12" s="217" t="s">
        <v>16346</v>
      </c>
      <c r="BS12" s="217" t="s">
        <v>16346</v>
      </c>
      <c r="BT12" s="217" t="s">
        <v>135</v>
      </c>
      <c r="BU12" s="217" t="s">
        <v>135</v>
      </c>
      <c r="BV12" s="217" t="s">
        <v>135</v>
      </c>
      <c r="BW12" s="217" t="s">
        <v>148</v>
      </c>
      <c r="BX12" s="217" t="s">
        <v>12179</v>
      </c>
      <c r="BY12" s="217" t="s">
        <v>174</v>
      </c>
      <c r="BZ12" s="217" t="s">
        <v>143</v>
      </c>
      <c r="CA12" s="217" t="s">
        <v>143</v>
      </c>
      <c r="CB12" s="217" t="s">
        <v>143</v>
      </c>
      <c r="CC12" s="217" t="s">
        <v>16349</v>
      </c>
      <c r="CD12" s="217" t="s">
        <v>2261</v>
      </c>
      <c r="CE12" s="217" t="s">
        <v>143</v>
      </c>
      <c r="CF12" s="217" t="s">
        <v>143</v>
      </c>
      <c r="CG12" s="217" t="s">
        <v>143</v>
      </c>
      <c r="CH12" s="217" t="s">
        <v>5272</v>
      </c>
      <c r="CI12" s="217" t="s">
        <v>143</v>
      </c>
      <c r="CJ12" s="217" t="s">
        <v>143</v>
      </c>
      <c r="CK12" s="217" t="s">
        <v>143</v>
      </c>
      <c r="CL12" s="217" t="s">
        <v>143</v>
      </c>
      <c r="CM12" s="217" t="s">
        <v>7155</v>
      </c>
      <c r="CN12" s="217" t="s">
        <v>143</v>
      </c>
      <c r="CO12" s="217" t="s">
        <v>143</v>
      </c>
      <c r="CP12" s="217" t="s">
        <v>143</v>
      </c>
      <c r="CQ12" s="217" t="s">
        <v>1</v>
      </c>
      <c r="CR12" s="217" t="s">
        <v>143</v>
      </c>
      <c r="CS12" s="217" t="s">
        <v>1</v>
      </c>
      <c r="CT12" s="217" t="s">
        <v>2092</v>
      </c>
      <c r="CU12" s="217" t="s">
        <v>143</v>
      </c>
      <c r="CV12" s="217" t="s">
        <v>12628</v>
      </c>
      <c r="CW12" s="217" t="s">
        <v>166</v>
      </c>
      <c r="CX12" s="217" t="s">
        <v>463</v>
      </c>
      <c r="CY12" s="217" t="s">
        <v>1989</v>
      </c>
      <c r="CZ12" s="217" t="s">
        <v>16350</v>
      </c>
      <c r="DA12" s="217" t="s">
        <v>6653</v>
      </c>
      <c r="DB12" s="217" t="s">
        <v>364</v>
      </c>
      <c r="DC12" s="217" t="s">
        <v>2261</v>
      </c>
      <c r="DD12" s="217" t="s">
        <v>5755</v>
      </c>
      <c r="DE12" s="217" t="s">
        <v>143</v>
      </c>
      <c r="DF12" s="217" t="s">
        <v>7156</v>
      </c>
      <c r="DG12" s="176" t="s">
        <v>143</v>
      </c>
    </row>
    <row r="13" spans="1:111" s="176" customFormat="1" x14ac:dyDescent="0.2">
      <c r="A13" s="216">
        <v>45658</v>
      </c>
      <c r="B13" s="217">
        <v>176940</v>
      </c>
      <c r="C13" s="217" t="s">
        <v>15758</v>
      </c>
      <c r="D13" s="217" t="s">
        <v>5129</v>
      </c>
      <c r="E13" s="218">
        <v>45665</v>
      </c>
      <c r="F13" s="217" t="s">
        <v>165</v>
      </c>
      <c r="G13" s="217" t="s">
        <v>166</v>
      </c>
      <c r="H13" s="219">
        <v>92.28</v>
      </c>
      <c r="I13" s="219">
        <v>93</v>
      </c>
      <c r="J13" s="220">
        <f t="shared" si="0"/>
        <v>9.8433448940368306E-4</v>
      </c>
      <c r="K13" s="217" t="s">
        <v>258</v>
      </c>
      <c r="L13" s="217" t="s">
        <v>960</v>
      </c>
      <c r="M13" s="217" t="s">
        <v>6782</v>
      </c>
      <c r="N13" s="217" t="s">
        <v>16351</v>
      </c>
      <c r="O13" s="221" t="s">
        <v>170</v>
      </c>
      <c r="P13" s="217" t="s">
        <v>16352</v>
      </c>
      <c r="Q13" s="217" t="s">
        <v>6785</v>
      </c>
      <c r="R13" s="217" t="s">
        <v>135</v>
      </c>
      <c r="S13" s="217" t="s">
        <v>135</v>
      </c>
      <c r="T13" s="217" t="s">
        <v>136</v>
      </c>
      <c r="U13" s="217" t="s">
        <v>137</v>
      </c>
      <c r="V13" s="217" t="s">
        <v>957</v>
      </c>
      <c r="W13" s="217" t="s">
        <v>16353</v>
      </c>
      <c r="X13" s="217" t="s">
        <v>16354</v>
      </c>
      <c r="Y13" s="217" t="s">
        <v>139</v>
      </c>
      <c r="Z13" s="217" t="s">
        <v>140</v>
      </c>
      <c r="AA13" s="217" t="s">
        <v>5272</v>
      </c>
      <c r="AB13" s="217" t="s">
        <v>143</v>
      </c>
      <c r="AC13" s="217" t="s">
        <v>16355</v>
      </c>
      <c r="AD13" s="217" t="s">
        <v>16356</v>
      </c>
      <c r="AE13" s="217" t="s">
        <v>235</v>
      </c>
      <c r="AF13" s="217" t="s">
        <v>141</v>
      </c>
      <c r="AG13" s="217" t="s">
        <v>143</v>
      </c>
      <c r="AH13" s="217" t="s">
        <v>16355</v>
      </c>
      <c r="AI13" s="217" t="s">
        <v>142</v>
      </c>
      <c r="AJ13" s="217" t="s">
        <v>143</v>
      </c>
      <c r="AK13" s="217" t="s">
        <v>16357</v>
      </c>
      <c r="AL13" s="217" t="s">
        <v>174</v>
      </c>
      <c r="AM13" s="217" t="s">
        <v>5402</v>
      </c>
      <c r="AN13" s="217" t="s">
        <v>5403</v>
      </c>
      <c r="AO13" s="217" t="s">
        <v>6790</v>
      </c>
      <c r="AP13" s="217" t="s">
        <v>2177</v>
      </c>
      <c r="AQ13" s="217" t="s">
        <v>231</v>
      </c>
      <c r="AR13" s="217" t="s">
        <v>5405</v>
      </c>
      <c r="AS13" s="217" t="s">
        <v>5406</v>
      </c>
      <c r="AT13" s="217" t="s">
        <v>145</v>
      </c>
      <c r="AU13" s="217" t="s">
        <v>146</v>
      </c>
      <c r="AV13" s="217" t="s">
        <v>972</v>
      </c>
      <c r="AW13" s="217" t="s">
        <v>148</v>
      </c>
      <c r="AX13" s="217" t="s">
        <v>139</v>
      </c>
      <c r="AY13" s="217" t="s">
        <v>149</v>
      </c>
      <c r="AZ13" s="217" t="s">
        <v>150</v>
      </c>
      <c r="BA13" s="217" t="s">
        <v>156</v>
      </c>
      <c r="BB13" s="217" t="s">
        <v>157</v>
      </c>
      <c r="BC13" s="217" t="s">
        <v>303</v>
      </c>
      <c r="BD13" s="217" t="s">
        <v>16358</v>
      </c>
      <c r="BE13" s="217" t="s">
        <v>5272</v>
      </c>
      <c r="BF13" s="217" t="s">
        <v>143</v>
      </c>
      <c r="BG13" s="217" t="s">
        <v>16359</v>
      </c>
      <c r="BH13" s="217" t="s">
        <v>143</v>
      </c>
      <c r="BI13" s="217" t="s">
        <v>136</v>
      </c>
      <c r="BJ13" s="217" t="s">
        <v>143</v>
      </c>
      <c r="BK13" s="217" t="s">
        <v>160</v>
      </c>
      <c r="BL13" s="217" t="s">
        <v>160</v>
      </c>
      <c r="BM13" s="217" t="s">
        <v>143</v>
      </c>
      <c r="BN13" s="217" t="s">
        <v>143</v>
      </c>
      <c r="BO13" s="217" t="s">
        <v>539</v>
      </c>
      <c r="BP13" s="217" t="s">
        <v>5352</v>
      </c>
      <c r="BQ13" s="217" t="s">
        <v>162</v>
      </c>
      <c r="BR13" s="217" t="s">
        <v>16355</v>
      </c>
      <c r="BS13" s="217" t="s">
        <v>16355</v>
      </c>
      <c r="BT13" s="217" t="s">
        <v>135</v>
      </c>
      <c r="BU13" s="217" t="s">
        <v>135</v>
      </c>
      <c r="BV13" s="217" t="s">
        <v>135</v>
      </c>
      <c r="BW13" s="217" t="s">
        <v>148</v>
      </c>
      <c r="BX13" s="217" t="s">
        <v>1094</v>
      </c>
      <c r="BY13" s="217" t="s">
        <v>174</v>
      </c>
      <c r="BZ13" s="217" t="s">
        <v>143</v>
      </c>
      <c r="CA13" s="217" t="s">
        <v>143</v>
      </c>
      <c r="CB13" s="217" t="s">
        <v>143</v>
      </c>
      <c r="CC13" s="217" t="s">
        <v>143</v>
      </c>
      <c r="CD13" s="217" t="s">
        <v>2261</v>
      </c>
      <c r="CE13" s="217" t="s">
        <v>2261</v>
      </c>
      <c r="CF13" s="217" t="s">
        <v>143</v>
      </c>
      <c r="CG13" s="217" t="s">
        <v>143</v>
      </c>
      <c r="CH13" s="217" t="s">
        <v>5272</v>
      </c>
      <c r="CI13" s="217" t="s">
        <v>143</v>
      </c>
      <c r="CJ13" s="217" t="s">
        <v>143</v>
      </c>
      <c r="CK13" s="217" t="s">
        <v>143</v>
      </c>
      <c r="CL13" s="217" t="s">
        <v>143</v>
      </c>
      <c r="CM13" s="217" t="s">
        <v>6793</v>
      </c>
      <c r="CN13" s="217" t="s">
        <v>143</v>
      </c>
      <c r="CO13" s="217" t="s">
        <v>143</v>
      </c>
      <c r="CP13" s="217" t="s">
        <v>143</v>
      </c>
      <c r="CQ13" s="217" t="s">
        <v>1</v>
      </c>
      <c r="CR13" s="217" t="s">
        <v>143</v>
      </c>
      <c r="CS13" s="217" t="s">
        <v>1</v>
      </c>
      <c r="CT13" s="217" t="s">
        <v>1985</v>
      </c>
      <c r="CU13" s="217" t="s">
        <v>1985</v>
      </c>
      <c r="CV13" s="217" t="s">
        <v>258</v>
      </c>
      <c r="CW13" s="217" t="s">
        <v>166</v>
      </c>
      <c r="CX13" s="217" t="s">
        <v>136</v>
      </c>
      <c r="CY13" s="217" t="s">
        <v>1986</v>
      </c>
      <c r="CZ13" s="217" t="s">
        <v>143</v>
      </c>
      <c r="DA13" s="217" t="s">
        <v>225</v>
      </c>
      <c r="DB13" s="217" t="s">
        <v>5129</v>
      </c>
      <c r="DC13" s="217" t="s">
        <v>2261</v>
      </c>
      <c r="DD13" s="217" t="s">
        <v>5405</v>
      </c>
      <c r="DE13" s="217" t="s">
        <v>143</v>
      </c>
      <c r="DF13" s="217" t="s">
        <v>16360</v>
      </c>
      <c r="DG13" s="176" t="s">
        <v>143</v>
      </c>
    </row>
    <row r="14" spans="1:111" s="176" customFormat="1" x14ac:dyDescent="0.2">
      <c r="A14" s="216">
        <v>45658</v>
      </c>
      <c r="B14" s="217">
        <v>177633</v>
      </c>
      <c r="C14" s="217" t="s">
        <v>16361</v>
      </c>
      <c r="D14" s="217" t="s">
        <v>5495</v>
      </c>
      <c r="E14" s="218">
        <v>45666</v>
      </c>
      <c r="F14" s="217" t="s">
        <v>165</v>
      </c>
      <c r="G14" s="217" t="s">
        <v>166</v>
      </c>
      <c r="H14" s="219">
        <v>101.19</v>
      </c>
      <c r="I14" s="219">
        <v>84.78</v>
      </c>
      <c r="J14" s="220">
        <f t="shared" si="0"/>
        <v>1.0793758884130762E-3</v>
      </c>
      <c r="K14" s="217" t="s">
        <v>953</v>
      </c>
      <c r="L14" s="217" t="s">
        <v>960</v>
      </c>
      <c r="M14" s="217" t="s">
        <v>4892</v>
      </c>
      <c r="N14" s="217" t="s">
        <v>14542</v>
      </c>
      <c r="O14" s="221" t="s">
        <v>170</v>
      </c>
      <c r="P14" s="217" t="s">
        <v>16362</v>
      </c>
      <c r="Q14" s="217" t="s">
        <v>16363</v>
      </c>
      <c r="R14" s="217" t="s">
        <v>135</v>
      </c>
      <c r="S14" s="217" t="s">
        <v>135</v>
      </c>
      <c r="T14" s="217" t="s">
        <v>506</v>
      </c>
      <c r="U14" s="217" t="s">
        <v>137</v>
      </c>
      <c r="V14" s="217" t="s">
        <v>173</v>
      </c>
      <c r="W14" s="217" t="s">
        <v>16364</v>
      </c>
      <c r="X14" s="217" t="s">
        <v>16365</v>
      </c>
      <c r="Y14" s="217" t="s">
        <v>139</v>
      </c>
      <c r="Z14" s="217" t="s">
        <v>323</v>
      </c>
      <c r="AA14" s="217" t="s">
        <v>5272</v>
      </c>
      <c r="AB14" s="217" t="s">
        <v>143</v>
      </c>
      <c r="AC14" s="217" t="s">
        <v>16366</v>
      </c>
      <c r="AD14" s="217" t="s">
        <v>143</v>
      </c>
      <c r="AE14" s="217" t="s">
        <v>235</v>
      </c>
      <c r="AF14" s="217" t="s">
        <v>141</v>
      </c>
      <c r="AG14" s="217" t="s">
        <v>143</v>
      </c>
      <c r="AH14" s="217" t="s">
        <v>16366</v>
      </c>
      <c r="AI14" s="217" t="s">
        <v>207</v>
      </c>
      <c r="AJ14" s="217" t="s">
        <v>143</v>
      </c>
      <c r="AK14" s="217" t="s">
        <v>16367</v>
      </c>
      <c r="AL14" s="217" t="s">
        <v>174</v>
      </c>
      <c r="AM14" s="217" t="s">
        <v>1201</v>
      </c>
      <c r="AN14" s="217" t="s">
        <v>176</v>
      </c>
      <c r="AO14" s="217" t="s">
        <v>4896</v>
      </c>
      <c r="AP14" s="217" t="s">
        <v>178</v>
      </c>
      <c r="AQ14" s="217" t="s">
        <v>179</v>
      </c>
      <c r="AR14" s="217" t="s">
        <v>180</v>
      </c>
      <c r="AS14" s="217" t="s">
        <v>181</v>
      </c>
      <c r="AT14" s="217" t="s">
        <v>145</v>
      </c>
      <c r="AU14" s="217" t="s">
        <v>146</v>
      </c>
      <c r="AV14" s="217" t="s">
        <v>972</v>
      </c>
      <c r="AW14" s="217" t="s">
        <v>148</v>
      </c>
      <c r="AX14" s="217" t="s">
        <v>139</v>
      </c>
      <c r="AY14" s="217" t="s">
        <v>149</v>
      </c>
      <c r="AZ14" s="217" t="s">
        <v>150</v>
      </c>
      <c r="BA14" s="217" t="s">
        <v>156</v>
      </c>
      <c r="BB14" s="217" t="s">
        <v>157</v>
      </c>
      <c r="BC14" s="217" t="s">
        <v>303</v>
      </c>
      <c r="BD14" s="217" t="s">
        <v>16368</v>
      </c>
      <c r="BE14" s="217" t="s">
        <v>5272</v>
      </c>
      <c r="BF14" s="217" t="s">
        <v>143</v>
      </c>
      <c r="BG14" s="217" t="s">
        <v>16369</v>
      </c>
      <c r="BH14" s="217" t="s">
        <v>143</v>
      </c>
      <c r="BI14" s="217" t="s">
        <v>506</v>
      </c>
      <c r="BJ14" s="217" t="s">
        <v>143</v>
      </c>
      <c r="BK14" s="217" t="s">
        <v>160</v>
      </c>
      <c r="BL14" s="217" t="s">
        <v>160</v>
      </c>
      <c r="BM14" s="217" t="s">
        <v>5495</v>
      </c>
      <c r="BN14" s="217" t="s">
        <v>143</v>
      </c>
      <c r="BO14" s="217" t="s">
        <v>16370</v>
      </c>
      <c r="BP14" s="217" t="s">
        <v>5352</v>
      </c>
      <c r="BQ14" s="217" t="s">
        <v>162</v>
      </c>
      <c r="BR14" s="217" t="s">
        <v>16366</v>
      </c>
      <c r="BS14" s="217" t="s">
        <v>16366</v>
      </c>
      <c r="BT14" s="217" t="s">
        <v>135</v>
      </c>
      <c r="BU14" s="217" t="s">
        <v>135</v>
      </c>
      <c r="BV14" s="217" t="s">
        <v>135</v>
      </c>
      <c r="BW14" s="217" t="s">
        <v>148</v>
      </c>
      <c r="BX14" s="217" t="s">
        <v>4837</v>
      </c>
      <c r="BY14" s="217" t="s">
        <v>174</v>
      </c>
      <c r="BZ14" s="217" t="s">
        <v>143</v>
      </c>
      <c r="CA14" s="217" t="s">
        <v>143</v>
      </c>
      <c r="CB14" s="217" t="s">
        <v>143</v>
      </c>
      <c r="CC14" s="217" t="s">
        <v>16371</v>
      </c>
      <c r="CD14" s="217" t="s">
        <v>2261</v>
      </c>
      <c r="CE14" s="217" t="s">
        <v>2261</v>
      </c>
      <c r="CF14" s="217" t="s">
        <v>143</v>
      </c>
      <c r="CG14" s="217" t="s">
        <v>143</v>
      </c>
      <c r="CH14" s="217" t="s">
        <v>5272</v>
      </c>
      <c r="CI14" s="217" t="s">
        <v>143</v>
      </c>
      <c r="CJ14" s="217" t="s">
        <v>143</v>
      </c>
      <c r="CK14" s="217" t="s">
        <v>143</v>
      </c>
      <c r="CL14" s="217" t="s">
        <v>143</v>
      </c>
      <c r="CM14" s="217" t="s">
        <v>143</v>
      </c>
      <c r="CN14" s="217" t="s">
        <v>143</v>
      </c>
      <c r="CO14" s="217" t="s">
        <v>143</v>
      </c>
      <c r="CP14" s="217" t="s">
        <v>143</v>
      </c>
      <c r="CQ14" s="217" t="s">
        <v>1</v>
      </c>
      <c r="CR14" s="217" t="s">
        <v>143</v>
      </c>
      <c r="CS14" s="217" t="s">
        <v>1</v>
      </c>
      <c r="CT14" s="217" t="s">
        <v>1985</v>
      </c>
      <c r="CU14" s="217" t="s">
        <v>1985</v>
      </c>
      <c r="CV14" s="217" t="s">
        <v>953</v>
      </c>
      <c r="CW14" s="217" t="s">
        <v>166</v>
      </c>
      <c r="CX14" s="217" t="s">
        <v>506</v>
      </c>
      <c r="CY14" s="217" t="s">
        <v>1986</v>
      </c>
      <c r="CZ14" s="217" t="s">
        <v>16372</v>
      </c>
      <c r="DA14" s="217" t="s">
        <v>143</v>
      </c>
      <c r="DB14" s="217" t="s">
        <v>5495</v>
      </c>
      <c r="DC14" s="217" t="s">
        <v>2261</v>
      </c>
      <c r="DD14" s="217" t="s">
        <v>6425</v>
      </c>
      <c r="DE14" s="217" t="s">
        <v>143</v>
      </c>
      <c r="DF14" s="217" t="s">
        <v>143</v>
      </c>
      <c r="DG14" s="176" t="s">
        <v>143</v>
      </c>
    </row>
    <row r="15" spans="1:111" s="176" customFormat="1" x14ac:dyDescent="0.2">
      <c r="A15" s="216">
        <v>45658</v>
      </c>
      <c r="B15" s="217">
        <v>177638</v>
      </c>
      <c r="C15" s="217" t="s">
        <v>16293</v>
      </c>
      <c r="D15" s="217" t="s">
        <v>164</v>
      </c>
      <c r="E15" s="218">
        <v>45666</v>
      </c>
      <c r="F15" s="217" t="s">
        <v>165</v>
      </c>
      <c r="G15" s="217" t="s">
        <v>166</v>
      </c>
      <c r="H15" s="219">
        <v>115.44</v>
      </c>
      <c r="I15" s="219">
        <v>123.06</v>
      </c>
      <c r="J15" s="220">
        <f t="shared" si="0"/>
        <v>1.2313781258860117E-3</v>
      </c>
      <c r="K15" s="217" t="s">
        <v>2922</v>
      </c>
      <c r="L15" s="217" t="s">
        <v>960</v>
      </c>
      <c r="M15" s="217" t="s">
        <v>5925</v>
      </c>
      <c r="N15" s="217" t="s">
        <v>14542</v>
      </c>
      <c r="O15" s="221" t="s">
        <v>170</v>
      </c>
      <c r="P15" s="217" t="s">
        <v>16373</v>
      </c>
      <c r="Q15" s="217" t="s">
        <v>16374</v>
      </c>
      <c r="R15" s="217" t="s">
        <v>135</v>
      </c>
      <c r="S15" s="217" t="s">
        <v>135</v>
      </c>
      <c r="T15" s="217" t="s">
        <v>506</v>
      </c>
      <c r="U15" s="217" t="s">
        <v>137</v>
      </c>
      <c r="V15" s="217" t="s">
        <v>173</v>
      </c>
      <c r="W15" s="217" t="s">
        <v>16375</v>
      </c>
      <c r="X15" s="217" t="s">
        <v>16376</v>
      </c>
      <c r="Y15" s="217" t="s">
        <v>139</v>
      </c>
      <c r="Z15" s="217" t="s">
        <v>323</v>
      </c>
      <c r="AA15" s="217" t="s">
        <v>5272</v>
      </c>
      <c r="AB15" s="217" t="s">
        <v>143</v>
      </c>
      <c r="AC15" s="217" t="s">
        <v>6671</v>
      </c>
      <c r="AD15" s="217" t="s">
        <v>143</v>
      </c>
      <c r="AE15" s="217" t="s">
        <v>235</v>
      </c>
      <c r="AF15" s="217" t="s">
        <v>141</v>
      </c>
      <c r="AG15" s="217" t="s">
        <v>143</v>
      </c>
      <c r="AH15" s="217" t="s">
        <v>6671</v>
      </c>
      <c r="AI15" s="217" t="s">
        <v>207</v>
      </c>
      <c r="AJ15" s="217" t="s">
        <v>143</v>
      </c>
      <c r="AK15" s="217" t="s">
        <v>16377</v>
      </c>
      <c r="AL15" s="217" t="s">
        <v>174</v>
      </c>
      <c r="AM15" s="217" t="s">
        <v>5932</v>
      </c>
      <c r="AN15" s="217" t="s">
        <v>2014</v>
      </c>
      <c r="AO15" s="217" t="s">
        <v>5933</v>
      </c>
      <c r="AP15" s="217" t="s">
        <v>250</v>
      </c>
      <c r="AQ15" s="217" t="s">
        <v>179</v>
      </c>
      <c r="AR15" s="217" t="s">
        <v>251</v>
      </c>
      <c r="AS15" s="217" t="s">
        <v>5934</v>
      </c>
      <c r="AT15" s="217" t="s">
        <v>145</v>
      </c>
      <c r="AU15" s="217" t="s">
        <v>146</v>
      </c>
      <c r="AV15" s="217" t="s">
        <v>972</v>
      </c>
      <c r="AW15" s="217" t="s">
        <v>148</v>
      </c>
      <c r="AX15" s="217" t="s">
        <v>139</v>
      </c>
      <c r="AY15" s="217" t="s">
        <v>149</v>
      </c>
      <c r="AZ15" s="217" t="s">
        <v>150</v>
      </c>
      <c r="BA15" s="217" t="s">
        <v>156</v>
      </c>
      <c r="BB15" s="217" t="s">
        <v>157</v>
      </c>
      <c r="BC15" s="217" t="s">
        <v>303</v>
      </c>
      <c r="BD15" s="217" t="s">
        <v>16378</v>
      </c>
      <c r="BE15" s="217" t="s">
        <v>5272</v>
      </c>
      <c r="BF15" s="217" t="s">
        <v>143</v>
      </c>
      <c r="BG15" s="217" t="s">
        <v>16379</v>
      </c>
      <c r="BH15" s="217" t="s">
        <v>143</v>
      </c>
      <c r="BI15" s="217" t="s">
        <v>506</v>
      </c>
      <c r="BJ15" s="217" t="s">
        <v>143</v>
      </c>
      <c r="BK15" s="217" t="s">
        <v>160</v>
      </c>
      <c r="BL15" s="217" t="s">
        <v>160</v>
      </c>
      <c r="BM15" s="217" t="s">
        <v>164</v>
      </c>
      <c r="BN15" s="217" t="s">
        <v>143</v>
      </c>
      <c r="BO15" s="217" t="s">
        <v>11600</v>
      </c>
      <c r="BP15" s="217" t="s">
        <v>5352</v>
      </c>
      <c r="BQ15" s="217" t="s">
        <v>162</v>
      </c>
      <c r="BR15" s="217" t="s">
        <v>6671</v>
      </c>
      <c r="BS15" s="217" t="s">
        <v>6671</v>
      </c>
      <c r="BT15" s="217" t="s">
        <v>135</v>
      </c>
      <c r="BU15" s="217" t="s">
        <v>135</v>
      </c>
      <c r="BV15" s="217" t="s">
        <v>135</v>
      </c>
      <c r="BW15" s="217" t="s">
        <v>148</v>
      </c>
      <c r="BX15" s="217" t="s">
        <v>14267</v>
      </c>
      <c r="BY15" s="217" t="s">
        <v>174</v>
      </c>
      <c r="BZ15" s="217" t="s">
        <v>143</v>
      </c>
      <c r="CA15" s="217" t="s">
        <v>143</v>
      </c>
      <c r="CB15" s="217" t="s">
        <v>143</v>
      </c>
      <c r="CC15" s="217" t="s">
        <v>16380</v>
      </c>
      <c r="CD15" s="217" t="s">
        <v>2261</v>
      </c>
      <c r="CE15" s="217" t="s">
        <v>2261</v>
      </c>
      <c r="CF15" s="217" t="s">
        <v>143</v>
      </c>
      <c r="CG15" s="217" t="s">
        <v>143</v>
      </c>
      <c r="CH15" s="217" t="s">
        <v>5272</v>
      </c>
      <c r="CI15" s="217" t="s">
        <v>143</v>
      </c>
      <c r="CJ15" s="217" t="s">
        <v>143</v>
      </c>
      <c r="CK15" s="217" t="s">
        <v>143</v>
      </c>
      <c r="CL15" s="217" t="s">
        <v>143</v>
      </c>
      <c r="CM15" s="217" t="s">
        <v>143</v>
      </c>
      <c r="CN15" s="217" t="s">
        <v>143</v>
      </c>
      <c r="CO15" s="217" t="s">
        <v>143</v>
      </c>
      <c r="CP15" s="217" t="s">
        <v>143</v>
      </c>
      <c r="CQ15" s="217" t="s">
        <v>1</v>
      </c>
      <c r="CR15" s="217" t="s">
        <v>143</v>
      </c>
      <c r="CS15" s="217" t="s">
        <v>1</v>
      </c>
      <c r="CT15" s="217" t="s">
        <v>1985</v>
      </c>
      <c r="CU15" s="217" t="s">
        <v>1985</v>
      </c>
      <c r="CV15" s="217" t="s">
        <v>2922</v>
      </c>
      <c r="CW15" s="217" t="s">
        <v>166</v>
      </c>
      <c r="CX15" s="217" t="s">
        <v>506</v>
      </c>
      <c r="CY15" s="217" t="s">
        <v>1986</v>
      </c>
      <c r="CZ15" s="217" t="s">
        <v>16381</v>
      </c>
      <c r="DA15" s="217" t="s">
        <v>143</v>
      </c>
      <c r="DB15" s="217" t="s">
        <v>164</v>
      </c>
      <c r="DC15" s="217" t="s">
        <v>2261</v>
      </c>
      <c r="DD15" s="217" t="s">
        <v>6425</v>
      </c>
      <c r="DE15" s="217" t="s">
        <v>143</v>
      </c>
      <c r="DF15" s="217" t="s">
        <v>143</v>
      </c>
      <c r="DG15" s="176" t="s">
        <v>143</v>
      </c>
    </row>
    <row r="16" spans="1:111" s="176" customFormat="1" x14ac:dyDescent="0.2">
      <c r="A16" s="216">
        <v>45658</v>
      </c>
      <c r="B16" s="217">
        <v>177810</v>
      </c>
      <c r="C16" s="217" t="s">
        <v>16382</v>
      </c>
      <c r="D16" s="217" t="s">
        <v>364</v>
      </c>
      <c r="E16" s="218">
        <v>45666</v>
      </c>
      <c r="F16" s="217" t="s">
        <v>126</v>
      </c>
      <c r="G16" s="217" t="s">
        <v>127</v>
      </c>
      <c r="H16" s="219">
        <v>330</v>
      </c>
      <c r="I16" s="219">
        <v>330</v>
      </c>
      <c r="J16" s="220">
        <f t="shared" si="0"/>
        <v>3.5200518151627157E-3</v>
      </c>
      <c r="K16" s="217" t="s">
        <v>394</v>
      </c>
      <c r="L16" s="217" t="s">
        <v>16383</v>
      </c>
      <c r="M16" s="217" t="s">
        <v>219</v>
      </c>
      <c r="N16" s="217" t="s">
        <v>16384</v>
      </c>
      <c r="O16" s="221" t="s">
        <v>663</v>
      </c>
      <c r="P16" s="217" t="s">
        <v>16385</v>
      </c>
      <c r="Q16" s="217" t="s">
        <v>16386</v>
      </c>
      <c r="R16" s="217" t="s">
        <v>135</v>
      </c>
      <c r="S16" s="217" t="s">
        <v>135</v>
      </c>
      <c r="T16" s="217" t="s">
        <v>136</v>
      </c>
      <c r="U16" s="217" t="s">
        <v>16387</v>
      </c>
      <c r="V16" s="217" t="s">
        <v>6653</v>
      </c>
      <c r="W16" s="217" t="s">
        <v>16388</v>
      </c>
      <c r="X16" s="217" t="s">
        <v>16389</v>
      </c>
      <c r="Y16" s="217" t="s">
        <v>139</v>
      </c>
      <c r="Z16" s="217" t="s">
        <v>140</v>
      </c>
      <c r="AA16" s="217" t="s">
        <v>5272</v>
      </c>
      <c r="AB16" s="217" t="s">
        <v>143</v>
      </c>
      <c r="AC16" s="217" t="s">
        <v>5272</v>
      </c>
      <c r="AD16" s="217" t="s">
        <v>143</v>
      </c>
      <c r="AE16" s="217" t="s">
        <v>5974</v>
      </c>
      <c r="AF16" s="217" t="s">
        <v>141</v>
      </c>
      <c r="AG16" s="217" t="s">
        <v>143</v>
      </c>
      <c r="AH16" s="217" t="s">
        <v>143</v>
      </c>
      <c r="AI16" s="217" t="s">
        <v>142</v>
      </c>
      <c r="AJ16" s="217" t="s">
        <v>143</v>
      </c>
      <c r="AK16" s="217" t="s">
        <v>8811</v>
      </c>
      <c r="AL16" s="217" t="s">
        <v>143</v>
      </c>
      <c r="AM16" s="217" t="s">
        <v>234</v>
      </c>
      <c r="AN16" s="217" t="s">
        <v>165</v>
      </c>
      <c r="AO16" s="217" t="s">
        <v>235</v>
      </c>
      <c r="AP16" s="217" t="s">
        <v>148</v>
      </c>
      <c r="AQ16" s="217" t="s">
        <v>139</v>
      </c>
      <c r="AR16" s="217" t="s">
        <v>875</v>
      </c>
      <c r="AS16" s="217" t="s">
        <v>150</v>
      </c>
      <c r="AT16" s="217" t="s">
        <v>16390</v>
      </c>
      <c r="AU16" s="217" t="s">
        <v>16391</v>
      </c>
      <c r="AV16" s="217" t="s">
        <v>16392</v>
      </c>
      <c r="AW16" s="217" t="s">
        <v>148</v>
      </c>
      <c r="AX16" s="217" t="s">
        <v>139</v>
      </c>
      <c r="AY16" s="217" t="s">
        <v>148</v>
      </c>
      <c r="AZ16" s="217" t="s">
        <v>16393</v>
      </c>
      <c r="BA16" s="217" t="s">
        <v>156</v>
      </c>
      <c r="BB16" s="217" t="s">
        <v>157</v>
      </c>
      <c r="BC16" s="217" t="s">
        <v>303</v>
      </c>
      <c r="BD16" s="217" t="s">
        <v>16389</v>
      </c>
      <c r="BE16" s="217" t="s">
        <v>5272</v>
      </c>
      <c r="BF16" s="217" t="s">
        <v>143</v>
      </c>
      <c r="BG16" s="217" t="s">
        <v>143</v>
      </c>
      <c r="BH16" s="217" t="s">
        <v>143</v>
      </c>
      <c r="BI16" s="217" t="s">
        <v>136</v>
      </c>
      <c r="BJ16" s="217" t="s">
        <v>143</v>
      </c>
      <c r="BK16" s="217" t="s">
        <v>160</v>
      </c>
      <c r="BL16" s="217" t="s">
        <v>143</v>
      </c>
      <c r="BM16" s="217" t="s">
        <v>143</v>
      </c>
      <c r="BN16" s="217" t="s">
        <v>143</v>
      </c>
      <c r="BO16" s="217" t="s">
        <v>789</v>
      </c>
      <c r="BP16" s="217" t="s">
        <v>5352</v>
      </c>
      <c r="BQ16" s="217" t="s">
        <v>162</v>
      </c>
      <c r="BR16" s="217" t="s">
        <v>8811</v>
      </c>
      <c r="BS16" s="217" t="s">
        <v>8811</v>
      </c>
      <c r="BT16" s="217" t="s">
        <v>135</v>
      </c>
      <c r="BU16" s="217" t="s">
        <v>135</v>
      </c>
      <c r="BV16" s="217" t="s">
        <v>135</v>
      </c>
      <c r="BW16" s="217" t="s">
        <v>148</v>
      </c>
      <c r="BX16" s="217" t="s">
        <v>16394</v>
      </c>
      <c r="BY16" s="217" t="s">
        <v>174</v>
      </c>
      <c r="BZ16" s="217" t="s">
        <v>143</v>
      </c>
      <c r="CA16" s="217" t="s">
        <v>143</v>
      </c>
      <c r="CB16" s="217" t="s">
        <v>143</v>
      </c>
      <c r="CC16" s="217" t="s">
        <v>16384</v>
      </c>
      <c r="CD16" s="217" t="s">
        <v>2261</v>
      </c>
      <c r="CE16" s="217" t="s">
        <v>143</v>
      </c>
      <c r="CF16" s="217" t="s">
        <v>143</v>
      </c>
      <c r="CG16" s="217" t="s">
        <v>143</v>
      </c>
      <c r="CH16" s="217" t="s">
        <v>5272</v>
      </c>
      <c r="CI16" s="217" t="s">
        <v>143</v>
      </c>
      <c r="CJ16" s="217" t="s">
        <v>143</v>
      </c>
      <c r="CK16" s="217" t="s">
        <v>143</v>
      </c>
      <c r="CL16" s="217" t="s">
        <v>143</v>
      </c>
      <c r="CM16" s="217" t="s">
        <v>143</v>
      </c>
      <c r="CN16" s="217" t="s">
        <v>143</v>
      </c>
      <c r="CO16" s="217" t="s">
        <v>143</v>
      </c>
      <c r="CP16" s="217" t="s">
        <v>143</v>
      </c>
      <c r="CQ16" s="217" t="s">
        <v>1</v>
      </c>
      <c r="CR16" s="217" t="s">
        <v>143</v>
      </c>
      <c r="CS16" s="217" t="s">
        <v>1</v>
      </c>
      <c r="CT16" s="217" t="s">
        <v>1985</v>
      </c>
      <c r="CU16" s="217" t="s">
        <v>143</v>
      </c>
      <c r="CV16" s="217" t="s">
        <v>394</v>
      </c>
      <c r="CW16" s="217" t="s">
        <v>127</v>
      </c>
      <c r="CX16" s="217" t="s">
        <v>136</v>
      </c>
      <c r="CY16" s="217" t="s">
        <v>1986</v>
      </c>
      <c r="CZ16" s="217" t="s">
        <v>143</v>
      </c>
      <c r="DA16" s="217" t="s">
        <v>225</v>
      </c>
      <c r="DB16" s="217" t="s">
        <v>364</v>
      </c>
      <c r="DC16" s="217" t="s">
        <v>2261</v>
      </c>
      <c r="DD16" s="217" t="s">
        <v>6425</v>
      </c>
      <c r="DE16" s="217" t="s">
        <v>143</v>
      </c>
      <c r="DF16" s="217" t="s">
        <v>143</v>
      </c>
      <c r="DG16" s="176" t="s">
        <v>143</v>
      </c>
    </row>
    <row r="17" spans="1:114" s="176" customFormat="1" x14ac:dyDescent="0.2">
      <c r="A17" s="216">
        <v>45658</v>
      </c>
      <c r="B17" s="217">
        <v>177822</v>
      </c>
      <c r="C17" s="217" t="s">
        <v>8</v>
      </c>
      <c r="D17" s="217" t="s">
        <v>685</v>
      </c>
      <c r="E17" s="218">
        <v>45666</v>
      </c>
      <c r="F17" s="217" t="s">
        <v>165</v>
      </c>
      <c r="G17" s="217" t="s">
        <v>166</v>
      </c>
      <c r="H17" s="219">
        <v>242.31</v>
      </c>
      <c r="I17" s="219">
        <v>220</v>
      </c>
      <c r="J17" s="220">
        <f t="shared" si="0"/>
        <v>2.5846780464608412E-3</v>
      </c>
      <c r="K17" s="217" t="s">
        <v>953</v>
      </c>
      <c r="L17" s="217" t="s">
        <v>960</v>
      </c>
      <c r="M17" s="217" t="s">
        <v>4697</v>
      </c>
      <c r="N17" s="217" t="s">
        <v>16395</v>
      </c>
      <c r="O17" s="221" t="s">
        <v>170</v>
      </c>
      <c r="P17" s="217" t="s">
        <v>16396</v>
      </c>
      <c r="Q17" s="217" t="s">
        <v>16397</v>
      </c>
      <c r="R17" s="217" t="s">
        <v>135</v>
      </c>
      <c r="S17" s="217" t="s">
        <v>135</v>
      </c>
      <c r="T17" s="217" t="s">
        <v>506</v>
      </c>
      <c r="U17" s="217" t="s">
        <v>137</v>
      </c>
      <c r="V17" s="217" t="s">
        <v>957</v>
      </c>
      <c r="W17" s="217" t="s">
        <v>16398</v>
      </c>
      <c r="X17" s="217" t="s">
        <v>16399</v>
      </c>
      <c r="Y17" s="217" t="s">
        <v>139</v>
      </c>
      <c r="Z17" s="217" t="s">
        <v>323</v>
      </c>
      <c r="AA17" s="217" t="s">
        <v>5272</v>
      </c>
      <c r="AB17" s="217" t="s">
        <v>143</v>
      </c>
      <c r="AC17" s="217" t="s">
        <v>16400</v>
      </c>
      <c r="AD17" s="217" t="s">
        <v>16356</v>
      </c>
      <c r="AE17" s="217" t="s">
        <v>235</v>
      </c>
      <c r="AF17" s="217" t="s">
        <v>141</v>
      </c>
      <c r="AG17" s="217" t="s">
        <v>143</v>
      </c>
      <c r="AH17" s="217" t="s">
        <v>16400</v>
      </c>
      <c r="AI17" s="217" t="s">
        <v>207</v>
      </c>
      <c r="AJ17" s="217" t="s">
        <v>143</v>
      </c>
      <c r="AK17" s="217" t="s">
        <v>5749</v>
      </c>
      <c r="AL17" s="217" t="s">
        <v>174</v>
      </c>
      <c r="AM17" s="217" t="s">
        <v>2258</v>
      </c>
      <c r="AN17" s="217" t="s">
        <v>2259</v>
      </c>
      <c r="AO17" s="217" t="s">
        <v>4700</v>
      </c>
      <c r="AP17" s="217" t="s">
        <v>2177</v>
      </c>
      <c r="AQ17" s="217" t="s">
        <v>231</v>
      </c>
      <c r="AR17" s="217" t="s">
        <v>2261</v>
      </c>
      <c r="AS17" s="217" t="s">
        <v>2262</v>
      </c>
      <c r="AT17" s="217" t="s">
        <v>145</v>
      </c>
      <c r="AU17" s="217" t="s">
        <v>146</v>
      </c>
      <c r="AV17" s="217" t="s">
        <v>972</v>
      </c>
      <c r="AW17" s="217" t="s">
        <v>148</v>
      </c>
      <c r="AX17" s="217" t="s">
        <v>139</v>
      </c>
      <c r="AY17" s="217" t="s">
        <v>149</v>
      </c>
      <c r="AZ17" s="217" t="s">
        <v>150</v>
      </c>
      <c r="BA17" s="217" t="s">
        <v>156</v>
      </c>
      <c r="BB17" s="217" t="s">
        <v>157</v>
      </c>
      <c r="BC17" s="217" t="s">
        <v>303</v>
      </c>
      <c r="BD17" s="217" t="s">
        <v>16401</v>
      </c>
      <c r="BE17" s="217" t="s">
        <v>5272</v>
      </c>
      <c r="BF17" s="217" t="s">
        <v>143</v>
      </c>
      <c r="BG17" s="217" t="s">
        <v>16402</v>
      </c>
      <c r="BH17" s="217" t="s">
        <v>143</v>
      </c>
      <c r="BI17" s="217" t="s">
        <v>506</v>
      </c>
      <c r="BJ17" s="217" t="s">
        <v>143</v>
      </c>
      <c r="BK17" s="217" t="s">
        <v>160</v>
      </c>
      <c r="BL17" s="217" t="s">
        <v>160</v>
      </c>
      <c r="BM17" s="217" t="s">
        <v>685</v>
      </c>
      <c r="BN17" s="217" t="s">
        <v>143</v>
      </c>
      <c r="BO17" s="217" t="s">
        <v>4243</v>
      </c>
      <c r="BP17" s="217" t="s">
        <v>5352</v>
      </c>
      <c r="BQ17" s="217" t="s">
        <v>162</v>
      </c>
      <c r="BR17" s="217" t="s">
        <v>16400</v>
      </c>
      <c r="BS17" s="217" t="s">
        <v>16400</v>
      </c>
      <c r="BT17" s="217" t="s">
        <v>135</v>
      </c>
      <c r="BU17" s="217" t="s">
        <v>135</v>
      </c>
      <c r="BV17" s="217" t="s">
        <v>135</v>
      </c>
      <c r="BW17" s="217" t="s">
        <v>148</v>
      </c>
      <c r="BX17" s="217" t="s">
        <v>12746</v>
      </c>
      <c r="BY17" s="217" t="s">
        <v>174</v>
      </c>
      <c r="BZ17" s="217" t="s">
        <v>143</v>
      </c>
      <c r="CA17" s="217" t="s">
        <v>143</v>
      </c>
      <c r="CB17" s="217" t="s">
        <v>143</v>
      </c>
      <c r="CC17" s="217" t="s">
        <v>143</v>
      </c>
      <c r="CD17" s="217" t="s">
        <v>2261</v>
      </c>
      <c r="CE17" s="217" t="s">
        <v>2261</v>
      </c>
      <c r="CF17" s="217" t="s">
        <v>143</v>
      </c>
      <c r="CG17" s="217" t="s">
        <v>143</v>
      </c>
      <c r="CH17" s="217" t="s">
        <v>5272</v>
      </c>
      <c r="CI17" s="217" t="s">
        <v>143</v>
      </c>
      <c r="CJ17" s="217" t="s">
        <v>143</v>
      </c>
      <c r="CK17" s="217" t="s">
        <v>143</v>
      </c>
      <c r="CL17" s="217" t="s">
        <v>143</v>
      </c>
      <c r="CM17" s="217" t="s">
        <v>6189</v>
      </c>
      <c r="CN17" s="217" t="s">
        <v>143</v>
      </c>
      <c r="CO17" s="217" t="s">
        <v>143</v>
      </c>
      <c r="CP17" s="217" t="s">
        <v>143</v>
      </c>
      <c r="CQ17" s="217" t="s">
        <v>1</v>
      </c>
      <c r="CR17" s="217" t="s">
        <v>143</v>
      </c>
      <c r="CS17" s="217" t="s">
        <v>1</v>
      </c>
      <c r="CT17" s="217" t="s">
        <v>1985</v>
      </c>
      <c r="CU17" s="217" t="s">
        <v>1985</v>
      </c>
      <c r="CV17" s="217" t="s">
        <v>953</v>
      </c>
      <c r="CW17" s="217" t="s">
        <v>166</v>
      </c>
      <c r="CX17" s="217" t="s">
        <v>506</v>
      </c>
      <c r="CY17" s="217" t="s">
        <v>1986</v>
      </c>
      <c r="CZ17" s="217" t="s">
        <v>143</v>
      </c>
      <c r="DA17" s="217" t="s">
        <v>225</v>
      </c>
      <c r="DB17" s="217" t="s">
        <v>685</v>
      </c>
      <c r="DC17" s="217" t="s">
        <v>2261</v>
      </c>
      <c r="DD17" s="217" t="s">
        <v>6425</v>
      </c>
      <c r="DE17" s="217" t="s">
        <v>143</v>
      </c>
      <c r="DF17" s="217" t="s">
        <v>7797</v>
      </c>
      <c r="DG17" s="176" t="s">
        <v>143</v>
      </c>
    </row>
    <row r="18" spans="1:114" s="222" customFormat="1" x14ac:dyDescent="0.2">
      <c r="A18" s="216">
        <v>45658</v>
      </c>
      <c r="B18" s="217">
        <v>177828</v>
      </c>
      <c r="C18" s="217" t="s">
        <v>15914</v>
      </c>
      <c r="D18" s="217" t="s">
        <v>685</v>
      </c>
      <c r="E18" s="218">
        <v>45666</v>
      </c>
      <c r="F18" s="217" t="s">
        <v>165</v>
      </c>
      <c r="G18" s="217" t="s">
        <v>166</v>
      </c>
      <c r="H18" s="219">
        <v>1113</v>
      </c>
      <c r="I18" s="219">
        <v>1113</v>
      </c>
      <c r="J18" s="220">
        <f t="shared" si="0"/>
        <v>1.1872174758412431E-2</v>
      </c>
      <c r="K18" s="217" t="s">
        <v>217</v>
      </c>
      <c r="L18" s="217" t="s">
        <v>960</v>
      </c>
      <c r="M18" s="217" t="s">
        <v>7433</v>
      </c>
      <c r="N18" s="217" t="s">
        <v>16403</v>
      </c>
      <c r="O18" s="221" t="s">
        <v>170</v>
      </c>
      <c r="P18" s="217" t="s">
        <v>143</v>
      </c>
      <c r="Q18" s="217" t="s">
        <v>7436</v>
      </c>
      <c r="R18" s="217" t="s">
        <v>135</v>
      </c>
      <c r="S18" s="217" t="s">
        <v>135</v>
      </c>
      <c r="T18" s="217" t="s">
        <v>224</v>
      </c>
      <c r="U18" s="217" t="s">
        <v>137</v>
      </c>
      <c r="V18" s="217" t="s">
        <v>957</v>
      </c>
      <c r="W18" s="217" t="s">
        <v>16404</v>
      </c>
      <c r="X18" s="217" t="s">
        <v>16405</v>
      </c>
      <c r="Y18" s="217" t="s">
        <v>139</v>
      </c>
      <c r="Z18" s="217" t="s">
        <v>226</v>
      </c>
      <c r="AA18" s="217" t="s">
        <v>5272</v>
      </c>
      <c r="AB18" s="217" t="s">
        <v>143</v>
      </c>
      <c r="AC18" s="217" t="s">
        <v>5272</v>
      </c>
      <c r="AD18" s="217" t="s">
        <v>16356</v>
      </c>
      <c r="AE18" s="217" t="s">
        <v>235</v>
      </c>
      <c r="AF18" s="217" t="s">
        <v>141</v>
      </c>
      <c r="AG18" s="217" t="s">
        <v>143</v>
      </c>
      <c r="AH18" s="217" t="s">
        <v>143</v>
      </c>
      <c r="AI18" s="217" t="s">
        <v>207</v>
      </c>
      <c r="AJ18" s="217" t="s">
        <v>143</v>
      </c>
      <c r="AK18" s="217" t="s">
        <v>16406</v>
      </c>
      <c r="AL18" s="217" t="s">
        <v>143</v>
      </c>
      <c r="AM18" s="217" t="s">
        <v>7442</v>
      </c>
      <c r="AN18" s="217" t="s">
        <v>7443</v>
      </c>
      <c r="AO18" s="217" t="s">
        <v>7444</v>
      </c>
      <c r="AP18" s="217" t="s">
        <v>2082</v>
      </c>
      <c r="AQ18" s="217" t="s">
        <v>231</v>
      </c>
      <c r="AR18" s="217" t="s">
        <v>7445</v>
      </c>
      <c r="AS18" s="217" t="s">
        <v>7446</v>
      </c>
      <c r="AT18" s="217" t="s">
        <v>145</v>
      </c>
      <c r="AU18" s="217" t="s">
        <v>146</v>
      </c>
      <c r="AV18" s="217" t="s">
        <v>972</v>
      </c>
      <c r="AW18" s="217" t="s">
        <v>148</v>
      </c>
      <c r="AX18" s="217" t="s">
        <v>139</v>
      </c>
      <c r="AY18" s="217" t="s">
        <v>149</v>
      </c>
      <c r="AZ18" s="217" t="s">
        <v>150</v>
      </c>
      <c r="BA18" s="217" t="s">
        <v>156</v>
      </c>
      <c r="BB18" s="217" t="s">
        <v>276</v>
      </c>
      <c r="BC18" s="217" t="s">
        <v>143</v>
      </c>
      <c r="BD18" s="217" t="s">
        <v>143</v>
      </c>
      <c r="BE18" s="217" t="s">
        <v>5272</v>
      </c>
      <c r="BF18" s="217" t="s">
        <v>143</v>
      </c>
      <c r="BG18" s="217" t="s">
        <v>143</v>
      </c>
      <c r="BH18" s="217" t="s">
        <v>143</v>
      </c>
      <c r="BI18" s="217" t="s">
        <v>224</v>
      </c>
      <c r="BJ18" s="217" t="s">
        <v>143</v>
      </c>
      <c r="BK18" s="217" t="s">
        <v>160</v>
      </c>
      <c r="BL18" s="217" t="s">
        <v>143</v>
      </c>
      <c r="BM18" s="217" t="s">
        <v>143</v>
      </c>
      <c r="BN18" s="217" t="s">
        <v>16407</v>
      </c>
      <c r="BO18" s="217" t="s">
        <v>143</v>
      </c>
      <c r="BP18" s="217" t="s">
        <v>5272</v>
      </c>
      <c r="BQ18" s="217" t="s">
        <v>3997</v>
      </c>
      <c r="BR18" s="217" t="s">
        <v>16406</v>
      </c>
      <c r="BS18" s="217" t="s">
        <v>16406</v>
      </c>
      <c r="BT18" s="217" t="s">
        <v>135</v>
      </c>
      <c r="BU18" s="217" t="s">
        <v>135</v>
      </c>
      <c r="BV18" s="217" t="s">
        <v>135</v>
      </c>
      <c r="BW18" s="217" t="s">
        <v>148</v>
      </c>
      <c r="BX18" s="217" t="s">
        <v>12746</v>
      </c>
      <c r="BY18" s="217" t="s">
        <v>174</v>
      </c>
      <c r="BZ18" s="217" t="s">
        <v>1265</v>
      </c>
      <c r="CA18" s="217" t="s">
        <v>143</v>
      </c>
      <c r="CB18" s="217" t="s">
        <v>143</v>
      </c>
      <c r="CC18" s="217" t="s">
        <v>7450</v>
      </c>
      <c r="CD18" s="217" t="s">
        <v>2261</v>
      </c>
      <c r="CE18" s="217" t="s">
        <v>143</v>
      </c>
      <c r="CF18" s="217" t="s">
        <v>143</v>
      </c>
      <c r="CG18" s="217" t="s">
        <v>143</v>
      </c>
      <c r="CH18" s="217" t="s">
        <v>5272</v>
      </c>
      <c r="CI18" s="217" t="s">
        <v>143</v>
      </c>
      <c r="CJ18" s="217" t="s">
        <v>143</v>
      </c>
      <c r="CK18" s="217" t="s">
        <v>143</v>
      </c>
      <c r="CL18" s="217" t="s">
        <v>143</v>
      </c>
      <c r="CM18" s="217" t="s">
        <v>7451</v>
      </c>
      <c r="CN18" s="217" t="s">
        <v>143</v>
      </c>
      <c r="CO18" s="217" t="s">
        <v>7451</v>
      </c>
      <c r="CP18" s="217" t="s">
        <v>143</v>
      </c>
      <c r="CQ18" s="217" t="s">
        <v>1</v>
      </c>
      <c r="CR18" s="217" t="s">
        <v>143</v>
      </c>
      <c r="CS18" s="217" t="s">
        <v>1</v>
      </c>
      <c r="CT18" s="217" t="s">
        <v>2092</v>
      </c>
      <c r="CU18" s="217" t="s">
        <v>143</v>
      </c>
      <c r="CV18" s="217" t="s">
        <v>217</v>
      </c>
      <c r="CW18" s="217" t="s">
        <v>166</v>
      </c>
      <c r="CX18" s="217" t="s">
        <v>224</v>
      </c>
      <c r="CY18" s="217" t="s">
        <v>2495</v>
      </c>
      <c r="CZ18" s="217" t="s">
        <v>143</v>
      </c>
      <c r="DA18" s="217" t="s">
        <v>225</v>
      </c>
      <c r="DB18" s="217" t="s">
        <v>685</v>
      </c>
      <c r="DC18" s="217" t="s">
        <v>2261</v>
      </c>
      <c r="DD18" s="217" t="s">
        <v>6425</v>
      </c>
      <c r="DE18" s="217" t="s">
        <v>7453</v>
      </c>
      <c r="DF18" s="217" t="s">
        <v>7453</v>
      </c>
      <c r="DG18" s="222" t="s">
        <v>143</v>
      </c>
      <c r="DJ18" s="176"/>
    </row>
    <row r="19" spans="1:114" s="176" customFormat="1" x14ac:dyDescent="0.2">
      <c r="A19" s="216">
        <v>45658</v>
      </c>
      <c r="B19" s="217">
        <v>177851</v>
      </c>
      <c r="C19" s="217" t="s">
        <v>8</v>
      </c>
      <c r="D19" s="217" t="s">
        <v>685</v>
      </c>
      <c r="E19" s="218">
        <v>45666</v>
      </c>
      <c r="F19" s="217" t="s">
        <v>165</v>
      </c>
      <c r="G19" s="217" t="s">
        <v>166</v>
      </c>
      <c r="H19" s="219">
        <v>1332.34</v>
      </c>
      <c r="I19" s="219">
        <v>1332.34</v>
      </c>
      <c r="J19" s="220">
        <f t="shared" si="0"/>
        <v>1.4211835864890582E-2</v>
      </c>
      <c r="K19" s="217" t="s">
        <v>2922</v>
      </c>
      <c r="L19" s="217" t="s">
        <v>219</v>
      </c>
      <c r="M19" s="217" t="s">
        <v>3123</v>
      </c>
      <c r="N19" s="217" t="s">
        <v>13170</v>
      </c>
      <c r="O19" s="221" t="s">
        <v>262</v>
      </c>
      <c r="P19" s="217" t="s">
        <v>143</v>
      </c>
      <c r="Q19" s="217" t="s">
        <v>2955</v>
      </c>
      <c r="R19" s="217" t="s">
        <v>135</v>
      </c>
      <c r="S19" s="217" t="s">
        <v>135</v>
      </c>
      <c r="T19" s="217" t="s">
        <v>506</v>
      </c>
      <c r="U19" s="217" t="s">
        <v>137</v>
      </c>
      <c r="V19" s="217" t="s">
        <v>6653</v>
      </c>
      <c r="W19" s="217" t="s">
        <v>16408</v>
      </c>
      <c r="X19" s="217" t="s">
        <v>16409</v>
      </c>
      <c r="Y19" s="217" t="s">
        <v>139</v>
      </c>
      <c r="Z19" s="217" t="s">
        <v>323</v>
      </c>
      <c r="AA19" s="217" t="s">
        <v>5272</v>
      </c>
      <c r="AB19" s="217" t="s">
        <v>143</v>
      </c>
      <c r="AC19" s="217" t="s">
        <v>5272</v>
      </c>
      <c r="AD19" s="217" t="s">
        <v>143</v>
      </c>
      <c r="AE19" s="217" t="s">
        <v>235</v>
      </c>
      <c r="AF19" s="217" t="s">
        <v>141</v>
      </c>
      <c r="AG19" s="217" t="s">
        <v>143</v>
      </c>
      <c r="AH19" s="217" t="s">
        <v>143</v>
      </c>
      <c r="AI19" s="217" t="s">
        <v>207</v>
      </c>
      <c r="AJ19" s="217" t="s">
        <v>143</v>
      </c>
      <c r="AK19" s="217" t="s">
        <v>16410</v>
      </c>
      <c r="AL19" s="217" t="s">
        <v>143</v>
      </c>
      <c r="AM19" s="217" t="s">
        <v>2268</v>
      </c>
      <c r="AN19" s="217" t="s">
        <v>2269</v>
      </c>
      <c r="AO19" s="217" t="s">
        <v>3126</v>
      </c>
      <c r="AP19" s="217" t="s">
        <v>2082</v>
      </c>
      <c r="AQ19" s="217" t="s">
        <v>231</v>
      </c>
      <c r="AR19" s="217" t="s">
        <v>2271</v>
      </c>
      <c r="AS19" s="217" t="s">
        <v>2272</v>
      </c>
      <c r="AT19" s="217" t="s">
        <v>234</v>
      </c>
      <c r="AU19" s="217" t="s">
        <v>165</v>
      </c>
      <c r="AV19" s="217" t="s">
        <v>235</v>
      </c>
      <c r="AW19" s="217" t="s">
        <v>148</v>
      </c>
      <c r="AX19" s="217" t="s">
        <v>139</v>
      </c>
      <c r="AY19" s="217" t="s">
        <v>875</v>
      </c>
      <c r="AZ19" s="217" t="s">
        <v>150</v>
      </c>
      <c r="BA19" s="217" t="s">
        <v>156</v>
      </c>
      <c r="BB19" s="217" t="s">
        <v>276</v>
      </c>
      <c r="BC19" s="217" t="s">
        <v>143</v>
      </c>
      <c r="BD19" s="217" t="s">
        <v>143</v>
      </c>
      <c r="BE19" s="217" t="s">
        <v>5272</v>
      </c>
      <c r="BF19" s="217" t="s">
        <v>143</v>
      </c>
      <c r="BG19" s="217" t="s">
        <v>143</v>
      </c>
      <c r="BH19" s="217" t="s">
        <v>143</v>
      </c>
      <c r="BI19" s="217" t="s">
        <v>506</v>
      </c>
      <c r="BJ19" s="217" t="s">
        <v>143</v>
      </c>
      <c r="BK19" s="217" t="s">
        <v>160</v>
      </c>
      <c r="BL19" s="217" t="s">
        <v>143</v>
      </c>
      <c r="BM19" s="217" t="s">
        <v>685</v>
      </c>
      <c r="BN19" s="217" t="s">
        <v>143</v>
      </c>
      <c r="BO19" s="217" t="s">
        <v>143</v>
      </c>
      <c r="BP19" s="217" t="s">
        <v>5272</v>
      </c>
      <c r="BQ19" s="217" t="s">
        <v>3997</v>
      </c>
      <c r="BR19" s="217" t="s">
        <v>16411</v>
      </c>
      <c r="BS19" s="217" t="s">
        <v>16411</v>
      </c>
      <c r="BT19" s="217" t="s">
        <v>135</v>
      </c>
      <c r="BU19" s="217" t="s">
        <v>135</v>
      </c>
      <c r="BV19" s="217" t="s">
        <v>135</v>
      </c>
      <c r="BW19" s="217" t="s">
        <v>148</v>
      </c>
      <c r="BX19" s="217" t="s">
        <v>16412</v>
      </c>
      <c r="BY19" s="217" t="s">
        <v>2415</v>
      </c>
      <c r="BZ19" s="217" t="s">
        <v>143</v>
      </c>
      <c r="CA19" s="217" t="s">
        <v>143</v>
      </c>
      <c r="CB19" s="217" t="s">
        <v>143</v>
      </c>
      <c r="CC19" s="217" t="s">
        <v>16413</v>
      </c>
      <c r="CD19" s="217" t="s">
        <v>9220</v>
      </c>
      <c r="CE19" s="217" t="s">
        <v>143</v>
      </c>
      <c r="CF19" s="217" t="s">
        <v>143</v>
      </c>
      <c r="CG19" s="217" t="s">
        <v>143</v>
      </c>
      <c r="CH19" s="217" t="s">
        <v>5272</v>
      </c>
      <c r="CI19" s="217" t="s">
        <v>143</v>
      </c>
      <c r="CJ19" s="217" t="s">
        <v>143</v>
      </c>
      <c r="CK19" s="217" t="s">
        <v>143</v>
      </c>
      <c r="CL19" s="217" t="s">
        <v>143</v>
      </c>
      <c r="CM19" s="217" t="s">
        <v>13023</v>
      </c>
      <c r="CN19" s="217" t="s">
        <v>143</v>
      </c>
      <c r="CO19" s="217" t="s">
        <v>143</v>
      </c>
      <c r="CP19" s="217" t="s">
        <v>143</v>
      </c>
      <c r="CQ19" s="217" t="s">
        <v>1</v>
      </c>
      <c r="CR19" s="217" t="s">
        <v>143</v>
      </c>
      <c r="CS19" s="217" t="s">
        <v>1</v>
      </c>
      <c r="CT19" s="217" t="s">
        <v>2092</v>
      </c>
      <c r="CU19" s="217" t="s">
        <v>143</v>
      </c>
      <c r="CV19" s="217" t="s">
        <v>2922</v>
      </c>
      <c r="CW19" s="217" t="s">
        <v>166</v>
      </c>
      <c r="CX19" s="217" t="s">
        <v>506</v>
      </c>
      <c r="CY19" s="217" t="s">
        <v>2495</v>
      </c>
      <c r="CZ19" s="217" t="s">
        <v>143</v>
      </c>
      <c r="DA19" s="217" t="s">
        <v>6653</v>
      </c>
      <c r="DB19" s="217" t="s">
        <v>685</v>
      </c>
      <c r="DC19" s="217" t="s">
        <v>2261</v>
      </c>
      <c r="DD19" s="217" t="s">
        <v>6425</v>
      </c>
      <c r="DE19" s="217" t="s">
        <v>143</v>
      </c>
      <c r="DF19" s="217" t="s">
        <v>13024</v>
      </c>
      <c r="DG19" s="176" t="s">
        <v>143</v>
      </c>
    </row>
    <row r="20" spans="1:114" s="176" customFormat="1" x14ac:dyDescent="0.2">
      <c r="A20" s="216">
        <v>45658</v>
      </c>
      <c r="B20" s="217">
        <v>177871</v>
      </c>
      <c r="C20" s="217" t="s">
        <v>16322</v>
      </c>
      <c r="D20" s="217" t="s">
        <v>685</v>
      </c>
      <c r="E20" s="218">
        <v>45666</v>
      </c>
      <c r="F20" s="217" t="s">
        <v>165</v>
      </c>
      <c r="G20" s="217" t="s">
        <v>166</v>
      </c>
      <c r="H20" s="219">
        <v>61.73</v>
      </c>
      <c r="I20" s="219">
        <v>61.73</v>
      </c>
      <c r="J20" s="220">
        <f t="shared" si="0"/>
        <v>6.5846302590907401E-4</v>
      </c>
      <c r="K20" s="217" t="s">
        <v>953</v>
      </c>
      <c r="L20" s="217" t="s">
        <v>1056</v>
      </c>
      <c r="M20" s="217" t="s">
        <v>318</v>
      </c>
      <c r="N20" s="217" t="s">
        <v>16414</v>
      </c>
      <c r="O20" s="221" t="s">
        <v>170</v>
      </c>
      <c r="P20" s="217" t="s">
        <v>16415</v>
      </c>
      <c r="Q20" s="217" t="s">
        <v>16416</v>
      </c>
      <c r="R20" s="217" t="s">
        <v>6507</v>
      </c>
      <c r="S20" s="217" t="s">
        <v>764</v>
      </c>
      <c r="T20" s="217" t="s">
        <v>136</v>
      </c>
      <c r="U20" s="217" t="s">
        <v>137</v>
      </c>
      <c r="V20" s="217" t="s">
        <v>349</v>
      </c>
      <c r="W20" s="217" t="s">
        <v>16417</v>
      </c>
      <c r="X20" s="217" t="s">
        <v>16418</v>
      </c>
      <c r="Y20" s="217" t="s">
        <v>139</v>
      </c>
      <c r="Z20" s="217" t="s">
        <v>323</v>
      </c>
      <c r="AA20" s="217" t="s">
        <v>5272</v>
      </c>
      <c r="AB20" s="217" t="s">
        <v>143</v>
      </c>
      <c r="AC20" s="217" t="s">
        <v>16419</v>
      </c>
      <c r="AD20" s="217" t="s">
        <v>143</v>
      </c>
      <c r="AE20" s="217" t="s">
        <v>235</v>
      </c>
      <c r="AF20" s="217" t="s">
        <v>141</v>
      </c>
      <c r="AG20" s="217" t="s">
        <v>143</v>
      </c>
      <c r="AH20" s="217" t="s">
        <v>16419</v>
      </c>
      <c r="AI20" s="217" t="s">
        <v>142</v>
      </c>
      <c r="AJ20" s="217" t="s">
        <v>143</v>
      </c>
      <c r="AK20" s="217" t="s">
        <v>16419</v>
      </c>
      <c r="AL20" s="217" t="s">
        <v>174</v>
      </c>
      <c r="AM20" s="217" t="s">
        <v>324</v>
      </c>
      <c r="AN20" s="217" t="s">
        <v>325</v>
      </c>
      <c r="AO20" s="217" t="s">
        <v>326</v>
      </c>
      <c r="AP20" s="217" t="s">
        <v>178</v>
      </c>
      <c r="AQ20" s="217" t="s">
        <v>179</v>
      </c>
      <c r="AR20" s="217" t="s">
        <v>327</v>
      </c>
      <c r="AS20" s="217" t="s">
        <v>328</v>
      </c>
      <c r="AT20" s="217" t="s">
        <v>145</v>
      </c>
      <c r="AU20" s="217" t="s">
        <v>146</v>
      </c>
      <c r="AV20" s="217" t="s">
        <v>1060</v>
      </c>
      <c r="AW20" s="217" t="s">
        <v>148</v>
      </c>
      <c r="AX20" s="217" t="s">
        <v>139</v>
      </c>
      <c r="AY20" s="217" t="s">
        <v>149</v>
      </c>
      <c r="AZ20" s="217" t="s">
        <v>150</v>
      </c>
      <c r="BA20" s="217" t="s">
        <v>156</v>
      </c>
      <c r="BB20" s="217" t="s">
        <v>157</v>
      </c>
      <c r="BC20" s="217" t="s">
        <v>303</v>
      </c>
      <c r="BD20" s="217" t="s">
        <v>16420</v>
      </c>
      <c r="BE20" s="217" t="s">
        <v>5272</v>
      </c>
      <c r="BF20" s="217" t="s">
        <v>143</v>
      </c>
      <c r="BG20" s="217" t="s">
        <v>16421</v>
      </c>
      <c r="BH20" s="217" t="s">
        <v>143</v>
      </c>
      <c r="BI20" s="217" t="s">
        <v>506</v>
      </c>
      <c r="BJ20" s="217" t="s">
        <v>143</v>
      </c>
      <c r="BK20" s="217" t="s">
        <v>160</v>
      </c>
      <c r="BL20" s="217" t="s">
        <v>160</v>
      </c>
      <c r="BM20" s="217" t="s">
        <v>143</v>
      </c>
      <c r="BN20" s="217" t="s">
        <v>143</v>
      </c>
      <c r="BO20" s="217" t="s">
        <v>16422</v>
      </c>
      <c r="BP20" s="217" t="s">
        <v>5352</v>
      </c>
      <c r="BQ20" s="217" t="s">
        <v>162</v>
      </c>
      <c r="BR20" s="217" t="s">
        <v>16419</v>
      </c>
      <c r="BS20" s="217" t="s">
        <v>16419</v>
      </c>
      <c r="BT20" s="217" t="s">
        <v>135</v>
      </c>
      <c r="BU20" s="217" t="s">
        <v>16423</v>
      </c>
      <c r="BV20" s="217" t="s">
        <v>135</v>
      </c>
      <c r="BW20" s="217" t="s">
        <v>148</v>
      </c>
      <c r="BX20" s="217" t="s">
        <v>3456</v>
      </c>
      <c r="BY20" s="217" t="s">
        <v>174</v>
      </c>
      <c r="BZ20" s="217" t="s">
        <v>143</v>
      </c>
      <c r="CA20" s="217" t="s">
        <v>143</v>
      </c>
      <c r="CB20" s="217" t="s">
        <v>362</v>
      </c>
      <c r="CC20" s="217" t="s">
        <v>16414</v>
      </c>
      <c r="CD20" s="217" t="s">
        <v>2261</v>
      </c>
      <c r="CE20" s="217" t="s">
        <v>2261</v>
      </c>
      <c r="CF20" s="217" t="s">
        <v>143</v>
      </c>
      <c r="CG20" s="217" t="s">
        <v>143</v>
      </c>
      <c r="CH20" s="217" t="s">
        <v>5272</v>
      </c>
      <c r="CI20" s="217" t="s">
        <v>143</v>
      </c>
      <c r="CJ20" s="217" t="s">
        <v>143</v>
      </c>
      <c r="CK20" s="217" t="s">
        <v>143</v>
      </c>
      <c r="CL20" s="217" t="s">
        <v>143</v>
      </c>
      <c r="CM20" s="217" t="s">
        <v>143</v>
      </c>
      <c r="CN20" s="217" t="s">
        <v>143</v>
      </c>
      <c r="CO20" s="217" t="s">
        <v>143</v>
      </c>
      <c r="CP20" s="217" t="s">
        <v>143</v>
      </c>
      <c r="CQ20" s="217" t="s">
        <v>1</v>
      </c>
      <c r="CR20" s="217" t="s">
        <v>143</v>
      </c>
      <c r="CS20" s="217" t="s">
        <v>1</v>
      </c>
      <c r="CT20" s="217" t="s">
        <v>1985</v>
      </c>
      <c r="CU20" s="217" t="s">
        <v>1985</v>
      </c>
      <c r="CV20" s="217" t="s">
        <v>953</v>
      </c>
      <c r="CW20" s="217" t="s">
        <v>166</v>
      </c>
      <c r="CX20" s="217" t="s">
        <v>506</v>
      </c>
      <c r="CY20" s="217" t="s">
        <v>1989</v>
      </c>
      <c r="CZ20" s="217" t="s">
        <v>16287</v>
      </c>
      <c r="DA20" s="217" t="s">
        <v>143</v>
      </c>
      <c r="DB20" s="217" t="s">
        <v>685</v>
      </c>
      <c r="DC20" s="217" t="s">
        <v>2261</v>
      </c>
      <c r="DD20" s="217" t="s">
        <v>6425</v>
      </c>
      <c r="DE20" s="217" t="s">
        <v>143</v>
      </c>
      <c r="DF20" s="217" t="s">
        <v>143</v>
      </c>
      <c r="DG20" s="176" t="s">
        <v>143</v>
      </c>
    </row>
    <row r="21" spans="1:114" s="223" customFormat="1" x14ac:dyDescent="0.2">
      <c r="A21" s="216">
        <v>45658</v>
      </c>
      <c r="B21" s="217">
        <v>178122</v>
      </c>
      <c r="C21" s="217" t="s">
        <v>16342</v>
      </c>
      <c r="D21" s="217" t="s">
        <v>364</v>
      </c>
      <c r="E21" s="218">
        <v>45667</v>
      </c>
      <c r="F21" s="217" t="s">
        <v>126</v>
      </c>
      <c r="G21" s="217" t="s">
        <v>166</v>
      </c>
      <c r="H21" s="219">
        <v>1902</v>
      </c>
      <c r="I21" s="219">
        <v>1902</v>
      </c>
      <c r="J21" s="220">
        <f t="shared" si="0"/>
        <v>2.0288298643756014E-2</v>
      </c>
      <c r="K21" s="217" t="s">
        <v>12628</v>
      </c>
      <c r="L21" s="217" t="s">
        <v>219</v>
      </c>
      <c r="M21" s="217" t="s">
        <v>2052</v>
      </c>
      <c r="N21" s="217" t="s">
        <v>14920</v>
      </c>
      <c r="O21" s="221" t="s">
        <v>262</v>
      </c>
      <c r="P21" s="217" t="s">
        <v>143</v>
      </c>
      <c r="Q21" s="217" t="s">
        <v>2926</v>
      </c>
      <c r="R21" s="217" t="s">
        <v>135</v>
      </c>
      <c r="S21" s="217" t="s">
        <v>135</v>
      </c>
      <c r="T21" s="217" t="s">
        <v>136</v>
      </c>
      <c r="U21" s="217" t="s">
        <v>137</v>
      </c>
      <c r="V21" s="217" t="s">
        <v>6653</v>
      </c>
      <c r="W21" s="217" t="s">
        <v>16424</v>
      </c>
      <c r="X21" s="217" t="s">
        <v>16425</v>
      </c>
      <c r="Y21" s="217" t="s">
        <v>139</v>
      </c>
      <c r="Z21" s="217" t="s">
        <v>323</v>
      </c>
      <c r="AA21" s="217" t="s">
        <v>5272</v>
      </c>
      <c r="AB21" s="217" t="s">
        <v>143</v>
      </c>
      <c r="AC21" s="217" t="s">
        <v>5272</v>
      </c>
      <c r="AD21" s="217" t="s">
        <v>143</v>
      </c>
      <c r="AE21" s="217" t="s">
        <v>5974</v>
      </c>
      <c r="AF21" s="217" t="s">
        <v>141</v>
      </c>
      <c r="AG21" s="217" t="s">
        <v>143</v>
      </c>
      <c r="AH21" s="217" t="s">
        <v>143</v>
      </c>
      <c r="AI21" s="217" t="s">
        <v>207</v>
      </c>
      <c r="AJ21" s="217" t="s">
        <v>143</v>
      </c>
      <c r="AK21" s="217" t="s">
        <v>16426</v>
      </c>
      <c r="AL21" s="217" t="s">
        <v>143</v>
      </c>
      <c r="AM21" s="217" t="s">
        <v>2056</v>
      </c>
      <c r="AN21" s="217" t="s">
        <v>2057</v>
      </c>
      <c r="AO21" s="217" t="s">
        <v>2058</v>
      </c>
      <c r="AP21" s="217" t="s">
        <v>230</v>
      </c>
      <c r="AQ21" s="217" t="s">
        <v>231</v>
      </c>
      <c r="AR21" s="217" t="s">
        <v>2059</v>
      </c>
      <c r="AS21" s="217" t="s">
        <v>2060</v>
      </c>
      <c r="AT21" s="217" t="s">
        <v>234</v>
      </c>
      <c r="AU21" s="217" t="s">
        <v>165</v>
      </c>
      <c r="AV21" s="217" t="s">
        <v>235</v>
      </c>
      <c r="AW21" s="217" t="s">
        <v>148</v>
      </c>
      <c r="AX21" s="217" t="s">
        <v>139</v>
      </c>
      <c r="AY21" s="217" t="s">
        <v>875</v>
      </c>
      <c r="AZ21" s="217" t="s">
        <v>150</v>
      </c>
      <c r="BA21" s="217" t="s">
        <v>156</v>
      </c>
      <c r="BB21" s="217" t="s">
        <v>276</v>
      </c>
      <c r="BC21" s="217" t="s">
        <v>143</v>
      </c>
      <c r="BD21" s="217" t="s">
        <v>143</v>
      </c>
      <c r="BE21" s="217" t="s">
        <v>5272</v>
      </c>
      <c r="BF21" s="217" t="s">
        <v>143</v>
      </c>
      <c r="BG21" s="217" t="s">
        <v>143</v>
      </c>
      <c r="BH21" s="217" t="s">
        <v>143</v>
      </c>
      <c r="BI21" s="217" t="s">
        <v>463</v>
      </c>
      <c r="BJ21" s="217" t="s">
        <v>143</v>
      </c>
      <c r="BK21" s="217" t="s">
        <v>160</v>
      </c>
      <c r="BL21" s="217" t="s">
        <v>143</v>
      </c>
      <c r="BM21" s="217" t="s">
        <v>143</v>
      </c>
      <c r="BN21" s="217" t="s">
        <v>143</v>
      </c>
      <c r="BO21" s="217" t="s">
        <v>143</v>
      </c>
      <c r="BP21" s="217" t="s">
        <v>5272</v>
      </c>
      <c r="BQ21" s="217" t="s">
        <v>3997</v>
      </c>
      <c r="BR21" s="217" t="s">
        <v>16426</v>
      </c>
      <c r="BS21" s="217" t="s">
        <v>16426</v>
      </c>
      <c r="BT21" s="217" t="s">
        <v>135</v>
      </c>
      <c r="BU21" s="217" t="s">
        <v>135</v>
      </c>
      <c r="BV21" s="217" t="s">
        <v>135</v>
      </c>
      <c r="BW21" s="217" t="s">
        <v>148</v>
      </c>
      <c r="BX21" s="217" t="s">
        <v>6590</v>
      </c>
      <c r="BY21" s="217" t="s">
        <v>174</v>
      </c>
      <c r="BZ21" s="217" t="s">
        <v>143</v>
      </c>
      <c r="CA21" s="217" t="s">
        <v>143</v>
      </c>
      <c r="CB21" s="217" t="s">
        <v>143</v>
      </c>
      <c r="CC21" s="217" t="s">
        <v>16427</v>
      </c>
      <c r="CD21" s="217" t="s">
        <v>2261</v>
      </c>
      <c r="CE21" s="217" t="s">
        <v>143</v>
      </c>
      <c r="CF21" s="217" t="s">
        <v>143</v>
      </c>
      <c r="CG21" s="217" t="s">
        <v>143</v>
      </c>
      <c r="CH21" s="217" t="s">
        <v>5272</v>
      </c>
      <c r="CI21" s="217" t="s">
        <v>143</v>
      </c>
      <c r="CJ21" s="217" t="s">
        <v>143</v>
      </c>
      <c r="CK21" s="217" t="s">
        <v>143</v>
      </c>
      <c r="CL21" s="217" t="s">
        <v>143</v>
      </c>
      <c r="CM21" s="217" t="s">
        <v>9166</v>
      </c>
      <c r="CN21" s="217" t="s">
        <v>143</v>
      </c>
      <c r="CO21" s="217" t="s">
        <v>143</v>
      </c>
      <c r="CP21" s="217" t="s">
        <v>143</v>
      </c>
      <c r="CQ21" s="217" t="s">
        <v>1</v>
      </c>
      <c r="CR21" s="217" t="s">
        <v>143</v>
      </c>
      <c r="CS21" s="217" t="s">
        <v>1</v>
      </c>
      <c r="CT21" s="217" t="s">
        <v>2092</v>
      </c>
      <c r="CU21" s="217" t="s">
        <v>143</v>
      </c>
      <c r="CV21" s="217" t="s">
        <v>12628</v>
      </c>
      <c r="CW21" s="217" t="s">
        <v>166</v>
      </c>
      <c r="CX21" s="217" t="s">
        <v>463</v>
      </c>
      <c r="CY21" s="217" t="s">
        <v>2495</v>
      </c>
      <c r="CZ21" s="217" t="s">
        <v>143</v>
      </c>
      <c r="DA21" s="217" t="s">
        <v>6653</v>
      </c>
      <c r="DB21" s="217" t="s">
        <v>364</v>
      </c>
      <c r="DC21" s="217" t="s">
        <v>2261</v>
      </c>
      <c r="DD21" s="217" t="s">
        <v>1515</v>
      </c>
      <c r="DE21" s="217" t="s">
        <v>143</v>
      </c>
      <c r="DF21" s="217" t="s">
        <v>9167</v>
      </c>
      <c r="DG21" s="223" t="s">
        <v>143</v>
      </c>
      <c r="DJ21" s="176"/>
    </row>
    <row r="22" spans="1:114" s="176" customFormat="1" x14ac:dyDescent="0.2">
      <c r="A22" s="216">
        <v>45658</v>
      </c>
      <c r="B22" s="217">
        <v>178127</v>
      </c>
      <c r="C22" s="217" t="s">
        <v>15758</v>
      </c>
      <c r="D22" s="217" t="s">
        <v>364</v>
      </c>
      <c r="E22" s="218">
        <v>45667</v>
      </c>
      <c r="F22" s="217" t="s">
        <v>126</v>
      </c>
      <c r="G22" s="217" t="s">
        <v>166</v>
      </c>
      <c r="H22" s="219">
        <v>375</v>
      </c>
      <c r="I22" s="219">
        <v>375</v>
      </c>
      <c r="J22" s="220">
        <f t="shared" si="0"/>
        <v>4.0000588808667224E-3</v>
      </c>
      <c r="K22" s="217" t="s">
        <v>258</v>
      </c>
      <c r="L22" s="217" t="s">
        <v>1065</v>
      </c>
      <c r="M22" s="217" t="s">
        <v>2737</v>
      </c>
      <c r="N22" s="217" t="s">
        <v>16428</v>
      </c>
      <c r="O22" s="221" t="s">
        <v>170</v>
      </c>
      <c r="P22" s="217" t="s">
        <v>16429</v>
      </c>
      <c r="Q22" s="217" t="s">
        <v>16430</v>
      </c>
      <c r="R22" s="217" t="s">
        <v>135</v>
      </c>
      <c r="S22" s="217" t="s">
        <v>135</v>
      </c>
      <c r="T22" s="217" t="s">
        <v>136</v>
      </c>
      <c r="U22" s="217" t="s">
        <v>137</v>
      </c>
      <c r="V22" s="217" t="s">
        <v>957</v>
      </c>
      <c r="W22" s="217" t="s">
        <v>16431</v>
      </c>
      <c r="X22" s="217" t="s">
        <v>16432</v>
      </c>
      <c r="Y22" s="217" t="s">
        <v>139</v>
      </c>
      <c r="Z22" s="217" t="s">
        <v>140</v>
      </c>
      <c r="AA22" s="217" t="s">
        <v>5272</v>
      </c>
      <c r="AB22" s="217" t="s">
        <v>143</v>
      </c>
      <c r="AC22" s="217" t="s">
        <v>5272</v>
      </c>
      <c r="AD22" s="217" t="s">
        <v>16356</v>
      </c>
      <c r="AE22" s="217" t="s">
        <v>5974</v>
      </c>
      <c r="AF22" s="217" t="s">
        <v>141</v>
      </c>
      <c r="AG22" s="217" t="s">
        <v>143</v>
      </c>
      <c r="AH22" s="217" t="s">
        <v>16433</v>
      </c>
      <c r="AI22" s="217" t="s">
        <v>142</v>
      </c>
      <c r="AJ22" s="217" t="s">
        <v>143</v>
      </c>
      <c r="AK22" s="217" t="s">
        <v>16434</v>
      </c>
      <c r="AL22" s="217" t="s">
        <v>174</v>
      </c>
      <c r="AM22" s="217" t="s">
        <v>2196</v>
      </c>
      <c r="AN22" s="217" t="s">
        <v>2197</v>
      </c>
      <c r="AO22" s="217" t="s">
        <v>2741</v>
      </c>
      <c r="AP22" s="217" t="s">
        <v>230</v>
      </c>
      <c r="AQ22" s="217" t="s">
        <v>231</v>
      </c>
      <c r="AR22" s="217" t="s">
        <v>2199</v>
      </c>
      <c r="AS22" s="217" t="s">
        <v>2200</v>
      </c>
      <c r="AT22" s="217" t="s">
        <v>631</v>
      </c>
      <c r="AU22" s="217" t="s">
        <v>632</v>
      </c>
      <c r="AV22" s="217" t="s">
        <v>1068</v>
      </c>
      <c r="AW22" s="217" t="s">
        <v>148</v>
      </c>
      <c r="AX22" s="217" t="s">
        <v>139</v>
      </c>
      <c r="AY22" s="217" t="s">
        <v>149</v>
      </c>
      <c r="AZ22" s="217" t="s">
        <v>634</v>
      </c>
      <c r="BA22" s="217" t="s">
        <v>156</v>
      </c>
      <c r="BB22" s="217" t="s">
        <v>157</v>
      </c>
      <c r="BC22" s="217" t="s">
        <v>303</v>
      </c>
      <c r="BD22" s="217" t="s">
        <v>16435</v>
      </c>
      <c r="BE22" s="217" t="s">
        <v>5272</v>
      </c>
      <c r="BF22" s="217" t="s">
        <v>143</v>
      </c>
      <c r="BG22" s="217" t="s">
        <v>16436</v>
      </c>
      <c r="BH22" s="217" t="s">
        <v>143</v>
      </c>
      <c r="BI22" s="217" t="s">
        <v>136</v>
      </c>
      <c r="BJ22" s="217" t="s">
        <v>143</v>
      </c>
      <c r="BK22" s="217" t="s">
        <v>160</v>
      </c>
      <c r="BL22" s="217" t="s">
        <v>160</v>
      </c>
      <c r="BM22" s="217" t="s">
        <v>143</v>
      </c>
      <c r="BN22" s="217" t="s">
        <v>143</v>
      </c>
      <c r="BO22" s="217" t="s">
        <v>16437</v>
      </c>
      <c r="BP22" s="217" t="s">
        <v>5352</v>
      </c>
      <c r="BQ22" s="217" t="s">
        <v>162</v>
      </c>
      <c r="BR22" s="217" t="s">
        <v>16434</v>
      </c>
      <c r="BS22" s="217" t="s">
        <v>16434</v>
      </c>
      <c r="BT22" s="217" t="s">
        <v>135</v>
      </c>
      <c r="BU22" s="217" t="s">
        <v>135</v>
      </c>
      <c r="BV22" s="217" t="s">
        <v>135</v>
      </c>
      <c r="BW22" s="217" t="s">
        <v>148</v>
      </c>
      <c r="BX22" s="217" t="s">
        <v>4225</v>
      </c>
      <c r="BY22" s="217" t="s">
        <v>174</v>
      </c>
      <c r="BZ22" s="217" t="s">
        <v>143</v>
      </c>
      <c r="CA22" s="217" t="s">
        <v>143</v>
      </c>
      <c r="CB22" s="217" t="s">
        <v>143</v>
      </c>
      <c r="CC22" s="217" t="s">
        <v>3789</v>
      </c>
      <c r="CD22" s="217" t="s">
        <v>2261</v>
      </c>
      <c r="CE22" s="217" t="s">
        <v>2261</v>
      </c>
      <c r="CF22" s="217" t="s">
        <v>143</v>
      </c>
      <c r="CG22" s="217" t="s">
        <v>143</v>
      </c>
      <c r="CH22" s="217" t="s">
        <v>5272</v>
      </c>
      <c r="CI22" s="217" t="s">
        <v>143</v>
      </c>
      <c r="CJ22" s="217" t="s">
        <v>143</v>
      </c>
      <c r="CK22" s="217" t="s">
        <v>143</v>
      </c>
      <c r="CL22" s="217" t="s">
        <v>143</v>
      </c>
      <c r="CM22" s="217" t="s">
        <v>7298</v>
      </c>
      <c r="CN22" s="217" t="s">
        <v>143</v>
      </c>
      <c r="CO22" s="217" t="s">
        <v>143</v>
      </c>
      <c r="CP22" s="217" t="s">
        <v>143</v>
      </c>
      <c r="CQ22" s="217" t="s">
        <v>1</v>
      </c>
      <c r="CR22" s="217" t="s">
        <v>143</v>
      </c>
      <c r="CS22" s="217" t="s">
        <v>1</v>
      </c>
      <c r="CT22" s="217" t="s">
        <v>1985</v>
      </c>
      <c r="CU22" s="217" t="s">
        <v>143</v>
      </c>
      <c r="CV22" s="217" t="s">
        <v>258</v>
      </c>
      <c r="CW22" s="217" t="s">
        <v>166</v>
      </c>
      <c r="CX22" s="217" t="s">
        <v>136</v>
      </c>
      <c r="CY22" s="217" t="s">
        <v>1989</v>
      </c>
      <c r="CZ22" s="217" t="s">
        <v>143</v>
      </c>
      <c r="DA22" s="217" t="s">
        <v>225</v>
      </c>
      <c r="DB22" s="217" t="s">
        <v>364</v>
      </c>
      <c r="DC22" s="217" t="s">
        <v>2261</v>
      </c>
      <c r="DD22" s="217" t="s">
        <v>1515</v>
      </c>
      <c r="DE22" s="217" t="s">
        <v>143</v>
      </c>
      <c r="DF22" s="217" t="s">
        <v>7299</v>
      </c>
      <c r="DG22" s="176" t="s">
        <v>143</v>
      </c>
    </row>
    <row r="23" spans="1:114" s="176" customFormat="1" x14ac:dyDescent="0.2">
      <c r="A23" s="216">
        <v>45658</v>
      </c>
      <c r="B23" s="217">
        <v>178131</v>
      </c>
      <c r="C23" s="217" t="s">
        <v>12737</v>
      </c>
      <c r="D23" s="217" t="s">
        <v>364</v>
      </c>
      <c r="E23" s="218">
        <v>45667</v>
      </c>
      <c r="F23" s="217" t="s">
        <v>165</v>
      </c>
      <c r="G23" s="217" t="s">
        <v>166</v>
      </c>
      <c r="H23" s="219">
        <v>1197</v>
      </c>
      <c r="I23" s="219">
        <v>1197</v>
      </c>
      <c r="J23" s="220">
        <f t="shared" si="0"/>
        <v>1.2768187947726578E-2</v>
      </c>
      <c r="K23" s="217" t="s">
        <v>12628</v>
      </c>
      <c r="L23" s="217" t="s">
        <v>960</v>
      </c>
      <c r="M23" s="217" t="s">
        <v>2645</v>
      </c>
      <c r="N23" s="217" t="s">
        <v>16438</v>
      </c>
      <c r="O23" s="221" t="s">
        <v>170</v>
      </c>
      <c r="P23" s="217" t="s">
        <v>143</v>
      </c>
      <c r="Q23" s="217" t="s">
        <v>8431</v>
      </c>
      <c r="R23" s="217" t="s">
        <v>135</v>
      </c>
      <c r="S23" s="217" t="s">
        <v>135</v>
      </c>
      <c r="T23" s="217" t="s">
        <v>136</v>
      </c>
      <c r="U23" s="217" t="s">
        <v>137</v>
      </c>
      <c r="V23" s="217" t="s">
        <v>957</v>
      </c>
      <c r="W23" s="217" t="s">
        <v>16439</v>
      </c>
      <c r="X23" s="217" t="s">
        <v>16440</v>
      </c>
      <c r="Y23" s="217" t="s">
        <v>139</v>
      </c>
      <c r="Z23" s="217" t="s">
        <v>140</v>
      </c>
      <c r="AA23" s="217" t="s">
        <v>5272</v>
      </c>
      <c r="AB23" s="217" t="s">
        <v>143</v>
      </c>
      <c r="AC23" s="217" t="s">
        <v>5272</v>
      </c>
      <c r="AD23" s="217" t="s">
        <v>16356</v>
      </c>
      <c r="AE23" s="217" t="s">
        <v>235</v>
      </c>
      <c r="AF23" s="217" t="s">
        <v>141</v>
      </c>
      <c r="AG23" s="217" t="s">
        <v>143</v>
      </c>
      <c r="AH23" s="217" t="s">
        <v>143</v>
      </c>
      <c r="AI23" s="217" t="s">
        <v>142</v>
      </c>
      <c r="AJ23" s="217" t="s">
        <v>143</v>
      </c>
      <c r="AK23" s="217" t="s">
        <v>16441</v>
      </c>
      <c r="AL23" s="217" t="s">
        <v>143</v>
      </c>
      <c r="AM23" s="217" t="s">
        <v>2648</v>
      </c>
      <c r="AN23" s="217" t="s">
        <v>1844</v>
      </c>
      <c r="AO23" s="217" t="s">
        <v>2649</v>
      </c>
      <c r="AP23" s="217" t="s">
        <v>1846</v>
      </c>
      <c r="AQ23" s="217" t="s">
        <v>231</v>
      </c>
      <c r="AR23" s="217" t="s">
        <v>1847</v>
      </c>
      <c r="AS23" s="217" t="s">
        <v>1848</v>
      </c>
      <c r="AT23" s="217" t="s">
        <v>145</v>
      </c>
      <c r="AU23" s="217" t="s">
        <v>146</v>
      </c>
      <c r="AV23" s="217" t="s">
        <v>972</v>
      </c>
      <c r="AW23" s="217" t="s">
        <v>148</v>
      </c>
      <c r="AX23" s="217" t="s">
        <v>139</v>
      </c>
      <c r="AY23" s="217" t="s">
        <v>149</v>
      </c>
      <c r="AZ23" s="217" t="s">
        <v>150</v>
      </c>
      <c r="BA23" s="217" t="s">
        <v>156</v>
      </c>
      <c r="BB23" s="217" t="s">
        <v>276</v>
      </c>
      <c r="BC23" s="217" t="s">
        <v>143</v>
      </c>
      <c r="BD23" s="217" t="s">
        <v>143</v>
      </c>
      <c r="BE23" s="217" t="s">
        <v>5272</v>
      </c>
      <c r="BF23" s="217" t="s">
        <v>143</v>
      </c>
      <c r="BG23" s="217" t="s">
        <v>143</v>
      </c>
      <c r="BH23" s="217" t="s">
        <v>143</v>
      </c>
      <c r="BI23" s="217" t="s">
        <v>463</v>
      </c>
      <c r="BJ23" s="217" t="s">
        <v>143</v>
      </c>
      <c r="BK23" s="217" t="s">
        <v>160</v>
      </c>
      <c r="BL23" s="217" t="s">
        <v>143</v>
      </c>
      <c r="BM23" s="217" t="s">
        <v>143</v>
      </c>
      <c r="BN23" s="217" t="s">
        <v>143</v>
      </c>
      <c r="BO23" s="217" t="s">
        <v>143</v>
      </c>
      <c r="BP23" s="217" t="s">
        <v>5272</v>
      </c>
      <c r="BQ23" s="217" t="s">
        <v>3997</v>
      </c>
      <c r="BR23" s="217" t="s">
        <v>16441</v>
      </c>
      <c r="BS23" s="217" t="s">
        <v>16441</v>
      </c>
      <c r="BT23" s="217" t="s">
        <v>135</v>
      </c>
      <c r="BU23" s="217" t="s">
        <v>135</v>
      </c>
      <c r="BV23" s="217" t="s">
        <v>135</v>
      </c>
      <c r="BW23" s="217" t="s">
        <v>148</v>
      </c>
      <c r="BX23" s="217" t="s">
        <v>5177</v>
      </c>
      <c r="BY23" s="217" t="s">
        <v>174</v>
      </c>
      <c r="BZ23" s="217" t="s">
        <v>143</v>
      </c>
      <c r="CA23" s="217" t="s">
        <v>143</v>
      </c>
      <c r="CB23" s="217" t="s">
        <v>143</v>
      </c>
      <c r="CC23" s="217" t="s">
        <v>143</v>
      </c>
      <c r="CD23" s="217" t="s">
        <v>2261</v>
      </c>
      <c r="CE23" s="217" t="s">
        <v>143</v>
      </c>
      <c r="CF23" s="217" t="s">
        <v>143</v>
      </c>
      <c r="CG23" s="217" t="s">
        <v>143</v>
      </c>
      <c r="CH23" s="217" t="s">
        <v>5272</v>
      </c>
      <c r="CI23" s="217" t="s">
        <v>143</v>
      </c>
      <c r="CJ23" s="217" t="s">
        <v>143</v>
      </c>
      <c r="CK23" s="217" t="s">
        <v>143</v>
      </c>
      <c r="CL23" s="217" t="s">
        <v>143</v>
      </c>
      <c r="CM23" s="217" t="s">
        <v>143</v>
      </c>
      <c r="CN23" s="217" t="s">
        <v>143</v>
      </c>
      <c r="CO23" s="217" t="s">
        <v>143</v>
      </c>
      <c r="CP23" s="217" t="s">
        <v>143</v>
      </c>
      <c r="CQ23" s="217" t="s">
        <v>1</v>
      </c>
      <c r="CR23" s="217" t="s">
        <v>143</v>
      </c>
      <c r="CS23" s="217" t="s">
        <v>1</v>
      </c>
      <c r="CT23" s="217" t="s">
        <v>2092</v>
      </c>
      <c r="CU23" s="217" t="s">
        <v>143</v>
      </c>
      <c r="CV23" s="217" t="s">
        <v>12628</v>
      </c>
      <c r="CW23" s="217" t="s">
        <v>166</v>
      </c>
      <c r="CX23" s="217" t="s">
        <v>463</v>
      </c>
      <c r="CY23" s="217" t="s">
        <v>2495</v>
      </c>
      <c r="CZ23" s="217" t="s">
        <v>143</v>
      </c>
      <c r="DA23" s="217" t="s">
        <v>225</v>
      </c>
      <c r="DB23" s="217" t="s">
        <v>364</v>
      </c>
      <c r="DC23" s="217" t="s">
        <v>2261</v>
      </c>
      <c r="DD23" s="217" t="s">
        <v>1515</v>
      </c>
      <c r="DE23" s="217" t="s">
        <v>143</v>
      </c>
      <c r="DF23" s="217" t="s">
        <v>143</v>
      </c>
      <c r="DG23" s="176" t="s">
        <v>143</v>
      </c>
    </row>
    <row r="24" spans="1:114" s="176" customFormat="1" x14ac:dyDescent="0.2">
      <c r="A24" s="216">
        <v>45658</v>
      </c>
      <c r="B24" s="217">
        <v>178138</v>
      </c>
      <c r="C24" s="217" t="s">
        <v>16322</v>
      </c>
      <c r="D24" s="217" t="s">
        <v>685</v>
      </c>
      <c r="E24" s="218">
        <v>45667</v>
      </c>
      <c r="F24" s="217" t="s">
        <v>165</v>
      </c>
      <c r="G24" s="217" t="s">
        <v>166</v>
      </c>
      <c r="H24" s="219">
        <v>98.78</v>
      </c>
      <c r="I24" s="219">
        <v>98</v>
      </c>
      <c r="J24" s="220">
        <f t="shared" si="0"/>
        <v>1.0536688433387062E-3</v>
      </c>
      <c r="K24" s="217" t="s">
        <v>519</v>
      </c>
      <c r="L24" s="217" t="s">
        <v>960</v>
      </c>
      <c r="M24" s="217" t="s">
        <v>14424</v>
      </c>
      <c r="N24" s="217" t="s">
        <v>16442</v>
      </c>
      <c r="O24" s="221" t="s">
        <v>170</v>
      </c>
      <c r="P24" s="217" t="s">
        <v>16443</v>
      </c>
      <c r="Q24" s="217" t="s">
        <v>16444</v>
      </c>
      <c r="R24" s="217" t="s">
        <v>135</v>
      </c>
      <c r="S24" s="217" t="s">
        <v>135</v>
      </c>
      <c r="T24" s="217" t="s">
        <v>136</v>
      </c>
      <c r="U24" s="217" t="s">
        <v>137</v>
      </c>
      <c r="V24" s="217" t="s">
        <v>957</v>
      </c>
      <c r="W24" s="217" t="s">
        <v>16445</v>
      </c>
      <c r="X24" s="217" t="s">
        <v>16446</v>
      </c>
      <c r="Y24" s="217" t="s">
        <v>139</v>
      </c>
      <c r="Z24" s="217" t="s">
        <v>323</v>
      </c>
      <c r="AA24" s="217" t="s">
        <v>5272</v>
      </c>
      <c r="AB24" s="217" t="s">
        <v>143</v>
      </c>
      <c r="AC24" s="217" t="s">
        <v>16447</v>
      </c>
      <c r="AD24" s="217" t="s">
        <v>16448</v>
      </c>
      <c r="AE24" s="217" t="s">
        <v>235</v>
      </c>
      <c r="AF24" s="217" t="s">
        <v>141</v>
      </c>
      <c r="AG24" s="217" t="s">
        <v>143</v>
      </c>
      <c r="AH24" s="217" t="s">
        <v>16447</v>
      </c>
      <c r="AI24" s="217" t="s">
        <v>142</v>
      </c>
      <c r="AJ24" s="217" t="s">
        <v>143</v>
      </c>
      <c r="AK24" s="217" t="s">
        <v>15467</v>
      </c>
      <c r="AL24" s="217" t="s">
        <v>174</v>
      </c>
      <c r="AM24" s="217" t="s">
        <v>4081</v>
      </c>
      <c r="AN24" s="217" t="s">
        <v>2684</v>
      </c>
      <c r="AO24" s="217" t="s">
        <v>14429</v>
      </c>
      <c r="AP24" s="217" t="s">
        <v>2082</v>
      </c>
      <c r="AQ24" s="217" t="s">
        <v>231</v>
      </c>
      <c r="AR24" s="217" t="s">
        <v>935</v>
      </c>
      <c r="AS24" s="217" t="s">
        <v>2686</v>
      </c>
      <c r="AT24" s="217" t="s">
        <v>145</v>
      </c>
      <c r="AU24" s="217" t="s">
        <v>146</v>
      </c>
      <c r="AV24" s="217" t="s">
        <v>972</v>
      </c>
      <c r="AW24" s="217" t="s">
        <v>148</v>
      </c>
      <c r="AX24" s="217" t="s">
        <v>139</v>
      </c>
      <c r="AY24" s="217" t="s">
        <v>149</v>
      </c>
      <c r="AZ24" s="217" t="s">
        <v>150</v>
      </c>
      <c r="BA24" s="217" t="s">
        <v>156</v>
      </c>
      <c r="BB24" s="217" t="s">
        <v>157</v>
      </c>
      <c r="BC24" s="217" t="s">
        <v>303</v>
      </c>
      <c r="BD24" s="217" t="s">
        <v>16449</v>
      </c>
      <c r="BE24" s="217" t="s">
        <v>5272</v>
      </c>
      <c r="BF24" s="217" t="s">
        <v>143</v>
      </c>
      <c r="BG24" s="217" t="s">
        <v>16450</v>
      </c>
      <c r="BH24" s="217" t="s">
        <v>143</v>
      </c>
      <c r="BI24" s="217" t="s">
        <v>136</v>
      </c>
      <c r="BJ24" s="217" t="s">
        <v>143</v>
      </c>
      <c r="BK24" s="217" t="s">
        <v>160</v>
      </c>
      <c r="BL24" s="217" t="s">
        <v>160</v>
      </c>
      <c r="BM24" s="217" t="s">
        <v>143</v>
      </c>
      <c r="BN24" s="217" t="s">
        <v>143</v>
      </c>
      <c r="BO24" s="217" t="s">
        <v>16451</v>
      </c>
      <c r="BP24" s="217" t="s">
        <v>5352</v>
      </c>
      <c r="BQ24" s="217" t="s">
        <v>162</v>
      </c>
      <c r="BR24" s="217" t="s">
        <v>16447</v>
      </c>
      <c r="BS24" s="217" t="s">
        <v>16447</v>
      </c>
      <c r="BT24" s="217" t="s">
        <v>135</v>
      </c>
      <c r="BU24" s="217" t="s">
        <v>135</v>
      </c>
      <c r="BV24" s="217" t="s">
        <v>135</v>
      </c>
      <c r="BW24" s="217" t="s">
        <v>148</v>
      </c>
      <c r="BX24" s="217" t="s">
        <v>16452</v>
      </c>
      <c r="BY24" s="217" t="s">
        <v>174</v>
      </c>
      <c r="BZ24" s="217" t="s">
        <v>143</v>
      </c>
      <c r="CA24" s="217" t="s">
        <v>143</v>
      </c>
      <c r="CB24" s="217" t="s">
        <v>143</v>
      </c>
      <c r="CC24" s="217" t="s">
        <v>143</v>
      </c>
      <c r="CD24" s="217" t="s">
        <v>2261</v>
      </c>
      <c r="CE24" s="217" t="s">
        <v>2261</v>
      </c>
      <c r="CF24" s="217" t="s">
        <v>143</v>
      </c>
      <c r="CG24" s="217" t="s">
        <v>143</v>
      </c>
      <c r="CH24" s="217" t="s">
        <v>5272</v>
      </c>
      <c r="CI24" s="217" t="s">
        <v>143</v>
      </c>
      <c r="CJ24" s="217" t="s">
        <v>143</v>
      </c>
      <c r="CK24" s="217" t="s">
        <v>143</v>
      </c>
      <c r="CL24" s="217" t="s">
        <v>143</v>
      </c>
      <c r="CM24" s="217" t="s">
        <v>143</v>
      </c>
      <c r="CN24" s="217" t="s">
        <v>143</v>
      </c>
      <c r="CO24" s="217" t="s">
        <v>143</v>
      </c>
      <c r="CP24" s="217" t="s">
        <v>143</v>
      </c>
      <c r="CQ24" s="217" t="s">
        <v>1</v>
      </c>
      <c r="CR24" s="217" t="s">
        <v>143</v>
      </c>
      <c r="CS24" s="217" t="s">
        <v>1</v>
      </c>
      <c r="CT24" s="217" t="s">
        <v>1985</v>
      </c>
      <c r="CU24" s="217" t="s">
        <v>1985</v>
      </c>
      <c r="CV24" s="217" t="s">
        <v>519</v>
      </c>
      <c r="CW24" s="217" t="s">
        <v>166</v>
      </c>
      <c r="CX24" s="217" t="s">
        <v>136</v>
      </c>
      <c r="CY24" s="217" t="s">
        <v>1989</v>
      </c>
      <c r="CZ24" s="217" t="s">
        <v>16413</v>
      </c>
      <c r="DA24" s="217" t="s">
        <v>225</v>
      </c>
      <c r="DB24" s="217" t="s">
        <v>685</v>
      </c>
      <c r="DC24" s="217" t="s">
        <v>2261</v>
      </c>
      <c r="DD24" s="217" t="s">
        <v>1515</v>
      </c>
      <c r="DE24" s="217" t="s">
        <v>143</v>
      </c>
      <c r="DF24" s="217" t="s">
        <v>143</v>
      </c>
      <c r="DG24" s="176" t="s">
        <v>143</v>
      </c>
    </row>
    <row r="25" spans="1:114" s="176" customFormat="1" x14ac:dyDescent="0.2">
      <c r="A25" s="216">
        <v>45658</v>
      </c>
      <c r="B25" s="217">
        <v>178176</v>
      </c>
      <c r="C25" s="217" t="s">
        <v>16453</v>
      </c>
      <c r="D25" s="217" t="s">
        <v>373</v>
      </c>
      <c r="E25" s="218">
        <v>45667</v>
      </c>
      <c r="F25" s="217" t="s">
        <v>165</v>
      </c>
      <c r="G25" s="217" t="s">
        <v>166</v>
      </c>
      <c r="H25" s="219">
        <v>280.20999999999998</v>
      </c>
      <c r="I25" s="219">
        <v>280.20999999999998</v>
      </c>
      <c r="J25" s="220">
        <f t="shared" si="0"/>
        <v>2.9889506640204378E-3</v>
      </c>
      <c r="K25" s="217" t="s">
        <v>316</v>
      </c>
      <c r="L25" s="217" t="s">
        <v>13562</v>
      </c>
      <c r="M25" s="217" t="s">
        <v>960</v>
      </c>
      <c r="N25" s="217" t="s">
        <v>16454</v>
      </c>
      <c r="O25" s="221" t="s">
        <v>132</v>
      </c>
      <c r="P25" s="217" t="s">
        <v>16455</v>
      </c>
      <c r="Q25" s="217" t="s">
        <v>16456</v>
      </c>
      <c r="R25" s="217" t="s">
        <v>135</v>
      </c>
      <c r="S25" s="217" t="s">
        <v>135</v>
      </c>
      <c r="T25" s="217" t="s">
        <v>136</v>
      </c>
      <c r="U25" s="217" t="s">
        <v>137</v>
      </c>
      <c r="V25" s="217" t="s">
        <v>2483</v>
      </c>
      <c r="W25" s="217" t="s">
        <v>16457</v>
      </c>
      <c r="X25" s="217" t="s">
        <v>16458</v>
      </c>
      <c r="Y25" s="217" t="s">
        <v>139</v>
      </c>
      <c r="Z25" s="217" t="s">
        <v>323</v>
      </c>
      <c r="AA25" s="217" t="s">
        <v>5272</v>
      </c>
      <c r="AB25" s="217" t="s">
        <v>143</v>
      </c>
      <c r="AC25" s="217" t="s">
        <v>16459</v>
      </c>
      <c r="AD25" s="217" t="s">
        <v>143</v>
      </c>
      <c r="AE25" s="217" t="s">
        <v>235</v>
      </c>
      <c r="AF25" s="217" t="s">
        <v>141</v>
      </c>
      <c r="AG25" s="217" t="s">
        <v>143</v>
      </c>
      <c r="AH25" s="217" t="s">
        <v>5985</v>
      </c>
      <c r="AI25" s="217" t="s">
        <v>207</v>
      </c>
      <c r="AJ25" s="217" t="s">
        <v>143</v>
      </c>
      <c r="AK25" s="217" t="s">
        <v>5985</v>
      </c>
      <c r="AL25" s="217" t="s">
        <v>144</v>
      </c>
      <c r="AM25" s="217" t="s">
        <v>145</v>
      </c>
      <c r="AN25" s="217" t="s">
        <v>146</v>
      </c>
      <c r="AO25" s="217" t="s">
        <v>972</v>
      </c>
      <c r="AP25" s="217" t="s">
        <v>148</v>
      </c>
      <c r="AQ25" s="217" t="s">
        <v>139</v>
      </c>
      <c r="AR25" s="217" t="s">
        <v>149</v>
      </c>
      <c r="AS25" s="217" t="s">
        <v>150</v>
      </c>
      <c r="AT25" s="217" t="s">
        <v>13495</v>
      </c>
      <c r="AU25" s="217" t="s">
        <v>4343</v>
      </c>
      <c r="AV25" s="217" t="s">
        <v>13566</v>
      </c>
      <c r="AW25" s="217" t="s">
        <v>148</v>
      </c>
      <c r="AX25" s="217" t="s">
        <v>139</v>
      </c>
      <c r="AY25" s="217" t="s">
        <v>154</v>
      </c>
      <c r="AZ25" s="217" t="s">
        <v>13497</v>
      </c>
      <c r="BA25" s="217" t="s">
        <v>156</v>
      </c>
      <c r="BB25" s="217" t="s">
        <v>157</v>
      </c>
      <c r="BC25" s="217" t="s">
        <v>303</v>
      </c>
      <c r="BD25" s="217" t="s">
        <v>16458</v>
      </c>
      <c r="BE25" s="217" t="s">
        <v>5272</v>
      </c>
      <c r="BF25" s="217" t="s">
        <v>143</v>
      </c>
      <c r="BG25" s="217" t="s">
        <v>143</v>
      </c>
      <c r="BH25" s="217" t="s">
        <v>143</v>
      </c>
      <c r="BI25" s="217" t="s">
        <v>136</v>
      </c>
      <c r="BJ25" s="217" t="s">
        <v>143</v>
      </c>
      <c r="BK25" s="217" t="s">
        <v>160</v>
      </c>
      <c r="BL25" s="217" t="s">
        <v>160</v>
      </c>
      <c r="BM25" s="217" t="s">
        <v>143</v>
      </c>
      <c r="BN25" s="217" t="s">
        <v>143</v>
      </c>
      <c r="BO25" s="217" t="s">
        <v>16460</v>
      </c>
      <c r="BP25" s="217" t="s">
        <v>5352</v>
      </c>
      <c r="BQ25" s="217" t="s">
        <v>162</v>
      </c>
      <c r="BR25" s="217" t="s">
        <v>16459</v>
      </c>
      <c r="BS25" s="217" t="s">
        <v>16459</v>
      </c>
      <c r="BT25" s="217" t="s">
        <v>135</v>
      </c>
      <c r="BU25" s="217" t="s">
        <v>135</v>
      </c>
      <c r="BV25" s="217" t="s">
        <v>135</v>
      </c>
      <c r="BW25" s="217" t="s">
        <v>148</v>
      </c>
      <c r="BX25" s="217" t="s">
        <v>6439</v>
      </c>
      <c r="BY25" s="217" t="s">
        <v>144</v>
      </c>
      <c r="BZ25" s="217" t="s">
        <v>143</v>
      </c>
      <c r="CA25" s="217" t="s">
        <v>143</v>
      </c>
      <c r="CB25" s="217" t="s">
        <v>143</v>
      </c>
      <c r="CC25" s="217" t="s">
        <v>143</v>
      </c>
      <c r="CD25" s="217" t="s">
        <v>9549</v>
      </c>
      <c r="CE25" s="217" t="s">
        <v>9549</v>
      </c>
      <c r="CF25" s="217" t="s">
        <v>143</v>
      </c>
      <c r="CG25" s="217" t="s">
        <v>143</v>
      </c>
      <c r="CH25" s="217" t="s">
        <v>5272</v>
      </c>
      <c r="CI25" s="217" t="s">
        <v>143</v>
      </c>
      <c r="CJ25" s="217" t="s">
        <v>143</v>
      </c>
      <c r="CK25" s="217" t="s">
        <v>143</v>
      </c>
      <c r="CL25" s="217" t="s">
        <v>143</v>
      </c>
      <c r="CM25" s="217" t="s">
        <v>143</v>
      </c>
      <c r="CN25" s="217" t="s">
        <v>1714</v>
      </c>
      <c r="CO25" s="217" t="s">
        <v>143</v>
      </c>
      <c r="CP25" s="217" t="s">
        <v>143</v>
      </c>
      <c r="CQ25" s="217" t="s">
        <v>1</v>
      </c>
      <c r="CR25" s="217" t="s">
        <v>143</v>
      </c>
      <c r="CS25" s="217" t="s">
        <v>1</v>
      </c>
      <c r="CT25" s="217" t="s">
        <v>1985</v>
      </c>
      <c r="CU25" s="217" t="s">
        <v>1985</v>
      </c>
      <c r="CV25" s="217" t="s">
        <v>316</v>
      </c>
      <c r="CW25" s="217" t="s">
        <v>166</v>
      </c>
      <c r="CX25" s="217" t="s">
        <v>136</v>
      </c>
      <c r="CY25" s="217" t="s">
        <v>1989</v>
      </c>
      <c r="CZ25" s="217" t="s">
        <v>143</v>
      </c>
      <c r="DA25" s="217" t="s">
        <v>143</v>
      </c>
      <c r="DB25" s="217" t="s">
        <v>373</v>
      </c>
      <c r="DC25" s="217" t="s">
        <v>2261</v>
      </c>
      <c r="DD25" s="217" t="s">
        <v>1515</v>
      </c>
      <c r="DE25" s="217" t="s">
        <v>143</v>
      </c>
      <c r="DF25" s="217" t="s">
        <v>143</v>
      </c>
      <c r="DG25" s="176" t="s">
        <v>13498</v>
      </c>
    </row>
    <row r="26" spans="1:114" s="176" customFormat="1" x14ac:dyDescent="0.2">
      <c r="A26" s="216">
        <v>45658</v>
      </c>
      <c r="B26" s="217">
        <v>178275</v>
      </c>
      <c r="C26" s="223" t="s">
        <v>8</v>
      </c>
      <c r="D26" s="217" t="s">
        <v>685</v>
      </c>
      <c r="E26" s="218">
        <v>45667</v>
      </c>
      <c r="F26" s="217" t="s">
        <v>165</v>
      </c>
      <c r="G26" s="217" t="s">
        <v>166</v>
      </c>
      <c r="H26" s="219">
        <v>139.06</v>
      </c>
      <c r="I26" s="219">
        <v>139.06</v>
      </c>
      <c r="J26" s="220">
        <f t="shared" si="0"/>
        <v>1.4833285012622037E-3</v>
      </c>
      <c r="K26" s="217" t="s">
        <v>501</v>
      </c>
      <c r="L26" s="217" t="s">
        <v>219</v>
      </c>
      <c r="M26" s="217" t="s">
        <v>1973</v>
      </c>
      <c r="N26" s="217" t="s">
        <v>16461</v>
      </c>
      <c r="O26" s="221" t="s">
        <v>170</v>
      </c>
      <c r="P26" s="217" t="s">
        <v>16462</v>
      </c>
      <c r="Q26" s="217" t="s">
        <v>16463</v>
      </c>
      <c r="R26" s="217" t="s">
        <v>135</v>
      </c>
      <c r="S26" s="217" t="s">
        <v>135</v>
      </c>
      <c r="T26" s="217" t="s">
        <v>506</v>
      </c>
      <c r="U26" s="217" t="s">
        <v>137</v>
      </c>
      <c r="V26" s="217" t="s">
        <v>6653</v>
      </c>
      <c r="W26" s="217" t="s">
        <v>16464</v>
      </c>
      <c r="X26" s="217" t="s">
        <v>16465</v>
      </c>
      <c r="Y26" s="217" t="s">
        <v>139</v>
      </c>
      <c r="Z26" s="217" t="s">
        <v>323</v>
      </c>
      <c r="AA26" s="217" t="s">
        <v>5272</v>
      </c>
      <c r="AB26" s="217" t="s">
        <v>143</v>
      </c>
      <c r="AC26" s="217" t="s">
        <v>5272</v>
      </c>
      <c r="AD26" s="217" t="s">
        <v>143</v>
      </c>
      <c r="AE26" s="217" t="s">
        <v>235</v>
      </c>
      <c r="AF26" s="217" t="s">
        <v>141</v>
      </c>
      <c r="AG26" s="217" t="s">
        <v>143</v>
      </c>
      <c r="AH26" s="217" t="s">
        <v>16466</v>
      </c>
      <c r="AI26" s="217" t="s">
        <v>207</v>
      </c>
      <c r="AJ26" s="217" t="s">
        <v>143</v>
      </c>
      <c r="AK26" s="217" t="s">
        <v>16467</v>
      </c>
      <c r="AL26" s="217" t="s">
        <v>174</v>
      </c>
      <c r="AM26" s="217" t="s">
        <v>1977</v>
      </c>
      <c r="AN26" s="217" t="s">
        <v>1978</v>
      </c>
      <c r="AO26" s="217" t="s">
        <v>1979</v>
      </c>
      <c r="AP26" s="217" t="s">
        <v>178</v>
      </c>
      <c r="AQ26" s="217" t="s">
        <v>179</v>
      </c>
      <c r="AR26" s="217" t="s">
        <v>1605</v>
      </c>
      <c r="AS26" s="217" t="s">
        <v>1980</v>
      </c>
      <c r="AT26" s="217" t="s">
        <v>234</v>
      </c>
      <c r="AU26" s="217" t="s">
        <v>165</v>
      </c>
      <c r="AV26" s="217" t="s">
        <v>235</v>
      </c>
      <c r="AW26" s="217" t="s">
        <v>148</v>
      </c>
      <c r="AX26" s="217" t="s">
        <v>139</v>
      </c>
      <c r="AY26" s="217" t="s">
        <v>875</v>
      </c>
      <c r="AZ26" s="217" t="s">
        <v>150</v>
      </c>
      <c r="BA26" s="217" t="s">
        <v>156</v>
      </c>
      <c r="BB26" s="217" t="s">
        <v>157</v>
      </c>
      <c r="BC26" s="217" t="s">
        <v>303</v>
      </c>
      <c r="BD26" s="217" t="s">
        <v>16468</v>
      </c>
      <c r="BE26" s="217" t="s">
        <v>5272</v>
      </c>
      <c r="BF26" s="217" t="s">
        <v>143</v>
      </c>
      <c r="BG26" s="217" t="s">
        <v>143</v>
      </c>
      <c r="BH26" s="217" t="s">
        <v>143</v>
      </c>
      <c r="BI26" s="217" t="s">
        <v>506</v>
      </c>
      <c r="BJ26" s="217" t="s">
        <v>143</v>
      </c>
      <c r="BK26" s="217" t="s">
        <v>160</v>
      </c>
      <c r="BL26" s="217" t="s">
        <v>160</v>
      </c>
      <c r="BM26" s="217" t="s">
        <v>685</v>
      </c>
      <c r="BN26" s="217" t="s">
        <v>143</v>
      </c>
      <c r="BO26" s="217" t="s">
        <v>16469</v>
      </c>
      <c r="BP26" s="217" t="s">
        <v>5352</v>
      </c>
      <c r="BQ26" s="217" t="s">
        <v>162</v>
      </c>
      <c r="BR26" s="217" t="s">
        <v>16467</v>
      </c>
      <c r="BS26" s="217" t="s">
        <v>16467</v>
      </c>
      <c r="BT26" s="217" t="s">
        <v>135</v>
      </c>
      <c r="BU26" s="217" t="s">
        <v>135</v>
      </c>
      <c r="BV26" s="217" t="s">
        <v>135</v>
      </c>
      <c r="BW26" s="217" t="s">
        <v>148</v>
      </c>
      <c r="BX26" s="217" t="s">
        <v>5443</v>
      </c>
      <c r="BY26" s="217" t="s">
        <v>174</v>
      </c>
      <c r="BZ26" s="217" t="s">
        <v>143</v>
      </c>
      <c r="CA26" s="217" t="s">
        <v>143</v>
      </c>
      <c r="CB26" s="217" t="s">
        <v>143</v>
      </c>
      <c r="CC26" s="217" t="s">
        <v>16470</v>
      </c>
      <c r="CD26" s="217" t="s">
        <v>2261</v>
      </c>
      <c r="CE26" s="217" t="s">
        <v>2261</v>
      </c>
      <c r="CF26" s="217" t="s">
        <v>143</v>
      </c>
      <c r="CG26" s="217" t="s">
        <v>143</v>
      </c>
      <c r="CH26" s="217" t="s">
        <v>5272</v>
      </c>
      <c r="CI26" s="217" t="s">
        <v>143</v>
      </c>
      <c r="CJ26" s="217" t="s">
        <v>143</v>
      </c>
      <c r="CK26" s="217" t="s">
        <v>143</v>
      </c>
      <c r="CL26" s="217" t="s">
        <v>143</v>
      </c>
      <c r="CM26" s="217" t="s">
        <v>15377</v>
      </c>
      <c r="CN26" s="217" t="s">
        <v>143</v>
      </c>
      <c r="CO26" s="217" t="s">
        <v>143</v>
      </c>
      <c r="CP26" s="217" t="s">
        <v>143</v>
      </c>
      <c r="CQ26" s="217" t="s">
        <v>1</v>
      </c>
      <c r="CR26" s="217" t="s">
        <v>143</v>
      </c>
      <c r="CS26" s="217" t="s">
        <v>1</v>
      </c>
      <c r="CT26" s="217" t="s">
        <v>1985</v>
      </c>
      <c r="CU26" s="217" t="s">
        <v>143</v>
      </c>
      <c r="CV26" s="217" t="s">
        <v>501</v>
      </c>
      <c r="CW26" s="217" t="s">
        <v>166</v>
      </c>
      <c r="CX26" s="217" t="s">
        <v>506</v>
      </c>
      <c r="CY26" s="217" t="s">
        <v>1989</v>
      </c>
      <c r="CZ26" s="217" t="s">
        <v>16471</v>
      </c>
      <c r="DA26" s="217" t="s">
        <v>6653</v>
      </c>
      <c r="DB26" s="217" t="s">
        <v>685</v>
      </c>
      <c r="DC26" s="217" t="s">
        <v>2261</v>
      </c>
      <c r="DD26" s="217" t="s">
        <v>1515</v>
      </c>
      <c r="DE26" s="217" t="s">
        <v>143</v>
      </c>
      <c r="DF26" s="217" t="s">
        <v>15378</v>
      </c>
      <c r="DG26" s="176" t="s">
        <v>143</v>
      </c>
    </row>
    <row r="27" spans="1:114" s="176" customFormat="1" x14ac:dyDescent="0.2">
      <c r="A27" s="216">
        <v>45658</v>
      </c>
      <c r="B27" s="217">
        <v>178389</v>
      </c>
      <c r="C27" s="223" t="s">
        <v>16453</v>
      </c>
      <c r="D27" s="217" t="s">
        <v>125</v>
      </c>
      <c r="E27" s="218">
        <v>45670</v>
      </c>
      <c r="F27" s="217" t="s">
        <v>257</v>
      </c>
      <c r="G27" s="217" t="s">
        <v>166</v>
      </c>
      <c r="H27" s="219">
        <v>123</v>
      </c>
      <c r="I27" s="219">
        <v>123</v>
      </c>
      <c r="J27" s="220">
        <f t="shared" si="0"/>
        <v>1.3120193129242848E-3</v>
      </c>
      <c r="K27" s="217" t="s">
        <v>316</v>
      </c>
      <c r="L27" s="217" t="s">
        <v>1151</v>
      </c>
      <c r="M27" s="217" t="s">
        <v>318</v>
      </c>
      <c r="N27" s="217" t="s">
        <v>6896</v>
      </c>
      <c r="O27" s="221" t="s">
        <v>170</v>
      </c>
      <c r="P27" s="217" t="s">
        <v>16472</v>
      </c>
      <c r="Q27" s="217" t="s">
        <v>16473</v>
      </c>
      <c r="R27" s="217" t="s">
        <v>135</v>
      </c>
      <c r="S27" s="217" t="s">
        <v>135</v>
      </c>
      <c r="T27" s="217" t="s">
        <v>136</v>
      </c>
      <c r="U27" s="217" t="s">
        <v>137</v>
      </c>
      <c r="V27" s="217" t="s">
        <v>322</v>
      </c>
      <c r="W27" s="217" t="s">
        <v>16474</v>
      </c>
      <c r="X27" s="217" t="s">
        <v>16475</v>
      </c>
      <c r="Y27" s="217" t="s">
        <v>139</v>
      </c>
      <c r="Z27" s="217" t="s">
        <v>323</v>
      </c>
      <c r="AA27" s="217" t="s">
        <v>5272</v>
      </c>
      <c r="AB27" s="217" t="s">
        <v>143</v>
      </c>
      <c r="AC27" s="217" t="s">
        <v>16476</v>
      </c>
      <c r="AD27" s="217" t="s">
        <v>143</v>
      </c>
      <c r="AE27" s="217" t="s">
        <v>5675</v>
      </c>
      <c r="AF27" s="217" t="s">
        <v>265</v>
      </c>
      <c r="AG27" s="217" t="s">
        <v>143</v>
      </c>
      <c r="AH27" s="217" t="s">
        <v>16476</v>
      </c>
      <c r="AI27" s="217" t="s">
        <v>207</v>
      </c>
      <c r="AJ27" s="217" t="s">
        <v>143</v>
      </c>
      <c r="AK27" s="217" t="s">
        <v>16476</v>
      </c>
      <c r="AL27" s="217" t="s">
        <v>174</v>
      </c>
      <c r="AM27" s="217" t="s">
        <v>324</v>
      </c>
      <c r="AN27" s="217" t="s">
        <v>325</v>
      </c>
      <c r="AO27" s="217" t="s">
        <v>326</v>
      </c>
      <c r="AP27" s="217" t="s">
        <v>178</v>
      </c>
      <c r="AQ27" s="217" t="s">
        <v>179</v>
      </c>
      <c r="AR27" s="217" t="s">
        <v>327</v>
      </c>
      <c r="AS27" s="217" t="s">
        <v>328</v>
      </c>
      <c r="AT27" s="217" t="s">
        <v>145</v>
      </c>
      <c r="AU27" s="217" t="s">
        <v>146</v>
      </c>
      <c r="AV27" s="217" t="s">
        <v>1154</v>
      </c>
      <c r="AW27" s="217" t="s">
        <v>148</v>
      </c>
      <c r="AX27" s="217" t="s">
        <v>139</v>
      </c>
      <c r="AY27" s="217" t="s">
        <v>149</v>
      </c>
      <c r="AZ27" s="217" t="s">
        <v>150</v>
      </c>
      <c r="BA27" s="217" t="s">
        <v>156</v>
      </c>
      <c r="BB27" s="217" t="s">
        <v>157</v>
      </c>
      <c r="BC27" s="217" t="s">
        <v>303</v>
      </c>
      <c r="BD27" s="217" t="s">
        <v>16475</v>
      </c>
      <c r="BE27" s="217" t="s">
        <v>5272</v>
      </c>
      <c r="BF27" s="217" t="s">
        <v>143</v>
      </c>
      <c r="BG27" s="217" t="s">
        <v>16477</v>
      </c>
      <c r="BH27" s="217" t="s">
        <v>143</v>
      </c>
      <c r="BI27" s="217" t="s">
        <v>136</v>
      </c>
      <c r="BJ27" s="217" t="s">
        <v>143</v>
      </c>
      <c r="BK27" s="217" t="s">
        <v>160</v>
      </c>
      <c r="BL27" s="217" t="s">
        <v>160</v>
      </c>
      <c r="BM27" s="217" t="s">
        <v>143</v>
      </c>
      <c r="BN27" s="217" t="s">
        <v>143</v>
      </c>
      <c r="BO27" s="217" t="s">
        <v>2952</v>
      </c>
      <c r="BP27" s="217" t="s">
        <v>5352</v>
      </c>
      <c r="BQ27" s="217" t="s">
        <v>162</v>
      </c>
      <c r="BR27" s="217" t="s">
        <v>16476</v>
      </c>
      <c r="BS27" s="217" t="s">
        <v>16476</v>
      </c>
      <c r="BT27" s="217" t="s">
        <v>135</v>
      </c>
      <c r="BU27" s="217" t="s">
        <v>135</v>
      </c>
      <c r="BV27" s="217" t="s">
        <v>135</v>
      </c>
      <c r="BW27" s="217" t="s">
        <v>148</v>
      </c>
      <c r="BX27" s="217" t="s">
        <v>15507</v>
      </c>
      <c r="BY27" s="217" t="s">
        <v>174</v>
      </c>
      <c r="BZ27" s="217" t="s">
        <v>143</v>
      </c>
      <c r="CA27" s="217" t="s">
        <v>143</v>
      </c>
      <c r="CB27" s="217" t="s">
        <v>143</v>
      </c>
      <c r="CC27" s="217" t="s">
        <v>16478</v>
      </c>
      <c r="CD27" s="217" t="s">
        <v>2261</v>
      </c>
      <c r="CE27" s="217" t="s">
        <v>2261</v>
      </c>
      <c r="CF27" s="217" t="s">
        <v>143</v>
      </c>
      <c r="CG27" s="217" t="s">
        <v>143</v>
      </c>
      <c r="CH27" s="217" t="s">
        <v>5272</v>
      </c>
      <c r="CI27" s="217" t="s">
        <v>143</v>
      </c>
      <c r="CJ27" s="217" t="s">
        <v>143</v>
      </c>
      <c r="CK27" s="217" t="s">
        <v>143</v>
      </c>
      <c r="CL27" s="217" t="s">
        <v>143</v>
      </c>
      <c r="CM27" s="217" t="s">
        <v>143</v>
      </c>
      <c r="CN27" s="217" t="s">
        <v>143</v>
      </c>
      <c r="CO27" s="217" t="s">
        <v>143</v>
      </c>
      <c r="CP27" s="217" t="s">
        <v>143</v>
      </c>
      <c r="CQ27" s="217" t="s">
        <v>1</v>
      </c>
      <c r="CR27" s="217" t="s">
        <v>143</v>
      </c>
      <c r="CS27" s="217" t="s">
        <v>1</v>
      </c>
      <c r="CT27" s="217" t="s">
        <v>1985</v>
      </c>
      <c r="CU27" s="217" t="s">
        <v>1985</v>
      </c>
      <c r="CV27" s="217" t="s">
        <v>316</v>
      </c>
      <c r="CW27" s="217" t="s">
        <v>166</v>
      </c>
      <c r="CX27" s="217" t="s">
        <v>136</v>
      </c>
      <c r="CY27" s="217" t="s">
        <v>1989</v>
      </c>
      <c r="CZ27" s="217" t="s">
        <v>143</v>
      </c>
      <c r="DA27" s="217" t="s">
        <v>143</v>
      </c>
      <c r="DB27" s="217" t="s">
        <v>125</v>
      </c>
      <c r="DC27" s="217" t="s">
        <v>2261</v>
      </c>
      <c r="DD27" s="217" t="s">
        <v>3277</v>
      </c>
      <c r="DE27" s="217" t="s">
        <v>143</v>
      </c>
      <c r="DF27" s="217" t="s">
        <v>143</v>
      </c>
      <c r="DG27" s="176" t="s">
        <v>143</v>
      </c>
    </row>
    <row r="28" spans="1:114" s="176" customFormat="1" x14ac:dyDescent="0.2">
      <c r="A28" s="216">
        <v>45658</v>
      </c>
      <c r="B28" s="217">
        <v>176417</v>
      </c>
      <c r="C28" s="217" t="s">
        <v>8</v>
      </c>
      <c r="D28" s="217" t="s">
        <v>685</v>
      </c>
      <c r="E28" s="218">
        <v>45670</v>
      </c>
      <c r="F28" s="217" t="s">
        <v>165</v>
      </c>
      <c r="G28" s="217" t="s">
        <v>166</v>
      </c>
      <c r="H28" s="219">
        <v>932.3</v>
      </c>
      <c r="I28" s="219">
        <v>852.66</v>
      </c>
      <c r="J28" s="220">
        <f t="shared" si="0"/>
        <v>9.9446797190187869E-3</v>
      </c>
      <c r="K28" s="217" t="s">
        <v>953</v>
      </c>
      <c r="L28" s="217" t="s">
        <v>960</v>
      </c>
      <c r="M28" s="217" t="s">
        <v>16479</v>
      </c>
      <c r="N28" s="217" t="s">
        <v>6816</v>
      </c>
      <c r="O28" s="221" t="s">
        <v>170</v>
      </c>
      <c r="P28" s="217" t="s">
        <v>16480</v>
      </c>
      <c r="Q28" s="217" t="s">
        <v>16481</v>
      </c>
      <c r="R28" s="217" t="s">
        <v>135</v>
      </c>
      <c r="S28" s="217" t="s">
        <v>135</v>
      </c>
      <c r="T28" s="217" t="s">
        <v>506</v>
      </c>
      <c r="U28" s="217" t="s">
        <v>137</v>
      </c>
      <c r="V28" s="217" t="s">
        <v>173</v>
      </c>
      <c r="W28" s="217" t="s">
        <v>16482</v>
      </c>
      <c r="X28" s="217" t="s">
        <v>16483</v>
      </c>
      <c r="Y28" s="217" t="s">
        <v>139</v>
      </c>
      <c r="Z28" s="217" t="s">
        <v>323</v>
      </c>
      <c r="AA28" s="217" t="s">
        <v>5272</v>
      </c>
      <c r="AB28" s="217" t="s">
        <v>143</v>
      </c>
      <c r="AC28" s="217" t="s">
        <v>16484</v>
      </c>
      <c r="AD28" s="217" t="s">
        <v>143</v>
      </c>
      <c r="AE28" s="217" t="s">
        <v>235</v>
      </c>
      <c r="AF28" s="217" t="s">
        <v>141</v>
      </c>
      <c r="AG28" s="217" t="s">
        <v>143</v>
      </c>
      <c r="AH28" s="217" t="s">
        <v>16484</v>
      </c>
      <c r="AI28" s="217" t="s">
        <v>207</v>
      </c>
      <c r="AJ28" s="217" t="s">
        <v>143</v>
      </c>
      <c r="AK28" s="217" t="s">
        <v>16485</v>
      </c>
      <c r="AL28" s="217" t="s">
        <v>174</v>
      </c>
      <c r="AM28" s="217" t="s">
        <v>16486</v>
      </c>
      <c r="AN28" s="217" t="s">
        <v>8090</v>
      </c>
      <c r="AO28" s="217" t="s">
        <v>16487</v>
      </c>
      <c r="AP28" s="217" t="s">
        <v>4677</v>
      </c>
      <c r="AQ28" s="217" t="s">
        <v>431</v>
      </c>
      <c r="AR28" s="217" t="s">
        <v>988</v>
      </c>
      <c r="AS28" s="217" t="s">
        <v>15194</v>
      </c>
      <c r="AT28" s="217" t="s">
        <v>145</v>
      </c>
      <c r="AU28" s="217" t="s">
        <v>146</v>
      </c>
      <c r="AV28" s="217" t="s">
        <v>972</v>
      </c>
      <c r="AW28" s="217" t="s">
        <v>148</v>
      </c>
      <c r="AX28" s="217" t="s">
        <v>139</v>
      </c>
      <c r="AY28" s="217" t="s">
        <v>149</v>
      </c>
      <c r="AZ28" s="217" t="s">
        <v>150</v>
      </c>
      <c r="BA28" s="217" t="s">
        <v>156</v>
      </c>
      <c r="BB28" s="217" t="s">
        <v>157</v>
      </c>
      <c r="BC28" s="217" t="s">
        <v>8956</v>
      </c>
      <c r="BD28" s="217" t="s">
        <v>16488</v>
      </c>
      <c r="BE28" s="217" t="s">
        <v>5272</v>
      </c>
      <c r="BF28" s="217" t="s">
        <v>143</v>
      </c>
      <c r="BG28" s="217" t="s">
        <v>16489</v>
      </c>
      <c r="BH28" s="217" t="s">
        <v>143</v>
      </c>
      <c r="BI28" s="217" t="s">
        <v>506</v>
      </c>
      <c r="BJ28" s="217" t="s">
        <v>143</v>
      </c>
      <c r="BK28" s="217" t="s">
        <v>160</v>
      </c>
      <c r="BL28" s="217" t="s">
        <v>160</v>
      </c>
      <c r="BM28" s="217" t="s">
        <v>685</v>
      </c>
      <c r="BN28" s="217" t="s">
        <v>143</v>
      </c>
      <c r="BO28" s="217" t="s">
        <v>16490</v>
      </c>
      <c r="BP28" s="217" t="s">
        <v>143</v>
      </c>
      <c r="BQ28" s="217" t="s">
        <v>15573</v>
      </c>
      <c r="BR28" s="217" t="s">
        <v>16484</v>
      </c>
      <c r="BS28" s="217" t="s">
        <v>16484</v>
      </c>
      <c r="BT28" s="217" t="s">
        <v>135</v>
      </c>
      <c r="BU28" s="217" t="s">
        <v>135</v>
      </c>
      <c r="BV28" s="217" t="s">
        <v>135</v>
      </c>
      <c r="BW28" s="217" t="s">
        <v>148</v>
      </c>
      <c r="BX28" s="217" t="s">
        <v>5443</v>
      </c>
      <c r="BY28" s="217" t="s">
        <v>174</v>
      </c>
      <c r="BZ28" s="217" t="s">
        <v>143</v>
      </c>
      <c r="CA28" s="217" t="s">
        <v>143</v>
      </c>
      <c r="CB28" s="217" t="s">
        <v>143</v>
      </c>
      <c r="CC28" s="217" t="s">
        <v>16491</v>
      </c>
      <c r="CD28" s="217" t="s">
        <v>2261</v>
      </c>
      <c r="CE28" s="217" t="s">
        <v>2261</v>
      </c>
      <c r="CF28" s="217" t="s">
        <v>143</v>
      </c>
      <c r="CG28" s="217" t="s">
        <v>143</v>
      </c>
      <c r="CH28" s="217" t="s">
        <v>5272</v>
      </c>
      <c r="CI28" s="217" t="s">
        <v>143</v>
      </c>
      <c r="CJ28" s="217" t="s">
        <v>143</v>
      </c>
      <c r="CK28" s="217" t="s">
        <v>143</v>
      </c>
      <c r="CL28" s="217" t="s">
        <v>143</v>
      </c>
      <c r="CM28" s="217" t="s">
        <v>5878</v>
      </c>
      <c r="CN28" s="217" t="s">
        <v>143</v>
      </c>
      <c r="CO28" s="217" t="s">
        <v>143</v>
      </c>
      <c r="CP28" s="217" t="s">
        <v>143</v>
      </c>
      <c r="CQ28" s="217" t="s">
        <v>1</v>
      </c>
      <c r="CR28" s="217" t="s">
        <v>143</v>
      </c>
      <c r="CS28" s="217" t="s">
        <v>1</v>
      </c>
      <c r="CT28" s="217" t="s">
        <v>2092</v>
      </c>
      <c r="CU28" s="217" t="s">
        <v>2092</v>
      </c>
      <c r="CV28" s="217" t="s">
        <v>953</v>
      </c>
      <c r="CW28" s="217" t="s">
        <v>166</v>
      </c>
      <c r="CX28" s="217" t="s">
        <v>506</v>
      </c>
      <c r="CY28" s="217" t="s">
        <v>2007</v>
      </c>
      <c r="CZ28" s="217" t="s">
        <v>16287</v>
      </c>
      <c r="DA28" s="217" t="s">
        <v>143</v>
      </c>
      <c r="DB28" s="217" t="s">
        <v>685</v>
      </c>
      <c r="DC28" s="217" t="s">
        <v>2261</v>
      </c>
      <c r="DD28" s="217" t="s">
        <v>3277</v>
      </c>
      <c r="DE28" s="217" t="s">
        <v>143</v>
      </c>
      <c r="DF28" s="217" t="s">
        <v>7674</v>
      </c>
      <c r="DG28" s="176" t="s">
        <v>143</v>
      </c>
    </row>
    <row r="29" spans="1:114" s="222" customFormat="1" x14ac:dyDescent="0.2">
      <c r="A29" s="216">
        <v>45658</v>
      </c>
      <c r="B29" s="217">
        <v>178359</v>
      </c>
      <c r="C29" s="217" t="s">
        <v>16492</v>
      </c>
      <c r="D29" s="217" t="s">
        <v>685</v>
      </c>
      <c r="E29" s="218">
        <v>45671</v>
      </c>
      <c r="F29" s="217" t="s">
        <v>165</v>
      </c>
      <c r="G29" s="217" t="s">
        <v>166</v>
      </c>
      <c r="H29" s="219">
        <v>570</v>
      </c>
      <c r="I29" s="219">
        <v>570</v>
      </c>
      <c r="J29" s="220">
        <f t="shared" si="0"/>
        <v>6.0800894989174181E-3</v>
      </c>
      <c r="K29" s="217" t="s">
        <v>374</v>
      </c>
      <c r="L29" s="217" t="s">
        <v>1056</v>
      </c>
      <c r="M29" s="217" t="s">
        <v>16493</v>
      </c>
      <c r="N29" s="217" t="s">
        <v>16494</v>
      </c>
      <c r="O29" s="221" t="s">
        <v>262</v>
      </c>
      <c r="P29" s="217" t="s">
        <v>143</v>
      </c>
      <c r="Q29" s="217" t="s">
        <v>16495</v>
      </c>
      <c r="R29" s="217" t="s">
        <v>135</v>
      </c>
      <c r="S29" s="217" t="s">
        <v>135</v>
      </c>
      <c r="T29" s="217" t="s">
        <v>136</v>
      </c>
      <c r="U29" s="217" t="s">
        <v>137</v>
      </c>
      <c r="V29" s="217" t="s">
        <v>4880</v>
      </c>
      <c r="W29" s="217" t="s">
        <v>16496</v>
      </c>
      <c r="X29" s="217" t="s">
        <v>16497</v>
      </c>
      <c r="Y29" s="217" t="s">
        <v>139</v>
      </c>
      <c r="Z29" s="217" t="s">
        <v>323</v>
      </c>
      <c r="AA29" s="217" t="s">
        <v>5272</v>
      </c>
      <c r="AB29" s="217" t="s">
        <v>143</v>
      </c>
      <c r="AC29" s="217" t="s">
        <v>5272</v>
      </c>
      <c r="AD29" s="217" t="s">
        <v>143</v>
      </c>
      <c r="AE29" s="217" t="s">
        <v>235</v>
      </c>
      <c r="AF29" s="217" t="s">
        <v>141</v>
      </c>
      <c r="AG29" s="217" t="s">
        <v>143</v>
      </c>
      <c r="AH29" s="217" t="s">
        <v>143</v>
      </c>
      <c r="AI29" s="217" t="s">
        <v>142</v>
      </c>
      <c r="AJ29" s="217" t="s">
        <v>143</v>
      </c>
      <c r="AK29" s="217" t="s">
        <v>16498</v>
      </c>
      <c r="AL29" s="217" t="s">
        <v>143</v>
      </c>
      <c r="AM29" s="217" t="s">
        <v>16499</v>
      </c>
      <c r="AN29" s="217" t="s">
        <v>16500</v>
      </c>
      <c r="AO29" s="217" t="s">
        <v>16501</v>
      </c>
      <c r="AP29" s="217" t="s">
        <v>1454</v>
      </c>
      <c r="AQ29" s="217" t="s">
        <v>231</v>
      </c>
      <c r="AR29" s="217" t="s">
        <v>16502</v>
      </c>
      <c r="AS29" s="217" t="s">
        <v>16503</v>
      </c>
      <c r="AT29" s="217" t="s">
        <v>145</v>
      </c>
      <c r="AU29" s="217" t="s">
        <v>146</v>
      </c>
      <c r="AV29" s="217" t="s">
        <v>1060</v>
      </c>
      <c r="AW29" s="217" t="s">
        <v>148</v>
      </c>
      <c r="AX29" s="217" t="s">
        <v>139</v>
      </c>
      <c r="AY29" s="217" t="s">
        <v>149</v>
      </c>
      <c r="AZ29" s="217" t="s">
        <v>150</v>
      </c>
      <c r="BA29" s="217" t="s">
        <v>156</v>
      </c>
      <c r="BB29" s="217" t="s">
        <v>276</v>
      </c>
      <c r="BC29" s="217" t="s">
        <v>143</v>
      </c>
      <c r="BD29" s="217" t="s">
        <v>143</v>
      </c>
      <c r="BE29" s="217" t="s">
        <v>5272</v>
      </c>
      <c r="BF29" s="217" t="s">
        <v>143</v>
      </c>
      <c r="BG29" s="217" t="s">
        <v>143</v>
      </c>
      <c r="BH29" s="217" t="s">
        <v>143</v>
      </c>
      <c r="BI29" s="217" t="s">
        <v>136</v>
      </c>
      <c r="BJ29" s="217" t="s">
        <v>143</v>
      </c>
      <c r="BK29" s="217" t="s">
        <v>160</v>
      </c>
      <c r="BL29" s="217" t="s">
        <v>143</v>
      </c>
      <c r="BM29" s="217" t="s">
        <v>143</v>
      </c>
      <c r="BN29" s="217" t="s">
        <v>143</v>
      </c>
      <c r="BO29" s="217" t="s">
        <v>143</v>
      </c>
      <c r="BP29" s="217" t="s">
        <v>5272</v>
      </c>
      <c r="BQ29" s="217" t="s">
        <v>3997</v>
      </c>
      <c r="BR29" s="217" t="s">
        <v>16498</v>
      </c>
      <c r="BS29" s="217" t="s">
        <v>16498</v>
      </c>
      <c r="BT29" s="217" t="s">
        <v>135</v>
      </c>
      <c r="BU29" s="217" t="s">
        <v>135</v>
      </c>
      <c r="BV29" s="217" t="s">
        <v>135</v>
      </c>
      <c r="BW29" s="217" t="s">
        <v>148</v>
      </c>
      <c r="BX29" s="217" t="s">
        <v>16504</v>
      </c>
      <c r="BY29" s="217" t="s">
        <v>174</v>
      </c>
      <c r="BZ29" s="217" t="s">
        <v>143</v>
      </c>
      <c r="CA29" s="217" t="s">
        <v>143</v>
      </c>
      <c r="CB29" s="217" t="s">
        <v>143</v>
      </c>
      <c r="CC29" s="217" t="s">
        <v>16494</v>
      </c>
      <c r="CD29" s="217" t="s">
        <v>2261</v>
      </c>
      <c r="CE29" s="217" t="s">
        <v>143</v>
      </c>
      <c r="CF29" s="217" t="s">
        <v>143</v>
      </c>
      <c r="CG29" s="217" t="s">
        <v>143</v>
      </c>
      <c r="CH29" s="217" t="s">
        <v>5272</v>
      </c>
      <c r="CI29" s="217" t="s">
        <v>143</v>
      </c>
      <c r="CJ29" s="217" t="s">
        <v>143</v>
      </c>
      <c r="CK29" s="217" t="s">
        <v>143</v>
      </c>
      <c r="CL29" s="217" t="s">
        <v>143</v>
      </c>
      <c r="CM29" s="217" t="s">
        <v>143</v>
      </c>
      <c r="CN29" s="217" t="s">
        <v>143</v>
      </c>
      <c r="CO29" s="217" t="s">
        <v>143</v>
      </c>
      <c r="CP29" s="217" t="s">
        <v>143</v>
      </c>
      <c r="CQ29" s="217" t="s">
        <v>1</v>
      </c>
      <c r="CR29" s="217" t="s">
        <v>143</v>
      </c>
      <c r="CS29" s="217" t="s">
        <v>1</v>
      </c>
      <c r="CT29" s="217" t="s">
        <v>2092</v>
      </c>
      <c r="CU29" s="217" t="s">
        <v>143</v>
      </c>
      <c r="CV29" s="217" t="s">
        <v>374</v>
      </c>
      <c r="CW29" s="217" t="s">
        <v>166</v>
      </c>
      <c r="CX29" s="217" t="s">
        <v>136</v>
      </c>
      <c r="CY29" s="217" t="s">
        <v>2495</v>
      </c>
      <c r="CZ29" s="217" t="s">
        <v>143</v>
      </c>
      <c r="DA29" s="217" t="s">
        <v>143</v>
      </c>
      <c r="DB29" s="217" t="s">
        <v>685</v>
      </c>
      <c r="DC29" s="217" t="s">
        <v>2261</v>
      </c>
      <c r="DD29" s="217" t="s">
        <v>5859</v>
      </c>
      <c r="DE29" s="217" t="s">
        <v>143</v>
      </c>
      <c r="DF29" s="217" t="s">
        <v>143</v>
      </c>
      <c r="DG29" s="222" t="s">
        <v>143</v>
      </c>
      <c r="DJ29" s="176"/>
    </row>
    <row r="30" spans="1:114" s="223" customFormat="1" x14ac:dyDescent="0.2">
      <c r="A30" s="216">
        <v>45658</v>
      </c>
      <c r="B30" s="217">
        <v>178363</v>
      </c>
      <c r="C30" s="217" t="s">
        <v>8</v>
      </c>
      <c r="D30" s="217" t="s">
        <v>685</v>
      </c>
      <c r="E30" s="218">
        <v>45671</v>
      </c>
      <c r="F30" s="217" t="s">
        <v>165</v>
      </c>
      <c r="G30" s="217" t="s">
        <v>166</v>
      </c>
      <c r="H30" s="219">
        <v>1000</v>
      </c>
      <c r="I30" s="219">
        <v>1000</v>
      </c>
      <c r="J30" s="220">
        <f t="shared" si="0"/>
        <v>1.0666823682311258E-2</v>
      </c>
      <c r="K30" s="217" t="s">
        <v>374</v>
      </c>
      <c r="L30" s="217" t="s">
        <v>1056</v>
      </c>
      <c r="M30" s="217" t="s">
        <v>13643</v>
      </c>
      <c r="N30" s="217" t="s">
        <v>16505</v>
      </c>
      <c r="O30" s="221" t="s">
        <v>262</v>
      </c>
      <c r="P30" s="217" t="s">
        <v>143</v>
      </c>
      <c r="Q30" s="217" t="s">
        <v>16506</v>
      </c>
      <c r="R30" s="217" t="s">
        <v>135</v>
      </c>
      <c r="S30" s="217" t="s">
        <v>135</v>
      </c>
      <c r="T30" s="217" t="s">
        <v>136</v>
      </c>
      <c r="U30" s="217" t="s">
        <v>137</v>
      </c>
      <c r="V30" s="217" t="s">
        <v>4880</v>
      </c>
      <c r="W30" s="217" t="s">
        <v>16507</v>
      </c>
      <c r="X30" s="217" t="s">
        <v>16508</v>
      </c>
      <c r="Y30" s="217" t="s">
        <v>139</v>
      </c>
      <c r="Z30" s="217" t="s">
        <v>226</v>
      </c>
      <c r="AA30" s="217" t="s">
        <v>5272</v>
      </c>
      <c r="AB30" s="217" t="s">
        <v>143</v>
      </c>
      <c r="AC30" s="217" t="s">
        <v>5272</v>
      </c>
      <c r="AD30" s="217" t="s">
        <v>143</v>
      </c>
      <c r="AE30" s="217" t="s">
        <v>235</v>
      </c>
      <c r="AF30" s="217" t="s">
        <v>141</v>
      </c>
      <c r="AG30" s="217" t="s">
        <v>143</v>
      </c>
      <c r="AH30" s="217" t="s">
        <v>143</v>
      </c>
      <c r="AI30" s="217" t="s">
        <v>207</v>
      </c>
      <c r="AJ30" s="217" t="s">
        <v>16505</v>
      </c>
      <c r="AK30" s="217" t="s">
        <v>5684</v>
      </c>
      <c r="AL30" s="217" t="s">
        <v>143</v>
      </c>
      <c r="AM30" s="217" t="s">
        <v>1335</v>
      </c>
      <c r="AN30" s="217" t="s">
        <v>1336</v>
      </c>
      <c r="AO30" s="217" t="s">
        <v>13651</v>
      </c>
      <c r="AP30" s="217" t="s">
        <v>353</v>
      </c>
      <c r="AQ30" s="217" t="s">
        <v>231</v>
      </c>
      <c r="AR30" s="217" t="s">
        <v>492</v>
      </c>
      <c r="AS30" s="217" t="s">
        <v>1338</v>
      </c>
      <c r="AT30" s="217" t="s">
        <v>145</v>
      </c>
      <c r="AU30" s="217" t="s">
        <v>146</v>
      </c>
      <c r="AV30" s="217" t="s">
        <v>1060</v>
      </c>
      <c r="AW30" s="217" t="s">
        <v>148</v>
      </c>
      <c r="AX30" s="217" t="s">
        <v>139</v>
      </c>
      <c r="AY30" s="217" t="s">
        <v>149</v>
      </c>
      <c r="AZ30" s="217" t="s">
        <v>150</v>
      </c>
      <c r="BA30" s="217" t="s">
        <v>156</v>
      </c>
      <c r="BB30" s="217" t="s">
        <v>276</v>
      </c>
      <c r="BC30" s="217" t="s">
        <v>143</v>
      </c>
      <c r="BD30" s="217" t="s">
        <v>143</v>
      </c>
      <c r="BE30" s="217" t="s">
        <v>5272</v>
      </c>
      <c r="BF30" s="217" t="s">
        <v>143</v>
      </c>
      <c r="BG30" s="217" t="s">
        <v>143</v>
      </c>
      <c r="BH30" s="217" t="s">
        <v>143</v>
      </c>
      <c r="BI30" s="217" t="s">
        <v>136</v>
      </c>
      <c r="BJ30" s="217" t="s">
        <v>143</v>
      </c>
      <c r="BK30" s="217" t="s">
        <v>160</v>
      </c>
      <c r="BL30" s="217" t="s">
        <v>143</v>
      </c>
      <c r="BM30" s="217" t="s">
        <v>143</v>
      </c>
      <c r="BN30" s="217" t="s">
        <v>143</v>
      </c>
      <c r="BO30" s="217" t="s">
        <v>143</v>
      </c>
      <c r="BP30" s="217" t="s">
        <v>5272</v>
      </c>
      <c r="BQ30" s="217" t="s">
        <v>3997</v>
      </c>
      <c r="BR30" s="217" t="s">
        <v>5684</v>
      </c>
      <c r="BS30" s="217" t="s">
        <v>5684</v>
      </c>
      <c r="BT30" s="217" t="s">
        <v>135</v>
      </c>
      <c r="BU30" s="217" t="s">
        <v>135</v>
      </c>
      <c r="BV30" s="217" t="s">
        <v>135</v>
      </c>
      <c r="BW30" s="217" t="s">
        <v>148</v>
      </c>
      <c r="BX30" s="217" t="s">
        <v>16509</v>
      </c>
      <c r="BY30" s="217" t="s">
        <v>174</v>
      </c>
      <c r="BZ30" s="217" t="s">
        <v>143</v>
      </c>
      <c r="CA30" s="217" t="s">
        <v>143</v>
      </c>
      <c r="CB30" s="217" t="s">
        <v>143</v>
      </c>
      <c r="CC30" s="217" t="s">
        <v>16505</v>
      </c>
      <c r="CD30" s="217" t="s">
        <v>2261</v>
      </c>
      <c r="CE30" s="217" t="s">
        <v>143</v>
      </c>
      <c r="CF30" s="217" t="s">
        <v>143</v>
      </c>
      <c r="CG30" s="217" t="s">
        <v>143</v>
      </c>
      <c r="CH30" s="217" t="s">
        <v>5272</v>
      </c>
      <c r="CI30" s="217" t="s">
        <v>143</v>
      </c>
      <c r="CJ30" s="217" t="s">
        <v>143</v>
      </c>
      <c r="CK30" s="217" t="s">
        <v>143</v>
      </c>
      <c r="CL30" s="217" t="s">
        <v>143</v>
      </c>
      <c r="CM30" s="217" t="s">
        <v>5924</v>
      </c>
      <c r="CN30" s="217" t="s">
        <v>143</v>
      </c>
      <c r="CO30" s="217" t="s">
        <v>143</v>
      </c>
      <c r="CP30" s="217" t="s">
        <v>143</v>
      </c>
      <c r="CQ30" s="217" t="s">
        <v>1</v>
      </c>
      <c r="CR30" s="217" t="s">
        <v>143</v>
      </c>
      <c r="CS30" s="217" t="s">
        <v>1</v>
      </c>
      <c r="CT30" s="217" t="s">
        <v>2092</v>
      </c>
      <c r="CU30" s="217" t="s">
        <v>143</v>
      </c>
      <c r="CV30" s="217" t="s">
        <v>374</v>
      </c>
      <c r="CW30" s="217" t="s">
        <v>166</v>
      </c>
      <c r="CX30" s="217" t="s">
        <v>136</v>
      </c>
      <c r="CY30" s="217" t="s">
        <v>2495</v>
      </c>
      <c r="CZ30" s="217" t="s">
        <v>143</v>
      </c>
      <c r="DA30" s="217" t="s">
        <v>143</v>
      </c>
      <c r="DB30" s="217" t="s">
        <v>685</v>
      </c>
      <c r="DC30" s="217" t="s">
        <v>2261</v>
      </c>
      <c r="DD30" s="217" t="s">
        <v>5859</v>
      </c>
      <c r="DE30" s="217" t="s">
        <v>143</v>
      </c>
      <c r="DF30" s="217" t="s">
        <v>7659</v>
      </c>
      <c r="DG30" s="223" t="s">
        <v>143</v>
      </c>
      <c r="DJ30" s="176"/>
    </row>
    <row r="31" spans="1:114" s="176" customFormat="1" x14ac:dyDescent="0.2">
      <c r="A31" s="216">
        <v>45658</v>
      </c>
      <c r="B31" s="217">
        <v>178702</v>
      </c>
      <c r="C31" s="223" t="s">
        <v>16510</v>
      </c>
      <c r="D31" s="217" t="s">
        <v>164</v>
      </c>
      <c r="E31" s="218">
        <v>45671</v>
      </c>
      <c r="F31" s="217" t="s">
        <v>165</v>
      </c>
      <c r="G31" s="217" t="s">
        <v>166</v>
      </c>
      <c r="H31" s="219">
        <v>56.45</v>
      </c>
      <c r="I31" s="219">
        <v>56.45</v>
      </c>
      <c r="J31" s="220">
        <f t="shared" si="0"/>
        <v>6.0214219686647056E-4</v>
      </c>
      <c r="K31" s="217" t="s">
        <v>953</v>
      </c>
      <c r="L31" s="217" t="s">
        <v>1056</v>
      </c>
      <c r="M31" s="217" t="s">
        <v>540</v>
      </c>
      <c r="N31" s="217" t="s">
        <v>14542</v>
      </c>
      <c r="O31" s="221" t="s">
        <v>170</v>
      </c>
      <c r="P31" s="217" t="s">
        <v>16511</v>
      </c>
      <c r="Q31" s="217" t="s">
        <v>16512</v>
      </c>
      <c r="R31" s="217" t="s">
        <v>135</v>
      </c>
      <c r="S31" s="217" t="s">
        <v>135</v>
      </c>
      <c r="T31" s="217" t="s">
        <v>506</v>
      </c>
      <c r="U31" s="217" t="s">
        <v>137</v>
      </c>
      <c r="V31" s="217" t="s">
        <v>173</v>
      </c>
      <c r="W31" s="217" t="s">
        <v>16513</v>
      </c>
      <c r="X31" s="217" t="s">
        <v>16514</v>
      </c>
      <c r="Y31" s="217" t="s">
        <v>139</v>
      </c>
      <c r="Z31" s="217" t="s">
        <v>323</v>
      </c>
      <c r="AA31" s="217" t="s">
        <v>5272</v>
      </c>
      <c r="AB31" s="217" t="s">
        <v>143</v>
      </c>
      <c r="AC31" s="217" t="s">
        <v>16515</v>
      </c>
      <c r="AD31" s="217" t="s">
        <v>143</v>
      </c>
      <c r="AE31" s="217" t="s">
        <v>235</v>
      </c>
      <c r="AF31" s="217" t="s">
        <v>141</v>
      </c>
      <c r="AG31" s="217" t="s">
        <v>143</v>
      </c>
      <c r="AH31" s="217" t="s">
        <v>16515</v>
      </c>
      <c r="AI31" s="217" t="s">
        <v>207</v>
      </c>
      <c r="AJ31" s="217" t="s">
        <v>143</v>
      </c>
      <c r="AK31" s="217" t="s">
        <v>16515</v>
      </c>
      <c r="AL31" s="217" t="s">
        <v>174</v>
      </c>
      <c r="AM31" s="217" t="s">
        <v>544</v>
      </c>
      <c r="AN31" s="217" t="s">
        <v>325</v>
      </c>
      <c r="AO31" s="217" t="s">
        <v>545</v>
      </c>
      <c r="AP31" s="217" t="s">
        <v>178</v>
      </c>
      <c r="AQ31" s="217" t="s">
        <v>179</v>
      </c>
      <c r="AR31" s="217" t="s">
        <v>327</v>
      </c>
      <c r="AS31" s="217" t="s">
        <v>328</v>
      </c>
      <c r="AT31" s="217" t="s">
        <v>145</v>
      </c>
      <c r="AU31" s="217" t="s">
        <v>146</v>
      </c>
      <c r="AV31" s="217" t="s">
        <v>1060</v>
      </c>
      <c r="AW31" s="217" t="s">
        <v>148</v>
      </c>
      <c r="AX31" s="217" t="s">
        <v>139</v>
      </c>
      <c r="AY31" s="217" t="s">
        <v>149</v>
      </c>
      <c r="AZ31" s="217" t="s">
        <v>150</v>
      </c>
      <c r="BA31" s="217" t="s">
        <v>156</v>
      </c>
      <c r="BB31" s="217" t="s">
        <v>157</v>
      </c>
      <c r="BC31" s="217" t="s">
        <v>303</v>
      </c>
      <c r="BD31" s="217" t="s">
        <v>16516</v>
      </c>
      <c r="BE31" s="217" t="s">
        <v>5272</v>
      </c>
      <c r="BF31" s="217" t="s">
        <v>143</v>
      </c>
      <c r="BG31" s="217" t="s">
        <v>16517</v>
      </c>
      <c r="BH31" s="217" t="s">
        <v>143</v>
      </c>
      <c r="BI31" s="217" t="s">
        <v>506</v>
      </c>
      <c r="BJ31" s="217" t="s">
        <v>143</v>
      </c>
      <c r="BK31" s="217" t="s">
        <v>160</v>
      </c>
      <c r="BL31" s="217" t="s">
        <v>160</v>
      </c>
      <c r="BM31" s="217" t="s">
        <v>164</v>
      </c>
      <c r="BN31" s="217" t="s">
        <v>143</v>
      </c>
      <c r="BO31" s="217" t="s">
        <v>9373</v>
      </c>
      <c r="BP31" s="217" t="s">
        <v>5352</v>
      </c>
      <c r="BQ31" s="217" t="s">
        <v>162</v>
      </c>
      <c r="BR31" s="217" t="s">
        <v>16515</v>
      </c>
      <c r="BS31" s="217" t="s">
        <v>16515</v>
      </c>
      <c r="BT31" s="217" t="s">
        <v>135</v>
      </c>
      <c r="BU31" s="217" t="s">
        <v>135</v>
      </c>
      <c r="BV31" s="217" t="s">
        <v>135</v>
      </c>
      <c r="BW31" s="217" t="s">
        <v>148</v>
      </c>
      <c r="BX31" s="217" t="s">
        <v>16312</v>
      </c>
      <c r="BY31" s="217" t="s">
        <v>174</v>
      </c>
      <c r="BZ31" s="217" t="s">
        <v>143</v>
      </c>
      <c r="CA31" s="217" t="s">
        <v>143</v>
      </c>
      <c r="CB31" s="217" t="s">
        <v>143</v>
      </c>
      <c r="CC31" s="217" t="s">
        <v>16518</v>
      </c>
      <c r="CD31" s="217" t="s">
        <v>2261</v>
      </c>
      <c r="CE31" s="217" t="s">
        <v>2261</v>
      </c>
      <c r="CF31" s="217" t="s">
        <v>143</v>
      </c>
      <c r="CG31" s="217" t="s">
        <v>143</v>
      </c>
      <c r="CH31" s="217" t="s">
        <v>5272</v>
      </c>
      <c r="CI31" s="217" t="s">
        <v>143</v>
      </c>
      <c r="CJ31" s="217" t="s">
        <v>143</v>
      </c>
      <c r="CK31" s="217" t="s">
        <v>143</v>
      </c>
      <c r="CL31" s="217" t="s">
        <v>143</v>
      </c>
      <c r="CM31" s="217" t="s">
        <v>8814</v>
      </c>
      <c r="CN31" s="217" t="s">
        <v>143</v>
      </c>
      <c r="CO31" s="217" t="s">
        <v>143</v>
      </c>
      <c r="CP31" s="217" t="s">
        <v>143</v>
      </c>
      <c r="CQ31" s="217" t="s">
        <v>1</v>
      </c>
      <c r="CR31" s="217" t="s">
        <v>143</v>
      </c>
      <c r="CS31" s="217" t="s">
        <v>1</v>
      </c>
      <c r="CT31" s="217" t="s">
        <v>1985</v>
      </c>
      <c r="CU31" s="217" t="s">
        <v>1985</v>
      </c>
      <c r="CV31" s="217" t="s">
        <v>953</v>
      </c>
      <c r="CW31" s="217" t="s">
        <v>166</v>
      </c>
      <c r="CX31" s="217" t="s">
        <v>506</v>
      </c>
      <c r="CY31" s="217" t="s">
        <v>1986</v>
      </c>
      <c r="CZ31" s="217" t="s">
        <v>16519</v>
      </c>
      <c r="DA31" s="217" t="s">
        <v>143</v>
      </c>
      <c r="DB31" s="217" t="s">
        <v>164</v>
      </c>
      <c r="DC31" s="217" t="s">
        <v>2261</v>
      </c>
      <c r="DD31" s="217" t="s">
        <v>5859</v>
      </c>
      <c r="DE31" s="217" t="s">
        <v>143</v>
      </c>
      <c r="DF31" s="217" t="s">
        <v>8815</v>
      </c>
      <c r="DG31" s="176" t="s">
        <v>143</v>
      </c>
    </row>
    <row r="32" spans="1:114" s="176" customFormat="1" x14ac:dyDescent="0.2">
      <c r="A32" s="216">
        <v>45658</v>
      </c>
      <c r="B32" s="217">
        <v>178740</v>
      </c>
      <c r="C32" s="217" t="s">
        <v>16520</v>
      </c>
      <c r="D32" s="217" t="s">
        <v>125</v>
      </c>
      <c r="E32" s="218">
        <v>45671</v>
      </c>
      <c r="F32" s="217" t="s">
        <v>257</v>
      </c>
      <c r="G32" s="217" t="s">
        <v>166</v>
      </c>
      <c r="H32" s="219">
        <v>25.83</v>
      </c>
      <c r="I32" s="219">
        <v>110.71</v>
      </c>
      <c r="J32" s="220">
        <f t="shared" si="0"/>
        <v>2.7552405571409981E-4</v>
      </c>
      <c r="K32" s="217" t="s">
        <v>2459</v>
      </c>
      <c r="L32" s="217" t="s">
        <v>1224</v>
      </c>
      <c r="M32" s="217" t="s">
        <v>15964</v>
      </c>
      <c r="N32" s="217" t="s">
        <v>16521</v>
      </c>
      <c r="O32" s="221" t="s">
        <v>132</v>
      </c>
      <c r="P32" s="217" t="s">
        <v>16522</v>
      </c>
      <c r="Q32" s="217" t="s">
        <v>16523</v>
      </c>
      <c r="R32" s="217" t="s">
        <v>135</v>
      </c>
      <c r="S32" s="217" t="s">
        <v>135</v>
      </c>
      <c r="T32" s="217" t="s">
        <v>136</v>
      </c>
      <c r="U32" s="217" t="s">
        <v>137</v>
      </c>
      <c r="V32" s="217" t="s">
        <v>11994</v>
      </c>
      <c r="W32" s="217" t="s">
        <v>16524</v>
      </c>
      <c r="X32" s="217" t="s">
        <v>16525</v>
      </c>
      <c r="Y32" s="217" t="s">
        <v>139</v>
      </c>
      <c r="Z32" s="217" t="s">
        <v>140</v>
      </c>
      <c r="AA32" s="217" t="s">
        <v>5272</v>
      </c>
      <c r="AB32" s="217" t="s">
        <v>143</v>
      </c>
      <c r="AC32" s="217" t="s">
        <v>16526</v>
      </c>
      <c r="AD32" s="217" t="s">
        <v>16329</v>
      </c>
      <c r="AE32" s="217" t="s">
        <v>5675</v>
      </c>
      <c r="AF32" s="217" t="s">
        <v>265</v>
      </c>
      <c r="AG32" s="217" t="s">
        <v>143</v>
      </c>
      <c r="AH32" s="217" t="s">
        <v>16527</v>
      </c>
      <c r="AI32" s="217" t="s">
        <v>142</v>
      </c>
      <c r="AJ32" s="217" t="s">
        <v>143</v>
      </c>
      <c r="AK32" s="217" t="s">
        <v>16528</v>
      </c>
      <c r="AL32" s="217" t="s">
        <v>144</v>
      </c>
      <c r="AM32" s="217" t="s">
        <v>16529</v>
      </c>
      <c r="AN32" s="217" t="s">
        <v>16530</v>
      </c>
      <c r="AO32" s="217" t="s">
        <v>309</v>
      </c>
      <c r="AP32" s="217" t="s">
        <v>148</v>
      </c>
      <c r="AQ32" s="217" t="s">
        <v>139</v>
      </c>
      <c r="AR32" s="217" t="s">
        <v>508</v>
      </c>
      <c r="AS32" s="217" t="s">
        <v>16531</v>
      </c>
      <c r="AT32" s="217" t="s">
        <v>990</v>
      </c>
      <c r="AU32" s="217" t="s">
        <v>273</v>
      </c>
      <c r="AV32" s="217" t="s">
        <v>1232</v>
      </c>
      <c r="AW32" s="217" t="s">
        <v>148</v>
      </c>
      <c r="AX32" s="217" t="s">
        <v>139</v>
      </c>
      <c r="AY32" s="217" t="s">
        <v>154</v>
      </c>
      <c r="AZ32" s="217" t="s">
        <v>992</v>
      </c>
      <c r="BA32" s="217" t="s">
        <v>156</v>
      </c>
      <c r="BB32" s="217" t="s">
        <v>157</v>
      </c>
      <c r="BC32" s="217" t="s">
        <v>303</v>
      </c>
      <c r="BD32" s="217" t="s">
        <v>16532</v>
      </c>
      <c r="BE32" s="217" t="s">
        <v>5272</v>
      </c>
      <c r="BF32" s="217" t="s">
        <v>132</v>
      </c>
      <c r="BG32" s="217" t="s">
        <v>16533</v>
      </c>
      <c r="BH32" s="217" t="s">
        <v>143</v>
      </c>
      <c r="BI32" s="217" t="s">
        <v>136</v>
      </c>
      <c r="BJ32" s="217" t="s">
        <v>143</v>
      </c>
      <c r="BK32" s="217" t="s">
        <v>200</v>
      </c>
      <c r="BL32" s="217" t="s">
        <v>160</v>
      </c>
      <c r="BM32" s="217" t="s">
        <v>143</v>
      </c>
      <c r="BN32" s="217" t="s">
        <v>143</v>
      </c>
      <c r="BO32" s="217" t="s">
        <v>16534</v>
      </c>
      <c r="BP32" s="217" t="s">
        <v>5352</v>
      </c>
      <c r="BQ32" s="217" t="s">
        <v>162</v>
      </c>
      <c r="BR32" s="217" t="s">
        <v>16526</v>
      </c>
      <c r="BS32" s="217" t="s">
        <v>16526</v>
      </c>
      <c r="BT32" s="217" t="s">
        <v>135</v>
      </c>
      <c r="BU32" s="217" t="s">
        <v>135</v>
      </c>
      <c r="BV32" s="217" t="s">
        <v>135</v>
      </c>
      <c r="BW32" s="217" t="s">
        <v>148</v>
      </c>
      <c r="BX32" s="217" t="s">
        <v>3078</v>
      </c>
      <c r="BY32" s="217" t="s">
        <v>144</v>
      </c>
      <c r="BZ32" s="217" t="s">
        <v>143</v>
      </c>
      <c r="CA32" s="217" t="s">
        <v>143</v>
      </c>
      <c r="CB32" s="217" t="s">
        <v>143</v>
      </c>
      <c r="CC32" s="217" t="s">
        <v>143</v>
      </c>
      <c r="CD32" s="217" t="s">
        <v>9549</v>
      </c>
      <c r="CE32" s="217" t="s">
        <v>9549</v>
      </c>
      <c r="CF32" s="217" t="s">
        <v>143</v>
      </c>
      <c r="CG32" s="217" t="s">
        <v>143</v>
      </c>
      <c r="CH32" s="217" t="s">
        <v>5272</v>
      </c>
      <c r="CI32" s="217" t="s">
        <v>143</v>
      </c>
      <c r="CJ32" s="217" t="s">
        <v>143</v>
      </c>
      <c r="CK32" s="217" t="s">
        <v>143</v>
      </c>
      <c r="CL32" s="217" t="s">
        <v>143</v>
      </c>
      <c r="CM32" s="217" t="s">
        <v>143</v>
      </c>
      <c r="CN32" s="217" t="s">
        <v>143</v>
      </c>
      <c r="CO32" s="217" t="s">
        <v>143</v>
      </c>
      <c r="CP32" s="217" t="s">
        <v>143</v>
      </c>
      <c r="CQ32" s="217" t="s">
        <v>1</v>
      </c>
      <c r="CR32" s="217" t="s">
        <v>143</v>
      </c>
      <c r="CS32" s="217" t="s">
        <v>1</v>
      </c>
      <c r="CT32" s="217" t="s">
        <v>1985</v>
      </c>
      <c r="CU32" s="217" t="s">
        <v>1985</v>
      </c>
      <c r="CV32" s="217" t="s">
        <v>2459</v>
      </c>
      <c r="CW32" s="217" t="s">
        <v>166</v>
      </c>
      <c r="CX32" s="217" t="s">
        <v>136</v>
      </c>
      <c r="CY32" s="217" t="s">
        <v>1989</v>
      </c>
      <c r="CZ32" s="217" t="s">
        <v>143</v>
      </c>
      <c r="DA32" s="217" t="s">
        <v>11994</v>
      </c>
      <c r="DB32" s="217" t="s">
        <v>125</v>
      </c>
      <c r="DC32" s="217" t="s">
        <v>2261</v>
      </c>
      <c r="DD32" s="217" t="s">
        <v>5859</v>
      </c>
      <c r="DE32" s="217" t="s">
        <v>143</v>
      </c>
      <c r="DF32" s="217" t="s">
        <v>143</v>
      </c>
      <c r="DG32" s="176" t="s">
        <v>143</v>
      </c>
    </row>
    <row r="33" spans="1:114" s="223" customFormat="1" x14ac:dyDescent="0.2">
      <c r="A33" s="216">
        <v>45658</v>
      </c>
      <c r="B33" s="217">
        <v>178884</v>
      </c>
      <c r="C33" s="217" t="s">
        <v>16453</v>
      </c>
      <c r="D33" s="217" t="s">
        <v>164</v>
      </c>
      <c r="E33" s="218">
        <v>45671</v>
      </c>
      <c r="F33" s="217" t="s">
        <v>165</v>
      </c>
      <c r="G33" s="217" t="s">
        <v>166</v>
      </c>
      <c r="H33" s="219">
        <v>154</v>
      </c>
      <c r="I33" s="219">
        <v>154</v>
      </c>
      <c r="J33" s="220">
        <f t="shared" si="0"/>
        <v>1.642690847075934E-3</v>
      </c>
      <c r="K33" s="217" t="s">
        <v>316</v>
      </c>
      <c r="L33" s="217" t="s">
        <v>960</v>
      </c>
      <c r="M33" s="217" t="s">
        <v>2009</v>
      </c>
      <c r="N33" s="217" t="s">
        <v>879</v>
      </c>
      <c r="O33" s="221" t="s">
        <v>170</v>
      </c>
      <c r="P33" s="217" t="s">
        <v>16535</v>
      </c>
      <c r="Q33" s="217" t="s">
        <v>16536</v>
      </c>
      <c r="R33" s="217" t="s">
        <v>135</v>
      </c>
      <c r="S33" s="217" t="s">
        <v>135</v>
      </c>
      <c r="T33" s="217" t="s">
        <v>136</v>
      </c>
      <c r="U33" s="217" t="s">
        <v>137</v>
      </c>
      <c r="V33" s="217" t="s">
        <v>322</v>
      </c>
      <c r="W33" s="217" t="s">
        <v>16537</v>
      </c>
      <c r="X33" s="217" t="s">
        <v>16538</v>
      </c>
      <c r="Y33" s="217" t="s">
        <v>139</v>
      </c>
      <c r="Z33" s="217" t="s">
        <v>226</v>
      </c>
      <c r="AA33" s="217" t="s">
        <v>5272</v>
      </c>
      <c r="AB33" s="217" t="s">
        <v>143</v>
      </c>
      <c r="AC33" s="217" t="s">
        <v>5272</v>
      </c>
      <c r="AD33" s="217" t="s">
        <v>143</v>
      </c>
      <c r="AE33" s="217" t="s">
        <v>235</v>
      </c>
      <c r="AF33" s="217" t="s">
        <v>141</v>
      </c>
      <c r="AG33" s="217" t="s">
        <v>143</v>
      </c>
      <c r="AH33" s="217" t="s">
        <v>143</v>
      </c>
      <c r="AI33" s="217" t="s">
        <v>207</v>
      </c>
      <c r="AJ33" s="217" t="s">
        <v>143</v>
      </c>
      <c r="AK33" s="217" t="s">
        <v>16539</v>
      </c>
      <c r="AL33" s="217" t="s">
        <v>174</v>
      </c>
      <c r="AM33" s="217" t="s">
        <v>2013</v>
      </c>
      <c r="AN33" s="217" t="s">
        <v>2014</v>
      </c>
      <c r="AO33" s="217" t="s">
        <v>2015</v>
      </c>
      <c r="AP33" s="217" t="s">
        <v>250</v>
      </c>
      <c r="AQ33" s="217" t="s">
        <v>179</v>
      </c>
      <c r="AR33" s="217" t="s">
        <v>251</v>
      </c>
      <c r="AS33" s="217" t="s">
        <v>2016</v>
      </c>
      <c r="AT33" s="217" t="s">
        <v>145</v>
      </c>
      <c r="AU33" s="217" t="s">
        <v>146</v>
      </c>
      <c r="AV33" s="217" t="s">
        <v>972</v>
      </c>
      <c r="AW33" s="217" t="s">
        <v>148</v>
      </c>
      <c r="AX33" s="217" t="s">
        <v>139</v>
      </c>
      <c r="AY33" s="217" t="s">
        <v>149</v>
      </c>
      <c r="AZ33" s="217" t="s">
        <v>150</v>
      </c>
      <c r="BA33" s="217" t="s">
        <v>156</v>
      </c>
      <c r="BB33" s="217" t="s">
        <v>157</v>
      </c>
      <c r="BC33" s="217" t="s">
        <v>303</v>
      </c>
      <c r="BD33" s="217" t="s">
        <v>16538</v>
      </c>
      <c r="BE33" s="217" t="s">
        <v>5272</v>
      </c>
      <c r="BF33" s="217" t="s">
        <v>170</v>
      </c>
      <c r="BG33" s="217" t="s">
        <v>143</v>
      </c>
      <c r="BH33" s="217" t="s">
        <v>143</v>
      </c>
      <c r="BI33" s="217" t="s">
        <v>136</v>
      </c>
      <c r="BJ33" s="217" t="s">
        <v>143</v>
      </c>
      <c r="BK33" s="217" t="s">
        <v>160</v>
      </c>
      <c r="BL33" s="217" t="s">
        <v>160</v>
      </c>
      <c r="BM33" s="217" t="s">
        <v>143</v>
      </c>
      <c r="BN33" s="217" t="s">
        <v>143</v>
      </c>
      <c r="BO33" s="217" t="s">
        <v>12314</v>
      </c>
      <c r="BP33" s="217" t="s">
        <v>5352</v>
      </c>
      <c r="BQ33" s="217" t="s">
        <v>162</v>
      </c>
      <c r="BR33" s="217" t="s">
        <v>16539</v>
      </c>
      <c r="BS33" s="217" t="s">
        <v>16539</v>
      </c>
      <c r="BT33" s="217" t="s">
        <v>135</v>
      </c>
      <c r="BU33" s="217" t="s">
        <v>135</v>
      </c>
      <c r="BV33" s="217" t="s">
        <v>135</v>
      </c>
      <c r="BW33" s="217" t="s">
        <v>148</v>
      </c>
      <c r="BX33" s="217" t="s">
        <v>1653</v>
      </c>
      <c r="BY33" s="217" t="s">
        <v>174</v>
      </c>
      <c r="BZ33" s="217" t="s">
        <v>143</v>
      </c>
      <c r="CA33" s="217" t="s">
        <v>143</v>
      </c>
      <c r="CB33" s="217" t="s">
        <v>143</v>
      </c>
      <c r="CC33" s="217" t="s">
        <v>16540</v>
      </c>
      <c r="CD33" s="217" t="s">
        <v>2261</v>
      </c>
      <c r="CE33" s="217" t="s">
        <v>2261</v>
      </c>
      <c r="CF33" s="217" t="s">
        <v>143</v>
      </c>
      <c r="CG33" s="217" t="s">
        <v>143</v>
      </c>
      <c r="CH33" s="217" t="s">
        <v>5272</v>
      </c>
      <c r="CI33" s="217" t="s">
        <v>143</v>
      </c>
      <c r="CJ33" s="217" t="s">
        <v>143</v>
      </c>
      <c r="CK33" s="217" t="s">
        <v>143</v>
      </c>
      <c r="CL33" s="217" t="s">
        <v>143</v>
      </c>
      <c r="CM33" s="217" t="s">
        <v>143</v>
      </c>
      <c r="CN33" s="217" t="s">
        <v>143</v>
      </c>
      <c r="CO33" s="217" t="s">
        <v>143</v>
      </c>
      <c r="CP33" s="217" t="s">
        <v>143</v>
      </c>
      <c r="CQ33" s="217" t="s">
        <v>1</v>
      </c>
      <c r="CR33" s="217" t="s">
        <v>143</v>
      </c>
      <c r="CS33" s="217" t="s">
        <v>1</v>
      </c>
      <c r="CT33" s="217" t="s">
        <v>1985</v>
      </c>
      <c r="CU33" s="217" t="s">
        <v>143</v>
      </c>
      <c r="CV33" s="217" t="s">
        <v>316</v>
      </c>
      <c r="CW33" s="217" t="s">
        <v>166</v>
      </c>
      <c r="CX33" s="217" t="s">
        <v>136</v>
      </c>
      <c r="CY33" s="217" t="s">
        <v>1989</v>
      </c>
      <c r="CZ33" s="217" t="s">
        <v>143</v>
      </c>
      <c r="DA33" s="217" t="s">
        <v>143</v>
      </c>
      <c r="DB33" s="217" t="s">
        <v>164</v>
      </c>
      <c r="DC33" s="217" t="s">
        <v>2261</v>
      </c>
      <c r="DD33" s="217" t="s">
        <v>5859</v>
      </c>
      <c r="DE33" s="217" t="s">
        <v>143</v>
      </c>
      <c r="DF33" s="217" t="s">
        <v>143</v>
      </c>
      <c r="DG33" s="223" t="s">
        <v>143</v>
      </c>
      <c r="DJ33" s="176"/>
    </row>
    <row r="34" spans="1:114" s="176" customFormat="1" x14ac:dyDescent="0.2">
      <c r="A34" s="216">
        <v>45658</v>
      </c>
      <c r="B34" s="217">
        <v>178885</v>
      </c>
      <c r="C34" s="217" t="s">
        <v>16453</v>
      </c>
      <c r="D34" s="217" t="s">
        <v>164</v>
      </c>
      <c r="E34" s="218">
        <v>45671</v>
      </c>
      <c r="F34" s="217" t="s">
        <v>165</v>
      </c>
      <c r="G34" s="217" t="s">
        <v>166</v>
      </c>
      <c r="H34" s="219">
        <v>220</v>
      </c>
      <c r="I34" s="219">
        <v>220</v>
      </c>
      <c r="J34" s="220">
        <f t="shared" si="0"/>
        <v>2.3467012101084771E-3</v>
      </c>
      <c r="K34" s="217" t="s">
        <v>316</v>
      </c>
      <c r="L34" s="217" t="s">
        <v>960</v>
      </c>
      <c r="M34" s="217" t="s">
        <v>2009</v>
      </c>
      <c r="N34" s="217" t="s">
        <v>879</v>
      </c>
      <c r="O34" s="221" t="s">
        <v>170</v>
      </c>
      <c r="P34" s="217" t="s">
        <v>16541</v>
      </c>
      <c r="Q34" s="217" t="s">
        <v>16542</v>
      </c>
      <c r="R34" s="217" t="s">
        <v>135</v>
      </c>
      <c r="S34" s="217" t="s">
        <v>135</v>
      </c>
      <c r="T34" s="217" t="s">
        <v>136</v>
      </c>
      <c r="U34" s="217" t="s">
        <v>137</v>
      </c>
      <c r="V34" s="217" t="s">
        <v>322</v>
      </c>
      <c r="W34" s="217" t="s">
        <v>16543</v>
      </c>
      <c r="X34" s="217" t="s">
        <v>16544</v>
      </c>
      <c r="Y34" s="217" t="s">
        <v>139</v>
      </c>
      <c r="Z34" s="217" t="s">
        <v>226</v>
      </c>
      <c r="AA34" s="217" t="s">
        <v>5272</v>
      </c>
      <c r="AB34" s="217" t="s">
        <v>143</v>
      </c>
      <c r="AC34" s="217" t="s">
        <v>5272</v>
      </c>
      <c r="AD34" s="217" t="s">
        <v>143</v>
      </c>
      <c r="AE34" s="217" t="s">
        <v>235</v>
      </c>
      <c r="AF34" s="217" t="s">
        <v>141</v>
      </c>
      <c r="AG34" s="217" t="s">
        <v>143</v>
      </c>
      <c r="AH34" s="217" t="s">
        <v>143</v>
      </c>
      <c r="AI34" s="217" t="s">
        <v>207</v>
      </c>
      <c r="AJ34" s="217" t="s">
        <v>143</v>
      </c>
      <c r="AK34" s="217" t="s">
        <v>5749</v>
      </c>
      <c r="AL34" s="217" t="s">
        <v>143</v>
      </c>
      <c r="AM34" s="217" t="s">
        <v>2013</v>
      </c>
      <c r="AN34" s="217" t="s">
        <v>2014</v>
      </c>
      <c r="AO34" s="217" t="s">
        <v>2015</v>
      </c>
      <c r="AP34" s="217" t="s">
        <v>250</v>
      </c>
      <c r="AQ34" s="217" t="s">
        <v>179</v>
      </c>
      <c r="AR34" s="217" t="s">
        <v>251</v>
      </c>
      <c r="AS34" s="217" t="s">
        <v>2016</v>
      </c>
      <c r="AT34" s="217" t="s">
        <v>145</v>
      </c>
      <c r="AU34" s="217" t="s">
        <v>146</v>
      </c>
      <c r="AV34" s="217" t="s">
        <v>972</v>
      </c>
      <c r="AW34" s="217" t="s">
        <v>148</v>
      </c>
      <c r="AX34" s="217" t="s">
        <v>139</v>
      </c>
      <c r="AY34" s="217" t="s">
        <v>149</v>
      </c>
      <c r="AZ34" s="217" t="s">
        <v>150</v>
      </c>
      <c r="BA34" s="217" t="s">
        <v>156</v>
      </c>
      <c r="BB34" s="217" t="s">
        <v>157</v>
      </c>
      <c r="BC34" s="217" t="s">
        <v>303</v>
      </c>
      <c r="BD34" s="217" t="s">
        <v>16544</v>
      </c>
      <c r="BE34" s="217" t="s">
        <v>5272</v>
      </c>
      <c r="BF34" s="217" t="s">
        <v>170</v>
      </c>
      <c r="BG34" s="217" t="s">
        <v>143</v>
      </c>
      <c r="BH34" s="217" t="s">
        <v>143</v>
      </c>
      <c r="BI34" s="217" t="s">
        <v>136</v>
      </c>
      <c r="BJ34" s="217" t="s">
        <v>143</v>
      </c>
      <c r="BK34" s="217" t="s">
        <v>160</v>
      </c>
      <c r="BL34" s="217" t="s">
        <v>160</v>
      </c>
      <c r="BM34" s="217" t="s">
        <v>143</v>
      </c>
      <c r="BN34" s="217" t="s">
        <v>143</v>
      </c>
      <c r="BO34" s="217" t="s">
        <v>12245</v>
      </c>
      <c r="BP34" s="217" t="s">
        <v>5352</v>
      </c>
      <c r="BQ34" s="217" t="s">
        <v>162</v>
      </c>
      <c r="BR34" s="217" t="s">
        <v>5749</v>
      </c>
      <c r="BS34" s="217" t="s">
        <v>5749</v>
      </c>
      <c r="BT34" s="217" t="s">
        <v>135</v>
      </c>
      <c r="BU34" s="217" t="s">
        <v>135</v>
      </c>
      <c r="BV34" s="217" t="s">
        <v>135</v>
      </c>
      <c r="BW34" s="217" t="s">
        <v>148</v>
      </c>
      <c r="BX34" s="217" t="s">
        <v>1653</v>
      </c>
      <c r="BY34" s="217" t="s">
        <v>174</v>
      </c>
      <c r="BZ34" s="217" t="s">
        <v>143</v>
      </c>
      <c r="CA34" s="217" t="s">
        <v>143</v>
      </c>
      <c r="CB34" s="217" t="s">
        <v>143</v>
      </c>
      <c r="CC34" s="217" t="s">
        <v>16545</v>
      </c>
      <c r="CD34" s="217" t="s">
        <v>2261</v>
      </c>
      <c r="CE34" s="217" t="s">
        <v>143</v>
      </c>
      <c r="CF34" s="217" t="s">
        <v>143</v>
      </c>
      <c r="CG34" s="217" t="s">
        <v>143</v>
      </c>
      <c r="CH34" s="217" t="s">
        <v>5272</v>
      </c>
      <c r="CI34" s="217" t="s">
        <v>143</v>
      </c>
      <c r="CJ34" s="217" t="s">
        <v>143</v>
      </c>
      <c r="CK34" s="217" t="s">
        <v>143</v>
      </c>
      <c r="CL34" s="217" t="s">
        <v>143</v>
      </c>
      <c r="CM34" s="217" t="s">
        <v>143</v>
      </c>
      <c r="CN34" s="217" t="s">
        <v>143</v>
      </c>
      <c r="CO34" s="217" t="s">
        <v>143</v>
      </c>
      <c r="CP34" s="217" t="s">
        <v>143</v>
      </c>
      <c r="CQ34" s="217" t="s">
        <v>1</v>
      </c>
      <c r="CR34" s="217" t="s">
        <v>143</v>
      </c>
      <c r="CS34" s="217" t="s">
        <v>1</v>
      </c>
      <c r="CT34" s="217" t="s">
        <v>1985</v>
      </c>
      <c r="CU34" s="217" t="s">
        <v>143</v>
      </c>
      <c r="CV34" s="217" t="s">
        <v>316</v>
      </c>
      <c r="CW34" s="217" t="s">
        <v>166</v>
      </c>
      <c r="CX34" s="217" t="s">
        <v>136</v>
      </c>
      <c r="CY34" s="217" t="s">
        <v>1989</v>
      </c>
      <c r="CZ34" s="217" t="s">
        <v>143</v>
      </c>
      <c r="DA34" s="217" t="s">
        <v>143</v>
      </c>
      <c r="DB34" s="217" t="s">
        <v>164</v>
      </c>
      <c r="DC34" s="217" t="s">
        <v>2261</v>
      </c>
      <c r="DD34" s="217" t="s">
        <v>5859</v>
      </c>
      <c r="DE34" s="217" t="s">
        <v>143</v>
      </c>
      <c r="DF34" s="217" t="s">
        <v>143</v>
      </c>
      <c r="DG34" s="176" t="s">
        <v>143</v>
      </c>
    </row>
    <row r="35" spans="1:114" s="176" customFormat="1" x14ac:dyDescent="0.2">
      <c r="A35" s="216">
        <v>45658</v>
      </c>
      <c r="B35" s="217">
        <v>178886</v>
      </c>
      <c r="C35" s="217" t="s">
        <v>16453</v>
      </c>
      <c r="D35" s="217" t="s">
        <v>125</v>
      </c>
      <c r="E35" s="218">
        <v>45671</v>
      </c>
      <c r="F35" s="217" t="s">
        <v>257</v>
      </c>
      <c r="G35" s="217" t="s">
        <v>166</v>
      </c>
      <c r="H35" s="219">
        <v>800</v>
      </c>
      <c r="I35" s="219">
        <v>800</v>
      </c>
      <c r="J35" s="220">
        <f t="shared" si="0"/>
        <v>8.5334589458490075E-3</v>
      </c>
      <c r="K35" s="217" t="s">
        <v>316</v>
      </c>
      <c r="L35" s="217" t="s">
        <v>16061</v>
      </c>
      <c r="M35" s="217" t="s">
        <v>2658</v>
      </c>
      <c r="N35" s="217" t="s">
        <v>879</v>
      </c>
      <c r="O35" s="221" t="s">
        <v>262</v>
      </c>
      <c r="P35" s="217" t="s">
        <v>16546</v>
      </c>
      <c r="Q35" s="217" t="s">
        <v>16547</v>
      </c>
      <c r="R35" s="217" t="s">
        <v>135</v>
      </c>
      <c r="S35" s="217" t="s">
        <v>135</v>
      </c>
      <c r="T35" s="217" t="s">
        <v>136</v>
      </c>
      <c r="U35" s="217" t="s">
        <v>137</v>
      </c>
      <c r="V35" s="217" t="s">
        <v>322</v>
      </c>
      <c r="W35" s="217" t="s">
        <v>16548</v>
      </c>
      <c r="X35" s="217" t="s">
        <v>16549</v>
      </c>
      <c r="Y35" s="217" t="s">
        <v>139</v>
      </c>
      <c r="Z35" s="217" t="s">
        <v>226</v>
      </c>
      <c r="AA35" s="217" t="s">
        <v>5272</v>
      </c>
      <c r="AB35" s="217" t="s">
        <v>143</v>
      </c>
      <c r="AC35" s="217" t="s">
        <v>5784</v>
      </c>
      <c r="AD35" s="217" t="s">
        <v>143</v>
      </c>
      <c r="AE35" s="217" t="s">
        <v>5675</v>
      </c>
      <c r="AF35" s="217" t="s">
        <v>265</v>
      </c>
      <c r="AG35" s="217" t="s">
        <v>143</v>
      </c>
      <c r="AH35" s="217" t="s">
        <v>5784</v>
      </c>
      <c r="AI35" s="217" t="s">
        <v>207</v>
      </c>
      <c r="AJ35" s="217" t="s">
        <v>143</v>
      </c>
      <c r="AK35" s="217" t="s">
        <v>5784</v>
      </c>
      <c r="AL35" s="217" t="s">
        <v>174</v>
      </c>
      <c r="AM35" s="217" t="s">
        <v>2662</v>
      </c>
      <c r="AN35" s="217" t="s">
        <v>757</v>
      </c>
      <c r="AO35" s="217" t="s">
        <v>2663</v>
      </c>
      <c r="AP35" s="217" t="s">
        <v>430</v>
      </c>
      <c r="AQ35" s="217" t="s">
        <v>431</v>
      </c>
      <c r="AR35" s="217" t="s">
        <v>432</v>
      </c>
      <c r="AS35" s="217" t="s">
        <v>759</v>
      </c>
      <c r="AT35" s="217" t="s">
        <v>536</v>
      </c>
      <c r="AU35" s="217" t="s">
        <v>273</v>
      </c>
      <c r="AV35" s="217" t="s">
        <v>16070</v>
      </c>
      <c r="AW35" s="217" t="s">
        <v>148</v>
      </c>
      <c r="AX35" s="217" t="s">
        <v>139</v>
      </c>
      <c r="AY35" s="217" t="s">
        <v>154</v>
      </c>
      <c r="AZ35" s="217" t="s">
        <v>275</v>
      </c>
      <c r="BA35" s="217" t="s">
        <v>156</v>
      </c>
      <c r="BB35" s="217" t="s">
        <v>157</v>
      </c>
      <c r="BC35" s="217" t="s">
        <v>303</v>
      </c>
      <c r="BD35" s="217" t="s">
        <v>16549</v>
      </c>
      <c r="BE35" s="217" t="s">
        <v>5272</v>
      </c>
      <c r="BF35" s="217" t="s">
        <v>143</v>
      </c>
      <c r="BG35" s="217" t="s">
        <v>143</v>
      </c>
      <c r="BH35" s="217" t="s">
        <v>143</v>
      </c>
      <c r="BI35" s="217" t="s">
        <v>136</v>
      </c>
      <c r="BJ35" s="217" t="s">
        <v>143</v>
      </c>
      <c r="BK35" s="217" t="s">
        <v>200</v>
      </c>
      <c r="BL35" s="217" t="s">
        <v>200</v>
      </c>
      <c r="BM35" s="217" t="s">
        <v>143</v>
      </c>
      <c r="BN35" s="217" t="s">
        <v>143</v>
      </c>
      <c r="BO35" s="217" t="s">
        <v>16550</v>
      </c>
      <c r="BP35" s="217" t="s">
        <v>5352</v>
      </c>
      <c r="BQ35" s="217" t="s">
        <v>314</v>
      </c>
      <c r="BR35" s="217" t="s">
        <v>5784</v>
      </c>
      <c r="BS35" s="217" t="s">
        <v>5784</v>
      </c>
      <c r="BT35" s="217" t="s">
        <v>135</v>
      </c>
      <c r="BU35" s="217" t="s">
        <v>135</v>
      </c>
      <c r="BV35" s="217" t="s">
        <v>135</v>
      </c>
      <c r="BW35" s="217" t="s">
        <v>148</v>
      </c>
      <c r="BX35" s="217" t="s">
        <v>16071</v>
      </c>
      <c r="BY35" s="217" t="s">
        <v>174</v>
      </c>
      <c r="BZ35" s="217" t="s">
        <v>143</v>
      </c>
      <c r="CA35" s="217" t="s">
        <v>143</v>
      </c>
      <c r="CB35" s="217" t="s">
        <v>143</v>
      </c>
      <c r="CC35" s="217" t="s">
        <v>16551</v>
      </c>
      <c r="CD35" s="217" t="s">
        <v>2261</v>
      </c>
      <c r="CE35" s="217" t="s">
        <v>2261</v>
      </c>
      <c r="CF35" s="217" t="s">
        <v>143</v>
      </c>
      <c r="CG35" s="217" t="s">
        <v>143</v>
      </c>
      <c r="CH35" s="217" t="s">
        <v>5272</v>
      </c>
      <c r="CI35" s="217" t="s">
        <v>143</v>
      </c>
      <c r="CJ35" s="217" t="s">
        <v>143</v>
      </c>
      <c r="CK35" s="217" t="s">
        <v>143</v>
      </c>
      <c r="CL35" s="217" t="s">
        <v>143</v>
      </c>
      <c r="CM35" s="217" t="s">
        <v>143</v>
      </c>
      <c r="CN35" s="217" t="s">
        <v>5878</v>
      </c>
      <c r="CO35" s="217" t="s">
        <v>143</v>
      </c>
      <c r="CP35" s="217" t="s">
        <v>143</v>
      </c>
      <c r="CQ35" s="217" t="s">
        <v>1</v>
      </c>
      <c r="CR35" s="217" t="s">
        <v>143</v>
      </c>
      <c r="CS35" s="217" t="s">
        <v>1</v>
      </c>
      <c r="CT35" s="217" t="s">
        <v>2092</v>
      </c>
      <c r="CU35" s="217" t="s">
        <v>2092</v>
      </c>
      <c r="CV35" s="217" t="s">
        <v>316</v>
      </c>
      <c r="CW35" s="217" t="s">
        <v>166</v>
      </c>
      <c r="CX35" s="217" t="s">
        <v>136</v>
      </c>
      <c r="CY35" s="217" t="s">
        <v>1989</v>
      </c>
      <c r="CZ35" s="217" t="s">
        <v>143</v>
      </c>
      <c r="DA35" s="217" t="s">
        <v>143</v>
      </c>
      <c r="DB35" s="217" t="s">
        <v>125</v>
      </c>
      <c r="DC35" s="217" t="s">
        <v>2261</v>
      </c>
      <c r="DD35" s="217" t="s">
        <v>5859</v>
      </c>
      <c r="DE35" s="217" t="s">
        <v>143</v>
      </c>
      <c r="DF35" s="217" t="s">
        <v>143</v>
      </c>
      <c r="DG35" s="176" t="s">
        <v>7674</v>
      </c>
    </row>
    <row r="36" spans="1:114" s="176" customFormat="1" x14ac:dyDescent="0.2">
      <c r="A36" s="216">
        <v>45658</v>
      </c>
      <c r="B36" s="217">
        <v>178887</v>
      </c>
      <c r="C36" s="217" t="s">
        <v>16453</v>
      </c>
      <c r="D36" s="217" t="s">
        <v>125</v>
      </c>
      <c r="E36" s="218">
        <v>45671</v>
      </c>
      <c r="F36" s="217" t="s">
        <v>257</v>
      </c>
      <c r="G36" s="217" t="s">
        <v>166</v>
      </c>
      <c r="H36" s="219">
        <v>1133</v>
      </c>
      <c r="I36" s="219">
        <v>1133</v>
      </c>
      <c r="J36" s="220">
        <f t="shared" si="0"/>
        <v>1.2085511232058657E-2</v>
      </c>
      <c r="K36" s="217" t="s">
        <v>316</v>
      </c>
      <c r="L36" s="217" t="s">
        <v>1151</v>
      </c>
      <c r="M36" s="217" t="s">
        <v>318</v>
      </c>
      <c r="N36" s="217" t="s">
        <v>6896</v>
      </c>
      <c r="O36" s="221" t="s">
        <v>170</v>
      </c>
      <c r="P36" s="217" t="s">
        <v>16552</v>
      </c>
      <c r="Q36" s="217" t="s">
        <v>16553</v>
      </c>
      <c r="R36" s="217" t="s">
        <v>135</v>
      </c>
      <c r="S36" s="217" t="s">
        <v>135</v>
      </c>
      <c r="T36" s="217" t="s">
        <v>136</v>
      </c>
      <c r="U36" s="217" t="s">
        <v>137</v>
      </c>
      <c r="V36" s="217" t="s">
        <v>322</v>
      </c>
      <c r="W36" s="217" t="s">
        <v>16554</v>
      </c>
      <c r="X36" s="217" t="s">
        <v>16555</v>
      </c>
      <c r="Y36" s="217" t="s">
        <v>139</v>
      </c>
      <c r="Z36" s="217" t="s">
        <v>323</v>
      </c>
      <c r="AA36" s="217" t="s">
        <v>5272</v>
      </c>
      <c r="AB36" s="217" t="s">
        <v>143</v>
      </c>
      <c r="AC36" s="217" t="s">
        <v>16556</v>
      </c>
      <c r="AD36" s="217" t="s">
        <v>143</v>
      </c>
      <c r="AE36" s="217" t="s">
        <v>5675</v>
      </c>
      <c r="AF36" s="217" t="s">
        <v>265</v>
      </c>
      <c r="AG36" s="217" t="s">
        <v>143</v>
      </c>
      <c r="AH36" s="217" t="s">
        <v>16556</v>
      </c>
      <c r="AI36" s="217" t="s">
        <v>207</v>
      </c>
      <c r="AJ36" s="217" t="s">
        <v>143</v>
      </c>
      <c r="AK36" s="217" t="s">
        <v>16556</v>
      </c>
      <c r="AL36" s="217" t="s">
        <v>174</v>
      </c>
      <c r="AM36" s="217" t="s">
        <v>324</v>
      </c>
      <c r="AN36" s="217" t="s">
        <v>325</v>
      </c>
      <c r="AO36" s="217" t="s">
        <v>326</v>
      </c>
      <c r="AP36" s="217" t="s">
        <v>178</v>
      </c>
      <c r="AQ36" s="217" t="s">
        <v>179</v>
      </c>
      <c r="AR36" s="217" t="s">
        <v>327</v>
      </c>
      <c r="AS36" s="217" t="s">
        <v>328</v>
      </c>
      <c r="AT36" s="217" t="s">
        <v>145</v>
      </c>
      <c r="AU36" s="217" t="s">
        <v>146</v>
      </c>
      <c r="AV36" s="217" t="s">
        <v>1154</v>
      </c>
      <c r="AW36" s="217" t="s">
        <v>148</v>
      </c>
      <c r="AX36" s="217" t="s">
        <v>139</v>
      </c>
      <c r="AY36" s="217" t="s">
        <v>149</v>
      </c>
      <c r="AZ36" s="217" t="s">
        <v>150</v>
      </c>
      <c r="BA36" s="217" t="s">
        <v>156</v>
      </c>
      <c r="BB36" s="217" t="s">
        <v>157</v>
      </c>
      <c r="BC36" s="217" t="s">
        <v>8956</v>
      </c>
      <c r="BD36" s="217" t="s">
        <v>16555</v>
      </c>
      <c r="BE36" s="217" t="s">
        <v>5272</v>
      </c>
      <c r="BF36" s="217" t="s">
        <v>143</v>
      </c>
      <c r="BG36" s="217" t="s">
        <v>16557</v>
      </c>
      <c r="BH36" s="217" t="s">
        <v>143</v>
      </c>
      <c r="BI36" s="217" t="s">
        <v>136</v>
      </c>
      <c r="BJ36" s="217" t="s">
        <v>143</v>
      </c>
      <c r="BK36" s="217" t="s">
        <v>160</v>
      </c>
      <c r="BL36" s="217" t="s">
        <v>160</v>
      </c>
      <c r="BM36" s="217" t="s">
        <v>143</v>
      </c>
      <c r="BN36" s="217" t="s">
        <v>143</v>
      </c>
      <c r="BO36" s="217" t="s">
        <v>16558</v>
      </c>
      <c r="BP36" s="217" t="s">
        <v>143</v>
      </c>
      <c r="BQ36" s="217" t="s">
        <v>16559</v>
      </c>
      <c r="BR36" s="217" t="s">
        <v>16556</v>
      </c>
      <c r="BS36" s="217" t="s">
        <v>16556</v>
      </c>
      <c r="BT36" s="217" t="s">
        <v>135</v>
      </c>
      <c r="BU36" s="217" t="s">
        <v>135</v>
      </c>
      <c r="BV36" s="217" t="s">
        <v>135</v>
      </c>
      <c r="BW36" s="217" t="s">
        <v>148</v>
      </c>
      <c r="BX36" s="217" t="s">
        <v>15507</v>
      </c>
      <c r="BY36" s="217" t="s">
        <v>174</v>
      </c>
      <c r="BZ36" s="217" t="s">
        <v>143</v>
      </c>
      <c r="CA36" s="217" t="s">
        <v>143</v>
      </c>
      <c r="CB36" s="217" t="s">
        <v>143</v>
      </c>
      <c r="CC36" s="217" t="s">
        <v>16478</v>
      </c>
      <c r="CD36" s="217" t="s">
        <v>2261</v>
      </c>
      <c r="CE36" s="217" t="s">
        <v>2261</v>
      </c>
      <c r="CF36" s="217" t="s">
        <v>143</v>
      </c>
      <c r="CG36" s="217" t="s">
        <v>143</v>
      </c>
      <c r="CH36" s="217" t="s">
        <v>5272</v>
      </c>
      <c r="CI36" s="217" t="s">
        <v>143</v>
      </c>
      <c r="CJ36" s="217" t="s">
        <v>143</v>
      </c>
      <c r="CK36" s="217" t="s">
        <v>143</v>
      </c>
      <c r="CL36" s="217" t="s">
        <v>143</v>
      </c>
      <c r="CM36" s="217" t="s">
        <v>143</v>
      </c>
      <c r="CN36" s="217" t="s">
        <v>143</v>
      </c>
      <c r="CO36" s="217" t="s">
        <v>143</v>
      </c>
      <c r="CP36" s="217" t="s">
        <v>143</v>
      </c>
      <c r="CQ36" s="217" t="s">
        <v>1</v>
      </c>
      <c r="CR36" s="217" t="s">
        <v>143</v>
      </c>
      <c r="CS36" s="217" t="s">
        <v>1</v>
      </c>
      <c r="CT36" s="217" t="s">
        <v>2092</v>
      </c>
      <c r="CU36" s="217" t="s">
        <v>2092</v>
      </c>
      <c r="CV36" s="217" t="s">
        <v>316</v>
      </c>
      <c r="CW36" s="217" t="s">
        <v>166</v>
      </c>
      <c r="CX36" s="217" t="s">
        <v>136</v>
      </c>
      <c r="CY36" s="217" t="s">
        <v>1989</v>
      </c>
      <c r="CZ36" s="217" t="s">
        <v>143</v>
      </c>
      <c r="DA36" s="217" t="s">
        <v>143</v>
      </c>
      <c r="DB36" s="217" t="s">
        <v>125</v>
      </c>
      <c r="DC36" s="217" t="s">
        <v>2261</v>
      </c>
      <c r="DD36" s="217" t="s">
        <v>5859</v>
      </c>
      <c r="DE36" s="217" t="s">
        <v>143</v>
      </c>
      <c r="DF36" s="217" t="s">
        <v>143</v>
      </c>
      <c r="DG36" s="176" t="s">
        <v>143</v>
      </c>
    </row>
    <row r="37" spans="1:114" s="176" customFormat="1" x14ac:dyDescent="0.2">
      <c r="A37" s="216">
        <v>45658</v>
      </c>
      <c r="B37" s="217">
        <v>178832</v>
      </c>
      <c r="C37" s="217" t="s">
        <v>15761</v>
      </c>
      <c r="D37" s="217" t="s">
        <v>373</v>
      </c>
      <c r="E37" s="218">
        <v>45672</v>
      </c>
      <c r="F37" s="217" t="s">
        <v>257</v>
      </c>
      <c r="G37" s="217" t="s">
        <v>166</v>
      </c>
      <c r="H37" s="219">
        <v>640.72</v>
      </c>
      <c r="I37" s="219">
        <v>640.72</v>
      </c>
      <c r="J37" s="220">
        <f t="shared" si="0"/>
        <v>6.8344472697304702E-3</v>
      </c>
      <c r="K37" s="217" t="s">
        <v>374</v>
      </c>
      <c r="L37" s="217" t="s">
        <v>980</v>
      </c>
      <c r="M37" s="217" t="s">
        <v>10313</v>
      </c>
      <c r="N37" s="217" t="s">
        <v>16560</v>
      </c>
      <c r="O37" s="221" t="s">
        <v>170</v>
      </c>
      <c r="P37" s="217" t="s">
        <v>143</v>
      </c>
      <c r="Q37" s="217" t="s">
        <v>16561</v>
      </c>
      <c r="R37" s="217" t="s">
        <v>135</v>
      </c>
      <c r="S37" s="217" t="s">
        <v>135</v>
      </c>
      <c r="T37" s="217" t="s">
        <v>136</v>
      </c>
      <c r="U37" s="217" t="s">
        <v>137</v>
      </c>
      <c r="V37" s="217" t="s">
        <v>264</v>
      </c>
      <c r="W37" s="217" t="s">
        <v>16562</v>
      </c>
      <c r="X37" s="217" t="s">
        <v>16563</v>
      </c>
      <c r="Y37" s="217" t="s">
        <v>139</v>
      </c>
      <c r="Z37" s="217" t="s">
        <v>140</v>
      </c>
      <c r="AA37" s="217" t="s">
        <v>5272</v>
      </c>
      <c r="AB37" s="217" t="s">
        <v>143</v>
      </c>
      <c r="AC37" s="217" t="s">
        <v>5272</v>
      </c>
      <c r="AD37" s="217" t="s">
        <v>16329</v>
      </c>
      <c r="AE37" s="217" t="s">
        <v>5675</v>
      </c>
      <c r="AF37" s="217" t="s">
        <v>265</v>
      </c>
      <c r="AG37" s="217" t="s">
        <v>143</v>
      </c>
      <c r="AH37" s="217" t="s">
        <v>143</v>
      </c>
      <c r="AI37" s="217" t="s">
        <v>142</v>
      </c>
      <c r="AJ37" s="217" t="s">
        <v>143</v>
      </c>
      <c r="AK37" s="217" t="s">
        <v>16564</v>
      </c>
      <c r="AL37" s="217" t="s">
        <v>143</v>
      </c>
      <c r="AM37" s="217" t="s">
        <v>5552</v>
      </c>
      <c r="AN37" s="217" t="s">
        <v>5553</v>
      </c>
      <c r="AO37" s="217" t="s">
        <v>10321</v>
      </c>
      <c r="AP37" s="217" t="s">
        <v>934</v>
      </c>
      <c r="AQ37" s="217" t="s">
        <v>231</v>
      </c>
      <c r="AR37" s="217" t="s">
        <v>3277</v>
      </c>
      <c r="AS37" s="217" t="s">
        <v>5555</v>
      </c>
      <c r="AT37" s="217" t="s">
        <v>990</v>
      </c>
      <c r="AU37" s="217" t="s">
        <v>273</v>
      </c>
      <c r="AV37" s="217" t="s">
        <v>991</v>
      </c>
      <c r="AW37" s="217" t="s">
        <v>148</v>
      </c>
      <c r="AX37" s="217" t="s">
        <v>139</v>
      </c>
      <c r="AY37" s="217" t="s">
        <v>154</v>
      </c>
      <c r="AZ37" s="217" t="s">
        <v>992</v>
      </c>
      <c r="BA37" s="217" t="s">
        <v>156</v>
      </c>
      <c r="BB37" s="217" t="s">
        <v>276</v>
      </c>
      <c r="BC37" s="217" t="s">
        <v>143</v>
      </c>
      <c r="BD37" s="217" t="s">
        <v>143</v>
      </c>
      <c r="BE37" s="217" t="s">
        <v>5272</v>
      </c>
      <c r="BF37" s="217" t="s">
        <v>143</v>
      </c>
      <c r="BG37" s="217" t="s">
        <v>143</v>
      </c>
      <c r="BH37" s="217" t="s">
        <v>143</v>
      </c>
      <c r="BI37" s="217" t="s">
        <v>136</v>
      </c>
      <c r="BJ37" s="217" t="s">
        <v>143</v>
      </c>
      <c r="BK37" s="217" t="s">
        <v>200</v>
      </c>
      <c r="BL37" s="217" t="s">
        <v>143</v>
      </c>
      <c r="BM37" s="217" t="s">
        <v>143</v>
      </c>
      <c r="BN37" s="217" t="s">
        <v>143</v>
      </c>
      <c r="BO37" s="217" t="s">
        <v>143</v>
      </c>
      <c r="BP37" s="217" t="s">
        <v>5272</v>
      </c>
      <c r="BQ37" s="217" t="s">
        <v>3997</v>
      </c>
      <c r="BR37" s="217" t="s">
        <v>16564</v>
      </c>
      <c r="BS37" s="217" t="s">
        <v>16564</v>
      </c>
      <c r="BT37" s="217" t="s">
        <v>135</v>
      </c>
      <c r="BU37" s="217" t="s">
        <v>135</v>
      </c>
      <c r="BV37" s="217" t="s">
        <v>135</v>
      </c>
      <c r="BW37" s="217" t="s">
        <v>148</v>
      </c>
      <c r="BX37" s="217" t="s">
        <v>4815</v>
      </c>
      <c r="BY37" s="217" t="s">
        <v>174</v>
      </c>
      <c r="BZ37" s="217" t="s">
        <v>143</v>
      </c>
      <c r="CA37" s="217" t="s">
        <v>143</v>
      </c>
      <c r="CB37" s="217" t="s">
        <v>143</v>
      </c>
      <c r="CC37" s="217" t="s">
        <v>143</v>
      </c>
      <c r="CD37" s="217" t="s">
        <v>2261</v>
      </c>
      <c r="CE37" s="217" t="s">
        <v>143</v>
      </c>
      <c r="CF37" s="217" t="s">
        <v>143</v>
      </c>
      <c r="CG37" s="217" t="s">
        <v>143</v>
      </c>
      <c r="CH37" s="217" t="s">
        <v>5272</v>
      </c>
      <c r="CI37" s="217" t="s">
        <v>143</v>
      </c>
      <c r="CJ37" s="217" t="s">
        <v>143</v>
      </c>
      <c r="CK37" s="217" t="s">
        <v>143</v>
      </c>
      <c r="CL37" s="217" t="s">
        <v>143</v>
      </c>
      <c r="CM37" s="217" t="s">
        <v>10324</v>
      </c>
      <c r="CN37" s="217" t="s">
        <v>143</v>
      </c>
      <c r="CO37" s="217" t="s">
        <v>143</v>
      </c>
      <c r="CP37" s="217" t="s">
        <v>143</v>
      </c>
      <c r="CQ37" s="217" t="s">
        <v>1</v>
      </c>
      <c r="CR37" s="217" t="s">
        <v>143</v>
      </c>
      <c r="CS37" s="217" t="s">
        <v>1</v>
      </c>
      <c r="CT37" s="217" t="s">
        <v>2092</v>
      </c>
      <c r="CU37" s="217" t="s">
        <v>143</v>
      </c>
      <c r="CV37" s="217" t="s">
        <v>374</v>
      </c>
      <c r="CW37" s="217" t="s">
        <v>166</v>
      </c>
      <c r="CX37" s="217" t="s">
        <v>136</v>
      </c>
      <c r="CY37" s="217" t="s">
        <v>2495</v>
      </c>
      <c r="CZ37" s="217" t="s">
        <v>143</v>
      </c>
      <c r="DA37" s="217" t="s">
        <v>143</v>
      </c>
      <c r="DB37" s="217" t="s">
        <v>373</v>
      </c>
      <c r="DC37" s="217" t="s">
        <v>2261</v>
      </c>
      <c r="DD37" s="217" t="s">
        <v>5830</v>
      </c>
      <c r="DE37" s="217" t="s">
        <v>143</v>
      </c>
      <c r="DF37" s="217" t="s">
        <v>10325</v>
      </c>
      <c r="DG37" s="176" t="s">
        <v>143</v>
      </c>
    </row>
    <row r="38" spans="1:114" s="176" customFormat="1" x14ac:dyDescent="0.2">
      <c r="A38" s="216">
        <v>45658</v>
      </c>
      <c r="B38" s="217">
        <v>178845</v>
      </c>
      <c r="C38" s="217" t="s">
        <v>16453</v>
      </c>
      <c r="D38" s="217" t="s">
        <v>5129</v>
      </c>
      <c r="E38" s="218">
        <v>45672</v>
      </c>
      <c r="F38" s="217" t="s">
        <v>165</v>
      </c>
      <c r="G38" s="217" t="s">
        <v>166</v>
      </c>
      <c r="H38" s="219">
        <v>297</v>
      </c>
      <c r="I38" s="219">
        <v>297</v>
      </c>
      <c r="J38" s="220">
        <f t="shared" si="0"/>
        <v>3.1680466336464438E-3</v>
      </c>
      <c r="K38" s="217" t="s">
        <v>519</v>
      </c>
      <c r="L38" s="217" t="s">
        <v>1056</v>
      </c>
      <c r="M38" s="217" t="s">
        <v>2695</v>
      </c>
      <c r="N38" s="217" t="s">
        <v>16565</v>
      </c>
      <c r="O38" s="221" t="s">
        <v>170</v>
      </c>
      <c r="P38" s="217" t="s">
        <v>16566</v>
      </c>
      <c r="Q38" s="217" t="s">
        <v>3463</v>
      </c>
      <c r="R38" s="217" t="s">
        <v>135</v>
      </c>
      <c r="S38" s="217" t="s">
        <v>135</v>
      </c>
      <c r="T38" s="217" t="s">
        <v>136</v>
      </c>
      <c r="U38" s="217" t="s">
        <v>137</v>
      </c>
      <c r="V38" s="217" t="s">
        <v>957</v>
      </c>
      <c r="W38" s="217" t="s">
        <v>16567</v>
      </c>
      <c r="X38" s="217" t="s">
        <v>16568</v>
      </c>
      <c r="Y38" s="217" t="s">
        <v>139</v>
      </c>
      <c r="Z38" s="217" t="s">
        <v>323</v>
      </c>
      <c r="AA38" s="217" t="s">
        <v>5272</v>
      </c>
      <c r="AB38" s="217" t="s">
        <v>143</v>
      </c>
      <c r="AC38" s="217" t="s">
        <v>5272</v>
      </c>
      <c r="AD38" s="217" t="s">
        <v>16569</v>
      </c>
      <c r="AE38" s="217" t="s">
        <v>235</v>
      </c>
      <c r="AF38" s="217" t="s">
        <v>141</v>
      </c>
      <c r="AG38" s="217" t="s">
        <v>143</v>
      </c>
      <c r="AH38" s="217" t="s">
        <v>16570</v>
      </c>
      <c r="AI38" s="217" t="s">
        <v>207</v>
      </c>
      <c r="AJ38" s="217" t="s">
        <v>16571</v>
      </c>
      <c r="AK38" s="217" t="s">
        <v>16572</v>
      </c>
      <c r="AL38" s="217" t="s">
        <v>174</v>
      </c>
      <c r="AM38" s="217" t="s">
        <v>2699</v>
      </c>
      <c r="AN38" s="217" t="s">
        <v>2700</v>
      </c>
      <c r="AO38" s="217" t="s">
        <v>2701</v>
      </c>
      <c r="AP38" s="217" t="s">
        <v>353</v>
      </c>
      <c r="AQ38" s="217" t="s">
        <v>231</v>
      </c>
      <c r="AR38" s="217" t="s">
        <v>2702</v>
      </c>
      <c r="AS38" s="217" t="s">
        <v>2703</v>
      </c>
      <c r="AT38" s="217" t="s">
        <v>145</v>
      </c>
      <c r="AU38" s="217" t="s">
        <v>146</v>
      </c>
      <c r="AV38" s="217" t="s">
        <v>1060</v>
      </c>
      <c r="AW38" s="217" t="s">
        <v>148</v>
      </c>
      <c r="AX38" s="217" t="s">
        <v>139</v>
      </c>
      <c r="AY38" s="217" t="s">
        <v>149</v>
      </c>
      <c r="AZ38" s="217" t="s">
        <v>150</v>
      </c>
      <c r="BA38" s="217" t="s">
        <v>156</v>
      </c>
      <c r="BB38" s="217" t="s">
        <v>157</v>
      </c>
      <c r="BC38" s="217" t="s">
        <v>303</v>
      </c>
      <c r="BD38" s="217" t="s">
        <v>16573</v>
      </c>
      <c r="BE38" s="217" t="s">
        <v>5272</v>
      </c>
      <c r="BF38" s="217" t="s">
        <v>143</v>
      </c>
      <c r="BG38" s="217" t="s">
        <v>16574</v>
      </c>
      <c r="BH38" s="217" t="s">
        <v>143</v>
      </c>
      <c r="BI38" s="217" t="s">
        <v>136</v>
      </c>
      <c r="BJ38" s="217" t="s">
        <v>143</v>
      </c>
      <c r="BK38" s="217" t="s">
        <v>160</v>
      </c>
      <c r="BL38" s="217" t="s">
        <v>160</v>
      </c>
      <c r="BM38" s="217" t="s">
        <v>143</v>
      </c>
      <c r="BN38" s="217" t="s">
        <v>143</v>
      </c>
      <c r="BO38" s="217" t="s">
        <v>16575</v>
      </c>
      <c r="BP38" s="217" t="s">
        <v>5352</v>
      </c>
      <c r="BQ38" s="217" t="s">
        <v>162</v>
      </c>
      <c r="BR38" s="217" t="s">
        <v>16572</v>
      </c>
      <c r="BS38" s="217" t="s">
        <v>16572</v>
      </c>
      <c r="BT38" s="217" t="s">
        <v>135</v>
      </c>
      <c r="BU38" s="217" t="s">
        <v>135</v>
      </c>
      <c r="BV38" s="217" t="s">
        <v>135</v>
      </c>
      <c r="BW38" s="217" t="s">
        <v>148</v>
      </c>
      <c r="BX38" s="217" t="s">
        <v>360</v>
      </c>
      <c r="BY38" s="217" t="s">
        <v>174</v>
      </c>
      <c r="BZ38" s="217" t="s">
        <v>143</v>
      </c>
      <c r="CA38" s="217" t="s">
        <v>143</v>
      </c>
      <c r="CB38" s="217" t="s">
        <v>143</v>
      </c>
      <c r="CC38" s="217" t="s">
        <v>143</v>
      </c>
      <c r="CD38" s="217" t="s">
        <v>2261</v>
      </c>
      <c r="CE38" s="217" t="s">
        <v>2261</v>
      </c>
      <c r="CF38" s="217" t="s">
        <v>143</v>
      </c>
      <c r="CG38" s="217" t="s">
        <v>143</v>
      </c>
      <c r="CH38" s="217" t="s">
        <v>5272</v>
      </c>
      <c r="CI38" s="217" t="s">
        <v>143</v>
      </c>
      <c r="CJ38" s="217" t="s">
        <v>143</v>
      </c>
      <c r="CK38" s="217" t="s">
        <v>143</v>
      </c>
      <c r="CL38" s="217" t="s">
        <v>143</v>
      </c>
      <c r="CM38" s="217" t="s">
        <v>6206</v>
      </c>
      <c r="CN38" s="217" t="s">
        <v>143</v>
      </c>
      <c r="CO38" s="217" t="s">
        <v>143</v>
      </c>
      <c r="CP38" s="217" t="s">
        <v>143</v>
      </c>
      <c r="CQ38" s="217" t="s">
        <v>1</v>
      </c>
      <c r="CR38" s="217" t="s">
        <v>143</v>
      </c>
      <c r="CS38" s="217" t="s">
        <v>1</v>
      </c>
      <c r="CT38" s="217" t="s">
        <v>1985</v>
      </c>
      <c r="CU38" s="217" t="s">
        <v>143</v>
      </c>
      <c r="CV38" s="217" t="s">
        <v>519</v>
      </c>
      <c r="CW38" s="217" t="s">
        <v>166</v>
      </c>
      <c r="CX38" s="217" t="s">
        <v>136</v>
      </c>
      <c r="CY38" s="217" t="s">
        <v>1986</v>
      </c>
      <c r="CZ38" s="217" t="s">
        <v>143</v>
      </c>
      <c r="DA38" s="217" t="s">
        <v>225</v>
      </c>
      <c r="DB38" s="217" t="s">
        <v>5129</v>
      </c>
      <c r="DC38" s="217" t="s">
        <v>2261</v>
      </c>
      <c r="DD38" s="217" t="s">
        <v>5830</v>
      </c>
      <c r="DE38" s="217" t="s">
        <v>143</v>
      </c>
      <c r="DF38" s="217" t="s">
        <v>7211</v>
      </c>
      <c r="DG38" s="176" t="s">
        <v>143</v>
      </c>
    </row>
    <row r="39" spans="1:114" s="176" customFormat="1" x14ac:dyDescent="0.2">
      <c r="A39" s="216">
        <v>45658</v>
      </c>
      <c r="B39" s="217">
        <v>178994</v>
      </c>
      <c r="C39" s="217" t="s">
        <v>23</v>
      </c>
      <c r="D39" s="217" t="s">
        <v>125</v>
      </c>
      <c r="E39" s="218">
        <v>45672</v>
      </c>
      <c r="F39" s="217" t="s">
        <v>257</v>
      </c>
      <c r="G39" s="217" t="s">
        <v>166</v>
      </c>
      <c r="H39" s="219">
        <v>300.01</v>
      </c>
      <c r="I39" s="219">
        <v>300.01</v>
      </c>
      <c r="J39" s="220">
        <f t="shared" si="0"/>
        <v>3.2001537729302006E-3</v>
      </c>
      <c r="K39" s="217" t="s">
        <v>374</v>
      </c>
      <c r="L39" s="217" t="s">
        <v>1224</v>
      </c>
      <c r="M39" s="217" t="s">
        <v>15964</v>
      </c>
      <c r="N39" s="217" t="s">
        <v>16576</v>
      </c>
      <c r="O39" s="221" t="s">
        <v>132</v>
      </c>
      <c r="P39" s="217" t="s">
        <v>16577</v>
      </c>
      <c r="Q39" s="217" t="s">
        <v>16578</v>
      </c>
      <c r="R39" s="217" t="s">
        <v>135</v>
      </c>
      <c r="S39" s="217" t="s">
        <v>135</v>
      </c>
      <c r="T39" s="217" t="s">
        <v>136</v>
      </c>
      <c r="U39" s="217" t="s">
        <v>137</v>
      </c>
      <c r="V39" s="217" t="s">
        <v>11994</v>
      </c>
      <c r="W39" s="217" t="s">
        <v>16579</v>
      </c>
      <c r="X39" s="217" t="s">
        <v>16580</v>
      </c>
      <c r="Y39" s="217" t="s">
        <v>139</v>
      </c>
      <c r="Z39" s="217" t="s">
        <v>140</v>
      </c>
      <c r="AA39" s="217" t="s">
        <v>5272</v>
      </c>
      <c r="AB39" s="217" t="s">
        <v>143</v>
      </c>
      <c r="AC39" s="217" t="s">
        <v>5272</v>
      </c>
      <c r="AD39" s="217" t="s">
        <v>16356</v>
      </c>
      <c r="AE39" s="217" t="s">
        <v>5675</v>
      </c>
      <c r="AF39" s="217" t="s">
        <v>265</v>
      </c>
      <c r="AG39" s="217" t="s">
        <v>143</v>
      </c>
      <c r="AH39" s="217" t="s">
        <v>16581</v>
      </c>
      <c r="AI39" s="217" t="s">
        <v>142</v>
      </c>
      <c r="AJ39" s="217" t="s">
        <v>143</v>
      </c>
      <c r="AK39" s="217" t="s">
        <v>16582</v>
      </c>
      <c r="AL39" s="217" t="s">
        <v>144</v>
      </c>
      <c r="AM39" s="217" t="s">
        <v>16529</v>
      </c>
      <c r="AN39" s="217" t="s">
        <v>146</v>
      </c>
      <c r="AO39" s="217" t="s">
        <v>309</v>
      </c>
      <c r="AP39" s="217" t="s">
        <v>148</v>
      </c>
      <c r="AQ39" s="217" t="s">
        <v>139</v>
      </c>
      <c r="AR39" s="217" t="s">
        <v>875</v>
      </c>
      <c r="AS39" s="217" t="s">
        <v>4640</v>
      </c>
      <c r="AT39" s="217" t="s">
        <v>990</v>
      </c>
      <c r="AU39" s="217" t="s">
        <v>273</v>
      </c>
      <c r="AV39" s="217" t="s">
        <v>1232</v>
      </c>
      <c r="AW39" s="217" t="s">
        <v>148</v>
      </c>
      <c r="AX39" s="217" t="s">
        <v>139</v>
      </c>
      <c r="AY39" s="217" t="s">
        <v>154</v>
      </c>
      <c r="AZ39" s="217" t="s">
        <v>992</v>
      </c>
      <c r="BA39" s="217" t="s">
        <v>156</v>
      </c>
      <c r="BB39" s="217" t="s">
        <v>157</v>
      </c>
      <c r="BC39" s="217" t="s">
        <v>303</v>
      </c>
      <c r="BD39" s="217" t="s">
        <v>16583</v>
      </c>
      <c r="BE39" s="217" t="s">
        <v>5272</v>
      </c>
      <c r="BF39" s="217" t="s">
        <v>132</v>
      </c>
      <c r="BG39" s="217" t="s">
        <v>16533</v>
      </c>
      <c r="BH39" s="217" t="s">
        <v>143</v>
      </c>
      <c r="BI39" s="217" t="s">
        <v>136</v>
      </c>
      <c r="BJ39" s="217" t="s">
        <v>143</v>
      </c>
      <c r="BK39" s="217" t="s">
        <v>200</v>
      </c>
      <c r="BL39" s="217" t="s">
        <v>160</v>
      </c>
      <c r="BM39" s="217" t="s">
        <v>143</v>
      </c>
      <c r="BN39" s="217" t="s">
        <v>143</v>
      </c>
      <c r="BO39" s="217" t="s">
        <v>3107</v>
      </c>
      <c r="BP39" s="217" t="s">
        <v>5352</v>
      </c>
      <c r="BQ39" s="217" t="s">
        <v>162</v>
      </c>
      <c r="BR39" s="217" t="s">
        <v>16584</v>
      </c>
      <c r="BS39" s="217" t="s">
        <v>16584</v>
      </c>
      <c r="BT39" s="217" t="s">
        <v>135</v>
      </c>
      <c r="BU39" s="217" t="s">
        <v>135</v>
      </c>
      <c r="BV39" s="217" t="s">
        <v>135</v>
      </c>
      <c r="BW39" s="217" t="s">
        <v>148</v>
      </c>
      <c r="BX39" s="217" t="s">
        <v>2339</v>
      </c>
      <c r="BY39" s="217" t="s">
        <v>144</v>
      </c>
      <c r="BZ39" s="217" t="s">
        <v>143</v>
      </c>
      <c r="CA39" s="217" t="s">
        <v>143</v>
      </c>
      <c r="CB39" s="217" t="s">
        <v>143</v>
      </c>
      <c r="CC39" s="217" t="s">
        <v>143</v>
      </c>
      <c r="CD39" s="217" t="s">
        <v>9549</v>
      </c>
      <c r="CE39" s="217" t="s">
        <v>9549</v>
      </c>
      <c r="CF39" s="217" t="s">
        <v>143</v>
      </c>
      <c r="CG39" s="217" t="s">
        <v>143</v>
      </c>
      <c r="CH39" s="217" t="s">
        <v>5272</v>
      </c>
      <c r="CI39" s="217" t="s">
        <v>143</v>
      </c>
      <c r="CJ39" s="217" t="s">
        <v>143</v>
      </c>
      <c r="CK39" s="217" t="s">
        <v>143</v>
      </c>
      <c r="CL39" s="217" t="s">
        <v>143</v>
      </c>
      <c r="CM39" s="217" t="s">
        <v>143</v>
      </c>
      <c r="CN39" s="217" t="s">
        <v>143</v>
      </c>
      <c r="CO39" s="217" t="s">
        <v>143</v>
      </c>
      <c r="CP39" s="217" t="s">
        <v>143</v>
      </c>
      <c r="CQ39" s="217" t="s">
        <v>1</v>
      </c>
      <c r="CR39" s="217" t="s">
        <v>143</v>
      </c>
      <c r="CS39" s="217" t="s">
        <v>1</v>
      </c>
      <c r="CT39" s="217" t="s">
        <v>1985</v>
      </c>
      <c r="CU39" s="217" t="s">
        <v>143</v>
      </c>
      <c r="CV39" s="217" t="s">
        <v>374</v>
      </c>
      <c r="CW39" s="217" t="s">
        <v>166</v>
      </c>
      <c r="CX39" s="217" t="s">
        <v>136</v>
      </c>
      <c r="CY39" s="217" t="s">
        <v>1986</v>
      </c>
      <c r="CZ39" s="217" t="s">
        <v>143</v>
      </c>
      <c r="DA39" s="217" t="s">
        <v>11994</v>
      </c>
      <c r="DB39" s="217" t="s">
        <v>125</v>
      </c>
      <c r="DC39" s="217" t="s">
        <v>2261</v>
      </c>
      <c r="DD39" s="217" t="s">
        <v>5830</v>
      </c>
      <c r="DE39" s="217" t="s">
        <v>143</v>
      </c>
      <c r="DF39" s="217" t="s">
        <v>143</v>
      </c>
      <c r="DG39" s="176" t="s">
        <v>143</v>
      </c>
    </row>
    <row r="40" spans="1:114" s="176" customFormat="1" x14ac:dyDescent="0.2">
      <c r="A40" s="216">
        <v>45658</v>
      </c>
      <c r="B40" s="217">
        <v>179005</v>
      </c>
      <c r="C40" s="217" t="s">
        <v>16453</v>
      </c>
      <c r="D40" s="217" t="s">
        <v>125</v>
      </c>
      <c r="E40" s="218">
        <v>45672</v>
      </c>
      <c r="F40" s="217" t="s">
        <v>257</v>
      </c>
      <c r="G40" s="217" t="s">
        <v>166</v>
      </c>
      <c r="H40" s="219">
        <v>31</v>
      </c>
      <c r="I40" s="219">
        <v>31</v>
      </c>
      <c r="J40" s="220">
        <f t="shared" si="0"/>
        <v>3.3067153415164901E-4</v>
      </c>
      <c r="K40" s="217" t="s">
        <v>316</v>
      </c>
      <c r="L40" s="217" t="s">
        <v>1151</v>
      </c>
      <c r="M40" s="217" t="s">
        <v>2216</v>
      </c>
      <c r="N40" s="217" t="s">
        <v>6896</v>
      </c>
      <c r="O40" s="221" t="s">
        <v>170</v>
      </c>
      <c r="P40" s="217" t="s">
        <v>16585</v>
      </c>
      <c r="Q40" s="217" t="s">
        <v>16586</v>
      </c>
      <c r="R40" s="217" t="s">
        <v>135</v>
      </c>
      <c r="S40" s="217" t="s">
        <v>135</v>
      </c>
      <c r="T40" s="217" t="s">
        <v>136</v>
      </c>
      <c r="U40" s="217" t="s">
        <v>137</v>
      </c>
      <c r="V40" s="217" t="s">
        <v>322</v>
      </c>
      <c r="W40" s="217" t="s">
        <v>16587</v>
      </c>
      <c r="X40" s="217" t="s">
        <v>16588</v>
      </c>
      <c r="Y40" s="217" t="s">
        <v>139</v>
      </c>
      <c r="Z40" s="217" t="s">
        <v>226</v>
      </c>
      <c r="AA40" s="217" t="s">
        <v>5272</v>
      </c>
      <c r="AB40" s="217" t="s">
        <v>143</v>
      </c>
      <c r="AC40" s="217" t="s">
        <v>5272</v>
      </c>
      <c r="AD40" s="217" t="s">
        <v>143</v>
      </c>
      <c r="AE40" s="217" t="s">
        <v>5675</v>
      </c>
      <c r="AF40" s="217" t="s">
        <v>265</v>
      </c>
      <c r="AG40" s="217" t="s">
        <v>143</v>
      </c>
      <c r="AH40" s="217" t="s">
        <v>143</v>
      </c>
      <c r="AI40" s="217" t="s">
        <v>207</v>
      </c>
      <c r="AJ40" s="217" t="s">
        <v>143</v>
      </c>
      <c r="AK40" s="217" t="s">
        <v>988</v>
      </c>
      <c r="AL40" s="217" t="s">
        <v>143</v>
      </c>
      <c r="AM40" s="217" t="s">
        <v>2220</v>
      </c>
      <c r="AN40" s="217" t="s">
        <v>2221</v>
      </c>
      <c r="AO40" s="217" t="s">
        <v>2222</v>
      </c>
      <c r="AP40" s="217" t="s">
        <v>430</v>
      </c>
      <c r="AQ40" s="217" t="s">
        <v>431</v>
      </c>
      <c r="AR40" s="217" t="s">
        <v>430</v>
      </c>
      <c r="AS40" s="217" t="s">
        <v>2223</v>
      </c>
      <c r="AT40" s="217" t="s">
        <v>145</v>
      </c>
      <c r="AU40" s="217" t="s">
        <v>146</v>
      </c>
      <c r="AV40" s="217" t="s">
        <v>1154</v>
      </c>
      <c r="AW40" s="217" t="s">
        <v>148</v>
      </c>
      <c r="AX40" s="217" t="s">
        <v>139</v>
      </c>
      <c r="AY40" s="217" t="s">
        <v>149</v>
      </c>
      <c r="AZ40" s="217" t="s">
        <v>150</v>
      </c>
      <c r="BA40" s="217" t="s">
        <v>156</v>
      </c>
      <c r="BB40" s="217" t="s">
        <v>157</v>
      </c>
      <c r="BC40" s="217" t="s">
        <v>484</v>
      </c>
      <c r="BD40" s="217" t="s">
        <v>16588</v>
      </c>
      <c r="BE40" s="217" t="s">
        <v>5272</v>
      </c>
      <c r="BF40" s="217" t="s">
        <v>143</v>
      </c>
      <c r="BG40" s="217" t="s">
        <v>16589</v>
      </c>
      <c r="BH40" s="217" t="s">
        <v>143</v>
      </c>
      <c r="BI40" s="217" t="s">
        <v>136</v>
      </c>
      <c r="BJ40" s="217" t="s">
        <v>143</v>
      </c>
      <c r="BK40" s="217" t="s">
        <v>160</v>
      </c>
      <c r="BL40" s="217" t="s">
        <v>160</v>
      </c>
      <c r="BM40" s="217" t="s">
        <v>143</v>
      </c>
      <c r="BN40" s="217" t="s">
        <v>143</v>
      </c>
      <c r="BO40" s="217" t="s">
        <v>16590</v>
      </c>
      <c r="BP40" s="217" t="s">
        <v>5723</v>
      </c>
      <c r="BQ40" s="217" t="s">
        <v>162</v>
      </c>
      <c r="BR40" s="217" t="s">
        <v>988</v>
      </c>
      <c r="BS40" s="217" t="s">
        <v>988</v>
      </c>
      <c r="BT40" s="217" t="s">
        <v>135</v>
      </c>
      <c r="BU40" s="217" t="s">
        <v>135</v>
      </c>
      <c r="BV40" s="217" t="s">
        <v>135</v>
      </c>
      <c r="BW40" s="217" t="s">
        <v>148</v>
      </c>
      <c r="BX40" s="217" t="s">
        <v>15507</v>
      </c>
      <c r="BY40" s="217" t="s">
        <v>174</v>
      </c>
      <c r="BZ40" s="217" t="s">
        <v>143</v>
      </c>
      <c r="CA40" s="217" t="s">
        <v>143</v>
      </c>
      <c r="CB40" s="217" t="s">
        <v>143</v>
      </c>
      <c r="CC40" s="217" t="s">
        <v>16591</v>
      </c>
      <c r="CD40" s="217" t="s">
        <v>2261</v>
      </c>
      <c r="CE40" s="217" t="s">
        <v>143</v>
      </c>
      <c r="CF40" s="217" t="s">
        <v>143</v>
      </c>
      <c r="CG40" s="217" t="s">
        <v>143</v>
      </c>
      <c r="CH40" s="217" t="s">
        <v>5272</v>
      </c>
      <c r="CI40" s="217" t="s">
        <v>143</v>
      </c>
      <c r="CJ40" s="217" t="s">
        <v>143</v>
      </c>
      <c r="CK40" s="217" t="s">
        <v>143</v>
      </c>
      <c r="CL40" s="217" t="s">
        <v>143</v>
      </c>
      <c r="CM40" s="217" t="s">
        <v>143</v>
      </c>
      <c r="CN40" s="217" t="s">
        <v>143</v>
      </c>
      <c r="CO40" s="217" t="s">
        <v>143</v>
      </c>
      <c r="CP40" s="217" t="s">
        <v>143</v>
      </c>
      <c r="CQ40" s="217" t="s">
        <v>1</v>
      </c>
      <c r="CR40" s="217" t="s">
        <v>143</v>
      </c>
      <c r="CS40" s="217" t="s">
        <v>1</v>
      </c>
      <c r="CT40" s="217" t="s">
        <v>1985</v>
      </c>
      <c r="CU40" s="217" t="s">
        <v>143</v>
      </c>
      <c r="CV40" s="217" t="s">
        <v>316</v>
      </c>
      <c r="CW40" s="217" t="s">
        <v>166</v>
      </c>
      <c r="CX40" s="217" t="s">
        <v>136</v>
      </c>
      <c r="CY40" s="217" t="s">
        <v>1989</v>
      </c>
      <c r="CZ40" s="217" t="s">
        <v>143</v>
      </c>
      <c r="DA40" s="217" t="s">
        <v>143</v>
      </c>
      <c r="DB40" s="217" t="s">
        <v>125</v>
      </c>
      <c r="DC40" s="217" t="s">
        <v>2261</v>
      </c>
      <c r="DD40" s="217" t="s">
        <v>5830</v>
      </c>
      <c r="DE40" s="217" t="s">
        <v>143</v>
      </c>
      <c r="DF40" s="217" t="s">
        <v>143</v>
      </c>
      <c r="DG40" s="176" t="s">
        <v>143</v>
      </c>
    </row>
    <row r="41" spans="1:114" s="176" customFormat="1" x14ac:dyDescent="0.2">
      <c r="A41" s="216">
        <v>45658</v>
      </c>
      <c r="B41" s="217">
        <v>179031</v>
      </c>
      <c r="C41" s="217" t="s">
        <v>16453</v>
      </c>
      <c r="D41" s="217" t="s">
        <v>5495</v>
      </c>
      <c r="E41" s="218">
        <v>45672</v>
      </c>
      <c r="F41" s="217" t="s">
        <v>165</v>
      </c>
      <c r="G41" s="217" t="s">
        <v>166</v>
      </c>
      <c r="H41" s="219">
        <v>200</v>
      </c>
      <c r="I41" s="219">
        <v>200</v>
      </c>
      <c r="J41" s="220">
        <f t="shared" si="0"/>
        <v>2.1333647364622519E-3</v>
      </c>
      <c r="K41" s="217" t="s">
        <v>316</v>
      </c>
      <c r="L41" s="217" t="s">
        <v>1056</v>
      </c>
      <c r="M41" s="217" t="s">
        <v>4892</v>
      </c>
      <c r="N41" s="217" t="s">
        <v>16592</v>
      </c>
      <c r="O41" s="221" t="s">
        <v>170</v>
      </c>
      <c r="P41" s="217" t="s">
        <v>16593</v>
      </c>
      <c r="Q41" s="217" t="s">
        <v>15611</v>
      </c>
      <c r="R41" s="217" t="s">
        <v>135</v>
      </c>
      <c r="S41" s="217" t="s">
        <v>135</v>
      </c>
      <c r="T41" s="217" t="s">
        <v>136</v>
      </c>
      <c r="U41" s="217" t="s">
        <v>137</v>
      </c>
      <c r="V41" s="217" t="s">
        <v>2483</v>
      </c>
      <c r="W41" s="217" t="s">
        <v>16594</v>
      </c>
      <c r="X41" s="217" t="s">
        <v>16595</v>
      </c>
      <c r="Y41" s="217" t="s">
        <v>139</v>
      </c>
      <c r="Z41" s="217" t="s">
        <v>323</v>
      </c>
      <c r="AA41" s="217" t="s">
        <v>5272</v>
      </c>
      <c r="AB41" s="217" t="s">
        <v>143</v>
      </c>
      <c r="AC41" s="217" t="s">
        <v>5772</v>
      </c>
      <c r="AD41" s="217" t="s">
        <v>143</v>
      </c>
      <c r="AE41" s="217" t="s">
        <v>235</v>
      </c>
      <c r="AF41" s="217" t="s">
        <v>141</v>
      </c>
      <c r="AG41" s="217" t="s">
        <v>143</v>
      </c>
      <c r="AH41" s="217" t="s">
        <v>5772</v>
      </c>
      <c r="AI41" s="217" t="s">
        <v>207</v>
      </c>
      <c r="AJ41" s="217" t="s">
        <v>143</v>
      </c>
      <c r="AK41" s="217" t="s">
        <v>5772</v>
      </c>
      <c r="AL41" s="217" t="s">
        <v>174</v>
      </c>
      <c r="AM41" s="217" t="s">
        <v>1201</v>
      </c>
      <c r="AN41" s="217" t="s">
        <v>176</v>
      </c>
      <c r="AO41" s="217" t="s">
        <v>4896</v>
      </c>
      <c r="AP41" s="217" t="s">
        <v>178</v>
      </c>
      <c r="AQ41" s="217" t="s">
        <v>179</v>
      </c>
      <c r="AR41" s="217" t="s">
        <v>180</v>
      </c>
      <c r="AS41" s="217" t="s">
        <v>181</v>
      </c>
      <c r="AT41" s="217" t="s">
        <v>145</v>
      </c>
      <c r="AU41" s="217" t="s">
        <v>146</v>
      </c>
      <c r="AV41" s="217" t="s">
        <v>1060</v>
      </c>
      <c r="AW41" s="217" t="s">
        <v>148</v>
      </c>
      <c r="AX41" s="217" t="s">
        <v>139</v>
      </c>
      <c r="AY41" s="217" t="s">
        <v>149</v>
      </c>
      <c r="AZ41" s="217" t="s">
        <v>150</v>
      </c>
      <c r="BA41" s="217" t="s">
        <v>156</v>
      </c>
      <c r="BB41" s="217" t="s">
        <v>157</v>
      </c>
      <c r="BC41" s="217" t="s">
        <v>303</v>
      </c>
      <c r="BD41" s="217" t="s">
        <v>16595</v>
      </c>
      <c r="BE41" s="217" t="s">
        <v>5272</v>
      </c>
      <c r="BF41" s="217" t="s">
        <v>143</v>
      </c>
      <c r="BG41" s="217" t="s">
        <v>143</v>
      </c>
      <c r="BH41" s="217" t="s">
        <v>143</v>
      </c>
      <c r="BI41" s="217" t="s">
        <v>136</v>
      </c>
      <c r="BJ41" s="217" t="s">
        <v>143</v>
      </c>
      <c r="BK41" s="217" t="s">
        <v>160</v>
      </c>
      <c r="BL41" s="217" t="s">
        <v>160</v>
      </c>
      <c r="BM41" s="217" t="s">
        <v>143</v>
      </c>
      <c r="BN41" s="217" t="s">
        <v>143</v>
      </c>
      <c r="BO41" s="217" t="s">
        <v>16596</v>
      </c>
      <c r="BP41" s="217" t="s">
        <v>5352</v>
      </c>
      <c r="BQ41" s="217" t="s">
        <v>162</v>
      </c>
      <c r="BR41" s="217" t="s">
        <v>5772</v>
      </c>
      <c r="BS41" s="217" t="s">
        <v>5772</v>
      </c>
      <c r="BT41" s="217" t="s">
        <v>135</v>
      </c>
      <c r="BU41" s="217" t="s">
        <v>135</v>
      </c>
      <c r="BV41" s="217" t="s">
        <v>135</v>
      </c>
      <c r="BW41" s="217" t="s">
        <v>148</v>
      </c>
      <c r="BX41" s="217" t="s">
        <v>2932</v>
      </c>
      <c r="BY41" s="217" t="s">
        <v>174</v>
      </c>
      <c r="BZ41" s="217" t="s">
        <v>143</v>
      </c>
      <c r="CA41" s="217" t="s">
        <v>143</v>
      </c>
      <c r="CB41" s="217" t="s">
        <v>143</v>
      </c>
      <c r="CC41" s="217" t="s">
        <v>143</v>
      </c>
      <c r="CD41" s="217" t="s">
        <v>2261</v>
      </c>
      <c r="CE41" s="217" t="s">
        <v>2261</v>
      </c>
      <c r="CF41" s="217" t="s">
        <v>143</v>
      </c>
      <c r="CG41" s="217" t="s">
        <v>143</v>
      </c>
      <c r="CH41" s="217" t="s">
        <v>5272</v>
      </c>
      <c r="CI41" s="217" t="s">
        <v>143</v>
      </c>
      <c r="CJ41" s="217" t="s">
        <v>143</v>
      </c>
      <c r="CK41" s="217" t="s">
        <v>143</v>
      </c>
      <c r="CL41" s="217" t="s">
        <v>143</v>
      </c>
      <c r="CM41" s="217" t="s">
        <v>143</v>
      </c>
      <c r="CN41" s="217" t="s">
        <v>143</v>
      </c>
      <c r="CO41" s="217" t="s">
        <v>143</v>
      </c>
      <c r="CP41" s="217" t="s">
        <v>143</v>
      </c>
      <c r="CQ41" s="217" t="s">
        <v>1</v>
      </c>
      <c r="CR41" s="217" t="s">
        <v>143</v>
      </c>
      <c r="CS41" s="217" t="s">
        <v>1</v>
      </c>
      <c r="CT41" s="217" t="s">
        <v>1985</v>
      </c>
      <c r="CU41" s="217" t="s">
        <v>1985</v>
      </c>
      <c r="CV41" s="217" t="s">
        <v>316</v>
      </c>
      <c r="CW41" s="217" t="s">
        <v>166</v>
      </c>
      <c r="CX41" s="217" t="s">
        <v>136</v>
      </c>
      <c r="CY41" s="217" t="s">
        <v>1986</v>
      </c>
      <c r="CZ41" s="217" t="s">
        <v>143</v>
      </c>
      <c r="DA41" s="217" t="s">
        <v>143</v>
      </c>
      <c r="DB41" s="217" t="s">
        <v>5495</v>
      </c>
      <c r="DC41" s="217" t="s">
        <v>2261</v>
      </c>
      <c r="DD41" s="217" t="s">
        <v>5830</v>
      </c>
      <c r="DE41" s="217" t="s">
        <v>143</v>
      </c>
      <c r="DF41" s="217" t="s">
        <v>143</v>
      </c>
      <c r="DG41" s="176" t="s">
        <v>143</v>
      </c>
    </row>
    <row r="42" spans="1:114" s="176" customFormat="1" x14ac:dyDescent="0.2">
      <c r="A42" s="216">
        <v>45658</v>
      </c>
      <c r="B42" s="217">
        <v>179129</v>
      </c>
      <c r="C42" s="217" t="s">
        <v>16453</v>
      </c>
      <c r="D42" s="217" t="s">
        <v>164</v>
      </c>
      <c r="E42" s="218">
        <v>45672</v>
      </c>
      <c r="F42" s="217" t="s">
        <v>165</v>
      </c>
      <c r="G42" s="217" t="s">
        <v>166</v>
      </c>
      <c r="H42" s="219">
        <v>70</v>
      </c>
      <c r="I42" s="219">
        <v>70</v>
      </c>
      <c r="J42" s="220">
        <f t="shared" si="0"/>
        <v>7.4667765776178813E-4</v>
      </c>
      <c r="K42" s="217" t="s">
        <v>316</v>
      </c>
      <c r="L42" s="217" t="s">
        <v>1056</v>
      </c>
      <c r="M42" s="217" t="s">
        <v>318</v>
      </c>
      <c r="N42" s="217" t="s">
        <v>16597</v>
      </c>
      <c r="O42" s="221" t="s">
        <v>170</v>
      </c>
      <c r="P42" s="217" t="s">
        <v>16598</v>
      </c>
      <c r="Q42" s="217" t="s">
        <v>16599</v>
      </c>
      <c r="R42" s="217" t="s">
        <v>135</v>
      </c>
      <c r="S42" s="217" t="s">
        <v>135</v>
      </c>
      <c r="T42" s="217" t="s">
        <v>136</v>
      </c>
      <c r="U42" s="217" t="s">
        <v>137</v>
      </c>
      <c r="V42" s="217" t="s">
        <v>2483</v>
      </c>
      <c r="W42" s="217" t="s">
        <v>16600</v>
      </c>
      <c r="X42" s="217" t="s">
        <v>16601</v>
      </c>
      <c r="Y42" s="217" t="s">
        <v>139</v>
      </c>
      <c r="Z42" s="217" t="s">
        <v>226</v>
      </c>
      <c r="AA42" s="217" t="s">
        <v>5272</v>
      </c>
      <c r="AB42" s="217" t="s">
        <v>143</v>
      </c>
      <c r="AC42" s="217" t="s">
        <v>5272</v>
      </c>
      <c r="AD42" s="217" t="s">
        <v>143</v>
      </c>
      <c r="AE42" s="217" t="s">
        <v>235</v>
      </c>
      <c r="AF42" s="217" t="s">
        <v>141</v>
      </c>
      <c r="AG42" s="217" t="s">
        <v>143</v>
      </c>
      <c r="AH42" s="217" t="s">
        <v>143</v>
      </c>
      <c r="AI42" s="217" t="s">
        <v>207</v>
      </c>
      <c r="AJ42" s="217" t="s">
        <v>143</v>
      </c>
      <c r="AK42" s="217" t="s">
        <v>8034</v>
      </c>
      <c r="AL42" s="217" t="s">
        <v>143</v>
      </c>
      <c r="AM42" s="217" t="s">
        <v>324</v>
      </c>
      <c r="AN42" s="217" t="s">
        <v>325</v>
      </c>
      <c r="AO42" s="217" t="s">
        <v>326</v>
      </c>
      <c r="AP42" s="217" t="s">
        <v>178</v>
      </c>
      <c r="AQ42" s="217" t="s">
        <v>179</v>
      </c>
      <c r="AR42" s="217" t="s">
        <v>327</v>
      </c>
      <c r="AS42" s="217" t="s">
        <v>328</v>
      </c>
      <c r="AT42" s="217" t="s">
        <v>145</v>
      </c>
      <c r="AU42" s="217" t="s">
        <v>146</v>
      </c>
      <c r="AV42" s="217" t="s">
        <v>1060</v>
      </c>
      <c r="AW42" s="217" t="s">
        <v>148</v>
      </c>
      <c r="AX42" s="217" t="s">
        <v>139</v>
      </c>
      <c r="AY42" s="217" t="s">
        <v>149</v>
      </c>
      <c r="AZ42" s="217" t="s">
        <v>150</v>
      </c>
      <c r="BA42" s="217" t="s">
        <v>156</v>
      </c>
      <c r="BB42" s="217" t="s">
        <v>157</v>
      </c>
      <c r="BC42" s="217" t="s">
        <v>303</v>
      </c>
      <c r="BD42" s="217" t="s">
        <v>16601</v>
      </c>
      <c r="BE42" s="217" t="s">
        <v>5272</v>
      </c>
      <c r="BF42" s="217" t="s">
        <v>143</v>
      </c>
      <c r="BG42" s="217" t="s">
        <v>143</v>
      </c>
      <c r="BH42" s="217" t="s">
        <v>143</v>
      </c>
      <c r="BI42" s="217" t="s">
        <v>136</v>
      </c>
      <c r="BJ42" s="217" t="s">
        <v>143</v>
      </c>
      <c r="BK42" s="217" t="s">
        <v>160</v>
      </c>
      <c r="BL42" s="217" t="s">
        <v>143</v>
      </c>
      <c r="BM42" s="217" t="s">
        <v>143</v>
      </c>
      <c r="BN42" s="217" t="s">
        <v>143</v>
      </c>
      <c r="BO42" s="217" t="s">
        <v>1209</v>
      </c>
      <c r="BP42" s="217" t="s">
        <v>5352</v>
      </c>
      <c r="BQ42" s="217" t="s">
        <v>162</v>
      </c>
      <c r="BR42" s="217" t="s">
        <v>8034</v>
      </c>
      <c r="BS42" s="217" t="s">
        <v>8034</v>
      </c>
      <c r="BT42" s="217" t="s">
        <v>135</v>
      </c>
      <c r="BU42" s="217" t="s">
        <v>135</v>
      </c>
      <c r="BV42" s="217" t="s">
        <v>135</v>
      </c>
      <c r="BW42" s="217" t="s">
        <v>148</v>
      </c>
      <c r="BX42" s="217" t="s">
        <v>15674</v>
      </c>
      <c r="BY42" s="217" t="s">
        <v>174</v>
      </c>
      <c r="BZ42" s="217" t="s">
        <v>143</v>
      </c>
      <c r="CA42" s="217" t="s">
        <v>143</v>
      </c>
      <c r="CB42" s="217" t="s">
        <v>143</v>
      </c>
      <c r="CC42" s="217" t="s">
        <v>16602</v>
      </c>
      <c r="CD42" s="217" t="s">
        <v>2261</v>
      </c>
      <c r="CE42" s="217" t="s">
        <v>143</v>
      </c>
      <c r="CF42" s="217" t="s">
        <v>143</v>
      </c>
      <c r="CG42" s="217" t="s">
        <v>143</v>
      </c>
      <c r="CH42" s="217" t="s">
        <v>5272</v>
      </c>
      <c r="CI42" s="217" t="s">
        <v>143</v>
      </c>
      <c r="CJ42" s="217" t="s">
        <v>143</v>
      </c>
      <c r="CK42" s="217" t="s">
        <v>143</v>
      </c>
      <c r="CL42" s="217" t="s">
        <v>143</v>
      </c>
      <c r="CM42" s="217" t="s">
        <v>143</v>
      </c>
      <c r="CN42" s="217" t="s">
        <v>143</v>
      </c>
      <c r="CO42" s="217" t="s">
        <v>143</v>
      </c>
      <c r="CP42" s="217" t="s">
        <v>143</v>
      </c>
      <c r="CQ42" s="217" t="s">
        <v>1</v>
      </c>
      <c r="CR42" s="217" t="s">
        <v>143</v>
      </c>
      <c r="CS42" s="217" t="s">
        <v>1</v>
      </c>
      <c r="CT42" s="217" t="s">
        <v>1985</v>
      </c>
      <c r="CU42" s="217" t="s">
        <v>143</v>
      </c>
      <c r="CV42" s="217" t="s">
        <v>316</v>
      </c>
      <c r="CW42" s="217" t="s">
        <v>166</v>
      </c>
      <c r="CX42" s="217" t="s">
        <v>136</v>
      </c>
      <c r="CY42" s="217" t="s">
        <v>1986</v>
      </c>
      <c r="CZ42" s="217" t="s">
        <v>143</v>
      </c>
      <c r="DA42" s="217" t="s">
        <v>143</v>
      </c>
      <c r="DB42" s="217" t="s">
        <v>164</v>
      </c>
      <c r="DC42" s="217" t="s">
        <v>2261</v>
      </c>
      <c r="DD42" s="217" t="s">
        <v>5830</v>
      </c>
      <c r="DE42" s="217" t="s">
        <v>143</v>
      </c>
      <c r="DF42" s="217" t="s">
        <v>143</v>
      </c>
      <c r="DG42" s="176" t="s">
        <v>143</v>
      </c>
    </row>
    <row r="43" spans="1:114" s="176" customFormat="1" x14ac:dyDescent="0.2">
      <c r="A43" s="216">
        <v>45658</v>
      </c>
      <c r="B43" s="217">
        <v>179157</v>
      </c>
      <c r="C43" s="217" t="s">
        <v>15758</v>
      </c>
      <c r="D43" s="217" t="s">
        <v>685</v>
      </c>
      <c r="E43" s="218">
        <v>45672</v>
      </c>
      <c r="F43" s="217" t="s">
        <v>165</v>
      </c>
      <c r="G43" s="217" t="s">
        <v>166</v>
      </c>
      <c r="H43" s="219">
        <v>57.03</v>
      </c>
      <c r="I43" s="219">
        <v>44.73</v>
      </c>
      <c r="J43" s="220">
        <f t="shared" si="0"/>
        <v>6.0832895460221107E-4</v>
      </c>
      <c r="K43" s="217" t="s">
        <v>258</v>
      </c>
      <c r="L43" s="217" t="s">
        <v>1056</v>
      </c>
      <c r="M43" s="217" t="s">
        <v>2967</v>
      </c>
      <c r="N43" s="217" t="s">
        <v>16603</v>
      </c>
      <c r="O43" s="221" t="s">
        <v>170</v>
      </c>
      <c r="P43" s="217" t="s">
        <v>16604</v>
      </c>
      <c r="Q43" s="217" t="s">
        <v>16605</v>
      </c>
      <c r="R43" s="217" t="s">
        <v>135</v>
      </c>
      <c r="S43" s="217" t="s">
        <v>135</v>
      </c>
      <c r="T43" s="217" t="s">
        <v>136</v>
      </c>
      <c r="U43" s="217" t="s">
        <v>137</v>
      </c>
      <c r="V43" s="217" t="s">
        <v>4880</v>
      </c>
      <c r="W43" s="217" t="s">
        <v>16606</v>
      </c>
      <c r="X43" s="217" t="s">
        <v>16607</v>
      </c>
      <c r="Y43" s="217" t="s">
        <v>139</v>
      </c>
      <c r="Z43" s="217" t="s">
        <v>140</v>
      </c>
      <c r="AA43" s="217" t="s">
        <v>5272</v>
      </c>
      <c r="AB43" s="217" t="s">
        <v>143</v>
      </c>
      <c r="AC43" s="217" t="s">
        <v>16608</v>
      </c>
      <c r="AD43" s="217" t="s">
        <v>143</v>
      </c>
      <c r="AE43" s="217" t="s">
        <v>235</v>
      </c>
      <c r="AF43" s="217" t="s">
        <v>141</v>
      </c>
      <c r="AG43" s="217" t="s">
        <v>143</v>
      </c>
      <c r="AH43" s="217" t="s">
        <v>16608</v>
      </c>
      <c r="AI43" s="217" t="s">
        <v>142</v>
      </c>
      <c r="AJ43" s="217" t="s">
        <v>143</v>
      </c>
      <c r="AK43" s="217" t="s">
        <v>16609</v>
      </c>
      <c r="AL43" s="217" t="s">
        <v>174</v>
      </c>
      <c r="AM43" s="217" t="s">
        <v>4070</v>
      </c>
      <c r="AN43" s="217" t="s">
        <v>1229</v>
      </c>
      <c r="AO43" s="217" t="s">
        <v>4071</v>
      </c>
      <c r="AP43" s="217" t="s">
        <v>178</v>
      </c>
      <c r="AQ43" s="217" t="s">
        <v>179</v>
      </c>
      <c r="AR43" s="217" t="s">
        <v>211</v>
      </c>
      <c r="AS43" s="217" t="s">
        <v>4072</v>
      </c>
      <c r="AT43" s="217" t="s">
        <v>145</v>
      </c>
      <c r="AU43" s="217" t="s">
        <v>146</v>
      </c>
      <c r="AV43" s="217" t="s">
        <v>1060</v>
      </c>
      <c r="AW43" s="217" t="s">
        <v>148</v>
      </c>
      <c r="AX43" s="217" t="s">
        <v>139</v>
      </c>
      <c r="AY43" s="217" t="s">
        <v>149</v>
      </c>
      <c r="AZ43" s="217" t="s">
        <v>150</v>
      </c>
      <c r="BA43" s="217" t="s">
        <v>156</v>
      </c>
      <c r="BB43" s="217" t="s">
        <v>157</v>
      </c>
      <c r="BC43" s="217" t="s">
        <v>303</v>
      </c>
      <c r="BD43" s="217" t="s">
        <v>16610</v>
      </c>
      <c r="BE43" s="217" t="s">
        <v>5272</v>
      </c>
      <c r="BF43" s="217" t="s">
        <v>143</v>
      </c>
      <c r="BG43" s="217" t="s">
        <v>16611</v>
      </c>
      <c r="BH43" s="217" t="s">
        <v>143</v>
      </c>
      <c r="BI43" s="217" t="s">
        <v>136</v>
      </c>
      <c r="BJ43" s="217" t="s">
        <v>143</v>
      </c>
      <c r="BK43" s="217" t="s">
        <v>160</v>
      </c>
      <c r="BL43" s="217" t="s">
        <v>160</v>
      </c>
      <c r="BM43" s="217" t="s">
        <v>143</v>
      </c>
      <c r="BN43" s="217" t="s">
        <v>143</v>
      </c>
      <c r="BO43" s="217" t="s">
        <v>435</v>
      </c>
      <c r="BP43" s="217" t="s">
        <v>5352</v>
      </c>
      <c r="BQ43" s="217" t="s">
        <v>162</v>
      </c>
      <c r="BR43" s="217" t="s">
        <v>16608</v>
      </c>
      <c r="BS43" s="217" t="s">
        <v>16608</v>
      </c>
      <c r="BT43" s="217" t="s">
        <v>135</v>
      </c>
      <c r="BU43" s="217" t="s">
        <v>135</v>
      </c>
      <c r="BV43" s="217" t="s">
        <v>135</v>
      </c>
      <c r="BW43" s="217" t="s">
        <v>148</v>
      </c>
      <c r="BX43" s="217" t="s">
        <v>13959</v>
      </c>
      <c r="BY43" s="217" t="s">
        <v>174</v>
      </c>
      <c r="BZ43" s="217" t="s">
        <v>143</v>
      </c>
      <c r="CA43" s="217" t="s">
        <v>143</v>
      </c>
      <c r="CB43" s="217" t="s">
        <v>143</v>
      </c>
      <c r="CC43" s="217" t="s">
        <v>16603</v>
      </c>
      <c r="CD43" s="217" t="s">
        <v>2261</v>
      </c>
      <c r="CE43" s="217" t="s">
        <v>2261</v>
      </c>
      <c r="CF43" s="217" t="s">
        <v>143</v>
      </c>
      <c r="CG43" s="217" t="s">
        <v>143</v>
      </c>
      <c r="CH43" s="217" t="s">
        <v>5272</v>
      </c>
      <c r="CI43" s="217" t="s">
        <v>143</v>
      </c>
      <c r="CJ43" s="217" t="s">
        <v>143</v>
      </c>
      <c r="CK43" s="217" t="s">
        <v>143</v>
      </c>
      <c r="CL43" s="217" t="s">
        <v>143</v>
      </c>
      <c r="CM43" s="217" t="s">
        <v>8814</v>
      </c>
      <c r="CN43" s="217" t="s">
        <v>143</v>
      </c>
      <c r="CO43" s="217" t="s">
        <v>143</v>
      </c>
      <c r="CP43" s="217" t="s">
        <v>143</v>
      </c>
      <c r="CQ43" s="217" t="s">
        <v>1</v>
      </c>
      <c r="CR43" s="217" t="s">
        <v>143</v>
      </c>
      <c r="CS43" s="217" t="s">
        <v>1</v>
      </c>
      <c r="CT43" s="217" t="s">
        <v>1985</v>
      </c>
      <c r="CU43" s="217" t="s">
        <v>1985</v>
      </c>
      <c r="CV43" s="217" t="s">
        <v>258</v>
      </c>
      <c r="CW43" s="217" t="s">
        <v>166</v>
      </c>
      <c r="CX43" s="217" t="s">
        <v>136</v>
      </c>
      <c r="CY43" s="217" t="s">
        <v>1986</v>
      </c>
      <c r="CZ43" s="217" t="s">
        <v>143</v>
      </c>
      <c r="DA43" s="217" t="s">
        <v>143</v>
      </c>
      <c r="DB43" s="217" t="s">
        <v>685</v>
      </c>
      <c r="DC43" s="217" t="s">
        <v>2261</v>
      </c>
      <c r="DD43" s="217" t="s">
        <v>5830</v>
      </c>
      <c r="DE43" s="217" t="s">
        <v>143</v>
      </c>
      <c r="DF43" s="217" t="s">
        <v>8815</v>
      </c>
      <c r="DG43" s="176" t="s">
        <v>143</v>
      </c>
    </row>
    <row r="44" spans="1:114" s="176" customFormat="1" x14ac:dyDescent="0.2">
      <c r="A44" s="216">
        <v>45658</v>
      </c>
      <c r="B44" s="217">
        <v>179535</v>
      </c>
      <c r="C44" s="217" t="s">
        <v>16453</v>
      </c>
      <c r="D44" s="217" t="s">
        <v>164</v>
      </c>
      <c r="E44" s="218">
        <v>45672</v>
      </c>
      <c r="F44" s="217" t="s">
        <v>165</v>
      </c>
      <c r="G44" s="217" t="s">
        <v>166</v>
      </c>
      <c r="H44" s="219">
        <v>60</v>
      </c>
      <c r="I44" s="219">
        <v>60</v>
      </c>
      <c r="J44" s="220">
        <f t="shared" si="0"/>
        <v>6.400094209386756E-4</v>
      </c>
      <c r="K44" s="217" t="s">
        <v>316</v>
      </c>
      <c r="L44" s="217" t="s">
        <v>1056</v>
      </c>
      <c r="M44" s="217" t="s">
        <v>318</v>
      </c>
      <c r="N44" s="217" t="s">
        <v>16612</v>
      </c>
      <c r="O44" s="221" t="s">
        <v>170</v>
      </c>
      <c r="P44" s="217" t="s">
        <v>16613</v>
      </c>
      <c r="Q44" s="217" t="s">
        <v>16614</v>
      </c>
      <c r="R44" s="217" t="s">
        <v>135</v>
      </c>
      <c r="S44" s="217" t="s">
        <v>135</v>
      </c>
      <c r="T44" s="217" t="s">
        <v>136</v>
      </c>
      <c r="U44" s="217" t="s">
        <v>137</v>
      </c>
      <c r="V44" s="217" t="s">
        <v>2483</v>
      </c>
      <c r="W44" s="217" t="s">
        <v>16615</v>
      </c>
      <c r="X44" s="217" t="s">
        <v>16616</v>
      </c>
      <c r="Y44" s="217" t="s">
        <v>139</v>
      </c>
      <c r="Z44" s="217" t="s">
        <v>226</v>
      </c>
      <c r="AA44" s="217" t="s">
        <v>5272</v>
      </c>
      <c r="AB44" s="217" t="s">
        <v>143</v>
      </c>
      <c r="AC44" s="217" t="s">
        <v>5272</v>
      </c>
      <c r="AD44" s="217" t="s">
        <v>143</v>
      </c>
      <c r="AE44" s="217" t="s">
        <v>235</v>
      </c>
      <c r="AF44" s="217" t="s">
        <v>141</v>
      </c>
      <c r="AG44" s="217" t="s">
        <v>143</v>
      </c>
      <c r="AH44" s="217" t="s">
        <v>143</v>
      </c>
      <c r="AI44" s="217" t="s">
        <v>207</v>
      </c>
      <c r="AJ44" s="217" t="s">
        <v>143</v>
      </c>
      <c r="AK44" s="217" t="s">
        <v>5695</v>
      </c>
      <c r="AL44" s="217" t="s">
        <v>143</v>
      </c>
      <c r="AM44" s="217" t="s">
        <v>324</v>
      </c>
      <c r="AN44" s="217" t="s">
        <v>325</v>
      </c>
      <c r="AO44" s="217" t="s">
        <v>326</v>
      </c>
      <c r="AP44" s="217" t="s">
        <v>178</v>
      </c>
      <c r="AQ44" s="217" t="s">
        <v>179</v>
      </c>
      <c r="AR44" s="217" t="s">
        <v>327</v>
      </c>
      <c r="AS44" s="217" t="s">
        <v>328</v>
      </c>
      <c r="AT44" s="217" t="s">
        <v>145</v>
      </c>
      <c r="AU44" s="217" t="s">
        <v>146</v>
      </c>
      <c r="AV44" s="217" t="s">
        <v>1060</v>
      </c>
      <c r="AW44" s="217" t="s">
        <v>148</v>
      </c>
      <c r="AX44" s="217" t="s">
        <v>139</v>
      </c>
      <c r="AY44" s="217" t="s">
        <v>149</v>
      </c>
      <c r="AZ44" s="217" t="s">
        <v>150</v>
      </c>
      <c r="BA44" s="217" t="s">
        <v>156</v>
      </c>
      <c r="BB44" s="217" t="s">
        <v>157</v>
      </c>
      <c r="BC44" s="217" t="s">
        <v>303</v>
      </c>
      <c r="BD44" s="217" t="s">
        <v>16616</v>
      </c>
      <c r="BE44" s="217" t="s">
        <v>5272</v>
      </c>
      <c r="BF44" s="217" t="s">
        <v>143</v>
      </c>
      <c r="BG44" s="217" t="s">
        <v>143</v>
      </c>
      <c r="BH44" s="217" t="s">
        <v>143</v>
      </c>
      <c r="BI44" s="217" t="s">
        <v>136</v>
      </c>
      <c r="BJ44" s="217" t="s">
        <v>143</v>
      </c>
      <c r="BK44" s="217" t="s">
        <v>160</v>
      </c>
      <c r="BL44" s="217" t="s">
        <v>143</v>
      </c>
      <c r="BM44" s="217" t="s">
        <v>143</v>
      </c>
      <c r="BN44" s="217" t="s">
        <v>143</v>
      </c>
      <c r="BO44" s="217" t="s">
        <v>1139</v>
      </c>
      <c r="BP44" s="217" t="s">
        <v>5352</v>
      </c>
      <c r="BQ44" s="217" t="s">
        <v>162</v>
      </c>
      <c r="BR44" s="217" t="s">
        <v>5695</v>
      </c>
      <c r="BS44" s="217" t="s">
        <v>5695</v>
      </c>
      <c r="BT44" s="217" t="s">
        <v>135</v>
      </c>
      <c r="BU44" s="217" t="s">
        <v>135</v>
      </c>
      <c r="BV44" s="217" t="s">
        <v>135</v>
      </c>
      <c r="BW44" s="217" t="s">
        <v>148</v>
      </c>
      <c r="BX44" s="217" t="s">
        <v>15674</v>
      </c>
      <c r="BY44" s="217" t="s">
        <v>174</v>
      </c>
      <c r="BZ44" s="217" t="s">
        <v>143</v>
      </c>
      <c r="CA44" s="217" t="s">
        <v>143</v>
      </c>
      <c r="CB44" s="217" t="s">
        <v>143</v>
      </c>
      <c r="CC44" s="217" t="s">
        <v>16617</v>
      </c>
      <c r="CD44" s="217" t="s">
        <v>2261</v>
      </c>
      <c r="CE44" s="217" t="s">
        <v>143</v>
      </c>
      <c r="CF44" s="217" t="s">
        <v>143</v>
      </c>
      <c r="CG44" s="217" t="s">
        <v>143</v>
      </c>
      <c r="CH44" s="217" t="s">
        <v>5272</v>
      </c>
      <c r="CI44" s="217" t="s">
        <v>143</v>
      </c>
      <c r="CJ44" s="217" t="s">
        <v>143</v>
      </c>
      <c r="CK44" s="217" t="s">
        <v>143</v>
      </c>
      <c r="CL44" s="217" t="s">
        <v>143</v>
      </c>
      <c r="CM44" s="217" t="s">
        <v>143</v>
      </c>
      <c r="CN44" s="217" t="s">
        <v>143</v>
      </c>
      <c r="CO44" s="217" t="s">
        <v>143</v>
      </c>
      <c r="CP44" s="217" t="s">
        <v>143</v>
      </c>
      <c r="CQ44" s="217" t="s">
        <v>1</v>
      </c>
      <c r="CR44" s="217" t="s">
        <v>143</v>
      </c>
      <c r="CS44" s="217" t="s">
        <v>1</v>
      </c>
      <c r="CT44" s="217" t="s">
        <v>1985</v>
      </c>
      <c r="CU44" s="217" t="s">
        <v>143</v>
      </c>
      <c r="CV44" s="217" t="s">
        <v>316</v>
      </c>
      <c r="CW44" s="217" t="s">
        <v>166</v>
      </c>
      <c r="CX44" s="217" t="s">
        <v>136</v>
      </c>
      <c r="CY44" s="217" t="s">
        <v>1989</v>
      </c>
      <c r="CZ44" s="217" t="s">
        <v>143</v>
      </c>
      <c r="DA44" s="217" t="s">
        <v>143</v>
      </c>
      <c r="DB44" s="217" t="s">
        <v>164</v>
      </c>
      <c r="DC44" s="217" t="s">
        <v>2261</v>
      </c>
      <c r="DD44" s="217" t="s">
        <v>5830</v>
      </c>
      <c r="DE44" s="217" t="s">
        <v>143</v>
      </c>
      <c r="DF44" s="217" t="s">
        <v>143</v>
      </c>
      <c r="DG44" s="176" t="s">
        <v>143</v>
      </c>
    </row>
    <row r="45" spans="1:114" s="222" customFormat="1" x14ac:dyDescent="0.2">
      <c r="A45" s="216">
        <v>45658</v>
      </c>
      <c r="B45" s="217">
        <v>179045</v>
      </c>
      <c r="C45" s="217" t="s">
        <v>15914</v>
      </c>
      <c r="D45" s="217" t="s">
        <v>373</v>
      </c>
      <c r="E45" s="218">
        <v>45673</v>
      </c>
      <c r="F45" s="217" t="s">
        <v>257</v>
      </c>
      <c r="G45" s="217" t="s">
        <v>166</v>
      </c>
      <c r="H45" s="219">
        <v>4478.53</v>
      </c>
      <c r="I45" s="219">
        <v>4478.53</v>
      </c>
      <c r="J45" s="220">
        <f t="shared" si="0"/>
        <v>4.7771689865941443E-2</v>
      </c>
      <c r="K45" s="217" t="s">
        <v>217</v>
      </c>
      <c r="L45" s="217" t="s">
        <v>980</v>
      </c>
      <c r="M45" s="217" t="s">
        <v>1769</v>
      </c>
      <c r="N45" s="217" t="s">
        <v>16618</v>
      </c>
      <c r="O45" s="221" t="s">
        <v>262</v>
      </c>
      <c r="P45" s="217" t="s">
        <v>143</v>
      </c>
      <c r="Q45" s="217" t="s">
        <v>4619</v>
      </c>
      <c r="R45" s="217" t="s">
        <v>135</v>
      </c>
      <c r="S45" s="217" t="s">
        <v>135</v>
      </c>
      <c r="T45" s="217" t="s">
        <v>506</v>
      </c>
      <c r="U45" s="217" t="s">
        <v>137</v>
      </c>
      <c r="V45" s="217" t="s">
        <v>264</v>
      </c>
      <c r="W45" s="217" t="s">
        <v>16619</v>
      </c>
      <c r="X45" s="217" t="s">
        <v>16620</v>
      </c>
      <c r="Y45" s="217" t="s">
        <v>139</v>
      </c>
      <c r="Z45" s="217" t="s">
        <v>226</v>
      </c>
      <c r="AA45" s="217" t="s">
        <v>5272</v>
      </c>
      <c r="AB45" s="217" t="s">
        <v>143</v>
      </c>
      <c r="AC45" s="217" t="s">
        <v>5272</v>
      </c>
      <c r="AD45" s="217" t="s">
        <v>16356</v>
      </c>
      <c r="AE45" s="217" t="s">
        <v>5675</v>
      </c>
      <c r="AF45" s="217" t="s">
        <v>265</v>
      </c>
      <c r="AG45" s="217" t="s">
        <v>143</v>
      </c>
      <c r="AH45" s="217" t="s">
        <v>143</v>
      </c>
      <c r="AI45" s="217" t="s">
        <v>207</v>
      </c>
      <c r="AJ45" s="217" t="s">
        <v>143</v>
      </c>
      <c r="AK45" s="217" t="s">
        <v>16621</v>
      </c>
      <c r="AL45" s="217" t="s">
        <v>143</v>
      </c>
      <c r="AM45" s="217" t="s">
        <v>1772</v>
      </c>
      <c r="AN45" s="217" t="s">
        <v>1773</v>
      </c>
      <c r="AO45" s="217" t="s">
        <v>1774</v>
      </c>
      <c r="AP45" s="217" t="s">
        <v>250</v>
      </c>
      <c r="AQ45" s="217" t="s">
        <v>179</v>
      </c>
      <c r="AR45" s="217" t="s">
        <v>1775</v>
      </c>
      <c r="AS45" s="217" t="s">
        <v>1776</v>
      </c>
      <c r="AT45" s="217" t="s">
        <v>990</v>
      </c>
      <c r="AU45" s="217" t="s">
        <v>273</v>
      </c>
      <c r="AV45" s="217" t="s">
        <v>991</v>
      </c>
      <c r="AW45" s="217" t="s">
        <v>148</v>
      </c>
      <c r="AX45" s="217" t="s">
        <v>139</v>
      </c>
      <c r="AY45" s="217" t="s">
        <v>154</v>
      </c>
      <c r="AZ45" s="217" t="s">
        <v>992</v>
      </c>
      <c r="BA45" s="217" t="s">
        <v>156</v>
      </c>
      <c r="BB45" s="217" t="s">
        <v>276</v>
      </c>
      <c r="BC45" s="217" t="s">
        <v>143</v>
      </c>
      <c r="BD45" s="217" t="s">
        <v>143</v>
      </c>
      <c r="BE45" s="217" t="s">
        <v>5272</v>
      </c>
      <c r="BF45" s="217" t="s">
        <v>143</v>
      </c>
      <c r="BG45" s="217" t="s">
        <v>143</v>
      </c>
      <c r="BH45" s="217" t="s">
        <v>143</v>
      </c>
      <c r="BI45" s="217" t="s">
        <v>224</v>
      </c>
      <c r="BJ45" s="217" t="s">
        <v>143</v>
      </c>
      <c r="BK45" s="217" t="s">
        <v>200</v>
      </c>
      <c r="BL45" s="217" t="s">
        <v>143</v>
      </c>
      <c r="BM45" s="217" t="s">
        <v>373</v>
      </c>
      <c r="BN45" s="217" t="s">
        <v>143</v>
      </c>
      <c r="BO45" s="217" t="s">
        <v>143</v>
      </c>
      <c r="BP45" s="217" t="s">
        <v>5272</v>
      </c>
      <c r="BQ45" s="217" t="s">
        <v>16622</v>
      </c>
      <c r="BR45" s="217" t="s">
        <v>16621</v>
      </c>
      <c r="BS45" s="217" t="s">
        <v>16621</v>
      </c>
      <c r="BT45" s="217" t="s">
        <v>135</v>
      </c>
      <c r="BU45" s="217" t="s">
        <v>135</v>
      </c>
      <c r="BV45" s="217" t="s">
        <v>135</v>
      </c>
      <c r="BW45" s="217" t="s">
        <v>148</v>
      </c>
      <c r="BX45" s="217" t="s">
        <v>3650</v>
      </c>
      <c r="BY45" s="217" t="s">
        <v>174</v>
      </c>
      <c r="BZ45" s="217" t="s">
        <v>143</v>
      </c>
      <c r="CA45" s="217" t="s">
        <v>143</v>
      </c>
      <c r="CB45" s="217" t="s">
        <v>143</v>
      </c>
      <c r="CC45" s="217" t="s">
        <v>15913</v>
      </c>
      <c r="CD45" s="217" t="s">
        <v>2261</v>
      </c>
      <c r="CE45" s="217" t="s">
        <v>143</v>
      </c>
      <c r="CF45" s="217" t="s">
        <v>143</v>
      </c>
      <c r="CG45" s="217" t="s">
        <v>143</v>
      </c>
      <c r="CH45" s="217" t="s">
        <v>5272</v>
      </c>
      <c r="CI45" s="217" t="s">
        <v>143</v>
      </c>
      <c r="CJ45" s="217" t="s">
        <v>143</v>
      </c>
      <c r="CK45" s="217" t="s">
        <v>143</v>
      </c>
      <c r="CL45" s="217" t="s">
        <v>143</v>
      </c>
      <c r="CM45" s="217" t="s">
        <v>143</v>
      </c>
      <c r="CN45" s="217" t="s">
        <v>143</v>
      </c>
      <c r="CO45" s="217" t="s">
        <v>143</v>
      </c>
      <c r="CP45" s="217" t="s">
        <v>143</v>
      </c>
      <c r="CQ45" s="217" t="s">
        <v>1</v>
      </c>
      <c r="CR45" s="217" t="s">
        <v>143</v>
      </c>
      <c r="CS45" s="217" t="s">
        <v>1</v>
      </c>
      <c r="CT45" s="217" t="s">
        <v>2867</v>
      </c>
      <c r="CU45" s="217" t="s">
        <v>143</v>
      </c>
      <c r="CV45" s="217" t="s">
        <v>217</v>
      </c>
      <c r="CW45" s="217" t="s">
        <v>166</v>
      </c>
      <c r="CX45" s="217" t="s">
        <v>224</v>
      </c>
      <c r="CY45" s="217" t="s">
        <v>2495</v>
      </c>
      <c r="CZ45" s="217" t="s">
        <v>143</v>
      </c>
      <c r="DA45" s="217" t="s">
        <v>143</v>
      </c>
      <c r="DB45" s="217" t="s">
        <v>373</v>
      </c>
      <c r="DC45" s="217" t="s">
        <v>2261</v>
      </c>
      <c r="DD45" s="217" t="s">
        <v>781</v>
      </c>
      <c r="DE45" s="217" t="s">
        <v>143</v>
      </c>
      <c r="DF45" s="217" t="s">
        <v>143</v>
      </c>
      <c r="DG45" s="222" t="s">
        <v>143</v>
      </c>
      <c r="DJ45" s="176"/>
    </row>
    <row r="46" spans="1:114" s="176" customFormat="1" x14ac:dyDescent="0.2">
      <c r="A46" s="216">
        <v>45658</v>
      </c>
      <c r="B46" s="217">
        <v>179295</v>
      </c>
      <c r="C46" s="217" t="s">
        <v>16623</v>
      </c>
      <c r="D46" s="217" t="s">
        <v>373</v>
      </c>
      <c r="E46" s="218">
        <v>45674</v>
      </c>
      <c r="F46" s="217" t="s">
        <v>257</v>
      </c>
      <c r="G46" s="217" t="s">
        <v>166</v>
      </c>
      <c r="H46" s="219">
        <v>1600</v>
      </c>
      <c r="I46" s="219">
        <v>1600</v>
      </c>
      <c r="J46" s="220">
        <f t="shared" si="0"/>
        <v>1.7066917891698015E-2</v>
      </c>
      <c r="K46" s="217" t="s">
        <v>12628</v>
      </c>
      <c r="L46" s="217" t="s">
        <v>980</v>
      </c>
      <c r="M46" s="217" t="s">
        <v>8704</v>
      </c>
      <c r="N46" s="217" t="s">
        <v>16624</v>
      </c>
      <c r="O46" s="221" t="s">
        <v>262</v>
      </c>
      <c r="P46" s="217" t="s">
        <v>143</v>
      </c>
      <c r="Q46" s="217" t="s">
        <v>3963</v>
      </c>
      <c r="R46" s="217" t="s">
        <v>135</v>
      </c>
      <c r="S46" s="217" t="s">
        <v>135</v>
      </c>
      <c r="T46" s="217" t="s">
        <v>136</v>
      </c>
      <c r="U46" s="217" t="s">
        <v>137</v>
      </c>
      <c r="V46" s="217" t="s">
        <v>11994</v>
      </c>
      <c r="W46" s="217" t="s">
        <v>16625</v>
      </c>
      <c r="X46" s="217" t="s">
        <v>16626</v>
      </c>
      <c r="Y46" s="217" t="s">
        <v>139</v>
      </c>
      <c r="Z46" s="217" t="s">
        <v>140</v>
      </c>
      <c r="AA46" s="217" t="s">
        <v>5272</v>
      </c>
      <c r="AB46" s="217" t="s">
        <v>143</v>
      </c>
      <c r="AC46" s="217" t="s">
        <v>6065</v>
      </c>
      <c r="AD46" s="217" t="s">
        <v>16448</v>
      </c>
      <c r="AE46" s="217" t="s">
        <v>5675</v>
      </c>
      <c r="AF46" s="217" t="s">
        <v>265</v>
      </c>
      <c r="AG46" s="217" t="s">
        <v>143</v>
      </c>
      <c r="AH46" s="217" t="s">
        <v>6065</v>
      </c>
      <c r="AI46" s="217" t="s">
        <v>142</v>
      </c>
      <c r="AJ46" s="217" t="s">
        <v>143</v>
      </c>
      <c r="AK46" s="217" t="s">
        <v>6065</v>
      </c>
      <c r="AL46" s="217" t="s">
        <v>174</v>
      </c>
      <c r="AM46" s="217" t="s">
        <v>3349</v>
      </c>
      <c r="AN46" s="217" t="s">
        <v>3350</v>
      </c>
      <c r="AO46" s="217" t="s">
        <v>8711</v>
      </c>
      <c r="AP46" s="217" t="s">
        <v>250</v>
      </c>
      <c r="AQ46" s="217" t="s">
        <v>179</v>
      </c>
      <c r="AR46" s="217" t="s">
        <v>3352</v>
      </c>
      <c r="AS46" s="217" t="s">
        <v>3353</v>
      </c>
      <c r="AT46" s="217" t="s">
        <v>990</v>
      </c>
      <c r="AU46" s="217" t="s">
        <v>273</v>
      </c>
      <c r="AV46" s="217" t="s">
        <v>991</v>
      </c>
      <c r="AW46" s="217" t="s">
        <v>148</v>
      </c>
      <c r="AX46" s="217" t="s">
        <v>139</v>
      </c>
      <c r="AY46" s="217" t="s">
        <v>154</v>
      </c>
      <c r="AZ46" s="217" t="s">
        <v>992</v>
      </c>
      <c r="BA46" s="217" t="s">
        <v>156</v>
      </c>
      <c r="BB46" s="217" t="s">
        <v>276</v>
      </c>
      <c r="BC46" s="217" t="s">
        <v>143</v>
      </c>
      <c r="BD46" s="217" t="s">
        <v>143</v>
      </c>
      <c r="BE46" s="217" t="s">
        <v>5272</v>
      </c>
      <c r="BF46" s="217" t="s">
        <v>262</v>
      </c>
      <c r="BG46" s="217" t="s">
        <v>143</v>
      </c>
      <c r="BH46" s="217" t="s">
        <v>143</v>
      </c>
      <c r="BI46" s="217" t="s">
        <v>463</v>
      </c>
      <c r="BJ46" s="217" t="s">
        <v>143</v>
      </c>
      <c r="BK46" s="217" t="s">
        <v>200</v>
      </c>
      <c r="BL46" s="217" t="s">
        <v>160</v>
      </c>
      <c r="BM46" s="217" t="s">
        <v>143</v>
      </c>
      <c r="BN46" s="217" t="s">
        <v>143</v>
      </c>
      <c r="BO46" s="217" t="s">
        <v>143</v>
      </c>
      <c r="BP46" s="217" t="s">
        <v>5272</v>
      </c>
      <c r="BQ46" s="217" t="s">
        <v>1553</v>
      </c>
      <c r="BR46" s="217" t="s">
        <v>6065</v>
      </c>
      <c r="BS46" s="217" t="s">
        <v>6065</v>
      </c>
      <c r="BT46" s="217" t="s">
        <v>135</v>
      </c>
      <c r="BU46" s="217" t="s">
        <v>135</v>
      </c>
      <c r="BV46" s="217" t="s">
        <v>135</v>
      </c>
      <c r="BW46" s="217" t="s">
        <v>148</v>
      </c>
      <c r="BX46" s="217" t="s">
        <v>1327</v>
      </c>
      <c r="BY46" s="217" t="s">
        <v>174</v>
      </c>
      <c r="BZ46" s="217" t="s">
        <v>143</v>
      </c>
      <c r="CA46" s="217" t="s">
        <v>143</v>
      </c>
      <c r="CB46" s="217" t="s">
        <v>143</v>
      </c>
      <c r="CC46" s="217" t="s">
        <v>16627</v>
      </c>
      <c r="CD46" s="217" t="s">
        <v>2261</v>
      </c>
      <c r="CE46" s="217" t="s">
        <v>2261</v>
      </c>
      <c r="CF46" s="217" t="s">
        <v>143</v>
      </c>
      <c r="CG46" s="217" t="s">
        <v>143</v>
      </c>
      <c r="CH46" s="217" t="s">
        <v>5272</v>
      </c>
      <c r="CI46" s="217" t="s">
        <v>143</v>
      </c>
      <c r="CJ46" s="217" t="s">
        <v>143</v>
      </c>
      <c r="CK46" s="217" t="s">
        <v>143</v>
      </c>
      <c r="CL46" s="217" t="s">
        <v>143</v>
      </c>
      <c r="CM46" s="217" t="s">
        <v>6694</v>
      </c>
      <c r="CN46" s="217" t="s">
        <v>143</v>
      </c>
      <c r="CO46" s="217" t="s">
        <v>143</v>
      </c>
      <c r="CP46" s="217" t="s">
        <v>143</v>
      </c>
      <c r="CQ46" s="217" t="s">
        <v>1</v>
      </c>
      <c r="CR46" s="217" t="s">
        <v>143</v>
      </c>
      <c r="CS46" s="217" t="s">
        <v>1</v>
      </c>
      <c r="CT46" s="217" t="s">
        <v>2092</v>
      </c>
      <c r="CU46" s="217" t="s">
        <v>2092</v>
      </c>
      <c r="CV46" s="217" t="s">
        <v>12628</v>
      </c>
      <c r="CW46" s="217" t="s">
        <v>166</v>
      </c>
      <c r="CX46" s="217" t="s">
        <v>463</v>
      </c>
      <c r="CY46" s="217" t="s">
        <v>2495</v>
      </c>
      <c r="CZ46" s="217" t="s">
        <v>143</v>
      </c>
      <c r="DA46" s="217" t="s">
        <v>11994</v>
      </c>
      <c r="DB46" s="217" t="s">
        <v>373</v>
      </c>
      <c r="DC46" s="217" t="s">
        <v>2261</v>
      </c>
      <c r="DD46" s="217" t="s">
        <v>6703</v>
      </c>
      <c r="DE46" s="217" t="s">
        <v>143</v>
      </c>
      <c r="DF46" s="217" t="s">
        <v>7692</v>
      </c>
      <c r="DG46" s="176" t="s">
        <v>143</v>
      </c>
    </row>
    <row r="47" spans="1:114" s="176" customFormat="1" x14ac:dyDescent="0.2">
      <c r="A47" s="216">
        <v>45658</v>
      </c>
      <c r="B47" s="217">
        <v>179545</v>
      </c>
      <c r="C47" s="217" t="s">
        <v>8</v>
      </c>
      <c r="D47" s="217" t="s">
        <v>685</v>
      </c>
      <c r="E47" s="218">
        <v>45674</v>
      </c>
      <c r="F47" s="217" t="s">
        <v>165</v>
      </c>
      <c r="G47" s="217" t="s">
        <v>166</v>
      </c>
      <c r="H47" s="219">
        <v>760</v>
      </c>
      <c r="I47" s="219">
        <v>760</v>
      </c>
      <c r="J47" s="220">
        <f t="shared" si="0"/>
        <v>8.1067859985565569E-3</v>
      </c>
      <c r="K47" s="217" t="s">
        <v>953</v>
      </c>
      <c r="L47" s="217" t="s">
        <v>1056</v>
      </c>
      <c r="M47" s="217" t="s">
        <v>7433</v>
      </c>
      <c r="N47" s="217" t="s">
        <v>16628</v>
      </c>
      <c r="O47" s="221" t="s">
        <v>170</v>
      </c>
      <c r="P47" s="217" t="s">
        <v>143</v>
      </c>
      <c r="Q47" s="217" t="s">
        <v>16629</v>
      </c>
      <c r="R47" s="217" t="s">
        <v>135</v>
      </c>
      <c r="S47" s="217" t="s">
        <v>135</v>
      </c>
      <c r="T47" s="217" t="s">
        <v>506</v>
      </c>
      <c r="U47" s="217" t="s">
        <v>137</v>
      </c>
      <c r="V47" s="217" t="s">
        <v>957</v>
      </c>
      <c r="W47" s="217" t="s">
        <v>16630</v>
      </c>
      <c r="X47" s="217" t="s">
        <v>16631</v>
      </c>
      <c r="Y47" s="217" t="s">
        <v>139</v>
      </c>
      <c r="Z47" s="217" t="s">
        <v>323</v>
      </c>
      <c r="AA47" s="217" t="s">
        <v>5272</v>
      </c>
      <c r="AB47" s="217" t="s">
        <v>143</v>
      </c>
      <c r="AC47" s="217" t="s">
        <v>5272</v>
      </c>
      <c r="AD47" s="217" t="s">
        <v>16632</v>
      </c>
      <c r="AE47" s="217" t="s">
        <v>235</v>
      </c>
      <c r="AF47" s="217" t="s">
        <v>141</v>
      </c>
      <c r="AG47" s="217" t="s">
        <v>143</v>
      </c>
      <c r="AH47" s="217" t="s">
        <v>143</v>
      </c>
      <c r="AI47" s="217" t="s">
        <v>207</v>
      </c>
      <c r="AJ47" s="217" t="s">
        <v>143</v>
      </c>
      <c r="AK47" s="217" t="s">
        <v>16633</v>
      </c>
      <c r="AL47" s="217" t="s">
        <v>143</v>
      </c>
      <c r="AM47" s="217" t="s">
        <v>7442</v>
      </c>
      <c r="AN47" s="217" t="s">
        <v>7443</v>
      </c>
      <c r="AO47" s="217" t="s">
        <v>7444</v>
      </c>
      <c r="AP47" s="217" t="s">
        <v>2082</v>
      </c>
      <c r="AQ47" s="217" t="s">
        <v>231</v>
      </c>
      <c r="AR47" s="217" t="s">
        <v>7445</v>
      </c>
      <c r="AS47" s="217" t="s">
        <v>7446</v>
      </c>
      <c r="AT47" s="217" t="s">
        <v>145</v>
      </c>
      <c r="AU47" s="217" t="s">
        <v>146</v>
      </c>
      <c r="AV47" s="217" t="s">
        <v>1060</v>
      </c>
      <c r="AW47" s="217" t="s">
        <v>148</v>
      </c>
      <c r="AX47" s="217" t="s">
        <v>139</v>
      </c>
      <c r="AY47" s="217" t="s">
        <v>149</v>
      </c>
      <c r="AZ47" s="217" t="s">
        <v>150</v>
      </c>
      <c r="BA47" s="217" t="s">
        <v>156</v>
      </c>
      <c r="BB47" s="217" t="s">
        <v>276</v>
      </c>
      <c r="BC47" s="217" t="s">
        <v>143</v>
      </c>
      <c r="BD47" s="217" t="s">
        <v>143</v>
      </c>
      <c r="BE47" s="217" t="s">
        <v>5272</v>
      </c>
      <c r="BF47" s="217" t="s">
        <v>143</v>
      </c>
      <c r="BG47" s="217" t="s">
        <v>143</v>
      </c>
      <c r="BH47" s="217" t="s">
        <v>143</v>
      </c>
      <c r="BI47" s="217" t="s">
        <v>506</v>
      </c>
      <c r="BJ47" s="217" t="s">
        <v>143</v>
      </c>
      <c r="BK47" s="217" t="s">
        <v>160</v>
      </c>
      <c r="BL47" s="217" t="s">
        <v>143</v>
      </c>
      <c r="BM47" s="217" t="s">
        <v>685</v>
      </c>
      <c r="BN47" s="217" t="s">
        <v>143</v>
      </c>
      <c r="BO47" s="217" t="s">
        <v>143</v>
      </c>
      <c r="BP47" s="217" t="s">
        <v>5272</v>
      </c>
      <c r="BQ47" s="217" t="s">
        <v>3997</v>
      </c>
      <c r="BR47" s="217" t="s">
        <v>16633</v>
      </c>
      <c r="BS47" s="217" t="s">
        <v>16633</v>
      </c>
      <c r="BT47" s="217" t="s">
        <v>135</v>
      </c>
      <c r="BU47" s="217" t="s">
        <v>135</v>
      </c>
      <c r="BV47" s="217" t="s">
        <v>135</v>
      </c>
      <c r="BW47" s="217" t="s">
        <v>148</v>
      </c>
      <c r="BX47" s="217" t="s">
        <v>12746</v>
      </c>
      <c r="BY47" s="217" t="s">
        <v>174</v>
      </c>
      <c r="BZ47" s="217" t="s">
        <v>143</v>
      </c>
      <c r="CA47" s="217" t="s">
        <v>143</v>
      </c>
      <c r="CB47" s="217" t="s">
        <v>143</v>
      </c>
      <c r="CC47" s="217" t="s">
        <v>16634</v>
      </c>
      <c r="CD47" s="217" t="s">
        <v>2261</v>
      </c>
      <c r="CE47" s="217" t="s">
        <v>143</v>
      </c>
      <c r="CF47" s="217" t="s">
        <v>143</v>
      </c>
      <c r="CG47" s="217" t="s">
        <v>143</v>
      </c>
      <c r="CH47" s="217" t="s">
        <v>5272</v>
      </c>
      <c r="CI47" s="217" t="s">
        <v>143</v>
      </c>
      <c r="CJ47" s="217" t="s">
        <v>143</v>
      </c>
      <c r="CK47" s="217" t="s">
        <v>143</v>
      </c>
      <c r="CL47" s="217" t="s">
        <v>143</v>
      </c>
      <c r="CM47" s="217" t="s">
        <v>7451</v>
      </c>
      <c r="CN47" s="217" t="s">
        <v>143</v>
      </c>
      <c r="CO47" s="217" t="s">
        <v>143</v>
      </c>
      <c r="CP47" s="217" t="s">
        <v>143</v>
      </c>
      <c r="CQ47" s="217" t="s">
        <v>1</v>
      </c>
      <c r="CR47" s="217" t="s">
        <v>143</v>
      </c>
      <c r="CS47" s="217" t="s">
        <v>1</v>
      </c>
      <c r="CT47" s="217" t="s">
        <v>2092</v>
      </c>
      <c r="CU47" s="217" t="s">
        <v>143</v>
      </c>
      <c r="CV47" s="217" t="s">
        <v>953</v>
      </c>
      <c r="CW47" s="217" t="s">
        <v>166</v>
      </c>
      <c r="CX47" s="217" t="s">
        <v>506</v>
      </c>
      <c r="CY47" s="217" t="s">
        <v>2495</v>
      </c>
      <c r="CZ47" s="217" t="s">
        <v>143</v>
      </c>
      <c r="DA47" s="217" t="s">
        <v>225</v>
      </c>
      <c r="DB47" s="217" t="s">
        <v>685</v>
      </c>
      <c r="DC47" s="217" t="s">
        <v>2261</v>
      </c>
      <c r="DD47" s="217" t="s">
        <v>6703</v>
      </c>
      <c r="DE47" s="217" t="s">
        <v>143</v>
      </c>
      <c r="DF47" s="217" t="s">
        <v>7453</v>
      </c>
      <c r="DG47" s="176" t="s">
        <v>143</v>
      </c>
    </row>
    <row r="48" spans="1:114" s="176" customFormat="1" x14ac:dyDescent="0.2">
      <c r="A48" s="216">
        <v>45658</v>
      </c>
      <c r="B48" s="217">
        <v>179550</v>
      </c>
      <c r="C48" s="217" t="s">
        <v>16635</v>
      </c>
      <c r="D48" s="217" t="s">
        <v>164</v>
      </c>
      <c r="E48" s="218">
        <v>45674</v>
      </c>
      <c r="F48" s="217" t="s">
        <v>165</v>
      </c>
      <c r="G48" s="217" t="s">
        <v>166</v>
      </c>
      <c r="H48" s="219">
        <v>1277.9000000000001</v>
      </c>
      <c r="I48" s="219">
        <v>1277.9000000000001</v>
      </c>
      <c r="J48" s="220">
        <f t="shared" si="0"/>
        <v>1.363113398362556E-2</v>
      </c>
      <c r="K48" s="217" t="s">
        <v>5449</v>
      </c>
      <c r="L48" s="217" t="s">
        <v>219</v>
      </c>
      <c r="M48" s="217" t="s">
        <v>9434</v>
      </c>
      <c r="N48" s="217" t="s">
        <v>13162</v>
      </c>
      <c r="O48" s="221" t="s">
        <v>262</v>
      </c>
      <c r="P48" s="217" t="s">
        <v>143</v>
      </c>
      <c r="Q48" s="217" t="s">
        <v>9436</v>
      </c>
      <c r="R48" s="217" t="s">
        <v>135</v>
      </c>
      <c r="S48" s="217" t="s">
        <v>135</v>
      </c>
      <c r="T48" s="217" t="s">
        <v>506</v>
      </c>
      <c r="U48" s="217" t="s">
        <v>137</v>
      </c>
      <c r="V48" s="217" t="s">
        <v>6653</v>
      </c>
      <c r="W48" s="217" t="s">
        <v>16636</v>
      </c>
      <c r="X48" s="217" t="s">
        <v>16637</v>
      </c>
      <c r="Y48" s="217" t="s">
        <v>139</v>
      </c>
      <c r="Z48" s="217" t="s">
        <v>323</v>
      </c>
      <c r="AA48" s="217" t="s">
        <v>5272</v>
      </c>
      <c r="AB48" s="217" t="s">
        <v>143</v>
      </c>
      <c r="AC48" s="217" t="s">
        <v>5272</v>
      </c>
      <c r="AD48" s="217" t="s">
        <v>143</v>
      </c>
      <c r="AE48" s="217" t="s">
        <v>235</v>
      </c>
      <c r="AF48" s="217" t="s">
        <v>141</v>
      </c>
      <c r="AG48" s="217" t="s">
        <v>143</v>
      </c>
      <c r="AH48" s="217" t="s">
        <v>143</v>
      </c>
      <c r="AI48" s="217" t="s">
        <v>207</v>
      </c>
      <c r="AJ48" s="217" t="s">
        <v>143</v>
      </c>
      <c r="AK48" s="217" t="s">
        <v>16638</v>
      </c>
      <c r="AL48" s="217" t="s">
        <v>143</v>
      </c>
      <c r="AM48" s="217" t="s">
        <v>9440</v>
      </c>
      <c r="AN48" s="217" t="s">
        <v>9441</v>
      </c>
      <c r="AO48" s="217" t="s">
        <v>9442</v>
      </c>
      <c r="AP48" s="217" t="s">
        <v>178</v>
      </c>
      <c r="AQ48" s="217" t="s">
        <v>179</v>
      </c>
      <c r="AR48" s="217" t="s">
        <v>301</v>
      </c>
      <c r="AS48" s="217" t="s">
        <v>9443</v>
      </c>
      <c r="AT48" s="217" t="s">
        <v>234</v>
      </c>
      <c r="AU48" s="217" t="s">
        <v>165</v>
      </c>
      <c r="AV48" s="217" t="s">
        <v>235</v>
      </c>
      <c r="AW48" s="217" t="s">
        <v>148</v>
      </c>
      <c r="AX48" s="217" t="s">
        <v>139</v>
      </c>
      <c r="AY48" s="217" t="s">
        <v>875</v>
      </c>
      <c r="AZ48" s="217" t="s">
        <v>150</v>
      </c>
      <c r="BA48" s="217" t="s">
        <v>156</v>
      </c>
      <c r="BB48" s="217" t="s">
        <v>276</v>
      </c>
      <c r="BC48" s="217" t="s">
        <v>143</v>
      </c>
      <c r="BD48" s="217" t="s">
        <v>143</v>
      </c>
      <c r="BE48" s="217" t="s">
        <v>5272</v>
      </c>
      <c r="BF48" s="217" t="s">
        <v>143</v>
      </c>
      <c r="BG48" s="217" t="s">
        <v>143</v>
      </c>
      <c r="BH48" s="217" t="s">
        <v>143</v>
      </c>
      <c r="BI48" s="217" t="s">
        <v>506</v>
      </c>
      <c r="BJ48" s="217" t="s">
        <v>143</v>
      </c>
      <c r="BK48" s="217" t="s">
        <v>160</v>
      </c>
      <c r="BL48" s="217" t="s">
        <v>143</v>
      </c>
      <c r="BM48" s="217" t="s">
        <v>164</v>
      </c>
      <c r="BN48" s="217" t="s">
        <v>143</v>
      </c>
      <c r="BO48" s="217" t="s">
        <v>143</v>
      </c>
      <c r="BP48" s="217" t="s">
        <v>5272</v>
      </c>
      <c r="BQ48" s="217" t="s">
        <v>3997</v>
      </c>
      <c r="BR48" s="217" t="s">
        <v>16638</v>
      </c>
      <c r="BS48" s="217" t="s">
        <v>16638</v>
      </c>
      <c r="BT48" s="217" t="s">
        <v>135</v>
      </c>
      <c r="BU48" s="217" t="s">
        <v>135</v>
      </c>
      <c r="BV48" s="217" t="s">
        <v>135</v>
      </c>
      <c r="BW48" s="217" t="s">
        <v>148</v>
      </c>
      <c r="BX48" s="217" t="s">
        <v>164</v>
      </c>
      <c r="BY48" s="217" t="s">
        <v>174</v>
      </c>
      <c r="BZ48" s="217" t="s">
        <v>143</v>
      </c>
      <c r="CA48" s="217" t="s">
        <v>143</v>
      </c>
      <c r="CB48" s="217" t="s">
        <v>143</v>
      </c>
      <c r="CC48" s="217" t="s">
        <v>16639</v>
      </c>
      <c r="CD48" s="217" t="s">
        <v>2261</v>
      </c>
      <c r="CE48" s="217" t="s">
        <v>143</v>
      </c>
      <c r="CF48" s="217" t="s">
        <v>143</v>
      </c>
      <c r="CG48" s="217" t="s">
        <v>143</v>
      </c>
      <c r="CH48" s="217" t="s">
        <v>5272</v>
      </c>
      <c r="CI48" s="217" t="s">
        <v>143</v>
      </c>
      <c r="CJ48" s="217" t="s">
        <v>143</v>
      </c>
      <c r="CK48" s="217" t="s">
        <v>143</v>
      </c>
      <c r="CL48" s="217" t="s">
        <v>143</v>
      </c>
      <c r="CM48" s="217" t="s">
        <v>143</v>
      </c>
      <c r="CN48" s="217" t="s">
        <v>143</v>
      </c>
      <c r="CO48" s="217" t="s">
        <v>143</v>
      </c>
      <c r="CP48" s="217" t="s">
        <v>143</v>
      </c>
      <c r="CQ48" s="217" t="s">
        <v>1</v>
      </c>
      <c r="CR48" s="217" t="s">
        <v>143</v>
      </c>
      <c r="CS48" s="217" t="s">
        <v>1</v>
      </c>
      <c r="CT48" s="217" t="s">
        <v>2092</v>
      </c>
      <c r="CU48" s="217" t="s">
        <v>143</v>
      </c>
      <c r="CV48" s="217" t="s">
        <v>5449</v>
      </c>
      <c r="CW48" s="217" t="s">
        <v>166</v>
      </c>
      <c r="CX48" s="217" t="s">
        <v>506</v>
      </c>
      <c r="CY48" s="217" t="s">
        <v>2495</v>
      </c>
      <c r="CZ48" s="217" t="s">
        <v>143</v>
      </c>
      <c r="DA48" s="217" t="s">
        <v>6653</v>
      </c>
      <c r="DB48" s="217" t="s">
        <v>164</v>
      </c>
      <c r="DC48" s="217" t="s">
        <v>2261</v>
      </c>
      <c r="DD48" s="217" t="s">
        <v>6703</v>
      </c>
      <c r="DE48" s="217" t="s">
        <v>143</v>
      </c>
      <c r="DF48" s="217" t="s">
        <v>143</v>
      </c>
      <c r="DG48" s="176" t="s">
        <v>143</v>
      </c>
    </row>
    <row r="49" spans="1:111" s="176" customFormat="1" x14ac:dyDescent="0.2">
      <c r="A49" s="216">
        <v>45658</v>
      </c>
      <c r="B49" s="217">
        <v>179622</v>
      </c>
      <c r="C49" s="217" t="s">
        <v>16635</v>
      </c>
      <c r="D49" s="217" t="s">
        <v>164</v>
      </c>
      <c r="E49" s="218">
        <v>45674</v>
      </c>
      <c r="F49" s="217" t="s">
        <v>165</v>
      </c>
      <c r="G49" s="217" t="s">
        <v>166</v>
      </c>
      <c r="H49" s="219">
        <v>68.930000000000007</v>
      </c>
      <c r="I49" s="219">
        <v>68.930000000000007</v>
      </c>
      <c r="J49" s="220">
        <f t="shared" si="0"/>
        <v>7.3526415642171522E-4</v>
      </c>
      <c r="K49" s="217" t="s">
        <v>953</v>
      </c>
      <c r="L49" s="217" t="s">
        <v>219</v>
      </c>
      <c r="M49" s="217" t="s">
        <v>16640</v>
      </c>
      <c r="N49" s="217" t="s">
        <v>16641</v>
      </c>
      <c r="O49" s="221" t="s">
        <v>170</v>
      </c>
      <c r="P49" s="217" t="s">
        <v>16642</v>
      </c>
      <c r="Q49" s="217" t="s">
        <v>14923</v>
      </c>
      <c r="R49" s="217" t="s">
        <v>135</v>
      </c>
      <c r="S49" s="217" t="s">
        <v>135</v>
      </c>
      <c r="T49" s="217" t="s">
        <v>506</v>
      </c>
      <c r="U49" s="217" t="s">
        <v>137</v>
      </c>
      <c r="V49" s="217" t="s">
        <v>6653</v>
      </c>
      <c r="W49" s="217" t="s">
        <v>16643</v>
      </c>
      <c r="X49" s="217" t="s">
        <v>16644</v>
      </c>
      <c r="Y49" s="217" t="s">
        <v>139</v>
      </c>
      <c r="Z49" s="217" t="s">
        <v>323</v>
      </c>
      <c r="AA49" s="217" t="s">
        <v>5272</v>
      </c>
      <c r="AB49" s="217" t="s">
        <v>143</v>
      </c>
      <c r="AC49" s="217" t="s">
        <v>5272</v>
      </c>
      <c r="AD49" s="217" t="s">
        <v>143</v>
      </c>
      <c r="AE49" s="217" t="s">
        <v>235</v>
      </c>
      <c r="AF49" s="217" t="s">
        <v>141</v>
      </c>
      <c r="AG49" s="217" t="s">
        <v>143</v>
      </c>
      <c r="AH49" s="217" t="s">
        <v>143</v>
      </c>
      <c r="AI49" s="217" t="s">
        <v>207</v>
      </c>
      <c r="AJ49" s="217" t="s">
        <v>143</v>
      </c>
      <c r="AK49" s="217" t="s">
        <v>16645</v>
      </c>
      <c r="AL49" s="217" t="s">
        <v>143</v>
      </c>
      <c r="AM49" s="217" t="s">
        <v>3038</v>
      </c>
      <c r="AN49" s="217" t="s">
        <v>3039</v>
      </c>
      <c r="AO49" s="217" t="s">
        <v>16646</v>
      </c>
      <c r="AP49" s="217" t="s">
        <v>178</v>
      </c>
      <c r="AQ49" s="217" t="s">
        <v>179</v>
      </c>
      <c r="AR49" s="217" t="s">
        <v>403</v>
      </c>
      <c r="AS49" s="217" t="s">
        <v>3041</v>
      </c>
      <c r="AT49" s="217" t="s">
        <v>234</v>
      </c>
      <c r="AU49" s="217" t="s">
        <v>165</v>
      </c>
      <c r="AV49" s="217" t="s">
        <v>235</v>
      </c>
      <c r="AW49" s="217" t="s">
        <v>148</v>
      </c>
      <c r="AX49" s="217" t="s">
        <v>139</v>
      </c>
      <c r="AY49" s="217" t="s">
        <v>875</v>
      </c>
      <c r="AZ49" s="217" t="s">
        <v>150</v>
      </c>
      <c r="BA49" s="217" t="s">
        <v>156</v>
      </c>
      <c r="BB49" s="217" t="s">
        <v>157</v>
      </c>
      <c r="BC49" s="217" t="s">
        <v>303</v>
      </c>
      <c r="BD49" s="217" t="s">
        <v>16644</v>
      </c>
      <c r="BE49" s="217" t="s">
        <v>5272</v>
      </c>
      <c r="BF49" s="217" t="s">
        <v>143</v>
      </c>
      <c r="BG49" s="217" t="s">
        <v>143</v>
      </c>
      <c r="BH49" s="217" t="s">
        <v>143</v>
      </c>
      <c r="BI49" s="217" t="s">
        <v>506</v>
      </c>
      <c r="BJ49" s="217" t="s">
        <v>143</v>
      </c>
      <c r="BK49" s="217" t="s">
        <v>160</v>
      </c>
      <c r="BL49" s="217" t="s">
        <v>143</v>
      </c>
      <c r="BM49" s="217" t="s">
        <v>164</v>
      </c>
      <c r="BN49" s="217" t="s">
        <v>143</v>
      </c>
      <c r="BO49" s="217" t="s">
        <v>473</v>
      </c>
      <c r="BP49" s="217" t="s">
        <v>5352</v>
      </c>
      <c r="BQ49" s="217" t="s">
        <v>162</v>
      </c>
      <c r="BR49" s="217" t="s">
        <v>16645</v>
      </c>
      <c r="BS49" s="217" t="s">
        <v>16645</v>
      </c>
      <c r="BT49" s="217" t="s">
        <v>135</v>
      </c>
      <c r="BU49" s="217" t="s">
        <v>135</v>
      </c>
      <c r="BV49" s="217" t="s">
        <v>135</v>
      </c>
      <c r="BW49" s="217" t="s">
        <v>148</v>
      </c>
      <c r="BX49" s="217" t="s">
        <v>164</v>
      </c>
      <c r="BY49" s="217" t="s">
        <v>174</v>
      </c>
      <c r="BZ49" s="217" t="s">
        <v>143</v>
      </c>
      <c r="CA49" s="217" t="s">
        <v>143</v>
      </c>
      <c r="CB49" s="217" t="s">
        <v>143</v>
      </c>
      <c r="CC49" s="217" t="s">
        <v>16641</v>
      </c>
      <c r="CD49" s="217" t="s">
        <v>2261</v>
      </c>
      <c r="CE49" s="217" t="s">
        <v>143</v>
      </c>
      <c r="CF49" s="217" t="s">
        <v>143</v>
      </c>
      <c r="CG49" s="217" t="s">
        <v>143</v>
      </c>
      <c r="CH49" s="217" t="s">
        <v>5272</v>
      </c>
      <c r="CI49" s="217" t="s">
        <v>143</v>
      </c>
      <c r="CJ49" s="217" t="s">
        <v>143</v>
      </c>
      <c r="CK49" s="217" t="s">
        <v>143</v>
      </c>
      <c r="CL49" s="217" t="s">
        <v>143</v>
      </c>
      <c r="CM49" s="217" t="s">
        <v>6762</v>
      </c>
      <c r="CN49" s="217" t="s">
        <v>143</v>
      </c>
      <c r="CO49" s="217" t="s">
        <v>143</v>
      </c>
      <c r="CP49" s="217" t="s">
        <v>143</v>
      </c>
      <c r="CQ49" s="217" t="s">
        <v>1</v>
      </c>
      <c r="CR49" s="217" t="s">
        <v>143</v>
      </c>
      <c r="CS49" s="217" t="s">
        <v>1</v>
      </c>
      <c r="CT49" s="217" t="s">
        <v>1985</v>
      </c>
      <c r="CU49" s="217" t="s">
        <v>143</v>
      </c>
      <c r="CV49" s="217" t="s">
        <v>953</v>
      </c>
      <c r="CW49" s="217" t="s">
        <v>166</v>
      </c>
      <c r="CX49" s="217" t="s">
        <v>506</v>
      </c>
      <c r="CY49" s="217" t="s">
        <v>1989</v>
      </c>
      <c r="CZ49" s="217" t="s">
        <v>143</v>
      </c>
      <c r="DA49" s="217" t="s">
        <v>6653</v>
      </c>
      <c r="DB49" s="217" t="s">
        <v>164</v>
      </c>
      <c r="DC49" s="217" t="s">
        <v>2261</v>
      </c>
      <c r="DD49" s="217" t="s">
        <v>6703</v>
      </c>
      <c r="DE49" s="217" t="s">
        <v>143</v>
      </c>
      <c r="DF49" s="217" t="s">
        <v>7980</v>
      </c>
      <c r="DG49" s="176" t="s">
        <v>143</v>
      </c>
    </row>
    <row r="50" spans="1:111" s="176" customFormat="1" x14ac:dyDescent="0.2">
      <c r="A50" s="216">
        <v>45658</v>
      </c>
      <c r="B50" s="217">
        <v>178708</v>
      </c>
      <c r="C50" s="217" t="s">
        <v>8</v>
      </c>
      <c r="D50" s="217" t="s">
        <v>5495</v>
      </c>
      <c r="E50" s="218">
        <v>45677</v>
      </c>
      <c r="F50" s="217" t="s">
        <v>165</v>
      </c>
      <c r="G50" s="217" t="s">
        <v>166</v>
      </c>
      <c r="H50" s="219">
        <v>547.57000000000005</v>
      </c>
      <c r="I50" s="219">
        <v>547.57000000000005</v>
      </c>
      <c r="J50" s="220">
        <f t="shared" si="0"/>
        <v>5.840832643723177E-3</v>
      </c>
      <c r="K50" s="217" t="s">
        <v>953</v>
      </c>
      <c r="L50" s="217" t="s">
        <v>960</v>
      </c>
      <c r="M50" s="217" t="s">
        <v>15031</v>
      </c>
      <c r="N50" s="217" t="s">
        <v>2549</v>
      </c>
      <c r="O50" s="221" t="s">
        <v>170</v>
      </c>
      <c r="P50" s="217" t="s">
        <v>143</v>
      </c>
      <c r="Q50" s="217" t="s">
        <v>11824</v>
      </c>
      <c r="R50" s="217" t="s">
        <v>135</v>
      </c>
      <c r="S50" s="217" t="s">
        <v>135</v>
      </c>
      <c r="T50" s="217" t="s">
        <v>506</v>
      </c>
      <c r="U50" s="217" t="s">
        <v>137</v>
      </c>
      <c r="V50" s="217" t="s">
        <v>173</v>
      </c>
      <c r="W50" s="217" t="s">
        <v>16647</v>
      </c>
      <c r="X50" s="217" t="s">
        <v>16648</v>
      </c>
      <c r="Y50" s="217" t="s">
        <v>139</v>
      </c>
      <c r="Z50" s="217" t="s">
        <v>323</v>
      </c>
      <c r="AA50" s="217" t="s">
        <v>5272</v>
      </c>
      <c r="AB50" s="217" t="s">
        <v>143</v>
      </c>
      <c r="AC50" s="217" t="s">
        <v>5272</v>
      </c>
      <c r="AD50" s="217" t="s">
        <v>143</v>
      </c>
      <c r="AE50" s="217" t="s">
        <v>235</v>
      </c>
      <c r="AF50" s="217" t="s">
        <v>141</v>
      </c>
      <c r="AG50" s="217" t="s">
        <v>143</v>
      </c>
      <c r="AH50" s="217" t="s">
        <v>143</v>
      </c>
      <c r="AI50" s="217" t="s">
        <v>207</v>
      </c>
      <c r="AJ50" s="217" t="s">
        <v>16649</v>
      </c>
      <c r="AK50" s="217" t="s">
        <v>16650</v>
      </c>
      <c r="AL50" s="217" t="s">
        <v>143</v>
      </c>
      <c r="AM50" s="217" t="s">
        <v>15033</v>
      </c>
      <c r="AN50" s="217" t="s">
        <v>986</v>
      </c>
      <c r="AO50" s="217" t="s">
        <v>15034</v>
      </c>
      <c r="AP50" s="217" t="s">
        <v>430</v>
      </c>
      <c r="AQ50" s="217" t="s">
        <v>431</v>
      </c>
      <c r="AR50" s="217" t="s">
        <v>988</v>
      </c>
      <c r="AS50" s="217" t="s">
        <v>6216</v>
      </c>
      <c r="AT50" s="217" t="s">
        <v>145</v>
      </c>
      <c r="AU50" s="217" t="s">
        <v>146</v>
      </c>
      <c r="AV50" s="217" t="s">
        <v>972</v>
      </c>
      <c r="AW50" s="217" t="s">
        <v>148</v>
      </c>
      <c r="AX50" s="217" t="s">
        <v>139</v>
      </c>
      <c r="AY50" s="217" t="s">
        <v>149</v>
      </c>
      <c r="AZ50" s="217" t="s">
        <v>150</v>
      </c>
      <c r="BA50" s="217" t="s">
        <v>156</v>
      </c>
      <c r="BB50" s="217" t="s">
        <v>276</v>
      </c>
      <c r="BC50" s="217" t="s">
        <v>143</v>
      </c>
      <c r="BD50" s="217" t="s">
        <v>143</v>
      </c>
      <c r="BE50" s="217" t="s">
        <v>5272</v>
      </c>
      <c r="BF50" s="217" t="s">
        <v>143</v>
      </c>
      <c r="BG50" s="217" t="s">
        <v>143</v>
      </c>
      <c r="BH50" s="217" t="s">
        <v>143</v>
      </c>
      <c r="BI50" s="217" t="s">
        <v>506</v>
      </c>
      <c r="BJ50" s="217" t="s">
        <v>143</v>
      </c>
      <c r="BK50" s="217" t="s">
        <v>160</v>
      </c>
      <c r="BL50" s="217" t="s">
        <v>143</v>
      </c>
      <c r="BM50" s="217" t="s">
        <v>5495</v>
      </c>
      <c r="BN50" s="217" t="s">
        <v>143</v>
      </c>
      <c r="BO50" s="217" t="s">
        <v>143</v>
      </c>
      <c r="BP50" s="217" t="s">
        <v>5272</v>
      </c>
      <c r="BQ50" s="217" t="s">
        <v>3997</v>
      </c>
      <c r="BR50" s="217" t="s">
        <v>16650</v>
      </c>
      <c r="BS50" s="217" t="s">
        <v>16650</v>
      </c>
      <c r="BT50" s="217" t="s">
        <v>135</v>
      </c>
      <c r="BU50" s="217" t="s">
        <v>135</v>
      </c>
      <c r="BV50" s="217" t="s">
        <v>135</v>
      </c>
      <c r="BW50" s="217" t="s">
        <v>148</v>
      </c>
      <c r="BX50" s="217" t="s">
        <v>4837</v>
      </c>
      <c r="BY50" s="217" t="s">
        <v>174</v>
      </c>
      <c r="BZ50" s="217" t="s">
        <v>143</v>
      </c>
      <c r="CA50" s="217" t="s">
        <v>143</v>
      </c>
      <c r="CB50" s="217" t="s">
        <v>143</v>
      </c>
      <c r="CC50" s="217" t="s">
        <v>16651</v>
      </c>
      <c r="CD50" s="217" t="s">
        <v>2261</v>
      </c>
      <c r="CE50" s="217" t="s">
        <v>143</v>
      </c>
      <c r="CF50" s="217" t="s">
        <v>143</v>
      </c>
      <c r="CG50" s="217" t="s">
        <v>143</v>
      </c>
      <c r="CH50" s="217" t="s">
        <v>5272</v>
      </c>
      <c r="CI50" s="217" t="s">
        <v>143</v>
      </c>
      <c r="CJ50" s="217" t="s">
        <v>143</v>
      </c>
      <c r="CK50" s="217" t="s">
        <v>143</v>
      </c>
      <c r="CL50" s="217" t="s">
        <v>143</v>
      </c>
      <c r="CM50" s="217" t="s">
        <v>5686</v>
      </c>
      <c r="CN50" s="217" t="s">
        <v>143</v>
      </c>
      <c r="CO50" s="217" t="s">
        <v>143</v>
      </c>
      <c r="CP50" s="217" t="s">
        <v>143</v>
      </c>
      <c r="CQ50" s="217" t="s">
        <v>1</v>
      </c>
      <c r="CR50" s="217" t="s">
        <v>143</v>
      </c>
      <c r="CS50" s="217" t="s">
        <v>1</v>
      </c>
      <c r="CT50" s="217" t="s">
        <v>2092</v>
      </c>
      <c r="CU50" s="217" t="s">
        <v>143</v>
      </c>
      <c r="CV50" s="217" t="s">
        <v>953</v>
      </c>
      <c r="CW50" s="217" t="s">
        <v>166</v>
      </c>
      <c r="CX50" s="217" t="s">
        <v>506</v>
      </c>
      <c r="CY50" s="217" t="s">
        <v>2495</v>
      </c>
      <c r="CZ50" s="217" t="s">
        <v>143</v>
      </c>
      <c r="DA50" s="217" t="s">
        <v>143</v>
      </c>
      <c r="DB50" s="217" t="s">
        <v>5495</v>
      </c>
      <c r="DC50" s="217" t="s">
        <v>2261</v>
      </c>
      <c r="DD50" s="217" t="s">
        <v>5997</v>
      </c>
      <c r="DE50" s="217" t="s">
        <v>143</v>
      </c>
      <c r="DF50" s="217" t="s">
        <v>7781</v>
      </c>
      <c r="DG50" s="176" t="s">
        <v>143</v>
      </c>
    </row>
    <row r="51" spans="1:111" s="176" customFormat="1" x14ac:dyDescent="0.2">
      <c r="A51" s="216">
        <v>45658</v>
      </c>
      <c r="B51" s="217">
        <v>179628</v>
      </c>
      <c r="C51" s="217" t="s">
        <v>16652</v>
      </c>
      <c r="D51" s="217" t="s">
        <v>364</v>
      </c>
      <c r="E51" s="218">
        <v>45677</v>
      </c>
      <c r="F51" s="217" t="s">
        <v>126</v>
      </c>
      <c r="G51" s="217" t="s">
        <v>166</v>
      </c>
      <c r="H51" s="219">
        <v>1276</v>
      </c>
      <c r="I51" s="219">
        <v>1276</v>
      </c>
      <c r="J51" s="220">
        <f t="shared" si="0"/>
        <v>1.3610867018629166E-2</v>
      </c>
      <c r="K51" s="217" t="s">
        <v>953</v>
      </c>
      <c r="L51" s="217" t="s">
        <v>1065</v>
      </c>
      <c r="M51" s="217" t="s">
        <v>2737</v>
      </c>
      <c r="N51" s="217" t="s">
        <v>16653</v>
      </c>
      <c r="O51" s="221" t="s">
        <v>170</v>
      </c>
      <c r="P51" s="217" t="s">
        <v>143</v>
      </c>
      <c r="Q51" s="217" t="s">
        <v>10411</v>
      </c>
      <c r="R51" s="217" t="s">
        <v>135</v>
      </c>
      <c r="S51" s="217" t="s">
        <v>135</v>
      </c>
      <c r="T51" s="217" t="s">
        <v>506</v>
      </c>
      <c r="U51" s="217" t="s">
        <v>137</v>
      </c>
      <c r="V51" s="217" t="s">
        <v>957</v>
      </c>
      <c r="W51" s="217" t="s">
        <v>16654</v>
      </c>
      <c r="X51" s="217" t="s">
        <v>16655</v>
      </c>
      <c r="Y51" s="217" t="s">
        <v>139</v>
      </c>
      <c r="Z51" s="217" t="s">
        <v>226</v>
      </c>
      <c r="AA51" s="217" t="s">
        <v>5272</v>
      </c>
      <c r="AB51" s="217" t="s">
        <v>143</v>
      </c>
      <c r="AC51" s="217" t="s">
        <v>5272</v>
      </c>
      <c r="AD51" s="217" t="s">
        <v>16656</v>
      </c>
      <c r="AE51" s="217" t="s">
        <v>5974</v>
      </c>
      <c r="AF51" s="217" t="s">
        <v>141</v>
      </c>
      <c r="AG51" s="217" t="s">
        <v>143</v>
      </c>
      <c r="AH51" s="217" t="s">
        <v>143</v>
      </c>
      <c r="AI51" s="217" t="s">
        <v>207</v>
      </c>
      <c r="AJ51" s="217" t="s">
        <v>143</v>
      </c>
      <c r="AK51" s="217" t="s">
        <v>16657</v>
      </c>
      <c r="AL51" s="217" t="s">
        <v>143</v>
      </c>
      <c r="AM51" s="217" t="s">
        <v>2196</v>
      </c>
      <c r="AN51" s="217" t="s">
        <v>2197</v>
      </c>
      <c r="AO51" s="217" t="s">
        <v>2741</v>
      </c>
      <c r="AP51" s="217" t="s">
        <v>230</v>
      </c>
      <c r="AQ51" s="217" t="s">
        <v>231</v>
      </c>
      <c r="AR51" s="217" t="s">
        <v>2199</v>
      </c>
      <c r="AS51" s="217" t="s">
        <v>2200</v>
      </c>
      <c r="AT51" s="217" t="s">
        <v>631</v>
      </c>
      <c r="AU51" s="217" t="s">
        <v>632</v>
      </c>
      <c r="AV51" s="217" t="s">
        <v>1068</v>
      </c>
      <c r="AW51" s="217" t="s">
        <v>148</v>
      </c>
      <c r="AX51" s="217" t="s">
        <v>139</v>
      </c>
      <c r="AY51" s="217" t="s">
        <v>149</v>
      </c>
      <c r="AZ51" s="217" t="s">
        <v>634</v>
      </c>
      <c r="BA51" s="217" t="s">
        <v>156</v>
      </c>
      <c r="BB51" s="217" t="s">
        <v>276</v>
      </c>
      <c r="BC51" s="217" t="s">
        <v>143</v>
      </c>
      <c r="BD51" s="217" t="s">
        <v>143</v>
      </c>
      <c r="BE51" s="217" t="s">
        <v>5272</v>
      </c>
      <c r="BF51" s="217" t="s">
        <v>143</v>
      </c>
      <c r="BG51" s="217" t="s">
        <v>143</v>
      </c>
      <c r="BH51" s="217" t="s">
        <v>143</v>
      </c>
      <c r="BI51" s="217" t="s">
        <v>506</v>
      </c>
      <c r="BJ51" s="217" t="s">
        <v>143</v>
      </c>
      <c r="BK51" s="217" t="s">
        <v>160</v>
      </c>
      <c r="BL51" s="217" t="s">
        <v>143</v>
      </c>
      <c r="BM51" s="217" t="s">
        <v>364</v>
      </c>
      <c r="BN51" s="217" t="s">
        <v>143</v>
      </c>
      <c r="BO51" s="217" t="s">
        <v>143</v>
      </c>
      <c r="BP51" s="217" t="s">
        <v>5272</v>
      </c>
      <c r="BQ51" s="217" t="s">
        <v>3997</v>
      </c>
      <c r="BR51" s="217" t="s">
        <v>16657</v>
      </c>
      <c r="BS51" s="217" t="s">
        <v>16657</v>
      </c>
      <c r="BT51" s="217" t="s">
        <v>135</v>
      </c>
      <c r="BU51" s="217" t="s">
        <v>135</v>
      </c>
      <c r="BV51" s="217" t="s">
        <v>135</v>
      </c>
      <c r="BW51" s="217" t="s">
        <v>148</v>
      </c>
      <c r="BX51" s="217" t="s">
        <v>10417</v>
      </c>
      <c r="BY51" s="217" t="s">
        <v>174</v>
      </c>
      <c r="BZ51" s="217" t="s">
        <v>143</v>
      </c>
      <c r="CA51" s="217" t="s">
        <v>143</v>
      </c>
      <c r="CB51" s="217" t="s">
        <v>143</v>
      </c>
      <c r="CC51" s="217" t="s">
        <v>16658</v>
      </c>
      <c r="CD51" s="217" t="s">
        <v>2261</v>
      </c>
      <c r="CE51" s="217" t="s">
        <v>143</v>
      </c>
      <c r="CF51" s="217" t="s">
        <v>143</v>
      </c>
      <c r="CG51" s="217" t="s">
        <v>143</v>
      </c>
      <c r="CH51" s="217" t="s">
        <v>5272</v>
      </c>
      <c r="CI51" s="217" t="s">
        <v>143</v>
      </c>
      <c r="CJ51" s="217" t="s">
        <v>143</v>
      </c>
      <c r="CK51" s="217" t="s">
        <v>143</v>
      </c>
      <c r="CL51" s="217" t="s">
        <v>143</v>
      </c>
      <c r="CM51" s="217" t="s">
        <v>7298</v>
      </c>
      <c r="CN51" s="217" t="s">
        <v>143</v>
      </c>
      <c r="CO51" s="217" t="s">
        <v>143</v>
      </c>
      <c r="CP51" s="217" t="s">
        <v>143</v>
      </c>
      <c r="CQ51" s="217" t="s">
        <v>1</v>
      </c>
      <c r="CR51" s="217" t="s">
        <v>143</v>
      </c>
      <c r="CS51" s="217" t="s">
        <v>1</v>
      </c>
      <c r="CT51" s="217" t="s">
        <v>2092</v>
      </c>
      <c r="CU51" s="217" t="s">
        <v>143</v>
      </c>
      <c r="CV51" s="217" t="s">
        <v>953</v>
      </c>
      <c r="CW51" s="217" t="s">
        <v>166</v>
      </c>
      <c r="CX51" s="217" t="s">
        <v>506</v>
      </c>
      <c r="CY51" s="217" t="s">
        <v>2495</v>
      </c>
      <c r="CZ51" s="217" t="s">
        <v>143</v>
      </c>
      <c r="DA51" s="217" t="s">
        <v>225</v>
      </c>
      <c r="DB51" s="217" t="s">
        <v>364</v>
      </c>
      <c r="DC51" s="217" t="s">
        <v>2261</v>
      </c>
      <c r="DD51" s="217" t="s">
        <v>5997</v>
      </c>
      <c r="DE51" s="217" t="s">
        <v>143</v>
      </c>
      <c r="DF51" s="217" t="s">
        <v>7299</v>
      </c>
      <c r="DG51" s="176" t="s">
        <v>143</v>
      </c>
    </row>
    <row r="52" spans="1:111" s="176" customFormat="1" x14ac:dyDescent="0.2">
      <c r="A52" s="216">
        <v>45658</v>
      </c>
      <c r="B52" s="217">
        <v>179658</v>
      </c>
      <c r="C52" s="217" t="s">
        <v>16293</v>
      </c>
      <c r="D52" s="217" t="s">
        <v>164</v>
      </c>
      <c r="E52" s="218">
        <v>45677</v>
      </c>
      <c r="F52" s="217" t="s">
        <v>165</v>
      </c>
      <c r="G52" s="217" t="s">
        <v>166</v>
      </c>
      <c r="H52" s="219">
        <v>462.7</v>
      </c>
      <c r="I52" s="219">
        <v>323.8</v>
      </c>
      <c r="J52" s="220">
        <f t="shared" si="0"/>
        <v>4.9355393178054192E-3</v>
      </c>
      <c r="K52" s="217" t="s">
        <v>953</v>
      </c>
      <c r="L52" s="217" t="s">
        <v>960</v>
      </c>
      <c r="M52" s="217" t="s">
        <v>2009</v>
      </c>
      <c r="N52" s="217" t="s">
        <v>2549</v>
      </c>
      <c r="O52" s="221" t="s">
        <v>170</v>
      </c>
      <c r="P52" s="217" t="s">
        <v>16659</v>
      </c>
      <c r="Q52" s="217" t="s">
        <v>16660</v>
      </c>
      <c r="R52" s="217" t="s">
        <v>135</v>
      </c>
      <c r="S52" s="217" t="s">
        <v>135</v>
      </c>
      <c r="T52" s="217" t="s">
        <v>506</v>
      </c>
      <c r="U52" s="217" t="s">
        <v>137</v>
      </c>
      <c r="V52" s="217" t="s">
        <v>173</v>
      </c>
      <c r="W52" s="217" t="s">
        <v>16661</v>
      </c>
      <c r="X52" s="217" t="s">
        <v>16662</v>
      </c>
      <c r="Y52" s="217" t="s">
        <v>139</v>
      </c>
      <c r="Z52" s="217" t="s">
        <v>323</v>
      </c>
      <c r="AA52" s="217" t="s">
        <v>5272</v>
      </c>
      <c r="AB52" s="217" t="s">
        <v>143</v>
      </c>
      <c r="AC52" s="217" t="s">
        <v>16663</v>
      </c>
      <c r="AD52" s="217" t="s">
        <v>143</v>
      </c>
      <c r="AE52" s="217" t="s">
        <v>235</v>
      </c>
      <c r="AF52" s="217" t="s">
        <v>141</v>
      </c>
      <c r="AG52" s="217" t="s">
        <v>143</v>
      </c>
      <c r="AH52" s="217" t="s">
        <v>16663</v>
      </c>
      <c r="AI52" s="217" t="s">
        <v>207</v>
      </c>
      <c r="AJ52" s="217" t="s">
        <v>143</v>
      </c>
      <c r="AK52" s="217" t="s">
        <v>16664</v>
      </c>
      <c r="AL52" s="217" t="s">
        <v>174</v>
      </c>
      <c r="AM52" s="217" t="s">
        <v>2013</v>
      </c>
      <c r="AN52" s="217" t="s">
        <v>2014</v>
      </c>
      <c r="AO52" s="217" t="s">
        <v>2015</v>
      </c>
      <c r="AP52" s="217" t="s">
        <v>250</v>
      </c>
      <c r="AQ52" s="217" t="s">
        <v>179</v>
      </c>
      <c r="AR52" s="217" t="s">
        <v>251</v>
      </c>
      <c r="AS52" s="217" t="s">
        <v>2016</v>
      </c>
      <c r="AT52" s="217" t="s">
        <v>145</v>
      </c>
      <c r="AU52" s="217" t="s">
        <v>146</v>
      </c>
      <c r="AV52" s="217" t="s">
        <v>972</v>
      </c>
      <c r="AW52" s="217" t="s">
        <v>148</v>
      </c>
      <c r="AX52" s="217" t="s">
        <v>139</v>
      </c>
      <c r="AY52" s="217" t="s">
        <v>149</v>
      </c>
      <c r="AZ52" s="217" t="s">
        <v>150</v>
      </c>
      <c r="BA52" s="217" t="s">
        <v>156</v>
      </c>
      <c r="BB52" s="217" t="s">
        <v>157</v>
      </c>
      <c r="BC52" s="217" t="s">
        <v>303</v>
      </c>
      <c r="BD52" s="217" t="s">
        <v>16665</v>
      </c>
      <c r="BE52" s="217" t="s">
        <v>5272</v>
      </c>
      <c r="BF52" s="217" t="s">
        <v>143</v>
      </c>
      <c r="BG52" s="217" t="s">
        <v>16666</v>
      </c>
      <c r="BH52" s="217" t="s">
        <v>143</v>
      </c>
      <c r="BI52" s="217" t="s">
        <v>506</v>
      </c>
      <c r="BJ52" s="217" t="s">
        <v>143</v>
      </c>
      <c r="BK52" s="217" t="s">
        <v>160</v>
      </c>
      <c r="BL52" s="217" t="s">
        <v>160</v>
      </c>
      <c r="BM52" s="217" t="s">
        <v>164</v>
      </c>
      <c r="BN52" s="217" t="s">
        <v>143</v>
      </c>
      <c r="BO52" s="217" t="s">
        <v>15717</v>
      </c>
      <c r="BP52" s="217" t="s">
        <v>5352</v>
      </c>
      <c r="BQ52" s="217" t="s">
        <v>162</v>
      </c>
      <c r="BR52" s="217" t="s">
        <v>16663</v>
      </c>
      <c r="BS52" s="217" t="s">
        <v>16663</v>
      </c>
      <c r="BT52" s="217" t="s">
        <v>135</v>
      </c>
      <c r="BU52" s="217" t="s">
        <v>135</v>
      </c>
      <c r="BV52" s="217" t="s">
        <v>135</v>
      </c>
      <c r="BW52" s="217" t="s">
        <v>148</v>
      </c>
      <c r="BX52" s="217" t="s">
        <v>4536</v>
      </c>
      <c r="BY52" s="217" t="s">
        <v>174</v>
      </c>
      <c r="BZ52" s="217" t="s">
        <v>143</v>
      </c>
      <c r="CA52" s="217" t="s">
        <v>143</v>
      </c>
      <c r="CB52" s="217" t="s">
        <v>143</v>
      </c>
      <c r="CC52" s="217" t="s">
        <v>15612</v>
      </c>
      <c r="CD52" s="217" t="s">
        <v>2261</v>
      </c>
      <c r="CE52" s="217" t="s">
        <v>2261</v>
      </c>
      <c r="CF52" s="217" t="s">
        <v>143</v>
      </c>
      <c r="CG52" s="217" t="s">
        <v>143</v>
      </c>
      <c r="CH52" s="217" t="s">
        <v>5272</v>
      </c>
      <c r="CI52" s="217" t="s">
        <v>143</v>
      </c>
      <c r="CJ52" s="217" t="s">
        <v>143</v>
      </c>
      <c r="CK52" s="217" t="s">
        <v>143</v>
      </c>
      <c r="CL52" s="217" t="s">
        <v>143</v>
      </c>
      <c r="CM52" s="217" t="s">
        <v>143</v>
      </c>
      <c r="CN52" s="217" t="s">
        <v>143</v>
      </c>
      <c r="CO52" s="217" t="s">
        <v>143</v>
      </c>
      <c r="CP52" s="217" t="s">
        <v>143</v>
      </c>
      <c r="CQ52" s="217" t="s">
        <v>1</v>
      </c>
      <c r="CR52" s="217" t="s">
        <v>143</v>
      </c>
      <c r="CS52" s="217" t="s">
        <v>1</v>
      </c>
      <c r="CT52" s="217" t="s">
        <v>1985</v>
      </c>
      <c r="CU52" s="217" t="s">
        <v>1985</v>
      </c>
      <c r="CV52" s="217" t="s">
        <v>953</v>
      </c>
      <c r="CW52" s="217" t="s">
        <v>166</v>
      </c>
      <c r="CX52" s="217" t="s">
        <v>506</v>
      </c>
      <c r="CY52" s="217" t="s">
        <v>2007</v>
      </c>
      <c r="CZ52" s="217" t="s">
        <v>143</v>
      </c>
      <c r="DA52" s="217" t="s">
        <v>143</v>
      </c>
      <c r="DB52" s="217" t="s">
        <v>164</v>
      </c>
      <c r="DC52" s="217" t="s">
        <v>2261</v>
      </c>
      <c r="DD52" s="217" t="s">
        <v>5997</v>
      </c>
      <c r="DE52" s="217" t="s">
        <v>143</v>
      </c>
      <c r="DF52" s="217" t="s">
        <v>143</v>
      </c>
      <c r="DG52" s="176" t="s">
        <v>143</v>
      </c>
    </row>
    <row r="53" spans="1:111" s="176" customFormat="1" x14ac:dyDescent="0.2">
      <c r="A53" s="216">
        <v>45658</v>
      </c>
      <c r="B53" s="217">
        <v>179664</v>
      </c>
      <c r="C53" s="217" t="s">
        <v>16293</v>
      </c>
      <c r="D53" s="217" t="s">
        <v>164</v>
      </c>
      <c r="E53" s="218">
        <v>45677</v>
      </c>
      <c r="F53" s="217" t="s">
        <v>165</v>
      </c>
      <c r="G53" s="217" t="s">
        <v>166</v>
      </c>
      <c r="H53" s="219">
        <v>513.11</v>
      </c>
      <c r="I53" s="219">
        <v>446.65</v>
      </c>
      <c r="J53" s="220">
        <f t="shared" si="0"/>
        <v>5.4732538996307301E-3</v>
      </c>
      <c r="K53" s="217" t="s">
        <v>953</v>
      </c>
      <c r="L53" s="217" t="s">
        <v>960</v>
      </c>
      <c r="M53" s="217" t="s">
        <v>4892</v>
      </c>
      <c r="N53" s="217" t="s">
        <v>2549</v>
      </c>
      <c r="O53" s="221" t="s">
        <v>170</v>
      </c>
      <c r="P53" s="217" t="s">
        <v>16667</v>
      </c>
      <c r="Q53" s="217" t="s">
        <v>8439</v>
      </c>
      <c r="R53" s="217" t="s">
        <v>135</v>
      </c>
      <c r="S53" s="217" t="s">
        <v>135</v>
      </c>
      <c r="T53" s="217" t="s">
        <v>506</v>
      </c>
      <c r="U53" s="217" t="s">
        <v>137</v>
      </c>
      <c r="V53" s="217" t="s">
        <v>173</v>
      </c>
      <c r="W53" s="217" t="s">
        <v>16668</v>
      </c>
      <c r="X53" s="217" t="s">
        <v>16669</v>
      </c>
      <c r="Y53" s="217" t="s">
        <v>139</v>
      </c>
      <c r="Z53" s="217" t="s">
        <v>323</v>
      </c>
      <c r="AA53" s="217" t="s">
        <v>5272</v>
      </c>
      <c r="AB53" s="217" t="s">
        <v>143</v>
      </c>
      <c r="AC53" s="217" t="s">
        <v>16670</v>
      </c>
      <c r="AD53" s="217" t="s">
        <v>143</v>
      </c>
      <c r="AE53" s="217" t="s">
        <v>235</v>
      </c>
      <c r="AF53" s="217" t="s">
        <v>141</v>
      </c>
      <c r="AG53" s="217" t="s">
        <v>143</v>
      </c>
      <c r="AH53" s="217" t="s">
        <v>16670</v>
      </c>
      <c r="AI53" s="217" t="s">
        <v>207</v>
      </c>
      <c r="AJ53" s="217" t="s">
        <v>143</v>
      </c>
      <c r="AK53" s="217" t="s">
        <v>16671</v>
      </c>
      <c r="AL53" s="217" t="s">
        <v>174</v>
      </c>
      <c r="AM53" s="217" t="s">
        <v>1201</v>
      </c>
      <c r="AN53" s="217" t="s">
        <v>176</v>
      </c>
      <c r="AO53" s="217" t="s">
        <v>4896</v>
      </c>
      <c r="AP53" s="217" t="s">
        <v>178</v>
      </c>
      <c r="AQ53" s="217" t="s">
        <v>179</v>
      </c>
      <c r="AR53" s="217" t="s">
        <v>180</v>
      </c>
      <c r="AS53" s="217" t="s">
        <v>181</v>
      </c>
      <c r="AT53" s="217" t="s">
        <v>145</v>
      </c>
      <c r="AU53" s="217" t="s">
        <v>146</v>
      </c>
      <c r="AV53" s="217" t="s">
        <v>972</v>
      </c>
      <c r="AW53" s="217" t="s">
        <v>148</v>
      </c>
      <c r="AX53" s="217" t="s">
        <v>139</v>
      </c>
      <c r="AY53" s="217" t="s">
        <v>149</v>
      </c>
      <c r="AZ53" s="217" t="s">
        <v>150</v>
      </c>
      <c r="BA53" s="217" t="s">
        <v>156</v>
      </c>
      <c r="BB53" s="217" t="s">
        <v>157</v>
      </c>
      <c r="BC53" s="217" t="s">
        <v>303</v>
      </c>
      <c r="BD53" s="217" t="s">
        <v>16672</v>
      </c>
      <c r="BE53" s="217" t="s">
        <v>5272</v>
      </c>
      <c r="BF53" s="217" t="s">
        <v>143</v>
      </c>
      <c r="BG53" s="217" t="s">
        <v>16673</v>
      </c>
      <c r="BH53" s="217" t="s">
        <v>143</v>
      </c>
      <c r="BI53" s="217" t="s">
        <v>506</v>
      </c>
      <c r="BJ53" s="217" t="s">
        <v>143</v>
      </c>
      <c r="BK53" s="217" t="s">
        <v>160</v>
      </c>
      <c r="BL53" s="217" t="s">
        <v>160</v>
      </c>
      <c r="BM53" s="217" t="s">
        <v>164</v>
      </c>
      <c r="BN53" s="217" t="s">
        <v>143</v>
      </c>
      <c r="BO53" s="217" t="s">
        <v>16674</v>
      </c>
      <c r="BP53" s="217" t="s">
        <v>5352</v>
      </c>
      <c r="BQ53" s="217" t="s">
        <v>162</v>
      </c>
      <c r="BR53" s="217" t="s">
        <v>16670</v>
      </c>
      <c r="BS53" s="217" t="s">
        <v>16670</v>
      </c>
      <c r="BT53" s="217" t="s">
        <v>135</v>
      </c>
      <c r="BU53" s="217" t="s">
        <v>135</v>
      </c>
      <c r="BV53" s="217" t="s">
        <v>135</v>
      </c>
      <c r="BW53" s="217" t="s">
        <v>148</v>
      </c>
      <c r="BX53" s="217" t="s">
        <v>14267</v>
      </c>
      <c r="BY53" s="217" t="s">
        <v>174</v>
      </c>
      <c r="BZ53" s="217" t="s">
        <v>143</v>
      </c>
      <c r="CA53" s="217" t="s">
        <v>143</v>
      </c>
      <c r="CB53" s="217" t="s">
        <v>143</v>
      </c>
      <c r="CC53" s="217" t="s">
        <v>15612</v>
      </c>
      <c r="CD53" s="217" t="s">
        <v>2261</v>
      </c>
      <c r="CE53" s="217" t="s">
        <v>2261</v>
      </c>
      <c r="CF53" s="217" t="s">
        <v>143</v>
      </c>
      <c r="CG53" s="217" t="s">
        <v>143</v>
      </c>
      <c r="CH53" s="217" t="s">
        <v>5272</v>
      </c>
      <c r="CI53" s="217" t="s">
        <v>143</v>
      </c>
      <c r="CJ53" s="217" t="s">
        <v>143</v>
      </c>
      <c r="CK53" s="217" t="s">
        <v>143</v>
      </c>
      <c r="CL53" s="217" t="s">
        <v>143</v>
      </c>
      <c r="CM53" s="217" t="s">
        <v>143</v>
      </c>
      <c r="CN53" s="217" t="s">
        <v>143</v>
      </c>
      <c r="CO53" s="217" t="s">
        <v>143</v>
      </c>
      <c r="CP53" s="217" t="s">
        <v>143</v>
      </c>
      <c r="CQ53" s="217" t="s">
        <v>1</v>
      </c>
      <c r="CR53" s="217" t="s">
        <v>143</v>
      </c>
      <c r="CS53" s="217" t="s">
        <v>1</v>
      </c>
      <c r="CT53" s="217" t="s">
        <v>1985</v>
      </c>
      <c r="CU53" s="217" t="s">
        <v>2092</v>
      </c>
      <c r="CV53" s="217" t="s">
        <v>953</v>
      </c>
      <c r="CW53" s="217" t="s">
        <v>166</v>
      </c>
      <c r="CX53" s="217" t="s">
        <v>506</v>
      </c>
      <c r="CY53" s="217" t="s">
        <v>2007</v>
      </c>
      <c r="CZ53" s="217" t="s">
        <v>143</v>
      </c>
      <c r="DA53" s="217" t="s">
        <v>143</v>
      </c>
      <c r="DB53" s="217" t="s">
        <v>164</v>
      </c>
      <c r="DC53" s="217" t="s">
        <v>2261</v>
      </c>
      <c r="DD53" s="217" t="s">
        <v>5997</v>
      </c>
      <c r="DE53" s="217" t="s">
        <v>143</v>
      </c>
      <c r="DF53" s="217" t="s">
        <v>143</v>
      </c>
      <c r="DG53" s="176" t="s">
        <v>143</v>
      </c>
    </row>
    <row r="54" spans="1:111" s="176" customFormat="1" x14ac:dyDescent="0.2">
      <c r="A54" s="216">
        <v>45658</v>
      </c>
      <c r="B54" s="217">
        <v>179844</v>
      </c>
      <c r="C54" s="217" t="s">
        <v>16313</v>
      </c>
      <c r="D54" s="217" t="s">
        <v>164</v>
      </c>
      <c r="E54" s="218">
        <v>45677</v>
      </c>
      <c r="F54" s="217" t="s">
        <v>165</v>
      </c>
      <c r="G54" s="217" t="s">
        <v>166</v>
      </c>
      <c r="H54" s="219">
        <v>58.8</v>
      </c>
      <c r="I54" s="219">
        <v>85.16</v>
      </c>
      <c r="J54" s="220">
        <f t="shared" si="0"/>
        <v>6.2720923251990198E-4</v>
      </c>
      <c r="K54" s="217" t="s">
        <v>258</v>
      </c>
      <c r="L54" s="217" t="s">
        <v>960</v>
      </c>
      <c r="M54" s="217" t="s">
        <v>318</v>
      </c>
      <c r="N54" s="217" t="s">
        <v>16675</v>
      </c>
      <c r="O54" s="221" t="s">
        <v>170</v>
      </c>
      <c r="P54" s="217" t="s">
        <v>16676</v>
      </c>
      <c r="Q54" s="217" t="s">
        <v>16677</v>
      </c>
      <c r="R54" s="217" t="s">
        <v>135</v>
      </c>
      <c r="S54" s="217" t="s">
        <v>135</v>
      </c>
      <c r="T54" s="217" t="s">
        <v>136</v>
      </c>
      <c r="U54" s="217" t="s">
        <v>137</v>
      </c>
      <c r="V54" s="217" t="s">
        <v>4880</v>
      </c>
      <c r="W54" s="217" t="s">
        <v>16678</v>
      </c>
      <c r="X54" s="217" t="s">
        <v>16679</v>
      </c>
      <c r="Y54" s="217" t="s">
        <v>139</v>
      </c>
      <c r="Z54" s="217" t="s">
        <v>323</v>
      </c>
      <c r="AA54" s="217" t="s">
        <v>5272</v>
      </c>
      <c r="AB54" s="217" t="s">
        <v>143</v>
      </c>
      <c r="AC54" s="217" t="s">
        <v>16680</v>
      </c>
      <c r="AD54" s="217" t="s">
        <v>143</v>
      </c>
      <c r="AE54" s="217" t="s">
        <v>235</v>
      </c>
      <c r="AF54" s="217" t="s">
        <v>141</v>
      </c>
      <c r="AG54" s="217" t="s">
        <v>143</v>
      </c>
      <c r="AH54" s="217" t="s">
        <v>16680</v>
      </c>
      <c r="AI54" s="217" t="s">
        <v>207</v>
      </c>
      <c r="AJ54" s="217" t="s">
        <v>143</v>
      </c>
      <c r="AK54" s="217" t="s">
        <v>16681</v>
      </c>
      <c r="AL54" s="217" t="s">
        <v>174</v>
      </c>
      <c r="AM54" s="217" t="s">
        <v>324</v>
      </c>
      <c r="AN54" s="217" t="s">
        <v>325</v>
      </c>
      <c r="AO54" s="217" t="s">
        <v>326</v>
      </c>
      <c r="AP54" s="217" t="s">
        <v>178</v>
      </c>
      <c r="AQ54" s="217" t="s">
        <v>179</v>
      </c>
      <c r="AR54" s="217" t="s">
        <v>327</v>
      </c>
      <c r="AS54" s="217" t="s">
        <v>328</v>
      </c>
      <c r="AT54" s="217" t="s">
        <v>145</v>
      </c>
      <c r="AU54" s="217" t="s">
        <v>146</v>
      </c>
      <c r="AV54" s="217" t="s">
        <v>972</v>
      </c>
      <c r="AW54" s="217" t="s">
        <v>148</v>
      </c>
      <c r="AX54" s="217" t="s">
        <v>139</v>
      </c>
      <c r="AY54" s="217" t="s">
        <v>149</v>
      </c>
      <c r="AZ54" s="217" t="s">
        <v>150</v>
      </c>
      <c r="BA54" s="217" t="s">
        <v>156</v>
      </c>
      <c r="BB54" s="217" t="s">
        <v>157</v>
      </c>
      <c r="BC54" s="217" t="s">
        <v>484</v>
      </c>
      <c r="BD54" s="217" t="s">
        <v>16679</v>
      </c>
      <c r="BE54" s="217" t="s">
        <v>5272</v>
      </c>
      <c r="BF54" s="217" t="s">
        <v>170</v>
      </c>
      <c r="BG54" s="217" t="s">
        <v>16682</v>
      </c>
      <c r="BH54" s="217" t="s">
        <v>143</v>
      </c>
      <c r="BI54" s="217" t="s">
        <v>136</v>
      </c>
      <c r="BJ54" s="217" t="s">
        <v>143</v>
      </c>
      <c r="BK54" s="217" t="s">
        <v>160</v>
      </c>
      <c r="BL54" s="217" t="s">
        <v>160</v>
      </c>
      <c r="BM54" s="217" t="s">
        <v>143</v>
      </c>
      <c r="BN54" s="217" t="s">
        <v>143</v>
      </c>
      <c r="BO54" s="217" t="s">
        <v>4260</v>
      </c>
      <c r="BP54" s="217" t="s">
        <v>5723</v>
      </c>
      <c r="BQ54" s="217" t="s">
        <v>16683</v>
      </c>
      <c r="BR54" s="217" t="s">
        <v>16680</v>
      </c>
      <c r="BS54" s="217" t="s">
        <v>16680</v>
      </c>
      <c r="BT54" s="217" t="s">
        <v>135</v>
      </c>
      <c r="BU54" s="217" t="s">
        <v>135</v>
      </c>
      <c r="BV54" s="217" t="s">
        <v>135</v>
      </c>
      <c r="BW54" s="217" t="s">
        <v>148</v>
      </c>
      <c r="BX54" s="217" t="s">
        <v>16684</v>
      </c>
      <c r="BY54" s="217" t="s">
        <v>174</v>
      </c>
      <c r="BZ54" s="217" t="s">
        <v>143</v>
      </c>
      <c r="CA54" s="217" t="s">
        <v>143</v>
      </c>
      <c r="CB54" s="217" t="s">
        <v>143</v>
      </c>
      <c r="CC54" s="217" t="s">
        <v>16685</v>
      </c>
      <c r="CD54" s="217" t="s">
        <v>2261</v>
      </c>
      <c r="CE54" s="217" t="s">
        <v>2261</v>
      </c>
      <c r="CF54" s="217" t="s">
        <v>143</v>
      </c>
      <c r="CG54" s="217" t="s">
        <v>143</v>
      </c>
      <c r="CH54" s="217" t="s">
        <v>5272</v>
      </c>
      <c r="CI54" s="217" t="s">
        <v>143</v>
      </c>
      <c r="CJ54" s="217" t="s">
        <v>143</v>
      </c>
      <c r="CK54" s="217" t="s">
        <v>143</v>
      </c>
      <c r="CL54" s="217" t="s">
        <v>143</v>
      </c>
      <c r="CM54" s="217" t="s">
        <v>143</v>
      </c>
      <c r="CN54" s="217" t="s">
        <v>143</v>
      </c>
      <c r="CO54" s="217" t="s">
        <v>143</v>
      </c>
      <c r="CP54" s="217" t="s">
        <v>143</v>
      </c>
      <c r="CQ54" s="217" t="s">
        <v>1</v>
      </c>
      <c r="CR54" s="217" t="s">
        <v>143</v>
      </c>
      <c r="CS54" s="217" t="s">
        <v>1</v>
      </c>
      <c r="CT54" s="217" t="s">
        <v>1985</v>
      </c>
      <c r="CU54" s="217" t="s">
        <v>1985</v>
      </c>
      <c r="CV54" s="217" t="s">
        <v>258</v>
      </c>
      <c r="CW54" s="217" t="s">
        <v>166</v>
      </c>
      <c r="CX54" s="217" t="s">
        <v>136</v>
      </c>
      <c r="CY54" s="217" t="s">
        <v>1989</v>
      </c>
      <c r="CZ54" s="217" t="s">
        <v>143</v>
      </c>
      <c r="DA54" s="217" t="s">
        <v>143</v>
      </c>
      <c r="DB54" s="217" t="s">
        <v>164</v>
      </c>
      <c r="DC54" s="217" t="s">
        <v>2261</v>
      </c>
      <c r="DD54" s="217" t="s">
        <v>5997</v>
      </c>
      <c r="DE54" s="217" t="s">
        <v>143</v>
      </c>
      <c r="DF54" s="217" t="s">
        <v>143</v>
      </c>
      <c r="DG54" s="176" t="s">
        <v>143</v>
      </c>
    </row>
    <row r="55" spans="1:111" s="176" customFormat="1" x14ac:dyDescent="0.2">
      <c r="A55" s="216">
        <v>45658</v>
      </c>
      <c r="B55" s="217">
        <v>179924</v>
      </c>
      <c r="C55" s="217" t="s">
        <v>8</v>
      </c>
      <c r="D55" s="217" t="s">
        <v>164</v>
      </c>
      <c r="E55" s="218">
        <v>45677</v>
      </c>
      <c r="F55" s="217" t="s">
        <v>165</v>
      </c>
      <c r="G55" s="217" t="s">
        <v>166</v>
      </c>
      <c r="H55" s="219">
        <v>41.95</v>
      </c>
      <c r="I55" s="219">
        <v>41.95</v>
      </c>
      <c r="J55" s="220">
        <f t="shared" si="0"/>
        <v>4.4747325347295735E-4</v>
      </c>
      <c r="K55" s="217" t="s">
        <v>953</v>
      </c>
      <c r="L55" s="217" t="s">
        <v>960</v>
      </c>
      <c r="M55" s="217" t="s">
        <v>318</v>
      </c>
      <c r="N55" s="217" t="s">
        <v>16686</v>
      </c>
      <c r="O55" s="221" t="s">
        <v>170</v>
      </c>
      <c r="P55" s="217" t="s">
        <v>16687</v>
      </c>
      <c r="Q55" s="217" t="s">
        <v>12183</v>
      </c>
      <c r="R55" s="217" t="s">
        <v>1041</v>
      </c>
      <c r="S55" s="217" t="s">
        <v>1682</v>
      </c>
      <c r="T55" s="217" t="s">
        <v>136</v>
      </c>
      <c r="U55" s="217" t="s">
        <v>137</v>
      </c>
      <c r="V55" s="217" t="s">
        <v>6128</v>
      </c>
      <c r="W55" s="217" t="s">
        <v>16688</v>
      </c>
      <c r="X55" s="217" t="s">
        <v>16689</v>
      </c>
      <c r="Y55" s="217" t="s">
        <v>139</v>
      </c>
      <c r="Z55" s="217" t="s">
        <v>323</v>
      </c>
      <c r="AA55" s="217" t="s">
        <v>5272</v>
      </c>
      <c r="AB55" s="217" t="s">
        <v>143</v>
      </c>
      <c r="AC55" s="217" t="s">
        <v>5272</v>
      </c>
      <c r="AD55" s="217" t="s">
        <v>143</v>
      </c>
      <c r="AE55" s="217" t="s">
        <v>235</v>
      </c>
      <c r="AF55" s="217" t="s">
        <v>141</v>
      </c>
      <c r="AG55" s="217" t="s">
        <v>143</v>
      </c>
      <c r="AH55" s="217" t="s">
        <v>143</v>
      </c>
      <c r="AI55" s="217" t="s">
        <v>207</v>
      </c>
      <c r="AJ55" s="217" t="s">
        <v>143</v>
      </c>
      <c r="AK55" s="217" t="s">
        <v>16690</v>
      </c>
      <c r="AL55" s="217" t="s">
        <v>143</v>
      </c>
      <c r="AM55" s="217" t="s">
        <v>324</v>
      </c>
      <c r="AN55" s="217" t="s">
        <v>325</v>
      </c>
      <c r="AO55" s="217" t="s">
        <v>326</v>
      </c>
      <c r="AP55" s="217" t="s">
        <v>178</v>
      </c>
      <c r="AQ55" s="217" t="s">
        <v>179</v>
      </c>
      <c r="AR55" s="217" t="s">
        <v>327</v>
      </c>
      <c r="AS55" s="217" t="s">
        <v>328</v>
      </c>
      <c r="AT55" s="217" t="s">
        <v>145</v>
      </c>
      <c r="AU55" s="217" t="s">
        <v>146</v>
      </c>
      <c r="AV55" s="217" t="s">
        <v>972</v>
      </c>
      <c r="AW55" s="217" t="s">
        <v>148</v>
      </c>
      <c r="AX55" s="217" t="s">
        <v>139</v>
      </c>
      <c r="AY55" s="217" t="s">
        <v>149</v>
      </c>
      <c r="AZ55" s="217" t="s">
        <v>150</v>
      </c>
      <c r="BA55" s="217" t="s">
        <v>156</v>
      </c>
      <c r="BB55" s="217" t="s">
        <v>157</v>
      </c>
      <c r="BC55" s="217" t="s">
        <v>484</v>
      </c>
      <c r="BD55" s="217" t="s">
        <v>16689</v>
      </c>
      <c r="BE55" s="217" t="s">
        <v>5272</v>
      </c>
      <c r="BF55" s="217" t="s">
        <v>143</v>
      </c>
      <c r="BG55" s="217" t="s">
        <v>16691</v>
      </c>
      <c r="BH55" s="217" t="s">
        <v>143</v>
      </c>
      <c r="BI55" s="217" t="s">
        <v>506</v>
      </c>
      <c r="BJ55" s="217" t="s">
        <v>143</v>
      </c>
      <c r="BK55" s="217" t="s">
        <v>160</v>
      </c>
      <c r="BL55" s="217" t="s">
        <v>143</v>
      </c>
      <c r="BM55" s="217" t="s">
        <v>143</v>
      </c>
      <c r="BN55" s="217" t="s">
        <v>143</v>
      </c>
      <c r="BO55" s="217" t="s">
        <v>3020</v>
      </c>
      <c r="BP55" s="217" t="s">
        <v>5723</v>
      </c>
      <c r="BQ55" s="217" t="s">
        <v>162</v>
      </c>
      <c r="BR55" s="217" t="s">
        <v>16690</v>
      </c>
      <c r="BS55" s="217" t="s">
        <v>16690</v>
      </c>
      <c r="BT55" s="217" t="s">
        <v>135</v>
      </c>
      <c r="BU55" s="217" t="s">
        <v>475</v>
      </c>
      <c r="BV55" s="217" t="s">
        <v>135</v>
      </c>
      <c r="BW55" s="217" t="s">
        <v>148</v>
      </c>
      <c r="BX55" s="217" t="s">
        <v>12191</v>
      </c>
      <c r="BY55" s="217" t="s">
        <v>174</v>
      </c>
      <c r="BZ55" s="217" t="s">
        <v>143</v>
      </c>
      <c r="CA55" s="217" t="s">
        <v>143</v>
      </c>
      <c r="CB55" s="217" t="s">
        <v>362</v>
      </c>
      <c r="CC55" s="217" t="s">
        <v>16692</v>
      </c>
      <c r="CD55" s="217" t="s">
        <v>2261</v>
      </c>
      <c r="CE55" s="217" t="s">
        <v>143</v>
      </c>
      <c r="CF55" s="217" t="s">
        <v>143</v>
      </c>
      <c r="CG55" s="217" t="s">
        <v>143</v>
      </c>
      <c r="CH55" s="217" t="s">
        <v>5272</v>
      </c>
      <c r="CI55" s="217" t="s">
        <v>143</v>
      </c>
      <c r="CJ55" s="217" t="s">
        <v>143</v>
      </c>
      <c r="CK55" s="217" t="s">
        <v>143</v>
      </c>
      <c r="CL55" s="217" t="s">
        <v>143</v>
      </c>
      <c r="CM55" s="217" t="s">
        <v>143</v>
      </c>
      <c r="CN55" s="217" t="s">
        <v>143</v>
      </c>
      <c r="CO55" s="217" t="s">
        <v>143</v>
      </c>
      <c r="CP55" s="217" t="s">
        <v>143</v>
      </c>
      <c r="CQ55" s="217" t="s">
        <v>1</v>
      </c>
      <c r="CR55" s="217" t="s">
        <v>143</v>
      </c>
      <c r="CS55" s="217" t="s">
        <v>1</v>
      </c>
      <c r="CT55" s="217" t="s">
        <v>1985</v>
      </c>
      <c r="CU55" s="217" t="s">
        <v>143</v>
      </c>
      <c r="CV55" s="217" t="s">
        <v>953</v>
      </c>
      <c r="CW55" s="217" t="s">
        <v>166</v>
      </c>
      <c r="CX55" s="217" t="s">
        <v>506</v>
      </c>
      <c r="CY55" s="217" t="s">
        <v>1989</v>
      </c>
      <c r="CZ55" s="217" t="s">
        <v>143</v>
      </c>
      <c r="DA55" s="217" t="s">
        <v>143</v>
      </c>
      <c r="DB55" s="217" t="s">
        <v>164</v>
      </c>
      <c r="DC55" s="217" t="s">
        <v>2261</v>
      </c>
      <c r="DD55" s="217" t="s">
        <v>5997</v>
      </c>
      <c r="DE55" s="217" t="s">
        <v>143</v>
      </c>
      <c r="DF55" s="217" t="s">
        <v>143</v>
      </c>
      <c r="DG55" s="176" t="s">
        <v>143</v>
      </c>
    </row>
    <row r="56" spans="1:111" s="176" customFormat="1" x14ac:dyDescent="0.2">
      <c r="A56" s="216">
        <v>45658</v>
      </c>
      <c r="B56" s="217">
        <v>179616</v>
      </c>
      <c r="C56" s="217" t="s">
        <v>12737</v>
      </c>
      <c r="D56" s="217" t="s">
        <v>364</v>
      </c>
      <c r="E56" s="218">
        <v>45678</v>
      </c>
      <c r="F56" s="217" t="s">
        <v>126</v>
      </c>
      <c r="G56" s="217" t="s">
        <v>166</v>
      </c>
      <c r="H56" s="219">
        <v>1010.05</v>
      </c>
      <c r="I56" s="219">
        <v>1010.05</v>
      </c>
      <c r="J56" s="220">
        <f t="shared" si="0"/>
        <v>1.0774025260318487E-2</v>
      </c>
      <c r="K56" s="217" t="s">
        <v>12628</v>
      </c>
      <c r="L56" s="217" t="s">
        <v>219</v>
      </c>
      <c r="M56" s="217" t="s">
        <v>9350</v>
      </c>
      <c r="N56" s="217" t="s">
        <v>14920</v>
      </c>
      <c r="O56" s="221" t="s">
        <v>262</v>
      </c>
      <c r="P56" s="217" t="s">
        <v>143</v>
      </c>
      <c r="Q56" s="217" t="s">
        <v>2926</v>
      </c>
      <c r="R56" s="217" t="s">
        <v>135</v>
      </c>
      <c r="S56" s="217" t="s">
        <v>135</v>
      </c>
      <c r="T56" s="217" t="s">
        <v>136</v>
      </c>
      <c r="U56" s="217" t="s">
        <v>137</v>
      </c>
      <c r="V56" s="217" t="s">
        <v>6653</v>
      </c>
      <c r="W56" s="217" t="s">
        <v>16693</v>
      </c>
      <c r="X56" s="217" t="s">
        <v>16694</v>
      </c>
      <c r="Y56" s="217" t="s">
        <v>139</v>
      </c>
      <c r="Z56" s="217" t="s">
        <v>140</v>
      </c>
      <c r="AA56" s="217" t="s">
        <v>5272</v>
      </c>
      <c r="AB56" s="217" t="s">
        <v>143</v>
      </c>
      <c r="AC56" s="217" t="s">
        <v>5272</v>
      </c>
      <c r="AD56" s="217" t="s">
        <v>143</v>
      </c>
      <c r="AE56" s="217" t="s">
        <v>5974</v>
      </c>
      <c r="AF56" s="217" t="s">
        <v>141</v>
      </c>
      <c r="AG56" s="217" t="s">
        <v>143</v>
      </c>
      <c r="AH56" s="217" t="s">
        <v>143</v>
      </c>
      <c r="AI56" s="217" t="s">
        <v>142</v>
      </c>
      <c r="AJ56" s="217" t="s">
        <v>143</v>
      </c>
      <c r="AK56" s="217" t="s">
        <v>16695</v>
      </c>
      <c r="AL56" s="217" t="s">
        <v>143</v>
      </c>
      <c r="AM56" s="217" t="s">
        <v>9355</v>
      </c>
      <c r="AN56" s="217" t="s">
        <v>9356</v>
      </c>
      <c r="AO56" s="217" t="s">
        <v>9357</v>
      </c>
      <c r="AP56" s="217" t="s">
        <v>230</v>
      </c>
      <c r="AQ56" s="217" t="s">
        <v>231</v>
      </c>
      <c r="AR56" s="217" t="s">
        <v>7396</v>
      </c>
      <c r="AS56" s="217" t="s">
        <v>9358</v>
      </c>
      <c r="AT56" s="217" t="s">
        <v>234</v>
      </c>
      <c r="AU56" s="217" t="s">
        <v>165</v>
      </c>
      <c r="AV56" s="217" t="s">
        <v>235</v>
      </c>
      <c r="AW56" s="217" t="s">
        <v>148</v>
      </c>
      <c r="AX56" s="217" t="s">
        <v>139</v>
      </c>
      <c r="AY56" s="217" t="s">
        <v>875</v>
      </c>
      <c r="AZ56" s="217" t="s">
        <v>150</v>
      </c>
      <c r="BA56" s="217" t="s">
        <v>156</v>
      </c>
      <c r="BB56" s="217" t="s">
        <v>276</v>
      </c>
      <c r="BC56" s="217" t="s">
        <v>143</v>
      </c>
      <c r="BD56" s="217" t="s">
        <v>143</v>
      </c>
      <c r="BE56" s="217" t="s">
        <v>5272</v>
      </c>
      <c r="BF56" s="217" t="s">
        <v>143</v>
      </c>
      <c r="BG56" s="217" t="s">
        <v>143</v>
      </c>
      <c r="BH56" s="217" t="s">
        <v>143</v>
      </c>
      <c r="BI56" s="217" t="s">
        <v>463</v>
      </c>
      <c r="BJ56" s="217" t="s">
        <v>143</v>
      </c>
      <c r="BK56" s="217" t="s">
        <v>160</v>
      </c>
      <c r="BL56" s="217" t="s">
        <v>143</v>
      </c>
      <c r="BM56" s="217" t="s">
        <v>143</v>
      </c>
      <c r="BN56" s="217" t="s">
        <v>143</v>
      </c>
      <c r="BO56" s="217" t="s">
        <v>143</v>
      </c>
      <c r="BP56" s="217" t="s">
        <v>5272</v>
      </c>
      <c r="BQ56" s="217" t="s">
        <v>3997</v>
      </c>
      <c r="BR56" s="217" t="s">
        <v>16695</v>
      </c>
      <c r="BS56" s="217" t="s">
        <v>16695</v>
      </c>
      <c r="BT56" s="217" t="s">
        <v>135</v>
      </c>
      <c r="BU56" s="217" t="s">
        <v>135</v>
      </c>
      <c r="BV56" s="217" t="s">
        <v>135</v>
      </c>
      <c r="BW56" s="217" t="s">
        <v>148</v>
      </c>
      <c r="BX56" s="217" t="s">
        <v>5829</v>
      </c>
      <c r="BY56" s="217" t="s">
        <v>174</v>
      </c>
      <c r="BZ56" s="217" t="s">
        <v>143</v>
      </c>
      <c r="CA56" s="217" t="s">
        <v>143</v>
      </c>
      <c r="CB56" s="217" t="s">
        <v>143</v>
      </c>
      <c r="CC56" s="217" t="s">
        <v>14920</v>
      </c>
      <c r="CD56" s="217" t="s">
        <v>2261</v>
      </c>
      <c r="CE56" s="217" t="s">
        <v>143</v>
      </c>
      <c r="CF56" s="217" t="s">
        <v>143</v>
      </c>
      <c r="CG56" s="217" t="s">
        <v>143</v>
      </c>
      <c r="CH56" s="217" t="s">
        <v>5272</v>
      </c>
      <c r="CI56" s="217" t="s">
        <v>143</v>
      </c>
      <c r="CJ56" s="217" t="s">
        <v>143</v>
      </c>
      <c r="CK56" s="217" t="s">
        <v>143</v>
      </c>
      <c r="CL56" s="217" t="s">
        <v>143</v>
      </c>
      <c r="CM56" s="217" t="s">
        <v>9166</v>
      </c>
      <c r="CN56" s="217" t="s">
        <v>143</v>
      </c>
      <c r="CO56" s="217" t="s">
        <v>143</v>
      </c>
      <c r="CP56" s="217" t="s">
        <v>143</v>
      </c>
      <c r="CQ56" s="217" t="s">
        <v>1</v>
      </c>
      <c r="CR56" s="217" t="s">
        <v>143</v>
      </c>
      <c r="CS56" s="217" t="s">
        <v>1</v>
      </c>
      <c r="CT56" s="217" t="s">
        <v>2092</v>
      </c>
      <c r="CU56" s="217" t="s">
        <v>143</v>
      </c>
      <c r="CV56" s="217" t="s">
        <v>12628</v>
      </c>
      <c r="CW56" s="217" t="s">
        <v>166</v>
      </c>
      <c r="CX56" s="217" t="s">
        <v>463</v>
      </c>
      <c r="CY56" s="217" t="s">
        <v>2495</v>
      </c>
      <c r="CZ56" s="217" t="s">
        <v>143</v>
      </c>
      <c r="DA56" s="217" t="s">
        <v>6653</v>
      </c>
      <c r="DB56" s="217" t="s">
        <v>364</v>
      </c>
      <c r="DC56" s="217" t="s">
        <v>2261</v>
      </c>
      <c r="DD56" s="217" t="s">
        <v>6255</v>
      </c>
      <c r="DE56" s="217" t="s">
        <v>143</v>
      </c>
      <c r="DF56" s="217" t="s">
        <v>9167</v>
      </c>
      <c r="DG56" s="176" t="s">
        <v>143</v>
      </c>
    </row>
    <row r="57" spans="1:111" s="176" customFormat="1" x14ac:dyDescent="0.2">
      <c r="A57" s="216">
        <v>45658</v>
      </c>
      <c r="B57" s="217">
        <v>179837</v>
      </c>
      <c r="C57" s="217" t="s">
        <v>16652</v>
      </c>
      <c r="D57" s="217" t="s">
        <v>364</v>
      </c>
      <c r="E57" s="218">
        <v>45678</v>
      </c>
      <c r="F57" s="217" t="s">
        <v>126</v>
      </c>
      <c r="G57" s="217" t="s">
        <v>166</v>
      </c>
      <c r="H57" s="219">
        <v>2722.8</v>
      </c>
      <c r="I57" s="219">
        <v>2722.8</v>
      </c>
      <c r="J57" s="220">
        <f t="shared" si="0"/>
        <v>2.9043627522197097E-2</v>
      </c>
      <c r="K57" s="217" t="s">
        <v>374</v>
      </c>
      <c r="L57" s="217" t="s">
        <v>960</v>
      </c>
      <c r="M57" s="217" t="s">
        <v>16696</v>
      </c>
      <c r="N57" s="217" t="s">
        <v>16697</v>
      </c>
      <c r="O57" s="221" t="s">
        <v>262</v>
      </c>
      <c r="P57" s="217" t="s">
        <v>16698</v>
      </c>
      <c r="Q57" s="217" t="s">
        <v>12346</v>
      </c>
      <c r="R57" s="217" t="s">
        <v>135</v>
      </c>
      <c r="S57" s="217" t="s">
        <v>135</v>
      </c>
      <c r="T57" s="217" t="s">
        <v>136</v>
      </c>
      <c r="U57" s="217" t="s">
        <v>137</v>
      </c>
      <c r="V57" s="217" t="s">
        <v>4880</v>
      </c>
      <c r="W57" s="217" t="s">
        <v>16699</v>
      </c>
      <c r="X57" s="217" t="s">
        <v>16700</v>
      </c>
      <c r="Y57" s="217" t="s">
        <v>139</v>
      </c>
      <c r="Z57" s="217" t="s">
        <v>226</v>
      </c>
      <c r="AA57" s="217" t="s">
        <v>5272</v>
      </c>
      <c r="AB57" s="217" t="s">
        <v>143</v>
      </c>
      <c r="AC57" s="217" t="s">
        <v>5272</v>
      </c>
      <c r="AD57" s="217" t="s">
        <v>143</v>
      </c>
      <c r="AE57" s="217" t="s">
        <v>5974</v>
      </c>
      <c r="AF57" s="217" t="s">
        <v>141</v>
      </c>
      <c r="AG57" s="217" t="s">
        <v>143</v>
      </c>
      <c r="AH57" s="217" t="s">
        <v>143</v>
      </c>
      <c r="AI57" s="217" t="s">
        <v>207</v>
      </c>
      <c r="AJ57" s="217" t="s">
        <v>16697</v>
      </c>
      <c r="AK57" s="217" t="s">
        <v>16701</v>
      </c>
      <c r="AL57" s="217" t="s">
        <v>143</v>
      </c>
      <c r="AM57" s="217" t="s">
        <v>16702</v>
      </c>
      <c r="AN57" s="217" t="s">
        <v>16703</v>
      </c>
      <c r="AO57" s="217" t="s">
        <v>16704</v>
      </c>
      <c r="AP57" s="217" t="s">
        <v>916</v>
      </c>
      <c r="AQ57" s="217" t="s">
        <v>231</v>
      </c>
      <c r="AR57" s="217" t="s">
        <v>916</v>
      </c>
      <c r="AS57" s="217" t="s">
        <v>15843</v>
      </c>
      <c r="AT57" s="217" t="s">
        <v>145</v>
      </c>
      <c r="AU57" s="217" t="s">
        <v>146</v>
      </c>
      <c r="AV57" s="217" t="s">
        <v>972</v>
      </c>
      <c r="AW57" s="217" t="s">
        <v>148</v>
      </c>
      <c r="AX57" s="217" t="s">
        <v>139</v>
      </c>
      <c r="AY57" s="217" t="s">
        <v>149</v>
      </c>
      <c r="AZ57" s="217" t="s">
        <v>150</v>
      </c>
      <c r="BA57" s="217" t="s">
        <v>156</v>
      </c>
      <c r="BB57" s="217" t="s">
        <v>157</v>
      </c>
      <c r="BC57" s="217" t="s">
        <v>8956</v>
      </c>
      <c r="BD57" s="217" t="s">
        <v>16700</v>
      </c>
      <c r="BE57" s="217" t="s">
        <v>5272</v>
      </c>
      <c r="BF57" s="217" t="s">
        <v>143</v>
      </c>
      <c r="BG57" s="217" t="s">
        <v>143</v>
      </c>
      <c r="BH57" s="217" t="s">
        <v>143</v>
      </c>
      <c r="BI57" s="217" t="s">
        <v>136</v>
      </c>
      <c r="BJ57" s="217" t="s">
        <v>143</v>
      </c>
      <c r="BK57" s="217" t="s">
        <v>160</v>
      </c>
      <c r="BL57" s="217" t="s">
        <v>143</v>
      </c>
      <c r="BM57" s="217" t="s">
        <v>143</v>
      </c>
      <c r="BN57" s="217" t="s">
        <v>143</v>
      </c>
      <c r="BO57" s="217" t="s">
        <v>16705</v>
      </c>
      <c r="BP57" s="217" t="s">
        <v>143</v>
      </c>
      <c r="BQ57" s="217" t="s">
        <v>16559</v>
      </c>
      <c r="BR57" s="217" t="s">
        <v>16701</v>
      </c>
      <c r="BS57" s="217" t="s">
        <v>16701</v>
      </c>
      <c r="BT57" s="217" t="s">
        <v>135</v>
      </c>
      <c r="BU57" s="217" t="s">
        <v>135</v>
      </c>
      <c r="BV57" s="217" t="s">
        <v>135</v>
      </c>
      <c r="BW57" s="217" t="s">
        <v>148</v>
      </c>
      <c r="BX57" s="217" t="s">
        <v>4225</v>
      </c>
      <c r="BY57" s="217" t="s">
        <v>174</v>
      </c>
      <c r="BZ57" s="217" t="s">
        <v>143</v>
      </c>
      <c r="CA57" s="217" t="s">
        <v>143</v>
      </c>
      <c r="CB57" s="217" t="s">
        <v>143</v>
      </c>
      <c r="CC57" s="217" t="s">
        <v>16697</v>
      </c>
      <c r="CD57" s="217" t="s">
        <v>2261</v>
      </c>
      <c r="CE57" s="217" t="s">
        <v>143</v>
      </c>
      <c r="CF57" s="217" t="s">
        <v>143</v>
      </c>
      <c r="CG57" s="217" t="s">
        <v>143</v>
      </c>
      <c r="CH57" s="217" t="s">
        <v>5272</v>
      </c>
      <c r="CI57" s="217" t="s">
        <v>143</v>
      </c>
      <c r="CJ57" s="217" t="s">
        <v>143</v>
      </c>
      <c r="CK57" s="217" t="s">
        <v>143</v>
      </c>
      <c r="CL57" s="217" t="s">
        <v>143</v>
      </c>
      <c r="CM57" s="217" t="s">
        <v>143</v>
      </c>
      <c r="CN57" s="217" t="s">
        <v>143</v>
      </c>
      <c r="CO57" s="217" t="s">
        <v>143</v>
      </c>
      <c r="CP57" s="217" t="s">
        <v>143</v>
      </c>
      <c r="CQ57" s="217" t="s">
        <v>1</v>
      </c>
      <c r="CR57" s="217" t="s">
        <v>143</v>
      </c>
      <c r="CS57" s="217" t="s">
        <v>1</v>
      </c>
      <c r="CT57" s="217" t="s">
        <v>2867</v>
      </c>
      <c r="CU57" s="217" t="s">
        <v>143</v>
      </c>
      <c r="CV57" s="217" t="s">
        <v>374</v>
      </c>
      <c r="CW57" s="217" t="s">
        <v>166</v>
      </c>
      <c r="CX57" s="217" t="s">
        <v>136</v>
      </c>
      <c r="CY57" s="217" t="s">
        <v>1989</v>
      </c>
      <c r="CZ57" s="217" t="s">
        <v>143</v>
      </c>
      <c r="DA57" s="217" t="s">
        <v>143</v>
      </c>
      <c r="DB57" s="217" t="s">
        <v>364</v>
      </c>
      <c r="DC57" s="217" t="s">
        <v>2261</v>
      </c>
      <c r="DD57" s="217" t="s">
        <v>6255</v>
      </c>
      <c r="DE57" s="217" t="s">
        <v>143</v>
      </c>
      <c r="DF57" s="217" t="s">
        <v>143</v>
      </c>
      <c r="DG57" s="176" t="s">
        <v>143</v>
      </c>
    </row>
    <row r="58" spans="1:111" s="176" customFormat="1" x14ac:dyDescent="0.2">
      <c r="A58" s="216">
        <v>45658</v>
      </c>
      <c r="B58" s="217">
        <v>180078</v>
      </c>
      <c r="C58" s="217" t="s">
        <v>16652</v>
      </c>
      <c r="D58" s="217" t="s">
        <v>364</v>
      </c>
      <c r="E58" s="218">
        <v>45678</v>
      </c>
      <c r="F58" s="217" t="s">
        <v>126</v>
      </c>
      <c r="G58" s="217" t="s">
        <v>166</v>
      </c>
      <c r="H58" s="219">
        <v>1352.52</v>
      </c>
      <c r="I58" s="219">
        <v>1352.52</v>
      </c>
      <c r="J58" s="220">
        <f t="shared" si="0"/>
        <v>1.4427092366799624E-2</v>
      </c>
      <c r="K58" s="217" t="s">
        <v>953</v>
      </c>
      <c r="L58" s="217" t="s">
        <v>1065</v>
      </c>
      <c r="M58" s="217" t="s">
        <v>2737</v>
      </c>
      <c r="N58" s="217" t="s">
        <v>16706</v>
      </c>
      <c r="O58" s="221" t="s">
        <v>170</v>
      </c>
      <c r="P58" s="217" t="s">
        <v>16707</v>
      </c>
      <c r="Q58" s="217" t="s">
        <v>16708</v>
      </c>
      <c r="R58" s="217" t="s">
        <v>135</v>
      </c>
      <c r="S58" s="217" t="s">
        <v>135</v>
      </c>
      <c r="T58" s="217" t="s">
        <v>506</v>
      </c>
      <c r="U58" s="217" t="s">
        <v>137</v>
      </c>
      <c r="V58" s="217" t="s">
        <v>957</v>
      </c>
      <c r="W58" s="217" t="s">
        <v>16709</v>
      </c>
      <c r="X58" s="217" t="s">
        <v>16710</v>
      </c>
      <c r="Y58" s="217" t="s">
        <v>139</v>
      </c>
      <c r="Z58" s="217" t="s">
        <v>226</v>
      </c>
      <c r="AA58" s="217" t="s">
        <v>5272</v>
      </c>
      <c r="AB58" s="217" t="s">
        <v>143</v>
      </c>
      <c r="AC58" s="217" t="s">
        <v>5272</v>
      </c>
      <c r="AD58" s="217" t="s">
        <v>16711</v>
      </c>
      <c r="AE58" s="217" t="s">
        <v>5974</v>
      </c>
      <c r="AF58" s="217" t="s">
        <v>141</v>
      </c>
      <c r="AG58" s="217" t="s">
        <v>143</v>
      </c>
      <c r="AH58" s="217" t="s">
        <v>143</v>
      </c>
      <c r="AI58" s="217" t="s">
        <v>207</v>
      </c>
      <c r="AJ58" s="217" t="s">
        <v>143</v>
      </c>
      <c r="AK58" s="217" t="s">
        <v>16712</v>
      </c>
      <c r="AL58" s="217" t="s">
        <v>143</v>
      </c>
      <c r="AM58" s="217" t="s">
        <v>2196</v>
      </c>
      <c r="AN58" s="217" t="s">
        <v>2197</v>
      </c>
      <c r="AO58" s="217" t="s">
        <v>2741</v>
      </c>
      <c r="AP58" s="217" t="s">
        <v>230</v>
      </c>
      <c r="AQ58" s="217" t="s">
        <v>231</v>
      </c>
      <c r="AR58" s="217" t="s">
        <v>2199</v>
      </c>
      <c r="AS58" s="217" t="s">
        <v>2200</v>
      </c>
      <c r="AT58" s="217" t="s">
        <v>631</v>
      </c>
      <c r="AU58" s="217" t="s">
        <v>632</v>
      </c>
      <c r="AV58" s="217" t="s">
        <v>1068</v>
      </c>
      <c r="AW58" s="217" t="s">
        <v>148</v>
      </c>
      <c r="AX58" s="217" t="s">
        <v>139</v>
      </c>
      <c r="AY58" s="217" t="s">
        <v>149</v>
      </c>
      <c r="AZ58" s="217" t="s">
        <v>634</v>
      </c>
      <c r="BA58" s="217" t="s">
        <v>156</v>
      </c>
      <c r="BB58" s="217" t="s">
        <v>157</v>
      </c>
      <c r="BC58" s="217" t="s">
        <v>8956</v>
      </c>
      <c r="BD58" s="217" t="s">
        <v>16710</v>
      </c>
      <c r="BE58" s="217" t="s">
        <v>5272</v>
      </c>
      <c r="BF58" s="217" t="s">
        <v>143</v>
      </c>
      <c r="BG58" s="217" t="s">
        <v>143</v>
      </c>
      <c r="BH58" s="217" t="s">
        <v>143</v>
      </c>
      <c r="BI58" s="217" t="s">
        <v>506</v>
      </c>
      <c r="BJ58" s="217" t="s">
        <v>143</v>
      </c>
      <c r="BK58" s="217" t="s">
        <v>160</v>
      </c>
      <c r="BL58" s="217" t="s">
        <v>143</v>
      </c>
      <c r="BM58" s="217" t="s">
        <v>364</v>
      </c>
      <c r="BN58" s="217" t="s">
        <v>143</v>
      </c>
      <c r="BO58" s="217" t="s">
        <v>16713</v>
      </c>
      <c r="BP58" s="217" t="s">
        <v>143</v>
      </c>
      <c r="BQ58" s="217" t="s">
        <v>16714</v>
      </c>
      <c r="BR58" s="217" t="s">
        <v>16712</v>
      </c>
      <c r="BS58" s="217" t="s">
        <v>16712</v>
      </c>
      <c r="BT58" s="217" t="s">
        <v>135</v>
      </c>
      <c r="BU58" s="217" t="s">
        <v>135</v>
      </c>
      <c r="BV58" s="217" t="s">
        <v>135</v>
      </c>
      <c r="BW58" s="217" t="s">
        <v>148</v>
      </c>
      <c r="BX58" s="217" t="s">
        <v>5177</v>
      </c>
      <c r="BY58" s="217" t="s">
        <v>174</v>
      </c>
      <c r="BZ58" s="217" t="s">
        <v>143</v>
      </c>
      <c r="CA58" s="217" t="s">
        <v>143</v>
      </c>
      <c r="CB58" s="217" t="s">
        <v>143</v>
      </c>
      <c r="CC58" s="217" t="s">
        <v>16715</v>
      </c>
      <c r="CD58" s="217" t="s">
        <v>2261</v>
      </c>
      <c r="CE58" s="217" t="s">
        <v>143</v>
      </c>
      <c r="CF58" s="217" t="s">
        <v>143</v>
      </c>
      <c r="CG58" s="217" t="s">
        <v>143</v>
      </c>
      <c r="CH58" s="217" t="s">
        <v>5272</v>
      </c>
      <c r="CI58" s="217" t="s">
        <v>143</v>
      </c>
      <c r="CJ58" s="217" t="s">
        <v>143</v>
      </c>
      <c r="CK58" s="217" t="s">
        <v>143</v>
      </c>
      <c r="CL58" s="217" t="s">
        <v>143</v>
      </c>
      <c r="CM58" s="217" t="s">
        <v>7298</v>
      </c>
      <c r="CN58" s="217" t="s">
        <v>143</v>
      </c>
      <c r="CO58" s="217" t="s">
        <v>143</v>
      </c>
      <c r="CP58" s="217" t="s">
        <v>143</v>
      </c>
      <c r="CQ58" s="217" t="s">
        <v>1</v>
      </c>
      <c r="CR58" s="217" t="s">
        <v>143</v>
      </c>
      <c r="CS58" s="217" t="s">
        <v>1</v>
      </c>
      <c r="CT58" s="217" t="s">
        <v>2092</v>
      </c>
      <c r="CU58" s="217" t="s">
        <v>143</v>
      </c>
      <c r="CV58" s="217" t="s">
        <v>953</v>
      </c>
      <c r="CW58" s="217" t="s">
        <v>166</v>
      </c>
      <c r="CX58" s="217" t="s">
        <v>506</v>
      </c>
      <c r="CY58" s="217" t="s">
        <v>1989</v>
      </c>
      <c r="CZ58" s="217" t="s">
        <v>143</v>
      </c>
      <c r="DA58" s="217" t="s">
        <v>225</v>
      </c>
      <c r="DB58" s="217" t="s">
        <v>364</v>
      </c>
      <c r="DC58" s="217" t="s">
        <v>2261</v>
      </c>
      <c r="DD58" s="217" t="s">
        <v>6255</v>
      </c>
      <c r="DE58" s="217" t="s">
        <v>143</v>
      </c>
      <c r="DF58" s="217" t="s">
        <v>7299</v>
      </c>
      <c r="DG58" s="176" t="s">
        <v>143</v>
      </c>
    </row>
    <row r="59" spans="1:111" s="176" customFormat="1" x14ac:dyDescent="0.2">
      <c r="A59" s="216">
        <v>45658</v>
      </c>
      <c r="B59" s="217">
        <v>180125</v>
      </c>
      <c r="C59" s="217" t="s">
        <v>16453</v>
      </c>
      <c r="D59" s="217" t="s">
        <v>125</v>
      </c>
      <c r="E59" s="218">
        <v>45678</v>
      </c>
      <c r="F59" s="217" t="s">
        <v>257</v>
      </c>
      <c r="G59" s="217" t="s">
        <v>166</v>
      </c>
      <c r="H59" s="219">
        <v>200.15</v>
      </c>
      <c r="I59" s="219">
        <v>200.15</v>
      </c>
      <c r="J59" s="220">
        <f t="shared" si="0"/>
        <v>2.1349647600145986E-3</v>
      </c>
      <c r="K59" s="217" t="s">
        <v>316</v>
      </c>
      <c r="L59" s="217" t="s">
        <v>980</v>
      </c>
      <c r="M59" s="217" t="s">
        <v>318</v>
      </c>
      <c r="N59" s="217" t="s">
        <v>16716</v>
      </c>
      <c r="O59" s="221" t="s">
        <v>132</v>
      </c>
      <c r="P59" s="217" t="s">
        <v>16717</v>
      </c>
      <c r="Q59" s="217" t="s">
        <v>16718</v>
      </c>
      <c r="R59" s="217" t="s">
        <v>135</v>
      </c>
      <c r="S59" s="217" t="s">
        <v>135</v>
      </c>
      <c r="T59" s="217" t="s">
        <v>136</v>
      </c>
      <c r="U59" s="217" t="s">
        <v>137</v>
      </c>
      <c r="V59" s="217" t="s">
        <v>2483</v>
      </c>
      <c r="W59" s="217" t="s">
        <v>16719</v>
      </c>
      <c r="X59" s="217" t="s">
        <v>16720</v>
      </c>
      <c r="Y59" s="217" t="s">
        <v>139</v>
      </c>
      <c r="Z59" s="217" t="s">
        <v>323</v>
      </c>
      <c r="AA59" s="217" t="s">
        <v>5272</v>
      </c>
      <c r="AB59" s="217" t="s">
        <v>143</v>
      </c>
      <c r="AC59" s="217" t="s">
        <v>11915</v>
      </c>
      <c r="AD59" s="217" t="s">
        <v>143</v>
      </c>
      <c r="AE59" s="217" t="s">
        <v>5675</v>
      </c>
      <c r="AF59" s="217" t="s">
        <v>265</v>
      </c>
      <c r="AG59" s="217" t="s">
        <v>143</v>
      </c>
      <c r="AH59" s="217" t="s">
        <v>5684</v>
      </c>
      <c r="AI59" s="217" t="s">
        <v>207</v>
      </c>
      <c r="AJ59" s="217" t="s">
        <v>143</v>
      </c>
      <c r="AK59" s="217" t="s">
        <v>5684</v>
      </c>
      <c r="AL59" s="217" t="s">
        <v>144</v>
      </c>
      <c r="AM59" s="217" t="s">
        <v>324</v>
      </c>
      <c r="AN59" s="217" t="s">
        <v>325</v>
      </c>
      <c r="AO59" s="217" t="s">
        <v>326</v>
      </c>
      <c r="AP59" s="217" t="s">
        <v>178</v>
      </c>
      <c r="AQ59" s="217" t="s">
        <v>179</v>
      </c>
      <c r="AR59" s="217" t="s">
        <v>327</v>
      </c>
      <c r="AS59" s="217" t="s">
        <v>328</v>
      </c>
      <c r="AT59" s="217" t="s">
        <v>990</v>
      </c>
      <c r="AU59" s="217" t="s">
        <v>273</v>
      </c>
      <c r="AV59" s="217" t="s">
        <v>991</v>
      </c>
      <c r="AW59" s="217" t="s">
        <v>148</v>
      </c>
      <c r="AX59" s="217" t="s">
        <v>139</v>
      </c>
      <c r="AY59" s="217" t="s">
        <v>154</v>
      </c>
      <c r="AZ59" s="217" t="s">
        <v>992</v>
      </c>
      <c r="BA59" s="217" t="s">
        <v>156</v>
      </c>
      <c r="BB59" s="217" t="s">
        <v>157</v>
      </c>
      <c r="BC59" s="217" t="s">
        <v>484</v>
      </c>
      <c r="BD59" s="217" t="s">
        <v>16720</v>
      </c>
      <c r="BE59" s="217" t="s">
        <v>5272</v>
      </c>
      <c r="BF59" s="217" t="s">
        <v>143</v>
      </c>
      <c r="BG59" s="217" t="s">
        <v>143</v>
      </c>
      <c r="BH59" s="217" t="s">
        <v>143</v>
      </c>
      <c r="BI59" s="217" t="s">
        <v>136</v>
      </c>
      <c r="BJ59" s="217" t="s">
        <v>143</v>
      </c>
      <c r="BK59" s="217" t="s">
        <v>160</v>
      </c>
      <c r="BL59" s="217" t="s">
        <v>160</v>
      </c>
      <c r="BM59" s="217" t="s">
        <v>143</v>
      </c>
      <c r="BN59" s="217" t="s">
        <v>143</v>
      </c>
      <c r="BO59" s="217" t="s">
        <v>16721</v>
      </c>
      <c r="BP59" s="217" t="s">
        <v>5723</v>
      </c>
      <c r="BQ59" s="217" t="s">
        <v>162</v>
      </c>
      <c r="BR59" s="217" t="s">
        <v>11915</v>
      </c>
      <c r="BS59" s="217" t="s">
        <v>11915</v>
      </c>
      <c r="BT59" s="217" t="s">
        <v>135</v>
      </c>
      <c r="BU59" s="217" t="s">
        <v>135</v>
      </c>
      <c r="BV59" s="217" t="s">
        <v>135</v>
      </c>
      <c r="BW59" s="217" t="s">
        <v>148</v>
      </c>
      <c r="BX59" s="217" t="s">
        <v>16722</v>
      </c>
      <c r="BY59" s="217" t="s">
        <v>144</v>
      </c>
      <c r="BZ59" s="217" t="s">
        <v>143</v>
      </c>
      <c r="CA59" s="217" t="s">
        <v>143</v>
      </c>
      <c r="CB59" s="217" t="s">
        <v>143</v>
      </c>
      <c r="CC59" s="217" t="s">
        <v>143</v>
      </c>
      <c r="CD59" s="217" t="s">
        <v>9549</v>
      </c>
      <c r="CE59" s="217" t="s">
        <v>9549</v>
      </c>
      <c r="CF59" s="217" t="s">
        <v>143</v>
      </c>
      <c r="CG59" s="217" t="s">
        <v>143</v>
      </c>
      <c r="CH59" s="217" t="s">
        <v>5272</v>
      </c>
      <c r="CI59" s="217" t="s">
        <v>143</v>
      </c>
      <c r="CJ59" s="217" t="s">
        <v>143</v>
      </c>
      <c r="CK59" s="217" t="s">
        <v>143</v>
      </c>
      <c r="CL59" s="217" t="s">
        <v>143</v>
      </c>
      <c r="CM59" s="217" t="s">
        <v>143</v>
      </c>
      <c r="CN59" s="217" t="s">
        <v>143</v>
      </c>
      <c r="CO59" s="217" t="s">
        <v>143</v>
      </c>
      <c r="CP59" s="217" t="s">
        <v>143</v>
      </c>
      <c r="CQ59" s="217" t="s">
        <v>1</v>
      </c>
      <c r="CR59" s="217" t="s">
        <v>143</v>
      </c>
      <c r="CS59" s="217" t="s">
        <v>1</v>
      </c>
      <c r="CT59" s="217" t="s">
        <v>1985</v>
      </c>
      <c r="CU59" s="217" t="s">
        <v>1985</v>
      </c>
      <c r="CV59" s="217" t="s">
        <v>316</v>
      </c>
      <c r="CW59" s="217" t="s">
        <v>166</v>
      </c>
      <c r="CX59" s="217" t="s">
        <v>136</v>
      </c>
      <c r="CY59" s="217" t="s">
        <v>1989</v>
      </c>
      <c r="CZ59" s="217" t="s">
        <v>143</v>
      </c>
      <c r="DA59" s="217" t="s">
        <v>143</v>
      </c>
      <c r="DB59" s="217" t="s">
        <v>125</v>
      </c>
      <c r="DC59" s="217" t="s">
        <v>2261</v>
      </c>
      <c r="DD59" s="217" t="s">
        <v>6255</v>
      </c>
      <c r="DE59" s="217" t="s">
        <v>143</v>
      </c>
      <c r="DF59" s="217" t="s">
        <v>143</v>
      </c>
      <c r="DG59" s="176" t="s">
        <v>143</v>
      </c>
    </row>
    <row r="60" spans="1:111" s="176" customFormat="1" x14ac:dyDescent="0.2">
      <c r="A60" s="216">
        <v>45658</v>
      </c>
      <c r="B60" s="217">
        <v>180075</v>
      </c>
      <c r="C60" s="217" t="s">
        <v>16293</v>
      </c>
      <c r="D60" s="217" t="s">
        <v>164</v>
      </c>
      <c r="E60" s="218">
        <v>45679</v>
      </c>
      <c r="F60" s="217" t="s">
        <v>165</v>
      </c>
      <c r="G60" s="217" t="s">
        <v>166</v>
      </c>
      <c r="H60" s="219">
        <v>120.32</v>
      </c>
      <c r="I60" s="219">
        <v>108.56</v>
      </c>
      <c r="J60" s="220">
        <f t="shared" si="0"/>
        <v>1.2834322254556907E-3</v>
      </c>
      <c r="K60" s="217" t="s">
        <v>953</v>
      </c>
      <c r="L60" s="217" t="s">
        <v>960</v>
      </c>
      <c r="M60" s="217" t="s">
        <v>16723</v>
      </c>
      <c r="N60" s="217" t="s">
        <v>16724</v>
      </c>
      <c r="O60" s="221" t="s">
        <v>170</v>
      </c>
      <c r="P60" s="217" t="s">
        <v>16725</v>
      </c>
      <c r="Q60" s="217" t="s">
        <v>16726</v>
      </c>
      <c r="R60" s="217" t="s">
        <v>135</v>
      </c>
      <c r="S60" s="217" t="s">
        <v>135</v>
      </c>
      <c r="T60" s="217" t="s">
        <v>506</v>
      </c>
      <c r="U60" s="217" t="s">
        <v>137</v>
      </c>
      <c r="V60" s="217" t="s">
        <v>173</v>
      </c>
      <c r="W60" s="217" t="s">
        <v>16727</v>
      </c>
      <c r="X60" s="217" t="s">
        <v>16728</v>
      </c>
      <c r="Y60" s="217" t="s">
        <v>139</v>
      </c>
      <c r="Z60" s="217" t="s">
        <v>323</v>
      </c>
      <c r="AA60" s="217" t="s">
        <v>5272</v>
      </c>
      <c r="AB60" s="217" t="s">
        <v>143</v>
      </c>
      <c r="AC60" s="217" t="s">
        <v>16729</v>
      </c>
      <c r="AD60" s="217" t="s">
        <v>143</v>
      </c>
      <c r="AE60" s="217" t="s">
        <v>235</v>
      </c>
      <c r="AF60" s="217" t="s">
        <v>141</v>
      </c>
      <c r="AG60" s="217" t="s">
        <v>143</v>
      </c>
      <c r="AH60" s="217" t="s">
        <v>16729</v>
      </c>
      <c r="AI60" s="217" t="s">
        <v>207</v>
      </c>
      <c r="AJ60" s="217" t="s">
        <v>143</v>
      </c>
      <c r="AK60" s="217" t="s">
        <v>6252</v>
      </c>
      <c r="AL60" s="217" t="s">
        <v>174</v>
      </c>
      <c r="AM60" s="217" t="s">
        <v>16730</v>
      </c>
      <c r="AN60" s="217" t="s">
        <v>12866</v>
      </c>
      <c r="AO60" s="217" t="s">
        <v>309</v>
      </c>
      <c r="AP60" s="217" t="s">
        <v>178</v>
      </c>
      <c r="AQ60" s="217" t="s">
        <v>179</v>
      </c>
      <c r="AR60" s="217" t="s">
        <v>12866</v>
      </c>
      <c r="AS60" s="217" t="s">
        <v>12867</v>
      </c>
      <c r="AT60" s="217" t="s">
        <v>145</v>
      </c>
      <c r="AU60" s="217" t="s">
        <v>146</v>
      </c>
      <c r="AV60" s="217" t="s">
        <v>972</v>
      </c>
      <c r="AW60" s="217" t="s">
        <v>148</v>
      </c>
      <c r="AX60" s="217" t="s">
        <v>139</v>
      </c>
      <c r="AY60" s="217" t="s">
        <v>149</v>
      </c>
      <c r="AZ60" s="217" t="s">
        <v>150</v>
      </c>
      <c r="BA60" s="217" t="s">
        <v>156</v>
      </c>
      <c r="BB60" s="217" t="s">
        <v>157</v>
      </c>
      <c r="BC60" s="217" t="s">
        <v>484</v>
      </c>
      <c r="BD60" s="217" t="s">
        <v>16731</v>
      </c>
      <c r="BE60" s="217" t="s">
        <v>5272</v>
      </c>
      <c r="BF60" s="217" t="s">
        <v>143</v>
      </c>
      <c r="BG60" s="217" t="s">
        <v>16732</v>
      </c>
      <c r="BH60" s="217" t="s">
        <v>143</v>
      </c>
      <c r="BI60" s="217" t="s">
        <v>506</v>
      </c>
      <c r="BJ60" s="217" t="s">
        <v>143</v>
      </c>
      <c r="BK60" s="217" t="s">
        <v>160</v>
      </c>
      <c r="BL60" s="217" t="s">
        <v>160</v>
      </c>
      <c r="BM60" s="217" t="s">
        <v>164</v>
      </c>
      <c r="BN60" s="217" t="s">
        <v>143</v>
      </c>
      <c r="BO60" s="217" t="s">
        <v>8857</v>
      </c>
      <c r="BP60" s="217" t="s">
        <v>5723</v>
      </c>
      <c r="BQ60" s="217" t="s">
        <v>162</v>
      </c>
      <c r="BR60" s="217" t="s">
        <v>16729</v>
      </c>
      <c r="BS60" s="217" t="s">
        <v>16729</v>
      </c>
      <c r="BT60" s="217" t="s">
        <v>135</v>
      </c>
      <c r="BU60" s="217" t="s">
        <v>135</v>
      </c>
      <c r="BV60" s="217" t="s">
        <v>135</v>
      </c>
      <c r="BW60" s="217" t="s">
        <v>148</v>
      </c>
      <c r="BX60" s="217" t="s">
        <v>1653</v>
      </c>
      <c r="BY60" s="217" t="s">
        <v>174</v>
      </c>
      <c r="BZ60" s="217" t="s">
        <v>143</v>
      </c>
      <c r="CA60" s="217" t="s">
        <v>143</v>
      </c>
      <c r="CB60" s="217" t="s">
        <v>143</v>
      </c>
      <c r="CC60" s="217" t="s">
        <v>15613</v>
      </c>
      <c r="CD60" s="217" t="s">
        <v>2261</v>
      </c>
      <c r="CE60" s="217" t="s">
        <v>2261</v>
      </c>
      <c r="CF60" s="217" t="s">
        <v>143</v>
      </c>
      <c r="CG60" s="217" t="s">
        <v>143</v>
      </c>
      <c r="CH60" s="217" t="s">
        <v>5272</v>
      </c>
      <c r="CI60" s="217" t="s">
        <v>143</v>
      </c>
      <c r="CJ60" s="217" t="s">
        <v>143</v>
      </c>
      <c r="CK60" s="217" t="s">
        <v>143</v>
      </c>
      <c r="CL60" s="217" t="s">
        <v>143</v>
      </c>
      <c r="CM60" s="217" t="s">
        <v>143</v>
      </c>
      <c r="CN60" s="217" t="s">
        <v>143</v>
      </c>
      <c r="CO60" s="217" t="s">
        <v>143</v>
      </c>
      <c r="CP60" s="217" t="s">
        <v>143</v>
      </c>
      <c r="CQ60" s="217" t="s">
        <v>1</v>
      </c>
      <c r="CR60" s="217" t="s">
        <v>143</v>
      </c>
      <c r="CS60" s="217" t="s">
        <v>1</v>
      </c>
      <c r="CT60" s="217" t="s">
        <v>1985</v>
      </c>
      <c r="CU60" s="217" t="s">
        <v>1985</v>
      </c>
      <c r="CV60" s="217" t="s">
        <v>953</v>
      </c>
      <c r="CW60" s="217" t="s">
        <v>166</v>
      </c>
      <c r="CX60" s="217" t="s">
        <v>506</v>
      </c>
      <c r="CY60" s="217" t="s">
        <v>1986</v>
      </c>
      <c r="CZ60" s="217" t="s">
        <v>143</v>
      </c>
      <c r="DA60" s="217" t="s">
        <v>143</v>
      </c>
      <c r="DB60" s="217" t="s">
        <v>164</v>
      </c>
      <c r="DC60" s="217" t="s">
        <v>2261</v>
      </c>
      <c r="DD60" s="217" t="s">
        <v>571</v>
      </c>
      <c r="DE60" s="217" t="s">
        <v>143</v>
      </c>
      <c r="DF60" s="217" t="s">
        <v>143</v>
      </c>
      <c r="DG60" s="176" t="s">
        <v>143</v>
      </c>
    </row>
    <row r="61" spans="1:111" s="176" customFormat="1" x14ac:dyDescent="0.2">
      <c r="A61" s="216">
        <v>45658</v>
      </c>
      <c r="B61" s="217">
        <v>180097</v>
      </c>
      <c r="C61" s="217" t="s">
        <v>16293</v>
      </c>
      <c r="D61" s="217" t="s">
        <v>164</v>
      </c>
      <c r="E61" s="218">
        <v>45679</v>
      </c>
      <c r="F61" s="217" t="s">
        <v>165</v>
      </c>
      <c r="G61" s="217" t="s">
        <v>166</v>
      </c>
      <c r="H61" s="219">
        <v>321.72000000000003</v>
      </c>
      <c r="I61" s="219">
        <v>344</v>
      </c>
      <c r="J61" s="220">
        <f t="shared" si="0"/>
        <v>3.4317305150731786E-3</v>
      </c>
      <c r="K61" s="217" t="s">
        <v>953</v>
      </c>
      <c r="L61" s="217" t="s">
        <v>1056</v>
      </c>
      <c r="M61" s="217" t="s">
        <v>16733</v>
      </c>
      <c r="N61" s="217" t="s">
        <v>16724</v>
      </c>
      <c r="O61" s="221" t="s">
        <v>170</v>
      </c>
      <c r="P61" s="217" t="s">
        <v>16734</v>
      </c>
      <c r="Q61" s="217" t="s">
        <v>16735</v>
      </c>
      <c r="R61" s="217" t="s">
        <v>135</v>
      </c>
      <c r="S61" s="217" t="s">
        <v>135</v>
      </c>
      <c r="T61" s="217" t="s">
        <v>506</v>
      </c>
      <c r="U61" s="217" t="s">
        <v>137</v>
      </c>
      <c r="V61" s="217" t="s">
        <v>173</v>
      </c>
      <c r="W61" s="217" t="s">
        <v>16736</v>
      </c>
      <c r="X61" s="217" t="s">
        <v>16737</v>
      </c>
      <c r="Y61" s="217" t="s">
        <v>139</v>
      </c>
      <c r="Z61" s="217" t="s">
        <v>323</v>
      </c>
      <c r="AA61" s="217" t="s">
        <v>5272</v>
      </c>
      <c r="AB61" s="217" t="s">
        <v>143</v>
      </c>
      <c r="AC61" s="217" t="s">
        <v>16738</v>
      </c>
      <c r="AD61" s="217" t="s">
        <v>143</v>
      </c>
      <c r="AE61" s="217" t="s">
        <v>235</v>
      </c>
      <c r="AF61" s="217" t="s">
        <v>141</v>
      </c>
      <c r="AG61" s="217" t="s">
        <v>143</v>
      </c>
      <c r="AH61" s="217" t="s">
        <v>16738</v>
      </c>
      <c r="AI61" s="217" t="s">
        <v>207</v>
      </c>
      <c r="AJ61" s="217" t="s">
        <v>143</v>
      </c>
      <c r="AK61" s="217" t="s">
        <v>16739</v>
      </c>
      <c r="AL61" s="217" t="s">
        <v>174</v>
      </c>
      <c r="AM61" s="217" t="s">
        <v>16740</v>
      </c>
      <c r="AN61" s="217" t="s">
        <v>16741</v>
      </c>
      <c r="AO61" s="217" t="s">
        <v>16742</v>
      </c>
      <c r="AP61" s="217" t="s">
        <v>178</v>
      </c>
      <c r="AQ61" s="217" t="s">
        <v>179</v>
      </c>
      <c r="AR61" s="217" t="s">
        <v>211</v>
      </c>
      <c r="AS61" s="217" t="s">
        <v>16743</v>
      </c>
      <c r="AT61" s="217" t="s">
        <v>145</v>
      </c>
      <c r="AU61" s="217" t="s">
        <v>146</v>
      </c>
      <c r="AV61" s="217" t="s">
        <v>1060</v>
      </c>
      <c r="AW61" s="217" t="s">
        <v>148</v>
      </c>
      <c r="AX61" s="217" t="s">
        <v>139</v>
      </c>
      <c r="AY61" s="217" t="s">
        <v>149</v>
      </c>
      <c r="AZ61" s="217" t="s">
        <v>150</v>
      </c>
      <c r="BA61" s="217" t="s">
        <v>156</v>
      </c>
      <c r="BB61" s="217" t="s">
        <v>157</v>
      </c>
      <c r="BC61" s="217" t="s">
        <v>303</v>
      </c>
      <c r="BD61" s="217" t="s">
        <v>16744</v>
      </c>
      <c r="BE61" s="217" t="s">
        <v>5272</v>
      </c>
      <c r="BF61" s="217" t="s">
        <v>143</v>
      </c>
      <c r="BG61" s="217" t="s">
        <v>16745</v>
      </c>
      <c r="BH61" s="217" t="s">
        <v>143</v>
      </c>
      <c r="BI61" s="217" t="s">
        <v>506</v>
      </c>
      <c r="BJ61" s="217" t="s">
        <v>143</v>
      </c>
      <c r="BK61" s="217" t="s">
        <v>160</v>
      </c>
      <c r="BL61" s="217" t="s">
        <v>160</v>
      </c>
      <c r="BM61" s="217" t="s">
        <v>164</v>
      </c>
      <c r="BN61" s="217" t="s">
        <v>143</v>
      </c>
      <c r="BO61" s="217" t="s">
        <v>16746</v>
      </c>
      <c r="BP61" s="217" t="s">
        <v>5352</v>
      </c>
      <c r="BQ61" s="217" t="s">
        <v>241</v>
      </c>
      <c r="BR61" s="217" t="s">
        <v>16738</v>
      </c>
      <c r="BS61" s="217" t="s">
        <v>16738</v>
      </c>
      <c r="BT61" s="217" t="s">
        <v>135</v>
      </c>
      <c r="BU61" s="217" t="s">
        <v>135</v>
      </c>
      <c r="BV61" s="217" t="s">
        <v>135</v>
      </c>
      <c r="BW61" s="217" t="s">
        <v>148</v>
      </c>
      <c r="BX61" s="217" t="s">
        <v>2650</v>
      </c>
      <c r="BY61" s="217" t="s">
        <v>174</v>
      </c>
      <c r="BZ61" s="217" t="s">
        <v>143</v>
      </c>
      <c r="CA61" s="217" t="s">
        <v>143</v>
      </c>
      <c r="CB61" s="217" t="s">
        <v>143</v>
      </c>
      <c r="CC61" s="217" t="s">
        <v>15612</v>
      </c>
      <c r="CD61" s="217" t="s">
        <v>2261</v>
      </c>
      <c r="CE61" s="217" t="s">
        <v>2261</v>
      </c>
      <c r="CF61" s="217" t="s">
        <v>143</v>
      </c>
      <c r="CG61" s="217" t="s">
        <v>143</v>
      </c>
      <c r="CH61" s="217" t="s">
        <v>5272</v>
      </c>
      <c r="CI61" s="217" t="s">
        <v>143</v>
      </c>
      <c r="CJ61" s="217" t="s">
        <v>143</v>
      </c>
      <c r="CK61" s="217" t="s">
        <v>143</v>
      </c>
      <c r="CL61" s="217" t="s">
        <v>143</v>
      </c>
      <c r="CM61" s="217" t="s">
        <v>143</v>
      </c>
      <c r="CN61" s="217" t="s">
        <v>143</v>
      </c>
      <c r="CO61" s="217" t="s">
        <v>143</v>
      </c>
      <c r="CP61" s="217" t="s">
        <v>143</v>
      </c>
      <c r="CQ61" s="217" t="s">
        <v>1</v>
      </c>
      <c r="CR61" s="217" t="s">
        <v>143</v>
      </c>
      <c r="CS61" s="217" t="s">
        <v>1</v>
      </c>
      <c r="CT61" s="217" t="s">
        <v>1985</v>
      </c>
      <c r="CU61" s="217" t="s">
        <v>1985</v>
      </c>
      <c r="CV61" s="217" t="s">
        <v>953</v>
      </c>
      <c r="CW61" s="217" t="s">
        <v>166</v>
      </c>
      <c r="CX61" s="217" t="s">
        <v>506</v>
      </c>
      <c r="CY61" s="217" t="s">
        <v>1989</v>
      </c>
      <c r="CZ61" s="217" t="s">
        <v>143</v>
      </c>
      <c r="DA61" s="217" t="s">
        <v>143</v>
      </c>
      <c r="DB61" s="217" t="s">
        <v>164</v>
      </c>
      <c r="DC61" s="217" t="s">
        <v>2261</v>
      </c>
      <c r="DD61" s="217" t="s">
        <v>571</v>
      </c>
      <c r="DE61" s="217" t="s">
        <v>143</v>
      </c>
      <c r="DF61" s="217" t="s">
        <v>143</v>
      </c>
      <c r="DG61" s="176" t="s">
        <v>143</v>
      </c>
    </row>
    <row r="62" spans="1:111" s="176" customFormat="1" x14ac:dyDescent="0.2">
      <c r="A62" s="216">
        <v>45658</v>
      </c>
      <c r="B62" s="217">
        <v>180182</v>
      </c>
      <c r="C62" s="217" t="s">
        <v>8</v>
      </c>
      <c r="D62" s="217" t="s">
        <v>685</v>
      </c>
      <c r="E62" s="218">
        <v>45679</v>
      </c>
      <c r="F62" s="217" t="s">
        <v>165</v>
      </c>
      <c r="G62" s="217" t="s">
        <v>166</v>
      </c>
      <c r="H62" s="219">
        <v>1099</v>
      </c>
      <c r="I62" s="219">
        <v>1099</v>
      </c>
      <c r="J62" s="220">
        <f t="shared" si="0"/>
        <v>1.1722839226860075E-2</v>
      </c>
      <c r="K62" s="217" t="s">
        <v>953</v>
      </c>
      <c r="L62" s="217" t="s">
        <v>960</v>
      </c>
      <c r="M62" s="217" t="s">
        <v>5606</v>
      </c>
      <c r="N62" s="217" t="s">
        <v>16747</v>
      </c>
      <c r="O62" s="221" t="s">
        <v>170</v>
      </c>
      <c r="P62" s="217" t="s">
        <v>16748</v>
      </c>
      <c r="Q62" s="217" t="s">
        <v>14569</v>
      </c>
      <c r="R62" s="217" t="s">
        <v>135</v>
      </c>
      <c r="S62" s="217" t="s">
        <v>135</v>
      </c>
      <c r="T62" s="217" t="s">
        <v>506</v>
      </c>
      <c r="U62" s="217" t="s">
        <v>137</v>
      </c>
      <c r="V62" s="217" t="s">
        <v>957</v>
      </c>
      <c r="W62" s="217" t="s">
        <v>16749</v>
      </c>
      <c r="X62" s="217" t="s">
        <v>16750</v>
      </c>
      <c r="Y62" s="217" t="s">
        <v>139</v>
      </c>
      <c r="Z62" s="217" t="s">
        <v>323</v>
      </c>
      <c r="AA62" s="217" t="s">
        <v>5272</v>
      </c>
      <c r="AB62" s="217" t="s">
        <v>143</v>
      </c>
      <c r="AC62" s="217" t="s">
        <v>5272</v>
      </c>
      <c r="AD62" s="217" t="s">
        <v>16711</v>
      </c>
      <c r="AE62" s="217" t="s">
        <v>235</v>
      </c>
      <c r="AF62" s="217" t="s">
        <v>141</v>
      </c>
      <c r="AG62" s="217" t="s">
        <v>143</v>
      </c>
      <c r="AH62" s="217" t="s">
        <v>143</v>
      </c>
      <c r="AI62" s="217" t="s">
        <v>207</v>
      </c>
      <c r="AJ62" s="217" t="s">
        <v>143</v>
      </c>
      <c r="AK62" s="217" t="s">
        <v>16751</v>
      </c>
      <c r="AL62" s="217" t="s">
        <v>143</v>
      </c>
      <c r="AM62" s="217" t="s">
        <v>1940</v>
      </c>
      <c r="AN62" s="217" t="s">
        <v>1941</v>
      </c>
      <c r="AO62" s="217" t="s">
        <v>5608</v>
      </c>
      <c r="AP62" s="217" t="s">
        <v>916</v>
      </c>
      <c r="AQ62" s="217" t="s">
        <v>231</v>
      </c>
      <c r="AR62" s="217" t="s">
        <v>1943</v>
      </c>
      <c r="AS62" s="217" t="s">
        <v>1944</v>
      </c>
      <c r="AT62" s="217" t="s">
        <v>145</v>
      </c>
      <c r="AU62" s="217" t="s">
        <v>146</v>
      </c>
      <c r="AV62" s="217" t="s">
        <v>972</v>
      </c>
      <c r="AW62" s="217" t="s">
        <v>148</v>
      </c>
      <c r="AX62" s="217" t="s">
        <v>139</v>
      </c>
      <c r="AY62" s="217" t="s">
        <v>149</v>
      </c>
      <c r="AZ62" s="217" t="s">
        <v>150</v>
      </c>
      <c r="BA62" s="217" t="s">
        <v>156</v>
      </c>
      <c r="BB62" s="217" t="s">
        <v>157</v>
      </c>
      <c r="BC62" s="217" t="s">
        <v>8956</v>
      </c>
      <c r="BD62" s="217" t="s">
        <v>16750</v>
      </c>
      <c r="BE62" s="217" t="s">
        <v>5272</v>
      </c>
      <c r="BF62" s="217" t="s">
        <v>143</v>
      </c>
      <c r="BG62" s="217" t="s">
        <v>143</v>
      </c>
      <c r="BH62" s="217" t="s">
        <v>143</v>
      </c>
      <c r="BI62" s="217" t="s">
        <v>506</v>
      </c>
      <c r="BJ62" s="217" t="s">
        <v>143</v>
      </c>
      <c r="BK62" s="217" t="s">
        <v>160</v>
      </c>
      <c r="BL62" s="217" t="s">
        <v>143</v>
      </c>
      <c r="BM62" s="217" t="s">
        <v>685</v>
      </c>
      <c r="BN62" s="217" t="s">
        <v>143</v>
      </c>
      <c r="BO62" s="217" t="s">
        <v>16752</v>
      </c>
      <c r="BP62" s="217" t="s">
        <v>143</v>
      </c>
      <c r="BQ62" s="217" t="s">
        <v>16753</v>
      </c>
      <c r="BR62" s="217" t="s">
        <v>16751</v>
      </c>
      <c r="BS62" s="217" t="s">
        <v>16751</v>
      </c>
      <c r="BT62" s="217" t="s">
        <v>135</v>
      </c>
      <c r="BU62" s="217" t="s">
        <v>135</v>
      </c>
      <c r="BV62" s="217" t="s">
        <v>135</v>
      </c>
      <c r="BW62" s="217" t="s">
        <v>148</v>
      </c>
      <c r="BX62" s="217" t="s">
        <v>12746</v>
      </c>
      <c r="BY62" s="217" t="s">
        <v>174</v>
      </c>
      <c r="BZ62" s="217" t="s">
        <v>143</v>
      </c>
      <c r="CA62" s="217" t="s">
        <v>143</v>
      </c>
      <c r="CB62" s="217" t="s">
        <v>143</v>
      </c>
      <c r="CC62" s="217" t="s">
        <v>143</v>
      </c>
      <c r="CD62" s="217" t="s">
        <v>2261</v>
      </c>
      <c r="CE62" s="217" t="s">
        <v>143</v>
      </c>
      <c r="CF62" s="217" t="s">
        <v>143</v>
      </c>
      <c r="CG62" s="217" t="s">
        <v>143</v>
      </c>
      <c r="CH62" s="217" t="s">
        <v>5272</v>
      </c>
      <c r="CI62" s="217" t="s">
        <v>143</v>
      </c>
      <c r="CJ62" s="217" t="s">
        <v>143</v>
      </c>
      <c r="CK62" s="217" t="s">
        <v>143</v>
      </c>
      <c r="CL62" s="217" t="s">
        <v>143</v>
      </c>
      <c r="CM62" s="217" t="s">
        <v>143</v>
      </c>
      <c r="CN62" s="217" t="s">
        <v>143</v>
      </c>
      <c r="CO62" s="217" t="s">
        <v>143</v>
      </c>
      <c r="CP62" s="217" t="s">
        <v>143</v>
      </c>
      <c r="CQ62" s="217" t="s">
        <v>1</v>
      </c>
      <c r="CR62" s="217" t="s">
        <v>143</v>
      </c>
      <c r="CS62" s="217" t="s">
        <v>1</v>
      </c>
      <c r="CT62" s="217" t="s">
        <v>2092</v>
      </c>
      <c r="CU62" s="217" t="s">
        <v>143</v>
      </c>
      <c r="CV62" s="217" t="s">
        <v>953</v>
      </c>
      <c r="CW62" s="217" t="s">
        <v>166</v>
      </c>
      <c r="CX62" s="217" t="s">
        <v>506</v>
      </c>
      <c r="CY62" s="217" t="s">
        <v>1989</v>
      </c>
      <c r="CZ62" s="217" t="s">
        <v>143</v>
      </c>
      <c r="DA62" s="217" t="s">
        <v>225</v>
      </c>
      <c r="DB62" s="217" t="s">
        <v>685</v>
      </c>
      <c r="DC62" s="217" t="s">
        <v>2261</v>
      </c>
      <c r="DD62" s="217" t="s">
        <v>571</v>
      </c>
      <c r="DE62" s="217" t="s">
        <v>143</v>
      </c>
      <c r="DF62" s="217" t="s">
        <v>143</v>
      </c>
      <c r="DG62" s="176" t="s">
        <v>143</v>
      </c>
    </row>
    <row r="63" spans="1:111" s="176" customFormat="1" x14ac:dyDescent="0.2">
      <c r="A63" s="216">
        <v>45658</v>
      </c>
      <c r="B63" s="217">
        <v>180333</v>
      </c>
      <c r="C63" s="217" t="s">
        <v>16293</v>
      </c>
      <c r="D63" s="217" t="s">
        <v>164</v>
      </c>
      <c r="E63" s="218">
        <v>45680</v>
      </c>
      <c r="F63" s="217" t="s">
        <v>165</v>
      </c>
      <c r="G63" s="217" t="s">
        <v>166</v>
      </c>
      <c r="H63" s="219">
        <v>385.57</v>
      </c>
      <c r="I63" s="219">
        <v>385.57</v>
      </c>
      <c r="J63" s="220">
        <f t="shared" si="0"/>
        <v>4.1128072071887518E-3</v>
      </c>
      <c r="K63" s="217" t="s">
        <v>953</v>
      </c>
      <c r="L63" s="217" t="s">
        <v>960</v>
      </c>
      <c r="M63" s="217" t="s">
        <v>2497</v>
      </c>
      <c r="N63" s="217" t="s">
        <v>14542</v>
      </c>
      <c r="O63" s="221" t="s">
        <v>170</v>
      </c>
      <c r="P63" s="217" t="s">
        <v>16754</v>
      </c>
      <c r="Q63" s="217" t="s">
        <v>16755</v>
      </c>
      <c r="R63" s="217" t="s">
        <v>135</v>
      </c>
      <c r="S63" s="217" t="s">
        <v>135</v>
      </c>
      <c r="T63" s="217" t="s">
        <v>506</v>
      </c>
      <c r="U63" s="217" t="s">
        <v>137</v>
      </c>
      <c r="V63" s="217" t="s">
        <v>173</v>
      </c>
      <c r="W63" s="217" t="s">
        <v>16756</v>
      </c>
      <c r="X63" s="217" t="s">
        <v>16757</v>
      </c>
      <c r="Y63" s="217" t="s">
        <v>139</v>
      </c>
      <c r="Z63" s="217" t="s">
        <v>323</v>
      </c>
      <c r="AA63" s="217" t="s">
        <v>5272</v>
      </c>
      <c r="AB63" s="217" t="s">
        <v>143</v>
      </c>
      <c r="AC63" s="217" t="s">
        <v>5272</v>
      </c>
      <c r="AD63" s="217" t="s">
        <v>143</v>
      </c>
      <c r="AE63" s="217" t="s">
        <v>235</v>
      </c>
      <c r="AF63" s="217" t="s">
        <v>141</v>
      </c>
      <c r="AG63" s="217" t="s">
        <v>143</v>
      </c>
      <c r="AH63" s="217" t="s">
        <v>143</v>
      </c>
      <c r="AI63" s="217" t="s">
        <v>207</v>
      </c>
      <c r="AJ63" s="217" t="s">
        <v>143</v>
      </c>
      <c r="AK63" s="217" t="s">
        <v>16758</v>
      </c>
      <c r="AL63" s="217" t="s">
        <v>143</v>
      </c>
      <c r="AM63" s="217" t="s">
        <v>2013</v>
      </c>
      <c r="AN63" s="217" t="s">
        <v>2014</v>
      </c>
      <c r="AO63" s="217" t="s">
        <v>2502</v>
      </c>
      <c r="AP63" s="217" t="s">
        <v>250</v>
      </c>
      <c r="AQ63" s="217" t="s">
        <v>179</v>
      </c>
      <c r="AR63" s="217" t="s">
        <v>251</v>
      </c>
      <c r="AS63" s="217" t="s">
        <v>2016</v>
      </c>
      <c r="AT63" s="217" t="s">
        <v>145</v>
      </c>
      <c r="AU63" s="217" t="s">
        <v>146</v>
      </c>
      <c r="AV63" s="217" t="s">
        <v>972</v>
      </c>
      <c r="AW63" s="217" t="s">
        <v>148</v>
      </c>
      <c r="AX63" s="217" t="s">
        <v>139</v>
      </c>
      <c r="AY63" s="217" t="s">
        <v>149</v>
      </c>
      <c r="AZ63" s="217" t="s">
        <v>150</v>
      </c>
      <c r="BA63" s="217" t="s">
        <v>156</v>
      </c>
      <c r="BB63" s="217" t="s">
        <v>157</v>
      </c>
      <c r="BC63" s="217" t="s">
        <v>303</v>
      </c>
      <c r="BD63" s="217" t="s">
        <v>16757</v>
      </c>
      <c r="BE63" s="217" t="s">
        <v>5272</v>
      </c>
      <c r="BF63" s="217" t="s">
        <v>143</v>
      </c>
      <c r="BG63" s="217" t="s">
        <v>143</v>
      </c>
      <c r="BH63" s="217" t="s">
        <v>143</v>
      </c>
      <c r="BI63" s="217" t="s">
        <v>506</v>
      </c>
      <c r="BJ63" s="217" t="s">
        <v>143</v>
      </c>
      <c r="BK63" s="217" t="s">
        <v>160</v>
      </c>
      <c r="BL63" s="217" t="s">
        <v>143</v>
      </c>
      <c r="BM63" s="217" t="s">
        <v>164</v>
      </c>
      <c r="BN63" s="217" t="s">
        <v>143</v>
      </c>
      <c r="BO63" s="217" t="s">
        <v>8460</v>
      </c>
      <c r="BP63" s="217" t="s">
        <v>5352</v>
      </c>
      <c r="BQ63" s="217" t="s">
        <v>241</v>
      </c>
      <c r="BR63" s="217" t="s">
        <v>16758</v>
      </c>
      <c r="BS63" s="217" t="s">
        <v>16758</v>
      </c>
      <c r="BT63" s="217" t="s">
        <v>135</v>
      </c>
      <c r="BU63" s="217" t="s">
        <v>135</v>
      </c>
      <c r="BV63" s="217" t="s">
        <v>135</v>
      </c>
      <c r="BW63" s="217" t="s">
        <v>148</v>
      </c>
      <c r="BX63" s="217" t="s">
        <v>2650</v>
      </c>
      <c r="BY63" s="217" t="s">
        <v>174</v>
      </c>
      <c r="BZ63" s="217" t="s">
        <v>143</v>
      </c>
      <c r="CA63" s="217" t="s">
        <v>143</v>
      </c>
      <c r="CB63" s="217" t="s">
        <v>143</v>
      </c>
      <c r="CC63" s="217" t="s">
        <v>15613</v>
      </c>
      <c r="CD63" s="217" t="s">
        <v>2261</v>
      </c>
      <c r="CE63" s="217" t="s">
        <v>143</v>
      </c>
      <c r="CF63" s="217" t="s">
        <v>143</v>
      </c>
      <c r="CG63" s="217" t="s">
        <v>143</v>
      </c>
      <c r="CH63" s="217" t="s">
        <v>5272</v>
      </c>
      <c r="CI63" s="217" t="s">
        <v>143</v>
      </c>
      <c r="CJ63" s="217" t="s">
        <v>143</v>
      </c>
      <c r="CK63" s="217" t="s">
        <v>143</v>
      </c>
      <c r="CL63" s="217" t="s">
        <v>143</v>
      </c>
      <c r="CM63" s="217" t="s">
        <v>143</v>
      </c>
      <c r="CN63" s="217" t="s">
        <v>143</v>
      </c>
      <c r="CO63" s="217" t="s">
        <v>143</v>
      </c>
      <c r="CP63" s="217" t="s">
        <v>143</v>
      </c>
      <c r="CQ63" s="217" t="s">
        <v>1</v>
      </c>
      <c r="CR63" s="217" t="s">
        <v>143</v>
      </c>
      <c r="CS63" s="217" t="s">
        <v>1</v>
      </c>
      <c r="CT63" s="217" t="s">
        <v>1985</v>
      </c>
      <c r="CU63" s="217" t="s">
        <v>143</v>
      </c>
      <c r="CV63" s="217" t="s">
        <v>953</v>
      </c>
      <c r="CW63" s="217" t="s">
        <v>166</v>
      </c>
      <c r="CX63" s="217" t="s">
        <v>506</v>
      </c>
      <c r="CY63" s="217" t="s">
        <v>1986</v>
      </c>
      <c r="CZ63" s="217" t="s">
        <v>143</v>
      </c>
      <c r="DA63" s="217" t="s">
        <v>143</v>
      </c>
      <c r="DB63" s="217" t="s">
        <v>164</v>
      </c>
      <c r="DC63" s="217" t="s">
        <v>2261</v>
      </c>
      <c r="DD63" s="217" t="s">
        <v>652</v>
      </c>
      <c r="DE63" s="217" t="s">
        <v>143</v>
      </c>
      <c r="DF63" s="217" t="s">
        <v>143</v>
      </c>
      <c r="DG63" s="176" t="s">
        <v>143</v>
      </c>
    </row>
    <row r="64" spans="1:111" s="176" customFormat="1" x14ac:dyDescent="0.2">
      <c r="A64" s="216">
        <v>45658</v>
      </c>
      <c r="B64" s="217">
        <v>180602</v>
      </c>
      <c r="C64" s="217" t="s">
        <v>12737</v>
      </c>
      <c r="D64" s="217" t="s">
        <v>364</v>
      </c>
      <c r="E64" s="218">
        <v>45680</v>
      </c>
      <c r="F64" s="217" t="s">
        <v>165</v>
      </c>
      <c r="G64" s="217" t="s">
        <v>166</v>
      </c>
      <c r="H64" s="219">
        <v>296.14999999999998</v>
      </c>
      <c r="I64" s="219">
        <v>296.14999999999998</v>
      </c>
      <c r="J64" s="220">
        <f t="shared" si="0"/>
        <v>3.1589798335164791E-3</v>
      </c>
      <c r="K64" s="217" t="s">
        <v>12628</v>
      </c>
      <c r="L64" s="217" t="s">
        <v>219</v>
      </c>
      <c r="M64" s="217" t="s">
        <v>2705</v>
      </c>
      <c r="N64" s="217" t="s">
        <v>14920</v>
      </c>
      <c r="O64" s="221" t="s">
        <v>170</v>
      </c>
      <c r="P64" s="217" t="s">
        <v>16759</v>
      </c>
      <c r="Q64" s="217" t="s">
        <v>5174</v>
      </c>
      <c r="R64" s="217" t="s">
        <v>135</v>
      </c>
      <c r="S64" s="217" t="s">
        <v>135</v>
      </c>
      <c r="T64" s="217" t="s">
        <v>136</v>
      </c>
      <c r="U64" s="217" t="s">
        <v>137</v>
      </c>
      <c r="V64" s="217" t="s">
        <v>6653</v>
      </c>
      <c r="W64" s="217" t="s">
        <v>16760</v>
      </c>
      <c r="X64" s="217" t="s">
        <v>16761</v>
      </c>
      <c r="Y64" s="217" t="s">
        <v>139</v>
      </c>
      <c r="Z64" s="217" t="s">
        <v>140</v>
      </c>
      <c r="AA64" s="217" t="s">
        <v>5272</v>
      </c>
      <c r="AB64" s="217" t="s">
        <v>143</v>
      </c>
      <c r="AC64" s="217" t="s">
        <v>5272</v>
      </c>
      <c r="AD64" s="217" t="s">
        <v>143</v>
      </c>
      <c r="AE64" s="217" t="s">
        <v>235</v>
      </c>
      <c r="AF64" s="217" t="s">
        <v>141</v>
      </c>
      <c r="AG64" s="217" t="s">
        <v>143</v>
      </c>
      <c r="AH64" s="217" t="s">
        <v>143</v>
      </c>
      <c r="AI64" s="217" t="s">
        <v>142</v>
      </c>
      <c r="AJ64" s="217" t="s">
        <v>143</v>
      </c>
      <c r="AK64" s="217" t="s">
        <v>16762</v>
      </c>
      <c r="AL64" s="217" t="s">
        <v>143</v>
      </c>
      <c r="AM64" s="217" t="s">
        <v>227</v>
      </c>
      <c r="AN64" s="217" t="s">
        <v>228</v>
      </c>
      <c r="AO64" s="217" t="s">
        <v>2709</v>
      </c>
      <c r="AP64" s="217" t="s">
        <v>230</v>
      </c>
      <c r="AQ64" s="217" t="s">
        <v>231</v>
      </c>
      <c r="AR64" s="217" t="s">
        <v>232</v>
      </c>
      <c r="AS64" s="217" t="s">
        <v>233</v>
      </c>
      <c r="AT64" s="217" t="s">
        <v>234</v>
      </c>
      <c r="AU64" s="217" t="s">
        <v>165</v>
      </c>
      <c r="AV64" s="217" t="s">
        <v>235</v>
      </c>
      <c r="AW64" s="217" t="s">
        <v>148</v>
      </c>
      <c r="AX64" s="217" t="s">
        <v>139</v>
      </c>
      <c r="AY64" s="217" t="s">
        <v>875</v>
      </c>
      <c r="AZ64" s="217" t="s">
        <v>150</v>
      </c>
      <c r="BA64" s="217" t="s">
        <v>156</v>
      </c>
      <c r="BB64" s="217" t="s">
        <v>157</v>
      </c>
      <c r="BC64" s="217" t="s">
        <v>303</v>
      </c>
      <c r="BD64" s="217" t="s">
        <v>16761</v>
      </c>
      <c r="BE64" s="217" t="s">
        <v>5272</v>
      </c>
      <c r="BF64" s="217" t="s">
        <v>143</v>
      </c>
      <c r="BG64" s="217" t="s">
        <v>143</v>
      </c>
      <c r="BH64" s="217" t="s">
        <v>143</v>
      </c>
      <c r="BI64" s="217" t="s">
        <v>463</v>
      </c>
      <c r="BJ64" s="217" t="s">
        <v>143</v>
      </c>
      <c r="BK64" s="217" t="s">
        <v>160</v>
      </c>
      <c r="BL64" s="217" t="s">
        <v>143</v>
      </c>
      <c r="BM64" s="217" t="s">
        <v>143</v>
      </c>
      <c r="BN64" s="217" t="s">
        <v>143</v>
      </c>
      <c r="BO64" s="217" t="s">
        <v>16763</v>
      </c>
      <c r="BP64" s="217" t="s">
        <v>5352</v>
      </c>
      <c r="BQ64" s="217" t="s">
        <v>241</v>
      </c>
      <c r="BR64" s="217" t="s">
        <v>16762</v>
      </c>
      <c r="BS64" s="217" t="s">
        <v>16762</v>
      </c>
      <c r="BT64" s="217" t="s">
        <v>135</v>
      </c>
      <c r="BU64" s="217" t="s">
        <v>135</v>
      </c>
      <c r="BV64" s="217" t="s">
        <v>135</v>
      </c>
      <c r="BW64" s="217" t="s">
        <v>148</v>
      </c>
      <c r="BX64" s="217" t="s">
        <v>12179</v>
      </c>
      <c r="BY64" s="217" t="s">
        <v>174</v>
      </c>
      <c r="BZ64" s="217" t="s">
        <v>143</v>
      </c>
      <c r="CA64" s="217" t="s">
        <v>143</v>
      </c>
      <c r="CB64" s="217" t="s">
        <v>143</v>
      </c>
      <c r="CC64" s="217" t="s">
        <v>14920</v>
      </c>
      <c r="CD64" s="217" t="s">
        <v>2261</v>
      </c>
      <c r="CE64" s="217" t="s">
        <v>143</v>
      </c>
      <c r="CF64" s="217" t="s">
        <v>143</v>
      </c>
      <c r="CG64" s="217" t="s">
        <v>143</v>
      </c>
      <c r="CH64" s="217" t="s">
        <v>5272</v>
      </c>
      <c r="CI64" s="217" t="s">
        <v>143</v>
      </c>
      <c r="CJ64" s="217" t="s">
        <v>143</v>
      </c>
      <c r="CK64" s="217" t="s">
        <v>143</v>
      </c>
      <c r="CL64" s="217" t="s">
        <v>143</v>
      </c>
      <c r="CM64" s="217" t="s">
        <v>7155</v>
      </c>
      <c r="CN64" s="217" t="s">
        <v>143</v>
      </c>
      <c r="CO64" s="217" t="s">
        <v>143</v>
      </c>
      <c r="CP64" s="217" t="s">
        <v>143</v>
      </c>
      <c r="CQ64" s="217" t="s">
        <v>1</v>
      </c>
      <c r="CR64" s="217" t="s">
        <v>143</v>
      </c>
      <c r="CS64" s="217" t="s">
        <v>1</v>
      </c>
      <c r="CT64" s="217" t="s">
        <v>1985</v>
      </c>
      <c r="CU64" s="217" t="s">
        <v>143</v>
      </c>
      <c r="CV64" s="217" t="s">
        <v>12628</v>
      </c>
      <c r="CW64" s="217" t="s">
        <v>166</v>
      </c>
      <c r="CX64" s="217" t="s">
        <v>463</v>
      </c>
      <c r="CY64" s="217" t="s">
        <v>1986</v>
      </c>
      <c r="CZ64" s="217" t="s">
        <v>143</v>
      </c>
      <c r="DA64" s="217" t="s">
        <v>6653</v>
      </c>
      <c r="DB64" s="217" t="s">
        <v>364</v>
      </c>
      <c r="DC64" s="217" t="s">
        <v>2261</v>
      </c>
      <c r="DD64" s="217" t="s">
        <v>652</v>
      </c>
      <c r="DE64" s="217" t="s">
        <v>143</v>
      </c>
      <c r="DF64" s="217" t="s">
        <v>7156</v>
      </c>
      <c r="DG64" s="176" t="s">
        <v>143</v>
      </c>
    </row>
    <row r="65" spans="1:114" s="176" customFormat="1" x14ac:dyDescent="0.2">
      <c r="A65" s="216">
        <v>45658</v>
      </c>
      <c r="B65" s="217">
        <v>180606</v>
      </c>
      <c r="C65" s="217" t="s">
        <v>16764</v>
      </c>
      <c r="D65" s="217" t="s">
        <v>2808</v>
      </c>
      <c r="E65" s="218">
        <v>45680</v>
      </c>
      <c r="F65" s="217" t="s">
        <v>165</v>
      </c>
      <c r="G65" s="217" t="s">
        <v>166</v>
      </c>
      <c r="H65" s="219">
        <v>232.74</v>
      </c>
      <c r="I65" s="219">
        <v>465.47</v>
      </c>
      <c r="J65" s="220">
        <f t="shared" si="0"/>
        <v>2.4825965438211224E-3</v>
      </c>
      <c r="K65" s="217" t="s">
        <v>2963</v>
      </c>
      <c r="L65" s="217" t="s">
        <v>219</v>
      </c>
      <c r="M65" s="217" t="s">
        <v>9434</v>
      </c>
      <c r="N65" s="217" t="s">
        <v>16765</v>
      </c>
      <c r="O65" s="221" t="s">
        <v>170</v>
      </c>
      <c r="P65" s="217" t="s">
        <v>16766</v>
      </c>
      <c r="Q65" s="217" t="s">
        <v>9436</v>
      </c>
      <c r="R65" s="217" t="s">
        <v>135</v>
      </c>
      <c r="S65" s="217" t="s">
        <v>135</v>
      </c>
      <c r="T65" s="217" t="s">
        <v>224</v>
      </c>
      <c r="U65" s="217" t="s">
        <v>137</v>
      </c>
      <c r="V65" s="217" t="s">
        <v>6653</v>
      </c>
      <c r="W65" s="217" t="s">
        <v>16767</v>
      </c>
      <c r="X65" s="217" t="s">
        <v>16768</v>
      </c>
      <c r="Y65" s="217" t="s">
        <v>139</v>
      </c>
      <c r="Z65" s="217" t="s">
        <v>323</v>
      </c>
      <c r="AA65" s="217" t="s">
        <v>5272</v>
      </c>
      <c r="AB65" s="217" t="s">
        <v>143</v>
      </c>
      <c r="AC65" s="217" t="s">
        <v>16769</v>
      </c>
      <c r="AD65" s="217" t="s">
        <v>143</v>
      </c>
      <c r="AE65" s="217" t="s">
        <v>235</v>
      </c>
      <c r="AF65" s="217" t="s">
        <v>141</v>
      </c>
      <c r="AG65" s="217" t="s">
        <v>143</v>
      </c>
      <c r="AH65" s="217" t="s">
        <v>16769</v>
      </c>
      <c r="AI65" s="217" t="s">
        <v>207</v>
      </c>
      <c r="AJ65" s="217" t="s">
        <v>143</v>
      </c>
      <c r="AK65" s="217" t="s">
        <v>16770</v>
      </c>
      <c r="AL65" s="217" t="s">
        <v>174</v>
      </c>
      <c r="AM65" s="217" t="s">
        <v>9440</v>
      </c>
      <c r="AN65" s="217" t="s">
        <v>9441</v>
      </c>
      <c r="AO65" s="217" t="s">
        <v>9442</v>
      </c>
      <c r="AP65" s="217" t="s">
        <v>178</v>
      </c>
      <c r="AQ65" s="217" t="s">
        <v>179</v>
      </c>
      <c r="AR65" s="217" t="s">
        <v>301</v>
      </c>
      <c r="AS65" s="217" t="s">
        <v>9443</v>
      </c>
      <c r="AT65" s="217" t="s">
        <v>234</v>
      </c>
      <c r="AU65" s="217" t="s">
        <v>165</v>
      </c>
      <c r="AV65" s="217" t="s">
        <v>235</v>
      </c>
      <c r="AW65" s="217" t="s">
        <v>148</v>
      </c>
      <c r="AX65" s="217" t="s">
        <v>139</v>
      </c>
      <c r="AY65" s="217" t="s">
        <v>875</v>
      </c>
      <c r="AZ65" s="217" t="s">
        <v>150</v>
      </c>
      <c r="BA65" s="217" t="s">
        <v>156</v>
      </c>
      <c r="BB65" s="217" t="s">
        <v>157</v>
      </c>
      <c r="BC65" s="217" t="s">
        <v>303</v>
      </c>
      <c r="BD65" s="217" t="s">
        <v>16771</v>
      </c>
      <c r="BE65" s="217" t="s">
        <v>5272</v>
      </c>
      <c r="BF65" s="217" t="s">
        <v>143</v>
      </c>
      <c r="BG65" s="217" t="s">
        <v>143</v>
      </c>
      <c r="BH65" s="217" t="s">
        <v>143</v>
      </c>
      <c r="BI65" s="217" t="s">
        <v>224</v>
      </c>
      <c r="BJ65" s="217" t="s">
        <v>143</v>
      </c>
      <c r="BK65" s="217" t="s">
        <v>160</v>
      </c>
      <c r="BL65" s="217" t="s">
        <v>160</v>
      </c>
      <c r="BM65" s="217" t="s">
        <v>143</v>
      </c>
      <c r="BN65" s="217" t="s">
        <v>9434</v>
      </c>
      <c r="BO65" s="217" t="s">
        <v>16772</v>
      </c>
      <c r="BP65" s="217" t="s">
        <v>5352</v>
      </c>
      <c r="BQ65" s="217" t="s">
        <v>241</v>
      </c>
      <c r="BR65" s="217" t="s">
        <v>16769</v>
      </c>
      <c r="BS65" s="217" t="s">
        <v>16769</v>
      </c>
      <c r="BT65" s="217" t="s">
        <v>135</v>
      </c>
      <c r="BU65" s="217" t="s">
        <v>135</v>
      </c>
      <c r="BV65" s="217" t="s">
        <v>135</v>
      </c>
      <c r="BW65" s="217" t="s">
        <v>148</v>
      </c>
      <c r="BX65" s="217" t="s">
        <v>16194</v>
      </c>
      <c r="BY65" s="217" t="s">
        <v>174</v>
      </c>
      <c r="BZ65" s="217" t="s">
        <v>2764</v>
      </c>
      <c r="CA65" s="217" t="s">
        <v>143</v>
      </c>
      <c r="CB65" s="217" t="s">
        <v>143</v>
      </c>
      <c r="CC65" s="217" t="s">
        <v>16773</v>
      </c>
      <c r="CD65" s="217" t="s">
        <v>2261</v>
      </c>
      <c r="CE65" s="217" t="s">
        <v>2261</v>
      </c>
      <c r="CF65" s="217" t="s">
        <v>143</v>
      </c>
      <c r="CG65" s="217" t="s">
        <v>143</v>
      </c>
      <c r="CH65" s="217" t="s">
        <v>5272</v>
      </c>
      <c r="CI65" s="217" t="s">
        <v>143</v>
      </c>
      <c r="CJ65" s="217" t="s">
        <v>143</v>
      </c>
      <c r="CK65" s="217" t="s">
        <v>143</v>
      </c>
      <c r="CL65" s="217" t="s">
        <v>143</v>
      </c>
      <c r="CM65" s="217" t="s">
        <v>143</v>
      </c>
      <c r="CN65" s="217" t="s">
        <v>143</v>
      </c>
      <c r="CO65" s="217" t="s">
        <v>143</v>
      </c>
      <c r="CP65" s="217" t="s">
        <v>143</v>
      </c>
      <c r="CQ65" s="217" t="s">
        <v>1</v>
      </c>
      <c r="CR65" s="217" t="s">
        <v>143</v>
      </c>
      <c r="CS65" s="217" t="s">
        <v>1</v>
      </c>
      <c r="CT65" s="217" t="s">
        <v>1985</v>
      </c>
      <c r="CU65" s="217" t="s">
        <v>1985</v>
      </c>
      <c r="CV65" s="217" t="s">
        <v>2963</v>
      </c>
      <c r="CW65" s="217" t="s">
        <v>166</v>
      </c>
      <c r="CX65" s="217" t="s">
        <v>224</v>
      </c>
      <c r="CY65" s="217" t="s">
        <v>1986</v>
      </c>
      <c r="CZ65" s="217" t="s">
        <v>16774</v>
      </c>
      <c r="DA65" s="217" t="s">
        <v>6653</v>
      </c>
      <c r="DB65" s="217" t="s">
        <v>2808</v>
      </c>
      <c r="DC65" s="217" t="s">
        <v>2261</v>
      </c>
      <c r="DD65" s="217" t="s">
        <v>652</v>
      </c>
      <c r="DE65" s="217" t="s">
        <v>143</v>
      </c>
      <c r="DF65" s="217" t="s">
        <v>143</v>
      </c>
      <c r="DG65" s="176" t="s">
        <v>143</v>
      </c>
    </row>
    <row r="66" spans="1:114" s="176" customFormat="1" x14ac:dyDescent="0.2">
      <c r="A66" s="216">
        <v>45658</v>
      </c>
      <c r="B66" s="217">
        <v>180612</v>
      </c>
      <c r="C66" s="217" t="s">
        <v>16453</v>
      </c>
      <c r="D66" s="217" t="s">
        <v>164</v>
      </c>
      <c r="E66" s="218">
        <v>45680</v>
      </c>
      <c r="F66" s="217" t="s">
        <v>165</v>
      </c>
      <c r="G66" s="217" t="s">
        <v>166</v>
      </c>
      <c r="H66" s="219">
        <v>100</v>
      </c>
      <c r="I66" s="219">
        <v>100</v>
      </c>
      <c r="J66" s="220">
        <f t="shared" si="0"/>
        <v>1.0666823682311259E-3</v>
      </c>
      <c r="K66" s="217" t="s">
        <v>316</v>
      </c>
      <c r="L66" s="217" t="s">
        <v>1056</v>
      </c>
      <c r="M66" s="217" t="s">
        <v>318</v>
      </c>
      <c r="N66" s="217" t="s">
        <v>16775</v>
      </c>
      <c r="O66" s="221" t="s">
        <v>170</v>
      </c>
      <c r="P66" s="217" t="s">
        <v>16776</v>
      </c>
      <c r="Q66" s="217" t="s">
        <v>16777</v>
      </c>
      <c r="R66" s="217" t="s">
        <v>135</v>
      </c>
      <c r="S66" s="217" t="s">
        <v>135</v>
      </c>
      <c r="T66" s="217" t="s">
        <v>136</v>
      </c>
      <c r="U66" s="217" t="s">
        <v>137</v>
      </c>
      <c r="V66" s="217" t="s">
        <v>2483</v>
      </c>
      <c r="W66" s="217" t="s">
        <v>16778</v>
      </c>
      <c r="X66" s="217" t="s">
        <v>16779</v>
      </c>
      <c r="Y66" s="217" t="s">
        <v>139</v>
      </c>
      <c r="Z66" s="217" t="s">
        <v>323</v>
      </c>
      <c r="AA66" s="217" t="s">
        <v>5272</v>
      </c>
      <c r="AB66" s="217" t="s">
        <v>143</v>
      </c>
      <c r="AC66" s="217" t="s">
        <v>432</v>
      </c>
      <c r="AD66" s="217" t="s">
        <v>143</v>
      </c>
      <c r="AE66" s="217" t="s">
        <v>235</v>
      </c>
      <c r="AF66" s="217" t="s">
        <v>141</v>
      </c>
      <c r="AG66" s="217" t="s">
        <v>143</v>
      </c>
      <c r="AH66" s="217" t="s">
        <v>432</v>
      </c>
      <c r="AI66" s="217" t="s">
        <v>207</v>
      </c>
      <c r="AJ66" s="217" t="s">
        <v>143</v>
      </c>
      <c r="AK66" s="217" t="s">
        <v>432</v>
      </c>
      <c r="AL66" s="217" t="s">
        <v>174</v>
      </c>
      <c r="AM66" s="217" t="s">
        <v>324</v>
      </c>
      <c r="AN66" s="217" t="s">
        <v>325</v>
      </c>
      <c r="AO66" s="217" t="s">
        <v>326</v>
      </c>
      <c r="AP66" s="217" t="s">
        <v>178</v>
      </c>
      <c r="AQ66" s="217" t="s">
        <v>179</v>
      </c>
      <c r="AR66" s="217" t="s">
        <v>327</v>
      </c>
      <c r="AS66" s="217" t="s">
        <v>328</v>
      </c>
      <c r="AT66" s="217" t="s">
        <v>145</v>
      </c>
      <c r="AU66" s="217" t="s">
        <v>146</v>
      </c>
      <c r="AV66" s="217" t="s">
        <v>1060</v>
      </c>
      <c r="AW66" s="217" t="s">
        <v>148</v>
      </c>
      <c r="AX66" s="217" t="s">
        <v>139</v>
      </c>
      <c r="AY66" s="217" t="s">
        <v>149</v>
      </c>
      <c r="AZ66" s="217" t="s">
        <v>150</v>
      </c>
      <c r="BA66" s="217" t="s">
        <v>156</v>
      </c>
      <c r="BB66" s="217" t="s">
        <v>157</v>
      </c>
      <c r="BC66" s="217" t="s">
        <v>484</v>
      </c>
      <c r="BD66" s="217" t="s">
        <v>16779</v>
      </c>
      <c r="BE66" s="217" t="s">
        <v>5272</v>
      </c>
      <c r="BF66" s="217" t="s">
        <v>143</v>
      </c>
      <c r="BG66" s="217" t="s">
        <v>143</v>
      </c>
      <c r="BH66" s="217" t="s">
        <v>143</v>
      </c>
      <c r="BI66" s="217" t="s">
        <v>136</v>
      </c>
      <c r="BJ66" s="217" t="s">
        <v>143</v>
      </c>
      <c r="BK66" s="217" t="s">
        <v>160</v>
      </c>
      <c r="BL66" s="217" t="s">
        <v>160</v>
      </c>
      <c r="BM66" s="217" t="s">
        <v>143</v>
      </c>
      <c r="BN66" s="217" t="s">
        <v>143</v>
      </c>
      <c r="BO66" s="217" t="s">
        <v>16780</v>
      </c>
      <c r="BP66" s="217" t="s">
        <v>5723</v>
      </c>
      <c r="BQ66" s="217" t="s">
        <v>162</v>
      </c>
      <c r="BR66" s="217" t="s">
        <v>432</v>
      </c>
      <c r="BS66" s="217" t="s">
        <v>432</v>
      </c>
      <c r="BT66" s="217" t="s">
        <v>135</v>
      </c>
      <c r="BU66" s="217" t="s">
        <v>135</v>
      </c>
      <c r="BV66" s="217" t="s">
        <v>135</v>
      </c>
      <c r="BW66" s="217" t="s">
        <v>148</v>
      </c>
      <c r="BX66" s="217" t="s">
        <v>6904</v>
      </c>
      <c r="BY66" s="217" t="s">
        <v>174</v>
      </c>
      <c r="BZ66" s="217" t="s">
        <v>143</v>
      </c>
      <c r="CA66" s="217" t="s">
        <v>143</v>
      </c>
      <c r="CB66" s="217" t="s">
        <v>143</v>
      </c>
      <c r="CC66" s="217" t="s">
        <v>16781</v>
      </c>
      <c r="CD66" s="217" t="s">
        <v>2261</v>
      </c>
      <c r="CE66" s="217" t="s">
        <v>2261</v>
      </c>
      <c r="CF66" s="217" t="s">
        <v>143</v>
      </c>
      <c r="CG66" s="217" t="s">
        <v>143</v>
      </c>
      <c r="CH66" s="217" t="s">
        <v>5272</v>
      </c>
      <c r="CI66" s="217" t="s">
        <v>143</v>
      </c>
      <c r="CJ66" s="217" t="s">
        <v>143</v>
      </c>
      <c r="CK66" s="217" t="s">
        <v>143</v>
      </c>
      <c r="CL66" s="217" t="s">
        <v>143</v>
      </c>
      <c r="CM66" s="217" t="s">
        <v>143</v>
      </c>
      <c r="CN66" s="217" t="s">
        <v>143</v>
      </c>
      <c r="CO66" s="217" t="s">
        <v>143</v>
      </c>
      <c r="CP66" s="217" t="s">
        <v>143</v>
      </c>
      <c r="CQ66" s="217" t="s">
        <v>1</v>
      </c>
      <c r="CR66" s="217" t="s">
        <v>143</v>
      </c>
      <c r="CS66" s="217" t="s">
        <v>1</v>
      </c>
      <c r="CT66" s="217" t="s">
        <v>1985</v>
      </c>
      <c r="CU66" s="217" t="s">
        <v>1985</v>
      </c>
      <c r="CV66" s="217" t="s">
        <v>316</v>
      </c>
      <c r="CW66" s="217" t="s">
        <v>166</v>
      </c>
      <c r="CX66" s="217" t="s">
        <v>136</v>
      </c>
      <c r="CY66" s="217" t="s">
        <v>1986</v>
      </c>
      <c r="CZ66" s="217" t="s">
        <v>143</v>
      </c>
      <c r="DA66" s="217" t="s">
        <v>143</v>
      </c>
      <c r="DB66" s="217" t="s">
        <v>164</v>
      </c>
      <c r="DC66" s="217" t="s">
        <v>2261</v>
      </c>
      <c r="DD66" s="217" t="s">
        <v>652</v>
      </c>
      <c r="DE66" s="217" t="s">
        <v>143</v>
      </c>
      <c r="DF66" s="217" t="s">
        <v>143</v>
      </c>
      <c r="DG66" s="176" t="s">
        <v>143</v>
      </c>
    </row>
    <row r="67" spans="1:114" s="223" customFormat="1" x14ac:dyDescent="0.2">
      <c r="A67" s="216">
        <v>45658</v>
      </c>
      <c r="B67" s="217">
        <v>180620</v>
      </c>
      <c r="C67" s="217" t="s">
        <v>8</v>
      </c>
      <c r="D67" s="217" t="s">
        <v>685</v>
      </c>
      <c r="E67" s="218">
        <v>45680</v>
      </c>
      <c r="F67" s="217" t="s">
        <v>165</v>
      </c>
      <c r="G67" s="217" t="s">
        <v>166</v>
      </c>
      <c r="H67" s="219">
        <v>1450</v>
      </c>
      <c r="I67" s="219">
        <v>1450</v>
      </c>
      <c r="J67" s="220">
        <f t="shared" si="0"/>
        <v>1.5466894339351327E-2</v>
      </c>
      <c r="K67" s="217" t="s">
        <v>953</v>
      </c>
      <c r="L67" s="217" t="s">
        <v>960</v>
      </c>
      <c r="M67" s="217" t="s">
        <v>4956</v>
      </c>
      <c r="N67" s="217" t="s">
        <v>16782</v>
      </c>
      <c r="O67" s="221" t="s">
        <v>170</v>
      </c>
      <c r="P67" s="217" t="s">
        <v>16783</v>
      </c>
      <c r="Q67" s="217" t="s">
        <v>14988</v>
      </c>
      <c r="R67" s="217" t="s">
        <v>135</v>
      </c>
      <c r="S67" s="217" t="s">
        <v>135</v>
      </c>
      <c r="T67" s="217" t="s">
        <v>506</v>
      </c>
      <c r="U67" s="217" t="s">
        <v>137</v>
      </c>
      <c r="V67" s="217" t="s">
        <v>957</v>
      </c>
      <c r="W67" s="217" t="s">
        <v>16784</v>
      </c>
      <c r="X67" s="217" t="s">
        <v>16785</v>
      </c>
      <c r="Y67" s="217" t="s">
        <v>139</v>
      </c>
      <c r="Z67" s="217" t="s">
        <v>323</v>
      </c>
      <c r="AA67" s="217" t="s">
        <v>5272</v>
      </c>
      <c r="AB67" s="217" t="s">
        <v>143</v>
      </c>
      <c r="AC67" s="217" t="s">
        <v>5272</v>
      </c>
      <c r="AD67" s="217" t="s">
        <v>16786</v>
      </c>
      <c r="AE67" s="217" t="s">
        <v>235</v>
      </c>
      <c r="AF67" s="217" t="s">
        <v>141</v>
      </c>
      <c r="AG67" s="217" t="s">
        <v>143</v>
      </c>
      <c r="AH67" s="217" t="s">
        <v>143</v>
      </c>
      <c r="AI67" s="217" t="s">
        <v>207</v>
      </c>
      <c r="AJ67" s="217" t="s">
        <v>143</v>
      </c>
      <c r="AK67" s="217" t="s">
        <v>10452</v>
      </c>
      <c r="AL67" s="217" t="s">
        <v>143</v>
      </c>
      <c r="AM67" s="217" t="s">
        <v>4444</v>
      </c>
      <c r="AN67" s="217" t="s">
        <v>2684</v>
      </c>
      <c r="AO67" s="217" t="s">
        <v>4960</v>
      </c>
      <c r="AP67" s="217" t="s">
        <v>2082</v>
      </c>
      <c r="AQ67" s="217" t="s">
        <v>231</v>
      </c>
      <c r="AR67" s="217" t="s">
        <v>935</v>
      </c>
      <c r="AS67" s="217" t="s">
        <v>2686</v>
      </c>
      <c r="AT67" s="217" t="s">
        <v>145</v>
      </c>
      <c r="AU67" s="217" t="s">
        <v>146</v>
      </c>
      <c r="AV67" s="217" t="s">
        <v>972</v>
      </c>
      <c r="AW67" s="217" t="s">
        <v>148</v>
      </c>
      <c r="AX67" s="217" t="s">
        <v>139</v>
      </c>
      <c r="AY67" s="217" t="s">
        <v>149</v>
      </c>
      <c r="AZ67" s="217" t="s">
        <v>150</v>
      </c>
      <c r="BA67" s="217" t="s">
        <v>156</v>
      </c>
      <c r="BB67" s="217" t="s">
        <v>157</v>
      </c>
      <c r="BC67" s="217" t="s">
        <v>8956</v>
      </c>
      <c r="BD67" s="217" t="s">
        <v>16785</v>
      </c>
      <c r="BE67" s="217" t="s">
        <v>5272</v>
      </c>
      <c r="BF67" s="217" t="s">
        <v>143</v>
      </c>
      <c r="BG67" s="217" t="s">
        <v>143</v>
      </c>
      <c r="BH67" s="217" t="s">
        <v>143</v>
      </c>
      <c r="BI67" s="217" t="s">
        <v>506</v>
      </c>
      <c r="BJ67" s="217" t="s">
        <v>143</v>
      </c>
      <c r="BK67" s="217" t="s">
        <v>160</v>
      </c>
      <c r="BL67" s="217" t="s">
        <v>143</v>
      </c>
      <c r="BM67" s="217" t="s">
        <v>685</v>
      </c>
      <c r="BN67" s="217" t="s">
        <v>143</v>
      </c>
      <c r="BO67" s="217" t="s">
        <v>16787</v>
      </c>
      <c r="BP67" s="217" t="s">
        <v>143</v>
      </c>
      <c r="BQ67" s="217" t="s">
        <v>16753</v>
      </c>
      <c r="BR67" s="217" t="s">
        <v>10452</v>
      </c>
      <c r="BS67" s="217" t="s">
        <v>10452</v>
      </c>
      <c r="BT67" s="217" t="s">
        <v>135</v>
      </c>
      <c r="BU67" s="217" t="s">
        <v>135</v>
      </c>
      <c r="BV67" s="217" t="s">
        <v>135</v>
      </c>
      <c r="BW67" s="217" t="s">
        <v>148</v>
      </c>
      <c r="BX67" s="217" t="s">
        <v>16788</v>
      </c>
      <c r="BY67" s="217" t="s">
        <v>174</v>
      </c>
      <c r="BZ67" s="217" t="s">
        <v>143</v>
      </c>
      <c r="CA67" s="217" t="s">
        <v>143</v>
      </c>
      <c r="CB67" s="217" t="s">
        <v>143</v>
      </c>
      <c r="CC67" s="217" t="s">
        <v>16789</v>
      </c>
      <c r="CD67" s="217" t="s">
        <v>2261</v>
      </c>
      <c r="CE67" s="217" t="s">
        <v>143</v>
      </c>
      <c r="CF67" s="217" t="s">
        <v>143</v>
      </c>
      <c r="CG67" s="217" t="s">
        <v>143</v>
      </c>
      <c r="CH67" s="217" t="s">
        <v>5272</v>
      </c>
      <c r="CI67" s="217" t="s">
        <v>143</v>
      </c>
      <c r="CJ67" s="217" t="s">
        <v>143</v>
      </c>
      <c r="CK67" s="217" t="s">
        <v>143</v>
      </c>
      <c r="CL67" s="217" t="s">
        <v>143</v>
      </c>
      <c r="CM67" s="217" t="s">
        <v>6189</v>
      </c>
      <c r="CN67" s="217" t="s">
        <v>143</v>
      </c>
      <c r="CO67" s="217" t="s">
        <v>143</v>
      </c>
      <c r="CP67" s="217" t="s">
        <v>143</v>
      </c>
      <c r="CQ67" s="217" t="s">
        <v>1</v>
      </c>
      <c r="CR67" s="217" t="s">
        <v>143</v>
      </c>
      <c r="CS67" s="217" t="s">
        <v>1</v>
      </c>
      <c r="CT67" s="217" t="s">
        <v>2092</v>
      </c>
      <c r="CU67" s="217" t="s">
        <v>143</v>
      </c>
      <c r="CV67" s="217" t="s">
        <v>953</v>
      </c>
      <c r="CW67" s="217" t="s">
        <v>166</v>
      </c>
      <c r="CX67" s="217" t="s">
        <v>506</v>
      </c>
      <c r="CY67" s="217" t="s">
        <v>1989</v>
      </c>
      <c r="CZ67" s="217" t="s">
        <v>143</v>
      </c>
      <c r="DA67" s="217" t="s">
        <v>225</v>
      </c>
      <c r="DB67" s="217" t="s">
        <v>685</v>
      </c>
      <c r="DC67" s="217" t="s">
        <v>2261</v>
      </c>
      <c r="DD67" s="217" t="s">
        <v>652</v>
      </c>
      <c r="DE67" s="217" t="s">
        <v>143</v>
      </c>
      <c r="DF67" s="217" t="s">
        <v>7797</v>
      </c>
      <c r="DG67" s="223" t="s">
        <v>143</v>
      </c>
      <c r="DJ67" s="176"/>
    </row>
    <row r="68" spans="1:114" s="223" customFormat="1" x14ac:dyDescent="0.2">
      <c r="A68" s="216">
        <v>45658</v>
      </c>
      <c r="B68" s="217">
        <v>180627</v>
      </c>
      <c r="C68" s="217" t="s">
        <v>16453</v>
      </c>
      <c r="D68" s="217" t="s">
        <v>164</v>
      </c>
      <c r="E68" s="218">
        <v>45680</v>
      </c>
      <c r="F68" s="217" t="s">
        <v>165</v>
      </c>
      <c r="G68" s="217" t="s">
        <v>166</v>
      </c>
      <c r="H68" s="219">
        <v>60</v>
      </c>
      <c r="I68" s="219">
        <v>60</v>
      </c>
      <c r="J68" s="220">
        <f t="shared" ref="J68:J131" si="1">H68/$H$1</f>
        <v>6.400094209386756E-4</v>
      </c>
      <c r="K68" s="217" t="s">
        <v>316</v>
      </c>
      <c r="L68" s="217" t="s">
        <v>960</v>
      </c>
      <c r="M68" s="217" t="s">
        <v>4266</v>
      </c>
      <c r="N68" s="217" t="s">
        <v>879</v>
      </c>
      <c r="O68" s="221" t="s">
        <v>170</v>
      </c>
      <c r="P68" s="217" t="s">
        <v>16790</v>
      </c>
      <c r="Q68" s="217" t="s">
        <v>16791</v>
      </c>
      <c r="R68" s="217" t="s">
        <v>135</v>
      </c>
      <c r="S68" s="217" t="s">
        <v>135</v>
      </c>
      <c r="T68" s="217" t="s">
        <v>136</v>
      </c>
      <c r="U68" s="217" t="s">
        <v>137</v>
      </c>
      <c r="V68" s="217" t="s">
        <v>2483</v>
      </c>
      <c r="W68" s="217" t="s">
        <v>16792</v>
      </c>
      <c r="X68" s="217" t="s">
        <v>16793</v>
      </c>
      <c r="Y68" s="217" t="s">
        <v>139</v>
      </c>
      <c r="Z68" s="217" t="s">
        <v>323</v>
      </c>
      <c r="AA68" s="217" t="s">
        <v>5272</v>
      </c>
      <c r="AB68" s="217" t="s">
        <v>143</v>
      </c>
      <c r="AC68" s="217" t="s">
        <v>5272</v>
      </c>
      <c r="AD68" s="217" t="s">
        <v>143</v>
      </c>
      <c r="AE68" s="217" t="s">
        <v>235</v>
      </c>
      <c r="AF68" s="217" t="s">
        <v>141</v>
      </c>
      <c r="AG68" s="217" t="s">
        <v>143</v>
      </c>
      <c r="AH68" s="217" t="s">
        <v>5695</v>
      </c>
      <c r="AI68" s="217" t="s">
        <v>207</v>
      </c>
      <c r="AJ68" s="217" t="s">
        <v>143</v>
      </c>
      <c r="AK68" s="217" t="s">
        <v>5695</v>
      </c>
      <c r="AL68" s="217" t="s">
        <v>174</v>
      </c>
      <c r="AM68" s="217" t="s">
        <v>2359</v>
      </c>
      <c r="AN68" s="217" t="s">
        <v>1229</v>
      </c>
      <c r="AO68" s="217" t="s">
        <v>4269</v>
      </c>
      <c r="AP68" s="217" t="s">
        <v>178</v>
      </c>
      <c r="AQ68" s="217" t="s">
        <v>179</v>
      </c>
      <c r="AR68" s="217" t="s">
        <v>211</v>
      </c>
      <c r="AS68" s="217" t="s">
        <v>1381</v>
      </c>
      <c r="AT68" s="217" t="s">
        <v>145</v>
      </c>
      <c r="AU68" s="217" t="s">
        <v>146</v>
      </c>
      <c r="AV68" s="217" t="s">
        <v>972</v>
      </c>
      <c r="AW68" s="217" t="s">
        <v>148</v>
      </c>
      <c r="AX68" s="217" t="s">
        <v>139</v>
      </c>
      <c r="AY68" s="217" t="s">
        <v>149</v>
      </c>
      <c r="AZ68" s="217" t="s">
        <v>150</v>
      </c>
      <c r="BA68" s="217" t="s">
        <v>156</v>
      </c>
      <c r="BB68" s="217" t="s">
        <v>157</v>
      </c>
      <c r="BC68" s="217" t="s">
        <v>484</v>
      </c>
      <c r="BD68" s="217" t="s">
        <v>16794</v>
      </c>
      <c r="BE68" s="217" t="s">
        <v>5272</v>
      </c>
      <c r="BF68" s="217" t="s">
        <v>143</v>
      </c>
      <c r="BG68" s="217" t="s">
        <v>143</v>
      </c>
      <c r="BH68" s="217" t="s">
        <v>143</v>
      </c>
      <c r="BI68" s="217" t="s">
        <v>136</v>
      </c>
      <c r="BJ68" s="217" t="s">
        <v>143</v>
      </c>
      <c r="BK68" s="217" t="s">
        <v>160</v>
      </c>
      <c r="BL68" s="217" t="s">
        <v>160</v>
      </c>
      <c r="BM68" s="217" t="s">
        <v>143</v>
      </c>
      <c r="BN68" s="217" t="s">
        <v>143</v>
      </c>
      <c r="BO68" s="217" t="s">
        <v>4993</v>
      </c>
      <c r="BP68" s="217" t="s">
        <v>5723</v>
      </c>
      <c r="BQ68" s="217" t="s">
        <v>162</v>
      </c>
      <c r="BR68" s="217" t="s">
        <v>5695</v>
      </c>
      <c r="BS68" s="217" t="s">
        <v>5695</v>
      </c>
      <c r="BT68" s="217" t="s">
        <v>135</v>
      </c>
      <c r="BU68" s="217" t="s">
        <v>135</v>
      </c>
      <c r="BV68" s="217" t="s">
        <v>135</v>
      </c>
      <c r="BW68" s="217" t="s">
        <v>148</v>
      </c>
      <c r="BX68" s="217" t="s">
        <v>1653</v>
      </c>
      <c r="BY68" s="217" t="s">
        <v>174</v>
      </c>
      <c r="BZ68" s="217" t="s">
        <v>143</v>
      </c>
      <c r="CA68" s="217" t="s">
        <v>143</v>
      </c>
      <c r="CB68" s="217" t="s">
        <v>143</v>
      </c>
      <c r="CC68" s="217" t="s">
        <v>16795</v>
      </c>
      <c r="CD68" s="217" t="s">
        <v>2261</v>
      </c>
      <c r="CE68" s="217" t="s">
        <v>2261</v>
      </c>
      <c r="CF68" s="217" t="s">
        <v>143</v>
      </c>
      <c r="CG68" s="217" t="s">
        <v>143</v>
      </c>
      <c r="CH68" s="217" t="s">
        <v>5272</v>
      </c>
      <c r="CI68" s="217" t="s">
        <v>143</v>
      </c>
      <c r="CJ68" s="217" t="s">
        <v>143</v>
      </c>
      <c r="CK68" s="217" t="s">
        <v>143</v>
      </c>
      <c r="CL68" s="217" t="s">
        <v>143</v>
      </c>
      <c r="CM68" s="217" t="s">
        <v>143</v>
      </c>
      <c r="CN68" s="217" t="s">
        <v>143</v>
      </c>
      <c r="CO68" s="217" t="s">
        <v>143</v>
      </c>
      <c r="CP68" s="217" t="s">
        <v>143</v>
      </c>
      <c r="CQ68" s="217" t="s">
        <v>1</v>
      </c>
      <c r="CR68" s="217" t="s">
        <v>143</v>
      </c>
      <c r="CS68" s="217" t="s">
        <v>1</v>
      </c>
      <c r="CT68" s="217" t="s">
        <v>1985</v>
      </c>
      <c r="CU68" s="217" t="s">
        <v>143</v>
      </c>
      <c r="CV68" s="217" t="s">
        <v>316</v>
      </c>
      <c r="CW68" s="217" t="s">
        <v>166</v>
      </c>
      <c r="CX68" s="217" t="s">
        <v>136</v>
      </c>
      <c r="CY68" s="217" t="s">
        <v>1986</v>
      </c>
      <c r="CZ68" s="217" t="s">
        <v>16796</v>
      </c>
      <c r="DA68" s="217" t="s">
        <v>143</v>
      </c>
      <c r="DB68" s="217" t="s">
        <v>164</v>
      </c>
      <c r="DC68" s="217" t="s">
        <v>2261</v>
      </c>
      <c r="DD68" s="217" t="s">
        <v>652</v>
      </c>
      <c r="DE68" s="217" t="s">
        <v>143</v>
      </c>
      <c r="DF68" s="217" t="s">
        <v>143</v>
      </c>
      <c r="DG68" s="223" t="s">
        <v>143</v>
      </c>
      <c r="DJ68" s="176"/>
    </row>
    <row r="69" spans="1:114" s="223" customFormat="1" x14ac:dyDescent="0.2">
      <c r="A69" s="216">
        <v>45658</v>
      </c>
      <c r="B69" s="217">
        <v>180628</v>
      </c>
      <c r="C69" s="217" t="s">
        <v>16313</v>
      </c>
      <c r="D69" s="217" t="s">
        <v>164</v>
      </c>
      <c r="E69" s="218">
        <v>45680</v>
      </c>
      <c r="F69" s="217" t="s">
        <v>165</v>
      </c>
      <c r="G69" s="217" t="s">
        <v>166</v>
      </c>
      <c r="H69" s="219">
        <v>758.24</v>
      </c>
      <c r="I69" s="219">
        <v>758.24</v>
      </c>
      <c r="J69" s="220">
        <f t="shared" si="1"/>
        <v>8.0880123888756889E-3</v>
      </c>
      <c r="K69" s="217" t="s">
        <v>953</v>
      </c>
      <c r="L69" s="217" t="s">
        <v>219</v>
      </c>
      <c r="M69" s="217" t="s">
        <v>8107</v>
      </c>
      <c r="N69" s="217" t="s">
        <v>13170</v>
      </c>
      <c r="O69" s="221" t="s">
        <v>262</v>
      </c>
      <c r="P69" s="217" t="s">
        <v>16797</v>
      </c>
      <c r="Q69" s="217" t="s">
        <v>10686</v>
      </c>
      <c r="R69" s="217" t="s">
        <v>135</v>
      </c>
      <c r="S69" s="217" t="s">
        <v>135</v>
      </c>
      <c r="T69" s="217" t="s">
        <v>506</v>
      </c>
      <c r="U69" s="217" t="s">
        <v>137</v>
      </c>
      <c r="V69" s="217" t="s">
        <v>6653</v>
      </c>
      <c r="W69" s="217" t="s">
        <v>16798</v>
      </c>
      <c r="X69" s="217" t="s">
        <v>16799</v>
      </c>
      <c r="Y69" s="217" t="s">
        <v>139</v>
      </c>
      <c r="Z69" s="217" t="s">
        <v>323</v>
      </c>
      <c r="AA69" s="217" t="s">
        <v>5272</v>
      </c>
      <c r="AB69" s="217" t="s">
        <v>143</v>
      </c>
      <c r="AC69" s="217" t="s">
        <v>5272</v>
      </c>
      <c r="AD69" s="217" t="s">
        <v>143</v>
      </c>
      <c r="AE69" s="217" t="s">
        <v>235</v>
      </c>
      <c r="AF69" s="217" t="s">
        <v>141</v>
      </c>
      <c r="AG69" s="217" t="s">
        <v>143</v>
      </c>
      <c r="AH69" s="217" t="s">
        <v>143</v>
      </c>
      <c r="AI69" s="217" t="s">
        <v>207</v>
      </c>
      <c r="AJ69" s="217" t="s">
        <v>143</v>
      </c>
      <c r="AK69" s="217" t="s">
        <v>7667</v>
      </c>
      <c r="AL69" s="217" t="s">
        <v>143</v>
      </c>
      <c r="AM69" s="217" t="s">
        <v>227</v>
      </c>
      <c r="AN69" s="217" t="s">
        <v>228</v>
      </c>
      <c r="AO69" s="217" t="s">
        <v>8114</v>
      </c>
      <c r="AP69" s="217" t="s">
        <v>230</v>
      </c>
      <c r="AQ69" s="217" t="s">
        <v>231</v>
      </c>
      <c r="AR69" s="217" t="s">
        <v>232</v>
      </c>
      <c r="AS69" s="217" t="s">
        <v>233</v>
      </c>
      <c r="AT69" s="217" t="s">
        <v>234</v>
      </c>
      <c r="AU69" s="217" t="s">
        <v>165</v>
      </c>
      <c r="AV69" s="217" t="s">
        <v>235</v>
      </c>
      <c r="AW69" s="217" t="s">
        <v>148</v>
      </c>
      <c r="AX69" s="217" t="s">
        <v>139</v>
      </c>
      <c r="AY69" s="217" t="s">
        <v>875</v>
      </c>
      <c r="AZ69" s="217" t="s">
        <v>150</v>
      </c>
      <c r="BA69" s="217" t="s">
        <v>156</v>
      </c>
      <c r="BB69" s="217" t="s">
        <v>157</v>
      </c>
      <c r="BC69" s="217" t="s">
        <v>303</v>
      </c>
      <c r="BD69" s="217" t="s">
        <v>16799</v>
      </c>
      <c r="BE69" s="217" t="s">
        <v>5272</v>
      </c>
      <c r="BF69" s="217" t="s">
        <v>143</v>
      </c>
      <c r="BG69" s="217" t="s">
        <v>143</v>
      </c>
      <c r="BH69" s="217" t="s">
        <v>143</v>
      </c>
      <c r="BI69" s="217" t="s">
        <v>506</v>
      </c>
      <c r="BJ69" s="217" t="s">
        <v>143</v>
      </c>
      <c r="BK69" s="217" t="s">
        <v>160</v>
      </c>
      <c r="BL69" s="217" t="s">
        <v>143</v>
      </c>
      <c r="BM69" s="217" t="s">
        <v>164</v>
      </c>
      <c r="BN69" s="217" t="s">
        <v>143</v>
      </c>
      <c r="BO69" s="217" t="s">
        <v>16800</v>
      </c>
      <c r="BP69" s="217" t="s">
        <v>5352</v>
      </c>
      <c r="BQ69" s="217" t="s">
        <v>314</v>
      </c>
      <c r="BR69" s="217" t="s">
        <v>16801</v>
      </c>
      <c r="BS69" s="217" t="s">
        <v>16801</v>
      </c>
      <c r="BT69" s="217" t="s">
        <v>135</v>
      </c>
      <c r="BU69" s="217" t="s">
        <v>135</v>
      </c>
      <c r="BV69" s="217" t="s">
        <v>135</v>
      </c>
      <c r="BW69" s="217" t="s">
        <v>148</v>
      </c>
      <c r="BX69" s="217" t="s">
        <v>16802</v>
      </c>
      <c r="BY69" s="217" t="s">
        <v>2415</v>
      </c>
      <c r="BZ69" s="217" t="s">
        <v>143</v>
      </c>
      <c r="CA69" s="217" t="s">
        <v>143</v>
      </c>
      <c r="CB69" s="217" t="s">
        <v>143</v>
      </c>
      <c r="CC69" s="217" t="s">
        <v>15983</v>
      </c>
      <c r="CD69" s="217" t="s">
        <v>9220</v>
      </c>
      <c r="CE69" s="217" t="s">
        <v>143</v>
      </c>
      <c r="CF69" s="217" t="s">
        <v>143</v>
      </c>
      <c r="CG69" s="217" t="s">
        <v>143</v>
      </c>
      <c r="CH69" s="217" t="s">
        <v>5272</v>
      </c>
      <c r="CI69" s="217" t="s">
        <v>143</v>
      </c>
      <c r="CJ69" s="217" t="s">
        <v>143</v>
      </c>
      <c r="CK69" s="217" t="s">
        <v>143</v>
      </c>
      <c r="CL69" s="217" t="s">
        <v>143</v>
      </c>
      <c r="CM69" s="217" t="s">
        <v>7155</v>
      </c>
      <c r="CN69" s="217" t="s">
        <v>143</v>
      </c>
      <c r="CO69" s="217" t="s">
        <v>143</v>
      </c>
      <c r="CP69" s="217" t="s">
        <v>143</v>
      </c>
      <c r="CQ69" s="217" t="s">
        <v>1</v>
      </c>
      <c r="CR69" s="217" t="s">
        <v>143</v>
      </c>
      <c r="CS69" s="217" t="s">
        <v>1</v>
      </c>
      <c r="CT69" s="217" t="s">
        <v>2092</v>
      </c>
      <c r="CU69" s="217" t="s">
        <v>143</v>
      </c>
      <c r="CV69" s="217" t="s">
        <v>953</v>
      </c>
      <c r="CW69" s="217" t="s">
        <v>166</v>
      </c>
      <c r="CX69" s="217" t="s">
        <v>506</v>
      </c>
      <c r="CY69" s="217" t="s">
        <v>1986</v>
      </c>
      <c r="CZ69" s="217" t="s">
        <v>143</v>
      </c>
      <c r="DA69" s="217" t="s">
        <v>6653</v>
      </c>
      <c r="DB69" s="217" t="s">
        <v>164</v>
      </c>
      <c r="DC69" s="217" t="s">
        <v>2261</v>
      </c>
      <c r="DD69" s="217" t="s">
        <v>652</v>
      </c>
      <c r="DE69" s="217" t="s">
        <v>143</v>
      </c>
      <c r="DF69" s="217" t="s">
        <v>7156</v>
      </c>
      <c r="DG69" s="223" t="s">
        <v>143</v>
      </c>
      <c r="DJ69" s="176"/>
    </row>
    <row r="70" spans="1:114" s="176" customFormat="1" x14ac:dyDescent="0.2">
      <c r="A70" s="216">
        <v>45658</v>
      </c>
      <c r="B70" s="217">
        <v>180629</v>
      </c>
      <c r="C70" s="217" t="s">
        <v>8</v>
      </c>
      <c r="D70" s="217" t="s">
        <v>5495</v>
      </c>
      <c r="E70" s="218">
        <v>45680</v>
      </c>
      <c r="F70" s="217" t="s">
        <v>165</v>
      </c>
      <c r="G70" s="217" t="s">
        <v>166</v>
      </c>
      <c r="H70" s="219">
        <v>47.52</v>
      </c>
      <c r="I70" s="219">
        <v>47.52</v>
      </c>
      <c r="J70" s="220">
        <f t="shared" si="1"/>
        <v>5.0688746138343105E-4</v>
      </c>
      <c r="K70" s="217" t="s">
        <v>501</v>
      </c>
      <c r="L70" s="217" t="s">
        <v>219</v>
      </c>
      <c r="M70" s="217" t="s">
        <v>1003</v>
      </c>
      <c r="N70" s="217" t="s">
        <v>16803</v>
      </c>
      <c r="O70" s="221" t="s">
        <v>170</v>
      </c>
      <c r="P70" s="217" t="s">
        <v>16804</v>
      </c>
      <c r="Q70" s="217" t="s">
        <v>12221</v>
      </c>
      <c r="R70" s="217" t="s">
        <v>135</v>
      </c>
      <c r="S70" s="217" t="s">
        <v>135</v>
      </c>
      <c r="T70" s="217" t="s">
        <v>506</v>
      </c>
      <c r="U70" s="217" t="s">
        <v>137</v>
      </c>
      <c r="V70" s="217" t="s">
        <v>6653</v>
      </c>
      <c r="W70" s="217" t="s">
        <v>16805</v>
      </c>
      <c r="X70" s="217" t="s">
        <v>16806</v>
      </c>
      <c r="Y70" s="217" t="s">
        <v>139</v>
      </c>
      <c r="Z70" s="217" t="s">
        <v>323</v>
      </c>
      <c r="AA70" s="217" t="s">
        <v>5272</v>
      </c>
      <c r="AB70" s="217" t="s">
        <v>143</v>
      </c>
      <c r="AC70" s="217" t="s">
        <v>5272</v>
      </c>
      <c r="AD70" s="217" t="s">
        <v>143</v>
      </c>
      <c r="AE70" s="217" t="s">
        <v>235</v>
      </c>
      <c r="AF70" s="217" t="s">
        <v>141</v>
      </c>
      <c r="AG70" s="217" t="s">
        <v>143</v>
      </c>
      <c r="AH70" s="217" t="s">
        <v>143</v>
      </c>
      <c r="AI70" s="217" t="s">
        <v>207</v>
      </c>
      <c r="AJ70" s="217" t="s">
        <v>16807</v>
      </c>
      <c r="AK70" s="217" t="s">
        <v>16808</v>
      </c>
      <c r="AL70" s="217" t="s">
        <v>143</v>
      </c>
      <c r="AM70" s="217" t="s">
        <v>1228</v>
      </c>
      <c r="AN70" s="217" t="s">
        <v>1229</v>
      </c>
      <c r="AO70" s="217" t="s">
        <v>1230</v>
      </c>
      <c r="AP70" s="217" t="s">
        <v>178</v>
      </c>
      <c r="AQ70" s="217" t="s">
        <v>179</v>
      </c>
      <c r="AR70" s="217" t="s">
        <v>211</v>
      </c>
      <c r="AS70" s="217" t="s">
        <v>1231</v>
      </c>
      <c r="AT70" s="217" t="s">
        <v>234</v>
      </c>
      <c r="AU70" s="217" t="s">
        <v>165</v>
      </c>
      <c r="AV70" s="217" t="s">
        <v>235</v>
      </c>
      <c r="AW70" s="217" t="s">
        <v>148</v>
      </c>
      <c r="AX70" s="217" t="s">
        <v>139</v>
      </c>
      <c r="AY70" s="217" t="s">
        <v>875</v>
      </c>
      <c r="AZ70" s="217" t="s">
        <v>150</v>
      </c>
      <c r="BA70" s="217" t="s">
        <v>156</v>
      </c>
      <c r="BB70" s="217" t="s">
        <v>157</v>
      </c>
      <c r="BC70" s="217" t="s">
        <v>484</v>
      </c>
      <c r="BD70" s="217" t="s">
        <v>16806</v>
      </c>
      <c r="BE70" s="217" t="s">
        <v>5272</v>
      </c>
      <c r="BF70" s="217" t="s">
        <v>143</v>
      </c>
      <c r="BG70" s="217" t="s">
        <v>143</v>
      </c>
      <c r="BH70" s="217" t="s">
        <v>143</v>
      </c>
      <c r="BI70" s="217" t="s">
        <v>506</v>
      </c>
      <c r="BJ70" s="217" t="s">
        <v>143</v>
      </c>
      <c r="BK70" s="217" t="s">
        <v>160</v>
      </c>
      <c r="BL70" s="217" t="s">
        <v>143</v>
      </c>
      <c r="BM70" s="217" t="s">
        <v>5495</v>
      </c>
      <c r="BN70" s="217" t="s">
        <v>143</v>
      </c>
      <c r="BO70" s="217" t="s">
        <v>7919</v>
      </c>
      <c r="BP70" s="217" t="s">
        <v>5723</v>
      </c>
      <c r="BQ70" s="217" t="s">
        <v>162</v>
      </c>
      <c r="BR70" s="217" t="s">
        <v>16808</v>
      </c>
      <c r="BS70" s="217" t="s">
        <v>16808</v>
      </c>
      <c r="BT70" s="217" t="s">
        <v>135</v>
      </c>
      <c r="BU70" s="217" t="s">
        <v>135</v>
      </c>
      <c r="BV70" s="217" t="s">
        <v>135</v>
      </c>
      <c r="BW70" s="217" t="s">
        <v>148</v>
      </c>
      <c r="BX70" s="217" t="s">
        <v>645</v>
      </c>
      <c r="BY70" s="217" t="s">
        <v>174</v>
      </c>
      <c r="BZ70" s="217" t="s">
        <v>143</v>
      </c>
      <c r="CA70" s="217" t="s">
        <v>143</v>
      </c>
      <c r="CB70" s="217" t="s">
        <v>143</v>
      </c>
      <c r="CC70" s="217" t="s">
        <v>16809</v>
      </c>
      <c r="CD70" s="217" t="s">
        <v>2261</v>
      </c>
      <c r="CE70" s="217" t="s">
        <v>143</v>
      </c>
      <c r="CF70" s="217" t="s">
        <v>143</v>
      </c>
      <c r="CG70" s="217" t="s">
        <v>143</v>
      </c>
      <c r="CH70" s="217" t="s">
        <v>5272</v>
      </c>
      <c r="CI70" s="217" t="s">
        <v>143</v>
      </c>
      <c r="CJ70" s="217" t="s">
        <v>143</v>
      </c>
      <c r="CK70" s="217" t="s">
        <v>143</v>
      </c>
      <c r="CL70" s="217" t="s">
        <v>143</v>
      </c>
      <c r="CM70" s="217" t="s">
        <v>143</v>
      </c>
      <c r="CN70" s="217" t="s">
        <v>143</v>
      </c>
      <c r="CO70" s="217" t="s">
        <v>143</v>
      </c>
      <c r="CP70" s="217" t="s">
        <v>143</v>
      </c>
      <c r="CQ70" s="217" t="s">
        <v>1</v>
      </c>
      <c r="CR70" s="217" t="s">
        <v>143</v>
      </c>
      <c r="CS70" s="217" t="s">
        <v>1</v>
      </c>
      <c r="CT70" s="217" t="s">
        <v>1985</v>
      </c>
      <c r="CU70" s="217" t="s">
        <v>143</v>
      </c>
      <c r="CV70" s="217" t="s">
        <v>501</v>
      </c>
      <c r="CW70" s="217" t="s">
        <v>166</v>
      </c>
      <c r="CX70" s="217" t="s">
        <v>506</v>
      </c>
      <c r="CY70" s="217" t="s">
        <v>1986</v>
      </c>
      <c r="CZ70" s="217" t="s">
        <v>143</v>
      </c>
      <c r="DA70" s="217" t="s">
        <v>6653</v>
      </c>
      <c r="DB70" s="217" t="s">
        <v>5495</v>
      </c>
      <c r="DC70" s="217" t="s">
        <v>2261</v>
      </c>
      <c r="DD70" s="217" t="s">
        <v>652</v>
      </c>
      <c r="DE70" s="217" t="s">
        <v>143</v>
      </c>
      <c r="DF70" s="217" t="s">
        <v>143</v>
      </c>
      <c r="DG70" s="176" t="s">
        <v>143</v>
      </c>
    </row>
    <row r="71" spans="1:114" s="176" customFormat="1" x14ac:dyDescent="0.2">
      <c r="A71" s="216">
        <v>45658</v>
      </c>
      <c r="B71" s="217">
        <v>180657</v>
      </c>
      <c r="C71" s="217" t="s">
        <v>8</v>
      </c>
      <c r="D71" s="217" t="s">
        <v>685</v>
      </c>
      <c r="E71" s="218">
        <v>45680</v>
      </c>
      <c r="F71" s="217" t="s">
        <v>165</v>
      </c>
      <c r="G71" s="217" t="s">
        <v>166</v>
      </c>
      <c r="H71" s="219">
        <v>380.11</v>
      </c>
      <c r="I71" s="219">
        <v>380.11</v>
      </c>
      <c r="J71" s="220">
        <f t="shared" si="1"/>
        <v>4.0545663498833331E-3</v>
      </c>
      <c r="K71" s="217" t="s">
        <v>374</v>
      </c>
      <c r="L71" s="217" t="s">
        <v>219</v>
      </c>
      <c r="M71" s="217" t="s">
        <v>13199</v>
      </c>
      <c r="N71" s="217" t="s">
        <v>13740</v>
      </c>
      <c r="O71" s="221" t="s">
        <v>170</v>
      </c>
      <c r="P71" s="217" t="s">
        <v>16810</v>
      </c>
      <c r="Q71" s="217" t="s">
        <v>5154</v>
      </c>
      <c r="R71" s="217" t="s">
        <v>135</v>
      </c>
      <c r="S71" s="217" t="s">
        <v>135</v>
      </c>
      <c r="T71" s="217" t="s">
        <v>136</v>
      </c>
      <c r="U71" s="217" t="s">
        <v>137</v>
      </c>
      <c r="V71" s="217" t="s">
        <v>6653</v>
      </c>
      <c r="W71" s="217" t="s">
        <v>16811</v>
      </c>
      <c r="X71" s="217" t="s">
        <v>16812</v>
      </c>
      <c r="Y71" s="217" t="s">
        <v>139</v>
      </c>
      <c r="Z71" s="217" t="s">
        <v>140</v>
      </c>
      <c r="AA71" s="217" t="s">
        <v>5272</v>
      </c>
      <c r="AB71" s="217" t="s">
        <v>143</v>
      </c>
      <c r="AC71" s="217" t="s">
        <v>5272</v>
      </c>
      <c r="AD71" s="217" t="s">
        <v>143</v>
      </c>
      <c r="AE71" s="217" t="s">
        <v>235</v>
      </c>
      <c r="AF71" s="217" t="s">
        <v>141</v>
      </c>
      <c r="AG71" s="217" t="s">
        <v>143</v>
      </c>
      <c r="AH71" s="217" t="s">
        <v>143</v>
      </c>
      <c r="AI71" s="217" t="s">
        <v>142</v>
      </c>
      <c r="AJ71" s="217" t="s">
        <v>143</v>
      </c>
      <c r="AK71" s="217" t="s">
        <v>16813</v>
      </c>
      <c r="AL71" s="217" t="s">
        <v>143</v>
      </c>
      <c r="AM71" s="217" t="s">
        <v>5155</v>
      </c>
      <c r="AN71" s="217" t="s">
        <v>5156</v>
      </c>
      <c r="AO71" s="217" t="s">
        <v>13205</v>
      </c>
      <c r="AP71" s="217" t="s">
        <v>2082</v>
      </c>
      <c r="AQ71" s="217" t="s">
        <v>231</v>
      </c>
      <c r="AR71" s="217" t="s">
        <v>1125</v>
      </c>
      <c r="AS71" s="217" t="s">
        <v>5158</v>
      </c>
      <c r="AT71" s="217" t="s">
        <v>234</v>
      </c>
      <c r="AU71" s="217" t="s">
        <v>165</v>
      </c>
      <c r="AV71" s="217" t="s">
        <v>235</v>
      </c>
      <c r="AW71" s="217" t="s">
        <v>148</v>
      </c>
      <c r="AX71" s="217" t="s">
        <v>139</v>
      </c>
      <c r="AY71" s="217" t="s">
        <v>875</v>
      </c>
      <c r="AZ71" s="217" t="s">
        <v>150</v>
      </c>
      <c r="BA71" s="217" t="s">
        <v>156</v>
      </c>
      <c r="BB71" s="217" t="s">
        <v>157</v>
      </c>
      <c r="BC71" s="217" t="s">
        <v>303</v>
      </c>
      <c r="BD71" s="217" t="s">
        <v>16812</v>
      </c>
      <c r="BE71" s="217" t="s">
        <v>5272</v>
      </c>
      <c r="BF71" s="217" t="s">
        <v>143</v>
      </c>
      <c r="BG71" s="217" t="s">
        <v>143</v>
      </c>
      <c r="BH71" s="217" t="s">
        <v>143</v>
      </c>
      <c r="BI71" s="217" t="s">
        <v>136</v>
      </c>
      <c r="BJ71" s="217" t="s">
        <v>143</v>
      </c>
      <c r="BK71" s="217" t="s">
        <v>160</v>
      </c>
      <c r="BL71" s="217" t="s">
        <v>143</v>
      </c>
      <c r="BM71" s="217" t="s">
        <v>143</v>
      </c>
      <c r="BN71" s="217" t="s">
        <v>143</v>
      </c>
      <c r="BO71" s="217" t="s">
        <v>3357</v>
      </c>
      <c r="BP71" s="217" t="s">
        <v>5352</v>
      </c>
      <c r="BQ71" s="217" t="s">
        <v>241</v>
      </c>
      <c r="BR71" s="217" t="s">
        <v>16813</v>
      </c>
      <c r="BS71" s="217" t="s">
        <v>16813</v>
      </c>
      <c r="BT71" s="217" t="s">
        <v>135</v>
      </c>
      <c r="BU71" s="217" t="s">
        <v>135</v>
      </c>
      <c r="BV71" s="217" t="s">
        <v>135</v>
      </c>
      <c r="BW71" s="217" t="s">
        <v>148</v>
      </c>
      <c r="BX71" s="217" t="s">
        <v>16814</v>
      </c>
      <c r="BY71" s="217" t="s">
        <v>174</v>
      </c>
      <c r="BZ71" s="217" t="s">
        <v>143</v>
      </c>
      <c r="CA71" s="217" t="s">
        <v>143</v>
      </c>
      <c r="CB71" s="217" t="s">
        <v>143</v>
      </c>
      <c r="CC71" s="217" t="s">
        <v>13740</v>
      </c>
      <c r="CD71" s="217" t="s">
        <v>2261</v>
      </c>
      <c r="CE71" s="217" t="s">
        <v>143</v>
      </c>
      <c r="CF71" s="217" t="s">
        <v>143</v>
      </c>
      <c r="CG71" s="217" t="s">
        <v>143</v>
      </c>
      <c r="CH71" s="217" t="s">
        <v>5272</v>
      </c>
      <c r="CI71" s="217" t="s">
        <v>143</v>
      </c>
      <c r="CJ71" s="217" t="s">
        <v>143</v>
      </c>
      <c r="CK71" s="217" t="s">
        <v>143</v>
      </c>
      <c r="CL71" s="217" t="s">
        <v>143</v>
      </c>
      <c r="CM71" s="217" t="s">
        <v>5903</v>
      </c>
      <c r="CN71" s="217" t="s">
        <v>143</v>
      </c>
      <c r="CO71" s="217" t="s">
        <v>143</v>
      </c>
      <c r="CP71" s="217" t="s">
        <v>143</v>
      </c>
      <c r="CQ71" s="217" t="s">
        <v>1</v>
      </c>
      <c r="CR71" s="217" t="s">
        <v>143</v>
      </c>
      <c r="CS71" s="217" t="s">
        <v>1</v>
      </c>
      <c r="CT71" s="217" t="s">
        <v>1985</v>
      </c>
      <c r="CU71" s="217" t="s">
        <v>143</v>
      </c>
      <c r="CV71" s="217" t="s">
        <v>374</v>
      </c>
      <c r="CW71" s="217" t="s">
        <v>166</v>
      </c>
      <c r="CX71" s="217" t="s">
        <v>136</v>
      </c>
      <c r="CY71" s="217" t="s">
        <v>1986</v>
      </c>
      <c r="CZ71" s="217" t="s">
        <v>143</v>
      </c>
      <c r="DA71" s="217" t="s">
        <v>6653</v>
      </c>
      <c r="DB71" s="217" t="s">
        <v>685</v>
      </c>
      <c r="DC71" s="217" t="s">
        <v>2261</v>
      </c>
      <c r="DD71" s="217" t="s">
        <v>652</v>
      </c>
      <c r="DE71" s="217" t="s">
        <v>143</v>
      </c>
      <c r="DF71" s="217" t="s">
        <v>13209</v>
      </c>
      <c r="DG71" s="176" t="s">
        <v>143</v>
      </c>
    </row>
    <row r="72" spans="1:114" s="176" customFormat="1" x14ac:dyDescent="0.2">
      <c r="A72" s="216">
        <v>45658</v>
      </c>
      <c r="B72" s="217">
        <v>180713</v>
      </c>
      <c r="C72" s="217" t="s">
        <v>12737</v>
      </c>
      <c r="D72" s="217" t="s">
        <v>685</v>
      </c>
      <c r="E72" s="218">
        <v>45680</v>
      </c>
      <c r="F72" s="217" t="s">
        <v>165</v>
      </c>
      <c r="G72" s="217" t="s">
        <v>166</v>
      </c>
      <c r="H72" s="219">
        <v>480</v>
      </c>
      <c r="I72" s="219">
        <v>480</v>
      </c>
      <c r="J72" s="220">
        <f t="shared" si="1"/>
        <v>5.1200753675094048E-3</v>
      </c>
      <c r="K72" s="217" t="s">
        <v>12628</v>
      </c>
      <c r="L72" s="217" t="s">
        <v>1056</v>
      </c>
      <c r="M72" s="217" t="s">
        <v>8640</v>
      </c>
      <c r="N72" s="217" t="s">
        <v>16815</v>
      </c>
      <c r="O72" s="221" t="s">
        <v>530</v>
      </c>
      <c r="P72" s="217" t="s">
        <v>16816</v>
      </c>
      <c r="Q72" s="217" t="s">
        <v>16817</v>
      </c>
      <c r="R72" s="217" t="s">
        <v>135</v>
      </c>
      <c r="S72" s="217" t="s">
        <v>135</v>
      </c>
      <c r="T72" s="217" t="s">
        <v>136</v>
      </c>
      <c r="U72" s="217" t="s">
        <v>137</v>
      </c>
      <c r="V72" s="217" t="s">
        <v>957</v>
      </c>
      <c r="W72" s="217" t="s">
        <v>16818</v>
      </c>
      <c r="X72" s="217" t="s">
        <v>16819</v>
      </c>
      <c r="Y72" s="217" t="s">
        <v>139</v>
      </c>
      <c r="Z72" s="217" t="s">
        <v>140</v>
      </c>
      <c r="AA72" s="217" t="s">
        <v>5272</v>
      </c>
      <c r="AB72" s="217" t="s">
        <v>143</v>
      </c>
      <c r="AC72" s="217" t="s">
        <v>5272</v>
      </c>
      <c r="AD72" s="217" t="s">
        <v>16820</v>
      </c>
      <c r="AE72" s="217" t="s">
        <v>235</v>
      </c>
      <c r="AF72" s="217" t="s">
        <v>141</v>
      </c>
      <c r="AG72" s="217" t="s">
        <v>143</v>
      </c>
      <c r="AH72" s="217" t="s">
        <v>143</v>
      </c>
      <c r="AI72" s="217" t="s">
        <v>142</v>
      </c>
      <c r="AJ72" s="217" t="s">
        <v>143</v>
      </c>
      <c r="AK72" s="217" t="s">
        <v>7390</v>
      </c>
      <c r="AL72" s="217" t="s">
        <v>143</v>
      </c>
      <c r="AM72" s="217" t="s">
        <v>7843</v>
      </c>
      <c r="AN72" s="217" t="s">
        <v>534</v>
      </c>
      <c r="AO72" s="217" t="s">
        <v>309</v>
      </c>
      <c r="AP72" s="217" t="s">
        <v>148</v>
      </c>
      <c r="AQ72" s="217" t="s">
        <v>179</v>
      </c>
      <c r="AR72" s="217" t="s">
        <v>950</v>
      </c>
      <c r="AS72" s="217" t="s">
        <v>2261</v>
      </c>
      <c r="AT72" s="217" t="s">
        <v>145</v>
      </c>
      <c r="AU72" s="217" t="s">
        <v>146</v>
      </c>
      <c r="AV72" s="217" t="s">
        <v>1060</v>
      </c>
      <c r="AW72" s="217" t="s">
        <v>148</v>
      </c>
      <c r="AX72" s="217" t="s">
        <v>139</v>
      </c>
      <c r="AY72" s="217" t="s">
        <v>149</v>
      </c>
      <c r="AZ72" s="217" t="s">
        <v>150</v>
      </c>
      <c r="BA72" s="217" t="s">
        <v>156</v>
      </c>
      <c r="BB72" s="217" t="s">
        <v>157</v>
      </c>
      <c r="BC72" s="217" t="s">
        <v>303</v>
      </c>
      <c r="BD72" s="217" t="s">
        <v>16819</v>
      </c>
      <c r="BE72" s="217" t="s">
        <v>5272</v>
      </c>
      <c r="BF72" s="217" t="s">
        <v>143</v>
      </c>
      <c r="BG72" s="217" t="s">
        <v>143</v>
      </c>
      <c r="BH72" s="217" t="s">
        <v>143</v>
      </c>
      <c r="BI72" s="217" t="s">
        <v>463</v>
      </c>
      <c r="BJ72" s="217" t="s">
        <v>143</v>
      </c>
      <c r="BK72" s="217" t="s">
        <v>160</v>
      </c>
      <c r="BL72" s="217" t="s">
        <v>143</v>
      </c>
      <c r="BM72" s="217" t="s">
        <v>143</v>
      </c>
      <c r="BN72" s="217" t="s">
        <v>143</v>
      </c>
      <c r="BO72" s="217" t="s">
        <v>1916</v>
      </c>
      <c r="BP72" s="217" t="s">
        <v>5352</v>
      </c>
      <c r="BQ72" s="217" t="s">
        <v>241</v>
      </c>
      <c r="BR72" s="217" t="s">
        <v>7390</v>
      </c>
      <c r="BS72" s="217" t="s">
        <v>7390</v>
      </c>
      <c r="BT72" s="217" t="s">
        <v>135</v>
      </c>
      <c r="BU72" s="217" t="s">
        <v>135</v>
      </c>
      <c r="BV72" s="217" t="s">
        <v>135</v>
      </c>
      <c r="BW72" s="217" t="s">
        <v>148</v>
      </c>
      <c r="BX72" s="217" t="s">
        <v>16821</v>
      </c>
      <c r="BY72" s="217" t="s">
        <v>174</v>
      </c>
      <c r="BZ72" s="217" t="s">
        <v>143</v>
      </c>
      <c r="CA72" s="217" t="s">
        <v>143</v>
      </c>
      <c r="CB72" s="217" t="s">
        <v>143</v>
      </c>
      <c r="CC72" s="217" t="s">
        <v>143</v>
      </c>
      <c r="CD72" s="217" t="s">
        <v>2261</v>
      </c>
      <c r="CE72" s="217" t="s">
        <v>143</v>
      </c>
      <c r="CF72" s="217" t="s">
        <v>143</v>
      </c>
      <c r="CG72" s="217" t="s">
        <v>143</v>
      </c>
      <c r="CH72" s="217" t="s">
        <v>5272</v>
      </c>
      <c r="CI72" s="217" t="s">
        <v>143</v>
      </c>
      <c r="CJ72" s="217" t="s">
        <v>143</v>
      </c>
      <c r="CK72" s="217" t="s">
        <v>143</v>
      </c>
      <c r="CL72" s="217" t="s">
        <v>143</v>
      </c>
      <c r="CM72" s="217" t="s">
        <v>143</v>
      </c>
      <c r="CN72" s="217" t="s">
        <v>143</v>
      </c>
      <c r="CO72" s="217" t="s">
        <v>143</v>
      </c>
      <c r="CP72" s="217" t="s">
        <v>143</v>
      </c>
      <c r="CQ72" s="217" t="s">
        <v>1</v>
      </c>
      <c r="CR72" s="217" t="s">
        <v>143</v>
      </c>
      <c r="CS72" s="217" t="s">
        <v>1</v>
      </c>
      <c r="CT72" s="217" t="s">
        <v>1985</v>
      </c>
      <c r="CU72" s="217" t="s">
        <v>143</v>
      </c>
      <c r="CV72" s="217" t="s">
        <v>12628</v>
      </c>
      <c r="CW72" s="217" t="s">
        <v>166</v>
      </c>
      <c r="CX72" s="217" t="s">
        <v>463</v>
      </c>
      <c r="CY72" s="217" t="s">
        <v>1986</v>
      </c>
      <c r="CZ72" s="217" t="s">
        <v>143</v>
      </c>
      <c r="DA72" s="217" t="s">
        <v>225</v>
      </c>
      <c r="DB72" s="217" t="s">
        <v>685</v>
      </c>
      <c r="DC72" s="217" t="s">
        <v>2261</v>
      </c>
      <c r="DD72" s="217" t="s">
        <v>652</v>
      </c>
      <c r="DE72" s="217" t="s">
        <v>143</v>
      </c>
      <c r="DF72" s="217" t="s">
        <v>143</v>
      </c>
      <c r="DG72" s="176" t="s">
        <v>143</v>
      </c>
    </row>
    <row r="73" spans="1:114" s="176" customFormat="1" x14ac:dyDescent="0.2">
      <c r="A73" s="216">
        <v>45658</v>
      </c>
      <c r="B73" s="217">
        <v>180727</v>
      </c>
      <c r="C73" s="217" t="s">
        <v>16313</v>
      </c>
      <c r="D73" s="217" t="s">
        <v>164</v>
      </c>
      <c r="E73" s="218">
        <v>45680</v>
      </c>
      <c r="F73" s="217" t="s">
        <v>165</v>
      </c>
      <c r="G73" s="217" t="s">
        <v>166</v>
      </c>
      <c r="H73" s="219">
        <v>99</v>
      </c>
      <c r="I73" s="219">
        <v>99</v>
      </c>
      <c r="J73" s="220">
        <f t="shared" si="1"/>
        <v>1.0560155445488147E-3</v>
      </c>
      <c r="K73" s="217" t="s">
        <v>953</v>
      </c>
      <c r="L73" s="217" t="s">
        <v>1151</v>
      </c>
      <c r="M73" s="217" t="s">
        <v>4021</v>
      </c>
      <c r="N73" s="217" t="s">
        <v>16822</v>
      </c>
      <c r="O73" s="221" t="s">
        <v>170</v>
      </c>
      <c r="P73" s="217" t="s">
        <v>16823</v>
      </c>
      <c r="Q73" s="217" t="s">
        <v>16824</v>
      </c>
      <c r="R73" s="217" t="s">
        <v>135</v>
      </c>
      <c r="S73" s="217" t="s">
        <v>135</v>
      </c>
      <c r="T73" s="217" t="s">
        <v>506</v>
      </c>
      <c r="U73" s="217" t="s">
        <v>137</v>
      </c>
      <c r="V73" s="217" t="s">
        <v>957</v>
      </c>
      <c r="W73" s="217" t="s">
        <v>16825</v>
      </c>
      <c r="X73" s="217" t="s">
        <v>16826</v>
      </c>
      <c r="Y73" s="217" t="s">
        <v>139</v>
      </c>
      <c r="Z73" s="217" t="s">
        <v>323</v>
      </c>
      <c r="AA73" s="217" t="s">
        <v>5272</v>
      </c>
      <c r="AB73" s="217" t="s">
        <v>143</v>
      </c>
      <c r="AC73" s="217" t="s">
        <v>5272</v>
      </c>
      <c r="AD73" s="217" t="s">
        <v>16656</v>
      </c>
      <c r="AE73" s="217" t="s">
        <v>235</v>
      </c>
      <c r="AF73" s="217" t="s">
        <v>141</v>
      </c>
      <c r="AG73" s="217" t="s">
        <v>143</v>
      </c>
      <c r="AH73" s="217" t="s">
        <v>143</v>
      </c>
      <c r="AI73" s="217" t="s">
        <v>207</v>
      </c>
      <c r="AJ73" s="217" t="s">
        <v>143</v>
      </c>
      <c r="AK73" s="217" t="s">
        <v>13078</v>
      </c>
      <c r="AL73" s="217" t="s">
        <v>143</v>
      </c>
      <c r="AM73" s="217" t="s">
        <v>1813</v>
      </c>
      <c r="AN73" s="217" t="s">
        <v>699</v>
      </c>
      <c r="AO73" s="217" t="s">
        <v>4025</v>
      </c>
      <c r="AP73" s="217" t="s">
        <v>178</v>
      </c>
      <c r="AQ73" s="217" t="s">
        <v>179</v>
      </c>
      <c r="AR73" s="217" t="s">
        <v>211</v>
      </c>
      <c r="AS73" s="217" t="s">
        <v>1815</v>
      </c>
      <c r="AT73" s="217" t="s">
        <v>145</v>
      </c>
      <c r="AU73" s="217" t="s">
        <v>146</v>
      </c>
      <c r="AV73" s="217" t="s">
        <v>1154</v>
      </c>
      <c r="AW73" s="217" t="s">
        <v>148</v>
      </c>
      <c r="AX73" s="217" t="s">
        <v>139</v>
      </c>
      <c r="AY73" s="217" t="s">
        <v>149</v>
      </c>
      <c r="AZ73" s="217" t="s">
        <v>150</v>
      </c>
      <c r="BA73" s="217" t="s">
        <v>156</v>
      </c>
      <c r="BB73" s="217" t="s">
        <v>157</v>
      </c>
      <c r="BC73" s="217" t="s">
        <v>484</v>
      </c>
      <c r="BD73" s="217" t="s">
        <v>16826</v>
      </c>
      <c r="BE73" s="217" t="s">
        <v>5272</v>
      </c>
      <c r="BF73" s="217" t="s">
        <v>143</v>
      </c>
      <c r="BG73" s="217" t="s">
        <v>143</v>
      </c>
      <c r="BH73" s="217" t="s">
        <v>143</v>
      </c>
      <c r="BI73" s="217" t="s">
        <v>506</v>
      </c>
      <c r="BJ73" s="217" t="s">
        <v>143</v>
      </c>
      <c r="BK73" s="217" t="s">
        <v>160</v>
      </c>
      <c r="BL73" s="217" t="s">
        <v>143</v>
      </c>
      <c r="BM73" s="217" t="s">
        <v>164</v>
      </c>
      <c r="BN73" s="217" t="s">
        <v>143</v>
      </c>
      <c r="BO73" s="217" t="s">
        <v>680</v>
      </c>
      <c r="BP73" s="217" t="s">
        <v>5723</v>
      </c>
      <c r="BQ73" s="217" t="s">
        <v>162</v>
      </c>
      <c r="BR73" s="217" t="s">
        <v>13078</v>
      </c>
      <c r="BS73" s="217" t="s">
        <v>13078</v>
      </c>
      <c r="BT73" s="217" t="s">
        <v>135</v>
      </c>
      <c r="BU73" s="217" t="s">
        <v>135</v>
      </c>
      <c r="BV73" s="217" t="s">
        <v>135</v>
      </c>
      <c r="BW73" s="217" t="s">
        <v>148</v>
      </c>
      <c r="BX73" s="217" t="s">
        <v>2650</v>
      </c>
      <c r="BY73" s="217" t="s">
        <v>174</v>
      </c>
      <c r="BZ73" s="217" t="s">
        <v>143</v>
      </c>
      <c r="CA73" s="217" t="s">
        <v>143</v>
      </c>
      <c r="CB73" s="217" t="s">
        <v>143</v>
      </c>
      <c r="CC73" s="217" t="s">
        <v>143</v>
      </c>
      <c r="CD73" s="217" t="s">
        <v>2261</v>
      </c>
      <c r="CE73" s="217" t="s">
        <v>143</v>
      </c>
      <c r="CF73" s="217" t="s">
        <v>143</v>
      </c>
      <c r="CG73" s="217" t="s">
        <v>143</v>
      </c>
      <c r="CH73" s="217" t="s">
        <v>5272</v>
      </c>
      <c r="CI73" s="217" t="s">
        <v>143</v>
      </c>
      <c r="CJ73" s="217" t="s">
        <v>143</v>
      </c>
      <c r="CK73" s="217" t="s">
        <v>143</v>
      </c>
      <c r="CL73" s="217" t="s">
        <v>143</v>
      </c>
      <c r="CM73" s="217" t="s">
        <v>143</v>
      </c>
      <c r="CN73" s="217" t="s">
        <v>143</v>
      </c>
      <c r="CO73" s="217" t="s">
        <v>143</v>
      </c>
      <c r="CP73" s="217" t="s">
        <v>143</v>
      </c>
      <c r="CQ73" s="217" t="s">
        <v>1</v>
      </c>
      <c r="CR73" s="217" t="s">
        <v>143</v>
      </c>
      <c r="CS73" s="217" t="s">
        <v>1</v>
      </c>
      <c r="CT73" s="217" t="s">
        <v>1985</v>
      </c>
      <c r="CU73" s="217" t="s">
        <v>143</v>
      </c>
      <c r="CV73" s="217" t="s">
        <v>953</v>
      </c>
      <c r="CW73" s="217" t="s">
        <v>166</v>
      </c>
      <c r="CX73" s="217" t="s">
        <v>506</v>
      </c>
      <c r="CY73" s="217" t="s">
        <v>1986</v>
      </c>
      <c r="CZ73" s="217" t="s">
        <v>143</v>
      </c>
      <c r="DA73" s="217" t="s">
        <v>225</v>
      </c>
      <c r="DB73" s="217" t="s">
        <v>164</v>
      </c>
      <c r="DC73" s="217" t="s">
        <v>2261</v>
      </c>
      <c r="DD73" s="217" t="s">
        <v>652</v>
      </c>
      <c r="DE73" s="217" t="s">
        <v>143</v>
      </c>
      <c r="DF73" s="217" t="s">
        <v>143</v>
      </c>
      <c r="DG73" s="176" t="s">
        <v>143</v>
      </c>
    </row>
    <row r="74" spans="1:114" s="176" customFormat="1" x14ac:dyDescent="0.2">
      <c r="A74" s="216">
        <v>45658</v>
      </c>
      <c r="B74" s="217">
        <v>180455</v>
      </c>
      <c r="C74" s="217" t="s">
        <v>12737</v>
      </c>
      <c r="D74" s="217" t="s">
        <v>685</v>
      </c>
      <c r="E74" s="218">
        <v>45681</v>
      </c>
      <c r="F74" s="217" t="s">
        <v>165</v>
      </c>
      <c r="G74" s="217" t="s">
        <v>166</v>
      </c>
      <c r="H74" s="219">
        <v>66.42</v>
      </c>
      <c r="I74" s="219">
        <v>66.42</v>
      </c>
      <c r="J74" s="220">
        <f t="shared" si="1"/>
        <v>7.0849042897911383E-4</v>
      </c>
      <c r="K74" s="217" t="s">
        <v>12628</v>
      </c>
      <c r="L74" s="217" t="s">
        <v>1056</v>
      </c>
      <c r="M74" s="217" t="s">
        <v>203</v>
      </c>
      <c r="N74" s="217" t="s">
        <v>16827</v>
      </c>
      <c r="O74" s="221" t="s">
        <v>170</v>
      </c>
      <c r="P74" s="217" t="s">
        <v>16828</v>
      </c>
      <c r="Q74" s="217" t="s">
        <v>5182</v>
      </c>
      <c r="R74" s="217" t="s">
        <v>135</v>
      </c>
      <c r="S74" s="217" t="s">
        <v>135</v>
      </c>
      <c r="T74" s="217" t="s">
        <v>136</v>
      </c>
      <c r="U74" s="217" t="s">
        <v>137</v>
      </c>
      <c r="V74" s="217" t="s">
        <v>173</v>
      </c>
      <c r="W74" s="217" t="s">
        <v>16829</v>
      </c>
      <c r="X74" s="217" t="s">
        <v>16830</v>
      </c>
      <c r="Y74" s="217" t="s">
        <v>139</v>
      </c>
      <c r="Z74" s="217" t="s">
        <v>140</v>
      </c>
      <c r="AA74" s="217" t="s">
        <v>5272</v>
      </c>
      <c r="AB74" s="217" t="s">
        <v>143</v>
      </c>
      <c r="AC74" s="217" t="s">
        <v>5272</v>
      </c>
      <c r="AD74" s="217" t="s">
        <v>143</v>
      </c>
      <c r="AE74" s="217" t="s">
        <v>235</v>
      </c>
      <c r="AF74" s="217" t="s">
        <v>141</v>
      </c>
      <c r="AG74" s="217" t="s">
        <v>143</v>
      </c>
      <c r="AH74" s="217" t="s">
        <v>143</v>
      </c>
      <c r="AI74" s="217" t="s">
        <v>142</v>
      </c>
      <c r="AJ74" s="217" t="s">
        <v>143</v>
      </c>
      <c r="AK74" s="217" t="s">
        <v>16831</v>
      </c>
      <c r="AL74" s="217" t="s">
        <v>143</v>
      </c>
      <c r="AM74" s="217" t="s">
        <v>208</v>
      </c>
      <c r="AN74" s="217" t="s">
        <v>209</v>
      </c>
      <c r="AO74" s="217" t="s">
        <v>210</v>
      </c>
      <c r="AP74" s="217" t="s">
        <v>178</v>
      </c>
      <c r="AQ74" s="217" t="s">
        <v>179</v>
      </c>
      <c r="AR74" s="217" t="s">
        <v>211</v>
      </c>
      <c r="AS74" s="217" t="s">
        <v>212</v>
      </c>
      <c r="AT74" s="217" t="s">
        <v>145</v>
      </c>
      <c r="AU74" s="217" t="s">
        <v>146</v>
      </c>
      <c r="AV74" s="217" t="s">
        <v>1060</v>
      </c>
      <c r="AW74" s="217" t="s">
        <v>148</v>
      </c>
      <c r="AX74" s="217" t="s">
        <v>139</v>
      </c>
      <c r="AY74" s="217" t="s">
        <v>149</v>
      </c>
      <c r="AZ74" s="217" t="s">
        <v>150</v>
      </c>
      <c r="BA74" s="217" t="s">
        <v>156</v>
      </c>
      <c r="BB74" s="217" t="s">
        <v>157</v>
      </c>
      <c r="BC74" s="217" t="s">
        <v>484</v>
      </c>
      <c r="BD74" s="217" t="s">
        <v>16830</v>
      </c>
      <c r="BE74" s="217" t="s">
        <v>5272</v>
      </c>
      <c r="BF74" s="217" t="s">
        <v>143</v>
      </c>
      <c r="BG74" s="217" t="s">
        <v>143</v>
      </c>
      <c r="BH74" s="217" t="s">
        <v>143</v>
      </c>
      <c r="BI74" s="217" t="s">
        <v>463</v>
      </c>
      <c r="BJ74" s="217" t="s">
        <v>143</v>
      </c>
      <c r="BK74" s="217" t="s">
        <v>160</v>
      </c>
      <c r="BL74" s="217" t="s">
        <v>143</v>
      </c>
      <c r="BM74" s="217" t="s">
        <v>143</v>
      </c>
      <c r="BN74" s="217" t="s">
        <v>143</v>
      </c>
      <c r="BO74" s="217" t="s">
        <v>16832</v>
      </c>
      <c r="BP74" s="217" t="s">
        <v>5723</v>
      </c>
      <c r="BQ74" s="217" t="s">
        <v>162</v>
      </c>
      <c r="BR74" s="217" t="s">
        <v>16831</v>
      </c>
      <c r="BS74" s="217" t="s">
        <v>16831</v>
      </c>
      <c r="BT74" s="217" t="s">
        <v>135</v>
      </c>
      <c r="BU74" s="217" t="s">
        <v>135</v>
      </c>
      <c r="BV74" s="217" t="s">
        <v>135</v>
      </c>
      <c r="BW74" s="217" t="s">
        <v>148</v>
      </c>
      <c r="BX74" s="217" t="s">
        <v>5443</v>
      </c>
      <c r="BY74" s="217" t="s">
        <v>174</v>
      </c>
      <c r="BZ74" s="217" t="s">
        <v>143</v>
      </c>
      <c r="CA74" s="217" t="s">
        <v>143</v>
      </c>
      <c r="CB74" s="217" t="s">
        <v>143</v>
      </c>
      <c r="CC74" s="217" t="s">
        <v>143</v>
      </c>
      <c r="CD74" s="217" t="s">
        <v>2261</v>
      </c>
      <c r="CE74" s="217" t="s">
        <v>143</v>
      </c>
      <c r="CF74" s="217" t="s">
        <v>143</v>
      </c>
      <c r="CG74" s="217" t="s">
        <v>143</v>
      </c>
      <c r="CH74" s="217" t="s">
        <v>5272</v>
      </c>
      <c r="CI74" s="217" t="s">
        <v>143</v>
      </c>
      <c r="CJ74" s="217" t="s">
        <v>143</v>
      </c>
      <c r="CK74" s="217" t="s">
        <v>143</v>
      </c>
      <c r="CL74" s="217" t="s">
        <v>143</v>
      </c>
      <c r="CM74" s="217" t="s">
        <v>143</v>
      </c>
      <c r="CN74" s="217" t="s">
        <v>143</v>
      </c>
      <c r="CO74" s="217" t="s">
        <v>143</v>
      </c>
      <c r="CP74" s="217" t="s">
        <v>143</v>
      </c>
      <c r="CQ74" s="217" t="s">
        <v>1</v>
      </c>
      <c r="CR74" s="217" t="s">
        <v>143</v>
      </c>
      <c r="CS74" s="217" t="s">
        <v>1</v>
      </c>
      <c r="CT74" s="217" t="s">
        <v>1985</v>
      </c>
      <c r="CU74" s="217" t="s">
        <v>143</v>
      </c>
      <c r="CV74" s="217" t="s">
        <v>12628</v>
      </c>
      <c r="CW74" s="217" t="s">
        <v>166</v>
      </c>
      <c r="CX74" s="217" t="s">
        <v>463</v>
      </c>
      <c r="CY74" s="217" t="s">
        <v>2007</v>
      </c>
      <c r="CZ74" s="217" t="s">
        <v>143</v>
      </c>
      <c r="DA74" s="217" t="s">
        <v>143</v>
      </c>
      <c r="DB74" s="217" t="s">
        <v>685</v>
      </c>
      <c r="DC74" s="217" t="s">
        <v>2261</v>
      </c>
      <c r="DD74" s="217" t="s">
        <v>6915</v>
      </c>
      <c r="DE74" s="217" t="s">
        <v>143</v>
      </c>
      <c r="DF74" s="217" t="s">
        <v>143</v>
      </c>
      <c r="DG74" s="176" t="s">
        <v>143</v>
      </c>
    </row>
    <row r="75" spans="1:114" s="176" customFormat="1" x14ac:dyDescent="0.2">
      <c r="A75" s="216">
        <v>45658</v>
      </c>
      <c r="B75" s="217">
        <v>180626</v>
      </c>
      <c r="C75" s="217" t="s">
        <v>16293</v>
      </c>
      <c r="D75" s="217" t="s">
        <v>164</v>
      </c>
      <c r="E75" s="218">
        <v>45681</v>
      </c>
      <c r="F75" s="217" t="s">
        <v>165</v>
      </c>
      <c r="G75" s="217" t="s">
        <v>166</v>
      </c>
      <c r="H75" s="219">
        <v>239.21</v>
      </c>
      <c r="I75" s="219">
        <v>239.21</v>
      </c>
      <c r="J75" s="220">
        <f t="shared" si="1"/>
        <v>2.5516108930456762E-3</v>
      </c>
      <c r="K75" s="217" t="s">
        <v>953</v>
      </c>
      <c r="L75" s="217" t="s">
        <v>960</v>
      </c>
      <c r="M75" s="217" t="s">
        <v>168</v>
      </c>
      <c r="N75" s="217" t="s">
        <v>14542</v>
      </c>
      <c r="O75" s="221" t="s">
        <v>170</v>
      </c>
      <c r="P75" s="217" t="s">
        <v>16833</v>
      </c>
      <c r="Q75" s="217" t="s">
        <v>8721</v>
      </c>
      <c r="R75" s="217" t="s">
        <v>135</v>
      </c>
      <c r="S75" s="217" t="s">
        <v>135</v>
      </c>
      <c r="T75" s="217" t="s">
        <v>506</v>
      </c>
      <c r="U75" s="217" t="s">
        <v>137</v>
      </c>
      <c r="V75" s="217" t="s">
        <v>173</v>
      </c>
      <c r="W75" s="217" t="s">
        <v>16834</v>
      </c>
      <c r="X75" s="217" t="s">
        <v>16835</v>
      </c>
      <c r="Y75" s="217" t="s">
        <v>139</v>
      </c>
      <c r="Z75" s="217" t="s">
        <v>323</v>
      </c>
      <c r="AA75" s="217" t="s">
        <v>5272</v>
      </c>
      <c r="AB75" s="217" t="s">
        <v>143</v>
      </c>
      <c r="AC75" s="217" t="s">
        <v>5272</v>
      </c>
      <c r="AD75" s="217" t="s">
        <v>143</v>
      </c>
      <c r="AE75" s="217" t="s">
        <v>235</v>
      </c>
      <c r="AF75" s="217" t="s">
        <v>141</v>
      </c>
      <c r="AG75" s="217" t="s">
        <v>143</v>
      </c>
      <c r="AH75" s="217" t="s">
        <v>143</v>
      </c>
      <c r="AI75" s="217" t="s">
        <v>207</v>
      </c>
      <c r="AJ75" s="217" t="s">
        <v>143</v>
      </c>
      <c r="AK75" s="217" t="s">
        <v>16836</v>
      </c>
      <c r="AL75" s="217" t="s">
        <v>143</v>
      </c>
      <c r="AM75" s="217" t="s">
        <v>175</v>
      </c>
      <c r="AN75" s="217" t="s">
        <v>176</v>
      </c>
      <c r="AO75" s="217" t="s">
        <v>177</v>
      </c>
      <c r="AP75" s="217" t="s">
        <v>178</v>
      </c>
      <c r="AQ75" s="217" t="s">
        <v>179</v>
      </c>
      <c r="AR75" s="217" t="s">
        <v>180</v>
      </c>
      <c r="AS75" s="217" t="s">
        <v>181</v>
      </c>
      <c r="AT75" s="217" t="s">
        <v>145</v>
      </c>
      <c r="AU75" s="217" t="s">
        <v>146</v>
      </c>
      <c r="AV75" s="217" t="s">
        <v>972</v>
      </c>
      <c r="AW75" s="217" t="s">
        <v>148</v>
      </c>
      <c r="AX75" s="217" t="s">
        <v>139</v>
      </c>
      <c r="AY75" s="217" t="s">
        <v>149</v>
      </c>
      <c r="AZ75" s="217" t="s">
        <v>150</v>
      </c>
      <c r="BA75" s="217" t="s">
        <v>156</v>
      </c>
      <c r="BB75" s="217" t="s">
        <v>157</v>
      </c>
      <c r="BC75" s="217" t="s">
        <v>484</v>
      </c>
      <c r="BD75" s="217" t="s">
        <v>16835</v>
      </c>
      <c r="BE75" s="217" t="s">
        <v>5272</v>
      </c>
      <c r="BF75" s="217" t="s">
        <v>143</v>
      </c>
      <c r="BG75" s="217" t="s">
        <v>143</v>
      </c>
      <c r="BH75" s="217" t="s">
        <v>143</v>
      </c>
      <c r="BI75" s="217" t="s">
        <v>506</v>
      </c>
      <c r="BJ75" s="217" t="s">
        <v>143</v>
      </c>
      <c r="BK75" s="217" t="s">
        <v>160</v>
      </c>
      <c r="BL75" s="217" t="s">
        <v>143</v>
      </c>
      <c r="BM75" s="217" t="s">
        <v>164</v>
      </c>
      <c r="BN75" s="217" t="s">
        <v>143</v>
      </c>
      <c r="BO75" s="217" t="s">
        <v>2402</v>
      </c>
      <c r="BP75" s="217" t="s">
        <v>5723</v>
      </c>
      <c r="BQ75" s="217" t="s">
        <v>162</v>
      </c>
      <c r="BR75" s="217" t="s">
        <v>16836</v>
      </c>
      <c r="BS75" s="217" t="s">
        <v>16836</v>
      </c>
      <c r="BT75" s="217" t="s">
        <v>135</v>
      </c>
      <c r="BU75" s="217" t="s">
        <v>135</v>
      </c>
      <c r="BV75" s="217" t="s">
        <v>135</v>
      </c>
      <c r="BW75" s="217" t="s">
        <v>148</v>
      </c>
      <c r="BX75" s="217" t="s">
        <v>2650</v>
      </c>
      <c r="BY75" s="217" t="s">
        <v>174</v>
      </c>
      <c r="BZ75" s="217" t="s">
        <v>143</v>
      </c>
      <c r="CA75" s="217" t="s">
        <v>143</v>
      </c>
      <c r="CB75" s="217" t="s">
        <v>143</v>
      </c>
      <c r="CC75" s="217" t="s">
        <v>16837</v>
      </c>
      <c r="CD75" s="217" t="s">
        <v>2261</v>
      </c>
      <c r="CE75" s="217" t="s">
        <v>143</v>
      </c>
      <c r="CF75" s="217" t="s">
        <v>143</v>
      </c>
      <c r="CG75" s="217" t="s">
        <v>143</v>
      </c>
      <c r="CH75" s="217" t="s">
        <v>5272</v>
      </c>
      <c r="CI75" s="217" t="s">
        <v>143</v>
      </c>
      <c r="CJ75" s="217" t="s">
        <v>143</v>
      </c>
      <c r="CK75" s="217" t="s">
        <v>143</v>
      </c>
      <c r="CL75" s="217" t="s">
        <v>143</v>
      </c>
      <c r="CM75" s="217" t="s">
        <v>143</v>
      </c>
      <c r="CN75" s="217" t="s">
        <v>143</v>
      </c>
      <c r="CO75" s="217" t="s">
        <v>143</v>
      </c>
      <c r="CP75" s="217" t="s">
        <v>143</v>
      </c>
      <c r="CQ75" s="217" t="s">
        <v>1</v>
      </c>
      <c r="CR75" s="217" t="s">
        <v>143</v>
      </c>
      <c r="CS75" s="217" t="s">
        <v>1</v>
      </c>
      <c r="CT75" s="217" t="s">
        <v>1985</v>
      </c>
      <c r="CU75" s="217" t="s">
        <v>143</v>
      </c>
      <c r="CV75" s="217" t="s">
        <v>953</v>
      </c>
      <c r="CW75" s="217" t="s">
        <v>166</v>
      </c>
      <c r="CX75" s="217" t="s">
        <v>506</v>
      </c>
      <c r="CY75" s="217" t="s">
        <v>2007</v>
      </c>
      <c r="CZ75" s="217" t="s">
        <v>143</v>
      </c>
      <c r="DA75" s="217" t="s">
        <v>143</v>
      </c>
      <c r="DB75" s="217" t="s">
        <v>164</v>
      </c>
      <c r="DC75" s="217" t="s">
        <v>2261</v>
      </c>
      <c r="DD75" s="217" t="s">
        <v>6915</v>
      </c>
      <c r="DE75" s="217" t="s">
        <v>143</v>
      </c>
      <c r="DF75" s="217" t="s">
        <v>143</v>
      </c>
      <c r="DG75" s="176" t="s">
        <v>143</v>
      </c>
    </row>
    <row r="76" spans="1:114" s="176" customFormat="1" x14ac:dyDescent="0.2">
      <c r="A76" s="216">
        <v>45658</v>
      </c>
      <c r="B76" s="217">
        <v>180632</v>
      </c>
      <c r="C76" s="217" t="s">
        <v>16313</v>
      </c>
      <c r="D76" s="217" t="s">
        <v>685</v>
      </c>
      <c r="E76" s="218">
        <v>45681</v>
      </c>
      <c r="F76" s="217" t="s">
        <v>165</v>
      </c>
      <c r="G76" s="217" t="s">
        <v>166</v>
      </c>
      <c r="H76" s="219">
        <v>1090</v>
      </c>
      <c r="I76" s="219">
        <v>1090</v>
      </c>
      <c r="J76" s="220">
        <f t="shared" si="1"/>
        <v>1.1626837813719272E-2</v>
      </c>
      <c r="K76" s="217" t="s">
        <v>374</v>
      </c>
      <c r="L76" s="217" t="s">
        <v>1056</v>
      </c>
      <c r="M76" s="217" t="s">
        <v>13643</v>
      </c>
      <c r="N76" s="217" t="s">
        <v>6816</v>
      </c>
      <c r="O76" s="221" t="s">
        <v>262</v>
      </c>
      <c r="P76" s="217" t="s">
        <v>16838</v>
      </c>
      <c r="Q76" s="217" t="s">
        <v>16839</v>
      </c>
      <c r="R76" s="217" t="s">
        <v>135</v>
      </c>
      <c r="S76" s="217" t="s">
        <v>135</v>
      </c>
      <c r="T76" s="217" t="s">
        <v>136</v>
      </c>
      <c r="U76" s="217" t="s">
        <v>137</v>
      </c>
      <c r="V76" s="217" t="s">
        <v>4880</v>
      </c>
      <c r="W76" s="217" t="s">
        <v>16840</v>
      </c>
      <c r="X76" s="217" t="s">
        <v>16841</v>
      </c>
      <c r="Y76" s="217" t="s">
        <v>139</v>
      </c>
      <c r="Z76" s="217" t="s">
        <v>323</v>
      </c>
      <c r="AA76" s="217" t="s">
        <v>5272</v>
      </c>
      <c r="AB76" s="217" t="s">
        <v>143</v>
      </c>
      <c r="AC76" s="217" t="s">
        <v>5272</v>
      </c>
      <c r="AD76" s="217" t="s">
        <v>143</v>
      </c>
      <c r="AE76" s="217" t="s">
        <v>235</v>
      </c>
      <c r="AF76" s="217" t="s">
        <v>141</v>
      </c>
      <c r="AG76" s="217" t="s">
        <v>143</v>
      </c>
      <c r="AH76" s="217" t="s">
        <v>143</v>
      </c>
      <c r="AI76" s="217" t="s">
        <v>207</v>
      </c>
      <c r="AJ76" s="217" t="s">
        <v>16842</v>
      </c>
      <c r="AK76" s="217" t="s">
        <v>13953</v>
      </c>
      <c r="AL76" s="217" t="s">
        <v>143</v>
      </c>
      <c r="AM76" s="217" t="s">
        <v>1335</v>
      </c>
      <c r="AN76" s="217" t="s">
        <v>1336</v>
      </c>
      <c r="AO76" s="217" t="s">
        <v>13651</v>
      </c>
      <c r="AP76" s="217" t="s">
        <v>353</v>
      </c>
      <c r="AQ76" s="217" t="s">
        <v>231</v>
      </c>
      <c r="AR76" s="217" t="s">
        <v>492</v>
      </c>
      <c r="AS76" s="217" t="s">
        <v>1338</v>
      </c>
      <c r="AT76" s="217" t="s">
        <v>145</v>
      </c>
      <c r="AU76" s="217" t="s">
        <v>146</v>
      </c>
      <c r="AV76" s="217" t="s">
        <v>1060</v>
      </c>
      <c r="AW76" s="217" t="s">
        <v>148</v>
      </c>
      <c r="AX76" s="217" t="s">
        <v>139</v>
      </c>
      <c r="AY76" s="217" t="s">
        <v>149</v>
      </c>
      <c r="AZ76" s="217" t="s">
        <v>150</v>
      </c>
      <c r="BA76" s="217" t="s">
        <v>156</v>
      </c>
      <c r="BB76" s="217" t="s">
        <v>157</v>
      </c>
      <c r="BC76" s="217" t="s">
        <v>8956</v>
      </c>
      <c r="BD76" s="217" t="s">
        <v>16841</v>
      </c>
      <c r="BE76" s="217" t="s">
        <v>5272</v>
      </c>
      <c r="BF76" s="217" t="s">
        <v>143</v>
      </c>
      <c r="BG76" s="217" t="s">
        <v>143</v>
      </c>
      <c r="BH76" s="217" t="s">
        <v>143</v>
      </c>
      <c r="BI76" s="217" t="s">
        <v>136</v>
      </c>
      <c r="BJ76" s="217" t="s">
        <v>143</v>
      </c>
      <c r="BK76" s="217" t="s">
        <v>160</v>
      </c>
      <c r="BL76" s="217" t="s">
        <v>143</v>
      </c>
      <c r="BM76" s="217" t="s">
        <v>143</v>
      </c>
      <c r="BN76" s="217" t="s">
        <v>143</v>
      </c>
      <c r="BO76" s="217" t="s">
        <v>16843</v>
      </c>
      <c r="BP76" s="217" t="s">
        <v>143</v>
      </c>
      <c r="BQ76" s="217" t="s">
        <v>16753</v>
      </c>
      <c r="BR76" s="217" t="s">
        <v>13953</v>
      </c>
      <c r="BS76" s="217" t="s">
        <v>13953</v>
      </c>
      <c r="BT76" s="217" t="s">
        <v>135</v>
      </c>
      <c r="BU76" s="217" t="s">
        <v>135</v>
      </c>
      <c r="BV76" s="217" t="s">
        <v>135</v>
      </c>
      <c r="BW76" s="217" t="s">
        <v>148</v>
      </c>
      <c r="BX76" s="217" t="s">
        <v>2650</v>
      </c>
      <c r="BY76" s="217" t="s">
        <v>174</v>
      </c>
      <c r="BZ76" s="217" t="s">
        <v>143</v>
      </c>
      <c r="CA76" s="217" t="s">
        <v>143</v>
      </c>
      <c r="CB76" s="217" t="s">
        <v>143</v>
      </c>
      <c r="CC76" s="217" t="s">
        <v>16844</v>
      </c>
      <c r="CD76" s="217" t="s">
        <v>2261</v>
      </c>
      <c r="CE76" s="217" t="s">
        <v>143</v>
      </c>
      <c r="CF76" s="217" t="s">
        <v>143</v>
      </c>
      <c r="CG76" s="217" t="s">
        <v>143</v>
      </c>
      <c r="CH76" s="217" t="s">
        <v>5272</v>
      </c>
      <c r="CI76" s="217" t="s">
        <v>143</v>
      </c>
      <c r="CJ76" s="217" t="s">
        <v>143</v>
      </c>
      <c r="CK76" s="217" t="s">
        <v>143</v>
      </c>
      <c r="CL76" s="217" t="s">
        <v>143</v>
      </c>
      <c r="CM76" s="217" t="s">
        <v>5924</v>
      </c>
      <c r="CN76" s="217" t="s">
        <v>143</v>
      </c>
      <c r="CO76" s="217" t="s">
        <v>143</v>
      </c>
      <c r="CP76" s="217" t="s">
        <v>143</v>
      </c>
      <c r="CQ76" s="217" t="s">
        <v>1</v>
      </c>
      <c r="CR76" s="217" t="s">
        <v>143</v>
      </c>
      <c r="CS76" s="217" t="s">
        <v>1</v>
      </c>
      <c r="CT76" s="217" t="s">
        <v>2092</v>
      </c>
      <c r="CU76" s="217" t="s">
        <v>143</v>
      </c>
      <c r="CV76" s="217" t="s">
        <v>374</v>
      </c>
      <c r="CW76" s="217" t="s">
        <v>166</v>
      </c>
      <c r="CX76" s="217" t="s">
        <v>136</v>
      </c>
      <c r="CY76" s="217" t="s">
        <v>1989</v>
      </c>
      <c r="CZ76" s="217" t="s">
        <v>143</v>
      </c>
      <c r="DA76" s="217" t="s">
        <v>143</v>
      </c>
      <c r="DB76" s="217" t="s">
        <v>685</v>
      </c>
      <c r="DC76" s="217" t="s">
        <v>2261</v>
      </c>
      <c r="DD76" s="217" t="s">
        <v>6915</v>
      </c>
      <c r="DE76" s="217" t="s">
        <v>143</v>
      </c>
      <c r="DF76" s="217" t="s">
        <v>7659</v>
      </c>
      <c r="DG76" s="176" t="s">
        <v>143</v>
      </c>
    </row>
    <row r="77" spans="1:114" s="176" customFormat="1" x14ac:dyDescent="0.2">
      <c r="A77" s="216">
        <v>45658</v>
      </c>
      <c r="B77" s="217">
        <v>180929</v>
      </c>
      <c r="C77" s="217" t="s">
        <v>8</v>
      </c>
      <c r="D77" s="217" t="s">
        <v>364</v>
      </c>
      <c r="E77" s="218">
        <v>45681</v>
      </c>
      <c r="F77" s="217" t="s">
        <v>126</v>
      </c>
      <c r="G77" s="217" t="s">
        <v>166</v>
      </c>
      <c r="H77" s="219">
        <v>1593.32</v>
      </c>
      <c r="I77" s="219">
        <v>1593.32</v>
      </c>
      <c r="J77" s="220">
        <f t="shared" si="1"/>
        <v>1.6995663509500176E-2</v>
      </c>
      <c r="K77" s="217" t="s">
        <v>953</v>
      </c>
      <c r="L77" s="217" t="s">
        <v>219</v>
      </c>
      <c r="M77" s="217" t="s">
        <v>2923</v>
      </c>
      <c r="N77" s="217" t="s">
        <v>13162</v>
      </c>
      <c r="O77" s="221" t="s">
        <v>262</v>
      </c>
      <c r="P77" s="217" t="s">
        <v>16845</v>
      </c>
      <c r="Q77" s="217" t="s">
        <v>2926</v>
      </c>
      <c r="R77" s="217" t="s">
        <v>135</v>
      </c>
      <c r="S77" s="217" t="s">
        <v>135</v>
      </c>
      <c r="T77" s="217" t="s">
        <v>506</v>
      </c>
      <c r="U77" s="217" t="s">
        <v>137</v>
      </c>
      <c r="V77" s="217" t="s">
        <v>6653</v>
      </c>
      <c r="W77" s="217" t="s">
        <v>16846</v>
      </c>
      <c r="X77" s="217" t="s">
        <v>16847</v>
      </c>
      <c r="Y77" s="217" t="s">
        <v>139</v>
      </c>
      <c r="Z77" s="217" t="s">
        <v>226</v>
      </c>
      <c r="AA77" s="217" t="s">
        <v>5272</v>
      </c>
      <c r="AB77" s="217" t="s">
        <v>143</v>
      </c>
      <c r="AC77" s="217" t="s">
        <v>5272</v>
      </c>
      <c r="AD77" s="217" t="s">
        <v>143</v>
      </c>
      <c r="AE77" s="217" t="s">
        <v>5974</v>
      </c>
      <c r="AF77" s="217" t="s">
        <v>141</v>
      </c>
      <c r="AG77" s="217" t="s">
        <v>143</v>
      </c>
      <c r="AH77" s="217" t="s">
        <v>143</v>
      </c>
      <c r="AI77" s="217" t="s">
        <v>207</v>
      </c>
      <c r="AJ77" s="217" t="s">
        <v>143</v>
      </c>
      <c r="AK77" s="217" t="s">
        <v>16848</v>
      </c>
      <c r="AL77" s="217" t="s">
        <v>143</v>
      </c>
      <c r="AM77" s="217" t="s">
        <v>2056</v>
      </c>
      <c r="AN77" s="217" t="s">
        <v>2057</v>
      </c>
      <c r="AO77" s="217" t="s">
        <v>2927</v>
      </c>
      <c r="AP77" s="217" t="s">
        <v>230</v>
      </c>
      <c r="AQ77" s="217" t="s">
        <v>231</v>
      </c>
      <c r="AR77" s="217" t="s">
        <v>2059</v>
      </c>
      <c r="AS77" s="217" t="s">
        <v>2060</v>
      </c>
      <c r="AT77" s="217" t="s">
        <v>234</v>
      </c>
      <c r="AU77" s="217" t="s">
        <v>165</v>
      </c>
      <c r="AV77" s="217" t="s">
        <v>235</v>
      </c>
      <c r="AW77" s="217" t="s">
        <v>148</v>
      </c>
      <c r="AX77" s="217" t="s">
        <v>139</v>
      </c>
      <c r="AY77" s="217" t="s">
        <v>875</v>
      </c>
      <c r="AZ77" s="217" t="s">
        <v>150</v>
      </c>
      <c r="BA77" s="217" t="s">
        <v>156</v>
      </c>
      <c r="BB77" s="217" t="s">
        <v>157</v>
      </c>
      <c r="BC77" s="217" t="s">
        <v>8956</v>
      </c>
      <c r="BD77" s="217" t="s">
        <v>16847</v>
      </c>
      <c r="BE77" s="217" t="s">
        <v>5272</v>
      </c>
      <c r="BF77" s="217" t="s">
        <v>143</v>
      </c>
      <c r="BG77" s="217" t="s">
        <v>143</v>
      </c>
      <c r="BH77" s="217" t="s">
        <v>143</v>
      </c>
      <c r="BI77" s="217" t="s">
        <v>506</v>
      </c>
      <c r="BJ77" s="217" t="s">
        <v>143</v>
      </c>
      <c r="BK77" s="217" t="s">
        <v>160</v>
      </c>
      <c r="BL77" s="217" t="s">
        <v>143</v>
      </c>
      <c r="BM77" s="217" t="s">
        <v>364</v>
      </c>
      <c r="BN77" s="217" t="s">
        <v>143</v>
      </c>
      <c r="BO77" s="217" t="s">
        <v>16849</v>
      </c>
      <c r="BP77" s="217" t="s">
        <v>143</v>
      </c>
      <c r="BQ77" s="217" t="s">
        <v>16559</v>
      </c>
      <c r="BR77" s="217" t="s">
        <v>16848</v>
      </c>
      <c r="BS77" s="217" t="s">
        <v>16848</v>
      </c>
      <c r="BT77" s="217" t="s">
        <v>135</v>
      </c>
      <c r="BU77" s="217" t="s">
        <v>135</v>
      </c>
      <c r="BV77" s="217" t="s">
        <v>135</v>
      </c>
      <c r="BW77" s="217" t="s">
        <v>148</v>
      </c>
      <c r="BX77" s="217" t="s">
        <v>1116</v>
      </c>
      <c r="BY77" s="217" t="s">
        <v>174</v>
      </c>
      <c r="BZ77" s="217" t="s">
        <v>143</v>
      </c>
      <c r="CA77" s="217" t="s">
        <v>143</v>
      </c>
      <c r="CB77" s="217" t="s">
        <v>143</v>
      </c>
      <c r="CC77" s="217" t="s">
        <v>16850</v>
      </c>
      <c r="CD77" s="217" t="s">
        <v>2261</v>
      </c>
      <c r="CE77" s="217" t="s">
        <v>143</v>
      </c>
      <c r="CF77" s="217" t="s">
        <v>143</v>
      </c>
      <c r="CG77" s="217" t="s">
        <v>143</v>
      </c>
      <c r="CH77" s="217" t="s">
        <v>5272</v>
      </c>
      <c r="CI77" s="217" t="s">
        <v>143</v>
      </c>
      <c r="CJ77" s="217" t="s">
        <v>143</v>
      </c>
      <c r="CK77" s="217" t="s">
        <v>143</v>
      </c>
      <c r="CL77" s="217" t="s">
        <v>143</v>
      </c>
      <c r="CM77" s="217" t="s">
        <v>9166</v>
      </c>
      <c r="CN77" s="217" t="s">
        <v>143</v>
      </c>
      <c r="CO77" s="217" t="s">
        <v>143</v>
      </c>
      <c r="CP77" s="217" t="s">
        <v>143</v>
      </c>
      <c r="CQ77" s="217" t="s">
        <v>1</v>
      </c>
      <c r="CR77" s="217" t="s">
        <v>143</v>
      </c>
      <c r="CS77" s="217" t="s">
        <v>1</v>
      </c>
      <c r="CT77" s="217" t="s">
        <v>2092</v>
      </c>
      <c r="CU77" s="217" t="s">
        <v>143</v>
      </c>
      <c r="CV77" s="217" t="s">
        <v>953</v>
      </c>
      <c r="CW77" s="217" t="s">
        <v>166</v>
      </c>
      <c r="CX77" s="217" t="s">
        <v>506</v>
      </c>
      <c r="CY77" s="217" t="s">
        <v>1989</v>
      </c>
      <c r="CZ77" s="217" t="s">
        <v>143</v>
      </c>
      <c r="DA77" s="217" t="s">
        <v>6653</v>
      </c>
      <c r="DB77" s="217" t="s">
        <v>364</v>
      </c>
      <c r="DC77" s="217" t="s">
        <v>2261</v>
      </c>
      <c r="DD77" s="217" t="s">
        <v>6915</v>
      </c>
      <c r="DE77" s="217" t="s">
        <v>143</v>
      </c>
      <c r="DF77" s="217" t="s">
        <v>9167</v>
      </c>
      <c r="DG77" s="176" t="s">
        <v>143</v>
      </c>
    </row>
    <row r="78" spans="1:114" s="176" customFormat="1" x14ac:dyDescent="0.2">
      <c r="A78" s="216">
        <v>45658</v>
      </c>
      <c r="B78" s="217">
        <v>180933</v>
      </c>
      <c r="C78" s="217" t="s">
        <v>16313</v>
      </c>
      <c r="D78" s="217" t="s">
        <v>164</v>
      </c>
      <c r="E78" s="218">
        <v>45681</v>
      </c>
      <c r="F78" s="217" t="s">
        <v>165</v>
      </c>
      <c r="G78" s="217" t="s">
        <v>166</v>
      </c>
      <c r="H78" s="219">
        <v>141.4</v>
      </c>
      <c r="I78" s="219">
        <v>141.4</v>
      </c>
      <c r="J78" s="220">
        <f t="shared" si="1"/>
        <v>1.508288868678812E-3</v>
      </c>
      <c r="K78" s="217" t="s">
        <v>5449</v>
      </c>
      <c r="L78" s="217" t="s">
        <v>219</v>
      </c>
      <c r="M78" s="217" t="s">
        <v>16094</v>
      </c>
      <c r="N78" s="217" t="s">
        <v>13170</v>
      </c>
      <c r="O78" s="221" t="s">
        <v>170</v>
      </c>
      <c r="P78" s="217" t="s">
        <v>16851</v>
      </c>
      <c r="Q78" s="217" t="s">
        <v>15696</v>
      </c>
      <c r="R78" s="217" t="s">
        <v>135</v>
      </c>
      <c r="S78" s="217" t="s">
        <v>135</v>
      </c>
      <c r="T78" s="217" t="s">
        <v>506</v>
      </c>
      <c r="U78" s="217" t="s">
        <v>137</v>
      </c>
      <c r="V78" s="217" t="s">
        <v>6653</v>
      </c>
      <c r="W78" s="217" t="s">
        <v>16852</v>
      </c>
      <c r="X78" s="217" t="s">
        <v>16853</v>
      </c>
      <c r="Y78" s="217" t="s">
        <v>139</v>
      </c>
      <c r="Z78" s="217" t="s">
        <v>323</v>
      </c>
      <c r="AA78" s="217" t="s">
        <v>5272</v>
      </c>
      <c r="AB78" s="217" t="s">
        <v>143</v>
      </c>
      <c r="AC78" s="217" t="s">
        <v>5272</v>
      </c>
      <c r="AD78" s="217" t="s">
        <v>143</v>
      </c>
      <c r="AE78" s="217" t="s">
        <v>235</v>
      </c>
      <c r="AF78" s="217" t="s">
        <v>141</v>
      </c>
      <c r="AG78" s="217" t="s">
        <v>143</v>
      </c>
      <c r="AH78" s="217" t="s">
        <v>143</v>
      </c>
      <c r="AI78" s="217" t="s">
        <v>207</v>
      </c>
      <c r="AJ78" s="217" t="s">
        <v>143</v>
      </c>
      <c r="AK78" s="217" t="s">
        <v>16854</v>
      </c>
      <c r="AL78" s="217" t="s">
        <v>143</v>
      </c>
      <c r="AM78" s="217" t="s">
        <v>14331</v>
      </c>
      <c r="AN78" s="217" t="s">
        <v>14332</v>
      </c>
      <c r="AO78" s="217" t="s">
        <v>16101</v>
      </c>
      <c r="AP78" s="217" t="s">
        <v>178</v>
      </c>
      <c r="AQ78" s="217" t="s">
        <v>179</v>
      </c>
      <c r="AR78" s="217" t="s">
        <v>211</v>
      </c>
      <c r="AS78" s="217" t="s">
        <v>14334</v>
      </c>
      <c r="AT78" s="217" t="s">
        <v>234</v>
      </c>
      <c r="AU78" s="217" t="s">
        <v>165</v>
      </c>
      <c r="AV78" s="217" t="s">
        <v>235</v>
      </c>
      <c r="AW78" s="217" t="s">
        <v>148</v>
      </c>
      <c r="AX78" s="217" t="s">
        <v>139</v>
      </c>
      <c r="AY78" s="217" t="s">
        <v>875</v>
      </c>
      <c r="AZ78" s="217" t="s">
        <v>150</v>
      </c>
      <c r="BA78" s="217" t="s">
        <v>156</v>
      </c>
      <c r="BB78" s="217" t="s">
        <v>157</v>
      </c>
      <c r="BC78" s="217" t="s">
        <v>484</v>
      </c>
      <c r="BD78" s="217" t="s">
        <v>16853</v>
      </c>
      <c r="BE78" s="217" t="s">
        <v>5272</v>
      </c>
      <c r="BF78" s="217" t="s">
        <v>143</v>
      </c>
      <c r="BG78" s="217" t="s">
        <v>143</v>
      </c>
      <c r="BH78" s="217" t="s">
        <v>143</v>
      </c>
      <c r="BI78" s="217" t="s">
        <v>506</v>
      </c>
      <c r="BJ78" s="217" t="s">
        <v>143</v>
      </c>
      <c r="BK78" s="217" t="s">
        <v>160</v>
      </c>
      <c r="BL78" s="217" t="s">
        <v>143</v>
      </c>
      <c r="BM78" s="217" t="s">
        <v>164</v>
      </c>
      <c r="BN78" s="217" t="s">
        <v>143</v>
      </c>
      <c r="BO78" s="217" t="s">
        <v>1386</v>
      </c>
      <c r="BP78" s="217" t="s">
        <v>5723</v>
      </c>
      <c r="BQ78" s="217" t="s">
        <v>162</v>
      </c>
      <c r="BR78" s="217" t="s">
        <v>16854</v>
      </c>
      <c r="BS78" s="217" t="s">
        <v>16854</v>
      </c>
      <c r="BT78" s="217" t="s">
        <v>135</v>
      </c>
      <c r="BU78" s="217" t="s">
        <v>135</v>
      </c>
      <c r="BV78" s="217" t="s">
        <v>135</v>
      </c>
      <c r="BW78" s="217" t="s">
        <v>148</v>
      </c>
      <c r="BX78" s="217" t="s">
        <v>16855</v>
      </c>
      <c r="BY78" s="217" t="s">
        <v>174</v>
      </c>
      <c r="BZ78" s="217" t="s">
        <v>143</v>
      </c>
      <c r="CA78" s="217" t="s">
        <v>143</v>
      </c>
      <c r="CB78" s="217" t="s">
        <v>143</v>
      </c>
      <c r="CC78" s="217" t="s">
        <v>15983</v>
      </c>
      <c r="CD78" s="217" t="s">
        <v>2261</v>
      </c>
      <c r="CE78" s="217" t="s">
        <v>143</v>
      </c>
      <c r="CF78" s="217" t="s">
        <v>143</v>
      </c>
      <c r="CG78" s="217" t="s">
        <v>143</v>
      </c>
      <c r="CH78" s="217" t="s">
        <v>5272</v>
      </c>
      <c r="CI78" s="217" t="s">
        <v>143</v>
      </c>
      <c r="CJ78" s="217" t="s">
        <v>143</v>
      </c>
      <c r="CK78" s="217" t="s">
        <v>143</v>
      </c>
      <c r="CL78" s="217" t="s">
        <v>143</v>
      </c>
      <c r="CM78" s="217" t="s">
        <v>14335</v>
      </c>
      <c r="CN78" s="217" t="s">
        <v>143</v>
      </c>
      <c r="CO78" s="217" t="s">
        <v>143</v>
      </c>
      <c r="CP78" s="217" t="s">
        <v>143</v>
      </c>
      <c r="CQ78" s="217" t="s">
        <v>1</v>
      </c>
      <c r="CR78" s="217" t="s">
        <v>143</v>
      </c>
      <c r="CS78" s="217" t="s">
        <v>1</v>
      </c>
      <c r="CT78" s="217" t="s">
        <v>1985</v>
      </c>
      <c r="CU78" s="217" t="s">
        <v>143</v>
      </c>
      <c r="CV78" s="217" t="s">
        <v>5449</v>
      </c>
      <c r="CW78" s="217" t="s">
        <v>166</v>
      </c>
      <c r="CX78" s="217" t="s">
        <v>506</v>
      </c>
      <c r="CY78" s="217" t="s">
        <v>1986</v>
      </c>
      <c r="CZ78" s="217" t="s">
        <v>143</v>
      </c>
      <c r="DA78" s="217" t="s">
        <v>6653</v>
      </c>
      <c r="DB78" s="217" t="s">
        <v>164</v>
      </c>
      <c r="DC78" s="217" t="s">
        <v>2261</v>
      </c>
      <c r="DD78" s="217" t="s">
        <v>6915</v>
      </c>
      <c r="DE78" s="217" t="s">
        <v>143</v>
      </c>
      <c r="DF78" s="217" t="s">
        <v>14336</v>
      </c>
      <c r="DG78" s="176" t="s">
        <v>143</v>
      </c>
    </row>
    <row r="79" spans="1:114" s="223" customFormat="1" x14ac:dyDescent="0.2">
      <c r="A79" s="216">
        <v>45658</v>
      </c>
      <c r="B79" s="217">
        <v>181019</v>
      </c>
      <c r="C79" s="217" t="s">
        <v>16313</v>
      </c>
      <c r="D79" s="217" t="s">
        <v>164</v>
      </c>
      <c r="E79" s="218">
        <v>45681</v>
      </c>
      <c r="F79" s="217" t="s">
        <v>165</v>
      </c>
      <c r="G79" s="217" t="s">
        <v>166</v>
      </c>
      <c r="H79" s="219">
        <v>940</v>
      </c>
      <c r="I79" s="219">
        <v>940</v>
      </c>
      <c r="J79" s="220">
        <f t="shared" si="1"/>
        <v>1.0026814261372584E-2</v>
      </c>
      <c r="K79" s="217" t="s">
        <v>953</v>
      </c>
      <c r="L79" s="217" t="s">
        <v>219</v>
      </c>
      <c r="M79" s="217" t="s">
        <v>16856</v>
      </c>
      <c r="N79" s="217" t="s">
        <v>13162</v>
      </c>
      <c r="O79" s="221" t="s">
        <v>262</v>
      </c>
      <c r="P79" s="217" t="s">
        <v>16857</v>
      </c>
      <c r="Q79" s="217" t="s">
        <v>16858</v>
      </c>
      <c r="R79" s="217" t="s">
        <v>135</v>
      </c>
      <c r="S79" s="217" t="s">
        <v>135</v>
      </c>
      <c r="T79" s="217" t="s">
        <v>506</v>
      </c>
      <c r="U79" s="217" t="s">
        <v>137</v>
      </c>
      <c r="V79" s="217" t="s">
        <v>6653</v>
      </c>
      <c r="W79" s="217" t="s">
        <v>16859</v>
      </c>
      <c r="X79" s="217" t="s">
        <v>16860</v>
      </c>
      <c r="Y79" s="217" t="s">
        <v>139</v>
      </c>
      <c r="Z79" s="217" t="s">
        <v>323</v>
      </c>
      <c r="AA79" s="217" t="s">
        <v>5272</v>
      </c>
      <c r="AB79" s="217" t="s">
        <v>143</v>
      </c>
      <c r="AC79" s="217" t="s">
        <v>5272</v>
      </c>
      <c r="AD79" s="217" t="s">
        <v>143</v>
      </c>
      <c r="AE79" s="217" t="s">
        <v>235</v>
      </c>
      <c r="AF79" s="217" t="s">
        <v>141</v>
      </c>
      <c r="AG79" s="217" t="s">
        <v>143</v>
      </c>
      <c r="AH79" s="217" t="s">
        <v>143</v>
      </c>
      <c r="AI79" s="217" t="s">
        <v>207</v>
      </c>
      <c r="AJ79" s="217" t="s">
        <v>143</v>
      </c>
      <c r="AK79" s="217" t="s">
        <v>14095</v>
      </c>
      <c r="AL79" s="217" t="s">
        <v>143</v>
      </c>
      <c r="AM79" s="217" t="s">
        <v>16861</v>
      </c>
      <c r="AN79" s="217" t="s">
        <v>1923</v>
      </c>
      <c r="AO79" s="217" t="s">
        <v>16862</v>
      </c>
      <c r="AP79" s="217" t="s">
        <v>353</v>
      </c>
      <c r="AQ79" s="217" t="s">
        <v>231</v>
      </c>
      <c r="AR79" s="217" t="s">
        <v>1895</v>
      </c>
      <c r="AS79" s="217" t="s">
        <v>4404</v>
      </c>
      <c r="AT79" s="217" t="s">
        <v>234</v>
      </c>
      <c r="AU79" s="217" t="s">
        <v>165</v>
      </c>
      <c r="AV79" s="217" t="s">
        <v>235</v>
      </c>
      <c r="AW79" s="217" t="s">
        <v>148</v>
      </c>
      <c r="AX79" s="217" t="s">
        <v>139</v>
      </c>
      <c r="AY79" s="217" t="s">
        <v>875</v>
      </c>
      <c r="AZ79" s="217" t="s">
        <v>150</v>
      </c>
      <c r="BA79" s="217" t="s">
        <v>156</v>
      </c>
      <c r="BB79" s="217" t="s">
        <v>157</v>
      </c>
      <c r="BC79" s="217" t="s">
        <v>8956</v>
      </c>
      <c r="BD79" s="217" t="s">
        <v>16860</v>
      </c>
      <c r="BE79" s="217" t="s">
        <v>5272</v>
      </c>
      <c r="BF79" s="217" t="s">
        <v>143</v>
      </c>
      <c r="BG79" s="217" t="s">
        <v>143</v>
      </c>
      <c r="BH79" s="217" t="s">
        <v>143</v>
      </c>
      <c r="BI79" s="217" t="s">
        <v>506</v>
      </c>
      <c r="BJ79" s="217" t="s">
        <v>143</v>
      </c>
      <c r="BK79" s="217" t="s">
        <v>160</v>
      </c>
      <c r="BL79" s="217" t="s">
        <v>143</v>
      </c>
      <c r="BM79" s="217" t="s">
        <v>164</v>
      </c>
      <c r="BN79" s="217" t="s">
        <v>143</v>
      </c>
      <c r="BO79" s="217" t="s">
        <v>16863</v>
      </c>
      <c r="BP79" s="217" t="s">
        <v>143</v>
      </c>
      <c r="BQ79" s="217" t="s">
        <v>16559</v>
      </c>
      <c r="BR79" s="217" t="s">
        <v>14095</v>
      </c>
      <c r="BS79" s="217" t="s">
        <v>14095</v>
      </c>
      <c r="BT79" s="217" t="s">
        <v>135</v>
      </c>
      <c r="BU79" s="217" t="s">
        <v>135</v>
      </c>
      <c r="BV79" s="217" t="s">
        <v>135</v>
      </c>
      <c r="BW79" s="217" t="s">
        <v>148</v>
      </c>
      <c r="BX79" s="217" t="s">
        <v>16855</v>
      </c>
      <c r="BY79" s="217" t="s">
        <v>174</v>
      </c>
      <c r="BZ79" s="217" t="s">
        <v>143</v>
      </c>
      <c r="CA79" s="217" t="s">
        <v>143</v>
      </c>
      <c r="CB79" s="217" t="s">
        <v>143</v>
      </c>
      <c r="CC79" s="217" t="s">
        <v>15983</v>
      </c>
      <c r="CD79" s="217" t="s">
        <v>2261</v>
      </c>
      <c r="CE79" s="217" t="s">
        <v>143</v>
      </c>
      <c r="CF79" s="217" t="s">
        <v>143</v>
      </c>
      <c r="CG79" s="217" t="s">
        <v>143</v>
      </c>
      <c r="CH79" s="217" t="s">
        <v>5272</v>
      </c>
      <c r="CI79" s="217" t="s">
        <v>143</v>
      </c>
      <c r="CJ79" s="217" t="s">
        <v>143</v>
      </c>
      <c r="CK79" s="217" t="s">
        <v>143</v>
      </c>
      <c r="CL79" s="217" t="s">
        <v>143</v>
      </c>
      <c r="CM79" s="217" t="s">
        <v>143</v>
      </c>
      <c r="CN79" s="217" t="s">
        <v>143</v>
      </c>
      <c r="CO79" s="217" t="s">
        <v>143</v>
      </c>
      <c r="CP79" s="217" t="s">
        <v>143</v>
      </c>
      <c r="CQ79" s="217" t="s">
        <v>1</v>
      </c>
      <c r="CR79" s="217" t="s">
        <v>143</v>
      </c>
      <c r="CS79" s="217" t="s">
        <v>1</v>
      </c>
      <c r="CT79" s="217" t="s">
        <v>2092</v>
      </c>
      <c r="CU79" s="217" t="s">
        <v>143</v>
      </c>
      <c r="CV79" s="217" t="s">
        <v>953</v>
      </c>
      <c r="CW79" s="217" t="s">
        <v>166</v>
      </c>
      <c r="CX79" s="217" t="s">
        <v>506</v>
      </c>
      <c r="CY79" s="217" t="s">
        <v>1989</v>
      </c>
      <c r="CZ79" s="217" t="s">
        <v>143</v>
      </c>
      <c r="DA79" s="217" t="s">
        <v>6653</v>
      </c>
      <c r="DB79" s="217" t="s">
        <v>164</v>
      </c>
      <c r="DC79" s="217" t="s">
        <v>2261</v>
      </c>
      <c r="DD79" s="217" t="s">
        <v>6915</v>
      </c>
      <c r="DE79" s="217" t="s">
        <v>143</v>
      </c>
      <c r="DF79" s="217" t="s">
        <v>143</v>
      </c>
      <c r="DG79" s="223" t="s">
        <v>143</v>
      </c>
      <c r="DJ79" s="176"/>
    </row>
    <row r="80" spans="1:114" s="176" customFormat="1" x14ac:dyDescent="0.2">
      <c r="A80" s="216">
        <v>45658</v>
      </c>
      <c r="B80" s="217">
        <v>181061</v>
      </c>
      <c r="C80" s="217" t="s">
        <v>16453</v>
      </c>
      <c r="D80" s="217" t="s">
        <v>164</v>
      </c>
      <c r="E80" s="218">
        <v>45681</v>
      </c>
      <c r="F80" s="217" t="s">
        <v>165</v>
      </c>
      <c r="G80" s="217" t="s">
        <v>166</v>
      </c>
      <c r="H80" s="219">
        <v>100</v>
      </c>
      <c r="I80" s="219">
        <v>100</v>
      </c>
      <c r="J80" s="220">
        <f t="shared" si="1"/>
        <v>1.0666823682311259E-3</v>
      </c>
      <c r="K80" s="217" t="s">
        <v>316</v>
      </c>
      <c r="L80" s="217" t="s">
        <v>1056</v>
      </c>
      <c r="M80" s="217" t="s">
        <v>3108</v>
      </c>
      <c r="N80" s="217" t="s">
        <v>319</v>
      </c>
      <c r="O80" s="221" t="s">
        <v>170</v>
      </c>
      <c r="P80" s="217" t="s">
        <v>16864</v>
      </c>
      <c r="Q80" s="217" t="s">
        <v>5850</v>
      </c>
      <c r="R80" s="217" t="s">
        <v>135</v>
      </c>
      <c r="S80" s="217" t="s">
        <v>135</v>
      </c>
      <c r="T80" s="217" t="s">
        <v>136</v>
      </c>
      <c r="U80" s="217" t="s">
        <v>137</v>
      </c>
      <c r="V80" s="217" t="s">
        <v>2483</v>
      </c>
      <c r="W80" s="217" t="s">
        <v>16865</v>
      </c>
      <c r="X80" s="217" t="s">
        <v>16866</v>
      </c>
      <c r="Y80" s="217" t="s">
        <v>139</v>
      </c>
      <c r="Z80" s="217" t="s">
        <v>323</v>
      </c>
      <c r="AA80" s="217" t="s">
        <v>5272</v>
      </c>
      <c r="AB80" s="217" t="s">
        <v>143</v>
      </c>
      <c r="AC80" s="217" t="s">
        <v>432</v>
      </c>
      <c r="AD80" s="217" t="s">
        <v>143</v>
      </c>
      <c r="AE80" s="217" t="s">
        <v>235</v>
      </c>
      <c r="AF80" s="217" t="s">
        <v>141</v>
      </c>
      <c r="AG80" s="217" t="s">
        <v>143</v>
      </c>
      <c r="AH80" s="217" t="s">
        <v>432</v>
      </c>
      <c r="AI80" s="217" t="s">
        <v>207</v>
      </c>
      <c r="AJ80" s="217" t="s">
        <v>143</v>
      </c>
      <c r="AK80" s="217" t="s">
        <v>432</v>
      </c>
      <c r="AL80" s="217" t="s">
        <v>174</v>
      </c>
      <c r="AM80" s="217" t="s">
        <v>3111</v>
      </c>
      <c r="AN80" s="217" t="s">
        <v>3112</v>
      </c>
      <c r="AO80" s="217" t="s">
        <v>3113</v>
      </c>
      <c r="AP80" s="217" t="s">
        <v>178</v>
      </c>
      <c r="AQ80" s="217" t="s">
        <v>179</v>
      </c>
      <c r="AR80" s="217" t="s">
        <v>3114</v>
      </c>
      <c r="AS80" s="217" t="s">
        <v>3115</v>
      </c>
      <c r="AT80" s="217" t="s">
        <v>145</v>
      </c>
      <c r="AU80" s="217" t="s">
        <v>146</v>
      </c>
      <c r="AV80" s="217" t="s">
        <v>1060</v>
      </c>
      <c r="AW80" s="217" t="s">
        <v>148</v>
      </c>
      <c r="AX80" s="217" t="s">
        <v>139</v>
      </c>
      <c r="AY80" s="217" t="s">
        <v>149</v>
      </c>
      <c r="AZ80" s="217" t="s">
        <v>150</v>
      </c>
      <c r="BA80" s="217" t="s">
        <v>156</v>
      </c>
      <c r="BB80" s="217" t="s">
        <v>157</v>
      </c>
      <c r="BC80" s="217" t="s">
        <v>484</v>
      </c>
      <c r="BD80" s="217" t="s">
        <v>16866</v>
      </c>
      <c r="BE80" s="217" t="s">
        <v>5272</v>
      </c>
      <c r="BF80" s="217" t="s">
        <v>143</v>
      </c>
      <c r="BG80" s="217" t="s">
        <v>143</v>
      </c>
      <c r="BH80" s="217" t="s">
        <v>143</v>
      </c>
      <c r="BI80" s="217" t="s">
        <v>136</v>
      </c>
      <c r="BJ80" s="217" t="s">
        <v>143</v>
      </c>
      <c r="BK80" s="217" t="s">
        <v>160</v>
      </c>
      <c r="BL80" s="217" t="s">
        <v>160</v>
      </c>
      <c r="BM80" s="217" t="s">
        <v>143</v>
      </c>
      <c r="BN80" s="217" t="s">
        <v>143</v>
      </c>
      <c r="BO80" s="217" t="s">
        <v>16867</v>
      </c>
      <c r="BP80" s="217" t="s">
        <v>5723</v>
      </c>
      <c r="BQ80" s="217" t="s">
        <v>162</v>
      </c>
      <c r="BR80" s="217" t="s">
        <v>432</v>
      </c>
      <c r="BS80" s="217" t="s">
        <v>432</v>
      </c>
      <c r="BT80" s="217" t="s">
        <v>135</v>
      </c>
      <c r="BU80" s="217" t="s">
        <v>135</v>
      </c>
      <c r="BV80" s="217" t="s">
        <v>135</v>
      </c>
      <c r="BW80" s="217" t="s">
        <v>148</v>
      </c>
      <c r="BX80" s="217" t="s">
        <v>15674</v>
      </c>
      <c r="BY80" s="217" t="s">
        <v>174</v>
      </c>
      <c r="BZ80" s="217" t="s">
        <v>143</v>
      </c>
      <c r="CA80" s="217" t="s">
        <v>143</v>
      </c>
      <c r="CB80" s="217" t="s">
        <v>143</v>
      </c>
      <c r="CC80" s="217" t="s">
        <v>143</v>
      </c>
      <c r="CD80" s="217" t="s">
        <v>2261</v>
      </c>
      <c r="CE80" s="217" t="s">
        <v>2261</v>
      </c>
      <c r="CF80" s="217" t="s">
        <v>143</v>
      </c>
      <c r="CG80" s="217" t="s">
        <v>143</v>
      </c>
      <c r="CH80" s="217" t="s">
        <v>5272</v>
      </c>
      <c r="CI80" s="217" t="s">
        <v>143</v>
      </c>
      <c r="CJ80" s="217" t="s">
        <v>143</v>
      </c>
      <c r="CK80" s="217" t="s">
        <v>143</v>
      </c>
      <c r="CL80" s="217" t="s">
        <v>143</v>
      </c>
      <c r="CM80" s="217" t="s">
        <v>143</v>
      </c>
      <c r="CN80" s="217" t="s">
        <v>143</v>
      </c>
      <c r="CO80" s="217" t="s">
        <v>143</v>
      </c>
      <c r="CP80" s="217" t="s">
        <v>143</v>
      </c>
      <c r="CQ80" s="217" t="s">
        <v>1</v>
      </c>
      <c r="CR80" s="217" t="s">
        <v>143</v>
      </c>
      <c r="CS80" s="217" t="s">
        <v>1</v>
      </c>
      <c r="CT80" s="217" t="s">
        <v>1985</v>
      </c>
      <c r="CU80" s="217" t="s">
        <v>1985</v>
      </c>
      <c r="CV80" s="217" t="s">
        <v>316</v>
      </c>
      <c r="CW80" s="217" t="s">
        <v>166</v>
      </c>
      <c r="CX80" s="217" t="s">
        <v>136</v>
      </c>
      <c r="CY80" s="217" t="s">
        <v>1989</v>
      </c>
      <c r="CZ80" s="217" t="s">
        <v>143</v>
      </c>
      <c r="DA80" s="217" t="s">
        <v>143</v>
      </c>
      <c r="DB80" s="217" t="s">
        <v>164</v>
      </c>
      <c r="DC80" s="217" t="s">
        <v>2261</v>
      </c>
      <c r="DD80" s="217" t="s">
        <v>6915</v>
      </c>
      <c r="DE80" s="217" t="s">
        <v>143</v>
      </c>
      <c r="DF80" s="217" t="s">
        <v>143</v>
      </c>
      <c r="DG80" s="176" t="s">
        <v>143</v>
      </c>
    </row>
    <row r="81" spans="1:114" s="176" customFormat="1" x14ac:dyDescent="0.2">
      <c r="A81" s="216">
        <v>45658</v>
      </c>
      <c r="B81" s="217">
        <v>181011</v>
      </c>
      <c r="C81" s="217" t="s">
        <v>8</v>
      </c>
      <c r="D81" s="217" t="s">
        <v>685</v>
      </c>
      <c r="E81" s="218">
        <v>45684</v>
      </c>
      <c r="F81" s="217" t="s">
        <v>165</v>
      </c>
      <c r="G81" s="217" t="s">
        <v>166</v>
      </c>
      <c r="H81" s="219">
        <v>717.25</v>
      </c>
      <c r="I81" s="219">
        <v>717.25</v>
      </c>
      <c r="J81" s="220">
        <f t="shared" si="1"/>
        <v>7.6507792861377506E-3</v>
      </c>
      <c r="K81" s="217" t="s">
        <v>374</v>
      </c>
      <c r="L81" s="217" t="s">
        <v>960</v>
      </c>
      <c r="M81" s="217" t="s">
        <v>16868</v>
      </c>
      <c r="N81" s="217" t="s">
        <v>16869</v>
      </c>
      <c r="O81" s="221" t="s">
        <v>262</v>
      </c>
      <c r="P81" s="217" t="s">
        <v>16870</v>
      </c>
      <c r="Q81" s="217" t="s">
        <v>11012</v>
      </c>
      <c r="R81" s="217" t="s">
        <v>135</v>
      </c>
      <c r="S81" s="217" t="s">
        <v>135</v>
      </c>
      <c r="T81" s="217" t="s">
        <v>136</v>
      </c>
      <c r="U81" s="217" t="s">
        <v>137</v>
      </c>
      <c r="V81" s="217" t="s">
        <v>4880</v>
      </c>
      <c r="W81" s="217" t="s">
        <v>16871</v>
      </c>
      <c r="X81" s="217" t="s">
        <v>16872</v>
      </c>
      <c r="Y81" s="217" t="s">
        <v>139</v>
      </c>
      <c r="Z81" s="217" t="s">
        <v>323</v>
      </c>
      <c r="AA81" s="217" t="s">
        <v>5272</v>
      </c>
      <c r="AB81" s="217" t="s">
        <v>143</v>
      </c>
      <c r="AC81" s="217" t="s">
        <v>5272</v>
      </c>
      <c r="AD81" s="217" t="s">
        <v>143</v>
      </c>
      <c r="AE81" s="217" t="s">
        <v>235</v>
      </c>
      <c r="AF81" s="217" t="s">
        <v>141</v>
      </c>
      <c r="AG81" s="217" t="s">
        <v>143</v>
      </c>
      <c r="AH81" s="217" t="s">
        <v>143</v>
      </c>
      <c r="AI81" s="217" t="s">
        <v>142</v>
      </c>
      <c r="AJ81" s="217" t="s">
        <v>143</v>
      </c>
      <c r="AK81" s="217" t="s">
        <v>16873</v>
      </c>
      <c r="AL81" s="217" t="s">
        <v>143</v>
      </c>
      <c r="AM81" s="217" t="s">
        <v>16874</v>
      </c>
      <c r="AN81" s="217" t="s">
        <v>16875</v>
      </c>
      <c r="AO81" s="217" t="s">
        <v>16876</v>
      </c>
      <c r="AP81" s="217" t="s">
        <v>353</v>
      </c>
      <c r="AQ81" s="217" t="s">
        <v>231</v>
      </c>
      <c r="AR81" s="217" t="s">
        <v>1091</v>
      </c>
      <c r="AS81" s="217" t="s">
        <v>6691</v>
      </c>
      <c r="AT81" s="217" t="s">
        <v>145</v>
      </c>
      <c r="AU81" s="217" t="s">
        <v>146</v>
      </c>
      <c r="AV81" s="217" t="s">
        <v>972</v>
      </c>
      <c r="AW81" s="217" t="s">
        <v>148</v>
      </c>
      <c r="AX81" s="217" t="s">
        <v>139</v>
      </c>
      <c r="AY81" s="217" t="s">
        <v>149</v>
      </c>
      <c r="AZ81" s="217" t="s">
        <v>150</v>
      </c>
      <c r="BA81" s="217" t="s">
        <v>156</v>
      </c>
      <c r="BB81" s="217" t="s">
        <v>157</v>
      </c>
      <c r="BC81" s="217" t="s">
        <v>303</v>
      </c>
      <c r="BD81" s="217" t="s">
        <v>16877</v>
      </c>
      <c r="BE81" s="217" t="s">
        <v>5272</v>
      </c>
      <c r="BF81" s="217" t="s">
        <v>143</v>
      </c>
      <c r="BG81" s="217" t="s">
        <v>143</v>
      </c>
      <c r="BH81" s="217" t="s">
        <v>143</v>
      </c>
      <c r="BI81" s="217" t="s">
        <v>136</v>
      </c>
      <c r="BJ81" s="217" t="s">
        <v>143</v>
      </c>
      <c r="BK81" s="217" t="s">
        <v>160</v>
      </c>
      <c r="BL81" s="217" t="s">
        <v>143</v>
      </c>
      <c r="BM81" s="217" t="s">
        <v>143</v>
      </c>
      <c r="BN81" s="217" t="s">
        <v>143</v>
      </c>
      <c r="BO81" s="217" t="s">
        <v>16878</v>
      </c>
      <c r="BP81" s="217" t="s">
        <v>5352</v>
      </c>
      <c r="BQ81" s="217" t="s">
        <v>314</v>
      </c>
      <c r="BR81" s="217" t="s">
        <v>16873</v>
      </c>
      <c r="BS81" s="217" t="s">
        <v>16873</v>
      </c>
      <c r="BT81" s="217" t="s">
        <v>135</v>
      </c>
      <c r="BU81" s="217" t="s">
        <v>135</v>
      </c>
      <c r="BV81" s="217" t="s">
        <v>135</v>
      </c>
      <c r="BW81" s="217" t="s">
        <v>148</v>
      </c>
      <c r="BX81" s="217" t="s">
        <v>16879</v>
      </c>
      <c r="BY81" s="217" t="s">
        <v>174</v>
      </c>
      <c r="BZ81" s="217" t="s">
        <v>143</v>
      </c>
      <c r="CA81" s="217" t="s">
        <v>143</v>
      </c>
      <c r="CB81" s="217" t="s">
        <v>143</v>
      </c>
      <c r="CC81" s="217" t="s">
        <v>16869</v>
      </c>
      <c r="CD81" s="217" t="s">
        <v>2261</v>
      </c>
      <c r="CE81" s="217" t="s">
        <v>143</v>
      </c>
      <c r="CF81" s="217" t="s">
        <v>143</v>
      </c>
      <c r="CG81" s="217" t="s">
        <v>143</v>
      </c>
      <c r="CH81" s="217" t="s">
        <v>5272</v>
      </c>
      <c r="CI81" s="217" t="s">
        <v>143</v>
      </c>
      <c r="CJ81" s="217" t="s">
        <v>143</v>
      </c>
      <c r="CK81" s="217" t="s">
        <v>143</v>
      </c>
      <c r="CL81" s="217" t="s">
        <v>143</v>
      </c>
      <c r="CM81" s="217" t="s">
        <v>143</v>
      </c>
      <c r="CN81" s="217" t="s">
        <v>143</v>
      </c>
      <c r="CO81" s="217" t="s">
        <v>143</v>
      </c>
      <c r="CP81" s="217" t="s">
        <v>143</v>
      </c>
      <c r="CQ81" s="217" t="s">
        <v>1</v>
      </c>
      <c r="CR81" s="217" t="s">
        <v>143</v>
      </c>
      <c r="CS81" s="217" t="s">
        <v>1</v>
      </c>
      <c r="CT81" s="217" t="s">
        <v>2092</v>
      </c>
      <c r="CU81" s="217" t="s">
        <v>143</v>
      </c>
      <c r="CV81" s="217" t="s">
        <v>374</v>
      </c>
      <c r="CW81" s="217" t="s">
        <v>166</v>
      </c>
      <c r="CX81" s="217" t="s">
        <v>136</v>
      </c>
      <c r="CY81" s="217" t="s">
        <v>1986</v>
      </c>
      <c r="CZ81" s="217" t="s">
        <v>16880</v>
      </c>
      <c r="DA81" s="217" t="s">
        <v>143</v>
      </c>
      <c r="DB81" s="217" t="s">
        <v>685</v>
      </c>
      <c r="DC81" s="217" t="s">
        <v>2261</v>
      </c>
      <c r="DD81" s="217" t="s">
        <v>7971</v>
      </c>
      <c r="DE81" s="217" t="s">
        <v>143</v>
      </c>
      <c r="DF81" s="217" t="s">
        <v>143</v>
      </c>
      <c r="DG81" s="176" t="s">
        <v>143</v>
      </c>
    </row>
    <row r="82" spans="1:114" s="176" customFormat="1" x14ac:dyDescent="0.2">
      <c r="A82" s="216">
        <v>45658</v>
      </c>
      <c r="B82" s="217">
        <v>181064</v>
      </c>
      <c r="C82" s="217" t="s">
        <v>8</v>
      </c>
      <c r="D82" s="217" t="s">
        <v>685</v>
      </c>
      <c r="E82" s="218">
        <v>45684</v>
      </c>
      <c r="F82" s="217" t="s">
        <v>165</v>
      </c>
      <c r="G82" s="217" t="s">
        <v>166</v>
      </c>
      <c r="H82" s="219">
        <v>291</v>
      </c>
      <c r="I82" s="219">
        <v>291</v>
      </c>
      <c r="J82" s="220">
        <f t="shared" si="1"/>
        <v>3.1040456915525766E-3</v>
      </c>
      <c r="K82" s="217" t="s">
        <v>953</v>
      </c>
      <c r="L82" s="217" t="s">
        <v>960</v>
      </c>
      <c r="M82" s="217" t="s">
        <v>4077</v>
      </c>
      <c r="N82" s="217" t="s">
        <v>16881</v>
      </c>
      <c r="O82" s="221" t="s">
        <v>170</v>
      </c>
      <c r="P82" s="217" t="s">
        <v>16882</v>
      </c>
      <c r="Q82" s="217" t="s">
        <v>13926</v>
      </c>
      <c r="R82" s="217" t="s">
        <v>135</v>
      </c>
      <c r="S82" s="217" t="s">
        <v>135</v>
      </c>
      <c r="T82" s="217" t="s">
        <v>506</v>
      </c>
      <c r="U82" s="217" t="s">
        <v>137</v>
      </c>
      <c r="V82" s="217" t="s">
        <v>957</v>
      </c>
      <c r="W82" s="217" t="s">
        <v>16883</v>
      </c>
      <c r="X82" s="217" t="s">
        <v>16884</v>
      </c>
      <c r="Y82" s="217" t="s">
        <v>139</v>
      </c>
      <c r="Z82" s="217" t="s">
        <v>323</v>
      </c>
      <c r="AA82" s="217" t="s">
        <v>5272</v>
      </c>
      <c r="AB82" s="217" t="s">
        <v>143</v>
      </c>
      <c r="AC82" s="217" t="s">
        <v>16885</v>
      </c>
      <c r="AD82" s="217" t="s">
        <v>16711</v>
      </c>
      <c r="AE82" s="217" t="s">
        <v>235</v>
      </c>
      <c r="AF82" s="217" t="s">
        <v>141</v>
      </c>
      <c r="AG82" s="217" t="s">
        <v>143</v>
      </c>
      <c r="AH82" s="217" t="s">
        <v>16885</v>
      </c>
      <c r="AI82" s="217" t="s">
        <v>207</v>
      </c>
      <c r="AJ82" s="217" t="s">
        <v>143</v>
      </c>
      <c r="AK82" s="217" t="s">
        <v>16885</v>
      </c>
      <c r="AL82" s="217" t="s">
        <v>174</v>
      </c>
      <c r="AM82" s="217" t="s">
        <v>4081</v>
      </c>
      <c r="AN82" s="217" t="s">
        <v>2684</v>
      </c>
      <c r="AO82" s="217" t="s">
        <v>4082</v>
      </c>
      <c r="AP82" s="217" t="s">
        <v>2082</v>
      </c>
      <c r="AQ82" s="217" t="s">
        <v>231</v>
      </c>
      <c r="AR82" s="217" t="s">
        <v>4083</v>
      </c>
      <c r="AS82" s="217" t="s">
        <v>2686</v>
      </c>
      <c r="AT82" s="217" t="s">
        <v>145</v>
      </c>
      <c r="AU82" s="217" t="s">
        <v>146</v>
      </c>
      <c r="AV82" s="217" t="s">
        <v>972</v>
      </c>
      <c r="AW82" s="217" t="s">
        <v>148</v>
      </c>
      <c r="AX82" s="217" t="s">
        <v>139</v>
      </c>
      <c r="AY82" s="217" t="s">
        <v>149</v>
      </c>
      <c r="AZ82" s="217" t="s">
        <v>150</v>
      </c>
      <c r="BA82" s="217" t="s">
        <v>156</v>
      </c>
      <c r="BB82" s="217" t="s">
        <v>157</v>
      </c>
      <c r="BC82" s="217" t="s">
        <v>303</v>
      </c>
      <c r="BD82" s="217" t="s">
        <v>16886</v>
      </c>
      <c r="BE82" s="217" t="s">
        <v>5272</v>
      </c>
      <c r="BF82" s="217" t="s">
        <v>143</v>
      </c>
      <c r="BG82" s="217" t="s">
        <v>143</v>
      </c>
      <c r="BH82" s="217" t="s">
        <v>143</v>
      </c>
      <c r="BI82" s="217" t="s">
        <v>506</v>
      </c>
      <c r="BJ82" s="217" t="s">
        <v>143</v>
      </c>
      <c r="BK82" s="217" t="s">
        <v>160</v>
      </c>
      <c r="BL82" s="217" t="s">
        <v>160</v>
      </c>
      <c r="BM82" s="217" t="s">
        <v>685</v>
      </c>
      <c r="BN82" s="217" t="s">
        <v>143</v>
      </c>
      <c r="BO82" s="217" t="s">
        <v>16887</v>
      </c>
      <c r="BP82" s="217" t="s">
        <v>5352</v>
      </c>
      <c r="BQ82" s="217" t="s">
        <v>241</v>
      </c>
      <c r="BR82" s="217" t="s">
        <v>16885</v>
      </c>
      <c r="BS82" s="217" t="s">
        <v>16885</v>
      </c>
      <c r="BT82" s="217" t="s">
        <v>135</v>
      </c>
      <c r="BU82" s="217" t="s">
        <v>135</v>
      </c>
      <c r="BV82" s="217" t="s">
        <v>135</v>
      </c>
      <c r="BW82" s="217" t="s">
        <v>148</v>
      </c>
      <c r="BX82" s="217" t="s">
        <v>12746</v>
      </c>
      <c r="BY82" s="217" t="s">
        <v>174</v>
      </c>
      <c r="BZ82" s="217" t="s">
        <v>143</v>
      </c>
      <c r="CA82" s="217" t="s">
        <v>143</v>
      </c>
      <c r="CB82" s="217" t="s">
        <v>143</v>
      </c>
      <c r="CC82" s="217" t="s">
        <v>16888</v>
      </c>
      <c r="CD82" s="217" t="s">
        <v>2261</v>
      </c>
      <c r="CE82" s="217" t="s">
        <v>2261</v>
      </c>
      <c r="CF82" s="217" t="s">
        <v>143</v>
      </c>
      <c r="CG82" s="217" t="s">
        <v>143</v>
      </c>
      <c r="CH82" s="217" t="s">
        <v>5272</v>
      </c>
      <c r="CI82" s="217" t="s">
        <v>143</v>
      </c>
      <c r="CJ82" s="217" t="s">
        <v>143</v>
      </c>
      <c r="CK82" s="217" t="s">
        <v>143</v>
      </c>
      <c r="CL82" s="217" t="s">
        <v>143</v>
      </c>
      <c r="CM82" s="217" t="s">
        <v>143</v>
      </c>
      <c r="CN82" s="217" t="s">
        <v>143</v>
      </c>
      <c r="CO82" s="217" t="s">
        <v>143</v>
      </c>
      <c r="CP82" s="217" t="s">
        <v>143</v>
      </c>
      <c r="CQ82" s="217" t="s">
        <v>1</v>
      </c>
      <c r="CR82" s="217" t="s">
        <v>143</v>
      </c>
      <c r="CS82" s="217" t="s">
        <v>1</v>
      </c>
      <c r="CT82" s="217" t="s">
        <v>1985</v>
      </c>
      <c r="CU82" s="217" t="s">
        <v>1985</v>
      </c>
      <c r="CV82" s="217" t="s">
        <v>953</v>
      </c>
      <c r="CW82" s="217" t="s">
        <v>166</v>
      </c>
      <c r="CX82" s="217" t="s">
        <v>506</v>
      </c>
      <c r="CY82" s="217" t="s">
        <v>1986</v>
      </c>
      <c r="CZ82" s="217" t="s">
        <v>16889</v>
      </c>
      <c r="DA82" s="217" t="s">
        <v>225</v>
      </c>
      <c r="DB82" s="217" t="s">
        <v>685</v>
      </c>
      <c r="DC82" s="217" t="s">
        <v>2261</v>
      </c>
      <c r="DD82" s="217" t="s">
        <v>7971</v>
      </c>
      <c r="DE82" s="217" t="s">
        <v>143</v>
      </c>
      <c r="DF82" s="217" t="s">
        <v>143</v>
      </c>
      <c r="DG82" s="176" t="s">
        <v>143</v>
      </c>
    </row>
    <row r="83" spans="1:114" s="176" customFormat="1" x14ac:dyDescent="0.2">
      <c r="A83" s="216">
        <v>45658</v>
      </c>
      <c r="B83" s="217">
        <v>181167</v>
      </c>
      <c r="C83" s="217" t="s">
        <v>16890</v>
      </c>
      <c r="D83" s="217" t="s">
        <v>125</v>
      </c>
      <c r="E83" s="218">
        <v>45684</v>
      </c>
      <c r="F83" s="217" t="s">
        <v>257</v>
      </c>
      <c r="G83" s="217" t="s">
        <v>166</v>
      </c>
      <c r="H83" s="219">
        <v>246.52</v>
      </c>
      <c r="I83" s="219">
        <v>251.66</v>
      </c>
      <c r="J83" s="220">
        <f t="shared" si="1"/>
        <v>2.6295853741633715E-3</v>
      </c>
      <c r="K83" s="217" t="s">
        <v>1196</v>
      </c>
      <c r="L83" s="217" t="s">
        <v>1224</v>
      </c>
      <c r="M83" s="217" t="s">
        <v>1197</v>
      </c>
      <c r="N83" s="217" t="s">
        <v>16891</v>
      </c>
      <c r="O83" s="221" t="s">
        <v>170</v>
      </c>
      <c r="P83" s="217" t="s">
        <v>16892</v>
      </c>
      <c r="Q83" s="217" t="s">
        <v>16893</v>
      </c>
      <c r="R83" s="217" t="s">
        <v>135</v>
      </c>
      <c r="S83" s="217" t="s">
        <v>135</v>
      </c>
      <c r="T83" s="217" t="s">
        <v>2050</v>
      </c>
      <c r="U83" s="217" t="s">
        <v>137</v>
      </c>
      <c r="V83" s="217" t="s">
        <v>264</v>
      </c>
      <c r="W83" s="217" t="s">
        <v>16894</v>
      </c>
      <c r="X83" s="217" t="s">
        <v>16895</v>
      </c>
      <c r="Y83" s="217" t="s">
        <v>139</v>
      </c>
      <c r="Z83" s="217" t="s">
        <v>226</v>
      </c>
      <c r="AA83" s="217" t="s">
        <v>5272</v>
      </c>
      <c r="AB83" s="217" t="s">
        <v>143</v>
      </c>
      <c r="AC83" s="217" t="s">
        <v>16896</v>
      </c>
      <c r="AD83" s="217" t="s">
        <v>16786</v>
      </c>
      <c r="AE83" s="217" t="s">
        <v>5675</v>
      </c>
      <c r="AF83" s="217" t="s">
        <v>265</v>
      </c>
      <c r="AG83" s="217" t="s">
        <v>143</v>
      </c>
      <c r="AH83" s="217" t="s">
        <v>16896</v>
      </c>
      <c r="AI83" s="217" t="s">
        <v>207</v>
      </c>
      <c r="AJ83" s="217" t="s">
        <v>143</v>
      </c>
      <c r="AK83" s="217" t="s">
        <v>16897</v>
      </c>
      <c r="AL83" s="217" t="s">
        <v>174</v>
      </c>
      <c r="AM83" s="217" t="s">
        <v>1201</v>
      </c>
      <c r="AN83" s="217" t="s">
        <v>176</v>
      </c>
      <c r="AO83" s="217" t="s">
        <v>1202</v>
      </c>
      <c r="AP83" s="217" t="s">
        <v>178</v>
      </c>
      <c r="AQ83" s="217" t="s">
        <v>179</v>
      </c>
      <c r="AR83" s="217" t="s">
        <v>180</v>
      </c>
      <c r="AS83" s="217" t="s">
        <v>181</v>
      </c>
      <c r="AT83" s="217" t="s">
        <v>990</v>
      </c>
      <c r="AU83" s="217" t="s">
        <v>273</v>
      </c>
      <c r="AV83" s="217" t="s">
        <v>1232</v>
      </c>
      <c r="AW83" s="217" t="s">
        <v>148</v>
      </c>
      <c r="AX83" s="217" t="s">
        <v>139</v>
      </c>
      <c r="AY83" s="217" t="s">
        <v>154</v>
      </c>
      <c r="AZ83" s="217" t="s">
        <v>992</v>
      </c>
      <c r="BA83" s="217" t="s">
        <v>156</v>
      </c>
      <c r="BB83" s="217" t="s">
        <v>157</v>
      </c>
      <c r="BC83" s="217" t="s">
        <v>303</v>
      </c>
      <c r="BD83" s="217" t="s">
        <v>16898</v>
      </c>
      <c r="BE83" s="217" t="s">
        <v>5272</v>
      </c>
      <c r="BF83" s="217" t="s">
        <v>170</v>
      </c>
      <c r="BG83" s="217" t="s">
        <v>16899</v>
      </c>
      <c r="BH83" s="217" t="s">
        <v>143</v>
      </c>
      <c r="BI83" s="217" t="s">
        <v>183</v>
      </c>
      <c r="BJ83" s="217" t="s">
        <v>143</v>
      </c>
      <c r="BK83" s="217" t="s">
        <v>200</v>
      </c>
      <c r="BL83" s="217" t="s">
        <v>200</v>
      </c>
      <c r="BM83" s="217" t="s">
        <v>143</v>
      </c>
      <c r="BN83" s="217" t="s">
        <v>143</v>
      </c>
      <c r="BO83" s="217" t="s">
        <v>11340</v>
      </c>
      <c r="BP83" s="217" t="s">
        <v>5352</v>
      </c>
      <c r="BQ83" s="217" t="s">
        <v>241</v>
      </c>
      <c r="BR83" s="217" t="s">
        <v>16896</v>
      </c>
      <c r="BS83" s="217" t="s">
        <v>16896</v>
      </c>
      <c r="BT83" s="217" t="s">
        <v>135</v>
      </c>
      <c r="BU83" s="217" t="s">
        <v>135</v>
      </c>
      <c r="BV83" s="217" t="s">
        <v>135</v>
      </c>
      <c r="BW83" s="217" t="s">
        <v>148</v>
      </c>
      <c r="BX83" s="217" t="s">
        <v>3078</v>
      </c>
      <c r="BY83" s="217" t="s">
        <v>174</v>
      </c>
      <c r="BZ83" s="217" t="s">
        <v>143</v>
      </c>
      <c r="CA83" s="217" t="s">
        <v>143</v>
      </c>
      <c r="CB83" s="217" t="s">
        <v>143</v>
      </c>
      <c r="CC83" s="217" t="s">
        <v>16900</v>
      </c>
      <c r="CD83" s="217" t="s">
        <v>2261</v>
      </c>
      <c r="CE83" s="217" t="s">
        <v>2261</v>
      </c>
      <c r="CF83" s="217" t="s">
        <v>143</v>
      </c>
      <c r="CG83" s="217" t="s">
        <v>143</v>
      </c>
      <c r="CH83" s="217" t="s">
        <v>5272</v>
      </c>
      <c r="CI83" s="217" t="s">
        <v>143</v>
      </c>
      <c r="CJ83" s="217" t="s">
        <v>143</v>
      </c>
      <c r="CK83" s="217" t="s">
        <v>143</v>
      </c>
      <c r="CL83" s="217" t="s">
        <v>143</v>
      </c>
      <c r="CM83" s="217" t="s">
        <v>143</v>
      </c>
      <c r="CN83" s="217" t="s">
        <v>143</v>
      </c>
      <c r="CO83" s="217" t="s">
        <v>143</v>
      </c>
      <c r="CP83" s="217" t="s">
        <v>143</v>
      </c>
      <c r="CQ83" s="217" t="s">
        <v>1</v>
      </c>
      <c r="CR83" s="217" t="s">
        <v>143</v>
      </c>
      <c r="CS83" s="217" t="s">
        <v>1</v>
      </c>
      <c r="CT83" s="217" t="s">
        <v>1985</v>
      </c>
      <c r="CU83" s="217" t="s">
        <v>1985</v>
      </c>
      <c r="CV83" s="217" t="s">
        <v>1196</v>
      </c>
      <c r="CW83" s="217" t="s">
        <v>166</v>
      </c>
      <c r="CX83" s="217" t="s">
        <v>183</v>
      </c>
      <c r="CY83" s="217" t="s">
        <v>1986</v>
      </c>
      <c r="CZ83" s="217" t="s">
        <v>143</v>
      </c>
      <c r="DA83" s="217" t="s">
        <v>143</v>
      </c>
      <c r="DB83" s="217" t="s">
        <v>125</v>
      </c>
      <c r="DC83" s="217" t="s">
        <v>2261</v>
      </c>
      <c r="DD83" s="217" t="s">
        <v>7971</v>
      </c>
      <c r="DE83" s="217" t="s">
        <v>143</v>
      </c>
      <c r="DF83" s="217" t="s">
        <v>143</v>
      </c>
      <c r="DG83" s="176" t="s">
        <v>143</v>
      </c>
    </row>
    <row r="84" spans="1:114" s="176" customFormat="1" x14ac:dyDescent="0.2">
      <c r="A84" s="216">
        <v>45658</v>
      </c>
      <c r="B84" s="217">
        <v>181165</v>
      </c>
      <c r="C84" s="217" t="s">
        <v>8</v>
      </c>
      <c r="D84" s="217" t="s">
        <v>164</v>
      </c>
      <c r="E84" s="218">
        <v>45685</v>
      </c>
      <c r="F84" s="217" t="s">
        <v>165</v>
      </c>
      <c r="G84" s="217" t="s">
        <v>166</v>
      </c>
      <c r="H84" s="219">
        <v>132.56</v>
      </c>
      <c r="I84" s="219">
        <v>132.56</v>
      </c>
      <c r="J84" s="220">
        <f t="shared" si="1"/>
        <v>1.4139941473271806E-3</v>
      </c>
      <c r="K84" s="217" t="s">
        <v>2922</v>
      </c>
      <c r="L84" s="217" t="s">
        <v>960</v>
      </c>
      <c r="M84" s="217" t="s">
        <v>15812</v>
      </c>
      <c r="N84" s="217" t="s">
        <v>14542</v>
      </c>
      <c r="O84" s="221" t="s">
        <v>170</v>
      </c>
      <c r="P84" s="217" t="s">
        <v>16901</v>
      </c>
      <c r="Q84" s="217" t="s">
        <v>16902</v>
      </c>
      <c r="R84" s="217" t="s">
        <v>135</v>
      </c>
      <c r="S84" s="217" t="s">
        <v>135</v>
      </c>
      <c r="T84" s="217" t="s">
        <v>506</v>
      </c>
      <c r="U84" s="217" t="s">
        <v>137</v>
      </c>
      <c r="V84" s="217" t="s">
        <v>173</v>
      </c>
      <c r="W84" s="217" t="s">
        <v>16903</v>
      </c>
      <c r="X84" s="217" t="s">
        <v>16904</v>
      </c>
      <c r="Y84" s="217" t="s">
        <v>139</v>
      </c>
      <c r="Z84" s="217" t="s">
        <v>323</v>
      </c>
      <c r="AA84" s="217" t="s">
        <v>5272</v>
      </c>
      <c r="AB84" s="217" t="s">
        <v>143</v>
      </c>
      <c r="AC84" s="217" t="s">
        <v>5272</v>
      </c>
      <c r="AD84" s="217" t="s">
        <v>143</v>
      </c>
      <c r="AE84" s="217" t="s">
        <v>235</v>
      </c>
      <c r="AF84" s="217" t="s">
        <v>141</v>
      </c>
      <c r="AG84" s="217" t="s">
        <v>143</v>
      </c>
      <c r="AH84" s="217" t="s">
        <v>143</v>
      </c>
      <c r="AI84" s="217" t="s">
        <v>207</v>
      </c>
      <c r="AJ84" s="217" t="s">
        <v>143</v>
      </c>
      <c r="AK84" s="217" t="s">
        <v>16905</v>
      </c>
      <c r="AL84" s="217" t="s">
        <v>143</v>
      </c>
      <c r="AM84" s="217" t="s">
        <v>15819</v>
      </c>
      <c r="AN84" s="217" t="s">
        <v>1229</v>
      </c>
      <c r="AO84" s="217" t="s">
        <v>15820</v>
      </c>
      <c r="AP84" s="217" t="s">
        <v>178</v>
      </c>
      <c r="AQ84" s="217" t="s">
        <v>179</v>
      </c>
      <c r="AR84" s="217" t="s">
        <v>211</v>
      </c>
      <c r="AS84" s="217" t="s">
        <v>15821</v>
      </c>
      <c r="AT84" s="217" t="s">
        <v>145</v>
      </c>
      <c r="AU84" s="217" t="s">
        <v>146</v>
      </c>
      <c r="AV84" s="217" t="s">
        <v>972</v>
      </c>
      <c r="AW84" s="217" t="s">
        <v>148</v>
      </c>
      <c r="AX84" s="217" t="s">
        <v>139</v>
      </c>
      <c r="AY84" s="217" t="s">
        <v>149</v>
      </c>
      <c r="AZ84" s="217" t="s">
        <v>150</v>
      </c>
      <c r="BA84" s="217" t="s">
        <v>156</v>
      </c>
      <c r="BB84" s="217" t="s">
        <v>157</v>
      </c>
      <c r="BC84" s="217" t="s">
        <v>484</v>
      </c>
      <c r="BD84" s="217" t="s">
        <v>16904</v>
      </c>
      <c r="BE84" s="217" t="s">
        <v>5272</v>
      </c>
      <c r="BF84" s="217" t="s">
        <v>143</v>
      </c>
      <c r="BG84" s="217" t="s">
        <v>143</v>
      </c>
      <c r="BH84" s="217" t="s">
        <v>143</v>
      </c>
      <c r="BI84" s="217" t="s">
        <v>506</v>
      </c>
      <c r="BJ84" s="217" t="s">
        <v>143</v>
      </c>
      <c r="BK84" s="217" t="s">
        <v>160</v>
      </c>
      <c r="BL84" s="217" t="s">
        <v>143</v>
      </c>
      <c r="BM84" s="217" t="s">
        <v>164</v>
      </c>
      <c r="BN84" s="217" t="s">
        <v>143</v>
      </c>
      <c r="BO84" s="217" t="s">
        <v>7253</v>
      </c>
      <c r="BP84" s="217" t="s">
        <v>5723</v>
      </c>
      <c r="BQ84" s="217" t="s">
        <v>162</v>
      </c>
      <c r="BR84" s="217" t="s">
        <v>16905</v>
      </c>
      <c r="BS84" s="217" t="s">
        <v>16905</v>
      </c>
      <c r="BT84" s="217" t="s">
        <v>135</v>
      </c>
      <c r="BU84" s="217" t="s">
        <v>135</v>
      </c>
      <c r="BV84" s="217" t="s">
        <v>135</v>
      </c>
      <c r="BW84" s="217" t="s">
        <v>148</v>
      </c>
      <c r="BX84" s="217" t="s">
        <v>2650</v>
      </c>
      <c r="BY84" s="217" t="s">
        <v>174</v>
      </c>
      <c r="BZ84" s="217" t="s">
        <v>143</v>
      </c>
      <c r="CA84" s="217" t="s">
        <v>143</v>
      </c>
      <c r="CB84" s="217" t="s">
        <v>143</v>
      </c>
      <c r="CC84" s="217" t="s">
        <v>15612</v>
      </c>
      <c r="CD84" s="217" t="s">
        <v>2261</v>
      </c>
      <c r="CE84" s="217" t="s">
        <v>143</v>
      </c>
      <c r="CF84" s="217" t="s">
        <v>143</v>
      </c>
      <c r="CG84" s="217" t="s">
        <v>143</v>
      </c>
      <c r="CH84" s="217" t="s">
        <v>5272</v>
      </c>
      <c r="CI84" s="217" t="s">
        <v>143</v>
      </c>
      <c r="CJ84" s="217" t="s">
        <v>143</v>
      </c>
      <c r="CK84" s="217" t="s">
        <v>143</v>
      </c>
      <c r="CL84" s="217" t="s">
        <v>143</v>
      </c>
      <c r="CM84" s="217" t="s">
        <v>143</v>
      </c>
      <c r="CN84" s="217" t="s">
        <v>143</v>
      </c>
      <c r="CO84" s="217" t="s">
        <v>143</v>
      </c>
      <c r="CP84" s="217" t="s">
        <v>143</v>
      </c>
      <c r="CQ84" s="217" t="s">
        <v>1</v>
      </c>
      <c r="CR84" s="217" t="s">
        <v>143</v>
      </c>
      <c r="CS84" s="217" t="s">
        <v>1</v>
      </c>
      <c r="CT84" s="217" t="s">
        <v>1985</v>
      </c>
      <c r="CU84" s="217" t="s">
        <v>143</v>
      </c>
      <c r="CV84" s="217" t="s">
        <v>2922</v>
      </c>
      <c r="CW84" s="217" t="s">
        <v>166</v>
      </c>
      <c r="CX84" s="217" t="s">
        <v>506</v>
      </c>
      <c r="CY84" s="217" t="s">
        <v>2007</v>
      </c>
      <c r="CZ84" s="217" t="s">
        <v>143</v>
      </c>
      <c r="DA84" s="217" t="s">
        <v>143</v>
      </c>
      <c r="DB84" s="217" t="s">
        <v>164</v>
      </c>
      <c r="DC84" s="217" t="s">
        <v>2261</v>
      </c>
      <c r="DD84" s="217" t="s">
        <v>935</v>
      </c>
      <c r="DE84" s="217" t="s">
        <v>143</v>
      </c>
      <c r="DF84" s="217" t="s">
        <v>143</v>
      </c>
      <c r="DG84" s="176" t="s">
        <v>143</v>
      </c>
    </row>
    <row r="85" spans="1:114" s="176" customFormat="1" x14ac:dyDescent="0.2">
      <c r="A85" s="216">
        <v>45658</v>
      </c>
      <c r="B85" s="217">
        <v>181250</v>
      </c>
      <c r="C85" s="217" t="s">
        <v>8</v>
      </c>
      <c r="D85" s="217" t="s">
        <v>685</v>
      </c>
      <c r="E85" s="218">
        <v>45685</v>
      </c>
      <c r="F85" s="217" t="s">
        <v>165</v>
      </c>
      <c r="G85" s="217" t="s">
        <v>166</v>
      </c>
      <c r="H85" s="219">
        <v>397.83</v>
      </c>
      <c r="I85" s="219">
        <v>397.83</v>
      </c>
      <c r="J85" s="220">
        <f t="shared" si="1"/>
        <v>4.2435824655338884E-3</v>
      </c>
      <c r="K85" s="217" t="s">
        <v>374</v>
      </c>
      <c r="L85" s="217" t="s">
        <v>1056</v>
      </c>
      <c r="M85" s="217" t="s">
        <v>10176</v>
      </c>
      <c r="N85" s="217" t="s">
        <v>6816</v>
      </c>
      <c r="O85" s="221" t="s">
        <v>170</v>
      </c>
      <c r="P85" s="217" t="s">
        <v>16906</v>
      </c>
      <c r="Q85" s="217" t="s">
        <v>16907</v>
      </c>
      <c r="R85" s="217" t="s">
        <v>16908</v>
      </c>
      <c r="S85" s="217" t="s">
        <v>135</v>
      </c>
      <c r="T85" s="217" t="s">
        <v>136</v>
      </c>
      <c r="U85" s="217" t="s">
        <v>137</v>
      </c>
      <c r="V85" s="217" t="s">
        <v>4880</v>
      </c>
      <c r="W85" s="217" t="s">
        <v>16909</v>
      </c>
      <c r="X85" s="217" t="s">
        <v>16910</v>
      </c>
      <c r="Y85" s="217" t="s">
        <v>139</v>
      </c>
      <c r="Z85" s="217" t="s">
        <v>323</v>
      </c>
      <c r="AA85" s="217" t="s">
        <v>5272</v>
      </c>
      <c r="AB85" s="217" t="s">
        <v>143</v>
      </c>
      <c r="AC85" s="217" t="s">
        <v>5272</v>
      </c>
      <c r="AD85" s="217" t="s">
        <v>143</v>
      </c>
      <c r="AE85" s="217" t="s">
        <v>235</v>
      </c>
      <c r="AF85" s="217" t="s">
        <v>141</v>
      </c>
      <c r="AG85" s="217" t="s">
        <v>143</v>
      </c>
      <c r="AH85" s="217" t="s">
        <v>143</v>
      </c>
      <c r="AI85" s="217" t="s">
        <v>207</v>
      </c>
      <c r="AJ85" s="217" t="s">
        <v>16911</v>
      </c>
      <c r="AK85" s="217" t="s">
        <v>16912</v>
      </c>
      <c r="AL85" s="217" t="s">
        <v>143</v>
      </c>
      <c r="AM85" s="217" t="s">
        <v>1335</v>
      </c>
      <c r="AN85" s="217" t="s">
        <v>1336</v>
      </c>
      <c r="AO85" s="217" t="s">
        <v>10182</v>
      </c>
      <c r="AP85" s="217" t="s">
        <v>353</v>
      </c>
      <c r="AQ85" s="217" t="s">
        <v>231</v>
      </c>
      <c r="AR85" s="217" t="s">
        <v>492</v>
      </c>
      <c r="AS85" s="217" t="s">
        <v>1338</v>
      </c>
      <c r="AT85" s="217" t="s">
        <v>145</v>
      </c>
      <c r="AU85" s="217" t="s">
        <v>146</v>
      </c>
      <c r="AV85" s="217" t="s">
        <v>1060</v>
      </c>
      <c r="AW85" s="217" t="s">
        <v>148</v>
      </c>
      <c r="AX85" s="217" t="s">
        <v>139</v>
      </c>
      <c r="AY85" s="217" t="s">
        <v>149</v>
      </c>
      <c r="AZ85" s="217" t="s">
        <v>150</v>
      </c>
      <c r="BA85" s="217" t="s">
        <v>156</v>
      </c>
      <c r="BB85" s="217" t="s">
        <v>157</v>
      </c>
      <c r="BC85" s="217" t="s">
        <v>303</v>
      </c>
      <c r="BD85" s="217" t="s">
        <v>16910</v>
      </c>
      <c r="BE85" s="217" t="s">
        <v>5272</v>
      </c>
      <c r="BF85" s="217" t="s">
        <v>143</v>
      </c>
      <c r="BG85" s="217" t="s">
        <v>143</v>
      </c>
      <c r="BH85" s="217" t="s">
        <v>143</v>
      </c>
      <c r="BI85" s="217" t="s">
        <v>136</v>
      </c>
      <c r="BJ85" s="217" t="s">
        <v>143</v>
      </c>
      <c r="BK85" s="217" t="s">
        <v>160</v>
      </c>
      <c r="BL85" s="217" t="s">
        <v>143</v>
      </c>
      <c r="BM85" s="217" t="s">
        <v>143</v>
      </c>
      <c r="BN85" s="217" t="s">
        <v>143</v>
      </c>
      <c r="BO85" s="217" t="s">
        <v>3760</v>
      </c>
      <c r="BP85" s="217" t="s">
        <v>5352</v>
      </c>
      <c r="BQ85" s="217" t="s">
        <v>241</v>
      </c>
      <c r="BR85" s="217" t="s">
        <v>16912</v>
      </c>
      <c r="BS85" s="217" t="s">
        <v>16912</v>
      </c>
      <c r="BT85" s="217" t="s">
        <v>135</v>
      </c>
      <c r="BU85" s="217" t="s">
        <v>135</v>
      </c>
      <c r="BV85" s="217" t="s">
        <v>135</v>
      </c>
      <c r="BW85" s="217" t="s">
        <v>148</v>
      </c>
      <c r="BX85" s="217" t="s">
        <v>16913</v>
      </c>
      <c r="BY85" s="217" t="s">
        <v>174</v>
      </c>
      <c r="BZ85" s="217" t="s">
        <v>143</v>
      </c>
      <c r="CA85" s="217" t="s">
        <v>143</v>
      </c>
      <c r="CB85" s="217" t="s">
        <v>143</v>
      </c>
      <c r="CC85" s="217" t="s">
        <v>16911</v>
      </c>
      <c r="CD85" s="217" t="s">
        <v>2261</v>
      </c>
      <c r="CE85" s="217" t="s">
        <v>143</v>
      </c>
      <c r="CF85" s="217" t="s">
        <v>143</v>
      </c>
      <c r="CG85" s="217" t="s">
        <v>143</v>
      </c>
      <c r="CH85" s="217" t="s">
        <v>5272</v>
      </c>
      <c r="CI85" s="217" t="s">
        <v>143</v>
      </c>
      <c r="CJ85" s="217" t="s">
        <v>143</v>
      </c>
      <c r="CK85" s="217" t="s">
        <v>143</v>
      </c>
      <c r="CL85" s="217" t="s">
        <v>143</v>
      </c>
      <c r="CM85" s="217" t="s">
        <v>10184</v>
      </c>
      <c r="CN85" s="217" t="s">
        <v>143</v>
      </c>
      <c r="CO85" s="217" t="s">
        <v>143</v>
      </c>
      <c r="CP85" s="217" t="s">
        <v>143</v>
      </c>
      <c r="CQ85" s="217" t="s">
        <v>1</v>
      </c>
      <c r="CR85" s="217" t="s">
        <v>143</v>
      </c>
      <c r="CS85" s="217" t="s">
        <v>1</v>
      </c>
      <c r="CT85" s="217" t="s">
        <v>1985</v>
      </c>
      <c r="CU85" s="217" t="s">
        <v>143</v>
      </c>
      <c r="CV85" s="217" t="s">
        <v>374</v>
      </c>
      <c r="CW85" s="217" t="s">
        <v>166</v>
      </c>
      <c r="CX85" s="217" t="s">
        <v>136</v>
      </c>
      <c r="CY85" s="217" t="s">
        <v>2007</v>
      </c>
      <c r="CZ85" s="217" t="s">
        <v>143</v>
      </c>
      <c r="DA85" s="217" t="s">
        <v>143</v>
      </c>
      <c r="DB85" s="217" t="s">
        <v>685</v>
      </c>
      <c r="DC85" s="217" t="s">
        <v>2261</v>
      </c>
      <c r="DD85" s="217" t="s">
        <v>935</v>
      </c>
      <c r="DE85" s="217" t="s">
        <v>143</v>
      </c>
      <c r="DF85" s="217" t="s">
        <v>10185</v>
      </c>
      <c r="DG85" s="176" t="s">
        <v>143</v>
      </c>
    </row>
    <row r="86" spans="1:114" s="176" customFormat="1" x14ac:dyDescent="0.2">
      <c r="A86" s="216">
        <v>45658</v>
      </c>
      <c r="B86" s="217">
        <v>181300</v>
      </c>
      <c r="C86" s="217" t="s">
        <v>15758</v>
      </c>
      <c r="D86" s="217" t="s">
        <v>685</v>
      </c>
      <c r="E86" s="218">
        <v>45685</v>
      </c>
      <c r="F86" s="217" t="s">
        <v>165</v>
      </c>
      <c r="G86" s="217" t="s">
        <v>166</v>
      </c>
      <c r="H86" s="219">
        <v>480</v>
      </c>
      <c r="I86" s="219">
        <v>480</v>
      </c>
      <c r="J86" s="220">
        <f t="shared" si="1"/>
        <v>5.1200753675094048E-3</v>
      </c>
      <c r="K86" s="217" t="s">
        <v>167</v>
      </c>
      <c r="L86" s="217" t="s">
        <v>960</v>
      </c>
      <c r="M86" s="217" t="s">
        <v>8285</v>
      </c>
      <c r="N86" s="217" t="s">
        <v>16351</v>
      </c>
      <c r="O86" s="221" t="s">
        <v>530</v>
      </c>
      <c r="P86" s="217" t="s">
        <v>16914</v>
      </c>
      <c r="Q86" s="217" t="s">
        <v>16915</v>
      </c>
      <c r="R86" s="217" t="s">
        <v>135</v>
      </c>
      <c r="S86" s="217" t="s">
        <v>135</v>
      </c>
      <c r="T86" s="217" t="s">
        <v>136</v>
      </c>
      <c r="U86" s="217" t="s">
        <v>137</v>
      </c>
      <c r="V86" s="217" t="s">
        <v>957</v>
      </c>
      <c r="W86" s="217" t="s">
        <v>16916</v>
      </c>
      <c r="X86" s="217" t="s">
        <v>16917</v>
      </c>
      <c r="Y86" s="217" t="s">
        <v>139</v>
      </c>
      <c r="Z86" s="217" t="s">
        <v>140</v>
      </c>
      <c r="AA86" s="217" t="s">
        <v>5272</v>
      </c>
      <c r="AB86" s="217" t="s">
        <v>143</v>
      </c>
      <c r="AC86" s="217" t="s">
        <v>5272</v>
      </c>
      <c r="AD86" s="217" t="s">
        <v>16656</v>
      </c>
      <c r="AE86" s="217" t="s">
        <v>235</v>
      </c>
      <c r="AF86" s="217" t="s">
        <v>141</v>
      </c>
      <c r="AG86" s="217" t="s">
        <v>143</v>
      </c>
      <c r="AH86" s="217" t="s">
        <v>143</v>
      </c>
      <c r="AI86" s="217" t="s">
        <v>142</v>
      </c>
      <c r="AJ86" s="217" t="s">
        <v>143</v>
      </c>
      <c r="AK86" s="217" t="s">
        <v>7390</v>
      </c>
      <c r="AL86" s="217" t="s">
        <v>143</v>
      </c>
      <c r="AM86" s="217" t="s">
        <v>7843</v>
      </c>
      <c r="AN86" s="217" t="s">
        <v>534</v>
      </c>
      <c r="AO86" s="217" t="s">
        <v>309</v>
      </c>
      <c r="AP86" s="217" t="s">
        <v>148</v>
      </c>
      <c r="AQ86" s="217" t="s">
        <v>179</v>
      </c>
      <c r="AR86" s="217" t="s">
        <v>950</v>
      </c>
      <c r="AS86" s="217" t="s">
        <v>2261</v>
      </c>
      <c r="AT86" s="217" t="s">
        <v>145</v>
      </c>
      <c r="AU86" s="217" t="s">
        <v>146</v>
      </c>
      <c r="AV86" s="217" t="s">
        <v>972</v>
      </c>
      <c r="AW86" s="217" t="s">
        <v>148</v>
      </c>
      <c r="AX86" s="217" t="s">
        <v>139</v>
      </c>
      <c r="AY86" s="217" t="s">
        <v>149</v>
      </c>
      <c r="AZ86" s="217" t="s">
        <v>150</v>
      </c>
      <c r="BA86" s="217" t="s">
        <v>156</v>
      </c>
      <c r="BB86" s="217" t="s">
        <v>157</v>
      </c>
      <c r="BC86" s="217" t="s">
        <v>303</v>
      </c>
      <c r="BD86" s="217" t="s">
        <v>16917</v>
      </c>
      <c r="BE86" s="217" t="s">
        <v>5272</v>
      </c>
      <c r="BF86" s="217" t="s">
        <v>143</v>
      </c>
      <c r="BG86" s="217" t="s">
        <v>6984</v>
      </c>
      <c r="BH86" s="217" t="s">
        <v>143</v>
      </c>
      <c r="BI86" s="217" t="s">
        <v>183</v>
      </c>
      <c r="BJ86" s="217" t="s">
        <v>143</v>
      </c>
      <c r="BK86" s="217" t="s">
        <v>160</v>
      </c>
      <c r="BL86" s="217" t="s">
        <v>143</v>
      </c>
      <c r="BM86" s="217" t="s">
        <v>143</v>
      </c>
      <c r="BN86" s="217" t="s">
        <v>143</v>
      </c>
      <c r="BO86" s="217" t="s">
        <v>1984</v>
      </c>
      <c r="BP86" s="217" t="s">
        <v>5352</v>
      </c>
      <c r="BQ86" s="217" t="s">
        <v>241</v>
      </c>
      <c r="BR86" s="217" t="s">
        <v>7390</v>
      </c>
      <c r="BS86" s="217" t="s">
        <v>7390</v>
      </c>
      <c r="BT86" s="217" t="s">
        <v>135</v>
      </c>
      <c r="BU86" s="217" t="s">
        <v>135</v>
      </c>
      <c r="BV86" s="217" t="s">
        <v>135</v>
      </c>
      <c r="BW86" s="217" t="s">
        <v>148</v>
      </c>
      <c r="BX86" s="217" t="s">
        <v>3819</v>
      </c>
      <c r="BY86" s="217" t="s">
        <v>174</v>
      </c>
      <c r="BZ86" s="217" t="s">
        <v>143</v>
      </c>
      <c r="CA86" s="217" t="s">
        <v>143</v>
      </c>
      <c r="CB86" s="217" t="s">
        <v>143</v>
      </c>
      <c r="CC86" s="217" t="s">
        <v>143</v>
      </c>
      <c r="CD86" s="217" t="s">
        <v>2261</v>
      </c>
      <c r="CE86" s="217" t="s">
        <v>143</v>
      </c>
      <c r="CF86" s="217" t="s">
        <v>143</v>
      </c>
      <c r="CG86" s="217" t="s">
        <v>143</v>
      </c>
      <c r="CH86" s="217" t="s">
        <v>5272</v>
      </c>
      <c r="CI86" s="217" t="s">
        <v>143</v>
      </c>
      <c r="CJ86" s="217" t="s">
        <v>143</v>
      </c>
      <c r="CK86" s="217" t="s">
        <v>143</v>
      </c>
      <c r="CL86" s="217" t="s">
        <v>143</v>
      </c>
      <c r="CM86" s="217" t="s">
        <v>143</v>
      </c>
      <c r="CN86" s="217" t="s">
        <v>143</v>
      </c>
      <c r="CO86" s="217" t="s">
        <v>143</v>
      </c>
      <c r="CP86" s="217" t="s">
        <v>143</v>
      </c>
      <c r="CQ86" s="217" t="s">
        <v>1</v>
      </c>
      <c r="CR86" s="217" t="s">
        <v>143</v>
      </c>
      <c r="CS86" s="217" t="s">
        <v>1</v>
      </c>
      <c r="CT86" s="217" t="s">
        <v>1985</v>
      </c>
      <c r="CU86" s="217" t="s">
        <v>143</v>
      </c>
      <c r="CV86" s="217" t="s">
        <v>167</v>
      </c>
      <c r="CW86" s="217" t="s">
        <v>166</v>
      </c>
      <c r="CX86" s="217" t="s">
        <v>183</v>
      </c>
      <c r="CY86" s="217" t="s">
        <v>2007</v>
      </c>
      <c r="CZ86" s="217" t="s">
        <v>143</v>
      </c>
      <c r="DA86" s="217" t="s">
        <v>225</v>
      </c>
      <c r="DB86" s="217" t="s">
        <v>685</v>
      </c>
      <c r="DC86" s="217" t="s">
        <v>2261</v>
      </c>
      <c r="DD86" s="217" t="s">
        <v>935</v>
      </c>
      <c r="DE86" s="217" t="s">
        <v>143</v>
      </c>
      <c r="DF86" s="217" t="s">
        <v>143</v>
      </c>
      <c r="DG86" s="176" t="s">
        <v>143</v>
      </c>
    </row>
    <row r="87" spans="1:114" s="217" customFormat="1" x14ac:dyDescent="0.2">
      <c r="A87" s="216">
        <v>45658</v>
      </c>
      <c r="B87" s="217">
        <v>181395</v>
      </c>
      <c r="C87" s="217" t="s">
        <v>16652</v>
      </c>
      <c r="D87" s="217" t="s">
        <v>364</v>
      </c>
      <c r="E87" s="218">
        <v>45685</v>
      </c>
      <c r="F87" s="217" t="s">
        <v>165</v>
      </c>
      <c r="G87" s="217" t="s">
        <v>166</v>
      </c>
      <c r="H87" s="219">
        <v>1716</v>
      </c>
      <c r="I87" s="219">
        <v>1716</v>
      </c>
      <c r="J87" s="220">
        <f t="shared" si="1"/>
        <v>1.8304269438846121E-2</v>
      </c>
      <c r="K87" s="217" t="s">
        <v>953</v>
      </c>
      <c r="L87" s="217" t="s">
        <v>1056</v>
      </c>
      <c r="M87" s="217" t="s">
        <v>2737</v>
      </c>
      <c r="N87" s="217" t="s">
        <v>16918</v>
      </c>
      <c r="O87" s="221" t="s">
        <v>170</v>
      </c>
      <c r="P87" s="217" t="s">
        <v>16919</v>
      </c>
      <c r="Q87" s="217" t="s">
        <v>3787</v>
      </c>
      <c r="R87" s="217" t="s">
        <v>135</v>
      </c>
      <c r="S87" s="217" t="s">
        <v>135</v>
      </c>
      <c r="T87" s="217" t="s">
        <v>506</v>
      </c>
      <c r="U87" s="217" t="s">
        <v>137</v>
      </c>
      <c r="V87" s="217" t="s">
        <v>957</v>
      </c>
      <c r="W87" s="217" t="s">
        <v>16920</v>
      </c>
      <c r="X87" s="217" t="s">
        <v>16921</v>
      </c>
      <c r="Y87" s="217" t="s">
        <v>139</v>
      </c>
      <c r="Z87" s="217" t="s">
        <v>323</v>
      </c>
      <c r="AA87" s="217" t="s">
        <v>5272</v>
      </c>
      <c r="AB87" s="217" t="s">
        <v>143</v>
      </c>
      <c r="AC87" s="217" t="s">
        <v>16922</v>
      </c>
      <c r="AD87" s="217" t="s">
        <v>16923</v>
      </c>
      <c r="AE87" s="217" t="s">
        <v>235</v>
      </c>
      <c r="AF87" s="217" t="s">
        <v>141</v>
      </c>
      <c r="AG87" s="217" t="s">
        <v>143</v>
      </c>
      <c r="AH87" s="217" t="s">
        <v>16922</v>
      </c>
      <c r="AI87" s="217" t="s">
        <v>207</v>
      </c>
      <c r="AJ87" s="217" t="s">
        <v>143</v>
      </c>
      <c r="AK87" s="217" t="s">
        <v>16922</v>
      </c>
      <c r="AL87" s="217" t="s">
        <v>174</v>
      </c>
      <c r="AM87" s="217" t="s">
        <v>2196</v>
      </c>
      <c r="AN87" s="217" t="s">
        <v>2197</v>
      </c>
      <c r="AO87" s="217" t="s">
        <v>2741</v>
      </c>
      <c r="AP87" s="217" t="s">
        <v>230</v>
      </c>
      <c r="AQ87" s="217" t="s">
        <v>231</v>
      </c>
      <c r="AR87" s="217" t="s">
        <v>2199</v>
      </c>
      <c r="AS87" s="217" t="s">
        <v>2200</v>
      </c>
      <c r="AT87" s="217" t="s">
        <v>145</v>
      </c>
      <c r="AU87" s="217" t="s">
        <v>146</v>
      </c>
      <c r="AV87" s="217" t="s">
        <v>1060</v>
      </c>
      <c r="AW87" s="217" t="s">
        <v>148</v>
      </c>
      <c r="AX87" s="217" t="s">
        <v>139</v>
      </c>
      <c r="AY87" s="217" t="s">
        <v>149</v>
      </c>
      <c r="AZ87" s="217" t="s">
        <v>150</v>
      </c>
      <c r="BA87" s="217" t="s">
        <v>156</v>
      </c>
      <c r="BB87" s="217" t="s">
        <v>157</v>
      </c>
      <c r="BC87" s="217" t="s">
        <v>8956</v>
      </c>
      <c r="BD87" s="217" t="s">
        <v>16924</v>
      </c>
      <c r="BE87" s="217" t="s">
        <v>5272</v>
      </c>
      <c r="BF87" s="217" t="s">
        <v>143</v>
      </c>
      <c r="BG87" s="217" t="s">
        <v>143</v>
      </c>
      <c r="BH87" s="217" t="s">
        <v>143</v>
      </c>
      <c r="BI87" s="217" t="s">
        <v>506</v>
      </c>
      <c r="BJ87" s="217" t="s">
        <v>143</v>
      </c>
      <c r="BK87" s="217" t="s">
        <v>160</v>
      </c>
      <c r="BL87" s="217" t="s">
        <v>160</v>
      </c>
      <c r="BM87" s="217" t="s">
        <v>364</v>
      </c>
      <c r="BN87" s="217" t="s">
        <v>143</v>
      </c>
      <c r="BO87" s="217" t="s">
        <v>16925</v>
      </c>
      <c r="BP87" s="217" t="s">
        <v>143</v>
      </c>
      <c r="BQ87" s="217" t="s">
        <v>16559</v>
      </c>
      <c r="BR87" s="217" t="s">
        <v>16922</v>
      </c>
      <c r="BS87" s="217" t="s">
        <v>16922</v>
      </c>
      <c r="BT87" s="217" t="s">
        <v>135</v>
      </c>
      <c r="BU87" s="217" t="s">
        <v>135</v>
      </c>
      <c r="BV87" s="217" t="s">
        <v>135</v>
      </c>
      <c r="BW87" s="217" t="s">
        <v>148</v>
      </c>
      <c r="BX87" s="217" t="s">
        <v>5177</v>
      </c>
      <c r="BY87" s="217" t="s">
        <v>174</v>
      </c>
      <c r="BZ87" s="217" t="s">
        <v>143</v>
      </c>
      <c r="CA87" s="217" t="s">
        <v>143</v>
      </c>
      <c r="CB87" s="217" t="s">
        <v>143</v>
      </c>
      <c r="CC87" s="217" t="s">
        <v>16926</v>
      </c>
      <c r="CD87" s="217" t="s">
        <v>2261</v>
      </c>
      <c r="CE87" s="217" t="s">
        <v>2261</v>
      </c>
      <c r="CF87" s="217" t="s">
        <v>143</v>
      </c>
      <c r="CG87" s="217" t="s">
        <v>143</v>
      </c>
      <c r="CH87" s="217" t="s">
        <v>5272</v>
      </c>
      <c r="CI87" s="217" t="s">
        <v>143</v>
      </c>
      <c r="CJ87" s="217" t="s">
        <v>143</v>
      </c>
      <c r="CK87" s="217" t="s">
        <v>143</v>
      </c>
      <c r="CL87" s="217" t="s">
        <v>143</v>
      </c>
      <c r="CM87" s="217" t="s">
        <v>7298</v>
      </c>
      <c r="CN87" s="217" t="s">
        <v>143</v>
      </c>
      <c r="CO87" s="217" t="s">
        <v>143</v>
      </c>
      <c r="CP87" s="217" t="s">
        <v>143</v>
      </c>
      <c r="CQ87" s="217" t="s">
        <v>1</v>
      </c>
      <c r="CR87" s="217" t="s">
        <v>143</v>
      </c>
      <c r="CS87" s="217" t="s">
        <v>1</v>
      </c>
      <c r="CT87" s="217" t="s">
        <v>2092</v>
      </c>
      <c r="CU87" s="217" t="s">
        <v>2092</v>
      </c>
      <c r="CV87" s="217" t="s">
        <v>953</v>
      </c>
      <c r="CW87" s="217" t="s">
        <v>166</v>
      </c>
      <c r="CX87" s="217" t="s">
        <v>506</v>
      </c>
      <c r="CY87" s="217" t="s">
        <v>1989</v>
      </c>
      <c r="CZ87" s="217" t="s">
        <v>16927</v>
      </c>
      <c r="DA87" s="217" t="s">
        <v>225</v>
      </c>
      <c r="DB87" s="217" t="s">
        <v>364</v>
      </c>
      <c r="DC87" s="217" t="s">
        <v>2261</v>
      </c>
      <c r="DD87" s="217" t="s">
        <v>935</v>
      </c>
      <c r="DE87" s="217" t="s">
        <v>143</v>
      </c>
      <c r="DF87" s="217" t="s">
        <v>7299</v>
      </c>
      <c r="DG87" s="217" t="s">
        <v>143</v>
      </c>
      <c r="DJ87" s="176"/>
    </row>
    <row r="88" spans="1:114" s="217" customFormat="1" x14ac:dyDescent="0.2">
      <c r="A88" s="216">
        <v>45658</v>
      </c>
      <c r="B88" s="217">
        <v>181467</v>
      </c>
      <c r="C88" s="217" t="s">
        <v>8</v>
      </c>
      <c r="D88" s="217" t="s">
        <v>164</v>
      </c>
      <c r="E88" s="218">
        <v>45685</v>
      </c>
      <c r="F88" s="217" t="s">
        <v>165</v>
      </c>
      <c r="G88" s="217" t="s">
        <v>166</v>
      </c>
      <c r="H88" s="219">
        <v>328.87</v>
      </c>
      <c r="I88" s="219">
        <v>328.87</v>
      </c>
      <c r="J88" s="220">
        <f t="shared" si="1"/>
        <v>3.5079983044017039E-3</v>
      </c>
      <c r="K88" s="217" t="s">
        <v>953</v>
      </c>
      <c r="L88" s="217" t="s">
        <v>960</v>
      </c>
      <c r="M88" s="217" t="s">
        <v>2497</v>
      </c>
      <c r="N88" s="217" t="s">
        <v>12963</v>
      </c>
      <c r="O88" s="221" t="s">
        <v>170</v>
      </c>
      <c r="P88" s="217" t="s">
        <v>16928</v>
      </c>
      <c r="Q88" s="217" t="s">
        <v>16929</v>
      </c>
      <c r="R88" s="217" t="s">
        <v>135</v>
      </c>
      <c r="S88" s="217" t="s">
        <v>135</v>
      </c>
      <c r="T88" s="217" t="s">
        <v>506</v>
      </c>
      <c r="U88" s="217" t="s">
        <v>137</v>
      </c>
      <c r="V88" s="217" t="s">
        <v>173</v>
      </c>
      <c r="W88" s="217" t="s">
        <v>16930</v>
      </c>
      <c r="X88" s="217" t="s">
        <v>16931</v>
      </c>
      <c r="Y88" s="217" t="s">
        <v>139</v>
      </c>
      <c r="Z88" s="217" t="s">
        <v>323</v>
      </c>
      <c r="AA88" s="217" t="s">
        <v>5272</v>
      </c>
      <c r="AB88" s="217" t="s">
        <v>143</v>
      </c>
      <c r="AC88" s="217" t="s">
        <v>5272</v>
      </c>
      <c r="AD88" s="217" t="s">
        <v>143</v>
      </c>
      <c r="AE88" s="217" t="s">
        <v>235</v>
      </c>
      <c r="AF88" s="217" t="s">
        <v>141</v>
      </c>
      <c r="AG88" s="217" t="s">
        <v>143</v>
      </c>
      <c r="AH88" s="217" t="s">
        <v>143</v>
      </c>
      <c r="AI88" s="217" t="s">
        <v>207</v>
      </c>
      <c r="AJ88" s="217" t="s">
        <v>143</v>
      </c>
      <c r="AK88" s="217" t="s">
        <v>9864</v>
      </c>
      <c r="AL88" s="217" t="s">
        <v>143</v>
      </c>
      <c r="AM88" s="217" t="s">
        <v>2013</v>
      </c>
      <c r="AN88" s="217" t="s">
        <v>2014</v>
      </c>
      <c r="AO88" s="217" t="s">
        <v>2502</v>
      </c>
      <c r="AP88" s="217" t="s">
        <v>250</v>
      </c>
      <c r="AQ88" s="217" t="s">
        <v>179</v>
      </c>
      <c r="AR88" s="217" t="s">
        <v>251</v>
      </c>
      <c r="AS88" s="217" t="s">
        <v>2016</v>
      </c>
      <c r="AT88" s="217" t="s">
        <v>145</v>
      </c>
      <c r="AU88" s="217" t="s">
        <v>146</v>
      </c>
      <c r="AV88" s="217" t="s">
        <v>972</v>
      </c>
      <c r="AW88" s="217" t="s">
        <v>148</v>
      </c>
      <c r="AX88" s="217" t="s">
        <v>139</v>
      </c>
      <c r="AY88" s="217" t="s">
        <v>149</v>
      </c>
      <c r="AZ88" s="217" t="s">
        <v>150</v>
      </c>
      <c r="BA88" s="217" t="s">
        <v>156</v>
      </c>
      <c r="BB88" s="217" t="s">
        <v>157</v>
      </c>
      <c r="BC88" s="217" t="s">
        <v>303</v>
      </c>
      <c r="BD88" s="217" t="s">
        <v>16931</v>
      </c>
      <c r="BE88" s="217" t="s">
        <v>5272</v>
      </c>
      <c r="BF88" s="217" t="s">
        <v>143</v>
      </c>
      <c r="BG88" s="217" t="s">
        <v>143</v>
      </c>
      <c r="BH88" s="217" t="s">
        <v>143</v>
      </c>
      <c r="BI88" s="217" t="s">
        <v>506</v>
      </c>
      <c r="BJ88" s="217" t="s">
        <v>143</v>
      </c>
      <c r="BK88" s="217" t="s">
        <v>160</v>
      </c>
      <c r="BL88" s="217" t="s">
        <v>143</v>
      </c>
      <c r="BM88" s="217" t="s">
        <v>164</v>
      </c>
      <c r="BN88" s="217" t="s">
        <v>143</v>
      </c>
      <c r="BO88" s="217" t="s">
        <v>5465</v>
      </c>
      <c r="BP88" s="217" t="s">
        <v>5352</v>
      </c>
      <c r="BQ88" s="217" t="s">
        <v>241</v>
      </c>
      <c r="BR88" s="217" t="s">
        <v>9864</v>
      </c>
      <c r="BS88" s="217" t="s">
        <v>9864</v>
      </c>
      <c r="BT88" s="217" t="s">
        <v>135</v>
      </c>
      <c r="BU88" s="217" t="s">
        <v>135</v>
      </c>
      <c r="BV88" s="217" t="s">
        <v>135</v>
      </c>
      <c r="BW88" s="217" t="s">
        <v>148</v>
      </c>
      <c r="BX88" s="217" t="s">
        <v>2650</v>
      </c>
      <c r="BY88" s="217" t="s">
        <v>174</v>
      </c>
      <c r="BZ88" s="217" t="s">
        <v>143</v>
      </c>
      <c r="CA88" s="217" t="s">
        <v>143</v>
      </c>
      <c r="CB88" s="217" t="s">
        <v>143</v>
      </c>
      <c r="CC88" s="217" t="s">
        <v>15612</v>
      </c>
      <c r="CD88" s="217" t="s">
        <v>2261</v>
      </c>
      <c r="CE88" s="217" t="s">
        <v>143</v>
      </c>
      <c r="CF88" s="217" t="s">
        <v>143</v>
      </c>
      <c r="CG88" s="217" t="s">
        <v>143</v>
      </c>
      <c r="CH88" s="217" t="s">
        <v>5272</v>
      </c>
      <c r="CI88" s="217" t="s">
        <v>143</v>
      </c>
      <c r="CJ88" s="217" t="s">
        <v>143</v>
      </c>
      <c r="CK88" s="217" t="s">
        <v>143</v>
      </c>
      <c r="CL88" s="217" t="s">
        <v>143</v>
      </c>
      <c r="CM88" s="217" t="s">
        <v>143</v>
      </c>
      <c r="CN88" s="217" t="s">
        <v>143</v>
      </c>
      <c r="CO88" s="217" t="s">
        <v>143</v>
      </c>
      <c r="CP88" s="217" t="s">
        <v>143</v>
      </c>
      <c r="CQ88" s="217" t="s">
        <v>1</v>
      </c>
      <c r="CR88" s="217" t="s">
        <v>143</v>
      </c>
      <c r="CS88" s="217" t="s">
        <v>1</v>
      </c>
      <c r="CT88" s="217" t="s">
        <v>1985</v>
      </c>
      <c r="CU88" s="217" t="s">
        <v>143</v>
      </c>
      <c r="CV88" s="217" t="s">
        <v>953</v>
      </c>
      <c r="CW88" s="217" t="s">
        <v>166</v>
      </c>
      <c r="CX88" s="217" t="s">
        <v>506</v>
      </c>
      <c r="CY88" s="217" t="s">
        <v>1989</v>
      </c>
      <c r="CZ88" s="217" t="s">
        <v>143</v>
      </c>
      <c r="DA88" s="217" t="s">
        <v>143</v>
      </c>
      <c r="DB88" s="217" t="s">
        <v>164</v>
      </c>
      <c r="DC88" s="217" t="s">
        <v>2261</v>
      </c>
      <c r="DD88" s="217" t="s">
        <v>935</v>
      </c>
      <c r="DE88" s="217" t="s">
        <v>143</v>
      </c>
      <c r="DF88" s="217" t="s">
        <v>143</v>
      </c>
      <c r="DG88" s="217" t="s">
        <v>143</v>
      </c>
      <c r="DJ88" s="176"/>
    </row>
    <row r="89" spans="1:114" s="217" customFormat="1" x14ac:dyDescent="0.2">
      <c r="A89" s="216">
        <v>45658</v>
      </c>
      <c r="B89" s="217">
        <v>181471</v>
      </c>
      <c r="C89" s="217" t="s">
        <v>8</v>
      </c>
      <c r="D89" s="217" t="s">
        <v>164</v>
      </c>
      <c r="E89" s="218">
        <v>45686</v>
      </c>
      <c r="F89" s="217" t="s">
        <v>165</v>
      </c>
      <c r="G89" s="217" t="s">
        <v>166</v>
      </c>
      <c r="H89" s="219">
        <v>131.63999999999999</v>
      </c>
      <c r="I89" s="219">
        <v>131.63999999999999</v>
      </c>
      <c r="J89" s="220">
        <f t="shared" si="1"/>
        <v>1.4041806695394539E-3</v>
      </c>
      <c r="K89" s="217" t="s">
        <v>953</v>
      </c>
      <c r="L89" s="217" t="s">
        <v>960</v>
      </c>
      <c r="M89" s="217" t="s">
        <v>191</v>
      </c>
      <c r="N89" s="217" t="s">
        <v>14542</v>
      </c>
      <c r="O89" s="221" t="s">
        <v>170</v>
      </c>
      <c r="P89" s="217" t="s">
        <v>16932</v>
      </c>
      <c r="Q89" s="217" t="s">
        <v>16933</v>
      </c>
      <c r="R89" s="217" t="s">
        <v>135</v>
      </c>
      <c r="S89" s="217" t="s">
        <v>135</v>
      </c>
      <c r="T89" s="217" t="s">
        <v>506</v>
      </c>
      <c r="U89" s="217" t="s">
        <v>137</v>
      </c>
      <c r="V89" s="217" t="s">
        <v>173</v>
      </c>
      <c r="W89" s="217" t="s">
        <v>16934</v>
      </c>
      <c r="X89" s="217" t="s">
        <v>16935</v>
      </c>
      <c r="Y89" s="217" t="s">
        <v>139</v>
      </c>
      <c r="Z89" s="217" t="s">
        <v>323</v>
      </c>
      <c r="AA89" s="217" t="s">
        <v>5272</v>
      </c>
      <c r="AB89" s="217" t="s">
        <v>143</v>
      </c>
      <c r="AC89" s="217" t="s">
        <v>5272</v>
      </c>
      <c r="AD89" s="217" t="s">
        <v>143</v>
      </c>
      <c r="AE89" s="217" t="s">
        <v>235</v>
      </c>
      <c r="AF89" s="217" t="s">
        <v>141</v>
      </c>
      <c r="AG89" s="217" t="s">
        <v>143</v>
      </c>
      <c r="AH89" s="217" t="s">
        <v>143</v>
      </c>
      <c r="AI89" s="217" t="s">
        <v>207</v>
      </c>
      <c r="AJ89" s="217" t="s">
        <v>143</v>
      </c>
      <c r="AK89" s="217" t="s">
        <v>16936</v>
      </c>
      <c r="AL89" s="217" t="s">
        <v>143</v>
      </c>
      <c r="AM89" s="217" t="s">
        <v>195</v>
      </c>
      <c r="AN89" s="217" t="s">
        <v>196</v>
      </c>
      <c r="AO89" s="217" t="s">
        <v>197</v>
      </c>
      <c r="AP89" s="217" t="s">
        <v>178</v>
      </c>
      <c r="AQ89" s="217" t="s">
        <v>179</v>
      </c>
      <c r="AR89" s="217" t="s">
        <v>180</v>
      </c>
      <c r="AS89" s="217" t="s">
        <v>198</v>
      </c>
      <c r="AT89" s="217" t="s">
        <v>145</v>
      </c>
      <c r="AU89" s="217" t="s">
        <v>146</v>
      </c>
      <c r="AV89" s="217" t="s">
        <v>972</v>
      </c>
      <c r="AW89" s="217" t="s">
        <v>148</v>
      </c>
      <c r="AX89" s="217" t="s">
        <v>139</v>
      </c>
      <c r="AY89" s="217" t="s">
        <v>149</v>
      </c>
      <c r="AZ89" s="217" t="s">
        <v>150</v>
      </c>
      <c r="BA89" s="217" t="s">
        <v>156</v>
      </c>
      <c r="BB89" s="217" t="s">
        <v>157</v>
      </c>
      <c r="BC89" s="217" t="s">
        <v>484</v>
      </c>
      <c r="BD89" s="217" t="s">
        <v>16935</v>
      </c>
      <c r="BE89" s="217" t="s">
        <v>5272</v>
      </c>
      <c r="BF89" s="217" t="s">
        <v>143</v>
      </c>
      <c r="BG89" s="217" t="s">
        <v>143</v>
      </c>
      <c r="BH89" s="217" t="s">
        <v>143</v>
      </c>
      <c r="BI89" s="217" t="s">
        <v>506</v>
      </c>
      <c r="BJ89" s="217" t="s">
        <v>143</v>
      </c>
      <c r="BK89" s="217" t="s">
        <v>160</v>
      </c>
      <c r="BL89" s="217" t="s">
        <v>143</v>
      </c>
      <c r="BM89" s="217" t="s">
        <v>164</v>
      </c>
      <c r="BN89" s="217" t="s">
        <v>143</v>
      </c>
      <c r="BO89" s="217" t="s">
        <v>16937</v>
      </c>
      <c r="BP89" s="217" t="s">
        <v>5723</v>
      </c>
      <c r="BQ89" s="217" t="s">
        <v>162</v>
      </c>
      <c r="BR89" s="217" t="s">
        <v>16936</v>
      </c>
      <c r="BS89" s="217" t="s">
        <v>16936</v>
      </c>
      <c r="BT89" s="217" t="s">
        <v>135</v>
      </c>
      <c r="BU89" s="217" t="s">
        <v>135</v>
      </c>
      <c r="BV89" s="217" t="s">
        <v>135</v>
      </c>
      <c r="BW89" s="217" t="s">
        <v>148</v>
      </c>
      <c r="BX89" s="217" t="s">
        <v>2650</v>
      </c>
      <c r="BY89" s="217" t="s">
        <v>174</v>
      </c>
      <c r="BZ89" s="217" t="s">
        <v>143</v>
      </c>
      <c r="CA89" s="217" t="s">
        <v>143</v>
      </c>
      <c r="CB89" s="217" t="s">
        <v>143</v>
      </c>
      <c r="CC89" s="217" t="s">
        <v>15612</v>
      </c>
      <c r="CD89" s="217" t="s">
        <v>2261</v>
      </c>
      <c r="CE89" s="217" t="s">
        <v>143</v>
      </c>
      <c r="CF89" s="217" t="s">
        <v>143</v>
      </c>
      <c r="CG89" s="217" t="s">
        <v>143</v>
      </c>
      <c r="CH89" s="217" t="s">
        <v>5272</v>
      </c>
      <c r="CI89" s="217" t="s">
        <v>143</v>
      </c>
      <c r="CJ89" s="217" t="s">
        <v>143</v>
      </c>
      <c r="CK89" s="217" t="s">
        <v>143</v>
      </c>
      <c r="CL89" s="217" t="s">
        <v>143</v>
      </c>
      <c r="CM89" s="217" t="s">
        <v>143</v>
      </c>
      <c r="CN89" s="217" t="s">
        <v>143</v>
      </c>
      <c r="CO89" s="217" t="s">
        <v>143</v>
      </c>
      <c r="CP89" s="217" t="s">
        <v>143</v>
      </c>
      <c r="CQ89" s="217" t="s">
        <v>1</v>
      </c>
      <c r="CR89" s="217" t="s">
        <v>143</v>
      </c>
      <c r="CS89" s="217" t="s">
        <v>1</v>
      </c>
      <c r="CT89" s="217" t="s">
        <v>1985</v>
      </c>
      <c r="CU89" s="217" t="s">
        <v>143</v>
      </c>
      <c r="CV89" s="217" t="s">
        <v>953</v>
      </c>
      <c r="CW89" s="217" t="s">
        <v>166</v>
      </c>
      <c r="CX89" s="217" t="s">
        <v>506</v>
      </c>
      <c r="CY89" s="217" t="s">
        <v>2007</v>
      </c>
      <c r="CZ89" s="217" t="s">
        <v>143</v>
      </c>
      <c r="DA89" s="217" t="s">
        <v>143</v>
      </c>
      <c r="DB89" s="217" t="s">
        <v>164</v>
      </c>
      <c r="DC89" s="217" t="s">
        <v>2261</v>
      </c>
      <c r="DD89" s="217" t="s">
        <v>7088</v>
      </c>
      <c r="DE89" s="217" t="s">
        <v>143</v>
      </c>
      <c r="DF89" s="217" t="s">
        <v>143</v>
      </c>
      <c r="DG89" s="217" t="s">
        <v>143</v>
      </c>
      <c r="DJ89" s="176"/>
    </row>
    <row r="90" spans="1:114" s="217" customFormat="1" x14ac:dyDescent="0.2">
      <c r="A90" s="216">
        <v>45658</v>
      </c>
      <c r="B90" s="217">
        <v>181476</v>
      </c>
      <c r="C90" s="217" t="s">
        <v>8</v>
      </c>
      <c r="D90" s="217" t="s">
        <v>685</v>
      </c>
      <c r="E90" s="218">
        <v>45686</v>
      </c>
      <c r="F90" s="217" t="s">
        <v>165</v>
      </c>
      <c r="G90" s="217" t="s">
        <v>166</v>
      </c>
      <c r="H90" s="219">
        <v>480</v>
      </c>
      <c r="I90" s="219">
        <v>480</v>
      </c>
      <c r="J90" s="220">
        <f t="shared" si="1"/>
        <v>5.1200753675094048E-3</v>
      </c>
      <c r="K90" s="217" t="s">
        <v>374</v>
      </c>
      <c r="L90" s="217" t="s">
        <v>960</v>
      </c>
      <c r="M90" s="217" t="s">
        <v>1973</v>
      </c>
      <c r="N90" s="217" t="s">
        <v>6816</v>
      </c>
      <c r="O90" s="221" t="s">
        <v>170</v>
      </c>
      <c r="P90" s="217" t="s">
        <v>16938</v>
      </c>
      <c r="Q90" s="217" t="s">
        <v>16463</v>
      </c>
      <c r="R90" s="217" t="s">
        <v>135</v>
      </c>
      <c r="S90" s="217" t="s">
        <v>135</v>
      </c>
      <c r="T90" s="217" t="s">
        <v>136</v>
      </c>
      <c r="U90" s="217" t="s">
        <v>137</v>
      </c>
      <c r="V90" s="217" t="s">
        <v>4880</v>
      </c>
      <c r="W90" s="217" t="s">
        <v>16939</v>
      </c>
      <c r="X90" s="217" t="s">
        <v>16940</v>
      </c>
      <c r="Y90" s="217" t="s">
        <v>139</v>
      </c>
      <c r="Z90" s="217" t="s">
        <v>323</v>
      </c>
      <c r="AA90" s="217" t="s">
        <v>5272</v>
      </c>
      <c r="AB90" s="217" t="s">
        <v>143</v>
      </c>
      <c r="AC90" s="217" t="s">
        <v>5272</v>
      </c>
      <c r="AD90" s="217" t="s">
        <v>143</v>
      </c>
      <c r="AE90" s="217" t="s">
        <v>235</v>
      </c>
      <c r="AF90" s="217" t="s">
        <v>141</v>
      </c>
      <c r="AG90" s="217" t="s">
        <v>143</v>
      </c>
      <c r="AH90" s="217" t="s">
        <v>143</v>
      </c>
      <c r="AI90" s="217" t="s">
        <v>207</v>
      </c>
      <c r="AJ90" s="217" t="s">
        <v>16941</v>
      </c>
      <c r="AK90" s="217" t="s">
        <v>7390</v>
      </c>
      <c r="AL90" s="217" t="s">
        <v>143</v>
      </c>
      <c r="AM90" s="217" t="s">
        <v>1977</v>
      </c>
      <c r="AN90" s="217" t="s">
        <v>1978</v>
      </c>
      <c r="AO90" s="217" t="s">
        <v>1979</v>
      </c>
      <c r="AP90" s="217" t="s">
        <v>178</v>
      </c>
      <c r="AQ90" s="217" t="s">
        <v>179</v>
      </c>
      <c r="AR90" s="217" t="s">
        <v>1605</v>
      </c>
      <c r="AS90" s="217" t="s">
        <v>1980</v>
      </c>
      <c r="AT90" s="217" t="s">
        <v>145</v>
      </c>
      <c r="AU90" s="217" t="s">
        <v>146</v>
      </c>
      <c r="AV90" s="217" t="s">
        <v>972</v>
      </c>
      <c r="AW90" s="217" t="s">
        <v>148</v>
      </c>
      <c r="AX90" s="217" t="s">
        <v>139</v>
      </c>
      <c r="AY90" s="217" t="s">
        <v>149</v>
      </c>
      <c r="AZ90" s="217" t="s">
        <v>150</v>
      </c>
      <c r="BA90" s="217" t="s">
        <v>156</v>
      </c>
      <c r="BB90" s="217" t="s">
        <v>157</v>
      </c>
      <c r="BC90" s="217" t="s">
        <v>303</v>
      </c>
      <c r="BD90" s="217" t="s">
        <v>16940</v>
      </c>
      <c r="BE90" s="217" t="s">
        <v>5272</v>
      </c>
      <c r="BF90" s="217" t="s">
        <v>143</v>
      </c>
      <c r="BG90" s="217" t="s">
        <v>143</v>
      </c>
      <c r="BH90" s="217" t="s">
        <v>143</v>
      </c>
      <c r="BI90" s="217" t="s">
        <v>136</v>
      </c>
      <c r="BJ90" s="217" t="s">
        <v>143</v>
      </c>
      <c r="BK90" s="217" t="s">
        <v>160</v>
      </c>
      <c r="BL90" s="217" t="s">
        <v>143</v>
      </c>
      <c r="BM90" s="217" t="s">
        <v>143</v>
      </c>
      <c r="BN90" s="217" t="s">
        <v>143</v>
      </c>
      <c r="BO90" s="217" t="s">
        <v>16942</v>
      </c>
      <c r="BP90" s="217" t="s">
        <v>5352</v>
      </c>
      <c r="BQ90" s="217" t="s">
        <v>241</v>
      </c>
      <c r="BR90" s="217" t="s">
        <v>7390</v>
      </c>
      <c r="BS90" s="217" t="s">
        <v>7390</v>
      </c>
      <c r="BT90" s="217" t="s">
        <v>135</v>
      </c>
      <c r="BU90" s="217" t="s">
        <v>135</v>
      </c>
      <c r="BV90" s="217" t="s">
        <v>135</v>
      </c>
      <c r="BW90" s="217" t="s">
        <v>148</v>
      </c>
      <c r="BX90" s="217" t="s">
        <v>12746</v>
      </c>
      <c r="BY90" s="217" t="s">
        <v>174</v>
      </c>
      <c r="BZ90" s="217" t="s">
        <v>143</v>
      </c>
      <c r="CA90" s="217" t="s">
        <v>143</v>
      </c>
      <c r="CB90" s="217" t="s">
        <v>143</v>
      </c>
      <c r="CC90" s="217" t="s">
        <v>16911</v>
      </c>
      <c r="CD90" s="217" t="s">
        <v>2261</v>
      </c>
      <c r="CE90" s="217" t="s">
        <v>143</v>
      </c>
      <c r="CF90" s="217" t="s">
        <v>143</v>
      </c>
      <c r="CG90" s="217" t="s">
        <v>143</v>
      </c>
      <c r="CH90" s="217" t="s">
        <v>5272</v>
      </c>
      <c r="CI90" s="217" t="s">
        <v>143</v>
      </c>
      <c r="CJ90" s="217" t="s">
        <v>143</v>
      </c>
      <c r="CK90" s="217" t="s">
        <v>143</v>
      </c>
      <c r="CL90" s="217" t="s">
        <v>143</v>
      </c>
      <c r="CM90" s="217" t="s">
        <v>15377</v>
      </c>
      <c r="CN90" s="217" t="s">
        <v>143</v>
      </c>
      <c r="CO90" s="217" t="s">
        <v>143</v>
      </c>
      <c r="CP90" s="217" t="s">
        <v>143</v>
      </c>
      <c r="CQ90" s="217" t="s">
        <v>1</v>
      </c>
      <c r="CR90" s="217" t="s">
        <v>143</v>
      </c>
      <c r="CS90" s="217" t="s">
        <v>1</v>
      </c>
      <c r="CT90" s="217" t="s">
        <v>1985</v>
      </c>
      <c r="CU90" s="217" t="s">
        <v>143</v>
      </c>
      <c r="CV90" s="217" t="s">
        <v>374</v>
      </c>
      <c r="CW90" s="217" t="s">
        <v>166</v>
      </c>
      <c r="CX90" s="217" t="s">
        <v>136</v>
      </c>
      <c r="CY90" s="217" t="s">
        <v>1986</v>
      </c>
      <c r="CZ90" s="217" t="s">
        <v>143</v>
      </c>
      <c r="DA90" s="217" t="s">
        <v>143</v>
      </c>
      <c r="DB90" s="217" t="s">
        <v>685</v>
      </c>
      <c r="DC90" s="217" t="s">
        <v>2261</v>
      </c>
      <c r="DD90" s="217" t="s">
        <v>7088</v>
      </c>
      <c r="DE90" s="217" t="s">
        <v>143</v>
      </c>
      <c r="DF90" s="217" t="s">
        <v>15378</v>
      </c>
      <c r="DG90" s="217" t="s">
        <v>143</v>
      </c>
      <c r="DJ90" s="176"/>
    </row>
    <row r="91" spans="1:114" s="217" customFormat="1" x14ac:dyDescent="0.2">
      <c r="A91" s="216">
        <v>45658</v>
      </c>
      <c r="B91" s="217">
        <v>181653</v>
      </c>
      <c r="C91" s="217" t="s">
        <v>16453</v>
      </c>
      <c r="D91" s="217" t="s">
        <v>164</v>
      </c>
      <c r="E91" s="218">
        <v>45686</v>
      </c>
      <c r="F91" s="217" t="s">
        <v>165</v>
      </c>
      <c r="G91" s="217" t="s">
        <v>166</v>
      </c>
      <c r="H91" s="219">
        <v>134.38</v>
      </c>
      <c r="I91" s="219">
        <v>134.08000000000001</v>
      </c>
      <c r="J91" s="220">
        <f t="shared" si="1"/>
        <v>1.4334077664289869E-3</v>
      </c>
      <c r="K91" s="217" t="s">
        <v>342</v>
      </c>
      <c r="L91" s="217" t="s">
        <v>960</v>
      </c>
      <c r="M91" s="217" t="s">
        <v>318</v>
      </c>
      <c r="N91" s="217" t="s">
        <v>15738</v>
      </c>
      <c r="O91" s="221" t="s">
        <v>170</v>
      </c>
      <c r="P91" s="217" t="s">
        <v>16943</v>
      </c>
      <c r="Q91" s="217" t="s">
        <v>16944</v>
      </c>
      <c r="R91" s="217" t="s">
        <v>16945</v>
      </c>
      <c r="S91" s="217" t="s">
        <v>16946</v>
      </c>
      <c r="T91" s="217" t="s">
        <v>136</v>
      </c>
      <c r="U91" s="217" t="s">
        <v>137</v>
      </c>
      <c r="V91" s="217" t="s">
        <v>349</v>
      </c>
      <c r="W91" s="217" t="s">
        <v>16947</v>
      </c>
      <c r="X91" s="217" t="s">
        <v>16948</v>
      </c>
      <c r="Y91" s="217" t="s">
        <v>139</v>
      </c>
      <c r="Z91" s="217" t="s">
        <v>323</v>
      </c>
      <c r="AA91" s="217" t="s">
        <v>16949</v>
      </c>
      <c r="AB91" s="217" t="s">
        <v>143</v>
      </c>
      <c r="AC91" s="217" t="s">
        <v>16949</v>
      </c>
      <c r="AD91" s="217" t="s">
        <v>16711</v>
      </c>
      <c r="AE91" s="217" t="s">
        <v>235</v>
      </c>
      <c r="AF91" s="217" t="s">
        <v>141</v>
      </c>
      <c r="AG91" s="217" t="s">
        <v>16949</v>
      </c>
      <c r="AH91" s="217" t="s">
        <v>16949</v>
      </c>
      <c r="AI91" s="217" t="s">
        <v>207</v>
      </c>
      <c r="AJ91" s="217" t="s">
        <v>16950</v>
      </c>
      <c r="AK91" s="217" t="s">
        <v>16951</v>
      </c>
      <c r="AL91" s="217" t="s">
        <v>174</v>
      </c>
      <c r="AM91" s="217" t="s">
        <v>324</v>
      </c>
      <c r="AN91" s="217" t="s">
        <v>325</v>
      </c>
      <c r="AO91" s="217" t="s">
        <v>326</v>
      </c>
      <c r="AP91" s="217" t="s">
        <v>178</v>
      </c>
      <c r="AQ91" s="217" t="s">
        <v>179</v>
      </c>
      <c r="AR91" s="217" t="s">
        <v>327</v>
      </c>
      <c r="AS91" s="217" t="s">
        <v>328</v>
      </c>
      <c r="AT91" s="217" t="s">
        <v>145</v>
      </c>
      <c r="AU91" s="217" t="s">
        <v>146</v>
      </c>
      <c r="AV91" s="217" t="s">
        <v>972</v>
      </c>
      <c r="AW91" s="217" t="s">
        <v>148</v>
      </c>
      <c r="AX91" s="217" t="s">
        <v>139</v>
      </c>
      <c r="AY91" s="217" t="s">
        <v>149</v>
      </c>
      <c r="AZ91" s="217" t="s">
        <v>150</v>
      </c>
      <c r="BA91" s="217" t="s">
        <v>156</v>
      </c>
      <c r="BB91" s="217" t="s">
        <v>157</v>
      </c>
      <c r="BC91" s="217" t="s">
        <v>484</v>
      </c>
      <c r="BD91" s="217" t="s">
        <v>16948</v>
      </c>
      <c r="BE91" s="217" t="s">
        <v>5272</v>
      </c>
      <c r="BF91" s="217" t="s">
        <v>170</v>
      </c>
      <c r="BG91" s="217" t="s">
        <v>16952</v>
      </c>
      <c r="BH91" s="217" t="s">
        <v>143</v>
      </c>
      <c r="BI91" s="217" t="s">
        <v>136</v>
      </c>
      <c r="BJ91" s="217" t="s">
        <v>143</v>
      </c>
      <c r="BK91" s="217" t="s">
        <v>160</v>
      </c>
      <c r="BL91" s="217" t="s">
        <v>160</v>
      </c>
      <c r="BM91" s="217" t="s">
        <v>164</v>
      </c>
      <c r="BN91" s="217" t="s">
        <v>143</v>
      </c>
      <c r="BO91" s="217" t="s">
        <v>4284</v>
      </c>
      <c r="BP91" s="217" t="s">
        <v>5723</v>
      </c>
      <c r="BQ91" s="217" t="s">
        <v>162</v>
      </c>
      <c r="BR91" s="217" t="s">
        <v>16949</v>
      </c>
      <c r="BS91" s="217" t="s">
        <v>5272</v>
      </c>
      <c r="BT91" s="217" t="s">
        <v>4888</v>
      </c>
      <c r="BU91" s="217" t="s">
        <v>3488</v>
      </c>
      <c r="BV91" s="217" t="s">
        <v>3488</v>
      </c>
      <c r="BW91" s="217" t="s">
        <v>148</v>
      </c>
      <c r="BX91" s="217" t="s">
        <v>8823</v>
      </c>
      <c r="BY91" s="217" t="s">
        <v>174</v>
      </c>
      <c r="BZ91" s="217" t="s">
        <v>143</v>
      </c>
      <c r="CA91" s="217" t="s">
        <v>174</v>
      </c>
      <c r="CB91" s="217" t="s">
        <v>362</v>
      </c>
      <c r="CC91" s="217" t="s">
        <v>15747</v>
      </c>
      <c r="CD91" s="217" t="s">
        <v>2261</v>
      </c>
      <c r="CE91" s="217" t="s">
        <v>2261</v>
      </c>
      <c r="CF91" s="217" t="s">
        <v>2261</v>
      </c>
      <c r="CG91" s="217" t="s">
        <v>143</v>
      </c>
      <c r="CH91" s="217" t="s">
        <v>5272</v>
      </c>
      <c r="CI91" s="217" t="s">
        <v>174</v>
      </c>
      <c r="CJ91" s="217" t="s">
        <v>2261</v>
      </c>
      <c r="CK91" s="217" t="s">
        <v>143</v>
      </c>
      <c r="CL91" s="217" t="s">
        <v>143</v>
      </c>
      <c r="CM91" s="217" t="s">
        <v>143</v>
      </c>
      <c r="CN91" s="217" t="s">
        <v>143</v>
      </c>
      <c r="CO91" s="217" t="s">
        <v>143</v>
      </c>
      <c r="CP91" s="217" t="s">
        <v>143</v>
      </c>
      <c r="CQ91" s="217" t="s">
        <v>1</v>
      </c>
      <c r="CR91" s="217" t="s">
        <v>143</v>
      </c>
      <c r="CS91" s="217" t="s">
        <v>1</v>
      </c>
      <c r="CT91" s="217" t="s">
        <v>1985</v>
      </c>
      <c r="CU91" s="217" t="s">
        <v>1985</v>
      </c>
      <c r="CV91" s="217" t="s">
        <v>342</v>
      </c>
      <c r="CW91" s="217" t="s">
        <v>166</v>
      </c>
      <c r="CX91" s="217" t="s">
        <v>136</v>
      </c>
      <c r="CY91" s="217" t="s">
        <v>1986</v>
      </c>
      <c r="CZ91" s="217" t="s">
        <v>143</v>
      </c>
      <c r="DA91" s="217" t="s">
        <v>15748</v>
      </c>
      <c r="DB91" s="217" t="s">
        <v>164</v>
      </c>
      <c r="DC91" s="217" t="s">
        <v>2261</v>
      </c>
      <c r="DD91" s="217" t="s">
        <v>7088</v>
      </c>
      <c r="DE91" s="217" t="s">
        <v>143</v>
      </c>
      <c r="DF91" s="217" t="s">
        <v>143</v>
      </c>
      <c r="DG91" s="217" t="s">
        <v>143</v>
      </c>
      <c r="DJ91" s="176"/>
    </row>
    <row r="92" spans="1:114" s="217" customFormat="1" x14ac:dyDescent="0.2">
      <c r="A92" s="216">
        <v>45658</v>
      </c>
      <c r="B92" s="217">
        <v>182046</v>
      </c>
      <c r="C92" s="217" t="s">
        <v>24</v>
      </c>
      <c r="D92" s="217" t="s">
        <v>164</v>
      </c>
      <c r="E92" s="218">
        <v>45687</v>
      </c>
      <c r="F92" s="217" t="s">
        <v>165</v>
      </c>
      <c r="G92" s="217" t="s">
        <v>166</v>
      </c>
      <c r="H92" s="219">
        <v>58.21</v>
      </c>
      <c r="I92" s="219">
        <v>58.21</v>
      </c>
      <c r="J92" s="220">
        <f t="shared" si="1"/>
        <v>6.2091580654733845E-4</v>
      </c>
      <c r="K92" s="217" t="s">
        <v>394</v>
      </c>
      <c r="L92" s="217" t="s">
        <v>960</v>
      </c>
      <c r="M92" s="217" t="s">
        <v>318</v>
      </c>
      <c r="N92" s="217" t="s">
        <v>15614</v>
      </c>
      <c r="O92" s="221" t="s">
        <v>170</v>
      </c>
      <c r="P92" s="217" t="s">
        <v>16953</v>
      </c>
      <c r="Q92" s="217" t="s">
        <v>16954</v>
      </c>
      <c r="R92" s="217" t="s">
        <v>11582</v>
      </c>
      <c r="S92" s="217" t="s">
        <v>6194</v>
      </c>
      <c r="T92" s="217" t="s">
        <v>136</v>
      </c>
      <c r="U92" s="217" t="s">
        <v>137</v>
      </c>
      <c r="V92" s="217" t="s">
        <v>349</v>
      </c>
      <c r="W92" s="217" t="s">
        <v>16955</v>
      </c>
      <c r="X92" s="217" t="s">
        <v>16956</v>
      </c>
      <c r="Y92" s="217" t="s">
        <v>139</v>
      </c>
      <c r="Z92" s="217" t="s">
        <v>140</v>
      </c>
      <c r="AA92" s="217" t="s">
        <v>5272</v>
      </c>
      <c r="AB92" s="217" t="s">
        <v>143</v>
      </c>
      <c r="AC92" s="217" t="s">
        <v>16957</v>
      </c>
      <c r="AD92" s="217" t="s">
        <v>143</v>
      </c>
      <c r="AE92" s="217" t="s">
        <v>235</v>
      </c>
      <c r="AF92" s="217" t="s">
        <v>141</v>
      </c>
      <c r="AG92" s="217" t="s">
        <v>143</v>
      </c>
      <c r="AH92" s="217" t="s">
        <v>16957</v>
      </c>
      <c r="AI92" s="217" t="s">
        <v>142</v>
      </c>
      <c r="AJ92" s="217" t="s">
        <v>143</v>
      </c>
      <c r="AK92" s="217" t="s">
        <v>16957</v>
      </c>
      <c r="AL92" s="217" t="s">
        <v>174</v>
      </c>
      <c r="AM92" s="217" t="s">
        <v>324</v>
      </c>
      <c r="AN92" s="217" t="s">
        <v>325</v>
      </c>
      <c r="AO92" s="217" t="s">
        <v>326</v>
      </c>
      <c r="AP92" s="217" t="s">
        <v>178</v>
      </c>
      <c r="AQ92" s="217" t="s">
        <v>179</v>
      </c>
      <c r="AR92" s="217" t="s">
        <v>327</v>
      </c>
      <c r="AS92" s="217" t="s">
        <v>328</v>
      </c>
      <c r="AT92" s="217" t="s">
        <v>145</v>
      </c>
      <c r="AU92" s="217" t="s">
        <v>146</v>
      </c>
      <c r="AV92" s="217" t="s">
        <v>972</v>
      </c>
      <c r="AW92" s="217" t="s">
        <v>148</v>
      </c>
      <c r="AX92" s="217" t="s">
        <v>139</v>
      </c>
      <c r="AY92" s="217" t="s">
        <v>149</v>
      </c>
      <c r="AZ92" s="217" t="s">
        <v>150</v>
      </c>
      <c r="BA92" s="217" t="s">
        <v>156</v>
      </c>
      <c r="BB92" s="217" t="s">
        <v>157</v>
      </c>
      <c r="BC92" s="217" t="s">
        <v>484</v>
      </c>
      <c r="BD92" s="217" t="s">
        <v>16956</v>
      </c>
      <c r="BE92" s="217" t="s">
        <v>5272</v>
      </c>
      <c r="BF92" s="217" t="s">
        <v>170</v>
      </c>
      <c r="BG92" s="217" t="s">
        <v>16958</v>
      </c>
      <c r="BH92" s="217" t="s">
        <v>143</v>
      </c>
      <c r="BI92" s="217" t="s">
        <v>136</v>
      </c>
      <c r="BJ92" s="217" t="s">
        <v>143</v>
      </c>
      <c r="BK92" s="217" t="s">
        <v>160</v>
      </c>
      <c r="BL92" s="217" t="s">
        <v>160</v>
      </c>
      <c r="BM92" s="217" t="s">
        <v>164</v>
      </c>
      <c r="BN92" s="217" t="s">
        <v>143</v>
      </c>
      <c r="BO92" s="217" t="s">
        <v>15445</v>
      </c>
      <c r="BP92" s="217" t="s">
        <v>5723</v>
      </c>
      <c r="BQ92" s="217" t="s">
        <v>162</v>
      </c>
      <c r="BR92" s="217" t="s">
        <v>16957</v>
      </c>
      <c r="BS92" s="217" t="s">
        <v>16957</v>
      </c>
      <c r="BT92" s="217" t="s">
        <v>135</v>
      </c>
      <c r="BU92" s="217" t="s">
        <v>16959</v>
      </c>
      <c r="BV92" s="217" t="s">
        <v>135</v>
      </c>
      <c r="BW92" s="217" t="s">
        <v>148</v>
      </c>
      <c r="BX92" s="217" t="s">
        <v>24</v>
      </c>
      <c r="BY92" s="217" t="s">
        <v>174</v>
      </c>
      <c r="BZ92" s="217" t="s">
        <v>143</v>
      </c>
      <c r="CA92" s="217" t="s">
        <v>143</v>
      </c>
      <c r="CB92" s="217" t="s">
        <v>362</v>
      </c>
      <c r="CC92" s="217" t="s">
        <v>15614</v>
      </c>
      <c r="CD92" s="217" t="s">
        <v>2261</v>
      </c>
      <c r="CE92" s="217" t="s">
        <v>2261</v>
      </c>
      <c r="CF92" s="217" t="s">
        <v>143</v>
      </c>
      <c r="CG92" s="217" t="s">
        <v>16957</v>
      </c>
      <c r="CH92" s="217" t="s">
        <v>16957</v>
      </c>
      <c r="CI92" s="217" t="s">
        <v>174</v>
      </c>
      <c r="CJ92" s="217" t="s">
        <v>2261</v>
      </c>
      <c r="CK92" s="217" t="s">
        <v>143</v>
      </c>
      <c r="CL92" s="217" t="s">
        <v>143</v>
      </c>
      <c r="CM92" s="217" t="s">
        <v>143</v>
      </c>
      <c r="CN92" s="217" t="s">
        <v>143</v>
      </c>
      <c r="CO92" s="217" t="s">
        <v>143</v>
      </c>
      <c r="CP92" s="217" t="s">
        <v>143</v>
      </c>
      <c r="CQ92" s="217" t="s">
        <v>1</v>
      </c>
      <c r="CR92" s="217" t="s">
        <v>143</v>
      </c>
      <c r="CS92" s="217" t="s">
        <v>1</v>
      </c>
      <c r="CT92" s="217" t="s">
        <v>1985</v>
      </c>
      <c r="CU92" s="217" t="s">
        <v>1985</v>
      </c>
      <c r="CV92" s="217" t="s">
        <v>394</v>
      </c>
      <c r="CW92" s="217" t="s">
        <v>166</v>
      </c>
      <c r="CX92" s="217" t="s">
        <v>136</v>
      </c>
      <c r="CY92" s="217" t="s">
        <v>1989</v>
      </c>
      <c r="CZ92" s="217" t="s">
        <v>143</v>
      </c>
      <c r="DA92" s="217" t="s">
        <v>143</v>
      </c>
      <c r="DB92" s="217" t="s">
        <v>164</v>
      </c>
      <c r="DC92" s="217" t="s">
        <v>2261</v>
      </c>
      <c r="DD92" s="217" t="s">
        <v>8687</v>
      </c>
      <c r="DE92" s="217" t="s">
        <v>143</v>
      </c>
      <c r="DF92" s="217" t="s">
        <v>143</v>
      </c>
      <c r="DG92" s="217" t="s">
        <v>143</v>
      </c>
      <c r="DJ92" s="176"/>
    </row>
    <row r="93" spans="1:114" s="217" customFormat="1" x14ac:dyDescent="0.2">
      <c r="A93" s="216">
        <v>45658</v>
      </c>
      <c r="B93" s="217">
        <v>181706</v>
      </c>
      <c r="C93" s="217" t="s">
        <v>16890</v>
      </c>
      <c r="D93" s="217" t="s">
        <v>373</v>
      </c>
      <c r="E93" s="218">
        <v>45688</v>
      </c>
      <c r="F93" s="217" t="s">
        <v>257</v>
      </c>
      <c r="G93" s="217" t="s">
        <v>166</v>
      </c>
      <c r="H93" s="219">
        <v>155.46</v>
      </c>
      <c r="I93" s="219">
        <v>155.46</v>
      </c>
      <c r="J93" s="220">
        <f t="shared" si="1"/>
        <v>1.6582644096521085E-3</v>
      </c>
      <c r="K93" s="217" t="s">
        <v>1196</v>
      </c>
      <c r="L93" s="217" t="s">
        <v>980</v>
      </c>
      <c r="M93" s="217" t="s">
        <v>6992</v>
      </c>
      <c r="N93" s="217" t="s">
        <v>16891</v>
      </c>
      <c r="O93" s="221" t="s">
        <v>170</v>
      </c>
      <c r="P93" s="217" t="s">
        <v>143</v>
      </c>
      <c r="Q93" s="217" t="s">
        <v>6995</v>
      </c>
      <c r="R93" s="217" t="s">
        <v>135</v>
      </c>
      <c r="S93" s="217" t="s">
        <v>135</v>
      </c>
      <c r="T93" s="217" t="s">
        <v>2050</v>
      </c>
      <c r="U93" s="217" t="s">
        <v>137</v>
      </c>
      <c r="V93" s="217" t="s">
        <v>264</v>
      </c>
      <c r="W93" s="217" t="s">
        <v>16960</v>
      </c>
      <c r="X93" s="217" t="s">
        <v>16961</v>
      </c>
      <c r="Y93" s="217" t="s">
        <v>139</v>
      </c>
      <c r="Z93" s="217" t="s">
        <v>226</v>
      </c>
      <c r="AA93" s="217" t="s">
        <v>5272</v>
      </c>
      <c r="AB93" s="217" t="s">
        <v>143</v>
      </c>
      <c r="AC93" s="217" t="s">
        <v>5272</v>
      </c>
      <c r="AD93" s="217" t="s">
        <v>16962</v>
      </c>
      <c r="AE93" s="217" t="s">
        <v>5675</v>
      </c>
      <c r="AF93" s="217" t="s">
        <v>265</v>
      </c>
      <c r="AG93" s="217" t="s">
        <v>143</v>
      </c>
      <c r="AH93" s="217" t="s">
        <v>143</v>
      </c>
      <c r="AI93" s="217" t="s">
        <v>207</v>
      </c>
      <c r="AJ93" s="217" t="s">
        <v>143</v>
      </c>
      <c r="AK93" s="217" t="s">
        <v>16963</v>
      </c>
      <c r="AL93" s="217" t="s">
        <v>143</v>
      </c>
      <c r="AM93" s="217" t="s">
        <v>7000</v>
      </c>
      <c r="AN93" s="217" t="s">
        <v>447</v>
      </c>
      <c r="AO93" s="217" t="s">
        <v>7001</v>
      </c>
      <c r="AP93" s="217" t="s">
        <v>178</v>
      </c>
      <c r="AQ93" s="217" t="s">
        <v>179</v>
      </c>
      <c r="AR93" s="217" t="s">
        <v>403</v>
      </c>
      <c r="AS93" s="217" t="s">
        <v>7002</v>
      </c>
      <c r="AT93" s="217" t="s">
        <v>990</v>
      </c>
      <c r="AU93" s="217" t="s">
        <v>273</v>
      </c>
      <c r="AV93" s="217" t="s">
        <v>991</v>
      </c>
      <c r="AW93" s="217" t="s">
        <v>148</v>
      </c>
      <c r="AX93" s="217" t="s">
        <v>139</v>
      </c>
      <c r="AY93" s="217" t="s">
        <v>154</v>
      </c>
      <c r="AZ93" s="217" t="s">
        <v>992</v>
      </c>
      <c r="BA93" s="217" t="s">
        <v>156</v>
      </c>
      <c r="BB93" s="217" t="s">
        <v>276</v>
      </c>
      <c r="BC93" s="217" t="s">
        <v>143</v>
      </c>
      <c r="BD93" s="217" t="s">
        <v>143</v>
      </c>
      <c r="BE93" s="217" t="s">
        <v>5272</v>
      </c>
      <c r="BF93" s="217" t="s">
        <v>143</v>
      </c>
      <c r="BG93" s="217" t="s">
        <v>143</v>
      </c>
      <c r="BH93" s="217" t="s">
        <v>143</v>
      </c>
      <c r="BI93" s="217" t="s">
        <v>183</v>
      </c>
      <c r="BJ93" s="217" t="s">
        <v>143</v>
      </c>
      <c r="BK93" s="217" t="s">
        <v>200</v>
      </c>
      <c r="BL93" s="217" t="s">
        <v>143</v>
      </c>
      <c r="BM93" s="217" t="s">
        <v>143</v>
      </c>
      <c r="BN93" s="217" t="s">
        <v>143</v>
      </c>
      <c r="BO93" s="217" t="s">
        <v>143</v>
      </c>
      <c r="BP93" s="217" t="s">
        <v>5272</v>
      </c>
      <c r="BQ93" s="217" t="s">
        <v>1553</v>
      </c>
      <c r="BR93" s="217" t="s">
        <v>16963</v>
      </c>
      <c r="BS93" s="217" t="s">
        <v>16963</v>
      </c>
      <c r="BT93" s="217" t="s">
        <v>135</v>
      </c>
      <c r="BU93" s="217" t="s">
        <v>135</v>
      </c>
      <c r="BV93" s="217" t="s">
        <v>135</v>
      </c>
      <c r="BW93" s="217" t="s">
        <v>148</v>
      </c>
      <c r="BX93" s="217" t="s">
        <v>4815</v>
      </c>
      <c r="BY93" s="217" t="s">
        <v>174</v>
      </c>
      <c r="BZ93" s="217" t="s">
        <v>143</v>
      </c>
      <c r="CA93" s="217" t="s">
        <v>143</v>
      </c>
      <c r="CB93" s="217" t="s">
        <v>143</v>
      </c>
      <c r="CC93" s="217" t="s">
        <v>143</v>
      </c>
      <c r="CD93" s="217" t="s">
        <v>2261</v>
      </c>
      <c r="CE93" s="217" t="s">
        <v>143</v>
      </c>
      <c r="CF93" s="217" t="s">
        <v>143</v>
      </c>
      <c r="CG93" s="217" t="s">
        <v>143</v>
      </c>
      <c r="CH93" s="217" t="s">
        <v>5272</v>
      </c>
      <c r="CI93" s="217" t="s">
        <v>143</v>
      </c>
      <c r="CJ93" s="217" t="s">
        <v>143</v>
      </c>
      <c r="CK93" s="217" t="s">
        <v>143</v>
      </c>
      <c r="CL93" s="217" t="s">
        <v>143</v>
      </c>
      <c r="CM93" s="217" t="s">
        <v>7006</v>
      </c>
      <c r="CN93" s="217" t="s">
        <v>143</v>
      </c>
      <c r="CO93" s="217" t="s">
        <v>143</v>
      </c>
      <c r="CP93" s="217" t="s">
        <v>143</v>
      </c>
      <c r="CQ93" s="217" t="s">
        <v>1</v>
      </c>
      <c r="CR93" s="217" t="s">
        <v>143</v>
      </c>
      <c r="CS93" s="217" t="s">
        <v>1</v>
      </c>
      <c r="CT93" s="217" t="s">
        <v>1985</v>
      </c>
      <c r="CU93" s="217" t="s">
        <v>143</v>
      </c>
      <c r="CV93" s="217" t="s">
        <v>1196</v>
      </c>
      <c r="CW93" s="217" t="s">
        <v>166</v>
      </c>
      <c r="CX93" s="217" t="s">
        <v>183</v>
      </c>
      <c r="CY93" s="217" t="s">
        <v>2495</v>
      </c>
      <c r="CZ93" s="217" t="s">
        <v>143</v>
      </c>
      <c r="DA93" s="217" t="s">
        <v>143</v>
      </c>
      <c r="DB93" s="217" t="s">
        <v>373</v>
      </c>
      <c r="DC93" s="217" t="s">
        <v>2261</v>
      </c>
      <c r="DD93" s="217" t="s">
        <v>988</v>
      </c>
      <c r="DE93" s="217" t="s">
        <v>143</v>
      </c>
      <c r="DF93" s="217" t="s">
        <v>16050</v>
      </c>
      <c r="DG93" s="217" t="s">
        <v>143</v>
      </c>
      <c r="DJ93" s="176"/>
    </row>
    <row r="94" spans="1:114" s="217" customFormat="1" x14ac:dyDescent="0.2">
      <c r="A94" s="216">
        <v>45658</v>
      </c>
      <c r="B94" s="217">
        <v>181894</v>
      </c>
      <c r="C94" s="217" t="s">
        <v>8</v>
      </c>
      <c r="D94" s="217" t="s">
        <v>685</v>
      </c>
      <c r="E94" s="218">
        <v>45688</v>
      </c>
      <c r="F94" s="217" t="s">
        <v>165</v>
      </c>
      <c r="G94" s="217" t="s">
        <v>166</v>
      </c>
      <c r="H94" s="219">
        <v>150.6</v>
      </c>
      <c r="I94" s="219">
        <v>150.6</v>
      </c>
      <c r="J94" s="220">
        <f t="shared" si="1"/>
        <v>1.6064236465560757E-3</v>
      </c>
      <c r="K94" s="217" t="s">
        <v>953</v>
      </c>
      <c r="L94" s="217" t="s">
        <v>960</v>
      </c>
      <c r="M94" s="217" t="s">
        <v>16964</v>
      </c>
      <c r="N94" s="217" t="s">
        <v>14542</v>
      </c>
      <c r="O94" s="221" t="s">
        <v>170</v>
      </c>
      <c r="P94" s="217" t="s">
        <v>16965</v>
      </c>
      <c r="Q94" s="217" t="s">
        <v>16966</v>
      </c>
      <c r="R94" s="217" t="s">
        <v>135</v>
      </c>
      <c r="S94" s="217" t="s">
        <v>135</v>
      </c>
      <c r="T94" s="217" t="s">
        <v>506</v>
      </c>
      <c r="U94" s="217" t="s">
        <v>137</v>
      </c>
      <c r="V94" s="217" t="s">
        <v>173</v>
      </c>
      <c r="W94" s="217" t="s">
        <v>16967</v>
      </c>
      <c r="X94" s="217" t="s">
        <v>16968</v>
      </c>
      <c r="Y94" s="217" t="s">
        <v>139</v>
      </c>
      <c r="Z94" s="217" t="s">
        <v>323</v>
      </c>
      <c r="AA94" s="217" t="s">
        <v>5272</v>
      </c>
      <c r="AB94" s="217" t="s">
        <v>143</v>
      </c>
      <c r="AC94" s="217" t="s">
        <v>5272</v>
      </c>
      <c r="AD94" s="217" t="s">
        <v>143</v>
      </c>
      <c r="AE94" s="217" t="s">
        <v>235</v>
      </c>
      <c r="AF94" s="217" t="s">
        <v>141</v>
      </c>
      <c r="AG94" s="217" t="s">
        <v>143</v>
      </c>
      <c r="AH94" s="217" t="s">
        <v>143</v>
      </c>
      <c r="AI94" s="217" t="s">
        <v>207</v>
      </c>
      <c r="AJ94" s="217" t="s">
        <v>16969</v>
      </c>
      <c r="AK94" s="217" t="s">
        <v>16970</v>
      </c>
      <c r="AL94" s="217" t="s">
        <v>143</v>
      </c>
      <c r="AM94" s="217" t="s">
        <v>2359</v>
      </c>
      <c r="AN94" s="217" t="s">
        <v>1229</v>
      </c>
      <c r="AO94" s="217" t="s">
        <v>16971</v>
      </c>
      <c r="AP94" s="217" t="s">
        <v>178</v>
      </c>
      <c r="AQ94" s="217" t="s">
        <v>179</v>
      </c>
      <c r="AR94" s="217" t="s">
        <v>211</v>
      </c>
      <c r="AS94" s="217" t="s">
        <v>3032</v>
      </c>
      <c r="AT94" s="217" t="s">
        <v>145</v>
      </c>
      <c r="AU94" s="217" t="s">
        <v>146</v>
      </c>
      <c r="AV94" s="217" t="s">
        <v>972</v>
      </c>
      <c r="AW94" s="217" t="s">
        <v>148</v>
      </c>
      <c r="AX94" s="217" t="s">
        <v>139</v>
      </c>
      <c r="AY94" s="217" t="s">
        <v>149</v>
      </c>
      <c r="AZ94" s="217" t="s">
        <v>150</v>
      </c>
      <c r="BA94" s="217" t="s">
        <v>156</v>
      </c>
      <c r="BB94" s="217" t="s">
        <v>157</v>
      </c>
      <c r="BC94" s="217" t="s">
        <v>484</v>
      </c>
      <c r="BD94" s="217" t="s">
        <v>16968</v>
      </c>
      <c r="BE94" s="217" t="s">
        <v>5272</v>
      </c>
      <c r="BF94" s="217" t="s">
        <v>143</v>
      </c>
      <c r="BG94" s="217" t="s">
        <v>143</v>
      </c>
      <c r="BH94" s="217" t="s">
        <v>143</v>
      </c>
      <c r="BI94" s="217" t="s">
        <v>506</v>
      </c>
      <c r="BJ94" s="217" t="s">
        <v>143</v>
      </c>
      <c r="BK94" s="217" t="s">
        <v>160</v>
      </c>
      <c r="BL94" s="217" t="s">
        <v>143</v>
      </c>
      <c r="BM94" s="217" t="s">
        <v>685</v>
      </c>
      <c r="BN94" s="217" t="s">
        <v>143</v>
      </c>
      <c r="BO94" s="217" t="s">
        <v>14634</v>
      </c>
      <c r="BP94" s="217" t="s">
        <v>5723</v>
      </c>
      <c r="BQ94" s="217" t="s">
        <v>162</v>
      </c>
      <c r="BR94" s="217" t="s">
        <v>16970</v>
      </c>
      <c r="BS94" s="217" t="s">
        <v>16970</v>
      </c>
      <c r="BT94" s="217" t="s">
        <v>135</v>
      </c>
      <c r="BU94" s="217" t="s">
        <v>135</v>
      </c>
      <c r="BV94" s="217" t="s">
        <v>135</v>
      </c>
      <c r="BW94" s="217" t="s">
        <v>148</v>
      </c>
      <c r="BX94" s="217" t="s">
        <v>5443</v>
      </c>
      <c r="BY94" s="217" t="s">
        <v>174</v>
      </c>
      <c r="BZ94" s="217" t="s">
        <v>143</v>
      </c>
      <c r="CA94" s="217" t="s">
        <v>143</v>
      </c>
      <c r="CB94" s="217" t="s">
        <v>143</v>
      </c>
      <c r="CC94" s="217" t="s">
        <v>16969</v>
      </c>
      <c r="CD94" s="217" t="s">
        <v>2261</v>
      </c>
      <c r="CE94" s="217" t="s">
        <v>143</v>
      </c>
      <c r="CF94" s="217" t="s">
        <v>143</v>
      </c>
      <c r="CG94" s="217" t="s">
        <v>143</v>
      </c>
      <c r="CH94" s="217" t="s">
        <v>5272</v>
      </c>
      <c r="CI94" s="217" t="s">
        <v>143</v>
      </c>
      <c r="CJ94" s="217" t="s">
        <v>143</v>
      </c>
      <c r="CK94" s="217" t="s">
        <v>143</v>
      </c>
      <c r="CL94" s="217" t="s">
        <v>143</v>
      </c>
      <c r="CM94" s="217" t="s">
        <v>143</v>
      </c>
      <c r="CN94" s="217" t="s">
        <v>143</v>
      </c>
      <c r="CO94" s="217" t="s">
        <v>143</v>
      </c>
      <c r="CP94" s="217" t="s">
        <v>143</v>
      </c>
      <c r="CQ94" s="217" t="s">
        <v>1</v>
      </c>
      <c r="CR94" s="217" t="s">
        <v>143</v>
      </c>
      <c r="CS94" s="217" t="s">
        <v>1</v>
      </c>
      <c r="CT94" s="217" t="s">
        <v>1985</v>
      </c>
      <c r="CU94" s="217" t="s">
        <v>143</v>
      </c>
      <c r="CV94" s="217" t="s">
        <v>953</v>
      </c>
      <c r="CW94" s="217" t="s">
        <v>166</v>
      </c>
      <c r="CX94" s="217" t="s">
        <v>506</v>
      </c>
      <c r="CY94" s="217" t="s">
        <v>2007</v>
      </c>
      <c r="CZ94" s="217" t="s">
        <v>143</v>
      </c>
      <c r="DA94" s="217" t="s">
        <v>143</v>
      </c>
      <c r="DB94" s="217" t="s">
        <v>685</v>
      </c>
      <c r="DC94" s="217" t="s">
        <v>2261</v>
      </c>
      <c r="DD94" s="217" t="s">
        <v>988</v>
      </c>
      <c r="DE94" s="217" t="s">
        <v>143</v>
      </c>
      <c r="DF94" s="217" t="s">
        <v>143</v>
      </c>
      <c r="DG94" s="217" t="s">
        <v>143</v>
      </c>
      <c r="DJ94" s="176"/>
    </row>
    <row r="95" spans="1:114" s="217" customFormat="1" x14ac:dyDescent="0.2">
      <c r="A95" s="216">
        <v>45658</v>
      </c>
      <c r="B95" s="217">
        <v>182157</v>
      </c>
      <c r="C95" s="217" t="s">
        <v>16972</v>
      </c>
      <c r="D95" s="217" t="s">
        <v>5495</v>
      </c>
      <c r="E95" s="218">
        <v>45688</v>
      </c>
      <c r="F95" s="217" t="s">
        <v>165</v>
      </c>
      <c r="G95" s="217" t="s">
        <v>127</v>
      </c>
      <c r="H95" s="219">
        <v>574.01</v>
      </c>
      <c r="I95" s="219">
        <v>574.01</v>
      </c>
      <c r="J95" s="220">
        <f t="shared" si="1"/>
        <v>6.1228634618834855E-3</v>
      </c>
      <c r="K95" s="217" t="s">
        <v>394</v>
      </c>
      <c r="L95" s="217" t="s">
        <v>12154</v>
      </c>
      <c r="M95" s="217" t="s">
        <v>12239</v>
      </c>
      <c r="N95" s="217" t="s">
        <v>16973</v>
      </c>
      <c r="O95" s="221" t="s">
        <v>132</v>
      </c>
      <c r="P95" s="217" t="s">
        <v>16974</v>
      </c>
      <c r="Q95" s="217" t="s">
        <v>16975</v>
      </c>
      <c r="R95" s="217" t="s">
        <v>16976</v>
      </c>
      <c r="S95" s="217" t="s">
        <v>4904</v>
      </c>
      <c r="T95" s="217" t="s">
        <v>136</v>
      </c>
      <c r="U95" s="217" t="s">
        <v>137</v>
      </c>
      <c r="V95" s="217" t="s">
        <v>9544</v>
      </c>
      <c r="W95" s="217" t="s">
        <v>16977</v>
      </c>
      <c r="X95" s="217" t="s">
        <v>16978</v>
      </c>
      <c r="Y95" s="217" t="s">
        <v>139</v>
      </c>
      <c r="Z95" s="217" t="s">
        <v>140</v>
      </c>
      <c r="AA95" s="217" t="s">
        <v>5272</v>
      </c>
      <c r="AB95" s="217" t="s">
        <v>143</v>
      </c>
      <c r="AC95" s="217" t="s">
        <v>5272</v>
      </c>
      <c r="AD95" s="217" t="s">
        <v>143</v>
      </c>
      <c r="AE95" s="217" t="s">
        <v>235</v>
      </c>
      <c r="AF95" s="217" t="s">
        <v>141</v>
      </c>
      <c r="AG95" s="217" t="s">
        <v>143</v>
      </c>
      <c r="AH95" s="217" t="s">
        <v>143</v>
      </c>
      <c r="AI95" s="217" t="s">
        <v>142</v>
      </c>
      <c r="AJ95" s="217" t="s">
        <v>143</v>
      </c>
      <c r="AK95" s="217" t="s">
        <v>15753</v>
      </c>
      <c r="AL95" s="217" t="s">
        <v>143</v>
      </c>
      <c r="AM95" s="217" t="s">
        <v>12243</v>
      </c>
      <c r="AN95" s="217" t="s">
        <v>146</v>
      </c>
      <c r="AO95" s="217" t="s">
        <v>12244</v>
      </c>
      <c r="AP95" s="217" t="s">
        <v>148</v>
      </c>
      <c r="AQ95" s="217" t="s">
        <v>139</v>
      </c>
      <c r="AR95" s="217" t="s">
        <v>149</v>
      </c>
      <c r="AS95" s="217" t="s">
        <v>150</v>
      </c>
      <c r="AT95" s="217" t="s">
        <v>15754</v>
      </c>
      <c r="AU95" s="217" t="s">
        <v>1250</v>
      </c>
      <c r="AV95" s="217" t="s">
        <v>309</v>
      </c>
      <c r="AW95" s="217" t="s">
        <v>148</v>
      </c>
      <c r="AX95" s="217" t="s">
        <v>139</v>
      </c>
      <c r="AY95" s="217" t="s">
        <v>154</v>
      </c>
      <c r="AZ95" s="217" t="s">
        <v>15755</v>
      </c>
      <c r="BA95" s="217" t="s">
        <v>156</v>
      </c>
      <c r="BB95" s="217" t="s">
        <v>157</v>
      </c>
      <c r="BC95" s="217" t="s">
        <v>303</v>
      </c>
      <c r="BD95" s="217" t="s">
        <v>16978</v>
      </c>
      <c r="BE95" s="217" t="s">
        <v>5272</v>
      </c>
      <c r="BF95" s="217" t="s">
        <v>143</v>
      </c>
      <c r="BG95" s="217" t="s">
        <v>143</v>
      </c>
      <c r="BH95" s="217" t="s">
        <v>143</v>
      </c>
      <c r="BI95" s="217" t="s">
        <v>136</v>
      </c>
      <c r="BJ95" s="217" t="s">
        <v>143</v>
      </c>
      <c r="BK95" s="217" t="s">
        <v>1674</v>
      </c>
      <c r="BL95" s="217" t="s">
        <v>143</v>
      </c>
      <c r="BM95" s="217" t="s">
        <v>143</v>
      </c>
      <c r="BN95" s="217" t="s">
        <v>143</v>
      </c>
      <c r="BO95" s="217" t="s">
        <v>4654</v>
      </c>
      <c r="BP95" s="217" t="s">
        <v>5352</v>
      </c>
      <c r="BQ95" s="217" t="s">
        <v>314</v>
      </c>
      <c r="BR95" s="217" t="s">
        <v>15756</v>
      </c>
      <c r="BS95" s="217" t="s">
        <v>15756</v>
      </c>
      <c r="BT95" s="217" t="s">
        <v>4904</v>
      </c>
      <c r="BU95" s="217" t="s">
        <v>4908</v>
      </c>
      <c r="BV95" s="217" t="s">
        <v>4908</v>
      </c>
      <c r="BW95" s="217" t="s">
        <v>148</v>
      </c>
      <c r="BX95" s="217" t="s">
        <v>16979</v>
      </c>
      <c r="BY95" s="217" t="s">
        <v>144</v>
      </c>
      <c r="BZ95" s="217" t="s">
        <v>143</v>
      </c>
      <c r="CA95" s="217" t="s">
        <v>143</v>
      </c>
      <c r="CB95" s="217" t="s">
        <v>143</v>
      </c>
      <c r="CC95" s="217" t="s">
        <v>16973</v>
      </c>
      <c r="CD95" s="217" t="s">
        <v>9549</v>
      </c>
      <c r="CE95" s="217" t="s">
        <v>143</v>
      </c>
      <c r="CF95" s="217" t="s">
        <v>143</v>
      </c>
      <c r="CG95" s="217" t="s">
        <v>143</v>
      </c>
      <c r="CH95" s="217" t="s">
        <v>5272</v>
      </c>
      <c r="CI95" s="217" t="s">
        <v>143</v>
      </c>
      <c r="CJ95" s="217" t="s">
        <v>143</v>
      </c>
      <c r="CK95" s="217" t="s">
        <v>143</v>
      </c>
      <c r="CL95" s="217" t="s">
        <v>143</v>
      </c>
      <c r="CM95" s="217" t="s">
        <v>5878</v>
      </c>
      <c r="CN95" s="217" t="s">
        <v>143</v>
      </c>
      <c r="CO95" s="217" t="s">
        <v>143</v>
      </c>
      <c r="CP95" s="217" t="s">
        <v>143</v>
      </c>
      <c r="CQ95" s="217" t="s">
        <v>1</v>
      </c>
      <c r="CR95" s="217" t="s">
        <v>143</v>
      </c>
      <c r="CS95" s="217" t="s">
        <v>1</v>
      </c>
      <c r="CT95" s="217" t="s">
        <v>2092</v>
      </c>
      <c r="CU95" s="217" t="s">
        <v>143</v>
      </c>
      <c r="CV95" s="217" t="s">
        <v>394</v>
      </c>
      <c r="CW95" s="217" t="s">
        <v>127</v>
      </c>
      <c r="CX95" s="217" t="s">
        <v>136</v>
      </c>
      <c r="CY95" s="217" t="s">
        <v>1986</v>
      </c>
      <c r="CZ95" s="217" t="s">
        <v>143</v>
      </c>
      <c r="DA95" s="217" t="s">
        <v>143</v>
      </c>
      <c r="DB95" s="217" t="s">
        <v>5495</v>
      </c>
      <c r="DC95" s="217" t="s">
        <v>2261</v>
      </c>
      <c r="DD95" s="217" t="s">
        <v>988</v>
      </c>
      <c r="DE95" s="217" t="s">
        <v>143</v>
      </c>
      <c r="DF95" s="217" t="s">
        <v>7674</v>
      </c>
      <c r="DG95" s="217" t="s">
        <v>143</v>
      </c>
      <c r="DJ95" s="176"/>
    </row>
    <row r="96" spans="1:114" s="217" customFormat="1" x14ac:dyDescent="0.2">
      <c r="A96" s="216">
        <v>45690</v>
      </c>
      <c r="B96" s="217">
        <v>182140</v>
      </c>
      <c r="C96" s="217" t="s">
        <v>12153</v>
      </c>
      <c r="D96" s="217" t="s">
        <v>164</v>
      </c>
      <c r="E96" s="218">
        <v>45691</v>
      </c>
      <c r="F96" s="217" t="s">
        <v>165</v>
      </c>
      <c r="G96" s="217" t="s">
        <v>166</v>
      </c>
      <c r="H96" s="219">
        <v>878.33</v>
      </c>
      <c r="I96" s="219">
        <v>460</v>
      </c>
      <c r="J96" s="220">
        <f t="shared" si="1"/>
        <v>9.3689912448844479E-3</v>
      </c>
      <c r="K96" s="217" t="s">
        <v>953</v>
      </c>
      <c r="L96" s="217" t="s">
        <v>960</v>
      </c>
      <c r="M96" s="217" t="s">
        <v>2508</v>
      </c>
      <c r="N96" s="217" t="s">
        <v>15616</v>
      </c>
      <c r="O96" s="221" t="s">
        <v>170</v>
      </c>
      <c r="P96" s="217" t="s">
        <v>15617</v>
      </c>
      <c r="Q96" s="217" t="s">
        <v>11464</v>
      </c>
      <c r="R96" s="217" t="s">
        <v>135</v>
      </c>
      <c r="S96" s="217" t="s">
        <v>135</v>
      </c>
      <c r="T96" s="217" t="s">
        <v>506</v>
      </c>
      <c r="U96" s="217" t="s">
        <v>137</v>
      </c>
      <c r="V96" s="217" t="s">
        <v>957</v>
      </c>
      <c r="W96" s="217" t="s">
        <v>15618</v>
      </c>
      <c r="X96" s="217" t="s">
        <v>15768</v>
      </c>
      <c r="Y96" s="217" t="s">
        <v>139</v>
      </c>
      <c r="Z96" s="217" t="s">
        <v>323</v>
      </c>
      <c r="AA96" s="217" t="s">
        <v>5272</v>
      </c>
      <c r="AB96" s="217" t="s">
        <v>143</v>
      </c>
      <c r="AC96" s="217" t="s">
        <v>15769</v>
      </c>
      <c r="AD96" s="217" t="s">
        <v>15620</v>
      </c>
      <c r="AE96" s="217" t="s">
        <v>235</v>
      </c>
      <c r="AF96" s="217" t="s">
        <v>141</v>
      </c>
      <c r="AG96" s="217" t="s">
        <v>143</v>
      </c>
      <c r="AH96" s="217" t="s">
        <v>15769</v>
      </c>
      <c r="AI96" s="217" t="s">
        <v>207</v>
      </c>
      <c r="AJ96" s="217" t="s">
        <v>143</v>
      </c>
      <c r="AK96" s="217" t="s">
        <v>9923</v>
      </c>
      <c r="AL96" s="217" t="s">
        <v>174</v>
      </c>
      <c r="AM96" s="217" t="s">
        <v>1111</v>
      </c>
      <c r="AN96" s="217" t="s">
        <v>1112</v>
      </c>
      <c r="AO96" s="217" t="s">
        <v>2511</v>
      </c>
      <c r="AP96" s="217" t="s">
        <v>353</v>
      </c>
      <c r="AQ96" s="217" t="s">
        <v>231</v>
      </c>
      <c r="AR96" s="217" t="s">
        <v>492</v>
      </c>
      <c r="AS96" s="217" t="s">
        <v>1114</v>
      </c>
      <c r="AT96" s="217" t="s">
        <v>145</v>
      </c>
      <c r="AU96" s="217" t="s">
        <v>146</v>
      </c>
      <c r="AV96" s="217" t="s">
        <v>972</v>
      </c>
      <c r="AW96" s="217" t="s">
        <v>148</v>
      </c>
      <c r="AX96" s="217" t="s">
        <v>139</v>
      </c>
      <c r="AY96" s="217" t="s">
        <v>149</v>
      </c>
      <c r="AZ96" s="217" t="s">
        <v>150</v>
      </c>
      <c r="BA96" s="217" t="s">
        <v>156</v>
      </c>
      <c r="BB96" s="217" t="s">
        <v>157</v>
      </c>
      <c r="BC96" s="217" t="s">
        <v>303</v>
      </c>
      <c r="BD96" s="217" t="s">
        <v>15619</v>
      </c>
      <c r="BE96" s="217" t="s">
        <v>5272</v>
      </c>
      <c r="BF96" s="217" t="s">
        <v>143</v>
      </c>
      <c r="BG96" s="217" t="s">
        <v>15770</v>
      </c>
      <c r="BH96" s="217" t="s">
        <v>143</v>
      </c>
      <c r="BI96" s="217" t="s">
        <v>506</v>
      </c>
      <c r="BJ96" s="217" t="s">
        <v>143</v>
      </c>
      <c r="BK96" s="217" t="s">
        <v>160</v>
      </c>
      <c r="BL96" s="217" t="s">
        <v>160</v>
      </c>
      <c r="BM96" s="217" t="s">
        <v>164</v>
      </c>
      <c r="BN96" s="217" t="s">
        <v>143</v>
      </c>
      <c r="BO96" s="217" t="s">
        <v>906</v>
      </c>
      <c r="BP96" s="217" t="s">
        <v>5352</v>
      </c>
      <c r="BQ96" s="217" t="s">
        <v>241</v>
      </c>
      <c r="BR96" s="217" t="s">
        <v>15769</v>
      </c>
      <c r="BS96" s="217" t="s">
        <v>15769</v>
      </c>
      <c r="BT96" s="217" t="s">
        <v>135</v>
      </c>
      <c r="BU96" s="217" t="s">
        <v>135</v>
      </c>
      <c r="BV96" s="217" t="s">
        <v>135</v>
      </c>
      <c r="BW96" s="217" t="s">
        <v>148</v>
      </c>
      <c r="BX96" s="217" t="s">
        <v>2650</v>
      </c>
      <c r="BY96" s="217" t="s">
        <v>174</v>
      </c>
      <c r="BZ96" s="217" t="s">
        <v>143</v>
      </c>
      <c r="CA96" s="217" t="s">
        <v>143</v>
      </c>
      <c r="CB96" s="217" t="s">
        <v>143</v>
      </c>
      <c r="CC96" s="217" t="s">
        <v>15621</v>
      </c>
      <c r="CD96" s="217" t="s">
        <v>2261</v>
      </c>
      <c r="CE96" s="217" t="s">
        <v>2261</v>
      </c>
      <c r="CF96" s="217" t="s">
        <v>143</v>
      </c>
      <c r="CG96" s="217" t="s">
        <v>143</v>
      </c>
      <c r="CH96" s="217" t="s">
        <v>5272</v>
      </c>
      <c r="CI96" s="217" t="s">
        <v>143</v>
      </c>
      <c r="CJ96" s="217" t="s">
        <v>143</v>
      </c>
      <c r="CK96" s="217" t="s">
        <v>143</v>
      </c>
      <c r="CL96" s="217" t="s">
        <v>143</v>
      </c>
      <c r="CM96" s="217" t="s">
        <v>5766</v>
      </c>
      <c r="CN96" s="217" t="s">
        <v>143</v>
      </c>
      <c r="CO96" s="217" t="s">
        <v>143</v>
      </c>
      <c r="CP96" s="217" t="s">
        <v>143</v>
      </c>
      <c r="CQ96" s="217" t="s">
        <v>1</v>
      </c>
      <c r="CR96" s="217" t="s">
        <v>143</v>
      </c>
      <c r="CS96" s="217" t="s">
        <v>1</v>
      </c>
      <c r="CT96" s="217" t="s">
        <v>1985</v>
      </c>
      <c r="CU96" s="217" t="s">
        <v>2092</v>
      </c>
      <c r="CV96" s="217" t="s">
        <v>953</v>
      </c>
      <c r="CW96" s="217" t="s">
        <v>166</v>
      </c>
      <c r="CX96" s="217" t="s">
        <v>506</v>
      </c>
      <c r="CY96" s="217" t="s">
        <v>2007</v>
      </c>
      <c r="CZ96" s="217" t="s">
        <v>15771</v>
      </c>
      <c r="DA96" s="217" t="s">
        <v>225</v>
      </c>
      <c r="DB96" s="217" t="s">
        <v>164</v>
      </c>
      <c r="DC96" s="217" t="s">
        <v>6302</v>
      </c>
      <c r="DD96" s="217" t="s">
        <v>2419</v>
      </c>
      <c r="DE96" s="217" t="s">
        <v>143</v>
      </c>
      <c r="DF96" s="217" t="s">
        <v>8189</v>
      </c>
      <c r="DG96" s="217" t="s">
        <v>143</v>
      </c>
      <c r="DJ96" s="176"/>
    </row>
    <row r="97" spans="1:114" s="217" customFormat="1" x14ac:dyDescent="0.2">
      <c r="A97" s="216">
        <v>45690</v>
      </c>
      <c r="B97" s="217">
        <v>182153</v>
      </c>
      <c r="C97" s="217" t="s">
        <v>16253</v>
      </c>
      <c r="D97" s="217" t="s">
        <v>164</v>
      </c>
      <c r="E97" s="218">
        <v>45691</v>
      </c>
      <c r="F97" s="217" t="s">
        <v>165</v>
      </c>
      <c r="G97" s="217" t="s">
        <v>166</v>
      </c>
      <c r="H97" s="219">
        <v>375.76</v>
      </c>
      <c r="I97" s="219">
        <v>365.74</v>
      </c>
      <c r="J97" s="220">
        <f t="shared" si="1"/>
        <v>4.0081656668652784E-3</v>
      </c>
      <c r="K97" s="217" t="s">
        <v>953</v>
      </c>
      <c r="L97" s="217" t="s">
        <v>1056</v>
      </c>
      <c r="M97" s="217" t="s">
        <v>2497</v>
      </c>
      <c r="N97" s="217" t="s">
        <v>14542</v>
      </c>
      <c r="O97" s="221" t="s">
        <v>170</v>
      </c>
      <c r="P97" s="217" t="s">
        <v>15622</v>
      </c>
      <c r="Q97" s="217" t="s">
        <v>15623</v>
      </c>
      <c r="R97" s="217" t="s">
        <v>135</v>
      </c>
      <c r="S97" s="217" t="s">
        <v>135</v>
      </c>
      <c r="T97" s="217" t="s">
        <v>506</v>
      </c>
      <c r="U97" s="217" t="s">
        <v>137</v>
      </c>
      <c r="V97" s="217" t="s">
        <v>173</v>
      </c>
      <c r="W97" s="217" t="s">
        <v>15624</v>
      </c>
      <c r="X97" s="217" t="s">
        <v>15772</v>
      </c>
      <c r="Y97" s="217" t="s">
        <v>139</v>
      </c>
      <c r="Z97" s="217" t="s">
        <v>323</v>
      </c>
      <c r="AA97" s="217" t="s">
        <v>5272</v>
      </c>
      <c r="AB97" s="217" t="s">
        <v>143</v>
      </c>
      <c r="AC97" s="217" t="s">
        <v>15773</v>
      </c>
      <c r="AD97" s="217" t="s">
        <v>143</v>
      </c>
      <c r="AE97" s="217" t="s">
        <v>235</v>
      </c>
      <c r="AF97" s="217" t="s">
        <v>141</v>
      </c>
      <c r="AG97" s="217" t="s">
        <v>143</v>
      </c>
      <c r="AH97" s="217" t="s">
        <v>15773</v>
      </c>
      <c r="AI97" s="217" t="s">
        <v>207</v>
      </c>
      <c r="AJ97" s="217" t="s">
        <v>15626</v>
      </c>
      <c r="AK97" s="217" t="s">
        <v>15627</v>
      </c>
      <c r="AL97" s="217" t="s">
        <v>174</v>
      </c>
      <c r="AM97" s="217" t="s">
        <v>2013</v>
      </c>
      <c r="AN97" s="217" t="s">
        <v>2014</v>
      </c>
      <c r="AO97" s="217" t="s">
        <v>2502</v>
      </c>
      <c r="AP97" s="217" t="s">
        <v>250</v>
      </c>
      <c r="AQ97" s="217" t="s">
        <v>179</v>
      </c>
      <c r="AR97" s="217" t="s">
        <v>251</v>
      </c>
      <c r="AS97" s="217" t="s">
        <v>2016</v>
      </c>
      <c r="AT97" s="217" t="s">
        <v>145</v>
      </c>
      <c r="AU97" s="217" t="s">
        <v>146</v>
      </c>
      <c r="AV97" s="217" t="s">
        <v>1060</v>
      </c>
      <c r="AW97" s="217" t="s">
        <v>148</v>
      </c>
      <c r="AX97" s="217" t="s">
        <v>139</v>
      </c>
      <c r="AY97" s="217" t="s">
        <v>149</v>
      </c>
      <c r="AZ97" s="217" t="s">
        <v>150</v>
      </c>
      <c r="BA97" s="217" t="s">
        <v>156</v>
      </c>
      <c r="BB97" s="217" t="s">
        <v>157</v>
      </c>
      <c r="BC97" s="217" t="s">
        <v>303</v>
      </c>
      <c r="BD97" s="217" t="s">
        <v>15625</v>
      </c>
      <c r="BE97" s="217" t="s">
        <v>5272</v>
      </c>
      <c r="BF97" s="217" t="s">
        <v>143</v>
      </c>
      <c r="BG97" s="217" t="s">
        <v>15774</v>
      </c>
      <c r="BH97" s="217" t="s">
        <v>143</v>
      </c>
      <c r="BI97" s="217" t="s">
        <v>506</v>
      </c>
      <c r="BJ97" s="217" t="s">
        <v>143</v>
      </c>
      <c r="BK97" s="217" t="s">
        <v>160</v>
      </c>
      <c r="BL97" s="217" t="s">
        <v>160</v>
      </c>
      <c r="BM97" s="217" t="s">
        <v>164</v>
      </c>
      <c r="BN97" s="217" t="s">
        <v>143</v>
      </c>
      <c r="BO97" s="217" t="s">
        <v>14656</v>
      </c>
      <c r="BP97" s="217" t="s">
        <v>5352</v>
      </c>
      <c r="BQ97" s="217" t="s">
        <v>241</v>
      </c>
      <c r="BR97" s="217" t="s">
        <v>15773</v>
      </c>
      <c r="BS97" s="217" t="s">
        <v>15773</v>
      </c>
      <c r="BT97" s="217" t="s">
        <v>135</v>
      </c>
      <c r="BU97" s="217" t="s">
        <v>135</v>
      </c>
      <c r="BV97" s="217" t="s">
        <v>135</v>
      </c>
      <c r="BW97" s="217" t="s">
        <v>148</v>
      </c>
      <c r="BX97" s="217" t="s">
        <v>2650</v>
      </c>
      <c r="BY97" s="217" t="s">
        <v>174</v>
      </c>
      <c r="BZ97" s="217" t="s">
        <v>143</v>
      </c>
      <c r="CA97" s="217" t="s">
        <v>143</v>
      </c>
      <c r="CB97" s="217" t="s">
        <v>143</v>
      </c>
      <c r="CC97" s="217" t="s">
        <v>15612</v>
      </c>
      <c r="CD97" s="217" t="s">
        <v>2261</v>
      </c>
      <c r="CE97" s="217" t="s">
        <v>2261</v>
      </c>
      <c r="CF97" s="217" t="s">
        <v>143</v>
      </c>
      <c r="CG97" s="217" t="s">
        <v>143</v>
      </c>
      <c r="CH97" s="217" t="s">
        <v>5272</v>
      </c>
      <c r="CI97" s="217" t="s">
        <v>143</v>
      </c>
      <c r="CJ97" s="217" t="s">
        <v>143</v>
      </c>
      <c r="CK97" s="217" t="s">
        <v>143</v>
      </c>
      <c r="CL97" s="217" t="s">
        <v>143</v>
      </c>
      <c r="CM97" s="217" t="s">
        <v>143</v>
      </c>
      <c r="CN97" s="217" t="s">
        <v>143</v>
      </c>
      <c r="CO97" s="217" t="s">
        <v>143</v>
      </c>
      <c r="CP97" s="217" t="s">
        <v>143</v>
      </c>
      <c r="CQ97" s="217" t="s">
        <v>1</v>
      </c>
      <c r="CR97" s="217" t="s">
        <v>143</v>
      </c>
      <c r="CS97" s="217" t="s">
        <v>1</v>
      </c>
      <c r="CT97" s="217" t="s">
        <v>1985</v>
      </c>
      <c r="CU97" s="217" t="s">
        <v>1985</v>
      </c>
      <c r="CV97" s="217" t="s">
        <v>953</v>
      </c>
      <c r="CW97" s="217" t="s">
        <v>166</v>
      </c>
      <c r="CX97" s="217" t="s">
        <v>506</v>
      </c>
      <c r="CY97" s="217" t="s">
        <v>2007</v>
      </c>
      <c r="CZ97" s="217" t="s">
        <v>143</v>
      </c>
      <c r="DA97" s="217" t="s">
        <v>143</v>
      </c>
      <c r="DB97" s="217" t="s">
        <v>164</v>
      </c>
      <c r="DC97" s="217" t="s">
        <v>6302</v>
      </c>
      <c r="DD97" s="217" t="s">
        <v>2419</v>
      </c>
      <c r="DE97" s="217" t="s">
        <v>143</v>
      </c>
      <c r="DF97" s="217" t="s">
        <v>143</v>
      </c>
      <c r="DG97" s="217" t="s">
        <v>143</v>
      </c>
      <c r="DJ97" s="176"/>
    </row>
    <row r="98" spans="1:114" s="217" customFormat="1" x14ac:dyDescent="0.2">
      <c r="A98" s="216">
        <v>45690</v>
      </c>
      <c r="B98" s="217">
        <v>182363</v>
      </c>
      <c r="C98" s="217" t="s">
        <v>16254</v>
      </c>
      <c r="D98" s="217" t="s">
        <v>364</v>
      </c>
      <c r="E98" s="218">
        <v>45691</v>
      </c>
      <c r="F98" s="217" t="s">
        <v>165</v>
      </c>
      <c r="G98" s="217" t="s">
        <v>166</v>
      </c>
      <c r="H98" s="219">
        <v>63.85</v>
      </c>
      <c r="I98" s="219">
        <v>61.15</v>
      </c>
      <c r="J98" s="220">
        <f t="shared" si="1"/>
        <v>6.8107669211557391E-4</v>
      </c>
      <c r="K98" s="217" t="s">
        <v>394</v>
      </c>
      <c r="L98" s="217" t="s">
        <v>960</v>
      </c>
      <c r="M98" s="217" t="s">
        <v>318</v>
      </c>
      <c r="N98" s="217" t="s">
        <v>15614</v>
      </c>
      <c r="O98" s="221" t="s">
        <v>170</v>
      </c>
      <c r="P98" s="217" t="s">
        <v>15640</v>
      </c>
      <c r="Q98" s="217" t="s">
        <v>15628</v>
      </c>
      <c r="R98" s="217" t="s">
        <v>15629</v>
      </c>
      <c r="S98" s="217" t="s">
        <v>15630</v>
      </c>
      <c r="T98" s="217" t="s">
        <v>136</v>
      </c>
      <c r="U98" s="217" t="s">
        <v>137</v>
      </c>
      <c r="V98" s="217" t="s">
        <v>349</v>
      </c>
      <c r="W98" s="217" t="s">
        <v>15631</v>
      </c>
      <c r="X98" s="217" t="s">
        <v>16176</v>
      </c>
      <c r="Y98" s="217" t="s">
        <v>139</v>
      </c>
      <c r="Z98" s="217" t="s">
        <v>323</v>
      </c>
      <c r="AA98" s="217" t="s">
        <v>5272</v>
      </c>
      <c r="AB98" s="217" t="s">
        <v>143</v>
      </c>
      <c r="AC98" s="217" t="s">
        <v>15641</v>
      </c>
      <c r="AD98" s="217" t="s">
        <v>143</v>
      </c>
      <c r="AE98" s="217" t="s">
        <v>235</v>
      </c>
      <c r="AF98" s="217" t="s">
        <v>141</v>
      </c>
      <c r="AG98" s="217" t="s">
        <v>143</v>
      </c>
      <c r="AH98" s="217" t="s">
        <v>15641</v>
      </c>
      <c r="AI98" s="217" t="s">
        <v>142</v>
      </c>
      <c r="AJ98" s="217" t="s">
        <v>143</v>
      </c>
      <c r="AK98" s="217" t="s">
        <v>15632</v>
      </c>
      <c r="AL98" s="217" t="s">
        <v>174</v>
      </c>
      <c r="AM98" s="217" t="s">
        <v>324</v>
      </c>
      <c r="AN98" s="217" t="s">
        <v>325</v>
      </c>
      <c r="AO98" s="217" t="s">
        <v>326</v>
      </c>
      <c r="AP98" s="217" t="s">
        <v>178</v>
      </c>
      <c r="AQ98" s="217" t="s">
        <v>179</v>
      </c>
      <c r="AR98" s="217" t="s">
        <v>327</v>
      </c>
      <c r="AS98" s="217" t="s">
        <v>328</v>
      </c>
      <c r="AT98" s="217" t="s">
        <v>145</v>
      </c>
      <c r="AU98" s="217" t="s">
        <v>146</v>
      </c>
      <c r="AV98" s="217" t="s">
        <v>972</v>
      </c>
      <c r="AW98" s="217" t="s">
        <v>148</v>
      </c>
      <c r="AX98" s="217" t="s">
        <v>139</v>
      </c>
      <c r="AY98" s="217" t="s">
        <v>149</v>
      </c>
      <c r="AZ98" s="217" t="s">
        <v>150</v>
      </c>
      <c r="BA98" s="217" t="s">
        <v>156</v>
      </c>
      <c r="BB98" s="217" t="s">
        <v>157</v>
      </c>
      <c r="BC98" s="217" t="s">
        <v>484</v>
      </c>
      <c r="BD98" s="217" t="s">
        <v>15642</v>
      </c>
      <c r="BE98" s="217" t="s">
        <v>5272</v>
      </c>
      <c r="BF98" s="217" t="s">
        <v>170</v>
      </c>
      <c r="BG98" s="217" t="s">
        <v>15633</v>
      </c>
      <c r="BH98" s="217" t="s">
        <v>143</v>
      </c>
      <c r="BI98" s="217" t="s">
        <v>136</v>
      </c>
      <c r="BJ98" s="217" t="s">
        <v>143</v>
      </c>
      <c r="BK98" s="217" t="s">
        <v>160</v>
      </c>
      <c r="BL98" s="217" t="s">
        <v>160</v>
      </c>
      <c r="BM98" s="217" t="s">
        <v>364</v>
      </c>
      <c r="BN98" s="217" t="s">
        <v>143</v>
      </c>
      <c r="BO98" s="217" t="s">
        <v>15643</v>
      </c>
      <c r="BP98" s="217" t="s">
        <v>5723</v>
      </c>
      <c r="BQ98" s="217" t="s">
        <v>162</v>
      </c>
      <c r="BR98" s="217" t="s">
        <v>15641</v>
      </c>
      <c r="BS98" s="217" t="s">
        <v>15641</v>
      </c>
      <c r="BT98" s="217" t="s">
        <v>15634</v>
      </c>
      <c r="BU98" s="217" t="s">
        <v>15635</v>
      </c>
      <c r="BV98" s="217" t="s">
        <v>3488</v>
      </c>
      <c r="BW98" s="217" t="s">
        <v>148</v>
      </c>
      <c r="BX98" s="217" t="s">
        <v>24</v>
      </c>
      <c r="BY98" s="217" t="s">
        <v>174</v>
      </c>
      <c r="BZ98" s="217" t="s">
        <v>143</v>
      </c>
      <c r="CA98" s="217" t="s">
        <v>143</v>
      </c>
      <c r="CB98" s="217" t="s">
        <v>362</v>
      </c>
      <c r="CC98" s="217" t="s">
        <v>15614</v>
      </c>
      <c r="CD98" s="217" t="s">
        <v>2261</v>
      </c>
      <c r="CE98" s="217" t="s">
        <v>2261</v>
      </c>
      <c r="CF98" s="217" t="s">
        <v>143</v>
      </c>
      <c r="CG98" s="217" t="s">
        <v>15632</v>
      </c>
      <c r="CH98" s="217" t="s">
        <v>15632</v>
      </c>
      <c r="CI98" s="217" t="s">
        <v>174</v>
      </c>
      <c r="CJ98" s="217" t="s">
        <v>2261</v>
      </c>
      <c r="CK98" s="217" t="s">
        <v>143</v>
      </c>
      <c r="CL98" s="217" t="s">
        <v>143</v>
      </c>
      <c r="CM98" s="217" t="s">
        <v>143</v>
      </c>
      <c r="CN98" s="217" t="s">
        <v>143</v>
      </c>
      <c r="CO98" s="217" t="s">
        <v>143</v>
      </c>
      <c r="CP98" s="217" t="s">
        <v>143</v>
      </c>
      <c r="CQ98" s="217" t="s">
        <v>1</v>
      </c>
      <c r="CR98" s="217" t="s">
        <v>143</v>
      </c>
      <c r="CS98" s="217" t="s">
        <v>1</v>
      </c>
      <c r="CT98" s="217" t="s">
        <v>1985</v>
      </c>
      <c r="CU98" s="217" t="s">
        <v>1985</v>
      </c>
      <c r="CV98" s="217" t="s">
        <v>394</v>
      </c>
      <c r="CW98" s="217" t="s">
        <v>166</v>
      </c>
      <c r="CX98" s="217" t="s">
        <v>136</v>
      </c>
      <c r="CY98" s="217" t="s">
        <v>1989</v>
      </c>
      <c r="CZ98" s="217" t="s">
        <v>16177</v>
      </c>
      <c r="DA98" s="217" t="s">
        <v>143</v>
      </c>
      <c r="DB98" s="217" t="s">
        <v>364</v>
      </c>
      <c r="DC98" s="217" t="s">
        <v>6302</v>
      </c>
      <c r="DD98" s="217" t="s">
        <v>2419</v>
      </c>
      <c r="DE98" s="217" t="s">
        <v>143</v>
      </c>
      <c r="DF98" s="217" t="s">
        <v>143</v>
      </c>
      <c r="DG98" s="217" t="s">
        <v>143</v>
      </c>
      <c r="DJ98" s="176"/>
    </row>
    <row r="99" spans="1:114" s="217" customFormat="1" x14ac:dyDescent="0.2">
      <c r="A99" s="216">
        <v>45690</v>
      </c>
      <c r="B99" s="217">
        <v>182393</v>
      </c>
      <c r="C99" s="217" t="s">
        <v>12238</v>
      </c>
      <c r="D99" s="217" t="s">
        <v>164</v>
      </c>
      <c r="E99" s="218">
        <v>45691</v>
      </c>
      <c r="F99" s="217" t="s">
        <v>165</v>
      </c>
      <c r="G99" s="217" t="s">
        <v>166</v>
      </c>
      <c r="H99" s="219">
        <v>100</v>
      </c>
      <c r="I99" s="219">
        <v>100</v>
      </c>
      <c r="J99" s="220">
        <f t="shared" si="1"/>
        <v>1.0666823682311259E-3</v>
      </c>
      <c r="K99" s="217" t="s">
        <v>316</v>
      </c>
      <c r="L99" s="217" t="s">
        <v>1056</v>
      </c>
      <c r="M99" s="217" t="s">
        <v>6289</v>
      </c>
      <c r="N99" s="217" t="s">
        <v>15636</v>
      </c>
      <c r="O99" s="221" t="s">
        <v>170</v>
      </c>
      <c r="P99" s="217" t="s">
        <v>15644</v>
      </c>
      <c r="Q99" s="217" t="s">
        <v>3262</v>
      </c>
      <c r="R99" s="217" t="s">
        <v>135</v>
      </c>
      <c r="S99" s="217" t="s">
        <v>135</v>
      </c>
      <c r="T99" s="217" t="s">
        <v>136</v>
      </c>
      <c r="U99" s="217" t="s">
        <v>137</v>
      </c>
      <c r="V99" s="217" t="s">
        <v>2483</v>
      </c>
      <c r="W99" s="217" t="s">
        <v>15637</v>
      </c>
      <c r="X99" s="217" t="s">
        <v>15645</v>
      </c>
      <c r="Y99" s="217" t="s">
        <v>139</v>
      </c>
      <c r="Z99" s="217" t="s">
        <v>323</v>
      </c>
      <c r="AA99" s="217" t="s">
        <v>5272</v>
      </c>
      <c r="AB99" s="217" t="s">
        <v>143</v>
      </c>
      <c r="AC99" s="217" t="s">
        <v>432</v>
      </c>
      <c r="AD99" s="217" t="s">
        <v>143</v>
      </c>
      <c r="AE99" s="217" t="s">
        <v>235</v>
      </c>
      <c r="AF99" s="217" t="s">
        <v>141</v>
      </c>
      <c r="AG99" s="217" t="s">
        <v>143</v>
      </c>
      <c r="AH99" s="217" t="s">
        <v>432</v>
      </c>
      <c r="AI99" s="217" t="s">
        <v>207</v>
      </c>
      <c r="AJ99" s="217" t="s">
        <v>143</v>
      </c>
      <c r="AK99" s="217" t="s">
        <v>432</v>
      </c>
      <c r="AL99" s="217" t="s">
        <v>174</v>
      </c>
      <c r="AM99" s="217" t="s">
        <v>6295</v>
      </c>
      <c r="AN99" s="217" t="s">
        <v>3264</v>
      </c>
      <c r="AO99" s="217" t="s">
        <v>6296</v>
      </c>
      <c r="AP99" s="217" t="s">
        <v>353</v>
      </c>
      <c r="AQ99" s="217" t="s">
        <v>231</v>
      </c>
      <c r="AR99" s="217" t="s">
        <v>5736</v>
      </c>
      <c r="AS99" s="217" t="s">
        <v>3266</v>
      </c>
      <c r="AT99" s="217" t="s">
        <v>145</v>
      </c>
      <c r="AU99" s="217" t="s">
        <v>146</v>
      </c>
      <c r="AV99" s="217" t="s">
        <v>1060</v>
      </c>
      <c r="AW99" s="217" t="s">
        <v>148</v>
      </c>
      <c r="AX99" s="217" t="s">
        <v>139</v>
      </c>
      <c r="AY99" s="217" t="s">
        <v>149</v>
      </c>
      <c r="AZ99" s="217" t="s">
        <v>150</v>
      </c>
      <c r="BA99" s="217" t="s">
        <v>156</v>
      </c>
      <c r="BB99" s="217" t="s">
        <v>157</v>
      </c>
      <c r="BC99" s="217" t="s">
        <v>484</v>
      </c>
      <c r="BD99" s="217" t="s">
        <v>15645</v>
      </c>
      <c r="BE99" s="217" t="s">
        <v>5272</v>
      </c>
      <c r="BF99" s="217" t="s">
        <v>143</v>
      </c>
      <c r="BG99" s="217" t="s">
        <v>143</v>
      </c>
      <c r="BH99" s="217" t="s">
        <v>143</v>
      </c>
      <c r="BI99" s="217" t="s">
        <v>136</v>
      </c>
      <c r="BJ99" s="217" t="s">
        <v>143</v>
      </c>
      <c r="BK99" s="217" t="s">
        <v>160</v>
      </c>
      <c r="BL99" s="217" t="s">
        <v>160</v>
      </c>
      <c r="BM99" s="217" t="s">
        <v>143</v>
      </c>
      <c r="BN99" s="217" t="s">
        <v>143</v>
      </c>
      <c r="BO99" s="217" t="s">
        <v>15646</v>
      </c>
      <c r="BP99" s="217" t="s">
        <v>5723</v>
      </c>
      <c r="BQ99" s="217" t="s">
        <v>162</v>
      </c>
      <c r="BR99" s="217" t="s">
        <v>432</v>
      </c>
      <c r="BS99" s="217" t="s">
        <v>432</v>
      </c>
      <c r="BT99" s="217" t="s">
        <v>135</v>
      </c>
      <c r="BU99" s="217" t="s">
        <v>135</v>
      </c>
      <c r="BV99" s="217" t="s">
        <v>135</v>
      </c>
      <c r="BW99" s="217" t="s">
        <v>148</v>
      </c>
      <c r="BX99" s="217" t="s">
        <v>6904</v>
      </c>
      <c r="BY99" s="217" t="s">
        <v>174</v>
      </c>
      <c r="BZ99" s="217" t="s">
        <v>143</v>
      </c>
      <c r="CA99" s="217" t="s">
        <v>143</v>
      </c>
      <c r="CB99" s="217" t="s">
        <v>143</v>
      </c>
      <c r="CC99" s="217" t="s">
        <v>143</v>
      </c>
      <c r="CD99" s="217" t="s">
        <v>2261</v>
      </c>
      <c r="CE99" s="217" t="s">
        <v>2261</v>
      </c>
      <c r="CF99" s="217" t="s">
        <v>143</v>
      </c>
      <c r="CG99" s="217" t="s">
        <v>143</v>
      </c>
      <c r="CH99" s="217" t="s">
        <v>5272</v>
      </c>
      <c r="CI99" s="217" t="s">
        <v>143</v>
      </c>
      <c r="CJ99" s="217" t="s">
        <v>143</v>
      </c>
      <c r="CK99" s="217" t="s">
        <v>143</v>
      </c>
      <c r="CL99" s="217" t="s">
        <v>143</v>
      </c>
      <c r="CM99" s="217" t="s">
        <v>143</v>
      </c>
      <c r="CN99" s="217" t="s">
        <v>143</v>
      </c>
      <c r="CO99" s="217" t="s">
        <v>143</v>
      </c>
      <c r="CP99" s="217" t="s">
        <v>143</v>
      </c>
      <c r="CQ99" s="217" t="s">
        <v>1</v>
      </c>
      <c r="CR99" s="217" t="s">
        <v>143</v>
      </c>
      <c r="CS99" s="217" t="s">
        <v>1</v>
      </c>
      <c r="CT99" s="217" t="s">
        <v>1985</v>
      </c>
      <c r="CU99" s="217" t="s">
        <v>1985</v>
      </c>
      <c r="CV99" s="217" t="s">
        <v>316</v>
      </c>
      <c r="CW99" s="217" t="s">
        <v>166</v>
      </c>
      <c r="CX99" s="217" t="s">
        <v>136</v>
      </c>
      <c r="CY99" s="217" t="s">
        <v>1989</v>
      </c>
      <c r="CZ99" s="217" t="s">
        <v>143</v>
      </c>
      <c r="DA99" s="217" t="s">
        <v>143</v>
      </c>
      <c r="DB99" s="217" t="s">
        <v>164</v>
      </c>
      <c r="DC99" s="217" t="s">
        <v>6302</v>
      </c>
      <c r="DD99" s="217" t="s">
        <v>2419</v>
      </c>
      <c r="DE99" s="217" t="s">
        <v>143</v>
      </c>
      <c r="DF99" s="217" t="s">
        <v>143</v>
      </c>
      <c r="DG99" s="217" t="s">
        <v>143</v>
      </c>
      <c r="DJ99" s="176"/>
    </row>
    <row r="100" spans="1:114" s="217" customFormat="1" x14ac:dyDescent="0.2">
      <c r="A100" s="216">
        <v>45690</v>
      </c>
      <c r="B100" s="217">
        <v>182598</v>
      </c>
      <c r="C100" s="217" t="s">
        <v>16253</v>
      </c>
      <c r="D100" s="217" t="s">
        <v>5495</v>
      </c>
      <c r="E100" s="218">
        <v>45693</v>
      </c>
      <c r="F100" s="217" t="s">
        <v>165</v>
      </c>
      <c r="G100" s="217" t="s">
        <v>166</v>
      </c>
      <c r="H100" s="219">
        <v>219.83</v>
      </c>
      <c r="I100" s="219">
        <v>230.15</v>
      </c>
      <c r="J100" s="220">
        <f t="shared" si="1"/>
        <v>2.3448878500824844E-3</v>
      </c>
      <c r="K100" s="217" t="s">
        <v>953</v>
      </c>
      <c r="L100" s="217" t="s">
        <v>1056</v>
      </c>
      <c r="M100" s="217" t="s">
        <v>168</v>
      </c>
      <c r="N100" s="217" t="s">
        <v>14542</v>
      </c>
      <c r="O100" s="221" t="s">
        <v>170</v>
      </c>
      <c r="P100" s="217" t="s">
        <v>15647</v>
      </c>
      <c r="Q100" s="217" t="s">
        <v>15611</v>
      </c>
      <c r="R100" s="217" t="s">
        <v>135</v>
      </c>
      <c r="S100" s="217" t="s">
        <v>135</v>
      </c>
      <c r="T100" s="217" t="s">
        <v>506</v>
      </c>
      <c r="U100" s="217" t="s">
        <v>137</v>
      </c>
      <c r="V100" s="217" t="s">
        <v>173</v>
      </c>
      <c r="W100" s="217" t="s">
        <v>15638</v>
      </c>
      <c r="X100" s="217" t="s">
        <v>15775</v>
      </c>
      <c r="Y100" s="217" t="s">
        <v>139</v>
      </c>
      <c r="Z100" s="217" t="s">
        <v>323</v>
      </c>
      <c r="AA100" s="217" t="s">
        <v>5272</v>
      </c>
      <c r="AB100" s="217" t="s">
        <v>143</v>
      </c>
      <c r="AC100" s="217" t="s">
        <v>15776</v>
      </c>
      <c r="AD100" s="217" t="s">
        <v>143</v>
      </c>
      <c r="AE100" s="217" t="s">
        <v>235</v>
      </c>
      <c r="AF100" s="217" t="s">
        <v>141</v>
      </c>
      <c r="AG100" s="217" t="s">
        <v>143</v>
      </c>
      <c r="AH100" s="217" t="s">
        <v>15776</v>
      </c>
      <c r="AI100" s="217" t="s">
        <v>207</v>
      </c>
      <c r="AJ100" s="217" t="s">
        <v>15613</v>
      </c>
      <c r="AK100" s="217" t="s">
        <v>15639</v>
      </c>
      <c r="AL100" s="217" t="s">
        <v>174</v>
      </c>
      <c r="AM100" s="217" t="s">
        <v>175</v>
      </c>
      <c r="AN100" s="217" t="s">
        <v>176</v>
      </c>
      <c r="AO100" s="217" t="s">
        <v>177</v>
      </c>
      <c r="AP100" s="217" t="s">
        <v>178</v>
      </c>
      <c r="AQ100" s="217" t="s">
        <v>179</v>
      </c>
      <c r="AR100" s="217" t="s">
        <v>180</v>
      </c>
      <c r="AS100" s="217" t="s">
        <v>181</v>
      </c>
      <c r="AT100" s="217" t="s">
        <v>145</v>
      </c>
      <c r="AU100" s="217" t="s">
        <v>146</v>
      </c>
      <c r="AV100" s="217" t="s">
        <v>1060</v>
      </c>
      <c r="AW100" s="217" t="s">
        <v>148</v>
      </c>
      <c r="AX100" s="217" t="s">
        <v>139</v>
      </c>
      <c r="AY100" s="217" t="s">
        <v>149</v>
      </c>
      <c r="AZ100" s="217" t="s">
        <v>150</v>
      </c>
      <c r="BA100" s="217" t="s">
        <v>156</v>
      </c>
      <c r="BB100" s="217" t="s">
        <v>157</v>
      </c>
      <c r="BC100" s="217" t="s">
        <v>484</v>
      </c>
      <c r="BD100" s="217" t="s">
        <v>15648</v>
      </c>
      <c r="BE100" s="217" t="s">
        <v>5272</v>
      </c>
      <c r="BF100" s="217" t="s">
        <v>143</v>
      </c>
      <c r="BG100" s="217" t="s">
        <v>15777</v>
      </c>
      <c r="BH100" s="217" t="s">
        <v>143</v>
      </c>
      <c r="BI100" s="217" t="s">
        <v>506</v>
      </c>
      <c r="BJ100" s="217" t="s">
        <v>143</v>
      </c>
      <c r="BK100" s="217" t="s">
        <v>160</v>
      </c>
      <c r="BL100" s="217" t="s">
        <v>160</v>
      </c>
      <c r="BM100" s="217" t="s">
        <v>164</v>
      </c>
      <c r="BN100" s="217" t="s">
        <v>143</v>
      </c>
      <c r="BO100" s="217" t="s">
        <v>15649</v>
      </c>
      <c r="BP100" s="217" t="s">
        <v>5723</v>
      </c>
      <c r="BQ100" s="217" t="s">
        <v>162</v>
      </c>
      <c r="BR100" s="217" t="s">
        <v>15776</v>
      </c>
      <c r="BS100" s="217" t="s">
        <v>15776</v>
      </c>
      <c r="BT100" s="217" t="s">
        <v>135</v>
      </c>
      <c r="BU100" s="217" t="s">
        <v>135</v>
      </c>
      <c r="BV100" s="217" t="s">
        <v>135</v>
      </c>
      <c r="BW100" s="217" t="s">
        <v>148</v>
      </c>
      <c r="BX100" s="217" t="s">
        <v>2650</v>
      </c>
      <c r="BY100" s="217" t="s">
        <v>174</v>
      </c>
      <c r="BZ100" s="217" t="s">
        <v>143</v>
      </c>
      <c r="CA100" s="217" t="s">
        <v>143</v>
      </c>
      <c r="CB100" s="217" t="s">
        <v>143</v>
      </c>
      <c r="CC100" s="217" t="s">
        <v>15613</v>
      </c>
      <c r="CD100" s="217" t="s">
        <v>2261</v>
      </c>
      <c r="CE100" s="217" t="s">
        <v>2261</v>
      </c>
      <c r="CF100" s="217" t="s">
        <v>143</v>
      </c>
      <c r="CG100" s="217" t="s">
        <v>143</v>
      </c>
      <c r="CH100" s="217" t="s">
        <v>5272</v>
      </c>
      <c r="CI100" s="217" t="s">
        <v>143</v>
      </c>
      <c r="CJ100" s="217" t="s">
        <v>143</v>
      </c>
      <c r="CK100" s="217" t="s">
        <v>143</v>
      </c>
      <c r="CL100" s="217" t="s">
        <v>143</v>
      </c>
      <c r="CM100" s="217" t="s">
        <v>143</v>
      </c>
      <c r="CN100" s="217" t="s">
        <v>143</v>
      </c>
      <c r="CO100" s="217" t="s">
        <v>143</v>
      </c>
      <c r="CP100" s="217" t="s">
        <v>143</v>
      </c>
      <c r="CQ100" s="217" t="s">
        <v>1</v>
      </c>
      <c r="CR100" s="217" t="s">
        <v>143</v>
      </c>
      <c r="CS100" s="217" t="s">
        <v>1</v>
      </c>
      <c r="CT100" s="217" t="s">
        <v>1985</v>
      </c>
      <c r="CU100" s="217" t="s">
        <v>1985</v>
      </c>
      <c r="CV100" s="217" t="s">
        <v>953</v>
      </c>
      <c r="CW100" s="217" t="s">
        <v>166</v>
      </c>
      <c r="CX100" s="217" t="s">
        <v>506</v>
      </c>
      <c r="CY100" s="217" t="s">
        <v>1986</v>
      </c>
      <c r="CZ100" s="217" t="s">
        <v>143</v>
      </c>
      <c r="DA100" s="217" t="s">
        <v>143</v>
      </c>
      <c r="DB100" s="217" t="s">
        <v>164</v>
      </c>
      <c r="DC100" s="217" t="s">
        <v>6302</v>
      </c>
      <c r="DD100" s="217" t="s">
        <v>5904</v>
      </c>
      <c r="DE100" s="217" t="s">
        <v>143</v>
      </c>
      <c r="DF100" s="217" t="s">
        <v>143</v>
      </c>
      <c r="DG100" s="217" t="s">
        <v>143</v>
      </c>
      <c r="DJ100" s="176"/>
    </row>
    <row r="101" spans="1:114" s="217" customFormat="1" x14ac:dyDescent="0.2">
      <c r="A101" s="216">
        <v>45690</v>
      </c>
      <c r="B101" s="217">
        <v>182777</v>
      </c>
      <c r="C101" s="217" t="s">
        <v>19</v>
      </c>
      <c r="D101" s="217" t="s">
        <v>373</v>
      </c>
      <c r="E101" s="218">
        <v>45694</v>
      </c>
      <c r="F101" s="217" t="s">
        <v>257</v>
      </c>
      <c r="G101" s="217" t="s">
        <v>166</v>
      </c>
      <c r="H101" s="219">
        <v>439.9</v>
      </c>
      <c r="I101" s="219">
        <v>1176.28</v>
      </c>
      <c r="J101" s="220">
        <f t="shared" si="1"/>
        <v>4.6923357378487228E-3</v>
      </c>
      <c r="K101" s="217" t="s">
        <v>374</v>
      </c>
      <c r="L101" s="217" t="s">
        <v>5778</v>
      </c>
      <c r="M101" s="217" t="s">
        <v>7854</v>
      </c>
      <c r="N101" s="217" t="s">
        <v>15650</v>
      </c>
      <c r="O101" s="221" t="s">
        <v>170</v>
      </c>
      <c r="P101" s="217" t="s">
        <v>15778</v>
      </c>
      <c r="Q101" s="217" t="s">
        <v>9213</v>
      </c>
      <c r="R101" s="217" t="s">
        <v>135</v>
      </c>
      <c r="S101" s="217" t="s">
        <v>135</v>
      </c>
      <c r="T101" s="217" t="s">
        <v>224</v>
      </c>
      <c r="U101" s="217" t="s">
        <v>137</v>
      </c>
      <c r="V101" s="217" t="s">
        <v>11994</v>
      </c>
      <c r="W101" s="217" t="s">
        <v>15651</v>
      </c>
      <c r="X101" s="217" t="s">
        <v>16074</v>
      </c>
      <c r="Y101" s="217" t="s">
        <v>139</v>
      </c>
      <c r="Z101" s="217" t="s">
        <v>323</v>
      </c>
      <c r="AA101" s="217" t="s">
        <v>5272</v>
      </c>
      <c r="AB101" s="217" t="s">
        <v>143</v>
      </c>
      <c r="AC101" s="217" t="s">
        <v>15779</v>
      </c>
      <c r="AD101" s="217" t="s">
        <v>15652</v>
      </c>
      <c r="AE101" s="217" t="s">
        <v>5675</v>
      </c>
      <c r="AF101" s="217" t="s">
        <v>265</v>
      </c>
      <c r="AG101" s="217" t="s">
        <v>143</v>
      </c>
      <c r="AH101" s="217" t="s">
        <v>15779</v>
      </c>
      <c r="AI101" s="217" t="s">
        <v>207</v>
      </c>
      <c r="AJ101" s="217" t="s">
        <v>143</v>
      </c>
      <c r="AK101" s="217" t="s">
        <v>15653</v>
      </c>
      <c r="AL101" s="217" t="s">
        <v>174</v>
      </c>
      <c r="AM101" s="217" t="s">
        <v>7861</v>
      </c>
      <c r="AN101" s="217" t="s">
        <v>7862</v>
      </c>
      <c r="AO101" s="217" t="s">
        <v>7863</v>
      </c>
      <c r="AP101" s="217" t="s">
        <v>353</v>
      </c>
      <c r="AQ101" s="217" t="s">
        <v>231</v>
      </c>
      <c r="AR101" s="217" t="s">
        <v>1616</v>
      </c>
      <c r="AS101" s="217" t="s">
        <v>6167</v>
      </c>
      <c r="AT101" s="217" t="s">
        <v>990</v>
      </c>
      <c r="AU101" s="217" t="s">
        <v>5785</v>
      </c>
      <c r="AV101" s="217" t="s">
        <v>5786</v>
      </c>
      <c r="AW101" s="217" t="s">
        <v>148</v>
      </c>
      <c r="AX101" s="217" t="s">
        <v>139</v>
      </c>
      <c r="AY101" s="217" t="s">
        <v>154</v>
      </c>
      <c r="AZ101" s="217" t="s">
        <v>992</v>
      </c>
      <c r="BA101" s="217" t="s">
        <v>156</v>
      </c>
      <c r="BB101" s="217" t="s">
        <v>157</v>
      </c>
      <c r="BC101" s="217" t="s">
        <v>8956</v>
      </c>
      <c r="BD101" s="217" t="s">
        <v>15780</v>
      </c>
      <c r="BE101" s="217" t="s">
        <v>5272</v>
      </c>
      <c r="BF101" s="217" t="s">
        <v>170</v>
      </c>
      <c r="BG101" s="217" t="s">
        <v>15781</v>
      </c>
      <c r="BH101" s="217" t="s">
        <v>143</v>
      </c>
      <c r="BI101" s="217" t="s">
        <v>136</v>
      </c>
      <c r="BJ101" s="217" t="s">
        <v>143</v>
      </c>
      <c r="BK101" s="217" t="s">
        <v>200</v>
      </c>
      <c r="BL101" s="217" t="s">
        <v>160</v>
      </c>
      <c r="BM101" s="217" t="s">
        <v>143</v>
      </c>
      <c r="BN101" s="217" t="s">
        <v>15654</v>
      </c>
      <c r="BO101" s="217" t="s">
        <v>15782</v>
      </c>
      <c r="BP101" s="217" t="s">
        <v>143</v>
      </c>
      <c r="BQ101" s="217" t="s">
        <v>15783</v>
      </c>
      <c r="BR101" s="217" t="s">
        <v>15779</v>
      </c>
      <c r="BS101" s="217" t="s">
        <v>15779</v>
      </c>
      <c r="BT101" s="217" t="s">
        <v>135</v>
      </c>
      <c r="BU101" s="217" t="s">
        <v>135</v>
      </c>
      <c r="BV101" s="217" t="s">
        <v>135</v>
      </c>
      <c r="BW101" s="217" t="s">
        <v>148</v>
      </c>
      <c r="BX101" s="217" t="s">
        <v>2774</v>
      </c>
      <c r="BY101" s="217" t="s">
        <v>174</v>
      </c>
      <c r="BZ101" s="217" t="s">
        <v>15655</v>
      </c>
      <c r="CA101" s="217" t="s">
        <v>143</v>
      </c>
      <c r="CB101" s="217" t="s">
        <v>143</v>
      </c>
      <c r="CC101" s="217" t="s">
        <v>143</v>
      </c>
      <c r="CD101" s="217" t="s">
        <v>2261</v>
      </c>
      <c r="CE101" s="217" t="s">
        <v>2261</v>
      </c>
      <c r="CF101" s="217" t="s">
        <v>143</v>
      </c>
      <c r="CG101" s="217" t="s">
        <v>143</v>
      </c>
      <c r="CH101" s="217" t="s">
        <v>5272</v>
      </c>
      <c r="CI101" s="217" t="s">
        <v>143</v>
      </c>
      <c r="CJ101" s="217" t="s">
        <v>143</v>
      </c>
      <c r="CK101" s="217" t="s">
        <v>143</v>
      </c>
      <c r="CL101" s="217" t="s">
        <v>143</v>
      </c>
      <c r="CM101" s="217" t="s">
        <v>6441</v>
      </c>
      <c r="CN101" s="217" t="s">
        <v>143</v>
      </c>
      <c r="CO101" s="217" t="s">
        <v>6441</v>
      </c>
      <c r="CP101" s="217" t="s">
        <v>143</v>
      </c>
      <c r="CQ101" s="217" t="s">
        <v>1</v>
      </c>
      <c r="CR101" s="217" t="s">
        <v>143</v>
      </c>
      <c r="CS101" s="217" t="s">
        <v>1</v>
      </c>
      <c r="CT101" s="217" t="s">
        <v>2092</v>
      </c>
      <c r="CU101" s="217" t="s">
        <v>1985</v>
      </c>
      <c r="CV101" s="217" t="s">
        <v>374</v>
      </c>
      <c r="CW101" s="217" t="s">
        <v>166</v>
      </c>
      <c r="CX101" s="217" t="s">
        <v>136</v>
      </c>
      <c r="CY101" s="217" t="s">
        <v>1989</v>
      </c>
      <c r="CZ101" s="217" t="s">
        <v>15784</v>
      </c>
      <c r="DA101" s="217" t="s">
        <v>11994</v>
      </c>
      <c r="DB101" s="217" t="s">
        <v>373</v>
      </c>
      <c r="DC101" s="217" t="s">
        <v>6302</v>
      </c>
      <c r="DD101" s="217" t="s">
        <v>5776</v>
      </c>
      <c r="DE101" s="217" t="s">
        <v>7865</v>
      </c>
      <c r="DF101" s="217" t="s">
        <v>7865</v>
      </c>
      <c r="DG101" s="217" t="s">
        <v>143</v>
      </c>
      <c r="DJ101" s="176"/>
    </row>
    <row r="102" spans="1:114" s="217" customFormat="1" x14ac:dyDescent="0.2">
      <c r="A102" s="216">
        <v>45690</v>
      </c>
      <c r="B102" s="217">
        <v>182784</v>
      </c>
      <c r="C102" s="223" t="s">
        <v>15761</v>
      </c>
      <c r="D102" s="217" t="s">
        <v>373</v>
      </c>
      <c r="E102" s="218">
        <v>45694</v>
      </c>
      <c r="F102" s="217" t="s">
        <v>257</v>
      </c>
      <c r="G102" s="217" t="s">
        <v>166</v>
      </c>
      <c r="H102" s="219">
        <v>1841.72</v>
      </c>
      <c r="I102" s="219">
        <v>1197.9100000000001</v>
      </c>
      <c r="J102" s="220">
        <f t="shared" si="1"/>
        <v>1.9645302512186293E-2</v>
      </c>
      <c r="K102" s="217" t="s">
        <v>374</v>
      </c>
      <c r="L102" s="217" t="s">
        <v>980</v>
      </c>
      <c r="M102" s="217" t="s">
        <v>13912</v>
      </c>
      <c r="N102" s="217" t="s">
        <v>15656</v>
      </c>
      <c r="O102" s="221" t="s">
        <v>170</v>
      </c>
      <c r="P102" s="217" t="s">
        <v>15785</v>
      </c>
      <c r="Q102" s="217" t="s">
        <v>7694</v>
      </c>
      <c r="R102" s="217" t="s">
        <v>135</v>
      </c>
      <c r="S102" s="217" t="s">
        <v>135</v>
      </c>
      <c r="T102" s="217" t="s">
        <v>136</v>
      </c>
      <c r="U102" s="217" t="s">
        <v>137</v>
      </c>
      <c r="V102" s="217" t="s">
        <v>11994</v>
      </c>
      <c r="W102" s="217" t="s">
        <v>15657</v>
      </c>
      <c r="X102" s="217" t="s">
        <v>15921</v>
      </c>
      <c r="Y102" s="217" t="s">
        <v>139</v>
      </c>
      <c r="Z102" s="217" t="s">
        <v>140</v>
      </c>
      <c r="AA102" s="217" t="s">
        <v>5272</v>
      </c>
      <c r="AB102" s="217" t="s">
        <v>143</v>
      </c>
      <c r="AC102" s="217" t="s">
        <v>15922</v>
      </c>
      <c r="AD102" s="217" t="s">
        <v>15652</v>
      </c>
      <c r="AE102" s="217" t="s">
        <v>5675</v>
      </c>
      <c r="AF102" s="217" t="s">
        <v>265</v>
      </c>
      <c r="AG102" s="217" t="s">
        <v>143</v>
      </c>
      <c r="AH102" s="217" t="s">
        <v>15922</v>
      </c>
      <c r="AI102" s="217" t="s">
        <v>142</v>
      </c>
      <c r="AJ102" s="217" t="s">
        <v>143</v>
      </c>
      <c r="AK102" s="217" t="s">
        <v>15658</v>
      </c>
      <c r="AL102" s="217" t="s">
        <v>174</v>
      </c>
      <c r="AM102" s="217" t="s">
        <v>13919</v>
      </c>
      <c r="AN102" s="217" t="s">
        <v>2700</v>
      </c>
      <c r="AO102" s="217" t="s">
        <v>13920</v>
      </c>
      <c r="AP102" s="217" t="s">
        <v>353</v>
      </c>
      <c r="AQ102" s="217" t="s">
        <v>231</v>
      </c>
      <c r="AR102" s="217" t="s">
        <v>353</v>
      </c>
      <c r="AS102" s="217" t="s">
        <v>2703</v>
      </c>
      <c r="AT102" s="217" t="s">
        <v>990</v>
      </c>
      <c r="AU102" s="217" t="s">
        <v>273</v>
      </c>
      <c r="AV102" s="217" t="s">
        <v>991</v>
      </c>
      <c r="AW102" s="217" t="s">
        <v>148</v>
      </c>
      <c r="AX102" s="217" t="s">
        <v>139</v>
      </c>
      <c r="AY102" s="217" t="s">
        <v>154</v>
      </c>
      <c r="AZ102" s="217" t="s">
        <v>992</v>
      </c>
      <c r="BA102" s="217" t="s">
        <v>156</v>
      </c>
      <c r="BB102" s="217" t="s">
        <v>157</v>
      </c>
      <c r="BC102" s="217" t="s">
        <v>8956</v>
      </c>
      <c r="BD102" s="217" t="s">
        <v>15786</v>
      </c>
      <c r="BE102" s="217" t="s">
        <v>5272</v>
      </c>
      <c r="BF102" s="217" t="s">
        <v>170</v>
      </c>
      <c r="BG102" s="217" t="s">
        <v>15923</v>
      </c>
      <c r="BH102" s="217" t="s">
        <v>143</v>
      </c>
      <c r="BI102" s="217" t="s">
        <v>136</v>
      </c>
      <c r="BJ102" s="217" t="s">
        <v>143</v>
      </c>
      <c r="BK102" s="217" t="s">
        <v>200</v>
      </c>
      <c r="BL102" s="217" t="s">
        <v>160</v>
      </c>
      <c r="BM102" s="217" t="s">
        <v>143</v>
      </c>
      <c r="BN102" s="217" t="s">
        <v>143</v>
      </c>
      <c r="BO102" s="217" t="s">
        <v>15787</v>
      </c>
      <c r="BP102" s="217" t="s">
        <v>143</v>
      </c>
      <c r="BQ102" s="217" t="s">
        <v>15788</v>
      </c>
      <c r="BR102" s="217" t="s">
        <v>15922</v>
      </c>
      <c r="BS102" s="217" t="s">
        <v>15922</v>
      </c>
      <c r="BT102" s="217" t="s">
        <v>135</v>
      </c>
      <c r="BU102" s="217" t="s">
        <v>135</v>
      </c>
      <c r="BV102" s="217" t="s">
        <v>135</v>
      </c>
      <c r="BW102" s="217" t="s">
        <v>148</v>
      </c>
      <c r="BX102" s="217" t="s">
        <v>2774</v>
      </c>
      <c r="BY102" s="217" t="s">
        <v>174</v>
      </c>
      <c r="BZ102" s="217" t="s">
        <v>143</v>
      </c>
      <c r="CA102" s="217" t="s">
        <v>143</v>
      </c>
      <c r="CB102" s="217" t="s">
        <v>143</v>
      </c>
      <c r="CC102" s="217" t="s">
        <v>143</v>
      </c>
      <c r="CD102" s="217" t="s">
        <v>2261</v>
      </c>
      <c r="CE102" s="217" t="s">
        <v>2261</v>
      </c>
      <c r="CF102" s="217" t="s">
        <v>143</v>
      </c>
      <c r="CG102" s="217" t="s">
        <v>143</v>
      </c>
      <c r="CH102" s="217" t="s">
        <v>5272</v>
      </c>
      <c r="CI102" s="217" t="s">
        <v>143</v>
      </c>
      <c r="CJ102" s="217" t="s">
        <v>143</v>
      </c>
      <c r="CK102" s="217" t="s">
        <v>143</v>
      </c>
      <c r="CL102" s="217" t="s">
        <v>143</v>
      </c>
      <c r="CM102" s="217" t="s">
        <v>143</v>
      </c>
      <c r="CN102" s="217" t="s">
        <v>143</v>
      </c>
      <c r="CO102" s="217" t="s">
        <v>143</v>
      </c>
      <c r="CP102" s="217" t="s">
        <v>143</v>
      </c>
      <c r="CQ102" s="217" t="s">
        <v>1</v>
      </c>
      <c r="CR102" s="217" t="s">
        <v>143</v>
      </c>
      <c r="CS102" s="217" t="s">
        <v>1</v>
      </c>
      <c r="CT102" s="217" t="s">
        <v>2092</v>
      </c>
      <c r="CU102" s="217" t="s">
        <v>2092</v>
      </c>
      <c r="CV102" s="217" t="s">
        <v>374</v>
      </c>
      <c r="CW102" s="217" t="s">
        <v>166</v>
      </c>
      <c r="CX102" s="217" t="s">
        <v>136</v>
      </c>
      <c r="CY102" s="217" t="s">
        <v>1989</v>
      </c>
      <c r="CZ102" s="217" t="s">
        <v>143</v>
      </c>
      <c r="DA102" s="217" t="s">
        <v>11994</v>
      </c>
      <c r="DB102" s="217" t="s">
        <v>373</v>
      </c>
      <c r="DC102" s="217" t="s">
        <v>6302</v>
      </c>
      <c r="DD102" s="217" t="s">
        <v>5776</v>
      </c>
      <c r="DE102" s="217" t="s">
        <v>143</v>
      </c>
      <c r="DF102" s="217" t="s">
        <v>143</v>
      </c>
      <c r="DG102" s="217" t="s">
        <v>143</v>
      </c>
      <c r="DJ102" s="176"/>
    </row>
    <row r="103" spans="1:114" s="217" customFormat="1" x14ac:dyDescent="0.2">
      <c r="A103" s="216">
        <v>45690</v>
      </c>
      <c r="B103" s="217">
        <v>182839</v>
      </c>
      <c r="C103" s="217" t="s">
        <v>16253</v>
      </c>
      <c r="D103" s="217" t="s">
        <v>364</v>
      </c>
      <c r="E103" s="218">
        <v>45694</v>
      </c>
      <c r="F103" s="217" t="s">
        <v>165</v>
      </c>
      <c r="G103" s="217" t="s">
        <v>166</v>
      </c>
      <c r="H103" s="219">
        <v>784.7</v>
      </c>
      <c r="I103" s="219">
        <v>784.7</v>
      </c>
      <c r="J103" s="220">
        <f t="shared" si="1"/>
        <v>8.3702565435096448E-3</v>
      </c>
      <c r="K103" s="217" t="s">
        <v>374</v>
      </c>
      <c r="L103" s="217" t="s">
        <v>960</v>
      </c>
      <c r="M103" s="217" t="s">
        <v>1362</v>
      </c>
      <c r="N103" s="217" t="s">
        <v>15659</v>
      </c>
      <c r="O103" s="221" t="s">
        <v>170</v>
      </c>
      <c r="P103" s="217" t="s">
        <v>15660</v>
      </c>
      <c r="Q103" s="217" t="s">
        <v>4241</v>
      </c>
      <c r="R103" s="217" t="s">
        <v>135</v>
      </c>
      <c r="S103" s="217" t="s">
        <v>135</v>
      </c>
      <c r="T103" s="217" t="s">
        <v>136</v>
      </c>
      <c r="U103" s="217" t="s">
        <v>137</v>
      </c>
      <c r="V103" s="217" t="s">
        <v>4880</v>
      </c>
      <c r="W103" s="217" t="s">
        <v>15661</v>
      </c>
      <c r="X103" s="217" t="s">
        <v>16178</v>
      </c>
      <c r="Y103" s="217" t="s">
        <v>139</v>
      </c>
      <c r="Z103" s="217" t="s">
        <v>323</v>
      </c>
      <c r="AA103" s="217" t="s">
        <v>5272</v>
      </c>
      <c r="AB103" s="217" t="s">
        <v>143</v>
      </c>
      <c r="AC103" s="217" t="s">
        <v>5272</v>
      </c>
      <c r="AD103" s="217" t="s">
        <v>143</v>
      </c>
      <c r="AE103" s="217" t="s">
        <v>235</v>
      </c>
      <c r="AF103" s="217" t="s">
        <v>141</v>
      </c>
      <c r="AG103" s="217" t="s">
        <v>143</v>
      </c>
      <c r="AH103" s="217" t="s">
        <v>143</v>
      </c>
      <c r="AI103" s="217" t="s">
        <v>142</v>
      </c>
      <c r="AJ103" s="217" t="s">
        <v>143</v>
      </c>
      <c r="AK103" s="217" t="s">
        <v>15663</v>
      </c>
      <c r="AL103" s="217" t="s">
        <v>143</v>
      </c>
      <c r="AM103" s="217" t="s">
        <v>4690</v>
      </c>
      <c r="AN103" s="217" t="s">
        <v>1336</v>
      </c>
      <c r="AO103" s="217" t="s">
        <v>13755</v>
      </c>
      <c r="AP103" s="217" t="s">
        <v>353</v>
      </c>
      <c r="AQ103" s="217" t="s">
        <v>231</v>
      </c>
      <c r="AR103" s="217" t="s">
        <v>492</v>
      </c>
      <c r="AS103" s="217" t="s">
        <v>1338</v>
      </c>
      <c r="AT103" s="217" t="s">
        <v>145</v>
      </c>
      <c r="AU103" s="217" t="s">
        <v>146</v>
      </c>
      <c r="AV103" s="217" t="s">
        <v>972</v>
      </c>
      <c r="AW103" s="217" t="s">
        <v>148</v>
      </c>
      <c r="AX103" s="217" t="s">
        <v>139</v>
      </c>
      <c r="AY103" s="217" t="s">
        <v>149</v>
      </c>
      <c r="AZ103" s="217" t="s">
        <v>150</v>
      </c>
      <c r="BA103" s="217" t="s">
        <v>156</v>
      </c>
      <c r="BB103" s="217" t="s">
        <v>157</v>
      </c>
      <c r="BC103" s="217" t="s">
        <v>237</v>
      </c>
      <c r="BD103" s="217" t="s">
        <v>15662</v>
      </c>
      <c r="BE103" s="217" t="s">
        <v>5272</v>
      </c>
      <c r="BF103" s="217" t="s">
        <v>143</v>
      </c>
      <c r="BG103" s="217" t="s">
        <v>143</v>
      </c>
      <c r="BH103" s="217" t="s">
        <v>143</v>
      </c>
      <c r="BI103" s="217" t="s">
        <v>136</v>
      </c>
      <c r="BJ103" s="217" t="s">
        <v>143</v>
      </c>
      <c r="BK103" s="217" t="s">
        <v>160</v>
      </c>
      <c r="BL103" s="217" t="s">
        <v>143</v>
      </c>
      <c r="BM103" s="217" t="s">
        <v>143</v>
      </c>
      <c r="BN103" s="217" t="s">
        <v>143</v>
      </c>
      <c r="BO103" s="217" t="s">
        <v>15664</v>
      </c>
      <c r="BP103" s="217" t="s">
        <v>5784</v>
      </c>
      <c r="BQ103" s="217" t="s">
        <v>314</v>
      </c>
      <c r="BR103" s="217" t="s">
        <v>15663</v>
      </c>
      <c r="BS103" s="217" t="s">
        <v>15663</v>
      </c>
      <c r="BT103" s="217" t="s">
        <v>135</v>
      </c>
      <c r="BU103" s="217" t="s">
        <v>135</v>
      </c>
      <c r="BV103" s="217" t="s">
        <v>135</v>
      </c>
      <c r="BW103" s="217" t="s">
        <v>148</v>
      </c>
      <c r="BX103" s="217" t="s">
        <v>15665</v>
      </c>
      <c r="BY103" s="217" t="s">
        <v>174</v>
      </c>
      <c r="BZ103" s="217" t="s">
        <v>143</v>
      </c>
      <c r="CA103" s="217" t="s">
        <v>143</v>
      </c>
      <c r="CB103" s="217" t="s">
        <v>143</v>
      </c>
      <c r="CC103" s="217" t="s">
        <v>15666</v>
      </c>
      <c r="CD103" s="217" t="s">
        <v>2261</v>
      </c>
      <c r="CE103" s="217" t="s">
        <v>143</v>
      </c>
      <c r="CF103" s="217" t="s">
        <v>143</v>
      </c>
      <c r="CG103" s="217" t="s">
        <v>143</v>
      </c>
      <c r="CH103" s="217" t="s">
        <v>5272</v>
      </c>
      <c r="CI103" s="217" t="s">
        <v>143</v>
      </c>
      <c r="CJ103" s="217" t="s">
        <v>143</v>
      </c>
      <c r="CK103" s="217" t="s">
        <v>143</v>
      </c>
      <c r="CL103" s="217" t="s">
        <v>143</v>
      </c>
      <c r="CM103" s="217" t="s">
        <v>10843</v>
      </c>
      <c r="CN103" s="217" t="s">
        <v>143</v>
      </c>
      <c r="CO103" s="217" t="s">
        <v>143</v>
      </c>
      <c r="CP103" s="217" t="s">
        <v>143</v>
      </c>
      <c r="CQ103" s="217" t="s">
        <v>1</v>
      </c>
      <c r="CR103" s="217" t="s">
        <v>143</v>
      </c>
      <c r="CS103" s="217" t="s">
        <v>1</v>
      </c>
      <c r="CT103" s="217" t="s">
        <v>2092</v>
      </c>
      <c r="CU103" s="217" t="s">
        <v>143</v>
      </c>
      <c r="CV103" s="217" t="s">
        <v>374</v>
      </c>
      <c r="CW103" s="217" t="s">
        <v>166</v>
      </c>
      <c r="CX103" s="217" t="s">
        <v>136</v>
      </c>
      <c r="CY103" s="217" t="s">
        <v>1986</v>
      </c>
      <c r="CZ103" s="217" t="s">
        <v>16177</v>
      </c>
      <c r="DA103" s="217" t="s">
        <v>143</v>
      </c>
      <c r="DB103" s="217" t="s">
        <v>364</v>
      </c>
      <c r="DC103" s="217" t="s">
        <v>6302</v>
      </c>
      <c r="DD103" s="217" t="s">
        <v>5776</v>
      </c>
      <c r="DE103" s="217" t="s">
        <v>143</v>
      </c>
      <c r="DF103" s="217" t="s">
        <v>10844</v>
      </c>
      <c r="DG103" s="217" t="s">
        <v>143</v>
      </c>
      <c r="DJ103" s="176"/>
    </row>
    <row r="104" spans="1:114" s="217" customFormat="1" x14ac:dyDescent="0.2">
      <c r="A104" s="216">
        <v>45690</v>
      </c>
      <c r="B104" s="217">
        <v>182853</v>
      </c>
      <c r="C104" s="217" t="s">
        <v>12238</v>
      </c>
      <c r="D104" s="217" t="s">
        <v>164</v>
      </c>
      <c r="E104" s="218">
        <v>45693</v>
      </c>
      <c r="F104" s="217" t="s">
        <v>165</v>
      </c>
      <c r="G104" s="217" t="s">
        <v>166</v>
      </c>
      <c r="H104" s="219">
        <v>600</v>
      </c>
      <c r="I104" s="219">
        <v>600</v>
      </c>
      <c r="J104" s="220">
        <f t="shared" si="1"/>
        <v>6.4000942093867556E-3</v>
      </c>
      <c r="K104" s="217" t="s">
        <v>316</v>
      </c>
      <c r="L104" s="217" t="s">
        <v>1056</v>
      </c>
      <c r="M104" s="217" t="s">
        <v>2817</v>
      </c>
      <c r="N104" s="217" t="s">
        <v>15667</v>
      </c>
      <c r="O104" s="221" t="s">
        <v>170</v>
      </c>
      <c r="P104" s="217" t="s">
        <v>15668</v>
      </c>
      <c r="Q104" s="217" t="s">
        <v>15669</v>
      </c>
      <c r="R104" s="217" t="s">
        <v>135</v>
      </c>
      <c r="S104" s="217" t="s">
        <v>135</v>
      </c>
      <c r="T104" s="217" t="s">
        <v>136</v>
      </c>
      <c r="U104" s="217" t="s">
        <v>137</v>
      </c>
      <c r="V104" s="217" t="s">
        <v>2483</v>
      </c>
      <c r="W104" s="217" t="s">
        <v>15670</v>
      </c>
      <c r="X104" s="217" t="s">
        <v>15671</v>
      </c>
      <c r="Y104" s="217" t="s">
        <v>139</v>
      </c>
      <c r="Z104" s="217" t="s">
        <v>226</v>
      </c>
      <c r="AA104" s="217" t="s">
        <v>5272</v>
      </c>
      <c r="AB104" s="217" t="s">
        <v>143</v>
      </c>
      <c r="AC104" s="217" t="s">
        <v>5272</v>
      </c>
      <c r="AD104" s="217" t="s">
        <v>143</v>
      </c>
      <c r="AE104" s="217" t="s">
        <v>235</v>
      </c>
      <c r="AF104" s="217" t="s">
        <v>141</v>
      </c>
      <c r="AG104" s="217" t="s">
        <v>143</v>
      </c>
      <c r="AH104" s="217" t="s">
        <v>143</v>
      </c>
      <c r="AI104" s="217" t="s">
        <v>207</v>
      </c>
      <c r="AJ104" s="217" t="s">
        <v>143</v>
      </c>
      <c r="AK104" s="217" t="s">
        <v>9516</v>
      </c>
      <c r="AL104" s="217" t="s">
        <v>143</v>
      </c>
      <c r="AM104" s="217" t="s">
        <v>2820</v>
      </c>
      <c r="AN104" s="217" t="s">
        <v>2821</v>
      </c>
      <c r="AO104" s="217" t="s">
        <v>2822</v>
      </c>
      <c r="AP104" s="217" t="s">
        <v>178</v>
      </c>
      <c r="AQ104" s="217" t="s">
        <v>179</v>
      </c>
      <c r="AR104" s="217" t="s">
        <v>180</v>
      </c>
      <c r="AS104" s="217" t="s">
        <v>2823</v>
      </c>
      <c r="AT104" s="217" t="s">
        <v>145</v>
      </c>
      <c r="AU104" s="217" t="s">
        <v>146</v>
      </c>
      <c r="AV104" s="217" t="s">
        <v>1060</v>
      </c>
      <c r="AW104" s="217" t="s">
        <v>148</v>
      </c>
      <c r="AX104" s="217" t="s">
        <v>139</v>
      </c>
      <c r="AY104" s="217" t="s">
        <v>149</v>
      </c>
      <c r="AZ104" s="217" t="s">
        <v>150</v>
      </c>
      <c r="BA104" s="217" t="s">
        <v>156</v>
      </c>
      <c r="BB104" s="217" t="s">
        <v>157</v>
      </c>
      <c r="BC104" s="217" t="s">
        <v>237</v>
      </c>
      <c r="BD104" s="217" t="s">
        <v>15671</v>
      </c>
      <c r="BE104" s="217" t="s">
        <v>5272</v>
      </c>
      <c r="BF104" s="217" t="s">
        <v>143</v>
      </c>
      <c r="BG104" s="217" t="s">
        <v>143</v>
      </c>
      <c r="BH104" s="217" t="s">
        <v>143</v>
      </c>
      <c r="BI104" s="217" t="s">
        <v>136</v>
      </c>
      <c r="BJ104" s="217" t="s">
        <v>143</v>
      </c>
      <c r="BK104" s="217" t="s">
        <v>160</v>
      </c>
      <c r="BL104" s="217" t="s">
        <v>143</v>
      </c>
      <c r="BM104" s="217" t="s">
        <v>143</v>
      </c>
      <c r="BN104" s="217" t="s">
        <v>143</v>
      </c>
      <c r="BO104" s="217" t="s">
        <v>15672</v>
      </c>
      <c r="BP104" s="217" t="s">
        <v>5784</v>
      </c>
      <c r="BQ104" s="217" t="s">
        <v>15673</v>
      </c>
      <c r="BR104" s="217" t="s">
        <v>9516</v>
      </c>
      <c r="BS104" s="217" t="s">
        <v>9516</v>
      </c>
      <c r="BT104" s="217" t="s">
        <v>135</v>
      </c>
      <c r="BU104" s="217" t="s">
        <v>135</v>
      </c>
      <c r="BV104" s="217" t="s">
        <v>135</v>
      </c>
      <c r="BW104" s="217" t="s">
        <v>148</v>
      </c>
      <c r="BX104" s="217" t="s">
        <v>15674</v>
      </c>
      <c r="BY104" s="217" t="s">
        <v>174</v>
      </c>
      <c r="BZ104" s="217" t="s">
        <v>143</v>
      </c>
      <c r="CA104" s="217" t="s">
        <v>143</v>
      </c>
      <c r="CB104" s="217" t="s">
        <v>143</v>
      </c>
      <c r="CC104" s="217" t="s">
        <v>15675</v>
      </c>
      <c r="CD104" s="217" t="s">
        <v>2261</v>
      </c>
      <c r="CE104" s="217" t="s">
        <v>143</v>
      </c>
      <c r="CF104" s="217" t="s">
        <v>143</v>
      </c>
      <c r="CG104" s="217" t="s">
        <v>143</v>
      </c>
      <c r="CH104" s="217" t="s">
        <v>5272</v>
      </c>
      <c r="CI104" s="217" t="s">
        <v>143</v>
      </c>
      <c r="CJ104" s="217" t="s">
        <v>143</v>
      </c>
      <c r="CK104" s="217" t="s">
        <v>143</v>
      </c>
      <c r="CL104" s="217" t="s">
        <v>143</v>
      </c>
      <c r="CM104" s="217" t="s">
        <v>5958</v>
      </c>
      <c r="CN104" s="217" t="s">
        <v>143</v>
      </c>
      <c r="CO104" s="217" t="s">
        <v>143</v>
      </c>
      <c r="CP104" s="217" t="s">
        <v>143</v>
      </c>
      <c r="CQ104" s="217" t="s">
        <v>1</v>
      </c>
      <c r="CR104" s="217" t="s">
        <v>143</v>
      </c>
      <c r="CS104" s="217" t="s">
        <v>1</v>
      </c>
      <c r="CT104" s="217" t="s">
        <v>2092</v>
      </c>
      <c r="CU104" s="217" t="s">
        <v>143</v>
      </c>
      <c r="CV104" s="217" t="s">
        <v>316</v>
      </c>
      <c r="CW104" s="217" t="s">
        <v>166</v>
      </c>
      <c r="CX104" s="217" t="s">
        <v>136</v>
      </c>
      <c r="CY104" s="217" t="s">
        <v>1989</v>
      </c>
      <c r="CZ104" s="217" t="s">
        <v>143</v>
      </c>
      <c r="DA104" s="217" t="s">
        <v>143</v>
      </c>
      <c r="DB104" s="217" t="s">
        <v>164</v>
      </c>
      <c r="DC104" s="217" t="s">
        <v>6302</v>
      </c>
      <c r="DD104" s="217" t="s">
        <v>5904</v>
      </c>
      <c r="DE104" s="217" t="s">
        <v>143</v>
      </c>
      <c r="DF104" s="217" t="s">
        <v>8574</v>
      </c>
      <c r="DG104" s="217" t="s">
        <v>143</v>
      </c>
      <c r="DJ104" s="176"/>
    </row>
    <row r="105" spans="1:114" s="217" customFormat="1" x14ac:dyDescent="0.2">
      <c r="A105" s="216">
        <v>45690</v>
      </c>
      <c r="B105" s="217">
        <v>182915</v>
      </c>
      <c r="C105" s="217" t="s">
        <v>12238</v>
      </c>
      <c r="D105" s="217" t="s">
        <v>164</v>
      </c>
      <c r="E105" s="218">
        <v>45694</v>
      </c>
      <c r="F105" s="217" t="s">
        <v>165</v>
      </c>
      <c r="G105" s="217" t="s">
        <v>166</v>
      </c>
      <c r="H105" s="219">
        <v>800</v>
      </c>
      <c r="I105" s="219">
        <v>800</v>
      </c>
      <c r="J105" s="220">
        <f t="shared" si="1"/>
        <v>8.5334589458490075E-3</v>
      </c>
      <c r="K105" s="217" t="s">
        <v>316</v>
      </c>
      <c r="L105" s="217" t="s">
        <v>960</v>
      </c>
      <c r="M105" s="217" t="s">
        <v>4266</v>
      </c>
      <c r="N105" s="217" t="s">
        <v>879</v>
      </c>
      <c r="O105" s="221" t="s">
        <v>170</v>
      </c>
      <c r="P105" s="217" t="s">
        <v>15789</v>
      </c>
      <c r="Q105" s="217" t="s">
        <v>15676</v>
      </c>
      <c r="R105" s="217" t="s">
        <v>135</v>
      </c>
      <c r="S105" s="217" t="s">
        <v>135</v>
      </c>
      <c r="T105" s="217" t="s">
        <v>136</v>
      </c>
      <c r="U105" s="217" t="s">
        <v>137</v>
      </c>
      <c r="V105" s="217" t="s">
        <v>322</v>
      </c>
      <c r="W105" s="217" t="s">
        <v>15677</v>
      </c>
      <c r="X105" s="217" t="s">
        <v>15790</v>
      </c>
      <c r="Y105" s="217" t="s">
        <v>139</v>
      </c>
      <c r="Z105" s="217" t="s">
        <v>323</v>
      </c>
      <c r="AA105" s="217" t="s">
        <v>5272</v>
      </c>
      <c r="AB105" s="217" t="s">
        <v>143</v>
      </c>
      <c r="AC105" s="217" t="s">
        <v>5784</v>
      </c>
      <c r="AD105" s="217" t="s">
        <v>143</v>
      </c>
      <c r="AE105" s="217" t="s">
        <v>235</v>
      </c>
      <c r="AF105" s="217" t="s">
        <v>141</v>
      </c>
      <c r="AG105" s="217" t="s">
        <v>143</v>
      </c>
      <c r="AH105" s="217" t="s">
        <v>5784</v>
      </c>
      <c r="AI105" s="217" t="s">
        <v>207</v>
      </c>
      <c r="AJ105" s="217" t="s">
        <v>143</v>
      </c>
      <c r="AK105" s="217" t="s">
        <v>5784</v>
      </c>
      <c r="AL105" s="217" t="s">
        <v>174</v>
      </c>
      <c r="AM105" s="217" t="s">
        <v>2359</v>
      </c>
      <c r="AN105" s="217" t="s">
        <v>1229</v>
      </c>
      <c r="AO105" s="217" t="s">
        <v>4269</v>
      </c>
      <c r="AP105" s="217" t="s">
        <v>178</v>
      </c>
      <c r="AQ105" s="217" t="s">
        <v>179</v>
      </c>
      <c r="AR105" s="217" t="s">
        <v>211</v>
      </c>
      <c r="AS105" s="217" t="s">
        <v>1381</v>
      </c>
      <c r="AT105" s="217" t="s">
        <v>145</v>
      </c>
      <c r="AU105" s="217" t="s">
        <v>146</v>
      </c>
      <c r="AV105" s="217" t="s">
        <v>972</v>
      </c>
      <c r="AW105" s="217" t="s">
        <v>148</v>
      </c>
      <c r="AX105" s="217" t="s">
        <v>139</v>
      </c>
      <c r="AY105" s="217" t="s">
        <v>149</v>
      </c>
      <c r="AZ105" s="217" t="s">
        <v>150</v>
      </c>
      <c r="BA105" s="217" t="s">
        <v>156</v>
      </c>
      <c r="BB105" s="217" t="s">
        <v>157</v>
      </c>
      <c r="BC105" s="217" t="s">
        <v>237</v>
      </c>
      <c r="BD105" s="217" t="s">
        <v>15790</v>
      </c>
      <c r="BE105" s="217" t="s">
        <v>5272</v>
      </c>
      <c r="BF105" s="217" t="s">
        <v>143</v>
      </c>
      <c r="BG105" s="217" t="s">
        <v>143</v>
      </c>
      <c r="BH105" s="217" t="s">
        <v>143</v>
      </c>
      <c r="BI105" s="217" t="s">
        <v>136</v>
      </c>
      <c r="BJ105" s="217" t="s">
        <v>143</v>
      </c>
      <c r="BK105" s="217" t="s">
        <v>160</v>
      </c>
      <c r="BL105" s="217" t="s">
        <v>160</v>
      </c>
      <c r="BM105" s="217" t="s">
        <v>143</v>
      </c>
      <c r="BN105" s="217" t="s">
        <v>143</v>
      </c>
      <c r="BO105" s="217" t="s">
        <v>15791</v>
      </c>
      <c r="BP105" s="217" t="s">
        <v>5784</v>
      </c>
      <c r="BQ105" s="217" t="s">
        <v>314</v>
      </c>
      <c r="BR105" s="217" t="s">
        <v>5784</v>
      </c>
      <c r="BS105" s="217" t="s">
        <v>5784</v>
      </c>
      <c r="BT105" s="217" t="s">
        <v>135</v>
      </c>
      <c r="BU105" s="217" t="s">
        <v>135</v>
      </c>
      <c r="BV105" s="217" t="s">
        <v>135</v>
      </c>
      <c r="BW105" s="217" t="s">
        <v>148</v>
      </c>
      <c r="BX105" s="217" t="s">
        <v>1653</v>
      </c>
      <c r="BY105" s="217" t="s">
        <v>174</v>
      </c>
      <c r="BZ105" s="217" t="s">
        <v>143</v>
      </c>
      <c r="CA105" s="217" t="s">
        <v>143</v>
      </c>
      <c r="CB105" s="217" t="s">
        <v>143</v>
      </c>
      <c r="CC105" s="217" t="s">
        <v>15678</v>
      </c>
      <c r="CD105" s="217" t="s">
        <v>2261</v>
      </c>
      <c r="CE105" s="217" t="s">
        <v>2261</v>
      </c>
      <c r="CF105" s="217" t="s">
        <v>143</v>
      </c>
      <c r="CG105" s="217" t="s">
        <v>143</v>
      </c>
      <c r="CH105" s="217" t="s">
        <v>5272</v>
      </c>
      <c r="CI105" s="217" t="s">
        <v>143</v>
      </c>
      <c r="CJ105" s="217" t="s">
        <v>143</v>
      </c>
      <c r="CK105" s="217" t="s">
        <v>143</v>
      </c>
      <c r="CL105" s="217" t="s">
        <v>143</v>
      </c>
      <c r="CM105" s="217" t="s">
        <v>143</v>
      </c>
      <c r="CN105" s="217" t="s">
        <v>143</v>
      </c>
      <c r="CO105" s="217" t="s">
        <v>143</v>
      </c>
      <c r="CP105" s="217" t="s">
        <v>143</v>
      </c>
      <c r="CQ105" s="217" t="s">
        <v>1</v>
      </c>
      <c r="CR105" s="217" t="s">
        <v>143</v>
      </c>
      <c r="CS105" s="217" t="s">
        <v>1</v>
      </c>
      <c r="CT105" s="217" t="s">
        <v>2092</v>
      </c>
      <c r="CU105" s="217" t="s">
        <v>2092</v>
      </c>
      <c r="CV105" s="217" t="s">
        <v>316</v>
      </c>
      <c r="CW105" s="217" t="s">
        <v>166</v>
      </c>
      <c r="CX105" s="217" t="s">
        <v>136</v>
      </c>
      <c r="CY105" s="217" t="s">
        <v>1989</v>
      </c>
      <c r="CZ105" s="217" t="s">
        <v>143</v>
      </c>
      <c r="DA105" s="217" t="s">
        <v>143</v>
      </c>
      <c r="DB105" s="217" t="s">
        <v>164</v>
      </c>
      <c r="DC105" s="217" t="s">
        <v>6302</v>
      </c>
      <c r="DD105" s="217" t="s">
        <v>5776</v>
      </c>
      <c r="DE105" s="217" t="s">
        <v>143</v>
      </c>
      <c r="DF105" s="217" t="s">
        <v>143</v>
      </c>
      <c r="DG105" s="217" t="s">
        <v>143</v>
      </c>
      <c r="DJ105" s="176"/>
    </row>
    <row r="106" spans="1:114" s="217" customFormat="1" x14ac:dyDescent="0.2">
      <c r="A106" s="216">
        <v>45690</v>
      </c>
      <c r="B106" s="217">
        <v>183020</v>
      </c>
      <c r="C106" s="217" t="s">
        <v>16255</v>
      </c>
      <c r="D106" s="217" t="s">
        <v>685</v>
      </c>
      <c r="E106" s="218">
        <v>45695</v>
      </c>
      <c r="F106" s="217" t="s">
        <v>165</v>
      </c>
      <c r="G106" s="217" t="s">
        <v>166</v>
      </c>
      <c r="H106" s="219">
        <v>480</v>
      </c>
      <c r="I106" s="219">
        <v>480</v>
      </c>
      <c r="J106" s="220">
        <f t="shared" si="1"/>
        <v>5.1200753675094048E-3</v>
      </c>
      <c r="K106" s="217" t="s">
        <v>258</v>
      </c>
      <c r="L106" s="217" t="s">
        <v>960</v>
      </c>
      <c r="M106" s="217" t="s">
        <v>8640</v>
      </c>
      <c r="N106" s="217" t="s">
        <v>1810</v>
      </c>
      <c r="O106" s="221" t="s">
        <v>530</v>
      </c>
      <c r="P106" s="217" t="s">
        <v>15679</v>
      </c>
      <c r="Q106" s="217" t="s">
        <v>15680</v>
      </c>
      <c r="R106" s="217" t="s">
        <v>135</v>
      </c>
      <c r="S106" s="217" t="s">
        <v>135</v>
      </c>
      <c r="T106" s="217" t="s">
        <v>136</v>
      </c>
      <c r="U106" s="217" t="s">
        <v>137</v>
      </c>
      <c r="V106" s="217" t="s">
        <v>957</v>
      </c>
      <c r="W106" s="217" t="s">
        <v>15681</v>
      </c>
      <c r="X106" s="217" t="s">
        <v>16179</v>
      </c>
      <c r="Y106" s="217" t="s">
        <v>139</v>
      </c>
      <c r="Z106" s="217" t="s">
        <v>323</v>
      </c>
      <c r="AA106" s="217" t="s">
        <v>5272</v>
      </c>
      <c r="AB106" s="217" t="s">
        <v>143</v>
      </c>
      <c r="AC106" s="217" t="s">
        <v>7390</v>
      </c>
      <c r="AD106" s="217" t="s">
        <v>15682</v>
      </c>
      <c r="AE106" s="217" t="s">
        <v>235</v>
      </c>
      <c r="AF106" s="217" t="s">
        <v>141</v>
      </c>
      <c r="AG106" s="217" t="s">
        <v>143</v>
      </c>
      <c r="AH106" s="217" t="s">
        <v>7390</v>
      </c>
      <c r="AI106" s="217" t="s">
        <v>142</v>
      </c>
      <c r="AJ106" s="217" t="s">
        <v>143</v>
      </c>
      <c r="AK106" s="217" t="s">
        <v>7390</v>
      </c>
      <c r="AL106" s="217" t="s">
        <v>174</v>
      </c>
      <c r="AM106" s="217" t="s">
        <v>7843</v>
      </c>
      <c r="AN106" s="217" t="s">
        <v>534</v>
      </c>
      <c r="AO106" s="217" t="s">
        <v>309</v>
      </c>
      <c r="AP106" s="217" t="s">
        <v>148</v>
      </c>
      <c r="AQ106" s="217" t="s">
        <v>139</v>
      </c>
      <c r="AR106" s="217" t="s">
        <v>950</v>
      </c>
      <c r="AS106" s="217" t="s">
        <v>2261</v>
      </c>
      <c r="AT106" s="217" t="s">
        <v>145</v>
      </c>
      <c r="AU106" s="217" t="s">
        <v>146</v>
      </c>
      <c r="AV106" s="217" t="s">
        <v>972</v>
      </c>
      <c r="AW106" s="217" t="s">
        <v>148</v>
      </c>
      <c r="AX106" s="217" t="s">
        <v>139</v>
      </c>
      <c r="AY106" s="217" t="s">
        <v>149</v>
      </c>
      <c r="AZ106" s="217" t="s">
        <v>150</v>
      </c>
      <c r="BA106" s="217" t="s">
        <v>156</v>
      </c>
      <c r="BB106" s="217" t="s">
        <v>157</v>
      </c>
      <c r="BC106" s="217" t="s">
        <v>303</v>
      </c>
      <c r="BD106" s="217" t="s">
        <v>15683</v>
      </c>
      <c r="BE106" s="217" t="s">
        <v>5272</v>
      </c>
      <c r="BF106" s="217" t="s">
        <v>143</v>
      </c>
      <c r="BG106" s="217" t="s">
        <v>6984</v>
      </c>
      <c r="BH106" s="217" t="s">
        <v>143</v>
      </c>
      <c r="BI106" s="217" t="s">
        <v>136</v>
      </c>
      <c r="BJ106" s="217" t="s">
        <v>143</v>
      </c>
      <c r="BK106" s="217" t="s">
        <v>160</v>
      </c>
      <c r="BL106" s="217" t="s">
        <v>160</v>
      </c>
      <c r="BM106" s="217" t="s">
        <v>143</v>
      </c>
      <c r="BN106" s="217" t="s">
        <v>143</v>
      </c>
      <c r="BO106" s="217" t="s">
        <v>3313</v>
      </c>
      <c r="BP106" s="217" t="s">
        <v>5352</v>
      </c>
      <c r="BQ106" s="217" t="s">
        <v>241</v>
      </c>
      <c r="BR106" s="217" t="s">
        <v>7390</v>
      </c>
      <c r="BS106" s="217" t="s">
        <v>7390</v>
      </c>
      <c r="BT106" s="217" t="s">
        <v>135</v>
      </c>
      <c r="BU106" s="217" t="s">
        <v>135</v>
      </c>
      <c r="BV106" s="217" t="s">
        <v>135</v>
      </c>
      <c r="BW106" s="217" t="s">
        <v>148</v>
      </c>
      <c r="BX106" s="217" t="s">
        <v>4774</v>
      </c>
      <c r="BY106" s="217" t="s">
        <v>174</v>
      </c>
      <c r="BZ106" s="217" t="s">
        <v>143</v>
      </c>
      <c r="CA106" s="217" t="s">
        <v>143</v>
      </c>
      <c r="CB106" s="217" t="s">
        <v>143</v>
      </c>
      <c r="CC106" s="217" t="s">
        <v>143</v>
      </c>
      <c r="CD106" s="217" t="s">
        <v>2261</v>
      </c>
      <c r="CE106" s="217" t="s">
        <v>2261</v>
      </c>
      <c r="CF106" s="217" t="s">
        <v>143</v>
      </c>
      <c r="CG106" s="217" t="s">
        <v>143</v>
      </c>
      <c r="CH106" s="217" t="s">
        <v>5272</v>
      </c>
      <c r="CI106" s="217" t="s">
        <v>143</v>
      </c>
      <c r="CJ106" s="217" t="s">
        <v>143</v>
      </c>
      <c r="CK106" s="217" t="s">
        <v>143</v>
      </c>
      <c r="CL106" s="217" t="s">
        <v>143</v>
      </c>
      <c r="CM106" s="217" t="s">
        <v>143</v>
      </c>
      <c r="CN106" s="217" t="s">
        <v>143</v>
      </c>
      <c r="CO106" s="217" t="s">
        <v>143</v>
      </c>
      <c r="CP106" s="217" t="s">
        <v>143</v>
      </c>
      <c r="CQ106" s="217" t="s">
        <v>1</v>
      </c>
      <c r="CR106" s="217" t="s">
        <v>143</v>
      </c>
      <c r="CS106" s="217" t="s">
        <v>1</v>
      </c>
      <c r="CT106" s="217" t="s">
        <v>1985</v>
      </c>
      <c r="CU106" s="217" t="s">
        <v>1985</v>
      </c>
      <c r="CV106" s="217" t="s">
        <v>258</v>
      </c>
      <c r="CW106" s="217" t="s">
        <v>166</v>
      </c>
      <c r="CX106" s="217" t="s">
        <v>136</v>
      </c>
      <c r="CY106" s="217" t="s">
        <v>2007</v>
      </c>
      <c r="CZ106" s="217" t="s">
        <v>16177</v>
      </c>
      <c r="DA106" s="217" t="s">
        <v>225</v>
      </c>
      <c r="DB106" s="217" t="s">
        <v>685</v>
      </c>
      <c r="DC106" s="217" t="s">
        <v>6302</v>
      </c>
      <c r="DD106" s="217" t="s">
        <v>5755</v>
      </c>
      <c r="DE106" s="217" t="s">
        <v>143</v>
      </c>
      <c r="DF106" s="217" t="s">
        <v>143</v>
      </c>
      <c r="DG106" s="217" t="s">
        <v>143</v>
      </c>
      <c r="DJ106" s="176"/>
    </row>
    <row r="107" spans="1:114" s="217" customFormat="1" x14ac:dyDescent="0.2">
      <c r="A107" s="216">
        <v>45690</v>
      </c>
      <c r="B107" s="217">
        <v>183168</v>
      </c>
      <c r="C107" s="217" t="s">
        <v>16253</v>
      </c>
      <c r="D107" s="217" t="s">
        <v>5495</v>
      </c>
      <c r="E107" s="218">
        <v>45695</v>
      </c>
      <c r="F107" s="217" t="s">
        <v>165</v>
      </c>
      <c r="G107" s="217" t="s">
        <v>166</v>
      </c>
      <c r="H107" s="219">
        <v>59.83</v>
      </c>
      <c r="I107" s="219">
        <v>98</v>
      </c>
      <c r="J107" s="220">
        <f t="shared" si="1"/>
        <v>6.3819606091268261E-4</v>
      </c>
      <c r="K107" s="217" t="s">
        <v>953</v>
      </c>
      <c r="L107" s="217" t="s">
        <v>1056</v>
      </c>
      <c r="M107" s="217" t="s">
        <v>15684</v>
      </c>
      <c r="N107" s="217" t="s">
        <v>14542</v>
      </c>
      <c r="O107" s="221" t="s">
        <v>170</v>
      </c>
      <c r="P107" s="217" t="s">
        <v>15685</v>
      </c>
      <c r="Q107" s="217" t="s">
        <v>15686</v>
      </c>
      <c r="R107" s="217" t="s">
        <v>135</v>
      </c>
      <c r="S107" s="217" t="s">
        <v>135</v>
      </c>
      <c r="T107" s="217" t="s">
        <v>506</v>
      </c>
      <c r="U107" s="217" t="s">
        <v>137</v>
      </c>
      <c r="V107" s="217" t="s">
        <v>173</v>
      </c>
      <c r="W107" s="217" t="s">
        <v>15687</v>
      </c>
      <c r="X107" s="217" t="s">
        <v>15792</v>
      </c>
      <c r="Y107" s="217" t="s">
        <v>139</v>
      </c>
      <c r="Z107" s="217" t="s">
        <v>323</v>
      </c>
      <c r="AA107" s="217" t="s">
        <v>5272</v>
      </c>
      <c r="AB107" s="217" t="s">
        <v>143</v>
      </c>
      <c r="AC107" s="217" t="s">
        <v>15793</v>
      </c>
      <c r="AD107" s="217" t="s">
        <v>143</v>
      </c>
      <c r="AE107" s="217" t="s">
        <v>235</v>
      </c>
      <c r="AF107" s="217" t="s">
        <v>141</v>
      </c>
      <c r="AG107" s="217" t="s">
        <v>143</v>
      </c>
      <c r="AH107" s="217" t="s">
        <v>15793</v>
      </c>
      <c r="AI107" s="217" t="s">
        <v>207</v>
      </c>
      <c r="AJ107" s="217" t="s">
        <v>15689</v>
      </c>
      <c r="AK107" s="217" t="s">
        <v>15467</v>
      </c>
      <c r="AL107" s="217" t="s">
        <v>174</v>
      </c>
      <c r="AM107" s="217" t="s">
        <v>736</v>
      </c>
      <c r="AN107" s="217" t="s">
        <v>737</v>
      </c>
      <c r="AO107" s="217" t="s">
        <v>15690</v>
      </c>
      <c r="AP107" s="217" t="s">
        <v>178</v>
      </c>
      <c r="AQ107" s="217" t="s">
        <v>179</v>
      </c>
      <c r="AR107" s="217" t="s">
        <v>739</v>
      </c>
      <c r="AS107" s="217" t="s">
        <v>740</v>
      </c>
      <c r="AT107" s="217" t="s">
        <v>145</v>
      </c>
      <c r="AU107" s="217" t="s">
        <v>146</v>
      </c>
      <c r="AV107" s="217" t="s">
        <v>1060</v>
      </c>
      <c r="AW107" s="217" t="s">
        <v>148</v>
      </c>
      <c r="AX107" s="217" t="s">
        <v>139</v>
      </c>
      <c r="AY107" s="217" t="s">
        <v>149</v>
      </c>
      <c r="AZ107" s="217" t="s">
        <v>150</v>
      </c>
      <c r="BA107" s="217" t="s">
        <v>156</v>
      </c>
      <c r="BB107" s="217" t="s">
        <v>157</v>
      </c>
      <c r="BC107" s="217" t="s">
        <v>484</v>
      </c>
      <c r="BD107" s="217" t="s">
        <v>15688</v>
      </c>
      <c r="BE107" s="217" t="s">
        <v>5272</v>
      </c>
      <c r="BF107" s="217" t="s">
        <v>143</v>
      </c>
      <c r="BG107" s="217" t="s">
        <v>15794</v>
      </c>
      <c r="BH107" s="217" t="s">
        <v>143</v>
      </c>
      <c r="BI107" s="217" t="s">
        <v>506</v>
      </c>
      <c r="BJ107" s="217" t="s">
        <v>143</v>
      </c>
      <c r="BK107" s="217" t="s">
        <v>160</v>
      </c>
      <c r="BL107" s="217" t="s">
        <v>160</v>
      </c>
      <c r="BM107" s="217" t="s">
        <v>5495</v>
      </c>
      <c r="BN107" s="217" t="s">
        <v>143</v>
      </c>
      <c r="BO107" s="217" t="s">
        <v>15691</v>
      </c>
      <c r="BP107" s="217" t="s">
        <v>5723</v>
      </c>
      <c r="BQ107" s="217" t="s">
        <v>162</v>
      </c>
      <c r="BR107" s="217" t="s">
        <v>15793</v>
      </c>
      <c r="BS107" s="217" t="s">
        <v>15793</v>
      </c>
      <c r="BT107" s="217" t="s">
        <v>135</v>
      </c>
      <c r="BU107" s="217" t="s">
        <v>135</v>
      </c>
      <c r="BV107" s="217" t="s">
        <v>135</v>
      </c>
      <c r="BW107" s="217" t="s">
        <v>148</v>
      </c>
      <c r="BX107" s="217" t="s">
        <v>4509</v>
      </c>
      <c r="BY107" s="217" t="s">
        <v>174</v>
      </c>
      <c r="BZ107" s="217" t="s">
        <v>143</v>
      </c>
      <c r="CA107" s="217" t="s">
        <v>143</v>
      </c>
      <c r="CB107" s="217" t="s">
        <v>143</v>
      </c>
      <c r="CC107" s="217" t="s">
        <v>15689</v>
      </c>
      <c r="CD107" s="217" t="s">
        <v>2261</v>
      </c>
      <c r="CE107" s="217" t="s">
        <v>2261</v>
      </c>
      <c r="CF107" s="217" t="s">
        <v>143</v>
      </c>
      <c r="CG107" s="217" t="s">
        <v>143</v>
      </c>
      <c r="CH107" s="217" t="s">
        <v>5272</v>
      </c>
      <c r="CI107" s="217" t="s">
        <v>143</v>
      </c>
      <c r="CJ107" s="217" t="s">
        <v>143</v>
      </c>
      <c r="CK107" s="217" t="s">
        <v>143</v>
      </c>
      <c r="CL107" s="217" t="s">
        <v>143</v>
      </c>
      <c r="CM107" s="217" t="s">
        <v>15692</v>
      </c>
      <c r="CN107" s="217" t="s">
        <v>143</v>
      </c>
      <c r="CO107" s="217" t="s">
        <v>143</v>
      </c>
      <c r="CP107" s="217" t="s">
        <v>143</v>
      </c>
      <c r="CQ107" s="217" t="s">
        <v>1</v>
      </c>
      <c r="CR107" s="217" t="s">
        <v>143</v>
      </c>
      <c r="CS107" s="217" t="s">
        <v>1</v>
      </c>
      <c r="CT107" s="217" t="s">
        <v>1985</v>
      </c>
      <c r="CU107" s="217" t="s">
        <v>1985</v>
      </c>
      <c r="CV107" s="217" t="s">
        <v>953</v>
      </c>
      <c r="CW107" s="217" t="s">
        <v>166</v>
      </c>
      <c r="CX107" s="217" t="s">
        <v>506</v>
      </c>
      <c r="CY107" s="217" t="s">
        <v>1986</v>
      </c>
      <c r="CZ107" s="217" t="s">
        <v>143</v>
      </c>
      <c r="DA107" s="217" t="s">
        <v>143</v>
      </c>
      <c r="DB107" s="217" t="s">
        <v>5495</v>
      </c>
      <c r="DC107" s="217" t="s">
        <v>6302</v>
      </c>
      <c r="DD107" s="217" t="s">
        <v>5755</v>
      </c>
      <c r="DE107" s="217" t="s">
        <v>143</v>
      </c>
      <c r="DF107" s="217" t="s">
        <v>15693</v>
      </c>
      <c r="DG107" s="217" t="s">
        <v>143</v>
      </c>
      <c r="DJ107" s="176"/>
    </row>
    <row r="108" spans="1:114" s="217" customFormat="1" x14ac:dyDescent="0.2">
      <c r="A108" s="216">
        <v>45690</v>
      </c>
      <c r="B108" s="217">
        <v>183312</v>
      </c>
      <c r="C108" s="217" t="s">
        <v>16253</v>
      </c>
      <c r="D108" s="217" t="s">
        <v>164</v>
      </c>
      <c r="E108" s="218">
        <v>45698</v>
      </c>
      <c r="F108" s="217" t="s">
        <v>165</v>
      </c>
      <c r="G108" s="217" t="s">
        <v>166</v>
      </c>
      <c r="H108" s="219">
        <v>260.16000000000003</v>
      </c>
      <c r="I108" s="219">
        <v>260.16000000000003</v>
      </c>
      <c r="J108" s="220">
        <f t="shared" si="1"/>
        <v>2.7750808491900977E-3</v>
      </c>
      <c r="K108" s="217" t="s">
        <v>374</v>
      </c>
      <c r="L108" s="217" t="s">
        <v>1056</v>
      </c>
      <c r="M108" s="217" t="s">
        <v>15694</v>
      </c>
      <c r="N108" s="217" t="s">
        <v>6816</v>
      </c>
      <c r="O108" s="221" t="s">
        <v>170</v>
      </c>
      <c r="P108" s="217" t="s">
        <v>15695</v>
      </c>
      <c r="Q108" s="217" t="s">
        <v>15696</v>
      </c>
      <c r="R108" s="217" t="s">
        <v>135</v>
      </c>
      <c r="S108" s="217" t="s">
        <v>135</v>
      </c>
      <c r="T108" s="217" t="s">
        <v>136</v>
      </c>
      <c r="U108" s="217" t="s">
        <v>137</v>
      </c>
      <c r="V108" s="217" t="s">
        <v>4880</v>
      </c>
      <c r="W108" s="217" t="s">
        <v>15697</v>
      </c>
      <c r="X108" s="217" t="s">
        <v>15698</v>
      </c>
      <c r="Y108" s="217" t="s">
        <v>139</v>
      </c>
      <c r="Z108" s="217" t="s">
        <v>323</v>
      </c>
      <c r="AA108" s="217" t="s">
        <v>5272</v>
      </c>
      <c r="AB108" s="217" t="s">
        <v>143</v>
      </c>
      <c r="AC108" s="217" t="s">
        <v>5272</v>
      </c>
      <c r="AD108" s="217" t="s">
        <v>143</v>
      </c>
      <c r="AE108" s="217" t="s">
        <v>235</v>
      </c>
      <c r="AF108" s="217" t="s">
        <v>141</v>
      </c>
      <c r="AG108" s="217" t="s">
        <v>143</v>
      </c>
      <c r="AH108" s="217" t="s">
        <v>143</v>
      </c>
      <c r="AI108" s="217" t="s">
        <v>207</v>
      </c>
      <c r="AJ108" s="217" t="s">
        <v>15699</v>
      </c>
      <c r="AK108" s="217" t="s">
        <v>15700</v>
      </c>
      <c r="AL108" s="217" t="s">
        <v>143</v>
      </c>
      <c r="AM108" s="217" t="s">
        <v>15701</v>
      </c>
      <c r="AN108" s="217" t="s">
        <v>3039</v>
      </c>
      <c r="AO108" s="217" t="s">
        <v>15702</v>
      </c>
      <c r="AP108" s="217" t="s">
        <v>178</v>
      </c>
      <c r="AQ108" s="217" t="s">
        <v>179</v>
      </c>
      <c r="AR108" s="217" t="s">
        <v>403</v>
      </c>
      <c r="AS108" s="217" t="s">
        <v>15703</v>
      </c>
      <c r="AT108" s="217" t="s">
        <v>145</v>
      </c>
      <c r="AU108" s="217" t="s">
        <v>146</v>
      </c>
      <c r="AV108" s="217" t="s">
        <v>1060</v>
      </c>
      <c r="AW108" s="217" t="s">
        <v>148</v>
      </c>
      <c r="AX108" s="217" t="s">
        <v>139</v>
      </c>
      <c r="AY108" s="217" t="s">
        <v>149</v>
      </c>
      <c r="AZ108" s="217" t="s">
        <v>150</v>
      </c>
      <c r="BA108" s="217" t="s">
        <v>156</v>
      </c>
      <c r="BB108" s="217" t="s">
        <v>157</v>
      </c>
      <c r="BC108" s="217" t="s">
        <v>303</v>
      </c>
      <c r="BD108" s="217" t="s">
        <v>15698</v>
      </c>
      <c r="BE108" s="217" t="s">
        <v>5272</v>
      </c>
      <c r="BF108" s="217" t="s">
        <v>143</v>
      </c>
      <c r="BG108" s="217" t="s">
        <v>15704</v>
      </c>
      <c r="BH108" s="217" t="s">
        <v>143</v>
      </c>
      <c r="BI108" s="217" t="s">
        <v>136</v>
      </c>
      <c r="BJ108" s="217" t="s">
        <v>143</v>
      </c>
      <c r="BK108" s="217" t="s">
        <v>160</v>
      </c>
      <c r="BL108" s="217" t="s">
        <v>143</v>
      </c>
      <c r="BM108" s="217" t="s">
        <v>143</v>
      </c>
      <c r="BN108" s="217" t="s">
        <v>143</v>
      </c>
      <c r="BO108" s="217" t="s">
        <v>3010</v>
      </c>
      <c r="BP108" s="217" t="s">
        <v>5352</v>
      </c>
      <c r="BQ108" s="217" t="s">
        <v>241</v>
      </c>
      <c r="BR108" s="217" t="s">
        <v>15700</v>
      </c>
      <c r="BS108" s="217" t="s">
        <v>15700</v>
      </c>
      <c r="BT108" s="217" t="s">
        <v>135</v>
      </c>
      <c r="BU108" s="217" t="s">
        <v>135</v>
      </c>
      <c r="BV108" s="217" t="s">
        <v>135</v>
      </c>
      <c r="BW108" s="217" t="s">
        <v>148</v>
      </c>
      <c r="BX108" s="217" t="s">
        <v>2650</v>
      </c>
      <c r="BY108" s="217" t="s">
        <v>174</v>
      </c>
      <c r="BZ108" s="217" t="s">
        <v>143</v>
      </c>
      <c r="CA108" s="217" t="s">
        <v>143</v>
      </c>
      <c r="CB108" s="217" t="s">
        <v>143</v>
      </c>
      <c r="CC108" s="217" t="s">
        <v>15705</v>
      </c>
      <c r="CD108" s="217" t="s">
        <v>2261</v>
      </c>
      <c r="CE108" s="217" t="s">
        <v>143</v>
      </c>
      <c r="CF108" s="217" t="s">
        <v>143</v>
      </c>
      <c r="CG108" s="217" t="s">
        <v>143</v>
      </c>
      <c r="CH108" s="217" t="s">
        <v>5272</v>
      </c>
      <c r="CI108" s="217" t="s">
        <v>143</v>
      </c>
      <c r="CJ108" s="217" t="s">
        <v>143</v>
      </c>
      <c r="CK108" s="217" t="s">
        <v>143</v>
      </c>
      <c r="CL108" s="217" t="s">
        <v>143</v>
      </c>
      <c r="CM108" s="217" t="s">
        <v>143</v>
      </c>
      <c r="CN108" s="217" t="s">
        <v>143</v>
      </c>
      <c r="CO108" s="217" t="s">
        <v>143</v>
      </c>
      <c r="CP108" s="217" t="s">
        <v>143</v>
      </c>
      <c r="CQ108" s="217" t="s">
        <v>1</v>
      </c>
      <c r="CR108" s="217" t="s">
        <v>143</v>
      </c>
      <c r="CS108" s="217" t="s">
        <v>1</v>
      </c>
      <c r="CT108" s="217" t="s">
        <v>1985</v>
      </c>
      <c r="CU108" s="217" t="s">
        <v>143</v>
      </c>
      <c r="CV108" s="217" t="s">
        <v>374</v>
      </c>
      <c r="CW108" s="217" t="s">
        <v>166</v>
      </c>
      <c r="CX108" s="217" t="s">
        <v>136</v>
      </c>
      <c r="CY108" s="217" t="s">
        <v>2007</v>
      </c>
      <c r="CZ108" s="217" t="s">
        <v>143</v>
      </c>
      <c r="DA108" s="217" t="s">
        <v>143</v>
      </c>
      <c r="DB108" s="217" t="s">
        <v>164</v>
      </c>
      <c r="DC108" s="217" t="s">
        <v>6302</v>
      </c>
      <c r="DD108" s="217" t="s">
        <v>1515</v>
      </c>
      <c r="DE108" s="217" t="s">
        <v>143</v>
      </c>
      <c r="DF108" s="217" t="s">
        <v>143</v>
      </c>
      <c r="DG108" s="217" t="s">
        <v>143</v>
      </c>
      <c r="DJ108" s="176"/>
    </row>
    <row r="109" spans="1:114" s="217" customFormat="1" x14ac:dyDescent="0.2">
      <c r="A109" s="216">
        <v>45690</v>
      </c>
      <c r="B109" s="217">
        <v>183369</v>
      </c>
      <c r="C109" s="217" t="s">
        <v>12238</v>
      </c>
      <c r="D109" s="217" t="s">
        <v>164</v>
      </c>
      <c r="E109" s="218">
        <v>45693</v>
      </c>
      <c r="F109" s="217" t="s">
        <v>165</v>
      </c>
      <c r="G109" s="217" t="s">
        <v>166</v>
      </c>
      <c r="H109" s="219">
        <v>80</v>
      </c>
      <c r="I109" s="219">
        <v>80</v>
      </c>
      <c r="J109" s="220">
        <f t="shared" si="1"/>
        <v>8.5334589458490077E-4</v>
      </c>
      <c r="K109" s="217" t="s">
        <v>316</v>
      </c>
      <c r="L109" s="217" t="s">
        <v>1056</v>
      </c>
      <c r="M109" s="217" t="s">
        <v>6289</v>
      </c>
      <c r="N109" s="217" t="s">
        <v>15667</v>
      </c>
      <c r="O109" s="221" t="s">
        <v>170</v>
      </c>
      <c r="P109" s="217" t="s">
        <v>15706</v>
      </c>
      <c r="Q109" s="217" t="s">
        <v>15707</v>
      </c>
      <c r="R109" s="217" t="s">
        <v>135</v>
      </c>
      <c r="S109" s="217" t="s">
        <v>135</v>
      </c>
      <c r="T109" s="217" t="s">
        <v>136</v>
      </c>
      <c r="U109" s="217" t="s">
        <v>137</v>
      </c>
      <c r="V109" s="217" t="s">
        <v>2483</v>
      </c>
      <c r="W109" s="217" t="s">
        <v>15708</v>
      </c>
      <c r="X109" s="217" t="s">
        <v>15709</v>
      </c>
      <c r="Y109" s="217" t="s">
        <v>139</v>
      </c>
      <c r="Z109" s="217" t="s">
        <v>226</v>
      </c>
      <c r="AA109" s="217" t="s">
        <v>5272</v>
      </c>
      <c r="AB109" s="217" t="s">
        <v>143</v>
      </c>
      <c r="AC109" s="217" t="s">
        <v>5272</v>
      </c>
      <c r="AD109" s="217" t="s">
        <v>143</v>
      </c>
      <c r="AE109" s="217" t="s">
        <v>235</v>
      </c>
      <c r="AF109" s="217" t="s">
        <v>141</v>
      </c>
      <c r="AG109" s="217" t="s">
        <v>143</v>
      </c>
      <c r="AH109" s="217" t="s">
        <v>143</v>
      </c>
      <c r="AI109" s="217" t="s">
        <v>207</v>
      </c>
      <c r="AJ109" s="217" t="s">
        <v>143</v>
      </c>
      <c r="AK109" s="217" t="s">
        <v>5764</v>
      </c>
      <c r="AL109" s="217" t="s">
        <v>143</v>
      </c>
      <c r="AM109" s="217" t="s">
        <v>6295</v>
      </c>
      <c r="AN109" s="217" t="s">
        <v>3264</v>
      </c>
      <c r="AO109" s="217" t="s">
        <v>6296</v>
      </c>
      <c r="AP109" s="217" t="s">
        <v>353</v>
      </c>
      <c r="AQ109" s="217" t="s">
        <v>231</v>
      </c>
      <c r="AR109" s="217" t="s">
        <v>5736</v>
      </c>
      <c r="AS109" s="217" t="s">
        <v>3266</v>
      </c>
      <c r="AT109" s="217" t="s">
        <v>145</v>
      </c>
      <c r="AU109" s="217" t="s">
        <v>146</v>
      </c>
      <c r="AV109" s="217" t="s">
        <v>1060</v>
      </c>
      <c r="AW109" s="217" t="s">
        <v>148</v>
      </c>
      <c r="AX109" s="217" t="s">
        <v>139</v>
      </c>
      <c r="AY109" s="217" t="s">
        <v>149</v>
      </c>
      <c r="AZ109" s="217" t="s">
        <v>150</v>
      </c>
      <c r="BA109" s="217" t="s">
        <v>156</v>
      </c>
      <c r="BB109" s="217" t="s">
        <v>157</v>
      </c>
      <c r="BC109" s="217" t="s">
        <v>484</v>
      </c>
      <c r="BD109" s="217" t="s">
        <v>15709</v>
      </c>
      <c r="BE109" s="217" t="s">
        <v>5272</v>
      </c>
      <c r="BF109" s="217" t="s">
        <v>143</v>
      </c>
      <c r="BG109" s="217" t="s">
        <v>143</v>
      </c>
      <c r="BH109" s="217" t="s">
        <v>143</v>
      </c>
      <c r="BI109" s="217" t="s">
        <v>136</v>
      </c>
      <c r="BJ109" s="217" t="s">
        <v>143</v>
      </c>
      <c r="BK109" s="217" t="s">
        <v>160</v>
      </c>
      <c r="BL109" s="217" t="s">
        <v>143</v>
      </c>
      <c r="BM109" s="217" t="s">
        <v>143</v>
      </c>
      <c r="BN109" s="217" t="s">
        <v>143</v>
      </c>
      <c r="BO109" s="217" t="s">
        <v>15710</v>
      </c>
      <c r="BP109" s="217" t="s">
        <v>5723</v>
      </c>
      <c r="BQ109" s="217" t="s">
        <v>162</v>
      </c>
      <c r="BR109" s="217" t="s">
        <v>5764</v>
      </c>
      <c r="BS109" s="217" t="s">
        <v>5764</v>
      </c>
      <c r="BT109" s="217" t="s">
        <v>135</v>
      </c>
      <c r="BU109" s="217" t="s">
        <v>135</v>
      </c>
      <c r="BV109" s="217" t="s">
        <v>135</v>
      </c>
      <c r="BW109" s="217" t="s">
        <v>148</v>
      </c>
      <c r="BX109" s="217" t="s">
        <v>15674</v>
      </c>
      <c r="BY109" s="217" t="s">
        <v>174</v>
      </c>
      <c r="BZ109" s="217" t="s">
        <v>143</v>
      </c>
      <c r="CA109" s="217" t="s">
        <v>143</v>
      </c>
      <c r="CB109" s="217" t="s">
        <v>143</v>
      </c>
      <c r="CC109" s="217" t="s">
        <v>15711</v>
      </c>
      <c r="CD109" s="217" t="s">
        <v>2261</v>
      </c>
      <c r="CE109" s="217" t="s">
        <v>143</v>
      </c>
      <c r="CF109" s="217" t="s">
        <v>143</v>
      </c>
      <c r="CG109" s="217" t="s">
        <v>143</v>
      </c>
      <c r="CH109" s="217" t="s">
        <v>5272</v>
      </c>
      <c r="CI109" s="217" t="s">
        <v>143</v>
      </c>
      <c r="CJ109" s="217" t="s">
        <v>143</v>
      </c>
      <c r="CK109" s="217" t="s">
        <v>143</v>
      </c>
      <c r="CL109" s="217" t="s">
        <v>143</v>
      </c>
      <c r="CM109" s="217" t="s">
        <v>143</v>
      </c>
      <c r="CN109" s="217" t="s">
        <v>143</v>
      </c>
      <c r="CO109" s="217" t="s">
        <v>143</v>
      </c>
      <c r="CP109" s="217" t="s">
        <v>143</v>
      </c>
      <c r="CQ109" s="217" t="s">
        <v>1</v>
      </c>
      <c r="CR109" s="217" t="s">
        <v>143</v>
      </c>
      <c r="CS109" s="217" t="s">
        <v>1</v>
      </c>
      <c r="CT109" s="217" t="s">
        <v>1985</v>
      </c>
      <c r="CU109" s="217" t="s">
        <v>143</v>
      </c>
      <c r="CV109" s="217" t="s">
        <v>316</v>
      </c>
      <c r="CW109" s="217" t="s">
        <v>166</v>
      </c>
      <c r="CX109" s="217" t="s">
        <v>136</v>
      </c>
      <c r="CY109" s="217" t="s">
        <v>1989</v>
      </c>
      <c r="CZ109" s="217" t="s">
        <v>15712</v>
      </c>
      <c r="DA109" s="217" t="s">
        <v>143</v>
      </c>
      <c r="DB109" s="217" t="s">
        <v>164</v>
      </c>
      <c r="DC109" s="217" t="s">
        <v>6302</v>
      </c>
      <c r="DD109" s="217" t="s">
        <v>5904</v>
      </c>
      <c r="DE109" s="217" t="s">
        <v>143</v>
      </c>
      <c r="DF109" s="217" t="s">
        <v>143</v>
      </c>
      <c r="DG109" s="217" t="s">
        <v>143</v>
      </c>
      <c r="DJ109" s="176"/>
    </row>
    <row r="110" spans="1:114" s="217" customFormat="1" x14ac:dyDescent="0.2">
      <c r="A110" s="216">
        <v>45690</v>
      </c>
      <c r="B110" s="217">
        <v>183372</v>
      </c>
      <c r="C110" s="217" t="s">
        <v>12238</v>
      </c>
      <c r="D110" s="217" t="s">
        <v>164</v>
      </c>
      <c r="E110" s="218">
        <v>45693</v>
      </c>
      <c r="F110" s="217" t="s">
        <v>165</v>
      </c>
      <c r="G110" s="217" t="s">
        <v>166</v>
      </c>
      <c r="H110" s="219">
        <v>100</v>
      </c>
      <c r="I110" s="219">
        <v>100</v>
      </c>
      <c r="J110" s="220">
        <f t="shared" si="1"/>
        <v>1.0666823682311259E-3</v>
      </c>
      <c r="K110" s="217" t="s">
        <v>316</v>
      </c>
      <c r="L110" s="217" t="s">
        <v>1056</v>
      </c>
      <c r="M110" s="217" t="s">
        <v>318</v>
      </c>
      <c r="N110" s="217" t="s">
        <v>15667</v>
      </c>
      <c r="O110" s="221" t="s">
        <v>170</v>
      </c>
      <c r="P110" s="217" t="s">
        <v>15713</v>
      </c>
      <c r="Q110" s="217" t="s">
        <v>15714</v>
      </c>
      <c r="R110" s="217" t="s">
        <v>135</v>
      </c>
      <c r="S110" s="217" t="s">
        <v>135</v>
      </c>
      <c r="T110" s="217" t="s">
        <v>136</v>
      </c>
      <c r="U110" s="217" t="s">
        <v>137</v>
      </c>
      <c r="V110" s="217" t="s">
        <v>2483</v>
      </c>
      <c r="W110" s="217" t="s">
        <v>15715</v>
      </c>
      <c r="X110" s="217" t="s">
        <v>15716</v>
      </c>
      <c r="Y110" s="217" t="s">
        <v>139</v>
      </c>
      <c r="Z110" s="217" t="s">
        <v>226</v>
      </c>
      <c r="AA110" s="217" t="s">
        <v>5272</v>
      </c>
      <c r="AB110" s="217" t="s">
        <v>143</v>
      </c>
      <c r="AC110" s="217" t="s">
        <v>5272</v>
      </c>
      <c r="AD110" s="217" t="s">
        <v>143</v>
      </c>
      <c r="AE110" s="217" t="s">
        <v>235</v>
      </c>
      <c r="AF110" s="217" t="s">
        <v>141</v>
      </c>
      <c r="AG110" s="217" t="s">
        <v>143</v>
      </c>
      <c r="AH110" s="217" t="s">
        <v>143</v>
      </c>
      <c r="AI110" s="217" t="s">
        <v>207</v>
      </c>
      <c r="AJ110" s="217" t="s">
        <v>143</v>
      </c>
      <c r="AK110" s="217" t="s">
        <v>432</v>
      </c>
      <c r="AL110" s="217" t="s">
        <v>143</v>
      </c>
      <c r="AM110" s="217" t="s">
        <v>324</v>
      </c>
      <c r="AN110" s="217" t="s">
        <v>325</v>
      </c>
      <c r="AO110" s="217" t="s">
        <v>326</v>
      </c>
      <c r="AP110" s="217" t="s">
        <v>178</v>
      </c>
      <c r="AQ110" s="217" t="s">
        <v>179</v>
      </c>
      <c r="AR110" s="217" t="s">
        <v>327</v>
      </c>
      <c r="AS110" s="217" t="s">
        <v>328</v>
      </c>
      <c r="AT110" s="217" t="s">
        <v>145</v>
      </c>
      <c r="AU110" s="217" t="s">
        <v>146</v>
      </c>
      <c r="AV110" s="217" t="s">
        <v>1060</v>
      </c>
      <c r="AW110" s="217" t="s">
        <v>148</v>
      </c>
      <c r="AX110" s="217" t="s">
        <v>139</v>
      </c>
      <c r="AY110" s="217" t="s">
        <v>149</v>
      </c>
      <c r="AZ110" s="217" t="s">
        <v>150</v>
      </c>
      <c r="BA110" s="217" t="s">
        <v>156</v>
      </c>
      <c r="BB110" s="217" t="s">
        <v>157</v>
      </c>
      <c r="BC110" s="217" t="s">
        <v>484</v>
      </c>
      <c r="BD110" s="217" t="s">
        <v>15716</v>
      </c>
      <c r="BE110" s="217" t="s">
        <v>5272</v>
      </c>
      <c r="BF110" s="217" t="s">
        <v>143</v>
      </c>
      <c r="BG110" s="217" t="s">
        <v>143</v>
      </c>
      <c r="BH110" s="217" t="s">
        <v>143</v>
      </c>
      <c r="BI110" s="217" t="s">
        <v>136</v>
      </c>
      <c r="BJ110" s="217" t="s">
        <v>143</v>
      </c>
      <c r="BK110" s="217" t="s">
        <v>160</v>
      </c>
      <c r="BL110" s="217" t="s">
        <v>143</v>
      </c>
      <c r="BM110" s="217" t="s">
        <v>143</v>
      </c>
      <c r="BN110" s="217" t="s">
        <v>143</v>
      </c>
      <c r="BO110" s="217" t="s">
        <v>15717</v>
      </c>
      <c r="BP110" s="217" t="s">
        <v>5723</v>
      </c>
      <c r="BQ110" s="217" t="s">
        <v>162</v>
      </c>
      <c r="BR110" s="217" t="s">
        <v>432</v>
      </c>
      <c r="BS110" s="217" t="s">
        <v>432</v>
      </c>
      <c r="BT110" s="217" t="s">
        <v>135</v>
      </c>
      <c r="BU110" s="217" t="s">
        <v>135</v>
      </c>
      <c r="BV110" s="217" t="s">
        <v>135</v>
      </c>
      <c r="BW110" s="217" t="s">
        <v>148</v>
      </c>
      <c r="BX110" s="217" t="s">
        <v>15674</v>
      </c>
      <c r="BY110" s="217" t="s">
        <v>174</v>
      </c>
      <c r="BZ110" s="217" t="s">
        <v>143</v>
      </c>
      <c r="CA110" s="217" t="s">
        <v>143</v>
      </c>
      <c r="CB110" s="217" t="s">
        <v>143</v>
      </c>
      <c r="CC110" s="217" t="s">
        <v>15718</v>
      </c>
      <c r="CD110" s="217" t="s">
        <v>2261</v>
      </c>
      <c r="CE110" s="217" t="s">
        <v>143</v>
      </c>
      <c r="CF110" s="217" t="s">
        <v>143</v>
      </c>
      <c r="CG110" s="217" t="s">
        <v>143</v>
      </c>
      <c r="CH110" s="217" t="s">
        <v>5272</v>
      </c>
      <c r="CI110" s="217" t="s">
        <v>143</v>
      </c>
      <c r="CJ110" s="217" t="s">
        <v>143</v>
      </c>
      <c r="CK110" s="217" t="s">
        <v>143</v>
      </c>
      <c r="CL110" s="217" t="s">
        <v>143</v>
      </c>
      <c r="CM110" s="217" t="s">
        <v>143</v>
      </c>
      <c r="CN110" s="217" t="s">
        <v>143</v>
      </c>
      <c r="CO110" s="217" t="s">
        <v>143</v>
      </c>
      <c r="CP110" s="217" t="s">
        <v>143</v>
      </c>
      <c r="CQ110" s="217" t="s">
        <v>1</v>
      </c>
      <c r="CR110" s="217" t="s">
        <v>143</v>
      </c>
      <c r="CS110" s="217" t="s">
        <v>1</v>
      </c>
      <c r="CT110" s="217" t="s">
        <v>1985</v>
      </c>
      <c r="CU110" s="217" t="s">
        <v>143</v>
      </c>
      <c r="CV110" s="217" t="s">
        <v>316</v>
      </c>
      <c r="CW110" s="217" t="s">
        <v>166</v>
      </c>
      <c r="CX110" s="217" t="s">
        <v>136</v>
      </c>
      <c r="CY110" s="217" t="s">
        <v>1989</v>
      </c>
      <c r="CZ110" s="217" t="s">
        <v>143</v>
      </c>
      <c r="DA110" s="217" t="s">
        <v>143</v>
      </c>
      <c r="DB110" s="217" t="s">
        <v>164</v>
      </c>
      <c r="DC110" s="217" t="s">
        <v>6302</v>
      </c>
      <c r="DD110" s="217" t="s">
        <v>5904</v>
      </c>
      <c r="DE110" s="217" t="s">
        <v>143</v>
      </c>
      <c r="DF110" s="217" t="s">
        <v>143</v>
      </c>
      <c r="DG110" s="217" t="s">
        <v>143</v>
      </c>
      <c r="DJ110" s="176"/>
    </row>
    <row r="111" spans="1:114" s="217" customFormat="1" x14ac:dyDescent="0.2">
      <c r="A111" s="216">
        <v>45690</v>
      </c>
      <c r="B111" s="217">
        <v>183408</v>
      </c>
      <c r="C111" s="217" t="s">
        <v>16256</v>
      </c>
      <c r="D111" s="217" t="s">
        <v>364</v>
      </c>
      <c r="E111" s="218">
        <v>45698</v>
      </c>
      <c r="F111" s="217" t="s">
        <v>126</v>
      </c>
      <c r="G111" s="217" t="s">
        <v>166</v>
      </c>
      <c r="H111" s="219">
        <v>2383.04</v>
      </c>
      <c r="I111" s="219">
        <v>2383.04</v>
      </c>
      <c r="J111" s="220">
        <f t="shared" si="1"/>
        <v>2.5419467507895022E-2</v>
      </c>
      <c r="K111" s="217" t="s">
        <v>374</v>
      </c>
      <c r="L111" s="217" t="s">
        <v>960</v>
      </c>
      <c r="M111" s="217" t="s">
        <v>13643</v>
      </c>
      <c r="N111" s="217" t="s">
        <v>15719</v>
      </c>
      <c r="O111" s="221" t="s">
        <v>170</v>
      </c>
      <c r="P111" s="217" t="s">
        <v>15795</v>
      </c>
      <c r="Q111" s="217" t="s">
        <v>4179</v>
      </c>
      <c r="R111" s="217" t="s">
        <v>135</v>
      </c>
      <c r="S111" s="217" t="s">
        <v>135</v>
      </c>
      <c r="T111" s="217" t="s">
        <v>136</v>
      </c>
      <c r="U111" s="217" t="s">
        <v>137</v>
      </c>
      <c r="V111" s="217" t="s">
        <v>4880</v>
      </c>
      <c r="W111" s="217" t="s">
        <v>15720</v>
      </c>
      <c r="X111" s="217" t="s">
        <v>16180</v>
      </c>
      <c r="Y111" s="217" t="s">
        <v>139</v>
      </c>
      <c r="Z111" s="217" t="s">
        <v>323</v>
      </c>
      <c r="AA111" s="217" t="s">
        <v>5272</v>
      </c>
      <c r="AB111" s="217" t="s">
        <v>143</v>
      </c>
      <c r="AC111" s="217" t="s">
        <v>5272</v>
      </c>
      <c r="AD111" s="217" t="s">
        <v>143</v>
      </c>
      <c r="AE111" s="217" t="s">
        <v>5974</v>
      </c>
      <c r="AF111" s="217" t="s">
        <v>141</v>
      </c>
      <c r="AG111" s="217" t="s">
        <v>143</v>
      </c>
      <c r="AH111" s="217" t="s">
        <v>143</v>
      </c>
      <c r="AI111" s="217" t="s">
        <v>142</v>
      </c>
      <c r="AJ111" s="217" t="s">
        <v>143</v>
      </c>
      <c r="AK111" s="217" t="s">
        <v>15721</v>
      </c>
      <c r="AL111" s="217" t="s">
        <v>143</v>
      </c>
      <c r="AM111" s="217" t="s">
        <v>1335</v>
      </c>
      <c r="AN111" s="217" t="s">
        <v>1336</v>
      </c>
      <c r="AO111" s="217" t="s">
        <v>13651</v>
      </c>
      <c r="AP111" s="217" t="s">
        <v>353</v>
      </c>
      <c r="AQ111" s="217" t="s">
        <v>231</v>
      </c>
      <c r="AR111" s="217" t="s">
        <v>492</v>
      </c>
      <c r="AS111" s="217" t="s">
        <v>1338</v>
      </c>
      <c r="AT111" s="217" t="s">
        <v>145</v>
      </c>
      <c r="AU111" s="217" t="s">
        <v>146</v>
      </c>
      <c r="AV111" s="217" t="s">
        <v>972</v>
      </c>
      <c r="AW111" s="217" t="s">
        <v>148</v>
      </c>
      <c r="AX111" s="217" t="s">
        <v>139</v>
      </c>
      <c r="AY111" s="217" t="s">
        <v>149</v>
      </c>
      <c r="AZ111" s="217" t="s">
        <v>150</v>
      </c>
      <c r="BA111" s="217" t="s">
        <v>156</v>
      </c>
      <c r="BB111" s="217" t="s">
        <v>157</v>
      </c>
      <c r="BC111" s="217" t="s">
        <v>8956</v>
      </c>
      <c r="BD111" s="217" t="s">
        <v>15796</v>
      </c>
      <c r="BE111" s="217" t="s">
        <v>5272</v>
      </c>
      <c r="BF111" s="217" t="s">
        <v>143</v>
      </c>
      <c r="BG111" s="217" t="s">
        <v>143</v>
      </c>
      <c r="BH111" s="217" t="s">
        <v>143</v>
      </c>
      <c r="BI111" s="217" t="s">
        <v>136</v>
      </c>
      <c r="BJ111" s="217" t="s">
        <v>143</v>
      </c>
      <c r="BK111" s="217" t="s">
        <v>160</v>
      </c>
      <c r="BL111" s="217" t="s">
        <v>143</v>
      </c>
      <c r="BM111" s="217" t="s">
        <v>143</v>
      </c>
      <c r="BN111" s="217" t="s">
        <v>143</v>
      </c>
      <c r="BO111" s="217" t="s">
        <v>15797</v>
      </c>
      <c r="BP111" s="217" t="s">
        <v>143</v>
      </c>
      <c r="BQ111" s="217" t="s">
        <v>15788</v>
      </c>
      <c r="BR111" s="217" t="s">
        <v>15722</v>
      </c>
      <c r="BS111" s="217" t="s">
        <v>15722</v>
      </c>
      <c r="BT111" s="217" t="s">
        <v>135</v>
      </c>
      <c r="BU111" s="217" t="s">
        <v>135</v>
      </c>
      <c r="BV111" s="217" t="s">
        <v>135</v>
      </c>
      <c r="BW111" s="217" t="s">
        <v>148</v>
      </c>
      <c r="BX111" s="217" t="s">
        <v>15723</v>
      </c>
      <c r="BY111" s="217" t="s">
        <v>2415</v>
      </c>
      <c r="BZ111" s="217" t="s">
        <v>143</v>
      </c>
      <c r="CA111" s="217" t="s">
        <v>143</v>
      </c>
      <c r="CB111" s="217" t="s">
        <v>143</v>
      </c>
      <c r="CC111" s="217" t="s">
        <v>15719</v>
      </c>
      <c r="CD111" s="217" t="s">
        <v>9220</v>
      </c>
      <c r="CE111" s="217" t="s">
        <v>143</v>
      </c>
      <c r="CF111" s="217" t="s">
        <v>143</v>
      </c>
      <c r="CG111" s="217" t="s">
        <v>143</v>
      </c>
      <c r="CH111" s="217" t="s">
        <v>5272</v>
      </c>
      <c r="CI111" s="217" t="s">
        <v>143</v>
      </c>
      <c r="CJ111" s="217" t="s">
        <v>143</v>
      </c>
      <c r="CK111" s="217" t="s">
        <v>143</v>
      </c>
      <c r="CL111" s="217" t="s">
        <v>143</v>
      </c>
      <c r="CM111" s="217" t="s">
        <v>5924</v>
      </c>
      <c r="CN111" s="217" t="s">
        <v>143</v>
      </c>
      <c r="CO111" s="217" t="s">
        <v>143</v>
      </c>
      <c r="CP111" s="217" t="s">
        <v>143</v>
      </c>
      <c r="CQ111" s="217" t="s">
        <v>1</v>
      </c>
      <c r="CR111" s="217" t="s">
        <v>143</v>
      </c>
      <c r="CS111" s="217" t="s">
        <v>1</v>
      </c>
      <c r="CT111" s="217" t="s">
        <v>2092</v>
      </c>
      <c r="CU111" s="217" t="s">
        <v>143</v>
      </c>
      <c r="CV111" s="217" t="s">
        <v>374</v>
      </c>
      <c r="CW111" s="217" t="s">
        <v>166</v>
      </c>
      <c r="CX111" s="217" t="s">
        <v>136</v>
      </c>
      <c r="CY111" s="217" t="s">
        <v>1986</v>
      </c>
      <c r="CZ111" s="217" t="s">
        <v>16177</v>
      </c>
      <c r="DA111" s="217" t="s">
        <v>143</v>
      </c>
      <c r="DB111" s="217" t="s">
        <v>364</v>
      </c>
      <c r="DC111" s="217" t="s">
        <v>6302</v>
      </c>
      <c r="DD111" s="217" t="s">
        <v>1515</v>
      </c>
      <c r="DE111" s="217" t="s">
        <v>143</v>
      </c>
      <c r="DF111" s="217" t="s">
        <v>7659</v>
      </c>
      <c r="DG111" s="217" t="s">
        <v>143</v>
      </c>
      <c r="DJ111" s="176"/>
    </row>
    <row r="112" spans="1:114" s="217" customFormat="1" x14ac:dyDescent="0.2">
      <c r="A112" s="216">
        <v>45690</v>
      </c>
      <c r="B112" s="217">
        <v>183415</v>
      </c>
      <c r="C112" s="217" t="s">
        <v>19</v>
      </c>
      <c r="D112" s="217" t="s">
        <v>364</v>
      </c>
      <c r="E112" s="218">
        <v>45705</v>
      </c>
      <c r="F112" s="217" t="s">
        <v>126</v>
      </c>
      <c r="G112" s="217" t="s">
        <v>166</v>
      </c>
      <c r="H112" s="219">
        <v>2274.7199999999998</v>
      </c>
      <c r="I112" s="219">
        <v>2274.7199999999998</v>
      </c>
      <c r="J112" s="220">
        <f t="shared" si="1"/>
        <v>2.4264037166627065E-2</v>
      </c>
      <c r="K112" s="217" t="s">
        <v>374</v>
      </c>
      <c r="L112" s="217" t="s">
        <v>960</v>
      </c>
      <c r="M112" s="217" t="s">
        <v>13643</v>
      </c>
      <c r="N112" s="217" t="s">
        <v>15719</v>
      </c>
      <c r="O112" s="221" t="s">
        <v>170</v>
      </c>
      <c r="P112" s="217" t="s">
        <v>143</v>
      </c>
      <c r="Q112" s="217" t="s">
        <v>4179</v>
      </c>
      <c r="R112" s="217" t="s">
        <v>135</v>
      </c>
      <c r="S112" s="217" t="s">
        <v>135</v>
      </c>
      <c r="T112" s="217" t="s">
        <v>136</v>
      </c>
      <c r="U112" s="217" t="s">
        <v>137</v>
      </c>
      <c r="V112" s="217" t="s">
        <v>4880</v>
      </c>
      <c r="W112" s="217" t="s">
        <v>16181</v>
      </c>
      <c r="X112" s="217" t="s">
        <v>16182</v>
      </c>
      <c r="Y112" s="217" t="s">
        <v>139</v>
      </c>
      <c r="Z112" s="217" t="s">
        <v>140</v>
      </c>
      <c r="AA112" s="217" t="s">
        <v>5272</v>
      </c>
      <c r="AB112" s="217" t="s">
        <v>143</v>
      </c>
      <c r="AC112" s="217" t="s">
        <v>5272</v>
      </c>
      <c r="AD112" s="217" t="s">
        <v>143</v>
      </c>
      <c r="AE112" s="217" t="s">
        <v>5974</v>
      </c>
      <c r="AF112" s="217" t="s">
        <v>141</v>
      </c>
      <c r="AG112" s="217" t="s">
        <v>143</v>
      </c>
      <c r="AH112" s="217" t="s">
        <v>143</v>
      </c>
      <c r="AI112" s="217" t="s">
        <v>142</v>
      </c>
      <c r="AJ112" s="217" t="s">
        <v>143</v>
      </c>
      <c r="AK112" s="217" t="s">
        <v>16183</v>
      </c>
      <c r="AL112" s="217" t="s">
        <v>143</v>
      </c>
      <c r="AM112" s="217" t="s">
        <v>1335</v>
      </c>
      <c r="AN112" s="217" t="s">
        <v>1336</v>
      </c>
      <c r="AO112" s="217" t="s">
        <v>13651</v>
      </c>
      <c r="AP112" s="217" t="s">
        <v>353</v>
      </c>
      <c r="AQ112" s="217" t="s">
        <v>231</v>
      </c>
      <c r="AR112" s="217" t="s">
        <v>492</v>
      </c>
      <c r="AS112" s="217" t="s">
        <v>1338</v>
      </c>
      <c r="AT112" s="217" t="s">
        <v>145</v>
      </c>
      <c r="AU112" s="217" t="s">
        <v>146</v>
      </c>
      <c r="AV112" s="217" t="s">
        <v>972</v>
      </c>
      <c r="AW112" s="217" t="s">
        <v>148</v>
      </c>
      <c r="AX112" s="217" t="s">
        <v>139</v>
      </c>
      <c r="AY112" s="217" t="s">
        <v>149</v>
      </c>
      <c r="AZ112" s="217" t="s">
        <v>150</v>
      </c>
      <c r="BA112" s="217" t="s">
        <v>156</v>
      </c>
      <c r="BB112" s="217" t="s">
        <v>15578</v>
      </c>
      <c r="BC112" s="217" t="s">
        <v>143</v>
      </c>
      <c r="BD112" s="217" t="s">
        <v>143</v>
      </c>
      <c r="BE112" s="217" t="s">
        <v>5272</v>
      </c>
      <c r="BF112" s="217" t="s">
        <v>143</v>
      </c>
      <c r="BG112" s="217" t="s">
        <v>143</v>
      </c>
      <c r="BH112" s="217" t="s">
        <v>143</v>
      </c>
      <c r="BI112" s="217" t="s">
        <v>136</v>
      </c>
      <c r="BJ112" s="217" t="s">
        <v>143</v>
      </c>
      <c r="BK112" s="217" t="s">
        <v>160</v>
      </c>
      <c r="BL112" s="217" t="s">
        <v>143</v>
      </c>
      <c r="BM112" s="217" t="s">
        <v>143</v>
      </c>
      <c r="BN112" s="217" t="s">
        <v>143</v>
      </c>
      <c r="BO112" s="217" t="s">
        <v>143</v>
      </c>
      <c r="BP112" s="217" t="s">
        <v>5272</v>
      </c>
      <c r="BQ112" s="217" t="s">
        <v>16184</v>
      </c>
      <c r="BR112" s="217" t="s">
        <v>16185</v>
      </c>
      <c r="BS112" s="217" t="s">
        <v>16185</v>
      </c>
      <c r="BT112" s="217" t="s">
        <v>135</v>
      </c>
      <c r="BU112" s="217" t="s">
        <v>135</v>
      </c>
      <c r="BV112" s="217" t="s">
        <v>135</v>
      </c>
      <c r="BW112" s="217" t="s">
        <v>148</v>
      </c>
      <c r="BX112" s="217" t="s">
        <v>15723</v>
      </c>
      <c r="BY112" s="217" t="s">
        <v>2415</v>
      </c>
      <c r="BZ112" s="217" t="s">
        <v>143</v>
      </c>
      <c r="CA112" s="217" t="s">
        <v>143</v>
      </c>
      <c r="CB112" s="217" t="s">
        <v>143</v>
      </c>
      <c r="CC112" s="217" t="s">
        <v>15719</v>
      </c>
      <c r="CD112" s="217" t="s">
        <v>9220</v>
      </c>
      <c r="CE112" s="217" t="s">
        <v>143</v>
      </c>
      <c r="CF112" s="217" t="s">
        <v>143</v>
      </c>
      <c r="CG112" s="217" t="s">
        <v>143</v>
      </c>
      <c r="CH112" s="217" t="s">
        <v>5272</v>
      </c>
      <c r="CI112" s="217" t="s">
        <v>143</v>
      </c>
      <c r="CJ112" s="217" t="s">
        <v>143</v>
      </c>
      <c r="CK112" s="217" t="s">
        <v>143</v>
      </c>
      <c r="CL112" s="217" t="s">
        <v>143</v>
      </c>
      <c r="CM112" s="217" t="s">
        <v>5924</v>
      </c>
      <c r="CN112" s="217" t="s">
        <v>143</v>
      </c>
      <c r="CO112" s="217" t="s">
        <v>143</v>
      </c>
      <c r="CP112" s="217" t="s">
        <v>143</v>
      </c>
      <c r="CQ112" s="217" t="s">
        <v>1</v>
      </c>
      <c r="CR112" s="217" t="s">
        <v>143</v>
      </c>
      <c r="CS112" s="217" t="s">
        <v>1</v>
      </c>
      <c r="CT112" s="217" t="s">
        <v>2092</v>
      </c>
      <c r="CU112" s="217" t="s">
        <v>143</v>
      </c>
      <c r="CV112" s="217" t="s">
        <v>374</v>
      </c>
      <c r="CW112" s="217" t="s">
        <v>166</v>
      </c>
      <c r="CX112" s="217" t="s">
        <v>136</v>
      </c>
      <c r="CY112" s="217" t="s">
        <v>2495</v>
      </c>
      <c r="CZ112" s="217" t="s">
        <v>143</v>
      </c>
      <c r="DA112" s="217" t="s">
        <v>143</v>
      </c>
      <c r="DB112" s="217" t="s">
        <v>364</v>
      </c>
      <c r="DC112" s="217" t="s">
        <v>6302</v>
      </c>
      <c r="DD112" s="217" t="s">
        <v>6703</v>
      </c>
      <c r="DE112" s="217" t="s">
        <v>143</v>
      </c>
      <c r="DF112" s="217" t="s">
        <v>7659</v>
      </c>
      <c r="DG112" s="217" t="s">
        <v>143</v>
      </c>
      <c r="DJ112" s="176"/>
    </row>
    <row r="113" spans="1:114" s="217" customFormat="1" x14ac:dyDescent="0.2">
      <c r="A113" s="216">
        <v>45690</v>
      </c>
      <c r="B113" s="217">
        <v>183422</v>
      </c>
      <c r="C113" s="217" t="s">
        <v>12238</v>
      </c>
      <c r="D113" s="217" t="s">
        <v>373</v>
      </c>
      <c r="E113" s="218">
        <v>45695</v>
      </c>
      <c r="F113" s="217" t="s">
        <v>165</v>
      </c>
      <c r="G113" s="217" t="s">
        <v>166</v>
      </c>
      <c r="H113" s="219">
        <v>850</v>
      </c>
      <c r="I113" s="219">
        <v>850</v>
      </c>
      <c r="J113" s="220">
        <f t="shared" si="1"/>
        <v>9.0668001299645702E-3</v>
      </c>
      <c r="K113" s="217" t="s">
        <v>316</v>
      </c>
      <c r="L113" s="217" t="s">
        <v>1056</v>
      </c>
      <c r="M113" s="217" t="s">
        <v>15724</v>
      </c>
      <c r="N113" s="217" t="s">
        <v>15725</v>
      </c>
      <c r="O113" s="221" t="s">
        <v>170</v>
      </c>
      <c r="P113" s="217" t="s">
        <v>15798</v>
      </c>
      <c r="Q113" s="217" t="s">
        <v>15726</v>
      </c>
      <c r="R113" s="217" t="s">
        <v>135</v>
      </c>
      <c r="S113" s="217" t="s">
        <v>135</v>
      </c>
      <c r="T113" s="217" t="s">
        <v>136</v>
      </c>
      <c r="U113" s="217" t="s">
        <v>137</v>
      </c>
      <c r="V113" s="217" t="s">
        <v>2483</v>
      </c>
      <c r="W113" s="217" t="s">
        <v>15727</v>
      </c>
      <c r="X113" s="217" t="s">
        <v>15799</v>
      </c>
      <c r="Y113" s="217" t="s">
        <v>139</v>
      </c>
      <c r="Z113" s="217" t="s">
        <v>323</v>
      </c>
      <c r="AA113" s="217" t="s">
        <v>5272</v>
      </c>
      <c r="AB113" s="217" t="s">
        <v>143</v>
      </c>
      <c r="AC113" s="217" t="s">
        <v>5272</v>
      </c>
      <c r="AD113" s="217" t="s">
        <v>143</v>
      </c>
      <c r="AE113" s="217" t="s">
        <v>235</v>
      </c>
      <c r="AF113" s="217" t="s">
        <v>141</v>
      </c>
      <c r="AG113" s="217" t="s">
        <v>143</v>
      </c>
      <c r="AH113" s="217" t="s">
        <v>143</v>
      </c>
      <c r="AI113" s="217" t="s">
        <v>207</v>
      </c>
      <c r="AJ113" s="217" t="s">
        <v>143</v>
      </c>
      <c r="AK113" s="217" t="s">
        <v>5706</v>
      </c>
      <c r="AL113" s="217" t="s">
        <v>143</v>
      </c>
      <c r="AM113" s="217" t="s">
        <v>15728</v>
      </c>
      <c r="AN113" s="217" t="s">
        <v>15729</v>
      </c>
      <c r="AO113" s="217" t="s">
        <v>15730</v>
      </c>
      <c r="AP113" s="217" t="s">
        <v>353</v>
      </c>
      <c r="AQ113" s="217" t="s">
        <v>231</v>
      </c>
      <c r="AR113" s="217" t="s">
        <v>354</v>
      </c>
      <c r="AS113" s="217" t="s">
        <v>15731</v>
      </c>
      <c r="AT113" s="217" t="s">
        <v>145</v>
      </c>
      <c r="AU113" s="217" t="s">
        <v>146</v>
      </c>
      <c r="AV113" s="217" t="s">
        <v>1060</v>
      </c>
      <c r="AW113" s="217" t="s">
        <v>148</v>
      </c>
      <c r="AX113" s="217" t="s">
        <v>139</v>
      </c>
      <c r="AY113" s="217" t="s">
        <v>149</v>
      </c>
      <c r="AZ113" s="217" t="s">
        <v>150</v>
      </c>
      <c r="BA113" s="217" t="s">
        <v>156</v>
      </c>
      <c r="BB113" s="217" t="s">
        <v>157</v>
      </c>
      <c r="BC113" s="217" t="s">
        <v>8956</v>
      </c>
      <c r="BD113" s="217" t="s">
        <v>15799</v>
      </c>
      <c r="BE113" s="217" t="s">
        <v>5272</v>
      </c>
      <c r="BF113" s="217" t="s">
        <v>143</v>
      </c>
      <c r="BG113" s="217" t="s">
        <v>143</v>
      </c>
      <c r="BH113" s="217" t="s">
        <v>143</v>
      </c>
      <c r="BI113" s="217" t="s">
        <v>136</v>
      </c>
      <c r="BJ113" s="217" t="s">
        <v>143</v>
      </c>
      <c r="BK113" s="217" t="s">
        <v>160</v>
      </c>
      <c r="BL113" s="217" t="s">
        <v>143</v>
      </c>
      <c r="BM113" s="217" t="s">
        <v>143</v>
      </c>
      <c r="BN113" s="217" t="s">
        <v>143</v>
      </c>
      <c r="BO113" s="217" t="s">
        <v>15800</v>
      </c>
      <c r="BP113" s="217" t="s">
        <v>143</v>
      </c>
      <c r="BQ113" s="217" t="s">
        <v>15788</v>
      </c>
      <c r="BR113" s="217" t="s">
        <v>5706</v>
      </c>
      <c r="BS113" s="217" t="s">
        <v>5706</v>
      </c>
      <c r="BT113" s="217" t="s">
        <v>135</v>
      </c>
      <c r="BU113" s="217" t="s">
        <v>135</v>
      </c>
      <c r="BV113" s="217" t="s">
        <v>135</v>
      </c>
      <c r="BW113" s="217" t="s">
        <v>148</v>
      </c>
      <c r="BX113" s="217" t="s">
        <v>6169</v>
      </c>
      <c r="BY113" s="217" t="s">
        <v>174</v>
      </c>
      <c r="BZ113" s="217" t="s">
        <v>143</v>
      </c>
      <c r="CA113" s="217" t="s">
        <v>143</v>
      </c>
      <c r="CB113" s="217" t="s">
        <v>143</v>
      </c>
      <c r="CC113" s="217" t="s">
        <v>15732</v>
      </c>
      <c r="CD113" s="217" t="s">
        <v>2261</v>
      </c>
      <c r="CE113" s="217" t="s">
        <v>143</v>
      </c>
      <c r="CF113" s="217" t="s">
        <v>143</v>
      </c>
      <c r="CG113" s="217" t="s">
        <v>143</v>
      </c>
      <c r="CH113" s="217" t="s">
        <v>5272</v>
      </c>
      <c r="CI113" s="217" t="s">
        <v>143</v>
      </c>
      <c r="CJ113" s="217" t="s">
        <v>143</v>
      </c>
      <c r="CK113" s="217" t="s">
        <v>143</v>
      </c>
      <c r="CL113" s="217" t="s">
        <v>143</v>
      </c>
      <c r="CM113" s="217" t="s">
        <v>143</v>
      </c>
      <c r="CN113" s="217" t="s">
        <v>143</v>
      </c>
      <c r="CO113" s="217" t="s">
        <v>143</v>
      </c>
      <c r="CP113" s="217" t="s">
        <v>143</v>
      </c>
      <c r="CQ113" s="217" t="s">
        <v>1</v>
      </c>
      <c r="CR113" s="217" t="s">
        <v>143</v>
      </c>
      <c r="CS113" s="217" t="s">
        <v>1</v>
      </c>
      <c r="CT113" s="217" t="s">
        <v>2092</v>
      </c>
      <c r="CU113" s="217" t="s">
        <v>143</v>
      </c>
      <c r="CV113" s="217" t="s">
        <v>316</v>
      </c>
      <c r="CW113" s="217" t="s">
        <v>166</v>
      </c>
      <c r="CX113" s="217" t="s">
        <v>136</v>
      </c>
      <c r="CY113" s="217" t="s">
        <v>1989</v>
      </c>
      <c r="CZ113" s="217" t="s">
        <v>143</v>
      </c>
      <c r="DA113" s="217" t="s">
        <v>143</v>
      </c>
      <c r="DB113" s="217" t="s">
        <v>373</v>
      </c>
      <c r="DC113" s="217" t="s">
        <v>6302</v>
      </c>
      <c r="DD113" s="217" t="s">
        <v>5755</v>
      </c>
      <c r="DE113" s="217" t="s">
        <v>143</v>
      </c>
      <c r="DF113" s="217" t="s">
        <v>143</v>
      </c>
      <c r="DG113" s="217" t="s">
        <v>143</v>
      </c>
      <c r="DJ113" s="176"/>
    </row>
    <row r="114" spans="1:114" s="217" customFormat="1" x14ac:dyDescent="0.2">
      <c r="A114" s="216">
        <v>45690</v>
      </c>
      <c r="B114" s="217">
        <v>183438</v>
      </c>
      <c r="C114" s="217" t="s">
        <v>16250</v>
      </c>
      <c r="D114" s="217" t="s">
        <v>685</v>
      </c>
      <c r="E114" s="218">
        <v>45696</v>
      </c>
      <c r="F114" s="217" t="s">
        <v>165</v>
      </c>
      <c r="G114" s="217" t="s">
        <v>166</v>
      </c>
      <c r="H114" s="219">
        <v>480</v>
      </c>
      <c r="I114" s="219">
        <v>480</v>
      </c>
      <c r="J114" s="220">
        <f t="shared" si="1"/>
        <v>5.1200753675094048E-3</v>
      </c>
      <c r="K114" s="217" t="s">
        <v>374</v>
      </c>
      <c r="L114" s="217" t="s">
        <v>1056</v>
      </c>
      <c r="M114" s="217" t="s">
        <v>10229</v>
      </c>
      <c r="N114" s="217" t="s">
        <v>8982</v>
      </c>
      <c r="O114" s="221" t="s">
        <v>530</v>
      </c>
      <c r="P114" s="217" t="s">
        <v>15733</v>
      </c>
      <c r="Q114" s="217" t="s">
        <v>13950</v>
      </c>
      <c r="R114" s="217" t="s">
        <v>135</v>
      </c>
      <c r="S114" s="217" t="s">
        <v>135</v>
      </c>
      <c r="T114" s="217" t="s">
        <v>136</v>
      </c>
      <c r="U114" s="217" t="s">
        <v>137</v>
      </c>
      <c r="V114" s="217" t="s">
        <v>4880</v>
      </c>
      <c r="W114" s="217" t="s">
        <v>15734</v>
      </c>
      <c r="X114" s="217" t="s">
        <v>16186</v>
      </c>
      <c r="Y114" s="217" t="s">
        <v>139</v>
      </c>
      <c r="Z114" s="217" t="s">
        <v>323</v>
      </c>
      <c r="AA114" s="217" t="s">
        <v>5272</v>
      </c>
      <c r="AB114" s="217" t="s">
        <v>143</v>
      </c>
      <c r="AC114" s="217" t="s">
        <v>5272</v>
      </c>
      <c r="AD114" s="217" t="s">
        <v>143</v>
      </c>
      <c r="AE114" s="217" t="s">
        <v>235</v>
      </c>
      <c r="AF114" s="217" t="s">
        <v>141</v>
      </c>
      <c r="AG114" s="217" t="s">
        <v>143</v>
      </c>
      <c r="AH114" s="217" t="s">
        <v>143</v>
      </c>
      <c r="AI114" s="217" t="s">
        <v>142</v>
      </c>
      <c r="AJ114" s="217" t="s">
        <v>143</v>
      </c>
      <c r="AK114" s="217" t="s">
        <v>7390</v>
      </c>
      <c r="AL114" s="217" t="s">
        <v>143</v>
      </c>
      <c r="AM114" s="217" t="s">
        <v>12722</v>
      </c>
      <c r="AN114" s="217" t="s">
        <v>534</v>
      </c>
      <c r="AO114" s="217" t="s">
        <v>309</v>
      </c>
      <c r="AP114" s="217" t="s">
        <v>148</v>
      </c>
      <c r="AQ114" s="217" t="s">
        <v>139</v>
      </c>
      <c r="AR114" s="217" t="s">
        <v>950</v>
      </c>
      <c r="AS114" s="217" t="s">
        <v>2261</v>
      </c>
      <c r="AT114" s="217" t="s">
        <v>145</v>
      </c>
      <c r="AU114" s="217" t="s">
        <v>146</v>
      </c>
      <c r="AV114" s="217" t="s">
        <v>1060</v>
      </c>
      <c r="AW114" s="217" t="s">
        <v>148</v>
      </c>
      <c r="AX114" s="217" t="s">
        <v>139</v>
      </c>
      <c r="AY114" s="217" t="s">
        <v>149</v>
      </c>
      <c r="AZ114" s="217" t="s">
        <v>150</v>
      </c>
      <c r="BA114" s="217" t="s">
        <v>156</v>
      </c>
      <c r="BB114" s="217" t="s">
        <v>157</v>
      </c>
      <c r="BC114" s="217" t="s">
        <v>303</v>
      </c>
      <c r="BD114" s="217" t="s">
        <v>15735</v>
      </c>
      <c r="BE114" s="217" t="s">
        <v>5272</v>
      </c>
      <c r="BF114" s="217" t="s">
        <v>143</v>
      </c>
      <c r="BG114" s="217" t="s">
        <v>143</v>
      </c>
      <c r="BH114" s="217" t="s">
        <v>143</v>
      </c>
      <c r="BI114" s="217" t="s">
        <v>136</v>
      </c>
      <c r="BJ114" s="217" t="s">
        <v>143</v>
      </c>
      <c r="BK114" s="217" t="s">
        <v>160</v>
      </c>
      <c r="BL114" s="217" t="s">
        <v>143</v>
      </c>
      <c r="BM114" s="217" t="s">
        <v>143</v>
      </c>
      <c r="BN114" s="217" t="s">
        <v>143</v>
      </c>
      <c r="BO114" s="217" t="s">
        <v>15736</v>
      </c>
      <c r="BP114" s="217" t="s">
        <v>5352</v>
      </c>
      <c r="BQ114" s="217" t="s">
        <v>241</v>
      </c>
      <c r="BR114" s="217" t="s">
        <v>7390</v>
      </c>
      <c r="BS114" s="217" t="s">
        <v>7390</v>
      </c>
      <c r="BT114" s="217" t="s">
        <v>135</v>
      </c>
      <c r="BU114" s="217" t="s">
        <v>135</v>
      </c>
      <c r="BV114" s="217" t="s">
        <v>135</v>
      </c>
      <c r="BW114" s="217" t="s">
        <v>148</v>
      </c>
      <c r="BX114" s="217" t="s">
        <v>5699</v>
      </c>
      <c r="BY114" s="217" t="s">
        <v>174</v>
      </c>
      <c r="BZ114" s="217" t="s">
        <v>143</v>
      </c>
      <c r="CA114" s="217" t="s">
        <v>143</v>
      </c>
      <c r="CB114" s="217" t="s">
        <v>143</v>
      </c>
      <c r="CC114" s="217" t="s">
        <v>15737</v>
      </c>
      <c r="CD114" s="217" t="s">
        <v>2261</v>
      </c>
      <c r="CE114" s="217" t="s">
        <v>143</v>
      </c>
      <c r="CF114" s="217" t="s">
        <v>143</v>
      </c>
      <c r="CG114" s="217" t="s">
        <v>143</v>
      </c>
      <c r="CH114" s="217" t="s">
        <v>5272</v>
      </c>
      <c r="CI114" s="217" t="s">
        <v>143</v>
      </c>
      <c r="CJ114" s="217" t="s">
        <v>143</v>
      </c>
      <c r="CK114" s="217" t="s">
        <v>143</v>
      </c>
      <c r="CL114" s="217" t="s">
        <v>143</v>
      </c>
      <c r="CM114" s="217" t="s">
        <v>143</v>
      </c>
      <c r="CN114" s="217" t="s">
        <v>143</v>
      </c>
      <c r="CO114" s="217" t="s">
        <v>143</v>
      </c>
      <c r="CP114" s="217" t="s">
        <v>143</v>
      </c>
      <c r="CQ114" s="217" t="s">
        <v>1</v>
      </c>
      <c r="CR114" s="217" t="s">
        <v>143</v>
      </c>
      <c r="CS114" s="217" t="s">
        <v>1</v>
      </c>
      <c r="CT114" s="217" t="s">
        <v>1985</v>
      </c>
      <c r="CU114" s="217" t="s">
        <v>143</v>
      </c>
      <c r="CV114" s="217" t="s">
        <v>374</v>
      </c>
      <c r="CW114" s="217" t="s">
        <v>166</v>
      </c>
      <c r="CX114" s="217" t="s">
        <v>136</v>
      </c>
      <c r="CY114" s="217" t="s">
        <v>1989</v>
      </c>
      <c r="CZ114" s="217" t="s">
        <v>16177</v>
      </c>
      <c r="DA114" s="217" t="s">
        <v>4880</v>
      </c>
      <c r="DB114" s="217" t="s">
        <v>685</v>
      </c>
      <c r="DC114" s="217" t="s">
        <v>6302</v>
      </c>
      <c r="DD114" s="217" t="s">
        <v>5405</v>
      </c>
      <c r="DE114" s="217" t="s">
        <v>143</v>
      </c>
      <c r="DF114" s="217" t="s">
        <v>143</v>
      </c>
      <c r="DG114" s="217" t="s">
        <v>143</v>
      </c>
      <c r="DJ114" s="176"/>
    </row>
    <row r="115" spans="1:114" s="217" customFormat="1" x14ac:dyDescent="0.2">
      <c r="A115" s="216">
        <v>45690</v>
      </c>
      <c r="B115" s="217">
        <v>183499</v>
      </c>
      <c r="C115" s="217" t="s">
        <v>12238</v>
      </c>
      <c r="D115" s="217" t="s">
        <v>164</v>
      </c>
      <c r="E115" s="218">
        <v>45695</v>
      </c>
      <c r="F115" s="217" t="s">
        <v>165</v>
      </c>
      <c r="G115" s="217" t="s">
        <v>166</v>
      </c>
      <c r="H115" s="219">
        <v>35.97</v>
      </c>
      <c r="I115" s="219">
        <v>35.97</v>
      </c>
      <c r="J115" s="220">
        <f t="shared" si="1"/>
        <v>3.8368564785273596E-4</v>
      </c>
      <c r="K115" s="217" t="s">
        <v>342</v>
      </c>
      <c r="L115" s="217" t="s">
        <v>960</v>
      </c>
      <c r="M115" s="217" t="s">
        <v>318</v>
      </c>
      <c r="N115" s="217" t="s">
        <v>15738</v>
      </c>
      <c r="O115" s="221" t="s">
        <v>170</v>
      </c>
      <c r="P115" s="217" t="s">
        <v>15739</v>
      </c>
      <c r="Q115" s="217" t="s">
        <v>15740</v>
      </c>
      <c r="R115" s="217" t="s">
        <v>6881</v>
      </c>
      <c r="S115" s="217" t="s">
        <v>15741</v>
      </c>
      <c r="T115" s="217" t="s">
        <v>136</v>
      </c>
      <c r="U115" s="217" t="s">
        <v>137</v>
      </c>
      <c r="V115" s="217" t="s">
        <v>349</v>
      </c>
      <c r="W115" s="217" t="s">
        <v>15742</v>
      </c>
      <c r="X115" s="217" t="s">
        <v>16187</v>
      </c>
      <c r="Y115" s="217" t="s">
        <v>139</v>
      </c>
      <c r="Z115" s="217" t="s">
        <v>323</v>
      </c>
      <c r="AA115" s="217" t="s">
        <v>15744</v>
      </c>
      <c r="AB115" s="217" t="s">
        <v>143</v>
      </c>
      <c r="AC115" s="217" t="s">
        <v>15744</v>
      </c>
      <c r="AD115" s="217" t="s">
        <v>15682</v>
      </c>
      <c r="AE115" s="217" t="s">
        <v>235</v>
      </c>
      <c r="AF115" s="217" t="s">
        <v>141</v>
      </c>
      <c r="AG115" s="217" t="s">
        <v>15744</v>
      </c>
      <c r="AH115" s="217" t="s">
        <v>15744</v>
      </c>
      <c r="AI115" s="217" t="s">
        <v>207</v>
      </c>
      <c r="AJ115" s="217" t="s">
        <v>15745</v>
      </c>
      <c r="AK115" s="217" t="s">
        <v>15744</v>
      </c>
      <c r="AL115" s="217" t="s">
        <v>174</v>
      </c>
      <c r="AM115" s="217" t="s">
        <v>324</v>
      </c>
      <c r="AN115" s="217" t="s">
        <v>325</v>
      </c>
      <c r="AO115" s="217" t="s">
        <v>326</v>
      </c>
      <c r="AP115" s="217" t="s">
        <v>178</v>
      </c>
      <c r="AQ115" s="217" t="s">
        <v>179</v>
      </c>
      <c r="AR115" s="217" t="s">
        <v>327</v>
      </c>
      <c r="AS115" s="217" t="s">
        <v>328</v>
      </c>
      <c r="AT115" s="217" t="s">
        <v>145</v>
      </c>
      <c r="AU115" s="217" t="s">
        <v>146</v>
      </c>
      <c r="AV115" s="217" t="s">
        <v>972</v>
      </c>
      <c r="AW115" s="217" t="s">
        <v>148</v>
      </c>
      <c r="AX115" s="217" t="s">
        <v>139</v>
      </c>
      <c r="AY115" s="217" t="s">
        <v>149</v>
      </c>
      <c r="AZ115" s="217" t="s">
        <v>150</v>
      </c>
      <c r="BA115" s="217" t="s">
        <v>156</v>
      </c>
      <c r="BB115" s="217" t="s">
        <v>157</v>
      </c>
      <c r="BC115" s="217" t="s">
        <v>484</v>
      </c>
      <c r="BD115" s="217" t="s">
        <v>15743</v>
      </c>
      <c r="BE115" s="217" t="s">
        <v>5272</v>
      </c>
      <c r="BF115" s="217" t="s">
        <v>170</v>
      </c>
      <c r="BG115" s="217" t="s">
        <v>15746</v>
      </c>
      <c r="BH115" s="217" t="s">
        <v>143</v>
      </c>
      <c r="BI115" s="217" t="s">
        <v>136</v>
      </c>
      <c r="BJ115" s="217" t="s">
        <v>143</v>
      </c>
      <c r="BK115" s="217" t="s">
        <v>160</v>
      </c>
      <c r="BL115" s="217" t="s">
        <v>160</v>
      </c>
      <c r="BM115" s="217" t="s">
        <v>164</v>
      </c>
      <c r="BN115" s="217" t="s">
        <v>143</v>
      </c>
      <c r="BO115" s="217" t="s">
        <v>4830</v>
      </c>
      <c r="BP115" s="217" t="s">
        <v>5723</v>
      </c>
      <c r="BQ115" s="217" t="s">
        <v>162</v>
      </c>
      <c r="BR115" s="217" t="s">
        <v>15744</v>
      </c>
      <c r="BS115" s="217" t="s">
        <v>5272</v>
      </c>
      <c r="BT115" s="217" t="s">
        <v>135</v>
      </c>
      <c r="BU115" s="217" t="s">
        <v>475</v>
      </c>
      <c r="BV115" s="217" t="s">
        <v>135</v>
      </c>
      <c r="BW115" s="217" t="s">
        <v>148</v>
      </c>
      <c r="BX115" s="217" t="s">
        <v>8823</v>
      </c>
      <c r="BY115" s="217" t="s">
        <v>174</v>
      </c>
      <c r="BZ115" s="217" t="s">
        <v>143</v>
      </c>
      <c r="CA115" s="217" t="s">
        <v>174</v>
      </c>
      <c r="CB115" s="217" t="s">
        <v>362</v>
      </c>
      <c r="CC115" s="217" t="s">
        <v>15747</v>
      </c>
      <c r="CD115" s="217" t="s">
        <v>2261</v>
      </c>
      <c r="CE115" s="217" t="s">
        <v>2261</v>
      </c>
      <c r="CF115" s="217" t="s">
        <v>2261</v>
      </c>
      <c r="CG115" s="217" t="s">
        <v>143</v>
      </c>
      <c r="CH115" s="217" t="s">
        <v>5272</v>
      </c>
      <c r="CI115" s="217" t="s">
        <v>174</v>
      </c>
      <c r="CJ115" s="217" t="s">
        <v>2261</v>
      </c>
      <c r="CK115" s="217" t="s">
        <v>143</v>
      </c>
      <c r="CL115" s="217" t="s">
        <v>143</v>
      </c>
      <c r="CM115" s="217" t="s">
        <v>143</v>
      </c>
      <c r="CN115" s="217" t="s">
        <v>143</v>
      </c>
      <c r="CO115" s="217" t="s">
        <v>143</v>
      </c>
      <c r="CP115" s="217" t="s">
        <v>143</v>
      </c>
      <c r="CQ115" s="217" t="s">
        <v>1</v>
      </c>
      <c r="CR115" s="217" t="s">
        <v>143</v>
      </c>
      <c r="CS115" s="217" t="s">
        <v>1</v>
      </c>
      <c r="CT115" s="217" t="s">
        <v>1985</v>
      </c>
      <c r="CU115" s="217" t="s">
        <v>1985</v>
      </c>
      <c r="CV115" s="217" t="s">
        <v>342</v>
      </c>
      <c r="CW115" s="217" t="s">
        <v>166</v>
      </c>
      <c r="CX115" s="217" t="s">
        <v>136</v>
      </c>
      <c r="CY115" s="217" t="s">
        <v>1986</v>
      </c>
      <c r="CZ115" s="217" t="s">
        <v>143</v>
      </c>
      <c r="DA115" s="217" t="s">
        <v>15748</v>
      </c>
      <c r="DB115" s="217" t="s">
        <v>164</v>
      </c>
      <c r="DC115" s="217" t="s">
        <v>6302</v>
      </c>
      <c r="DD115" s="217" t="s">
        <v>5755</v>
      </c>
      <c r="DE115" s="217" t="s">
        <v>143</v>
      </c>
      <c r="DF115" s="217" t="s">
        <v>143</v>
      </c>
      <c r="DG115" s="217" t="s">
        <v>143</v>
      </c>
      <c r="DJ115" s="176"/>
    </row>
    <row r="116" spans="1:114" s="217" customFormat="1" x14ac:dyDescent="0.2">
      <c r="A116" s="216">
        <v>45690</v>
      </c>
      <c r="B116" s="217">
        <v>183507</v>
      </c>
      <c r="C116" s="217" t="s">
        <v>15760</v>
      </c>
      <c r="D116" s="217" t="s">
        <v>5495</v>
      </c>
      <c r="E116" s="218">
        <v>45695</v>
      </c>
      <c r="F116" s="217" t="s">
        <v>165</v>
      </c>
      <c r="G116" s="217" t="s">
        <v>127</v>
      </c>
      <c r="H116" s="219">
        <v>574.01</v>
      </c>
      <c r="I116" s="219">
        <v>574.01</v>
      </c>
      <c r="J116" s="220">
        <f t="shared" si="1"/>
        <v>6.1228634618834855E-3</v>
      </c>
      <c r="K116" s="217" t="s">
        <v>394</v>
      </c>
      <c r="L116" s="217" t="s">
        <v>12154</v>
      </c>
      <c r="M116" s="217" t="s">
        <v>960</v>
      </c>
      <c r="N116" s="217" t="s">
        <v>15749</v>
      </c>
      <c r="O116" s="221" t="s">
        <v>132</v>
      </c>
      <c r="P116" s="217" t="s">
        <v>15801</v>
      </c>
      <c r="Q116" s="217" t="s">
        <v>15750</v>
      </c>
      <c r="R116" s="217" t="s">
        <v>15751</v>
      </c>
      <c r="S116" s="217" t="s">
        <v>135</v>
      </c>
      <c r="T116" s="217" t="s">
        <v>136</v>
      </c>
      <c r="U116" s="217" t="s">
        <v>137</v>
      </c>
      <c r="V116" s="217" t="s">
        <v>9544</v>
      </c>
      <c r="W116" s="217" t="s">
        <v>15752</v>
      </c>
      <c r="X116" s="217" t="s">
        <v>15802</v>
      </c>
      <c r="Y116" s="217" t="s">
        <v>139</v>
      </c>
      <c r="Z116" s="217" t="s">
        <v>140</v>
      </c>
      <c r="AA116" s="217" t="s">
        <v>5272</v>
      </c>
      <c r="AB116" s="217" t="s">
        <v>143</v>
      </c>
      <c r="AC116" s="217" t="s">
        <v>5272</v>
      </c>
      <c r="AD116" s="217" t="s">
        <v>143</v>
      </c>
      <c r="AE116" s="217" t="s">
        <v>235</v>
      </c>
      <c r="AF116" s="217" t="s">
        <v>141</v>
      </c>
      <c r="AG116" s="217" t="s">
        <v>143</v>
      </c>
      <c r="AH116" s="217" t="s">
        <v>143</v>
      </c>
      <c r="AI116" s="217" t="s">
        <v>142</v>
      </c>
      <c r="AJ116" s="217" t="s">
        <v>143</v>
      </c>
      <c r="AK116" s="217" t="s">
        <v>15753</v>
      </c>
      <c r="AL116" s="217" t="s">
        <v>143</v>
      </c>
      <c r="AM116" s="217" t="s">
        <v>145</v>
      </c>
      <c r="AN116" s="217" t="s">
        <v>146</v>
      </c>
      <c r="AO116" s="217" t="s">
        <v>972</v>
      </c>
      <c r="AP116" s="217" t="s">
        <v>148</v>
      </c>
      <c r="AQ116" s="217" t="s">
        <v>139</v>
      </c>
      <c r="AR116" s="217" t="s">
        <v>149</v>
      </c>
      <c r="AS116" s="217" t="s">
        <v>150</v>
      </c>
      <c r="AT116" s="217" t="s">
        <v>15754</v>
      </c>
      <c r="AU116" s="217" t="s">
        <v>1250</v>
      </c>
      <c r="AV116" s="217" t="s">
        <v>309</v>
      </c>
      <c r="AW116" s="217" t="s">
        <v>148</v>
      </c>
      <c r="AX116" s="217" t="s">
        <v>139</v>
      </c>
      <c r="AY116" s="217" t="s">
        <v>154</v>
      </c>
      <c r="AZ116" s="217" t="s">
        <v>15755</v>
      </c>
      <c r="BA116" s="217" t="s">
        <v>156</v>
      </c>
      <c r="BB116" s="217" t="s">
        <v>157</v>
      </c>
      <c r="BC116" s="217" t="s">
        <v>237</v>
      </c>
      <c r="BD116" s="217" t="s">
        <v>15802</v>
      </c>
      <c r="BE116" s="217" t="s">
        <v>5272</v>
      </c>
      <c r="BF116" s="217" t="s">
        <v>143</v>
      </c>
      <c r="BG116" s="217" t="s">
        <v>143</v>
      </c>
      <c r="BH116" s="217" t="s">
        <v>143</v>
      </c>
      <c r="BI116" s="217" t="s">
        <v>136</v>
      </c>
      <c r="BJ116" s="217" t="s">
        <v>143</v>
      </c>
      <c r="BK116" s="217" t="s">
        <v>1674</v>
      </c>
      <c r="BL116" s="217" t="s">
        <v>143</v>
      </c>
      <c r="BM116" s="217" t="s">
        <v>143</v>
      </c>
      <c r="BN116" s="217" t="s">
        <v>143</v>
      </c>
      <c r="BO116" s="217" t="s">
        <v>15803</v>
      </c>
      <c r="BP116" s="217" t="s">
        <v>5784</v>
      </c>
      <c r="BQ116" s="217" t="s">
        <v>314</v>
      </c>
      <c r="BR116" s="217" t="s">
        <v>15756</v>
      </c>
      <c r="BS116" s="217" t="s">
        <v>15756</v>
      </c>
      <c r="BT116" s="217" t="s">
        <v>135</v>
      </c>
      <c r="BU116" s="217" t="s">
        <v>135</v>
      </c>
      <c r="BV116" s="217" t="s">
        <v>135</v>
      </c>
      <c r="BW116" s="217" t="s">
        <v>148</v>
      </c>
      <c r="BX116" s="217" t="s">
        <v>15757</v>
      </c>
      <c r="BY116" s="217" t="s">
        <v>144</v>
      </c>
      <c r="BZ116" s="217" t="s">
        <v>143</v>
      </c>
      <c r="CA116" s="217" t="s">
        <v>143</v>
      </c>
      <c r="CB116" s="217" t="s">
        <v>143</v>
      </c>
      <c r="CC116" s="217" t="s">
        <v>15749</v>
      </c>
      <c r="CD116" s="217" t="s">
        <v>9549</v>
      </c>
      <c r="CE116" s="217" t="s">
        <v>143</v>
      </c>
      <c r="CF116" s="217" t="s">
        <v>143</v>
      </c>
      <c r="CG116" s="217" t="s">
        <v>143</v>
      </c>
      <c r="CH116" s="217" t="s">
        <v>5272</v>
      </c>
      <c r="CI116" s="217" t="s">
        <v>143</v>
      </c>
      <c r="CJ116" s="217" t="s">
        <v>143</v>
      </c>
      <c r="CK116" s="217" t="s">
        <v>143</v>
      </c>
      <c r="CL116" s="217" t="s">
        <v>143</v>
      </c>
      <c r="CM116" s="217" t="s">
        <v>143</v>
      </c>
      <c r="CN116" s="217" t="s">
        <v>143</v>
      </c>
      <c r="CO116" s="217" t="s">
        <v>143</v>
      </c>
      <c r="CP116" s="217" t="s">
        <v>143</v>
      </c>
      <c r="CQ116" s="217" t="s">
        <v>1</v>
      </c>
      <c r="CR116" s="217" t="s">
        <v>143</v>
      </c>
      <c r="CS116" s="217" t="s">
        <v>1</v>
      </c>
      <c r="CT116" s="217" t="s">
        <v>2092</v>
      </c>
      <c r="CU116" s="217" t="s">
        <v>143</v>
      </c>
      <c r="CV116" s="217" t="s">
        <v>394</v>
      </c>
      <c r="CW116" s="217" t="s">
        <v>127</v>
      </c>
      <c r="CX116" s="217" t="s">
        <v>136</v>
      </c>
      <c r="CY116" s="217" t="s">
        <v>1989</v>
      </c>
      <c r="CZ116" s="217" t="s">
        <v>143</v>
      </c>
      <c r="DA116" s="217" t="s">
        <v>143</v>
      </c>
      <c r="DB116" s="217" t="s">
        <v>5495</v>
      </c>
      <c r="DC116" s="217" t="s">
        <v>6302</v>
      </c>
      <c r="DD116" s="217" t="s">
        <v>5755</v>
      </c>
      <c r="DE116" s="217" t="s">
        <v>143</v>
      </c>
      <c r="DF116" s="217" t="s">
        <v>143</v>
      </c>
      <c r="DG116" s="217" t="s">
        <v>143</v>
      </c>
      <c r="DJ116" s="176"/>
    </row>
    <row r="117" spans="1:114" s="217" customFormat="1" x14ac:dyDescent="0.2">
      <c r="A117" s="216">
        <v>45690</v>
      </c>
      <c r="B117" s="217">
        <v>183792</v>
      </c>
      <c r="C117" s="217" t="s">
        <v>16253</v>
      </c>
      <c r="D117" s="217" t="s">
        <v>164</v>
      </c>
      <c r="E117" s="218">
        <v>45698</v>
      </c>
      <c r="F117" s="217" t="s">
        <v>165</v>
      </c>
      <c r="G117" s="217" t="s">
        <v>166</v>
      </c>
      <c r="H117" s="219">
        <v>210</v>
      </c>
      <c r="I117" s="219">
        <v>210</v>
      </c>
      <c r="J117" s="220">
        <f t="shared" si="1"/>
        <v>2.2400329732853645E-3</v>
      </c>
      <c r="K117" s="217" t="s">
        <v>374</v>
      </c>
      <c r="L117" s="217" t="s">
        <v>1056</v>
      </c>
      <c r="M117" s="217" t="s">
        <v>15694</v>
      </c>
      <c r="N117" s="217" t="s">
        <v>6816</v>
      </c>
      <c r="O117" s="221" t="s">
        <v>262</v>
      </c>
      <c r="P117" s="217" t="s">
        <v>15762</v>
      </c>
      <c r="Q117" s="217" t="s">
        <v>15763</v>
      </c>
      <c r="R117" s="217" t="s">
        <v>135</v>
      </c>
      <c r="S117" s="217" t="s">
        <v>135</v>
      </c>
      <c r="T117" s="217" t="s">
        <v>136</v>
      </c>
      <c r="U117" s="217" t="s">
        <v>137</v>
      </c>
      <c r="V117" s="217" t="s">
        <v>4880</v>
      </c>
      <c r="W117" s="217" t="s">
        <v>15804</v>
      </c>
      <c r="X117" s="217" t="s">
        <v>15805</v>
      </c>
      <c r="Y117" s="217" t="s">
        <v>139</v>
      </c>
      <c r="Z117" s="217" t="s">
        <v>323</v>
      </c>
      <c r="AA117" s="217" t="s">
        <v>5272</v>
      </c>
      <c r="AB117" s="217" t="s">
        <v>143</v>
      </c>
      <c r="AC117" s="217" t="s">
        <v>5272</v>
      </c>
      <c r="AD117" s="217" t="s">
        <v>143</v>
      </c>
      <c r="AE117" s="217" t="s">
        <v>235</v>
      </c>
      <c r="AF117" s="217" t="s">
        <v>141</v>
      </c>
      <c r="AG117" s="217" t="s">
        <v>143</v>
      </c>
      <c r="AH117" s="217" t="s">
        <v>143</v>
      </c>
      <c r="AI117" s="217" t="s">
        <v>207</v>
      </c>
      <c r="AJ117" s="217" t="s">
        <v>15699</v>
      </c>
      <c r="AK117" s="217" t="s">
        <v>5931</v>
      </c>
      <c r="AL117" s="217" t="s">
        <v>143</v>
      </c>
      <c r="AM117" s="217" t="s">
        <v>15701</v>
      </c>
      <c r="AN117" s="217" t="s">
        <v>3039</v>
      </c>
      <c r="AO117" s="217" t="s">
        <v>15702</v>
      </c>
      <c r="AP117" s="217" t="s">
        <v>178</v>
      </c>
      <c r="AQ117" s="217" t="s">
        <v>179</v>
      </c>
      <c r="AR117" s="217" t="s">
        <v>403</v>
      </c>
      <c r="AS117" s="217" t="s">
        <v>15703</v>
      </c>
      <c r="AT117" s="217" t="s">
        <v>145</v>
      </c>
      <c r="AU117" s="217" t="s">
        <v>146</v>
      </c>
      <c r="AV117" s="217" t="s">
        <v>1060</v>
      </c>
      <c r="AW117" s="217" t="s">
        <v>148</v>
      </c>
      <c r="AX117" s="217" t="s">
        <v>139</v>
      </c>
      <c r="AY117" s="217" t="s">
        <v>149</v>
      </c>
      <c r="AZ117" s="217" t="s">
        <v>150</v>
      </c>
      <c r="BA117" s="217" t="s">
        <v>156</v>
      </c>
      <c r="BB117" s="217" t="s">
        <v>157</v>
      </c>
      <c r="BC117" s="217" t="s">
        <v>484</v>
      </c>
      <c r="BD117" s="217" t="s">
        <v>15805</v>
      </c>
      <c r="BE117" s="217" t="s">
        <v>5272</v>
      </c>
      <c r="BF117" s="217" t="s">
        <v>143</v>
      </c>
      <c r="BG117" s="217" t="s">
        <v>143</v>
      </c>
      <c r="BH117" s="217" t="s">
        <v>143</v>
      </c>
      <c r="BI117" s="217" t="s">
        <v>136</v>
      </c>
      <c r="BJ117" s="217" t="s">
        <v>143</v>
      </c>
      <c r="BK117" s="217" t="s">
        <v>160</v>
      </c>
      <c r="BL117" s="217" t="s">
        <v>143</v>
      </c>
      <c r="BM117" s="217" t="s">
        <v>143</v>
      </c>
      <c r="BN117" s="217" t="s">
        <v>143</v>
      </c>
      <c r="BO117" s="217" t="s">
        <v>15184</v>
      </c>
      <c r="BP117" s="217" t="s">
        <v>5723</v>
      </c>
      <c r="BQ117" s="217" t="s">
        <v>162</v>
      </c>
      <c r="BR117" s="217" t="s">
        <v>5931</v>
      </c>
      <c r="BS117" s="217" t="s">
        <v>5931</v>
      </c>
      <c r="BT117" s="217" t="s">
        <v>135</v>
      </c>
      <c r="BU117" s="217" t="s">
        <v>135</v>
      </c>
      <c r="BV117" s="217" t="s">
        <v>135</v>
      </c>
      <c r="BW117" s="217" t="s">
        <v>148</v>
      </c>
      <c r="BX117" s="217" t="s">
        <v>2650</v>
      </c>
      <c r="BY117" s="217" t="s">
        <v>174</v>
      </c>
      <c r="BZ117" s="217" t="s">
        <v>143</v>
      </c>
      <c r="CA117" s="217" t="s">
        <v>143</v>
      </c>
      <c r="CB117" s="217" t="s">
        <v>143</v>
      </c>
      <c r="CC117" s="217" t="s">
        <v>15705</v>
      </c>
      <c r="CD117" s="217" t="s">
        <v>2261</v>
      </c>
      <c r="CE117" s="217" t="s">
        <v>143</v>
      </c>
      <c r="CF117" s="217" t="s">
        <v>143</v>
      </c>
      <c r="CG117" s="217" t="s">
        <v>143</v>
      </c>
      <c r="CH117" s="217" t="s">
        <v>5272</v>
      </c>
      <c r="CI117" s="217" t="s">
        <v>143</v>
      </c>
      <c r="CJ117" s="217" t="s">
        <v>143</v>
      </c>
      <c r="CK117" s="217" t="s">
        <v>143</v>
      </c>
      <c r="CL117" s="217" t="s">
        <v>143</v>
      </c>
      <c r="CM117" s="217" t="s">
        <v>143</v>
      </c>
      <c r="CN117" s="217" t="s">
        <v>143</v>
      </c>
      <c r="CO117" s="217" t="s">
        <v>143</v>
      </c>
      <c r="CP117" s="217" t="s">
        <v>143</v>
      </c>
      <c r="CQ117" s="217" t="s">
        <v>1</v>
      </c>
      <c r="CR117" s="217" t="s">
        <v>143</v>
      </c>
      <c r="CS117" s="217" t="s">
        <v>1</v>
      </c>
      <c r="CT117" s="217" t="s">
        <v>1985</v>
      </c>
      <c r="CU117" s="217" t="s">
        <v>143</v>
      </c>
      <c r="CV117" s="217" t="s">
        <v>374</v>
      </c>
      <c r="CW117" s="217" t="s">
        <v>166</v>
      </c>
      <c r="CX117" s="217" t="s">
        <v>136</v>
      </c>
      <c r="CY117" s="217" t="s">
        <v>1989</v>
      </c>
      <c r="CZ117" s="217" t="s">
        <v>143</v>
      </c>
      <c r="DA117" s="217" t="s">
        <v>143</v>
      </c>
      <c r="DB117" s="217" t="s">
        <v>164</v>
      </c>
      <c r="DC117" s="217" t="s">
        <v>6302</v>
      </c>
      <c r="DD117" s="217" t="s">
        <v>1515</v>
      </c>
      <c r="DE117" s="217" t="s">
        <v>143</v>
      </c>
      <c r="DF117" s="217" t="s">
        <v>143</v>
      </c>
      <c r="DG117" s="217" t="s">
        <v>143</v>
      </c>
      <c r="DJ117" s="176"/>
    </row>
    <row r="118" spans="1:114" s="217" customFormat="1" x14ac:dyDescent="0.2">
      <c r="A118" s="216">
        <v>45690</v>
      </c>
      <c r="B118" s="217">
        <v>183839</v>
      </c>
      <c r="C118" s="217" t="s">
        <v>12238</v>
      </c>
      <c r="D118" s="217" t="s">
        <v>164</v>
      </c>
      <c r="E118" s="218">
        <v>45698</v>
      </c>
      <c r="F118" s="217" t="s">
        <v>165</v>
      </c>
      <c r="G118" s="217" t="s">
        <v>166</v>
      </c>
      <c r="H118" s="219">
        <v>100</v>
      </c>
      <c r="I118" s="219">
        <v>100</v>
      </c>
      <c r="J118" s="220">
        <f t="shared" si="1"/>
        <v>1.0666823682311259E-3</v>
      </c>
      <c r="K118" s="217" t="s">
        <v>316</v>
      </c>
      <c r="L118" s="217" t="s">
        <v>1056</v>
      </c>
      <c r="M118" s="217" t="s">
        <v>3108</v>
      </c>
      <c r="N118" s="217" t="s">
        <v>319</v>
      </c>
      <c r="O118" s="221" t="s">
        <v>170</v>
      </c>
      <c r="P118" s="217" t="s">
        <v>15764</v>
      </c>
      <c r="Q118" s="217" t="s">
        <v>3110</v>
      </c>
      <c r="R118" s="217" t="s">
        <v>135</v>
      </c>
      <c r="S118" s="217" t="s">
        <v>135</v>
      </c>
      <c r="T118" s="217" t="s">
        <v>136</v>
      </c>
      <c r="U118" s="217" t="s">
        <v>137</v>
      </c>
      <c r="V118" s="217" t="s">
        <v>2483</v>
      </c>
      <c r="W118" s="217" t="s">
        <v>15806</v>
      </c>
      <c r="X118" s="217" t="s">
        <v>15807</v>
      </c>
      <c r="Y118" s="217" t="s">
        <v>139</v>
      </c>
      <c r="Z118" s="217" t="s">
        <v>226</v>
      </c>
      <c r="AA118" s="217" t="s">
        <v>5272</v>
      </c>
      <c r="AB118" s="217" t="s">
        <v>143</v>
      </c>
      <c r="AC118" s="217" t="s">
        <v>5272</v>
      </c>
      <c r="AD118" s="217" t="s">
        <v>143</v>
      </c>
      <c r="AE118" s="217" t="s">
        <v>235</v>
      </c>
      <c r="AF118" s="217" t="s">
        <v>141</v>
      </c>
      <c r="AG118" s="217" t="s">
        <v>143</v>
      </c>
      <c r="AH118" s="217" t="s">
        <v>143</v>
      </c>
      <c r="AI118" s="217" t="s">
        <v>207</v>
      </c>
      <c r="AJ118" s="217" t="s">
        <v>143</v>
      </c>
      <c r="AK118" s="217" t="s">
        <v>432</v>
      </c>
      <c r="AL118" s="217" t="s">
        <v>143</v>
      </c>
      <c r="AM118" s="217" t="s">
        <v>3111</v>
      </c>
      <c r="AN118" s="217" t="s">
        <v>3112</v>
      </c>
      <c r="AO118" s="217" t="s">
        <v>3113</v>
      </c>
      <c r="AP118" s="217" t="s">
        <v>178</v>
      </c>
      <c r="AQ118" s="217" t="s">
        <v>179</v>
      </c>
      <c r="AR118" s="217" t="s">
        <v>3114</v>
      </c>
      <c r="AS118" s="217" t="s">
        <v>3115</v>
      </c>
      <c r="AT118" s="217" t="s">
        <v>145</v>
      </c>
      <c r="AU118" s="217" t="s">
        <v>146</v>
      </c>
      <c r="AV118" s="217" t="s">
        <v>1060</v>
      </c>
      <c r="AW118" s="217" t="s">
        <v>148</v>
      </c>
      <c r="AX118" s="217" t="s">
        <v>139</v>
      </c>
      <c r="AY118" s="217" t="s">
        <v>149</v>
      </c>
      <c r="AZ118" s="217" t="s">
        <v>150</v>
      </c>
      <c r="BA118" s="217" t="s">
        <v>156</v>
      </c>
      <c r="BB118" s="217" t="s">
        <v>157</v>
      </c>
      <c r="BC118" s="217" t="s">
        <v>484</v>
      </c>
      <c r="BD118" s="217" t="s">
        <v>15807</v>
      </c>
      <c r="BE118" s="217" t="s">
        <v>5272</v>
      </c>
      <c r="BF118" s="217" t="s">
        <v>143</v>
      </c>
      <c r="BG118" s="217" t="s">
        <v>143</v>
      </c>
      <c r="BH118" s="217" t="s">
        <v>143</v>
      </c>
      <c r="BI118" s="217" t="s">
        <v>136</v>
      </c>
      <c r="BJ118" s="217" t="s">
        <v>143</v>
      </c>
      <c r="BK118" s="217" t="s">
        <v>160</v>
      </c>
      <c r="BL118" s="217" t="s">
        <v>160</v>
      </c>
      <c r="BM118" s="217" t="s">
        <v>143</v>
      </c>
      <c r="BN118" s="217" t="s">
        <v>143</v>
      </c>
      <c r="BO118" s="217" t="s">
        <v>11072</v>
      </c>
      <c r="BP118" s="217" t="s">
        <v>5723</v>
      </c>
      <c r="BQ118" s="217" t="s">
        <v>162</v>
      </c>
      <c r="BR118" s="217" t="s">
        <v>432</v>
      </c>
      <c r="BS118" s="217" t="s">
        <v>432</v>
      </c>
      <c r="BT118" s="217" t="s">
        <v>135</v>
      </c>
      <c r="BU118" s="217" t="s">
        <v>135</v>
      </c>
      <c r="BV118" s="217" t="s">
        <v>135</v>
      </c>
      <c r="BW118" s="217" t="s">
        <v>148</v>
      </c>
      <c r="BX118" s="217" t="s">
        <v>15674</v>
      </c>
      <c r="BY118" s="217" t="s">
        <v>174</v>
      </c>
      <c r="BZ118" s="217" t="s">
        <v>143</v>
      </c>
      <c r="CA118" s="217" t="s">
        <v>143</v>
      </c>
      <c r="CB118" s="217" t="s">
        <v>143</v>
      </c>
      <c r="CC118" s="217" t="s">
        <v>143</v>
      </c>
      <c r="CD118" s="217" t="s">
        <v>2261</v>
      </c>
      <c r="CE118" s="217" t="s">
        <v>143</v>
      </c>
      <c r="CF118" s="217" t="s">
        <v>143</v>
      </c>
      <c r="CG118" s="217" t="s">
        <v>143</v>
      </c>
      <c r="CH118" s="217" t="s">
        <v>5272</v>
      </c>
      <c r="CI118" s="217" t="s">
        <v>143</v>
      </c>
      <c r="CJ118" s="217" t="s">
        <v>143</v>
      </c>
      <c r="CK118" s="217" t="s">
        <v>143</v>
      </c>
      <c r="CL118" s="217" t="s">
        <v>143</v>
      </c>
      <c r="CM118" s="217" t="s">
        <v>143</v>
      </c>
      <c r="CN118" s="217" t="s">
        <v>143</v>
      </c>
      <c r="CO118" s="217" t="s">
        <v>143</v>
      </c>
      <c r="CP118" s="217" t="s">
        <v>143</v>
      </c>
      <c r="CQ118" s="217" t="s">
        <v>1</v>
      </c>
      <c r="CR118" s="217" t="s">
        <v>143</v>
      </c>
      <c r="CS118" s="217" t="s">
        <v>1</v>
      </c>
      <c r="CT118" s="217" t="s">
        <v>1985</v>
      </c>
      <c r="CU118" s="217" t="s">
        <v>143</v>
      </c>
      <c r="CV118" s="217" t="s">
        <v>316</v>
      </c>
      <c r="CW118" s="217" t="s">
        <v>166</v>
      </c>
      <c r="CX118" s="217" t="s">
        <v>136</v>
      </c>
      <c r="CY118" s="217" t="s">
        <v>1989</v>
      </c>
      <c r="CZ118" s="217" t="s">
        <v>143</v>
      </c>
      <c r="DA118" s="217" t="s">
        <v>143</v>
      </c>
      <c r="DB118" s="217" t="s">
        <v>164</v>
      </c>
      <c r="DC118" s="217" t="s">
        <v>6302</v>
      </c>
      <c r="DD118" s="217" t="s">
        <v>1515</v>
      </c>
      <c r="DE118" s="217" t="s">
        <v>143</v>
      </c>
      <c r="DF118" s="217" t="s">
        <v>143</v>
      </c>
      <c r="DG118" s="217" t="s">
        <v>143</v>
      </c>
      <c r="DJ118" s="176"/>
    </row>
    <row r="119" spans="1:114" s="217" customFormat="1" x14ac:dyDescent="0.2">
      <c r="A119" s="216">
        <v>45690</v>
      </c>
      <c r="B119" s="217">
        <v>183849</v>
      </c>
      <c r="C119" s="217" t="s">
        <v>12153</v>
      </c>
      <c r="D119" s="217" t="s">
        <v>5495</v>
      </c>
      <c r="E119" s="218">
        <v>45698</v>
      </c>
      <c r="F119" s="217" t="s">
        <v>165</v>
      </c>
      <c r="G119" s="217" t="s">
        <v>166</v>
      </c>
      <c r="H119" s="219">
        <v>57.3</v>
      </c>
      <c r="I119" s="219">
        <v>49.83</v>
      </c>
      <c r="J119" s="220">
        <f t="shared" si="1"/>
        <v>6.1120899699643508E-4</v>
      </c>
      <c r="K119" s="217" t="s">
        <v>519</v>
      </c>
      <c r="L119" s="217" t="s">
        <v>960</v>
      </c>
      <c r="M119" s="217" t="s">
        <v>318</v>
      </c>
      <c r="N119" s="217" t="s">
        <v>15765</v>
      </c>
      <c r="O119" s="221" t="s">
        <v>170</v>
      </c>
      <c r="P119" s="217" t="s">
        <v>15766</v>
      </c>
      <c r="Q119" s="217" t="s">
        <v>13270</v>
      </c>
      <c r="R119" s="217" t="s">
        <v>135</v>
      </c>
      <c r="S119" s="217" t="s">
        <v>135</v>
      </c>
      <c r="T119" s="217" t="s">
        <v>136</v>
      </c>
      <c r="U119" s="217" t="s">
        <v>137</v>
      </c>
      <c r="V119" s="217" t="s">
        <v>6128</v>
      </c>
      <c r="W119" s="217" t="s">
        <v>15808</v>
      </c>
      <c r="X119" s="217" t="s">
        <v>16075</v>
      </c>
      <c r="Y119" s="217" t="s">
        <v>139</v>
      </c>
      <c r="Z119" s="217" t="s">
        <v>323</v>
      </c>
      <c r="AA119" s="217" t="s">
        <v>5272</v>
      </c>
      <c r="AB119" s="217" t="s">
        <v>143</v>
      </c>
      <c r="AC119" s="217" t="s">
        <v>15924</v>
      </c>
      <c r="AD119" s="217" t="s">
        <v>15810</v>
      </c>
      <c r="AE119" s="217" t="s">
        <v>235</v>
      </c>
      <c r="AF119" s="217" t="s">
        <v>141</v>
      </c>
      <c r="AG119" s="217" t="s">
        <v>143</v>
      </c>
      <c r="AH119" s="217" t="s">
        <v>15924</v>
      </c>
      <c r="AI119" s="217" t="s">
        <v>142</v>
      </c>
      <c r="AJ119" s="217" t="s">
        <v>143</v>
      </c>
      <c r="AK119" s="217" t="s">
        <v>15811</v>
      </c>
      <c r="AL119" s="217" t="s">
        <v>174</v>
      </c>
      <c r="AM119" s="217" t="s">
        <v>324</v>
      </c>
      <c r="AN119" s="217" t="s">
        <v>325</v>
      </c>
      <c r="AO119" s="217" t="s">
        <v>326</v>
      </c>
      <c r="AP119" s="217" t="s">
        <v>178</v>
      </c>
      <c r="AQ119" s="217" t="s">
        <v>179</v>
      </c>
      <c r="AR119" s="217" t="s">
        <v>327</v>
      </c>
      <c r="AS119" s="217" t="s">
        <v>328</v>
      </c>
      <c r="AT119" s="217" t="s">
        <v>145</v>
      </c>
      <c r="AU119" s="217" t="s">
        <v>146</v>
      </c>
      <c r="AV119" s="217" t="s">
        <v>972</v>
      </c>
      <c r="AW119" s="217" t="s">
        <v>148</v>
      </c>
      <c r="AX119" s="217" t="s">
        <v>139</v>
      </c>
      <c r="AY119" s="217" t="s">
        <v>149</v>
      </c>
      <c r="AZ119" s="217" t="s">
        <v>150</v>
      </c>
      <c r="BA119" s="217" t="s">
        <v>156</v>
      </c>
      <c r="BB119" s="217" t="s">
        <v>157</v>
      </c>
      <c r="BC119" s="217" t="s">
        <v>484</v>
      </c>
      <c r="BD119" s="217" t="s">
        <v>15809</v>
      </c>
      <c r="BE119" s="217" t="s">
        <v>5272</v>
      </c>
      <c r="BF119" s="217" t="s">
        <v>143</v>
      </c>
      <c r="BG119" s="217" t="s">
        <v>15925</v>
      </c>
      <c r="BH119" s="217" t="s">
        <v>143</v>
      </c>
      <c r="BI119" s="217" t="s">
        <v>136</v>
      </c>
      <c r="BJ119" s="217" t="s">
        <v>143</v>
      </c>
      <c r="BK119" s="217" t="s">
        <v>160</v>
      </c>
      <c r="BL119" s="217" t="s">
        <v>160</v>
      </c>
      <c r="BM119" s="217" t="s">
        <v>143</v>
      </c>
      <c r="BN119" s="217" t="s">
        <v>143</v>
      </c>
      <c r="BO119" s="217" t="s">
        <v>15767</v>
      </c>
      <c r="BP119" s="217" t="s">
        <v>5723</v>
      </c>
      <c r="BQ119" s="217" t="s">
        <v>162</v>
      </c>
      <c r="BR119" s="217" t="s">
        <v>15924</v>
      </c>
      <c r="BS119" s="217" t="s">
        <v>15924</v>
      </c>
      <c r="BT119" s="217" t="s">
        <v>135</v>
      </c>
      <c r="BU119" s="217" t="s">
        <v>135</v>
      </c>
      <c r="BV119" s="217" t="s">
        <v>135</v>
      </c>
      <c r="BW119" s="217" t="s">
        <v>148</v>
      </c>
      <c r="BX119" s="217" t="s">
        <v>7039</v>
      </c>
      <c r="BY119" s="217" t="s">
        <v>174</v>
      </c>
      <c r="BZ119" s="217" t="s">
        <v>143</v>
      </c>
      <c r="CA119" s="217" t="s">
        <v>143</v>
      </c>
      <c r="CB119" s="217" t="s">
        <v>143</v>
      </c>
      <c r="CC119" s="217" t="s">
        <v>143</v>
      </c>
      <c r="CD119" s="217" t="s">
        <v>2261</v>
      </c>
      <c r="CE119" s="217" t="s">
        <v>2261</v>
      </c>
      <c r="CF119" s="217" t="s">
        <v>143</v>
      </c>
      <c r="CG119" s="217" t="s">
        <v>143</v>
      </c>
      <c r="CH119" s="217" t="s">
        <v>5272</v>
      </c>
      <c r="CI119" s="217" t="s">
        <v>143</v>
      </c>
      <c r="CJ119" s="217" t="s">
        <v>143</v>
      </c>
      <c r="CK119" s="217" t="s">
        <v>143</v>
      </c>
      <c r="CL119" s="217" t="s">
        <v>143</v>
      </c>
      <c r="CM119" s="217" t="s">
        <v>143</v>
      </c>
      <c r="CN119" s="217" t="s">
        <v>143</v>
      </c>
      <c r="CO119" s="217" t="s">
        <v>143</v>
      </c>
      <c r="CP119" s="217" t="s">
        <v>143</v>
      </c>
      <c r="CQ119" s="217" t="s">
        <v>1</v>
      </c>
      <c r="CR119" s="217" t="s">
        <v>143</v>
      </c>
      <c r="CS119" s="217" t="s">
        <v>1</v>
      </c>
      <c r="CT119" s="217" t="s">
        <v>1985</v>
      </c>
      <c r="CU119" s="217" t="s">
        <v>1985</v>
      </c>
      <c r="CV119" s="217" t="s">
        <v>519</v>
      </c>
      <c r="CW119" s="217" t="s">
        <v>166</v>
      </c>
      <c r="CX119" s="217" t="s">
        <v>136</v>
      </c>
      <c r="CY119" s="217" t="s">
        <v>1989</v>
      </c>
      <c r="CZ119" s="217" t="s">
        <v>2980</v>
      </c>
      <c r="DA119" s="217" t="s">
        <v>225</v>
      </c>
      <c r="DB119" s="217" t="s">
        <v>5495</v>
      </c>
      <c r="DC119" s="217" t="s">
        <v>6302</v>
      </c>
      <c r="DD119" s="217" t="s">
        <v>1515</v>
      </c>
      <c r="DE119" s="217" t="s">
        <v>143</v>
      </c>
      <c r="DF119" s="217" t="s">
        <v>143</v>
      </c>
      <c r="DG119" s="217" t="s">
        <v>143</v>
      </c>
      <c r="DJ119" s="176"/>
    </row>
    <row r="120" spans="1:114" s="217" customFormat="1" x14ac:dyDescent="0.2">
      <c r="A120" s="216">
        <v>45690</v>
      </c>
      <c r="B120" s="217">
        <v>184117</v>
      </c>
      <c r="C120" s="217" t="s">
        <v>16253</v>
      </c>
      <c r="D120" s="217" t="s">
        <v>164</v>
      </c>
      <c r="E120" s="218">
        <v>45700</v>
      </c>
      <c r="F120" s="217" t="s">
        <v>165</v>
      </c>
      <c r="G120" s="217" t="s">
        <v>166</v>
      </c>
      <c r="H120" s="219">
        <v>628.29999999999995</v>
      </c>
      <c r="I120" s="219">
        <v>1280</v>
      </c>
      <c r="J120" s="220">
        <f t="shared" si="1"/>
        <v>6.7019653195961636E-3</v>
      </c>
      <c r="K120" s="217" t="s">
        <v>953</v>
      </c>
      <c r="L120" s="217" t="s">
        <v>1056</v>
      </c>
      <c r="M120" s="217" t="s">
        <v>15812</v>
      </c>
      <c r="N120" s="217" t="s">
        <v>15813</v>
      </c>
      <c r="O120" s="221" t="s">
        <v>262</v>
      </c>
      <c r="P120" s="217" t="s">
        <v>15814</v>
      </c>
      <c r="Q120" s="217" t="s">
        <v>15815</v>
      </c>
      <c r="R120" s="217" t="s">
        <v>135</v>
      </c>
      <c r="S120" s="217" t="s">
        <v>135</v>
      </c>
      <c r="T120" s="217" t="s">
        <v>506</v>
      </c>
      <c r="U120" s="217" t="s">
        <v>137</v>
      </c>
      <c r="V120" s="217" t="s">
        <v>173</v>
      </c>
      <c r="W120" s="217" t="s">
        <v>15816</v>
      </c>
      <c r="X120" s="217" t="s">
        <v>16188</v>
      </c>
      <c r="Y120" s="217" t="s">
        <v>139</v>
      </c>
      <c r="Z120" s="217" t="s">
        <v>323</v>
      </c>
      <c r="AA120" s="217" t="s">
        <v>5272</v>
      </c>
      <c r="AB120" s="217" t="s">
        <v>143</v>
      </c>
      <c r="AC120" s="217" t="s">
        <v>16189</v>
      </c>
      <c r="AD120" s="217" t="s">
        <v>143</v>
      </c>
      <c r="AE120" s="217" t="s">
        <v>235</v>
      </c>
      <c r="AF120" s="217" t="s">
        <v>141</v>
      </c>
      <c r="AG120" s="217" t="s">
        <v>143</v>
      </c>
      <c r="AH120" s="217" t="s">
        <v>16189</v>
      </c>
      <c r="AI120" s="217" t="s">
        <v>207</v>
      </c>
      <c r="AJ120" s="217" t="s">
        <v>15818</v>
      </c>
      <c r="AK120" s="217" t="s">
        <v>9823</v>
      </c>
      <c r="AL120" s="217" t="s">
        <v>174</v>
      </c>
      <c r="AM120" s="217" t="s">
        <v>15819</v>
      </c>
      <c r="AN120" s="217" t="s">
        <v>1229</v>
      </c>
      <c r="AO120" s="217" t="s">
        <v>15820</v>
      </c>
      <c r="AP120" s="217" t="s">
        <v>178</v>
      </c>
      <c r="AQ120" s="217" t="s">
        <v>179</v>
      </c>
      <c r="AR120" s="217" t="s">
        <v>211</v>
      </c>
      <c r="AS120" s="217" t="s">
        <v>15821</v>
      </c>
      <c r="AT120" s="217" t="s">
        <v>145</v>
      </c>
      <c r="AU120" s="217" t="s">
        <v>146</v>
      </c>
      <c r="AV120" s="217" t="s">
        <v>1060</v>
      </c>
      <c r="AW120" s="217" t="s">
        <v>148</v>
      </c>
      <c r="AX120" s="217" t="s">
        <v>139</v>
      </c>
      <c r="AY120" s="217" t="s">
        <v>149</v>
      </c>
      <c r="AZ120" s="217" t="s">
        <v>150</v>
      </c>
      <c r="BA120" s="217" t="s">
        <v>156</v>
      </c>
      <c r="BB120" s="217" t="s">
        <v>157</v>
      </c>
      <c r="BC120" s="217" t="s">
        <v>8956</v>
      </c>
      <c r="BD120" s="217" t="s">
        <v>15817</v>
      </c>
      <c r="BE120" s="217" t="s">
        <v>5272</v>
      </c>
      <c r="BF120" s="217" t="s">
        <v>143</v>
      </c>
      <c r="BG120" s="217" t="s">
        <v>16190</v>
      </c>
      <c r="BH120" s="217" t="s">
        <v>143</v>
      </c>
      <c r="BI120" s="217" t="s">
        <v>506</v>
      </c>
      <c r="BJ120" s="217" t="s">
        <v>143</v>
      </c>
      <c r="BK120" s="217" t="s">
        <v>160</v>
      </c>
      <c r="BL120" s="217" t="s">
        <v>160</v>
      </c>
      <c r="BM120" s="217" t="s">
        <v>164</v>
      </c>
      <c r="BN120" s="217" t="s">
        <v>143</v>
      </c>
      <c r="BO120" s="217" t="s">
        <v>15822</v>
      </c>
      <c r="BP120" s="217" t="s">
        <v>143</v>
      </c>
      <c r="BQ120" s="217" t="s">
        <v>15823</v>
      </c>
      <c r="BR120" s="217" t="s">
        <v>16189</v>
      </c>
      <c r="BS120" s="217" t="s">
        <v>16189</v>
      </c>
      <c r="BT120" s="217" t="s">
        <v>135</v>
      </c>
      <c r="BU120" s="217" t="s">
        <v>135</v>
      </c>
      <c r="BV120" s="217" t="s">
        <v>135</v>
      </c>
      <c r="BW120" s="217" t="s">
        <v>148</v>
      </c>
      <c r="BX120" s="217" t="s">
        <v>2650</v>
      </c>
      <c r="BY120" s="217" t="s">
        <v>174</v>
      </c>
      <c r="BZ120" s="217" t="s">
        <v>143</v>
      </c>
      <c r="CA120" s="217" t="s">
        <v>143</v>
      </c>
      <c r="CB120" s="217" t="s">
        <v>143</v>
      </c>
      <c r="CC120" s="217" t="s">
        <v>15818</v>
      </c>
      <c r="CD120" s="217" t="s">
        <v>2261</v>
      </c>
      <c r="CE120" s="217" t="s">
        <v>2261</v>
      </c>
      <c r="CF120" s="217" t="s">
        <v>143</v>
      </c>
      <c r="CG120" s="217" t="s">
        <v>143</v>
      </c>
      <c r="CH120" s="217" t="s">
        <v>5272</v>
      </c>
      <c r="CI120" s="217" t="s">
        <v>143</v>
      </c>
      <c r="CJ120" s="217" t="s">
        <v>143</v>
      </c>
      <c r="CK120" s="217" t="s">
        <v>143</v>
      </c>
      <c r="CL120" s="217" t="s">
        <v>143</v>
      </c>
      <c r="CM120" s="217" t="s">
        <v>143</v>
      </c>
      <c r="CN120" s="217" t="s">
        <v>143</v>
      </c>
      <c r="CO120" s="217" t="s">
        <v>143</v>
      </c>
      <c r="CP120" s="217" t="s">
        <v>143</v>
      </c>
      <c r="CQ120" s="217" t="s">
        <v>1</v>
      </c>
      <c r="CR120" s="217" t="s">
        <v>143</v>
      </c>
      <c r="CS120" s="217" t="s">
        <v>1</v>
      </c>
      <c r="CT120" s="217" t="s">
        <v>2092</v>
      </c>
      <c r="CU120" s="217" t="s">
        <v>2092</v>
      </c>
      <c r="CV120" s="217" t="s">
        <v>953</v>
      </c>
      <c r="CW120" s="217" t="s">
        <v>166</v>
      </c>
      <c r="CX120" s="217" t="s">
        <v>506</v>
      </c>
      <c r="CY120" s="217" t="s">
        <v>1989</v>
      </c>
      <c r="CZ120" s="217" t="s">
        <v>143</v>
      </c>
      <c r="DA120" s="217" t="s">
        <v>143</v>
      </c>
      <c r="DB120" s="217" t="s">
        <v>164</v>
      </c>
      <c r="DC120" s="217" t="s">
        <v>6302</v>
      </c>
      <c r="DD120" s="217" t="s">
        <v>3995</v>
      </c>
      <c r="DE120" s="217" t="s">
        <v>143</v>
      </c>
      <c r="DF120" s="217" t="s">
        <v>143</v>
      </c>
      <c r="DG120" s="217" t="s">
        <v>143</v>
      </c>
      <c r="DJ120" s="176"/>
    </row>
    <row r="121" spans="1:114" s="217" customFormat="1" x14ac:dyDescent="0.2">
      <c r="A121" s="216">
        <v>45690</v>
      </c>
      <c r="B121" s="217">
        <v>184127</v>
      </c>
      <c r="C121" s="217" t="s">
        <v>15758</v>
      </c>
      <c r="D121" s="217" t="s">
        <v>5495</v>
      </c>
      <c r="E121" s="218">
        <v>45699</v>
      </c>
      <c r="F121" s="217" t="s">
        <v>165</v>
      </c>
      <c r="G121" s="217" t="s">
        <v>127</v>
      </c>
      <c r="H121" s="219">
        <v>574.42999999999995</v>
      </c>
      <c r="I121" s="219">
        <v>574.42999999999995</v>
      </c>
      <c r="J121" s="220">
        <f t="shared" si="1"/>
        <v>6.1273435278300561E-3</v>
      </c>
      <c r="K121" s="217" t="s">
        <v>394</v>
      </c>
      <c r="L121" s="217" t="s">
        <v>7027</v>
      </c>
      <c r="M121" s="217" t="s">
        <v>1151</v>
      </c>
      <c r="N121" s="217" t="s">
        <v>15824</v>
      </c>
      <c r="O121" s="221" t="s">
        <v>132</v>
      </c>
      <c r="P121" s="217" t="s">
        <v>15825</v>
      </c>
      <c r="Q121" s="217" t="s">
        <v>15826</v>
      </c>
      <c r="R121" s="217" t="s">
        <v>15827</v>
      </c>
      <c r="S121" s="217" t="s">
        <v>135</v>
      </c>
      <c r="T121" s="217" t="s">
        <v>136</v>
      </c>
      <c r="U121" s="217" t="s">
        <v>137</v>
      </c>
      <c r="V121" s="217" t="s">
        <v>9544</v>
      </c>
      <c r="W121" s="217" t="s">
        <v>15828</v>
      </c>
      <c r="X121" s="217" t="s">
        <v>15829</v>
      </c>
      <c r="Y121" s="217" t="s">
        <v>139</v>
      </c>
      <c r="Z121" s="217" t="s">
        <v>140</v>
      </c>
      <c r="AA121" s="217" t="s">
        <v>5272</v>
      </c>
      <c r="AB121" s="217" t="s">
        <v>143</v>
      </c>
      <c r="AC121" s="217" t="s">
        <v>5272</v>
      </c>
      <c r="AD121" s="217" t="s">
        <v>143</v>
      </c>
      <c r="AE121" s="217" t="s">
        <v>235</v>
      </c>
      <c r="AF121" s="217" t="s">
        <v>141</v>
      </c>
      <c r="AG121" s="217" t="s">
        <v>143</v>
      </c>
      <c r="AH121" s="217" t="s">
        <v>143</v>
      </c>
      <c r="AI121" s="217" t="s">
        <v>142</v>
      </c>
      <c r="AJ121" s="217" t="s">
        <v>143</v>
      </c>
      <c r="AK121" s="217" t="s">
        <v>15830</v>
      </c>
      <c r="AL121" s="217" t="s">
        <v>143</v>
      </c>
      <c r="AM121" s="217" t="s">
        <v>145</v>
      </c>
      <c r="AN121" s="217" t="s">
        <v>146</v>
      </c>
      <c r="AO121" s="217" t="s">
        <v>1154</v>
      </c>
      <c r="AP121" s="217" t="s">
        <v>148</v>
      </c>
      <c r="AQ121" s="217" t="s">
        <v>139</v>
      </c>
      <c r="AR121" s="217" t="s">
        <v>149</v>
      </c>
      <c r="AS121" s="217" t="s">
        <v>150</v>
      </c>
      <c r="AT121" s="217" t="s">
        <v>7034</v>
      </c>
      <c r="AU121" s="217" t="s">
        <v>7035</v>
      </c>
      <c r="AV121" s="217" t="s">
        <v>7036</v>
      </c>
      <c r="AW121" s="217" t="s">
        <v>148</v>
      </c>
      <c r="AX121" s="217" t="s">
        <v>139</v>
      </c>
      <c r="AY121" s="217" t="s">
        <v>154</v>
      </c>
      <c r="AZ121" s="217" t="s">
        <v>7037</v>
      </c>
      <c r="BA121" s="217" t="s">
        <v>156</v>
      </c>
      <c r="BB121" s="217" t="s">
        <v>157</v>
      </c>
      <c r="BC121" s="217" t="s">
        <v>237</v>
      </c>
      <c r="BD121" s="217" t="s">
        <v>15829</v>
      </c>
      <c r="BE121" s="217" t="s">
        <v>5272</v>
      </c>
      <c r="BF121" s="217" t="s">
        <v>143</v>
      </c>
      <c r="BG121" s="217" t="s">
        <v>143</v>
      </c>
      <c r="BH121" s="217" t="s">
        <v>143</v>
      </c>
      <c r="BI121" s="217" t="s">
        <v>136</v>
      </c>
      <c r="BJ121" s="217" t="s">
        <v>143</v>
      </c>
      <c r="BK121" s="217" t="s">
        <v>1674</v>
      </c>
      <c r="BL121" s="217" t="s">
        <v>143</v>
      </c>
      <c r="BM121" s="217" t="s">
        <v>143</v>
      </c>
      <c r="BN121" s="217" t="s">
        <v>143</v>
      </c>
      <c r="BO121" s="217" t="s">
        <v>386</v>
      </c>
      <c r="BP121" s="217" t="s">
        <v>5784</v>
      </c>
      <c r="BQ121" s="217" t="s">
        <v>314</v>
      </c>
      <c r="BR121" s="217" t="s">
        <v>15831</v>
      </c>
      <c r="BS121" s="217" t="s">
        <v>15831</v>
      </c>
      <c r="BT121" s="217" t="s">
        <v>135</v>
      </c>
      <c r="BU121" s="217" t="s">
        <v>135</v>
      </c>
      <c r="BV121" s="217" t="s">
        <v>135</v>
      </c>
      <c r="BW121" s="217" t="s">
        <v>148</v>
      </c>
      <c r="BX121" s="217" t="s">
        <v>3021</v>
      </c>
      <c r="BY121" s="217" t="s">
        <v>144</v>
      </c>
      <c r="BZ121" s="217" t="s">
        <v>143</v>
      </c>
      <c r="CA121" s="217" t="s">
        <v>143</v>
      </c>
      <c r="CB121" s="217" t="s">
        <v>143</v>
      </c>
      <c r="CC121" s="217" t="s">
        <v>15824</v>
      </c>
      <c r="CD121" s="217" t="s">
        <v>9549</v>
      </c>
      <c r="CE121" s="217" t="s">
        <v>143</v>
      </c>
      <c r="CF121" s="217" t="s">
        <v>143</v>
      </c>
      <c r="CG121" s="217" t="s">
        <v>143</v>
      </c>
      <c r="CH121" s="217" t="s">
        <v>5272</v>
      </c>
      <c r="CI121" s="217" t="s">
        <v>143</v>
      </c>
      <c r="CJ121" s="217" t="s">
        <v>143</v>
      </c>
      <c r="CK121" s="217" t="s">
        <v>143</v>
      </c>
      <c r="CL121" s="217" t="s">
        <v>143</v>
      </c>
      <c r="CM121" s="217" t="s">
        <v>143</v>
      </c>
      <c r="CN121" s="217" t="s">
        <v>143</v>
      </c>
      <c r="CO121" s="217" t="s">
        <v>143</v>
      </c>
      <c r="CP121" s="217" t="s">
        <v>143</v>
      </c>
      <c r="CQ121" s="217" t="s">
        <v>1</v>
      </c>
      <c r="CR121" s="217" t="s">
        <v>143</v>
      </c>
      <c r="CS121" s="217" t="s">
        <v>1</v>
      </c>
      <c r="CT121" s="217" t="s">
        <v>2092</v>
      </c>
      <c r="CU121" s="217" t="s">
        <v>143</v>
      </c>
      <c r="CV121" s="217" t="s">
        <v>394</v>
      </c>
      <c r="CW121" s="217" t="s">
        <v>127</v>
      </c>
      <c r="CX121" s="217" t="s">
        <v>136</v>
      </c>
      <c r="CY121" s="217" t="s">
        <v>1989</v>
      </c>
      <c r="CZ121" s="217" t="s">
        <v>143</v>
      </c>
      <c r="DA121" s="217" t="s">
        <v>143</v>
      </c>
      <c r="DB121" s="217" t="s">
        <v>5495</v>
      </c>
      <c r="DC121" s="217" t="s">
        <v>6302</v>
      </c>
      <c r="DD121" s="217" t="s">
        <v>3193</v>
      </c>
      <c r="DE121" s="217" t="s">
        <v>143</v>
      </c>
      <c r="DF121" s="217" t="s">
        <v>143</v>
      </c>
      <c r="DG121" s="217" t="s">
        <v>143</v>
      </c>
      <c r="DJ121" s="176"/>
    </row>
    <row r="122" spans="1:114" s="217" customFormat="1" x14ac:dyDescent="0.2">
      <c r="A122" s="216">
        <v>45690</v>
      </c>
      <c r="B122" s="217">
        <v>184306</v>
      </c>
      <c r="C122" s="217" t="s">
        <v>16253</v>
      </c>
      <c r="D122" s="217" t="s">
        <v>685</v>
      </c>
      <c r="E122" s="218">
        <v>45701</v>
      </c>
      <c r="F122" s="217" t="s">
        <v>165</v>
      </c>
      <c r="G122" s="217" t="s">
        <v>166</v>
      </c>
      <c r="H122" s="219">
        <v>1174.05</v>
      </c>
      <c r="I122" s="219">
        <v>1174.05</v>
      </c>
      <c r="J122" s="220">
        <f t="shared" si="1"/>
        <v>1.2523384344217533E-2</v>
      </c>
      <c r="K122" s="217" t="s">
        <v>374</v>
      </c>
      <c r="L122" s="217" t="s">
        <v>960</v>
      </c>
      <c r="M122" s="217" t="s">
        <v>15832</v>
      </c>
      <c r="N122" s="217" t="s">
        <v>15833</v>
      </c>
      <c r="O122" s="221" t="s">
        <v>262</v>
      </c>
      <c r="P122" s="217" t="s">
        <v>15834</v>
      </c>
      <c r="Q122" s="217" t="s">
        <v>9370</v>
      </c>
      <c r="R122" s="217" t="s">
        <v>135</v>
      </c>
      <c r="S122" s="217" t="s">
        <v>135</v>
      </c>
      <c r="T122" s="217" t="s">
        <v>136</v>
      </c>
      <c r="U122" s="217" t="s">
        <v>137</v>
      </c>
      <c r="V122" s="217" t="s">
        <v>4880</v>
      </c>
      <c r="W122" s="217" t="s">
        <v>15835</v>
      </c>
      <c r="X122" s="217" t="s">
        <v>15836</v>
      </c>
      <c r="Y122" s="217" t="s">
        <v>139</v>
      </c>
      <c r="Z122" s="217" t="s">
        <v>323</v>
      </c>
      <c r="AA122" s="217" t="s">
        <v>5272</v>
      </c>
      <c r="AB122" s="217" t="s">
        <v>143</v>
      </c>
      <c r="AC122" s="217" t="s">
        <v>5272</v>
      </c>
      <c r="AD122" s="217" t="s">
        <v>143</v>
      </c>
      <c r="AE122" s="217" t="s">
        <v>235</v>
      </c>
      <c r="AF122" s="217" t="s">
        <v>141</v>
      </c>
      <c r="AG122" s="217" t="s">
        <v>143</v>
      </c>
      <c r="AH122" s="217" t="s">
        <v>143</v>
      </c>
      <c r="AI122" s="217" t="s">
        <v>207</v>
      </c>
      <c r="AJ122" s="217" t="s">
        <v>15837</v>
      </c>
      <c r="AK122" s="217" t="s">
        <v>15838</v>
      </c>
      <c r="AL122" s="217" t="s">
        <v>143</v>
      </c>
      <c r="AM122" s="217" t="s">
        <v>15839</v>
      </c>
      <c r="AN122" s="217" t="s">
        <v>15840</v>
      </c>
      <c r="AO122" s="217" t="s">
        <v>15841</v>
      </c>
      <c r="AP122" s="217" t="s">
        <v>916</v>
      </c>
      <c r="AQ122" s="217" t="s">
        <v>231</v>
      </c>
      <c r="AR122" s="217" t="s">
        <v>15842</v>
      </c>
      <c r="AS122" s="217" t="s">
        <v>15843</v>
      </c>
      <c r="AT122" s="217" t="s">
        <v>145</v>
      </c>
      <c r="AU122" s="217" t="s">
        <v>146</v>
      </c>
      <c r="AV122" s="217" t="s">
        <v>972</v>
      </c>
      <c r="AW122" s="217" t="s">
        <v>148</v>
      </c>
      <c r="AX122" s="217" t="s">
        <v>139</v>
      </c>
      <c r="AY122" s="217" t="s">
        <v>149</v>
      </c>
      <c r="AZ122" s="217" t="s">
        <v>150</v>
      </c>
      <c r="BA122" s="217" t="s">
        <v>156</v>
      </c>
      <c r="BB122" s="217" t="s">
        <v>157</v>
      </c>
      <c r="BC122" s="217" t="s">
        <v>8956</v>
      </c>
      <c r="BD122" s="217" t="s">
        <v>15836</v>
      </c>
      <c r="BE122" s="217" t="s">
        <v>5272</v>
      </c>
      <c r="BF122" s="217" t="s">
        <v>143</v>
      </c>
      <c r="BG122" s="217" t="s">
        <v>143</v>
      </c>
      <c r="BH122" s="217" t="s">
        <v>143</v>
      </c>
      <c r="BI122" s="217" t="s">
        <v>136</v>
      </c>
      <c r="BJ122" s="217" t="s">
        <v>143</v>
      </c>
      <c r="BK122" s="217" t="s">
        <v>160</v>
      </c>
      <c r="BL122" s="217" t="s">
        <v>143</v>
      </c>
      <c r="BM122" s="217" t="s">
        <v>143</v>
      </c>
      <c r="BN122" s="217" t="s">
        <v>143</v>
      </c>
      <c r="BO122" s="217" t="s">
        <v>15844</v>
      </c>
      <c r="BP122" s="217" t="s">
        <v>143</v>
      </c>
      <c r="BQ122" s="217" t="s">
        <v>15823</v>
      </c>
      <c r="BR122" s="217" t="s">
        <v>15838</v>
      </c>
      <c r="BS122" s="217" t="s">
        <v>15838</v>
      </c>
      <c r="BT122" s="217" t="s">
        <v>135</v>
      </c>
      <c r="BU122" s="217" t="s">
        <v>135</v>
      </c>
      <c r="BV122" s="217" t="s">
        <v>135</v>
      </c>
      <c r="BW122" s="217" t="s">
        <v>148</v>
      </c>
      <c r="BX122" s="217" t="s">
        <v>4774</v>
      </c>
      <c r="BY122" s="217" t="s">
        <v>174</v>
      </c>
      <c r="BZ122" s="217" t="s">
        <v>143</v>
      </c>
      <c r="CA122" s="217" t="s">
        <v>143</v>
      </c>
      <c r="CB122" s="217" t="s">
        <v>143</v>
      </c>
      <c r="CC122" s="217" t="s">
        <v>15833</v>
      </c>
      <c r="CD122" s="217" t="s">
        <v>2261</v>
      </c>
      <c r="CE122" s="217" t="s">
        <v>143</v>
      </c>
      <c r="CF122" s="217" t="s">
        <v>143</v>
      </c>
      <c r="CG122" s="217" t="s">
        <v>143</v>
      </c>
      <c r="CH122" s="217" t="s">
        <v>5272</v>
      </c>
      <c r="CI122" s="217" t="s">
        <v>143</v>
      </c>
      <c r="CJ122" s="217" t="s">
        <v>143</v>
      </c>
      <c r="CK122" s="217" t="s">
        <v>143</v>
      </c>
      <c r="CL122" s="217" t="s">
        <v>143</v>
      </c>
      <c r="CM122" s="217" t="s">
        <v>6974</v>
      </c>
      <c r="CN122" s="217" t="s">
        <v>143</v>
      </c>
      <c r="CO122" s="217" t="s">
        <v>143</v>
      </c>
      <c r="CP122" s="217" t="s">
        <v>143</v>
      </c>
      <c r="CQ122" s="217" t="s">
        <v>1</v>
      </c>
      <c r="CR122" s="217" t="s">
        <v>143</v>
      </c>
      <c r="CS122" s="217" t="s">
        <v>1</v>
      </c>
      <c r="CT122" s="217" t="s">
        <v>2092</v>
      </c>
      <c r="CU122" s="217" t="s">
        <v>143</v>
      </c>
      <c r="CV122" s="217" t="s">
        <v>374</v>
      </c>
      <c r="CW122" s="217" t="s">
        <v>166</v>
      </c>
      <c r="CX122" s="217" t="s">
        <v>136</v>
      </c>
      <c r="CY122" s="217" t="s">
        <v>1989</v>
      </c>
      <c r="CZ122" s="217" t="s">
        <v>143</v>
      </c>
      <c r="DA122" s="217" t="s">
        <v>143</v>
      </c>
      <c r="DB122" s="217" t="s">
        <v>685</v>
      </c>
      <c r="DC122" s="217" t="s">
        <v>6302</v>
      </c>
      <c r="DD122" s="217" t="s">
        <v>3277</v>
      </c>
      <c r="DE122" s="217" t="s">
        <v>143</v>
      </c>
      <c r="DF122" s="217" t="s">
        <v>7477</v>
      </c>
      <c r="DG122" s="217" t="s">
        <v>143</v>
      </c>
      <c r="DJ122" s="176"/>
    </row>
    <row r="123" spans="1:114" s="217" customFormat="1" x14ac:dyDescent="0.2">
      <c r="A123" s="216">
        <v>45690</v>
      </c>
      <c r="B123" s="217">
        <v>184316</v>
      </c>
      <c r="C123" s="217" t="s">
        <v>6281</v>
      </c>
      <c r="D123" s="217" t="s">
        <v>685</v>
      </c>
      <c r="E123" s="218">
        <v>45696</v>
      </c>
      <c r="F123" s="217" t="s">
        <v>165</v>
      </c>
      <c r="G123" s="217" t="s">
        <v>166</v>
      </c>
      <c r="H123" s="219">
        <v>480</v>
      </c>
      <c r="I123" s="219">
        <v>480</v>
      </c>
      <c r="J123" s="220">
        <f t="shared" si="1"/>
        <v>5.1200753675094048E-3</v>
      </c>
      <c r="K123" s="217" t="s">
        <v>374</v>
      </c>
      <c r="L123" s="217" t="s">
        <v>1056</v>
      </c>
      <c r="M123" s="217" t="s">
        <v>10229</v>
      </c>
      <c r="N123" s="217" t="s">
        <v>8982</v>
      </c>
      <c r="O123" s="221" t="s">
        <v>530</v>
      </c>
      <c r="P123" s="217" t="s">
        <v>143</v>
      </c>
      <c r="Q123" s="217" t="s">
        <v>2810</v>
      </c>
      <c r="R123" s="217" t="s">
        <v>135</v>
      </c>
      <c r="S123" s="217" t="s">
        <v>135</v>
      </c>
      <c r="T123" s="217" t="s">
        <v>136</v>
      </c>
      <c r="U123" s="217" t="s">
        <v>137</v>
      </c>
      <c r="V123" s="217" t="s">
        <v>4880</v>
      </c>
      <c r="W123" s="217" t="s">
        <v>16191</v>
      </c>
      <c r="X123" s="217" t="s">
        <v>16192</v>
      </c>
      <c r="Y123" s="217" t="s">
        <v>139</v>
      </c>
      <c r="Z123" s="217" t="s">
        <v>140</v>
      </c>
      <c r="AA123" s="217" t="s">
        <v>5272</v>
      </c>
      <c r="AB123" s="217" t="s">
        <v>143</v>
      </c>
      <c r="AC123" s="217" t="s">
        <v>5272</v>
      </c>
      <c r="AD123" s="217" t="s">
        <v>143</v>
      </c>
      <c r="AE123" s="217" t="s">
        <v>235</v>
      </c>
      <c r="AF123" s="217" t="s">
        <v>141</v>
      </c>
      <c r="AG123" s="217" t="s">
        <v>143</v>
      </c>
      <c r="AH123" s="217" t="s">
        <v>143</v>
      </c>
      <c r="AI123" s="217" t="s">
        <v>142</v>
      </c>
      <c r="AJ123" s="217" t="s">
        <v>143</v>
      </c>
      <c r="AK123" s="217" t="s">
        <v>7390</v>
      </c>
      <c r="AL123" s="217" t="s">
        <v>143</v>
      </c>
      <c r="AM123" s="217" t="s">
        <v>12722</v>
      </c>
      <c r="AN123" s="217" t="s">
        <v>534</v>
      </c>
      <c r="AO123" s="217" t="s">
        <v>309</v>
      </c>
      <c r="AP123" s="217" t="s">
        <v>148</v>
      </c>
      <c r="AQ123" s="217" t="s">
        <v>139</v>
      </c>
      <c r="AR123" s="217" t="s">
        <v>950</v>
      </c>
      <c r="AS123" s="217" t="s">
        <v>2261</v>
      </c>
      <c r="AT123" s="217" t="s">
        <v>145</v>
      </c>
      <c r="AU123" s="217" t="s">
        <v>146</v>
      </c>
      <c r="AV123" s="217" t="s">
        <v>1060</v>
      </c>
      <c r="AW123" s="217" t="s">
        <v>148</v>
      </c>
      <c r="AX123" s="217" t="s">
        <v>139</v>
      </c>
      <c r="AY123" s="217" t="s">
        <v>149</v>
      </c>
      <c r="AZ123" s="217" t="s">
        <v>150</v>
      </c>
      <c r="BA123" s="217" t="s">
        <v>156</v>
      </c>
      <c r="BB123" s="217" t="s">
        <v>15578</v>
      </c>
      <c r="BC123" s="217" t="s">
        <v>143</v>
      </c>
      <c r="BD123" s="217" t="s">
        <v>143</v>
      </c>
      <c r="BE123" s="217" t="s">
        <v>5272</v>
      </c>
      <c r="BF123" s="217" t="s">
        <v>143</v>
      </c>
      <c r="BG123" s="217" t="s">
        <v>143</v>
      </c>
      <c r="BH123" s="217" t="s">
        <v>143</v>
      </c>
      <c r="BI123" s="217" t="s">
        <v>136</v>
      </c>
      <c r="BJ123" s="217" t="s">
        <v>143</v>
      </c>
      <c r="BK123" s="217" t="s">
        <v>160</v>
      </c>
      <c r="BL123" s="217" t="s">
        <v>143</v>
      </c>
      <c r="BM123" s="217" t="s">
        <v>143</v>
      </c>
      <c r="BN123" s="217" t="s">
        <v>143</v>
      </c>
      <c r="BO123" s="217" t="s">
        <v>143</v>
      </c>
      <c r="BP123" s="217" t="s">
        <v>5272</v>
      </c>
      <c r="BQ123" s="217" t="s">
        <v>16193</v>
      </c>
      <c r="BR123" s="217" t="s">
        <v>7390</v>
      </c>
      <c r="BS123" s="217" t="s">
        <v>7390</v>
      </c>
      <c r="BT123" s="217" t="s">
        <v>135</v>
      </c>
      <c r="BU123" s="217" t="s">
        <v>135</v>
      </c>
      <c r="BV123" s="217" t="s">
        <v>135</v>
      </c>
      <c r="BW123" s="217" t="s">
        <v>148</v>
      </c>
      <c r="BX123" s="217" t="s">
        <v>16194</v>
      </c>
      <c r="BY123" s="217" t="s">
        <v>174</v>
      </c>
      <c r="BZ123" s="217" t="s">
        <v>143</v>
      </c>
      <c r="CA123" s="217" t="s">
        <v>143</v>
      </c>
      <c r="CB123" s="217" t="s">
        <v>143</v>
      </c>
      <c r="CC123" s="217" t="s">
        <v>15737</v>
      </c>
      <c r="CD123" s="217" t="s">
        <v>2261</v>
      </c>
      <c r="CE123" s="217" t="s">
        <v>143</v>
      </c>
      <c r="CF123" s="217" t="s">
        <v>143</v>
      </c>
      <c r="CG123" s="217" t="s">
        <v>143</v>
      </c>
      <c r="CH123" s="217" t="s">
        <v>5272</v>
      </c>
      <c r="CI123" s="217" t="s">
        <v>143</v>
      </c>
      <c r="CJ123" s="217" t="s">
        <v>143</v>
      </c>
      <c r="CK123" s="217" t="s">
        <v>143</v>
      </c>
      <c r="CL123" s="217" t="s">
        <v>143</v>
      </c>
      <c r="CM123" s="217" t="s">
        <v>143</v>
      </c>
      <c r="CN123" s="217" t="s">
        <v>143</v>
      </c>
      <c r="CO123" s="217" t="s">
        <v>143</v>
      </c>
      <c r="CP123" s="217" t="s">
        <v>143</v>
      </c>
      <c r="CQ123" s="217" t="s">
        <v>1</v>
      </c>
      <c r="CR123" s="217" t="s">
        <v>143</v>
      </c>
      <c r="CS123" s="217" t="s">
        <v>1</v>
      </c>
      <c r="CT123" s="217" t="s">
        <v>1985</v>
      </c>
      <c r="CU123" s="217" t="s">
        <v>143</v>
      </c>
      <c r="CV123" s="217" t="s">
        <v>374</v>
      </c>
      <c r="CW123" s="217" t="s">
        <v>166</v>
      </c>
      <c r="CX123" s="217" t="s">
        <v>136</v>
      </c>
      <c r="CY123" s="217" t="s">
        <v>2495</v>
      </c>
      <c r="CZ123" s="217" t="s">
        <v>143</v>
      </c>
      <c r="DA123" s="217" t="s">
        <v>4880</v>
      </c>
      <c r="DB123" s="217" t="s">
        <v>685</v>
      </c>
      <c r="DC123" s="217" t="s">
        <v>6302</v>
      </c>
      <c r="DD123" s="217" t="s">
        <v>5405</v>
      </c>
      <c r="DE123" s="217" t="s">
        <v>143</v>
      </c>
      <c r="DF123" s="217" t="s">
        <v>143</v>
      </c>
      <c r="DG123" s="217" t="s">
        <v>143</v>
      </c>
      <c r="DJ123" s="176"/>
    </row>
    <row r="124" spans="1:114" s="217" customFormat="1" x14ac:dyDescent="0.2">
      <c r="A124" s="216">
        <v>45690</v>
      </c>
      <c r="B124" s="217">
        <v>184377</v>
      </c>
      <c r="C124" s="217" t="s">
        <v>16253</v>
      </c>
      <c r="D124" s="217" t="s">
        <v>685</v>
      </c>
      <c r="E124" s="218">
        <v>45701</v>
      </c>
      <c r="F124" s="217" t="s">
        <v>165</v>
      </c>
      <c r="G124" s="217" t="s">
        <v>166</v>
      </c>
      <c r="H124" s="219">
        <v>382.65</v>
      </c>
      <c r="I124" s="219">
        <v>382.65</v>
      </c>
      <c r="J124" s="220">
        <f t="shared" si="1"/>
        <v>4.0816600820364028E-3</v>
      </c>
      <c r="K124" s="217" t="s">
        <v>374</v>
      </c>
      <c r="L124" s="217" t="s">
        <v>1056</v>
      </c>
      <c r="M124" s="217" t="s">
        <v>9191</v>
      </c>
      <c r="N124" s="217" t="s">
        <v>2118</v>
      </c>
      <c r="O124" s="221" t="s">
        <v>170</v>
      </c>
      <c r="P124" s="217" t="s">
        <v>15845</v>
      </c>
      <c r="Q124" s="217" t="s">
        <v>15846</v>
      </c>
      <c r="R124" s="217" t="s">
        <v>135</v>
      </c>
      <c r="S124" s="217" t="s">
        <v>135</v>
      </c>
      <c r="T124" s="217" t="s">
        <v>136</v>
      </c>
      <c r="U124" s="217" t="s">
        <v>137</v>
      </c>
      <c r="V124" s="217" t="s">
        <v>4880</v>
      </c>
      <c r="W124" s="217" t="s">
        <v>15847</v>
      </c>
      <c r="X124" s="217" t="s">
        <v>15848</v>
      </c>
      <c r="Y124" s="217" t="s">
        <v>139</v>
      </c>
      <c r="Z124" s="217" t="s">
        <v>323</v>
      </c>
      <c r="AA124" s="217" t="s">
        <v>5272</v>
      </c>
      <c r="AB124" s="217" t="s">
        <v>143</v>
      </c>
      <c r="AC124" s="217" t="s">
        <v>5272</v>
      </c>
      <c r="AD124" s="217" t="s">
        <v>143</v>
      </c>
      <c r="AE124" s="217" t="s">
        <v>235</v>
      </c>
      <c r="AF124" s="217" t="s">
        <v>141</v>
      </c>
      <c r="AG124" s="217" t="s">
        <v>143</v>
      </c>
      <c r="AH124" s="217" t="s">
        <v>143</v>
      </c>
      <c r="AI124" s="217" t="s">
        <v>207</v>
      </c>
      <c r="AJ124" s="217" t="s">
        <v>15849</v>
      </c>
      <c r="AK124" s="217" t="s">
        <v>15850</v>
      </c>
      <c r="AL124" s="217" t="s">
        <v>143</v>
      </c>
      <c r="AM124" s="217" t="s">
        <v>9198</v>
      </c>
      <c r="AN124" s="217" t="s">
        <v>1978</v>
      </c>
      <c r="AO124" s="217" t="s">
        <v>9199</v>
      </c>
      <c r="AP124" s="217" t="s">
        <v>178</v>
      </c>
      <c r="AQ124" s="217" t="s">
        <v>179</v>
      </c>
      <c r="AR124" s="217" t="s">
        <v>1605</v>
      </c>
      <c r="AS124" s="217" t="s">
        <v>9200</v>
      </c>
      <c r="AT124" s="217" t="s">
        <v>145</v>
      </c>
      <c r="AU124" s="217" t="s">
        <v>146</v>
      </c>
      <c r="AV124" s="217" t="s">
        <v>1060</v>
      </c>
      <c r="AW124" s="217" t="s">
        <v>148</v>
      </c>
      <c r="AX124" s="217" t="s">
        <v>139</v>
      </c>
      <c r="AY124" s="217" t="s">
        <v>149</v>
      </c>
      <c r="AZ124" s="217" t="s">
        <v>150</v>
      </c>
      <c r="BA124" s="217" t="s">
        <v>156</v>
      </c>
      <c r="BB124" s="217" t="s">
        <v>157</v>
      </c>
      <c r="BC124" s="217" t="s">
        <v>303</v>
      </c>
      <c r="BD124" s="217" t="s">
        <v>15848</v>
      </c>
      <c r="BE124" s="217" t="s">
        <v>5272</v>
      </c>
      <c r="BF124" s="217" t="s">
        <v>143</v>
      </c>
      <c r="BG124" s="217" t="s">
        <v>143</v>
      </c>
      <c r="BH124" s="217" t="s">
        <v>143</v>
      </c>
      <c r="BI124" s="217" t="s">
        <v>136</v>
      </c>
      <c r="BJ124" s="217" t="s">
        <v>143</v>
      </c>
      <c r="BK124" s="217" t="s">
        <v>160</v>
      </c>
      <c r="BL124" s="217" t="s">
        <v>143</v>
      </c>
      <c r="BM124" s="217" t="s">
        <v>143</v>
      </c>
      <c r="BN124" s="217" t="s">
        <v>143</v>
      </c>
      <c r="BO124" s="217" t="s">
        <v>15851</v>
      </c>
      <c r="BP124" s="217" t="s">
        <v>5352</v>
      </c>
      <c r="BQ124" s="217" t="s">
        <v>241</v>
      </c>
      <c r="BR124" s="217" t="s">
        <v>15850</v>
      </c>
      <c r="BS124" s="217" t="s">
        <v>15850</v>
      </c>
      <c r="BT124" s="217" t="s">
        <v>135</v>
      </c>
      <c r="BU124" s="217" t="s">
        <v>135</v>
      </c>
      <c r="BV124" s="217" t="s">
        <v>135</v>
      </c>
      <c r="BW124" s="217" t="s">
        <v>148</v>
      </c>
      <c r="BX124" s="217" t="s">
        <v>15852</v>
      </c>
      <c r="BY124" s="217" t="s">
        <v>174</v>
      </c>
      <c r="BZ124" s="217" t="s">
        <v>143</v>
      </c>
      <c r="CA124" s="217" t="s">
        <v>143</v>
      </c>
      <c r="CB124" s="217" t="s">
        <v>143</v>
      </c>
      <c r="CC124" s="217" t="s">
        <v>15853</v>
      </c>
      <c r="CD124" s="217" t="s">
        <v>2261</v>
      </c>
      <c r="CE124" s="217" t="s">
        <v>143</v>
      </c>
      <c r="CF124" s="217" t="s">
        <v>143</v>
      </c>
      <c r="CG124" s="217" t="s">
        <v>143</v>
      </c>
      <c r="CH124" s="217" t="s">
        <v>5272</v>
      </c>
      <c r="CI124" s="217" t="s">
        <v>143</v>
      </c>
      <c r="CJ124" s="217" t="s">
        <v>143</v>
      </c>
      <c r="CK124" s="217" t="s">
        <v>143</v>
      </c>
      <c r="CL124" s="217" t="s">
        <v>143</v>
      </c>
      <c r="CM124" s="217" t="s">
        <v>143</v>
      </c>
      <c r="CN124" s="217" t="s">
        <v>143</v>
      </c>
      <c r="CO124" s="217" t="s">
        <v>143</v>
      </c>
      <c r="CP124" s="217" t="s">
        <v>143</v>
      </c>
      <c r="CQ124" s="217" t="s">
        <v>1</v>
      </c>
      <c r="CR124" s="217" t="s">
        <v>143</v>
      </c>
      <c r="CS124" s="217" t="s">
        <v>1</v>
      </c>
      <c r="CT124" s="217" t="s">
        <v>1985</v>
      </c>
      <c r="CU124" s="217" t="s">
        <v>143</v>
      </c>
      <c r="CV124" s="217" t="s">
        <v>374</v>
      </c>
      <c r="CW124" s="217" t="s">
        <v>166</v>
      </c>
      <c r="CX124" s="217" t="s">
        <v>136</v>
      </c>
      <c r="CY124" s="217" t="s">
        <v>1986</v>
      </c>
      <c r="CZ124" s="217" t="s">
        <v>143</v>
      </c>
      <c r="DA124" s="217" t="s">
        <v>143</v>
      </c>
      <c r="DB124" s="217" t="s">
        <v>685</v>
      </c>
      <c r="DC124" s="217" t="s">
        <v>6302</v>
      </c>
      <c r="DD124" s="217" t="s">
        <v>3277</v>
      </c>
      <c r="DE124" s="217" t="s">
        <v>143</v>
      </c>
      <c r="DF124" s="217" t="s">
        <v>143</v>
      </c>
      <c r="DG124" s="217" t="s">
        <v>143</v>
      </c>
      <c r="DJ124" s="176"/>
    </row>
    <row r="125" spans="1:114" s="217" customFormat="1" x14ac:dyDescent="0.2">
      <c r="A125" s="216">
        <v>45690</v>
      </c>
      <c r="B125" s="217">
        <v>184400</v>
      </c>
      <c r="C125" s="217" t="s">
        <v>15760</v>
      </c>
      <c r="D125" s="217" t="s">
        <v>364</v>
      </c>
      <c r="E125" s="218">
        <v>45700</v>
      </c>
      <c r="F125" s="217" t="s">
        <v>165</v>
      </c>
      <c r="G125" s="217" t="s">
        <v>127</v>
      </c>
      <c r="H125" s="219">
        <v>311.70999999999998</v>
      </c>
      <c r="I125" s="219">
        <v>311.70999999999998</v>
      </c>
      <c r="J125" s="220">
        <f t="shared" si="1"/>
        <v>3.3249556100132423E-3</v>
      </c>
      <c r="K125" s="217" t="s">
        <v>394</v>
      </c>
      <c r="L125" s="217" t="s">
        <v>14833</v>
      </c>
      <c r="M125" s="217" t="s">
        <v>960</v>
      </c>
      <c r="N125" s="217" t="s">
        <v>15854</v>
      </c>
      <c r="O125" s="221" t="s">
        <v>132</v>
      </c>
      <c r="P125" s="217" t="s">
        <v>15855</v>
      </c>
      <c r="Q125" s="217" t="s">
        <v>15856</v>
      </c>
      <c r="R125" s="217" t="s">
        <v>7628</v>
      </c>
      <c r="S125" s="217" t="s">
        <v>135</v>
      </c>
      <c r="T125" s="217" t="s">
        <v>136</v>
      </c>
      <c r="U125" s="217" t="s">
        <v>137</v>
      </c>
      <c r="V125" s="217" t="s">
        <v>9544</v>
      </c>
      <c r="W125" s="217" t="s">
        <v>15857</v>
      </c>
      <c r="X125" s="217" t="s">
        <v>15858</v>
      </c>
      <c r="Y125" s="217" t="s">
        <v>139</v>
      </c>
      <c r="Z125" s="217" t="s">
        <v>323</v>
      </c>
      <c r="AA125" s="217" t="s">
        <v>5272</v>
      </c>
      <c r="AB125" s="217" t="s">
        <v>143</v>
      </c>
      <c r="AC125" s="217" t="s">
        <v>5272</v>
      </c>
      <c r="AD125" s="217" t="s">
        <v>143</v>
      </c>
      <c r="AE125" s="217" t="s">
        <v>235</v>
      </c>
      <c r="AF125" s="217" t="s">
        <v>141</v>
      </c>
      <c r="AG125" s="217" t="s">
        <v>143</v>
      </c>
      <c r="AH125" s="217" t="s">
        <v>143</v>
      </c>
      <c r="AI125" s="217" t="s">
        <v>142</v>
      </c>
      <c r="AJ125" s="217" t="s">
        <v>143</v>
      </c>
      <c r="AK125" s="217" t="s">
        <v>13134</v>
      </c>
      <c r="AL125" s="217" t="s">
        <v>143</v>
      </c>
      <c r="AM125" s="217" t="s">
        <v>145</v>
      </c>
      <c r="AN125" s="217" t="s">
        <v>146</v>
      </c>
      <c r="AO125" s="217" t="s">
        <v>972</v>
      </c>
      <c r="AP125" s="217" t="s">
        <v>148</v>
      </c>
      <c r="AQ125" s="217" t="s">
        <v>139</v>
      </c>
      <c r="AR125" s="217" t="s">
        <v>149</v>
      </c>
      <c r="AS125" s="217" t="s">
        <v>150</v>
      </c>
      <c r="AT125" s="217" t="s">
        <v>14836</v>
      </c>
      <c r="AU125" s="217" t="s">
        <v>5237</v>
      </c>
      <c r="AV125" s="217" t="s">
        <v>14837</v>
      </c>
      <c r="AW125" s="217" t="s">
        <v>148</v>
      </c>
      <c r="AX125" s="217" t="s">
        <v>139</v>
      </c>
      <c r="AY125" s="217" t="s">
        <v>149</v>
      </c>
      <c r="AZ125" s="217" t="s">
        <v>14838</v>
      </c>
      <c r="BA125" s="217" t="s">
        <v>156</v>
      </c>
      <c r="BB125" s="217" t="s">
        <v>157</v>
      </c>
      <c r="BC125" s="217" t="s">
        <v>303</v>
      </c>
      <c r="BD125" s="217" t="s">
        <v>15858</v>
      </c>
      <c r="BE125" s="217" t="s">
        <v>5272</v>
      </c>
      <c r="BF125" s="217" t="s">
        <v>143</v>
      </c>
      <c r="BG125" s="217" t="s">
        <v>143</v>
      </c>
      <c r="BH125" s="217" t="s">
        <v>143</v>
      </c>
      <c r="BI125" s="217" t="s">
        <v>136</v>
      </c>
      <c r="BJ125" s="217" t="s">
        <v>143</v>
      </c>
      <c r="BK125" s="217" t="s">
        <v>1674</v>
      </c>
      <c r="BL125" s="217" t="s">
        <v>143</v>
      </c>
      <c r="BM125" s="217" t="s">
        <v>143</v>
      </c>
      <c r="BN125" s="217" t="s">
        <v>143</v>
      </c>
      <c r="BO125" s="217" t="s">
        <v>5252</v>
      </c>
      <c r="BP125" s="217" t="s">
        <v>5352</v>
      </c>
      <c r="BQ125" s="217" t="s">
        <v>241</v>
      </c>
      <c r="BR125" s="217" t="s">
        <v>13136</v>
      </c>
      <c r="BS125" s="217" t="s">
        <v>13136</v>
      </c>
      <c r="BT125" s="217" t="s">
        <v>135</v>
      </c>
      <c r="BU125" s="217" t="s">
        <v>135</v>
      </c>
      <c r="BV125" s="217" t="s">
        <v>135</v>
      </c>
      <c r="BW125" s="217" t="s">
        <v>148</v>
      </c>
      <c r="BX125" s="217" t="s">
        <v>15859</v>
      </c>
      <c r="BY125" s="217" t="s">
        <v>144</v>
      </c>
      <c r="BZ125" s="217" t="s">
        <v>143</v>
      </c>
      <c r="CA125" s="217" t="s">
        <v>143</v>
      </c>
      <c r="CB125" s="217" t="s">
        <v>143</v>
      </c>
      <c r="CC125" s="217" t="s">
        <v>15854</v>
      </c>
      <c r="CD125" s="217" t="s">
        <v>9549</v>
      </c>
      <c r="CE125" s="217" t="s">
        <v>143</v>
      </c>
      <c r="CF125" s="217" t="s">
        <v>143</v>
      </c>
      <c r="CG125" s="217" t="s">
        <v>143</v>
      </c>
      <c r="CH125" s="217" t="s">
        <v>5272</v>
      </c>
      <c r="CI125" s="217" t="s">
        <v>143</v>
      </c>
      <c r="CJ125" s="217" t="s">
        <v>143</v>
      </c>
      <c r="CK125" s="217" t="s">
        <v>143</v>
      </c>
      <c r="CL125" s="217" t="s">
        <v>143</v>
      </c>
      <c r="CM125" s="217" t="s">
        <v>143</v>
      </c>
      <c r="CN125" s="217" t="s">
        <v>143</v>
      </c>
      <c r="CO125" s="217" t="s">
        <v>143</v>
      </c>
      <c r="CP125" s="217" t="s">
        <v>143</v>
      </c>
      <c r="CQ125" s="217" t="s">
        <v>1</v>
      </c>
      <c r="CR125" s="217" t="s">
        <v>143</v>
      </c>
      <c r="CS125" s="217" t="s">
        <v>1</v>
      </c>
      <c r="CT125" s="217" t="s">
        <v>1985</v>
      </c>
      <c r="CU125" s="217" t="s">
        <v>143</v>
      </c>
      <c r="CV125" s="217" t="s">
        <v>394</v>
      </c>
      <c r="CW125" s="217" t="s">
        <v>127</v>
      </c>
      <c r="CX125" s="217" t="s">
        <v>136</v>
      </c>
      <c r="CY125" s="217" t="s">
        <v>1986</v>
      </c>
      <c r="CZ125" s="217" t="s">
        <v>143</v>
      </c>
      <c r="DA125" s="217" t="s">
        <v>143</v>
      </c>
      <c r="DB125" s="217" t="s">
        <v>364</v>
      </c>
      <c r="DC125" s="217" t="s">
        <v>6302</v>
      </c>
      <c r="DD125" s="217" t="s">
        <v>3995</v>
      </c>
      <c r="DE125" s="217" t="s">
        <v>143</v>
      </c>
      <c r="DF125" s="217" t="s">
        <v>143</v>
      </c>
      <c r="DG125" s="217" t="s">
        <v>143</v>
      </c>
      <c r="DJ125" s="176"/>
    </row>
    <row r="126" spans="1:114" s="217" customFormat="1" x14ac:dyDescent="0.2">
      <c r="A126" s="216">
        <v>45690</v>
      </c>
      <c r="B126" s="217">
        <v>184588</v>
      </c>
      <c r="C126" s="217" t="s">
        <v>16257</v>
      </c>
      <c r="D126" s="217" t="s">
        <v>164</v>
      </c>
      <c r="E126" s="218">
        <v>45701</v>
      </c>
      <c r="F126" s="217" t="s">
        <v>165</v>
      </c>
      <c r="G126" s="217" t="s">
        <v>166</v>
      </c>
      <c r="H126" s="219">
        <v>55.77</v>
      </c>
      <c r="I126" s="219">
        <v>55.77</v>
      </c>
      <c r="J126" s="220">
        <f t="shared" si="1"/>
        <v>5.9488875676249893E-4</v>
      </c>
      <c r="K126" s="217" t="s">
        <v>258</v>
      </c>
      <c r="L126" s="217" t="s">
        <v>960</v>
      </c>
      <c r="M126" s="217" t="s">
        <v>318</v>
      </c>
      <c r="N126" s="217" t="s">
        <v>15860</v>
      </c>
      <c r="O126" s="221" t="s">
        <v>170</v>
      </c>
      <c r="P126" s="217" t="s">
        <v>15861</v>
      </c>
      <c r="Q126" s="217" t="s">
        <v>15862</v>
      </c>
      <c r="R126" s="217" t="s">
        <v>15863</v>
      </c>
      <c r="S126" s="217" t="s">
        <v>15864</v>
      </c>
      <c r="T126" s="217" t="s">
        <v>136</v>
      </c>
      <c r="U126" s="217" t="s">
        <v>137</v>
      </c>
      <c r="V126" s="217" t="s">
        <v>349</v>
      </c>
      <c r="W126" s="217" t="s">
        <v>15865</v>
      </c>
      <c r="X126" s="217" t="s">
        <v>16195</v>
      </c>
      <c r="Y126" s="217" t="s">
        <v>139</v>
      </c>
      <c r="Z126" s="217" t="s">
        <v>323</v>
      </c>
      <c r="AA126" s="217" t="s">
        <v>5272</v>
      </c>
      <c r="AB126" s="217" t="s">
        <v>143</v>
      </c>
      <c r="AC126" s="217" t="s">
        <v>15867</v>
      </c>
      <c r="AD126" s="217" t="s">
        <v>143</v>
      </c>
      <c r="AE126" s="217" t="s">
        <v>235</v>
      </c>
      <c r="AF126" s="217" t="s">
        <v>141</v>
      </c>
      <c r="AG126" s="217" t="s">
        <v>143</v>
      </c>
      <c r="AH126" s="217" t="s">
        <v>15867</v>
      </c>
      <c r="AI126" s="217" t="s">
        <v>142</v>
      </c>
      <c r="AJ126" s="217" t="s">
        <v>143</v>
      </c>
      <c r="AK126" s="217" t="s">
        <v>15867</v>
      </c>
      <c r="AL126" s="217" t="s">
        <v>174</v>
      </c>
      <c r="AM126" s="217" t="s">
        <v>324</v>
      </c>
      <c r="AN126" s="217" t="s">
        <v>325</v>
      </c>
      <c r="AO126" s="217" t="s">
        <v>326</v>
      </c>
      <c r="AP126" s="217" t="s">
        <v>178</v>
      </c>
      <c r="AQ126" s="217" t="s">
        <v>179</v>
      </c>
      <c r="AR126" s="217" t="s">
        <v>327</v>
      </c>
      <c r="AS126" s="217" t="s">
        <v>328</v>
      </c>
      <c r="AT126" s="217" t="s">
        <v>145</v>
      </c>
      <c r="AU126" s="217" t="s">
        <v>146</v>
      </c>
      <c r="AV126" s="217" t="s">
        <v>972</v>
      </c>
      <c r="AW126" s="217" t="s">
        <v>148</v>
      </c>
      <c r="AX126" s="217" t="s">
        <v>139</v>
      </c>
      <c r="AY126" s="217" t="s">
        <v>149</v>
      </c>
      <c r="AZ126" s="217" t="s">
        <v>150</v>
      </c>
      <c r="BA126" s="217" t="s">
        <v>156</v>
      </c>
      <c r="BB126" s="217" t="s">
        <v>157</v>
      </c>
      <c r="BC126" s="217" t="s">
        <v>484</v>
      </c>
      <c r="BD126" s="217" t="s">
        <v>15866</v>
      </c>
      <c r="BE126" s="217" t="s">
        <v>5272</v>
      </c>
      <c r="BF126" s="217" t="s">
        <v>170</v>
      </c>
      <c r="BG126" s="217" t="s">
        <v>15868</v>
      </c>
      <c r="BH126" s="217" t="s">
        <v>143</v>
      </c>
      <c r="BI126" s="217" t="s">
        <v>136</v>
      </c>
      <c r="BJ126" s="217" t="s">
        <v>143</v>
      </c>
      <c r="BK126" s="217" t="s">
        <v>160</v>
      </c>
      <c r="BL126" s="217" t="s">
        <v>160</v>
      </c>
      <c r="BM126" s="217" t="s">
        <v>164</v>
      </c>
      <c r="BN126" s="217" t="s">
        <v>143</v>
      </c>
      <c r="BO126" s="217" t="s">
        <v>1188</v>
      </c>
      <c r="BP126" s="217" t="s">
        <v>5723</v>
      </c>
      <c r="BQ126" s="217" t="s">
        <v>162</v>
      </c>
      <c r="BR126" s="217" t="s">
        <v>15867</v>
      </c>
      <c r="BS126" s="217" t="s">
        <v>15867</v>
      </c>
      <c r="BT126" s="217" t="s">
        <v>1856</v>
      </c>
      <c r="BU126" s="217" t="s">
        <v>15869</v>
      </c>
      <c r="BV126" s="217" t="s">
        <v>135</v>
      </c>
      <c r="BW126" s="217" t="s">
        <v>148</v>
      </c>
      <c r="BX126" s="217" t="s">
        <v>15870</v>
      </c>
      <c r="BY126" s="217" t="s">
        <v>174</v>
      </c>
      <c r="BZ126" s="217" t="s">
        <v>143</v>
      </c>
      <c r="CA126" s="217" t="s">
        <v>143</v>
      </c>
      <c r="CB126" s="217" t="s">
        <v>362</v>
      </c>
      <c r="CC126" s="217" t="s">
        <v>15871</v>
      </c>
      <c r="CD126" s="217" t="s">
        <v>2261</v>
      </c>
      <c r="CE126" s="217" t="s">
        <v>2261</v>
      </c>
      <c r="CF126" s="217" t="s">
        <v>143</v>
      </c>
      <c r="CG126" s="217" t="s">
        <v>15867</v>
      </c>
      <c r="CH126" s="217" t="s">
        <v>15867</v>
      </c>
      <c r="CI126" s="217" t="s">
        <v>174</v>
      </c>
      <c r="CJ126" s="217" t="s">
        <v>2261</v>
      </c>
      <c r="CK126" s="217" t="s">
        <v>143</v>
      </c>
      <c r="CL126" s="217" t="s">
        <v>143</v>
      </c>
      <c r="CM126" s="217" t="s">
        <v>143</v>
      </c>
      <c r="CN126" s="217" t="s">
        <v>143</v>
      </c>
      <c r="CO126" s="217" t="s">
        <v>143</v>
      </c>
      <c r="CP126" s="217" t="s">
        <v>143</v>
      </c>
      <c r="CQ126" s="217" t="s">
        <v>1</v>
      </c>
      <c r="CR126" s="217" t="s">
        <v>143</v>
      </c>
      <c r="CS126" s="217" t="s">
        <v>1</v>
      </c>
      <c r="CT126" s="217" t="s">
        <v>1985</v>
      </c>
      <c r="CU126" s="217" t="s">
        <v>1985</v>
      </c>
      <c r="CV126" s="217" t="s">
        <v>258</v>
      </c>
      <c r="CW126" s="217" t="s">
        <v>166</v>
      </c>
      <c r="CX126" s="217" t="s">
        <v>136</v>
      </c>
      <c r="CY126" s="217" t="s">
        <v>1986</v>
      </c>
      <c r="CZ126" s="217" t="s">
        <v>16177</v>
      </c>
      <c r="DA126" s="217" t="s">
        <v>3429</v>
      </c>
      <c r="DB126" s="217" t="s">
        <v>164</v>
      </c>
      <c r="DC126" s="217" t="s">
        <v>6302</v>
      </c>
      <c r="DD126" s="217" t="s">
        <v>3277</v>
      </c>
      <c r="DE126" s="217" t="s">
        <v>143</v>
      </c>
      <c r="DF126" s="217" t="s">
        <v>143</v>
      </c>
      <c r="DG126" s="217" t="s">
        <v>143</v>
      </c>
      <c r="DJ126" s="176"/>
    </row>
    <row r="127" spans="1:114" s="217" customFormat="1" x14ac:dyDescent="0.2">
      <c r="A127" s="216">
        <v>45690</v>
      </c>
      <c r="B127" s="217">
        <v>184688</v>
      </c>
      <c r="C127" s="217" t="s">
        <v>12238</v>
      </c>
      <c r="D127" s="217" t="s">
        <v>5495</v>
      </c>
      <c r="E127" s="218">
        <v>45701</v>
      </c>
      <c r="F127" s="217" t="s">
        <v>165</v>
      </c>
      <c r="G127" s="217" t="s">
        <v>166</v>
      </c>
      <c r="H127" s="219">
        <v>151</v>
      </c>
      <c r="I127" s="219">
        <v>151</v>
      </c>
      <c r="J127" s="220">
        <f t="shared" si="1"/>
        <v>1.6106903760290002E-3</v>
      </c>
      <c r="K127" s="217" t="s">
        <v>316</v>
      </c>
      <c r="L127" s="217" t="s">
        <v>960</v>
      </c>
      <c r="M127" s="217" t="s">
        <v>318</v>
      </c>
      <c r="N127" s="217" t="s">
        <v>477</v>
      </c>
      <c r="O127" s="221" t="s">
        <v>170</v>
      </c>
      <c r="P127" s="217" t="s">
        <v>15873</v>
      </c>
      <c r="Q127" s="217" t="s">
        <v>15874</v>
      </c>
      <c r="R127" s="217" t="s">
        <v>135</v>
      </c>
      <c r="S127" s="217" t="s">
        <v>135</v>
      </c>
      <c r="T127" s="217" t="s">
        <v>136</v>
      </c>
      <c r="U127" s="217" t="s">
        <v>137</v>
      </c>
      <c r="V127" s="217" t="s">
        <v>2483</v>
      </c>
      <c r="W127" s="217" t="s">
        <v>15875</v>
      </c>
      <c r="X127" s="217" t="s">
        <v>15876</v>
      </c>
      <c r="Y127" s="217" t="s">
        <v>139</v>
      </c>
      <c r="Z127" s="217" t="s">
        <v>323</v>
      </c>
      <c r="AA127" s="217" t="s">
        <v>5272</v>
      </c>
      <c r="AB127" s="217" t="s">
        <v>143</v>
      </c>
      <c r="AC127" s="217" t="s">
        <v>15872</v>
      </c>
      <c r="AD127" s="217" t="s">
        <v>143</v>
      </c>
      <c r="AE127" s="217" t="s">
        <v>235</v>
      </c>
      <c r="AF127" s="217" t="s">
        <v>141</v>
      </c>
      <c r="AG127" s="217" t="s">
        <v>143</v>
      </c>
      <c r="AH127" s="217" t="s">
        <v>15872</v>
      </c>
      <c r="AI127" s="217" t="s">
        <v>207</v>
      </c>
      <c r="AJ127" s="217" t="s">
        <v>143</v>
      </c>
      <c r="AK127" s="217" t="s">
        <v>15872</v>
      </c>
      <c r="AL127" s="217" t="s">
        <v>174</v>
      </c>
      <c r="AM127" s="217" t="s">
        <v>324</v>
      </c>
      <c r="AN127" s="217" t="s">
        <v>325</v>
      </c>
      <c r="AO127" s="217" t="s">
        <v>326</v>
      </c>
      <c r="AP127" s="217" t="s">
        <v>178</v>
      </c>
      <c r="AQ127" s="217" t="s">
        <v>179</v>
      </c>
      <c r="AR127" s="217" t="s">
        <v>327</v>
      </c>
      <c r="AS127" s="217" t="s">
        <v>328</v>
      </c>
      <c r="AT127" s="217" t="s">
        <v>145</v>
      </c>
      <c r="AU127" s="217" t="s">
        <v>146</v>
      </c>
      <c r="AV127" s="217" t="s">
        <v>972</v>
      </c>
      <c r="AW127" s="217" t="s">
        <v>148</v>
      </c>
      <c r="AX127" s="217" t="s">
        <v>139</v>
      </c>
      <c r="AY127" s="217" t="s">
        <v>149</v>
      </c>
      <c r="AZ127" s="217" t="s">
        <v>150</v>
      </c>
      <c r="BA127" s="217" t="s">
        <v>156</v>
      </c>
      <c r="BB127" s="217" t="s">
        <v>157</v>
      </c>
      <c r="BC127" s="217" t="s">
        <v>484</v>
      </c>
      <c r="BD127" s="217" t="s">
        <v>15876</v>
      </c>
      <c r="BE127" s="217" t="s">
        <v>5272</v>
      </c>
      <c r="BF127" s="217" t="s">
        <v>143</v>
      </c>
      <c r="BG127" s="217" t="s">
        <v>143</v>
      </c>
      <c r="BH127" s="217" t="s">
        <v>143</v>
      </c>
      <c r="BI127" s="217" t="s">
        <v>136</v>
      </c>
      <c r="BJ127" s="217" t="s">
        <v>143</v>
      </c>
      <c r="BK127" s="217" t="s">
        <v>160</v>
      </c>
      <c r="BL127" s="217" t="s">
        <v>160</v>
      </c>
      <c r="BM127" s="217" t="s">
        <v>143</v>
      </c>
      <c r="BN127" s="217" t="s">
        <v>143</v>
      </c>
      <c r="BO127" s="217" t="s">
        <v>11161</v>
      </c>
      <c r="BP127" s="217" t="s">
        <v>5723</v>
      </c>
      <c r="BQ127" s="217" t="s">
        <v>162</v>
      </c>
      <c r="BR127" s="217" t="s">
        <v>15872</v>
      </c>
      <c r="BS127" s="217" t="s">
        <v>15872</v>
      </c>
      <c r="BT127" s="217" t="s">
        <v>135</v>
      </c>
      <c r="BU127" s="217" t="s">
        <v>135</v>
      </c>
      <c r="BV127" s="217" t="s">
        <v>135</v>
      </c>
      <c r="BW127" s="217" t="s">
        <v>148</v>
      </c>
      <c r="BX127" s="217" t="s">
        <v>2932</v>
      </c>
      <c r="BY127" s="217" t="s">
        <v>174</v>
      </c>
      <c r="BZ127" s="217" t="s">
        <v>143</v>
      </c>
      <c r="CA127" s="217" t="s">
        <v>143</v>
      </c>
      <c r="CB127" s="217" t="s">
        <v>143</v>
      </c>
      <c r="CC127" s="217" t="s">
        <v>143</v>
      </c>
      <c r="CD127" s="217" t="s">
        <v>2261</v>
      </c>
      <c r="CE127" s="217" t="s">
        <v>2261</v>
      </c>
      <c r="CF127" s="217" t="s">
        <v>143</v>
      </c>
      <c r="CG127" s="217" t="s">
        <v>143</v>
      </c>
      <c r="CH127" s="217" t="s">
        <v>5272</v>
      </c>
      <c r="CI127" s="217" t="s">
        <v>143</v>
      </c>
      <c r="CJ127" s="217" t="s">
        <v>143</v>
      </c>
      <c r="CK127" s="217" t="s">
        <v>143</v>
      </c>
      <c r="CL127" s="217" t="s">
        <v>143</v>
      </c>
      <c r="CM127" s="217" t="s">
        <v>143</v>
      </c>
      <c r="CN127" s="217" t="s">
        <v>143</v>
      </c>
      <c r="CO127" s="217" t="s">
        <v>143</v>
      </c>
      <c r="CP127" s="217" t="s">
        <v>143</v>
      </c>
      <c r="CQ127" s="217" t="s">
        <v>1</v>
      </c>
      <c r="CR127" s="217" t="s">
        <v>143</v>
      </c>
      <c r="CS127" s="217" t="s">
        <v>1</v>
      </c>
      <c r="CT127" s="217" t="s">
        <v>1985</v>
      </c>
      <c r="CU127" s="217" t="s">
        <v>1985</v>
      </c>
      <c r="CV127" s="217" t="s">
        <v>316</v>
      </c>
      <c r="CW127" s="217" t="s">
        <v>166</v>
      </c>
      <c r="CX127" s="217" t="s">
        <v>136</v>
      </c>
      <c r="CY127" s="217" t="s">
        <v>1986</v>
      </c>
      <c r="CZ127" s="217" t="s">
        <v>143</v>
      </c>
      <c r="DA127" s="217" t="s">
        <v>143</v>
      </c>
      <c r="DB127" s="217" t="s">
        <v>5495</v>
      </c>
      <c r="DC127" s="217" t="s">
        <v>6302</v>
      </c>
      <c r="DD127" s="217" t="s">
        <v>3277</v>
      </c>
      <c r="DE127" s="217" t="s">
        <v>143</v>
      </c>
      <c r="DF127" s="217" t="s">
        <v>143</v>
      </c>
      <c r="DG127" s="217" t="s">
        <v>143</v>
      </c>
      <c r="DJ127" s="176"/>
    </row>
    <row r="128" spans="1:114" s="217" customFormat="1" x14ac:dyDescent="0.2">
      <c r="A128" s="216">
        <v>45690</v>
      </c>
      <c r="B128" s="217">
        <v>184702</v>
      </c>
      <c r="C128" s="217" t="s">
        <v>16253</v>
      </c>
      <c r="D128" s="217" t="s">
        <v>164</v>
      </c>
      <c r="E128" s="218">
        <v>45702</v>
      </c>
      <c r="F128" s="217" t="s">
        <v>165</v>
      </c>
      <c r="G128" s="217" t="s">
        <v>166</v>
      </c>
      <c r="H128" s="219">
        <v>55.26</v>
      </c>
      <c r="I128" s="219">
        <v>55.26</v>
      </c>
      <c r="J128" s="220">
        <f t="shared" si="1"/>
        <v>5.8944867668452017E-4</v>
      </c>
      <c r="K128" s="217" t="s">
        <v>374</v>
      </c>
      <c r="L128" s="217" t="s">
        <v>1056</v>
      </c>
      <c r="M128" s="217" t="s">
        <v>12228</v>
      </c>
      <c r="N128" s="217" t="s">
        <v>6816</v>
      </c>
      <c r="O128" s="221" t="s">
        <v>170</v>
      </c>
      <c r="P128" s="217" t="s">
        <v>15877</v>
      </c>
      <c r="Q128" s="217" t="s">
        <v>15878</v>
      </c>
      <c r="R128" s="217" t="s">
        <v>135</v>
      </c>
      <c r="S128" s="217" t="s">
        <v>135</v>
      </c>
      <c r="T128" s="217" t="s">
        <v>136</v>
      </c>
      <c r="U128" s="217" t="s">
        <v>137</v>
      </c>
      <c r="V128" s="217" t="s">
        <v>4880</v>
      </c>
      <c r="W128" s="217" t="s">
        <v>15879</v>
      </c>
      <c r="X128" s="217" t="s">
        <v>15880</v>
      </c>
      <c r="Y128" s="217" t="s">
        <v>139</v>
      </c>
      <c r="Z128" s="217" t="s">
        <v>323</v>
      </c>
      <c r="AA128" s="217" t="s">
        <v>5272</v>
      </c>
      <c r="AB128" s="217" t="s">
        <v>143</v>
      </c>
      <c r="AC128" s="217" t="s">
        <v>5272</v>
      </c>
      <c r="AD128" s="217" t="s">
        <v>143</v>
      </c>
      <c r="AE128" s="217" t="s">
        <v>235</v>
      </c>
      <c r="AF128" s="217" t="s">
        <v>141</v>
      </c>
      <c r="AG128" s="217" t="s">
        <v>143</v>
      </c>
      <c r="AH128" s="217" t="s">
        <v>143</v>
      </c>
      <c r="AI128" s="217" t="s">
        <v>207</v>
      </c>
      <c r="AJ128" s="217" t="s">
        <v>15881</v>
      </c>
      <c r="AK128" s="217" t="s">
        <v>15882</v>
      </c>
      <c r="AL128" s="217" t="s">
        <v>143</v>
      </c>
      <c r="AM128" s="217" t="s">
        <v>12233</v>
      </c>
      <c r="AN128" s="217" t="s">
        <v>12234</v>
      </c>
      <c r="AO128" s="217" t="s">
        <v>12235</v>
      </c>
      <c r="AP128" s="217" t="s">
        <v>178</v>
      </c>
      <c r="AQ128" s="217" t="s">
        <v>179</v>
      </c>
      <c r="AR128" s="217" t="s">
        <v>12236</v>
      </c>
      <c r="AS128" s="217" t="s">
        <v>12237</v>
      </c>
      <c r="AT128" s="217" t="s">
        <v>145</v>
      </c>
      <c r="AU128" s="217" t="s">
        <v>146</v>
      </c>
      <c r="AV128" s="217" t="s">
        <v>1060</v>
      </c>
      <c r="AW128" s="217" t="s">
        <v>148</v>
      </c>
      <c r="AX128" s="217" t="s">
        <v>139</v>
      </c>
      <c r="AY128" s="217" t="s">
        <v>149</v>
      </c>
      <c r="AZ128" s="217" t="s">
        <v>150</v>
      </c>
      <c r="BA128" s="217" t="s">
        <v>156</v>
      </c>
      <c r="BB128" s="217" t="s">
        <v>157</v>
      </c>
      <c r="BC128" s="217" t="s">
        <v>484</v>
      </c>
      <c r="BD128" s="217" t="s">
        <v>15880</v>
      </c>
      <c r="BE128" s="217" t="s">
        <v>5272</v>
      </c>
      <c r="BF128" s="217" t="s">
        <v>143</v>
      </c>
      <c r="BG128" s="217" t="s">
        <v>143</v>
      </c>
      <c r="BH128" s="217" t="s">
        <v>143</v>
      </c>
      <c r="BI128" s="217" t="s">
        <v>136</v>
      </c>
      <c r="BJ128" s="217" t="s">
        <v>143</v>
      </c>
      <c r="BK128" s="217" t="s">
        <v>160</v>
      </c>
      <c r="BL128" s="217" t="s">
        <v>143</v>
      </c>
      <c r="BM128" s="217" t="s">
        <v>143</v>
      </c>
      <c r="BN128" s="217" t="s">
        <v>143</v>
      </c>
      <c r="BO128" s="217" t="s">
        <v>1816</v>
      </c>
      <c r="BP128" s="217" t="s">
        <v>5723</v>
      </c>
      <c r="BQ128" s="217" t="s">
        <v>162</v>
      </c>
      <c r="BR128" s="217" t="s">
        <v>15882</v>
      </c>
      <c r="BS128" s="217" t="s">
        <v>15882</v>
      </c>
      <c r="BT128" s="217" t="s">
        <v>135</v>
      </c>
      <c r="BU128" s="217" t="s">
        <v>135</v>
      </c>
      <c r="BV128" s="217" t="s">
        <v>135</v>
      </c>
      <c r="BW128" s="217" t="s">
        <v>148</v>
      </c>
      <c r="BX128" s="217" t="s">
        <v>15883</v>
      </c>
      <c r="BY128" s="217" t="s">
        <v>174</v>
      </c>
      <c r="BZ128" s="217" t="s">
        <v>143</v>
      </c>
      <c r="CA128" s="217" t="s">
        <v>143</v>
      </c>
      <c r="CB128" s="217" t="s">
        <v>143</v>
      </c>
      <c r="CC128" s="217" t="s">
        <v>15881</v>
      </c>
      <c r="CD128" s="217" t="s">
        <v>2261</v>
      </c>
      <c r="CE128" s="217" t="s">
        <v>143</v>
      </c>
      <c r="CF128" s="217" t="s">
        <v>143</v>
      </c>
      <c r="CG128" s="217" t="s">
        <v>143</v>
      </c>
      <c r="CH128" s="217" t="s">
        <v>5272</v>
      </c>
      <c r="CI128" s="217" t="s">
        <v>143</v>
      </c>
      <c r="CJ128" s="217" t="s">
        <v>143</v>
      </c>
      <c r="CK128" s="217" t="s">
        <v>143</v>
      </c>
      <c r="CL128" s="217" t="s">
        <v>143</v>
      </c>
      <c r="CM128" s="217" t="s">
        <v>143</v>
      </c>
      <c r="CN128" s="217" t="s">
        <v>143</v>
      </c>
      <c r="CO128" s="217" t="s">
        <v>143</v>
      </c>
      <c r="CP128" s="217" t="s">
        <v>143</v>
      </c>
      <c r="CQ128" s="217" t="s">
        <v>1</v>
      </c>
      <c r="CR128" s="217" t="s">
        <v>143</v>
      </c>
      <c r="CS128" s="217" t="s">
        <v>1</v>
      </c>
      <c r="CT128" s="217" t="s">
        <v>1985</v>
      </c>
      <c r="CU128" s="217" t="s">
        <v>143</v>
      </c>
      <c r="CV128" s="217" t="s">
        <v>374</v>
      </c>
      <c r="CW128" s="217" t="s">
        <v>166</v>
      </c>
      <c r="CX128" s="217" t="s">
        <v>136</v>
      </c>
      <c r="CY128" s="217" t="s">
        <v>2007</v>
      </c>
      <c r="CZ128" s="217" t="s">
        <v>143</v>
      </c>
      <c r="DA128" s="217" t="s">
        <v>143</v>
      </c>
      <c r="DB128" s="217" t="s">
        <v>164</v>
      </c>
      <c r="DC128" s="217" t="s">
        <v>6302</v>
      </c>
      <c r="DD128" s="217" t="s">
        <v>5859</v>
      </c>
      <c r="DE128" s="217" t="s">
        <v>143</v>
      </c>
      <c r="DF128" s="217" t="s">
        <v>143</v>
      </c>
      <c r="DG128" s="217" t="s">
        <v>143</v>
      </c>
      <c r="DJ128" s="176"/>
    </row>
    <row r="129" spans="1:114" s="217" customFormat="1" x14ac:dyDescent="0.2">
      <c r="A129" s="216">
        <v>45690</v>
      </c>
      <c r="B129" s="217">
        <v>184703</v>
      </c>
      <c r="C129" s="223" t="s">
        <v>16252</v>
      </c>
      <c r="D129" s="217" t="s">
        <v>5495</v>
      </c>
      <c r="E129" s="218">
        <v>45701</v>
      </c>
      <c r="F129" s="217" t="s">
        <v>165</v>
      </c>
      <c r="G129" s="217" t="s">
        <v>166</v>
      </c>
      <c r="H129" s="219">
        <v>85</v>
      </c>
      <c r="I129" s="219">
        <v>85</v>
      </c>
      <c r="J129" s="220">
        <f t="shared" si="1"/>
        <v>9.0668001299645709E-4</v>
      </c>
      <c r="K129" s="217" t="s">
        <v>519</v>
      </c>
      <c r="L129" s="217" t="s">
        <v>960</v>
      </c>
      <c r="M129" s="217" t="s">
        <v>15884</v>
      </c>
      <c r="N129" s="217" t="s">
        <v>15885</v>
      </c>
      <c r="O129" s="221" t="s">
        <v>170</v>
      </c>
      <c r="P129" s="217" t="s">
        <v>15886</v>
      </c>
      <c r="Q129" s="217" t="s">
        <v>964</v>
      </c>
      <c r="R129" s="217" t="s">
        <v>135</v>
      </c>
      <c r="S129" s="217" t="s">
        <v>135</v>
      </c>
      <c r="T129" s="217" t="s">
        <v>136</v>
      </c>
      <c r="U129" s="217" t="s">
        <v>137</v>
      </c>
      <c r="V129" s="217" t="s">
        <v>957</v>
      </c>
      <c r="W129" s="217" t="s">
        <v>15887</v>
      </c>
      <c r="X129" s="217" t="s">
        <v>16196</v>
      </c>
      <c r="Y129" s="217" t="s">
        <v>139</v>
      </c>
      <c r="Z129" s="217" t="s">
        <v>323</v>
      </c>
      <c r="AA129" s="217" t="s">
        <v>5272</v>
      </c>
      <c r="AB129" s="217" t="s">
        <v>143</v>
      </c>
      <c r="AC129" s="217" t="s">
        <v>5272</v>
      </c>
      <c r="AD129" s="217" t="s">
        <v>15888</v>
      </c>
      <c r="AE129" s="217" t="s">
        <v>235</v>
      </c>
      <c r="AF129" s="217" t="s">
        <v>141</v>
      </c>
      <c r="AG129" s="217" t="s">
        <v>143</v>
      </c>
      <c r="AH129" s="217" t="s">
        <v>143</v>
      </c>
      <c r="AI129" s="217" t="s">
        <v>142</v>
      </c>
      <c r="AJ129" s="217" t="s">
        <v>143</v>
      </c>
      <c r="AK129" s="217" t="s">
        <v>6910</v>
      </c>
      <c r="AL129" s="217" t="s">
        <v>143</v>
      </c>
      <c r="AM129" s="217" t="s">
        <v>15889</v>
      </c>
      <c r="AN129" s="217" t="s">
        <v>15890</v>
      </c>
      <c r="AO129" s="217" t="s">
        <v>15891</v>
      </c>
      <c r="AP129" s="217" t="s">
        <v>1514</v>
      </c>
      <c r="AQ129" s="217" t="s">
        <v>139</v>
      </c>
      <c r="AR129" s="217" t="s">
        <v>3193</v>
      </c>
      <c r="AS129" s="217" t="s">
        <v>15892</v>
      </c>
      <c r="AT129" s="217" t="s">
        <v>145</v>
      </c>
      <c r="AU129" s="217" t="s">
        <v>146</v>
      </c>
      <c r="AV129" s="217" t="s">
        <v>972</v>
      </c>
      <c r="AW129" s="217" t="s">
        <v>148</v>
      </c>
      <c r="AX129" s="217" t="s">
        <v>139</v>
      </c>
      <c r="AY129" s="217" t="s">
        <v>149</v>
      </c>
      <c r="AZ129" s="217" t="s">
        <v>150</v>
      </c>
      <c r="BA129" s="217" t="s">
        <v>156</v>
      </c>
      <c r="BB129" s="217" t="s">
        <v>157</v>
      </c>
      <c r="BC129" s="217" t="s">
        <v>484</v>
      </c>
      <c r="BD129" s="217" t="s">
        <v>15876</v>
      </c>
      <c r="BE129" s="217" t="s">
        <v>5272</v>
      </c>
      <c r="BF129" s="217" t="s">
        <v>143</v>
      </c>
      <c r="BG129" s="217" t="s">
        <v>143</v>
      </c>
      <c r="BH129" s="217" t="s">
        <v>143</v>
      </c>
      <c r="BI129" s="217" t="s">
        <v>136</v>
      </c>
      <c r="BJ129" s="217" t="s">
        <v>143</v>
      </c>
      <c r="BK129" s="217" t="s">
        <v>160</v>
      </c>
      <c r="BL129" s="217" t="s">
        <v>143</v>
      </c>
      <c r="BM129" s="217" t="s">
        <v>143</v>
      </c>
      <c r="BN129" s="217" t="s">
        <v>143</v>
      </c>
      <c r="BO129" s="217" t="s">
        <v>3586</v>
      </c>
      <c r="BP129" s="217" t="s">
        <v>5723</v>
      </c>
      <c r="BQ129" s="217" t="s">
        <v>162</v>
      </c>
      <c r="BR129" s="217" t="s">
        <v>6910</v>
      </c>
      <c r="BS129" s="217" t="s">
        <v>6910</v>
      </c>
      <c r="BT129" s="217" t="s">
        <v>135</v>
      </c>
      <c r="BU129" s="217" t="s">
        <v>135</v>
      </c>
      <c r="BV129" s="217" t="s">
        <v>135</v>
      </c>
      <c r="BW129" s="217" t="s">
        <v>148</v>
      </c>
      <c r="BX129" s="217" t="s">
        <v>3782</v>
      </c>
      <c r="BY129" s="217" t="s">
        <v>174</v>
      </c>
      <c r="BZ129" s="217" t="s">
        <v>143</v>
      </c>
      <c r="CA129" s="217" t="s">
        <v>143</v>
      </c>
      <c r="CB129" s="217" t="s">
        <v>143</v>
      </c>
      <c r="CC129" s="217" t="s">
        <v>143</v>
      </c>
      <c r="CD129" s="217" t="s">
        <v>2261</v>
      </c>
      <c r="CE129" s="217" t="s">
        <v>143</v>
      </c>
      <c r="CF129" s="217" t="s">
        <v>143</v>
      </c>
      <c r="CG129" s="217" t="s">
        <v>143</v>
      </c>
      <c r="CH129" s="217" t="s">
        <v>5272</v>
      </c>
      <c r="CI129" s="217" t="s">
        <v>143</v>
      </c>
      <c r="CJ129" s="217" t="s">
        <v>143</v>
      </c>
      <c r="CK129" s="217" t="s">
        <v>143</v>
      </c>
      <c r="CL129" s="217" t="s">
        <v>143</v>
      </c>
      <c r="CM129" s="217" t="s">
        <v>143</v>
      </c>
      <c r="CN129" s="217" t="s">
        <v>143</v>
      </c>
      <c r="CO129" s="217" t="s">
        <v>143</v>
      </c>
      <c r="CP129" s="217" t="s">
        <v>143</v>
      </c>
      <c r="CQ129" s="217" t="s">
        <v>1</v>
      </c>
      <c r="CR129" s="217" t="s">
        <v>143</v>
      </c>
      <c r="CS129" s="217" t="s">
        <v>1</v>
      </c>
      <c r="CT129" s="217" t="s">
        <v>1985</v>
      </c>
      <c r="CU129" s="217" t="s">
        <v>143</v>
      </c>
      <c r="CV129" s="217" t="s">
        <v>519</v>
      </c>
      <c r="CW129" s="217" t="s">
        <v>166</v>
      </c>
      <c r="CX129" s="217" t="s">
        <v>136</v>
      </c>
      <c r="CY129" s="217" t="s">
        <v>1986</v>
      </c>
      <c r="CZ129" s="217" t="s">
        <v>16177</v>
      </c>
      <c r="DA129" s="217" t="s">
        <v>225</v>
      </c>
      <c r="DB129" s="217" t="s">
        <v>5495</v>
      </c>
      <c r="DC129" s="217" t="s">
        <v>6302</v>
      </c>
      <c r="DD129" s="217" t="s">
        <v>3277</v>
      </c>
      <c r="DE129" s="217" t="s">
        <v>143</v>
      </c>
      <c r="DF129" s="217" t="s">
        <v>143</v>
      </c>
      <c r="DG129" s="217" t="s">
        <v>143</v>
      </c>
      <c r="DJ129" s="176"/>
    </row>
    <row r="130" spans="1:114" s="217" customFormat="1" x14ac:dyDescent="0.2">
      <c r="A130" s="216">
        <v>45690</v>
      </c>
      <c r="B130" s="217">
        <v>184709</v>
      </c>
      <c r="C130" s="217" t="s">
        <v>16253</v>
      </c>
      <c r="D130" s="217" t="s">
        <v>5495</v>
      </c>
      <c r="E130" s="218">
        <v>45705</v>
      </c>
      <c r="F130" s="217" t="s">
        <v>165</v>
      </c>
      <c r="G130" s="217" t="s">
        <v>166</v>
      </c>
      <c r="H130" s="219">
        <v>120.2</v>
      </c>
      <c r="I130" s="219">
        <v>157</v>
      </c>
      <c r="J130" s="220">
        <f t="shared" si="1"/>
        <v>1.2821522066138135E-3</v>
      </c>
      <c r="K130" s="217" t="s">
        <v>953</v>
      </c>
      <c r="L130" s="217" t="s">
        <v>960</v>
      </c>
      <c r="M130" s="217" t="s">
        <v>2009</v>
      </c>
      <c r="N130" s="217" t="s">
        <v>14542</v>
      </c>
      <c r="O130" s="221" t="s">
        <v>170</v>
      </c>
      <c r="P130" s="217" t="s">
        <v>15894</v>
      </c>
      <c r="Q130" s="217" t="s">
        <v>7711</v>
      </c>
      <c r="R130" s="217" t="s">
        <v>135</v>
      </c>
      <c r="S130" s="217" t="s">
        <v>135</v>
      </c>
      <c r="T130" s="217" t="s">
        <v>506</v>
      </c>
      <c r="U130" s="217" t="s">
        <v>137</v>
      </c>
      <c r="V130" s="217" t="s">
        <v>173</v>
      </c>
      <c r="W130" s="217" t="s">
        <v>15895</v>
      </c>
      <c r="X130" s="217" t="s">
        <v>15926</v>
      </c>
      <c r="Y130" s="217" t="s">
        <v>139</v>
      </c>
      <c r="Z130" s="217" t="s">
        <v>323</v>
      </c>
      <c r="AA130" s="217" t="s">
        <v>5272</v>
      </c>
      <c r="AB130" s="217" t="s">
        <v>143</v>
      </c>
      <c r="AC130" s="217" t="s">
        <v>15927</v>
      </c>
      <c r="AD130" s="217" t="s">
        <v>143</v>
      </c>
      <c r="AE130" s="217" t="s">
        <v>235</v>
      </c>
      <c r="AF130" s="217" t="s">
        <v>141</v>
      </c>
      <c r="AG130" s="217" t="s">
        <v>143</v>
      </c>
      <c r="AH130" s="217" t="s">
        <v>15927</v>
      </c>
      <c r="AI130" s="217" t="s">
        <v>207</v>
      </c>
      <c r="AJ130" s="217" t="s">
        <v>15689</v>
      </c>
      <c r="AK130" s="217" t="s">
        <v>15893</v>
      </c>
      <c r="AL130" s="217" t="s">
        <v>174</v>
      </c>
      <c r="AM130" s="217" t="s">
        <v>2013</v>
      </c>
      <c r="AN130" s="217" t="s">
        <v>2014</v>
      </c>
      <c r="AO130" s="217" t="s">
        <v>2015</v>
      </c>
      <c r="AP130" s="217" t="s">
        <v>250</v>
      </c>
      <c r="AQ130" s="217" t="s">
        <v>179</v>
      </c>
      <c r="AR130" s="217" t="s">
        <v>251</v>
      </c>
      <c r="AS130" s="217" t="s">
        <v>2016</v>
      </c>
      <c r="AT130" s="217" t="s">
        <v>145</v>
      </c>
      <c r="AU130" s="217" t="s">
        <v>146</v>
      </c>
      <c r="AV130" s="217" t="s">
        <v>972</v>
      </c>
      <c r="AW130" s="217" t="s">
        <v>148</v>
      </c>
      <c r="AX130" s="217" t="s">
        <v>139</v>
      </c>
      <c r="AY130" s="217" t="s">
        <v>149</v>
      </c>
      <c r="AZ130" s="217" t="s">
        <v>150</v>
      </c>
      <c r="BA130" s="217" t="s">
        <v>156</v>
      </c>
      <c r="BB130" s="217" t="s">
        <v>157</v>
      </c>
      <c r="BC130" s="217" t="s">
        <v>484</v>
      </c>
      <c r="BD130" s="217" t="s">
        <v>15896</v>
      </c>
      <c r="BE130" s="217" t="s">
        <v>5272</v>
      </c>
      <c r="BF130" s="217" t="s">
        <v>143</v>
      </c>
      <c r="BG130" s="217" t="s">
        <v>15928</v>
      </c>
      <c r="BH130" s="217" t="s">
        <v>143</v>
      </c>
      <c r="BI130" s="217" t="s">
        <v>506</v>
      </c>
      <c r="BJ130" s="217" t="s">
        <v>143</v>
      </c>
      <c r="BK130" s="217" t="s">
        <v>160</v>
      </c>
      <c r="BL130" s="217" t="s">
        <v>160</v>
      </c>
      <c r="BM130" s="217" t="s">
        <v>5495</v>
      </c>
      <c r="BN130" s="217" t="s">
        <v>143</v>
      </c>
      <c r="BO130" s="217" t="s">
        <v>5020</v>
      </c>
      <c r="BP130" s="217" t="s">
        <v>5723</v>
      </c>
      <c r="BQ130" s="217" t="s">
        <v>162</v>
      </c>
      <c r="BR130" s="217" t="s">
        <v>15927</v>
      </c>
      <c r="BS130" s="217" t="s">
        <v>15927</v>
      </c>
      <c r="BT130" s="217" t="s">
        <v>135</v>
      </c>
      <c r="BU130" s="217" t="s">
        <v>135</v>
      </c>
      <c r="BV130" s="217" t="s">
        <v>135</v>
      </c>
      <c r="BW130" s="217" t="s">
        <v>148</v>
      </c>
      <c r="BX130" s="217" t="s">
        <v>4509</v>
      </c>
      <c r="BY130" s="217" t="s">
        <v>174</v>
      </c>
      <c r="BZ130" s="217" t="s">
        <v>143</v>
      </c>
      <c r="CA130" s="217" t="s">
        <v>143</v>
      </c>
      <c r="CB130" s="217" t="s">
        <v>143</v>
      </c>
      <c r="CC130" s="217" t="s">
        <v>15689</v>
      </c>
      <c r="CD130" s="217" t="s">
        <v>2261</v>
      </c>
      <c r="CE130" s="217" t="s">
        <v>2261</v>
      </c>
      <c r="CF130" s="217" t="s">
        <v>143</v>
      </c>
      <c r="CG130" s="217" t="s">
        <v>143</v>
      </c>
      <c r="CH130" s="217" t="s">
        <v>5272</v>
      </c>
      <c r="CI130" s="217" t="s">
        <v>143</v>
      </c>
      <c r="CJ130" s="217" t="s">
        <v>143</v>
      </c>
      <c r="CK130" s="217" t="s">
        <v>143</v>
      </c>
      <c r="CL130" s="217" t="s">
        <v>143</v>
      </c>
      <c r="CM130" s="217" t="s">
        <v>143</v>
      </c>
      <c r="CN130" s="217" t="s">
        <v>143</v>
      </c>
      <c r="CO130" s="217" t="s">
        <v>143</v>
      </c>
      <c r="CP130" s="217" t="s">
        <v>143</v>
      </c>
      <c r="CQ130" s="217" t="s">
        <v>1</v>
      </c>
      <c r="CR130" s="217" t="s">
        <v>143</v>
      </c>
      <c r="CS130" s="217" t="s">
        <v>1</v>
      </c>
      <c r="CT130" s="217" t="s">
        <v>1985</v>
      </c>
      <c r="CU130" s="217" t="s">
        <v>1985</v>
      </c>
      <c r="CV130" s="217" t="s">
        <v>953</v>
      </c>
      <c r="CW130" s="217" t="s">
        <v>166</v>
      </c>
      <c r="CX130" s="217" t="s">
        <v>506</v>
      </c>
      <c r="CY130" s="217" t="s">
        <v>2007</v>
      </c>
      <c r="CZ130" s="217" t="s">
        <v>143</v>
      </c>
      <c r="DA130" s="217" t="s">
        <v>143</v>
      </c>
      <c r="DB130" s="217" t="s">
        <v>5495</v>
      </c>
      <c r="DC130" s="217" t="s">
        <v>6302</v>
      </c>
      <c r="DD130" s="217" t="s">
        <v>6703</v>
      </c>
      <c r="DE130" s="217" t="s">
        <v>143</v>
      </c>
      <c r="DF130" s="217" t="s">
        <v>143</v>
      </c>
      <c r="DG130" s="217" t="s">
        <v>143</v>
      </c>
      <c r="DJ130" s="176"/>
    </row>
    <row r="131" spans="1:114" s="217" customFormat="1" x14ac:dyDescent="0.2">
      <c r="A131" s="216">
        <v>45690</v>
      </c>
      <c r="B131" s="217">
        <v>184710</v>
      </c>
      <c r="C131" s="217" t="s">
        <v>16253</v>
      </c>
      <c r="D131" s="217" t="s">
        <v>164</v>
      </c>
      <c r="E131" s="218">
        <v>45705</v>
      </c>
      <c r="F131" s="217" t="s">
        <v>165</v>
      </c>
      <c r="G131" s="217" t="s">
        <v>166</v>
      </c>
      <c r="H131" s="219">
        <v>377.52</v>
      </c>
      <c r="I131" s="219">
        <v>265</v>
      </c>
      <c r="J131" s="220">
        <f t="shared" si="1"/>
        <v>4.0269392765461464E-3</v>
      </c>
      <c r="K131" s="217" t="s">
        <v>953</v>
      </c>
      <c r="L131" s="217" t="s">
        <v>960</v>
      </c>
      <c r="M131" s="217" t="s">
        <v>4892</v>
      </c>
      <c r="N131" s="217" t="s">
        <v>14542</v>
      </c>
      <c r="O131" s="221" t="s">
        <v>170</v>
      </c>
      <c r="P131" s="217" t="s">
        <v>15929</v>
      </c>
      <c r="Q131" s="217" t="s">
        <v>8721</v>
      </c>
      <c r="R131" s="217" t="s">
        <v>135</v>
      </c>
      <c r="S131" s="217" t="s">
        <v>135</v>
      </c>
      <c r="T131" s="217" t="s">
        <v>506</v>
      </c>
      <c r="U131" s="217" t="s">
        <v>137</v>
      </c>
      <c r="V131" s="217" t="s">
        <v>173</v>
      </c>
      <c r="W131" s="217" t="s">
        <v>15898</v>
      </c>
      <c r="X131" s="217" t="s">
        <v>15930</v>
      </c>
      <c r="Y131" s="217" t="s">
        <v>139</v>
      </c>
      <c r="Z131" s="217" t="s">
        <v>323</v>
      </c>
      <c r="AA131" s="217" t="s">
        <v>5272</v>
      </c>
      <c r="AB131" s="217" t="s">
        <v>143</v>
      </c>
      <c r="AC131" s="217" t="s">
        <v>15931</v>
      </c>
      <c r="AD131" s="217" t="s">
        <v>143</v>
      </c>
      <c r="AE131" s="217" t="s">
        <v>235</v>
      </c>
      <c r="AF131" s="217" t="s">
        <v>141</v>
      </c>
      <c r="AG131" s="217" t="s">
        <v>143</v>
      </c>
      <c r="AH131" s="217" t="s">
        <v>15931</v>
      </c>
      <c r="AI131" s="217" t="s">
        <v>207</v>
      </c>
      <c r="AJ131" s="217" t="s">
        <v>15613</v>
      </c>
      <c r="AK131" s="217" t="s">
        <v>15897</v>
      </c>
      <c r="AL131" s="217" t="s">
        <v>174</v>
      </c>
      <c r="AM131" s="217" t="s">
        <v>1201</v>
      </c>
      <c r="AN131" s="217" t="s">
        <v>176</v>
      </c>
      <c r="AO131" s="217" t="s">
        <v>4896</v>
      </c>
      <c r="AP131" s="217" t="s">
        <v>178</v>
      </c>
      <c r="AQ131" s="217" t="s">
        <v>179</v>
      </c>
      <c r="AR131" s="217" t="s">
        <v>180</v>
      </c>
      <c r="AS131" s="217" t="s">
        <v>181</v>
      </c>
      <c r="AT131" s="217" t="s">
        <v>145</v>
      </c>
      <c r="AU131" s="217" t="s">
        <v>146</v>
      </c>
      <c r="AV131" s="217" t="s">
        <v>972</v>
      </c>
      <c r="AW131" s="217" t="s">
        <v>148</v>
      </c>
      <c r="AX131" s="217" t="s">
        <v>139</v>
      </c>
      <c r="AY131" s="217" t="s">
        <v>149</v>
      </c>
      <c r="AZ131" s="217" t="s">
        <v>150</v>
      </c>
      <c r="BA131" s="217" t="s">
        <v>156</v>
      </c>
      <c r="BB131" s="217" t="s">
        <v>157</v>
      </c>
      <c r="BC131" s="217" t="s">
        <v>303</v>
      </c>
      <c r="BD131" s="217" t="s">
        <v>15932</v>
      </c>
      <c r="BE131" s="217" t="s">
        <v>5272</v>
      </c>
      <c r="BF131" s="217" t="s">
        <v>143</v>
      </c>
      <c r="BG131" s="217" t="s">
        <v>15933</v>
      </c>
      <c r="BH131" s="217" t="s">
        <v>143</v>
      </c>
      <c r="BI131" s="217" t="s">
        <v>506</v>
      </c>
      <c r="BJ131" s="217" t="s">
        <v>143</v>
      </c>
      <c r="BK131" s="217" t="s">
        <v>160</v>
      </c>
      <c r="BL131" s="217" t="s">
        <v>160</v>
      </c>
      <c r="BM131" s="217" t="s">
        <v>164</v>
      </c>
      <c r="BN131" s="217" t="s">
        <v>143</v>
      </c>
      <c r="BO131" s="217" t="s">
        <v>15934</v>
      </c>
      <c r="BP131" s="217" t="s">
        <v>5352</v>
      </c>
      <c r="BQ131" s="217" t="s">
        <v>241</v>
      </c>
      <c r="BR131" s="217" t="s">
        <v>15931</v>
      </c>
      <c r="BS131" s="217" t="s">
        <v>15931</v>
      </c>
      <c r="BT131" s="217" t="s">
        <v>135</v>
      </c>
      <c r="BU131" s="217" t="s">
        <v>135</v>
      </c>
      <c r="BV131" s="217" t="s">
        <v>135</v>
      </c>
      <c r="BW131" s="217" t="s">
        <v>148</v>
      </c>
      <c r="BX131" s="217" t="s">
        <v>2650</v>
      </c>
      <c r="BY131" s="217" t="s">
        <v>174</v>
      </c>
      <c r="BZ131" s="217" t="s">
        <v>143</v>
      </c>
      <c r="CA131" s="217" t="s">
        <v>143</v>
      </c>
      <c r="CB131" s="217" t="s">
        <v>143</v>
      </c>
      <c r="CC131" s="217" t="s">
        <v>15613</v>
      </c>
      <c r="CD131" s="217" t="s">
        <v>2261</v>
      </c>
      <c r="CE131" s="217" t="s">
        <v>2261</v>
      </c>
      <c r="CF131" s="217" t="s">
        <v>143</v>
      </c>
      <c r="CG131" s="217" t="s">
        <v>143</v>
      </c>
      <c r="CH131" s="217" t="s">
        <v>5272</v>
      </c>
      <c r="CI131" s="217" t="s">
        <v>143</v>
      </c>
      <c r="CJ131" s="217" t="s">
        <v>143</v>
      </c>
      <c r="CK131" s="217" t="s">
        <v>143</v>
      </c>
      <c r="CL131" s="217" t="s">
        <v>143</v>
      </c>
      <c r="CM131" s="217" t="s">
        <v>143</v>
      </c>
      <c r="CN131" s="217" t="s">
        <v>143</v>
      </c>
      <c r="CO131" s="217" t="s">
        <v>143</v>
      </c>
      <c r="CP131" s="217" t="s">
        <v>143</v>
      </c>
      <c r="CQ131" s="217" t="s">
        <v>1</v>
      </c>
      <c r="CR131" s="217" t="s">
        <v>143</v>
      </c>
      <c r="CS131" s="217" t="s">
        <v>1</v>
      </c>
      <c r="CT131" s="217" t="s">
        <v>1985</v>
      </c>
      <c r="CU131" s="217" t="s">
        <v>1985</v>
      </c>
      <c r="CV131" s="217" t="s">
        <v>953</v>
      </c>
      <c r="CW131" s="217" t="s">
        <v>166</v>
      </c>
      <c r="CX131" s="217" t="s">
        <v>506</v>
      </c>
      <c r="CY131" s="217" t="s">
        <v>1986</v>
      </c>
      <c r="CZ131" s="217" t="s">
        <v>143</v>
      </c>
      <c r="DA131" s="217" t="s">
        <v>143</v>
      </c>
      <c r="DB131" s="217" t="s">
        <v>164</v>
      </c>
      <c r="DC131" s="217" t="s">
        <v>6302</v>
      </c>
      <c r="DD131" s="217" t="s">
        <v>6703</v>
      </c>
      <c r="DE131" s="217" t="s">
        <v>143</v>
      </c>
      <c r="DF131" s="217" t="s">
        <v>143</v>
      </c>
      <c r="DG131" s="217" t="s">
        <v>143</v>
      </c>
      <c r="DJ131" s="176"/>
    </row>
    <row r="132" spans="1:114" s="217" customFormat="1" x14ac:dyDescent="0.2">
      <c r="A132" s="216">
        <v>45690</v>
      </c>
      <c r="B132" s="217">
        <v>184921</v>
      </c>
      <c r="C132" s="217" t="s">
        <v>15915</v>
      </c>
      <c r="D132" s="217" t="s">
        <v>685</v>
      </c>
      <c r="E132" s="218">
        <v>45702</v>
      </c>
      <c r="F132" s="217" t="s">
        <v>165</v>
      </c>
      <c r="G132" s="217" t="s">
        <v>166</v>
      </c>
      <c r="H132" s="219">
        <v>800</v>
      </c>
      <c r="I132" s="219">
        <v>800</v>
      </c>
      <c r="J132" s="220">
        <f t="shared" ref="J132:J176" si="2">H132/$H$1</f>
        <v>8.5334589458490075E-3</v>
      </c>
      <c r="K132" s="217" t="s">
        <v>167</v>
      </c>
      <c r="L132" s="217" t="s">
        <v>1056</v>
      </c>
      <c r="M132" s="217" t="s">
        <v>15899</v>
      </c>
      <c r="N132" s="217" t="s">
        <v>15900</v>
      </c>
      <c r="O132" s="221" t="s">
        <v>262</v>
      </c>
      <c r="P132" s="217" t="s">
        <v>15935</v>
      </c>
      <c r="Q132" s="217" t="s">
        <v>12791</v>
      </c>
      <c r="R132" s="217" t="s">
        <v>135</v>
      </c>
      <c r="S132" s="217" t="s">
        <v>135</v>
      </c>
      <c r="T132" s="217" t="s">
        <v>2050</v>
      </c>
      <c r="U132" s="217" t="s">
        <v>137</v>
      </c>
      <c r="V132" s="217" t="s">
        <v>4880</v>
      </c>
      <c r="W132" s="217" t="s">
        <v>15901</v>
      </c>
      <c r="X132" s="217" t="s">
        <v>15936</v>
      </c>
      <c r="Y132" s="217" t="s">
        <v>139</v>
      </c>
      <c r="Z132" s="217" t="s">
        <v>226</v>
      </c>
      <c r="AA132" s="217" t="s">
        <v>5272</v>
      </c>
      <c r="AB132" s="217" t="s">
        <v>143</v>
      </c>
      <c r="AC132" s="217" t="s">
        <v>5272</v>
      </c>
      <c r="AD132" s="217" t="s">
        <v>143</v>
      </c>
      <c r="AE132" s="217" t="s">
        <v>235</v>
      </c>
      <c r="AF132" s="217" t="s">
        <v>141</v>
      </c>
      <c r="AG132" s="217" t="s">
        <v>143</v>
      </c>
      <c r="AH132" s="217" t="s">
        <v>143</v>
      </c>
      <c r="AI132" s="217" t="s">
        <v>207</v>
      </c>
      <c r="AJ132" s="217" t="s">
        <v>15902</v>
      </c>
      <c r="AK132" s="217" t="s">
        <v>5784</v>
      </c>
      <c r="AL132" s="217" t="s">
        <v>143</v>
      </c>
      <c r="AM132" s="217" t="s">
        <v>12725</v>
      </c>
      <c r="AN132" s="217" t="s">
        <v>3837</v>
      </c>
      <c r="AO132" s="217" t="s">
        <v>15903</v>
      </c>
      <c r="AP132" s="217" t="s">
        <v>841</v>
      </c>
      <c r="AQ132" s="217" t="s">
        <v>231</v>
      </c>
      <c r="AR132" s="217" t="s">
        <v>7295</v>
      </c>
      <c r="AS132" s="217" t="s">
        <v>7296</v>
      </c>
      <c r="AT132" s="217" t="s">
        <v>145</v>
      </c>
      <c r="AU132" s="217" t="s">
        <v>146</v>
      </c>
      <c r="AV132" s="217" t="s">
        <v>1060</v>
      </c>
      <c r="AW132" s="217" t="s">
        <v>148</v>
      </c>
      <c r="AX132" s="217" t="s">
        <v>139</v>
      </c>
      <c r="AY132" s="217" t="s">
        <v>149</v>
      </c>
      <c r="AZ132" s="217" t="s">
        <v>150</v>
      </c>
      <c r="BA132" s="217" t="s">
        <v>156</v>
      </c>
      <c r="BB132" s="217" t="s">
        <v>157</v>
      </c>
      <c r="BC132" s="217" t="s">
        <v>237</v>
      </c>
      <c r="BD132" s="217" t="s">
        <v>15936</v>
      </c>
      <c r="BE132" s="217" t="s">
        <v>5272</v>
      </c>
      <c r="BF132" s="217" t="s">
        <v>143</v>
      </c>
      <c r="BG132" s="217" t="s">
        <v>143</v>
      </c>
      <c r="BH132" s="217" t="s">
        <v>143</v>
      </c>
      <c r="BI132" s="217" t="s">
        <v>183</v>
      </c>
      <c r="BJ132" s="217" t="s">
        <v>143</v>
      </c>
      <c r="BK132" s="217" t="s">
        <v>160</v>
      </c>
      <c r="BL132" s="217" t="s">
        <v>143</v>
      </c>
      <c r="BM132" s="217" t="s">
        <v>143</v>
      </c>
      <c r="BN132" s="217" t="s">
        <v>143</v>
      </c>
      <c r="BO132" s="217" t="s">
        <v>15937</v>
      </c>
      <c r="BP132" s="217" t="s">
        <v>5784</v>
      </c>
      <c r="BQ132" s="217" t="s">
        <v>314</v>
      </c>
      <c r="BR132" s="217" t="s">
        <v>5784</v>
      </c>
      <c r="BS132" s="217" t="s">
        <v>5784</v>
      </c>
      <c r="BT132" s="217" t="s">
        <v>135</v>
      </c>
      <c r="BU132" s="217" t="s">
        <v>135</v>
      </c>
      <c r="BV132" s="217" t="s">
        <v>135</v>
      </c>
      <c r="BW132" s="217" t="s">
        <v>148</v>
      </c>
      <c r="BX132" s="217" t="s">
        <v>15904</v>
      </c>
      <c r="BY132" s="217" t="s">
        <v>174</v>
      </c>
      <c r="BZ132" s="217" t="s">
        <v>143</v>
      </c>
      <c r="CA132" s="217" t="s">
        <v>143</v>
      </c>
      <c r="CB132" s="217" t="s">
        <v>143</v>
      </c>
      <c r="CC132" s="217" t="s">
        <v>15902</v>
      </c>
      <c r="CD132" s="217" t="s">
        <v>2261</v>
      </c>
      <c r="CE132" s="217" t="s">
        <v>143</v>
      </c>
      <c r="CF132" s="217" t="s">
        <v>143</v>
      </c>
      <c r="CG132" s="217" t="s">
        <v>143</v>
      </c>
      <c r="CH132" s="217" t="s">
        <v>5272</v>
      </c>
      <c r="CI132" s="217" t="s">
        <v>143</v>
      </c>
      <c r="CJ132" s="217" t="s">
        <v>143</v>
      </c>
      <c r="CK132" s="217" t="s">
        <v>143</v>
      </c>
      <c r="CL132" s="217" t="s">
        <v>143</v>
      </c>
      <c r="CM132" s="217" t="s">
        <v>12727</v>
      </c>
      <c r="CN132" s="217" t="s">
        <v>143</v>
      </c>
      <c r="CO132" s="217" t="s">
        <v>143</v>
      </c>
      <c r="CP132" s="217" t="s">
        <v>143</v>
      </c>
      <c r="CQ132" s="217" t="s">
        <v>1</v>
      </c>
      <c r="CR132" s="217" t="s">
        <v>143</v>
      </c>
      <c r="CS132" s="217" t="s">
        <v>1</v>
      </c>
      <c r="CT132" s="217" t="s">
        <v>2092</v>
      </c>
      <c r="CU132" s="217" t="s">
        <v>143</v>
      </c>
      <c r="CV132" s="217" t="s">
        <v>167</v>
      </c>
      <c r="CW132" s="217" t="s">
        <v>166</v>
      </c>
      <c r="CX132" s="217" t="s">
        <v>183</v>
      </c>
      <c r="CY132" s="217" t="s">
        <v>1989</v>
      </c>
      <c r="CZ132" s="217" t="s">
        <v>143</v>
      </c>
      <c r="DA132" s="217" t="s">
        <v>143</v>
      </c>
      <c r="DB132" s="217" t="s">
        <v>685</v>
      </c>
      <c r="DC132" s="217" t="s">
        <v>6302</v>
      </c>
      <c r="DD132" s="217" t="s">
        <v>5859</v>
      </c>
      <c r="DE132" s="217" t="s">
        <v>143</v>
      </c>
      <c r="DF132" s="217" t="s">
        <v>12728</v>
      </c>
      <c r="DG132" s="217" t="s">
        <v>143</v>
      </c>
      <c r="DJ132" s="176"/>
    </row>
    <row r="133" spans="1:114" s="217" customFormat="1" x14ac:dyDescent="0.2">
      <c r="A133" s="216">
        <v>45690</v>
      </c>
      <c r="B133" s="217">
        <v>184935</v>
      </c>
      <c r="C133" s="217" t="s">
        <v>16253</v>
      </c>
      <c r="D133" s="217" t="s">
        <v>164</v>
      </c>
      <c r="E133" s="218">
        <v>45705</v>
      </c>
      <c r="F133" s="217" t="s">
        <v>165</v>
      </c>
      <c r="G133" s="217" t="s">
        <v>166</v>
      </c>
      <c r="H133" s="219">
        <v>1061.22</v>
      </c>
      <c r="I133" s="219">
        <v>1282.07</v>
      </c>
      <c r="J133" s="220">
        <f t="shared" si="2"/>
        <v>1.1319846628142356E-2</v>
      </c>
      <c r="K133" s="217" t="s">
        <v>953</v>
      </c>
      <c r="L133" s="217" t="s">
        <v>1056</v>
      </c>
      <c r="M133" s="217" t="s">
        <v>7733</v>
      </c>
      <c r="N133" s="217" t="s">
        <v>15355</v>
      </c>
      <c r="O133" s="221" t="s">
        <v>262</v>
      </c>
      <c r="P133" s="217" t="s">
        <v>15938</v>
      </c>
      <c r="Q133" s="217" t="s">
        <v>7736</v>
      </c>
      <c r="R133" s="217" t="s">
        <v>135</v>
      </c>
      <c r="S133" s="217" t="s">
        <v>135</v>
      </c>
      <c r="T133" s="217" t="s">
        <v>506</v>
      </c>
      <c r="U133" s="217" t="s">
        <v>137</v>
      </c>
      <c r="V133" s="217" t="s">
        <v>173</v>
      </c>
      <c r="W133" s="217" t="s">
        <v>15905</v>
      </c>
      <c r="X133" s="217" t="s">
        <v>16197</v>
      </c>
      <c r="Y133" s="217" t="s">
        <v>139</v>
      </c>
      <c r="Z133" s="217" t="s">
        <v>323</v>
      </c>
      <c r="AA133" s="217" t="s">
        <v>5272</v>
      </c>
      <c r="AB133" s="217" t="s">
        <v>143</v>
      </c>
      <c r="AC133" s="217" t="s">
        <v>16198</v>
      </c>
      <c r="AD133" s="217" t="s">
        <v>143</v>
      </c>
      <c r="AE133" s="217" t="s">
        <v>235</v>
      </c>
      <c r="AF133" s="217" t="s">
        <v>141</v>
      </c>
      <c r="AG133" s="217" t="s">
        <v>143</v>
      </c>
      <c r="AH133" s="217" t="s">
        <v>16198</v>
      </c>
      <c r="AI133" s="217" t="s">
        <v>207</v>
      </c>
      <c r="AJ133" s="217" t="s">
        <v>15906</v>
      </c>
      <c r="AK133" s="217" t="s">
        <v>15907</v>
      </c>
      <c r="AL133" s="217" t="s">
        <v>174</v>
      </c>
      <c r="AM133" s="217" t="s">
        <v>7739</v>
      </c>
      <c r="AN133" s="217" t="s">
        <v>7740</v>
      </c>
      <c r="AO133" s="217" t="s">
        <v>7741</v>
      </c>
      <c r="AP133" s="217" t="s">
        <v>250</v>
      </c>
      <c r="AQ133" s="217" t="s">
        <v>179</v>
      </c>
      <c r="AR133" s="217" t="s">
        <v>7742</v>
      </c>
      <c r="AS133" s="217" t="s">
        <v>7743</v>
      </c>
      <c r="AT133" s="217" t="s">
        <v>145</v>
      </c>
      <c r="AU133" s="217" t="s">
        <v>146</v>
      </c>
      <c r="AV133" s="217" t="s">
        <v>1060</v>
      </c>
      <c r="AW133" s="217" t="s">
        <v>148</v>
      </c>
      <c r="AX133" s="217" t="s">
        <v>139</v>
      </c>
      <c r="AY133" s="217" t="s">
        <v>149</v>
      </c>
      <c r="AZ133" s="217" t="s">
        <v>150</v>
      </c>
      <c r="BA133" s="217" t="s">
        <v>156</v>
      </c>
      <c r="BB133" s="217" t="s">
        <v>157</v>
      </c>
      <c r="BC133" s="217" t="s">
        <v>8956</v>
      </c>
      <c r="BD133" s="217" t="s">
        <v>15939</v>
      </c>
      <c r="BE133" s="217" t="s">
        <v>5272</v>
      </c>
      <c r="BF133" s="217" t="s">
        <v>143</v>
      </c>
      <c r="BG133" s="217" t="s">
        <v>16199</v>
      </c>
      <c r="BH133" s="217" t="s">
        <v>143</v>
      </c>
      <c r="BI133" s="217" t="s">
        <v>506</v>
      </c>
      <c r="BJ133" s="217" t="s">
        <v>143</v>
      </c>
      <c r="BK133" s="217" t="s">
        <v>160</v>
      </c>
      <c r="BL133" s="217" t="s">
        <v>160</v>
      </c>
      <c r="BM133" s="217" t="s">
        <v>164</v>
      </c>
      <c r="BN133" s="217" t="s">
        <v>143</v>
      </c>
      <c r="BO133" s="217" t="s">
        <v>15940</v>
      </c>
      <c r="BP133" s="217" t="s">
        <v>143</v>
      </c>
      <c r="BQ133" s="217" t="s">
        <v>15941</v>
      </c>
      <c r="BR133" s="217" t="s">
        <v>16198</v>
      </c>
      <c r="BS133" s="217" t="s">
        <v>16198</v>
      </c>
      <c r="BT133" s="217" t="s">
        <v>135</v>
      </c>
      <c r="BU133" s="217" t="s">
        <v>135</v>
      </c>
      <c r="BV133" s="217" t="s">
        <v>135</v>
      </c>
      <c r="BW133" s="217" t="s">
        <v>148</v>
      </c>
      <c r="BX133" s="217" t="s">
        <v>2650</v>
      </c>
      <c r="BY133" s="217" t="s">
        <v>174</v>
      </c>
      <c r="BZ133" s="217" t="s">
        <v>143</v>
      </c>
      <c r="CA133" s="217" t="s">
        <v>143</v>
      </c>
      <c r="CB133" s="217" t="s">
        <v>143</v>
      </c>
      <c r="CC133" s="217" t="s">
        <v>15908</v>
      </c>
      <c r="CD133" s="217" t="s">
        <v>2261</v>
      </c>
      <c r="CE133" s="217" t="s">
        <v>2261</v>
      </c>
      <c r="CF133" s="217" t="s">
        <v>143</v>
      </c>
      <c r="CG133" s="217" t="s">
        <v>143</v>
      </c>
      <c r="CH133" s="217" t="s">
        <v>5272</v>
      </c>
      <c r="CI133" s="217" t="s">
        <v>143</v>
      </c>
      <c r="CJ133" s="217" t="s">
        <v>143</v>
      </c>
      <c r="CK133" s="217" t="s">
        <v>143</v>
      </c>
      <c r="CL133" s="217" t="s">
        <v>143</v>
      </c>
      <c r="CM133" s="217" t="s">
        <v>7745</v>
      </c>
      <c r="CN133" s="217" t="s">
        <v>143</v>
      </c>
      <c r="CO133" s="217" t="s">
        <v>143</v>
      </c>
      <c r="CP133" s="217" t="s">
        <v>143</v>
      </c>
      <c r="CQ133" s="217" t="s">
        <v>1</v>
      </c>
      <c r="CR133" s="217" t="s">
        <v>143</v>
      </c>
      <c r="CS133" s="217" t="s">
        <v>1</v>
      </c>
      <c r="CT133" s="217" t="s">
        <v>2092</v>
      </c>
      <c r="CU133" s="217" t="s">
        <v>2092</v>
      </c>
      <c r="CV133" s="217" t="s">
        <v>953</v>
      </c>
      <c r="CW133" s="217" t="s">
        <v>166</v>
      </c>
      <c r="CX133" s="217" t="s">
        <v>506</v>
      </c>
      <c r="CY133" s="217" t="s">
        <v>1989</v>
      </c>
      <c r="CZ133" s="217" t="s">
        <v>143</v>
      </c>
      <c r="DA133" s="217" t="s">
        <v>143</v>
      </c>
      <c r="DB133" s="217" t="s">
        <v>164</v>
      </c>
      <c r="DC133" s="217" t="s">
        <v>6302</v>
      </c>
      <c r="DD133" s="217" t="s">
        <v>6703</v>
      </c>
      <c r="DE133" s="217" t="s">
        <v>143</v>
      </c>
      <c r="DF133" s="217" t="s">
        <v>7746</v>
      </c>
      <c r="DG133" s="217" t="s">
        <v>143</v>
      </c>
      <c r="DJ133" s="176"/>
    </row>
    <row r="134" spans="1:114" s="217" customFormat="1" x14ac:dyDescent="0.2">
      <c r="A134" s="216">
        <v>45690</v>
      </c>
      <c r="B134" s="217">
        <v>184989</v>
      </c>
      <c r="C134" s="217" t="s">
        <v>15914</v>
      </c>
      <c r="D134" s="217" t="s">
        <v>373</v>
      </c>
      <c r="E134" s="218">
        <v>45702</v>
      </c>
      <c r="F134" s="217" t="s">
        <v>257</v>
      </c>
      <c r="G134" s="217" t="s">
        <v>166</v>
      </c>
      <c r="H134" s="219">
        <v>6369.86</v>
      </c>
      <c r="I134" s="219">
        <v>6369.86</v>
      </c>
      <c r="J134" s="220">
        <f t="shared" si="2"/>
        <v>6.7946173501007193E-2</v>
      </c>
      <c r="K134" s="217" t="s">
        <v>217</v>
      </c>
      <c r="L134" s="217" t="s">
        <v>980</v>
      </c>
      <c r="M134" s="217" t="s">
        <v>1769</v>
      </c>
      <c r="N134" s="217" t="s">
        <v>15909</v>
      </c>
      <c r="O134" s="221" t="s">
        <v>262</v>
      </c>
      <c r="P134" s="217" t="s">
        <v>15942</v>
      </c>
      <c r="Q134" s="217" t="s">
        <v>4619</v>
      </c>
      <c r="R134" s="217" t="s">
        <v>135</v>
      </c>
      <c r="S134" s="217" t="s">
        <v>135</v>
      </c>
      <c r="T134" s="217" t="s">
        <v>506</v>
      </c>
      <c r="U134" s="217" t="s">
        <v>137</v>
      </c>
      <c r="V134" s="217" t="s">
        <v>264</v>
      </c>
      <c r="W134" s="217" t="s">
        <v>15910</v>
      </c>
      <c r="X134" s="217" t="s">
        <v>15943</v>
      </c>
      <c r="Y134" s="217" t="s">
        <v>139</v>
      </c>
      <c r="Z134" s="217" t="s">
        <v>226</v>
      </c>
      <c r="AA134" s="217" t="s">
        <v>5272</v>
      </c>
      <c r="AB134" s="217" t="s">
        <v>143</v>
      </c>
      <c r="AC134" s="217" t="s">
        <v>5272</v>
      </c>
      <c r="AD134" s="217" t="s">
        <v>15911</v>
      </c>
      <c r="AE134" s="217" t="s">
        <v>5675</v>
      </c>
      <c r="AF134" s="217" t="s">
        <v>265</v>
      </c>
      <c r="AG134" s="217" t="s">
        <v>143</v>
      </c>
      <c r="AH134" s="217" t="s">
        <v>143</v>
      </c>
      <c r="AI134" s="217" t="s">
        <v>207</v>
      </c>
      <c r="AJ134" s="217" t="s">
        <v>143</v>
      </c>
      <c r="AK134" s="217" t="s">
        <v>15912</v>
      </c>
      <c r="AL134" s="217" t="s">
        <v>143</v>
      </c>
      <c r="AM134" s="217" t="s">
        <v>1772</v>
      </c>
      <c r="AN134" s="217" t="s">
        <v>1773</v>
      </c>
      <c r="AO134" s="217" t="s">
        <v>1774</v>
      </c>
      <c r="AP134" s="217" t="s">
        <v>250</v>
      </c>
      <c r="AQ134" s="217" t="s">
        <v>179</v>
      </c>
      <c r="AR134" s="217" t="s">
        <v>1775</v>
      </c>
      <c r="AS134" s="217" t="s">
        <v>1776</v>
      </c>
      <c r="AT134" s="217" t="s">
        <v>990</v>
      </c>
      <c r="AU134" s="217" t="s">
        <v>273</v>
      </c>
      <c r="AV134" s="217" t="s">
        <v>991</v>
      </c>
      <c r="AW134" s="217" t="s">
        <v>148</v>
      </c>
      <c r="AX134" s="217" t="s">
        <v>139</v>
      </c>
      <c r="AY134" s="217" t="s">
        <v>154</v>
      </c>
      <c r="AZ134" s="217" t="s">
        <v>992</v>
      </c>
      <c r="BA134" s="217" t="s">
        <v>156</v>
      </c>
      <c r="BB134" s="217" t="s">
        <v>157</v>
      </c>
      <c r="BC134" s="217" t="s">
        <v>11704</v>
      </c>
      <c r="BD134" s="217" t="s">
        <v>15943</v>
      </c>
      <c r="BE134" s="217" t="s">
        <v>5272</v>
      </c>
      <c r="BF134" s="217" t="s">
        <v>262</v>
      </c>
      <c r="BG134" s="217" t="s">
        <v>143</v>
      </c>
      <c r="BH134" s="217" t="s">
        <v>143</v>
      </c>
      <c r="BI134" s="217" t="s">
        <v>224</v>
      </c>
      <c r="BJ134" s="217" t="s">
        <v>143</v>
      </c>
      <c r="BK134" s="217" t="s">
        <v>200</v>
      </c>
      <c r="BL134" s="217" t="s">
        <v>200</v>
      </c>
      <c r="BM134" s="217" t="s">
        <v>373</v>
      </c>
      <c r="BN134" s="217" t="s">
        <v>143</v>
      </c>
      <c r="BO134" s="217" t="s">
        <v>15944</v>
      </c>
      <c r="BP134" s="217" t="s">
        <v>14073</v>
      </c>
      <c r="BQ134" s="217" t="s">
        <v>15945</v>
      </c>
      <c r="BR134" s="217" t="s">
        <v>15912</v>
      </c>
      <c r="BS134" s="217" t="s">
        <v>15912</v>
      </c>
      <c r="BT134" s="217" t="s">
        <v>135</v>
      </c>
      <c r="BU134" s="217" t="s">
        <v>135</v>
      </c>
      <c r="BV134" s="217" t="s">
        <v>135</v>
      </c>
      <c r="BW134" s="217" t="s">
        <v>148</v>
      </c>
      <c r="BX134" s="217" t="s">
        <v>3650</v>
      </c>
      <c r="BY134" s="217" t="s">
        <v>174</v>
      </c>
      <c r="BZ134" s="217" t="s">
        <v>143</v>
      </c>
      <c r="CA134" s="217" t="s">
        <v>143</v>
      </c>
      <c r="CB134" s="217" t="s">
        <v>143</v>
      </c>
      <c r="CC134" s="217" t="s">
        <v>15913</v>
      </c>
      <c r="CD134" s="217" t="s">
        <v>2261</v>
      </c>
      <c r="CE134" s="217" t="s">
        <v>143</v>
      </c>
      <c r="CF134" s="217" t="s">
        <v>143</v>
      </c>
      <c r="CG134" s="217" t="s">
        <v>143</v>
      </c>
      <c r="CH134" s="217" t="s">
        <v>5272</v>
      </c>
      <c r="CI134" s="217" t="s">
        <v>143</v>
      </c>
      <c r="CJ134" s="217" t="s">
        <v>143</v>
      </c>
      <c r="CK134" s="217" t="s">
        <v>143</v>
      </c>
      <c r="CL134" s="217" t="s">
        <v>143</v>
      </c>
      <c r="CM134" s="217" t="s">
        <v>143</v>
      </c>
      <c r="CN134" s="217" t="s">
        <v>143</v>
      </c>
      <c r="CO134" s="217" t="s">
        <v>143</v>
      </c>
      <c r="CP134" s="217" t="s">
        <v>143</v>
      </c>
      <c r="CQ134" s="217" t="s">
        <v>1</v>
      </c>
      <c r="CR134" s="217" t="s">
        <v>143</v>
      </c>
      <c r="CS134" s="217" t="s">
        <v>1</v>
      </c>
      <c r="CT134" s="217" t="s">
        <v>4037</v>
      </c>
      <c r="CU134" s="217" t="s">
        <v>143</v>
      </c>
      <c r="CV134" s="217" t="s">
        <v>217</v>
      </c>
      <c r="CW134" s="217" t="s">
        <v>166</v>
      </c>
      <c r="CX134" s="217" t="s">
        <v>224</v>
      </c>
      <c r="CY134" s="217" t="s">
        <v>1989</v>
      </c>
      <c r="CZ134" s="217" t="s">
        <v>143</v>
      </c>
      <c r="DA134" s="217" t="s">
        <v>143</v>
      </c>
      <c r="DB134" s="217" t="s">
        <v>373</v>
      </c>
      <c r="DC134" s="217" t="s">
        <v>6302</v>
      </c>
      <c r="DD134" s="217" t="s">
        <v>5859</v>
      </c>
      <c r="DE134" s="217" t="s">
        <v>143</v>
      </c>
      <c r="DF134" s="217" t="s">
        <v>143</v>
      </c>
      <c r="DG134" s="217" t="s">
        <v>143</v>
      </c>
      <c r="DJ134" s="176"/>
    </row>
    <row r="135" spans="1:114" s="217" customFormat="1" x14ac:dyDescent="0.2">
      <c r="A135" s="216">
        <v>45690</v>
      </c>
      <c r="B135" s="217">
        <v>185140</v>
      </c>
      <c r="C135" s="217" t="s">
        <v>12153</v>
      </c>
      <c r="D135" s="217" t="s">
        <v>685</v>
      </c>
      <c r="E135" s="218">
        <v>45705</v>
      </c>
      <c r="F135" s="217" t="s">
        <v>165</v>
      </c>
      <c r="G135" s="217" t="s">
        <v>166</v>
      </c>
      <c r="H135" s="219">
        <v>990</v>
      </c>
      <c r="I135" s="219">
        <v>990</v>
      </c>
      <c r="J135" s="220">
        <f t="shared" si="2"/>
        <v>1.0560155445488146E-2</v>
      </c>
      <c r="K135" s="217" t="s">
        <v>519</v>
      </c>
      <c r="L135" s="217" t="s">
        <v>960</v>
      </c>
      <c r="M135" s="217" t="s">
        <v>5606</v>
      </c>
      <c r="N135" s="217" t="s">
        <v>15916</v>
      </c>
      <c r="O135" s="221" t="s">
        <v>170</v>
      </c>
      <c r="P135" s="217" t="s">
        <v>15946</v>
      </c>
      <c r="Q135" s="217" t="s">
        <v>14569</v>
      </c>
      <c r="R135" s="217" t="s">
        <v>135</v>
      </c>
      <c r="S135" s="217" t="s">
        <v>135</v>
      </c>
      <c r="T135" s="217" t="s">
        <v>136</v>
      </c>
      <c r="U135" s="217" t="s">
        <v>137</v>
      </c>
      <c r="V135" s="217" t="s">
        <v>957</v>
      </c>
      <c r="W135" s="217" t="s">
        <v>15917</v>
      </c>
      <c r="X135" s="217" t="s">
        <v>15947</v>
      </c>
      <c r="Y135" s="217" t="s">
        <v>139</v>
      </c>
      <c r="Z135" s="217" t="s">
        <v>140</v>
      </c>
      <c r="AA135" s="217" t="s">
        <v>5272</v>
      </c>
      <c r="AB135" s="217" t="s">
        <v>143</v>
      </c>
      <c r="AC135" s="217" t="s">
        <v>5272</v>
      </c>
      <c r="AD135" s="217" t="s">
        <v>15918</v>
      </c>
      <c r="AE135" s="217" t="s">
        <v>235</v>
      </c>
      <c r="AF135" s="217" t="s">
        <v>141</v>
      </c>
      <c r="AG135" s="217" t="s">
        <v>143</v>
      </c>
      <c r="AH135" s="217" t="s">
        <v>143</v>
      </c>
      <c r="AI135" s="217" t="s">
        <v>142</v>
      </c>
      <c r="AJ135" s="217" t="s">
        <v>143</v>
      </c>
      <c r="AK135" s="217" t="s">
        <v>7132</v>
      </c>
      <c r="AL135" s="217" t="s">
        <v>143</v>
      </c>
      <c r="AM135" s="217" t="s">
        <v>1940</v>
      </c>
      <c r="AN135" s="217" t="s">
        <v>1941</v>
      </c>
      <c r="AO135" s="217" t="s">
        <v>5608</v>
      </c>
      <c r="AP135" s="217" t="s">
        <v>916</v>
      </c>
      <c r="AQ135" s="217" t="s">
        <v>231</v>
      </c>
      <c r="AR135" s="217" t="s">
        <v>1943</v>
      </c>
      <c r="AS135" s="217" t="s">
        <v>1944</v>
      </c>
      <c r="AT135" s="217" t="s">
        <v>145</v>
      </c>
      <c r="AU135" s="217" t="s">
        <v>146</v>
      </c>
      <c r="AV135" s="217" t="s">
        <v>972</v>
      </c>
      <c r="AW135" s="217" t="s">
        <v>148</v>
      </c>
      <c r="AX135" s="217" t="s">
        <v>139</v>
      </c>
      <c r="AY135" s="217" t="s">
        <v>149</v>
      </c>
      <c r="AZ135" s="217" t="s">
        <v>150</v>
      </c>
      <c r="BA135" s="217" t="s">
        <v>156</v>
      </c>
      <c r="BB135" s="217" t="s">
        <v>157</v>
      </c>
      <c r="BC135" s="217" t="s">
        <v>8956</v>
      </c>
      <c r="BD135" s="217" t="s">
        <v>15947</v>
      </c>
      <c r="BE135" s="217" t="s">
        <v>5272</v>
      </c>
      <c r="BF135" s="217" t="s">
        <v>143</v>
      </c>
      <c r="BG135" s="217" t="s">
        <v>143</v>
      </c>
      <c r="BH135" s="217" t="s">
        <v>143</v>
      </c>
      <c r="BI135" s="217" t="s">
        <v>136</v>
      </c>
      <c r="BJ135" s="217" t="s">
        <v>143</v>
      </c>
      <c r="BK135" s="217" t="s">
        <v>160</v>
      </c>
      <c r="BL135" s="217" t="s">
        <v>143</v>
      </c>
      <c r="BM135" s="217" t="s">
        <v>143</v>
      </c>
      <c r="BN135" s="217" t="s">
        <v>143</v>
      </c>
      <c r="BO135" s="217" t="s">
        <v>15948</v>
      </c>
      <c r="BP135" s="217" t="s">
        <v>143</v>
      </c>
      <c r="BQ135" s="217" t="s">
        <v>15941</v>
      </c>
      <c r="BR135" s="217" t="s">
        <v>7132</v>
      </c>
      <c r="BS135" s="217" t="s">
        <v>7132</v>
      </c>
      <c r="BT135" s="217" t="s">
        <v>135</v>
      </c>
      <c r="BU135" s="217" t="s">
        <v>135</v>
      </c>
      <c r="BV135" s="217" t="s">
        <v>135</v>
      </c>
      <c r="BW135" s="217" t="s">
        <v>148</v>
      </c>
      <c r="BX135" s="217" t="s">
        <v>12746</v>
      </c>
      <c r="BY135" s="217" t="s">
        <v>174</v>
      </c>
      <c r="BZ135" s="217" t="s">
        <v>143</v>
      </c>
      <c r="CA135" s="217" t="s">
        <v>143</v>
      </c>
      <c r="CB135" s="217" t="s">
        <v>143</v>
      </c>
      <c r="CC135" s="217" t="s">
        <v>143</v>
      </c>
      <c r="CD135" s="217" t="s">
        <v>2261</v>
      </c>
      <c r="CE135" s="217" t="s">
        <v>143</v>
      </c>
      <c r="CF135" s="217" t="s">
        <v>143</v>
      </c>
      <c r="CG135" s="217" t="s">
        <v>143</v>
      </c>
      <c r="CH135" s="217" t="s">
        <v>5272</v>
      </c>
      <c r="CI135" s="217" t="s">
        <v>143</v>
      </c>
      <c r="CJ135" s="217" t="s">
        <v>143</v>
      </c>
      <c r="CK135" s="217" t="s">
        <v>143</v>
      </c>
      <c r="CL135" s="217" t="s">
        <v>143</v>
      </c>
      <c r="CM135" s="217" t="s">
        <v>143</v>
      </c>
      <c r="CN135" s="217" t="s">
        <v>143</v>
      </c>
      <c r="CO135" s="217" t="s">
        <v>143</v>
      </c>
      <c r="CP135" s="217" t="s">
        <v>143</v>
      </c>
      <c r="CQ135" s="217" t="s">
        <v>1</v>
      </c>
      <c r="CR135" s="217" t="s">
        <v>143</v>
      </c>
      <c r="CS135" s="217" t="s">
        <v>1</v>
      </c>
      <c r="CT135" s="217" t="s">
        <v>2092</v>
      </c>
      <c r="CU135" s="217" t="s">
        <v>143</v>
      </c>
      <c r="CV135" s="217" t="s">
        <v>519</v>
      </c>
      <c r="CW135" s="217" t="s">
        <v>166</v>
      </c>
      <c r="CX135" s="217" t="s">
        <v>136</v>
      </c>
      <c r="CY135" s="217" t="s">
        <v>1989</v>
      </c>
      <c r="CZ135" s="217" t="s">
        <v>143</v>
      </c>
      <c r="DA135" s="217" t="s">
        <v>225</v>
      </c>
      <c r="DB135" s="217" t="s">
        <v>685</v>
      </c>
      <c r="DC135" s="217" t="s">
        <v>6302</v>
      </c>
      <c r="DD135" s="217" t="s">
        <v>6703</v>
      </c>
      <c r="DE135" s="217" t="s">
        <v>143</v>
      </c>
      <c r="DF135" s="217" t="s">
        <v>143</v>
      </c>
      <c r="DG135" s="217" t="s">
        <v>143</v>
      </c>
      <c r="DJ135" s="176"/>
    </row>
    <row r="136" spans="1:114" s="217" customFormat="1" x14ac:dyDescent="0.2">
      <c r="A136" s="216">
        <v>45690</v>
      </c>
      <c r="B136" s="217">
        <v>185162</v>
      </c>
      <c r="C136" s="217" t="s">
        <v>15759</v>
      </c>
      <c r="D136" s="217" t="s">
        <v>685</v>
      </c>
      <c r="E136" s="218">
        <v>45696</v>
      </c>
      <c r="F136" s="217" t="s">
        <v>165</v>
      </c>
      <c r="G136" s="217" t="s">
        <v>166</v>
      </c>
      <c r="H136" s="219">
        <v>480</v>
      </c>
      <c r="I136" s="219">
        <v>480</v>
      </c>
      <c r="J136" s="220">
        <f t="shared" si="2"/>
        <v>5.1200753675094048E-3</v>
      </c>
      <c r="K136" s="217" t="s">
        <v>374</v>
      </c>
      <c r="L136" s="217" t="s">
        <v>1056</v>
      </c>
      <c r="M136" s="217" t="s">
        <v>8640</v>
      </c>
      <c r="N136" s="217" t="s">
        <v>8982</v>
      </c>
      <c r="O136" s="221" t="s">
        <v>530</v>
      </c>
      <c r="P136" s="217" t="s">
        <v>15949</v>
      </c>
      <c r="Q136" s="217" t="s">
        <v>3753</v>
      </c>
      <c r="R136" s="217" t="s">
        <v>135</v>
      </c>
      <c r="S136" s="217" t="s">
        <v>135</v>
      </c>
      <c r="T136" s="217" t="s">
        <v>136</v>
      </c>
      <c r="U136" s="217" t="s">
        <v>137</v>
      </c>
      <c r="V136" s="217" t="s">
        <v>4880</v>
      </c>
      <c r="W136" s="217" t="s">
        <v>15919</v>
      </c>
      <c r="X136" s="217" t="s">
        <v>15950</v>
      </c>
      <c r="Y136" s="217" t="s">
        <v>139</v>
      </c>
      <c r="Z136" s="217" t="s">
        <v>140</v>
      </c>
      <c r="AA136" s="217" t="s">
        <v>5272</v>
      </c>
      <c r="AB136" s="217" t="s">
        <v>143</v>
      </c>
      <c r="AC136" s="217" t="s">
        <v>5272</v>
      </c>
      <c r="AD136" s="217" t="s">
        <v>143</v>
      </c>
      <c r="AE136" s="217" t="s">
        <v>235</v>
      </c>
      <c r="AF136" s="217" t="s">
        <v>141</v>
      </c>
      <c r="AG136" s="217" t="s">
        <v>143</v>
      </c>
      <c r="AH136" s="217" t="s">
        <v>143</v>
      </c>
      <c r="AI136" s="217" t="s">
        <v>142</v>
      </c>
      <c r="AJ136" s="217" t="s">
        <v>143</v>
      </c>
      <c r="AK136" s="217" t="s">
        <v>7390</v>
      </c>
      <c r="AL136" s="217" t="s">
        <v>143</v>
      </c>
      <c r="AM136" s="217" t="s">
        <v>12722</v>
      </c>
      <c r="AN136" s="217" t="s">
        <v>534</v>
      </c>
      <c r="AO136" s="217" t="s">
        <v>309</v>
      </c>
      <c r="AP136" s="217" t="s">
        <v>148</v>
      </c>
      <c r="AQ136" s="217" t="s">
        <v>139</v>
      </c>
      <c r="AR136" s="217" t="s">
        <v>950</v>
      </c>
      <c r="AS136" s="217" t="s">
        <v>2261</v>
      </c>
      <c r="AT136" s="217" t="s">
        <v>145</v>
      </c>
      <c r="AU136" s="217" t="s">
        <v>146</v>
      </c>
      <c r="AV136" s="217" t="s">
        <v>1060</v>
      </c>
      <c r="AW136" s="217" t="s">
        <v>148</v>
      </c>
      <c r="AX136" s="217" t="s">
        <v>139</v>
      </c>
      <c r="AY136" s="217" t="s">
        <v>149</v>
      </c>
      <c r="AZ136" s="217" t="s">
        <v>150</v>
      </c>
      <c r="BA136" s="217" t="s">
        <v>156</v>
      </c>
      <c r="BB136" s="217" t="s">
        <v>157</v>
      </c>
      <c r="BC136" s="217" t="s">
        <v>303</v>
      </c>
      <c r="BD136" s="217" t="s">
        <v>15950</v>
      </c>
      <c r="BE136" s="217" t="s">
        <v>5272</v>
      </c>
      <c r="BF136" s="217" t="s">
        <v>143</v>
      </c>
      <c r="BG136" s="217" t="s">
        <v>143</v>
      </c>
      <c r="BH136" s="217" t="s">
        <v>143</v>
      </c>
      <c r="BI136" s="217" t="s">
        <v>136</v>
      </c>
      <c r="BJ136" s="217" t="s">
        <v>143</v>
      </c>
      <c r="BK136" s="217" t="s">
        <v>160</v>
      </c>
      <c r="BL136" s="217" t="s">
        <v>143</v>
      </c>
      <c r="BM136" s="217" t="s">
        <v>143</v>
      </c>
      <c r="BN136" s="217" t="s">
        <v>143</v>
      </c>
      <c r="BO136" s="217" t="s">
        <v>15951</v>
      </c>
      <c r="BP136" s="217" t="s">
        <v>5352</v>
      </c>
      <c r="BQ136" s="217" t="s">
        <v>241</v>
      </c>
      <c r="BR136" s="217" t="s">
        <v>7390</v>
      </c>
      <c r="BS136" s="217" t="s">
        <v>7390</v>
      </c>
      <c r="BT136" s="217" t="s">
        <v>135</v>
      </c>
      <c r="BU136" s="217" t="s">
        <v>135</v>
      </c>
      <c r="BV136" s="217" t="s">
        <v>135</v>
      </c>
      <c r="BW136" s="217" t="s">
        <v>148</v>
      </c>
      <c r="BX136" s="217" t="s">
        <v>2334</v>
      </c>
      <c r="BY136" s="217" t="s">
        <v>174</v>
      </c>
      <c r="BZ136" s="217" t="s">
        <v>143</v>
      </c>
      <c r="CA136" s="217" t="s">
        <v>143</v>
      </c>
      <c r="CB136" s="217" t="s">
        <v>143</v>
      </c>
      <c r="CC136" s="217" t="s">
        <v>15920</v>
      </c>
      <c r="CD136" s="217" t="s">
        <v>2261</v>
      </c>
      <c r="CE136" s="217" t="s">
        <v>143</v>
      </c>
      <c r="CF136" s="217" t="s">
        <v>143</v>
      </c>
      <c r="CG136" s="217" t="s">
        <v>143</v>
      </c>
      <c r="CH136" s="217" t="s">
        <v>5272</v>
      </c>
      <c r="CI136" s="217" t="s">
        <v>143</v>
      </c>
      <c r="CJ136" s="217" t="s">
        <v>143</v>
      </c>
      <c r="CK136" s="217" t="s">
        <v>143</v>
      </c>
      <c r="CL136" s="217" t="s">
        <v>143</v>
      </c>
      <c r="CM136" s="217" t="s">
        <v>143</v>
      </c>
      <c r="CN136" s="217" t="s">
        <v>143</v>
      </c>
      <c r="CO136" s="217" t="s">
        <v>143</v>
      </c>
      <c r="CP136" s="217" t="s">
        <v>143</v>
      </c>
      <c r="CQ136" s="217" t="s">
        <v>1</v>
      </c>
      <c r="CR136" s="217" t="s">
        <v>143</v>
      </c>
      <c r="CS136" s="217" t="s">
        <v>1</v>
      </c>
      <c r="CT136" s="217" t="s">
        <v>1985</v>
      </c>
      <c r="CU136" s="217" t="s">
        <v>143</v>
      </c>
      <c r="CV136" s="217" t="s">
        <v>374</v>
      </c>
      <c r="CW136" s="217" t="s">
        <v>166</v>
      </c>
      <c r="CX136" s="217" t="s">
        <v>136</v>
      </c>
      <c r="CY136" s="217" t="s">
        <v>1989</v>
      </c>
      <c r="CZ136" s="217" t="s">
        <v>143</v>
      </c>
      <c r="DA136" s="217" t="s">
        <v>4880</v>
      </c>
      <c r="DB136" s="217" t="s">
        <v>685</v>
      </c>
      <c r="DC136" s="217" t="s">
        <v>6302</v>
      </c>
      <c r="DD136" s="217" t="s">
        <v>5405</v>
      </c>
      <c r="DE136" s="217" t="s">
        <v>143</v>
      </c>
      <c r="DF136" s="217" t="s">
        <v>143</v>
      </c>
      <c r="DG136" s="217" t="s">
        <v>143</v>
      </c>
      <c r="DJ136" s="176"/>
    </row>
    <row r="137" spans="1:114" s="217" customFormat="1" x14ac:dyDescent="0.2">
      <c r="A137" s="216">
        <v>45690</v>
      </c>
      <c r="B137" s="217">
        <v>185257</v>
      </c>
      <c r="C137" s="217" t="s">
        <v>16252</v>
      </c>
      <c r="D137" s="217" t="s">
        <v>164</v>
      </c>
      <c r="E137" s="218">
        <v>45706</v>
      </c>
      <c r="F137" s="217" t="s">
        <v>165</v>
      </c>
      <c r="G137" s="217" t="s">
        <v>166</v>
      </c>
      <c r="H137" s="219">
        <v>491.71</v>
      </c>
      <c r="I137" s="219">
        <v>491.71</v>
      </c>
      <c r="J137" s="220">
        <f t="shared" si="2"/>
        <v>5.2449838728292689E-3</v>
      </c>
      <c r="K137" s="217" t="s">
        <v>953</v>
      </c>
      <c r="L137" s="217" t="s">
        <v>1151</v>
      </c>
      <c r="M137" s="217" t="s">
        <v>15952</v>
      </c>
      <c r="N137" s="217" t="s">
        <v>15953</v>
      </c>
      <c r="O137" s="221" t="s">
        <v>170</v>
      </c>
      <c r="P137" s="217" t="s">
        <v>15954</v>
      </c>
      <c r="Q137" s="217" t="s">
        <v>15955</v>
      </c>
      <c r="R137" s="217" t="s">
        <v>135</v>
      </c>
      <c r="S137" s="217" t="s">
        <v>135</v>
      </c>
      <c r="T137" s="217" t="s">
        <v>506</v>
      </c>
      <c r="U137" s="217" t="s">
        <v>137</v>
      </c>
      <c r="V137" s="217" t="s">
        <v>6128</v>
      </c>
      <c r="W137" s="217" t="s">
        <v>15956</v>
      </c>
      <c r="X137" s="217" t="s">
        <v>15957</v>
      </c>
      <c r="Y137" s="217" t="s">
        <v>139</v>
      </c>
      <c r="Z137" s="217" t="s">
        <v>323</v>
      </c>
      <c r="AA137" s="217" t="s">
        <v>5272</v>
      </c>
      <c r="AB137" s="217" t="s">
        <v>143</v>
      </c>
      <c r="AC137" s="217" t="s">
        <v>5272</v>
      </c>
      <c r="AD137" s="217" t="s">
        <v>15918</v>
      </c>
      <c r="AE137" s="217" t="s">
        <v>235</v>
      </c>
      <c r="AF137" s="217" t="s">
        <v>141</v>
      </c>
      <c r="AG137" s="217" t="s">
        <v>143</v>
      </c>
      <c r="AH137" s="217" t="s">
        <v>143</v>
      </c>
      <c r="AI137" s="217" t="s">
        <v>207</v>
      </c>
      <c r="AJ137" s="217" t="s">
        <v>143</v>
      </c>
      <c r="AK137" s="217" t="s">
        <v>15958</v>
      </c>
      <c r="AL137" s="217" t="s">
        <v>143</v>
      </c>
      <c r="AM137" s="217" t="s">
        <v>15959</v>
      </c>
      <c r="AN137" s="217" t="s">
        <v>15960</v>
      </c>
      <c r="AO137" s="217" t="s">
        <v>15961</v>
      </c>
      <c r="AP137" s="217" t="s">
        <v>2082</v>
      </c>
      <c r="AQ137" s="217" t="s">
        <v>231</v>
      </c>
      <c r="AR137" s="217" t="s">
        <v>15962</v>
      </c>
      <c r="AS137" s="217" t="s">
        <v>12932</v>
      </c>
      <c r="AT137" s="217" t="s">
        <v>145</v>
      </c>
      <c r="AU137" s="217" t="s">
        <v>146</v>
      </c>
      <c r="AV137" s="217" t="s">
        <v>1154</v>
      </c>
      <c r="AW137" s="217" t="s">
        <v>148</v>
      </c>
      <c r="AX137" s="217" t="s">
        <v>139</v>
      </c>
      <c r="AY137" s="217" t="s">
        <v>149</v>
      </c>
      <c r="AZ137" s="217" t="s">
        <v>150</v>
      </c>
      <c r="BA137" s="217" t="s">
        <v>156</v>
      </c>
      <c r="BB137" s="217" t="s">
        <v>157</v>
      </c>
      <c r="BC137" s="217" t="s">
        <v>303</v>
      </c>
      <c r="BD137" s="217" t="s">
        <v>15957</v>
      </c>
      <c r="BE137" s="217" t="s">
        <v>5272</v>
      </c>
      <c r="BF137" s="217" t="s">
        <v>143</v>
      </c>
      <c r="BG137" s="217" t="s">
        <v>143</v>
      </c>
      <c r="BH137" s="217" t="s">
        <v>143</v>
      </c>
      <c r="BI137" s="217" t="s">
        <v>506</v>
      </c>
      <c r="BJ137" s="217" t="s">
        <v>143</v>
      </c>
      <c r="BK137" s="217" t="s">
        <v>160</v>
      </c>
      <c r="BL137" s="217" t="s">
        <v>143</v>
      </c>
      <c r="BM137" s="217" t="s">
        <v>164</v>
      </c>
      <c r="BN137" s="217" t="s">
        <v>143</v>
      </c>
      <c r="BO137" s="217" t="s">
        <v>15963</v>
      </c>
      <c r="BP137" s="217" t="s">
        <v>5352</v>
      </c>
      <c r="BQ137" s="217" t="s">
        <v>241</v>
      </c>
      <c r="BR137" s="217" t="s">
        <v>15958</v>
      </c>
      <c r="BS137" s="217" t="s">
        <v>15958</v>
      </c>
      <c r="BT137" s="217" t="s">
        <v>135</v>
      </c>
      <c r="BU137" s="217" t="s">
        <v>135</v>
      </c>
      <c r="BV137" s="217" t="s">
        <v>135</v>
      </c>
      <c r="BW137" s="217" t="s">
        <v>148</v>
      </c>
      <c r="BX137" s="217" t="s">
        <v>1647</v>
      </c>
      <c r="BY137" s="217" t="s">
        <v>174</v>
      </c>
      <c r="BZ137" s="217" t="s">
        <v>143</v>
      </c>
      <c r="CA137" s="217" t="s">
        <v>143</v>
      </c>
      <c r="CB137" s="217" t="s">
        <v>143</v>
      </c>
      <c r="CC137" s="217" t="s">
        <v>143</v>
      </c>
      <c r="CD137" s="217" t="s">
        <v>2261</v>
      </c>
      <c r="CE137" s="217" t="s">
        <v>143</v>
      </c>
      <c r="CF137" s="217" t="s">
        <v>143</v>
      </c>
      <c r="CG137" s="217" t="s">
        <v>143</v>
      </c>
      <c r="CH137" s="217" t="s">
        <v>5272</v>
      </c>
      <c r="CI137" s="217" t="s">
        <v>143</v>
      </c>
      <c r="CJ137" s="217" t="s">
        <v>143</v>
      </c>
      <c r="CK137" s="217" t="s">
        <v>143</v>
      </c>
      <c r="CL137" s="217" t="s">
        <v>143</v>
      </c>
      <c r="CM137" s="217" t="s">
        <v>143</v>
      </c>
      <c r="CN137" s="217" t="s">
        <v>143</v>
      </c>
      <c r="CO137" s="217" t="s">
        <v>143</v>
      </c>
      <c r="CP137" s="217" t="s">
        <v>143</v>
      </c>
      <c r="CQ137" s="217" t="s">
        <v>1</v>
      </c>
      <c r="CR137" s="217" t="s">
        <v>143</v>
      </c>
      <c r="CS137" s="217" t="s">
        <v>1</v>
      </c>
      <c r="CT137" s="217" t="s">
        <v>1985</v>
      </c>
      <c r="CU137" s="217" t="s">
        <v>143</v>
      </c>
      <c r="CV137" s="217" t="s">
        <v>953</v>
      </c>
      <c r="CW137" s="217" t="s">
        <v>166</v>
      </c>
      <c r="CX137" s="217" t="s">
        <v>506</v>
      </c>
      <c r="CY137" s="217" t="s">
        <v>1989</v>
      </c>
      <c r="CZ137" s="217" t="s">
        <v>143</v>
      </c>
      <c r="DA137" s="217" t="s">
        <v>225</v>
      </c>
      <c r="DB137" s="217" t="s">
        <v>164</v>
      </c>
      <c r="DC137" s="217" t="s">
        <v>6302</v>
      </c>
      <c r="DD137" s="217" t="s">
        <v>5867</v>
      </c>
      <c r="DE137" s="217" t="s">
        <v>143</v>
      </c>
      <c r="DF137" s="217" t="s">
        <v>143</v>
      </c>
      <c r="DG137" s="217" t="s">
        <v>143</v>
      </c>
      <c r="DJ137" s="176"/>
    </row>
    <row r="138" spans="1:114" s="217" customFormat="1" x14ac:dyDescent="0.2">
      <c r="A138" s="216">
        <v>45690</v>
      </c>
      <c r="B138" s="217">
        <v>185490</v>
      </c>
      <c r="C138" s="217" t="s">
        <v>16251</v>
      </c>
      <c r="D138" s="217" t="s">
        <v>373</v>
      </c>
      <c r="E138" s="218">
        <v>45706</v>
      </c>
      <c r="F138" s="217" t="s">
        <v>257</v>
      </c>
      <c r="G138" s="217" t="s">
        <v>166</v>
      </c>
      <c r="H138" s="219">
        <v>168.4</v>
      </c>
      <c r="I138" s="219">
        <v>220.17</v>
      </c>
      <c r="J138" s="220">
        <f t="shared" si="2"/>
        <v>1.7962931081012162E-3</v>
      </c>
      <c r="K138" s="217" t="s">
        <v>374</v>
      </c>
      <c r="L138" s="217" t="s">
        <v>1224</v>
      </c>
      <c r="M138" s="217" t="s">
        <v>15964</v>
      </c>
      <c r="N138" s="217" t="s">
        <v>15965</v>
      </c>
      <c r="O138" s="221" t="s">
        <v>132</v>
      </c>
      <c r="P138" s="217" t="s">
        <v>15966</v>
      </c>
      <c r="Q138" s="217" t="s">
        <v>15967</v>
      </c>
      <c r="R138" s="217" t="s">
        <v>135</v>
      </c>
      <c r="S138" s="217" t="s">
        <v>135</v>
      </c>
      <c r="T138" s="217" t="s">
        <v>136</v>
      </c>
      <c r="U138" s="217" t="s">
        <v>137</v>
      </c>
      <c r="V138" s="217" t="s">
        <v>11994</v>
      </c>
      <c r="W138" s="217" t="s">
        <v>15968</v>
      </c>
      <c r="X138" s="217" t="s">
        <v>16076</v>
      </c>
      <c r="Y138" s="217" t="s">
        <v>139</v>
      </c>
      <c r="Z138" s="217" t="s">
        <v>323</v>
      </c>
      <c r="AA138" s="217" t="s">
        <v>5272</v>
      </c>
      <c r="AB138" s="217" t="s">
        <v>143</v>
      </c>
      <c r="AC138" s="217" t="s">
        <v>15969</v>
      </c>
      <c r="AD138" s="217" t="s">
        <v>15970</v>
      </c>
      <c r="AE138" s="217" t="s">
        <v>5675</v>
      </c>
      <c r="AF138" s="217" t="s">
        <v>265</v>
      </c>
      <c r="AG138" s="217" t="s">
        <v>143</v>
      </c>
      <c r="AH138" s="217" t="s">
        <v>15971</v>
      </c>
      <c r="AI138" s="217" t="s">
        <v>142</v>
      </c>
      <c r="AJ138" s="217" t="s">
        <v>143</v>
      </c>
      <c r="AK138" s="217" t="s">
        <v>13764</v>
      </c>
      <c r="AL138" s="217" t="s">
        <v>144</v>
      </c>
      <c r="AM138" s="217" t="s">
        <v>15972</v>
      </c>
      <c r="AN138" s="217" t="s">
        <v>146</v>
      </c>
      <c r="AO138" s="217" t="s">
        <v>309</v>
      </c>
      <c r="AP138" s="217" t="s">
        <v>148</v>
      </c>
      <c r="AQ138" s="217" t="s">
        <v>139</v>
      </c>
      <c r="AR138" s="217" t="s">
        <v>875</v>
      </c>
      <c r="AS138" s="217" t="s">
        <v>4640</v>
      </c>
      <c r="AT138" s="217" t="s">
        <v>990</v>
      </c>
      <c r="AU138" s="217" t="s">
        <v>273</v>
      </c>
      <c r="AV138" s="217" t="s">
        <v>1232</v>
      </c>
      <c r="AW138" s="217" t="s">
        <v>148</v>
      </c>
      <c r="AX138" s="217" t="s">
        <v>139</v>
      </c>
      <c r="AY138" s="217" t="s">
        <v>154</v>
      </c>
      <c r="AZ138" s="217" t="s">
        <v>992</v>
      </c>
      <c r="BA138" s="217" t="s">
        <v>156</v>
      </c>
      <c r="BB138" s="217" t="s">
        <v>157</v>
      </c>
      <c r="BC138" s="217" t="s">
        <v>484</v>
      </c>
      <c r="BD138" s="217" t="s">
        <v>15973</v>
      </c>
      <c r="BE138" s="217" t="s">
        <v>5272</v>
      </c>
      <c r="BF138" s="217" t="s">
        <v>132</v>
      </c>
      <c r="BG138" s="217" t="s">
        <v>770</v>
      </c>
      <c r="BH138" s="217" t="s">
        <v>143</v>
      </c>
      <c r="BI138" s="217" t="s">
        <v>136</v>
      </c>
      <c r="BJ138" s="217" t="s">
        <v>143</v>
      </c>
      <c r="BK138" s="217" t="s">
        <v>200</v>
      </c>
      <c r="BL138" s="217" t="s">
        <v>160</v>
      </c>
      <c r="BM138" s="217" t="s">
        <v>143</v>
      </c>
      <c r="BN138" s="217" t="s">
        <v>143</v>
      </c>
      <c r="BO138" s="217" t="s">
        <v>3586</v>
      </c>
      <c r="BP138" s="217" t="s">
        <v>5723</v>
      </c>
      <c r="BQ138" s="217" t="s">
        <v>162</v>
      </c>
      <c r="BR138" s="217" t="s">
        <v>15969</v>
      </c>
      <c r="BS138" s="217" t="s">
        <v>15969</v>
      </c>
      <c r="BT138" s="217" t="s">
        <v>135</v>
      </c>
      <c r="BU138" s="217" t="s">
        <v>135</v>
      </c>
      <c r="BV138" s="217" t="s">
        <v>135</v>
      </c>
      <c r="BW138" s="217" t="s">
        <v>148</v>
      </c>
      <c r="BX138" s="217" t="s">
        <v>2774</v>
      </c>
      <c r="BY138" s="217" t="s">
        <v>144</v>
      </c>
      <c r="BZ138" s="217" t="s">
        <v>143</v>
      </c>
      <c r="CA138" s="217" t="s">
        <v>143</v>
      </c>
      <c r="CB138" s="217" t="s">
        <v>143</v>
      </c>
      <c r="CC138" s="217" t="s">
        <v>143</v>
      </c>
      <c r="CD138" s="217" t="s">
        <v>9549</v>
      </c>
      <c r="CE138" s="217" t="s">
        <v>9549</v>
      </c>
      <c r="CF138" s="217" t="s">
        <v>143</v>
      </c>
      <c r="CG138" s="217" t="s">
        <v>143</v>
      </c>
      <c r="CH138" s="217" t="s">
        <v>5272</v>
      </c>
      <c r="CI138" s="217" t="s">
        <v>143</v>
      </c>
      <c r="CJ138" s="217" t="s">
        <v>143</v>
      </c>
      <c r="CK138" s="217" t="s">
        <v>143</v>
      </c>
      <c r="CL138" s="217" t="s">
        <v>143</v>
      </c>
      <c r="CM138" s="217" t="s">
        <v>143</v>
      </c>
      <c r="CN138" s="217" t="s">
        <v>143</v>
      </c>
      <c r="CO138" s="217" t="s">
        <v>143</v>
      </c>
      <c r="CP138" s="217" t="s">
        <v>143</v>
      </c>
      <c r="CQ138" s="217" t="s">
        <v>1</v>
      </c>
      <c r="CR138" s="217" t="s">
        <v>143</v>
      </c>
      <c r="CS138" s="217" t="s">
        <v>1</v>
      </c>
      <c r="CT138" s="217" t="s">
        <v>1985</v>
      </c>
      <c r="CU138" s="217" t="s">
        <v>1985</v>
      </c>
      <c r="CV138" s="217" t="s">
        <v>374</v>
      </c>
      <c r="CW138" s="217" t="s">
        <v>166</v>
      </c>
      <c r="CX138" s="217" t="s">
        <v>136</v>
      </c>
      <c r="CY138" s="217" t="s">
        <v>1986</v>
      </c>
      <c r="CZ138" s="217" t="s">
        <v>16077</v>
      </c>
      <c r="DA138" s="217" t="s">
        <v>11994</v>
      </c>
      <c r="DB138" s="217" t="s">
        <v>373</v>
      </c>
      <c r="DC138" s="217" t="s">
        <v>6302</v>
      </c>
      <c r="DD138" s="217" t="s">
        <v>5867</v>
      </c>
      <c r="DE138" s="217" t="s">
        <v>143</v>
      </c>
      <c r="DF138" s="217" t="s">
        <v>143</v>
      </c>
      <c r="DG138" s="217" t="s">
        <v>143</v>
      </c>
      <c r="DJ138" s="176"/>
    </row>
    <row r="139" spans="1:114" s="217" customFormat="1" x14ac:dyDescent="0.2">
      <c r="A139" s="216">
        <v>45690</v>
      </c>
      <c r="B139" s="217">
        <v>185547</v>
      </c>
      <c r="C139" s="217" t="s">
        <v>15759</v>
      </c>
      <c r="D139" s="217" t="s">
        <v>5495</v>
      </c>
      <c r="E139" s="218">
        <v>45696</v>
      </c>
      <c r="F139" s="217" t="s">
        <v>165</v>
      </c>
      <c r="G139" s="217" t="s">
        <v>166</v>
      </c>
      <c r="H139" s="219">
        <v>480</v>
      </c>
      <c r="I139" s="219">
        <v>480</v>
      </c>
      <c r="J139" s="220">
        <f t="shared" si="2"/>
        <v>5.1200753675094048E-3</v>
      </c>
      <c r="K139" s="217" t="s">
        <v>374</v>
      </c>
      <c r="L139" s="217" t="s">
        <v>1056</v>
      </c>
      <c r="M139" s="217" t="s">
        <v>8640</v>
      </c>
      <c r="N139" s="217" t="s">
        <v>8982</v>
      </c>
      <c r="O139" s="221" t="s">
        <v>530</v>
      </c>
      <c r="P139" s="217" t="s">
        <v>15974</v>
      </c>
      <c r="Q139" s="217" t="s">
        <v>612</v>
      </c>
      <c r="R139" s="217" t="s">
        <v>135</v>
      </c>
      <c r="S139" s="217" t="s">
        <v>135</v>
      </c>
      <c r="T139" s="217" t="s">
        <v>136</v>
      </c>
      <c r="U139" s="217" t="s">
        <v>137</v>
      </c>
      <c r="V139" s="217" t="s">
        <v>4880</v>
      </c>
      <c r="W139" s="217" t="s">
        <v>15975</v>
      </c>
      <c r="X139" s="217" t="s">
        <v>15976</v>
      </c>
      <c r="Y139" s="217" t="s">
        <v>139</v>
      </c>
      <c r="Z139" s="217" t="s">
        <v>140</v>
      </c>
      <c r="AA139" s="217" t="s">
        <v>5272</v>
      </c>
      <c r="AB139" s="217" t="s">
        <v>143</v>
      </c>
      <c r="AC139" s="217" t="s">
        <v>5272</v>
      </c>
      <c r="AD139" s="217" t="s">
        <v>143</v>
      </c>
      <c r="AE139" s="217" t="s">
        <v>235</v>
      </c>
      <c r="AF139" s="217" t="s">
        <v>141</v>
      </c>
      <c r="AG139" s="217" t="s">
        <v>143</v>
      </c>
      <c r="AH139" s="217" t="s">
        <v>143</v>
      </c>
      <c r="AI139" s="217" t="s">
        <v>142</v>
      </c>
      <c r="AJ139" s="217" t="s">
        <v>143</v>
      </c>
      <c r="AK139" s="217" t="s">
        <v>7390</v>
      </c>
      <c r="AL139" s="217" t="s">
        <v>143</v>
      </c>
      <c r="AM139" s="217" t="s">
        <v>12722</v>
      </c>
      <c r="AN139" s="217" t="s">
        <v>534</v>
      </c>
      <c r="AO139" s="217" t="s">
        <v>309</v>
      </c>
      <c r="AP139" s="217" t="s">
        <v>148</v>
      </c>
      <c r="AQ139" s="217" t="s">
        <v>139</v>
      </c>
      <c r="AR139" s="217" t="s">
        <v>950</v>
      </c>
      <c r="AS139" s="217" t="s">
        <v>2261</v>
      </c>
      <c r="AT139" s="217" t="s">
        <v>145</v>
      </c>
      <c r="AU139" s="217" t="s">
        <v>146</v>
      </c>
      <c r="AV139" s="217" t="s">
        <v>1060</v>
      </c>
      <c r="AW139" s="217" t="s">
        <v>148</v>
      </c>
      <c r="AX139" s="217" t="s">
        <v>139</v>
      </c>
      <c r="AY139" s="217" t="s">
        <v>149</v>
      </c>
      <c r="AZ139" s="217" t="s">
        <v>150</v>
      </c>
      <c r="BA139" s="217" t="s">
        <v>156</v>
      </c>
      <c r="BB139" s="217" t="s">
        <v>157</v>
      </c>
      <c r="BC139" s="217" t="s">
        <v>303</v>
      </c>
      <c r="BD139" s="217" t="s">
        <v>15976</v>
      </c>
      <c r="BE139" s="217" t="s">
        <v>5272</v>
      </c>
      <c r="BF139" s="217" t="s">
        <v>143</v>
      </c>
      <c r="BG139" s="217" t="s">
        <v>143</v>
      </c>
      <c r="BH139" s="217" t="s">
        <v>143</v>
      </c>
      <c r="BI139" s="217" t="s">
        <v>136</v>
      </c>
      <c r="BJ139" s="217" t="s">
        <v>143</v>
      </c>
      <c r="BK139" s="217" t="s">
        <v>160</v>
      </c>
      <c r="BL139" s="217" t="s">
        <v>143</v>
      </c>
      <c r="BM139" s="217" t="s">
        <v>143</v>
      </c>
      <c r="BN139" s="217" t="s">
        <v>143</v>
      </c>
      <c r="BO139" s="217" t="s">
        <v>15977</v>
      </c>
      <c r="BP139" s="217" t="s">
        <v>5352</v>
      </c>
      <c r="BQ139" s="217" t="s">
        <v>241</v>
      </c>
      <c r="BR139" s="217" t="s">
        <v>7390</v>
      </c>
      <c r="BS139" s="217" t="s">
        <v>7390</v>
      </c>
      <c r="BT139" s="217" t="s">
        <v>135</v>
      </c>
      <c r="BU139" s="217" t="s">
        <v>135</v>
      </c>
      <c r="BV139" s="217" t="s">
        <v>135</v>
      </c>
      <c r="BW139" s="217" t="s">
        <v>148</v>
      </c>
      <c r="BX139" s="217" t="s">
        <v>15978</v>
      </c>
      <c r="BY139" s="217" t="s">
        <v>174</v>
      </c>
      <c r="BZ139" s="217" t="s">
        <v>143</v>
      </c>
      <c r="CA139" s="217" t="s">
        <v>143</v>
      </c>
      <c r="CB139" s="217" t="s">
        <v>143</v>
      </c>
      <c r="CC139" s="217" t="s">
        <v>15920</v>
      </c>
      <c r="CD139" s="217" t="s">
        <v>2261</v>
      </c>
      <c r="CE139" s="217" t="s">
        <v>143</v>
      </c>
      <c r="CF139" s="217" t="s">
        <v>143</v>
      </c>
      <c r="CG139" s="217" t="s">
        <v>143</v>
      </c>
      <c r="CH139" s="217" t="s">
        <v>5272</v>
      </c>
      <c r="CI139" s="217" t="s">
        <v>143</v>
      </c>
      <c r="CJ139" s="217" t="s">
        <v>143</v>
      </c>
      <c r="CK139" s="217" t="s">
        <v>143</v>
      </c>
      <c r="CL139" s="217" t="s">
        <v>143</v>
      </c>
      <c r="CM139" s="217" t="s">
        <v>143</v>
      </c>
      <c r="CN139" s="217" t="s">
        <v>143</v>
      </c>
      <c r="CO139" s="217" t="s">
        <v>143</v>
      </c>
      <c r="CP139" s="217" t="s">
        <v>143</v>
      </c>
      <c r="CQ139" s="217" t="s">
        <v>1</v>
      </c>
      <c r="CR139" s="217" t="s">
        <v>143</v>
      </c>
      <c r="CS139" s="217" t="s">
        <v>1</v>
      </c>
      <c r="CT139" s="217" t="s">
        <v>1985</v>
      </c>
      <c r="CU139" s="217" t="s">
        <v>143</v>
      </c>
      <c r="CV139" s="217" t="s">
        <v>374</v>
      </c>
      <c r="CW139" s="217" t="s">
        <v>166</v>
      </c>
      <c r="CX139" s="217" t="s">
        <v>136</v>
      </c>
      <c r="CY139" s="217" t="s">
        <v>1989</v>
      </c>
      <c r="CZ139" s="217" t="s">
        <v>143</v>
      </c>
      <c r="DA139" s="217" t="s">
        <v>4880</v>
      </c>
      <c r="DB139" s="217" t="s">
        <v>5495</v>
      </c>
      <c r="DC139" s="217" t="s">
        <v>6302</v>
      </c>
      <c r="DD139" s="217" t="s">
        <v>5405</v>
      </c>
      <c r="DE139" s="217" t="s">
        <v>143</v>
      </c>
      <c r="DF139" s="217" t="s">
        <v>143</v>
      </c>
      <c r="DG139" s="217" t="s">
        <v>143</v>
      </c>
      <c r="DJ139" s="176"/>
    </row>
    <row r="140" spans="1:114" s="217" customFormat="1" x14ac:dyDescent="0.2">
      <c r="A140" s="216">
        <v>45690</v>
      </c>
      <c r="B140" s="217">
        <v>185548</v>
      </c>
      <c r="C140" s="217" t="s">
        <v>12153</v>
      </c>
      <c r="D140" s="217" t="s">
        <v>364</v>
      </c>
      <c r="E140" s="218">
        <v>45696</v>
      </c>
      <c r="F140" s="217" t="s">
        <v>165</v>
      </c>
      <c r="G140" s="217" t="s">
        <v>166</v>
      </c>
      <c r="H140" s="219">
        <v>480</v>
      </c>
      <c r="I140" s="219">
        <v>480</v>
      </c>
      <c r="J140" s="220">
        <f t="shared" si="2"/>
        <v>5.1200753675094048E-3</v>
      </c>
      <c r="K140" s="217" t="s">
        <v>374</v>
      </c>
      <c r="L140" s="217" t="s">
        <v>1056</v>
      </c>
      <c r="M140" s="217" t="s">
        <v>8640</v>
      </c>
      <c r="N140" s="217" t="s">
        <v>13655</v>
      </c>
      <c r="O140" s="221" t="s">
        <v>530</v>
      </c>
      <c r="P140" s="217" t="s">
        <v>15979</v>
      </c>
      <c r="Q140" s="217" t="s">
        <v>9370</v>
      </c>
      <c r="R140" s="217" t="s">
        <v>135</v>
      </c>
      <c r="S140" s="217" t="s">
        <v>135</v>
      </c>
      <c r="T140" s="217" t="s">
        <v>136</v>
      </c>
      <c r="U140" s="217" t="s">
        <v>137</v>
      </c>
      <c r="V140" s="217" t="s">
        <v>4880</v>
      </c>
      <c r="W140" s="217" t="s">
        <v>15980</v>
      </c>
      <c r="X140" s="217" t="s">
        <v>15981</v>
      </c>
      <c r="Y140" s="217" t="s">
        <v>139</v>
      </c>
      <c r="Z140" s="217" t="s">
        <v>140</v>
      </c>
      <c r="AA140" s="217" t="s">
        <v>5272</v>
      </c>
      <c r="AB140" s="217" t="s">
        <v>143</v>
      </c>
      <c r="AC140" s="217" t="s">
        <v>5272</v>
      </c>
      <c r="AD140" s="217" t="s">
        <v>143</v>
      </c>
      <c r="AE140" s="217" t="s">
        <v>235</v>
      </c>
      <c r="AF140" s="217" t="s">
        <v>141</v>
      </c>
      <c r="AG140" s="217" t="s">
        <v>143</v>
      </c>
      <c r="AH140" s="217" t="s">
        <v>143</v>
      </c>
      <c r="AI140" s="217" t="s">
        <v>142</v>
      </c>
      <c r="AJ140" s="217" t="s">
        <v>143</v>
      </c>
      <c r="AK140" s="217" t="s">
        <v>7390</v>
      </c>
      <c r="AL140" s="217" t="s">
        <v>143</v>
      </c>
      <c r="AM140" s="217" t="s">
        <v>12722</v>
      </c>
      <c r="AN140" s="217" t="s">
        <v>534</v>
      </c>
      <c r="AO140" s="217" t="s">
        <v>309</v>
      </c>
      <c r="AP140" s="217" t="s">
        <v>148</v>
      </c>
      <c r="AQ140" s="217" t="s">
        <v>139</v>
      </c>
      <c r="AR140" s="217" t="s">
        <v>950</v>
      </c>
      <c r="AS140" s="217" t="s">
        <v>2261</v>
      </c>
      <c r="AT140" s="217" t="s">
        <v>145</v>
      </c>
      <c r="AU140" s="217" t="s">
        <v>146</v>
      </c>
      <c r="AV140" s="217" t="s">
        <v>1060</v>
      </c>
      <c r="AW140" s="217" t="s">
        <v>148</v>
      </c>
      <c r="AX140" s="217" t="s">
        <v>139</v>
      </c>
      <c r="AY140" s="217" t="s">
        <v>149</v>
      </c>
      <c r="AZ140" s="217" t="s">
        <v>150</v>
      </c>
      <c r="BA140" s="217" t="s">
        <v>156</v>
      </c>
      <c r="BB140" s="217" t="s">
        <v>157</v>
      </c>
      <c r="BC140" s="217" t="s">
        <v>303</v>
      </c>
      <c r="BD140" s="217" t="s">
        <v>15981</v>
      </c>
      <c r="BE140" s="217" t="s">
        <v>5272</v>
      </c>
      <c r="BF140" s="217" t="s">
        <v>143</v>
      </c>
      <c r="BG140" s="217" t="s">
        <v>143</v>
      </c>
      <c r="BH140" s="217" t="s">
        <v>143</v>
      </c>
      <c r="BI140" s="217" t="s">
        <v>136</v>
      </c>
      <c r="BJ140" s="217" t="s">
        <v>143</v>
      </c>
      <c r="BK140" s="217" t="s">
        <v>160</v>
      </c>
      <c r="BL140" s="217" t="s">
        <v>143</v>
      </c>
      <c r="BM140" s="217" t="s">
        <v>143</v>
      </c>
      <c r="BN140" s="217" t="s">
        <v>143</v>
      </c>
      <c r="BO140" s="217" t="s">
        <v>15982</v>
      </c>
      <c r="BP140" s="217" t="s">
        <v>5352</v>
      </c>
      <c r="BQ140" s="217" t="s">
        <v>241</v>
      </c>
      <c r="BR140" s="217" t="s">
        <v>7390</v>
      </c>
      <c r="BS140" s="217" t="s">
        <v>7390</v>
      </c>
      <c r="BT140" s="217" t="s">
        <v>135</v>
      </c>
      <c r="BU140" s="217" t="s">
        <v>135</v>
      </c>
      <c r="BV140" s="217" t="s">
        <v>135</v>
      </c>
      <c r="BW140" s="217" t="s">
        <v>148</v>
      </c>
      <c r="BX140" s="217" t="s">
        <v>10432</v>
      </c>
      <c r="BY140" s="217" t="s">
        <v>174</v>
      </c>
      <c r="BZ140" s="217" t="s">
        <v>143</v>
      </c>
      <c r="CA140" s="217" t="s">
        <v>143</v>
      </c>
      <c r="CB140" s="217" t="s">
        <v>143</v>
      </c>
      <c r="CC140" s="217" t="s">
        <v>13655</v>
      </c>
      <c r="CD140" s="217" t="s">
        <v>2261</v>
      </c>
      <c r="CE140" s="217" t="s">
        <v>143</v>
      </c>
      <c r="CF140" s="217" t="s">
        <v>143</v>
      </c>
      <c r="CG140" s="217" t="s">
        <v>143</v>
      </c>
      <c r="CH140" s="217" t="s">
        <v>5272</v>
      </c>
      <c r="CI140" s="217" t="s">
        <v>143</v>
      </c>
      <c r="CJ140" s="217" t="s">
        <v>143</v>
      </c>
      <c r="CK140" s="217" t="s">
        <v>143</v>
      </c>
      <c r="CL140" s="217" t="s">
        <v>143</v>
      </c>
      <c r="CM140" s="217" t="s">
        <v>143</v>
      </c>
      <c r="CN140" s="217" t="s">
        <v>143</v>
      </c>
      <c r="CO140" s="217" t="s">
        <v>143</v>
      </c>
      <c r="CP140" s="217" t="s">
        <v>143</v>
      </c>
      <c r="CQ140" s="217" t="s">
        <v>1</v>
      </c>
      <c r="CR140" s="217" t="s">
        <v>143</v>
      </c>
      <c r="CS140" s="217" t="s">
        <v>1</v>
      </c>
      <c r="CT140" s="217" t="s">
        <v>1985</v>
      </c>
      <c r="CU140" s="217" t="s">
        <v>143</v>
      </c>
      <c r="CV140" s="217" t="s">
        <v>374</v>
      </c>
      <c r="CW140" s="217" t="s">
        <v>166</v>
      </c>
      <c r="CX140" s="217" t="s">
        <v>136</v>
      </c>
      <c r="CY140" s="217" t="s">
        <v>1989</v>
      </c>
      <c r="CZ140" s="217" t="s">
        <v>143</v>
      </c>
      <c r="DA140" s="217" t="s">
        <v>4880</v>
      </c>
      <c r="DB140" s="217" t="s">
        <v>364</v>
      </c>
      <c r="DC140" s="217" t="s">
        <v>6302</v>
      </c>
      <c r="DD140" s="217" t="s">
        <v>5405</v>
      </c>
      <c r="DE140" s="217" t="s">
        <v>143</v>
      </c>
      <c r="DF140" s="217" t="s">
        <v>143</v>
      </c>
      <c r="DG140" s="217" t="s">
        <v>143</v>
      </c>
      <c r="DJ140" s="176"/>
    </row>
    <row r="141" spans="1:114" s="217" customFormat="1" x14ac:dyDescent="0.2">
      <c r="A141" s="216">
        <v>45690</v>
      </c>
      <c r="B141" s="217">
        <v>185586</v>
      </c>
      <c r="C141" s="217" t="s">
        <v>12153</v>
      </c>
      <c r="D141" s="217" t="s">
        <v>164</v>
      </c>
      <c r="E141" s="218">
        <v>45706</v>
      </c>
      <c r="F141" s="217" t="s">
        <v>165</v>
      </c>
      <c r="G141" s="217" t="s">
        <v>166</v>
      </c>
      <c r="H141" s="219">
        <v>110.36</v>
      </c>
      <c r="I141" s="219">
        <v>103.54</v>
      </c>
      <c r="J141" s="220">
        <f t="shared" si="2"/>
        <v>1.1771906615798706E-3</v>
      </c>
      <c r="K141" s="217" t="s">
        <v>953</v>
      </c>
      <c r="L141" s="217" t="s">
        <v>219</v>
      </c>
      <c r="M141" s="217" t="s">
        <v>5591</v>
      </c>
      <c r="N141" s="217" t="s">
        <v>15983</v>
      </c>
      <c r="O141" s="221" t="s">
        <v>170</v>
      </c>
      <c r="P141" s="217" t="s">
        <v>15984</v>
      </c>
      <c r="Q141" s="217" t="s">
        <v>15985</v>
      </c>
      <c r="R141" s="217" t="s">
        <v>135</v>
      </c>
      <c r="S141" s="217" t="s">
        <v>135</v>
      </c>
      <c r="T141" s="217" t="s">
        <v>506</v>
      </c>
      <c r="U141" s="217" t="s">
        <v>137</v>
      </c>
      <c r="V141" s="217" t="s">
        <v>6653</v>
      </c>
      <c r="W141" s="217" t="s">
        <v>15986</v>
      </c>
      <c r="X141" s="217" t="s">
        <v>15987</v>
      </c>
      <c r="Y141" s="217" t="s">
        <v>139</v>
      </c>
      <c r="Z141" s="217" t="s">
        <v>323</v>
      </c>
      <c r="AA141" s="217" t="s">
        <v>5272</v>
      </c>
      <c r="AB141" s="217" t="s">
        <v>143</v>
      </c>
      <c r="AC141" s="217" t="s">
        <v>5272</v>
      </c>
      <c r="AD141" s="217" t="s">
        <v>143</v>
      </c>
      <c r="AE141" s="217" t="s">
        <v>235</v>
      </c>
      <c r="AF141" s="217" t="s">
        <v>141</v>
      </c>
      <c r="AG141" s="217" t="s">
        <v>143</v>
      </c>
      <c r="AH141" s="217" t="s">
        <v>143</v>
      </c>
      <c r="AI141" s="217" t="s">
        <v>207</v>
      </c>
      <c r="AJ141" s="217" t="s">
        <v>143</v>
      </c>
      <c r="AK141" s="217" t="s">
        <v>15988</v>
      </c>
      <c r="AL141" s="217" t="s">
        <v>143</v>
      </c>
      <c r="AM141" s="217" t="s">
        <v>5595</v>
      </c>
      <c r="AN141" s="217" t="s">
        <v>5596</v>
      </c>
      <c r="AO141" s="217" t="s">
        <v>5597</v>
      </c>
      <c r="AP141" s="217" t="s">
        <v>178</v>
      </c>
      <c r="AQ141" s="217" t="s">
        <v>179</v>
      </c>
      <c r="AR141" s="217" t="s">
        <v>403</v>
      </c>
      <c r="AS141" s="217" t="s">
        <v>5598</v>
      </c>
      <c r="AT141" s="217" t="s">
        <v>234</v>
      </c>
      <c r="AU141" s="217" t="s">
        <v>165</v>
      </c>
      <c r="AV141" s="217" t="s">
        <v>235</v>
      </c>
      <c r="AW141" s="217" t="s">
        <v>148</v>
      </c>
      <c r="AX141" s="217" t="s">
        <v>139</v>
      </c>
      <c r="AY141" s="217" t="s">
        <v>875</v>
      </c>
      <c r="AZ141" s="217" t="s">
        <v>150</v>
      </c>
      <c r="BA141" s="217" t="s">
        <v>156</v>
      </c>
      <c r="BB141" s="217" t="s">
        <v>157</v>
      </c>
      <c r="BC141" s="217" t="s">
        <v>484</v>
      </c>
      <c r="BD141" s="217" t="s">
        <v>15987</v>
      </c>
      <c r="BE141" s="217" t="s">
        <v>5272</v>
      </c>
      <c r="BF141" s="217" t="s">
        <v>143</v>
      </c>
      <c r="BG141" s="217" t="s">
        <v>143</v>
      </c>
      <c r="BH141" s="217" t="s">
        <v>143</v>
      </c>
      <c r="BI141" s="217" t="s">
        <v>506</v>
      </c>
      <c r="BJ141" s="217" t="s">
        <v>143</v>
      </c>
      <c r="BK141" s="217" t="s">
        <v>160</v>
      </c>
      <c r="BL141" s="217" t="s">
        <v>143</v>
      </c>
      <c r="BM141" s="217" t="s">
        <v>164</v>
      </c>
      <c r="BN141" s="217" t="s">
        <v>143</v>
      </c>
      <c r="BO141" s="217" t="s">
        <v>15989</v>
      </c>
      <c r="BP141" s="217" t="s">
        <v>5723</v>
      </c>
      <c r="BQ141" s="217" t="s">
        <v>162</v>
      </c>
      <c r="BR141" s="217" t="s">
        <v>15988</v>
      </c>
      <c r="BS141" s="217" t="s">
        <v>15988</v>
      </c>
      <c r="BT141" s="217" t="s">
        <v>135</v>
      </c>
      <c r="BU141" s="217" t="s">
        <v>135</v>
      </c>
      <c r="BV141" s="217" t="s">
        <v>135</v>
      </c>
      <c r="BW141" s="217" t="s">
        <v>148</v>
      </c>
      <c r="BX141" s="217" t="s">
        <v>2334</v>
      </c>
      <c r="BY141" s="217" t="s">
        <v>174</v>
      </c>
      <c r="BZ141" s="217" t="s">
        <v>143</v>
      </c>
      <c r="CA141" s="217" t="s">
        <v>143</v>
      </c>
      <c r="CB141" s="217" t="s">
        <v>143</v>
      </c>
      <c r="CC141" s="217" t="s">
        <v>15983</v>
      </c>
      <c r="CD141" s="217" t="s">
        <v>2261</v>
      </c>
      <c r="CE141" s="217" t="s">
        <v>143</v>
      </c>
      <c r="CF141" s="217" t="s">
        <v>143</v>
      </c>
      <c r="CG141" s="217" t="s">
        <v>143</v>
      </c>
      <c r="CH141" s="217" t="s">
        <v>5272</v>
      </c>
      <c r="CI141" s="217" t="s">
        <v>143</v>
      </c>
      <c r="CJ141" s="217" t="s">
        <v>143</v>
      </c>
      <c r="CK141" s="217" t="s">
        <v>143</v>
      </c>
      <c r="CL141" s="217" t="s">
        <v>143</v>
      </c>
      <c r="CM141" s="217" t="s">
        <v>15990</v>
      </c>
      <c r="CN141" s="217" t="s">
        <v>143</v>
      </c>
      <c r="CO141" s="217" t="s">
        <v>143</v>
      </c>
      <c r="CP141" s="217" t="s">
        <v>143</v>
      </c>
      <c r="CQ141" s="217" t="s">
        <v>1</v>
      </c>
      <c r="CR141" s="217" t="s">
        <v>143</v>
      </c>
      <c r="CS141" s="217" t="s">
        <v>1</v>
      </c>
      <c r="CT141" s="217" t="s">
        <v>1985</v>
      </c>
      <c r="CU141" s="217" t="s">
        <v>143</v>
      </c>
      <c r="CV141" s="217" t="s">
        <v>953</v>
      </c>
      <c r="CW141" s="217" t="s">
        <v>166</v>
      </c>
      <c r="CX141" s="217" t="s">
        <v>506</v>
      </c>
      <c r="CY141" s="217" t="s">
        <v>1989</v>
      </c>
      <c r="CZ141" s="217" t="s">
        <v>143</v>
      </c>
      <c r="DA141" s="217" t="s">
        <v>6653</v>
      </c>
      <c r="DB141" s="217" t="s">
        <v>164</v>
      </c>
      <c r="DC141" s="217" t="s">
        <v>6302</v>
      </c>
      <c r="DD141" s="217" t="s">
        <v>5867</v>
      </c>
      <c r="DE141" s="217" t="s">
        <v>143</v>
      </c>
      <c r="DF141" s="217" t="s">
        <v>15991</v>
      </c>
      <c r="DG141" s="217" t="s">
        <v>143</v>
      </c>
      <c r="DJ141" s="176"/>
    </row>
    <row r="142" spans="1:114" s="217" customFormat="1" x14ac:dyDescent="0.2">
      <c r="A142" s="216">
        <v>45690</v>
      </c>
      <c r="B142" s="217">
        <v>185716</v>
      </c>
      <c r="C142" s="217" t="s">
        <v>12238</v>
      </c>
      <c r="D142" s="217" t="s">
        <v>164</v>
      </c>
      <c r="E142" s="218">
        <v>45707</v>
      </c>
      <c r="F142" s="217" t="s">
        <v>165</v>
      </c>
      <c r="G142" s="217" t="s">
        <v>166</v>
      </c>
      <c r="H142" s="219">
        <v>233</v>
      </c>
      <c r="I142" s="219">
        <v>233</v>
      </c>
      <c r="J142" s="220">
        <f t="shared" si="2"/>
        <v>2.4853699179785234E-3</v>
      </c>
      <c r="K142" s="217" t="s">
        <v>316</v>
      </c>
      <c r="L142" s="217" t="s">
        <v>1151</v>
      </c>
      <c r="M142" s="217" t="s">
        <v>318</v>
      </c>
      <c r="N142" s="217" t="s">
        <v>15993</v>
      </c>
      <c r="O142" s="221" t="s">
        <v>170</v>
      </c>
      <c r="P142" s="217" t="s">
        <v>15994</v>
      </c>
      <c r="Q142" s="217" t="s">
        <v>15995</v>
      </c>
      <c r="R142" s="217" t="s">
        <v>135</v>
      </c>
      <c r="S142" s="217" t="s">
        <v>135</v>
      </c>
      <c r="T142" s="217" t="s">
        <v>136</v>
      </c>
      <c r="U142" s="217" t="s">
        <v>137</v>
      </c>
      <c r="V142" s="217" t="s">
        <v>322</v>
      </c>
      <c r="W142" s="217" t="s">
        <v>15996</v>
      </c>
      <c r="X142" s="217" t="s">
        <v>15997</v>
      </c>
      <c r="Y142" s="217" t="s">
        <v>139</v>
      </c>
      <c r="Z142" s="217" t="s">
        <v>323</v>
      </c>
      <c r="AA142" s="217" t="s">
        <v>5272</v>
      </c>
      <c r="AB142" s="217" t="s">
        <v>143</v>
      </c>
      <c r="AC142" s="217" t="s">
        <v>15992</v>
      </c>
      <c r="AD142" s="217" t="s">
        <v>143</v>
      </c>
      <c r="AE142" s="217" t="s">
        <v>235</v>
      </c>
      <c r="AF142" s="217" t="s">
        <v>141</v>
      </c>
      <c r="AG142" s="217" t="s">
        <v>143</v>
      </c>
      <c r="AH142" s="217" t="s">
        <v>15992</v>
      </c>
      <c r="AI142" s="217" t="s">
        <v>207</v>
      </c>
      <c r="AJ142" s="217" t="s">
        <v>143</v>
      </c>
      <c r="AK142" s="217" t="s">
        <v>15992</v>
      </c>
      <c r="AL142" s="217" t="s">
        <v>174</v>
      </c>
      <c r="AM142" s="217" t="s">
        <v>324</v>
      </c>
      <c r="AN142" s="217" t="s">
        <v>325</v>
      </c>
      <c r="AO142" s="217" t="s">
        <v>326</v>
      </c>
      <c r="AP142" s="217" t="s">
        <v>178</v>
      </c>
      <c r="AQ142" s="217" t="s">
        <v>179</v>
      </c>
      <c r="AR142" s="217" t="s">
        <v>327</v>
      </c>
      <c r="AS142" s="217" t="s">
        <v>328</v>
      </c>
      <c r="AT142" s="217" t="s">
        <v>145</v>
      </c>
      <c r="AU142" s="217" t="s">
        <v>146</v>
      </c>
      <c r="AV142" s="217" t="s">
        <v>1154</v>
      </c>
      <c r="AW142" s="217" t="s">
        <v>148</v>
      </c>
      <c r="AX142" s="217" t="s">
        <v>139</v>
      </c>
      <c r="AY142" s="217" t="s">
        <v>149</v>
      </c>
      <c r="AZ142" s="217" t="s">
        <v>150</v>
      </c>
      <c r="BA142" s="217" t="s">
        <v>156</v>
      </c>
      <c r="BB142" s="217" t="s">
        <v>157</v>
      </c>
      <c r="BC142" s="217" t="s">
        <v>484</v>
      </c>
      <c r="BD142" s="217" t="s">
        <v>15997</v>
      </c>
      <c r="BE142" s="217" t="s">
        <v>5272</v>
      </c>
      <c r="BF142" s="217" t="s">
        <v>170</v>
      </c>
      <c r="BG142" s="217" t="s">
        <v>15998</v>
      </c>
      <c r="BH142" s="217" t="s">
        <v>143</v>
      </c>
      <c r="BI142" s="217" t="s">
        <v>136</v>
      </c>
      <c r="BJ142" s="217" t="s">
        <v>143</v>
      </c>
      <c r="BK142" s="217" t="s">
        <v>160</v>
      </c>
      <c r="BL142" s="217" t="s">
        <v>160</v>
      </c>
      <c r="BM142" s="217" t="s">
        <v>143</v>
      </c>
      <c r="BN142" s="217" t="s">
        <v>143</v>
      </c>
      <c r="BO142" s="217" t="s">
        <v>15999</v>
      </c>
      <c r="BP142" s="217" t="s">
        <v>5723</v>
      </c>
      <c r="BQ142" s="217" t="s">
        <v>162</v>
      </c>
      <c r="BR142" s="217" t="s">
        <v>15992</v>
      </c>
      <c r="BS142" s="217" t="s">
        <v>15992</v>
      </c>
      <c r="BT142" s="217" t="s">
        <v>135</v>
      </c>
      <c r="BU142" s="217" t="s">
        <v>135</v>
      </c>
      <c r="BV142" s="217" t="s">
        <v>135</v>
      </c>
      <c r="BW142" s="217" t="s">
        <v>148</v>
      </c>
      <c r="BX142" s="217" t="s">
        <v>9255</v>
      </c>
      <c r="BY142" s="217" t="s">
        <v>174</v>
      </c>
      <c r="BZ142" s="217" t="s">
        <v>143</v>
      </c>
      <c r="CA142" s="217" t="s">
        <v>143</v>
      </c>
      <c r="CB142" s="217" t="s">
        <v>143</v>
      </c>
      <c r="CC142" s="217" t="s">
        <v>16000</v>
      </c>
      <c r="CD142" s="217" t="s">
        <v>2261</v>
      </c>
      <c r="CE142" s="217" t="s">
        <v>2261</v>
      </c>
      <c r="CF142" s="217" t="s">
        <v>143</v>
      </c>
      <c r="CG142" s="217" t="s">
        <v>143</v>
      </c>
      <c r="CH142" s="217" t="s">
        <v>5272</v>
      </c>
      <c r="CI142" s="217" t="s">
        <v>143</v>
      </c>
      <c r="CJ142" s="217" t="s">
        <v>143</v>
      </c>
      <c r="CK142" s="217" t="s">
        <v>143</v>
      </c>
      <c r="CL142" s="217" t="s">
        <v>143</v>
      </c>
      <c r="CM142" s="217" t="s">
        <v>143</v>
      </c>
      <c r="CN142" s="217" t="s">
        <v>143</v>
      </c>
      <c r="CO142" s="217" t="s">
        <v>143</v>
      </c>
      <c r="CP142" s="217" t="s">
        <v>143</v>
      </c>
      <c r="CQ142" s="217" t="s">
        <v>1</v>
      </c>
      <c r="CR142" s="217" t="s">
        <v>143</v>
      </c>
      <c r="CS142" s="217" t="s">
        <v>1</v>
      </c>
      <c r="CT142" s="217" t="s">
        <v>1985</v>
      </c>
      <c r="CU142" s="217" t="s">
        <v>1985</v>
      </c>
      <c r="CV142" s="217" t="s">
        <v>316</v>
      </c>
      <c r="CW142" s="217" t="s">
        <v>166</v>
      </c>
      <c r="CX142" s="217" t="s">
        <v>136</v>
      </c>
      <c r="CY142" s="217" t="s">
        <v>1989</v>
      </c>
      <c r="CZ142" s="217" t="s">
        <v>143</v>
      </c>
      <c r="DA142" s="217" t="s">
        <v>143</v>
      </c>
      <c r="DB142" s="217" t="s">
        <v>164</v>
      </c>
      <c r="DC142" s="217" t="s">
        <v>6302</v>
      </c>
      <c r="DD142" s="217" t="s">
        <v>2271</v>
      </c>
      <c r="DE142" s="217" t="s">
        <v>143</v>
      </c>
      <c r="DF142" s="217" t="s">
        <v>143</v>
      </c>
      <c r="DG142" s="217" t="s">
        <v>143</v>
      </c>
      <c r="DJ142" s="176"/>
    </row>
    <row r="143" spans="1:114" s="217" customFormat="1" x14ac:dyDescent="0.2">
      <c r="A143" s="216">
        <v>45690</v>
      </c>
      <c r="B143" s="217">
        <v>185823</v>
      </c>
      <c r="C143" s="217" t="s">
        <v>16253</v>
      </c>
      <c r="D143" s="217" t="s">
        <v>164</v>
      </c>
      <c r="E143" s="218">
        <v>45708</v>
      </c>
      <c r="F143" s="217" t="s">
        <v>165</v>
      </c>
      <c r="G143" s="217" t="s">
        <v>166</v>
      </c>
      <c r="H143" s="219">
        <v>57.3</v>
      </c>
      <c r="I143" s="219">
        <v>77.7</v>
      </c>
      <c r="J143" s="220">
        <f t="shared" si="2"/>
        <v>6.1120899699643508E-4</v>
      </c>
      <c r="K143" s="217" t="s">
        <v>953</v>
      </c>
      <c r="L143" s="217" t="s">
        <v>960</v>
      </c>
      <c r="M143" s="217" t="s">
        <v>16001</v>
      </c>
      <c r="N143" s="217" t="s">
        <v>14542</v>
      </c>
      <c r="O143" s="221" t="s">
        <v>170</v>
      </c>
      <c r="P143" s="217" t="s">
        <v>16002</v>
      </c>
      <c r="Q143" s="217" t="s">
        <v>16003</v>
      </c>
      <c r="R143" s="217" t="s">
        <v>135</v>
      </c>
      <c r="S143" s="217" t="s">
        <v>135</v>
      </c>
      <c r="T143" s="217" t="s">
        <v>506</v>
      </c>
      <c r="U143" s="217" t="s">
        <v>137</v>
      </c>
      <c r="V143" s="217" t="s">
        <v>173</v>
      </c>
      <c r="W143" s="217" t="s">
        <v>16004</v>
      </c>
      <c r="X143" s="217" t="s">
        <v>16200</v>
      </c>
      <c r="Y143" s="217" t="s">
        <v>139</v>
      </c>
      <c r="Z143" s="217" t="s">
        <v>323</v>
      </c>
      <c r="AA143" s="217" t="s">
        <v>5272</v>
      </c>
      <c r="AB143" s="217" t="s">
        <v>143</v>
      </c>
      <c r="AC143" s="217" t="s">
        <v>15924</v>
      </c>
      <c r="AD143" s="217" t="s">
        <v>143</v>
      </c>
      <c r="AE143" s="217" t="s">
        <v>235</v>
      </c>
      <c r="AF143" s="217" t="s">
        <v>141</v>
      </c>
      <c r="AG143" s="217" t="s">
        <v>143</v>
      </c>
      <c r="AH143" s="217" t="s">
        <v>15924</v>
      </c>
      <c r="AI143" s="217" t="s">
        <v>207</v>
      </c>
      <c r="AJ143" s="217" t="s">
        <v>15906</v>
      </c>
      <c r="AK143" s="217" t="s">
        <v>16006</v>
      </c>
      <c r="AL143" s="217" t="s">
        <v>174</v>
      </c>
      <c r="AM143" s="217" t="s">
        <v>4806</v>
      </c>
      <c r="AN143" s="217" t="s">
        <v>4807</v>
      </c>
      <c r="AO143" s="217" t="s">
        <v>16007</v>
      </c>
      <c r="AP143" s="217" t="s">
        <v>178</v>
      </c>
      <c r="AQ143" s="217" t="s">
        <v>179</v>
      </c>
      <c r="AR143" s="217" t="s">
        <v>903</v>
      </c>
      <c r="AS143" s="217" t="s">
        <v>4809</v>
      </c>
      <c r="AT143" s="217" t="s">
        <v>145</v>
      </c>
      <c r="AU143" s="217" t="s">
        <v>146</v>
      </c>
      <c r="AV143" s="217" t="s">
        <v>972</v>
      </c>
      <c r="AW143" s="217" t="s">
        <v>148</v>
      </c>
      <c r="AX143" s="217" t="s">
        <v>139</v>
      </c>
      <c r="AY143" s="217" t="s">
        <v>149</v>
      </c>
      <c r="AZ143" s="217" t="s">
        <v>150</v>
      </c>
      <c r="BA143" s="217" t="s">
        <v>156</v>
      </c>
      <c r="BB143" s="217" t="s">
        <v>157</v>
      </c>
      <c r="BC143" s="217" t="s">
        <v>484</v>
      </c>
      <c r="BD143" s="217" t="s">
        <v>16005</v>
      </c>
      <c r="BE143" s="217" t="s">
        <v>5272</v>
      </c>
      <c r="BF143" s="217" t="s">
        <v>143</v>
      </c>
      <c r="BG143" s="217" t="s">
        <v>16201</v>
      </c>
      <c r="BH143" s="217" t="s">
        <v>143</v>
      </c>
      <c r="BI143" s="217" t="s">
        <v>506</v>
      </c>
      <c r="BJ143" s="217" t="s">
        <v>143</v>
      </c>
      <c r="BK143" s="217" t="s">
        <v>160</v>
      </c>
      <c r="BL143" s="217" t="s">
        <v>160</v>
      </c>
      <c r="BM143" s="217" t="s">
        <v>164</v>
      </c>
      <c r="BN143" s="217" t="s">
        <v>143</v>
      </c>
      <c r="BO143" s="217" t="s">
        <v>16008</v>
      </c>
      <c r="BP143" s="217" t="s">
        <v>5723</v>
      </c>
      <c r="BQ143" s="217" t="s">
        <v>162</v>
      </c>
      <c r="BR143" s="217" t="s">
        <v>15924</v>
      </c>
      <c r="BS143" s="217" t="s">
        <v>15924</v>
      </c>
      <c r="BT143" s="217" t="s">
        <v>135</v>
      </c>
      <c r="BU143" s="217" t="s">
        <v>135</v>
      </c>
      <c r="BV143" s="217" t="s">
        <v>135</v>
      </c>
      <c r="BW143" s="217" t="s">
        <v>148</v>
      </c>
      <c r="BX143" s="217" t="s">
        <v>2650</v>
      </c>
      <c r="BY143" s="217" t="s">
        <v>174</v>
      </c>
      <c r="BZ143" s="217" t="s">
        <v>143</v>
      </c>
      <c r="CA143" s="217" t="s">
        <v>143</v>
      </c>
      <c r="CB143" s="217" t="s">
        <v>143</v>
      </c>
      <c r="CC143" s="217" t="s">
        <v>15908</v>
      </c>
      <c r="CD143" s="217" t="s">
        <v>2261</v>
      </c>
      <c r="CE143" s="217" t="s">
        <v>2261</v>
      </c>
      <c r="CF143" s="217" t="s">
        <v>143</v>
      </c>
      <c r="CG143" s="217" t="s">
        <v>143</v>
      </c>
      <c r="CH143" s="217" t="s">
        <v>5272</v>
      </c>
      <c r="CI143" s="217" t="s">
        <v>143</v>
      </c>
      <c r="CJ143" s="217" t="s">
        <v>143</v>
      </c>
      <c r="CK143" s="217" t="s">
        <v>143</v>
      </c>
      <c r="CL143" s="217" t="s">
        <v>143</v>
      </c>
      <c r="CM143" s="217" t="s">
        <v>143</v>
      </c>
      <c r="CN143" s="217" t="s">
        <v>143</v>
      </c>
      <c r="CO143" s="217" t="s">
        <v>143</v>
      </c>
      <c r="CP143" s="217" t="s">
        <v>143</v>
      </c>
      <c r="CQ143" s="217" t="s">
        <v>1</v>
      </c>
      <c r="CR143" s="217" t="s">
        <v>143</v>
      </c>
      <c r="CS143" s="217" t="s">
        <v>1</v>
      </c>
      <c r="CT143" s="217" t="s">
        <v>1985</v>
      </c>
      <c r="CU143" s="217" t="s">
        <v>1985</v>
      </c>
      <c r="CV143" s="217" t="s">
        <v>953</v>
      </c>
      <c r="CW143" s="217" t="s">
        <v>166</v>
      </c>
      <c r="CX143" s="217" t="s">
        <v>506</v>
      </c>
      <c r="CY143" s="217" t="s">
        <v>1989</v>
      </c>
      <c r="CZ143" s="217" t="s">
        <v>143</v>
      </c>
      <c r="DA143" s="217" t="s">
        <v>143</v>
      </c>
      <c r="DB143" s="217" t="s">
        <v>164</v>
      </c>
      <c r="DC143" s="217" t="s">
        <v>6302</v>
      </c>
      <c r="DD143" s="217" t="s">
        <v>5997</v>
      </c>
      <c r="DE143" s="217" t="s">
        <v>143</v>
      </c>
      <c r="DF143" s="217" t="s">
        <v>143</v>
      </c>
      <c r="DG143" s="217" t="s">
        <v>143</v>
      </c>
      <c r="DJ143" s="176"/>
    </row>
    <row r="144" spans="1:114" s="217" customFormat="1" x14ac:dyDescent="0.2">
      <c r="A144" s="216">
        <v>45690</v>
      </c>
      <c r="B144" s="217">
        <v>185995</v>
      </c>
      <c r="C144" s="217" t="s">
        <v>15915</v>
      </c>
      <c r="D144" s="217" t="s">
        <v>685</v>
      </c>
      <c r="E144" s="218">
        <v>45708</v>
      </c>
      <c r="F144" s="217" t="s">
        <v>165</v>
      </c>
      <c r="G144" s="217" t="s">
        <v>166</v>
      </c>
      <c r="H144" s="219">
        <v>1235.17</v>
      </c>
      <c r="I144" s="219">
        <v>1235.17</v>
      </c>
      <c r="J144" s="220">
        <f t="shared" si="2"/>
        <v>1.3175340607680398E-2</v>
      </c>
      <c r="K144" s="217" t="s">
        <v>167</v>
      </c>
      <c r="L144" s="217" t="s">
        <v>1056</v>
      </c>
      <c r="M144" s="217" t="s">
        <v>16009</v>
      </c>
      <c r="N144" s="217" t="s">
        <v>16010</v>
      </c>
      <c r="O144" s="221" t="s">
        <v>564</v>
      </c>
      <c r="P144" s="217" t="s">
        <v>16078</v>
      </c>
      <c r="Q144" s="217" t="s">
        <v>16011</v>
      </c>
      <c r="R144" s="217" t="s">
        <v>135</v>
      </c>
      <c r="S144" s="217" t="s">
        <v>135</v>
      </c>
      <c r="T144" s="217" t="s">
        <v>2050</v>
      </c>
      <c r="U144" s="217" t="s">
        <v>137</v>
      </c>
      <c r="V144" s="217" t="s">
        <v>957</v>
      </c>
      <c r="W144" s="217" t="s">
        <v>16012</v>
      </c>
      <c r="X144" s="217" t="s">
        <v>16079</v>
      </c>
      <c r="Y144" s="217" t="s">
        <v>139</v>
      </c>
      <c r="Z144" s="217" t="s">
        <v>226</v>
      </c>
      <c r="AA144" s="217" t="s">
        <v>5272</v>
      </c>
      <c r="AB144" s="217" t="s">
        <v>143</v>
      </c>
      <c r="AC144" s="217" t="s">
        <v>5272</v>
      </c>
      <c r="AD144" s="217" t="s">
        <v>16013</v>
      </c>
      <c r="AE144" s="217" t="s">
        <v>235</v>
      </c>
      <c r="AF144" s="217" t="s">
        <v>141</v>
      </c>
      <c r="AG144" s="217" t="s">
        <v>143</v>
      </c>
      <c r="AH144" s="217" t="s">
        <v>143</v>
      </c>
      <c r="AI144" s="217" t="s">
        <v>207</v>
      </c>
      <c r="AJ144" s="217" t="s">
        <v>143</v>
      </c>
      <c r="AK144" s="217" t="s">
        <v>16014</v>
      </c>
      <c r="AL144" s="217" t="s">
        <v>143</v>
      </c>
      <c r="AM144" s="217" t="s">
        <v>16015</v>
      </c>
      <c r="AN144" s="217" t="s">
        <v>2286</v>
      </c>
      <c r="AO144" s="217" t="s">
        <v>16016</v>
      </c>
      <c r="AP144" s="217" t="s">
        <v>353</v>
      </c>
      <c r="AQ144" s="217" t="s">
        <v>231</v>
      </c>
      <c r="AR144" s="217" t="s">
        <v>354</v>
      </c>
      <c r="AS144" s="217" t="s">
        <v>1024</v>
      </c>
      <c r="AT144" s="217" t="s">
        <v>145</v>
      </c>
      <c r="AU144" s="217" t="s">
        <v>146</v>
      </c>
      <c r="AV144" s="217" t="s">
        <v>1060</v>
      </c>
      <c r="AW144" s="217" t="s">
        <v>148</v>
      </c>
      <c r="AX144" s="217" t="s">
        <v>139</v>
      </c>
      <c r="AY144" s="217" t="s">
        <v>149</v>
      </c>
      <c r="AZ144" s="217" t="s">
        <v>150</v>
      </c>
      <c r="BA144" s="217" t="s">
        <v>156</v>
      </c>
      <c r="BB144" s="217" t="s">
        <v>157</v>
      </c>
      <c r="BC144" s="217" t="s">
        <v>8956</v>
      </c>
      <c r="BD144" s="217" t="s">
        <v>16079</v>
      </c>
      <c r="BE144" s="217" t="s">
        <v>5272</v>
      </c>
      <c r="BF144" s="217" t="s">
        <v>143</v>
      </c>
      <c r="BG144" s="217" t="s">
        <v>143</v>
      </c>
      <c r="BH144" s="217" t="s">
        <v>143</v>
      </c>
      <c r="BI144" s="217" t="s">
        <v>183</v>
      </c>
      <c r="BJ144" s="217" t="s">
        <v>143</v>
      </c>
      <c r="BK144" s="217" t="s">
        <v>160</v>
      </c>
      <c r="BL144" s="217" t="s">
        <v>143</v>
      </c>
      <c r="BM144" s="217" t="s">
        <v>685</v>
      </c>
      <c r="BN144" s="217" t="s">
        <v>143</v>
      </c>
      <c r="BO144" s="217" t="s">
        <v>16080</v>
      </c>
      <c r="BP144" s="217" t="s">
        <v>143</v>
      </c>
      <c r="BQ144" s="217" t="s">
        <v>16081</v>
      </c>
      <c r="BR144" s="217" t="s">
        <v>16014</v>
      </c>
      <c r="BS144" s="217" t="s">
        <v>16014</v>
      </c>
      <c r="BT144" s="217" t="s">
        <v>135</v>
      </c>
      <c r="BU144" s="217" t="s">
        <v>135</v>
      </c>
      <c r="BV144" s="217" t="s">
        <v>135</v>
      </c>
      <c r="BW144" s="217" t="s">
        <v>148</v>
      </c>
      <c r="BX144" s="217" t="s">
        <v>5699</v>
      </c>
      <c r="BY144" s="217" t="s">
        <v>174</v>
      </c>
      <c r="BZ144" s="217" t="s">
        <v>143</v>
      </c>
      <c r="CA144" s="217" t="s">
        <v>143</v>
      </c>
      <c r="CB144" s="217" t="s">
        <v>143</v>
      </c>
      <c r="CC144" s="217" t="s">
        <v>16017</v>
      </c>
      <c r="CD144" s="217" t="s">
        <v>2261</v>
      </c>
      <c r="CE144" s="217" t="s">
        <v>143</v>
      </c>
      <c r="CF144" s="217" t="s">
        <v>143</v>
      </c>
      <c r="CG144" s="217" t="s">
        <v>143</v>
      </c>
      <c r="CH144" s="217" t="s">
        <v>5272</v>
      </c>
      <c r="CI144" s="217" t="s">
        <v>143</v>
      </c>
      <c r="CJ144" s="217" t="s">
        <v>143</v>
      </c>
      <c r="CK144" s="217" t="s">
        <v>143</v>
      </c>
      <c r="CL144" s="217" t="s">
        <v>143</v>
      </c>
      <c r="CM144" s="217" t="s">
        <v>16018</v>
      </c>
      <c r="CN144" s="217" t="s">
        <v>143</v>
      </c>
      <c r="CO144" s="217" t="s">
        <v>143</v>
      </c>
      <c r="CP144" s="217" t="s">
        <v>143</v>
      </c>
      <c r="CQ144" s="217" t="s">
        <v>1</v>
      </c>
      <c r="CR144" s="217" t="s">
        <v>143</v>
      </c>
      <c r="CS144" s="217" t="s">
        <v>1</v>
      </c>
      <c r="CT144" s="217" t="s">
        <v>2092</v>
      </c>
      <c r="CU144" s="217" t="s">
        <v>143</v>
      </c>
      <c r="CV144" s="217" t="s">
        <v>167</v>
      </c>
      <c r="CW144" s="217" t="s">
        <v>166</v>
      </c>
      <c r="CX144" s="217" t="s">
        <v>183</v>
      </c>
      <c r="CY144" s="217" t="s">
        <v>1989</v>
      </c>
      <c r="CZ144" s="217" t="s">
        <v>143</v>
      </c>
      <c r="DA144" s="217" t="s">
        <v>225</v>
      </c>
      <c r="DB144" s="217" t="s">
        <v>685</v>
      </c>
      <c r="DC144" s="217" t="s">
        <v>6302</v>
      </c>
      <c r="DD144" s="217" t="s">
        <v>5997</v>
      </c>
      <c r="DE144" s="217" t="s">
        <v>143</v>
      </c>
      <c r="DF144" s="217" t="s">
        <v>16019</v>
      </c>
      <c r="DG144" s="217" t="s">
        <v>143</v>
      </c>
      <c r="DJ144" s="176"/>
    </row>
    <row r="145" spans="1:114" s="217" customFormat="1" x14ac:dyDescent="0.2">
      <c r="A145" s="216">
        <v>45690</v>
      </c>
      <c r="B145" s="217">
        <v>186000</v>
      </c>
      <c r="C145" s="217" t="s">
        <v>16253</v>
      </c>
      <c r="D145" s="217" t="s">
        <v>164</v>
      </c>
      <c r="E145" s="218">
        <v>45709</v>
      </c>
      <c r="F145" s="217" t="s">
        <v>165</v>
      </c>
      <c r="G145" s="217" t="s">
        <v>166</v>
      </c>
      <c r="H145" s="219">
        <v>355.72</v>
      </c>
      <c r="I145" s="219">
        <v>295.98</v>
      </c>
      <c r="J145" s="220">
        <f t="shared" si="2"/>
        <v>3.7944025202717615E-3</v>
      </c>
      <c r="K145" s="217" t="s">
        <v>953</v>
      </c>
      <c r="L145" s="217" t="s">
        <v>960</v>
      </c>
      <c r="M145" s="217" t="s">
        <v>5925</v>
      </c>
      <c r="N145" s="217" t="s">
        <v>14542</v>
      </c>
      <c r="O145" s="221" t="s">
        <v>170</v>
      </c>
      <c r="P145" s="217" t="s">
        <v>16020</v>
      </c>
      <c r="Q145" s="217" t="s">
        <v>16021</v>
      </c>
      <c r="R145" s="217" t="s">
        <v>135</v>
      </c>
      <c r="S145" s="217" t="s">
        <v>135</v>
      </c>
      <c r="T145" s="217" t="s">
        <v>506</v>
      </c>
      <c r="U145" s="217" t="s">
        <v>137</v>
      </c>
      <c r="V145" s="217" t="s">
        <v>173</v>
      </c>
      <c r="W145" s="217" t="s">
        <v>16022</v>
      </c>
      <c r="X145" s="217" t="s">
        <v>16202</v>
      </c>
      <c r="Y145" s="217" t="s">
        <v>139</v>
      </c>
      <c r="Z145" s="217" t="s">
        <v>323</v>
      </c>
      <c r="AA145" s="217" t="s">
        <v>5272</v>
      </c>
      <c r="AB145" s="217" t="s">
        <v>143</v>
      </c>
      <c r="AC145" s="217" t="s">
        <v>16203</v>
      </c>
      <c r="AD145" s="217" t="s">
        <v>143</v>
      </c>
      <c r="AE145" s="217" t="s">
        <v>235</v>
      </c>
      <c r="AF145" s="217" t="s">
        <v>141</v>
      </c>
      <c r="AG145" s="217" t="s">
        <v>143</v>
      </c>
      <c r="AH145" s="217" t="s">
        <v>16203</v>
      </c>
      <c r="AI145" s="217" t="s">
        <v>207</v>
      </c>
      <c r="AJ145" s="217" t="s">
        <v>15613</v>
      </c>
      <c r="AK145" s="217" t="s">
        <v>16024</v>
      </c>
      <c r="AL145" s="217" t="s">
        <v>174</v>
      </c>
      <c r="AM145" s="217" t="s">
        <v>5932</v>
      </c>
      <c r="AN145" s="217" t="s">
        <v>2014</v>
      </c>
      <c r="AO145" s="217" t="s">
        <v>5933</v>
      </c>
      <c r="AP145" s="217" t="s">
        <v>250</v>
      </c>
      <c r="AQ145" s="217" t="s">
        <v>179</v>
      </c>
      <c r="AR145" s="217" t="s">
        <v>251</v>
      </c>
      <c r="AS145" s="217" t="s">
        <v>5934</v>
      </c>
      <c r="AT145" s="217" t="s">
        <v>145</v>
      </c>
      <c r="AU145" s="217" t="s">
        <v>146</v>
      </c>
      <c r="AV145" s="217" t="s">
        <v>972</v>
      </c>
      <c r="AW145" s="217" t="s">
        <v>148</v>
      </c>
      <c r="AX145" s="217" t="s">
        <v>139</v>
      </c>
      <c r="AY145" s="217" t="s">
        <v>149</v>
      </c>
      <c r="AZ145" s="217" t="s">
        <v>150</v>
      </c>
      <c r="BA145" s="217" t="s">
        <v>156</v>
      </c>
      <c r="BB145" s="217" t="s">
        <v>157</v>
      </c>
      <c r="BC145" s="217" t="s">
        <v>303</v>
      </c>
      <c r="BD145" s="217" t="s">
        <v>16023</v>
      </c>
      <c r="BE145" s="217" t="s">
        <v>5272</v>
      </c>
      <c r="BF145" s="217" t="s">
        <v>143</v>
      </c>
      <c r="BG145" s="217" t="s">
        <v>16204</v>
      </c>
      <c r="BH145" s="217" t="s">
        <v>143</v>
      </c>
      <c r="BI145" s="217" t="s">
        <v>506</v>
      </c>
      <c r="BJ145" s="217" t="s">
        <v>143</v>
      </c>
      <c r="BK145" s="217" t="s">
        <v>160</v>
      </c>
      <c r="BL145" s="217" t="s">
        <v>160</v>
      </c>
      <c r="BM145" s="217" t="s">
        <v>164</v>
      </c>
      <c r="BN145" s="217" t="s">
        <v>143</v>
      </c>
      <c r="BO145" s="217" t="s">
        <v>13055</v>
      </c>
      <c r="BP145" s="217" t="s">
        <v>5352</v>
      </c>
      <c r="BQ145" s="217" t="s">
        <v>241</v>
      </c>
      <c r="BR145" s="217" t="s">
        <v>16203</v>
      </c>
      <c r="BS145" s="217" t="s">
        <v>16203</v>
      </c>
      <c r="BT145" s="217" t="s">
        <v>135</v>
      </c>
      <c r="BU145" s="217" t="s">
        <v>135</v>
      </c>
      <c r="BV145" s="217" t="s">
        <v>135</v>
      </c>
      <c r="BW145" s="217" t="s">
        <v>148</v>
      </c>
      <c r="BX145" s="217" t="s">
        <v>2650</v>
      </c>
      <c r="BY145" s="217" t="s">
        <v>174</v>
      </c>
      <c r="BZ145" s="217" t="s">
        <v>143</v>
      </c>
      <c r="CA145" s="217" t="s">
        <v>143</v>
      </c>
      <c r="CB145" s="217" t="s">
        <v>143</v>
      </c>
      <c r="CC145" s="217" t="s">
        <v>15613</v>
      </c>
      <c r="CD145" s="217" t="s">
        <v>2261</v>
      </c>
      <c r="CE145" s="217" t="s">
        <v>2261</v>
      </c>
      <c r="CF145" s="217" t="s">
        <v>143</v>
      </c>
      <c r="CG145" s="217" t="s">
        <v>143</v>
      </c>
      <c r="CH145" s="217" t="s">
        <v>5272</v>
      </c>
      <c r="CI145" s="217" t="s">
        <v>143</v>
      </c>
      <c r="CJ145" s="217" t="s">
        <v>143</v>
      </c>
      <c r="CK145" s="217" t="s">
        <v>143</v>
      </c>
      <c r="CL145" s="217" t="s">
        <v>143</v>
      </c>
      <c r="CM145" s="217" t="s">
        <v>143</v>
      </c>
      <c r="CN145" s="217" t="s">
        <v>143</v>
      </c>
      <c r="CO145" s="217" t="s">
        <v>143</v>
      </c>
      <c r="CP145" s="217" t="s">
        <v>143</v>
      </c>
      <c r="CQ145" s="217" t="s">
        <v>1</v>
      </c>
      <c r="CR145" s="217" t="s">
        <v>143</v>
      </c>
      <c r="CS145" s="217" t="s">
        <v>1</v>
      </c>
      <c r="CT145" s="217" t="s">
        <v>1985</v>
      </c>
      <c r="CU145" s="217" t="s">
        <v>1985</v>
      </c>
      <c r="CV145" s="217" t="s">
        <v>953</v>
      </c>
      <c r="CW145" s="217" t="s">
        <v>166</v>
      </c>
      <c r="CX145" s="217" t="s">
        <v>506</v>
      </c>
      <c r="CY145" s="217" t="s">
        <v>1986</v>
      </c>
      <c r="CZ145" s="217" t="s">
        <v>143</v>
      </c>
      <c r="DA145" s="217" t="s">
        <v>143</v>
      </c>
      <c r="DB145" s="217" t="s">
        <v>164</v>
      </c>
      <c r="DC145" s="217" t="s">
        <v>6302</v>
      </c>
      <c r="DD145" s="217" t="s">
        <v>6255</v>
      </c>
      <c r="DE145" s="217" t="s">
        <v>143</v>
      </c>
      <c r="DF145" s="217" t="s">
        <v>143</v>
      </c>
      <c r="DG145" s="217" t="s">
        <v>143</v>
      </c>
      <c r="DJ145" s="176"/>
    </row>
    <row r="146" spans="1:114" s="217" customFormat="1" x14ac:dyDescent="0.2">
      <c r="A146" s="216">
        <v>45690</v>
      </c>
      <c r="B146" s="217">
        <v>186007</v>
      </c>
      <c r="C146" s="217" t="s">
        <v>15759</v>
      </c>
      <c r="D146" s="217" t="s">
        <v>364</v>
      </c>
      <c r="E146" s="218">
        <v>45708</v>
      </c>
      <c r="F146" s="217" t="s">
        <v>126</v>
      </c>
      <c r="G146" s="217" t="s">
        <v>166</v>
      </c>
      <c r="H146" s="219">
        <v>480</v>
      </c>
      <c r="I146" s="219">
        <v>480</v>
      </c>
      <c r="J146" s="220">
        <f t="shared" si="2"/>
        <v>5.1200753675094048E-3</v>
      </c>
      <c r="K146" s="217" t="s">
        <v>12628</v>
      </c>
      <c r="L146" s="217" t="s">
        <v>1065</v>
      </c>
      <c r="M146" s="217" t="s">
        <v>8285</v>
      </c>
      <c r="N146" s="217" t="s">
        <v>16025</v>
      </c>
      <c r="O146" s="221" t="s">
        <v>530</v>
      </c>
      <c r="P146" s="217" t="s">
        <v>16026</v>
      </c>
      <c r="Q146" s="217" t="s">
        <v>16027</v>
      </c>
      <c r="R146" s="217" t="s">
        <v>135</v>
      </c>
      <c r="S146" s="217" t="s">
        <v>135</v>
      </c>
      <c r="T146" s="217" t="s">
        <v>136</v>
      </c>
      <c r="U146" s="217" t="s">
        <v>137</v>
      </c>
      <c r="V146" s="217" t="s">
        <v>957</v>
      </c>
      <c r="W146" s="217" t="s">
        <v>16028</v>
      </c>
      <c r="X146" s="217" t="s">
        <v>16029</v>
      </c>
      <c r="Y146" s="217" t="s">
        <v>139</v>
      </c>
      <c r="Z146" s="217" t="s">
        <v>140</v>
      </c>
      <c r="AA146" s="217" t="s">
        <v>5272</v>
      </c>
      <c r="AB146" s="217" t="s">
        <v>143</v>
      </c>
      <c r="AC146" s="217" t="s">
        <v>5272</v>
      </c>
      <c r="AD146" s="217" t="s">
        <v>16030</v>
      </c>
      <c r="AE146" s="217" t="s">
        <v>5974</v>
      </c>
      <c r="AF146" s="217" t="s">
        <v>141</v>
      </c>
      <c r="AG146" s="217" t="s">
        <v>143</v>
      </c>
      <c r="AH146" s="217" t="s">
        <v>143</v>
      </c>
      <c r="AI146" s="217" t="s">
        <v>142</v>
      </c>
      <c r="AJ146" s="217" t="s">
        <v>143</v>
      </c>
      <c r="AK146" s="217" t="s">
        <v>7390</v>
      </c>
      <c r="AL146" s="217" t="s">
        <v>143</v>
      </c>
      <c r="AM146" s="217" t="s">
        <v>7843</v>
      </c>
      <c r="AN146" s="217" t="s">
        <v>534</v>
      </c>
      <c r="AO146" s="217" t="s">
        <v>309</v>
      </c>
      <c r="AP146" s="217" t="s">
        <v>148</v>
      </c>
      <c r="AQ146" s="217" t="s">
        <v>139</v>
      </c>
      <c r="AR146" s="217" t="s">
        <v>950</v>
      </c>
      <c r="AS146" s="217" t="s">
        <v>2261</v>
      </c>
      <c r="AT146" s="217" t="s">
        <v>631</v>
      </c>
      <c r="AU146" s="217" t="s">
        <v>632</v>
      </c>
      <c r="AV146" s="217" t="s">
        <v>1068</v>
      </c>
      <c r="AW146" s="217" t="s">
        <v>148</v>
      </c>
      <c r="AX146" s="217" t="s">
        <v>139</v>
      </c>
      <c r="AY146" s="217" t="s">
        <v>149</v>
      </c>
      <c r="AZ146" s="217" t="s">
        <v>634</v>
      </c>
      <c r="BA146" s="217" t="s">
        <v>156</v>
      </c>
      <c r="BB146" s="217" t="s">
        <v>157</v>
      </c>
      <c r="BC146" s="217" t="s">
        <v>303</v>
      </c>
      <c r="BD146" s="217" t="s">
        <v>16029</v>
      </c>
      <c r="BE146" s="217" t="s">
        <v>5272</v>
      </c>
      <c r="BF146" s="217" t="s">
        <v>143</v>
      </c>
      <c r="BG146" s="217" t="s">
        <v>6984</v>
      </c>
      <c r="BH146" s="217" t="s">
        <v>143</v>
      </c>
      <c r="BI146" s="217" t="s">
        <v>463</v>
      </c>
      <c r="BJ146" s="217" t="s">
        <v>143</v>
      </c>
      <c r="BK146" s="217" t="s">
        <v>160</v>
      </c>
      <c r="BL146" s="217" t="s">
        <v>143</v>
      </c>
      <c r="BM146" s="217" t="s">
        <v>143</v>
      </c>
      <c r="BN146" s="217" t="s">
        <v>143</v>
      </c>
      <c r="BO146" s="217" t="s">
        <v>16031</v>
      </c>
      <c r="BP146" s="217" t="s">
        <v>5352</v>
      </c>
      <c r="BQ146" s="217" t="s">
        <v>241</v>
      </c>
      <c r="BR146" s="217" t="s">
        <v>7390</v>
      </c>
      <c r="BS146" s="217" t="s">
        <v>7390</v>
      </c>
      <c r="BT146" s="217" t="s">
        <v>135</v>
      </c>
      <c r="BU146" s="217" t="s">
        <v>135</v>
      </c>
      <c r="BV146" s="217" t="s">
        <v>135</v>
      </c>
      <c r="BW146" s="217" t="s">
        <v>148</v>
      </c>
      <c r="BX146" s="217" t="s">
        <v>2841</v>
      </c>
      <c r="BY146" s="217" t="s">
        <v>174</v>
      </c>
      <c r="BZ146" s="217" t="s">
        <v>143</v>
      </c>
      <c r="CA146" s="217" t="s">
        <v>143</v>
      </c>
      <c r="CB146" s="217" t="s">
        <v>143</v>
      </c>
      <c r="CC146" s="217" t="s">
        <v>143</v>
      </c>
      <c r="CD146" s="217" t="s">
        <v>2261</v>
      </c>
      <c r="CE146" s="217" t="s">
        <v>143</v>
      </c>
      <c r="CF146" s="217" t="s">
        <v>143</v>
      </c>
      <c r="CG146" s="217" t="s">
        <v>143</v>
      </c>
      <c r="CH146" s="217" t="s">
        <v>5272</v>
      </c>
      <c r="CI146" s="217" t="s">
        <v>143</v>
      </c>
      <c r="CJ146" s="217" t="s">
        <v>143</v>
      </c>
      <c r="CK146" s="217" t="s">
        <v>143</v>
      </c>
      <c r="CL146" s="217" t="s">
        <v>143</v>
      </c>
      <c r="CM146" s="217" t="s">
        <v>143</v>
      </c>
      <c r="CN146" s="217" t="s">
        <v>143</v>
      </c>
      <c r="CO146" s="217" t="s">
        <v>143</v>
      </c>
      <c r="CP146" s="217" t="s">
        <v>143</v>
      </c>
      <c r="CQ146" s="217" t="s">
        <v>1</v>
      </c>
      <c r="CR146" s="217" t="s">
        <v>143</v>
      </c>
      <c r="CS146" s="217" t="s">
        <v>1</v>
      </c>
      <c r="CT146" s="217" t="s">
        <v>1985</v>
      </c>
      <c r="CU146" s="217" t="s">
        <v>143</v>
      </c>
      <c r="CV146" s="217" t="s">
        <v>12628</v>
      </c>
      <c r="CW146" s="217" t="s">
        <v>166</v>
      </c>
      <c r="CX146" s="217" t="s">
        <v>463</v>
      </c>
      <c r="CY146" s="217" t="s">
        <v>1989</v>
      </c>
      <c r="CZ146" s="217" t="s">
        <v>143</v>
      </c>
      <c r="DA146" s="217" t="s">
        <v>225</v>
      </c>
      <c r="DB146" s="217" t="s">
        <v>364</v>
      </c>
      <c r="DC146" s="217" t="s">
        <v>6302</v>
      </c>
      <c r="DD146" s="217" t="s">
        <v>5997</v>
      </c>
      <c r="DE146" s="217" t="s">
        <v>143</v>
      </c>
      <c r="DF146" s="217" t="s">
        <v>143</v>
      </c>
      <c r="DG146" s="217" t="s">
        <v>143</v>
      </c>
      <c r="DJ146" s="176"/>
    </row>
    <row r="147" spans="1:114" s="217" customFormat="1" x14ac:dyDescent="0.2">
      <c r="A147" s="216">
        <v>45690</v>
      </c>
      <c r="B147" s="217">
        <v>186023</v>
      </c>
      <c r="C147" s="217" t="s">
        <v>15914</v>
      </c>
      <c r="D147" s="217" t="s">
        <v>5495</v>
      </c>
      <c r="E147" s="218">
        <v>45708</v>
      </c>
      <c r="F147" s="217" t="s">
        <v>165</v>
      </c>
      <c r="G147" s="217" t="s">
        <v>127</v>
      </c>
      <c r="H147" s="219">
        <v>585.04</v>
      </c>
      <c r="I147" s="219">
        <v>585.04</v>
      </c>
      <c r="J147" s="220">
        <f t="shared" si="2"/>
        <v>6.2405185270993785E-3</v>
      </c>
      <c r="K147" s="217" t="s">
        <v>394</v>
      </c>
      <c r="L147" s="217" t="s">
        <v>12154</v>
      </c>
      <c r="M147" s="217" t="s">
        <v>960</v>
      </c>
      <c r="N147" s="217" t="s">
        <v>16032</v>
      </c>
      <c r="O147" s="221" t="s">
        <v>132</v>
      </c>
      <c r="P147" s="217" t="s">
        <v>16033</v>
      </c>
      <c r="Q147" s="217" t="s">
        <v>16034</v>
      </c>
      <c r="R147" s="217" t="s">
        <v>8517</v>
      </c>
      <c r="S147" s="217" t="s">
        <v>135</v>
      </c>
      <c r="T147" s="217" t="s">
        <v>136</v>
      </c>
      <c r="U147" s="217" t="s">
        <v>137</v>
      </c>
      <c r="V147" s="217" t="s">
        <v>9544</v>
      </c>
      <c r="W147" s="217" t="s">
        <v>16035</v>
      </c>
      <c r="X147" s="217" t="s">
        <v>16036</v>
      </c>
      <c r="Y147" s="217" t="s">
        <v>139</v>
      </c>
      <c r="Z147" s="217" t="s">
        <v>226</v>
      </c>
      <c r="AA147" s="217" t="s">
        <v>5272</v>
      </c>
      <c r="AB147" s="217" t="s">
        <v>143</v>
      </c>
      <c r="AC147" s="217" t="s">
        <v>5272</v>
      </c>
      <c r="AD147" s="217" t="s">
        <v>143</v>
      </c>
      <c r="AE147" s="217" t="s">
        <v>235</v>
      </c>
      <c r="AF147" s="217" t="s">
        <v>141</v>
      </c>
      <c r="AG147" s="217" t="s">
        <v>143</v>
      </c>
      <c r="AH147" s="217" t="s">
        <v>143</v>
      </c>
      <c r="AI147" s="217" t="s">
        <v>207</v>
      </c>
      <c r="AJ147" s="217" t="s">
        <v>143</v>
      </c>
      <c r="AK147" s="217" t="s">
        <v>16037</v>
      </c>
      <c r="AL147" s="217" t="s">
        <v>143</v>
      </c>
      <c r="AM147" s="217" t="s">
        <v>145</v>
      </c>
      <c r="AN147" s="217" t="s">
        <v>146</v>
      </c>
      <c r="AO147" s="217" t="s">
        <v>972</v>
      </c>
      <c r="AP147" s="217" t="s">
        <v>148</v>
      </c>
      <c r="AQ147" s="217" t="s">
        <v>139</v>
      </c>
      <c r="AR147" s="217" t="s">
        <v>149</v>
      </c>
      <c r="AS147" s="217" t="s">
        <v>150</v>
      </c>
      <c r="AT147" s="217" t="s">
        <v>15754</v>
      </c>
      <c r="AU147" s="217" t="s">
        <v>6577</v>
      </c>
      <c r="AV147" s="217" t="s">
        <v>309</v>
      </c>
      <c r="AW147" s="217" t="s">
        <v>148</v>
      </c>
      <c r="AX147" s="217" t="s">
        <v>139</v>
      </c>
      <c r="AY147" s="217" t="s">
        <v>154</v>
      </c>
      <c r="AZ147" s="217" t="s">
        <v>15755</v>
      </c>
      <c r="BA147" s="217" t="s">
        <v>156</v>
      </c>
      <c r="BB147" s="217" t="s">
        <v>157</v>
      </c>
      <c r="BC147" s="217" t="s">
        <v>237</v>
      </c>
      <c r="BD147" s="217" t="s">
        <v>16036</v>
      </c>
      <c r="BE147" s="217" t="s">
        <v>5272</v>
      </c>
      <c r="BF147" s="217" t="s">
        <v>143</v>
      </c>
      <c r="BG147" s="217" t="s">
        <v>143</v>
      </c>
      <c r="BH147" s="217" t="s">
        <v>143</v>
      </c>
      <c r="BI147" s="217" t="s">
        <v>136</v>
      </c>
      <c r="BJ147" s="217" t="s">
        <v>143</v>
      </c>
      <c r="BK147" s="217" t="s">
        <v>1674</v>
      </c>
      <c r="BL147" s="217" t="s">
        <v>143</v>
      </c>
      <c r="BM147" s="217" t="s">
        <v>143</v>
      </c>
      <c r="BN147" s="217" t="s">
        <v>143</v>
      </c>
      <c r="BO147" s="217" t="s">
        <v>16038</v>
      </c>
      <c r="BP147" s="217" t="s">
        <v>5784</v>
      </c>
      <c r="BQ147" s="217" t="s">
        <v>314</v>
      </c>
      <c r="BR147" s="217" t="s">
        <v>16039</v>
      </c>
      <c r="BS147" s="217" t="s">
        <v>16039</v>
      </c>
      <c r="BT147" s="217" t="s">
        <v>135</v>
      </c>
      <c r="BU147" s="217" t="s">
        <v>135</v>
      </c>
      <c r="BV147" s="217" t="s">
        <v>135</v>
      </c>
      <c r="BW147" s="217" t="s">
        <v>148</v>
      </c>
      <c r="BX147" s="217" t="s">
        <v>4837</v>
      </c>
      <c r="BY147" s="217" t="s">
        <v>144</v>
      </c>
      <c r="BZ147" s="217" t="s">
        <v>143</v>
      </c>
      <c r="CA147" s="217" t="s">
        <v>143</v>
      </c>
      <c r="CB147" s="217" t="s">
        <v>143</v>
      </c>
      <c r="CC147" s="217" t="s">
        <v>16040</v>
      </c>
      <c r="CD147" s="217" t="s">
        <v>9549</v>
      </c>
      <c r="CE147" s="217" t="s">
        <v>143</v>
      </c>
      <c r="CF147" s="217" t="s">
        <v>143</v>
      </c>
      <c r="CG147" s="217" t="s">
        <v>143</v>
      </c>
      <c r="CH147" s="217" t="s">
        <v>5272</v>
      </c>
      <c r="CI147" s="217" t="s">
        <v>143</v>
      </c>
      <c r="CJ147" s="217" t="s">
        <v>143</v>
      </c>
      <c r="CK147" s="217" t="s">
        <v>143</v>
      </c>
      <c r="CL147" s="217" t="s">
        <v>143</v>
      </c>
      <c r="CM147" s="217" t="s">
        <v>143</v>
      </c>
      <c r="CN147" s="217" t="s">
        <v>143</v>
      </c>
      <c r="CO147" s="217" t="s">
        <v>143</v>
      </c>
      <c r="CP147" s="217" t="s">
        <v>143</v>
      </c>
      <c r="CQ147" s="217" t="s">
        <v>1</v>
      </c>
      <c r="CR147" s="217" t="s">
        <v>143</v>
      </c>
      <c r="CS147" s="217" t="s">
        <v>1</v>
      </c>
      <c r="CT147" s="217" t="s">
        <v>2092</v>
      </c>
      <c r="CU147" s="217" t="s">
        <v>143</v>
      </c>
      <c r="CV147" s="217" t="s">
        <v>394</v>
      </c>
      <c r="CW147" s="217" t="s">
        <v>127</v>
      </c>
      <c r="CX147" s="217" t="s">
        <v>136</v>
      </c>
      <c r="CY147" s="217" t="s">
        <v>1989</v>
      </c>
      <c r="CZ147" s="217" t="s">
        <v>143</v>
      </c>
      <c r="DA147" s="217" t="s">
        <v>143</v>
      </c>
      <c r="DB147" s="217" t="s">
        <v>5495</v>
      </c>
      <c r="DC147" s="217" t="s">
        <v>6302</v>
      </c>
      <c r="DD147" s="217" t="s">
        <v>5997</v>
      </c>
      <c r="DE147" s="217" t="s">
        <v>143</v>
      </c>
      <c r="DF147" s="217" t="s">
        <v>143</v>
      </c>
      <c r="DG147" s="217" t="s">
        <v>143</v>
      </c>
      <c r="DJ147" s="176"/>
    </row>
    <row r="148" spans="1:114" s="217" customFormat="1" x14ac:dyDescent="0.2">
      <c r="A148" s="216">
        <v>45690</v>
      </c>
      <c r="B148" s="217">
        <v>186027</v>
      </c>
      <c r="C148" s="217" t="s">
        <v>15915</v>
      </c>
      <c r="D148" s="217" t="s">
        <v>373</v>
      </c>
      <c r="E148" s="218">
        <v>45708</v>
      </c>
      <c r="F148" s="217" t="s">
        <v>257</v>
      </c>
      <c r="G148" s="217" t="s">
        <v>166</v>
      </c>
      <c r="H148" s="219">
        <v>151.29</v>
      </c>
      <c r="I148" s="219">
        <v>250</v>
      </c>
      <c r="J148" s="220">
        <f t="shared" si="2"/>
        <v>1.6137837548968704E-3</v>
      </c>
      <c r="K148" s="217" t="s">
        <v>1196</v>
      </c>
      <c r="L148" s="217" t="s">
        <v>980</v>
      </c>
      <c r="M148" s="217" t="s">
        <v>6992</v>
      </c>
      <c r="N148" s="217" t="s">
        <v>16041</v>
      </c>
      <c r="O148" s="221" t="s">
        <v>170</v>
      </c>
      <c r="P148" s="217" t="s">
        <v>16042</v>
      </c>
      <c r="Q148" s="217" t="s">
        <v>6995</v>
      </c>
      <c r="R148" s="217" t="s">
        <v>135</v>
      </c>
      <c r="S148" s="217" t="s">
        <v>135</v>
      </c>
      <c r="T148" s="217" t="s">
        <v>2050</v>
      </c>
      <c r="U148" s="217" t="s">
        <v>137</v>
      </c>
      <c r="V148" s="217" t="s">
        <v>264</v>
      </c>
      <c r="W148" s="217" t="s">
        <v>16043</v>
      </c>
      <c r="X148" s="217" t="s">
        <v>16044</v>
      </c>
      <c r="Y148" s="217" t="s">
        <v>139</v>
      </c>
      <c r="Z148" s="217" t="s">
        <v>226</v>
      </c>
      <c r="AA148" s="217" t="s">
        <v>5272</v>
      </c>
      <c r="AB148" s="217" t="s">
        <v>143</v>
      </c>
      <c r="AC148" s="217" t="s">
        <v>16045</v>
      </c>
      <c r="AD148" s="217" t="s">
        <v>16046</v>
      </c>
      <c r="AE148" s="217" t="s">
        <v>5675</v>
      </c>
      <c r="AF148" s="217" t="s">
        <v>265</v>
      </c>
      <c r="AG148" s="217" t="s">
        <v>143</v>
      </c>
      <c r="AH148" s="217" t="s">
        <v>16045</v>
      </c>
      <c r="AI148" s="217" t="s">
        <v>207</v>
      </c>
      <c r="AJ148" s="217" t="s">
        <v>143</v>
      </c>
      <c r="AK148" s="217" t="s">
        <v>5723</v>
      </c>
      <c r="AL148" s="217" t="s">
        <v>174</v>
      </c>
      <c r="AM148" s="217" t="s">
        <v>7000</v>
      </c>
      <c r="AN148" s="217" t="s">
        <v>447</v>
      </c>
      <c r="AO148" s="217" t="s">
        <v>7001</v>
      </c>
      <c r="AP148" s="217" t="s">
        <v>178</v>
      </c>
      <c r="AQ148" s="217" t="s">
        <v>179</v>
      </c>
      <c r="AR148" s="217" t="s">
        <v>403</v>
      </c>
      <c r="AS148" s="217" t="s">
        <v>7002</v>
      </c>
      <c r="AT148" s="217" t="s">
        <v>990</v>
      </c>
      <c r="AU148" s="217" t="s">
        <v>273</v>
      </c>
      <c r="AV148" s="217" t="s">
        <v>991</v>
      </c>
      <c r="AW148" s="217" t="s">
        <v>148</v>
      </c>
      <c r="AX148" s="217" t="s">
        <v>139</v>
      </c>
      <c r="AY148" s="217" t="s">
        <v>154</v>
      </c>
      <c r="AZ148" s="217" t="s">
        <v>992</v>
      </c>
      <c r="BA148" s="217" t="s">
        <v>156</v>
      </c>
      <c r="BB148" s="217" t="s">
        <v>157</v>
      </c>
      <c r="BC148" s="217" t="s">
        <v>484</v>
      </c>
      <c r="BD148" s="217" t="s">
        <v>16047</v>
      </c>
      <c r="BE148" s="217" t="s">
        <v>5272</v>
      </c>
      <c r="BF148" s="217" t="s">
        <v>170</v>
      </c>
      <c r="BG148" s="217" t="s">
        <v>16048</v>
      </c>
      <c r="BH148" s="217" t="s">
        <v>143</v>
      </c>
      <c r="BI148" s="217" t="s">
        <v>183</v>
      </c>
      <c r="BJ148" s="217" t="s">
        <v>143</v>
      </c>
      <c r="BK148" s="217" t="s">
        <v>200</v>
      </c>
      <c r="BL148" s="217" t="s">
        <v>200</v>
      </c>
      <c r="BM148" s="217" t="s">
        <v>143</v>
      </c>
      <c r="BN148" s="217" t="s">
        <v>143</v>
      </c>
      <c r="BO148" s="217" t="s">
        <v>16049</v>
      </c>
      <c r="BP148" s="217" t="s">
        <v>5723</v>
      </c>
      <c r="BQ148" s="217" t="s">
        <v>162</v>
      </c>
      <c r="BR148" s="217" t="s">
        <v>16045</v>
      </c>
      <c r="BS148" s="217" t="s">
        <v>16045</v>
      </c>
      <c r="BT148" s="217" t="s">
        <v>135</v>
      </c>
      <c r="BU148" s="217" t="s">
        <v>135</v>
      </c>
      <c r="BV148" s="217" t="s">
        <v>135</v>
      </c>
      <c r="BW148" s="217" t="s">
        <v>148</v>
      </c>
      <c r="BX148" s="217" t="s">
        <v>4815</v>
      </c>
      <c r="BY148" s="217" t="s">
        <v>174</v>
      </c>
      <c r="BZ148" s="217" t="s">
        <v>143</v>
      </c>
      <c r="CA148" s="217" t="s">
        <v>143</v>
      </c>
      <c r="CB148" s="217" t="s">
        <v>143</v>
      </c>
      <c r="CC148" s="217" t="s">
        <v>143</v>
      </c>
      <c r="CD148" s="217" t="s">
        <v>2261</v>
      </c>
      <c r="CE148" s="217" t="s">
        <v>2261</v>
      </c>
      <c r="CF148" s="217" t="s">
        <v>143</v>
      </c>
      <c r="CG148" s="217" t="s">
        <v>143</v>
      </c>
      <c r="CH148" s="217" t="s">
        <v>5272</v>
      </c>
      <c r="CI148" s="217" t="s">
        <v>143</v>
      </c>
      <c r="CJ148" s="217" t="s">
        <v>143</v>
      </c>
      <c r="CK148" s="217" t="s">
        <v>143</v>
      </c>
      <c r="CL148" s="217" t="s">
        <v>143</v>
      </c>
      <c r="CM148" s="217" t="s">
        <v>7006</v>
      </c>
      <c r="CN148" s="217" t="s">
        <v>143</v>
      </c>
      <c r="CO148" s="217" t="s">
        <v>143</v>
      </c>
      <c r="CP148" s="217" t="s">
        <v>143</v>
      </c>
      <c r="CQ148" s="217" t="s">
        <v>1</v>
      </c>
      <c r="CR148" s="217" t="s">
        <v>143</v>
      </c>
      <c r="CS148" s="217" t="s">
        <v>1</v>
      </c>
      <c r="CT148" s="217" t="s">
        <v>1985</v>
      </c>
      <c r="CU148" s="217" t="s">
        <v>1985</v>
      </c>
      <c r="CV148" s="217" t="s">
        <v>1196</v>
      </c>
      <c r="CW148" s="217" t="s">
        <v>166</v>
      </c>
      <c r="CX148" s="217" t="s">
        <v>183</v>
      </c>
      <c r="CY148" s="217" t="s">
        <v>1989</v>
      </c>
      <c r="CZ148" s="217" t="s">
        <v>143</v>
      </c>
      <c r="DA148" s="217" t="s">
        <v>143</v>
      </c>
      <c r="DB148" s="217" t="s">
        <v>373</v>
      </c>
      <c r="DC148" s="217" t="s">
        <v>6302</v>
      </c>
      <c r="DD148" s="217" t="s">
        <v>5997</v>
      </c>
      <c r="DE148" s="217" t="s">
        <v>143</v>
      </c>
      <c r="DF148" s="217" t="s">
        <v>16050</v>
      </c>
      <c r="DG148" s="217" t="s">
        <v>143</v>
      </c>
      <c r="DJ148" s="176"/>
    </row>
    <row r="149" spans="1:114" s="217" customFormat="1" x14ac:dyDescent="0.2">
      <c r="A149" s="216">
        <v>45690</v>
      </c>
      <c r="B149" s="217">
        <v>186127</v>
      </c>
      <c r="C149" s="217" t="s">
        <v>15759</v>
      </c>
      <c r="D149" s="217" t="s">
        <v>164</v>
      </c>
      <c r="E149" s="218">
        <v>45708</v>
      </c>
      <c r="F149" s="217" t="s">
        <v>165</v>
      </c>
      <c r="G149" s="217" t="s">
        <v>166</v>
      </c>
      <c r="H149" s="219">
        <v>480</v>
      </c>
      <c r="I149" s="219">
        <v>480</v>
      </c>
      <c r="J149" s="220">
        <f t="shared" si="2"/>
        <v>5.1200753675094048E-3</v>
      </c>
      <c r="K149" s="217" t="s">
        <v>8531</v>
      </c>
      <c r="L149" s="217" t="s">
        <v>219</v>
      </c>
      <c r="M149" s="217" t="s">
        <v>8963</v>
      </c>
      <c r="N149" s="217" t="s">
        <v>16051</v>
      </c>
      <c r="O149" s="221" t="s">
        <v>530</v>
      </c>
      <c r="P149" s="217" t="s">
        <v>16052</v>
      </c>
      <c r="Q149" s="217" t="s">
        <v>4043</v>
      </c>
      <c r="R149" s="217" t="s">
        <v>135</v>
      </c>
      <c r="S149" s="217" t="s">
        <v>135</v>
      </c>
      <c r="T149" s="217" t="s">
        <v>136</v>
      </c>
      <c r="U149" s="217" t="s">
        <v>137</v>
      </c>
      <c r="V149" s="217" t="s">
        <v>6653</v>
      </c>
      <c r="W149" s="217" t="s">
        <v>16053</v>
      </c>
      <c r="X149" s="217" t="s">
        <v>16054</v>
      </c>
      <c r="Y149" s="217" t="s">
        <v>139</v>
      </c>
      <c r="Z149" s="217" t="s">
        <v>140</v>
      </c>
      <c r="AA149" s="217" t="s">
        <v>5272</v>
      </c>
      <c r="AB149" s="217" t="s">
        <v>143</v>
      </c>
      <c r="AC149" s="217" t="s">
        <v>7390</v>
      </c>
      <c r="AD149" s="217" t="s">
        <v>143</v>
      </c>
      <c r="AE149" s="217" t="s">
        <v>235</v>
      </c>
      <c r="AF149" s="217" t="s">
        <v>141</v>
      </c>
      <c r="AG149" s="217" t="s">
        <v>143</v>
      </c>
      <c r="AH149" s="217" t="s">
        <v>7390</v>
      </c>
      <c r="AI149" s="217" t="s">
        <v>142</v>
      </c>
      <c r="AJ149" s="217" t="s">
        <v>143</v>
      </c>
      <c r="AK149" s="217" t="s">
        <v>7390</v>
      </c>
      <c r="AL149" s="217" t="s">
        <v>174</v>
      </c>
      <c r="AM149" s="217" t="s">
        <v>15388</v>
      </c>
      <c r="AN149" s="217" t="s">
        <v>9332</v>
      </c>
      <c r="AO149" s="217" t="s">
        <v>309</v>
      </c>
      <c r="AP149" s="217" t="s">
        <v>148</v>
      </c>
      <c r="AQ149" s="217" t="s">
        <v>139</v>
      </c>
      <c r="AR149" s="217" t="s">
        <v>2261</v>
      </c>
      <c r="AS149" s="217" t="s">
        <v>2261</v>
      </c>
      <c r="AT149" s="217" t="s">
        <v>234</v>
      </c>
      <c r="AU149" s="217" t="s">
        <v>165</v>
      </c>
      <c r="AV149" s="217" t="s">
        <v>235</v>
      </c>
      <c r="AW149" s="217" t="s">
        <v>148</v>
      </c>
      <c r="AX149" s="217" t="s">
        <v>139</v>
      </c>
      <c r="AY149" s="217" t="s">
        <v>875</v>
      </c>
      <c r="AZ149" s="217" t="s">
        <v>150</v>
      </c>
      <c r="BA149" s="217" t="s">
        <v>156</v>
      </c>
      <c r="BB149" s="217" t="s">
        <v>157</v>
      </c>
      <c r="BC149" s="217" t="s">
        <v>303</v>
      </c>
      <c r="BD149" s="217" t="s">
        <v>16054</v>
      </c>
      <c r="BE149" s="217" t="s">
        <v>5272</v>
      </c>
      <c r="BF149" s="217" t="s">
        <v>143</v>
      </c>
      <c r="BG149" s="217" t="s">
        <v>143</v>
      </c>
      <c r="BH149" s="217" t="s">
        <v>143</v>
      </c>
      <c r="BI149" s="217" t="s">
        <v>8538</v>
      </c>
      <c r="BJ149" s="217" t="s">
        <v>143</v>
      </c>
      <c r="BK149" s="217" t="s">
        <v>160</v>
      </c>
      <c r="BL149" s="217" t="s">
        <v>160</v>
      </c>
      <c r="BM149" s="217" t="s">
        <v>143</v>
      </c>
      <c r="BN149" s="217" t="s">
        <v>143</v>
      </c>
      <c r="BO149" s="217" t="s">
        <v>16055</v>
      </c>
      <c r="BP149" s="217" t="s">
        <v>5352</v>
      </c>
      <c r="BQ149" s="217" t="s">
        <v>241</v>
      </c>
      <c r="BR149" s="217" t="s">
        <v>7390</v>
      </c>
      <c r="BS149" s="217" t="s">
        <v>7390</v>
      </c>
      <c r="BT149" s="217" t="s">
        <v>135</v>
      </c>
      <c r="BU149" s="217" t="s">
        <v>135</v>
      </c>
      <c r="BV149" s="217" t="s">
        <v>135</v>
      </c>
      <c r="BW149" s="217" t="s">
        <v>148</v>
      </c>
      <c r="BX149" s="217" t="s">
        <v>12054</v>
      </c>
      <c r="BY149" s="217" t="s">
        <v>174</v>
      </c>
      <c r="BZ149" s="217" t="s">
        <v>143</v>
      </c>
      <c r="CA149" s="217" t="s">
        <v>143</v>
      </c>
      <c r="CB149" s="217" t="s">
        <v>143</v>
      </c>
      <c r="CC149" s="217" t="s">
        <v>16051</v>
      </c>
      <c r="CD149" s="217" t="s">
        <v>2261</v>
      </c>
      <c r="CE149" s="217" t="s">
        <v>2261</v>
      </c>
      <c r="CF149" s="217" t="s">
        <v>143</v>
      </c>
      <c r="CG149" s="217" t="s">
        <v>143</v>
      </c>
      <c r="CH149" s="217" t="s">
        <v>5272</v>
      </c>
      <c r="CI149" s="217" t="s">
        <v>143</v>
      </c>
      <c r="CJ149" s="217" t="s">
        <v>143</v>
      </c>
      <c r="CK149" s="217" t="s">
        <v>143</v>
      </c>
      <c r="CL149" s="217" t="s">
        <v>143</v>
      </c>
      <c r="CM149" s="217" t="s">
        <v>143</v>
      </c>
      <c r="CN149" s="217" t="s">
        <v>143</v>
      </c>
      <c r="CO149" s="217" t="s">
        <v>143</v>
      </c>
      <c r="CP149" s="217" t="s">
        <v>143</v>
      </c>
      <c r="CQ149" s="217" t="s">
        <v>1</v>
      </c>
      <c r="CR149" s="217" t="s">
        <v>143</v>
      </c>
      <c r="CS149" s="217" t="s">
        <v>1</v>
      </c>
      <c r="CT149" s="217" t="s">
        <v>1985</v>
      </c>
      <c r="CU149" s="217" t="s">
        <v>1985</v>
      </c>
      <c r="CV149" s="217" t="s">
        <v>8531</v>
      </c>
      <c r="CW149" s="217" t="s">
        <v>166</v>
      </c>
      <c r="CX149" s="217" t="s">
        <v>8538</v>
      </c>
      <c r="CY149" s="217" t="s">
        <v>1989</v>
      </c>
      <c r="CZ149" s="217" t="s">
        <v>143</v>
      </c>
      <c r="DA149" s="217" t="s">
        <v>6653</v>
      </c>
      <c r="DB149" s="217" t="s">
        <v>164</v>
      </c>
      <c r="DC149" s="217" t="s">
        <v>6302</v>
      </c>
      <c r="DD149" s="217" t="s">
        <v>5997</v>
      </c>
      <c r="DE149" s="217" t="s">
        <v>143</v>
      </c>
      <c r="DF149" s="217" t="s">
        <v>143</v>
      </c>
      <c r="DG149" s="217" t="s">
        <v>143</v>
      </c>
      <c r="DJ149" s="176"/>
    </row>
    <row r="150" spans="1:114" s="217" customFormat="1" x14ac:dyDescent="0.2">
      <c r="A150" s="216">
        <v>45690</v>
      </c>
      <c r="B150" s="217">
        <v>186263</v>
      </c>
      <c r="C150" s="217" t="s">
        <v>16253</v>
      </c>
      <c r="D150" s="217" t="s">
        <v>164</v>
      </c>
      <c r="E150" s="218">
        <v>45712</v>
      </c>
      <c r="F150" s="217" t="s">
        <v>165</v>
      </c>
      <c r="G150" s="217" t="s">
        <v>166</v>
      </c>
      <c r="H150" s="219">
        <v>955.63</v>
      </c>
      <c r="I150" s="219">
        <v>485.96</v>
      </c>
      <c r="J150" s="220">
        <f t="shared" si="2"/>
        <v>1.0193536715527109E-2</v>
      </c>
      <c r="K150" s="217" t="s">
        <v>953</v>
      </c>
      <c r="L150" s="217" t="s">
        <v>960</v>
      </c>
      <c r="M150" s="217" t="s">
        <v>3998</v>
      </c>
      <c r="N150" s="217" t="s">
        <v>14542</v>
      </c>
      <c r="O150" s="221" t="s">
        <v>170</v>
      </c>
      <c r="P150" s="217" t="s">
        <v>16056</v>
      </c>
      <c r="Q150" s="217" t="s">
        <v>16057</v>
      </c>
      <c r="R150" s="217" t="s">
        <v>135</v>
      </c>
      <c r="S150" s="217" t="s">
        <v>135</v>
      </c>
      <c r="T150" s="217" t="s">
        <v>506</v>
      </c>
      <c r="U150" s="217" t="s">
        <v>137</v>
      </c>
      <c r="V150" s="217" t="s">
        <v>173</v>
      </c>
      <c r="W150" s="217" t="s">
        <v>16058</v>
      </c>
      <c r="X150" s="217" t="s">
        <v>16205</v>
      </c>
      <c r="Y150" s="217" t="s">
        <v>139</v>
      </c>
      <c r="Z150" s="217" t="s">
        <v>323</v>
      </c>
      <c r="AA150" s="217" t="s">
        <v>5272</v>
      </c>
      <c r="AB150" s="217" t="s">
        <v>143</v>
      </c>
      <c r="AC150" s="217" t="s">
        <v>16206</v>
      </c>
      <c r="AD150" s="217" t="s">
        <v>143</v>
      </c>
      <c r="AE150" s="217" t="s">
        <v>235</v>
      </c>
      <c r="AF150" s="217" t="s">
        <v>141</v>
      </c>
      <c r="AG150" s="217" t="s">
        <v>143</v>
      </c>
      <c r="AH150" s="217" t="s">
        <v>16206</v>
      </c>
      <c r="AI150" s="217" t="s">
        <v>207</v>
      </c>
      <c r="AJ150" s="217" t="s">
        <v>15613</v>
      </c>
      <c r="AK150" s="217" t="s">
        <v>16060</v>
      </c>
      <c r="AL150" s="217" t="s">
        <v>174</v>
      </c>
      <c r="AM150" s="217" t="s">
        <v>4001</v>
      </c>
      <c r="AN150" s="217" t="s">
        <v>4002</v>
      </c>
      <c r="AO150" s="217" t="s">
        <v>4003</v>
      </c>
      <c r="AP150" s="217" t="s">
        <v>178</v>
      </c>
      <c r="AQ150" s="217" t="s">
        <v>179</v>
      </c>
      <c r="AR150" s="217" t="s">
        <v>841</v>
      </c>
      <c r="AS150" s="217" t="s">
        <v>4004</v>
      </c>
      <c r="AT150" s="217" t="s">
        <v>145</v>
      </c>
      <c r="AU150" s="217" t="s">
        <v>146</v>
      </c>
      <c r="AV150" s="217" t="s">
        <v>972</v>
      </c>
      <c r="AW150" s="217" t="s">
        <v>148</v>
      </c>
      <c r="AX150" s="217" t="s">
        <v>139</v>
      </c>
      <c r="AY150" s="217" t="s">
        <v>149</v>
      </c>
      <c r="AZ150" s="217" t="s">
        <v>150</v>
      </c>
      <c r="BA150" s="217" t="s">
        <v>156</v>
      </c>
      <c r="BB150" s="217" t="s">
        <v>157</v>
      </c>
      <c r="BC150" s="217" t="s">
        <v>303</v>
      </c>
      <c r="BD150" s="217" t="s">
        <v>16059</v>
      </c>
      <c r="BE150" s="217" t="s">
        <v>5272</v>
      </c>
      <c r="BF150" s="217" t="s">
        <v>143</v>
      </c>
      <c r="BG150" s="217" t="s">
        <v>16207</v>
      </c>
      <c r="BH150" s="217" t="s">
        <v>143</v>
      </c>
      <c r="BI150" s="217" t="s">
        <v>506</v>
      </c>
      <c r="BJ150" s="217" t="s">
        <v>143</v>
      </c>
      <c r="BK150" s="217" t="s">
        <v>160</v>
      </c>
      <c r="BL150" s="217" t="s">
        <v>160</v>
      </c>
      <c r="BM150" s="217" t="s">
        <v>164</v>
      </c>
      <c r="BN150" s="217" t="s">
        <v>143</v>
      </c>
      <c r="BO150" s="217" t="s">
        <v>2410</v>
      </c>
      <c r="BP150" s="217" t="s">
        <v>5352</v>
      </c>
      <c r="BQ150" s="217" t="s">
        <v>241</v>
      </c>
      <c r="BR150" s="217" t="s">
        <v>16206</v>
      </c>
      <c r="BS150" s="217" t="s">
        <v>16206</v>
      </c>
      <c r="BT150" s="217" t="s">
        <v>135</v>
      </c>
      <c r="BU150" s="217" t="s">
        <v>135</v>
      </c>
      <c r="BV150" s="217" t="s">
        <v>135</v>
      </c>
      <c r="BW150" s="217" t="s">
        <v>148</v>
      </c>
      <c r="BX150" s="217" t="s">
        <v>2650</v>
      </c>
      <c r="BY150" s="217" t="s">
        <v>174</v>
      </c>
      <c r="BZ150" s="217" t="s">
        <v>143</v>
      </c>
      <c r="CA150" s="217" t="s">
        <v>143</v>
      </c>
      <c r="CB150" s="217" t="s">
        <v>143</v>
      </c>
      <c r="CC150" s="217" t="s">
        <v>15613</v>
      </c>
      <c r="CD150" s="217" t="s">
        <v>2261</v>
      </c>
      <c r="CE150" s="217" t="s">
        <v>2261</v>
      </c>
      <c r="CF150" s="217" t="s">
        <v>143</v>
      </c>
      <c r="CG150" s="217" t="s">
        <v>143</v>
      </c>
      <c r="CH150" s="217" t="s">
        <v>5272</v>
      </c>
      <c r="CI150" s="217" t="s">
        <v>143</v>
      </c>
      <c r="CJ150" s="217" t="s">
        <v>143</v>
      </c>
      <c r="CK150" s="217" t="s">
        <v>143</v>
      </c>
      <c r="CL150" s="217" t="s">
        <v>143</v>
      </c>
      <c r="CM150" s="217" t="s">
        <v>143</v>
      </c>
      <c r="CN150" s="217" t="s">
        <v>143</v>
      </c>
      <c r="CO150" s="217" t="s">
        <v>143</v>
      </c>
      <c r="CP150" s="217" t="s">
        <v>143</v>
      </c>
      <c r="CQ150" s="217" t="s">
        <v>1</v>
      </c>
      <c r="CR150" s="217" t="s">
        <v>143</v>
      </c>
      <c r="CS150" s="217" t="s">
        <v>1</v>
      </c>
      <c r="CT150" s="217" t="s">
        <v>1985</v>
      </c>
      <c r="CU150" s="217" t="s">
        <v>2092</v>
      </c>
      <c r="CV150" s="217" t="s">
        <v>953</v>
      </c>
      <c r="CW150" s="217" t="s">
        <v>166</v>
      </c>
      <c r="CX150" s="217" t="s">
        <v>506</v>
      </c>
      <c r="CY150" s="217" t="s">
        <v>2007</v>
      </c>
      <c r="CZ150" s="217" t="s">
        <v>143</v>
      </c>
      <c r="DA150" s="217" t="s">
        <v>143</v>
      </c>
      <c r="DB150" s="217" t="s">
        <v>164</v>
      </c>
      <c r="DC150" s="217" t="s">
        <v>6302</v>
      </c>
      <c r="DD150" s="217" t="s">
        <v>6915</v>
      </c>
      <c r="DE150" s="217" t="s">
        <v>143</v>
      </c>
      <c r="DF150" s="217" t="s">
        <v>143</v>
      </c>
      <c r="DG150" s="217" t="s">
        <v>143</v>
      </c>
      <c r="DJ150" s="176"/>
    </row>
    <row r="151" spans="1:114" s="217" customFormat="1" x14ac:dyDescent="0.2">
      <c r="A151" s="216">
        <v>45690</v>
      </c>
      <c r="B151" s="217">
        <v>186298</v>
      </c>
      <c r="C151" s="217" t="s">
        <v>12238</v>
      </c>
      <c r="D151" s="217" t="s">
        <v>125</v>
      </c>
      <c r="E151" s="218">
        <v>45709</v>
      </c>
      <c r="F151" s="217" t="s">
        <v>257</v>
      </c>
      <c r="G151" s="217" t="s">
        <v>166</v>
      </c>
      <c r="H151" s="219">
        <v>800</v>
      </c>
      <c r="I151" s="219">
        <v>800</v>
      </c>
      <c r="J151" s="220">
        <f t="shared" si="2"/>
        <v>8.5334589458490075E-3</v>
      </c>
      <c r="K151" s="217" t="s">
        <v>316</v>
      </c>
      <c r="L151" s="217" t="s">
        <v>16061</v>
      </c>
      <c r="M151" s="217" t="s">
        <v>16062</v>
      </c>
      <c r="N151" s="217" t="s">
        <v>879</v>
      </c>
      <c r="O151" s="221" t="s">
        <v>262</v>
      </c>
      <c r="P151" s="217" t="s">
        <v>16145</v>
      </c>
      <c r="Q151" s="217" t="s">
        <v>16063</v>
      </c>
      <c r="R151" s="217" t="s">
        <v>135</v>
      </c>
      <c r="S151" s="217" t="s">
        <v>135</v>
      </c>
      <c r="T151" s="217" t="s">
        <v>136</v>
      </c>
      <c r="U151" s="217" t="s">
        <v>137</v>
      </c>
      <c r="V151" s="217" t="s">
        <v>322</v>
      </c>
      <c r="W151" s="217" t="s">
        <v>16064</v>
      </c>
      <c r="X151" s="217" t="s">
        <v>16146</v>
      </c>
      <c r="Y151" s="217" t="s">
        <v>139</v>
      </c>
      <c r="Z151" s="217" t="s">
        <v>226</v>
      </c>
      <c r="AA151" s="217" t="s">
        <v>5272</v>
      </c>
      <c r="AB151" s="217" t="s">
        <v>143</v>
      </c>
      <c r="AC151" s="217" t="s">
        <v>5272</v>
      </c>
      <c r="AD151" s="217" t="s">
        <v>143</v>
      </c>
      <c r="AE151" s="217" t="s">
        <v>5675</v>
      </c>
      <c r="AF151" s="217" t="s">
        <v>265</v>
      </c>
      <c r="AG151" s="217" t="s">
        <v>143</v>
      </c>
      <c r="AH151" s="217" t="s">
        <v>143</v>
      </c>
      <c r="AI151" s="217" t="s">
        <v>207</v>
      </c>
      <c r="AJ151" s="217" t="s">
        <v>143</v>
      </c>
      <c r="AK151" s="217" t="s">
        <v>5784</v>
      </c>
      <c r="AL151" s="217" t="s">
        <v>143</v>
      </c>
      <c r="AM151" s="217" t="s">
        <v>16065</v>
      </c>
      <c r="AN151" s="217" t="s">
        <v>16066</v>
      </c>
      <c r="AO151" s="217" t="s">
        <v>16067</v>
      </c>
      <c r="AP151" s="217" t="s">
        <v>6327</v>
      </c>
      <c r="AQ151" s="217" t="s">
        <v>431</v>
      </c>
      <c r="AR151" s="217" t="s">
        <v>16068</v>
      </c>
      <c r="AS151" s="217" t="s">
        <v>16069</v>
      </c>
      <c r="AT151" s="217" t="s">
        <v>536</v>
      </c>
      <c r="AU151" s="217" t="s">
        <v>273</v>
      </c>
      <c r="AV151" s="217" t="s">
        <v>16070</v>
      </c>
      <c r="AW151" s="217" t="s">
        <v>148</v>
      </c>
      <c r="AX151" s="217" t="s">
        <v>139</v>
      </c>
      <c r="AY151" s="217" t="s">
        <v>154</v>
      </c>
      <c r="AZ151" s="217" t="s">
        <v>275</v>
      </c>
      <c r="BA151" s="217" t="s">
        <v>156</v>
      </c>
      <c r="BB151" s="217" t="s">
        <v>157</v>
      </c>
      <c r="BC151" s="217" t="s">
        <v>237</v>
      </c>
      <c r="BD151" s="217" t="s">
        <v>16146</v>
      </c>
      <c r="BE151" s="217" t="s">
        <v>5272</v>
      </c>
      <c r="BF151" s="217" t="s">
        <v>143</v>
      </c>
      <c r="BG151" s="217" t="s">
        <v>143</v>
      </c>
      <c r="BH151" s="217" t="s">
        <v>143</v>
      </c>
      <c r="BI151" s="217" t="s">
        <v>136</v>
      </c>
      <c r="BJ151" s="217" t="s">
        <v>143</v>
      </c>
      <c r="BK151" s="217" t="s">
        <v>200</v>
      </c>
      <c r="BL151" s="217" t="s">
        <v>200</v>
      </c>
      <c r="BM151" s="217" t="s">
        <v>143</v>
      </c>
      <c r="BN151" s="217" t="s">
        <v>143</v>
      </c>
      <c r="BO151" s="217" t="s">
        <v>16147</v>
      </c>
      <c r="BP151" s="217" t="s">
        <v>5784</v>
      </c>
      <c r="BQ151" s="217" t="s">
        <v>314</v>
      </c>
      <c r="BR151" s="217" t="s">
        <v>5784</v>
      </c>
      <c r="BS151" s="217" t="s">
        <v>5784</v>
      </c>
      <c r="BT151" s="217" t="s">
        <v>135</v>
      </c>
      <c r="BU151" s="217" t="s">
        <v>135</v>
      </c>
      <c r="BV151" s="217" t="s">
        <v>135</v>
      </c>
      <c r="BW151" s="217" t="s">
        <v>148</v>
      </c>
      <c r="BX151" s="217" t="s">
        <v>16071</v>
      </c>
      <c r="BY151" s="217" t="s">
        <v>174</v>
      </c>
      <c r="BZ151" s="217" t="s">
        <v>143</v>
      </c>
      <c r="CA151" s="217" t="s">
        <v>143</v>
      </c>
      <c r="CB151" s="217" t="s">
        <v>143</v>
      </c>
      <c r="CC151" s="217" t="s">
        <v>16072</v>
      </c>
      <c r="CD151" s="217" t="s">
        <v>2261</v>
      </c>
      <c r="CE151" s="217" t="s">
        <v>143</v>
      </c>
      <c r="CF151" s="217" t="s">
        <v>143</v>
      </c>
      <c r="CG151" s="217" t="s">
        <v>143</v>
      </c>
      <c r="CH151" s="217" t="s">
        <v>5272</v>
      </c>
      <c r="CI151" s="217" t="s">
        <v>143</v>
      </c>
      <c r="CJ151" s="217" t="s">
        <v>143</v>
      </c>
      <c r="CK151" s="217" t="s">
        <v>143</v>
      </c>
      <c r="CL151" s="217" t="s">
        <v>143</v>
      </c>
      <c r="CM151" s="217" t="s">
        <v>10184</v>
      </c>
      <c r="CN151" s="217" t="s">
        <v>5878</v>
      </c>
      <c r="CO151" s="217" t="s">
        <v>143</v>
      </c>
      <c r="CP151" s="217" t="s">
        <v>143</v>
      </c>
      <c r="CQ151" s="217" t="s">
        <v>1</v>
      </c>
      <c r="CR151" s="217" t="s">
        <v>143</v>
      </c>
      <c r="CS151" s="217" t="s">
        <v>1</v>
      </c>
      <c r="CT151" s="217" t="s">
        <v>2092</v>
      </c>
      <c r="CU151" s="217" t="s">
        <v>143</v>
      </c>
      <c r="CV151" s="217" t="s">
        <v>316</v>
      </c>
      <c r="CW151" s="217" t="s">
        <v>166</v>
      </c>
      <c r="CX151" s="217" t="s">
        <v>136</v>
      </c>
      <c r="CY151" s="217" t="s">
        <v>1989</v>
      </c>
      <c r="CZ151" s="217" t="s">
        <v>143</v>
      </c>
      <c r="DA151" s="217" t="s">
        <v>143</v>
      </c>
      <c r="DB151" s="217" t="s">
        <v>125</v>
      </c>
      <c r="DC151" s="217" t="s">
        <v>6302</v>
      </c>
      <c r="DD151" s="217" t="s">
        <v>6255</v>
      </c>
      <c r="DE151" s="217" t="s">
        <v>143</v>
      </c>
      <c r="DF151" s="217" t="s">
        <v>10185</v>
      </c>
      <c r="DG151" s="217" t="s">
        <v>7674</v>
      </c>
      <c r="DJ151" s="176"/>
    </row>
    <row r="152" spans="1:114" s="217" customFormat="1" x14ac:dyDescent="0.2">
      <c r="A152" s="216">
        <v>45690</v>
      </c>
      <c r="B152" s="217">
        <v>186536</v>
      </c>
      <c r="C152" s="217" t="s">
        <v>15760</v>
      </c>
      <c r="D152" s="217" t="s">
        <v>364</v>
      </c>
      <c r="E152" s="218">
        <v>45712</v>
      </c>
      <c r="F152" s="217" t="s">
        <v>165</v>
      </c>
      <c r="G152" s="217" t="s">
        <v>127</v>
      </c>
      <c r="H152" s="219">
        <v>311.70999999999998</v>
      </c>
      <c r="I152" s="219">
        <v>311.70999999999998</v>
      </c>
      <c r="J152" s="220">
        <f t="shared" si="2"/>
        <v>3.3249556100132423E-3</v>
      </c>
      <c r="K152" s="217" t="s">
        <v>394</v>
      </c>
      <c r="L152" s="217" t="s">
        <v>12534</v>
      </c>
      <c r="M152" s="217" t="s">
        <v>12239</v>
      </c>
      <c r="N152" s="217" t="s">
        <v>16208</v>
      </c>
      <c r="O152" s="221" t="s">
        <v>132</v>
      </c>
      <c r="P152" s="217" t="s">
        <v>143</v>
      </c>
      <c r="Q152" s="217" t="s">
        <v>16209</v>
      </c>
      <c r="R152" s="217" t="s">
        <v>16073</v>
      </c>
      <c r="S152" s="217" t="s">
        <v>135</v>
      </c>
      <c r="T152" s="217" t="s">
        <v>136</v>
      </c>
      <c r="U152" s="217" t="s">
        <v>137</v>
      </c>
      <c r="V152" s="217" t="s">
        <v>9544</v>
      </c>
      <c r="W152" s="217" t="s">
        <v>16210</v>
      </c>
      <c r="X152" s="217" t="s">
        <v>16211</v>
      </c>
      <c r="Y152" s="217" t="s">
        <v>139</v>
      </c>
      <c r="Z152" s="217" t="s">
        <v>323</v>
      </c>
      <c r="AA152" s="217" t="s">
        <v>5272</v>
      </c>
      <c r="AB152" s="217" t="s">
        <v>143</v>
      </c>
      <c r="AC152" s="217" t="s">
        <v>5272</v>
      </c>
      <c r="AD152" s="217" t="s">
        <v>143</v>
      </c>
      <c r="AE152" s="217" t="s">
        <v>235</v>
      </c>
      <c r="AF152" s="217" t="s">
        <v>141</v>
      </c>
      <c r="AG152" s="217" t="s">
        <v>143</v>
      </c>
      <c r="AH152" s="217" t="s">
        <v>143</v>
      </c>
      <c r="AI152" s="217" t="s">
        <v>142</v>
      </c>
      <c r="AJ152" s="217" t="s">
        <v>143</v>
      </c>
      <c r="AK152" s="217" t="s">
        <v>13134</v>
      </c>
      <c r="AL152" s="217" t="s">
        <v>144</v>
      </c>
      <c r="AM152" s="217" t="s">
        <v>12243</v>
      </c>
      <c r="AN152" s="217" t="s">
        <v>146</v>
      </c>
      <c r="AO152" s="217" t="s">
        <v>12244</v>
      </c>
      <c r="AP152" s="217" t="s">
        <v>148</v>
      </c>
      <c r="AQ152" s="217" t="s">
        <v>139</v>
      </c>
      <c r="AR152" s="217" t="s">
        <v>149</v>
      </c>
      <c r="AS152" s="217" t="s">
        <v>150</v>
      </c>
      <c r="AT152" s="217" t="s">
        <v>12541</v>
      </c>
      <c r="AU152" s="217" t="s">
        <v>5237</v>
      </c>
      <c r="AV152" s="217" t="s">
        <v>12542</v>
      </c>
      <c r="AW152" s="217" t="s">
        <v>148</v>
      </c>
      <c r="AX152" s="217" t="s">
        <v>139</v>
      </c>
      <c r="AY152" s="217" t="s">
        <v>149</v>
      </c>
      <c r="AZ152" s="217" t="s">
        <v>5239</v>
      </c>
      <c r="BA152" s="217" t="s">
        <v>156</v>
      </c>
      <c r="BB152" s="217" t="s">
        <v>15578</v>
      </c>
      <c r="BC152" s="217" t="s">
        <v>143</v>
      </c>
      <c r="BD152" s="217" t="s">
        <v>143</v>
      </c>
      <c r="BE152" s="217" t="s">
        <v>5272</v>
      </c>
      <c r="BF152" s="217" t="s">
        <v>143</v>
      </c>
      <c r="BG152" s="217" t="s">
        <v>143</v>
      </c>
      <c r="BH152" s="217" t="s">
        <v>143</v>
      </c>
      <c r="BI152" s="217" t="s">
        <v>136</v>
      </c>
      <c r="BJ152" s="217" t="s">
        <v>143</v>
      </c>
      <c r="BK152" s="217" t="s">
        <v>1674</v>
      </c>
      <c r="BL152" s="217" t="s">
        <v>143</v>
      </c>
      <c r="BM152" s="217" t="s">
        <v>143</v>
      </c>
      <c r="BN152" s="217" t="s">
        <v>143</v>
      </c>
      <c r="BO152" s="217" t="s">
        <v>143</v>
      </c>
      <c r="BP152" s="217" t="s">
        <v>5272</v>
      </c>
      <c r="BQ152" s="217" t="s">
        <v>16212</v>
      </c>
      <c r="BR152" s="217" t="s">
        <v>13136</v>
      </c>
      <c r="BS152" s="217" t="s">
        <v>13136</v>
      </c>
      <c r="BT152" s="217" t="s">
        <v>135</v>
      </c>
      <c r="BU152" s="217" t="s">
        <v>135</v>
      </c>
      <c r="BV152" s="217" t="s">
        <v>135</v>
      </c>
      <c r="BW152" s="217" t="s">
        <v>148</v>
      </c>
      <c r="BX152" s="217" t="s">
        <v>9154</v>
      </c>
      <c r="BY152" s="217" t="s">
        <v>144</v>
      </c>
      <c r="BZ152" s="217" t="s">
        <v>143</v>
      </c>
      <c r="CA152" s="217" t="s">
        <v>143</v>
      </c>
      <c r="CB152" s="217" t="s">
        <v>143</v>
      </c>
      <c r="CC152" s="217" t="s">
        <v>16208</v>
      </c>
      <c r="CD152" s="217" t="s">
        <v>9549</v>
      </c>
      <c r="CE152" s="217" t="s">
        <v>9549</v>
      </c>
      <c r="CF152" s="217" t="s">
        <v>143</v>
      </c>
      <c r="CG152" s="217" t="s">
        <v>143</v>
      </c>
      <c r="CH152" s="217" t="s">
        <v>5272</v>
      </c>
      <c r="CI152" s="217" t="s">
        <v>143</v>
      </c>
      <c r="CJ152" s="217" t="s">
        <v>143</v>
      </c>
      <c r="CK152" s="217" t="s">
        <v>143</v>
      </c>
      <c r="CL152" s="217" t="s">
        <v>143</v>
      </c>
      <c r="CM152" s="217" t="s">
        <v>5878</v>
      </c>
      <c r="CN152" s="217" t="s">
        <v>12545</v>
      </c>
      <c r="CO152" s="217" t="s">
        <v>143</v>
      </c>
      <c r="CP152" s="217" t="s">
        <v>143</v>
      </c>
      <c r="CQ152" s="217" t="s">
        <v>1</v>
      </c>
      <c r="CR152" s="217" t="s">
        <v>143</v>
      </c>
      <c r="CS152" s="217" t="s">
        <v>1</v>
      </c>
      <c r="CT152" s="217" t="s">
        <v>1985</v>
      </c>
      <c r="CU152" s="217" t="s">
        <v>143</v>
      </c>
      <c r="CV152" s="217" t="s">
        <v>394</v>
      </c>
      <c r="CW152" s="217" t="s">
        <v>127</v>
      </c>
      <c r="CX152" s="217" t="s">
        <v>136</v>
      </c>
      <c r="CY152" s="217" t="s">
        <v>2495</v>
      </c>
      <c r="CZ152" s="217" t="s">
        <v>143</v>
      </c>
      <c r="DA152" s="217" t="s">
        <v>143</v>
      </c>
      <c r="DB152" s="217" t="s">
        <v>364</v>
      </c>
      <c r="DC152" s="217" t="s">
        <v>6302</v>
      </c>
      <c r="DD152" s="217" t="s">
        <v>6915</v>
      </c>
      <c r="DE152" s="217" t="s">
        <v>143</v>
      </c>
      <c r="DF152" s="217" t="s">
        <v>7674</v>
      </c>
      <c r="DG152" s="217" t="s">
        <v>12546</v>
      </c>
      <c r="DJ152" s="176"/>
    </row>
    <row r="153" spans="1:114" s="217" customFormat="1" x14ac:dyDescent="0.2">
      <c r="A153" s="216">
        <v>45690</v>
      </c>
      <c r="B153" s="217">
        <v>186544</v>
      </c>
      <c r="C153" s="217" t="s">
        <v>15760</v>
      </c>
      <c r="D153" s="217" t="s">
        <v>364</v>
      </c>
      <c r="E153" s="218">
        <v>45712</v>
      </c>
      <c r="F153" s="217" t="s">
        <v>165</v>
      </c>
      <c r="G153" s="217" t="s">
        <v>127</v>
      </c>
      <c r="H153" s="219">
        <v>311.70999999999998</v>
      </c>
      <c r="I153" s="219">
        <v>311.70999999999998</v>
      </c>
      <c r="J153" s="220">
        <f t="shared" si="2"/>
        <v>3.3249556100132423E-3</v>
      </c>
      <c r="K153" s="217" t="s">
        <v>394</v>
      </c>
      <c r="L153" s="217" t="s">
        <v>12534</v>
      </c>
      <c r="M153" s="217" t="s">
        <v>12239</v>
      </c>
      <c r="N153" s="217" t="s">
        <v>16213</v>
      </c>
      <c r="O153" s="221" t="s">
        <v>132</v>
      </c>
      <c r="P153" s="217" t="s">
        <v>143</v>
      </c>
      <c r="Q153" s="217" t="s">
        <v>16209</v>
      </c>
      <c r="R153" s="217" t="s">
        <v>16073</v>
      </c>
      <c r="S153" s="217" t="s">
        <v>135</v>
      </c>
      <c r="T153" s="217" t="s">
        <v>136</v>
      </c>
      <c r="U153" s="217" t="s">
        <v>137</v>
      </c>
      <c r="V153" s="217" t="s">
        <v>9544</v>
      </c>
      <c r="W153" s="217" t="s">
        <v>16214</v>
      </c>
      <c r="X153" s="217" t="s">
        <v>16215</v>
      </c>
      <c r="Y153" s="217" t="s">
        <v>139</v>
      </c>
      <c r="Z153" s="217" t="s">
        <v>323</v>
      </c>
      <c r="AA153" s="217" t="s">
        <v>5272</v>
      </c>
      <c r="AB153" s="217" t="s">
        <v>143</v>
      </c>
      <c r="AC153" s="217" t="s">
        <v>5272</v>
      </c>
      <c r="AD153" s="217" t="s">
        <v>143</v>
      </c>
      <c r="AE153" s="217" t="s">
        <v>235</v>
      </c>
      <c r="AF153" s="217" t="s">
        <v>141</v>
      </c>
      <c r="AG153" s="217" t="s">
        <v>143</v>
      </c>
      <c r="AH153" s="217" t="s">
        <v>143</v>
      </c>
      <c r="AI153" s="217" t="s">
        <v>142</v>
      </c>
      <c r="AJ153" s="217" t="s">
        <v>143</v>
      </c>
      <c r="AK153" s="217" t="s">
        <v>13134</v>
      </c>
      <c r="AL153" s="217" t="s">
        <v>143</v>
      </c>
      <c r="AM153" s="217" t="s">
        <v>12243</v>
      </c>
      <c r="AN153" s="217" t="s">
        <v>146</v>
      </c>
      <c r="AO153" s="217" t="s">
        <v>12244</v>
      </c>
      <c r="AP153" s="217" t="s">
        <v>148</v>
      </c>
      <c r="AQ153" s="217" t="s">
        <v>139</v>
      </c>
      <c r="AR153" s="217" t="s">
        <v>149</v>
      </c>
      <c r="AS153" s="217" t="s">
        <v>150</v>
      </c>
      <c r="AT153" s="217" t="s">
        <v>12541</v>
      </c>
      <c r="AU153" s="217" t="s">
        <v>5237</v>
      </c>
      <c r="AV153" s="217" t="s">
        <v>12542</v>
      </c>
      <c r="AW153" s="217" t="s">
        <v>148</v>
      </c>
      <c r="AX153" s="217" t="s">
        <v>139</v>
      </c>
      <c r="AY153" s="217" t="s">
        <v>149</v>
      </c>
      <c r="AZ153" s="217" t="s">
        <v>5239</v>
      </c>
      <c r="BA153" s="217" t="s">
        <v>156</v>
      </c>
      <c r="BB153" s="217" t="s">
        <v>15578</v>
      </c>
      <c r="BC153" s="217" t="s">
        <v>143</v>
      </c>
      <c r="BD153" s="217" t="s">
        <v>143</v>
      </c>
      <c r="BE153" s="217" t="s">
        <v>5272</v>
      </c>
      <c r="BF153" s="217" t="s">
        <v>143</v>
      </c>
      <c r="BG153" s="217" t="s">
        <v>143</v>
      </c>
      <c r="BH153" s="217" t="s">
        <v>143</v>
      </c>
      <c r="BI153" s="217" t="s">
        <v>136</v>
      </c>
      <c r="BJ153" s="217" t="s">
        <v>143</v>
      </c>
      <c r="BK153" s="217" t="s">
        <v>1674</v>
      </c>
      <c r="BL153" s="217" t="s">
        <v>143</v>
      </c>
      <c r="BM153" s="217" t="s">
        <v>143</v>
      </c>
      <c r="BN153" s="217" t="s">
        <v>143</v>
      </c>
      <c r="BO153" s="217" t="s">
        <v>143</v>
      </c>
      <c r="BP153" s="217" t="s">
        <v>5272</v>
      </c>
      <c r="BQ153" s="217" t="s">
        <v>16212</v>
      </c>
      <c r="BR153" s="217" t="s">
        <v>13136</v>
      </c>
      <c r="BS153" s="217" t="s">
        <v>13136</v>
      </c>
      <c r="BT153" s="217" t="s">
        <v>135</v>
      </c>
      <c r="BU153" s="217" t="s">
        <v>135</v>
      </c>
      <c r="BV153" s="217" t="s">
        <v>135</v>
      </c>
      <c r="BW153" s="217" t="s">
        <v>148</v>
      </c>
      <c r="BX153" s="217" t="s">
        <v>16110</v>
      </c>
      <c r="BY153" s="217" t="s">
        <v>144</v>
      </c>
      <c r="BZ153" s="217" t="s">
        <v>143</v>
      </c>
      <c r="CA153" s="217" t="s">
        <v>143</v>
      </c>
      <c r="CB153" s="217" t="s">
        <v>143</v>
      </c>
      <c r="CC153" s="217" t="s">
        <v>16213</v>
      </c>
      <c r="CD153" s="217" t="s">
        <v>9549</v>
      </c>
      <c r="CE153" s="217" t="s">
        <v>143</v>
      </c>
      <c r="CF153" s="217" t="s">
        <v>143</v>
      </c>
      <c r="CG153" s="217" t="s">
        <v>143</v>
      </c>
      <c r="CH153" s="217" t="s">
        <v>5272</v>
      </c>
      <c r="CI153" s="217" t="s">
        <v>143</v>
      </c>
      <c r="CJ153" s="217" t="s">
        <v>143</v>
      </c>
      <c r="CK153" s="217" t="s">
        <v>143</v>
      </c>
      <c r="CL153" s="217" t="s">
        <v>143</v>
      </c>
      <c r="CM153" s="217" t="s">
        <v>5878</v>
      </c>
      <c r="CN153" s="217" t="s">
        <v>12545</v>
      </c>
      <c r="CO153" s="217" t="s">
        <v>143</v>
      </c>
      <c r="CP153" s="217" t="s">
        <v>143</v>
      </c>
      <c r="CQ153" s="217" t="s">
        <v>1</v>
      </c>
      <c r="CR153" s="217" t="s">
        <v>143</v>
      </c>
      <c r="CS153" s="217" t="s">
        <v>1</v>
      </c>
      <c r="CT153" s="217" t="s">
        <v>1985</v>
      </c>
      <c r="CU153" s="217" t="s">
        <v>143</v>
      </c>
      <c r="CV153" s="217" t="s">
        <v>394</v>
      </c>
      <c r="CW153" s="217" t="s">
        <v>127</v>
      </c>
      <c r="CX153" s="217" t="s">
        <v>136</v>
      </c>
      <c r="CY153" s="217" t="s">
        <v>2495</v>
      </c>
      <c r="CZ153" s="217" t="s">
        <v>143</v>
      </c>
      <c r="DA153" s="217" t="s">
        <v>143</v>
      </c>
      <c r="DB153" s="217" t="s">
        <v>364</v>
      </c>
      <c r="DC153" s="217" t="s">
        <v>6302</v>
      </c>
      <c r="DD153" s="217" t="s">
        <v>6915</v>
      </c>
      <c r="DE153" s="217" t="s">
        <v>143</v>
      </c>
      <c r="DF153" s="217" t="s">
        <v>7674</v>
      </c>
      <c r="DG153" s="217" t="s">
        <v>12546</v>
      </c>
      <c r="DJ153" s="176"/>
    </row>
    <row r="154" spans="1:114" s="217" customFormat="1" x14ac:dyDescent="0.2">
      <c r="A154" s="216">
        <v>45690</v>
      </c>
      <c r="B154" s="217">
        <v>186546</v>
      </c>
      <c r="C154" s="217" t="s">
        <v>15760</v>
      </c>
      <c r="D154" s="217" t="s">
        <v>364</v>
      </c>
      <c r="E154" s="218">
        <v>45712</v>
      </c>
      <c r="F154" s="217" t="s">
        <v>165</v>
      </c>
      <c r="G154" s="217" t="s">
        <v>127</v>
      </c>
      <c r="H154" s="219">
        <v>311.70999999999998</v>
      </c>
      <c r="I154" s="219">
        <v>311.70999999999998</v>
      </c>
      <c r="J154" s="220">
        <f t="shared" si="2"/>
        <v>3.3249556100132423E-3</v>
      </c>
      <c r="K154" s="217" t="s">
        <v>394</v>
      </c>
      <c r="L154" s="217" t="s">
        <v>5232</v>
      </c>
      <c r="M154" s="217" t="s">
        <v>12239</v>
      </c>
      <c r="N154" s="217" t="s">
        <v>16216</v>
      </c>
      <c r="O154" s="221" t="s">
        <v>132</v>
      </c>
      <c r="P154" s="217" t="s">
        <v>143</v>
      </c>
      <c r="Q154" s="217" t="s">
        <v>16209</v>
      </c>
      <c r="R154" s="217" t="s">
        <v>16073</v>
      </c>
      <c r="S154" s="217" t="s">
        <v>135</v>
      </c>
      <c r="T154" s="217" t="s">
        <v>136</v>
      </c>
      <c r="U154" s="217" t="s">
        <v>137</v>
      </c>
      <c r="V154" s="217" t="s">
        <v>9544</v>
      </c>
      <c r="W154" s="217" t="s">
        <v>16217</v>
      </c>
      <c r="X154" s="217" t="s">
        <v>16218</v>
      </c>
      <c r="Y154" s="217" t="s">
        <v>139</v>
      </c>
      <c r="Z154" s="217" t="s">
        <v>323</v>
      </c>
      <c r="AA154" s="217" t="s">
        <v>5272</v>
      </c>
      <c r="AB154" s="217" t="s">
        <v>143</v>
      </c>
      <c r="AC154" s="217" t="s">
        <v>5272</v>
      </c>
      <c r="AD154" s="217" t="s">
        <v>143</v>
      </c>
      <c r="AE154" s="217" t="s">
        <v>235</v>
      </c>
      <c r="AF154" s="217" t="s">
        <v>141</v>
      </c>
      <c r="AG154" s="217" t="s">
        <v>143</v>
      </c>
      <c r="AH154" s="217" t="s">
        <v>143</v>
      </c>
      <c r="AI154" s="217" t="s">
        <v>142</v>
      </c>
      <c r="AJ154" s="217" t="s">
        <v>143</v>
      </c>
      <c r="AK154" s="217" t="s">
        <v>13134</v>
      </c>
      <c r="AL154" s="217" t="s">
        <v>143</v>
      </c>
      <c r="AM154" s="217" t="s">
        <v>12243</v>
      </c>
      <c r="AN154" s="217" t="s">
        <v>146</v>
      </c>
      <c r="AO154" s="217" t="s">
        <v>12244</v>
      </c>
      <c r="AP154" s="217" t="s">
        <v>148</v>
      </c>
      <c r="AQ154" s="217" t="s">
        <v>139</v>
      </c>
      <c r="AR154" s="217" t="s">
        <v>149</v>
      </c>
      <c r="AS154" s="217" t="s">
        <v>150</v>
      </c>
      <c r="AT154" s="217" t="s">
        <v>5236</v>
      </c>
      <c r="AU154" s="217" t="s">
        <v>5237</v>
      </c>
      <c r="AV154" s="217" t="s">
        <v>5238</v>
      </c>
      <c r="AW154" s="217" t="s">
        <v>148</v>
      </c>
      <c r="AX154" s="217" t="s">
        <v>139</v>
      </c>
      <c r="AY154" s="217" t="s">
        <v>149</v>
      </c>
      <c r="AZ154" s="217" t="s">
        <v>5239</v>
      </c>
      <c r="BA154" s="217" t="s">
        <v>156</v>
      </c>
      <c r="BB154" s="217" t="s">
        <v>15578</v>
      </c>
      <c r="BC154" s="217" t="s">
        <v>143</v>
      </c>
      <c r="BD154" s="217" t="s">
        <v>143</v>
      </c>
      <c r="BE154" s="217" t="s">
        <v>5272</v>
      </c>
      <c r="BF154" s="217" t="s">
        <v>143</v>
      </c>
      <c r="BG154" s="217" t="s">
        <v>143</v>
      </c>
      <c r="BH154" s="217" t="s">
        <v>143</v>
      </c>
      <c r="BI154" s="217" t="s">
        <v>136</v>
      </c>
      <c r="BJ154" s="217" t="s">
        <v>143</v>
      </c>
      <c r="BK154" s="217" t="s">
        <v>1674</v>
      </c>
      <c r="BL154" s="217" t="s">
        <v>143</v>
      </c>
      <c r="BM154" s="217" t="s">
        <v>143</v>
      </c>
      <c r="BN154" s="217" t="s">
        <v>143</v>
      </c>
      <c r="BO154" s="217" t="s">
        <v>143</v>
      </c>
      <c r="BP154" s="217" t="s">
        <v>5272</v>
      </c>
      <c r="BQ154" s="217" t="s">
        <v>16212</v>
      </c>
      <c r="BR154" s="217" t="s">
        <v>13136</v>
      </c>
      <c r="BS154" s="217" t="s">
        <v>13136</v>
      </c>
      <c r="BT154" s="217" t="s">
        <v>135</v>
      </c>
      <c r="BU154" s="217" t="s">
        <v>135</v>
      </c>
      <c r="BV154" s="217" t="s">
        <v>135</v>
      </c>
      <c r="BW154" s="217" t="s">
        <v>148</v>
      </c>
      <c r="BX154" s="217" t="s">
        <v>16110</v>
      </c>
      <c r="BY154" s="217" t="s">
        <v>144</v>
      </c>
      <c r="BZ154" s="217" t="s">
        <v>143</v>
      </c>
      <c r="CA154" s="217" t="s">
        <v>143</v>
      </c>
      <c r="CB154" s="217" t="s">
        <v>143</v>
      </c>
      <c r="CC154" s="217" t="s">
        <v>16216</v>
      </c>
      <c r="CD154" s="217" t="s">
        <v>9549</v>
      </c>
      <c r="CE154" s="217" t="s">
        <v>143</v>
      </c>
      <c r="CF154" s="217" t="s">
        <v>143</v>
      </c>
      <c r="CG154" s="217" t="s">
        <v>143</v>
      </c>
      <c r="CH154" s="217" t="s">
        <v>5272</v>
      </c>
      <c r="CI154" s="217" t="s">
        <v>143</v>
      </c>
      <c r="CJ154" s="217" t="s">
        <v>143</v>
      </c>
      <c r="CK154" s="217" t="s">
        <v>143</v>
      </c>
      <c r="CL154" s="217" t="s">
        <v>143</v>
      </c>
      <c r="CM154" s="217" t="s">
        <v>5878</v>
      </c>
      <c r="CN154" s="217" t="s">
        <v>143</v>
      </c>
      <c r="CO154" s="217" t="s">
        <v>143</v>
      </c>
      <c r="CP154" s="217" t="s">
        <v>143</v>
      </c>
      <c r="CQ154" s="217" t="s">
        <v>1</v>
      </c>
      <c r="CR154" s="217" t="s">
        <v>143</v>
      </c>
      <c r="CS154" s="217" t="s">
        <v>1</v>
      </c>
      <c r="CT154" s="217" t="s">
        <v>1985</v>
      </c>
      <c r="CU154" s="217" t="s">
        <v>143</v>
      </c>
      <c r="CV154" s="217" t="s">
        <v>394</v>
      </c>
      <c r="CW154" s="217" t="s">
        <v>127</v>
      </c>
      <c r="CX154" s="217" t="s">
        <v>136</v>
      </c>
      <c r="CY154" s="217" t="s">
        <v>2495</v>
      </c>
      <c r="CZ154" s="217" t="s">
        <v>143</v>
      </c>
      <c r="DA154" s="217" t="s">
        <v>143</v>
      </c>
      <c r="DB154" s="217" t="s">
        <v>364</v>
      </c>
      <c r="DC154" s="217" t="s">
        <v>6302</v>
      </c>
      <c r="DD154" s="217" t="s">
        <v>6915</v>
      </c>
      <c r="DE154" s="217" t="s">
        <v>143</v>
      </c>
      <c r="DF154" s="217" t="s">
        <v>7674</v>
      </c>
      <c r="DG154" s="217" t="s">
        <v>143</v>
      </c>
      <c r="DJ154" s="176"/>
    </row>
    <row r="155" spans="1:114" s="217" customFormat="1" x14ac:dyDescent="0.2">
      <c r="A155" s="216">
        <v>45690</v>
      </c>
      <c r="B155" s="217">
        <v>186547</v>
      </c>
      <c r="C155" s="217" t="s">
        <v>15760</v>
      </c>
      <c r="D155" s="217" t="s">
        <v>364</v>
      </c>
      <c r="E155" s="218">
        <v>45712</v>
      </c>
      <c r="F155" s="217" t="s">
        <v>165</v>
      </c>
      <c r="G155" s="217" t="s">
        <v>127</v>
      </c>
      <c r="H155" s="219">
        <v>311.70999999999998</v>
      </c>
      <c r="I155" s="219">
        <v>311.70999999999998</v>
      </c>
      <c r="J155" s="220">
        <f t="shared" si="2"/>
        <v>3.3249556100132423E-3</v>
      </c>
      <c r="K155" s="217" t="s">
        <v>394</v>
      </c>
      <c r="L155" s="217" t="s">
        <v>5232</v>
      </c>
      <c r="M155" s="217" t="s">
        <v>12239</v>
      </c>
      <c r="N155" s="217" t="s">
        <v>16219</v>
      </c>
      <c r="O155" s="221" t="s">
        <v>132</v>
      </c>
      <c r="P155" s="217" t="s">
        <v>143</v>
      </c>
      <c r="Q155" s="217" t="s">
        <v>16209</v>
      </c>
      <c r="R155" s="217" t="s">
        <v>16073</v>
      </c>
      <c r="S155" s="217" t="s">
        <v>135</v>
      </c>
      <c r="T155" s="217" t="s">
        <v>136</v>
      </c>
      <c r="U155" s="217" t="s">
        <v>137</v>
      </c>
      <c r="V155" s="217" t="s">
        <v>9544</v>
      </c>
      <c r="W155" s="217" t="s">
        <v>16220</v>
      </c>
      <c r="X155" s="217" t="s">
        <v>16221</v>
      </c>
      <c r="Y155" s="217" t="s">
        <v>139</v>
      </c>
      <c r="Z155" s="217" t="s">
        <v>323</v>
      </c>
      <c r="AA155" s="217" t="s">
        <v>5272</v>
      </c>
      <c r="AB155" s="217" t="s">
        <v>143</v>
      </c>
      <c r="AC155" s="217" t="s">
        <v>5272</v>
      </c>
      <c r="AD155" s="217" t="s">
        <v>143</v>
      </c>
      <c r="AE155" s="217" t="s">
        <v>235</v>
      </c>
      <c r="AF155" s="217" t="s">
        <v>141</v>
      </c>
      <c r="AG155" s="217" t="s">
        <v>143</v>
      </c>
      <c r="AH155" s="217" t="s">
        <v>143</v>
      </c>
      <c r="AI155" s="217" t="s">
        <v>142</v>
      </c>
      <c r="AJ155" s="217" t="s">
        <v>143</v>
      </c>
      <c r="AK155" s="217" t="s">
        <v>13134</v>
      </c>
      <c r="AL155" s="217" t="s">
        <v>143</v>
      </c>
      <c r="AM155" s="217" t="s">
        <v>12243</v>
      </c>
      <c r="AN155" s="217" t="s">
        <v>146</v>
      </c>
      <c r="AO155" s="217" t="s">
        <v>12244</v>
      </c>
      <c r="AP155" s="217" t="s">
        <v>148</v>
      </c>
      <c r="AQ155" s="217" t="s">
        <v>139</v>
      </c>
      <c r="AR155" s="217" t="s">
        <v>149</v>
      </c>
      <c r="AS155" s="217" t="s">
        <v>150</v>
      </c>
      <c r="AT155" s="217" t="s">
        <v>5236</v>
      </c>
      <c r="AU155" s="217" t="s">
        <v>5237</v>
      </c>
      <c r="AV155" s="217" t="s">
        <v>5238</v>
      </c>
      <c r="AW155" s="217" t="s">
        <v>148</v>
      </c>
      <c r="AX155" s="217" t="s">
        <v>139</v>
      </c>
      <c r="AY155" s="217" t="s">
        <v>149</v>
      </c>
      <c r="AZ155" s="217" t="s">
        <v>5239</v>
      </c>
      <c r="BA155" s="217" t="s">
        <v>156</v>
      </c>
      <c r="BB155" s="217" t="s">
        <v>15578</v>
      </c>
      <c r="BC155" s="217" t="s">
        <v>143</v>
      </c>
      <c r="BD155" s="217" t="s">
        <v>143</v>
      </c>
      <c r="BE155" s="217" t="s">
        <v>5272</v>
      </c>
      <c r="BF155" s="217" t="s">
        <v>143</v>
      </c>
      <c r="BG155" s="217" t="s">
        <v>143</v>
      </c>
      <c r="BH155" s="217" t="s">
        <v>143</v>
      </c>
      <c r="BI155" s="217" t="s">
        <v>136</v>
      </c>
      <c r="BJ155" s="217" t="s">
        <v>143</v>
      </c>
      <c r="BK155" s="217" t="s">
        <v>1674</v>
      </c>
      <c r="BL155" s="217" t="s">
        <v>143</v>
      </c>
      <c r="BM155" s="217" t="s">
        <v>143</v>
      </c>
      <c r="BN155" s="217" t="s">
        <v>143</v>
      </c>
      <c r="BO155" s="217" t="s">
        <v>143</v>
      </c>
      <c r="BP155" s="217" t="s">
        <v>5272</v>
      </c>
      <c r="BQ155" s="217" t="s">
        <v>16212</v>
      </c>
      <c r="BR155" s="217" t="s">
        <v>13136</v>
      </c>
      <c r="BS155" s="217" t="s">
        <v>13136</v>
      </c>
      <c r="BT155" s="217" t="s">
        <v>135</v>
      </c>
      <c r="BU155" s="217" t="s">
        <v>135</v>
      </c>
      <c r="BV155" s="217" t="s">
        <v>135</v>
      </c>
      <c r="BW155" s="217" t="s">
        <v>148</v>
      </c>
      <c r="BX155" s="217" t="s">
        <v>16110</v>
      </c>
      <c r="BY155" s="217" t="s">
        <v>144</v>
      </c>
      <c r="BZ155" s="217" t="s">
        <v>143</v>
      </c>
      <c r="CA155" s="217" t="s">
        <v>143</v>
      </c>
      <c r="CB155" s="217" t="s">
        <v>143</v>
      </c>
      <c r="CC155" s="217" t="s">
        <v>16219</v>
      </c>
      <c r="CD155" s="217" t="s">
        <v>9549</v>
      </c>
      <c r="CE155" s="217" t="s">
        <v>143</v>
      </c>
      <c r="CF155" s="217" t="s">
        <v>143</v>
      </c>
      <c r="CG155" s="217" t="s">
        <v>143</v>
      </c>
      <c r="CH155" s="217" t="s">
        <v>5272</v>
      </c>
      <c r="CI155" s="217" t="s">
        <v>143</v>
      </c>
      <c r="CJ155" s="217" t="s">
        <v>143</v>
      </c>
      <c r="CK155" s="217" t="s">
        <v>143</v>
      </c>
      <c r="CL155" s="217" t="s">
        <v>143</v>
      </c>
      <c r="CM155" s="217" t="s">
        <v>5878</v>
      </c>
      <c r="CN155" s="217" t="s">
        <v>143</v>
      </c>
      <c r="CO155" s="217" t="s">
        <v>143</v>
      </c>
      <c r="CP155" s="217" t="s">
        <v>143</v>
      </c>
      <c r="CQ155" s="217" t="s">
        <v>1</v>
      </c>
      <c r="CR155" s="217" t="s">
        <v>143</v>
      </c>
      <c r="CS155" s="217" t="s">
        <v>1</v>
      </c>
      <c r="CT155" s="217" t="s">
        <v>1985</v>
      </c>
      <c r="CU155" s="217" t="s">
        <v>143</v>
      </c>
      <c r="CV155" s="217" t="s">
        <v>394</v>
      </c>
      <c r="CW155" s="217" t="s">
        <v>127</v>
      </c>
      <c r="CX155" s="217" t="s">
        <v>136</v>
      </c>
      <c r="CY155" s="217" t="s">
        <v>2495</v>
      </c>
      <c r="CZ155" s="217" t="s">
        <v>143</v>
      </c>
      <c r="DA155" s="217" t="s">
        <v>143</v>
      </c>
      <c r="DB155" s="217" t="s">
        <v>364</v>
      </c>
      <c r="DC155" s="217" t="s">
        <v>6302</v>
      </c>
      <c r="DD155" s="217" t="s">
        <v>6915</v>
      </c>
      <c r="DE155" s="217" t="s">
        <v>143</v>
      </c>
      <c r="DF155" s="217" t="s">
        <v>7674</v>
      </c>
      <c r="DG155" s="217" t="s">
        <v>143</v>
      </c>
      <c r="DJ155" s="176"/>
    </row>
    <row r="156" spans="1:114" s="217" customFormat="1" x14ac:dyDescent="0.2">
      <c r="A156" s="216">
        <v>45690</v>
      </c>
      <c r="B156" s="217">
        <v>186549</v>
      </c>
      <c r="C156" s="217" t="s">
        <v>15760</v>
      </c>
      <c r="D156" s="217" t="s">
        <v>364</v>
      </c>
      <c r="E156" s="218">
        <v>45712</v>
      </c>
      <c r="F156" s="217" t="s">
        <v>165</v>
      </c>
      <c r="G156" s="217" t="s">
        <v>127</v>
      </c>
      <c r="H156" s="219">
        <v>311.70999999999998</v>
      </c>
      <c r="I156" s="219">
        <v>311.70999999999998</v>
      </c>
      <c r="J156" s="220">
        <f t="shared" si="2"/>
        <v>3.3249556100132423E-3</v>
      </c>
      <c r="K156" s="217" t="s">
        <v>394</v>
      </c>
      <c r="L156" s="217" t="s">
        <v>5232</v>
      </c>
      <c r="M156" s="217" t="s">
        <v>1056</v>
      </c>
      <c r="N156" s="217" t="s">
        <v>16213</v>
      </c>
      <c r="O156" s="221" t="s">
        <v>132</v>
      </c>
      <c r="P156" s="217" t="s">
        <v>143</v>
      </c>
      <c r="Q156" s="217" t="s">
        <v>16209</v>
      </c>
      <c r="R156" s="217" t="s">
        <v>16073</v>
      </c>
      <c r="S156" s="217" t="s">
        <v>135</v>
      </c>
      <c r="T156" s="217" t="s">
        <v>136</v>
      </c>
      <c r="U156" s="217" t="s">
        <v>137</v>
      </c>
      <c r="V156" s="217" t="s">
        <v>9544</v>
      </c>
      <c r="W156" s="217" t="s">
        <v>16222</v>
      </c>
      <c r="X156" s="217" t="s">
        <v>16223</v>
      </c>
      <c r="Y156" s="217" t="s">
        <v>139</v>
      </c>
      <c r="Z156" s="217" t="s">
        <v>323</v>
      </c>
      <c r="AA156" s="217" t="s">
        <v>5272</v>
      </c>
      <c r="AB156" s="217" t="s">
        <v>143</v>
      </c>
      <c r="AC156" s="217" t="s">
        <v>5272</v>
      </c>
      <c r="AD156" s="217" t="s">
        <v>143</v>
      </c>
      <c r="AE156" s="217" t="s">
        <v>235</v>
      </c>
      <c r="AF156" s="217" t="s">
        <v>141</v>
      </c>
      <c r="AG156" s="217" t="s">
        <v>143</v>
      </c>
      <c r="AH156" s="217" t="s">
        <v>143</v>
      </c>
      <c r="AI156" s="217" t="s">
        <v>142</v>
      </c>
      <c r="AJ156" s="217" t="s">
        <v>143</v>
      </c>
      <c r="AK156" s="217" t="s">
        <v>13134</v>
      </c>
      <c r="AL156" s="217" t="s">
        <v>143</v>
      </c>
      <c r="AM156" s="217" t="s">
        <v>145</v>
      </c>
      <c r="AN156" s="217" t="s">
        <v>146</v>
      </c>
      <c r="AO156" s="217" t="s">
        <v>1060</v>
      </c>
      <c r="AP156" s="217" t="s">
        <v>148</v>
      </c>
      <c r="AQ156" s="217" t="s">
        <v>139</v>
      </c>
      <c r="AR156" s="217" t="s">
        <v>149</v>
      </c>
      <c r="AS156" s="217" t="s">
        <v>150</v>
      </c>
      <c r="AT156" s="217" t="s">
        <v>5236</v>
      </c>
      <c r="AU156" s="217" t="s">
        <v>5237</v>
      </c>
      <c r="AV156" s="217" t="s">
        <v>5238</v>
      </c>
      <c r="AW156" s="217" t="s">
        <v>148</v>
      </c>
      <c r="AX156" s="217" t="s">
        <v>139</v>
      </c>
      <c r="AY156" s="217" t="s">
        <v>149</v>
      </c>
      <c r="AZ156" s="217" t="s">
        <v>5239</v>
      </c>
      <c r="BA156" s="217" t="s">
        <v>156</v>
      </c>
      <c r="BB156" s="217" t="s">
        <v>15578</v>
      </c>
      <c r="BC156" s="217" t="s">
        <v>143</v>
      </c>
      <c r="BD156" s="217" t="s">
        <v>143</v>
      </c>
      <c r="BE156" s="217" t="s">
        <v>5272</v>
      </c>
      <c r="BF156" s="217" t="s">
        <v>143</v>
      </c>
      <c r="BG156" s="217" t="s">
        <v>143</v>
      </c>
      <c r="BH156" s="217" t="s">
        <v>143</v>
      </c>
      <c r="BI156" s="217" t="s">
        <v>136</v>
      </c>
      <c r="BJ156" s="217" t="s">
        <v>143</v>
      </c>
      <c r="BK156" s="217" t="s">
        <v>1674</v>
      </c>
      <c r="BL156" s="217" t="s">
        <v>143</v>
      </c>
      <c r="BM156" s="217" t="s">
        <v>143</v>
      </c>
      <c r="BN156" s="217" t="s">
        <v>143</v>
      </c>
      <c r="BO156" s="217" t="s">
        <v>143</v>
      </c>
      <c r="BP156" s="217" t="s">
        <v>5272</v>
      </c>
      <c r="BQ156" s="217" t="s">
        <v>16212</v>
      </c>
      <c r="BR156" s="217" t="s">
        <v>13136</v>
      </c>
      <c r="BS156" s="217" t="s">
        <v>13136</v>
      </c>
      <c r="BT156" s="217" t="s">
        <v>135</v>
      </c>
      <c r="BU156" s="217" t="s">
        <v>135</v>
      </c>
      <c r="BV156" s="217" t="s">
        <v>135</v>
      </c>
      <c r="BW156" s="217" t="s">
        <v>148</v>
      </c>
      <c r="BX156" s="217" t="s">
        <v>16110</v>
      </c>
      <c r="BY156" s="217" t="s">
        <v>144</v>
      </c>
      <c r="BZ156" s="217" t="s">
        <v>143</v>
      </c>
      <c r="CA156" s="217" t="s">
        <v>143</v>
      </c>
      <c r="CB156" s="217" t="s">
        <v>143</v>
      </c>
      <c r="CC156" s="217" t="s">
        <v>16213</v>
      </c>
      <c r="CD156" s="217" t="s">
        <v>9549</v>
      </c>
      <c r="CE156" s="217" t="s">
        <v>143</v>
      </c>
      <c r="CF156" s="217" t="s">
        <v>143</v>
      </c>
      <c r="CG156" s="217" t="s">
        <v>143</v>
      </c>
      <c r="CH156" s="217" t="s">
        <v>5272</v>
      </c>
      <c r="CI156" s="217" t="s">
        <v>143</v>
      </c>
      <c r="CJ156" s="217" t="s">
        <v>143</v>
      </c>
      <c r="CK156" s="217" t="s">
        <v>143</v>
      </c>
      <c r="CL156" s="217" t="s">
        <v>143</v>
      </c>
      <c r="CM156" s="217" t="s">
        <v>143</v>
      </c>
      <c r="CN156" s="217" t="s">
        <v>143</v>
      </c>
      <c r="CO156" s="217" t="s">
        <v>143</v>
      </c>
      <c r="CP156" s="217" t="s">
        <v>143</v>
      </c>
      <c r="CQ156" s="217" t="s">
        <v>1</v>
      </c>
      <c r="CR156" s="217" t="s">
        <v>143</v>
      </c>
      <c r="CS156" s="217" t="s">
        <v>1</v>
      </c>
      <c r="CT156" s="217" t="s">
        <v>1985</v>
      </c>
      <c r="CU156" s="217" t="s">
        <v>143</v>
      </c>
      <c r="CV156" s="217" t="s">
        <v>394</v>
      </c>
      <c r="CW156" s="217" t="s">
        <v>127</v>
      </c>
      <c r="CX156" s="217" t="s">
        <v>136</v>
      </c>
      <c r="CY156" s="217" t="s">
        <v>2495</v>
      </c>
      <c r="CZ156" s="217" t="s">
        <v>143</v>
      </c>
      <c r="DA156" s="217" t="s">
        <v>143</v>
      </c>
      <c r="DB156" s="217" t="s">
        <v>364</v>
      </c>
      <c r="DC156" s="217" t="s">
        <v>6302</v>
      </c>
      <c r="DD156" s="217" t="s">
        <v>6915</v>
      </c>
      <c r="DE156" s="217" t="s">
        <v>143</v>
      </c>
      <c r="DF156" s="217" t="s">
        <v>143</v>
      </c>
      <c r="DG156" s="217" t="s">
        <v>143</v>
      </c>
      <c r="DJ156" s="176"/>
    </row>
    <row r="157" spans="1:114" s="217" customFormat="1" x14ac:dyDescent="0.2">
      <c r="A157" s="216">
        <v>45690</v>
      </c>
      <c r="B157" s="217">
        <v>186550</v>
      </c>
      <c r="C157" s="217" t="s">
        <v>15760</v>
      </c>
      <c r="D157" s="217" t="s">
        <v>364</v>
      </c>
      <c r="E157" s="218">
        <v>45712</v>
      </c>
      <c r="F157" s="217" t="s">
        <v>165</v>
      </c>
      <c r="G157" s="217" t="s">
        <v>127</v>
      </c>
      <c r="H157" s="219">
        <v>311.70999999999998</v>
      </c>
      <c r="I157" s="219">
        <v>311.70999999999998</v>
      </c>
      <c r="J157" s="220">
        <f t="shared" si="2"/>
        <v>3.3249556100132423E-3</v>
      </c>
      <c r="K157" s="217" t="s">
        <v>394</v>
      </c>
      <c r="L157" s="217" t="s">
        <v>5232</v>
      </c>
      <c r="M157" s="217" t="s">
        <v>12239</v>
      </c>
      <c r="N157" s="217" t="s">
        <v>16224</v>
      </c>
      <c r="O157" s="221" t="s">
        <v>132</v>
      </c>
      <c r="P157" s="217" t="s">
        <v>143</v>
      </c>
      <c r="Q157" s="217" t="s">
        <v>16209</v>
      </c>
      <c r="R157" s="217" t="s">
        <v>16073</v>
      </c>
      <c r="S157" s="217" t="s">
        <v>135</v>
      </c>
      <c r="T157" s="217" t="s">
        <v>136</v>
      </c>
      <c r="U157" s="217" t="s">
        <v>137</v>
      </c>
      <c r="V157" s="217" t="s">
        <v>9544</v>
      </c>
      <c r="W157" s="217" t="s">
        <v>16225</v>
      </c>
      <c r="X157" s="217" t="s">
        <v>16226</v>
      </c>
      <c r="Y157" s="217" t="s">
        <v>139</v>
      </c>
      <c r="Z157" s="217" t="s">
        <v>323</v>
      </c>
      <c r="AA157" s="217" t="s">
        <v>5272</v>
      </c>
      <c r="AB157" s="217" t="s">
        <v>143</v>
      </c>
      <c r="AC157" s="217" t="s">
        <v>5272</v>
      </c>
      <c r="AD157" s="217" t="s">
        <v>143</v>
      </c>
      <c r="AE157" s="217" t="s">
        <v>235</v>
      </c>
      <c r="AF157" s="217" t="s">
        <v>141</v>
      </c>
      <c r="AG157" s="217" t="s">
        <v>143</v>
      </c>
      <c r="AH157" s="217" t="s">
        <v>143</v>
      </c>
      <c r="AI157" s="217" t="s">
        <v>142</v>
      </c>
      <c r="AJ157" s="217" t="s">
        <v>143</v>
      </c>
      <c r="AK157" s="217" t="s">
        <v>13134</v>
      </c>
      <c r="AL157" s="217" t="s">
        <v>143</v>
      </c>
      <c r="AM157" s="217" t="s">
        <v>12243</v>
      </c>
      <c r="AN157" s="217" t="s">
        <v>146</v>
      </c>
      <c r="AO157" s="217" t="s">
        <v>12244</v>
      </c>
      <c r="AP157" s="217" t="s">
        <v>148</v>
      </c>
      <c r="AQ157" s="217" t="s">
        <v>139</v>
      </c>
      <c r="AR157" s="217" t="s">
        <v>149</v>
      </c>
      <c r="AS157" s="217" t="s">
        <v>150</v>
      </c>
      <c r="AT157" s="217" t="s">
        <v>5236</v>
      </c>
      <c r="AU157" s="217" t="s">
        <v>5237</v>
      </c>
      <c r="AV157" s="217" t="s">
        <v>5238</v>
      </c>
      <c r="AW157" s="217" t="s">
        <v>148</v>
      </c>
      <c r="AX157" s="217" t="s">
        <v>139</v>
      </c>
      <c r="AY157" s="217" t="s">
        <v>149</v>
      </c>
      <c r="AZ157" s="217" t="s">
        <v>5239</v>
      </c>
      <c r="BA157" s="217" t="s">
        <v>156</v>
      </c>
      <c r="BB157" s="217" t="s">
        <v>15578</v>
      </c>
      <c r="BC157" s="217" t="s">
        <v>143</v>
      </c>
      <c r="BD157" s="217" t="s">
        <v>143</v>
      </c>
      <c r="BE157" s="217" t="s">
        <v>5272</v>
      </c>
      <c r="BF157" s="217" t="s">
        <v>143</v>
      </c>
      <c r="BG157" s="217" t="s">
        <v>143</v>
      </c>
      <c r="BH157" s="217" t="s">
        <v>143</v>
      </c>
      <c r="BI157" s="217" t="s">
        <v>136</v>
      </c>
      <c r="BJ157" s="217" t="s">
        <v>143</v>
      </c>
      <c r="BK157" s="217" t="s">
        <v>1674</v>
      </c>
      <c r="BL157" s="217" t="s">
        <v>143</v>
      </c>
      <c r="BM157" s="217" t="s">
        <v>143</v>
      </c>
      <c r="BN157" s="217" t="s">
        <v>143</v>
      </c>
      <c r="BO157" s="217" t="s">
        <v>143</v>
      </c>
      <c r="BP157" s="217" t="s">
        <v>5272</v>
      </c>
      <c r="BQ157" s="217" t="s">
        <v>16212</v>
      </c>
      <c r="BR157" s="217" t="s">
        <v>13136</v>
      </c>
      <c r="BS157" s="217" t="s">
        <v>13136</v>
      </c>
      <c r="BT157" s="217" t="s">
        <v>135</v>
      </c>
      <c r="BU157" s="217" t="s">
        <v>135</v>
      </c>
      <c r="BV157" s="217" t="s">
        <v>135</v>
      </c>
      <c r="BW157" s="217" t="s">
        <v>148</v>
      </c>
      <c r="BX157" s="217" t="s">
        <v>16110</v>
      </c>
      <c r="BY157" s="217" t="s">
        <v>144</v>
      </c>
      <c r="BZ157" s="217" t="s">
        <v>143</v>
      </c>
      <c r="CA157" s="217" t="s">
        <v>143</v>
      </c>
      <c r="CB157" s="217" t="s">
        <v>143</v>
      </c>
      <c r="CC157" s="217" t="s">
        <v>16224</v>
      </c>
      <c r="CD157" s="217" t="s">
        <v>9549</v>
      </c>
      <c r="CE157" s="217" t="s">
        <v>143</v>
      </c>
      <c r="CF157" s="217" t="s">
        <v>143</v>
      </c>
      <c r="CG157" s="217" t="s">
        <v>143</v>
      </c>
      <c r="CH157" s="217" t="s">
        <v>5272</v>
      </c>
      <c r="CI157" s="217" t="s">
        <v>143</v>
      </c>
      <c r="CJ157" s="217" t="s">
        <v>143</v>
      </c>
      <c r="CK157" s="217" t="s">
        <v>143</v>
      </c>
      <c r="CL157" s="217" t="s">
        <v>143</v>
      </c>
      <c r="CM157" s="217" t="s">
        <v>5878</v>
      </c>
      <c r="CN157" s="217" t="s">
        <v>143</v>
      </c>
      <c r="CO157" s="217" t="s">
        <v>143</v>
      </c>
      <c r="CP157" s="217" t="s">
        <v>143</v>
      </c>
      <c r="CQ157" s="217" t="s">
        <v>1</v>
      </c>
      <c r="CR157" s="217" t="s">
        <v>143</v>
      </c>
      <c r="CS157" s="217" t="s">
        <v>1</v>
      </c>
      <c r="CT157" s="217" t="s">
        <v>1985</v>
      </c>
      <c r="CU157" s="217" t="s">
        <v>143</v>
      </c>
      <c r="CV157" s="217" t="s">
        <v>394</v>
      </c>
      <c r="CW157" s="217" t="s">
        <v>127</v>
      </c>
      <c r="CX157" s="217" t="s">
        <v>136</v>
      </c>
      <c r="CY157" s="217" t="s">
        <v>2495</v>
      </c>
      <c r="CZ157" s="217" t="s">
        <v>143</v>
      </c>
      <c r="DA157" s="217" t="s">
        <v>143</v>
      </c>
      <c r="DB157" s="217" t="s">
        <v>364</v>
      </c>
      <c r="DC157" s="217" t="s">
        <v>6302</v>
      </c>
      <c r="DD157" s="217" t="s">
        <v>6915</v>
      </c>
      <c r="DE157" s="217" t="s">
        <v>143</v>
      </c>
      <c r="DF157" s="217" t="s">
        <v>7674</v>
      </c>
      <c r="DG157" s="217" t="s">
        <v>143</v>
      </c>
      <c r="DJ157" s="176"/>
    </row>
    <row r="158" spans="1:114" s="217" customFormat="1" x14ac:dyDescent="0.2">
      <c r="A158" s="216">
        <v>45690</v>
      </c>
      <c r="B158" s="217">
        <v>186685</v>
      </c>
      <c r="C158" s="217" t="s">
        <v>12238</v>
      </c>
      <c r="D158" s="217" t="s">
        <v>164</v>
      </c>
      <c r="E158" s="218">
        <v>45712</v>
      </c>
      <c r="F158" s="217" t="s">
        <v>165</v>
      </c>
      <c r="G158" s="217" t="s">
        <v>166</v>
      </c>
      <c r="H158" s="219">
        <v>70</v>
      </c>
      <c r="I158" s="219">
        <v>70</v>
      </c>
      <c r="J158" s="220">
        <f t="shared" si="2"/>
        <v>7.4667765776178813E-4</v>
      </c>
      <c r="K158" s="217" t="s">
        <v>316</v>
      </c>
      <c r="L158" s="217" t="s">
        <v>960</v>
      </c>
      <c r="M158" s="217" t="s">
        <v>318</v>
      </c>
      <c r="N158" s="217" t="s">
        <v>16082</v>
      </c>
      <c r="O158" s="221" t="s">
        <v>170</v>
      </c>
      <c r="P158" s="217" t="s">
        <v>16083</v>
      </c>
      <c r="Q158" s="217" t="s">
        <v>16084</v>
      </c>
      <c r="R158" s="217" t="s">
        <v>135</v>
      </c>
      <c r="S158" s="217" t="s">
        <v>135</v>
      </c>
      <c r="T158" s="217" t="s">
        <v>136</v>
      </c>
      <c r="U158" s="217" t="s">
        <v>137</v>
      </c>
      <c r="V158" s="217" t="s">
        <v>2483</v>
      </c>
      <c r="W158" s="217" t="s">
        <v>16085</v>
      </c>
      <c r="X158" s="217" t="s">
        <v>16086</v>
      </c>
      <c r="Y158" s="217" t="s">
        <v>139</v>
      </c>
      <c r="Z158" s="217" t="s">
        <v>323</v>
      </c>
      <c r="AA158" s="217" t="s">
        <v>5272</v>
      </c>
      <c r="AB158" s="217" t="s">
        <v>143</v>
      </c>
      <c r="AC158" s="217" t="s">
        <v>8034</v>
      </c>
      <c r="AD158" s="217" t="s">
        <v>143</v>
      </c>
      <c r="AE158" s="217" t="s">
        <v>235</v>
      </c>
      <c r="AF158" s="217" t="s">
        <v>141</v>
      </c>
      <c r="AG158" s="217" t="s">
        <v>143</v>
      </c>
      <c r="AH158" s="217" t="s">
        <v>8034</v>
      </c>
      <c r="AI158" s="217" t="s">
        <v>207</v>
      </c>
      <c r="AJ158" s="217" t="s">
        <v>143</v>
      </c>
      <c r="AK158" s="217" t="s">
        <v>8034</v>
      </c>
      <c r="AL158" s="217" t="s">
        <v>174</v>
      </c>
      <c r="AM158" s="217" t="s">
        <v>324</v>
      </c>
      <c r="AN158" s="217" t="s">
        <v>325</v>
      </c>
      <c r="AO158" s="217" t="s">
        <v>326</v>
      </c>
      <c r="AP158" s="217" t="s">
        <v>178</v>
      </c>
      <c r="AQ158" s="217" t="s">
        <v>179</v>
      </c>
      <c r="AR158" s="217" t="s">
        <v>327</v>
      </c>
      <c r="AS158" s="217" t="s">
        <v>328</v>
      </c>
      <c r="AT158" s="217" t="s">
        <v>145</v>
      </c>
      <c r="AU158" s="217" t="s">
        <v>146</v>
      </c>
      <c r="AV158" s="217" t="s">
        <v>972</v>
      </c>
      <c r="AW158" s="217" t="s">
        <v>148</v>
      </c>
      <c r="AX158" s="217" t="s">
        <v>139</v>
      </c>
      <c r="AY158" s="217" t="s">
        <v>149</v>
      </c>
      <c r="AZ158" s="217" t="s">
        <v>150</v>
      </c>
      <c r="BA158" s="217" t="s">
        <v>156</v>
      </c>
      <c r="BB158" s="217" t="s">
        <v>157</v>
      </c>
      <c r="BC158" s="217" t="s">
        <v>484</v>
      </c>
      <c r="BD158" s="217" t="s">
        <v>16086</v>
      </c>
      <c r="BE158" s="217" t="s">
        <v>5272</v>
      </c>
      <c r="BF158" s="217" t="s">
        <v>143</v>
      </c>
      <c r="BG158" s="217" t="s">
        <v>143</v>
      </c>
      <c r="BH158" s="217" t="s">
        <v>143</v>
      </c>
      <c r="BI158" s="217" t="s">
        <v>136</v>
      </c>
      <c r="BJ158" s="217" t="s">
        <v>143</v>
      </c>
      <c r="BK158" s="217" t="s">
        <v>160</v>
      </c>
      <c r="BL158" s="217" t="s">
        <v>160</v>
      </c>
      <c r="BM158" s="217" t="s">
        <v>143</v>
      </c>
      <c r="BN158" s="217" t="s">
        <v>143</v>
      </c>
      <c r="BO158" s="217" t="s">
        <v>11534</v>
      </c>
      <c r="BP158" s="217" t="s">
        <v>5723</v>
      </c>
      <c r="BQ158" s="217" t="s">
        <v>162</v>
      </c>
      <c r="BR158" s="217" t="s">
        <v>8034</v>
      </c>
      <c r="BS158" s="217" t="s">
        <v>8034</v>
      </c>
      <c r="BT158" s="217" t="s">
        <v>135</v>
      </c>
      <c r="BU158" s="217" t="s">
        <v>135</v>
      </c>
      <c r="BV158" s="217" t="s">
        <v>135</v>
      </c>
      <c r="BW158" s="217" t="s">
        <v>148</v>
      </c>
      <c r="BX158" s="217" t="s">
        <v>10832</v>
      </c>
      <c r="BY158" s="217" t="s">
        <v>174</v>
      </c>
      <c r="BZ158" s="217" t="s">
        <v>143</v>
      </c>
      <c r="CA158" s="217" t="s">
        <v>143</v>
      </c>
      <c r="CB158" s="217" t="s">
        <v>143</v>
      </c>
      <c r="CC158" s="217" t="s">
        <v>16087</v>
      </c>
      <c r="CD158" s="217" t="s">
        <v>2261</v>
      </c>
      <c r="CE158" s="217" t="s">
        <v>2261</v>
      </c>
      <c r="CF158" s="217" t="s">
        <v>143</v>
      </c>
      <c r="CG158" s="217" t="s">
        <v>143</v>
      </c>
      <c r="CH158" s="217" t="s">
        <v>5272</v>
      </c>
      <c r="CI158" s="217" t="s">
        <v>143</v>
      </c>
      <c r="CJ158" s="217" t="s">
        <v>143</v>
      </c>
      <c r="CK158" s="217" t="s">
        <v>143</v>
      </c>
      <c r="CL158" s="217" t="s">
        <v>143</v>
      </c>
      <c r="CM158" s="217" t="s">
        <v>143</v>
      </c>
      <c r="CN158" s="217" t="s">
        <v>143</v>
      </c>
      <c r="CO158" s="217" t="s">
        <v>143</v>
      </c>
      <c r="CP158" s="217" t="s">
        <v>143</v>
      </c>
      <c r="CQ158" s="217" t="s">
        <v>1</v>
      </c>
      <c r="CR158" s="217" t="s">
        <v>143</v>
      </c>
      <c r="CS158" s="217" t="s">
        <v>1</v>
      </c>
      <c r="CT158" s="217" t="s">
        <v>1985</v>
      </c>
      <c r="CU158" s="217" t="s">
        <v>1985</v>
      </c>
      <c r="CV158" s="217" t="s">
        <v>316</v>
      </c>
      <c r="CW158" s="217" t="s">
        <v>166</v>
      </c>
      <c r="CX158" s="217" t="s">
        <v>136</v>
      </c>
      <c r="CY158" s="217" t="s">
        <v>1989</v>
      </c>
      <c r="CZ158" s="217" t="s">
        <v>143</v>
      </c>
      <c r="DA158" s="217" t="s">
        <v>143</v>
      </c>
      <c r="DB158" s="217" t="s">
        <v>164</v>
      </c>
      <c r="DC158" s="217" t="s">
        <v>6302</v>
      </c>
      <c r="DD158" s="217" t="s">
        <v>6915</v>
      </c>
      <c r="DE158" s="217" t="s">
        <v>143</v>
      </c>
      <c r="DF158" s="217" t="s">
        <v>143</v>
      </c>
      <c r="DG158" s="217" t="s">
        <v>143</v>
      </c>
      <c r="DJ158" s="176"/>
    </row>
    <row r="159" spans="1:114" s="217" customFormat="1" x14ac:dyDescent="0.2">
      <c r="A159" s="216">
        <v>45690</v>
      </c>
      <c r="B159" s="217">
        <v>186686</v>
      </c>
      <c r="C159" s="217" t="s">
        <v>12238</v>
      </c>
      <c r="D159" s="217" t="s">
        <v>373</v>
      </c>
      <c r="E159" s="218">
        <v>45712</v>
      </c>
      <c r="F159" s="217" t="s">
        <v>165</v>
      </c>
      <c r="G159" s="217" t="s">
        <v>166</v>
      </c>
      <c r="H159" s="219">
        <v>222</v>
      </c>
      <c r="I159" s="219">
        <v>222</v>
      </c>
      <c r="J159" s="220">
        <f t="shared" si="2"/>
        <v>2.3680348574730997E-3</v>
      </c>
      <c r="K159" s="217" t="s">
        <v>316</v>
      </c>
      <c r="L159" s="217" t="s">
        <v>960</v>
      </c>
      <c r="M159" s="217" t="s">
        <v>9866</v>
      </c>
      <c r="N159" s="217" t="s">
        <v>16089</v>
      </c>
      <c r="O159" s="221" t="s">
        <v>170</v>
      </c>
      <c r="P159" s="217" t="s">
        <v>16090</v>
      </c>
      <c r="Q159" s="217" t="s">
        <v>16091</v>
      </c>
      <c r="R159" s="217" t="s">
        <v>135</v>
      </c>
      <c r="S159" s="217" t="s">
        <v>135</v>
      </c>
      <c r="T159" s="217" t="s">
        <v>136</v>
      </c>
      <c r="U159" s="217" t="s">
        <v>137</v>
      </c>
      <c r="V159" s="217" t="s">
        <v>2483</v>
      </c>
      <c r="W159" s="217" t="s">
        <v>16092</v>
      </c>
      <c r="X159" s="217" t="s">
        <v>16093</v>
      </c>
      <c r="Y159" s="217" t="s">
        <v>139</v>
      </c>
      <c r="Z159" s="217" t="s">
        <v>323</v>
      </c>
      <c r="AA159" s="217" t="s">
        <v>5272</v>
      </c>
      <c r="AB159" s="217" t="s">
        <v>143</v>
      </c>
      <c r="AC159" s="217" t="s">
        <v>16088</v>
      </c>
      <c r="AD159" s="217" t="s">
        <v>143</v>
      </c>
      <c r="AE159" s="217" t="s">
        <v>235</v>
      </c>
      <c r="AF159" s="217" t="s">
        <v>141</v>
      </c>
      <c r="AG159" s="217" t="s">
        <v>143</v>
      </c>
      <c r="AH159" s="217" t="s">
        <v>16088</v>
      </c>
      <c r="AI159" s="217" t="s">
        <v>207</v>
      </c>
      <c r="AJ159" s="217" t="s">
        <v>143</v>
      </c>
      <c r="AK159" s="217" t="s">
        <v>16088</v>
      </c>
      <c r="AL159" s="217" t="s">
        <v>174</v>
      </c>
      <c r="AM159" s="217" t="s">
        <v>9506</v>
      </c>
      <c r="AN159" s="217" t="s">
        <v>9507</v>
      </c>
      <c r="AO159" s="217" t="s">
        <v>9872</v>
      </c>
      <c r="AP159" s="217" t="s">
        <v>353</v>
      </c>
      <c r="AQ159" s="217" t="s">
        <v>231</v>
      </c>
      <c r="AR159" s="217" t="s">
        <v>9509</v>
      </c>
      <c r="AS159" s="217" t="s">
        <v>1925</v>
      </c>
      <c r="AT159" s="217" t="s">
        <v>145</v>
      </c>
      <c r="AU159" s="217" t="s">
        <v>146</v>
      </c>
      <c r="AV159" s="217" t="s">
        <v>972</v>
      </c>
      <c r="AW159" s="217" t="s">
        <v>148</v>
      </c>
      <c r="AX159" s="217" t="s">
        <v>139</v>
      </c>
      <c r="AY159" s="217" t="s">
        <v>149</v>
      </c>
      <c r="AZ159" s="217" t="s">
        <v>150</v>
      </c>
      <c r="BA159" s="217" t="s">
        <v>156</v>
      </c>
      <c r="BB159" s="217" t="s">
        <v>157</v>
      </c>
      <c r="BC159" s="217" t="s">
        <v>484</v>
      </c>
      <c r="BD159" s="217" t="s">
        <v>16093</v>
      </c>
      <c r="BE159" s="217" t="s">
        <v>5272</v>
      </c>
      <c r="BF159" s="217" t="s">
        <v>143</v>
      </c>
      <c r="BG159" s="217" t="s">
        <v>143</v>
      </c>
      <c r="BH159" s="217" t="s">
        <v>143</v>
      </c>
      <c r="BI159" s="217" t="s">
        <v>136</v>
      </c>
      <c r="BJ159" s="217" t="s">
        <v>143</v>
      </c>
      <c r="BK159" s="217" t="s">
        <v>160</v>
      </c>
      <c r="BL159" s="217" t="s">
        <v>160</v>
      </c>
      <c r="BM159" s="217" t="s">
        <v>143</v>
      </c>
      <c r="BN159" s="217" t="s">
        <v>143</v>
      </c>
      <c r="BO159" s="217" t="s">
        <v>8939</v>
      </c>
      <c r="BP159" s="217" t="s">
        <v>5723</v>
      </c>
      <c r="BQ159" s="217" t="s">
        <v>162</v>
      </c>
      <c r="BR159" s="217" t="s">
        <v>16088</v>
      </c>
      <c r="BS159" s="217" t="s">
        <v>16088</v>
      </c>
      <c r="BT159" s="217" t="s">
        <v>135</v>
      </c>
      <c r="BU159" s="217" t="s">
        <v>135</v>
      </c>
      <c r="BV159" s="217" t="s">
        <v>135</v>
      </c>
      <c r="BW159" s="217" t="s">
        <v>148</v>
      </c>
      <c r="BX159" s="217" t="s">
        <v>6169</v>
      </c>
      <c r="BY159" s="217" t="s">
        <v>174</v>
      </c>
      <c r="BZ159" s="217" t="s">
        <v>143</v>
      </c>
      <c r="CA159" s="217" t="s">
        <v>143</v>
      </c>
      <c r="CB159" s="217" t="s">
        <v>143</v>
      </c>
      <c r="CC159" s="217" t="s">
        <v>143</v>
      </c>
      <c r="CD159" s="217" t="s">
        <v>2261</v>
      </c>
      <c r="CE159" s="217" t="s">
        <v>2261</v>
      </c>
      <c r="CF159" s="217" t="s">
        <v>143</v>
      </c>
      <c r="CG159" s="217" t="s">
        <v>143</v>
      </c>
      <c r="CH159" s="217" t="s">
        <v>5272</v>
      </c>
      <c r="CI159" s="217" t="s">
        <v>143</v>
      </c>
      <c r="CJ159" s="217" t="s">
        <v>143</v>
      </c>
      <c r="CK159" s="217" t="s">
        <v>143</v>
      </c>
      <c r="CL159" s="217" t="s">
        <v>143</v>
      </c>
      <c r="CM159" s="217" t="s">
        <v>143</v>
      </c>
      <c r="CN159" s="217" t="s">
        <v>143</v>
      </c>
      <c r="CO159" s="217" t="s">
        <v>143</v>
      </c>
      <c r="CP159" s="217" t="s">
        <v>143</v>
      </c>
      <c r="CQ159" s="217" t="s">
        <v>1</v>
      </c>
      <c r="CR159" s="217" t="s">
        <v>143</v>
      </c>
      <c r="CS159" s="217" t="s">
        <v>1</v>
      </c>
      <c r="CT159" s="217" t="s">
        <v>1985</v>
      </c>
      <c r="CU159" s="217" t="s">
        <v>1985</v>
      </c>
      <c r="CV159" s="217" t="s">
        <v>316</v>
      </c>
      <c r="CW159" s="217" t="s">
        <v>166</v>
      </c>
      <c r="CX159" s="217" t="s">
        <v>136</v>
      </c>
      <c r="CY159" s="217" t="s">
        <v>1989</v>
      </c>
      <c r="CZ159" s="217" t="s">
        <v>143</v>
      </c>
      <c r="DA159" s="217" t="s">
        <v>143</v>
      </c>
      <c r="DB159" s="217" t="s">
        <v>373</v>
      </c>
      <c r="DC159" s="217" t="s">
        <v>6302</v>
      </c>
      <c r="DD159" s="217" t="s">
        <v>6915</v>
      </c>
      <c r="DE159" s="217" t="s">
        <v>143</v>
      </c>
      <c r="DF159" s="217" t="s">
        <v>143</v>
      </c>
      <c r="DG159" s="217" t="s">
        <v>143</v>
      </c>
      <c r="DJ159" s="176"/>
    </row>
    <row r="160" spans="1:114" s="217" customFormat="1" x14ac:dyDescent="0.2">
      <c r="A160" s="216">
        <v>45690</v>
      </c>
      <c r="B160" s="217">
        <v>186730</v>
      </c>
      <c r="C160" s="217" t="s">
        <v>12153</v>
      </c>
      <c r="D160" s="217" t="s">
        <v>164</v>
      </c>
      <c r="E160" s="218">
        <v>45712</v>
      </c>
      <c r="F160" s="217" t="s">
        <v>165</v>
      </c>
      <c r="G160" s="217" t="s">
        <v>166</v>
      </c>
      <c r="H160" s="219">
        <v>114.91</v>
      </c>
      <c r="I160" s="219">
        <v>114.91</v>
      </c>
      <c r="J160" s="220">
        <f t="shared" si="2"/>
        <v>1.2257247093343867E-3</v>
      </c>
      <c r="K160" s="217" t="s">
        <v>953</v>
      </c>
      <c r="L160" s="217" t="s">
        <v>219</v>
      </c>
      <c r="M160" s="217" t="s">
        <v>16094</v>
      </c>
      <c r="N160" s="217" t="s">
        <v>16095</v>
      </c>
      <c r="O160" s="221" t="s">
        <v>170</v>
      </c>
      <c r="P160" s="217" t="s">
        <v>16096</v>
      </c>
      <c r="Q160" s="217" t="s">
        <v>16097</v>
      </c>
      <c r="R160" s="217" t="s">
        <v>135</v>
      </c>
      <c r="S160" s="217" t="s">
        <v>135</v>
      </c>
      <c r="T160" s="217" t="s">
        <v>506</v>
      </c>
      <c r="U160" s="217" t="s">
        <v>137</v>
      </c>
      <c r="V160" s="217" t="s">
        <v>6653</v>
      </c>
      <c r="W160" s="217" t="s">
        <v>16098</v>
      </c>
      <c r="X160" s="217" t="s">
        <v>16099</v>
      </c>
      <c r="Y160" s="217" t="s">
        <v>139</v>
      </c>
      <c r="Z160" s="217" t="s">
        <v>323</v>
      </c>
      <c r="AA160" s="217" t="s">
        <v>5272</v>
      </c>
      <c r="AB160" s="217" t="s">
        <v>143</v>
      </c>
      <c r="AC160" s="217" t="s">
        <v>5272</v>
      </c>
      <c r="AD160" s="217" t="s">
        <v>143</v>
      </c>
      <c r="AE160" s="217" t="s">
        <v>235</v>
      </c>
      <c r="AF160" s="217" t="s">
        <v>141</v>
      </c>
      <c r="AG160" s="217" t="s">
        <v>143</v>
      </c>
      <c r="AH160" s="217" t="s">
        <v>143</v>
      </c>
      <c r="AI160" s="217" t="s">
        <v>207</v>
      </c>
      <c r="AJ160" s="217" t="s">
        <v>143</v>
      </c>
      <c r="AK160" s="217" t="s">
        <v>16100</v>
      </c>
      <c r="AL160" s="217" t="s">
        <v>143</v>
      </c>
      <c r="AM160" s="217" t="s">
        <v>14331</v>
      </c>
      <c r="AN160" s="217" t="s">
        <v>14332</v>
      </c>
      <c r="AO160" s="217" t="s">
        <v>16101</v>
      </c>
      <c r="AP160" s="217" t="s">
        <v>178</v>
      </c>
      <c r="AQ160" s="217" t="s">
        <v>179</v>
      </c>
      <c r="AR160" s="217" t="s">
        <v>211</v>
      </c>
      <c r="AS160" s="217" t="s">
        <v>14334</v>
      </c>
      <c r="AT160" s="217" t="s">
        <v>234</v>
      </c>
      <c r="AU160" s="217" t="s">
        <v>165</v>
      </c>
      <c r="AV160" s="217" t="s">
        <v>235</v>
      </c>
      <c r="AW160" s="217" t="s">
        <v>148</v>
      </c>
      <c r="AX160" s="217" t="s">
        <v>139</v>
      </c>
      <c r="AY160" s="217" t="s">
        <v>875</v>
      </c>
      <c r="AZ160" s="217" t="s">
        <v>150</v>
      </c>
      <c r="BA160" s="217" t="s">
        <v>156</v>
      </c>
      <c r="BB160" s="217" t="s">
        <v>157</v>
      </c>
      <c r="BC160" s="217" t="s">
        <v>484</v>
      </c>
      <c r="BD160" s="217" t="s">
        <v>16099</v>
      </c>
      <c r="BE160" s="217" t="s">
        <v>5272</v>
      </c>
      <c r="BF160" s="217" t="s">
        <v>143</v>
      </c>
      <c r="BG160" s="217" t="s">
        <v>143</v>
      </c>
      <c r="BH160" s="217" t="s">
        <v>143</v>
      </c>
      <c r="BI160" s="217" t="s">
        <v>506</v>
      </c>
      <c r="BJ160" s="217" t="s">
        <v>143</v>
      </c>
      <c r="BK160" s="217" t="s">
        <v>160</v>
      </c>
      <c r="BL160" s="217" t="s">
        <v>143</v>
      </c>
      <c r="BM160" s="217" t="s">
        <v>164</v>
      </c>
      <c r="BN160" s="217" t="s">
        <v>143</v>
      </c>
      <c r="BO160" s="217" t="s">
        <v>16102</v>
      </c>
      <c r="BP160" s="217" t="s">
        <v>5723</v>
      </c>
      <c r="BQ160" s="217" t="s">
        <v>162</v>
      </c>
      <c r="BR160" s="217" t="s">
        <v>16100</v>
      </c>
      <c r="BS160" s="217" t="s">
        <v>16100</v>
      </c>
      <c r="BT160" s="217" t="s">
        <v>135</v>
      </c>
      <c r="BU160" s="217" t="s">
        <v>135</v>
      </c>
      <c r="BV160" s="217" t="s">
        <v>135</v>
      </c>
      <c r="BW160" s="217" t="s">
        <v>148</v>
      </c>
      <c r="BX160" s="217" t="s">
        <v>16103</v>
      </c>
      <c r="BY160" s="217" t="s">
        <v>174</v>
      </c>
      <c r="BZ160" s="217" t="s">
        <v>143</v>
      </c>
      <c r="CA160" s="217" t="s">
        <v>143</v>
      </c>
      <c r="CB160" s="217" t="s">
        <v>143</v>
      </c>
      <c r="CC160" s="217" t="s">
        <v>16095</v>
      </c>
      <c r="CD160" s="217" t="s">
        <v>2261</v>
      </c>
      <c r="CE160" s="217" t="s">
        <v>143</v>
      </c>
      <c r="CF160" s="217" t="s">
        <v>143</v>
      </c>
      <c r="CG160" s="217" t="s">
        <v>143</v>
      </c>
      <c r="CH160" s="217" t="s">
        <v>5272</v>
      </c>
      <c r="CI160" s="217" t="s">
        <v>143</v>
      </c>
      <c r="CJ160" s="217" t="s">
        <v>143</v>
      </c>
      <c r="CK160" s="217" t="s">
        <v>143</v>
      </c>
      <c r="CL160" s="217" t="s">
        <v>143</v>
      </c>
      <c r="CM160" s="217" t="s">
        <v>14335</v>
      </c>
      <c r="CN160" s="217" t="s">
        <v>143</v>
      </c>
      <c r="CO160" s="217" t="s">
        <v>143</v>
      </c>
      <c r="CP160" s="217" t="s">
        <v>143</v>
      </c>
      <c r="CQ160" s="217" t="s">
        <v>1</v>
      </c>
      <c r="CR160" s="217" t="s">
        <v>143</v>
      </c>
      <c r="CS160" s="217" t="s">
        <v>1</v>
      </c>
      <c r="CT160" s="217" t="s">
        <v>1985</v>
      </c>
      <c r="CU160" s="217" t="s">
        <v>143</v>
      </c>
      <c r="CV160" s="217" t="s">
        <v>953</v>
      </c>
      <c r="CW160" s="217" t="s">
        <v>166</v>
      </c>
      <c r="CX160" s="217" t="s">
        <v>506</v>
      </c>
      <c r="CY160" s="217" t="s">
        <v>1989</v>
      </c>
      <c r="CZ160" s="217" t="s">
        <v>143</v>
      </c>
      <c r="DA160" s="217" t="s">
        <v>6653</v>
      </c>
      <c r="DB160" s="217" t="s">
        <v>164</v>
      </c>
      <c r="DC160" s="217" t="s">
        <v>6302</v>
      </c>
      <c r="DD160" s="217" t="s">
        <v>6915</v>
      </c>
      <c r="DE160" s="217" t="s">
        <v>143</v>
      </c>
      <c r="DF160" s="217" t="s">
        <v>14336</v>
      </c>
      <c r="DG160" s="217" t="s">
        <v>143</v>
      </c>
      <c r="DJ160" s="176"/>
    </row>
    <row r="161" spans="1:114" s="217" customFormat="1" x14ac:dyDescent="0.2">
      <c r="A161" s="216">
        <v>45690</v>
      </c>
      <c r="B161" s="217">
        <v>186732</v>
      </c>
      <c r="C161" s="217" t="s">
        <v>15760</v>
      </c>
      <c r="D161" s="217" t="s">
        <v>364</v>
      </c>
      <c r="E161" s="218">
        <v>45712</v>
      </c>
      <c r="F161" s="217" t="s">
        <v>165</v>
      </c>
      <c r="G161" s="217" t="s">
        <v>127</v>
      </c>
      <c r="H161" s="219">
        <v>311.70999999999998</v>
      </c>
      <c r="I161" s="219">
        <v>311.70999999999998</v>
      </c>
      <c r="J161" s="220">
        <f t="shared" si="2"/>
        <v>3.3249556100132423E-3</v>
      </c>
      <c r="K161" s="217" t="s">
        <v>394</v>
      </c>
      <c r="L161" s="217" t="s">
        <v>12534</v>
      </c>
      <c r="M161" s="217" t="s">
        <v>12239</v>
      </c>
      <c r="N161" s="217" t="s">
        <v>16104</v>
      </c>
      <c r="O161" s="221" t="s">
        <v>132</v>
      </c>
      <c r="P161" s="217" t="s">
        <v>16105</v>
      </c>
      <c r="Q161" s="217" t="s">
        <v>16106</v>
      </c>
      <c r="R161" s="217" t="s">
        <v>16073</v>
      </c>
      <c r="S161" s="217" t="s">
        <v>135</v>
      </c>
      <c r="T161" s="217" t="s">
        <v>136</v>
      </c>
      <c r="U161" s="217" t="s">
        <v>137</v>
      </c>
      <c r="V161" s="217" t="s">
        <v>9544</v>
      </c>
      <c r="W161" s="217" t="s">
        <v>16107</v>
      </c>
      <c r="X161" s="217" t="s">
        <v>16108</v>
      </c>
      <c r="Y161" s="217" t="s">
        <v>139</v>
      </c>
      <c r="Z161" s="217" t="s">
        <v>323</v>
      </c>
      <c r="AA161" s="217" t="s">
        <v>5272</v>
      </c>
      <c r="AB161" s="217" t="s">
        <v>143</v>
      </c>
      <c r="AC161" s="217" t="s">
        <v>13136</v>
      </c>
      <c r="AD161" s="217" t="s">
        <v>143</v>
      </c>
      <c r="AE161" s="217" t="s">
        <v>235</v>
      </c>
      <c r="AF161" s="217" t="s">
        <v>141</v>
      </c>
      <c r="AG161" s="217" t="s">
        <v>143</v>
      </c>
      <c r="AH161" s="217" t="s">
        <v>13134</v>
      </c>
      <c r="AI161" s="217" t="s">
        <v>207</v>
      </c>
      <c r="AJ161" s="217" t="s">
        <v>143</v>
      </c>
      <c r="AK161" s="217" t="s">
        <v>13134</v>
      </c>
      <c r="AL161" s="217" t="s">
        <v>144</v>
      </c>
      <c r="AM161" s="217" t="s">
        <v>12243</v>
      </c>
      <c r="AN161" s="217" t="s">
        <v>146</v>
      </c>
      <c r="AO161" s="217" t="s">
        <v>12244</v>
      </c>
      <c r="AP161" s="217" t="s">
        <v>148</v>
      </c>
      <c r="AQ161" s="217" t="s">
        <v>139</v>
      </c>
      <c r="AR161" s="217" t="s">
        <v>149</v>
      </c>
      <c r="AS161" s="217" t="s">
        <v>150</v>
      </c>
      <c r="AT161" s="217" t="s">
        <v>12541</v>
      </c>
      <c r="AU161" s="217" t="s">
        <v>5237</v>
      </c>
      <c r="AV161" s="217" t="s">
        <v>12542</v>
      </c>
      <c r="AW161" s="217" t="s">
        <v>148</v>
      </c>
      <c r="AX161" s="217" t="s">
        <v>139</v>
      </c>
      <c r="AY161" s="217" t="s">
        <v>149</v>
      </c>
      <c r="AZ161" s="217" t="s">
        <v>5239</v>
      </c>
      <c r="BA161" s="217" t="s">
        <v>156</v>
      </c>
      <c r="BB161" s="217" t="s">
        <v>157</v>
      </c>
      <c r="BC161" s="217" t="s">
        <v>303</v>
      </c>
      <c r="BD161" s="217" t="s">
        <v>16108</v>
      </c>
      <c r="BE161" s="217" t="s">
        <v>5272</v>
      </c>
      <c r="BF161" s="217" t="s">
        <v>143</v>
      </c>
      <c r="BG161" s="217" t="s">
        <v>143</v>
      </c>
      <c r="BH161" s="217" t="s">
        <v>143</v>
      </c>
      <c r="BI161" s="217" t="s">
        <v>136</v>
      </c>
      <c r="BJ161" s="217" t="s">
        <v>143</v>
      </c>
      <c r="BK161" s="217" t="s">
        <v>1674</v>
      </c>
      <c r="BL161" s="217" t="s">
        <v>1674</v>
      </c>
      <c r="BM161" s="217" t="s">
        <v>143</v>
      </c>
      <c r="BN161" s="217" t="s">
        <v>143</v>
      </c>
      <c r="BO161" s="217" t="s">
        <v>12821</v>
      </c>
      <c r="BP161" s="217" t="s">
        <v>5352</v>
      </c>
      <c r="BQ161" s="217" t="s">
        <v>16109</v>
      </c>
      <c r="BR161" s="217" t="s">
        <v>13136</v>
      </c>
      <c r="BS161" s="217" t="s">
        <v>13136</v>
      </c>
      <c r="BT161" s="217" t="s">
        <v>135</v>
      </c>
      <c r="BU161" s="217" t="s">
        <v>135</v>
      </c>
      <c r="BV161" s="217" t="s">
        <v>135</v>
      </c>
      <c r="BW161" s="217" t="s">
        <v>148</v>
      </c>
      <c r="BX161" s="217" t="s">
        <v>16110</v>
      </c>
      <c r="BY161" s="217" t="s">
        <v>144</v>
      </c>
      <c r="BZ161" s="217" t="s">
        <v>143</v>
      </c>
      <c r="CA161" s="217" t="s">
        <v>143</v>
      </c>
      <c r="CB161" s="217" t="s">
        <v>143</v>
      </c>
      <c r="CC161" s="217" t="s">
        <v>16111</v>
      </c>
      <c r="CD161" s="217" t="s">
        <v>9549</v>
      </c>
      <c r="CE161" s="217" t="s">
        <v>9549</v>
      </c>
      <c r="CF161" s="217" t="s">
        <v>143</v>
      </c>
      <c r="CG161" s="217" t="s">
        <v>143</v>
      </c>
      <c r="CH161" s="217" t="s">
        <v>5272</v>
      </c>
      <c r="CI161" s="217" t="s">
        <v>143</v>
      </c>
      <c r="CJ161" s="217" t="s">
        <v>143</v>
      </c>
      <c r="CK161" s="217" t="s">
        <v>143</v>
      </c>
      <c r="CL161" s="217" t="s">
        <v>143</v>
      </c>
      <c r="CM161" s="217" t="s">
        <v>5878</v>
      </c>
      <c r="CN161" s="217" t="s">
        <v>12545</v>
      </c>
      <c r="CO161" s="217" t="s">
        <v>143</v>
      </c>
      <c r="CP161" s="217" t="s">
        <v>143</v>
      </c>
      <c r="CQ161" s="217" t="s">
        <v>1</v>
      </c>
      <c r="CR161" s="217" t="s">
        <v>143</v>
      </c>
      <c r="CS161" s="217" t="s">
        <v>1</v>
      </c>
      <c r="CT161" s="217" t="s">
        <v>1985</v>
      </c>
      <c r="CU161" s="217" t="s">
        <v>1985</v>
      </c>
      <c r="CV161" s="217" t="s">
        <v>394</v>
      </c>
      <c r="CW161" s="217" t="s">
        <v>127</v>
      </c>
      <c r="CX161" s="217" t="s">
        <v>136</v>
      </c>
      <c r="CY161" s="217" t="s">
        <v>1989</v>
      </c>
      <c r="CZ161" s="217" t="s">
        <v>143</v>
      </c>
      <c r="DA161" s="217" t="s">
        <v>143</v>
      </c>
      <c r="DB161" s="217" t="s">
        <v>364</v>
      </c>
      <c r="DC161" s="217" t="s">
        <v>6302</v>
      </c>
      <c r="DD161" s="217" t="s">
        <v>6915</v>
      </c>
      <c r="DE161" s="217" t="s">
        <v>143</v>
      </c>
      <c r="DF161" s="217" t="s">
        <v>7674</v>
      </c>
      <c r="DG161" s="217" t="s">
        <v>12546</v>
      </c>
      <c r="DJ161" s="176"/>
    </row>
    <row r="162" spans="1:114" s="217" customFormat="1" x14ac:dyDescent="0.2">
      <c r="A162" s="216">
        <v>45690</v>
      </c>
      <c r="B162" s="217">
        <v>186734</v>
      </c>
      <c r="C162" s="217" t="s">
        <v>15760</v>
      </c>
      <c r="D162" s="217" t="s">
        <v>364</v>
      </c>
      <c r="E162" s="218">
        <v>45713</v>
      </c>
      <c r="F162" s="217" t="s">
        <v>165</v>
      </c>
      <c r="G162" s="217" t="s">
        <v>127</v>
      </c>
      <c r="H162" s="219">
        <v>311.70999999999998</v>
      </c>
      <c r="I162" s="219">
        <v>311.70999999999998</v>
      </c>
      <c r="J162" s="220">
        <f t="shared" si="2"/>
        <v>3.3249556100132423E-3</v>
      </c>
      <c r="K162" s="217" t="s">
        <v>394</v>
      </c>
      <c r="L162" s="217" t="s">
        <v>12534</v>
      </c>
      <c r="M162" s="217" t="s">
        <v>12239</v>
      </c>
      <c r="N162" s="217" t="s">
        <v>16112</v>
      </c>
      <c r="O162" s="221" t="s">
        <v>132</v>
      </c>
      <c r="P162" s="217" t="s">
        <v>16113</v>
      </c>
      <c r="Q162" s="217" t="s">
        <v>16106</v>
      </c>
      <c r="R162" s="217" t="s">
        <v>16073</v>
      </c>
      <c r="S162" s="217" t="s">
        <v>135</v>
      </c>
      <c r="T162" s="217" t="s">
        <v>136</v>
      </c>
      <c r="U162" s="217" t="s">
        <v>137</v>
      </c>
      <c r="V162" s="217" t="s">
        <v>9544</v>
      </c>
      <c r="W162" s="217" t="s">
        <v>16114</v>
      </c>
      <c r="X162" s="217" t="s">
        <v>16115</v>
      </c>
      <c r="Y162" s="217" t="s">
        <v>139</v>
      </c>
      <c r="Z162" s="217" t="s">
        <v>323</v>
      </c>
      <c r="AA162" s="217" t="s">
        <v>5272</v>
      </c>
      <c r="AB162" s="217" t="s">
        <v>143</v>
      </c>
      <c r="AC162" s="217" t="s">
        <v>5272</v>
      </c>
      <c r="AD162" s="217" t="s">
        <v>143</v>
      </c>
      <c r="AE162" s="217" t="s">
        <v>235</v>
      </c>
      <c r="AF162" s="217" t="s">
        <v>141</v>
      </c>
      <c r="AG162" s="217" t="s">
        <v>143</v>
      </c>
      <c r="AH162" s="217" t="s">
        <v>143</v>
      </c>
      <c r="AI162" s="217" t="s">
        <v>207</v>
      </c>
      <c r="AJ162" s="217" t="s">
        <v>143</v>
      </c>
      <c r="AK162" s="217" t="s">
        <v>13134</v>
      </c>
      <c r="AL162" s="217" t="s">
        <v>143</v>
      </c>
      <c r="AM162" s="217" t="s">
        <v>12243</v>
      </c>
      <c r="AN162" s="217" t="s">
        <v>146</v>
      </c>
      <c r="AO162" s="217" t="s">
        <v>12244</v>
      </c>
      <c r="AP162" s="217" t="s">
        <v>148</v>
      </c>
      <c r="AQ162" s="217" t="s">
        <v>139</v>
      </c>
      <c r="AR162" s="217" t="s">
        <v>149</v>
      </c>
      <c r="AS162" s="217" t="s">
        <v>150</v>
      </c>
      <c r="AT162" s="217" t="s">
        <v>12541</v>
      </c>
      <c r="AU162" s="217" t="s">
        <v>5237</v>
      </c>
      <c r="AV162" s="217" t="s">
        <v>12542</v>
      </c>
      <c r="AW162" s="217" t="s">
        <v>148</v>
      </c>
      <c r="AX162" s="217" t="s">
        <v>139</v>
      </c>
      <c r="AY162" s="217" t="s">
        <v>149</v>
      </c>
      <c r="AZ162" s="217" t="s">
        <v>5239</v>
      </c>
      <c r="BA162" s="217" t="s">
        <v>156</v>
      </c>
      <c r="BB162" s="217" t="s">
        <v>157</v>
      </c>
      <c r="BC162" s="217" t="s">
        <v>303</v>
      </c>
      <c r="BD162" s="217" t="s">
        <v>16115</v>
      </c>
      <c r="BE162" s="217" t="s">
        <v>5272</v>
      </c>
      <c r="BF162" s="217" t="s">
        <v>143</v>
      </c>
      <c r="BG162" s="217" t="s">
        <v>143</v>
      </c>
      <c r="BH162" s="217" t="s">
        <v>143</v>
      </c>
      <c r="BI162" s="217" t="s">
        <v>136</v>
      </c>
      <c r="BJ162" s="217" t="s">
        <v>143</v>
      </c>
      <c r="BK162" s="217" t="s">
        <v>1674</v>
      </c>
      <c r="BL162" s="217" t="s">
        <v>143</v>
      </c>
      <c r="BM162" s="217" t="s">
        <v>143</v>
      </c>
      <c r="BN162" s="217" t="s">
        <v>143</v>
      </c>
      <c r="BO162" s="217" t="s">
        <v>11219</v>
      </c>
      <c r="BP162" s="217" t="s">
        <v>5352</v>
      </c>
      <c r="BQ162" s="217" t="s">
        <v>16116</v>
      </c>
      <c r="BR162" s="217" t="s">
        <v>13136</v>
      </c>
      <c r="BS162" s="217" t="s">
        <v>13136</v>
      </c>
      <c r="BT162" s="217" t="s">
        <v>135</v>
      </c>
      <c r="BU162" s="217" t="s">
        <v>135</v>
      </c>
      <c r="BV162" s="217" t="s">
        <v>135</v>
      </c>
      <c r="BW162" s="217" t="s">
        <v>148</v>
      </c>
      <c r="BX162" s="217" t="s">
        <v>16110</v>
      </c>
      <c r="BY162" s="217" t="s">
        <v>144</v>
      </c>
      <c r="BZ162" s="217" t="s">
        <v>143</v>
      </c>
      <c r="CA162" s="217" t="s">
        <v>143</v>
      </c>
      <c r="CB162" s="217" t="s">
        <v>143</v>
      </c>
      <c r="CC162" s="217" t="s">
        <v>16112</v>
      </c>
      <c r="CD162" s="217" t="s">
        <v>9549</v>
      </c>
      <c r="CE162" s="217" t="s">
        <v>143</v>
      </c>
      <c r="CF162" s="217" t="s">
        <v>143</v>
      </c>
      <c r="CG162" s="217" t="s">
        <v>143</v>
      </c>
      <c r="CH162" s="217" t="s">
        <v>5272</v>
      </c>
      <c r="CI162" s="217" t="s">
        <v>143</v>
      </c>
      <c r="CJ162" s="217" t="s">
        <v>143</v>
      </c>
      <c r="CK162" s="217" t="s">
        <v>143</v>
      </c>
      <c r="CL162" s="217" t="s">
        <v>143</v>
      </c>
      <c r="CM162" s="217" t="s">
        <v>5878</v>
      </c>
      <c r="CN162" s="217" t="s">
        <v>12545</v>
      </c>
      <c r="CO162" s="217" t="s">
        <v>143</v>
      </c>
      <c r="CP162" s="217" t="s">
        <v>143</v>
      </c>
      <c r="CQ162" s="217" t="s">
        <v>1</v>
      </c>
      <c r="CR162" s="217" t="s">
        <v>143</v>
      </c>
      <c r="CS162" s="217" t="s">
        <v>1</v>
      </c>
      <c r="CT162" s="217" t="s">
        <v>1985</v>
      </c>
      <c r="CU162" s="217" t="s">
        <v>143</v>
      </c>
      <c r="CV162" s="217" t="s">
        <v>394</v>
      </c>
      <c r="CW162" s="217" t="s">
        <v>127</v>
      </c>
      <c r="CX162" s="217" t="s">
        <v>136</v>
      </c>
      <c r="CY162" s="217" t="s">
        <v>1986</v>
      </c>
      <c r="CZ162" s="217" t="s">
        <v>143</v>
      </c>
      <c r="DA162" s="217" t="s">
        <v>143</v>
      </c>
      <c r="DB162" s="217" t="s">
        <v>364</v>
      </c>
      <c r="DC162" s="217" t="s">
        <v>6302</v>
      </c>
      <c r="DD162" s="217" t="s">
        <v>4175</v>
      </c>
      <c r="DE162" s="217" t="s">
        <v>143</v>
      </c>
      <c r="DF162" s="217" t="s">
        <v>7674</v>
      </c>
      <c r="DG162" s="217" t="s">
        <v>12546</v>
      </c>
      <c r="DJ162" s="176"/>
    </row>
    <row r="163" spans="1:114" s="217" customFormat="1" x14ac:dyDescent="0.2">
      <c r="A163" s="216">
        <v>45690</v>
      </c>
      <c r="B163" s="217">
        <v>186843</v>
      </c>
      <c r="C163" s="217" t="s">
        <v>15760</v>
      </c>
      <c r="D163" s="217" t="s">
        <v>364</v>
      </c>
      <c r="E163" s="218">
        <v>45713</v>
      </c>
      <c r="F163" s="217" t="s">
        <v>165</v>
      </c>
      <c r="G163" s="217" t="s">
        <v>127</v>
      </c>
      <c r="H163" s="219">
        <v>311.70999999999998</v>
      </c>
      <c r="I163" s="219">
        <v>311.70999999999998</v>
      </c>
      <c r="J163" s="220">
        <f t="shared" si="2"/>
        <v>3.3249556100132423E-3</v>
      </c>
      <c r="K163" s="217" t="s">
        <v>394</v>
      </c>
      <c r="L163" s="217" t="s">
        <v>12534</v>
      </c>
      <c r="M163" s="217" t="s">
        <v>12239</v>
      </c>
      <c r="N163" s="217" t="s">
        <v>16112</v>
      </c>
      <c r="O163" s="221" t="s">
        <v>132</v>
      </c>
      <c r="P163" s="217" t="s">
        <v>16117</v>
      </c>
      <c r="Q163" s="217" t="s">
        <v>16106</v>
      </c>
      <c r="R163" s="217" t="s">
        <v>16073</v>
      </c>
      <c r="S163" s="217" t="s">
        <v>135</v>
      </c>
      <c r="T163" s="217" t="s">
        <v>136</v>
      </c>
      <c r="U163" s="217" t="s">
        <v>137</v>
      </c>
      <c r="V163" s="217" t="s">
        <v>9544</v>
      </c>
      <c r="W163" s="217" t="s">
        <v>16118</v>
      </c>
      <c r="X163" s="217" t="s">
        <v>16119</v>
      </c>
      <c r="Y163" s="217" t="s">
        <v>139</v>
      </c>
      <c r="Z163" s="217" t="s">
        <v>323</v>
      </c>
      <c r="AA163" s="217" t="s">
        <v>5272</v>
      </c>
      <c r="AB163" s="217" t="s">
        <v>143</v>
      </c>
      <c r="AC163" s="217" t="s">
        <v>5272</v>
      </c>
      <c r="AD163" s="217" t="s">
        <v>143</v>
      </c>
      <c r="AE163" s="217" t="s">
        <v>235</v>
      </c>
      <c r="AF163" s="217" t="s">
        <v>141</v>
      </c>
      <c r="AG163" s="217" t="s">
        <v>143</v>
      </c>
      <c r="AH163" s="217" t="s">
        <v>143</v>
      </c>
      <c r="AI163" s="217" t="s">
        <v>207</v>
      </c>
      <c r="AJ163" s="217" t="s">
        <v>143</v>
      </c>
      <c r="AK163" s="217" t="s">
        <v>13134</v>
      </c>
      <c r="AL163" s="217" t="s">
        <v>143</v>
      </c>
      <c r="AM163" s="217" t="s">
        <v>12243</v>
      </c>
      <c r="AN163" s="217" t="s">
        <v>146</v>
      </c>
      <c r="AO163" s="217" t="s">
        <v>12244</v>
      </c>
      <c r="AP163" s="217" t="s">
        <v>148</v>
      </c>
      <c r="AQ163" s="217" t="s">
        <v>139</v>
      </c>
      <c r="AR163" s="217" t="s">
        <v>149</v>
      </c>
      <c r="AS163" s="217" t="s">
        <v>150</v>
      </c>
      <c r="AT163" s="217" t="s">
        <v>12541</v>
      </c>
      <c r="AU163" s="217" t="s">
        <v>5237</v>
      </c>
      <c r="AV163" s="217" t="s">
        <v>12542</v>
      </c>
      <c r="AW163" s="217" t="s">
        <v>148</v>
      </c>
      <c r="AX163" s="217" t="s">
        <v>139</v>
      </c>
      <c r="AY163" s="217" t="s">
        <v>149</v>
      </c>
      <c r="AZ163" s="217" t="s">
        <v>5239</v>
      </c>
      <c r="BA163" s="217" t="s">
        <v>156</v>
      </c>
      <c r="BB163" s="217" t="s">
        <v>157</v>
      </c>
      <c r="BC163" s="217" t="s">
        <v>303</v>
      </c>
      <c r="BD163" s="217" t="s">
        <v>16119</v>
      </c>
      <c r="BE163" s="217" t="s">
        <v>5272</v>
      </c>
      <c r="BF163" s="217" t="s">
        <v>143</v>
      </c>
      <c r="BG163" s="217" t="s">
        <v>143</v>
      </c>
      <c r="BH163" s="217" t="s">
        <v>143</v>
      </c>
      <c r="BI163" s="217" t="s">
        <v>136</v>
      </c>
      <c r="BJ163" s="217" t="s">
        <v>143</v>
      </c>
      <c r="BK163" s="217" t="s">
        <v>1674</v>
      </c>
      <c r="BL163" s="217" t="s">
        <v>143</v>
      </c>
      <c r="BM163" s="217" t="s">
        <v>143</v>
      </c>
      <c r="BN163" s="217" t="s">
        <v>143</v>
      </c>
      <c r="BO163" s="217" t="s">
        <v>11818</v>
      </c>
      <c r="BP163" s="217" t="s">
        <v>5352</v>
      </c>
      <c r="BQ163" s="217" t="s">
        <v>16116</v>
      </c>
      <c r="BR163" s="217" t="s">
        <v>13136</v>
      </c>
      <c r="BS163" s="217" t="s">
        <v>13136</v>
      </c>
      <c r="BT163" s="217" t="s">
        <v>135</v>
      </c>
      <c r="BU163" s="217" t="s">
        <v>135</v>
      </c>
      <c r="BV163" s="217" t="s">
        <v>135</v>
      </c>
      <c r="BW163" s="217" t="s">
        <v>148</v>
      </c>
      <c r="BX163" s="217" t="s">
        <v>16110</v>
      </c>
      <c r="BY163" s="217" t="s">
        <v>144</v>
      </c>
      <c r="BZ163" s="217" t="s">
        <v>143</v>
      </c>
      <c r="CA163" s="217" t="s">
        <v>143</v>
      </c>
      <c r="CB163" s="217" t="s">
        <v>143</v>
      </c>
      <c r="CC163" s="217" t="s">
        <v>16112</v>
      </c>
      <c r="CD163" s="217" t="s">
        <v>9549</v>
      </c>
      <c r="CE163" s="217" t="s">
        <v>143</v>
      </c>
      <c r="CF163" s="217" t="s">
        <v>143</v>
      </c>
      <c r="CG163" s="217" t="s">
        <v>143</v>
      </c>
      <c r="CH163" s="217" t="s">
        <v>5272</v>
      </c>
      <c r="CI163" s="217" t="s">
        <v>143</v>
      </c>
      <c r="CJ163" s="217" t="s">
        <v>143</v>
      </c>
      <c r="CK163" s="217" t="s">
        <v>143</v>
      </c>
      <c r="CL163" s="217" t="s">
        <v>143</v>
      </c>
      <c r="CM163" s="217" t="s">
        <v>5878</v>
      </c>
      <c r="CN163" s="217" t="s">
        <v>12545</v>
      </c>
      <c r="CO163" s="217" t="s">
        <v>143</v>
      </c>
      <c r="CP163" s="217" t="s">
        <v>143</v>
      </c>
      <c r="CQ163" s="217" t="s">
        <v>1</v>
      </c>
      <c r="CR163" s="217" t="s">
        <v>143</v>
      </c>
      <c r="CS163" s="217" t="s">
        <v>1</v>
      </c>
      <c r="CT163" s="217" t="s">
        <v>1985</v>
      </c>
      <c r="CU163" s="217" t="s">
        <v>143</v>
      </c>
      <c r="CV163" s="217" t="s">
        <v>394</v>
      </c>
      <c r="CW163" s="217" t="s">
        <v>127</v>
      </c>
      <c r="CX163" s="217" t="s">
        <v>136</v>
      </c>
      <c r="CY163" s="217" t="s">
        <v>1986</v>
      </c>
      <c r="CZ163" s="217" t="s">
        <v>143</v>
      </c>
      <c r="DA163" s="217" t="s">
        <v>143</v>
      </c>
      <c r="DB163" s="217" t="s">
        <v>364</v>
      </c>
      <c r="DC163" s="217" t="s">
        <v>6302</v>
      </c>
      <c r="DD163" s="217" t="s">
        <v>4175</v>
      </c>
      <c r="DE163" s="217" t="s">
        <v>143</v>
      </c>
      <c r="DF163" s="217" t="s">
        <v>7674</v>
      </c>
      <c r="DG163" s="217" t="s">
        <v>12546</v>
      </c>
      <c r="DJ163" s="176"/>
    </row>
    <row r="164" spans="1:114" s="217" customFormat="1" x14ac:dyDescent="0.2">
      <c r="A164" s="216">
        <v>45690</v>
      </c>
      <c r="B164" s="217">
        <v>186864</v>
      </c>
      <c r="C164" s="217" t="s">
        <v>15760</v>
      </c>
      <c r="D164" s="217" t="s">
        <v>364</v>
      </c>
      <c r="E164" s="218">
        <v>45713</v>
      </c>
      <c r="F164" s="217" t="s">
        <v>165</v>
      </c>
      <c r="G164" s="217" t="s">
        <v>127</v>
      </c>
      <c r="H164" s="219">
        <v>311.70999999999998</v>
      </c>
      <c r="I164" s="219">
        <v>311.70999999999998</v>
      </c>
      <c r="J164" s="220">
        <f t="shared" si="2"/>
        <v>3.3249556100132423E-3</v>
      </c>
      <c r="K164" s="217" t="s">
        <v>394</v>
      </c>
      <c r="L164" s="217" t="s">
        <v>5232</v>
      </c>
      <c r="M164" s="217" t="s">
        <v>960</v>
      </c>
      <c r="N164" s="217" t="s">
        <v>16112</v>
      </c>
      <c r="O164" s="221" t="s">
        <v>132</v>
      </c>
      <c r="P164" s="217" t="s">
        <v>16120</v>
      </c>
      <c r="Q164" s="217" t="s">
        <v>16106</v>
      </c>
      <c r="R164" s="217" t="s">
        <v>16073</v>
      </c>
      <c r="S164" s="217" t="s">
        <v>135</v>
      </c>
      <c r="T164" s="217" t="s">
        <v>136</v>
      </c>
      <c r="U164" s="217" t="s">
        <v>137</v>
      </c>
      <c r="V164" s="217" t="s">
        <v>9544</v>
      </c>
      <c r="W164" s="217" t="s">
        <v>16121</v>
      </c>
      <c r="X164" s="217" t="s">
        <v>16122</v>
      </c>
      <c r="Y164" s="217" t="s">
        <v>139</v>
      </c>
      <c r="Z164" s="217" t="s">
        <v>323</v>
      </c>
      <c r="AA164" s="217" t="s">
        <v>5272</v>
      </c>
      <c r="AB164" s="217" t="s">
        <v>143</v>
      </c>
      <c r="AC164" s="217" t="s">
        <v>5272</v>
      </c>
      <c r="AD164" s="217" t="s">
        <v>143</v>
      </c>
      <c r="AE164" s="217" t="s">
        <v>235</v>
      </c>
      <c r="AF164" s="217" t="s">
        <v>141</v>
      </c>
      <c r="AG164" s="217" t="s">
        <v>143</v>
      </c>
      <c r="AH164" s="217" t="s">
        <v>143</v>
      </c>
      <c r="AI164" s="217" t="s">
        <v>207</v>
      </c>
      <c r="AJ164" s="217" t="s">
        <v>143</v>
      </c>
      <c r="AK164" s="217" t="s">
        <v>13134</v>
      </c>
      <c r="AL164" s="217" t="s">
        <v>143</v>
      </c>
      <c r="AM164" s="217" t="s">
        <v>145</v>
      </c>
      <c r="AN164" s="217" t="s">
        <v>146</v>
      </c>
      <c r="AO164" s="217" t="s">
        <v>972</v>
      </c>
      <c r="AP164" s="217" t="s">
        <v>148</v>
      </c>
      <c r="AQ164" s="217" t="s">
        <v>139</v>
      </c>
      <c r="AR164" s="217" t="s">
        <v>149</v>
      </c>
      <c r="AS164" s="217" t="s">
        <v>150</v>
      </c>
      <c r="AT164" s="217" t="s">
        <v>5236</v>
      </c>
      <c r="AU164" s="217" t="s">
        <v>5237</v>
      </c>
      <c r="AV164" s="217" t="s">
        <v>5238</v>
      </c>
      <c r="AW164" s="217" t="s">
        <v>148</v>
      </c>
      <c r="AX164" s="217" t="s">
        <v>139</v>
      </c>
      <c r="AY164" s="217" t="s">
        <v>149</v>
      </c>
      <c r="AZ164" s="217" t="s">
        <v>5239</v>
      </c>
      <c r="BA164" s="217" t="s">
        <v>156</v>
      </c>
      <c r="BB164" s="217" t="s">
        <v>157</v>
      </c>
      <c r="BC164" s="217" t="s">
        <v>303</v>
      </c>
      <c r="BD164" s="217" t="s">
        <v>16122</v>
      </c>
      <c r="BE164" s="217" t="s">
        <v>5272</v>
      </c>
      <c r="BF164" s="217" t="s">
        <v>143</v>
      </c>
      <c r="BG164" s="217" t="s">
        <v>143</v>
      </c>
      <c r="BH164" s="217" t="s">
        <v>143</v>
      </c>
      <c r="BI164" s="217" t="s">
        <v>136</v>
      </c>
      <c r="BJ164" s="217" t="s">
        <v>143</v>
      </c>
      <c r="BK164" s="217" t="s">
        <v>1674</v>
      </c>
      <c r="BL164" s="217" t="s">
        <v>143</v>
      </c>
      <c r="BM164" s="217" t="s">
        <v>143</v>
      </c>
      <c r="BN164" s="217" t="s">
        <v>143</v>
      </c>
      <c r="BO164" s="217" t="s">
        <v>5252</v>
      </c>
      <c r="BP164" s="217" t="s">
        <v>5352</v>
      </c>
      <c r="BQ164" s="217" t="s">
        <v>16116</v>
      </c>
      <c r="BR164" s="217" t="s">
        <v>13136</v>
      </c>
      <c r="BS164" s="217" t="s">
        <v>13136</v>
      </c>
      <c r="BT164" s="217" t="s">
        <v>135</v>
      </c>
      <c r="BU164" s="217" t="s">
        <v>135</v>
      </c>
      <c r="BV164" s="217" t="s">
        <v>135</v>
      </c>
      <c r="BW164" s="217" t="s">
        <v>148</v>
      </c>
      <c r="BX164" s="217" t="s">
        <v>16110</v>
      </c>
      <c r="BY164" s="217" t="s">
        <v>144</v>
      </c>
      <c r="BZ164" s="217" t="s">
        <v>143</v>
      </c>
      <c r="CA164" s="217" t="s">
        <v>143</v>
      </c>
      <c r="CB164" s="217" t="s">
        <v>143</v>
      </c>
      <c r="CC164" s="217" t="s">
        <v>16112</v>
      </c>
      <c r="CD164" s="217" t="s">
        <v>9549</v>
      </c>
      <c r="CE164" s="217" t="s">
        <v>143</v>
      </c>
      <c r="CF164" s="217" t="s">
        <v>143</v>
      </c>
      <c r="CG164" s="217" t="s">
        <v>143</v>
      </c>
      <c r="CH164" s="217" t="s">
        <v>5272</v>
      </c>
      <c r="CI164" s="217" t="s">
        <v>143</v>
      </c>
      <c r="CJ164" s="217" t="s">
        <v>143</v>
      </c>
      <c r="CK164" s="217" t="s">
        <v>143</v>
      </c>
      <c r="CL164" s="217" t="s">
        <v>143</v>
      </c>
      <c r="CM164" s="217" t="s">
        <v>143</v>
      </c>
      <c r="CN164" s="217" t="s">
        <v>143</v>
      </c>
      <c r="CO164" s="217" t="s">
        <v>143</v>
      </c>
      <c r="CP164" s="217" t="s">
        <v>143</v>
      </c>
      <c r="CQ164" s="217" t="s">
        <v>1</v>
      </c>
      <c r="CR164" s="217" t="s">
        <v>143</v>
      </c>
      <c r="CS164" s="217" t="s">
        <v>1</v>
      </c>
      <c r="CT164" s="217" t="s">
        <v>1985</v>
      </c>
      <c r="CU164" s="217" t="s">
        <v>143</v>
      </c>
      <c r="CV164" s="217" t="s">
        <v>394</v>
      </c>
      <c r="CW164" s="217" t="s">
        <v>127</v>
      </c>
      <c r="CX164" s="217" t="s">
        <v>136</v>
      </c>
      <c r="CY164" s="217" t="s">
        <v>1986</v>
      </c>
      <c r="CZ164" s="217" t="s">
        <v>143</v>
      </c>
      <c r="DA164" s="217" t="s">
        <v>143</v>
      </c>
      <c r="DB164" s="217" t="s">
        <v>364</v>
      </c>
      <c r="DC164" s="217" t="s">
        <v>6302</v>
      </c>
      <c r="DD164" s="217" t="s">
        <v>4175</v>
      </c>
      <c r="DE164" s="217" t="s">
        <v>143</v>
      </c>
      <c r="DF164" s="217" t="s">
        <v>143</v>
      </c>
      <c r="DG164" s="217" t="s">
        <v>143</v>
      </c>
      <c r="DJ164" s="176"/>
    </row>
    <row r="165" spans="1:114" s="217" customFormat="1" x14ac:dyDescent="0.2">
      <c r="A165" s="216">
        <v>45690</v>
      </c>
      <c r="B165" s="217">
        <v>186865</v>
      </c>
      <c r="C165" s="217" t="s">
        <v>15760</v>
      </c>
      <c r="D165" s="217" t="s">
        <v>364</v>
      </c>
      <c r="E165" s="218">
        <v>45713</v>
      </c>
      <c r="F165" s="217" t="s">
        <v>165</v>
      </c>
      <c r="G165" s="217" t="s">
        <v>127</v>
      </c>
      <c r="H165" s="219">
        <v>311.70999999999998</v>
      </c>
      <c r="I165" s="219">
        <v>311.70999999999998</v>
      </c>
      <c r="J165" s="220">
        <f t="shared" si="2"/>
        <v>3.3249556100132423E-3</v>
      </c>
      <c r="K165" s="217" t="s">
        <v>394</v>
      </c>
      <c r="L165" s="217" t="s">
        <v>5232</v>
      </c>
      <c r="M165" s="217" t="s">
        <v>12239</v>
      </c>
      <c r="N165" s="217" t="s">
        <v>16112</v>
      </c>
      <c r="O165" s="221" t="s">
        <v>132</v>
      </c>
      <c r="P165" s="217" t="s">
        <v>16123</v>
      </c>
      <c r="Q165" s="217" t="s">
        <v>16106</v>
      </c>
      <c r="R165" s="217" t="s">
        <v>16073</v>
      </c>
      <c r="S165" s="217" t="s">
        <v>135</v>
      </c>
      <c r="T165" s="217" t="s">
        <v>136</v>
      </c>
      <c r="U165" s="217" t="s">
        <v>137</v>
      </c>
      <c r="V165" s="217" t="s">
        <v>9544</v>
      </c>
      <c r="W165" s="217" t="s">
        <v>16124</v>
      </c>
      <c r="X165" s="217" t="s">
        <v>16125</v>
      </c>
      <c r="Y165" s="217" t="s">
        <v>139</v>
      </c>
      <c r="Z165" s="217" t="s">
        <v>323</v>
      </c>
      <c r="AA165" s="217" t="s">
        <v>5272</v>
      </c>
      <c r="AB165" s="217" t="s">
        <v>143</v>
      </c>
      <c r="AC165" s="217" t="s">
        <v>5272</v>
      </c>
      <c r="AD165" s="217" t="s">
        <v>143</v>
      </c>
      <c r="AE165" s="217" t="s">
        <v>235</v>
      </c>
      <c r="AF165" s="217" t="s">
        <v>141</v>
      </c>
      <c r="AG165" s="217" t="s">
        <v>143</v>
      </c>
      <c r="AH165" s="217" t="s">
        <v>143</v>
      </c>
      <c r="AI165" s="217" t="s">
        <v>207</v>
      </c>
      <c r="AJ165" s="217" t="s">
        <v>143</v>
      </c>
      <c r="AK165" s="217" t="s">
        <v>13134</v>
      </c>
      <c r="AL165" s="217" t="s">
        <v>143</v>
      </c>
      <c r="AM165" s="217" t="s">
        <v>12243</v>
      </c>
      <c r="AN165" s="217" t="s">
        <v>146</v>
      </c>
      <c r="AO165" s="217" t="s">
        <v>12244</v>
      </c>
      <c r="AP165" s="217" t="s">
        <v>148</v>
      </c>
      <c r="AQ165" s="217" t="s">
        <v>139</v>
      </c>
      <c r="AR165" s="217" t="s">
        <v>149</v>
      </c>
      <c r="AS165" s="217" t="s">
        <v>150</v>
      </c>
      <c r="AT165" s="217" t="s">
        <v>5236</v>
      </c>
      <c r="AU165" s="217" t="s">
        <v>5237</v>
      </c>
      <c r="AV165" s="217" t="s">
        <v>5238</v>
      </c>
      <c r="AW165" s="217" t="s">
        <v>148</v>
      </c>
      <c r="AX165" s="217" t="s">
        <v>139</v>
      </c>
      <c r="AY165" s="217" t="s">
        <v>149</v>
      </c>
      <c r="AZ165" s="217" t="s">
        <v>5239</v>
      </c>
      <c r="BA165" s="217" t="s">
        <v>156</v>
      </c>
      <c r="BB165" s="217" t="s">
        <v>157</v>
      </c>
      <c r="BC165" s="217" t="s">
        <v>303</v>
      </c>
      <c r="BD165" s="217" t="s">
        <v>16125</v>
      </c>
      <c r="BE165" s="217" t="s">
        <v>5272</v>
      </c>
      <c r="BF165" s="217" t="s">
        <v>143</v>
      </c>
      <c r="BG165" s="217" t="s">
        <v>143</v>
      </c>
      <c r="BH165" s="217" t="s">
        <v>143</v>
      </c>
      <c r="BI165" s="217" t="s">
        <v>136</v>
      </c>
      <c r="BJ165" s="217" t="s">
        <v>143</v>
      </c>
      <c r="BK165" s="217" t="s">
        <v>1674</v>
      </c>
      <c r="BL165" s="217" t="s">
        <v>143</v>
      </c>
      <c r="BM165" s="217" t="s">
        <v>143</v>
      </c>
      <c r="BN165" s="217" t="s">
        <v>143</v>
      </c>
      <c r="BO165" s="217" t="s">
        <v>2556</v>
      </c>
      <c r="BP165" s="217" t="s">
        <v>5352</v>
      </c>
      <c r="BQ165" s="217" t="s">
        <v>16116</v>
      </c>
      <c r="BR165" s="217" t="s">
        <v>13136</v>
      </c>
      <c r="BS165" s="217" t="s">
        <v>13136</v>
      </c>
      <c r="BT165" s="217" t="s">
        <v>135</v>
      </c>
      <c r="BU165" s="217" t="s">
        <v>135</v>
      </c>
      <c r="BV165" s="217" t="s">
        <v>135</v>
      </c>
      <c r="BW165" s="217" t="s">
        <v>148</v>
      </c>
      <c r="BX165" s="217" t="s">
        <v>16110</v>
      </c>
      <c r="BY165" s="217" t="s">
        <v>144</v>
      </c>
      <c r="BZ165" s="217" t="s">
        <v>143</v>
      </c>
      <c r="CA165" s="217" t="s">
        <v>143</v>
      </c>
      <c r="CB165" s="217" t="s">
        <v>143</v>
      </c>
      <c r="CC165" s="217" t="s">
        <v>16112</v>
      </c>
      <c r="CD165" s="217" t="s">
        <v>9549</v>
      </c>
      <c r="CE165" s="217" t="s">
        <v>143</v>
      </c>
      <c r="CF165" s="217" t="s">
        <v>143</v>
      </c>
      <c r="CG165" s="217" t="s">
        <v>143</v>
      </c>
      <c r="CH165" s="217" t="s">
        <v>5272</v>
      </c>
      <c r="CI165" s="217" t="s">
        <v>143</v>
      </c>
      <c r="CJ165" s="217" t="s">
        <v>143</v>
      </c>
      <c r="CK165" s="217" t="s">
        <v>143</v>
      </c>
      <c r="CL165" s="217" t="s">
        <v>143</v>
      </c>
      <c r="CM165" s="217" t="s">
        <v>5878</v>
      </c>
      <c r="CN165" s="217" t="s">
        <v>143</v>
      </c>
      <c r="CO165" s="217" t="s">
        <v>143</v>
      </c>
      <c r="CP165" s="217" t="s">
        <v>143</v>
      </c>
      <c r="CQ165" s="217" t="s">
        <v>1</v>
      </c>
      <c r="CR165" s="217" t="s">
        <v>143</v>
      </c>
      <c r="CS165" s="217" t="s">
        <v>1</v>
      </c>
      <c r="CT165" s="217" t="s">
        <v>1985</v>
      </c>
      <c r="CU165" s="217" t="s">
        <v>143</v>
      </c>
      <c r="CV165" s="217" t="s">
        <v>394</v>
      </c>
      <c r="CW165" s="217" t="s">
        <v>127</v>
      </c>
      <c r="CX165" s="217" t="s">
        <v>136</v>
      </c>
      <c r="CY165" s="217" t="s">
        <v>1986</v>
      </c>
      <c r="CZ165" s="217" t="s">
        <v>143</v>
      </c>
      <c r="DA165" s="217" t="s">
        <v>143</v>
      </c>
      <c r="DB165" s="217" t="s">
        <v>364</v>
      </c>
      <c r="DC165" s="217" t="s">
        <v>6302</v>
      </c>
      <c r="DD165" s="217" t="s">
        <v>4175</v>
      </c>
      <c r="DE165" s="217" t="s">
        <v>143</v>
      </c>
      <c r="DF165" s="217" t="s">
        <v>7674</v>
      </c>
      <c r="DG165" s="217" t="s">
        <v>143</v>
      </c>
      <c r="DJ165" s="176"/>
    </row>
    <row r="166" spans="1:114" s="217" customFormat="1" x14ac:dyDescent="0.2">
      <c r="A166" s="216">
        <v>45690</v>
      </c>
      <c r="B166" s="217">
        <v>186868</v>
      </c>
      <c r="C166" s="217" t="s">
        <v>15760</v>
      </c>
      <c r="D166" s="217" t="s">
        <v>364</v>
      </c>
      <c r="E166" s="218">
        <v>45713</v>
      </c>
      <c r="F166" s="217" t="s">
        <v>165</v>
      </c>
      <c r="G166" s="217" t="s">
        <v>127</v>
      </c>
      <c r="H166" s="219">
        <v>311.70999999999998</v>
      </c>
      <c r="I166" s="219">
        <v>311.70999999999998</v>
      </c>
      <c r="J166" s="220">
        <f t="shared" si="2"/>
        <v>3.3249556100132423E-3</v>
      </c>
      <c r="K166" s="217" t="s">
        <v>394</v>
      </c>
      <c r="L166" s="217" t="s">
        <v>12534</v>
      </c>
      <c r="M166" s="217" t="s">
        <v>12239</v>
      </c>
      <c r="N166" s="217" t="s">
        <v>16112</v>
      </c>
      <c r="O166" s="221" t="s">
        <v>132</v>
      </c>
      <c r="P166" s="217" t="s">
        <v>16126</v>
      </c>
      <c r="Q166" s="217" t="s">
        <v>16106</v>
      </c>
      <c r="R166" s="217" t="s">
        <v>16073</v>
      </c>
      <c r="S166" s="217" t="s">
        <v>135</v>
      </c>
      <c r="T166" s="217" t="s">
        <v>136</v>
      </c>
      <c r="U166" s="217" t="s">
        <v>137</v>
      </c>
      <c r="V166" s="217" t="s">
        <v>9544</v>
      </c>
      <c r="W166" s="217" t="s">
        <v>16127</v>
      </c>
      <c r="X166" s="217" t="s">
        <v>16128</v>
      </c>
      <c r="Y166" s="217" t="s">
        <v>139</v>
      </c>
      <c r="Z166" s="217" t="s">
        <v>323</v>
      </c>
      <c r="AA166" s="217" t="s">
        <v>5272</v>
      </c>
      <c r="AB166" s="217" t="s">
        <v>143</v>
      </c>
      <c r="AC166" s="217" t="s">
        <v>5272</v>
      </c>
      <c r="AD166" s="217" t="s">
        <v>143</v>
      </c>
      <c r="AE166" s="217" t="s">
        <v>235</v>
      </c>
      <c r="AF166" s="217" t="s">
        <v>141</v>
      </c>
      <c r="AG166" s="217" t="s">
        <v>143</v>
      </c>
      <c r="AH166" s="217" t="s">
        <v>143</v>
      </c>
      <c r="AI166" s="217" t="s">
        <v>207</v>
      </c>
      <c r="AJ166" s="217" t="s">
        <v>143</v>
      </c>
      <c r="AK166" s="217" t="s">
        <v>13134</v>
      </c>
      <c r="AL166" s="217" t="s">
        <v>143</v>
      </c>
      <c r="AM166" s="217" t="s">
        <v>12243</v>
      </c>
      <c r="AN166" s="217" t="s">
        <v>146</v>
      </c>
      <c r="AO166" s="217" t="s">
        <v>12244</v>
      </c>
      <c r="AP166" s="217" t="s">
        <v>148</v>
      </c>
      <c r="AQ166" s="217" t="s">
        <v>139</v>
      </c>
      <c r="AR166" s="217" t="s">
        <v>149</v>
      </c>
      <c r="AS166" s="217" t="s">
        <v>150</v>
      </c>
      <c r="AT166" s="217" t="s">
        <v>12541</v>
      </c>
      <c r="AU166" s="217" t="s">
        <v>5237</v>
      </c>
      <c r="AV166" s="217" t="s">
        <v>12542</v>
      </c>
      <c r="AW166" s="217" t="s">
        <v>148</v>
      </c>
      <c r="AX166" s="217" t="s">
        <v>139</v>
      </c>
      <c r="AY166" s="217" t="s">
        <v>149</v>
      </c>
      <c r="AZ166" s="217" t="s">
        <v>5239</v>
      </c>
      <c r="BA166" s="217" t="s">
        <v>156</v>
      </c>
      <c r="BB166" s="217" t="s">
        <v>157</v>
      </c>
      <c r="BC166" s="217" t="s">
        <v>303</v>
      </c>
      <c r="BD166" s="217" t="s">
        <v>16128</v>
      </c>
      <c r="BE166" s="217" t="s">
        <v>5272</v>
      </c>
      <c r="BF166" s="217" t="s">
        <v>143</v>
      </c>
      <c r="BG166" s="217" t="s">
        <v>143</v>
      </c>
      <c r="BH166" s="217" t="s">
        <v>143</v>
      </c>
      <c r="BI166" s="217" t="s">
        <v>136</v>
      </c>
      <c r="BJ166" s="217" t="s">
        <v>143</v>
      </c>
      <c r="BK166" s="217" t="s">
        <v>1674</v>
      </c>
      <c r="BL166" s="217" t="s">
        <v>143</v>
      </c>
      <c r="BM166" s="217" t="s">
        <v>143</v>
      </c>
      <c r="BN166" s="217" t="s">
        <v>143</v>
      </c>
      <c r="BO166" s="217" t="s">
        <v>2556</v>
      </c>
      <c r="BP166" s="217" t="s">
        <v>5352</v>
      </c>
      <c r="BQ166" s="217" t="s">
        <v>16116</v>
      </c>
      <c r="BR166" s="217" t="s">
        <v>13136</v>
      </c>
      <c r="BS166" s="217" t="s">
        <v>13136</v>
      </c>
      <c r="BT166" s="217" t="s">
        <v>135</v>
      </c>
      <c r="BU166" s="217" t="s">
        <v>135</v>
      </c>
      <c r="BV166" s="217" t="s">
        <v>135</v>
      </c>
      <c r="BW166" s="217" t="s">
        <v>148</v>
      </c>
      <c r="BX166" s="217" t="s">
        <v>16129</v>
      </c>
      <c r="BY166" s="217" t="s">
        <v>144</v>
      </c>
      <c r="BZ166" s="217" t="s">
        <v>143</v>
      </c>
      <c r="CA166" s="217" t="s">
        <v>143</v>
      </c>
      <c r="CB166" s="217" t="s">
        <v>143</v>
      </c>
      <c r="CC166" s="217" t="s">
        <v>16112</v>
      </c>
      <c r="CD166" s="217" t="s">
        <v>9549</v>
      </c>
      <c r="CE166" s="217" t="s">
        <v>143</v>
      </c>
      <c r="CF166" s="217" t="s">
        <v>143</v>
      </c>
      <c r="CG166" s="217" t="s">
        <v>143</v>
      </c>
      <c r="CH166" s="217" t="s">
        <v>5272</v>
      </c>
      <c r="CI166" s="217" t="s">
        <v>143</v>
      </c>
      <c r="CJ166" s="217" t="s">
        <v>143</v>
      </c>
      <c r="CK166" s="217" t="s">
        <v>143</v>
      </c>
      <c r="CL166" s="217" t="s">
        <v>143</v>
      </c>
      <c r="CM166" s="217" t="s">
        <v>5878</v>
      </c>
      <c r="CN166" s="217" t="s">
        <v>12545</v>
      </c>
      <c r="CO166" s="217" t="s">
        <v>143</v>
      </c>
      <c r="CP166" s="217" t="s">
        <v>143</v>
      </c>
      <c r="CQ166" s="217" t="s">
        <v>1</v>
      </c>
      <c r="CR166" s="217" t="s">
        <v>143</v>
      </c>
      <c r="CS166" s="217" t="s">
        <v>1</v>
      </c>
      <c r="CT166" s="217" t="s">
        <v>1985</v>
      </c>
      <c r="CU166" s="217" t="s">
        <v>143</v>
      </c>
      <c r="CV166" s="217" t="s">
        <v>394</v>
      </c>
      <c r="CW166" s="217" t="s">
        <v>127</v>
      </c>
      <c r="CX166" s="217" t="s">
        <v>136</v>
      </c>
      <c r="CY166" s="217" t="s">
        <v>1986</v>
      </c>
      <c r="CZ166" s="217" t="s">
        <v>143</v>
      </c>
      <c r="DA166" s="217" t="s">
        <v>143</v>
      </c>
      <c r="DB166" s="217" t="s">
        <v>364</v>
      </c>
      <c r="DC166" s="217" t="s">
        <v>6302</v>
      </c>
      <c r="DD166" s="217" t="s">
        <v>4175</v>
      </c>
      <c r="DE166" s="217" t="s">
        <v>143</v>
      </c>
      <c r="DF166" s="217" t="s">
        <v>7674</v>
      </c>
      <c r="DG166" s="217" t="s">
        <v>12546</v>
      </c>
      <c r="DJ166" s="176"/>
    </row>
    <row r="167" spans="1:114" s="217" customFormat="1" x14ac:dyDescent="0.2">
      <c r="A167" s="216">
        <v>45690</v>
      </c>
      <c r="B167" s="217">
        <v>187041</v>
      </c>
      <c r="C167" s="217" t="s">
        <v>16253</v>
      </c>
      <c r="D167" s="217" t="s">
        <v>164</v>
      </c>
      <c r="E167" s="218">
        <v>45715</v>
      </c>
      <c r="F167" s="217" t="s">
        <v>165</v>
      </c>
      <c r="G167" s="217" t="s">
        <v>166</v>
      </c>
      <c r="H167" s="219">
        <v>260.51</v>
      </c>
      <c r="I167" s="219">
        <v>320</v>
      </c>
      <c r="J167" s="220">
        <f t="shared" si="2"/>
        <v>2.778814237478906E-3</v>
      </c>
      <c r="K167" s="217" t="s">
        <v>953</v>
      </c>
      <c r="L167" s="217" t="s">
        <v>960</v>
      </c>
      <c r="M167" s="217" t="s">
        <v>5925</v>
      </c>
      <c r="N167" s="217" t="s">
        <v>14542</v>
      </c>
      <c r="O167" s="221" t="s">
        <v>170</v>
      </c>
      <c r="P167" s="217" t="s">
        <v>16130</v>
      </c>
      <c r="Q167" s="217" t="s">
        <v>8901</v>
      </c>
      <c r="R167" s="217" t="s">
        <v>135</v>
      </c>
      <c r="S167" s="217" t="s">
        <v>135</v>
      </c>
      <c r="T167" s="217" t="s">
        <v>506</v>
      </c>
      <c r="U167" s="217" t="s">
        <v>137</v>
      </c>
      <c r="V167" s="217" t="s">
        <v>173</v>
      </c>
      <c r="W167" s="217" t="s">
        <v>16131</v>
      </c>
      <c r="X167" s="217" t="s">
        <v>16132</v>
      </c>
      <c r="Y167" s="217" t="s">
        <v>139</v>
      </c>
      <c r="Z167" s="217" t="s">
        <v>323</v>
      </c>
      <c r="AA167" s="217" t="s">
        <v>5272</v>
      </c>
      <c r="AB167" s="217" t="s">
        <v>143</v>
      </c>
      <c r="AC167" s="217" t="s">
        <v>5272</v>
      </c>
      <c r="AD167" s="217" t="s">
        <v>143</v>
      </c>
      <c r="AE167" s="217" t="s">
        <v>235</v>
      </c>
      <c r="AF167" s="217" t="s">
        <v>141</v>
      </c>
      <c r="AG167" s="217" t="s">
        <v>143</v>
      </c>
      <c r="AH167" s="217" t="s">
        <v>143</v>
      </c>
      <c r="AI167" s="217" t="s">
        <v>207</v>
      </c>
      <c r="AJ167" s="217" t="s">
        <v>143</v>
      </c>
      <c r="AK167" s="217" t="s">
        <v>7112</v>
      </c>
      <c r="AL167" s="217" t="s">
        <v>143</v>
      </c>
      <c r="AM167" s="217" t="s">
        <v>5932</v>
      </c>
      <c r="AN167" s="217" t="s">
        <v>2014</v>
      </c>
      <c r="AO167" s="217" t="s">
        <v>5933</v>
      </c>
      <c r="AP167" s="217" t="s">
        <v>250</v>
      </c>
      <c r="AQ167" s="217" t="s">
        <v>179</v>
      </c>
      <c r="AR167" s="217" t="s">
        <v>251</v>
      </c>
      <c r="AS167" s="217" t="s">
        <v>5934</v>
      </c>
      <c r="AT167" s="217" t="s">
        <v>145</v>
      </c>
      <c r="AU167" s="217" t="s">
        <v>146</v>
      </c>
      <c r="AV167" s="217" t="s">
        <v>972</v>
      </c>
      <c r="AW167" s="217" t="s">
        <v>148</v>
      </c>
      <c r="AX167" s="217" t="s">
        <v>139</v>
      </c>
      <c r="AY167" s="217" t="s">
        <v>149</v>
      </c>
      <c r="AZ167" s="217" t="s">
        <v>150</v>
      </c>
      <c r="BA167" s="217" t="s">
        <v>156</v>
      </c>
      <c r="BB167" s="217" t="s">
        <v>157</v>
      </c>
      <c r="BC167" s="217" t="s">
        <v>303</v>
      </c>
      <c r="BD167" s="217" t="s">
        <v>16132</v>
      </c>
      <c r="BE167" s="217" t="s">
        <v>5272</v>
      </c>
      <c r="BF167" s="217" t="s">
        <v>143</v>
      </c>
      <c r="BG167" s="217" t="s">
        <v>143</v>
      </c>
      <c r="BH167" s="217" t="s">
        <v>143</v>
      </c>
      <c r="BI167" s="217" t="s">
        <v>506</v>
      </c>
      <c r="BJ167" s="217" t="s">
        <v>143</v>
      </c>
      <c r="BK167" s="217" t="s">
        <v>160</v>
      </c>
      <c r="BL167" s="217" t="s">
        <v>143</v>
      </c>
      <c r="BM167" s="217" t="s">
        <v>164</v>
      </c>
      <c r="BN167" s="217" t="s">
        <v>143</v>
      </c>
      <c r="BO167" s="217" t="s">
        <v>3290</v>
      </c>
      <c r="BP167" s="217" t="s">
        <v>5352</v>
      </c>
      <c r="BQ167" s="217" t="s">
        <v>241</v>
      </c>
      <c r="BR167" s="217" t="s">
        <v>7112</v>
      </c>
      <c r="BS167" s="217" t="s">
        <v>7112</v>
      </c>
      <c r="BT167" s="217" t="s">
        <v>135</v>
      </c>
      <c r="BU167" s="217" t="s">
        <v>135</v>
      </c>
      <c r="BV167" s="217" t="s">
        <v>135</v>
      </c>
      <c r="BW167" s="217" t="s">
        <v>148</v>
      </c>
      <c r="BX167" s="217" t="s">
        <v>2650</v>
      </c>
      <c r="BY167" s="217" t="s">
        <v>174</v>
      </c>
      <c r="BZ167" s="217" t="s">
        <v>143</v>
      </c>
      <c r="CA167" s="217" t="s">
        <v>143</v>
      </c>
      <c r="CB167" s="217" t="s">
        <v>143</v>
      </c>
      <c r="CC167" s="217" t="s">
        <v>15612</v>
      </c>
      <c r="CD167" s="217" t="s">
        <v>2261</v>
      </c>
      <c r="CE167" s="217" t="s">
        <v>143</v>
      </c>
      <c r="CF167" s="217" t="s">
        <v>143</v>
      </c>
      <c r="CG167" s="217" t="s">
        <v>143</v>
      </c>
      <c r="CH167" s="217" t="s">
        <v>5272</v>
      </c>
      <c r="CI167" s="217" t="s">
        <v>143</v>
      </c>
      <c r="CJ167" s="217" t="s">
        <v>143</v>
      </c>
      <c r="CK167" s="217" t="s">
        <v>143</v>
      </c>
      <c r="CL167" s="217" t="s">
        <v>143</v>
      </c>
      <c r="CM167" s="217" t="s">
        <v>143</v>
      </c>
      <c r="CN167" s="217" t="s">
        <v>143</v>
      </c>
      <c r="CO167" s="217" t="s">
        <v>143</v>
      </c>
      <c r="CP167" s="217" t="s">
        <v>143</v>
      </c>
      <c r="CQ167" s="217" t="s">
        <v>1</v>
      </c>
      <c r="CR167" s="217" t="s">
        <v>143</v>
      </c>
      <c r="CS167" s="217" t="s">
        <v>1</v>
      </c>
      <c r="CT167" s="217" t="s">
        <v>1985</v>
      </c>
      <c r="CU167" s="217" t="s">
        <v>143</v>
      </c>
      <c r="CV167" s="217" t="s">
        <v>953</v>
      </c>
      <c r="CW167" s="217" t="s">
        <v>166</v>
      </c>
      <c r="CX167" s="217" t="s">
        <v>506</v>
      </c>
      <c r="CY167" s="217" t="s">
        <v>2007</v>
      </c>
      <c r="CZ167" s="217" t="s">
        <v>143</v>
      </c>
      <c r="DA167" s="217" t="s">
        <v>143</v>
      </c>
      <c r="DB167" s="217" t="s">
        <v>164</v>
      </c>
      <c r="DC167" s="217" t="s">
        <v>6302</v>
      </c>
      <c r="DD167" s="217" t="s">
        <v>7971</v>
      </c>
      <c r="DE167" s="217" t="s">
        <v>143</v>
      </c>
      <c r="DF167" s="217" t="s">
        <v>143</v>
      </c>
      <c r="DG167" s="217" t="s">
        <v>143</v>
      </c>
      <c r="DJ167" s="176"/>
    </row>
    <row r="168" spans="1:114" s="217" customFormat="1" x14ac:dyDescent="0.2">
      <c r="A168" s="216">
        <v>45690</v>
      </c>
      <c r="B168" s="217">
        <v>187042</v>
      </c>
      <c r="C168" s="217" t="s">
        <v>16253</v>
      </c>
      <c r="D168" s="217" t="s">
        <v>164</v>
      </c>
      <c r="E168" s="218">
        <v>45715</v>
      </c>
      <c r="F168" s="217" t="s">
        <v>165</v>
      </c>
      <c r="G168" s="217" t="s">
        <v>166</v>
      </c>
      <c r="H168" s="219">
        <v>170.55</v>
      </c>
      <c r="I168" s="219">
        <v>170.55</v>
      </c>
      <c r="J168" s="220">
        <f t="shared" si="2"/>
        <v>1.8192267790181854E-3</v>
      </c>
      <c r="K168" s="217" t="s">
        <v>953</v>
      </c>
      <c r="L168" s="217" t="s">
        <v>1056</v>
      </c>
      <c r="M168" s="217" t="s">
        <v>168</v>
      </c>
      <c r="N168" s="217" t="s">
        <v>14542</v>
      </c>
      <c r="O168" s="221" t="s">
        <v>170</v>
      </c>
      <c r="P168" s="217" t="s">
        <v>16133</v>
      </c>
      <c r="Q168" s="217" t="s">
        <v>16134</v>
      </c>
      <c r="R168" s="217" t="s">
        <v>135</v>
      </c>
      <c r="S168" s="217" t="s">
        <v>135</v>
      </c>
      <c r="T168" s="217" t="s">
        <v>506</v>
      </c>
      <c r="U168" s="217" t="s">
        <v>137</v>
      </c>
      <c r="V168" s="217" t="s">
        <v>173</v>
      </c>
      <c r="W168" s="217" t="s">
        <v>16135</v>
      </c>
      <c r="X168" s="217" t="s">
        <v>16136</v>
      </c>
      <c r="Y168" s="217" t="s">
        <v>139</v>
      </c>
      <c r="Z168" s="217" t="s">
        <v>323</v>
      </c>
      <c r="AA168" s="217" t="s">
        <v>5272</v>
      </c>
      <c r="AB168" s="217" t="s">
        <v>143</v>
      </c>
      <c r="AC168" s="217" t="s">
        <v>5272</v>
      </c>
      <c r="AD168" s="217" t="s">
        <v>143</v>
      </c>
      <c r="AE168" s="217" t="s">
        <v>235</v>
      </c>
      <c r="AF168" s="217" t="s">
        <v>141</v>
      </c>
      <c r="AG168" s="217" t="s">
        <v>143</v>
      </c>
      <c r="AH168" s="217" t="s">
        <v>143</v>
      </c>
      <c r="AI168" s="217" t="s">
        <v>207</v>
      </c>
      <c r="AJ168" s="217" t="s">
        <v>143</v>
      </c>
      <c r="AK168" s="217" t="s">
        <v>16137</v>
      </c>
      <c r="AL168" s="217" t="s">
        <v>143</v>
      </c>
      <c r="AM168" s="217" t="s">
        <v>175</v>
      </c>
      <c r="AN168" s="217" t="s">
        <v>176</v>
      </c>
      <c r="AO168" s="217" t="s">
        <v>177</v>
      </c>
      <c r="AP168" s="217" t="s">
        <v>178</v>
      </c>
      <c r="AQ168" s="217" t="s">
        <v>179</v>
      </c>
      <c r="AR168" s="217" t="s">
        <v>180</v>
      </c>
      <c r="AS168" s="217" t="s">
        <v>181</v>
      </c>
      <c r="AT168" s="217" t="s">
        <v>145</v>
      </c>
      <c r="AU168" s="217" t="s">
        <v>146</v>
      </c>
      <c r="AV168" s="217" t="s">
        <v>1060</v>
      </c>
      <c r="AW168" s="217" t="s">
        <v>148</v>
      </c>
      <c r="AX168" s="217" t="s">
        <v>139</v>
      </c>
      <c r="AY168" s="217" t="s">
        <v>149</v>
      </c>
      <c r="AZ168" s="217" t="s">
        <v>150</v>
      </c>
      <c r="BA168" s="217" t="s">
        <v>156</v>
      </c>
      <c r="BB168" s="217" t="s">
        <v>157</v>
      </c>
      <c r="BC168" s="217" t="s">
        <v>484</v>
      </c>
      <c r="BD168" s="217" t="s">
        <v>16136</v>
      </c>
      <c r="BE168" s="217" t="s">
        <v>5272</v>
      </c>
      <c r="BF168" s="217" t="s">
        <v>143</v>
      </c>
      <c r="BG168" s="217" t="s">
        <v>143</v>
      </c>
      <c r="BH168" s="217" t="s">
        <v>143</v>
      </c>
      <c r="BI168" s="217" t="s">
        <v>506</v>
      </c>
      <c r="BJ168" s="217" t="s">
        <v>143</v>
      </c>
      <c r="BK168" s="217" t="s">
        <v>160</v>
      </c>
      <c r="BL168" s="217" t="s">
        <v>143</v>
      </c>
      <c r="BM168" s="217" t="s">
        <v>164</v>
      </c>
      <c r="BN168" s="217" t="s">
        <v>143</v>
      </c>
      <c r="BO168" s="217" t="s">
        <v>16138</v>
      </c>
      <c r="BP168" s="217" t="s">
        <v>5723</v>
      </c>
      <c r="BQ168" s="217" t="s">
        <v>162</v>
      </c>
      <c r="BR168" s="217" t="s">
        <v>16137</v>
      </c>
      <c r="BS168" s="217" t="s">
        <v>16137</v>
      </c>
      <c r="BT168" s="217" t="s">
        <v>135</v>
      </c>
      <c r="BU168" s="217" t="s">
        <v>135</v>
      </c>
      <c r="BV168" s="217" t="s">
        <v>135</v>
      </c>
      <c r="BW168" s="217" t="s">
        <v>148</v>
      </c>
      <c r="BX168" s="217" t="s">
        <v>2051</v>
      </c>
      <c r="BY168" s="217" t="s">
        <v>174</v>
      </c>
      <c r="BZ168" s="217" t="s">
        <v>143</v>
      </c>
      <c r="CA168" s="217" t="s">
        <v>143</v>
      </c>
      <c r="CB168" s="217" t="s">
        <v>143</v>
      </c>
      <c r="CC168" s="217" t="s">
        <v>16139</v>
      </c>
      <c r="CD168" s="217" t="s">
        <v>2261</v>
      </c>
      <c r="CE168" s="217" t="s">
        <v>143</v>
      </c>
      <c r="CF168" s="217" t="s">
        <v>143</v>
      </c>
      <c r="CG168" s="217" t="s">
        <v>143</v>
      </c>
      <c r="CH168" s="217" t="s">
        <v>5272</v>
      </c>
      <c r="CI168" s="217" t="s">
        <v>143</v>
      </c>
      <c r="CJ168" s="217" t="s">
        <v>143</v>
      </c>
      <c r="CK168" s="217" t="s">
        <v>143</v>
      </c>
      <c r="CL168" s="217" t="s">
        <v>143</v>
      </c>
      <c r="CM168" s="217" t="s">
        <v>143</v>
      </c>
      <c r="CN168" s="217" t="s">
        <v>143</v>
      </c>
      <c r="CO168" s="217" t="s">
        <v>143</v>
      </c>
      <c r="CP168" s="217" t="s">
        <v>143</v>
      </c>
      <c r="CQ168" s="217" t="s">
        <v>1</v>
      </c>
      <c r="CR168" s="217" t="s">
        <v>143</v>
      </c>
      <c r="CS168" s="217" t="s">
        <v>1</v>
      </c>
      <c r="CT168" s="217" t="s">
        <v>1985</v>
      </c>
      <c r="CU168" s="217" t="s">
        <v>143</v>
      </c>
      <c r="CV168" s="217" t="s">
        <v>953</v>
      </c>
      <c r="CW168" s="217" t="s">
        <v>166</v>
      </c>
      <c r="CX168" s="217" t="s">
        <v>506</v>
      </c>
      <c r="CY168" s="217" t="s">
        <v>2007</v>
      </c>
      <c r="CZ168" s="217" t="s">
        <v>143</v>
      </c>
      <c r="DA168" s="217" t="s">
        <v>143</v>
      </c>
      <c r="DB168" s="217" t="s">
        <v>164</v>
      </c>
      <c r="DC168" s="217" t="s">
        <v>6302</v>
      </c>
      <c r="DD168" s="217" t="s">
        <v>7971</v>
      </c>
      <c r="DE168" s="217" t="s">
        <v>143</v>
      </c>
      <c r="DF168" s="217" t="s">
        <v>143</v>
      </c>
      <c r="DG168" s="217" t="s">
        <v>143</v>
      </c>
      <c r="DJ168" s="176"/>
    </row>
    <row r="169" spans="1:114" s="217" customFormat="1" x14ac:dyDescent="0.2">
      <c r="A169" s="216">
        <v>45690</v>
      </c>
      <c r="B169" s="217">
        <v>187158</v>
      </c>
      <c r="C169" s="217" t="s">
        <v>15760</v>
      </c>
      <c r="D169" s="217" t="s">
        <v>364</v>
      </c>
      <c r="E169" s="218">
        <v>45714</v>
      </c>
      <c r="F169" s="217" t="s">
        <v>165</v>
      </c>
      <c r="G169" s="217" t="s">
        <v>166</v>
      </c>
      <c r="H169" s="219">
        <v>311.70999999999998</v>
      </c>
      <c r="I169" s="219">
        <v>311.70999999999998</v>
      </c>
      <c r="J169" s="220">
        <f t="shared" si="2"/>
        <v>3.3249556100132423E-3</v>
      </c>
      <c r="K169" s="217" t="s">
        <v>394</v>
      </c>
      <c r="L169" s="217" t="s">
        <v>5232</v>
      </c>
      <c r="M169" s="217" t="s">
        <v>12239</v>
      </c>
      <c r="N169" s="217" t="s">
        <v>16140</v>
      </c>
      <c r="O169" s="221" t="s">
        <v>132</v>
      </c>
      <c r="P169" s="217" t="s">
        <v>16227</v>
      </c>
      <c r="Q169" s="217" t="s">
        <v>16106</v>
      </c>
      <c r="R169" s="217" t="s">
        <v>16073</v>
      </c>
      <c r="S169" s="217" t="s">
        <v>135</v>
      </c>
      <c r="T169" s="217" t="s">
        <v>136</v>
      </c>
      <c r="U169" s="217" t="s">
        <v>137</v>
      </c>
      <c r="V169" s="217" t="s">
        <v>9544</v>
      </c>
      <c r="W169" s="217" t="s">
        <v>16228</v>
      </c>
      <c r="X169" s="217" t="s">
        <v>16229</v>
      </c>
      <c r="Y169" s="217" t="s">
        <v>139</v>
      </c>
      <c r="Z169" s="217" t="s">
        <v>323</v>
      </c>
      <c r="AA169" s="217" t="s">
        <v>5272</v>
      </c>
      <c r="AB169" s="217" t="s">
        <v>143</v>
      </c>
      <c r="AC169" s="217" t="s">
        <v>5272</v>
      </c>
      <c r="AD169" s="217" t="s">
        <v>143</v>
      </c>
      <c r="AE169" s="217" t="s">
        <v>235</v>
      </c>
      <c r="AF169" s="217" t="s">
        <v>141</v>
      </c>
      <c r="AG169" s="217" t="s">
        <v>143</v>
      </c>
      <c r="AH169" s="217" t="s">
        <v>143</v>
      </c>
      <c r="AI169" s="217" t="s">
        <v>207</v>
      </c>
      <c r="AJ169" s="217" t="s">
        <v>143</v>
      </c>
      <c r="AK169" s="217" t="s">
        <v>13134</v>
      </c>
      <c r="AL169" s="217" t="s">
        <v>143</v>
      </c>
      <c r="AM169" s="217" t="s">
        <v>12243</v>
      </c>
      <c r="AN169" s="217" t="s">
        <v>146</v>
      </c>
      <c r="AO169" s="217" t="s">
        <v>12244</v>
      </c>
      <c r="AP169" s="217" t="s">
        <v>148</v>
      </c>
      <c r="AQ169" s="217" t="s">
        <v>139</v>
      </c>
      <c r="AR169" s="217" t="s">
        <v>149</v>
      </c>
      <c r="AS169" s="217" t="s">
        <v>150</v>
      </c>
      <c r="AT169" s="217" t="s">
        <v>5236</v>
      </c>
      <c r="AU169" s="217" t="s">
        <v>5237</v>
      </c>
      <c r="AV169" s="217" t="s">
        <v>5238</v>
      </c>
      <c r="AW169" s="217" t="s">
        <v>148</v>
      </c>
      <c r="AX169" s="217" t="s">
        <v>139</v>
      </c>
      <c r="AY169" s="217" t="s">
        <v>149</v>
      </c>
      <c r="AZ169" s="217" t="s">
        <v>5239</v>
      </c>
      <c r="BA169" s="217" t="s">
        <v>156</v>
      </c>
      <c r="BB169" s="217" t="s">
        <v>157</v>
      </c>
      <c r="BC169" s="217" t="s">
        <v>303</v>
      </c>
      <c r="BD169" s="217" t="s">
        <v>16229</v>
      </c>
      <c r="BE169" s="217" t="s">
        <v>5272</v>
      </c>
      <c r="BF169" s="217" t="s">
        <v>143</v>
      </c>
      <c r="BG169" s="217" t="s">
        <v>143</v>
      </c>
      <c r="BH169" s="217" t="s">
        <v>143</v>
      </c>
      <c r="BI169" s="217" t="s">
        <v>136</v>
      </c>
      <c r="BJ169" s="217" t="s">
        <v>143</v>
      </c>
      <c r="BK169" s="217" t="s">
        <v>1674</v>
      </c>
      <c r="BL169" s="217" t="s">
        <v>143</v>
      </c>
      <c r="BM169" s="217" t="s">
        <v>143</v>
      </c>
      <c r="BN169" s="217" t="s">
        <v>143</v>
      </c>
      <c r="BO169" s="217" t="s">
        <v>1291</v>
      </c>
      <c r="BP169" s="217" t="s">
        <v>5352</v>
      </c>
      <c r="BQ169" s="217" t="s">
        <v>16230</v>
      </c>
      <c r="BR169" s="217" t="s">
        <v>13136</v>
      </c>
      <c r="BS169" s="217" t="s">
        <v>13136</v>
      </c>
      <c r="BT169" s="217" t="s">
        <v>135</v>
      </c>
      <c r="BU169" s="217" t="s">
        <v>135</v>
      </c>
      <c r="BV169" s="217" t="s">
        <v>135</v>
      </c>
      <c r="BW169" s="217" t="s">
        <v>148</v>
      </c>
      <c r="BX169" s="217" t="s">
        <v>16110</v>
      </c>
      <c r="BY169" s="217" t="s">
        <v>144</v>
      </c>
      <c r="BZ169" s="217" t="s">
        <v>143</v>
      </c>
      <c r="CA169" s="217" t="s">
        <v>143</v>
      </c>
      <c r="CB169" s="217" t="s">
        <v>143</v>
      </c>
      <c r="CC169" s="217" t="s">
        <v>16140</v>
      </c>
      <c r="CD169" s="217" t="s">
        <v>9549</v>
      </c>
      <c r="CE169" s="217" t="s">
        <v>143</v>
      </c>
      <c r="CF169" s="217" t="s">
        <v>143</v>
      </c>
      <c r="CG169" s="217" t="s">
        <v>143</v>
      </c>
      <c r="CH169" s="217" t="s">
        <v>5272</v>
      </c>
      <c r="CI169" s="217" t="s">
        <v>143</v>
      </c>
      <c r="CJ169" s="217" t="s">
        <v>143</v>
      </c>
      <c r="CK169" s="217" t="s">
        <v>143</v>
      </c>
      <c r="CL169" s="217" t="s">
        <v>143</v>
      </c>
      <c r="CM169" s="217" t="s">
        <v>5878</v>
      </c>
      <c r="CN169" s="217" t="s">
        <v>143</v>
      </c>
      <c r="CO169" s="217" t="s">
        <v>143</v>
      </c>
      <c r="CP169" s="217" t="s">
        <v>143</v>
      </c>
      <c r="CQ169" s="217" t="s">
        <v>1</v>
      </c>
      <c r="CR169" s="217" t="s">
        <v>143</v>
      </c>
      <c r="CS169" s="217" t="s">
        <v>1</v>
      </c>
      <c r="CT169" s="217" t="s">
        <v>1985</v>
      </c>
      <c r="CU169" s="217" t="s">
        <v>143</v>
      </c>
      <c r="CV169" s="217" t="s">
        <v>394</v>
      </c>
      <c r="CW169" s="217" t="s">
        <v>166</v>
      </c>
      <c r="CX169" s="217" t="s">
        <v>136</v>
      </c>
      <c r="CY169" s="217" t="s">
        <v>1989</v>
      </c>
      <c r="CZ169" s="217" t="s">
        <v>143</v>
      </c>
      <c r="DA169" s="217" t="s">
        <v>143</v>
      </c>
      <c r="DB169" s="217" t="s">
        <v>364</v>
      </c>
      <c r="DC169" s="217" t="s">
        <v>6302</v>
      </c>
      <c r="DD169" s="217" t="s">
        <v>7049</v>
      </c>
      <c r="DE169" s="217" t="s">
        <v>143</v>
      </c>
      <c r="DF169" s="217" t="s">
        <v>7674</v>
      </c>
      <c r="DG169" s="217" t="s">
        <v>143</v>
      </c>
      <c r="DJ169" s="176"/>
    </row>
    <row r="170" spans="1:114" s="217" customFormat="1" x14ac:dyDescent="0.2">
      <c r="A170" s="216">
        <v>45690</v>
      </c>
      <c r="B170" s="217">
        <v>187180</v>
      </c>
      <c r="C170" s="217" t="s">
        <v>15760</v>
      </c>
      <c r="D170" s="217" t="s">
        <v>364</v>
      </c>
      <c r="E170" s="218">
        <v>45714</v>
      </c>
      <c r="F170" s="217" t="s">
        <v>165</v>
      </c>
      <c r="G170" s="217" t="s">
        <v>127</v>
      </c>
      <c r="H170" s="219">
        <v>311.70999999999998</v>
      </c>
      <c r="I170" s="219">
        <v>311.70999999999998</v>
      </c>
      <c r="J170" s="220">
        <f t="shared" si="2"/>
        <v>3.3249556100132423E-3</v>
      </c>
      <c r="K170" s="217" t="s">
        <v>394</v>
      </c>
      <c r="L170" s="217" t="s">
        <v>5232</v>
      </c>
      <c r="M170" s="217" t="s">
        <v>12239</v>
      </c>
      <c r="N170" s="217" t="s">
        <v>16141</v>
      </c>
      <c r="O170" s="221" t="s">
        <v>132</v>
      </c>
      <c r="P170" s="217" t="s">
        <v>16231</v>
      </c>
      <c r="Q170" s="217" t="s">
        <v>16106</v>
      </c>
      <c r="R170" s="217" t="s">
        <v>16073</v>
      </c>
      <c r="S170" s="217" t="s">
        <v>135</v>
      </c>
      <c r="T170" s="217" t="s">
        <v>136</v>
      </c>
      <c r="U170" s="217" t="s">
        <v>137</v>
      </c>
      <c r="V170" s="217" t="s">
        <v>9544</v>
      </c>
      <c r="W170" s="217" t="s">
        <v>16232</v>
      </c>
      <c r="X170" s="217" t="s">
        <v>16233</v>
      </c>
      <c r="Y170" s="217" t="s">
        <v>139</v>
      </c>
      <c r="Z170" s="217" t="s">
        <v>323</v>
      </c>
      <c r="AA170" s="217" t="s">
        <v>5272</v>
      </c>
      <c r="AB170" s="217" t="s">
        <v>143</v>
      </c>
      <c r="AC170" s="217" t="s">
        <v>5272</v>
      </c>
      <c r="AD170" s="217" t="s">
        <v>143</v>
      </c>
      <c r="AE170" s="217" t="s">
        <v>235</v>
      </c>
      <c r="AF170" s="217" t="s">
        <v>141</v>
      </c>
      <c r="AG170" s="217" t="s">
        <v>143</v>
      </c>
      <c r="AH170" s="217" t="s">
        <v>143</v>
      </c>
      <c r="AI170" s="217" t="s">
        <v>207</v>
      </c>
      <c r="AJ170" s="217" t="s">
        <v>143</v>
      </c>
      <c r="AK170" s="217" t="s">
        <v>13134</v>
      </c>
      <c r="AL170" s="217" t="s">
        <v>143</v>
      </c>
      <c r="AM170" s="217" t="s">
        <v>12243</v>
      </c>
      <c r="AN170" s="217" t="s">
        <v>146</v>
      </c>
      <c r="AO170" s="217" t="s">
        <v>12244</v>
      </c>
      <c r="AP170" s="217" t="s">
        <v>148</v>
      </c>
      <c r="AQ170" s="217" t="s">
        <v>139</v>
      </c>
      <c r="AR170" s="217" t="s">
        <v>149</v>
      </c>
      <c r="AS170" s="217" t="s">
        <v>150</v>
      </c>
      <c r="AT170" s="217" t="s">
        <v>5236</v>
      </c>
      <c r="AU170" s="217" t="s">
        <v>5237</v>
      </c>
      <c r="AV170" s="217" t="s">
        <v>5238</v>
      </c>
      <c r="AW170" s="217" t="s">
        <v>148</v>
      </c>
      <c r="AX170" s="217" t="s">
        <v>139</v>
      </c>
      <c r="AY170" s="217" t="s">
        <v>149</v>
      </c>
      <c r="AZ170" s="217" t="s">
        <v>5239</v>
      </c>
      <c r="BA170" s="217" t="s">
        <v>156</v>
      </c>
      <c r="BB170" s="217" t="s">
        <v>157</v>
      </c>
      <c r="BC170" s="217" t="s">
        <v>303</v>
      </c>
      <c r="BD170" s="217" t="s">
        <v>16233</v>
      </c>
      <c r="BE170" s="217" t="s">
        <v>5272</v>
      </c>
      <c r="BF170" s="217" t="s">
        <v>143</v>
      </c>
      <c r="BG170" s="217" t="s">
        <v>143</v>
      </c>
      <c r="BH170" s="217" t="s">
        <v>143</v>
      </c>
      <c r="BI170" s="217" t="s">
        <v>136</v>
      </c>
      <c r="BJ170" s="217" t="s">
        <v>143</v>
      </c>
      <c r="BK170" s="217" t="s">
        <v>1674</v>
      </c>
      <c r="BL170" s="217" t="s">
        <v>143</v>
      </c>
      <c r="BM170" s="217" t="s">
        <v>143</v>
      </c>
      <c r="BN170" s="217" t="s">
        <v>143</v>
      </c>
      <c r="BO170" s="217" t="s">
        <v>1291</v>
      </c>
      <c r="BP170" s="217" t="s">
        <v>5352</v>
      </c>
      <c r="BQ170" s="217" t="s">
        <v>16230</v>
      </c>
      <c r="BR170" s="217" t="s">
        <v>13136</v>
      </c>
      <c r="BS170" s="217" t="s">
        <v>13136</v>
      </c>
      <c r="BT170" s="217" t="s">
        <v>135</v>
      </c>
      <c r="BU170" s="217" t="s">
        <v>135</v>
      </c>
      <c r="BV170" s="217" t="s">
        <v>135</v>
      </c>
      <c r="BW170" s="217" t="s">
        <v>148</v>
      </c>
      <c r="BX170" s="217" t="s">
        <v>16142</v>
      </c>
      <c r="BY170" s="217" t="s">
        <v>144</v>
      </c>
      <c r="BZ170" s="217" t="s">
        <v>143</v>
      </c>
      <c r="CA170" s="217" t="s">
        <v>143</v>
      </c>
      <c r="CB170" s="217" t="s">
        <v>143</v>
      </c>
      <c r="CC170" s="217" t="s">
        <v>16141</v>
      </c>
      <c r="CD170" s="217" t="s">
        <v>9549</v>
      </c>
      <c r="CE170" s="217" t="s">
        <v>143</v>
      </c>
      <c r="CF170" s="217" t="s">
        <v>143</v>
      </c>
      <c r="CG170" s="217" t="s">
        <v>143</v>
      </c>
      <c r="CH170" s="217" t="s">
        <v>5272</v>
      </c>
      <c r="CI170" s="217" t="s">
        <v>143</v>
      </c>
      <c r="CJ170" s="217" t="s">
        <v>143</v>
      </c>
      <c r="CK170" s="217" t="s">
        <v>143</v>
      </c>
      <c r="CL170" s="217" t="s">
        <v>143</v>
      </c>
      <c r="CM170" s="217" t="s">
        <v>5878</v>
      </c>
      <c r="CN170" s="217" t="s">
        <v>143</v>
      </c>
      <c r="CO170" s="217" t="s">
        <v>143</v>
      </c>
      <c r="CP170" s="217" t="s">
        <v>143</v>
      </c>
      <c r="CQ170" s="217" t="s">
        <v>1</v>
      </c>
      <c r="CR170" s="217" t="s">
        <v>143</v>
      </c>
      <c r="CS170" s="217" t="s">
        <v>1</v>
      </c>
      <c r="CT170" s="217" t="s">
        <v>1985</v>
      </c>
      <c r="CU170" s="217" t="s">
        <v>143</v>
      </c>
      <c r="CV170" s="217" t="s">
        <v>394</v>
      </c>
      <c r="CW170" s="217" t="s">
        <v>127</v>
      </c>
      <c r="CX170" s="217" t="s">
        <v>136</v>
      </c>
      <c r="CY170" s="217" t="s">
        <v>1989</v>
      </c>
      <c r="CZ170" s="217" t="s">
        <v>143</v>
      </c>
      <c r="DA170" s="217" t="s">
        <v>143</v>
      </c>
      <c r="DB170" s="217" t="s">
        <v>364</v>
      </c>
      <c r="DC170" s="217" t="s">
        <v>6302</v>
      </c>
      <c r="DD170" s="217" t="s">
        <v>7049</v>
      </c>
      <c r="DE170" s="217" t="s">
        <v>143</v>
      </c>
      <c r="DF170" s="217" t="s">
        <v>7674</v>
      </c>
      <c r="DG170" s="217" t="s">
        <v>143</v>
      </c>
      <c r="DJ170" s="176"/>
    </row>
    <row r="171" spans="1:114" s="217" customFormat="1" x14ac:dyDescent="0.2">
      <c r="A171" s="216">
        <v>45690</v>
      </c>
      <c r="B171" s="217">
        <v>187190</v>
      </c>
      <c r="C171" s="217" t="s">
        <v>15760</v>
      </c>
      <c r="D171" s="217" t="s">
        <v>364</v>
      </c>
      <c r="E171" s="218">
        <v>45714</v>
      </c>
      <c r="F171" s="217" t="s">
        <v>165</v>
      </c>
      <c r="G171" s="217" t="s">
        <v>127</v>
      </c>
      <c r="H171" s="219">
        <v>311.70999999999998</v>
      </c>
      <c r="I171" s="219">
        <v>311.70999999999998</v>
      </c>
      <c r="J171" s="220">
        <f t="shared" si="2"/>
        <v>3.3249556100132423E-3</v>
      </c>
      <c r="K171" s="217" t="s">
        <v>394</v>
      </c>
      <c r="L171" s="217" t="s">
        <v>12534</v>
      </c>
      <c r="M171" s="217" t="s">
        <v>12239</v>
      </c>
      <c r="N171" s="217" t="s">
        <v>16143</v>
      </c>
      <c r="O171" s="221" t="s">
        <v>132</v>
      </c>
      <c r="P171" s="217" t="s">
        <v>16234</v>
      </c>
      <c r="Q171" s="217" t="s">
        <v>16106</v>
      </c>
      <c r="R171" s="217" t="s">
        <v>16073</v>
      </c>
      <c r="S171" s="217" t="s">
        <v>135</v>
      </c>
      <c r="T171" s="217" t="s">
        <v>136</v>
      </c>
      <c r="U171" s="217" t="s">
        <v>137</v>
      </c>
      <c r="V171" s="217" t="s">
        <v>9544</v>
      </c>
      <c r="W171" s="217" t="s">
        <v>16235</v>
      </c>
      <c r="X171" s="217" t="s">
        <v>16236</v>
      </c>
      <c r="Y171" s="217" t="s">
        <v>139</v>
      </c>
      <c r="Z171" s="217" t="s">
        <v>323</v>
      </c>
      <c r="AA171" s="217" t="s">
        <v>5272</v>
      </c>
      <c r="AB171" s="217" t="s">
        <v>143</v>
      </c>
      <c r="AC171" s="217" t="s">
        <v>5272</v>
      </c>
      <c r="AD171" s="217" t="s">
        <v>143</v>
      </c>
      <c r="AE171" s="217" t="s">
        <v>235</v>
      </c>
      <c r="AF171" s="217" t="s">
        <v>141</v>
      </c>
      <c r="AG171" s="217" t="s">
        <v>143</v>
      </c>
      <c r="AH171" s="217" t="s">
        <v>143</v>
      </c>
      <c r="AI171" s="217" t="s">
        <v>207</v>
      </c>
      <c r="AJ171" s="217" t="s">
        <v>143</v>
      </c>
      <c r="AK171" s="217" t="s">
        <v>13134</v>
      </c>
      <c r="AL171" s="217" t="s">
        <v>143</v>
      </c>
      <c r="AM171" s="217" t="s">
        <v>12243</v>
      </c>
      <c r="AN171" s="217" t="s">
        <v>146</v>
      </c>
      <c r="AO171" s="217" t="s">
        <v>12244</v>
      </c>
      <c r="AP171" s="217" t="s">
        <v>148</v>
      </c>
      <c r="AQ171" s="217" t="s">
        <v>139</v>
      </c>
      <c r="AR171" s="217" t="s">
        <v>149</v>
      </c>
      <c r="AS171" s="217" t="s">
        <v>150</v>
      </c>
      <c r="AT171" s="217" t="s">
        <v>12541</v>
      </c>
      <c r="AU171" s="217" t="s">
        <v>5237</v>
      </c>
      <c r="AV171" s="217" t="s">
        <v>12542</v>
      </c>
      <c r="AW171" s="217" t="s">
        <v>148</v>
      </c>
      <c r="AX171" s="217" t="s">
        <v>139</v>
      </c>
      <c r="AY171" s="217" t="s">
        <v>149</v>
      </c>
      <c r="AZ171" s="217" t="s">
        <v>5239</v>
      </c>
      <c r="BA171" s="217" t="s">
        <v>156</v>
      </c>
      <c r="BB171" s="217" t="s">
        <v>157</v>
      </c>
      <c r="BC171" s="217" t="s">
        <v>303</v>
      </c>
      <c r="BD171" s="217" t="s">
        <v>16236</v>
      </c>
      <c r="BE171" s="217" t="s">
        <v>5272</v>
      </c>
      <c r="BF171" s="217" t="s">
        <v>143</v>
      </c>
      <c r="BG171" s="217" t="s">
        <v>143</v>
      </c>
      <c r="BH171" s="217" t="s">
        <v>143</v>
      </c>
      <c r="BI171" s="217" t="s">
        <v>136</v>
      </c>
      <c r="BJ171" s="217" t="s">
        <v>143</v>
      </c>
      <c r="BK171" s="217" t="s">
        <v>1674</v>
      </c>
      <c r="BL171" s="217" t="s">
        <v>143</v>
      </c>
      <c r="BM171" s="217" t="s">
        <v>143</v>
      </c>
      <c r="BN171" s="217" t="s">
        <v>143</v>
      </c>
      <c r="BO171" s="217" t="s">
        <v>2348</v>
      </c>
      <c r="BP171" s="217" t="s">
        <v>5352</v>
      </c>
      <c r="BQ171" s="217" t="s">
        <v>16230</v>
      </c>
      <c r="BR171" s="217" t="s">
        <v>13136</v>
      </c>
      <c r="BS171" s="217" t="s">
        <v>13136</v>
      </c>
      <c r="BT171" s="217" t="s">
        <v>135</v>
      </c>
      <c r="BU171" s="217" t="s">
        <v>135</v>
      </c>
      <c r="BV171" s="217" t="s">
        <v>135</v>
      </c>
      <c r="BW171" s="217" t="s">
        <v>148</v>
      </c>
      <c r="BX171" s="217" t="s">
        <v>16144</v>
      </c>
      <c r="BY171" s="217" t="s">
        <v>144</v>
      </c>
      <c r="BZ171" s="217" t="s">
        <v>143</v>
      </c>
      <c r="CA171" s="217" t="s">
        <v>143</v>
      </c>
      <c r="CB171" s="217" t="s">
        <v>143</v>
      </c>
      <c r="CC171" s="217" t="s">
        <v>16143</v>
      </c>
      <c r="CD171" s="217" t="s">
        <v>9549</v>
      </c>
      <c r="CE171" s="217" t="s">
        <v>143</v>
      </c>
      <c r="CF171" s="217" t="s">
        <v>143</v>
      </c>
      <c r="CG171" s="217" t="s">
        <v>143</v>
      </c>
      <c r="CH171" s="217" t="s">
        <v>5272</v>
      </c>
      <c r="CI171" s="217" t="s">
        <v>143</v>
      </c>
      <c r="CJ171" s="217" t="s">
        <v>143</v>
      </c>
      <c r="CK171" s="217" t="s">
        <v>143</v>
      </c>
      <c r="CL171" s="217" t="s">
        <v>143</v>
      </c>
      <c r="CM171" s="217" t="s">
        <v>5878</v>
      </c>
      <c r="CN171" s="217" t="s">
        <v>12545</v>
      </c>
      <c r="CO171" s="217" t="s">
        <v>143</v>
      </c>
      <c r="CP171" s="217" t="s">
        <v>143</v>
      </c>
      <c r="CQ171" s="217" t="s">
        <v>1</v>
      </c>
      <c r="CR171" s="217" t="s">
        <v>143</v>
      </c>
      <c r="CS171" s="217" t="s">
        <v>1</v>
      </c>
      <c r="CT171" s="217" t="s">
        <v>1985</v>
      </c>
      <c r="CU171" s="217" t="s">
        <v>143</v>
      </c>
      <c r="CV171" s="217" t="s">
        <v>394</v>
      </c>
      <c r="CW171" s="217" t="s">
        <v>127</v>
      </c>
      <c r="CX171" s="217" t="s">
        <v>136</v>
      </c>
      <c r="CY171" s="217" t="s">
        <v>1989</v>
      </c>
      <c r="CZ171" s="217" t="s">
        <v>143</v>
      </c>
      <c r="DA171" s="217" t="s">
        <v>143</v>
      </c>
      <c r="DB171" s="217" t="s">
        <v>364</v>
      </c>
      <c r="DC171" s="217" t="s">
        <v>6302</v>
      </c>
      <c r="DD171" s="217" t="s">
        <v>7049</v>
      </c>
      <c r="DE171" s="217" t="s">
        <v>143</v>
      </c>
      <c r="DF171" s="217" t="s">
        <v>7674</v>
      </c>
      <c r="DG171" s="217" t="s">
        <v>12546</v>
      </c>
      <c r="DJ171" s="176"/>
    </row>
    <row r="172" spans="1:114" s="217" customFormat="1" x14ac:dyDescent="0.2">
      <c r="A172" s="216">
        <v>45690</v>
      </c>
      <c r="B172" s="217">
        <v>187540</v>
      </c>
      <c r="C172" s="217" t="s">
        <v>15760</v>
      </c>
      <c r="D172" s="217" t="s">
        <v>364</v>
      </c>
      <c r="E172" s="218">
        <v>45715</v>
      </c>
      <c r="F172" s="217" t="s">
        <v>165</v>
      </c>
      <c r="G172" s="217" t="s">
        <v>127</v>
      </c>
      <c r="H172" s="219">
        <v>311.70999999999998</v>
      </c>
      <c r="I172" s="219">
        <v>311.70999999999998</v>
      </c>
      <c r="J172" s="220">
        <f t="shared" si="2"/>
        <v>3.3249556100132423E-3</v>
      </c>
      <c r="K172" s="217" t="s">
        <v>394</v>
      </c>
      <c r="L172" s="217" t="s">
        <v>5232</v>
      </c>
      <c r="M172" s="217" t="s">
        <v>12239</v>
      </c>
      <c r="N172" s="217" t="s">
        <v>16237</v>
      </c>
      <c r="O172" s="221" t="s">
        <v>132</v>
      </c>
      <c r="P172" s="217" t="s">
        <v>16238</v>
      </c>
      <c r="Q172" s="217" t="s">
        <v>16209</v>
      </c>
      <c r="R172" s="217" t="s">
        <v>16073</v>
      </c>
      <c r="S172" s="217" t="s">
        <v>135</v>
      </c>
      <c r="T172" s="217" t="s">
        <v>136</v>
      </c>
      <c r="U172" s="217" t="s">
        <v>137</v>
      </c>
      <c r="V172" s="217" t="s">
        <v>9544</v>
      </c>
      <c r="W172" s="217" t="s">
        <v>16239</v>
      </c>
      <c r="X172" s="217" t="s">
        <v>16240</v>
      </c>
      <c r="Y172" s="217" t="s">
        <v>139</v>
      </c>
      <c r="Z172" s="217" t="s">
        <v>323</v>
      </c>
      <c r="AA172" s="217" t="s">
        <v>5272</v>
      </c>
      <c r="AB172" s="217" t="s">
        <v>143</v>
      </c>
      <c r="AC172" s="217" t="s">
        <v>5272</v>
      </c>
      <c r="AD172" s="217" t="s">
        <v>143</v>
      </c>
      <c r="AE172" s="217" t="s">
        <v>235</v>
      </c>
      <c r="AF172" s="217" t="s">
        <v>141</v>
      </c>
      <c r="AG172" s="217" t="s">
        <v>143</v>
      </c>
      <c r="AH172" s="217" t="s">
        <v>143</v>
      </c>
      <c r="AI172" s="217" t="s">
        <v>207</v>
      </c>
      <c r="AJ172" s="217" t="s">
        <v>143</v>
      </c>
      <c r="AK172" s="217" t="s">
        <v>13134</v>
      </c>
      <c r="AL172" s="217" t="s">
        <v>143</v>
      </c>
      <c r="AM172" s="217" t="s">
        <v>12243</v>
      </c>
      <c r="AN172" s="217" t="s">
        <v>146</v>
      </c>
      <c r="AO172" s="217" t="s">
        <v>12244</v>
      </c>
      <c r="AP172" s="217" t="s">
        <v>148</v>
      </c>
      <c r="AQ172" s="217" t="s">
        <v>139</v>
      </c>
      <c r="AR172" s="217" t="s">
        <v>149</v>
      </c>
      <c r="AS172" s="217" t="s">
        <v>150</v>
      </c>
      <c r="AT172" s="217" t="s">
        <v>5236</v>
      </c>
      <c r="AU172" s="217" t="s">
        <v>5237</v>
      </c>
      <c r="AV172" s="217" t="s">
        <v>5238</v>
      </c>
      <c r="AW172" s="217" t="s">
        <v>148</v>
      </c>
      <c r="AX172" s="217" t="s">
        <v>139</v>
      </c>
      <c r="AY172" s="217" t="s">
        <v>149</v>
      </c>
      <c r="AZ172" s="217" t="s">
        <v>5239</v>
      </c>
      <c r="BA172" s="217" t="s">
        <v>156</v>
      </c>
      <c r="BB172" s="217" t="s">
        <v>157</v>
      </c>
      <c r="BC172" s="217" t="s">
        <v>303</v>
      </c>
      <c r="BD172" s="217" t="s">
        <v>16240</v>
      </c>
      <c r="BE172" s="217" t="s">
        <v>5272</v>
      </c>
      <c r="BF172" s="217" t="s">
        <v>143</v>
      </c>
      <c r="BG172" s="217" t="s">
        <v>143</v>
      </c>
      <c r="BH172" s="217" t="s">
        <v>143</v>
      </c>
      <c r="BI172" s="217" t="s">
        <v>136</v>
      </c>
      <c r="BJ172" s="217" t="s">
        <v>143</v>
      </c>
      <c r="BK172" s="217" t="s">
        <v>1674</v>
      </c>
      <c r="BL172" s="217" t="s">
        <v>143</v>
      </c>
      <c r="BM172" s="217" t="s">
        <v>143</v>
      </c>
      <c r="BN172" s="217" t="s">
        <v>143</v>
      </c>
      <c r="BO172" s="217" t="s">
        <v>1659</v>
      </c>
      <c r="BP172" s="217" t="s">
        <v>5352</v>
      </c>
      <c r="BQ172" s="217" t="s">
        <v>16241</v>
      </c>
      <c r="BR172" s="217" t="s">
        <v>13136</v>
      </c>
      <c r="BS172" s="217" t="s">
        <v>13136</v>
      </c>
      <c r="BT172" s="217" t="s">
        <v>135</v>
      </c>
      <c r="BU172" s="217" t="s">
        <v>135</v>
      </c>
      <c r="BV172" s="217" t="s">
        <v>135</v>
      </c>
      <c r="BW172" s="217" t="s">
        <v>148</v>
      </c>
      <c r="BX172" s="217" t="s">
        <v>16242</v>
      </c>
      <c r="BY172" s="217" t="s">
        <v>144</v>
      </c>
      <c r="BZ172" s="217" t="s">
        <v>143</v>
      </c>
      <c r="CA172" s="217" t="s">
        <v>143</v>
      </c>
      <c r="CB172" s="217" t="s">
        <v>143</v>
      </c>
      <c r="CC172" s="217" t="s">
        <v>16237</v>
      </c>
      <c r="CD172" s="217" t="s">
        <v>9549</v>
      </c>
      <c r="CE172" s="217" t="s">
        <v>143</v>
      </c>
      <c r="CF172" s="217" t="s">
        <v>143</v>
      </c>
      <c r="CG172" s="217" t="s">
        <v>143</v>
      </c>
      <c r="CH172" s="217" t="s">
        <v>5272</v>
      </c>
      <c r="CI172" s="217" t="s">
        <v>143</v>
      </c>
      <c r="CJ172" s="217" t="s">
        <v>143</v>
      </c>
      <c r="CK172" s="217" t="s">
        <v>143</v>
      </c>
      <c r="CL172" s="217" t="s">
        <v>143</v>
      </c>
      <c r="CM172" s="217" t="s">
        <v>5878</v>
      </c>
      <c r="CN172" s="217" t="s">
        <v>143</v>
      </c>
      <c r="CO172" s="217" t="s">
        <v>143</v>
      </c>
      <c r="CP172" s="217" t="s">
        <v>143</v>
      </c>
      <c r="CQ172" s="217" t="s">
        <v>1</v>
      </c>
      <c r="CR172" s="217" t="s">
        <v>143</v>
      </c>
      <c r="CS172" s="217" t="s">
        <v>1</v>
      </c>
      <c r="CT172" s="217" t="s">
        <v>1985</v>
      </c>
      <c r="CU172" s="217" t="s">
        <v>143</v>
      </c>
      <c r="CV172" s="217" t="s">
        <v>394</v>
      </c>
      <c r="CW172" s="217" t="s">
        <v>127</v>
      </c>
      <c r="CX172" s="217" t="s">
        <v>136</v>
      </c>
      <c r="CY172" s="217" t="s">
        <v>1989</v>
      </c>
      <c r="CZ172" s="217" t="s">
        <v>143</v>
      </c>
      <c r="DA172" s="217" t="s">
        <v>143</v>
      </c>
      <c r="DB172" s="217" t="s">
        <v>364</v>
      </c>
      <c r="DC172" s="217" t="s">
        <v>6302</v>
      </c>
      <c r="DD172" s="217" t="s">
        <v>7971</v>
      </c>
      <c r="DE172" s="217" t="s">
        <v>143</v>
      </c>
      <c r="DF172" s="217" t="s">
        <v>7674</v>
      </c>
      <c r="DG172" s="217" t="s">
        <v>143</v>
      </c>
      <c r="DJ172" s="176"/>
    </row>
    <row r="173" spans="1:114" s="217" customFormat="1" x14ac:dyDescent="0.2">
      <c r="A173" s="216">
        <v>45690</v>
      </c>
      <c r="B173" s="217">
        <v>187824</v>
      </c>
      <c r="C173" s="217" t="s">
        <v>16254</v>
      </c>
      <c r="D173" s="217" t="s">
        <v>164</v>
      </c>
      <c r="E173" s="218">
        <v>45716</v>
      </c>
      <c r="F173" s="217" t="s">
        <v>165</v>
      </c>
      <c r="G173" s="217" t="s">
        <v>166</v>
      </c>
      <c r="H173" s="219">
        <v>59.83</v>
      </c>
      <c r="I173" s="219">
        <v>59.83</v>
      </c>
      <c r="J173" s="220">
        <f t="shared" si="2"/>
        <v>6.3819606091268261E-4</v>
      </c>
      <c r="K173" s="217" t="s">
        <v>394</v>
      </c>
      <c r="L173" s="217" t="s">
        <v>960</v>
      </c>
      <c r="M173" s="217" t="s">
        <v>318</v>
      </c>
      <c r="N173" s="217" t="s">
        <v>16148</v>
      </c>
      <c r="O173" s="221" t="s">
        <v>170</v>
      </c>
      <c r="P173" s="217" t="s">
        <v>16149</v>
      </c>
      <c r="Q173" s="217" t="s">
        <v>16150</v>
      </c>
      <c r="R173" s="217" t="s">
        <v>16151</v>
      </c>
      <c r="S173" s="217" t="s">
        <v>16152</v>
      </c>
      <c r="T173" s="217" t="s">
        <v>136</v>
      </c>
      <c r="U173" s="217" t="s">
        <v>137</v>
      </c>
      <c r="V173" s="217" t="s">
        <v>349</v>
      </c>
      <c r="W173" s="217" t="s">
        <v>16153</v>
      </c>
      <c r="X173" s="217" t="s">
        <v>16243</v>
      </c>
      <c r="Y173" s="217" t="s">
        <v>139</v>
      </c>
      <c r="Z173" s="217" t="s">
        <v>323</v>
      </c>
      <c r="AA173" s="217" t="s">
        <v>5272</v>
      </c>
      <c r="AB173" s="217" t="s">
        <v>143</v>
      </c>
      <c r="AC173" s="217" t="s">
        <v>15793</v>
      </c>
      <c r="AD173" s="217" t="s">
        <v>143</v>
      </c>
      <c r="AE173" s="217" t="s">
        <v>235</v>
      </c>
      <c r="AF173" s="217" t="s">
        <v>141</v>
      </c>
      <c r="AG173" s="217" t="s">
        <v>143</v>
      </c>
      <c r="AH173" s="217" t="s">
        <v>15793</v>
      </c>
      <c r="AI173" s="217" t="s">
        <v>142</v>
      </c>
      <c r="AJ173" s="217" t="s">
        <v>143</v>
      </c>
      <c r="AK173" s="217" t="s">
        <v>15793</v>
      </c>
      <c r="AL173" s="217" t="s">
        <v>174</v>
      </c>
      <c r="AM173" s="217" t="s">
        <v>324</v>
      </c>
      <c r="AN173" s="217" t="s">
        <v>325</v>
      </c>
      <c r="AO173" s="217" t="s">
        <v>326</v>
      </c>
      <c r="AP173" s="217" t="s">
        <v>178</v>
      </c>
      <c r="AQ173" s="217" t="s">
        <v>179</v>
      </c>
      <c r="AR173" s="217" t="s">
        <v>327</v>
      </c>
      <c r="AS173" s="217" t="s">
        <v>328</v>
      </c>
      <c r="AT173" s="217" t="s">
        <v>145</v>
      </c>
      <c r="AU173" s="217" t="s">
        <v>146</v>
      </c>
      <c r="AV173" s="217" t="s">
        <v>972</v>
      </c>
      <c r="AW173" s="217" t="s">
        <v>148</v>
      </c>
      <c r="AX173" s="217" t="s">
        <v>139</v>
      </c>
      <c r="AY173" s="217" t="s">
        <v>149</v>
      </c>
      <c r="AZ173" s="217" t="s">
        <v>150</v>
      </c>
      <c r="BA173" s="217" t="s">
        <v>156</v>
      </c>
      <c r="BB173" s="217" t="s">
        <v>157</v>
      </c>
      <c r="BC173" s="217" t="s">
        <v>303</v>
      </c>
      <c r="BD173" s="217" t="s">
        <v>16154</v>
      </c>
      <c r="BE173" s="217" t="s">
        <v>5272</v>
      </c>
      <c r="BF173" s="217" t="s">
        <v>170</v>
      </c>
      <c r="BG173" s="217" t="s">
        <v>16155</v>
      </c>
      <c r="BH173" s="217" t="s">
        <v>143</v>
      </c>
      <c r="BI173" s="217" t="s">
        <v>136</v>
      </c>
      <c r="BJ173" s="217" t="s">
        <v>143</v>
      </c>
      <c r="BK173" s="217" t="s">
        <v>160</v>
      </c>
      <c r="BL173" s="217" t="s">
        <v>160</v>
      </c>
      <c r="BM173" s="217" t="s">
        <v>143</v>
      </c>
      <c r="BN173" s="217" t="s">
        <v>143</v>
      </c>
      <c r="BO173" s="217" t="s">
        <v>1607</v>
      </c>
      <c r="BP173" s="217" t="s">
        <v>5352</v>
      </c>
      <c r="BQ173" s="217" t="s">
        <v>162</v>
      </c>
      <c r="BR173" s="217" t="s">
        <v>15793</v>
      </c>
      <c r="BS173" s="217" t="s">
        <v>15793</v>
      </c>
      <c r="BT173" s="217" t="s">
        <v>135</v>
      </c>
      <c r="BU173" s="217" t="s">
        <v>16156</v>
      </c>
      <c r="BV173" s="217" t="s">
        <v>135</v>
      </c>
      <c r="BW173" s="217" t="s">
        <v>148</v>
      </c>
      <c r="BX173" s="217" t="s">
        <v>4177</v>
      </c>
      <c r="BY173" s="217" t="s">
        <v>174</v>
      </c>
      <c r="BZ173" s="217" t="s">
        <v>143</v>
      </c>
      <c r="CA173" s="217" t="s">
        <v>143</v>
      </c>
      <c r="CB173" s="217" t="s">
        <v>362</v>
      </c>
      <c r="CC173" s="217" t="s">
        <v>16148</v>
      </c>
      <c r="CD173" s="217" t="s">
        <v>2261</v>
      </c>
      <c r="CE173" s="217" t="s">
        <v>2261</v>
      </c>
      <c r="CF173" s="217" t="s">
        <v>143</v>
      </c>
      <c r="CG173" s="217" t="s">
        <v>143</v>
      </c>
      <c r="CH173" s="217" t="s">
        <v>5272</v>
      </c>
      <c r="CI173" s="217" t="s">
        <v>143</v>
      </c>
      <c r="CJ173" s="217" t="s">
        <v>143</v>
      </c>
      <c r="CK173" s="217" t="s">
        <v>143</v>
      </c>
      <c r="CL173" s="217" t="s">
        <v>143</v>
      </c>
      <c r="CM173" s="217" t="s">
        <v>143</v>
      </c>
      <c r="CN173" s="217" t="s">
        <v>143</v>
      </c>
      <c r="CO173" s="217" t="s">
        <v>143</v>
      </c>
      <c r="CP173" s="217" t="s">
        <v>143</v>
      </c>
      <c r="CQ173" s="217" t="s">
        <v>1</v>
      </c>
      <c r="CR173" s="217" t="s">
        <v>143</v>
      </c>
      <c r="CS173" s="217" t="s">
        <v>1</v>
      </c>
      <c r="CT173" s="217" t="s">
        <v>1985</v>
      </c>
      <c r="CU173" s="217" t="s">
        <v>1985</v>
      </c>
      <c r="CV173" s="217" t="s">
        <v>394</v>
      </c>
      <c r="CW173" s="217" t="s">
        <v>166</v>
      </c>
      <c r="CX173" s="217" t="s">
        <v>136</v>
      </c>
      <c r="CY173" s="217" t="s">
        <v>1986</v>
      </c>
      <c r="CZ173" s="217" t="s">
        <v>16177</v>
      </c>
      <c r="DA173" s="217" t="s">
        <v>143</v>
      </c>
      <c r="DB173" s="217" t="s">
        <v>164</v>
      </c>
      <c r="DC173" s="217" t="s">
        <v>6302</v>
      </c>
      <c r="DD173" s="217" t="s">
        <v>935</v>
      </c>
      <c r="DE173" s="217" t="s">
        <v>143</v>
      </c>
      <c r="DF173" s="217" t="s">
        <v>143</v>
      </c>
      <c r="DG173" s="217" t="s">
        <v>143</v>
      </c>
      <c r="DJ173" s="176"/>
    </row>
    <row r="174" spans="1:114" s="217" customFormat="1" x14ac:dyDescent="0.2">
      <c r="A174" s="216">
        <v>45690</v>
      </c>
      <c r="B174" s="217">
        <v>187831</v>
      </c>
      <c r="C174" s="217" t="s">
        <v>12238</v>
      </c>
      <c r="D174" s="217" t="s">
        <v>164</v>
      </c>
      <c r="E174" s="218">
        <v>45716</v>
      </c>
      <c r="F174" s="217" t="s">
        <v>165</v>
      </c>
      <c r="G174" s="217" t="s">
        <v>166</v>
      </c>
      <c r="H174" s="219">
        <v>35.97</v>
      </c>
      <c r="I174" s="219">
        <v>35.97</v>
      </c>
      <c r="J174" s="220">
        <f t="shared" si="2"/>
        <v>3.8368564785273596E-4</v>
      </c>
      <c r="K174" s="217" t="s">
        <v>316</v>
      </c>
      <c r="L174" s="217" t="s">
        <v>1056</v>
      </c>
      <c r="M174" s="217" t="s">
        <v>318</v>
      </c>
      <c r="N174" s="217" t="s">
        <v>16157</v>
      </c>
      <c r="O174" s="221" t="s">
        <v>170</v>
      </c>
      <c r="P174" s="217" t="s">
        <v>16244</v>
      </c>
      <c r="Q174" s="217" t="s">
        <v>16158</v>
      </c>
      <c r="R174" s="217" t="s">
        <v>135</v>
      </c>
      <c r="S174" s="217" t="s">
        <v>135</v>
      </c>
      <c r="T174" s="217" t="s">
        <v>136</v>
      </c>
      <c r="U174" s="217" t="s">
        <v>137</v>
      </c>
      <c r="V174" s="217" t="s">
        <v>2483</v>
      </c>
      <c r="W174" s="217" t="s">
        <v>16159</v>
      </c>
      <c r="X174" s="217" t="s">
        <v>16233</v>
      </c>
      <c r="Y174" s="217" t="s">
        <v>139</v>
      </c>
      <c r="Z174" s="217" t="s">
        <v>226</v>
      </c>
      <c r="AA174" s="217" t="s">
        <v>5272</v>
      </c>
      <c r="AB174" s="217" t="s">
        <v>143</v>
      </c>
      <c r="AC174" s="217" t="s">
        <v>15744</v>
      </c>
      <c r="AD174" s="217" t="s">
        <v>143</v>
      </c>
      <c r="AE174" s="217" t="s">
        <v>235</v>
      </c>
      <c r="AF174" s="217" t="s">
        <v>141</v>
      </c>
      <c r="AG174" s="217" t="s">
        <v>143</v>
      </c>
      <c r="AH174" s="217" t="s">
        <v>15744</v>
      </c>
      <c r="AI174" s="217" t="s">
        <v>207</v>
      </c>
      <c r="AJ174" s="217" t="s">
        <v>143</v>
      </c>
      <c r="AK174" s="217" t="s">
        <v>15744</v>
      </c>
      <c r="AL174" s="217" t="s">
        <v>174</v>
      </c>
      <c r="AM174" s="217" t="s">
        <v>324</v>
      </c>
      <c r="AN174" s="217" t="s">
        <v>325</v>
      </c>
      <c r="AO174" s="217" t="s">
        <v>326</v>
      </c>
      <c r="AP174" s="217" t="s">
        <v>178</v>
      </c>
      <c r="AQ174" s="217" t="s">
        <v>179</v>
      </c>
      <c r="AR174" s="217" t="s">
        <v>327</v>
      </c>
      <c r="AS174" s="217" t="s">
        <v>328</v>
      </c>
      <c r="AT174" s="217" t="s">
        <v>145</v>
      </c>
      <c r="AU174" s="217" t="s">
        <v>146</v>
      </c>
      <c r="AV174" s="217" t="s">
        <v>1060</v>
      </c>
      <c r="AW174" s="217" t="s">
        <v>148</v>
      </c>
      <c r="AX174" s="217" t="s">
        <v>139</v>
      </c>
      <c r="AY174" s="217" t="s">
        <v>149</v>
      </c>
      <c r="AZ174" s="217" t="s">
        <v>150</v>
      </c>
      <c r="BA174" s="217" t="s">
        <v>156</v>
      </c>
      <c r="BB174" s="217" t="s">
        <v>157</v>
      </c>
      <c r="BC174" s="217" t="s">
        <v>303</v>
      </c>
      <c r="BD174" s="217" t="s">
        <v>16233</v>
      </c>
      <c r="BE174" s="217" t="s">
        <v>5272</v>
      </c>
      <c r="BF174" s="217" t="s">
        <v>143</v>
      </c>
      <c r="BG174" s="217" t="s">
        <v>143</v>
      </c>
      <c r="BH174" s="217" t="s">
        <v>143</v>
      </c>
      <c r="BI174" s="217" t="s">
        <v>136</v>
      </c>
      <c r="BJ174" s="217" t="s">
        <v>143</v>
      </c>
      <c r="BK174" s="217" t="s">
        <v>160</v>
      </c>
      <c r="BL174" s="217" t="s">
        <v>160</v>
      </c>
      <c r="BM174" s="217" t="s">
        <v>143</v>
      </c>
      <c r="BN174" s="217" t="s">
        <v>143</v>
      </c>
      <c r="BO174" s="217" t="s">
        <v>6647</v>
      </c>
      <c r="BP174" s="217" t="s">
        <v>5352</v>
      </c>
      <c r="BQ174" s="217" t="s">
        <v>162</v>
      </c>
      <c r="BR174" s="217" t="s">
        <v>15744</v>
      </c>
      <c r="BS174" s="217" t="s">
        <v>15744</v>
      </c>
      <c r="BT174" s="217" t="s">
        <v>135</v>
      </c>
      <c r="BU174" s="217" t="s">
        <v>135</v>
      </c>
      <c r="BV174" s="217" t="s">
        <v>135</v>
      </c>
      <c r="BW174" s="217" t="s">
        <v>148</v>
      </c>
      <c r="BX174" s="217" t="s">
        <v>15674</v>
      </c>
      <c r="BY174" s="217" t="s">
        <v>174</v>
      </c>
      <c r="BZ174" s="217" t="s">
        <v>143</v>
      </c>
      <c r="CA174" s="217" t="s">
        <v>143</v>
      </c>
      <c r="CB174" s="217" t="s">
        <v>143</v>
      </c>
      <c r="CC174" s="217" t="s">
        <v>16160</v>
      </c>
      <c r="CD174" s="217" t="s">
        <v>2261</v>
      </c>
      <c r="CE174" s="217" t="s">
        <v>2261</v>
      </c>
      <c r="CF174" s="217" t="s">
        <v>143</v>
      </c>
      <c r="CG174" s="217" t="s">
        <v>143</v>
      </c>
      <c r="CH174" s="217" t="s">
        <v>5272</v>
      </c>
      <c r="CI174" s="217" t="s">
        <v>143</v>
      </c>
      <c r="CJ174" s="217" t="s">
        <v>143</v>
      </c>
      <c r="CK174" s="217" t="s">
        <v>143</v>
      </c>
      <c r="CL174" s="217" t="s">
        <v>143</v>
      </c>
      <c r="CM174" s="217" t="s">
        <v>143</v>
      </c>
      <c r="CN174" s="217" t="s">
        <v>143</v>
      </c>
      <c r="CO174" s="217" t="s">
        <v>143</v>
      </c>
      <c r="CP174" s="217" t="s">
        <v>143</v>
      </c>
      <c r="CQ174" s="217" t="s">
        <v>1</v>
      </c>
      <c r="CR174" s="217" t="s">
        <v>143</v>
      </c>
      <c r="CS174" s="217" t="s">
        <v>1</v>
      </c>
      <c r="CT174" s="217" t="s">
        <v>1985</v>
      </c>
      <c r="CU174" s="217" t="s">
        <v>1985</v>
      </c>
      <c r="CV174" s="217" t="s">
        <v>316</v>
      </c>
      <c r="CW174" s="217" t="s">
        <v>166</v>
      </c>
      <c r="CX174" s="217" t="s">
        <v>136</v>
      </c>
      <c r="CY174" s="217" t="s">
        <v>1986</v>
      </c>
      <c r="CZ174" s="217" t="s">
        <v>143</v>
      </c>
      <c r="DA174" s="217" t="s">
        <v>143</v>
      </c>
      <c r="DB174" s="217" t="s">
        <v>164</v>
      </c>
      <c r="DC174" s="217" t="s">
        <v>6302</v>
      </c>
      <c r="DD174" s="217" t="s">
        <v>935</v>
      </c>
      <c r="DE174" s="217" t="s">
        <v>143</v>
      </c>
      <c r="DF174" s="217" t="s">
        <v>143</v>
      </c>
      <c r="DG174" s="217" t="s">
        <v>143</v>
      </c>
      <c r="DJ174" s="176"/>
    </row>
    <row r="175" spans="1:114" s="217" customFormat="1" x14ac:dyDescent="0.2">
      <c r="A175" s="216">
        <v>45690</v>
      </c>
      <c r="B175" s="217">
        <v>187832</v>
      </c>
      <c r="C175" s="217" t="s">
        <v>12238</v>
      </c>
      <c r="D175" s="217" t="s">
        <v>164</v>
      </c>
      <c r="E175" s="218">
        <v>45716</v>
      </c>
      <c r="F175" s="217" t="s">
        <v>165</v>
      </c>
      <c r="G175" s="217" t="s">
        <v>166</v>
      </c>
      <c r="H175" s="219">
        <v>83.52</v>
      </c>
      <c r="I175" s="219">
        <v>83.52</v>
      </c>
      <c r="J175" s="220">
        <f t="shared" si="2"/>
        <v>8.9089311394663633E-4</v>
      </c>
      <c r="K175" s="217" t="s">
        <v>316</v>
      </c>
      <c r="L175" s="217" t="s">
        <v>1056</v>
      </c>
      <c r="M175" s="217" t="s">
        <v>15812</v>
      </c>
      <c r="N175" s="217" t="s">
        <v>16161</v>
      </c>
      <c r="O175" s="221" t="s">
        <v>170</v>
      </c>
      <c r="P175" s="217" t="s">
        <v>16245</v>
      </c>
      <c r="Q175" s="217" t="s">
        <v>16162</v>
      </c>
      <c r="R175" s="217" t="s">
        <v>135</v>
      </c>
      <c r="S175" s="217" t="s">
        <v>135</v>
      </c>
      <c r="T175" s="217" t="s">
        <v>136</v>
      </c>
      <c r="U175" s="217" t="s">
        <v>137</v>
      </c>
      <c r="V175" s="217" t="s">
        <v>2483</v>
      </c>
      <c r="W175" s="217" t="s">
        <v>16163</v>
      </c>
      <c r="X175" s="217" t="s">
        <v>16246</v>
      </c>
      <c r="Y175" s="217" t="s">
        <v>139</v>
      </c>
      <c r="Z175" s="217" t="s">
        <v>226</v>
      </c>
      <c r="AA175" s="217" t="s">
        <v>5272</v>
      </c>
      <c r="AB175" s="217" t="s">
        <v>143</v>
      </c>
      <c r="AC175" s="217" t="s">
        <v>5272</v>
      </c>
      <c r="AD175" s="217" t="s">
        <v>143</v>
      </c>
      <c r="AE175" s="217" t="s">
        <v>235</v>
      </c>
      <c r="AF175" s="217" t="s">
        <v>141</v>
      </c>
      <c r="AG175" s="217" t="s">
        <v>143</v>
      </c>
      <c r="AH175" s="217" t="s">
        <v>143</v>
      </c>
      <c r="AI175" s="217" t="s">
        <v>207</v>
      </c>
      <c r="AJ175" s="217" t="s">
        <v>143</v>
      </c>
      <c r="AK175" s="217" t="s">
        <v>16164</v>
      </c>
      <c r="AL175" s="217" t="s">
        <v>143</v>
      </c>
      <c r="AM175" s="217" t="s">
        <v>15819</v>
      </c>
      <c r="AN175" s="217" t="s">
        <v>1229</v>
      </c>
      <c r="AO175" s="217" t="s">
        <v>15820</v>
      </c>
      <c r="AP175" s="217" t="s">
        <v>178</v>
      </c>
      <c r="AQ175" s="217" t="s">
        <v>179</v>
      </c>
      <c r="AR175" s="217" t="s">
        <v>211</v>
      </c>
      <c r="AS175" s="217" t="s">
        <v>15821</v>
      </c>
      <c r="AT175" s="217" t="s">
        <v>145</v>
      </c>
      <c r="AU175" s="217" t="s">
        <v>146</v>
      </c>
      <c r="AV175" s="217" t="s">
        <v>1060</v>
      </c>
      <c r="AW175" s="217" t="s">
        <v>148</v>
      </c>
      <c r="AX175" s="217" t="s">
        <v>139</v>
      </c>
      <c r="AY175" s="217" t="s">
        <v>149</v>
      </c>
      <c r="AZ175" s="217" t="s">
        <v>150</v>
      </c>
      <c r="BA175" s="217" t="s">
        <v>156</v>
      </c>
      <c r="BB175" s="217" t="s">
        <v>157</v>
      </c>
      <c r="BC175" s="217" t="s">
        <v>303</v>
      </c>
      <c r="BD175" s="217" t="s">
        <v>16246</v>
      </c>
      <c r="BE175" s="217" t="s">
        <v>5272</v>
      </c>
      <c r="BF175" s="217" t="s">
        <v>143</v>
      </c>
      <c r="BG175" s="217" t="s">
        <v>143</v>
      </c>
      <c r="BH175" s="217" t="s">
        <v>143</v>
      </c>
      <c r="BI175" s="217" t="s">
        <v>136</v>
      </c>
      <c r="BJ175" s="217" t="s">
        <v>143</v>
      </c>
      <c r="BK175" s="217" t="s">
        <v>160</v>
      </c>
      <c r="BL175" s="217" t="s">
        <v>160</v>
      </c>
      <c r="BM175" s="217" t="s">
        <v>143</v>
      </c>
      <c r="BN175" s="217" t="s">
        <v>143</v>
      </c>
      <c r="BO175" s="217" t="s">
        <v>16247</v>
      </c>
      <c r="BP175" s="217" t="s">
        <v>5352</v>
      </c>
      <c r="BQ175" s="217" t="s">
        <v>162</v>
      </c>
      <c r="BR175" s="217" t="s">
        <v>16164</v>
      </c>
      <c r="BS175" s="217" t="s">
        <v>16164</v>
      </c>
      <c r="BT175" s="217" t="s">
        <v>135</v>
      </c>
      <c r="BU175" s="217" t="s">
        <v>135</v>
      </c>
      <c r="BV175" s="217" t="s">
        <v>135</v>
      </c>
      <c r="BW175" s="217" t="s">
        <v>148</v>
      </c>
      <c r="BX175" s="217" t="s">
        <v>15674</v>
      </c>
      <c r="BY175" s="217" t="s">
        <v>174</v>
      </c>
      <c r="BZ175" s="217" t="s">
        <v>143</v>
      </c>
      <c r="CA175" s="217" t="s">
        <v>143</v>
      </c>
      <c r="CB175" s="217" t="s">
        <v>143</v>
      </c>
      <c r="CC175" s="217" t="s">
        <v>16165</v>
      </c>
      <c r="CD175" s="217" t="s">
        <v>2261</v>
      </c>
      <c r="CE175" s="217" t="s">
        <v>143</v>
      </c>
      <c r="CF175" s="217" t="s">
        <v>143</v>
      </c>
      <c r="CG175" s="217" t="s">
        <v>143</v>
      </c>
      <c r="CH175" s="217" t="s">
        <v>5272</v>
      </c>
      <c r="CI175" s="217" t="s">
        <v>143</v>
      </c>
      <c r="CJ175" s="217" t="s">
        <v>143</v>
      </c>
      <c r="CK175" s="217" t="s">
        <v>143</v>
      </c>
      <c r="CL175" s="217" t="s">
        <v>143</v>
      </c>
      <c r="CM175" s="217" t="s">
        <v>143</v>
      </c>
      <c r="CN175" s="217" t="s">
        <v>143</v>
      </c>
      <c r="CO175" s="217" t="s">
        <v>143</v>
      </c>
      <c r="CP175" s="217" t="s">
        <v>143</v>
      </c>
      <c r="CQ175" s="217" t="s">
        <v>1</v>
      </c>
      <c r="CR175" s="217" t="s">
        <v>143</v>
      </c>
      <c r="CS175" s="217" t="s">
        <v>1</v>
      </c>
      <c r="CT175" s="217" t="s">
        <v>1985</v>
      </c>
      <c r="CU175" s="217" t="s">
        <v>143</v>
      </c>
      <c r="CV175" s="217" t="s">
        <v>316</v>
      </c>
      <c r="CW175" s="217" t="s">
        <v>166</v>
      </c>
      <c r="CX175" s="217" t="s">
        <v>136</v>
      </c>
      <c r="CY175" s="217" t="s">
        <v>1986</v>
      </c>
      <c r="CZ175" s="217" t="s">
        <v>143</v>
      </c>
      <c r="DA175" s="217" t="s">
        <v>143</v>
      </c>
      <c r="DB175" s="217" t="s">
        <v>164</v>
      </c>
      <c r="DC175" s="217" t="s">
        <v>6302</v>
      </c>
      <c r="DD175" s="217" t="s">
        <v>935</v>
      </c>
      <c r="DE175" s="217" t="s">
        <v>143</v>
      </c>
      <c r="DF175" s="217" t="s">
        <v>143</v>
      </c>
      <c r="DG175" s="217" t="s">
        <v>143</v>
      </c>
      <c r="DJ175" s="176"/>
    </row>
    <row r="176" spans="1:114" s="217" customFormat="1" x14ac:dyDescent="0.2">
      <c r="A176" s="216">
        <v>45690</v>
      </c>
      <c r="B176" s="217">
        <v>187835</v>
      </c>
      <c r="C176" s="217" t="s">
        <v>12238</v>
      </c>
      <c r="D176" s="217" t="s">
        <v>164</v>
      </c>
      <c r="E176" s="218">
        <v>45716</v>
      </c>
      <c r="F176" s="217" t="s">
        <v>165</v>
      </c>
      <c r="G176" s="217" t="s">
        <v>166</v>
      </c>
      <c r="H176" s="219">
        <v>66.430000000000007</v>
      </c>
      <c r="I176" s="219">
        <v>66.430000000000007</v>
      </c>
      <c r="J176" s="220">
        <f t="shared" si="2"/>
        <v>7.0859709721593706E-4</v>
      </c>
      <c r="K176" s="217" t="s">
        <v>316</v>
      </c>
      <c r="L176" s="217" t="s">
        <v>1056</v>
      </c>
      <c r="M176" s="217" t="s">
        <v>16166</v>
      </c>
      <c r="N176" s="217" t="s">
        <v>16161</v>
      </c>
      <c r="O176" s="221" t="s">
        <v>170</v>
      </c>
      <c r="P176" s="217" t="s">
        <v>16248</v>
      </c>
      <c r="Q176" s="217" t="s">
        <v>16167</v>
      </c>
      <c r="R176" s="217" t="s">
        <v>135</v>
      </c>
      <c r="S176" s="217" t="s">
        <v>135</v>
      </c>
      <c r="T176" s="217" t="s">
        <v>136</v>
      </c>
      <c r="U176" s="217" t="s">
        <v>137</v>
      </c>
      <c r="V176" s="217" t="s">
        <v>2483</v>
      </c>
      <c r="W176" s="217" t="s">
        <v>16168</v>
      </c>
      <c r="X176" s="217" t="s">
        <v>16249</v>
      </c>
      <c r="Y176" s="217" t="s">
        <v>139</v>
      </c>
      <c r="Z176" s="217" t="s">
        <v>226</v>
      </c>
      <c r="AA176" s="217" t="s">
        <v>5272</v>
      </c>
      <c r="AB176" s="217" t="s">
        <v>143</v>
      </c>
      <c r="AC176" s="217" t="s">
        <v>5272</v>
      </c>
      <c r="AD176" s="217" t="s">
        <v>143</v>
      </c>
      <c r="AE176" s="217" t="s">
        <v>235</v>
      </c>
      <c r="AF176" s="217" t="s">
        <v>141</v>
      </c>
      <c r="AG176" s="217" t="s">
        <v>143</v>
      </c>
      <c r="AH176" s="217" t="s">
        <v>143</v>
      </c>
      <c r="AI176" s="217" t="s">
        <v>207</v>
      </c>
      <c r="AJ176" s="217" t="s">
        <v>143</v>
      </c>
      <c r="AK176" s="217" t="s">
        <v>16169</v>
      </c>
      <c r="AL176" s="217" t="s">
        <v>143</v>
      </c>
      <c r="AM176" s="217" t="s">
        <v>16170</v>
      </c>
      <c r="AN176" s="217" t="s">
        <v>5375</v>
      </c>
      <c r="AO176" s="217" t="s">
        <v>16171</v>
      </c>
      <c r="AP176" s="217" t="s">
        <v>430</v>
      </c>
      <c r="AQ176" s="217" t="s">
        <v>431</v>
      </c>
      <c r="AR176" s="217" t="s">
        <v>4678</v>
      </c>
      <c r="AS176" s="217" t="s">
        <v>16172</v>
      </c>
      <c r="AT176" s="217" t="s">
        <v>145</v>
      </c>
      <c r="AU176" s="217" t="s">
        <v>146</v>
      </c>
      <c r="AV176" s="217" t="s">
        <v>1060</v>
      </c>
      <c r="AW176" s="217" t="s">
        <v>148</v>
      </c>
      <c r="AX176" s="217" t="s">
        <v>139</v>
      </c>
      <c r="AY176" s="217" t="s">
        <v>149</v>
      </c>
      <c r="AZ176" s="217" t="s">
        <v>150</v>
      </c>
      <c r="BA176" s="217" t="s">
        <v>156</v>
      </c>
      <c r="BB176" s="217" t="s">
        <v>157</v>
      </c>
      <c r="BC176" s="217" t="s">
        <v>303</v>
      </c>
      <c r="BD176" s="217" t="s">
        <v>16249</v>
      </c>
      <c r="BE176" s="217" t="s">
        <v>5272</v>
      </c>
      <c r="BF176" s="217" t="s">
        <v>143</v>
      </c>
      <c r="BG176" s="217" t="s">
        <v>143</v>
      </c>
      <c r="BH176" s="217" t="s">
        <v>143</v>
      </c>
      <c r="BI176" s="217" t="s">
        <v>136</v>
      </c>
      <c r="BJ176" s="217" t="s">
        <v>143</v>
      </c>
      <c r="BK176" s="217" t="s">
        <v>160</v>
      </c>
      <c r="BL176" s="217" t="s">
        <v>160</v>
      </c>
      <c r="BM176" s="217" t="s">
        <v>143</v>
      </c>
      <c r="BN176" s="217" t="s">
        <v>143</v>
      </c>
      <c r="BO176" s="217" t="s">
        <v>11637</v>
      </c>
      <c r="BP176" s="217" t="s">
        <v>5352</v>
      </c>
      <c r="BQ176" s="217" t="s">
        <v>162</v>
      </c>
      <c r="BR176" s="217" t="s">
        <v>16169</v>
      </c>
      <c r="BS176" s="217" t="s">
        <v>16169</v>
      </c>
      <c r="BT176" s="217" t="s">
        <v>135</v>
      </c>
      <c r="BU176" s="217" t="s">
        <v>135</v>
      </c>
      <c r="BV176" s="217" t="s">
        <v>135</v>
      </c>
      <c r="BW176" s="217" t="s">
        <v>148</v>
      </c>
      <c r="BX176" s="217" t="s">
        <v>15674</v>
      </c>
      <c r="BY176" s="217" t="s">
        <v>174</v>
      </c>
      <c r="BZ176" s="217" t="s">
        <v>143</v>
      </c>
      <c r="CA176" s="217" t="s">
        <v>143</v>
      </c>
      <c r="CB176" s="217" t="s">
        <v>143</v>
      </c>
      <c r="CC176" s="217" t="s">
        <v>16173</v>
      </c>
      <c r="CD176" s="217" t="s">
        <v>2261</v>
      </c>
      <c r="CE176" s="217" t="s">
        <v>143</v>
      </c>
      <c r="CF176" s="217" t="s">
        <v>143</v>
      </c>
      <c r="CG176" s="217" t="s">
        <v>143</v>
      </c>
      <c r="CH176" s="217" t="s">
        <v>5272</v>
      </c>
      <c r="CI176" s="217" t="s">
        <v>143</v>
      </c>
      <c r="CJ176" s="217" t="s">
        <v>143</v>
      </c>
      <c r="CK176" s="217" t="s">
        <v>143</v>
      </c>
      <c r="CL176" s="217" t="s">
        <v>143</v>
      </c>
      <c r="CM176" s="217" t="s">
        <v>5924</v>
      </c>
      <c r="CN176" s="217" t="s">
        <v>143</v>
      </c>
      <c r="CO176" s="217" t="s">
        <v>143</v>
      </c>
      <c r="CP176" s="217" t="s">
        <v>143</v>
      </c>
      <c r="CQ176" s="217" t="s">
        <v>1</v>
      </c>
      <c r="CR176" s="217" t="s">
        <v>143</v>
      </c>
      <c r="CS176" s="217" t="s">
        <v>1</v>
      </c>
      <c r="CT176" s="217" t="s">
        <v>1985</v>
      </c>
      <c r="CU176" s="217" t="s">
        <v>143</v>
      </c>
      <c r="CV176" s="217" t="s">
        <v>316</v>
      </c>
      <c r="CW176" s="217" t="s">
        <v>166</v>
      </c>
      <c r="CX176" s="217" t="s">
        <v>136</v>
      </c>
      <c r="CY176" s="217" t="s">
        <v>1986</v>
      </c>
      <c r="CZ176" s="217" t="s">
        <v>143</v>
      </c>
      <c r="DA176" s="217" t="s">
        <v>143</v>
      </c>
      <c r="DB176" s="217" t="s">
        <v>164</v>
      </c>
      <c r="DC176" s="217" t="s">
        <v>6302</v>
      </c>
      <c r="DD176" s="217" t="s">
        <v>935</v>
      </c>
      <c r="DE176" s="217" t="s">
        <v>143</v>
      </c>
      <c r="DF176" s="217" t="s">
        <v>7659</v>
      </c>
      <c r="DG176" s="217" t="s">
        <v>143</v>
      </c>
      <c r="DJ176" s="176"/>
    </row>
    <row r="177" spans="1:114" s="217" customFormat="1" x14ac:dyDescent="0.2">
      <c r="A177" s="216"/>
      <c r="E177" s="218"/>
      <c r="H177" s="219"/>
      <c r="I177" s="219"/>
      <c r="J177" s="220"/>
      <c r="K177" s="220"/>
      <c r="O177" s="221"/>
      <c r="DJ177" s="176"/>
    </row>
    <row r="178" spans="1:114" s="217" customFormat="1" x14ac:dyDescent="0.2">
      <c r="A178" s="216"/>
      <c r="E178" s="218"/>
      <c r="H178" s="219"/>
      <c r="I178" s="219"/>
      <c r="J178" s="220"/>
      <c r="K178" s="220"/>
      <c r="O178" s="221"/>
      <c r="DJ178" s="176"/>
    </row>
    <row r="179" spans="1:114" s="217" customFormat="1" x14ac:dyDescent="0.2">
      <c r="A179" s="216"/>
      <c r="E179" s="218"/>
      <c r="H179" s="219"/>
      <c r="I179" s="219"/>
      <c r="J179" s="220"/>
      <c r="K179" s="220"/>
      <c r="O179" s="221"/>
      <c r="DJ179" s="176"/>
    </row>
    <row r="180" spans="1:114" s="217" customFormat="1" x14ac:dyDescent="0.2">
      <c r="A180" s="216"/>
      <c r="E180" s="218"/>
      <c r="H180" s="219"/>
      <c r="I180" s="219"/>
      <c r="J180" s="220"/>
      <c r="K180" s="220"/>
      <c r="O180" s="221"/>
      <c r="DJ180" s="176"/>
    </row>
    <row r="181" spans="1:114" s="217" customFormat="1" x14ac:dyDescent="0.2">
      <c r="A181" s="216"/>
      <c r="E181" s="218"/>
      <c r="H181" s="219"/>
      <c r="I181" s="219"/>
      <c r="J181" s="220"/>
      <c r="K181" s="220"/>
      <c r="O181" s="221"/>
      <c r="DJ181" s="176"/>
    </row>
    <row r="182" spans="1:114" s="217" customFormat="1" x14ac:dyDescent="0.2">
      <c r="A182" s="216"/>
      <c r="E182" s="218"/>
      <c r="H182" s="219"/>
      <c r="I182" s="219"/>
      <c r="J182" s="220"/>
      <c r="K182" s="220"/>
      <c r="O182" s="221"/>
      <c r="DJ182" s="176"/>
    </row>
    <row r="183" spans="1:114" s="217" customFormat="1" x14ac:dyDescent="0.2">
      <c r="A183" s="216"/>
      <c r="E183" s="218"/>
      <c r="H183" s="219"/>
      <c r="I183" s="219"/>
      <c r="J183" s="220"/>
      <c r="K183" s="220"/>
      <c r="O183" s="221"/>
      <c r="DJ183" s="176"/>
    </row>
    <row r="184" spans="1:114" s="217" customFormat="1" x14ac:dyDescent="0.2">
      <c r="A184" s="216"/>
      <c r="E184" s="218"/>
      <c r="H184" s="219"/>
      <c r="I184" s="219"/>
      <c r="J184" s="220"/>
      <c r="K184" s="220"/>
      <c r="O184" s="221"/>
      <c r="DJ184" s="176"/>
    </row>
    <row r="185" spans="1:114" s="217" customFormat="1" x14ac:dyDescent="0.2">
      <c r="A185" s="216"/>
      <c r="E185" s="218"/>
      <c r="H185" s="219"/>
      <c r="I185" s="219"/>
      <c r="J185" s="220"/>
      <c r="K185" s="220"/>
      <c r="O185" s="221"/>
      <c r="DJ185" s="176"/>
    </row>
    <row r="186" spans="1:114" s="217" customFormat="1" x14ac:dyDescent="0.2">
      <c r="A186" s="216"/>
      <c r="E186" s="218"/>
      <c r="H186" s="219"/>
      <c r="I186" s="219"/>
      <c r="J186" s="220"/>
      <c r="K186" s="220"/>
      <c r="O186" s="221"/>
      <c r="DJ186" s="176"/>
    </row>
    <row r="187" spans="1:114" s="217" customFormat="1" x14ac:dyDescent="0.2">
      <c r="A187" s="216"/>
      <c r="E187" s="218"/>
      <c r="H187" s="219"/>
      <c r="I187" s="219"/>
      <c r="J187" s="220"/>
      <c r="K187" s="220"/>
      <c r="O187" s="221"/>
      <c r="DJ187" s="176"/>
    </row>
    <row r="188" spans="1:114" s="217" customFormat="1" x14ac:dyDescent="0.2">
      <c r="A188" s="216"/>
      <c r="E188" s="218"/>
      <c r="H188" s="219"/>
      <c r="I188" s="219"/>
      <c r="J188" s="220"/>
      <c r="K188" s="220"/>
      <c r="O188" s="221"/>
      <c r="DJ188" s="176"/>
    </row>
    <row r="189" spans="1:114" s="217" customFormat="1" x14ac:dyDescent="0.2">
      <c r="A189" s="216"/>
      <c r="E189" s="218"/>
      <c r="H189" s="219"/>
      <c r="I189" s="219"/>
      <c r="J189" s="220"/>
      <c r="K189" s="220"/>
      <c r="O189" s="221"/>
      <c r="DJ189" s="176"/>
    </row>
    <row r="190" spans="1:114" s="217" customFormat="1" x14ac:dyDescent="0.2">
      <c r="A190" s="216"/>
      <c r="E190" s="218"/>
      <c r="H190" s="219"/>
      <c r="I190" s="219"/>
      <c r="J190" s="220"/>
      <c r="K190" s="220"/>
      <c r="O190" s="221"/>
      <c r="DJ190" s="176"/>
    </row>
    <row r="191" spans="1:114" s="217" customFormat="1" x14ac:dyDescent="0.2">
      <c r="A191" s="216"/>
      <c r="E191" s="218"/>
      <c r="H191" s="219"/>
      <c r="I191" s="219"/>
      <c r="J191" s="220"/>
      <c r="K191" s="220"/>
      <c r="O191" s="221"/>
      <c r="DJ191" s="176"/>
    </row>
    <row r="192" spans="1:114" s="217" customFormat="1" x14ac:dyDescent="0.2">
      <c r="A192" s="216"/>
      <c r="E192" s="218"/>
      <c r="H192" s="219"/>
      <c r="I192" s="219"/>
      <c r="J192" s="220"/>
      <c r="K192" s="220"/>
      <c r="O192" s="221"/>
      <c r="DJ192" s="176"/>
    </row>
    <row r="193" spans="1:114" s="217" customFormat="1" x14ac:dyDescent="0.2">
      <c r="A193" s="216"/>
      <c r="E193" s="218"/>
      <c r="H193" s="219"/>
      <c r="I193" s="219"/>
      <c r="J193" s="220"/>
      <c r="K193" s="220"/>
      <c r="O193" s="221"/>
      <c r="DJ193" s="176"/>
    </row>
    <row r="194" spans="1:114" s="217" customFormat="1" x14ac:dyDescent="0.2">
      <c r="A194" s="216"/>
      <c r="E194" s="218"/>
      <c r="H194" s="219"/>
      <c r="I194" s="219"/>
      <c r="J194" s="220"/>
      <c r="K194" s="220"/>
      <c r="O194" s="221"/>
      <c r="DJ194" s="176"/>
    </row>
    <row r="195" spans="1:114" s="217" customFormat="1" x14ac:dyDescent="0.2">
      <c r="A195" s="216"/>
      <c r="E195" s="218"/>
      <c r="H195" s="219"/>
      <c r="I195" s="219"/>
      <c r="J195" s="220"/>
      <c r="K195" s="220"/>
      <c r="O195" s="221"/>
      <c r="DJ195" s="176"/>
    </row>
    <row r="196" spans="1:114" s="217" customFormat="1" x14ac:dyDescent="0.2">
      <c r="A196" s="216"/>
      <c r="E196" s="218"/>
      <c r="H196" s="219"/>
      <c r="I196" s="219"/>
      <c r="J196" s="220"/>
      <c r="K196" s="220"/>
      <c r="O196" s="221"/>
      <c r="DJ196" s="176"/>
    </row>
    <row r="197" spans="1:114" s="217" customFormat="1" x14ac:dyDescent="0.2">
      <c r="A197" s="216"/>
      <c r="E197" s="218"/>
      <c r="H197" s="219"/>
      <c r="I197" s="219"/>
      <c r="J197" s="220"/>
      <c r="K197" s="220"/>
      <c r="O197" s="221"/>
      <c r="DJ197" s="176"/>
    </row>
    <row r="198" spans="1:114" s="217" customFormat="1" x14ac:dyDescent="0.2">
      <c r="A198" s="216"/>
      <c r="E198" s="218"/>
      <c r="H198" s="219"/>
      <c r="I198" s="219"/>
      <c r="J198" s="220"/>
      <c r="K198" s="220"/>
      <c r="O198" s="221"/>
      <c r="DJ198" s="176"/>
    </row>
    <row r="199" spans="1:114" s="217" customFormat="1" x14ac:dyDescent="0.2">
      <c r="A199" s="216"/>
      <c r="E199" s="218"/>
      <c r="H199" s="219"/>
      <c r="I199" s="219"/>
      <c r="J199" s="220"/>
      <c r="K199" s="220"/>
      <c r="O199" s="221"/>
      <c r="DJ199" s="176"/>
    </row>
    <row r="200" spans="1:114" s="217" customFormat="1" x14ac:dyDescent="0.2">
      <c r="A200" s="216"/>
      <c r="E200" s="218"/>
      <c r="H200" s="219"/>
      <c r="I200" s="219"/>
      <c r="J200" s="220"/>
      <c r="K200" s="220"/>
      <c r="O200" s="221"/>
      <c r="DJ200" s="176"/>
    </row>
    <row r="201" spans="1:114" s="217" customFormat="1" x14ac:dyDescent="0.2">
      <c r="A201" s="216"/>
      <c r="E201" s="218"/>
      <c r="H201" s="219"/>
      <c r="I201" s="219"/>
      <c r="J201" s="220"/>
      <c r="K201" s="220"/>
      <c r="O201" s="221"/>
      <c r="DJ201" s="176"/>
    </row>
    <row r="202" spans="1:114" s="217" customFormat="1" x14ac:dyDescent="0.2">
      <c r="A202" s="216"/>
      <c r="E202" s="218"/>
      <c r="H202" s="219"/>
      <c r="I202" s="219"/>
      <c r="J202" s="220"/>
      <c r="K202" s="220"/>
      <c r="O202" s="221"/>
      <c r="DJ202" s="176"/>
    </row>
    <row r="203" spans="1:114" s="217" customFormat="1" x14ac:dyDescent="0.2">
      <c r="A203" s="216"/>
      <c r="E203" s="218"/>
      <c r="H203" s="219"/>
      <c r="I203" s="219"/>
      <c r="J203" s="220"/>
      <c r="K203" s="220"/>
      <c r="O203" s="221"/>
      <c r="DJ203" s="176"/>
    </row>
    <row r="204" spans="1:114" s="217" customFormat="1" x14ac:dyDescent="0.2">
      <c r="A204" s="216"/>
      <c r="E204" s="218"/>
      <c r="H204" s="219"/>
      <c r="I204" s="219"/>
      <c r="J204" s="220"/>
      <c r="K204" s="220"/>
      <c r="O204" s="221"/>
      <c r="DJ204" s="176"/>
    </row>
    <row r="205" spans="1:114" s="217" customFormat="1" x14ac:dyDescent="0.2">
      <c r="A205" s="216"/>
      <c r="E205" s="218"/>
      <c r="H205" s="219"/>
      <c r="I205" s="219"/>
      <c r="J205" s="220"/>
      <c r="K205" s="220"/>
      <c r="O205" s="221"/>
      <c r="DJ205" s="176"/>
    </row>
    <row r="206" spans="1:114" s="217" customFormat="1" x14ac:dyDescent="0.2">
      <c r="A206" s="216"/>
      <c r="E206" s="218"/>
      <c r="H206" s="219"/>
      <c r="I206" s="219"/>
      <c r="J206" s="220"/>
      <c r="K206" s="220"/>
      <c r="O206" s="221"/>
      <c r="DJ206" s="176"/>
    </row>
    <row r="207" spans="1:114" s="217" customFormat="1" x14ac:dyDescent="0.2">
      <c r="A207" s="216"/>
      <c r="E207" s="218"/>
      <c r="H207" s="219"/>
      <c r="I207" s="219"/>
      <c r="J207" s="220"/>
      <c r="K207" s="220"/>
      <c r="O207" s="221"/>
      <c r="DJ207" s="176"/>
    </row>
    <row r="208" spans="1:114" s="217" customFormat="1" x14ac:dyDescent="0.2">
      <c r="A208" s="216"/>
      <c r="E208" s="218"/>
      <c r="H208" s="219"/>
      <c r="I208" s="219"/>
      <c r="J208" s="220"/>
      <c r="K208" s="220"/>
      <c r="O208" s="221"/>
      <c r="DJ208" s="176"/>
    </row>
    <row r="209" spans="1:114" s="217" customFormat="1" x14ac:dyDescent="0.2">
      <c r="A209" s="216"/>
      <c r="E209" s="218"/>
      <c r="H209" s="219"/>
      <c r="I209" s="219"/>
      <c r="J209" s="220"/>
      <c r="K209" s="220"/>
      <c r="O209" s="221"/>
      <c r="DJ209" s="176"/>
    </row>
    <row r="210" spans="1:114" s="217" customFormat="1" x14ac:dyDescent="0.2">
      <c r="A210" s="216"/>
      <c r="E210" s="218"/>
      <c r="H210" s="219"/>
      <c r="I210" s="219"/>
      <c r="J210" s="220"/>
      <c r="K210" s="220"/>
      <c r="O210" s="221"/>
      <c r="DJ210" s="176"/>
    </row>
    <row r="211" spans="1:114" s="217" customFormat="1" x14ac:dyDescent="0.2">
      <c r="A211" s="216"/>
      <c r="E211" s="218"/>
      <c r="H211" s="219"/>
      <c r="I211" s="219"/>
      <c r="J211" s="220"/>
      <c r="K211" s="220"/>
      <c r="O211" s="221"/>
      <c r="DJ211" s="176"/>
    </row>
    <row r="212" spans="1:114" s="217" customFormat="1" x14ac:dyDescent="0.2">
      <c r="A212" s="216"/>
      <c r="E212" s="218"/>
      <c r="H212" s="219"/>
      <c r="I212" s="219"/>
      <c r="J212" s="220"/>
      <c r="K212" s="220"/>
      <c r="O212" s="221"/>
      <c r="DJ212" s="176"/>
    </row>
    <row r="213" spans="1:114" s="217" customFormat="1" x14ac:dyDescent="0.2">
      <c r="A213" s="216"/>
      <c r="E213" s="218"/>
      <c r="H213" s="219"/>
      <c r="I213" s="219"/>
      <c r="J213" s="220"/>
      <c r="K213" s="220"/>
      <c r="O213" s="221"/>
      <c r="DJ213" s="176"/>
    </row>
    <row r="214" spans="1:114" s="217" customFormat="1" x14ac:dyDescent="0.2">
      <c r="A214" s="216"/>
      <c r="E214" s="218"/>
      <c r="H214" s="219"/>
      <c r="I214" s="219"/>
      <c r="J214" s="220"/>
      <c r="K214" s="220"/>
      <c r="O214" s="221"/>
      <c r="DJ214" s="176"/>
    </row>
    <row r="215" spans="1:114" s="217" customFormat="1" x14ac:dyDescent="0.2">
      <c r="A215" s="216"/>
      <c r="E215" s="218"/>
      <c r="H215" s="219"/>
      <c r="I215" s="219"/>
      <c r="J215" s="220"/>
      <c r="K215" s="220"/>
      <c r="O215" s="221"/>
      <c r="DJ215" s="176"/>
    </row>
    <row r="216" spans="1:114" s="217" customFormat="1" x14ac:dyDescent="0.2">
      <c r="A216" s="216"/>
      <c r="E216" s="218"/>
      <c r="H216" s="219"/>
      <c r="I216" s="219"/>
      <c r="J216" s="220"/>
      <c r="K216" s="220"/>
      <c r="O216" s="221"/>
      <c r="DJ216" s="176"/>
    </row>
    <row r="217" spans="1:114" s="217" customFormat="1" x14ac:dyDescent="0.2">
      <c r="A217" s="216"/>
      <c r="E217" s="218"/>
      <c r="H217" s="219"/>
      <c r="I217" s="219"/>
      <c r="J217" s="220"/>
      <c r="K217" s="220"/>
      <c r="O217" s="221"/>
      <c r="DJ217" s="176"/>
    </row>
    <row r="218" spans="1:114" s="217" customFormat="1" x14ac:dyDescent="0.2">
      <c r="A218" s="216"/>
      <c r="E218" s="218"/>
      <c r="H218" s="219"/>
      <c r="I218" s="219"/>
      <c r="J218" s="220"/>
      <c r="K218" s="220"/>
      <c r="O218" s="221"/>
      <c r="DJ218" s="176"/>
    </row>
    <row r="219" spans="1:114" s="217" customFormat="1" x14ac:dyDescent="0.2">
      <c r="A219" s="216"/>
      <c r="E219" s="218"/>
      <c r="H219" s="219"/>
      <c r="I219" s="219"/>
      <c r="J219" s="220"/>
      <c r="K219" s="220"/>
      <c r="O219" s="221"/>
      <c r="DJ219" s="176"/>
    </row>
    <row r="220" spans="1:114" s="217" customFormat="1" x14ac:dyDescent="0.2">
      <c r="A220" s="216"/>
      <c r="E220" s="218"/>
      <c r="H220" s="219"/>
      <c r="I220" s="219"/>
      <c r="J220" s="220"/>
      <c r="K220" s="220"/>
      <c r="O220" s="221"/>
      <c r="DJ220" s="176"/>
    </row>
    <row r="221" spans="1:114" s="217" customFormat="1" x14ac:dyDescent="0.2">
      <c r="A221" s="216"/>
      <c r="E221" s="218"/>
      <c r="H221" s="219"/>
      <c r="I221" s="219"/>
      <c r="J221" s="220"/>
      <c r="K221" s="220"/>
      <c r="O221" s="221"/>
      <c r="DJ221" s="176"/>
    </row>
    <row r="222" spans="1:114" s="217" customFormat="1" x14ac:dyDescent="0.2">
      <c r="A222" s="216"/>
      <c r="E222" s="218"/>
      <c r="H222" s="219"/>
      <c r="I222" s="219"/>
      <c r="J222" s="220"/>
      <c r="K222" s="220"/>
      <c r="O222" s="221"/>
      <c r="DJ222" s="176"/>
    </row>
    <row r="223" spans="1:114" s="217" customFormat="1" x14ac:dyDescent="0.2">
      <c r="A223" s="216"/>
      <c r="E223" s="218"/>
      <c r="H223" s="219"/>
      <c r="I223" s="219"/>
      <c r="J223" s="220"/>
      <c r="K223" s="220"/>
      <c r="O223" s="221"/>
      <c r="DJ223" s="176"/>
    </row>
    <row r="224" spans="1:114" s="217" customFormat="1" x14ac:dyDescent="0.2">
      <c r="A224" s="216"/>
      <c r="E224" s="218"/>
      <c r="H224" s="219"/>
      <c r="I224" s="219"/>
      <c r="J224" s="220"/>
      <c r="K224" s="220"/>
      <c r="O224" s="221"/>
      <c r="DJ224" s="176"/>
    </row>
    <row r="225" spans="1:114" s="217" customFormat="1" x14ac:dyDescent="0.2">
      <c r="A225" s="216"/>
      <c r="E225" s="218"/>
      <c r="H225" s="219"/>
      <c r="I225" s="219"/>
      <c r="J225" s="220"/>
      <c r="K225" s="220"/>
      <c r="O225" s="221"/>
      <c r="DJ225" s="176"/>
    </row>
    <row r="226" spans="1:114" s="217" customFormat="1" x14ac:dyDescent="0.2">
      <c r="A226" s="216"/>
      <c r="E226" s="218"/>
      <c r="H226" s="219"/>
      <c r="I226" s="219"/>
      <c r="J226" s="220"/>
      <c r="K226" s="220"/>
      <c r="O226" s="221"/>
      <c r="DJ226" s="176"/>
    </row>
    <row r="227" spans="1:114" s="217" customFormat="1" x14ac:dyDescent="0.2">
      <c r="A227" s="216"/>
      <c r="E227" s="218"/>
      <c r="H227" s="219"/>
      <c r="I227" s="219"/>
      <c r="J227" s="220"/>
      <c r="K227" s="220"/>
      <c r="O227" s="221"/>
      <c r="DJ227" s="176"/>
    </row>
    <row r="228" spans="1:114" s="217" customFormat="1" x14ac:dyDescent="0.2">
      <c r="A228" s="216"/>
      <c r="E228" s="218"/>
      <c r="H228" s="219"/>
      <c r="I228" s="219"/>
      <c r="J228" s="220"/>
      <c r="K228" s="220"/>
      <c r="O228" s="221"/>
      <c r="DJ228" s="176"/>
    </row>
    <row r="229" spans="1:114" s="217" customFormat="1" x14ac:dyDescent="0.2">
      <c r="A229" s="216"/>
      <c r="E229" s="218"/>
      <c r="H229" s="219"/>
      <c r="I229" s="219"/>
      <c r="J229" s="220"/>
      <c r="K229" s="220"/>
      <c r="O229" s="221"/>
      <c r="DJ229" s="176"/>
    </row>
    <row r="230" spans="1:114" s="217" customFormat="1" x14ac:dyDescent="0.2">
      <c r="A230" s="216"/>
      <c r="E230" s="218"/>
      <c r="H230" s="219"/>
      <c r="I230" s="219"/>
      <c r="J230" s="220"/>
      <c r="K230" s="220"/>
      <c r="O230" s="221"/>
      <c r="DJ230" s="176"/>
    </row>
    <row r="231" spans="1:114" s="217" customFormat="1" x14ac:dyDescent="0.2">
      <c r="A231" s="216"/>
      <c r="E231" s="218"/>
      <c r="H231" s="219"/>
      <c r="I231" s="219"/>
      <c r="J231" s="220"/>
      <c r="K231" s="220"/>
      <c r="O231" s="221"/>
      <c r="DJ231" s="176"/>
    </row>
    <row r="232" spans="1:114" s="217" customFormat="1" x14ac:dyDescent="0.2">
      <c r="A232" s="216"/>
      <c r="E232" s="218"/>
      <c r="H232" s="219"/>
      <c r="I232" s="219"/>
      <c r="J232" s="220"/>
      <c r="K232" s="220"/>
      <c r="O232" s="221"/>
      <c r="DJ232" s="176"/>
    </row>
    <row r="233" spans="1:114" s="217" customFormat="1" x14ac:dyDescent="0.2">
      <c r="A233" s="216"/>
      <c r="E233" s="218"/>
      <c r="H233" s="219"/>
      <c r="I233" s="219"/>
      <c r="J233" s="220"/>
      <c r="K233" s="220"/>
      <c r="O233" s="221"/>
      <c r="DJ233" s="176"/>
    </row>
    <row r="234" spans="1:114" s="217" customFormat="1" x14ac:dyDescent="0.2">
      <c r="A234" s="216"/>
      <c r="E234" s="218"/>
      <c r="H234" s="219"/>
      <c r="I234" s="219"/>
      <c r="J234" s="220"/>
      <c r="K234" s="220"/>
      <c r="O234" s="221"/>
      <c r="DJ234" s="176"/>
    </row>
    <row r="235" spans="1:114" s="217" customFormat="1" x14ac:dyDescent="0.2">
      <c r="A235" s="216"/>
      <c r="E235" s="218"/>
      <c r="H235" s="219"/>
      <c r="I235" s="219"/>
      <c r="J235" s="220"/>
      <c r="K235" s="220"/>
      <c r="O235" s="221"/>
      <c r="DJ235" s="176"/>
    </row>
    <row r="236" spans="1:114" s="217" customFormat="1" x14ac:dyDescent="0.2">
      <c r="A236" s="216"/>
      <c r="E236" s="218"/>
      <c r="H236" s="219"/>
      <c r="I236" s="219"/>
      <c r="J236" s="220"/>
      <c r="K236" s="220"/>
      <c r="O236" s="221"/>
      <c r="DJ236" s="176"/>
    </row>
    <row r="237" spans="1:114" s="217" customFormat="1" x14ac:dyDescent="0.2">
      <c r="A237" s="216"/>
      <c r="E237" s="218"/>
      <c r="H237" s="219"/>
      <c r="I237" s="219"/>
      <c r="J237" s="220"/>
      <c r="K237" s="220"/>
      <c r="O237" s="221"/>
      <c r="DJ237" s="176"/>
    </row>
    <row r="238" spans="1:114" s="217" customFormat="1" x14ac:dyDescent="0.2">
      <c r="A238" s="216"/>
      <c r="E238" s="218"/>
      <c r="H238" s="219"/>
      <c r="I238" s="219"/>
      <c r="J238" s="220"/>
      <c r="K238" s="220"/>
      <c r="O238" s="221"/>
      <c r="DJ238" s="176"/>
    </row>
    <row r="239" spans="1:114" s="217" customFormat="1" x14ac:dyDescent="0.2">
      <c r="A239" s="216"/>
      <c r="E239" s="218"/>
      <c r="H239" s="219"/>
      <c r="I239" s="219"/>
      <c r="J239" s="220"/>
      <c r="K239" s="220"/>
      <c r="O239" s="221"/>
      <c r="DJ239" s="176"/>
    </row>
    <row r="240" spans="1:114" s="217" customFormat="1" x14ac:dyDescent="0.2">
      <c r="A240" s="216"/>
      <c r="E240" s="218"/>
      <c r="H240" s="219"/>
      <c r="I240" s="219"/>
      <c r="J240" s="220"/>
      <c r="K240" s="220"/>
      <c r="O240" s="221"/>
      <c r="DJ240" s="176"/>
    </row>
    <row r="241" spans="1:114" s="217" customFormat="1" x14ac:dyDescent="0.2">
      <c r="A241" s="216"/>
      <c r="E241" s="218"/>
      <c r="H241" s="219"/>
      <c r="I241" s="219"/>
      <c r="J241" s="220"/>
      <c r="K241" s="220"/>
      <c r="O241" s="221"/>
      <c r="DJ241" s="176"/>
    </row>
    <row r="242" spans="1:114" s="217" customFormat="1" x14ac:dyDescent="0.2">
      <c r="A242" s="216"/>
      <c r="E242" s="218"/>
      <c r="H242" s="219"/>
      <c r="I242" s="219"/>
      <c r="J242" s="220"/>
      <c r="K242" s="220"/>
      <c r="O242" s="221"/>
      <c r="DJ242" s="176"/>
    </row>
    <row r="243" spans="1:114" s="217" customFormat="1" x14ac:dyDescent="0.2">
      <c r="A243" s="216"/>
      <c r="E243" s="218"/>
      <c r="H243" s="219"/>
      <c r="I243" s="219"/>
      <c r="J243" s="220"/>
      <c r="K243" s="220"/>
      <c r="O243" s="221"/>
      <c r="DJ243" s="176"/>
    </row>
    <row r="244" spans="1:114" s="217" customFormat="1" x14ac:dyDescent="0.2">
      <c r="A244" s="216"/>
      <c r="E244" s="218"/>
      <c r="H244" s="219"/>
      <c r="I244" s="219"/>
      <c r="J244" s="220"/>
      <c r="K244" s="220"/>
      <c r="O244" s="221"/>
      <c r="DJ244" s="176"/>
    </row>
    <row r="245" spans="1:114" s="217" customFormat="1" x14ac:dyDescent="0.2">
      <c r="A245" s="216"/>
      <c r="E245" s="218"/>
      <c r="H245" s="219"/>
      <c r="I245" s="219"/>
      <c r="J245" s="220"/>
      <c r="K245" s="220"/>
      <c r="O245" s="221"/>
      <c r="DJ245" s="176"/>
    </row>
    <row r="246" spans="1:114" s="217" customFormat="1" x14ac:dyDescent="0.2">
      <c r="A246" s="216"/>
      <c r="E246" s="218"/>
      <c r="H246" s="219"/>
      <c r="I246" s="219"/>
      <c r="J246" s="220"/>
      <c r="K246" s="220"/>
      <c r="O246" s="221"/>
      <c r="DJ246" s="176"/>
    </row>
    <row r="247" spans="1:114" s="217" customFormat="1" x14ac:dyDescent="0.2">
      <c r="A247" s="216"/>
      <c r="E247" s="218"/>
      <c r="H247" s="219"/>
      <c r="I247" s="219"/>
      <c r="J247" s="220"/>
      <c r="K247" s="220"/>
      <c r="O247" s="221"/>
      <c r="DJ247" s="176"/>
    </row>
    <row r="248" spans="1:114" s="217" customFormat="1" x14ac:dyDescent="0.2">
      <c r="A248" s="216"/>
      <c r="E248" s="218"/>
      <c r="H248" s="219"/>
      <c r="I248" s="219"/>
      <c r="J248" s="220"/>
      <c r="K248" s="220"/>
      <c r="O248" s="221"/>
      <c r="DJ248" s="176"/>
    </row>
    <row r="249" spans="1:114" s="217" customFormat="1" x14ac:dyDescent="0.2">
      <c r="A249" s="216"/>
      <c r="E249" s="218"/>
      <c r="H249" s="219"/>
      <c r="I249" s="219"/>
      <c r="J249" s="220"/>
      <c r="K249" s="220"/>
      <c r="O249" s="221"/>
      <c r="DJ249" s="176"/>
    </row>
    <row r="250" spans="1:114" s="217" customFormat="1" x14ac:dyDescent="0.2">
      <c r="A250" s="216"/>
      <c r="E250" s="218"/>
      <c r="H250" s="219"/>
      <c r="I250" s="219"/>
      <c r="J250" s="220"/>
      <c r="K250" s="220"/>
      <c r="O250" s="221"/>
      <c r="DJ250" s="176"/>
    </row>
    <row r="251" spans="1:114" s="217" customFormat="1" x14ac:dyDescent="0.2">
      <c r="A251" s="216"/>
      <c r="E251" s="218"/>
      <c r="H251" s="219"/>
      <c r="I251" s="219"/>
      <c r="J251" s="220"/>
      <c r="K251" s="220"/>
      <c r="O251" s="221"/>
      <c r="DJ251" s="176"/>
    </row>
    <row r="252" spans="1:114" s="217" customFormat="1" x14ac:dyDescent="0.2">
      <c r="A252" s="216"/>
      <c r="E252" s="218"/>
      <c r="H252" s="219"/>
      <c r="I252" s="219"/>
      <c r="J252" s="220"/>
      <c r="K252" s="220"/>
      <c r="O252" s="221"/>
      <c r="DJ252" s="176"/>
    </row>
    <row r="253" spans="1:114" s="217" customFormat="1" x14ac:dyDescent="0.2">
      <c r="A253" s="216"/>
      <c r="E253" s="218"/>
      <c r="H253" s="219"/>
      <c r="I253" s="219"/>
      <c r="J253" s="220"/>
      <c r="K253" s="220"/>
      <c r="O253" s="221"/>
      <c r="DJ253" s="176"/>
    </row>
    <row r="254" spans="1:114" s="217" customFormat="1" x14ac:dyDescent="0.2">
      <c r="A254" s="216"/>
      <c r="E254" s="218"/>
      <c r="H254" s="219"/>
      <c r="I254" s="219"/>
      <c r="J254" s="220"/>
      <c r="K254" s="220"/>
      <c r="O254" s="221"/>
      <c r="DJ254" s="176"/>
    </row>
    <row r="255" spans="1:114" s="217" customFormat="1" x14ac:dyDescent="0.2">
      <c r="A255" s="216"/>
      <c r="E255" s="218"/>
      <c r="H255" s="219"/>
      <c r="I255" s="219"/>
      <c r="J255" s="220"/>
      <c r="K255" s="220"/>
      <c r="O255" s="221"/>
      <c r="DJ255" s="176"/>
    </row>
    <row r="256" spans="1:114" s="217" customFormat="1" x14ac:dyDescent="0.2">
      <c r="A256" s="216"/>
      <c r="E256" s="218"/>
      <c r="H256" s="219"/>
      <c r="I256" s="219"/>
      <c r="J256" s="220"/>
      <c r="K256" s="220"/>
      <c r="O256" s="221"/>
      <c r="DJ256" s="176"/>
    </row>
    <row r="257" spans="1:114" s="217" customFormat="1" x14ac:dyDescent="0.2">
      <c r="A257" s="216"/>
      <c r="E257" s="218"/>
      <c r="H257" s="219"/>
      <c r="I257" s="219"/>
      <c r="J257" s="220"/>
      <c r="K257" s="220"/>
      <c r="O257" s="221"/>
      <c r="DJ257" s="176"/>
    </row>
    <row r="258" spans="1:114" s="217" customFormat="1" x14ac:dyDescent="0.2">
      <c r="A258" s="216"/>
      <c r="E258" s="218"/>
      <c r="H258" s="219"/>
      <c r="I258" s="219"/>
      <c r="J258" s="220"/>
      <c r="K258" s="220"/>
      <c r="O258" s="221"/>
      <c r="DJ258" s="176"/>
    </row>
    <row r="259" spans="1:114" s="217" customFormat="1" x14ac:dyDescent="0.2">
      <c r="A259" s="216"/>
      <c r="E259" s="218"/>
      <c r="H259" s="219"/>
      <c r="I259" s="219"/>
      <c r="J259" s="220"/>
      <c r="K259" s="220"/>
      <c r="O259" s="221"/>
      <c r="DJ259" s="176"/>
    </row>
    <row r="260" spans="1:114" s="217" customFormat="1" x14ac:dyDescent="0.2">
      <c r="A260" s="216"/>
      <c r="E260" s="218"/>
      <c r="H260" s="219"/>
      <c r="I260" s="219"/>
      <c r="J260" s="220"/>
      <c r="K260" s="220"/>
      <c r="O260" s="221"/>
      <c r="DJ260" s="176"/>
    </row>
    <row r="261" spans="1:114" s="217" customFormat="1" x14ac:dyDescent="0.2">
      <c r="A261" s="216"/>
      <c r="E261" s="218"/>
      <c r="H261" s="219"/>
      <c r="I261" s="219"/>
      <c r="J261" s="220"/>
      <c r="K261" s="220"/>
      <c r="O261" s="221"/>
      <c r="DJ261" s="176"/>
    </row>
    <row r="262" spans="1:114" s="217" customFormat="1" x14ac:dyDescent="0.2">
      <c r="A262" s="216"/>
      <c r="E262" s="218"/>
      <c r="H262" s="219"/>
      <c r="I262" s="219"/>
      <c r="J262" s="220"/>
      <c r="K262" s="220"/>
      <c r="O262" s="221"/>
      <c r="DJ262" s="176"/>
    </row>
    <row r="263" spans="1:114" s="217" customFormat="1" x14ac:dyDescent="0.2">
      <c r="A263" s="216"/>
      <c r="E263" s="218"/>
      <c r="H263" s="219"/>
      <c r="I263" s="219"/>
      <c r="J263" s="220"/>
      <c r="K263" s="220"/>
      <c r="O263" s="221"/>
      <c r="DJ263" s="176"/>
    </row>
    <row r="264" spans="1:114" s="176" customFormat="1" x14ac:dyDescent="0.2">
      <c r="A264" s="216"/>
      <c r="B264" s="223"/>
      <c r="E264" s="224"/>
      <c r="H264" s="225"/>
      <c r="I264" s="226"/>
      <c r="J264" s="220"/>
      <c r="O264" s="227"/>
    </row>
    <row r="265" spans="1:114" s="176" customFormat="1" x14ac:dyDescent="0.2">
      <c r="A265" s="216"/>
      <c r="B265" s="223"/>
      <c r="E265" s="224"/>
      <c r="H265" s="225"/>
      <c r="I265" s="226"/>
      <c r="J265" s="220"/>
      <c r="O265" s="227"/>
    </row>
    <row r="266" spans="1:114" s="176" customFormat="1" x14ac:dyDescent="0.2">
      <c r="A266" s="216"/>
      <c r="B266" s="223"/>
      <c r="E266" s="224"/>
      <c r="H266" s="225"/>
      <c r="I266" s="226"/>
      <c r="J266" s="220"/>
      <c r="O266" s="227"/>
    </row>
    <row r="267" spans="1:114" s="176" customFormat="1" x14ac:dyDescent="0.2">
      <c r="A267" s="216"/>
      <c r="B267" s="223"/>
      <c r="E267" s="224"/>
      <c r="H267" s="225"/>
      <c r="I267" s="226"/>
      <c r="J267" s="220"/>
      <c r="O267" s="227"/>
    </row>
    <row r="268" spans="1:114" s="176" customFormat="1" x14ac:dyDescent="0.2">
      <c r="A268" s="216"/>
      <c r="B268" s="223"/>
      <c r="E268" s="224"/>
      <c r="H268" s="226"/>
      <c r="I268" s="226"/>
      <c r="J268" s="220"/>
      <c r="O268" s="227"/>
    </row>
    <row r="269" spans="1:114" s="176" customFormat="1" x14ac:dyDescent="0.2">
      <c r="A269" s="216"/>
      <c r="B269" s="223"/>
      <c r="E269" s="224"/>
      <c r="H269" s="225"/>
      <c r="I269" s="226"/>
      <c r="J269" s="220"/>
      <c r="O269" s="227"/>
    </row>
    <row r="270" spans="1:114" s="176" customFormat="1" x14ac:dyDescent="0.2">
      <c r="A270" s="216"/>
      <c r="B270" s="223"/>
      <c r="E270" s="224"/>
      <c r="H270" s="225"/>
      <c r="I270" s="226"/>
      <c r="J270" s="220"/>
      <c r="O270" s="227"/>
    </row>
    <row r="271" spans="1:114" s="176" customFormat="1" x14ac:dyDescent="0.2">
      <c r="A271" s="216"/>
      <c r="B271" s="223"/>
      <c r="E271" s="224"/>
      <c r="H271" s="226"/>
      <c r="I271" s="226"/>
      <c r="J271" s="220"/>
      <c r="O271" s="227"/>
    </row>
    <row r="272" spans="1:114" s="176" customFormat="1" x14ac:dyDescent="0.2">
      <c r="A272" s="216"/>
      <c r="B272" s="223"/>
      <c r="E272" s="224"/>
      <c r="H272" s="226"/>
      <c r="I272" s="226"/>
      <c r="J272" s="220"/>
      <c r="O272" s="227"/>
    </row>
    <row r="273" spans="1:15" s="176" customFormat="1" x14ac:dyDescent="0.2">
      <c r="A273" s="216"/>
      <c r="B273" s="223"/>
      <c r="E273" s="224"/>
      <c r="H273" s="226"/>
      <c r="I273" s="226"/>
      <c r="J273" s="220"/>
      <c r="O273" s="227"/>
    </row>
    <row r="274" spans="1:15" s="176" customFormat="1" x14ac:dyDescent="0.2">
      <c r="A274" s="216"/>
      <c r="B274" s="223"/>
      <c r="E274" s="224"/>
      <c r="H274" s="226"/>
      <c r="I274" s="226"/>
      <c r="J274" s="220"/>
      <c r="O274" s="227"/>
    </row>
    <row r="275" spans="1:15" s="176" customFormat="1" x14ac:dyDescent="0.2">
      <c r="A275" s="216"/>
      <c r="B275" s="223"/>
      <c r="E275" s="224"/>
      <c r="H275" s="226"/>
      <c r="I275" s="226"/>
      <c r="J275" s="220"/>
      <c r="O275" s="227"/>
    </row>
    <row r="276" spans="1:15" s="176" customFormat="1" x14ac:dyDescent="0.2">
      <c r="A276" s="216"/>
      <c r="B276" s="223"/>
      <c r="E276" s="224"/>
      <c r="H276" s="226"/>
      <c r="I276" s="226"/>
      <c r="J276" s="220"/>
      <c r="O276" s="227"/>
    </row>
    <row r="277" spans="1:15" s="176" customFormat="1" x14ac:dyDescent="0.2">
      <c r="A277" s="216"/>
      <c r="B277" s="223"/>
      <c r="E277" s="224"/>
      <c r="H277" s="225"/>
      <c r="I277" s="226"/>
      <c r="J277" s="220"/>
      <c r="O277" s="227"/>
    </row>
    <row r="278" spans="1:15" s="176" customFormat="1" x14ac:dyDescent="0.2">
      <c r="A278" s="216"/>
      <c r="B278" s="223"/>
      <c r="E278" s="224"/>
      <c r="H278" s="225"/>
      <c r="I278" s="226"/>
      <c r="J278" s="220"/>
      <c r="O278" s="227"/>
    </row>
    <row r="279" spans="1:15" s="176" customFormat="1" x14ac:dyDescent="0.2">
      <c r="A279" s="216"/>
      <c r="B279" s="223"/>
      <c r="E279" s="224"/>
      <c r="H279" s="226"/>
      <c r="I279" s="226"/>
      <c r="J279" s="220"/>
      <c r="O279" s="227"/>
    </row>
    <row r="280" spans="1:15" s="176" customFormat="1" x14ac:dyDescent="0.2">
      <c r="A280" s="216"/>
      <c r="B280" s="223"/>
      <c r="E280" s="224"/>
      <c r="H280" s="226"/>
      <c r="I280" s="226"/>
      <c r="J280" s="220"/>
      <c r="O280" s="227"/>
    </row>
    <row r="281" spans="1:15" s="176" customFormat="1" x14ac:dyDescent="0.2">
      <c r="A281" s="216"/>
      <c r="B281" s="223"/>
      <c r="E281" s="224"/>
      <c r="H281" s="226"/>
      <c r="I281" s="226"/>
      <c r="J281" s="220"/>
      <c r="O281" s="227"/>
    </row>
    <row r="282" spans="1:15" s="176" customFormat="1" x14ac:dyDescent="0.2">
      <c r="A282" s="216"/>
      <c r="B282" s="223"/>
      <c r="E282" s="224"/>
      <c r="H282" s="225"/>
      <c r="I282" s="226"/>
      <c r="J282" s="220"/>
      <c r="O282" s="227"/>
    </row>
    <row r="283" spans="1:15" s="176" customFormat="1" x14ac:dyDescent="0.2">
      <c r="A283" s="216"/>
      <c r="B283" s="223"/>
      <c r="E283" s="224"/>
      <c r="H283" s="225"/>
      <c r="I283" s="226"/>
      <c r="J283" s="220"/>
      <c r="O283" s="227"/>
    </row>
    <row r="284" spans="1:15" s="176" customFormat="1" x14ac:dyDescent="0.2">
      <c r="A284" s="216"/>
      <c r="B284" s="223"/>
      <c r="E284" s="224"/>
      <c r="H284" s="225"/>
      <c r="I284" s="226"/>
      <c r="J284" s="220"/>
      <c r="O284" s="227"/>
    </row>
    <row r="285" spans="1:15" s="176" customFormat="1" x14ac:dyDescent="0.2">
      <c r="A285" s="216"/>
      <c r="B285" s="223"/>
      <c r="E285" s="224"/>
      <c r="H285" s="225"/>
      <c r="I285" s="226"/>
      <c r="J285" s="220"/>
      <c r="O285" s="227"/>
    </row>
    <row r="286" spans="1:15" s="176" customFormat="1" x14ac:dyDescent="0.2">
      <c r="A286" s="216"/>
      <c r="B286" s="223"/>
      <c r="E286" s="224"/>
      <c r="H286" s="225"/>
      <c r="I286" s="226"/>
      <c r="J286" s="220"/>
      <c r="O286" s="227"/>
    </row>
    <row r="287" spans="1:15" s="176" customFormat="1" x14ac:dyDescent="0.2">
      <c r="A287" s="216"/>
      <c r="B287" s="223"/>
      <c r="E287" s="224"/>
      <c r="H287" s="225"/>
      <c r="I287" s="226"/>
      <c r="J287" s="220"/>
      <c r="O287" s="227"/>
    </row>
    <row r="288" spans="1:15" s="176" customFormat="1" x14ac:dyDescent="0.2">
      <c r="A288" s="216"/>
      <c r="B288" s="223"/>
      <c r="E288" s="224"/>
      <c r="H288" s="226"/>
      <c r="I288" s="226"/>
      <c r="J288" s="220"/>
      <c r="O288" s="227"/>
    </row>
    <row r="289" spans="1:15" s="176" customFormat="1" x14ac:dyDescent="0.2">
      <c r="A289" s="216"/>
      <c r="B289" s="223"/>
      <c r="E289" s="224"/>
      <c r="H289" s="226"/>
      <c r="I289" s="226"/>
      <c r="J289" s="220"/>
      <c r="O289" s="227"/>
    </row>
    <row r="290" spans="1:15" s="176" customFormat="1" x14ac:dyDescent="0.2">
      <c r="A290" s="216"/>
      <c r="B290" s="223"/>
      <c r="E290" s="224"/>
      <c r="H290" s="226"/>
      <c r="I290" s="226"/>
      <c r="J290" s="220"/>
      <c r="O290" s="227"/>
    </row>
    <row r="291" spans="1:15" s="176" customFormat="1" x14ac:dyDescent="0.2">
      <c r="A291" s="216"/>
      <c r="B291" s="223"/>
      <c r="E291" s="224"/>
      <c r="H291" s="225"/>
      <c r="I291" s="226"/>
      <c r="J291" s="220"/>
      <c r="O291" s="227"/>
    </row>
    <row r="292" spans="1:15" s="176" customFormat="1" x14ac:dyDescent="0.2">
      <c r="A292" s="216"/>
      <c r="B292" s="223"/>
      <c r="E292" s="224"/>
      <c r="H292" s="225"/>
      <c r="I292" s="226"/>
      <c r="J292" s="220"/>
      <c r="O292" s="227"/>
    </row>
    <row r="293" spans="1:15" s="176" customFormat="1" x14ac:dyDescent="0.2">
      <c r="A293" s="216"/>
      <c r="B293" s="223"/>
      <c r="E293" s="224"/>
      <c r="H293" s="226"/>
      <c r="I293" s="226"/>
      <c r="J293" s="220"/>
      <c r="O293" s="227"/>
    </row>
    <row r="294" spans="1:15" s="176" customFormat="1" x14ac:dyDescent="0.2">
      <c r="A294" s="216"/>
      <c r="B294" s="223"/>
      <c r="E294" s="224"/>
      <c r="H294" s="226"/>
      <c r="I294" s="226"/>
      <c r="J294" s="220"/>
      <c r="O294" s="227"/>
    </row>
    <row r="295" spans="1:15" s="176" customFormat="1" x14ac:dyDescent="0.2">
      <c r="A295" s="216"/>
      <c r="B295" s="223"/>
      <c r="E295" s="224"/>
      <c r="H295" s="226"/>
      <c r="I295" s="226"/>
      <c r="J295" s="220"/>
      <c r="O295" s="227"/>
    </row>
    <row r="296" spans="1:15" s="176" customFormat="1" x14ac:dyDescent="0.2">
      <c r="A296" s="216"/>
      <c r="B296" s="223"/>
      <c r="E296" s="224"/>
      <c r="H296" s="226"/>
      <c r="I296" s="226"/>
      <c r="J296" s="220"/>
      <c r="O296" s="227"/>
    </row>
    <row r="297" spans="1:15" s="176" customFormat="1" x14ac:dyDescent="0.2">
      <c r="A297" s="216"/>
      <c r="B297" s="223"/>
      <c r="E297" s="224"/>
      <c r="H297" s="225"/>
      <c r="I297" s="226"/>
      <c r="J297" s="220"/>
      <c r="O297" s="227"/>
    </row>
    <row r="298" spans="1:15" s="176" customFormat="1" x14ac:dyDescent="0.2">
      <c r="A298" s="216"/>
      <c r="B298" s="223"/>
      <c r="E298" s="224"/>
      <c r="H298" s="226"/>
      <c r="I298" s="226"/>
      <c r="J298" s="220"/>
      <c r="O298" s="227"/>
    </row>
    <row r="299" spans="1:15" s="176" customFormat="1" x14ac:dyDescent="0.2">
      <c r="A299" s="216"/>
      <c r="B299" s="223"/>
      <c r="E299" s="224"/>
      <c r="H299" s="225"/>
      <c r="I299" s="226"/>
      <c r="J299" s="220"/>
      <c r="O299" s="227"/>
    </row>
    <row r="300" spans="1:15" s="176" customFormat="1" x14ac:dyDescent="0.2">
      <c r="A300" s="216"/>
      <c r="B300" s="223"/>
      <c r="E300" s="224"/>
      <c r="H300" s="226"/>
      <c r="I300" s="226"/>
      <c r="J300" s="220"/>
      <c r="O300" s="227"/>
    </row>
    <row r="301" spans="1:15" s="176" customFormat="1" x14ac:dyDescent="0.2">
      <c r="A301" s="216"/>
      <c r="B301" s="223"/>
      <c r="E301" s="224"/>
      <c r="H301" s="225"/>
      <c r="I301" s="226"/>
      <c r="J301" s="220"/>
      <c r="O301" s="227"/>
    </row>
    <row r="302" spans="1:15" s="176" customFormat="1" x14ac:dyDescent="0.2">
      <c r="A302" s="216"/>
      <c r="B302" s="223"/>
      <c r="E302" s="224"/>
      <c r="H302" s="225"/>
      <c r="I302" s="226"/>
      <c r="J302" s="220"/>
      <c r="O302" s="227"/>
    </row>
    <row r="303" spans="1:15" s="176" customFormat="1" x14ac:dyDescent="0.2">
      <c r="A303" s="216"/>
      <c r="B303" s="223"/>
      <c r="E303" s="224"/>
      <c r="H303" s="225"/>
      <c r="I303" s="226"/>
      <c r="J303" s="220"/>
      <c r="O303" s="227"/>
    </row>
    <row r="304" spans="1:15" s="176" customFormat="1" x14ac:dyDescent="0.2">
      <c r="A304" s="216"/>
      <c r="B304" s="223"/>
      <c r="E304" s="224"/>
      <c r="H304" s="225"/>
      <c r="I304" s="226"/>
      <c r="J304" s="220"/>
      <c r="O304" s="227"/>
    </row>
    <row r="305" spans="1:15" s="176" customFormat="1" x14ac:dyDescent="0.2">
      <c r="A305" s="216"/>
      <c r="B305" s="223"/>
      <c r="E305" s="224"/>
      <c r="H305" s="225"/>
      <c r="I305" s="226"/>
      <c r="J305" s="220"/>
      <c r="O305" s="227"/>
    </row>
    <row r="306" spans="1:15" s="176" customFormat="1" x14ac:dyDescent="0.2">
      <c r="A306" s="216"/>
      <c r="B306" s="223"/>
      <c r="E306" s="224"/>
      <c r="H306" s="226"/>
      <c r="I306" s="226"/>
      <c r="J306" s="220"/>
      <c r="O306" s="227"/>
    </row>
    <row r="307" spans="1:15" s="176" customFormat="1" x14ac:dyDescent="0.2">
      <c r="A307" s="216"/>
      <c r="B307" s="223"/>
      <c r="E307" s="224"/>
      <c r="H307" s="225"/>
      <c r="I307" s="226"/>
      <c r="J307" s="220"/>
      <c r="O307" s="227"/>
    </row>
    <row r="308" spans="1:15" s="176" customFormat="1" x14ac:dyDescent="0.2">
      <c r="A308" s="216"/>
      <c r="B308" s="223"/>
      <c r="E308" s="224"/>
      <c r="H308" s="226"/>
      <c r="I308" s="226"/>
      <c r="J308" s="220"/>
      <c r="O308" s="227"/>
    </row>
    <row r="309" spans="1:15" s="176" customFormat="1" x14ac:dyDescent="0.2">
      <c r="A309" s="216"/>
      <c r="B309" s="223"/>
      <c r="E309" s="224"/>
      <c r="H309" s="225"/>
      <c r="I309" s="226"/>
      <c r="J309" s="220"/>
      <c r="O309" s="227"/>
    </row>
    <row r="310" spans="1:15" s="176" customFormat="1" x14ac:dyDescent="0.2">
      <c r="A310" s="216"/>
      <c r="B310" s="223"/>
      <c r="E310" s="224"/>
      <c r="H310" s="225"/>
      <c r="I310" s="226"/>
      <c r="J310" s="220"/>
      <c r="O310" s="227"/>
    </row>
    <row r="311" spans="1:15" s="176" customFormat="1" x14ac:dyDescent="0.2">
      <c r="A311" s="216"/>
      <c r="B311" s="223"/>
      <c r="E311" s="224"/>
      <c r="H311" s="225"/>
      <c r="I311" s="226"/>
      <c r="J311" s="220"/>
      <c r="O311" s="227"/>
    </row>
    <row r="312" spans="1:15" s="176" customFormat="1" x14ac:dyDescent="0.2">
      <c r="A312" s="216"/>
      <c r="B312" s="223"/>
      <c r="E312" s="224"/>
      <c r="H312" s="225"/>
      <c r="I312" s="226"/>
      <c r="J312" s="220"/>
      <c r="O312" s="227"/>
    </row>
    <row r="313" spans="1:15" s="176" customFormat="1" x14ac:dyDescent="0.2">
      <c r="A313" s="216"/>
      <c r="B313" s="223"/>
      <c r="E313" s="224"/>
      <c r="H313" s="226"/>
      <c r="I313" s="226"/>
      <c r="J313" s="220"/>
      <c r="O313" s="227"/>
    </row>
    <row r="314" spans="1:15" s="176" customFormat="1" x14ac:dyDescent="0.2">
      <c r="A314" s="216"/>
      <c r="B314" s="223"/>
      <c r="E314" s="224"/>
      <c r="H314" s="225"/>
      <c r="I314" s="226"/>
      <c r="J314" s="220"/>
      <c r="O314" s="227"/>
    </row>
    <row r="315" spans="1:15" s="176" customFormat="1" x14ac:dyDescent="0.2">
      <c r="A315" s="216"/>
      <c r="B315" s="223"/>
      <c r="E315" s="224"/>
      <c r="H315" s="225"/>
      <c r="I315" s="226"/>
      <c r="J315" s="220"/>
      <c r="O315" s="227"/>
    </row>
    <row r="316" spans="1:15" s="176" customFormat="1" x14ac:dyDescent="0.2">
      <c r="A316" s="216"/>
      <c r="B316" s="223"/>
      <c r="E316" s="224"/>
      <c r="H316" s="225"/>
      <c r="I316" s="226"/>
      <c r="J316" s="220"/>
      <c r="O316" s="227"/>
    </row>
    <row r="317" spans="1:15" s="176" customFormat="1" x14ac:dyDescent="0.2">
      <c r="A317" s="216"/>
      <c r="B317" s="223"/>
      <c r="E317" s="224"/>
      <c r="H317" s="225"/>
      <c r="I317" s="226"/>
      <c r="J317" s="220"/>
      <c r="O317" s="227"/>
    </row>
    <row r="318" spans="1:15" s="176" customFormat="1" x14ac:dyDescent="0.2">
      <c r="A318" s="216"/>
      <c r="B318" s="223"/>
      <c r="E318" s="224"/>
      <c r="H318" s="226"/>
      <c r="I318" s="226"/>
      <c r="J318" s="220"/>
      <c r="O318" s="227"/>
    </row>
    <row r="319" spans="1:15" s="176" customFormat="1" x14ac:dyDescent="0.2">
      <c r="A319" s="216"/>
      <c r="B319" s="223"/>
      <c r="E319" s="224"/>
      <c r="H319" s="226"/>
      <c r="I319" s="226"/>
      <c r="J319" s="220"/>
      <c r="O319" s="227"/>
    </row>
    <row r="320" spans="1:15" s="176" customFormat="1" x14ac:dyDescent="0.2">
      <c r="A320" s="216"/>
      <c r="B320" s="223"/>
      <c r="E320" s="224"/>
      <c r="H320" s="225"/>
      <c r="I320" s="226"/>
      <c r="J320" s="220"/>
      <c r="O320" s="227"/>
    </row>
    <row r="321" spans="1:15" s="176" customFormat="1" x14ac:dyDescent="0.2">
      <c r="A321" s="216"/>
      <c r="B321" s="223"/>
      <c r="E321" s="224"/>
      <c r="H321" s="225"/>
      <c r="I321" s="226"/>
      <c r="J321" s="220"/>
      <c r="O321" s="227"/>
    </row>
    <row r="322" spans="1:15" s="176" customFormat="1" x14ac:dyDescent="0.2">
      <c r="A322" s="216"/>
      <c r="B322" s="223"/>
      <c r="E322" s="224"/>
      <c r="H322" s="225"/>
      <c r="I322" s="226"/>
      <c r="J322" s="220"/>
      <c r="O322" s="227"/>
    </row>
    <row r="323" spans="1:15" s="176" customFormat="1" x14ac:dyDescent="0.2">
      <c r="A323" s="216"/>
      <c r="B323" s="223"/>
      <c r="E323" s="224"/>
      <c r="H323" s="225"/>
      <c r="I323" s="226"/>
      <c r="J323" s="220"/>
      <c r="O323" s="227"/>
    </row>
    <row r="324" spans="1:15" s="176" customFormat="1" x14ac:dyDescent="0.2">
      <c r="A324" s="216"/>
      <c r="B324" s="223"/>
      <c r="E324" s="224"/>
      <c r="H324" s="225"/>
      <c r="I324" s="226"/>
      <c r="J324" s="220"/>
      <c r="O324" s="227"/>
    </row>
    <row r="325" spans="1:15" s="176" customFormat="1" x14ac:dyDescent="0.2">
      <c r="A325" s="216"/>
      <c r="B325" s="223"/>
      <c r="E325" s="224"/>
      <c r="H325" s="226"/>
      <c r="I325" s="226"/>
      <c r="J325" s="220"/>
      <c r="O325" s="227"/>
    </row>
    <row r="326" spans="1:15" s="176" customFormat="1" x14ac:dyDescent="0.2">
      <c r="A326" s="216"/>
      <c r="B326" s="223"/>
      <c r="E326" s="224"/>
      <c r="H326" s="226"/>
      <c r="I326" s="226"/>
      <c r="J326" s="220"/>
      <c r="O326" s="227"/>
    </row>
    <row r="327" spans="1:15" s="176" customFormat="1" x14ac:dyDescent="0.2">
      <c r="A327" s="216"/>
      <c r="B327" s="223"/>
      <c r="E327" s="224"/>
      <c r="H327" s="225"/>
      <c r="I327" s="226"/>
      <c r="J327" s="220"/>
      <c r="O327" s="227"/>
    </row>
    <row r="328" spans="1:15" s="176" customFormat="1" x14ac:dyDescent="0.2">
      <c r="A328" s="216"/>
      <c r="B328" s="223"/>
      <c r="E328" s="224"/>
      <c r="H328" s="225"/>
      <c r="I328" s="226"/>
      <c r="J328" s="220"/>
      <c r="O328" s="227"/>
    </row>
    <row r="329" spans="1:15" s="176" customFormat="1" x14ac:dyDescent="0.2">
      <c r="A329" s="216"/>
      <c r="B329" s="223"/>
      <c r="E329" s="224"/>
      <c r="H329" s="225"/>
      <c r="I329" s="226"/>
      <c r="J329" s="220"/>
      <c r="O329" s="227"/>
    </row>
    <row r="330" spans="1:15" s="176" customFormat="1" x14ac:dyDescent="0.2">
      <c r="A330" s="216"/>
      <c r="B330" s="223"/>
      <c r="E330" s="224"/>
      <c r="H330" s="225"/>
      <c r="I330" s="226"/>
      <c r="J330" s="220"/>
      <c r="O330" s="227"/>
    </row>
    <row r="331" spans="1:15" s="176" customFormat="1" x14ac:dyDescent="0.2">
      <c r="A331" s="216"/>
      <c r="B331" s="223"/>
      <c r="E331" s="224"/>
      <c r="H331" s="225"/>
      <c r="I331" s="226"/>
      <c r="J331" s="220"/>
      <c r="O331" s="227"/>
    </row>
    <row r="332" spans="1:15" s="176" customFormat="1" x14ac:dyDescent="0.2">
      <c r="A332" s="216"/>
      <c r="B332" s="223"/>
      <c r="E332" s="224"/>
      <c r="H332" s="225"/>
      <c r="I332" s="226"/>
      <c r="J332" s="220"/>
      <c r="O332" s="227"/>
    </row>
    <row r="333" spans="1:15" s="176" customFormat="1" x14ac:dyDescent="0.2">
      <c r="A333" s="216"/>
      <c r="B333" s="223"/>
      <c r="E333" s="224"/>
      <c r="H333" s="225"/>
      <c r="I333" s="226"/>
      <c r="J333" s="220"/>
      <c r="O333" s="227"/>
    </row>
    <row r="334" spans="1:15" s="176" customFormat="1" x14ac:dyDescent="0.2">
      <c r="A334" s="216"/>
      <c r="B334" s="223"/>
      <c r="E334" s="224"/>
      <c r="H334" s="225"/>
      <c r="I334" s="226"/>
      <c r="J334" s="220"/>
      <c r="O334" s="227"/>
    </row>
    <row r="335" spans="1:15" s="176" customFormat="1" x14ac:dyDescent="0.2">
      <c r="A335" s="216"/>
      <c r="B335" s="223"/>
      <c r="E335" s="224"/>
      <c r="H335" s="225"/>
      <c r="I335" s="226"/>
      <c r="J335" s="220"/>
      <c r="O335" s="227"/>
    </row>
    <row r="336" spans="1:15" s="176" customFormat="1" x14ac:dyDescent="0.2">
      <c r="A336" s="216"/>
      <c r="B336" s="223"/>
      <c r="E336" s="224"/>
      <c r="H336" s="225"/>
      <c r="I336" s="226"/>
      <c r="J336" s="220"/>
      <c r="O336" s="227"/>
    </row>
    <row r="337" spans="1:15" s="176" customFormat="1" x14ac:dyDescent="0.2">
      <c r="A337" s="216"/>
      <c r="B337" s="223"/>
      <c r="E337" s="224"/>
      <c r="H337" s="225"/>
      <c r="I337" s="226"/>
      <c r="J337" s="220"/>
      <c r="O337" s="227"/>
    </row>
    <row r="338" spans="1:15" s="176" customFormat="1" x14ac:dyDescent="0.2">
      <c r="A338" s="216"/>
      <c r="B338" s="223"/>
      <c r="E338" s="224"/>
      <c r="H338" s="226"/>
      <c r="I338" s="226"/>
      <c r="J338" s="220"/>
      <c r="O338" s="227"/>
    </row>
    <row r="339" spans="1:15" s="176" customFormat="1" x14ac:dyDescent="0.2">
      <c r="A339" s="216"/>
      <c r="B339" s="223"/>
      <c r="E339" s="224"/>
      <c r="H339" s="225"/>
      <c r="I339" s="226"/>
      <c r="J339" s="220"/>
      <c r="O339" s="227"/>
    </row>
    <row r="340" spans="1:15" s="176" customFormat="1" x14ac:dyDescent="0.2">
      <c r="A340" s="216"/>
      <c r="B340" s="223"/>
      <c r="E340" s="224"/>
      <c r="H340" s="225"/>
      <c r="I340" s="226"/>
      <c r="J340" s="220"/>
      <c r="O340" s="227"/>
    </row>
    <row r="341" spans="1:15" s="176" customFormat="1" x14ac:dyDescent="0.2">
      <c r="A341" s="216"/>
      <c r="B341" s="223"/>
      <c r="E341" s="224"/>
      <c r="H341" s="226"/>
      <c r="I341" s="226"/>
      <c r="J341" s="220"/>
      <c r="O341" s="227"/>
    </row>
    <row r="342" spans="1:15" s="176" customFormat="1" x14ac:dyDescent="0.2">
      <c r="A342" s="216"/>
      <c r="B342" s="223"/>
      <c r="E342" s="224"/>
      <c r="H342" s="226"/>
      <c r="I342" s="226"/>
      <c r="J342" s="220"/>
      <c r="O342" s="227"/>
    </row>
    <row r="343" spans="1:15" s="176" customFormat="1" x14ac:dyDescent="0.2">
      <c r="A343" s="216"/>
      <c r="B343" s="223"/>
      <c r="E343" s="224"/>
      <c r="H343" s="226"/>
      <c r="I343" s="226"/>
      <c r="J343" s="220"/>
      <c r="O343" s="227"/>
    </row>
    <row r="344" spans="1:15" s="176" customFormat="1" x14ac:dyDescent="0.2">
      <c r="A344" s="216"/>
      <c r="B344" s="223"/>
      <c r="E344" s="224"/>
      <c r="H344" s="225"/>
      <c r="I344" s="226"/>
      <c r="J344" s="220"/>
      <c r="O344" s="227"/>
    </row>
    <row r="345" spans="1:15" s="176" customFormat="1" x14ac:dyDescent="0.2">
      <c r="A345" s="216"/>
      <c r="B345" s="223"/>
      <c r="E345" s="224"/>
      <c r="H345" s="225"/>
      <c r="I345" s="226"/>
      <c r="J345" s="220"/>
      <c r="O345" s="227"/>
    </row>
    <row r="346" spans="1:15" s="176" customFormat="1" x14ac:dyDescent="0.2">
      <c r="A346" s="216"/>
      <c r="B346" s="223"/>
      <c r="E346" s="224"/>
      <c r="H346" s="225"/>
      <c r="I346" s="226"/>
      <c r="J346" s="220"/>
      <c r="O346" s="227"/>
    </row>
    <row r="347" spans="1:15" s="176" customFormat="1" x14ac:dyDescent="0.2">
      <c r="A347" s="216"/>
      <c r="B347" s="223"/>
      <c r="E347" s="224"/>
      <c r="H347" s="226"/>
      <c r="I347" s="226"/>
      <c r="J347" s="220"/>
      <c r="O347" s="227"/>
    </row>
    <row r="348" spans="1:15" s="176" customFormat="1" x14ac:dyDescent="0.2">
      <c r="A348" s="216"/>
      <c r="B348" s="223"/>
      <c r="E348" s="224"/>
      <c r="H348" s="226"/>
      <c r="I348" s="226"/>
      <c r="J348" s="220"/>
      <c r="O348" s="227"/>
    </row>
    <row r="349" spans="1:15" s="176" customFormat="1" x14ac:dyDescent="0.2">
      <c r="A349" s="216"/>
      <c r="B349" s="223"/>
      <c r="E349" s="224"/>
      <c r="H349" s="226"/>
      <c r="I349" s="226"/>
      <c r="J349" s="220"/>
      <c r="O349" s="227"/>
    </row>
    <row r="350" spans="1:15" s="176" customFormat="1" x14ac:dyDescent="0.2">
      <c r="A350" s="216"/>
      <c r="B350" s="223"/>
      <c r="E350" s="224"/>
      <c r="H350" s="226"/>
      <c r="I350" s="226"/>
      <c r="J350" s="220"/>
      <c r="O350" s="227"/>
    </row>
    <row r="351" spans="1:15" s="176" customFormat="1" x14ac:dyDescent="0.2">
      <c r="A351" s="216"/>
      <c r="B351" s="223"/>
      <c r="E351" s="224"/>
      <c r="H351" s="226"/>
      <c r="I351" s="226"/>
      <c r="J351" s="220"/>
      <c r="O351" s="227"/>
    </row>
    <row r="352" spans="1:15" s="176" customFormat="1" x14ac:dyDescent="0.2">
      <c r="A352" s="216"/>
      <c r="B352" s="223"/>
      <c r="E352" s="224"/>
      <c r="H352" s="225"/>
      <c r="I352" s="226"/>
      <c r="J352" s="220"/>
      <c r="O352" s="227"/>
    </row>
    <row r="353" spans="1:114" s="176" customFormat="1" x14ac:dyDescent="0.2">
      <c r="A353" s="216"/>
      <c r="B353" s="223"/>
      <c r="E353" s="224"/>
      <c r="H353" s="225"/>
      <c r="I353" s="226"/>
      <c r="J353" s="220"/>
      <c r="O353" s="227"/>
    </row>
    <row r="354" spans="1:114" s="176" customFormat="1" x14ac:dyDescent="0.2">
      <c r="A354" s="216"/>
      <c r="B354" s="223"/>
      <c r="E354" s="224"/>
      <c r="H354" s="226"/>
      <c r="I354" s="226"/>
      <c r="J354" s="220"/>
      <c r="O354" s="227"/>
    </row>
    <row r="355" spans="1:114" s="176" customFormat="1" x14ac:dyDescent="0.2">
      <c r="A355" s="216"/>
      <c r="B355" s="223"/>
      <c r="E355" s="224"/>
      <c r="H355" s="225"/>
      <c r="I355" s="226"/>
      <c r="J355" s="220"/>
      <c r="O355" s="227"/>
    </row>
    <row r="356" spans="1:114" s="176" customFormat="1" x14ac:dyDescent="0.2">
      <c r="A356" s="216"/>
      <c r="B356" s="223"/>
      <c r="E356" s="224"/>
      <c r="H356" s="225"/>
      <c r="I356" s="226"/>
      <c r="J356" s="220"/>
      <c r="O356" s="227"/>
    </row>
    <row r="357" spans="1:114" s="176" customFormat="1" x14ac:dyDescent="0.2">
      <c r="A357" s="216"/>
      <c r="B357" s="223"/>
      <c r="E357" s="224"/>
      <c r="H357" s="225"/>
      <c r="I357" s="226"/>
      <c r="J357" s="220"/>
      <c r="O357" s="227"/>
    </row>
    <row r="358" spans="1:114" s="176" customFormat="1" x14ac:dyDescent="0.2">
      <c r="A358" s="216"/>
      <c r="B358" s="223"/>
      <c r="E358" s="224"/>
      <c r="H358" s="225"/>
      <c r="I358" s="226"/>
      <c r="J358" s="220"/>
      <c r="O358" s="227"/>
    </row>
    <row r="359" spans="1:114" s="229" customFormat="1" x14ac:dyDescent="0.2">
      <c r="A359" s="216"/>
      <c r="B359" s="223"/>
      <c r="C359" s="227"/>
      <c r="D359" s="176"/>
      <c r="E359" s="224"/>
      <c r="F359" s="176"/>
      <c r="G359" s="176"/>
      <c r="H359" s="228"/>
      <c r="I359" s="228"/>
      <c r="J359" s="220"/>
      <c r="K359" s="176"/>
      <c r="L359" s="176"/>
      <c r="M359" s="176"/>
      <c r="N359" s="176"/>
      <c r="O359" s="227"/>
      <c r="P359" s="176"/>
      <c r="Q359" s="176"/>
      <c r="R359" s="176"/>
      <c r="S359" s="176"/>
      <c r="T359" s="176"/>
      <c r="U359" s="176"/>
      <c r="V359" s="176"/>
      <c r="W359" s="176"/>
      <c r="X359" s="176"/>
      <c r="Y359" s="176"/>
      <c r="Z359" s="176"/>
      <c r="AA359" s="176"/>
      <c r="AB359" s="176"/>
      <c r="AC359" s="176"/>
      <c r="AD359" s="176"/>
      <c r="AE359" s="176"/>
      <c r="AF359" s="176"/>
      <c r="AG359" s="176"/>
      <c r="AH359" s="176"/>
      <c r="AI359" s="176"/>
      <c r="AJ359" s="176"/>
      <c r="AK359" s="176"/>
      <c r="AL359" s="176"/>
      <c r="AM359" s="176"/>
      <c r="AN359" s="176"/>
      <c r="AO359" s="176"/>
      <c r="AP359" s="176"/>
      <c r="AQ359" s="176"/>
      <c r="AR359" s="176"/>
      <c r="AS359" s="176"/>
      <c r="AT359" s="176"/>
      <c r="AU359" s="176"/>
      <c r="AV359" s="176"/>
      <c r="AW359" s="176"/>
      <c r="AX359" s="176"/>
      <c r="AY359" s="176"/>
      <c r="AZ359" s="176"/>
      <c r="BA359" s="176"/>
      <c r="BB359" s="176"/>
      <c r="BC359" s="176"/>
      <c r="BD359" s="176"/>
      <c r="BE359" s="176"/>
      <c r="BF359" s="176"/>
      <c r="BG359" s="176"/>
      <c r="BH359" s="176"/>
      <c r="BI359" s="176"/>
      <c r="BJ359" s="176"/>
      <c r="BK359" s="176"/>
      <c r="BL359" s="176"/>
      <c r="BM359" s="176"/>
      <c r="BN359" s="176"/>
      <c r="BO359" s="176"/>
      <c r="BP359" s="176"/>
      <c r="BQ359" s="176"/>
      <c r="BR359" s="176"/>
      <c r="BS359" s="176"/>
      <c r="BT359" s="176"/>
      <c r="BU359" s="176"/>
      <c r="BV359" s="176"/>
      <c r="BW359" s="176"/>
      <c r="BX359" s="176"/>
      <c r="BY359" s="176"/>
      <c r="BZ359" s="176"/>
      <c r="CA359" s="176"/>
      <c r="CB359" s="176"/>
      <c r="CC359" s="176"/>
      <c r="CD359" s="176"/>
      <c r="CE359" s="176"/>
      <c r="CF359" s="176"/>
      <c r="CG359" s="176"/>
      <c r="CH359" s="176"/>
      <c r="CI359" s="176"/>
      <c r="CJ359" s="176"/>
      <c r="CK359" s="176"/>
      <c r="CL359" s="176"/>
      <c r="CM359" s="176"/>
      <c r="CN359" s="176"/>
      <c r="CO359" s="176"/>
      <c r="CP359" s="176"/>
      <c r="CQ359" s="176"/>
      <c r="CR359" s="176"/>
      <c r="CS359" s="176"/>
      <c r="CT359" s="176"/>
      <c r="CU359" s="176"/>
      <c r="CV359" s="176"/>
      <c r="CW359" s="176"/>
      <c r="CX359" s="176"/>
      <c r="CY359" s="176"/>
      <c r="CZ359" s="176"/>
      <c r="DA359" s="176"/>
      <c r="DB359" s="176"/>
      <c r="DC359" s="176"/>
      <c r="DD359" s="176"/>
      <c r="DE359" s="176"/>
      <c r="DF359" s="176"/>
      <c r="DG359" s="176"/>
      <c r="DH359" s="176"/>
      <c r="DJ359" s="176"/>
    </row>
    <row r="360" spans="1:114" s="229" customFormat="1" x14ac:dyDescent="0.2">
      <c r="A360" s="216"/>
      <c r="B360" s="223"/>
      <c r="C360" s="227"/>
      <c r="D360" s="176"/>
      <c r="E360" s="224"/>
      <c r="F360" s="176"/>
      <c r="G360" s="176"/>
      <c r="H360" s="225"/>
      <c r="I360" s="228"/>
      <c r="J360" s="220"/>
      <c r="K360" s="176"/>
      <c r="L360" s="176"/>
      <c r="M360" s="176"/>
      <c r="N360" s="176"/>
      <c r="O360" s="227"/>
      <c r="P360" s="176"/>
      <c r="Q360" s="176"/>
      <c r="R360" s="176"/>
      <c r="S360" s="176"/>
      <c r="T360" s="176"/>
      <c r="U360" s="176"/>
      <c r="V360" s="176"/>
      <c r="W360" s="176"/>
      <c r="X360" s="176"/>
      <c r="Y360" s="176"/>
      <c r="Z360" s="176"/>
      <c r="AA360" s="176"/>
      <c r="AB360" s="176"/>
      <c r="AC360" s="176"/>
      <c r="AD360" s="176"/>
      <c r="AE360" s="176"/>
      <c r="AF360" s="176"/>
      <c r="AG360" s="176"/>
      <c r="AH360" s="176"/>
      <c r="AI360" s="176"/>
      <c r="AJ360" s="176"/>
      <c r="AK360" s="176"/>
      <c r="AL360" s="176"/>
      <c r="AM360" s="176"/>
      <c r="AN360" s="176"/>
      <c r="AO360" s="176"/>
      <c r="AP360" s="176"/>
      <c r="AQ360" s="176"/>
      <c r="AR360" s="176"/>
      <c r="AS360" s="176"/>
      <c r="AT360" s="176"/>
      <c r="AU360" s="176"/>
      <c r="AV360" s="176"/>
      <c r="AW360" s="176"/>
      <c r="AX360" s="176"/>
      <c r="AY360" s="176"/>
      <c r="AZ360" s="176"/>
      <c r="BA360" s="176"/>
      <c r="BB360" s="176"/>
      <c r="BC360" s="176"/>
      <c r="BD360" s="176"/>
      <c r="BE360" s="176"/>
      <c r="BF360" s="176"/>
      <c r="BG360" s="176"/>
      <c r="BH360" s="176"/>
      <c r="BI360" s="176"/>
      <c r="BJ360" s="176"/>
      <c r="BK360" s="176"/>
      <c r="BL360" s="176"/>
      <c r="BM360" s="176"/>
      <c r="BN360" s="176"/>
      <c r="BO360" s="176"/>
      <c r="BP360" s="176"/>
      <c r="BQ360" s="176"/>
      <c r="BR360" s="176"/>
      <c r="BS360" s="176"/>
      <c r="BT360" s="176"/>
      <c r="BU360" s="176"/>
      <c r="BV360" s="176"/>
      <c r="BW360" s="176"/>
      <c r="BX360" s="176"/>
      <c r="BY360" s="176"/>
      <c r="BZ360" s="176"/>
      <c r="CA360" s="176"/>
      <c r="CB360" s="176"/>
      <c r="CC360" s="176"/>
      <c r="CD360" s="176"/>
      <c r="CE360" s="176"/>
      <c r="CF360" s="176"/>
      <c r="CG360" s="176"/>
      <c r="CH360" s="176"/>
      <c r="CI360" s="176"/>
      <c r="CJ360" s="176"/>
      <c r="CK360" s="176"/>
      <c r="CL360" s="176"/>
      <c r="CM360" s="176"/>
      <c r="CN360" s="176"/>
      <c r="CO360" s="176"/>
      <c r="CP360" s="176"/>
      <c r="CQ360" s="176"/>
      <c r="CR360" s="176"/>
      <c r="CS360" s="176"/>
      <c r="CT360" s="176"/>
      <c r="CU360" s="176"/>
      <c r="CV360" s="176"/>
      <c r="CW360" s="176"/>
      <c r="CX360" s="176"/>
      <c r="CY360" s="176"/>
      <c r="CZ360" s="176"/>
      <c r="DA360" s="176"/>
      <c r="DB360" s="176"/>
      <c r="DC360" s="176"/>
      <c r="DD360" s="176"/>
      <c r="DE360" s="176"/>
      <c r="DF360" s="176"/>
      <c r="DG360" s="176"/>
      <c r="DH360" s="176"/>
      <c r="DJ360" s="176"/>
    </row>
    <row r="361" spans="1:114" s="229" customFormat="1" x14ac:dyDescent="0.2">
      <c r="A361" s="216"/>
      <c r="B361" s="223"/>
      <c r="C361" s="227"/>
      <c r="D361" s="176"/>
      <c r="E361" s="224"/>
      <c r="F361" s="176"/>
      <c r="G361" s="176"/>
      <c r="H361" s="228"/>
      <c r="I361" s="228"/>
      <c r="J361" s="220"/>
      <c r="K361" s="176"/>
      <c r="L361" s="176"/>
      <c r="M361" s="176"/>
      <c r="N361" s="176"/>
      <c r="O361" s="227"/>
      <c r="P361" s="176"/>
      <c r="Q361" s="176"/>
      <c r="R361" s="176"/>
      <c r="S361" s="176"/>
      <c r="T361" s="176"/>
      <c r="U361" s="176"/>
      <c r="V361" s="176"/>
      <c r="W361" s="176"/>
      <c r="X361" s="176"/>
      <c r="Y361" s="176"/>
      <c r="Z361" s="176"/>
      <c r="AA361" s="176"/>
      <c r="AB361" s="176"/>
      <c r="AC361" s="176"/>
      <c r="AD361" s="176"/>
      <c r="AE361" s="176"/>
      <c r="AF361" s="176"/>
      <c r="AG361" s="176"/>
      <c r="AH361" s="176"/>
      <c r="AI361" s="176"/>
      <c r="AJ361" s="176"/>
      <c r="AK361" s="176"/>
      <c r="AL361" s="176"/>
      <c r="AM361" s="176"/>
      <c r="AN361" s="176"/>
      <c r="AO361" s="176"/>
      <c r="AP361" s="176"/>
      <c r="AQ361" s="176"/>
      <c r="AR361" s="176"/>
      <c r="AS361" s="176"/>
      <c r="AT361" s="176"/>
      <c r="AU361" s="176"/>
      <c r="AV361" s="176"/>
      <c r="AW361" s="176"/>
      <c r="AX361" s="176"/>
      <c r="AY361" s="176"/>
      <c r="AZ361" s="176"/>
      <c r="BA361" s="176"/>
      <c r="BB361" s="176"/>
      <c r="BC361" s="176"/>
      <c r="BD361" s="176"/>
      <c r="BE361" s="176"/>
      <c r="BF361" s="176"/>
      <c r="BG361" s="176"/>
      <c r="BH361" s="176"/>
      <c r="BI361" s="176"/>
      <c r="BJ361" s="176"/>
      <c r="BK361" s="176"/>
      <c r="BL361" s="176"/>
      <c r="BM361" s="176"/>
      <c r="BN361" s="176"/>
      <c r="BO361" s="176"/>
      <c r="BP361" s="176"/>
      <c r="BQ361" s="176"/>
      <c r="BR361" s="176"/>
      <c r="BS361" s="176"/>
      <c r="BT361" s="176"/>
      <c r="BU361" s="176"/>
      <c r="BV361" s="176"/>
      <c r="BW361" s="176"/>
      <c r="BX361" s="176"/>
      <c r="BY361" s="176"/>
      <c r="BZ361" s="176"/>
      <c r="CA361" s="176"/>
      <c r="CB361" s="176"/>
      <c r="CC361" s="176"/>
      <c r="CD361" s="176"/>
      <c r="CE361" s="176"/>
      <c r="CF361" s="176"/>
      <c r="CG361" s="176"/>
      <c r="CH361" s="176"/>
      <c r="CI361" s="176"/>
      <c r="CJ361" s="176"/>
      <c r="CK361" s="176"/>
      <c r="CL361" s="176"/>
      <c r="CM361" s="176"/>
      <c r="CN361" s="176"/>
      <c r="CO361" s="176"/>
      <c r="CP361" s="176"/>
      <c r="CQ361" s="176"/>
      <c r="CR361" s="176"/>
      <c r="CS361" s="176"/>
      <c r="CT361" s="176"/>
      <c r="CU361" s="176"/>
      <c r="CV361" s="176"/>
      <c r="CW361" s="176"/>
      <c r="CX361" s="176"/>
      <c r="CY361" s="176"/>
      <c r="CZ361" s="176"/>
      <c r="DA361" s="176"/>
      <c r="DB361" s="176"/>
      <c r="DC361" s="176"/>
      <c r="DD361" s="176"/>
      <c r="DE361" s="176"/>
      <c r="DF361" s="176"/>
      <c r="DG361" s="176"/>
      <c r="DH361" s="176"/>
      <c r="DJ361" s="176"/>
    </row>
    <row r="362" spans="1:114" s="229" customFormat="1" x14ac:dyDescent="0.2">
      <c r="A362" s="216"/>
      <c r="B362" s="223"/>
      <c r="C362" s="227"/>
      <c r="D362" s="176"/>
      <c r="E362" s="224"/>
      <c r="F362" s="176"/>
      <c r="G362" s="176"/>
      <c r="H362" s="228"/>
      <c r="I362" s="228"/>
      <c r="J362" s="220"/>
      <c r="K362" s="176"/>
      <c r="L362" s="176"/>
      <c r="M362" s="176"/>
      <c r="N362" s="176"/>
      <c r="O362" s="227"/>
      <c r="P362" s="176"/>
      <c r="Q362" s="176"/>
      <c r="R362" s="176"/>
      <c r="S362" s="176"/>
      <c r="T362" s="176"/>
      <c r="U362" s="176"/>
      <c r="V362" s="176"/>
      <c r="W362" s="176"/>
      <c r="X362" s="176"/>
      <c r="Y362" s="176"/>
      <c r="Z362" s="176"/>
      <c r="AA362" s="176"/>
      <c r="AB362" s="176"/>
      <c r="AC362" s="176"/>
      <c r="AD362" s="176"/>
      <c r="AE362" s="176"/>
      <c r="AF362" s="176"/>
      <c r="AG362" s="176"/>
      <c r="AH362" s="176"/>
      <c r="AI362" s="176"/>
      <c r="AJ362" s="176"/>
      <c r="AK362" s="176"/>
      <c r="AL362" s="176"/>
      <c r="AM362" s="176"/>
      <c r="AN362" s="176"/>
      <c r="AO362" s="176"/>
      <c r="AP362" s="176"/>
      <c r="AQ362" s="176"/>
      <c r="AR362" s="176"/>
      <c r="AS362" s="176"/>
      <c r="AT362" s="176"/>
      <c r="AU362" s="176"/>
      <c r="AV362" s="176"/>
      <c r="AW362" s="176"/>
      <c r="AX362" s="176"/>
      <c r="AY362" s="176"/>
      <c r="AZ362" s="176"/>
      <c r="BA362" s="176"/>
      <c r="BB362" s="176"/>
      <c r="BC362" s="176"/>
      <c r="BD362" s="176"/>
      <c r="BE362" s="176"/>
      <c r="BF362" s="176"/>
      <c r="BG362" s="176"/>
      <c r="BH362" s="176"/>
      <c r="BI362" s="176"/>
      <c r="BJ362" s="176"/>
      <c r="BK362" s="176"/>
      <c r="BL362" s="176"/>
      <c r="BM362" s="176"/>
      <c r="BN362" s="176"/>
      <c r="BO362" s="176"/>
      <c r="BP362" s="176"/>
      <c r="BQ362" s="176"/>
      <c r="BR362" s="176"/>
      <c r="BS362" s="176"/>
      <c r="BT362" s="176"/>
      <c r="BU362" s="176"/>
      <c r="BV362" s="176"/>
      <c r="BW362" s="176"/>
      <c r="BX362" s="176"/>
      <c r="BY362" s="176"/>
      <c r="BZ362" s="176"/>
      <c r="CA362" s="176"/>
      <c r="CB362" s="176"/>
      <c r="CC362" s="176"/>
      <c r="CD362" s="176"/>
      <c r="CE362" s="176"/>
      <c r="CF362" s="176"/>
      <c r="CG362" s="176"/>
      <c r="CH362" s="176"/>
      <c r="CI362" s="176"/>
      <c r="CJ362" s="176"/>
      <c r="CK362" s="176"/>
      <c r="CL362" s="176"/>
      <c r="CM362" s="176"/>
      <c r="CN362" s="176"/>
      <c r="CO362" s="176"/>
      <c r="CP362" s="176"/>
      <c r="CQ362" s="176"/>
      <c r="CR362" s="176"/>
      <c r="CS362" s="176"/>
      <c r="CT362" s="176"/>
      <c r="CU362" s="176"/>
      <c r="CV362" s="176"/>
      <c r="CW362" s="176"/>
      <c r="CX362" s="176"/>
      <c r="CY362" s="176"/>
      <c r="CZ362" s="176"/>
      <c r="DA362" s="176"/>
      <c r="DB362" s="176"/>
      <c r="DC362" s="176"/>
      <c r="DD362" s="176"/>
      <c r="DE362" s="176"/>
      <c r="DF362" s="176"/>
      <c r="DG362" s="176"/>
      <c r="DH362" s="176"/>
      <c r="DJ362" s="176"/>
    </row>
    <row r="363" spans="1:114" s="229" customFormat="1" x14ac:dyDescent="0.2">
      <c r="A363" s="216"/>
      <c r="B363" s="223"/>
      <c r="C363" s="227"/>
      <c r="D363" s="176"/>
      <c r="E363" s="224"/>
      <c r="F363" s="176"/>
      <c r="G363" s="176"/>
      <c r="H363" s="228"/>
      <c r="I363" s="228"/>
      <c r="J363" s="220"/>
      <c r="K363" s="176"/>
      <c r="L363" s="176"/>
      <c r="M363" s="176"/>
      <c r="N363" s="176"/>
      <c r="O363" s="227"/>
      <c r="P363" s="176"/>
      <c r="Q363" s="176"/>
      <c r="R363" s="176"/>
      <c r="S363" s="176"/>
      <c r="T363" s="176"/>
      <c r="U363" s="176"/>
      <c r="V363" s="176"/>
      <c r="W363" s="176"/>
      <c r="X363" s="176"/>
      <c r="Y363" s="176"/>
      <c r="Z363" s="176"/>
      <c r="AA363" s="176"/>
      <c r="AB363" s="176"/>
      <c r="AC363" s="176"/>
      <c r="AD363" s="176"/>
      <c r="AE363" s="176"/>
      <c r="AF363" s="176"/>
      <c r="AG363" s="176"/>
      <c r="AH363" s="176"/>
      <c r="AI363" s="176"/>
      <c r="AJ363" s="176"/>
      <c r="AK363" s="176"/>
      <c r="AL363" s="176"/>
      <c r="AM363" s="176"/>
      <c r="AN363" s="176"/>
      <c r="AO363" s="176"/>
      <c r="AP363" s="176"/>
      <c r="AQ363" s="176"/>
      <c r="AR363" s="176"/>
      <c r="AS363" s="176"/>
      <c r="AT363" s="176"/>
      <c r="AU363" s="176"/>
      <c r="AV363" s="176"/>
      <c r="AW363" s="176"/>
      <c r="AX363" s="176"/>
      <c r="AY363" s="176"/>
      <c r="AZ363" s="176"/>
      <c r="BA363" s="176"/>
      <c r="BB363" s="176"/>
      <c r="BC363" s="176"/>
      <c r="BD363" s="176"/>
      <c r="BE363" s="176"/>
      <c r="BF363" s="176"/>
      <c r="BG363" s="176"/>
      <c r="BH363" s="176"/>
      <c r="BI363" s="176"/>
      <c r="BJ363" s="176"/>
      <c r="BK363" s="176"/>
      <c r="BL363" s="176"/>
      <c r="BM363" s="176"/>
      <c r="BN363" s="176"/>
      <c r="BO363" s="176"/>
      <c r="BP363" s="176"/>
      <c r="BQ363" s="176"/>
      <c r="BR363" s="176"/>
      <c r="BS363" s="176"/>
      <c r="BT363" s="176"/>
      <c r="BU363" s="176"/>
      <c r="BV363" s="176"/>
      <c r="BW363" s="176"/>
      <c r="BX363" s="176"/>
      <c r="BY363" s="176"/>
      <c r="BZ363" s="176"/>
      <c r="CA363" s="176"/>
      <c r="CB363" s="176"/>
      <c r="CC363" s="176"/>
      <c r="CD363" s="176"/>
      <c r="CE363" s="176"/>
      <c r="CF363" s="176"/>
      <c r="CG363" s="176"/>
      <c r="CH363" s="176"/>
      <c r="CI363" s="176"/>
      <c r="CJ363" s="176"/>
      <c r="CK363" s="176"/>
      <c r="CL363" s="176"/>
      <c r="CM363" s="176"/>
      <c r="CN363" s="176"/>
      <c r="CO363" s="176"/>
      <c r="CP363" s="176"/>
      <c r="CQ363" s="176"/>
      <c r="CR363" s="176"/>
      <c r="CS363" s="176"/>
      <c r="CT363" s="176"/>
      <c r="CU363" s="176"/>
      <c r="CV363" s="176"/>
      <c r="CW363" s="176"/>
      <c r="CX363" s="176"/>
      <c r="CY363" s="176"/>
      <c r="CZ363" s="176"/>
      <c r="DA363" s="176"/>
      <c r="DB363" s="176"/>
      <c r="DC363" s="176"/>
      <c r="DD363" s="176"/>
      <c r="DE363" s="176"/>
      <c r="DF363" s="176"/>
      <c r="DG363" s="176"/>
      <c r="DH363" s="176"/>
      <c r="DJ363" s="176"/>
    </row>
    <row r="364" spans="1:114" s="229" customFormat="1" x14ac:dyDescent="0.2">
      <c r="A364" s="216"/>
      <c r="B364" s="223"/>
      <c r="C364" s="227"/>
      <c r="D364" s="176"/>
      <c r="E364" s="224"/>
      <c r="F364" s="176"/>
      <c r="G364" s="176"/>
      <c r="H364" s="225"/>
      <c r="I364" s="228"/>
      <c r="J364" s="220"/>
      <c r="K364" s="176"/>
      <c r="L364" s="176"/>
      <c r="M364" s="176"/>
      <c r="N364" s="176"/>
      <c r="O364" s="227"/>
      <c r="P364" s="176"/>
      <c r="Q364" s="176"/>
      <c r="R364" s="176"/>
      <c r="S364" s="176"/>
      <c r="T364" s="176"/>
      <c r="U364" s="176"/>
      <c r="V364" s="176"/>
      <c r="W364" s="176"/>
      <c r="X364" s="176"/>
      <c r="Y364" s="176"/>
      <c r="Z364" s="176"/>
      <c r="AA364" s="176"/>
      <c r="AB364" s="176"/>
      <c r="AC364" s="176"/>
      <c r="AD364" s="176"/>
      <c r="AE364" s="176"/>
      <c r="AF364" s="176"/>
      <c r="AG364" s="176"/>
      <c r="AH364" s="176"/>
      <c r="AI364" s="176"/>
      <c r="AJ364" s="176"/>
      <c r="AK364" s="176"/>
      <c r="AL364" s="176"/>
      <c r="AM364" s="176"/>
      <c r="AN364" s="176"/>
      <c r="AO364" s="176"/>
      <c r="AP364" s="176"/>
      <c r="AQ364" s="176"/>
      <c r="AR364" s="176"/>
      <c r="AS364" s="176"/>
      <c r="AT364" s="176"/>
      <c r="AU364" s="176"/>
      <c r="AV364" s="176"/>
      <c r="AW364" s="176"/>
      <c r="AX364" s="176"/>
      <c r="AY364" s="176"/>
      <c r="AZ364" s="176"/>
      <c r="BA364" s="176"/>
      <c r="BB364" s="176"/>
      <c r="BC364" s="176"/>
      <c r="BD364" s="176"/>
      <c r="BE364" s="176"/>
      <c r="BF364" s="176"/>
      <c r="BG364" s="176"/>
      <c r="BH364" s="176"/>
      <c r="BI364" s="176"/>
      <c r="BJ364" s="176"/>
      <c r="BK364" s="176"/>
      <c r="BL364" s="176"/>
      <c r="BM364" s="176"/>
      <c r="BN364" s="176"/>
      <c r="BO364" s="176"/>
      <c r="BP364" s="176"/>
      <c r="BQ364" s="176"/>
      <c r="BR364" s="176"/>
      <c r="BS364" s="176"/>
      <c r="BT364" s="176"/>
      <c r="BU364" s="176"/>
      <c r="BV364" s="176"/>
      <c r="BW364" s="176"/>
      <c r="BX364" s="176"/>
      <c r="BY364" s="176"/>
      <c r="BZ364" s="176"/>
      <c r="CA364" s="176"/>
      <c r="CB364" s="176"/>
      <c r="CC364" s="176"/>
      <c r="CD364" s="176"/>
      <c r="CE364" s="176"/>
      <c r="CF364" s="176"/>
      <c r="CG364" s="176"/>
      <c r="CH364" s="176"/>
      <c r="CI364" s="176"/>
      <c r="CJ364" s="176"/>
      <c r="CK364" s="176"/>
      <c r="CL364" s="176"/>
      <c r="CM364" s="176"/>
      <c r="CN364" s="176"/>
      <c r="CO364" s="176"/>
      <c r="CP364" s="176"/>
      <c r="CQ364" s="176"/>
      <c r="CR364" s="176"/>
      <c r="CS364" s="176"/>
      <c r="CT364" s="176"/>
      <c r="CU364" s="176"/>
      <c r="CV364" s="176"/>
      <c r="CW364" s="176"/>
      <c r="CX364" s="176"/>
      <c r="CY364" s="176"/>
      <c r="CZ364" s="176"/>
      <c r="DA364" s="176"/>
      <c r="DB364" s="176"/>
      <c r="DC364" s="176"/>
      <c r="DD364" s="176"/>
      <c r="DE364" s="176"/>
      <c r="DF364" s="176"/>
      <c r="DG364" s="176"/>
      <c r="DH364" s="176"/>
      <c r="DJ364" s="176"/>
    </row>
    <row r="365" spans="1:114" s="229" customFormat="1" x14ac:dyDescent="0.2">
      <c r="A365" s="216"/>
      <c r="B365" s="223"/>
      <c r="C365" s="227"/>
      <c r="D365" s="176"/>
      <c r="E365" s="224"/>
      <c r="F365" s="176"/>
      <c r="G365" s="176"/>
      <c r="H365" s="225"/>
      <c r="I365" s="228"/>
      <c r="J365" s="220"/>
      <c r="K365" s="176"/>
      <c r="L365" s="176"/>
      <c r="M365" s="176"/>
      <c r="N365" s="176"/>
      <c r="O365" s="227"/>
      <c r="P365" s="176"/>
      <c r="Q365" s="176"/>
      <c r="R365" s="176"/>
      <c r="S365" s="176"/>
      <c r="T365" s="176"/>
      <c r="U365" s="176"/>
      <c r="V365" s="176"/>
      <c r="W365" s="176"/>
      <c r="X365" s="176"/>
      <c r="Y365" s="176"/>
      <c r="Z365" s="176"/>
      <c r="AA365" s="176"/>
      <c r="AB365" s="176"/>
      <c r="AC365" s="176"/>
      <c r="AD365" s="176"/>
      <c r="AE365" s="176"/>
      <c r="AF365" s="176"/>
      <c r="AG365" s="176"/>
      <c r="AH365" s="176"/>
      <c r="AI365" s="176"/>
      <c r="AJ365" s="176"/>
      <c r="AK365" s="176"/>
      <c r="AL365" s="176"/>
      <c r="AM365" s="176"/>
      <c r="AN365" s="176"/>
      <c r="AO365" s="176"/>
      <c r="AP365" s="176"/>
      <c r="AQ365" s="176"/>
      <c r="AR365" s="176"/>
      <c r="AS365" s="176"/>
      <c r="AT365" s="176"/>
      <c r="AU365" s="176"/>
      <c r="AV365" s="176"/>
      <c r="AW365" s="176"/>
      <c r="AX365" s="176"/>
      <c r="AY365" s="176"/>
      <c r="AZ365" s="176"/>
      <c r="BA365" s="176"/>
      <c r="BB365" s="176"/>
      <c r="BC365" s="176"/>
      <c r="BD365" s="176"/>
      <c r="BE365" s="176"/>
      <c r="BF365" s="176"/>
      <c r="BG365" s="176"/>
      <c r="BH365" s="176"/>
      <c r="BI365" s="176"/>
      <c r="BJ365" s="176"/>
      <c r="BK365" s="176"/>
      <c r="BL365" s="176"/>
      <c r="BM365" s="176"/>
      <c r="BN365" s="176"/>
      <c r="BO365" s="176"/>
      <c r="BP365" s="176"/>
      <c r="BQ365" s="176"/>
      <c r="BR365" s="176"/>
      <c r="BS365" s="176"/>
      <c r="BT365" s="176"/>
      <c r="BU365" s="176"/>
      <c r="BV365" s="176"/>
      <c r="BW365" s="176"/>
      <c r="BX365" s="176"/>
      <c r="BY365" s="176"/>
      <c r="BZ365" s="176"/>
      <c r="CA365" s="176"/>
      <c r="CB365" s="176"/>
      <c r="CC365" s="176"/>
      <c r="CD365" s="176"/>
      <c r="CE365" s="176"/>
      <c r="CF365" s="176"/>
      <c r="CG365" s="176"/>
      <c r="CH365" s="176"/>
      <c r="CI365" s="176"/>
      <c r="CJ365" s="176"/>
      <c r="CK365" s="176"/>
      <c r="CL365" s="176"/>
      <c r="CM365" s="176"/>
      <c r="CN365" s="176"/>
      <c r="CO365" s="176"/>
      <c r="CP365" s="176"/>
      <c r="CQ365" s="176"/>
      <c r="CR365" s="176"/>
      <c r="CS365" s="176"/>
      <c r="CT365" s="176"/>
      <c r="CU365" s="176"/>
      <c r="CV365" s="176"/>
      <c r="CW365" s="176"/>
      <c r="CX365" s="176"/>
      <c r="CY365" s="176"/>
      <c r="CZ365" s="176"/>
      <c r="DA365" s="176"/>
      <c r="DB365" s="176"/>
      <c r="DC365" s="176"/>
      <c r="DD365" s="176"/>
      <c r="DE365" s="176"/>
      <c r="DF365" s="176"/>
      <c r="DG365" s="176"/>
      <c r="DH365" s="176"/>
      <c r="DJ365" s="176"/>
    </row>
    <row r="366" spans="1:114" s="229" customFormat="1" x14ac:dyDescent="0.2">
      <c r="A366" s="216"/>
      <c r="B366" s="223"/>
      <c r="C366" s="227"/>
      <c r="D366" s="176"/>
      <c r="E366" s="224"/>
      <c r="F366" s="176"/>
      <c r="G366" s="176"/>
      <c r="H366" s="225"/>
      <c r="I366" s="228"/>
      <c r="J366" s="220"/>
      <c r="K366" s="176"/>
      <c r="L366" s="176"/>
      <c r="M366" s="176"/>
      <c r="N366" s="176"/>
      <c r="O366" s="227"/>
      <c r="P366" s="176"/>
      <c r="Q366" s="176"/>
      <c r="R366" s="176"/>
      <c r="S366" s="176"/>
      <c r="T366" s="176"/>
      <c r="U366" s="176"/>
      <c r="V366" s="176"/>
      <c r="W366" s="176"/>
      <c r="X366" s="176"/>
      <c r="Y366" s="176"/>
      <c r="Z366" s="176"/>
      <c r="AA366" s="176"/>
      <c r="AB366" s="176"/>
      <c r="AC366" s="176"/>
      <c r="AD366" s="176"/>
      <c r="AE366" s="176"/>
      <c r="AF366" s="176"/>
      <c r="AG366" s="176"/>
      <c r="AH366" s="176"/>
      <c r="AI366" s="176"/>
      <c r="AJ366" s="176"/>
      <c r="AK366" s="176"/>
      <c r="AL366" s="176"/>
      <c r="AM366" s="176"/>
      <c r="AN366" s="176"/>
      <c r="AO366" s="176"/>
      <c r="AP366" s="176"/>
      <c r="AQ366" s="176"/>
      <c r="AR366" s="176"/>
      <c r="AS366" s="176"/>
      <c r="AT366" s="176"/>
      <c r="AU366" s="176"/>
      <c r="AV366" s="176"/>
      <c r="AW366" s="176"/>
      <c r="AX366" s="176"/>
      <c r="AY366" s="176"/>
      <c r="AZ366" s="176"/>
      <c r="BA366" s="176"/>
      <c r="BB366" s="176"/>
      <c r="BC366" s="176"/>
      <c r="BD366" s="176"/>
      <c r="BE366" s="176"/>
      <c r="BF366" s="176"/>
      <c r="BG366" s="176"/>
      <c r="BH366" s="176"/>
      <c r="BI366" s="176"/>
      <c r="BJ366" s="176"/>
      <c r="BK366" s="176"/>
      <c r="BL366" s="176"/>
      <c r="BM366" s="176"/>
      <c r="BN366" s="176"/>
      <c r="BO366" s="176"/>
      <c r="BP366" s="176"/>
      <c r="BQ366" s="176"/>
      <c r="BR366" s="176"/>
      <c r="BS366" s="176"/>
      <c r="BT366" s="176"/>
      <c r="BU366" s="176"/>
      <c r="BV366" s="176"/>
      <c r="BW366" s="176"/>
      <c r="BX366" s="176"/>
      <c r="BY366" s="176"/>
      <c r="BZ366" s="176"/>
      <c r="CA366" s="176"/>
      <c r="CB366" s="176"/>
      <c r="CC366" s="176"/>
      <c r="CD366" s="176"/>
      <c r="CE366" s="176"/>
      <c r="CF366" s="176"/>
      <c r="CG366" s="176"/>
      <c r="CH366" s="176"/>
      <c r="CI366" s="176"/>
      <c r="CJ366" s="176"/>
      <c r="CK366" s="176"/>
      <c r="CL366" s="176"/>
      <c r="CM366" s="176"/>
      <c r="CN366" s="176"/>
      <c r="CO366" s="176"/>
      <c r="CP366" s="176"/>
      <c r="CQ366" s="176"/>
      <c r="CR366" s="176"/>
      <c r="CS366" s="176"/>
      <c r="CT366" s="176"/>
      <c r="CU366" s="176"/>
      <c r="CV366" s="176"/>
      <c r="CW366" s="176"/>
      <c r="CX366" s="176"/>
      <c r="CY366" s="176"/>
      <c r="CZ366" s="176"/>
      <c r="DA366" s="176"/>
      <c r="DB366" s="176"/>
      <c r="DC366" s="176"/>
      <c r="DD366" s="176"/>
      <c r="DE366" s="176"/>
      <c r="DF366" s="176"/>
      <c r="DG366" s="176"/>
      <c r="DH366" s="176"/>
      <c r="DJ366" s="176"/>
    </row>
    <row r="367" spans="1:114" s="229" customFormat="1" x14ac:dyDescent="0.2">
      <c r="A367" s="216"/>
      <c r="B367" s="222"/>
      <c r="C367" s="227"/>
      <c r="D367" s="176"/>
      <c r="E367" s="224"/>
      <c r="F367" s="222"/>
      <c r="G367" s="176"/>
      <c r="H367" s="225"/>
      <c r="I367" s="228"/>
      <c r="J367" s="220"/>
      <c r="K367" s="176"/>
      <c r="L367" s="176"/>
      <c r="M367" s="176"/>
      <c r="N367" s="176"/>
      <c r="O367" s="227"/>
      <c r="P367" s="176"/>
      <c r="Q367" s="176"/>
      <c r="R367" s="176"/>
      <c r="S367" s="176"/>
      <c r="T367" s="176"/>
      <c r="U367" s="176"/>
      <c r="V367" s="176"/>
      <c r="W367" s="176"/>
      <c r="X367" s="176"/>
      <c r="Y367" s="176"/>
      <c r="Z367" s="176"/>
      <c r="AA367" s="176"/>
      <c r="AB367" s="176"/>
      <c r="AC367" s="176"/>
      <c r="AD367" s="176"/>
      <c r="AE367" s="176"/>
      <c r="AF367" s="176"/>
      <c r="AG367" s="176"/>
      <c r="AH367" s="176"/>
      <c r="AI367" s="176"/>
      <c r="AJ367" s="176"/>
      <c r="AK367" s="176"/>
      <c r="AL367" s="176"/>
      <c r="AM367" s="176"/>
      <c r="AN367" s="176"/>
      <c r="AO367" s="176"/>
      <c r="AP367" s="176"/>
      <c r="AQ367" s="176"/>
      <c r="AR367" s="176"/>
      <c r="AS367" s="176"/>
      <c r="AT367" s="176"/>
      <c r="AU367" s="176"/>
      <c r="AV367" s="176"/>
      <c r="AW367" s="176"/>
      <c r="AX367" s="176"/>
      <c r="AY367" s="176"/>
      <c r="AZ367" s="176"/>
      <c r="BA367" s="176"/>
      <c r="BB367" s="176"/>
      <c r="BC367" s="176"/>
      <c r="BD367" s="176"/>
      <c r="BE367" s="176"/>
      <c r="BF367" s="176"/>
      <c r="BG367" s="176"/>
      <c r="BH367" s="176"/>
      <c r="BI367" s="176"/>
      <c r="BJ367" s="176"/>
      <c r="BK367" s="176"/>
      <c r="BL367" s="176"/>
      <c r="BM367" s="176"/>
      <c r="BN367" s="176"/>
      <c r="BO367" s="176"/>
      <c r="BP367" s="176"/>
      <c r="BQ367" s="176"/>
      <c r="BR367" s="176"/>
      <c r="BS367" s="176"/>
      <c r="BT367" s="176"/>
      <c r="BU367" s="176"/>
      <c r="BV367" s="176"/>
      <c r="BW367" s="176"/>
      <c r="BX367" s="176"/>
      <c r="BY367" s="176"/>
      <c r="BZ367" s="176"/>
      <c r="CA367" s="176"/>
      <c r="CB367" s="176"/>
      <c r="CC367" s="176"/>
      <c r="CD367" s="176"/>
      <c r="CE367" s="176"/>
      <c r="CF367" s="176"/>
      <c r="CG367" s="176"/>
      <c r="CH367" s="176"/>
      <c r="CI367" s="176"/>
      <c r="CJ367" s="176"/>
      <c r="CK367" s="176"/>
      <c r="CL367" s="176"/>
      <c r="CM367" s="176"/>
      <c r="CN367" s="176"/>
      <c r="CO367" s="176"/>
      <c r="CP367" s="176"/>
      <c r="CQ367" s="176"/>
      <c r="CR367" s="176"/>
      <c r="CS367" s="176"/>
      <c r="CT367" s="176"/>
      <c r="CU367" s="176"/>
      <c r="CV367" s="176"/>
      <c r="CW367" s="176"/>
      <c r="CX367" s="176"/>
      <c r="CY367" s="176"/>
      <c r="CZ367" s="176"/>
      <c r="DA367" s="176"/>
      <c r="DB367" s="176"/>
      <c r="DC367" s="176"/>
      <c r="DD367" s="176"/>
      <c r="DE367" s="176"/>
      <c r="DF367" s="176"/>
      <c r="DG367" s="176"/>
      <c r="DH367" s="176"/>
      <c r="DJ367" s="176"/>
    </row>
    <row r="368" spans="1:114" s="229" customFormat="1" x14ac:dyDescent="0.2">
      <c r="A368" s="216"/>
      <c r="B368" s="223"/>
      <c r="C368" s="227"/>
      <c r="D368" s="176"/>
      <c r="E368" s="224"/>
      <c r="F368" s="176"/>
      <c r="G368" s="176"/>
      <c r="H368" s="225"/>
      <c r="I368" s="228"/>
      <c r="J368" s="220"/>
      <c r="K368" s="176"/>
      <c r="L368" s="176"/>
      <c r="M368" s="176"/>
      <c r="N368" s="176"/>
      <c r="O368" s="227"/>
      <c r="P368" s="176"/>
      <c r="Q368" s="176"/>
      <c r="R368" s="176"/>
      <c r="S368" s="176"/>
      <c r="T368" s="176"/>
      <c r="U368" s="176"/>
      <c r="V368" s="176"/>
      <c r="W368" s="176"/>
      <c r="X368" s="176"/>
      <c r="Y368" s="176"/>
      <c r="Z368" s="176"/>
      <c r="AA368" s="176"/>
      <c r="AB368" s="176"/>
      <c r="AC368" s="176"/>
      <c r="AD368" s="176"/>
      <c r="AE368" s="176"/>
      <c r="AF368" s="176"/>
      <c r="AG368" s="176"/>
      <c r="AH368" s="176"/>
      <c r="AI368" s="176"/>
      <c r="AJ368" s="176"/>
      <c r="AK368" s="176"/>
      <c r="AL368" s="176"/>
      <c r="AM368" s="176"/>
      <c r="AN368" s="176"/>
      <c r="AO368" s="176"/>
      <c r="AP368" s="176"/>
      <c r="AQ368" s="176"/>
      <c r="AR368" s="176"/>
      <c r="AS368" s="176"/>
      <c r="AT368" s="176"/>
      <c r="AU368" s="176"/>
      <c r="AV368" s="176"/>
      <c r="AW368" s="176"/>
      <c r="AX368" s="176"/>
      <c r="AY368" s="176"/>
      <c r="AZ368" s="176"/>
      <c r="BA368" s="176"/>
      <c r="BB368" s="176"/>
      <c r="BC368" s="176"/>
      <c r="BD368" s="176"/>
      <c r="BE368" s="176"/>
      <c r="BF368" s="176"/>
      <c r="BG368" s="176"/>
      <c r="BH368" s="176"/>
      <c r="BI368" s="176"/>
      <c r="BJ368" s="176"/>
      <c r="BK368" s="176"/>
      <c r="BL368" s="176"/>
      <c r="BM368" s="176"/>
      <c r="BN368" s="176"/>
      <c r="BO368" s="176"/>
      <c r="BP368" s="176"/>
      <c r="BQ368" s="176"/>
      <c r="BR368" s="176"/>
      <c r="BS368" s="176"/>
      <c r="BT368" s="176"/>
      <c r="BU368" s="176"/>
      <c r="BV368" s="176"/>
      <c r="BW368" s="176"/>
      <c r="BX368" s="176"/>
      <c r="BY368" s="176"/>
      <c r="BZ368" s="176"/>
      <c r="CA368" s="176"/>
      <c r="CB368" s="176"/>
      <c r="CC368" s="176"/>
      <c r="CD368" s="176"/>
      <c r="CE368" s="176"/>
      <c r="CF368" s="176"/>
      <c r="CG368" s="176"/>
      <c r="CH368" s="176"/>
      <c r="CI368" s="176"/>
      <c r="CJ368" s="176"/>
      <c r="CK368" s="176"/>
      <c r="CL368" s="176"/>
      <c r="CM368" s="176"/>
      <c r="CN368" s="176"/>
      <c r="CO368" s="176"/>
      <c r="CP368" s="176"/>
      <c r="CQ368" s="176"/>
      <c r="CR368" s="176"/>
      <c r="CS368" s="176"/>
      <c r="CT368" s="176"/>
      <c r="CU368" s="176"/>
      <c r="CV368" s="176"/>
      <c r="CW368" s="176"/>
      <c r="CX368" s="176"/>
      <c r="CY368" s="176"/>
      <c r="CZ368" s="176"/>
      <c r="DA368" s="176"/>
      <c r="DB368" s="176"/>
      <c r="DC368" s="176"/>
      <c r="DD368" s="176"/>
      <c r="DE368" s="176"/>
      <c r="DF368" s="176"/>
      <c r="DG368" s="176"/>
      <c r="DH368" s="176"/>
      <c r="DJ368" s="176"/>
    </row>
    <row r="369" spans="1:114" s="229" customFormat="1" x14ac:dyDescent="0.2">
      <c r="A369" s="216"/>
      <c r="B369" s="223"/>
      <c r="C369" s="227"/>
      <c r="D369" s="176"/>
      <c r="E369" s="224"/>
      <c r="F369" s="176"/>
      <c r="G369" s="176"/>
      <c r="H369" s="225"/>
      <c r="I369" s="228"/>
      <c r="J369" s="220"/>
      <c r="K369" s="176"/>
      <c r="L369" s="176"/>
      <c r="M369" s="176"/>
      <c r="N369" s="176"/>
      <c r="O369" s="227"/>
      <c r="P369" s="176"/>
      <c r="Q369" s="176"/>
      <c r="R369" s="176"/>
      <c r="S369" s="176"/>
      <c r="T369" s="176"/>
      <c r="U369" s="176"/>
      <c r="V369" s="176"/>
      <c r="W369" s="176"/>
      <c r="X369" s="176"/>
      <c r="Y369" s="176"/>
      <c r="Z369" s="176"/>
      <c r="AA369" s="176"/>
      <c r="AB369" s="176"/>
      <c r="AC369" s="176"/>
      <c r="AD369" s="176"/>
      <c r="AE369" s="176"/>
      <c r="AF369" s="176"/>
      <c r="AG369" s="176"/>
      <c r="AH369" s="176"/>
      <c r="AI369" s="176"/>
      <c r="AJ369" s="176"/>
      <c r="AK369" s="176"/>
      <c r="AL369" s="176"/>
      <c r="AM369" s="176"/>
      <c r="AN369" s="176"/>
      <c r="AO369" s="176"/>
      <c r="AP369" s="176"/>
      <c r="AQ369" s="176"/>
      <c r="AR369" s="176"/>
      <c r="AS369" s="176"/>
      <c r="AT369" s="176"/>
      <c r="AU369" s="176"/>
      <c r="AV369" s="176"/>
      <c r="AW369" s="176"/>
      <c r="AX369" s="176"/>
      <c r="AY369" s="176"/>
      <c r="AZ369" s="176"/>
      <c r="BA369" s="176"/>
      <c r="BB369" s="176"/>
      <c r="BC369" s="176"/>
      <c r="BD369" s="176"/>
      <c r="BE369" s="176"/>
      <c r="BF369" s="176"/>
      <c r="BG369" s="176"/>
      <c r="BH369" s="176"/>
      <c r="BI369" s="176"/>
      <c r="BJ369" s="176"/>
      <c r="BK369" s="176"/>
      <c r="BL369" s="176"/>
      <c r="BM369" s="176"/>
      <c r="BN369" s="176"/>
      <c r="BO369" s="176"/>
      <c r="BP369" s="176"/>
      <c r="BQ369" s="176"/>
      <c r="BR369" s="176"/>
      <c r="BS369" s="176"/>
      <c r="BT369" s="176"/>
      <c r="BU369" s="176"/>
      <c r="BV369" s="176"/>
      <c r="BW369" s="176"/>
      <c r="BX369" s="176"/>
      <c r="BY369" s="176"/>
      <c r="BZ369" s="176"/>
      <c r="CA369" s="176"/>
      <c r="CB369" s="176"/>
      <c r="CC369" s="176"/>
      <c r="CD369" s="176"/>
      <c r="CE369" s="176"/>
      <c r="CF369" s="176"/>
      <c r="CG369" s="176"/>
      <c r="CH369" s="176"/>
      <c r="CI369" s="176"/>
      <c r="CJ369" s="176"/>
      <c r="CK369" s="176"/>
      <c r="CL369" s="176"/>
      <c r="CM369" s="176"/>
      <c r="CN369" s="176"/>
      <c r="CO369" s="176"/>
      <c r="CP369" s="176"/>
      <c r="CQ369" s="176"/>
      <c r="CR369" s="176"/>
      <c r="CS369" s="176"/>
      <c r="CT369" s="176"/>
      <c r="CU369" s="176"/>
      <c r="CV369" s="176"/>
      <c r="CW369" s="176"/>
      <c r="CX369" s="176"/>
      <c r="CY369" s="176"/>
      <c r="CZ369" s="176"/>
      <c r="DA369" s="176"/>
      <c r="DB369" s="176"/>
      <c r="DC369" s="176"/>
      <c r="DD369" s="176"/>
      <c r="DE369" s="176"/>
      <c r="DF369" s="176"/>
      <c r="DG369" s="176"/>
      <c r="DH369" s="176"/>
      <c r="DJ369" s="176"/>
    </row>
    <row r="370" spans="1:114" s="229" customFormat="1" x14ac:dyDescent="0.2">
      <c r="A370" s="216"/>
      <c r="B370" s="223"/>
      <c r="C370" s="227"/>
      <c r="D370" s="176"/>
      <c r="E370" s="224"/>
      <c r="F370" s="176"/>
      <c r="G370" s="176"/>
      <c r="H370" s="225"/>
      <c r="I370" s="228"/>
      <c r="J370" s="220"/>
      <c r="K370" s="176"/>
      <c r="L370" s="176"/>
      <c r="M370" s="176"/>
      <c r="N370" s="176"/>
      <c r="O370" s="227"/>
      <c r="P370" s="176"/>
      <c r="Q370" s="176"/>
      <c r="R370" s="176"/>
      <c r="S370" s="176"/>
      <c r="T370" s="176"/>
      <c r="U370" s="176"/>
      <c r="V370" s="176"/>
      <c r="W370" s="176"/>
      <c r="X370" s="176"/>
      <c r="Y370" s="176"/>
      <c r="Z370" s="176"/>
      <c r="AA370" s="176"/>
      <c r="AB370" s="176"/>
      <c r="AC370" s="176"/>
      <c r="AD370" s="176"/>
      <c r="AE370" s="176"/>
      <c r="AF370" s="176"/>
      <c r="AG370" s="176"/>
      <c r="AH370" s="176"/>
      <c r="AI370" s="176"/>
      <c r="AJ370" s="176"/>
      <c r="AK370" s="176"/>
      <c r="AL370" s="176"/>
      <c r="AM370" s="176"/>
      <c r="AN370" s="176"/>
      <c r="AO370" s="176"/>
      <c r="AP370" s="176"/>
      <c r="AQ370" s="176"/>
      <c r="AR370" s="176"/>
      <c r="AS370" s="176"/>
      <c r="AT370" s="176"/>
      <c r="AU370" s="176"/>
      <c r="AV370" s="176"/>
      <c r="AW370" s="176"/>
      <c r="AX370" s="176"/>
      <c r="AY370" s="176"/>
      <c r="AZ370" s="176"/>
      <c r="BA370" s="176"/>
      <c r="BB370" s="176"/>
      <c r="BC370" s="176"/>
      <c r="BD370" s="176"/>
      <c r="BE370" s="176"/>
      <c r="BF370" s="176"/>
      <c r="BG370" s="176"/>
      <c r="BH370" s="176"/>
      <c r="BI370" s="176"/>
      <c r="BJ370" s="176"/>
      <c r="BK370" s="176"/>
      <c r="BL370" s="176"/>
      <c r="BM370" s="176"/>
      <c r="BN370" s="176"/>
      <c r="BO370" s="176"/>
      <c r="BP370" s="176"/>
      <c r="BQ370" s="176"/>
      <c r="BR370" s="176"/>
      <c r="BS370" s="176"/>
      <c r="BT370" s="176"/>
      <c r="BU370" s="176"/>
      <c r="BV370" s="176"/>
      <c r="BW370" s="176"/>
      <c r="BX370" s="176"/>
      <c r="BY370" s="176"/>
      <c r="BZ370" s="176"/>
      <c r="CA370" s="176"/>
      <c r="CB370" s="176"/>
      <c r="CC370" s="176"/>
      <c r="CD370" s="176"/>
      <c r="CE370" s="176"/>
      <c r="CF370" s="176"/>
      <c r="CG370" s="176"/>
      <c r="CH370" s="176"/>
      <c r="CI370" s="176"/>
      <c r="CJ370" s="176"/>
      <c r="CK370" s="176"/>
      <c r="CL370" s="176"/>
      <c r="CM370" s="176"/>
      <c r="CN370" s="176"/>
      <c r="CO370" s="176"/>
      <c r="CP370" s="176"/>
      <c r="CQ370" s="176"/>
      <c r="CR370" s="176"/>
      <c r="CS370" s="176"/>
      <c r="CT370" s="176"/>
      <c r="CU370" s="176"/>
      <c r="CV370" s="176"/>
      <c r="CW370" s="176"/>
      <c r="CX370" s="176"/>
      <c r="CY370" s="176"/>
      <c r="CZ370" s="176"/>
      <c r="DA370" s="176"/>
      <c r="DB370" s="176"/>
      <c r="DC370" s="176"/>
      <c r="DD370" s="176"/>
      <c r="DE370" s="176"/>
      <c r="DF370" s="176"/>
      <c r="DG370" s="176"/>
      <c r="DH370" s="176"/>
      <c r="DJ370" s="176"/>
    </row>
    <row r="371" spans="1:114" s="229" customFormat="1" x14ac:dyDescent="0.2">
      <c r="A371" s="216"/>
      <c r="B371" s="223"/>
      <c r="C371" s="227"/>
      <c r="D371" s="176"/>
      <c r="E371" s="224"/>
      <c r="F371" s="176"/>
      <c r="G371" s="176"/>
      <c r="H371" s="228"/>
      <c r="I371" s="228"/>
      <c r="J371" s="220"/>
      <c r="K371" s="176"/>
      <c r="L371" s="176"/>
      <c r="M371" s="176"/>
      <c r="N371" s="176"/>
      <c r="O371" s="227"/>
      <c r="P371" s="176"/>
      <c r="Q371" s="176"/>
      <c r="R371" s="176"/>
      <c r="S371" s="176"/>
      <c r="T371" s="176"/>
      <c r="U371" s="176"/>
      <c r="V371" s="176"/>
      <c r="W371" s="176"/>
      <c r="X371" s="176"/>
      <c r="Y371" s="176"/>
      <c r="Z371" s="176"/>
      <c r="AA371" s="176"/>
      <c r="AB371" s="176"/>
      <c r="AC371" s="176"/>
      <c r="AD371" s="176"/>
      <c r="AE371" s="176"/>
      <c r="AF371" s="176"/>
      <c r="AG371" s="176"/>
      <c r="AH371" s="176"/>
      <c r="AI371" s="176"/>
      <c r="AJ371" s="176"/>
      <c r="AK371" s="176"/>
      <c r="AL371" s="176"/>
      <c r="AM371" s="176"/>
      <c r="AN371" s="176"/>
      <c r="AO371" s="176"/>
      <c r="AP371" s="176"/>
      <c r="AQ371" s="176"/>
      <c r="AR371" s="176"/>
      <c r="AS371" s="176"/>
      <c r="AT371" s="176"/>
      <c r="AU371" s="176"/>
      <c r="AV371" s="176"/>
      <c r="AW371" s="176"/>
      <c r="AX371" s="176"/>
      <c r="AY371" s="176"/>
      <c r="AZ371" s="176"/>
      <c r="BA371" s="176"/>
      <c r="BB371" s="176"/>
      <c r="BC371" s="176"/>
      <c r="BD371" s="176"/>
      <c r="BE371" s="176"/>
      <c r="BF371" s="176"/>
      <c r="BG371" s="176"/>
      <c r="BH371" s="176"/>
      <c r="BI371" s="176"/>
      <c r="BJ371" s="176"/>
      <c r="BK371" s="176"/>
      <c r="BL371" s="176"/>
      <c r="BM371" s="176"/>
      <c r="BN371" s="176"/>
      <c r="BO371" s="176"/>
      <c r="BP371" s="176"/>
      <c r="BQ371" s="176"/>
      <c r="BR371" s="176"/>
      <c r="BS371" s="176"/>
      <c r="BT371" s="176"/>
      <c r="BU371" s="176"/>
      <c r="BV371" s="176"/>
      <c r="BW371" s="176"/>
      <c r="BX371" s="176"/>
      <c r="BY371" s="176"/>
      <c r="BZ371" s="176"/>
      <c r="CA371" s="176"/>
      <c r="CB371" s="176"/>
      <c r="CC371" s="176"/>
      <c r="CD371" s="176"/>
      <c r="CE371" s="176"/>
      <c r="CF371" s="176"/>
      <c r="CG371" s="176"/>
      <c r="CH371" s="176"/>
      <c r="CI371" s="176"/>
      <c r="CJ371" s="176"/>
      <c r="CK371" s="176"/>
      <c r="CL371" s="176"/>
      <c r="CM371" s="176"/>
      <c r="CN371" s="176"/>
      <c r="CO371" s="176"/>
      <c r="CP371" s="176"/>
      <c r="CQ371" s="176"/>
      <c r="CR371" s="176"/>
      <c r="CS371" s="176"/>
      <c r="CT371" s="176"/>
      <c r="CU371" s="176"/>
      <c r="CV371" s="176"/>
      <c r="CW371" s="176"/>
      <c r="CX371" s="176"/>
      <c r="CY371" s="176"/>
      <c r="CZ371" s="176"/>
      <c r="DA371" s="176"/>
      <c r="DB371" s="176"/>
      <c r="DC371" s="176"/>
      <c r="DD371" s="176"/>
      <c r="DE371" s="176"/>
      <c r="DF371" s="176"/>
      <c r="DG371" s="176"/>
      <c r="DH371" s="176"/>
      <c r="DJ371" s="176"/>
    </row>
    <row r="372" spans="1:114" s="229" customFormat="1" x14ac:dyDescent="0.2">
      <c r="A372" s="216"/>
      <c r="B372" s="223"/>
      <c r="C372" s="227"/>
      <c r="D372" s="176"/>
      <c r="E372" s="224"/>
      <c r="F372" s="176"/>
      <c r="G372" s="176"/>
      <c r="H372" s="225"/>
      <c r="I372" s="228"/>
      <c r="J372" s="220"/>
      <c r="K372" s="176"/>
      <c r="L372" s="176"/>
      <c r="M372" s="176"/>
      <c r="N372" s="176"/>
      <c r="O372" s="227"/>
      <c r="P372" s="176"/>
      <c r="Q372" s="176"/>
      <c r="R372" s="176"/>
      <c r="S372" s="176"/>
      <c r="T372" s="176"/>
      <c r="U372" s="176"/>
      <c r="V372" s="176"/>
      <c r="W372" s="176"/>
      <c r="X372" s="176"/>
      <c r="Y372" s="176"/>
      <c r="Z372" s="176"/>
      <c r="AA372" s="176"/>
      <c r="AB372" s="176"/>
      <c r="AC372" s="176"/>
      <c r="AD372" s="176"/>
      <c r="AE372" s="176"/>
      <c r="AF372" s="176"/>
      <c r="AG372" s="176"/>
      <c r="AH372" s="176"/>
      <c r="AI372" s="176"/>
      <c r="AJ372" s="176"/>
      <c r="AK372" s="176"/>
      <c r="AL372" s="176"/>
      <c r="AM372" s="176"/>
      <c r="AN372" s="176"/>
      <c r="AO372" s="176"/>
      <c r="AP372" s="176"/>
      <c r="AQ372" s="176"/>
      <c r="AR372" s="176"/>
      <c r="AS372" s="176"/>
      <c r="AT372" s="176"/>
      <c r="AU372" s="176"/>
      <c r="AV372" s="176"/>
      <c r="AW372" s="176"/>
      <c r="AX372" s="176"/>
      <c r="AY372" s="176"/>
      <c r="AZ372" s="176"/>
      <c r="BA372" s="176"/>
      <c r="BB372" s="176"/>
      <c r="BC372" s="176"/>
      <c r="BD372" s="176"/>
      <c r="BE372" s="176"/>
      <c r="BF372" s="176"/>
      <c r="BG372" s="176"/>
      <c r="BH372" s="176"/>
      <c r="BI372" s="176"/>
      <c r="BJ372" s="176"/>
      <c r="BK372" s="176"/>
      <c r="BL372" s="176"/>
      <c r="BM372" s="176"/>
      <c r="BN372" s="176"/>
      <c r="BO372" s="176"/>
      <c r="BP372" s="176"/>
      <c r="BQ372" s="176"/>
      <c r="BR372" s="176"/>
      <c r="BS372" s="176"/>
      <c r="BT372" s="176"/>
      <c r="BU372" s="176"/>
      <c r="BV372" s="176"/>
      <c r="BW372" s="176"/>
      <c r="BX372" s="176"/>
      <c r="BY372" s="176"/>
      <c r="BZ372" s="176"/>
      <c r="CA372" s="176"/>
      <c r="CB372" s="176"/>
      <c r="CC372" s="176"/>
      <c r="CD372" s="176"/>
      <c r="CE372" s="176"/>
      <c r="CF372" s="176"/>
      <c r="CG372" s="176"/>
      <c r="CH372" s="176"/>
      <c r="CI372" s="176"/>
      <c r="CJ372" s="176"/>
      <c r="CK372" s="176"/>
      <c r="CL372" s="176"/>
      <c r="CM372" s="176"/>
      <c r="CN372" s="176"/>
      <c r="CO372" s="176"/>
      <c r="CP372" s="176"/>
      <c r="CQ372" s="176"/>
      <c r="CR372" s="176"/>
      <c r="CS372" s="176"/>
      <c r="CT372" s="176"/>
      <c r="CU372" s="176"/>
      <c r="CV372" s="176"/>
      <c r="CW372" s="176"/>
      <c r="CX372" s="176"/>
      <c r="CY372" s="176"/>
      <c r="CZ372" s="176"/>
      <c r="DA372" s="176"/>
      <c r="DB372" s="176"/>
      <c r="DC372" s="176"/>
      <c r="DD372" s="176"/>
      <c r="DE372" s="176"/>
      <c r="DF372" s="176"/>
      <c r="DG372" s="176"/>
      <c r="DH372" s="176"/>
      <c r="DJ372" s="176"/>
    </row>
    <row r="373" spans="1:114" s="229" customFormat="1" x14ac:dyDescent="0.2">
      <c r="A373" s="216"/>
      <c r="B373" s="223"/>
      <c r="C373" s="227"/>
      <c r="D373" s="176"/>
      <c r="E373" s="224"/>
      <c r="F373" s="176"/>
      <c r="G373" s="176"/>
      <c r="H373" s="225"/>
      <c r="I373" s="228"/>
      <c r="J373" s="220"/>
      <c r="K373" s="176"/>
      <c r="L373" s="176"/>
      <c r="M373" s="176"/>
      <c r="N373" s="176"/>
      <c r="O373" s="227"/>
      <c r="P373" s="176"/>
      <c r="Q373" s="176"/>
      <c r="R373" s="176"/>
      <c r="S373" s="176"/>
      <c r="T373" s="176"/>
      <c r="U373" s="176"/>
      <c r="V373" s="176"/>
      <c r="W373" s="176"/>
      <c r="X373" s="176"/>
      <c r="Y373" s="176"/>
      <c r="Z373" s="176"/>
      <c r="AA373" s="176"/>
      <c r="AB373" s="176"/>
      <c r="AC373" s="176"/>
      <c r="AD373" s="176"/>
      <c r="AE373" s="176"/>
      <c r="AF373" s="176"/>
      <c r="AG373" s="176"/>
      <c r="AH373" s="176"/>
      <c r="AI373" s="176"/>
      <c r="AJ373" s="176"/>
      <c r="AK373" s="176"/>
      <c r="AL373" s="176"/>
      <c r="AM373" s="176"/>
      <c r="AN373" s="176"/>
      <c r="AO373" s="176"/>
      <c r="AP373" s="176"/>
      <c r="AQ373" s="176"/>
      <c r="AR373" s="176"/>
      <c r="AS373" s="176"/>
      <c r="AT373" s="176"/>
      <c r="AU373" s="176"/>
      <c r="AV373" s="176"/>
      <c r="AW373" s="176"/>
      <c r="AX373" s="176"/>
      <c r="AY373" s="176"/>
      <c r="AZ373" s="176"/>
      <c r="BA373" s="176"/>
      <c r="BB373" s="176"/>
      <c r="BC373" s="176"/>
      <c r="BD373" s="176"/>
      <c r="BE373" s="176"/>
      <c r="BF373" s="176"/>
      <c r="BG373" s="176"/>
      <c r="BH373" s="176"/>
      <c r="BI373" s="176"/>
      <c r="BJ373" s="176"/>
      <c r="BK373" s="176"/>
      <c r="BL373" s="176"/>
      <c r="BM373" s="176"/>
      <c r="BN373" s="176"/>
      <c r="BO373" s="176"/>
      <c r="BP373" s="176"/>
      <c r="BQ373" s="176"/>
      <c r="BR373" s="176"/>
      <c r="BS373" s="176"/>
      <c r="BT373" s="176"/>
      <c r="BU373" s="176"/>
      <c r="BV373" s="176"/>
      <c r="BW373" s="176"/>
      <c r="BX373" s="176"/>
      <c r="BY373" s="176"/>
      <c r="BZ373" s="176"/>
      <c r="CA373" s="176"/>
      <c r="CB373" s="176"/>
      <c r="CC373" s="176"/>
      <c r="CD373" s="176"/>
      <c r="CE373" s="176"/>
      <c r="CF373" s="176"/>
      <c r="CG373" s="176"/>
      <c r="CH373" s="176"/>
      <c r="CI373" s="176"/>
      <c r="CJ373" s="176"/>
      <c r="CK373" s="176"/>
      <c r="CL373" s="176"/>
      <c r="CM373" s="176"/>
      <c r="CN373" s="176"/>
      <c r="CO373" s="176"/>
      <c r="CP373" s="176"/>
      <c r="CQ373" s="176"/>
      <c r="CR373" s="176"/>
      <c r="CS373" s="176"/>
      <c r="CT373" s="176"/>
      <c r="CU373" s="176"/>
      <c r="CV373" s="176"/>
      <c r="CW373" s="176"/>
      <c r="CX373" s="176"/>
      <c r="CY373" s="176"/>
      <c r="CZ373" s="176"/>
      <c r="DA373" s="176"/>
      <c r="DB373" s="176"/>
      <c r="DC373" s="176"/>
      <c r="DD373" s="176"/>
      <c r="DE373" s="176"/>
      <c r="DF373" s="176"/>
      <c r="DG373" s="176"/>
      <c r="DH373" s="176"/>
      <c r="DJ373" s="176"/>
    </row>
    <row r="374" spans="1:114" s="229" customFormat="1" x14ac:dyDescent="0.2">
      <c r="A374" s="216"/>
      <c r="B374" s="223"/>
      <c r="C374" s="227"/>
      <c r="D374" s="176"/>
      <c r="E374" s="224"/>
      <c r="F374" s="176"/>
      <c r="G374" s="176"/>
      <c r="H374" s="225"/>
      <c r="I374" s="228"/>
      <c r="J374" s="220"/>
      <c r="K374" s="176"/>
      <c r="L374" s="176"/>
      <c r="M374" s="176"/>
      <c r="N374" s="176"/>
      <c r="O374" s="227"/>
      <c r="P374" s="176"/>
      <c r="Q374" s="176"/>
      <c r="R374" s="176"/>
      <c r="S374" s="176"/>
      <c r="T374" s="176"/>
      <c r="U374" s="176"/>
      <c r="V374" s="176"/>
      <c r="W374" s="176"/>
      <c r="X374" s="176"/>
      <c r="Y374" s="176"/>
      <c r="Z374" s="176"/>
      <c r="AA374" s="176"/>
      <c r="AB374" s="176"/>
      <c r="AC374" s="176"/>
      <c r="AD374" s="176"/>
      <c r="AE374" s="176"/>
      <c r="AF374" s="176"/>
      <c r="AG374" s="176"/>
      <c r="AH374" s="176"/>
      <c r="AI374" s="176"/>
      <c r="AJ374" s="176"/>
      <c r="AK374" s="176"/>
      <c r="AL374" s="176"/>
      <c r="AM374" s="176"/>
      <c r="AN374" s="176"/>
      <c r="AO374" s="176"/>
      <c r="AP374" s="176"/>
      <c r="AQ374" s="176"/>
      <c r="AR374" s="176"/>
      <c r="AS374" s="176"/>
      <c r="AT374" s="176"/>
      <c r="AU374" s="176"/>
      <c r="AV374" s="176"/>
      <c r="AW374" s="176"/>
      <c r="AX374" s="176"/>
      <c r="AY374" s="176"/>
      <c r="AZ374" s="176"/>
      <c r="BA374" s="176"/>
      <c r="BB374" s="176"/>
      <c r="BC374" s="176"/>
      <c r="BD374" s="176"/>
      <c r="BE374" s="176"/>
      <c r="BF374" s="176"/>
      <c r="BG374" s="176"/>
      <c r="BH374" s="176"/>
      <c r="BI374" s="176"/>
      <c r="BJ374" s="176"/>
      <c r="BK374" s="176"/>
      <c r="BL374" s="176"/>
      <c r="BM374" s="176"/>
      <c r="BN374" s="176"/>
      <c r="BO374" s="176"/>
      <c r="BP374" s="176"/>
      <c r="BQ374" s="176"/>
      <c r="BR374" s="176"/>
      <c r="BS374" s="176"/>
      <c r="BT374" s="176"/>
      <c r="BU374" s="176"/>
      <c r="BV374" s="176"/>
      <c r="BW374" s="176"/>
      <c r="BX374" s="176"/>
      <c r="BY374" s="176"/>
      <c r="BZ374" s="176"/>
      <c r="CA374" s="176"/>
      <c r="CB374" s="176"/>
      <c r="CC374" s="176"/>
      <c r="CD374" s="176"/>
      <c r="CE374" s="176"/>
      <c r="CF374" s="176"/>
      <c r="CG374" s="176"/>
      <c r="CH374" s="176"/>
      <c r="CI374" s="176"/>
      <c r="CJ374" s="176"/>
      <c r="CK374" s="176"/>
      <c r="CL374" s="176"/>
      <c r="CM374" s="176"/>
      <c r="CN374" s="176"/>
      <c r="CO374" s="176"/>
      <c r="CP374" s="176"/>
      <c r="CQ374" s="176"/>
      <c r="CR374" s="176"/>
      <c r="CS374" s="176"/>
      <c r="CT374" s="176"/>
      <c r="CU374" s="176"/>
      <c r="CV374" s="176"/>
      <c r="CW374" s="176"/>
      <c r="CX374" s="176"/>
      <c r="CY374" s="176"/>
      <c r="CZ374" s="176"/>
      <c r="DA374" s="176"/>
      <c r="DB374" s="176"/>
      <c r="DC374" s="176"/>
      <c r="DD374" s="176"/>
      <c r="DE374" s="176"/>
      <c r="DF374" s="176"/>
      <c r="DG374" s="176"/>
      <c r="DH374" s="176"/>
      <c r="DJ374" s="176"/>
    </row>
    <row r="375" spans="1:114" s="229" customFormat="1" x14ac:dyDescent="0.2">
      <c r="A375" s="216"/>
      <c r="B375" s="223"/>
      <c r="C375" s="227"/>
      <c r="D375" s="176"/>
      <c r="E375" s="224"/>
      <c r="F375" s="176"/>
      <c r="G375" s="176"/>
      <c r="H375" s="228"/>
      <c r="I375" s="228"/>
      <c r="J375" s="220"/>
      <c r="K375" s="176"/>
      <c r="L375" s="176"/>
      <c r="M375" s="176"/>
      <c r="N375" s="176"/>
      <c r="O375" s="227"/>
      <c r="P375" s="176"/>
      <c r="Q375" s="176"/>
      <c r="R375" s="176"/>
      <c r="S375" s="176"/>
      <c r="T375" s="176"/>
      <c r="U375" s="176"/>
      <c r="V375" s="176"/>
      <c r="W375" s="176"/>
      <c r="X375" s="176"/>
      <c r="Y375" s="176"/>
      <c r="Z375" s="176"/>
      <c r="AA375" s="176"/>
      <c r="AB375" s="176"/>
      <c r="AC375" s="176"/>
      <c r="AD375" s="176"/>
      <c r="AE375" s="176"/>
      <c r="AF375" s="176"/>
      <c r="AG375" s="176"/>
      <c r="AH375" s="176"/>
      <c r="AI375" s="176"/>
      <c r="AJ375" s="176"/>
      <c r="AK375" s="176"/>
      <c r="AL375" s="176"/>
      <c r="AM375" s="176"/>
      <c r="AN375" s="176"/>
      <c r="AO375" s="176"/>
      <c r="AP375" s="176"/>
      <c r="AQ375" s="176"/>
      <c r="AR375" s="176"/>
      <c r="AS375" s="176"/>
      <c r="AT375" s="176"/>
      <c r="AU375" s="176"/>
      <c r="AV375" s="176"/>
      <c r="AW375" s="176"/>
      <c r="AX375" s="176"/>
      <c r="AY375" s="176"/>
      <c r="AZ375" s="176"/>
      <c r="BA375" s="176"/>
      <c r="BB375" s="176"/>
      <c r="BC375" s="176"/>
      <c r="BD375" s="176"/>
      <c r="BE375" s="176"/>
      <c r="BF375" s="176"/>
      <c r="BG375" s="176"/>
      <c r="BH375" s="176"/>
      <c r="BI375" s="176"/>
      <c r="BJ375" s="176"/>
      <c r="BK375" s="176"/>
      <c r="BL375" s="176"/>
      <c r="BM375" s="176"/>
      <c r="BN375" s="176"/>
      <c r="BO375" s="176"/>
      <c r="BP375" s="176"/>
      <c r="BQ375" s="176"/>
      <c r="BR375" s="176"/>
      <c r="BS375" s="176"/>
      <c r="BT375" s="176"/>
      <c r="BU375" s="176"/>
      <c r="BV375" s="176"/>
      <c r="BW375" s="176"/>
      <c r="BX375" s="176"/>
      <c r="BY375" s="176"/>
      <c r="BZ375" s="176"/>
      <c r="CA375" s="176"/>
      <c r="CB375" s="176"/>
      <c r="CC375" s="176"/>
      <c r="CD375" s="176"/>
      <c r="CE375" s="176"/>
      <c r="CF375" s="176"/>
      <c r="CG375" s="176"/>
      <c r="CH375" s="176"/>
      <c r="CI375" s="176"/>
      <c r="CJ375" s="176"/>
      <c r="CK375" s="176"/>
      <c r="CL375" s="176"/>
      <c r="CM375" s="176"/>
      <c r="CN375" s="176"/>
      <c r="CO375" s="176"/>
      <c r="CP375" s="176"/>
      <c r="CQ375" s="176"/>
      <c r="CR375" s="176"/>
      <c r="CS375" s="176"/>
      <c r="CT375" s="176"/>
      <c r="CU375" s="176"/>
      <c r="CV375" s="176"/>
      <c r="CW375" s="176"/>
      <c r="CX375" s="176"/>
      <c r="CY375" s="176"/>
      <c r="CZ375" s="176"/>
      <c r="DA375" s="176"/>
      <c r="DB375" s="176"/>
      <c r="DC375" s="176"/>
      <c r="DD375" s="176"/>
      <c r="DE375" s="176"/>
      <c r="DF375" s="176"/>
      <c r="DG375" s="176"/>
      <c r="DH375" s="176"/>
      <c r="DJ375" s="176"/>
    </row>
    <row r="376" spans="1:114" s="229" customFormat="1" x14ac:dyDescent="0.2">
      <c r="A376" s="216"/>
      <c r="B376" s="223"/>
      <c r="C376" s="227"/>
      <c r="D376" s="176"/>
      <c r="E376" s="224"/>
      <c r="F376" s="176"/>
      <c r="G376" s="176"/>
      <c r="H376" s="228"/>
      <c r="I376" s="228"/>
      <c r="J376" s="220"/>
      <c r="K376" s="176"/>
      <c r="L376" s="176"/>
      <c r="M376" s="176"/>
      <c r="N376" s="176"/>
      <c r="O376" s="227"/>
      <c r="P376" s="176"/>
      <c r="Q376" s="176"/>
      <c r="R376" s="176"/>
      <c r="S376" s="176"/>
      <c r="T376" s="176"/>
      <c r="U376" s="176"/>
      <c r="V376" s="176"/>
      <c r="W376" s="176"/>
      <c r="X376" s="176"/>
      <c r="Y376" s="176"/>
      <c r="Z376" s="176"/>
      <c r="AA376" s="176"/>
      <c r="AB376" s="176"/>
      <c r="AC376" s="176"/>
      <c r="AD376" s="176"/>
      <c r="AE376" s="176"/>
      <c r="AF376" s="176"/>
      <c r="AG376" s="176"/>
      <c r="AH376" s="176"/>
      <c r="AI376" s="176"/>
      <c r="AJ376" s="176"/>
      <c r="AK376" s="176"/>
      <c r="AL376" s="176"/>
      <c r="AM376" s="176"/>
      <c r="AN376" s="176"/>
      <c r="AO376" s="176"/>
      <c r="AP376" s="176"/>
      <c r="AQ376" s="176"/>
      <c r="AR376" s="176"/>
      <c r="AS376" s="176"/>
      <c r="AT376" s="176"/>
      <c r="AU376" s="176"/>
      <c r="AV376" s="176"/>
      <c r="AW376" s="176"/>
      <c r="AX376" s="176"/>
      <c r="AY376" s="176"/>
      <c r="AZ376" s="176"/>
      <c r="BA376" s="176"/>
      <c r="BB376" s="176"/>
      <c r="BC376" s="176"/>
      <c r="BD376" s="176"/>
      <c r="BE376" s="176"/>
      <c r="BF376" s="176"/>
      <c r="BG376" s="176"/>
      <c r="BH376" s="176"/>
      <c r="BI376" s="176"/>
      <c r="BJ376" s="176"/>
      <c r="BK376" s="176"/>
      <c r="BL376" s="176"/>
      <c r="BM376" s="176"/>
      <c r="BN376" s="176"/>
      <c r="BO376" s="176"/>
      <c r="BP376" s="176"/>
      <c r="BQ376" s="176"/>
      <c r="BR376" s="176"/>
      <c r="BS376" s="176"/>
      <c r="BT376" s="176"/>
      <c r="BU376" s="176"/>
      <c r="BV376" s="176"/>
      <c r="BW376" s="176"/>
      <c r="BX376" s="176"/>
      <c r="BY376" s="176"/>
      <c r="BZ376" s="176"/>
      <c r="CA376" s="176"/>
      <c r="CB376" s="176"/>
      <c r="CC376" s="176"/>
      <c r="CD376" s="176"/>
      <c r="CE376" s="176"/>
      <c r="CF376" s="176"/>
      <c r="CG376" s="176"/>
      <c r="CH376" s="176"/>
      <c r="CI376" s="176"/>
      <c r="CJ376" s="176"/>
      <c r="CK376" s="176"/>
      <c r="CL376" s="176"/>
      <c r="CM376" s="176"/>
      <c r="CN376" s="176"/>
      <c r="CO376" s="176"/>
      <c r="CP376" s="176"/>
      <c r="CQ376" s="176"/>
      <c r="CR376" s="176"/>
      <c r="CS376" s="176"/>
      <c r="CT376" s="176"/>
      <c r="CU376" s="176"/>
      <c r="CV376" s="176"/>
      <c r="CW376" s="176"/>
      <c r="CX376" s="176"/>
      <c r="CY376" s="176"/>
      <c r="CZ376" s="176"/>
      <c r="DA376" s="176"/>
      <c r="DB376" s="176"/>
      <c r="DC376" s="176"/>
      <c r="DD376" s="176"/>
      <c r="DE376" s="176"/>
      <c r="DF376" s="176"/>
      <c r="DG376" s="176"/>
      <c r="DH376" s="176"/>
      <c r="DJ376" s="176"/>
    </row>
    <row r="377" spans="1:114" s="229" customFormat="1" x14ac:dyDescent="0.2">
      <c r="A377" s="216"/>
      <c r="B377" s="223"/>
      <c r="C377" s="227"/>
      <c r="D377" s="176"/>
      <c r="E377" s="224"/>
      <c r="F377" s="176"/>
      <c r="G377" s="176"/>
      <c r="H377" s="225"/>
      <c r="I377" s="228"/>
      <c r="J377" s="220"/>
      <c r="K377" s="176"/>
      <c r="L377" s="176"/>
      <c r="M377" s="176"/>
      <c r="N377" s="176"/>
      <c r="O377" s="227"/>
      <c r="P377" s="176"/>
      <c r="Q377" s="176"/>
      <c r="R377" s="176"/>
      <c r="S377" s="176"/>
      <c r="T377" s="176"/>
      <c r="U377" s="176"/>
      <c r="V377" s="176"/>
      <c r="W377" s="176"/>
      <c r="X377" s="176"/>
      <c r="Y377" s="176"/>
      <c r="Z377" s="176"/>
      <c r="AA377" s="176"/>
      <c r="AB377" s="176"/>
      <c r="AC377" s="176"/>
      <c r="AD377" s="176"/>
      <c r="AE377" s="176"/>
      <c r="AF377" s="176"/>
      <c r="AG377" s="176"/>
      <c r="AH377" s="176"/>
      <c r="AI377" s="176"/>
      <c r="AJ377" s="176"/>
      <c r="AK377" s="176"/>
      <c r="AL377" s="176"/>
      <c r="AM377" s="176"/>
      <c r="AN377" s="176"/>
      <c r="AO377" s="176"/>
      <c r="AP377" s="176"/>
      <c r="AQ377" s="176"/>
      <c r="AR377" s="176"/>
      <c r="AS377" s="176"/>
      <c r="AT377" s="176"/>
      <c r="AU377" s="176"/>
      <c r="AV377" s="176"/>
      <c r="AW377" s="176"/>
      <c r="AX377" s="176"/>
      <c r="AY377" s="176"/>
      <c r="AZ377" s="176"/>
      <c r="BA377" s="176"/>
      <c r="BB377" s="176"/>
      <c r="BC377" s="176"/>
      <c r="BD377" s="176"/>
      <c r="BE377" s="176"/>
      <c r="BF377" s="176"/>
      <c r="BG377" s="176"/>
      <c r="BH377" s="176"/>
      <c r="BI377" s="176"/>
      <c r="BJ377" s="176"/>
      <c r="BK377" s="176"/>
      <c r="BL377" s="176"/>
      <c r="BM377" s="176"/>
      <c r="BN377" s="176"/>
      <c r="BO377" s="176"/>
      <c r="BP377" s="176"/>
      <c r="BQ377" s="176"/>
      <c r="BR377" s="176"/>
      <c r="BS377" s="176"/>
      <c r="BT377" s="176"/>
      <c r="BU377" s="176"/>
      <c r="BV377" s="176"/>
      <c r="BW377" s="176"/>
      <c r="BX377" s="176"/>
      <c r="BY377" s="176"/>
      <c r="BZ377" s="176"/>
      <c r="CA377" s="176"/>
      <c r="CB377" s="176"/>
      <c r="CC377" s="176"/>
      <c r="CD377" s="176"/>
      <c r="CE377" s="176"/>
      <c r="CF377" s="176"/>
      <c r="CG377" s="176"/>
      <c r="CH377" s="176"/>
      <c r="CI377" s="176"/>
      <c r="CJ377" s="176"/>
      <c r="CK377" s="176"/>
      <c r="CL377" s="176"/>
      <c r="CM377" s="176"/>
      <c r="CN377" s="176"/>
      <c r="CO377" s="176"/>
      <c r="CP377" s="176"/>
      <c r="CQ377" s="176"/>
      <c r="CR377" s="176"/>
      <c r="CS377" s="176"/>
      <c r="CT377" s="176"/>
      <c r="CU377" s="176"/>
      <c r="CV377" s="176"/>
      <c r="CW377" s="176"/>
      <c r="CX377" s="176"/>
      <c r="CY377" s="176"/>
      <c r="CZ377" s="176"/>
      <c r="DA377" s="176"/>
      <c r="DB377" s="176"/>
      <c r="DC377" s="176"/>
      <c r="DD377" s="176"/>
      <c r="DE377" s="176"/>
      <c r="DF377" s="176"/>
      <c r="DG377" s="176"/>
      <c r="DH377" s="176"/>
      <c r="DJ377" s="176"/>
    </row>
    <row r="378" spans="1:114" s="229" customFormat="1" x14ac:dyDescent="0.2">
      <c r="A378" s="216"/>
      <c r="B378" s="223"/>
      <c r="C378" s="227"/>
      <c r="D378" s="176"/>
      <c r="E378" s="224"/>
      <c r="F378" s="176"/>
      <c r="G378" s="176"/>
      <c r="H378" s="225"/>
      <c r="I378" s="228"/>
      <c r="J378" s="220"/>
      <c r="K378" s="176"/>
      <c r="L378" s="176"/>
      <c r="M378" s="176"/>
      <c r="N378" s="176"/>
      <c r="O378" s="227"/>
      <c r="P378" s="176"/>
      <c r="Q378" s="176"/>
      <c r="R378" s="176"/>
      <c r="S378" s="176"/>
      <c r="T378" s="176"/>
      <c r="U378" s="176"/>
      <c r="V378" s="176"/>
      <c r="W378" s="176"/>
      <c r="X378" s="176"/>
      <c r="Y378" s="176"/>
      <c r="Z378" s="176"/>
      <c r="AA378" s="176"/>
      <c r="AB378" s="176"/>
      <c r="AC378" s="176"/>
      <c r="AD378" s="176"/>
      <c r="AE378" s="176"/>
      <c r="AF378" s="176"/>
      <c r="AG378" s="176"/>
      <c r="AH378" s="176"/>
      <c r="AI378" s="176"/>
      <c r="AJ378" s="176"/>
      <c r="AK378" s="176"/>
      <c r="AL378" s="176"/>
      <c r="AM378" s="176"/>
      <c r="AN378" s="176"/>
      <c r="AO378" s="176"/>
      <c r="AP378" s="176"/>
      <c r="AQ378" s="176"/>
      <c r="AR378" s="176"/>
      <c r="AS378" s="176"/>
      <c r="AT378" s="176"/>
      <c r="AU378" s="176"/>
      <c r="AV378" s="176"/>
      <c r="AW378" s="176"/>
      <c r="AX378" s="176"/>
      <c r="AY378" s="176"/>
      <c r="AZ378" s="176"/>
      <c r="BA378" s="176"/>
      <c r="BB378" s="176"/>
      <c r="BC378" s="176"/>
      <c r="BD378" s="176"/>
      <c r="BE378" s="176"/>
      <c r="BF378" s="176"/>
      <c r="BG378" s="176"/>
      <c r="BH378" s="176"/>
      <c r="BI378" s="176"/>
      <c r="BJ378" s="176"/>
      <c r="BK378" s="176"/>
      <c r="BL378" s="176"/>
      <c r="BM378" s="176"/>
      <c r="BN378" s="176"/>
      <c r="BO378" s="176"/>
      <c r="BP378" s="176"/>
      <c r="BQ378" s="176"/>
      <c r="BR378" s="176"/>
      <c r="BS378" s="176"/>
      <c r="BT378" s="176"/>
      <c r="BU378" s="176"/>
      <c r="BV378" s="176"/>
      <c r="BW378" s="176"/>
      <c r="BX378" s="176"/>
      <c r="BY378" s="176"/>
      <c r="BZ378" s="176"/>
      <c r="CA378" s="176"/>
      <c r="CB378" s="176"/>
      <c r="CC378" s="176"/>
      <c r="CD378" s="176"/>
      <c r="CE378" s="176"/>
      <c r="CF378" s="176"/>
      <c r="CG378" s="176"/>
      <c r="CH378" s="176"/>
      <c r="CI378" s="176"/>
      <c r="CJ378" s="176"/>
      <c r="CK378" s="176"/>
      <c r="CL378" s="176"/>
      <c r="CM378" s="176"/>
      <c r="CN378" s="176"/>
      <c r="CO378" s="176"/>
      <c r="CP378" s="176"/>
      <c r="CQ378" s="176"/>
      <c r="CR378" s="176"/>
      <c r="CS378" s="176"/>
      <c r="CT378" s="176"/>
      <c r="CU378" s="176"/>
      <c r="CV378" s="176"/>
      <c r="CW378" s="176"/>
      <c r="CX378" s="176"/>
      <c r="CY378" s="176"/>
      <c r="CZ378" s="176"/>
      <c r="DA378" s="176"/>
      <c r="DB378" s="176"/>
      <c r="DC378" s="176"/>
      <c r="DD378" s="176"/>
      <c r="DE378" s="176"/>
      <c r="DF378" s="176"/>
      <c r="DG378" s="176"/>
      <c r="DH378" s="176"/>
      <c r="DJ378" s="176"/>
    </row>
    <row r="379" spans="1:114" s="229" customFormat="1" x14ac:dyDescent="0.2">
      <c r="A379" s="216"/>
      <c r="B379" s="223"/>
      <c r="C379" s="227"/>
      <c r="D379" s="176"/>
      <c r="E379" s="224"/>
      <c r="F379" s="176"/>
      <c r="G379" s="176"/>
      <c r="H379" s="228"/>
      <c r="I379" s="228"/>
      <c r="J379" s="220"/>
      <c r="K379" s="176"/>
      <c r="L379" s="176"/>
      <c r="M379" s="176"/>
      <c r="N379" s="176"/>
      <c r="O379" s="227"/>
      <c r="P379" s="176"/>
      <c r="Q379" s="176"/>
      <c r="R379" s="176"/>
      <c r="S379" s="176"/>
      <c r="T379" s="176"/>
      <c r="U379" s="176"/>
      <c r="V379" s="176"/>
      <c r="W379" s="176"/>
      <c r="X379" s="176"/>
      <c r="Y379" s="176"/>
      <c r="Z379" s="176"/>
      <c r="AA379" s="176"/>
      <c r="AB379" s="176"/>
      <c r="AC379" s="176"/>
      <c r="AD379" s="176"/>
      <c r="AE379" s="176"/>
      <c r="AF379" s="176"/>
      <c r="AG379" s="176"/>
      <c r="AH379" s="176"/>
      <c r="AI379" s="176"/>
      <c r="AJ379" s="176"/>
      <c r="AK379" s="176"/>
      <c r="AL379" s="176"/>
      <c r="AM379" s="176"/>
      <c r="AN379" s="176"/>
      <c r="AO379" s="176"/>
      <c r="AP379" s="176"/>
      <c r="AQ379" s="176"/>
      <c r="AR379" s="176"/>
      <c r="AS379" s="176"/>
      <c r="AT379" s="176"/>
      <c r="AU379" s="176"/>
      <c r="AV379" s="176"/>
      <c r="AW379" s="176"/>
      <c r="AX379" s="176"/>
      <c r="AY379" s="176"/>
      <c r="AZ379" s="176"/>
      <c r="BA379" s="176"/>
      <c r="BB379" s="176"/>
      <c r="BC379" s="176"/>
      <c r="BD379" s="176"/>
      <c r="BE379" s="176"/>
      <c r="BF379" s="176"/>
      <c r="BG379" s="176"/>
      <c r="BH379" s="176"/>
      <c r="BI379" s="176"/>
      <c r="BJ379" s="176"/>
      <c r="BK379" s="176"/>
      <c r="BL379" s="176"/>
      <c r="BM379" s="176"/>
      <c r="BN379" s="176"/>
      <c r="BO379" s="176"/>
      <c r="BP379" s="176"/>
      <c r="BQ379" s="176"/>
      <c r="BR379" s="176"/>
      <c r="BS379" s="176"/>
      <c r="BT379" s="176"/>
      <c r="BU379" s="176"/>
      <c r="BV379" s="176"/>
      <c r="BW379" s="176"/>
      <c r="BX379" s="176"/>
      <c r="BY379" s="176"/>
      <c r="BZ379" s="176"/>
      <c r="CA379" s="176"/>
      <c r="CB379" s="176"/>
      <c r="CC379" s="176"/>
      <c r="CD379" s="176"/>
      <c r="CE379" s="176"/>
      <c r="CF379" s="176"/>
      <c r="CG379" s="176"/>
      <c r="CH379" s="176"/>
      <c r="CI379" s="176"/>
      <c r="CJ379" s="176"/>
      <c r="CK379" s="176"/>
      <c r="CL379" s="176"/>
      <c r="CM379" s="176"/>
      <c r="CN379" s="176"/>
      <c r="CO379" s="176"/>
      <c r="CP379" s="176"/>
      <c r="CQ379" s="176"/>
      <c r="CR379" s="176"/>
      <c r="CS379" s="176"/>
      <c r="CT379" s="176"/>
      <c r="CU379" s="176"/>
      <c r="CV379" s="176"/>
      <c r="CW379" s="176"/>
      <c r="CX379" s="176"/>
      <c r="CY379" s="176"/>
      <c r="CZ379" s="176"/>
      <c r="DA379" s="176"/>
      <c r="DB379" s="176"/>
      <c r="DC379" s="176"/>
      <c r="DD379" s="176"/>
      <c r="DE379" s="176"/>
      <c r="DF379" s="176"/>
      <c r="DG379" s="176"/>
      <c r="DH379" s="176"/>
      <c r="DJ379" s="176"/>
    </row>
    <row r="380" spans="1:114" s="229" customFormat="1" x14ac:dyDescent="0.2">
      <c r="A380" s="216"/>
      <c r="B380" s="223"/>
      <c r="C380" s="227"/>
      <c r="D380" s="176"/>
      <c r="E380" s="224"/>
      <c r="F380" s="176"/>
      <c r="G380" s="176"/>
      <c r="H380" s="225"/>
      <c r="I380" s="228"/>
      <c r="J380" s="220"/>
      <c r="K380" s="176"/>
      <c r="L380" s="176"/>
      <c r="M380" s="176"/>
      <c r="N380" s="176"/>
      <c r="O380" s="227"/>
      <c r="P380" s="176"/>
      <c r="Q380" s="176"/>
      <c r="R380" s="176"/>
      <c r="S380" s="176"/>
      <c r="T380" s="176"/>
      <c r="U380" s="176"/>
      <c r="V380" s="176"/>
      <c r="W380" s="176"/>
      <c r="X380" s="176"/>
      <c r="Y380" s="176"/>
      <c r="Z380" s="176"/>
      <c r="AA380" s="176"/>
      <c r="AB380" s="176"/>
      <c r="AC380" s="176"/>
      <c r="AD380" s="176"/>
      <c r="AE380" s="176"/>
      <c r="AF380" s="176"/>
      <c r="AG380" s="176"/>
      <c r="AH380" s="176"/>
      <c r="AI380" s="176"/>
      <c r="AJ380" s="176"/>
      <c r="AK380" s="176"/>
      <c r="AL380" s="176"/>
      <c r="AM380" s="176"/>
      <c r="AN380" s="176"/>
      <c r="AO380" s="176"/>
      <c r="AP380" s="176"/>
      <c r="AQ380" s="176"/>
      <c r="AR380" s="176"/>
      <c r="AS380" s="176"/>
      <c r="AT380" s="176"/>
      <c r="AU380" s="176"/>
      <c r="AV380" s="176"/>
      <c r="AW380" s="176"/>
      <c r="AX380" s="176"/>
      <c r="AY380" s="176"/>
      <c r="AZ380" s="176"/>
      <c r="BA380" s="176"/>
      <c r="BB380" s="176"/>
      <c r="BC380" s="176"/>
      <c r="BD380" s="176"/>
      <c r="BE380" s="176"/>
      <c r="BF380" s="176"/>
      <c r="BG380" s="176"/>
      <c r="BH380" s="176"/>
      <c r="BI380" s="176"/>
      <c r="BJ380" s="176"/>
      <c r="BK380" s="176"/>
      <c r="BL380" s="176"/>
      <c r="BM380" s="176"/>
      <c r="BN380" s="176"/>
      <c r="BO380" s="176"/>
      <c r="BP380" s="176"/>
      <c r="BQ380" s="176"/>
      <c r="BR380" s="176"/>
      <c r="BS380" s="176"/>
      <c r="BT380" s="176"/>
      <c r="BU380" s="176"/>
      <c r="BV380" s="176"/>
      <c r="BW380" s="176"/>
      <c r="BX380" s="176"/>
      <c r="BY380" s="176"/>
      <c r="BZ380" s="176"/>
      <c r="CA380" s="176"/>
      <c r="CB380" s="176"/>
      <c r="CC380" s="176"/>
      <c r="CD380" s="176"/>
      <c r="CE380" s="176"/>
      <c r="CF380" s="176"/>
      <c r="CG380" s="176"/>
      <c r="CH380" s="176"/>
      <c r="CI380" s="176"/>
      <c r="CJ380" s="176"/>
      <c r="CK380" s="176"/>
      <c r="CL380" s="176"/>
      <c r="CM380" s="176"/>
      <c r="CN380" s="176"/>
      <c r="CO380" s="176"/>
      <c r="CP380" s="176"/>
      <c r="CQ380" s="176"/>
      <c r="CR380" s="176"/>
      <c r="CS380" s="176"/>
      <c r="CT380" s="176"/>
      <c r="CU380" s="176"/>
      <c r="CV380" s="176"/>
      <c r="CW380" s="176"/>
      <c r="CX380" s="176"/>
      <c r="CY380" s="176"/>
      <c r="CZ380" s="176"/>
      <c r="DA380" s="176"/>
      <c r="DB380" s="176"/>
      <c r="DC380" s="176"/>
      <c r="DD380" s="176"/>
      <c r="DE380" s="176"/>
      <c r="DF380" s="176"/>
      <c r="DG380" s="176"/>
      <c r="DH380" s="176"/>
      <c r="DJ380" s="176"/>
    </row>
    <row r="381" spans="1:114" s="229" customFormat="1" x14ac:dyDescent="0.2">
      <c r="A381" s="216"/>
      <c r="B381" s="223"/>
      <c r="C381" s="227"/>
      <c r="D381" s="176"/>
      <c r="E381" s="224"/>
      <c r="F381" s="176"/>
      <c r="G381" s="176"/>
      <c r="H381" s="225"/>
      <c r="I381" s="228"/>
      <c r="J381" s="220"/>
      <c r="K381" s="176"/>
      <c r="L381" s="176"/>
      <c r="M381" s="176"/>
      <c r="N381" s="176"/>
      <c r="O381" s="227"/>
      <c r="P381" s="176"/>
      <c r="Q381" s="176"/>
      <c r="R381" s="176"/>
      <c r="S381" s="176"/>
      <c r="T381" s="176"/>
      <c r="U381" s="176"/>
      <c r="V381" s="176"/>
      <c r="W381" s="176"/>
      <c r="X381" s="176"/>
      <c r="Y381" s="176"/>
      <c r="Z381" s="176"/>
      <c r="AA381" s="176"/>
      <c r="AB381" s="176"/>
      <c r="AC381" s="176"/>
      <c r="AD381" s="176"/>
      <c r="AE381" s="176"/>
      <c r="AF381" s="176"/>
      <c r="AG381" s="176"/>
      <c r="AH381" s="176"/>
      <c r="AI381" s="176"/>
      <c r="AJ381" s="176"/>
      <c r="AK381" s="176"/>
      <c r="AL381" s="176"/>
      <c r="AM381" s="176"/>
      <c r="AN381" s="176"/>
      <c r="AO381" s="176"/>
      <c r="AP381" s="176"/>
      <c r="AQ381" s="176"/>
      <c r="AR381" s="176"/>
      <c r="AS381" s="176"/>
      <c r="AT381" s="176"/>
      <c r="AU381" s="176"/>
      <c r="AV381" s="176"/>
      <c r="AW381" s="176"/>
      <c r="AX381" s="176"/>
      <c r="AY381" s="176"/>
      <c r="AZ381" s="176"/>
      <c r="BA381" s="176"/>
      <c r="BB381" s="176"/>
      <c r="BC381" s="176"/>
      <c r="BD381" s="176"/>
      <c r="BE381" s="176"/>
      <c r="BF381" s="176"/>
      <c r="BG381" s="176"/>
      <c r="BH381" s="176"/>
      <c r="BI381" s="176"/>
      <c r="BJ381" s="176"/>
      <c r="BK381" s="176"/>
      <c r="BL381" s="176"/>
      <c r="BM381" s="176"/>
      <c r="BN381" s="176"/>
      <c r="BO381" s="176"/>
      <c r="BP381" s="176"/>
      <c r="BQ381" s="176"/>
      <c r="BR381" s="176"/>
      <c r="BS381" s="176"/>
      <c r="BT381" s="176"/>
      <c r="BU381" s="176"/>
      <c r="BV381" s="176"/>
      <c r="BW381" s="176"/>
      <c r="BX381" s="176"/>
      <c r="BY381" s="176"/>
      <c r="BZ381" s="176"/>
      <c r="CA381" s="176"/>
      <c r="CB381" s="176"/>
      <c r="CC381" s="176"/>
      <c r="CD381" s="176"/>
      <c r="CE381" s="176"/>
      <c r="CF381" s="176"/>
      <c r="CG381" s="176"/>
      <c r="CH381" s="176"/>
      <c r="CI381" s="176"/>
      <c r="CJ381" s="176"/>
      <c r="CK381" s="176"/>
      <c r="CL381" s="176"/>
      <c r="CM381" s="176"/>
      <c r="CN381" s="176"/>
      <c r="CO381" s="176"/>
      <c r="CP381" s="176"/>
      <c r="CQ381" s="176"/>
      <c r="CR381" s="176"/>
      <c r="CS381" s="176"/>
      <c r="CT381" s="176"/>
      <c r="CU381" s="176"/>
      <c r="CV381" s="176"/>
      <c r="CW381" s="176"/>
      <c r="CX381" s="176"/>
      <c r="CY381" s="176"/>
      <c r="CZ381" s="176"/>
      <c r="DA381" s="176"/>
      <c r="DB381" s="176"/>
      <c r="DC381" s="176"/>
      <c r="DD381" s="176"/>
      <c r="DE381" s="176"/>
      <c r="DF381" s="176"/>
      <c r="DG381" s="176"/>
      <c r="DH381" s="176"/>
      <c r="DJ381" s="176"/>
    </row>
    <row r="382" spans="1:114" s="229" customFormat="1" x14ac:dyDescent="0.2">
      <c r="A382" s="216"/>
      <c r="B382" s="223"/>
      <c r="C382" s="227"/>
      <c r="D382" s="176"/>
      <c r="E382" s="224"/>
      <c r="F382" s="176"/>
      <c r="G382" s="176"/>
      <c r="H382" s="225"/>
      <c r="I382" s="228"/>
      <c r="J382" s="220"/>
      <c r="K382" s="176"/>
      <c r="L382" s="176"/>
      <c r="M382" s="176"/>
      <c r="N382" s="176"/>
      <c r="O382" s="227"/>
      <c r="P382" s="176"/>
      <c r="Q382" s="176"/>
      <c r="R382" s="176"/>
      <c r="S382" s="176"/>
      <c r="T382" s="176"/>
      <c r="U382" s="176"/>
      <c r="V382" s="176"/>
      <c r="W382" s="176"/>
      <c r="X382" s="176"/>
      <c r="Y382" s="176"/>
      <c r="Z382" s="176"/>
      <c r="AA382" s="176"/>
      <c r="AB382" s="176"/>
      <c r="AC382" s="176"/>
      <c r="AD382" s="176"/>
      <c r="AE382" s="176"/>
      <c r="AF382" s="176"/>
      <c r="AG382" s="176"/>
      <c r="AH382" s="176"/>
      <c r="AI382" s="176"/>
      <c r="AJ382" s="176"/>
      <c r="AK382" s="176"/>
      <c r="AL382" s="176"/>
      <c r="AM382" s="176"/>
      <c r="AN382" s="176"/>
      <c r="AO382" s="176"/>
      <c r="AP382" s="176"/>
      <c r="AQ382" s="176"/>
      <c r="AR382" s="176"/>
      <c r="AS382" s="176"/>
      <c r="AT382" s="176"/>
      <c r="AU382" s="176"/>
      <c r="AV382" s="176"/>
      <c r="AW382" s="176"/>
      <c r="AX382" s="176"/>
      <c r="AY382" s="176"/>
      <c r="AZ382" s="176"/>
      <c r="BA382" s="176"/>
      <c r="BB382" s="176"/>
      <c r="BC382" s="176"/>
      <c r="BD382" s="176"/>
      <c r="BE382" s="176"/>
      <c r="BF382" s="176"/>
      <c r="BG382" s="176"/>
      <c r="BH382" s="176"/>
      <c r="BI382" s="176"/>
      <c r="BJ382" s="176"/>
      <c r="BK382" s="176"/>
      <c r="BL382" s="176"/>
      <c r="BM382" s="176"/>
      <c r="BN382" s="176"/>
      <c r="BO382" s="176"/>
      <c r="BP382" s="176"/>
      <c r="BQ382" s="176"/>
      <c r="BR382" s="176"/>
      <c r="BS382" s="176"/>
      <c r="BT382" s="176"/>
      <c r="BU382" s="176"/>
      <c r="BV382" s="176"/>
      <c r="BW382" s="176"/>
      <c r="BX382" s="176"/>
      <c r="BY382" s="176"/>
      <c r="BZ382" s="176"/>
      <c r="CA382" s="176"/>
      <c r="CB382" s="176"/>
      <c r="CC382" s="176"/>
      <c r="CD382" s="176"/>
      <c r="CE382" s="176"/>
      <c r="CF382" s="176"/>
      <c r="CG382" s="176"/>
      <c r="CH382" s="176"/>
      <c r="CI382" s="176"/>
      <c r="CJ382" s="176"/>
      <c r="CK382" s="176"/>
      <c r="CL382" s="176"/>
      <c r="CM382" s="176"/>
      <c r="CN382" s="176"/>
      <c r="CO382" s="176"/>
      <c r="CP382" s="176"/>
      <c r="CQ382" s="176"/>
      <c r="CR382" s="176"/>
      <c r="CS382" s="176"/>
      <c r="CT382" s="176"/>
      <c r="CU382" s="176"/>
      <c r="CV382" s="176"/>
      <c r="CW382" s="176"/>
      <c r="CX382" s="176"/>
      <c r="CY382" s="176"/>
      <c r="CZ382" s="176"/>
      <c r="DA382" s="176"/>
      <c r="DB382" s="176"/>
      <c r="DC382" s="176"/>
      <c r="DD382" s="176"/>
      <c r="DE382" s="176"/>
      <c r="DF382" s="176"/>
      <c r="DG382" s="176"/>
      <c r="DH382" s="176"/>
      <c r="DJ382" s="176"/>
    </row>
    <row r="383" spans="1:114" s="229" customFormat="1" x14ac:dyDescent="0.2">
      <c r="A383" s="216"/>
      <c r="B383" s="222"/>
      <c r="C383" s="227"/>
      <c r="D383" s="176"/>
      <c r="E383" s="224"/>
      <c r="F383" s="176"/>
      <c r="G383" s="176"/>
      <c r="H383" s="225"/>
      <c r="I383" s="228"/>
      <c r="J383" s="220"/>
      <c r="K383" s="176"/>
      <c r="L383" s="176"/>
      <c r="M383" s="176"/>
      <c r="N383" s="176"/>
      <c r="O383" s="227"/>
      <c r="P383" s="176"/>
      <c r="Q383" s="176"/>
      <c r="R383" s="176"/>
      <c r="S383" s="176"/>
      <c r="T383" s="176"/>
      <c r="U383" s="176"/>
      <c r="V383" s="176"/>
      <c r="W383" s="176"/>
      <c r="X383" s="176"/>
      <c r="Y383" s="176"/>
      <c r="Z383" s="176"/>
      <c r="AA383" s="176"/>
      <c r="AB383" s="176"/>
      <c r="AC383" s="176"/>
      <c r="AD383" s="176"/>
      <c r="AE383" s="176"/>
      <c r="AF383" s="176"/>
      <c r="AG383" s="176"/>
      <c r="AH383" s="176"/>
      <c r="AI383" s="176"/>
      <c r="AJ383" s="176"/>
      <c r="AK383" s="176"/>
      <c r="AL383" s="176"/>
      <c r="AM383" s="176"/>
      <c r="AN383" s="176"/>
      <c r="AO383" s="176"/>
      <c r="AP383" s="176"/>
      <c r="AQ383" s="176"/>
      <c r="AR383" s="176"/>
      <c r="AS383" s="176"/>
      <c r="AT383" s="176"/>
      <c r="AU383" s="176"/>
      <c r="AV383" s="176"/>
      <c r="AW383" s="176"/>
      <c r="AX383" s="176"/>
      <c r="AY383" s="176"/>
      <c r="AZ383" s="176"/>
      <c r="BA383" s="176"/>
      <c r="BB383" s="176"/>
      <c r="BC383" s="176"/>
      <c r="BD383" s="176"/>
      <c r="BE383" s="176"/>
      <c r="BF383" s="176"/>
      <c r="BG383" s="176"/>
      <c r="BH383" s="176"/>
      <c r="BI383" s="176"/>
      <c r="BJ383" s="176"/>
      <c r="BK383" s="176"/>
      <c r="BL383" s="176"/>
      <c r="BM383" s="176"/>
      <c r="BN383" s="176"/>
      <c r="BO383" s="176"/>
      <c r="BP383" s="176"/>
      <c r="BQ383" s="176"/>
      <c r="BR383" s="176"/>
      <c r="BS383" s="176"/>
      <c r="BT383" s="176"/>
      <c r="BU383" s="176"/>
      <c r="BV383" s="176"/>
      <c r="BW383" s="176"/>
      <c r="BX383" s="176"/>
      <c r="BY383" s="176"/>
      <c r="BZ383" s="176"/>
      <c r="CA383" s="176"/>
      <c r="CB383" s="176"/>
      <c r="CC383" s="176"/>
      <c r="CD383" s="176"/>
      <c r="CE383" s="176"/>
      <c r="CF383" s="176"/>
      <c r="CG383" s="176"/>
      <c r="CH383" s="176"/>
      <c r="CI383" s="176"/>
      <c r="CJ383" s="176"/>
      <c r="CK383" s="176"/>
      <c r="CL383" s="176"/>
      <c r="CM383" s="176"/>
      <c r="CN383" s="176"/>
      <c r="CO383" s="176"/>
      <c r="CP383" s="176"/>
      <c r="CQ383" s="176"/>
      <c r="CR383" s="176"/>
      <c r="CS383" s="176"/>
      <c r="CT383" s="176"/>
      <c r="CU383" s="176"/>
      <c r="CV383" s="176"/>
      <c r="CW383" s="176"/>
      <c r="CX383" s="176"/>
      <c r="CY383" s="176"/>
      <c r="CZ383" s="176"/>
      <c r="DA383" s="176"/>
      <c r="DB383" s="176"/>
      <c r="DC383" s="176"/>
      <c r="DD383" s="176"/>
      <c r="DE383" s="176"/>
      <c r="DF383" s="176"/>
      <c r="DG383" s="176"/>
      <c r="DH383" s="176"/>
      <c r="DJ383" s="176"/>
    </row>
    <row r="384" spans="1:114" s="229" customFormat="1" x14ac:dyDescent="0.2">
      <c r="A384" s="216"/>
      <c r="B384" s="223"/>
      <c r="C384" s="227"/>
      <c r="D384" s="176"/>
      <c r="E384" s="224"/>
      <c r="F384" s="176"/>
      <c r="G384" s="176"/>
      <c r="H384" s="228"/>
      <c r="I384" s="228"/>
      <c r="J384" s="220"/>
      <c r="K384" s="176"/>
      <c r="L384" s="176"/>
      <c r="M384" s="176"/>
      <c r="N384" s="176"/>
      <c r="O384" s="227"/>
      <c r="P384" s="176"/>
      <c r="Q384" s="176"/>
      <c r="R384" s="176"/>
      <c r="S384" s="176"/>
      <c r="T384" s="176"/>
      <c r="U384" s="176"/>
      <c r="V384" s="176"/>
      <c r="W384" s="176"/>
      <c r="X384" s="176"/>
      <c r="Y384" s="176"/>
      <c r="Z384" s="176"/>
      <c r="AA384" s="176"/>
      <c r="AB384" s="176"/>
      <c r="AC384" s="176"/>
      <c r="AD384" s="176"/>
      <c r="AE384" s="176"/>
      <c r="AF384" s="176"/>
      <c r="AG384" s="176"/>
      <c r="AH384" s="176"/>
      <c r="AI384" s="176"/>
      <c r="AJ384" s="176"/>
      <c r="AK384" s="176"/>
      <c r="AL384" s="176"/>
      <c r="AM384" s="176"/>
      <c r="AN384" s="176"/>
      <c r="AO384" s="176"/>
      <c r="AP384" s="176"/>
      <c r="AQ384" s="176"/>
      <c r="AR384" s="176"/>
      <c r="AS384" s="176"/>
      <c r="AT384" s="176"/>
      <c r="AU384" s="176"/>
      <c r="AV384" s="176"/>
      <c r="AW384" s="176"/>
      <c r="AX384" s="176"/>
      <c r="AY384" s="176"/>
      <c r="AZ384" s="176"/>
      <c r="BA384" s="176"/>
      <c r="BB384" s="176"/>
      <c r="BC384" s="176"/>
      <c r="BD384" s="176"/>
      <c r="BE384" s="176"/>
      <c r="BF384" s="176"/>
      <c r="BG384" s="176"/>
      <c r="BH384" s="176"/>
      <c r="BI384" s="176"/>
      <c r="BJ384" s="176"/>
      <c r="BK384" s="176"/>
      <c r="BL384" s="176"/>
      <c r="BM384" s="176"/>
      <c r="BN384" s="176"/>
      <c r="BO384" s="176"/>
      <c r="BP384" s="176"/>
      <c r="BQ384" s="176"/>
      <c r="BR384" s="176"/>
      <c r="BS384" s="176"/>
      <c r="BT384" s="176"/>
      <c r="BU384" s="176"/>
      <c r="BV384" s="176"/>
      <c r="BW384" s="176"/>
      <c r="BX384" s="176"/>
      <c r="BY384" s="176"/>
      <c r="BZ384" s="176"/>
      <c r="CA384" s="176"/>
      <c r="CB384" s="176"/>
      <c r="CC384" s="176"/>
      <c r="CD384" s="176"/>
      <c r="CE384" s="176"/>
      <c r="CF384" s="176"/>
      <c r="CG384" s="176"/>
      <c r="CH384" s="176"/>
      <c r="CI384" s="176"/>
      <c r="CJ384" s="176"/>
      <c r="CK384" s="176"/>
      <c r="CL384" s="176"/>
      <c r="CM384" s="176"/>
      <c r="CN384" s="176"/>
      <c r="CO384" s="176"/>
      <c r="CP384" s="176"/>
      <c r="CQ384" s="176"/>
      <c r="CR384" s="176"/>
      <c r="CS384" s="176"/>
      <c r="CT384" s="176"/>
      <c r="CU384" s="176"/>
      <c r="CV384" s="176"/>
      <c r="CW384" s="176"/>
      <c r="CX384" s="176"/>
      <c r="CY384" s="176"/>
      <c r="CZ384" s="176"/>
      <c r="DA384" s="176"/>
      <c r="DB384" s="176"/>
      <c r="DC384" s="176"/>
      <c r="DD384" s="176"/>
      <c r="DE384" s="176"/>
      <c r="DF384" s="176"/>
      <c r="DG384" s="176"/>
      <c r="DH384" s="176"/>
      <c r="DJ384" s="176"/>
    </row>
    <row r="385" spans="1:114" s="229" customFormat="1" x14ac:dyDescent="0.2">
      <c r="A385" s="216"/>
      <c r="B385" s="223"/>
      <c r="C385" s="227"/>
      <c r="D385" s="176"/>
      <c r="E385" s="224"/>
      <c r="F385" s="176"/>
      <c r="G385" s="176"/>
      <c r="H385" s="225"/>
      <c r="I385" s="228"/>
      <c r="J385" s="220"/>
      <c r="K385" s="176"/>
      <c r="L385" s="176"/>
      <c r="M385" s="176"/>
      <c r="N385" s="176"/>
      <c r="O385" s="227"/>
      <c r="P385" s="176"/>
      <c r="Q385" s="176"/>
      <c r="R385" s="176"/>
      <c r="S385" s="176"/>
      <c r="T385" s="176"/>
      <c r="U385" s="176"/>
      <c r="V385" s="176"/>
      <c r="W385" s="176"/>
      <c r="X385" s="176"/>
      <c r="Y385" s="176"/>
      <c r="Z385" s="176"/>
      <c r="AA385" s="176"/>
      <c r="AB385" s="176"/>
      <c r="AC385" s="176"/>
      <c r="AD385" s="176"/>
      <c r="AE385" s="176"/>
      <c r="AF385" s="176"/>
      <c r="AG385" s="176"/>
      <c r="AH385" s="176"/>
      <c r="AI385" s="176"/>
      <c r="AJ385" s="176"/>
      <c r="AK385" s="176"/>
      <c r="AL385" s="176"/>
      <c r="AM385" s="176"/>
      <c r="AN385" s="176"/>
      <c r="AO385" s="176"/>
      <c r="AP385" s="176"/>
      <c r="AQ385" s="176"/>
      <c r="AR385" s="176"/>
      <c r="AS385" s="176"/>
      <c r="AT385" s="176"/>
      <c r="AU385" s="176"/>
      <c r="AV385" s="176"/>
      <c r="AW385" s="176"/>
      <c r="AX385" s="176"/>
      <c r="AY385" s="176"/>
      <c r="AZ385" s="176"/>
      <c r="BA385" s="176"/>
      <c r="BB385" s="176"/>
      <c r="BC385" s="176"/>
      <c r="BD385" s="176"/>
      <c r="BE385" s="176"/>
      <c r="BF385" s="176"/>
      <c r="BG385" s="176"/>
      <c r="BH385" s="176"/>
      <c r="BI385" s="176"/>
      <c r="BJ385" s="176"/>
      <c r="BK385" s="176"/>
      <c r="BL385" s="176"/>
      <c r="BM385" s="176"/>
      <c r="BN385" s="176"/>
      <c r="BO385" s="176"/>
      <c r="BP385" s="176"/>
      <c r="BQ385" s="176"/>
      <c r="BR385" s="176"/>
      <c r="BS385" s="176"/>
      <c r="BT385" s="176"/>
      <c r="BU385" s="176"/>
      <c r="BV385" s="176"/>
      <c r="BW385" s="176"/>
      <c r="BX385" s="176"/>
      <c r="BY385" s="176"/>
      <c r="BZ385" s="176"/>
      <c r="CA385" s="176"/>
      <c r="CB385" s="176"/>
      <c r="CC385" s="176"/>
      <c r="CD385" s="176"/>
      <c r="CE385" s="176"/>
      <c r="CF385" s="176"/>
      <c r="CG385" s="176"/>
      <c r="CH385" s="176"/>
      <c r="CI385" s="176"/>
      <c r="CJ385" s="176"/>
      <c r="CK385" s="176"/>
      <c r="CL385" s="176"/>
      <c r="CM385" s="176"/>
      <c r="CN385" s="176"/>
      <c r="CO385" s="176"/>
      <c r="CP385" s="176"/>
      <c r="CQ385" s="176"/>
      <c r="CR385" s="176"/>
      <c r="CS385" s="176"/>
      <c r="CT385" s="176"/>
      <c r="CU385" s="176"/>
      <c r="CV385" s="176"/>
      <c r="CW385" s="176"/>
      <c r="CX385" s="176"/>
      <c r="CY385" s="176"/>
      <c r="CZ385" s="176"/>
      <c r="DA385" s="176"/>
      <c r="DB385" s="176"/>
      <c r="DC385" s="176"/>
      <c r="DD385" s="176"/>
      <c r="DE385" s="176"/>
      <c r="DF385" s="176"/>
      <c r="DG385" s="176"/>
      <c r="DH385" s="176"/>
      <c r="DJ385" s="176"/>
    </row>
    <row r="386" spans="1:114" s="229" customFormat="1" x14ac:dyDescent="0.2">
      <c r="A386" s="216"/>
      <c r="B386" s="223"/>
      <c r="C386" s="227"/>
      <c r="D386" s="176"/>
      <c r="E386" s="224"/>
      <c r="F386" s="176"/>
      <c r="G386" s="176"/>
      <c r="H386" s="225"/>
      <c r="I386" s="228"/>
      <c r="J386" s="220"/>
      <c r="K386" s="176"/>
      <c r="L386" s="176"/>
      <c r="M386" s="176"/>
      <c r="N386" s="176"/>
      <c r="O386" s="227"/>
      <c r="P386" s="176"/>
      <c r="Q386" s="176"/>
      <c r="R386" s="176"/>
      <c r="S386" s="176"/>
      <c r="T386" s="176"/>
      <c r="U386" s="176"/>
      <c r="V386" s="176"/>
      <c r="W386" s="176"/>
      <c r="X386" s="176"/>
      <c r="Y386" s="176"/>
      <c r="Z386" s="176"/>
      <c r="AA386" s="176"/>
      <c r="AB386" s="176"/>
      <c r="AC386" s="176"/>
      <c r="AD386" s="176"/>
      <c r="AE386" s="176"/>
      <c r="AF386" s="176"/>
      <c r="AG386" s="176"/>
      <c r="AH386" s="176"/>
      <c r="AI386" s="176"/>
      <c r="AJ386" s="176"/>
      <c r="AK386" s="176"/>
      <c r="AL386" s="176"/>
      <c r="AM386" s="176"/>
      <c r="AN386" s="176"/>
      <c r="AO386" s="176"/>
      <c r="AP386" s="176"/>
      <c r="AQ386" s="176"/>
      <c r="AR386" s="176"/>
      <c r="AS386" s="176"/>
      <c r="AT386" s="176"/>
      <c r="AU386" s="176"/>
      <c r="AV386" s="176"/>
      <c r="AW386" s="176"/>
      <c r="AX386" s="176"/>
      <c r="AY386" s="176"/>
      <c r="AZ386" s="176"/>
      <c r="BA386" s="176"/>
      <c r="BB386" s="176"/>
      <c r="BC386" s="176"/>
      <c r="BD386" s="176"/>
      <c r="BE386" s="176"/>
      <c r="BF386" s="176"/>
      <c r="BG386" s="176"/>
      <c r="BH386" s="176"/>
      <c r="BI386" s="176"/>
      <c r="BJ386" s="176"/>
      <c r="BK386" s="176"/>
      <c r="BL386" s="176"/>
      <c r="BM386" s="176"/>
      <c r="BN386" s="176"/>
      <c r="BO386" s="176"/>
      <c r="BP386" s="176"/>
      <c r="BQ386" s="176"/>
      <c r="BR386" s="176"/>
      <c r="BS386" s="176"/>
      <c r="BT386" s="176"/>
      <c r="BU386" s="176"/>
      <c r="BV386" s="176"/>
      <c r="BW386" s="176"/>
      <c r="BX386" s="176"/>
      <c r="BY386" s="176"/>
      <c r="BZ386" s="176"/>
      <c r="CA386" s="176"/>
      <c r="CB386" s="176"/>
      <c r="CC386" s="176"/>
      <c r="CD386" s="176"/>
      <c r="CE386" s="176"/>
      <c r="CF386" s="176"/>
      <c r="CG386" s="176"/>
      <c r="CH386" s="176"/>
      <c r="CI386" s="176"/>
      <c r="CJ386" s="176"/>
      <c r="CK386" s="176"/>
      <c r="CL386" s="176"/>
      <c r="CM386" s="176"/>
      <c r="CN386" s="176"/>
      <c r="CO386" s="176"/>
      <c r="CP386" s="176"/>
      <c r="CQ386" s="176"/>
      <c r="CR386" s="176"/>
      <c r="CS386" s="176"/>
      <c r="CT386" s="176"/>
      <c r="CU386" s="176"/>
      <c r="CV386" s="176"/>
      <c r="CW386" s="176"/>
      <c r="CX386" s="176"/>
      <c r="CY386" s="176"/>
      <c r="CZ386" s="176"/>
      <c r="DA386" s="176"/>
      <c r="DB386" s="176"/>
      <c r="DC386" s="176"/>
      <c r="DD386" s="176"/>
      <c r="DE386" s="176"/>
      <c r="DF386" s="176"/>
      <c r="DG386" s="176"/>
      <c r="DH386" s="176"/>
      <c r="DJ386" s="176"/>
    </row>
    <row r="387" spans="1:114" s="229" customFormat="1" x14ac:dyDescent="0.2">
      <c r="A387" s="216"/>
      <c r="B387" s="223"/>
      <c r="C387" s="227"/>
      <c r="D387" s="176"/>
      <c r="E387" s="224"/>
      <c r="F387" s="176"/>
      <c r="G387" s="176"/>
      <c r="H387" s="225"/>
      <c r="I387" s="228"/>
      <c r="J387" s="220"/>
      <c r="K387" s="176"/>
      <c r="L387" s="176"/>
      <c r="M387" s="176"/>
      <c r="N387" s="176"/>
      <c r="O387" s="227"/>
      <c r="P387" s="176"/>
      <c r="Q387" s="176"/>
      <c r="R387" s="176"/>
      <c r="S387" s="176"/>
      <c r="T387" s="176"/>
      <c r="U387" s="176"/>
      <c r="V387" s="176"/>
      <c r="W387" s="176"/>
      <c r="X387" s="176"/>
      <c r="Y387" s="176"/>
      <c r="Z387" s="176"/>
      <c r="AA387" s="176"/>
      <c r="AB387" s="176"/>
      <c r="AC387" s="176"/>
      <c r="AD387" s="176"/>
      <c r="AE387" s="176"/>
      <c r="AF387" s="176"/>
      <c r="AG387" s="176"/>
      <c r="AH387" s="176"/>
      <c r="AI387" s="176"/>
      <c r="AJ387" s="176"/>
      <c r="AK387" s="176"/>
      <c r="AL387" s="176"/>
      <c r="AM387" s="176"/>
      <c r="AN387" s="176"/>
      <c r="AO387" s="176"/>
      <c r="AP387" s="176"/>
      <c r="AQ387" s="176"/>
      <c r="AR387" s="176"/>
      <c r="AS387" s="176"/>
      <c r="AT387" s="176"/>
      <c r="AU387" s="176"/>
      <c r="AV387" s="176"/>
      <c r="AW387" s="176"/>
      <c r="AX387" s="176"/>
      <c r="AY387" s="176"/>
      <c r="AZ387" s="176"/>
      <c r="BA387" s="176"/>
      <c r="BB387" s="176"/>
      <c r="BC387" s="176"/>
      <c r="BD387" s="176"/>
      <c r="BE387" s="176"/>
      <c r="BF387" s="176"/>
      <c r="BG387" s="176"/>
      <c r="BH387" s="176"/>
      <c r="BI387" s="176"/>
      <c r="BJ387" s="176"/>
      <c r="BK387" s="176"/>
      <c r="BL387" s="176"/>
      <c r="BM387" s="176"/>
      <c r="BN387" s="176"/>
      <c r="BO387" s="176"/>
      <c r="BP387" s="176"/>
      <c r="BQ387" s="176"/>
      <c r="BR387" s="176"/>
      <c r="BS387" s="176"/>
      <c r="BT387" s="176"/>
      <c r="BU387" s="176"/>
      <c r="BV387" s="176"/>
      <c r="BW387" s="176"/>
      <c r="BX387" s="176"/>
      <c r="BY387" s="176"/>
      <c r="BZ387" s="176"/>
      <c r="CA387" s="176"/>
      <c r="CB387" s="176"/>
      <c r="CC387" s="176"/>
      <c r="CD387" s="176"/>
      <c r="CE387" s="176"/>
      <c r="CF387" s="176"/>
      <c r="CG387" s="176"/>
      <c r="CH387" s="176"/>
      <c r="CI387" s="176"/>
      <c r="CJ387" s="176"/>
      <c r="CK387" s="176"/>
      <c r="CL387" s="176"/>
      <c r="CM387" s="176"/>
      <c r="CN387" s="176"/>
      <c r="CO387" s="176"/>
      <c r="CP387" s="176"/>
      <c r="CQ387" s="176"/>
      <c r="CR387" s="176"/>
      <c r="CS387" s="176"/>
      <c r="CT387" s="176"/>
      <c r="CU387" s="176"/>
      <c r="CV387" s="176"/>
      <c r="CW387" s="176"/>
      <c r="CX387" s="176"/>
      <c r="CY387" s="176"/>
      <c r="CZ387" s="176"/>
      <c r="DA387" s="176"/>
      <c r="DB387" s="176"/>
      <c r="DC387" s="176"/>
      <c r="DD387" s="176"/>
      <c r="DE387" s="176"/>
      <c r="DF387" s="176"/>
      <c r="DG387" s="176"/>
      <c r="DH387" s="176"/>
      <c r="DJ387" s="176"/>
    </row>
    <row r="388" spans="1:114" s="229" customFormat="1" x14ac:dyDescent="0.2">
      <c r="A388" s="216"/>
      <c r="B388" s="223"/>
      <c r="C388" s="227"/>
      <c r="D388" s="176"/>
      <c r="E388" s="224"/>
      <c r="F388" s="176"/>
      <c r="G388" s="176"/>
      <c r="H388" s="225"/>
      <c r="I388" s="228"/>
      <c r="J388" s="220"/>
      <c r="K388" s="176"/>
      <c r="L388" s="176"/>
      <c r="M388" s="176"/>
      <c r="N388" s="176"/>
      <c r="O388" s="227"/>
      <c r="P388" s="176"/>
      <c r="Q388" s="176"/>
      <c r="R388" s="176"/>
      <c r="S388" s="176"/>
      <c r="T388" s="176"/>
      <c r="U388" s="176"/>
      <c r="V388" s="176"/>
      <c r="W388" s="176"/>
      <c r="X388" s="176"/>
      <c r="Y388" s="176"/>
      <c r="Z388" s="176"/>
      <c r="AA388" s="176"/>
      <c r="AB388" s="176"/>
      <c r="AC388" s="176"/>
      <c r="AD388" s="176"/>
      <c r="AE388" s="176"/>
      <c r="AF388" s="176"/>
      <c r="AG388" s="176"/>
      <c r="AH388" s="176"/>
      <c r="AI388" s="176"/>
      <c r="AJ388" s="176"/>
      <c r="AK388" s="176"/>
      <c r="AL388" s="176"/>
      <c r="AM388" s="176"/>
      <c r="AN388" s="176"/>
      <c r="AO388" s="176"/>
      <c r="AP388" s="176"/>
      <c r="AQ388" s="176"/>
      <c r="AR388" s="176"/>
      <c r="AS388" s="176"/>
      <c r="AT388" s="176"/>
      <c r="AU388" s="176"/>
      <c r="AV388" s="176"/>
      <c r="AW388" s="176"/>
      <c r="AX388" s="176"/>
      <c r="AY388" s="176"/>
      <c r="AZ388" s="176"/>
      <c r="BA388" s="176"/>
      <c r="BB388" s="176"/>
      <c r="BC388" s="176"/>
      <c r="BD388" s="176"/>
      <c r="BE388" s="176"/>
      <c r="BF388" s="176"/>
      <c r="BG388" s="176"/>
      <c r="BH388" s="176"/>
      <c r="BI388" s="176"/>
      <c r="BJ388" s="176"/>
      <c r="BK388" s="176"/>
      <c r="BL388" s="176"/>
      <c r="BM388" s="176"/>
      <c r="BN388" s="176"/>
      <c r="BO388" s="176"/>
      <c r="BP388" s="176"/>
      <c r="BQ388" s="176"/>
      <c r="BR388" s="176"/>
      <c r="BS388" s="176"/>
      <c r="BT388" s="176"/>
      <c r="BU388" s="176"/>
      <c r="BV388" s="176"/>
      <c r="BW388" s="176"/>
      <c r="BX388" s="176"/>
      <c r="BY388" s="176"/>
      <c r="BZ388" s="176"/>
      <c r="CA388" s="176"/>
      <c r="CB388" s="176"/>
      <c r="CC388" s="176"/>
      <c r="CD388" s="176"/>
      <c r="CE388" s="176"/>
      <c r="CF388" s="176"/>
      <c r="CG388" s="176"/>
      <c r="CH388" s="176"/>
      <c r="CI388" s="176"/>
      <c r="CJ388" s="176"/>
      <c r="CK388" s="176"/>
      <c r="CL388" s="176"/>
      <c r="CM388" s="176"/>
      <c r="CN388" s="176"/>
      <c r="CO388" s="176"/>
      <c r="CP388" s="176"/>
      <c r="CQ388" s="176"/>
      <c r="CR388" s="176"/>
      <c r="CS388" s="176"/>
      <c r="CT388" s="176"/>
      <c r="CU388" s="176"/>
      <c r="CV388" s="176"/>
      <c r="CW388" s="176"/>
      <c r="CX388" s="176"/>
      <c r="CY388" s="176"/>
      <c r="CZ388" s="176"/>
      <c r="DA388" s="176"/>
      <c r="DB388" s="176"/>
      <c r="DC388" s="176"/>
      <c r="DD388" s="176"/>
      <c r="DE388" s="176"/>
      <c r="DF388" s="176"/>
      <c r="DG388" s="176"/>
      <c r="DH388" s="176"/>
      <c r="DJ388" s="176"/>
    </row>
    <row r="389" spans="1:114" s="229" customFormat="1" x14ac:dyDescent="0.2">
      <c r="A389" s="216"/>
      <c r="B389" s="223"/>
      <c r="C389" s="227"/>
      <c r="D389" s="176"/>
      <c r="E389" s="224"/>
      <c r="F389" s="176"/>
      <c r="G389" s="176"/>
      <c r="H389" s="225"/>
      <c r="I389" s="228"/>
      <c r="J389" s="220"/>
      <c r="K389" s="176"/>
      <c r="L389" s="176"/>
      <c r="M389" s="176"/>
      <c r="N389" s="176"/>
      <c r="O389" s="227"/>
      <c r="P389" s="176"/>
      <c r="Q389" s="176"/>
      <c r="R389" s="176"/>
      <c r="S389" s="176"/>
      <c r="T389" s="176"/>
      <c r="U389" s="176"/>
      <c r="V389" s="176"/>
      <c r="W389" s="176"/>
      <c r="X389" s="176"/>
      <c r="Y389" s="176"/>
      <c r="Z389" s="176"/>
      <c r="AA389" s="176"/>
      <c r="AB389" s="176"/>
      <c r="AC389" s="176"/>
      <c r="AD389" s="176"/>
      <c r="AE389" s="176"/>
      <c r="AF389" s="176"/>
      <c r="AG389" s="176"/>
      <c r="AH389" s="176"/>
      <c r="AI389" s="176"/>
      <c r="AJ389" s="176"/>
      <c r="AK389" s="176"/>
      <c r="AL389" s="176"/>
      <c r="AM389" s="176"/>
      <c r="AN389" s="176"/>
      <c r="AO389" s="176"/>
      <c r="AP389" s="176"/>
      <c r="AQ389" s="176"/>
      <c r="AR389" s="176"/>
      <c r="AS389" s="176"/>
      <c r="AT389" s="176"/>
      <c r="AU389" s="176"/>
      <c r="AV389" s="176"/>
      <c r="AW389" s="176"/>
      <c r="AX389" s="176"/>
      <c r="AY389" s="176"/>
      <c r="AZ389" s="176"/>
      <c r="BA389" s="176"/>
      <c r="BB389" s="176"/>
      <c r="BC389" s="176"/>
      <c r="BD389" s="176"/>
      <c r="BE389" s="176"/>
      <c r="BF389" s="176"/>
      <c r="BG389" s="176"/>
      <c r="BH389" s="176"/>
      <c r="BI389" s="176"/>
      <c r="BJ389" s="176"/>
      <c r="BK389" s="176"/>
      <c r="BL389" s="176"/>
      <c r="BM389" s="176"/>
      <c r="BN389" s="176"/>
      <c r="BO389" s="176"/>
      <c r="BP389" s="176"/>
      <c r="BQ389" s="176"/>
      <c r="BR389" s="176"/>
      <c r="BS389" s="176"/>
      <c r="BT389" s="176"/>
      <c r="BU389" s="176"/>
      <c r="BV389" s="176"/>
      <c r="BW389" s="176"/>
      <c r="BX389" s="176"/>
      <c r="BY389" s="176"/>
      <c r="BZ389" s="176"/>
      <c r="CA389" s="176"/>
      <c r="CB389" s="176"/>
      <c r="CC389" s="176"/>
      <c r="CD389" s="176"/>
      <c r="CE389" s="176"/>
      <c r="CF389" s="176"/>
      <c r="CG389" s="176"/>
      <c r="CH389" s="176"/>
      <c r="CI389" s="176"/>
      <c r="CJ389" s="176"/>
      <c r="CK389" s="176"/>
      <c r="CL389" s="176"/>
      <c r="CM389" s="176"/>
      <c r="CN389" s="176"/>
      <c r="CO389" s="176"/>
      <c r="CP389" s="176"/>
      <c r="CQ389" s="176"/>
      <c r="CR389" s="176"/>
      <c r="CS389" s="176"/>
      <c r="CT389" s="176"/>
      <c r="CU389" s="176"/>
      <c r="CV389" s="176"/>
      <c r="CW389" s="176"/>
      <c r="CX389" s="176"/>
      <c r="CY389" s="176"/>
      <c r="CZ389" s="176"/>
      <c r="DA389" s="176"/>
      <c r="DB389" s="176"/>
      <c r="DC389" s="176"/>
      <c r="DD389" s="176"/>
      <c r="DE389" s="176"/>
      <c r="DF389" s="176"/>
      <c r="DG389" s="176"/>
      <c r="DH389" s="176"/>
      <c r="DJ389" s="176"/>
    </row>
    <row r="390" spans="1:114" s="229" customFormat="1" x14ac:dyDescent="0.2">
      <c r="A390" s="216"/>
      <c r="B390" s="223"/>
      <c r="C390" s="227"/>
      <c r="D390" s="176"/>
      <c r="E390" s="224"/>
      <c r="F390" s="176"/>
      <c r="G390" s="176"/>
      <c r="H390" s="225"/>
      <c r="I390" s="228"/>
      <c r="J390" s="220"/>
      <c r="K390" s="176"/>
      <c r="L390" s="176"/>
      <c r="M390" s="176"/>
      <c r="N390" s="176"/>
      <c r="O390" s="227"/>
      <c r="P390" s="176"/>
      <c r="Q390" s="176"/>
      <c r="R390" s="176"/>
      <c r="S390" s="176"/>
      <c r="T390" s="176"/>
      <c r="U390" s="176"/>
      <c r="V390" s="176"/>
      <c r="W390" s="176"/>
      <c r="X390" s="176"/>
      <c r="Y390" s="176"/>
      <c r="Z390" s="176"/>
      <c r="AA390" s="176"/>
      <c r="AB390" s="176"/>
      <c r="AC390" s="176"/>
      <c r="AD390" s="176"/>
      <c r="AE390" s="176"/>
      <c r="AF390" s="176"/>
      <c r="AG390" s="176"/>
      <c r="AH390" s="176"/>
      <c r="AI390" s="176"/>
      <c r="AJ390" s="176"/>
      <c r="AK390" s="176"/>
      <c r="AL390" s="176"/>
      <c r="AM390" s="176"/>
      <c r="AN390" s="176"/>
      <c r="AO390" s="176"/>
      <c r="AP390" s="176"/>
      <c r="AQ390" s="176"/>
      <c r="AR390" s="176"/>
      <c r="AS390" s="176"/>
      <c r="AT390" s="176"/>
      <c r="AU390" s="176"/>
      <c r="AV390" s="176"/>
      <c r="AW390" s="176"/>
      <c r="AX390" s="176"/>
      <c r="AY390" s="176"/>
      <c r="AZ390" s="176"/>
      <c r="BA390" s="176"/>
      <c r="BB390" s="176"/>
      <c r="BC390" s="176"/>
      <c r="BD390" s="176"/>
      <c r="BE390" s="176"/>
      <c r="BF390" s="176"/>
      <c r="BG390" s="176"/>
      <c r="BH390" s="176"/>
      <c r="BI390" s="176"/>
      <c r="BJ390" s="176"/>
      <c r="BK390" s="176"/>
      <c r="BL390" s="176"/>
      <c r="BM390" s="176"/>
      <c r="BN390" s="176"/>
      <c r="BO390" s="176"/>
      <c r="BP390" s="176"/>
      <c r="BQ390" s="176"/>
      <c r="BR390" s="176"/>
      <c r="BS390" s="176"/>
      <c r="BT390" s="176"/>
      <c r="BU390" s="176"/>
      <c r="BV390" s="176"/>
      <c r="BW390" s="176"/>
      <c r="BX390" s="176"/>
      <c r="BY390" s="176"/>
      <c r="BZ390" s="176"/>
      <c r="CA390" s="176"/>
      <c r="CB390" s="176"/>
      <c r="CC390" s="176"/>
      <c r="CD390" s="176"/>
      <c r="CE390" s="176"/>
      <c r="CF390" s="176"/>
      <c r="CG390" s="176"/>
      <c r="CH390" s="176"/>
      <c r="CI390" s="176"/>
      <c r="CJ390" s="176"/>
      <c r="CK390" s="176"/>
      <c r="CL390" s="176"/>
      <c r="CM390" s="176"/>
      <c r="CN390" s="176"/>
      <c r="CO390" s="176"/>
      <c r="CP390" s="176"/>
      <c r="CQ390" s="176"/>
      <c r="CR390" s="176"/>
      <c r="CS390" s="176"/>
      <c r="CT390" s="176"/>
      <c r="CU390" s="176"/>
      <c r="CV390" s="176"/>
      <c r="CW390" s="176"/>
      <c r="CX390" s="176"/>
      <c r="CY390" s="176"/>
      <c r="CZ390" s="176"/>
      <c r="DA390" s="176"/>
      <c r="DB390" s="176"/>
      <c r="DC390" s="176"/>
      <c r="DD390" s="176"/>
      <c r="DE390" s="176"/>
      <c r="DF390" s="176"/>
      <c r="DG390" s="176"/>
      <c r="DH390" s="176"/>
      <c r="DJ390" s="176"/>
    </row>
    <row r="391" spans="1:114" s="229" customFormat="1" x14ac:dyDescent="0.2">
      <c r="A391" s="216"/>
      <c r="B391" s="223"/>
      <c r="C391" s="227"/>
      <c r="D391" s="176"/>
      <c r="E391" s="224"/>
      <c r="F391" s="176"/>
      <c r="G391" s="176"/>
      <c r="H391" s="225"/>
      <c r="I391" s="228"/>
      <c r="J391" s="220"/>
      <c r="K391" s="176"/>
      <c r="L391" s="176"/>
      <c r="M391" s="176"/>
      <c r="N391" s="176"/>
      <c r="O391" s="227"/>
      <c r="P391" s="176"/>
      <c r="Q391" s="176"/>
      <c r="R391" s="176"/>
      <c r="S391" s="176"/>
      <c r="T391" s="176"/>
      <c r="U391" s="176"/>
      <c r="V391" s="176"/>
      <c r="W391" s="176"/>
      <c r="X391" s="176"/>
      <c r="Y391" s="176"/>
      <c r="Z391" s="176"/>
      <c r="AA391" s="176"/>
      <c r="AB391" s="176"/>
      <c r="AC391" s="176"/>
      <c r="AD391" s="176"/>
      <c r="AE391" s="176"/>
      <c r="AF391" s="176"/>
      <c r="AG391" s="176"/>
      <c r="AH391" s="176"/>
      <c r="AI391" s="176"/>
      <c r="AJ391" s="176"/>
      <c r="AK391" s="176"/>
      <c r="AL391" s="176"/>
      <c r="AM391" s="176"/>
      <c r="AN391" s="176"/>
      <c r="AO391" s="176"/>
      <c r="AP391" s="176"/>
      <c r="AQ391" s="176"/>
      <c r="AR391" s="176"/>
      <c r="AS391" s="176"/>
      <c r="AT391" s="176"/>
      <c r="AU391" s="176"/>
      <c r="AV391" s="176"/>
      <c r="AW391" s="176"/>
      <c r="AX391" s="176"/>
      <c r="AY391" s="176"/>
      <c r="AZ391" s="176"/>
      <c r="BA391" s="176"/>
      <c r="BB391" s="176"/>
      <c r="BC391" s="176"/>
      <c r="BD391" s="176"/>
      <c r="BE391" s="176"/>
      <c r="BF391" s="176"/>
      <c r="BG391" s="176"/>
      <c r="BH391" s="176"/>
      <c r="BI391" s="176"/>
      <c r="BJ391" s="176"/>
      <c r="BK391" s="176"/>
      <c r="BL391" s="176"/>
      <c r="BM391" s="176"/>
      <c r="BN391" s="176"/>
      <c r="BO391" s="176"/>
      <c r="BP391" s="176"/>
      <c r="BQ391" s="176"/>
      <c r="BR391" s="176"/>
      <c r="BS391" s="176"/>
      <c r="BT391" s="176"/>
      <c r="BU391" s="176"/>
      <c r="BV391" s="176"/>
      <c r="BW391" s="176"/>
      <c r="BX391" s="176"/>
      <c r="BY391" s="176"/>
      <c r="BZ391" s="176"/>
      <c r="CA391" s="176"/>
      <c r="CB391" s="176"/>
      <c r="CC391" s="176"/>
      <c r="CD391" s="176"/>
      <c r="CE391" s="176"/>
      <c r="CF391" s="176"/>
      <c r="CG391" s="176"/>
      <c r="CH391" s="176"/>
      <c r="CI391" s="176"/>
      <c r="CJ391" s="176"/>
      <c r="CK391" s="176"/>
      <c r="CL391" s="176"/>
      <c r="CM391" s="176"/>
      <c r="CN391" s="176"/>
      <c r="CO391" s="176"/>
      <c r="CP391" s="176"/>
      <c r="CQ391" s="176"/>
      <c r="CR391" s="176"/>
      <c r="CS391" s="176"/>
      <c r="CT391" s="176"/>
      <c r="CU391" s="176"/>
      <c r="CV391" s="176"/>
      <c r="CW391" s="176"/>
      <c r="CX391" s="176"/>
      <c r="CY391" s="176"/>
      <c r="CZ391" s="176"/>
      <c r="DA391" s="176"/>
      <c r="DB391" s="176"/>
      <c r="DC391" s="176"/>
      <c r="DD391" s="176"/>
      <c r="DE391" s="176"/>
      <c r="DF391" s="176"/>
      <c r="DG391" s="176"/>
      <c r="DH391" s="176"/>
      <c r="DJ391" s="176"/>
    </row>
    <row r="392" spans="1:114" s="229" customFormat="1" x14ac:dyDescent="0.2">
      <c r="A392" s="216"/>
      <c r="B392" s="223"/>
      <c r="C392" s="227"/>
      <c r="D392" s="176"/>
      <c r="E392" s="224"/>
      <c r="F392" s="176"/>
      <c r="G392" s="176"/>
      <c r="H392" s="225"/>
      <c r="I392" s="228"/>
      <c r="J392" s="220"/>
      <c r="K392" s="176"/>
      <c r="L392" s="176"/>
      <c r="M392" s="176"/>
      <c r="N392" s="176"/>
      <c r="O392" s="227"/>
      <c r="P392" s="176"/>
      <c r="Q392" s="176"/>
      <c r="R392" s="176"/>
      <c r="S392" s="176"/>
      <c r="T392" s="176"/>
      <c r="U392" s="176"/>
      <c r="V392" s="176"/>
      <c r="W392" s="176"/>
      <c r="X392" s="176"/>
      <c r="Y392" s="176"/>
      <c r="Z392" s="176"/>
      <c r="AA392" s="176"/>
      <c r="AB392" s="176"/>
      <c r="AC392" s="176"/>
      <c r="AD392" s="176"/>
      <c r="AE392" s="176"/>
      <c r="AF392" s="176"/>
      <c r="AG392" s="176"/>
      <c r="AH392" s="176"/>
      <c r="AI392" s="176"/>
      <c r="AJ392" s="176"/>
      <c r="AK392" s="176"/>
      <c r="AL392" s="176"/>
      <c r="AM392" s="176"/>
      <c r="AN392" s="176"/>
      <c r="AO392" s="176"/>
      <c r="AP392" s="176"/>
      <c r="AQ392" s="176"/>
      <c r="AR392" s="176"/>
      <c r="AS392" s="176"/>
      <c r="AT392" s="176"/>
      <c r="AU392" s="176"/>
      <c r="AV392" s="176"/>
      <c r="AW392" s="176"/>
      <c r="AX392" s="176"/>
      <c r="AY392" s="176"/>
      <c r="AZ392" s="176"/>
      <c r="BA392" s="176"/>
      <c r="BB392" s="176"/>
      <c r="BC392" s="176"/>
      <c r="BD392" s="176"/>
      <c r="BE392" s="176"/>
      <c r="BF392" s="176"/>
      <c r="BG392" s="176"/>
      <c r="BH392" s="176"/>
      <c r="BI392" s="176"/>
      <c r="BJ392" s="176"/>
      <c r="BK392" s="176"/>
      <c r="BL392" s="176"/>
      <c r="BM392" s="176"/>
      <c r="BN392" s="176"/>
      <c r="BO392" s="176"/>
      <c r="BP392" s="176"/>
      <c r="BQ392" s="176"/>
      <c r="BR392" s="176"/>
      <c r="BS392" s="176"/>
      <c r="BT392" s="176"/>
      <c r="BU392" s="176"/>
      <c r="BV392" s="176"/>
      <c r="BW392" s="176"/>
      <c r="BX392" s="176"/>
      <c r="BY392" s="176"/>
      <c r="BZ392" s="176"/>
      <c r="CA392" s="176"/>
      <c r="CB392" s="176"/>
      <c r="CC392" s="176"/>
      <c r="CD392" s="176"/>
      <c r="CE392" s="176"/>
      <c r="CF392" s="176"/>
      <c r="CG392" s="176"/>
      <c r="CH392" s="176"/>
      <c r="CI392" s="176"/>
      <c r="CJ392" s="176"/>
      <c r="CK392" s="176"/>
      <c r="CL392" s="176"/>
      <c r="CM392" s="176"/>
      <c r="CN392" s="176"/>
      <c r="CO392" s="176"/>
      <c r="CP392" s="176"/>
      <c r="CQ392" s="176"/>
      <c r="CR392" s="176"/>
      <c r="CS392" s="176"/>
      <c r="CT392" s="176"/>
      <c r="CU392" s="176"/>
      <c r="CV392" s="176"/>
      <c r="CW392" s="176"/>
      <c r="CX392" s="176"/>
      <c r="CY392" s="176"/>
      <c r="CZ392" s="176"/>
      <c r="DA392" s="176"/>
      <c r="DB392" s="176"/>
      <c r="DC392" s="176"/>
      <c r="DD392" s="176"/>
      <c r="DE392" s="176"/>
      <c r="DF392" s="176"/>
      <c r="DG392" s="176"/>
      <c r="DH392" s="176"/>
      <c r="DJ392" s="176"/>
    </row>
    <row r="393" spans="1:114" s="229" customFormat="1" x14ac:dyDescent="0.2">
      <c r="A393" s="216"/>
      <c r="B393" s="223"/>
      <c r="C393" s="227"/>
      <c r="D393" s="176"/>
      <c r="E393" s="224"/>
      <c r="F393" s="176"/>
      <c r="G393" s="176"/>
      <c r="H393" s="225"/>
      <c r="I393" s="228"/>
      <c r="J393" s="220"/>
      <c r="K393" s="176"/>
      <c r="L393" s="176"/>
      <c r="M393" s="176"/>
      <c r="N393" s="176"/>
      <c r="O393" s="227"/>
      <c r="P393" s="176"/>
      <c r="Q393" s="176"/>
      <c r="R393" s="176"/>
      <c r="S393" s="176"/>
      <c r="T393" s="176"/>
      <c r="U393" s="176"/>
      <c r="V393" s="176"/>
      <c r="W393" s="176"/>
      <c r="X393" s="176"/>
      <c r="Y393" s="176"/>
      <c r="Z393" s="176"/>
      <c r="AA393" s="176"/>
      <c r="AB393" s="176"/>
      <c r="AC393" s="176"/>
      <c r="AD393" s="176"/>
      <c r="AE393" s="176"/>
      <c r="AF393" s="176"/>
      <c r="AG393" s="176"/>
      <c r="AH393" s="176"/>
      <c r="AI393" s="176"/>
      <c r="AJ393" s="176"/>
      <c r="AK393" s="176"/>
      <c r="AL393" s="176"/>
      <c r="AM393" s="176"/>
      <c r="AN393" s="176"/>
      <c r="AO393" s="176"/>
      <c r="AP393" s="176"/>
      <c r="AQ393" s="176"/>
      <c r="AR393" s="176"/>
      <c r="AS393" s="176"/>
      <c r="AT393" s="176"/>
      <c r="AU393" s="176"/>
      <c r="AV393" s="176"/>
      <c r="AW393" s="176"/>
      <c r="AX393" s="176"/>
      <c r="AY393" s="176"/>
      <c r="AZ393" s="176"/>
      <c r="BA393" s="176"/>
      <c r="BB393" s="176"/>
      <c r="BC393" s="176"/>
      <c r="BD393" s="176"/>
      <c r="BE393" s="176"/>
      <c r="BF393" s="176"/>
      <c r="BG393" s="176"/>
      <c r="BH393" s="176"/>
      <c r="BI393" s="176"/>
      <c r="BJ393" s="176"/>
      <c r="BK393" s="176"/>
      <c r="BL393" s="176"/>
      <c r="BM393" s="176"/>
      <c r="BN393" s="176"/>
      <c r="BO393" s="176"/>
      <c r="BP393" s="176"/>
      <c r="BQ393" s="176"/>
      <c r="BR393" s="176"/>
      <c r="BS393" s="176"/>
      <c r="BT393" s="176"/>
      <c r="BU393" s="176"/>
      <c r="BV393" s="176"/>
      <c r="BW393" s="176"/>
      <c r="BX393" s="176"/>
      <c r="BY393" s="176"/>
      <c r="BZ393" s="176"/>
      <c r="CA393" s="176"/>
      <c r="CB393" s="176"/>
      <c r="CC393" s="176"/>
      <c r="CD393" s="176"/>
      <c r="CE393" s="176"/>
      <c r="CF393" s="176"/>
      <c r="CG393" s="176"/>
      <c r="CH393" s="176"/>
      <c r="CI393" s="176"/>
      <c r="CJ393" s="176"/>
      <c r="CK393" s="176"/>
      <c r="CL393" s="176"/>
      <c r="CM393" s="176"/>
      <c r="CN393" s="176"/>
      <c r="CO393" s="176"/>
      <c r="CP393" s="176"/>
      <c r="CQ393" s="176"/>
      <c r="CR393" s="176"/>
      <c r="CS393" s="176"/>
      <c r="CT393" s="176"/>
      <c r="CU393" s="176"/>
      <c r="CV393" s="176"/>
      <c r="CW393" s="176"/>
      <c r="CX393" s="176"/>
      <c r="CY393" s="176"/>
      <c r="CZ393" s="176"/>
      <c r="DA393" s="176"/>
      <c r="DB393" s="176"/>
      <c r="DC393" s="176"/>
      <c r="DD393" s="176"/>
      <c r="DE393" s="176"/>
      <c r="DF393" s="176"/>
      <c r="DG393" s="176"/>
      <c r="DH393" s="176"/>
      <c r="DJ393" s="176"/>
    </row>
    <row r="394" spans="1:114" s="229" customFormat="1" x14ac:dyDescent="0.2">
      <c r="A394" s="216"/>
      <c r="B394" s="223"/>
      <c r="C394" s="227"/>
      <c r="D394" s="176"/>
      <c r="E394" s="224"/>
      <c r="F394" s="176"/>
      <c r="G394" s="176"/>
      <c r="H394" s="225"/>
      <c r="I394" s="228"/>
      <c r="J394" s="220"/>
      <c r="K394" s="176"/>
      <c r="L394" s="176"/>
      <c r="M394" s="176"/>
      <c r="N394" s="176"/>
      <c r="O394" s="227"/>
      <c r="P394" s="176"/>
      <c r="Q394" s="176"/>
      <c r="R394" s="176"/>
      <c r="S394" s="176"/>
      <c r="T394" s="176"/>
      <c r="U394" s="176"/>
      <c r="V394" s="176"/>
      <c r="W394" s="176"/>
      <c r="X394" s="176"/>
      <c r="Y394" s="176"/>
      <c r="Z394" s="176"/>
      <c r="AA394" s="176"/>
      <c r="AB394" s="176"/>
      <c r="AC394" s="176"/>
      <c r="AD394" s="176"/>
      <c r="AE394" s="176"/>
      <c r="AF394" s="176"/>
      <c r="AG394" s="176"/>
      <c r="AH394" s="176"/>
      <c r="AI394" s="176"/>
      <c r="AJ394" s="176"/>
      <c r="AK394" s="176"/>
      <c r="AL394" s="176"/>
      <c r="AM394" s="176"/>
      <c r="AN394" s="176"/>
      <c r="AO394" s="176"/>
      <c r="AP394" s="176"/>
      <c r="AQ394" s="176"/>
      <c r="AR394" s="176"/>
      <c r="AS394" s="176"/>
      <c r="AT394" s="176"/>
      <c r="AU394" s="176"/>
      <c r="AV394" s="176"/>
      <c r="AW394" s="176"/>
      <c r="AX394" s="176"/>
      <c r="AY394" s="176"/>
      <c r="AZ394" s="176"/>
      <c r="BA394" s="176"/>
      <c r="BB394" s="176"/>
      <c r="BC394" s="176"/>
      <c r="BD394" s="176"/>
      <c r="BE394" s="176"/>
      <c r="BF394" s="176"/>
      <c r="BG394" s="176"/>
      <c r="BH394" s="176"/>
      <c r="BI394" s="176"/>
      <c r="BJ394" s="176"/>
      <c r="BK394" s="176"/>
      <c r="BL394" s="176"/>
      <c r="BM394" s="176"/>
      <c r="BN394" s="176"/>
      <c r="BO394" s="176"/>
      <c r="BP394" s="176"/>
      <c r="BQ394" s="176"/>
      <c r="BR394" s="176"/>
      <c r="BS394" s="176"/>
      <c r="BT394" s="176"/>
      <c r="BU394" s="176"/>
      <c r="BV394" s="176"/>
      <c r="BW394" s="176"/>
      <c r="BX394" s="176"/>
      <c r="BY394" s="176"/>
      <c r="BZ394" s="176"/>
      <c r="CA394" s="176"/>
      <c r="CB394" s="176"/>
      <c r="CC394" s="176"/>
      <c r="CD394" s="176"/>
      <c r="CE394" s="176"/>
      <c r="CF394" s="176"/>
      <c r="CG394" s="176"/>
      <c r="CH394" s="176"/>
      <c r="CI394" s="176"/>
      <c r="CJ394" s="176"/>
      <c r="CK394" s="176"/>
      <c r="CL394" s="176"/>
      <c r="CM394" s="176"/>
      <c r="CN394" s="176"/>
      <c r="CO394" s="176"/>
      <c r="CP394" s="176"/>
      <c r="CQ394" s="176"/>
      <c r="CR394" s="176"/>
      <c r="CS394" s="176"/>
      <c r="CT394" s="176"/>
      <c r="CU394" s="176"/>
      <c r="CV394" s="176"/>
      <c r="CW394" s="176"/>
      <c r="CX394" s="176"/>
      <c r="CY394" s="176"/>
      <c r="CZ394" s="176"/>
      <c r="DA394" s="176"/>
      <c r="DB394" s="176"/>
      <c r="DC394" s="176"/>
      <c r="DD394" s="176"/>
      <c r="DE394" s="176"/>
      <c r="DF394" s="176"/>
      <c r="DG394" s="176"/>
      <c r="DH394" s="176"/>
      <c r="DJ394" s="176"/>
    </row>
    <row r="395" spans="1:114" s="229" customFormat="1" x14ac:dyDescent="0.2">
      <c r="A395" s="216"/>
      <c r="B395" s="223"/>
      <c r="C395" s="227"/>
      <c r="D395" s="176"/>
      <c r="E395" s="224"/>
      <c r="F395" s="176"/>
      <c r="G395" s="176"/>
      <c r="H395" s="225"/>
      <c r="I395" s="228"/>
      <c r="J395" s="220"/>
      <c r="K395" s="176"/>
      <c r="L395" s="176"/>
      <c r="M395" s="176"/>
      <c r="N395" s="176"/>
      <c r="O395" s="227"/>
      <c r="P395" s="176"/>
      <c r="Q395" s="176"/>
      <c r="R395" s="176"/>
      <c r="S395" s="176"/>
      <c r="T395" s="176"/>
      <c r="U395" s="176"/>
      <c r="V395" s="176"/>
      <c r="W395" s="176"/>
      <c r="X395" s="176"/>
      <c r="Y395" s="176"/>
      <c r="Z395" s="176"/>
      <c r="AA395" s="176"/>
      <c r="AB395" s="176"/>
      <c r="AC395" s="176"/>
      <c r="AD395" s="176"/>
      <c r="AE395" s="176"/>
      <c r="AF395" s="176"/>
      <c r="AG395" s="176"/>
      <c r="AH395" s="176"/>
      <c r="AI395" s="176"/>
      <c r="AJ395" s="176"/>
      <c r="AK395" s="176"/>
      <c r="AL395" s="176"/>
      <c r="AM395" s="176"/>
      <c r="AN395" s="176"/>
      <c r="AO395" s="176"/>
      <c r="AP395" s="176"/>
      <c r="AQ395" s="176"/>
      <c r="AR395" s="176"/>
      <c r="AS395" s="176"/>
      <c r="AT395" s="176"/>
      <c r="AU395" s="176"/>
      <c r="AV395" s="176"/>
      <c r="AW395" s="176"/>
      <c r="AX395" s="176"/>
      <c r="AY395" s="176"/>
      <c r="AZ395" s="176"/>
      <c r="BA395" s="176"/>
      <c r="BB395" s="176"/>
      <c r="BC395" s="176"/>
      <c r="BD395" s="176"/>
      <c r="BE395" s="176"/>
      <c r="BF395" s="176"/>
      <c r="BG395" s="176"/>
      <c r="BH395" s="176"/>
      <c r="BI395" s="176"/>
      <c r="BJ395" s="176"/>
      <c r="BK395" s="176"/>
      <c r="BL395" s="176"/>
      <c r="BM395" s="176"/>
      <c r="BN395" s="176"/>
      <c r="BO395" s="176"/>
      <c r="BP395" s="176"/>
      <c r="BQ395" s="176"/>
      <c r="BR395" s="176"/>
      <c r="BS395" s="176"/>
      <c r="BT395" s="176"/>
      <c r="BU395" s="176"/>
      <c r="BV395" s="176"/>
      <c r="BW395" s="176"/>
      <c r="BX395" s="176"/>
      <c r="BY395" s="176"/>
      <c r="BZ395" s="176"/>
      <c r="CA395" s="176"/>
      <c r="CB395" s="176"/>
      <c r="CC395" s="176"/>
      <c r="CD395" s="176"/>
      <c r="CE395" s="176"/>
      <c r="CF395" s="176"/>
      <c r="CG395" s="176"/>
      <c r="CH395" s="176"/>
      <c r="CI395" s="176"/>
      <c r="CJ395" s="176"/>
      <c r="CK395" s="176"/>
      <c r="CL395" s="176"/>
      <c r="CM395" s="176"/>
      <c r="CN395" s="176"/>
      <c r="CO395" s="176"/>
      <c r="CP395" s="176"/>
      <c r="CQ395" s="176"/>
      <c r="CR395" s="176"/>
      <c r="CS395" s="176"/>
      <c r="CT395" s="176"/>
      <c r="CU395" s="176"/>
      <c r="CV395" s="176"/>
      <c r="CW395" s="176"/>
      <c r="CX395" s="176"/>
      <c r="CY395" s="176"/>
      <c r="CZ395" s="176"/>
      <c r="DA395" s="176"/>
      <c r="DB395" s="176"/>
      <c r="DC395" s="176"/>
      <c r="DD395" s="176"/>
      <c r="DE395" s="176"/>
      <c r="DF395" s="176"/>
      <c r="DG395" s="176"/>
      <c r="DH395" s="176"/>
      <c r="DJ395" s="176"/>
    </row>
    <row r="396" spans="1:114" s="229" customFormat="1" x14ac:dyDescent="0.2">
      <c r="A396" s="216"/>
      <c r="B396" s="223"/>
      <c r="C396" s="227"/>
      <c r="D396" s="176"/>
      <c r="E396" s="224"/>
      <c r="F396" s="176"/>
      <c r="G396" s="176"/>
      <c r="H396" s="225"/>
      <c r="I396" s="228"/>
      <c r="J396" s="220"/>
      <c r="K396" s="176"/>
      <c r="L396" s="176"/>
      <c r="M396" s="176"/>
      <c r="N396" s="176"/>
      <c r="O396" s="227"/>
      <c r="P396" s="176"/>
      <c r="Q396" s="176"/>
      <c r="R396" s="176"/>
      <c r="S396" s="176"/>
      <c r="T396" s="176"/>
      <c r="U396" s="176"/>
      <c r="V396" s="176"/>
      <c r="W396" s="176"/>
      <c r="X396" s="176"/>
      <c r="Y396" s="176"/>
      <c r="Z396" s="176"/>
      <c r="AA396" s="176"/>
      <c r="AB396" s="176"/>
      <c r="AC396" s="176"/>
      <c r="AD396" s="176"/>
      <c r="AE396" s="176"/>
      <c r="AF396" s="176"/>
      <c r="AG396" s="176"/>
      <c r="AH396" s="176"/>
      <c r="AI396" s="176"/>
      <c r="AJ396" s="176"/>
      <c r="AK396" s="176"/>
      <c r="AL396" s="176"/>
      <c r="AM396" s="176"/>
      <c r="AN396" s="176"/>
      <c r="AO396" s="176"/>
      <c r="AP396" s="176"/>
      <c r="AQ396" s="176"/>
      <c r="AR396" s="176"/>
      <c r="AS396" s="176"/>
      <c r="AT396" s="176"/>
      <c r="AU396" s="176"/>
      <c r="AV396" s="176"/>
      <c r="AW396" s="176"/>
      <c r="AX396" s="176"/>
      <c r="AY396" s="176"/>
      <c r="AZ396" s="176"/>
      <c r="BA396" s="176"/>
      <c r="BB396" s="176"/>
      <c r="BC396" s="176"/>
      <c r="BD396" s="176"/>
      <c r="BE396" s="176"/>
      <c r="BF396" s="176"/>
      <c r="BG396" s="176"/>
      <c r="BH396" s="176"/>
      <c r="BI396" s="176"/>
      <c r="BJ396" s="176"/>
      <c r="BK396" s="176"/>
      <c r="BL396" s="176"/>
      <c r="BM396" s="176"/>
      <c r="BN396" s="176"/>
      <c r="BO396" s="176"/>
      <c r="BP396" s="176"/>
      <c r="BQ396" s="176"/>
      <c r="BR396" s="176"/>
      <c r="BS396" s="176"/>
      <c r="BT396" s="176"/>
      <c r="BU396" s="176"/>
      <c r="BV396" s="176"/>
      <c r="BW396" s="176"/>
      <c r="BX396" s="176"/>
      <c r="BY396" s="176"/>
      <c r="BZ396" s="176"/>
      <c r="CA396" s="176"/>
      <c r="CB396" s="176"/>
      <c r="CC396" s="176"/>
      <c r="CD396" s="176"/>
      <c r="CE396" s="176"/>
      <c r="CF396" s="176"/>
      <c r="CG396" s="176"/>
      <c r="CH396" s="176"/>
      <c r="CI396" s="176"/>
      <c r="CJ396" s="176"/>
      <c r="CK396" s="176"/>
      <c r="CL396" s="176"/>
      <c r="CM396" s="176"/>
      <c r="CN396" s="176"/>
      <c r="CO396" s="176"/>
      <c r="CP396" s="176"/>
      <c r="CQ396" s="176"/>
      <c r="CR396" s="176"/>
      <c r="CS396" s="176"/>
      <c r="CT396" s="176"/>
      <c r="CU396" s="176"/>
      <c r="CV396" s="176"/>
      <c r="CW396" s="176"/>
      <c r="CX396" s="176"/>
      <c r="CY396" s="176"/>
      <c r="CZ396" s="176"/>
      <c r="DA396" s="176"/>
      <c r="DB396" s="176"/>
      <c r="DC396" s="176"/>
      <c r="DD396" s="176"/>
      <c r="DE396" s="176"/>
      <c r="DF396" s="176"/>
      <c r="DG396" s="176"/>
      <c r="DH396" s="176"/>
      <c r="DJ396" s="176"/>
    </row>
    <row r="397" spans="1:114" s="229" customFormat="1" x14ac:dyDescent="0.2">
      <c r="A397" s="216"/>
      <c r="B397" s="223"/>
      <c r="C397" s="227"/>
      <c r="D397" s="176"/>
      <c r="E397" s="224"/>
      <c r="F397" s="176"/>
      <c r="G397" s="176"/>
      <c r="H397" s="225"/>
      <c r="I397" s="228"/>
      <c r="J397" s="220"/>
      <c r="K397" s="176"/>
      <c r="L397" s="176"/>
      <c r="M397" s="176"/>
      <c r="N397" s="176"/>
      <c r="O397" s="227"/>
      <c r="P397" s="176"/>
      <c r="Q397" s="176"/>
      <c r="R397" s="176"/>
      <c r="S397" s="176"/>
      <c r="T397" s="176"/>
      <c r="U397" s="176"/>
      <c r="V397" s="176"/>
      <c r="W397" s="176"/>
      <c r="X397" s="176"/>
      <c r="Y397" s="176"/>
      <c r="Z397" s="176"/>
      <c r="AA397" s="176"/>
      <c r="AB397" s="176"/>
      <c r="AC397" s="176"/>
      <c r="AD397" s="176"/>
      <c r="AE397" s="176"/>
      <c r="AF397" s="176"/>
      <c r="AG397" s="176"/>
      <c r="AH397" s="176"/>
      <c r="AI397" s="176"/>
      <c r="AJ397" s="176"/>
      <c r="AK397" s="176"/>
      <c r="AL397" s="176"/>
      <c r="AM397" s="176"/>
      <c r="AN397" s="176"/>
      <c r="AO397" s="176"/>
      <c r="AP397" s="176"/>
      <c r="AQ397" s="176"/>
      <c r="AR397" s="176"/>
      <c r="AS397" s="176"/>
      <c r="AT397" s="176"/>
      <c r="AU397" s="176"/>
      <c r="AV397" s="176"/>
      <c r="AW397" s="176"/>
      <c r="AX397" s="176"/>
      <c r="AY397" s="176"/>
      <c r="AZ397" s="176"/>
      <c r="BA397" s="176"/>
      <c r="BB397" s="176"/>
      <c r="BC397" s="176"/>
      <c r="BD397" s="176"/>
      <c r="BE397" s="176"/>
      <c r="BF397" s="176"/>
      <c r="BG397" s="176"/>
      <c r="BH397" s="176"/>
      <c r="BI397" s="176"/>
      <c r="BJ397" s="176"/>
      <c r="BK397" s="176"/>
      <c r="BL397" s="176"/>
      <c r="BM397" s="176"/>
      <c r="BN397" s="176"/>
      <c r="BO397" s="176"/>
      <c r="BP397" s="176"/>
      <c r="BQ397" s="176"/>
      <c r="BR397" s="176"/>
      <c r="BS397" s="176"/>
      <c r="BT397" s="176"/>
      <c r="BU397" s="176"/>
      <c r="BV397" s="176"/>
      <c r="BW397" s="176"/>
      <c r="BX397" s="176"/>
      <c r="BY397" s="176"/>
      <c r="BZ397" s="176"/>
      <c r="CA397" s="176"/>
      <c r="CB397" s="176"/>
      <c r="CC397" s="176"/>
      <c r="CD397" s="176"/>
      <c r="CE397" s="176"/>
      <c r="CF397" s="176"/>
      <c r="CG397" s="176"/>
      <c r="CH397" s="176"/>
      <c r="CI397" s="176"/>
      <c r="CJ397" s="176"/>
      <c r="CK397" s="176"/>
      <c r="CL397" s="176"/>
      <c r="CM397" s="176"/>
      <c r="CN397" s="176"/>
      <c r="CO397" s="176"/>
      <c r="CP397" s="176"/>
      <c r="CQ397" s="176"/>
      <c r="CR397" s="176"/>
      <c r="CS397" s="176"/>
      <c r="CT397" s="176"/>
      <c r="CU397" s="176"/>
      <c r="CV397" s="176"/>
      <c r="CW397" s="176"/>
      <c r="CX397" s="176"/>
      <c r="CY397" s="176"/>
      <c r="CZ397" s="176"/>
      <c r="DA397" s="176"/>
      <c r="DB397" s="176"/>
      <c r="DC397" s="176"/>
      <c r="DD397" s="176"/>
      <c r="DE397" s="176"/>
      <c r="DF397" s="176"/>
      <c r="DG397" s="176"/>
      <c r="DH397" s="176"/>
      <c r="DJ397" s="176"/>
    </row>
    <row r="398" spans="1:114" s="229" customFormat="1" x14ac:dyDescent="0.2">
      <c r="A398" s="216"/>
      <c r="B398" s="223"/>
      <c r="C398" s="227"/>
      <c r="D398" s="176"/>
      <c r="E398" s="224"/>
      <c r="F398" s="176"/>
      <c r="G398" s="176"/>
      <c r="H398" s="228"/>
      <c r="I398" s="228"/>
      <c r="J398" s="220"/>
      <c r="K398" s="176"/>
      <c r="L398" s="176"/>
      <c r="M398" s="176"/>
      <c r="N398" s="176"/>
      <c r="O398" s="227"/>
      <c r="P398" s="176"/>
      <c r="Q398" s="176"/>
      <c r="R398" s="176"/>
      <c r="S398" s="176"/>
      <c r="T398" s="176"/>
      <c r="U398" s="176"/>
      <c r="V398" s="176"/>
      <c r="W398" s="176"/>
      <c r="X398" s="176"/>
      <c r="Y398" s="176"/>
      <c r="Z398" s="176"/>
      <c r="AA398" s="176"/>
      <c r="AB398" s="176"/>
      <c r="AC398" s="176"/>
      <c r="AD398" s="176"/>
      <c r="AE398" s="176"/>
      <c r="AF398" s="176"/>
      <c r="AG398" s="176"/>
      <c r="AH398" s="176"/>
      <c r="AI398" s="176"/>
      <c r="AJ398" s="176"/>
      <c r="AK398" s="176"/>
      <c r="AL398" s="176"/>
      <c r="AM398" s="176"/>
      <c r="AN398" s="176"/>
      <c r="AO398" s="176"/>
      <c r="AP398" s="176"/>
      <c r="AQ398" s="176"/>
      <c r="AR398" s="176"/>
      <c r="AS398" s="176"/>
      <c r="AT398" s="176"/>
      <c r="AU398" s="176"/>
      <c r="AV398" s="176"/>
      <c r="AW398" s="176"/>
      <c r="AX398" s="176"/>
      <c r="AY398" s="176"/>
      <c r="AZ398" s="176"/>
      <c r="BA398" s="176"/>
      <c r="BB398" s="176"/>
      <c r="BC398" s="176"/>
      <c r="BD398" s="176"/>
      <c r="BE398" s="176"/>
      <c r="BF398" s="176"/>
      <c r="BG398" s="176"/>
      <c r="BH398" s="176"/>
      <c r="BI398" s="176"/>
      <c r="BJ398" s="176"/>
      <c r="BK398" s="176"/>
      <c r="BL398" s="176"/>
      <c r="BM398" s="176"/>
      <c r="BN398" s="176"/>
      <c r="BO398" s="176"/>
      <c r="BP398" s="176"/>
      <c r="BQ398" s="176"/>
      <c r="BR398" s="176"/>
      <c r="BS398" s="176"/>
      <c r="BT398" s="176"/>
      <c r="BU398" s="176"/>
      <c r="BV398" s="176"/>
      <c r="BW398" s="176"/>
      <c r="BX398" s="176"/>
      <c r="BY398" s="176"/>
      <c r="BZ398" s="176"/>
      <c r="CA398" s="176"/>
      <c r="CB398" s="176"/>
      <c r="CC398" s="176"/>
      <c r="CD398" s="176"/>
      <c r="CE398" s="176"/>
      <c r="CF398" s="176"/>
      <c r="CG398" s="176"/>
      <c r="CH398" s="176"/>
      <c r="CI398" s="176"/>
      <c r="CJ398" s="176"/>
      <c r="CK398" s="176"/>
      <c r="CL398" s="176"/>
      <c r="CM398" s="176"/>
      <c r="CN398" s="176"/>
      <c r="CO398" s="176"/>
      <c r="CP398" s="176"/>
      <c r="CQ398" s="176"/>
      <c r="CR398" s="176"/>
      <c r="CS398" s="176"/>
      <c r="CT398" s="176"/>
      <c r="CU398" s="176"/>
      <c r="CV398" s="176"/>
      <c r="CW398" s="176"/>
      <c r="CX398" s="176"/>
      <c r="CY398" s="176"/>
      <c r="CZ398" s="176"/>
      <c r="DA398" s="176"/>
      <c r="DB398" s="176"/>
      <c r="DC398" s="176"/>
      <c r="DD398" s="176"/>
      <c r="DE398" s="176"/>
      <c r="DF398" s="176"/>
      <c r="DG398" s="176"/>
      <c r="DH398" s="176"/>
      <c r="DJ398" s="176"/>
    </row>
    <row r="399" spans="1:114" s="229" customFormat="1" x14ac:dyDescent="0.2">
      <c r="A399" s="216"/>
      <c r="B399" s="223"/>
      <c r="C399" s="227"/>
      <c r="D399" s="176"/>
      <c r="E399" s="224"/>
      <c r="F399" s="176"/>
      <c r="G399" s="176"/>
      <c r="H399" s="228"/>
      <c r="I399" s="228"/>
      <c r="J399" s="220"/>
      <c r="K399" s="176"/>
      <c r="L399" s="176"/>
      <c r="M399" s="176"/>
      <c r="N399" s="176"/>
      <c r="O399" s="227"/>
      <c r="P399" s="176"/>
      <c r="Q399" s="176"/>
      <c r="R399" s="176"/>
      <c r="S399" s="176"/>
      <c r="T399" s="176"/>
      <c r="U399" s="176"/>
      <c r="V399" s="176"/>
      <c r="W399" s="176"/>
      <c r="X399" s="176"/>
      <c r="Y399" s="176"/>
      <c r="Z399" s="176"/>
      <c r="AA399" s="176"/>
      <c r="AB399" s="176"/>
      <c r="AC399" s="176"/>
      <c r="AD399" s="176"/>
      <c r="AE399" s="176"/>
      <c r="AF399" s="176"/>
      <c r="AG399" s="176"/>
      <c r="AH399" s="176"/>
      <c r="AI399" s="176"/>
      <c r="AJ399" s="176"/>
      <c r="AK399" s="176"/>
      <c r="AL399" s="176"/>
      <c r="AM399" s="176"/>
      <c r="AN399" s="176"/>
      <c r="AO399" s="176"/>
      <c r="AP399" s="176"/>
      <c r="AQ399" s="176"/>
      <c r="AR399" s="176"/>
      <c r="AS399" s="176"/>
      <c r="AT399" s="176"/>
      <c r="AU399" s="176"/>
      <c r="AV399" s="176"/>
      <c r="AW399" s="176"/>
      <c r="AX399" s="176"/>
      <c r="AY399" s="176"/>
      <c r="AZ399" s="176"/>
      <c r="BA399" s="176"/>
      <c r="BB399" s="176"/>
      <c r="BC399" s="176"/>
      <c r="BD399" s="176"/>
      <c r="BE399" s="176"/>
      <c r="BF399" s="176"/>
      <c r="BG399" s="176"/>
      <c r="BH399" s="176"/>
      <c r="BI399" s="176"/>
      <c r="BJ399" s="176"/>
      <c r="BK399" s="176"/>
      <c r="BL399" s="176"/>
      <c r="BM399" s="176"/>
      <c r="BN399" s="176"/>
      <c r="BO399" s="176"/>
      <c r="BP399" s="176"/>
      <c r="BQ399" s="176"/>
      <c r="BR399" s="176"/>
      <c r="BS399" s="176"/>
      <c r="BT399" s="176"/>
      <c r="BU399" s="176"/>
      <c r="BV399" s="176"/>
      <c r="BW399" s="176"/>
      <c r="BX399" s="176"/>
      <c r="BY399" s="176"/>
      <c r="BZ399" s="176"/>
      <c r="CA399" s="176"/>
      <c r="CB399" s="176"/>
      <c r="CC399" s="176"/>
      <c r="CD399" s="176"/>
      <c r="CE399" s="176"/>
      <c r="CF399" s="176"/>
      <c r="CG399" s="176"/>
      <c r="CH399" s="176"/>
      <c r="CI399" s="176"/>
      <c r="CJ399" s="176"/>
      <c r="CK399" s="176"/>
      <c r="CL399" s="176"/>
      <c r="CM399" s="176"/>
      <c r="CN399" s="176"/>
      <c r="CO399" s="176"/>
      <c r="CP399" s="176"/>
      <c r="CQ399" s="176"/>
      <c r="CR399" s="176"/>
      <c r="CS399" s="176"/>
      <c r="CT399" s="176"/>
      <c r="CU399" s="176"/>
      <c r="CV399" s="176"/>
      <c r="CW399" s="176"/>
      <c r="CX399" s="176"/>
      <c r="CY399" s="176"/>
      <c r="CZ399" s="176"/>
      <c r="DA399" s="176"/>
      <c r="DB399" s="176"/>
      <c r="DC399" s="176"/>
      <c r="DD399" s="176"/>
      <c r="DE399" s="176"/>
      <c r="DF399" s="176"/>
      <c r="DG399" s="176"/>
      <c r="DH399" s="176"/>
      <c r="DJ399" s="176"/>
    </row>
    <row r="400" spans="1:114" s="229" customFormat="1" x14ac:dyDescent="0.2">
      <c r="A400" s="216"/>
      <c r="B400" s="223"/>
      <c r="C400" s="227"/>
      <c r="D400" s="176"/>
      <c r="E400" s="224"/>
      <c r="F400" s="176"/>
      <c r="G400" s="176"/>
      <c r="H400" s="228"/>
      <c r="I400" s="228"/>
      <c r="J400" s="220"/>
      <c r="K400" s="176"/>
      <c r="L400" s="176"/>
      <c r="M400" s="176"/>
      <c r="N400" s="176"/>
      <c r="O400" s="227"/>
      <c r="P400" s="176"/>
      <c r="Q400" s="176"/>
      <c r="R400" s="176"/>
      <c r="S400" s="176"/>
      <c r="T400" s="176"/>
      <c r="U400" s="176"/>
      <c r="V400" s="176"/>
      <c r="W400" s="176"/>
      <c r="X400" s="176"/>
      <c r="Y400" s="176"/>
      <c r="Z400" s="176"/>
      <c r="AA400" s="176"/>
      <c r="AB400" s="176"/>
      <c r="AC400" s="176"/>
      <c r="AD400" s="176"/>
      <c r="AE400" s="176"/>
      <c r="AF400" s="176"/>
      <c r="AG400" s="176"/>
      <c r="AH400" s="176"/>
      <c r="AI400" s="176"/>
      <c r="AJ400" s="176"/>
      <c r="AK400" s="176"/>
      <c r="AL400" s="176"/>
      <c r="AM400" s="176"/>
      <c r="AN400" s="176"/>
      <c r="AO400" s="176"/>
      <c r="AP400" s="176"/>
      <c r="AQ400" s="176"/>
      <c r="AR400" s="176"/>
      <c r="AS400" s="176"/>
      <c r="AT400" s="176"/>
      <c r="AU400" s="176"/>
      <c r="AV400" s="176"/>
      <c r="AW400" s="176"/>
      <c r="AX400" s="176"/>
      <c r="AY400" s="176"/>
      <c r="AZ400" s="176"/>
      <c r="BA400" s="176"/>
      <c r="BB400" s="176"/>
      <c r="BC400" s="176"/>
      <c r="BD400" s="176"/>
      <c r="BE400" s="176"/>
      <c r="BF400" s="176"/>
      <c r="BG400" s="176"/>
      <c r="BH400" s="176"/>
      <c r="BI400" s="176"/>
      <c r="BJ400" s="176"/>
      <c r="BK400" s="176"/>
      <c r="BL400" s="176"/>
      <c r="BM400" s="176"/>
      <c r="BN400" s="176"/>
      <c r="BO400" s="176"/>
      <c r="BP400" s="176"/>
      <c r="BQ400" s="176"/>
      <c r="BR400" s="176"/>
      <c r="BS400" s="176"/>
      <c r="BT400" s="176"/>
      <c r="BU400" s="176"/>
      <c r="BV400" s="176"/>
      <c r="BW400" s="176"/>
      <c r="BX400" s="176"/>
      <c r="BY400" s="176"/>
      <c r="BZ400" s="176"/>
      <c r="CA400" s="176"/>
      <c r="CB400" s="176"/>
      <c r="CC400" s="176"/>
      <c r="CD400" s="176"/>
      <c r="CE400" s="176"/>
      <c r="CF400" s="176"/>
      <c r="CG400" s="176"/>
      <c r="CH400" s="176"/>
      <c r="CI400" s="176"/>
      <c r="CJ400" s="176"/>
      <c r="CK400" s="176"/>
      <c r="CL400" s="176"/>
      <c r="CM400" s="176"/>
      <c r="CN400" s="176"/>
      <c r="CO400" s="176"/>
      <c r="CP400" s="176"/>
      <c r="CQ400" s="176"/>
      <c r="CR400" s="176"/>
      <c r="CS400" s="176"/>
      <c r="CT400" s="176"/>
      <c r="CU400" s="176"/>
      <c r="CV400" s="176"/>
      <c r="CW400" s="176"/>
      <c r="CX400" s="176"/>
      <c r="CY400" s="176"/>
      <c r="CZ400" s="176"/>
      <c r="DA400" s="176"/>
      <c r="DB400" s="176"/>
      <c r="DC400" s="176"/>
      <c r="DD400" s="176"/>
      <c r="DE400" s="176"/>
      <c r="DF400" s="176"/>
      <c r="DG400" s="176"/>
      <c r="DH400" s="176"/>
      <c r="DJ400" s="176"/>
    </row>
    <row r="401" spans="1:114" s="229" customFormat="1" x14ac:dyDescent="0.2">
      <c r="A401" s="216"/>
      <c r="B401" s="223"/>
      <c r="C401" s="227"/>
      <c r="D401" s="176"/>
      <c r="E401" s="224"/>
      <c r="F401" s="176"/>
      <c r="G401" s="176"/>
      <c r="H401" s="225"/>
      <c r="I401" s="228"/>
      <c r="J401" s="220"/>
      <c r="K401" s="176"/>
      <c r="L401" s="176"/>
      <c r="M401" s="176"/>
      <c r="N401" s="176"/>
      <c r="O401" s="227"/>
      <c r="P401" s="176"/>
      <c r="Q401" s="176"/>
      <c r="R401" s="176"/>
      <c r="S401" s="176"/>
      <c r="T401" s="176"/>
      <c r="U401" s="176"/>
      <c r="V401" s="176"/>
      <c r="W401" s="176"/>
      <c r="X401" s="176"/>
      <c r="Y401" s="176"/>
      <c r="Z401" s="176"/>
      <c r="AA401" s="176"/>
      <c r="AB401" s="176"/>
      <c r="AC401" s="176"/>
      <c r="AD401" s="176"/>
      <c r="AE401" s="176"/>
      <c r="AF401" s="176"/>
      <c r="AG401" s="176"/>
      <c r="AH401" s="176"/>
      <c r="AI401" s="176"/>
      <c r="AJ401" s="176"/>
      <c r="AK401" s="176"/>
      <c r="AL401" s="176"/>
      <c r="AM401" s="176"/>
      <c r="AN401" s="176"/>
      <c r="AO401" s="176"/>
      <c r="AP401" s="176"/>
      <c r="AQ401" s="176"/>
      <c r="AR401" s="176"/>
      <c r="AS401" s="176"/>
      <c r="AT401" s="176"/>
      <c r="AU401" s="176"/>
      <c r="AV401" s="176"/>
      <c r="AW401" s="176"/>
      <c r="AX401" s="176"/>
      <c r="AY401" s="176"/>
      <c r="AZ401" s="176"/>
      <c r="BA401" s="176"/>
      <c r="BB401" s="176"/>
      <c r="BC401" s="176"/>
      <c r="BD401" s="176"/>
      <c r="BE401" s="176"/>
      <c r="BF401" s="176"/>
      <c r="BG401" s="176"/>
      <c r="BH401" s="176"/>
      <c r="BI401" s="176"/>
      <c r="BJ401" s="176"/>
      <c r="BK401" s="176"/>
      <c r="BL401" s="176"/>
      <c r="BM401" s="176"/>
      <c r="BN401" s="176"/>
      <c r="BO401" s="176"/>
      <c r="BP401" s="176"/>
      <c r="BQ401" s="176"/>
      <c r="BR401" s="176"/>
      <c r="BS401" s="176"/>
      <c r="BT401" s="176"/>
      <c r="BU401" s="176"/>
      <c r="BV401" s="176"/>
      <c r="BW401" s="176"/>
      <c r="BX401" s="176"/>
      <c r="BY401" s="176"/>
      <c r="BZ401" s="176"/>
      <c r="CA401" s="176"/>
      <c r="CB401" s="176"/>
      <c r="CC401" s="176"/>
      <c r="CD401" s="176"/>
      <c r="CE401" s="176"/>
      <c r="CF401" s="176"/>
      <c r="CG401" s="176"/>
      <c r="CH401" s="176"/>
      <c r="CI401" s="176"/>
      <c r="CJ401" s="176"/>
      <c r="CK401" s="176"/>
      <c r="CL401" s="176"/>
      <c r="CM401" s="176"/>
      <c r="CN401" s="176"/>
      <c r="CO401" s="176"/>
      <c r="CP401" s="176"/>
      <c r="CQ401" s="176"/>
      <c r="CR401" s="176"/>
      <c r="CS401" s="176"/>
      <c r="CT401" s="176"/>
      <c r="CU401" s="176"/>
      <c r="CV401" s="176"/>
      <c r="CW401" s="176"/>
      <c r="CX401" s="176"/>
      <c r="CY401" s="176"/>
      <c r="CZ401" s="176"/>
      <c r="DA401" s="176"/>
      <c r="DB401" s="176"/>
      <c r="DC401" s="176"/>
      <c r="DD401" s="176"/>
      <c r="DE401" s="176"/>
      <c r="DF401" s="176"/>
      <c r="DG401" s="176"/>
      <c r="DH401" s="176"/>
      <c r="DJ401" s="176"/>
    </row>
    <row r="402" spans="1:114" s="229" customFormat="1" x14ac:dyDescent="0.2">
      <c r="A402" s="216"/>
      <c r="B402" s="223"/>
      <c r="C402" s="227"/>
      <c r="D402" s="176"/>
      <c r="E402" s="224"/>
      <c r="F402" s="176"/>
      <c r="G402" s="176"/>
      <c r="H402" s="225"/>
      <c r="I402" s="228"/>
      <c r="J402" s="220"/>
      <c r="K402" s="176"/>
      <c r="L402" s="176"/>
      <c r="M402" s="176"/>
      <c r="N402" s="176"/>
      <c r="O402" s="227"/>
      <c r="P402" s="176"/>
      <c r="Q402" s="176"/>
      <c r="R402" s="176"/>
      <c r="S402" s="176"/>
      <c r="T402" s="176"/>
      <c r="U402" s="176"/>
      <c r="V402" s="176"/>
      <c r="W402" s="176"/>
      <c r="X402" s="176"/>
      <c r="Y402" s="176"/>
      <c r="Z402" s="176"/>
      <c r="AA402" s="176"/>
      <c r="AB402" s="176"/>
      <c r="AC402" s="176"/>
      <c r="AD402" s="176"/>
      <c r="AE402" s="176"/>
      <c r="AF402" s="176"/>
      <c r="AG402" s="176"/>
      <c r="AH402" s="176"/>
      <c r="AI402" s="176"/>
      <c r="AJ402" s="176"/>
      <c r="AK402" s="176"/>
      <c r="AL402" s="176"/>
      <c r="AM402" s="176"/>
      <c r="AN402" s="176"/>
      <c r="AO402" s="176"/>
      <c r="AP402" s="176"/>
      <c r="AQ402" s="176"/>
      <c r="AR402" s="176"/>
      <c r="AS402" s="176"/>
      <c r="AT402" s="176"/>
      <c r="AU402" s="176"/>
      <c r="AV402" s="176"/>
      <c r="AW402" s="176"/>
      <c r="AX402" s="176"/>
      <c r="AY402" s="176"/>
      <c r="AZ402" s="176"/>
      <c r="BA402" s="176"/>
      <c r="BB402" s="176"/>
      <c r="BC402" s="176"/>
      <c r="BD402" s="176"/>
      <c r="BE402" s="176"/>
      <c r="BF402" s="176"/>
      <c r="BG402" s="176"/>
      <c r="BH402" s="176"/>
      <c r="BI402" s="176"/>
      <c r="BJ402" s="176"/>
      <c r="BK402" s="176"/>
      <c r="BL402" s="176"/>
      <c r="BM402" s="176"/>
      <c r="BN402" s="176"/>
      <c r="BO402" s="176"/>
      <c r="BP402" s="176"/>
      <c r="BQ402" s="176"/>
      <c r="BR402" s="176"/>
      <c r="BS402" s="176"/>
      <c r="BT402" s="176"/>
      <c r="BU402" s="176"/>
      <c r="BV402" s="176"/>
      <c r="BW402" s="176"/>
      <c r="BX402" s="176"/>
      <c r="BY402" s="176"/>
      <c r="BZ402" s="176"/>
      <c r="CA402" s="176"/>
      <c r="CB402" s="176"/>
      <c r="CC402" s="176"/>
      <c r="CD402" s="176"/>
      <c r="CE402" s="176"/>
      <c r="CF402" s="176"/>
      <c r="CG402" s="176"/>
      <c r="CH402" s="176"/>
      <c r="CI402" s="176"/>
      <c r="CJ402" s="176"/>
      <c r="CK402" s="176"/>
      <c r="CL402" s="176"/>
      <c r="CM402" s="176"/>
      <c r="CN402" s="176"/>
      <c r="CO402" s="176"/>
      <c r="CP402" s="176"/>
      <c r="CQ402" s="176"/>
      <c r="CR402" s="176"/>
      <c r="CS402" s="176"/>
      <c r="CT402" s="176"/>
      <c r="CU402" s="176"/>
      <c r="CV402" s="176"/>
      <c r="CW402" s="176"/>
      <c r="CX402" s="176"/>
      <c r="CY402" s="176"/>
      <c r="CZ402" s="176"/>
      <c r="DA402" s="176"/>
      <c r="DB402" s="176"/>
      <c r="DC402" s="176"/>
      <c r="DD402" s="176"/>
      <c r="DE402" s="176"/>
      <c r="DF402" s="176"/>
      <c r="DG402" s="176"/>
      <c r="DH402" s="176"/>
      <c r="DJ402" s="176"/>
    </row>
    <row r="403" spans="1:114" s="229" customFormat="1" x14ac:dyDescent="0.2">
      <c r="A403" s="216"/>
      <c r="B403" s="223"/>
      <c r="C403" s="227"/>
      <c r="D403" s="176"/>
      <c r="E403" s="224"/>
      <c r="F403" s="176"/>
      <c r="G403" s="176"/>
      <c r="H403" s="228"/>
      <c r="I403" s="228"/>
      <c r="J403" s="220"/>
      <c r="K403" s="176"/>
      <c r="L403" s="176"/>
      <c r="M403" s="176"/>
      <c r="N403" s="176"/>
      <c r="O403" s="227"/>
      <c r="P403" s="176"/>
      <c r="Q403" s="176"/>
      <c r="R403" s="176"/>
      <c r="S403" s="176"/>
      <c r="T403" s="176"/>
      <c r="U403" s="176"/>
      <c r="V403" s="176"/>
      <c r="W403" s="176"/>
      <c r="X403" s="176"/>
      <c r="Y403" s="176"/>
      <c r="Z403" s="176"/>
      <c r="AA403" s="176"/>
      <c r="AB403" s="176"/>
      <c r="AC403" s="176"/>
      <c r="AD403" s="176"/>
      <c r="AE403" s="176"/>
      <c r="AF403" s="176"/>
      <c r="AG403" s="176"/>
      <c r="AH403" s="176"/>
      <c r="AI403" s="176"/>
      <c r="AJ403" s="176"/>
      <c r="AK403" s="176"/>
      <c r="AL403" s="176"/>
      <c r="AM403" s="176"/>
      <c r="AN403" s="176"/>
      <c r="AO403" s="176"/>
      <c r="AP403" s="176"/>
      <c r="AQ403" s="176"/>
      <c r="AR403" s="176"/>
      <c r="AS403" s="176"/>
      <c r="AT403" s="176"/>
      <c r="AU403" s="176"/>
      <c r="AV403" s="176"/>
      <c r="AW403" s="176"/>
      <c r="AX403" s="176"/>
      <c r="AY403" s="176"/>
      <c r="AZ403" s="176"/>
      <c r="BA403" s="176"/>
      <c r="BB403" s="176"/>
      <c r="BC403" s="176"/>
      <c r="BD403" s="176"/>
      <c r="BE403" s="176"/>
      <c r="BF403" s="176"/>
      <c r="BG403" s="176"/>
      <c r="BH403" s="176"/>
      <c r="BI403" s="176"/>
      <c r="BJ403" s="176"/>
      <c r="BK403" s="176"/>
      <c r="BL403" s="176"/>
      <c r="BM403" s="176"/>
      <c r="BN403" s="176"/>
      <c r="BO403" s="176"/>
      <c r="BP403" s="176"/>
      <c r="BQ403" s="176"/>
      <c r="BR403" s="176"/>
      <c r="BS403" s="176"/>
      <c r="BT403" s="176"/>
      <c r="BU403" s="176"/>
      <c r="BV403" s="176"/>
      <c r="BW403" s="176"/>
      <c r="BX403" s="176"/>
      <c r="BY403" s="176"/>
      <c r="BZ403" s="176"/>
      <c r="CA403" s="176"/>
      <c r="CB403" s="176"/>
      <c r="CC403" s="176"/>
      <c r="CD403" s="176"/>
      <c r="CE403" s="176"/>
      <c r="CF403" s="176"/>
      <c r="CG403" s="176"/>
      <c r="CH403" s="176"/>
      <c r="CI403" s="176"/>
      <c r="CJ403" s="176"/>
      <c r="CK403" s="176"/>
      <c r="CL403" s="176"/>
      <c r="CM403" s="176"/>
      <c r="CN403" s="176"/>
      <c r="CO403" s="176"/>
      <c r="CP403" s="176"/>
      <c r="CQ403" s="176"/>
      <c r="CR403" s="176"/>
      <c r="CS403" s="176"/>
      <c r="CT403" s="176"/>
      <c r="CU403" s="176"/>
      <c r="CV403" s="176"/>
      <c r="CW403" s="176"/>
      <c r="CX403" s="176"/>
      <c r="CY403" s="176"/>
      <c r="CZ403" s="176"/>
      <c r="DA403" s="176"/>
      <c r="DB403" s="176"/>
      <c r="DC403" s="176"/>
      <c r="DD403" s="176"/>
      <c r="DE403" s="176"/>
      <c r="DF403" s="176"/>
      <c r="DG403" s="176"/>
      <c r="DH403" s="176"/>
      <c r="DJ403" s="176"/>
    </row>
    <row r="404" spans="1:114" s="229" customFormat="1" x14ac:dyDescent="0.2">
      <c r="A404" s="216"/>
      <c r="B404" s="223"/>
      <c r="C404" s="227"/>
      <c r="D404" s="176"/>
      <c r="E404" s="224"/>
      <c r="F404" s="176"/>
      <c r="G404" s="176"/>
      <c r="H404" s="228"/>
      <c r="I404" s="228"/>
      <c r="J404" s="220"/>
      <c r="K404" s="176"/>
      <c r="L404" s="176"/>
      <c r="M404" s="176"/>
      <c r="N404" s="176"/>
      <c r="O404" s="227"/>
      <c r="P404" s="176"/>
      <c r="Q404" s="176"/>
      <c r="R404" s="176"/>
      <c r="S404" s="176"/>
      <c r="T404" s="176"/>
      <c r="U404" s="176"/>
      <c r="V404" s="176"/>
      <c r="W404" s="176"/>
      <c r="X404" s="176"/>
      <c r="Y404" s="176"/>
      <c r="Z404" s="176"/>
      <c r="AA404" s="176"/>
      <c r="AB404" s="176"/>
      <c r="AC404" s="176"/>
      <c r="AD404" s="176"/>
      <c r="AE404" s="176"/>
      <c r="AF404" s="176"/>
      <c r="AG404" s="176"/>
      <c r="AH404" s="176"/>
      <c r="AI404" s="176"/>
      <c r="AJ404" s="176"/>
      <c r="AK404" s="176"/>
      <c r="AL404" s="176"/>
      <c r="AM404" s="176"/>
      <c r="AN404" s="176"/>
      <c r="AO404" s="176"/>
      <c r="AP404" s="176"/>
      <c r="AQ404" s="176"/>
      <c r="AR404" s="176"/>
      <c r="AS404" s="176"/>
      <c r="AT404" s="176"/>
      <c r="AU404" s="176"/>
      <c r="AV404" s="176"/>
      <c r="AW404" s="176"/>
      <c r="AX404" s="176"/>
      <c r="AY404" s="176"/>
      <c r="AZ404" s="176"/>
      <c r="BA404" s="176"/>
      <c r="BB404" s="176"/>
      <c r="BC404" s="176"/>
      <c r="BD404" s="176"/>
      <c r="BE404" s="176"/>
      <c r="BF404" s="176"/>
      <c r="BG404" s="176"/>
      <c r="BH404" s="176"/>
      <c r="BI404" s="176"/>
      <c r="BJ404" s="176"/>
      <c r="BK404" s="176"/>
      <c r="BL404" s="176"/>
      <c r="BM404" s="176"/>
      <c r="BN404" s="176"/>
      <c r="BO404" s="176"/>
      <c r="BP404" s="176"/>
      <c r="BQ404" s="176"/>
      <c r="BR404" s="176"/>
      <c r="BS404" s="176"/>
      <c r="BT404" s="176"/>
      <c r="BU404" s="176"/>
      <c r="BV404" s="176"/>
      <c r="BW404" s="176"/>
      <c r="BX404" s="176"/>
      <c r="BY404" s="176"/>
      <c r="BZ404" s="176"/>
      <c r="CA404" s="176"/>
      <c r="CB404" s="176"/>
      <c r="CC404" s="176"/>
      <c r="CD404" s="176"/>
      <c r="CE404" s="176"/>
      <c r="CF404" s="176"/>
      <c r="CG404" s="176"/>
      <c r="CH404" s="176"/>
      <c r="CI404" s="176"/>
      <c r="CJ404" s="176"/>
      <c r="CK404" s="176"/>
      <c r="CL404" s="176"/>
      <c r="CM404" s="176"/>
      <c r="CN404" s="176"/>
      <c r="CO404" s="176"/>
      <c r="CP404" s="176"/>
      <c r="CQ404" s="176"/>
      <c r="CR404" s="176"/>
      <c r="CS404" s="176"/>
      <c r="CT404" s="176"/>
      <c r="CU404" s="176"/>
      <c r="CV404" s="176"/>
      <c r="CW404" s="176"/>
      <c r="CX404" s="176"/>
      <c r="CY404" s="176"/>
      <c r="CZ404" s="176"/>
      <c r="DA404" s="176"/>
      <c r="DB404" s="176"/>
      <c r="DC404" s="176"/>
      <c r="DD404" s="176"/>
      <c r="DE404" s="176"/>
      <c r="DF404" s="176"/>
      <c r="DG404" s="176"/>
      <c r="DH404" s="176"/>
      <c r="DJ404" s="176"/>
    </row>
    <row r="405" spans="1:114" s="229" customFormat="1" x14ac:dyDescent="0.2">
      <c r="A405" s="216"/>
      <c r="B405" s="223"/>
      <c r="C405" s="227"/>
      <c r="D405" s="176"/>
      <c r="E405" s="224"/>
      <c r="F405" s="176"/>
      <c r="G405" s="176"/>
      <c r="H405" s="225"/>
      <c r="I405" s="228"/>
      <c r="J405" s="220"/>
      <c r="K405" s="176"/>
      <c r="L405" s="176"/>
      <c r="M405" s="176"/>
      <c r="N405" s="176"/>
      <c r="O405" s="227"/>
      <c r="P405" s="176"/>
      <c r="Q405" s="176"/>
      <c r="R405" s="176"/>
      <c r="S405" s="176"/>
      <c r="T405" s="176"/>
      <c r="U405" s="176"/>
      <c r="V405" s="176"/>
      <c r="W405" s="176"/>
      <c r="X405" s="176"/>
      <c r="Y405" s="176"/>
      <c r="Z405" s="176"/>
      <c r="AA405" s="176"/>
      <c r="AB405" s="176"/>
      <c r="AC405" s="176"/>
      <c r="AD405" s="176"/>
      <c r="AE405" s="176"/>
      <c r="AF405" s="176"/>
      <c r="AG405" s="176"/>
      <c r="AH405" s="176"/>
      <c r="AI405" s="176"/>
      <c r="AJ405" s="176"/>
      <c r="AK405" s="176"/>
      <c r="AL405" s="176"/>
      <c r="AM405" s="176"/>
      <c r="AN405" s="176"/>
      <c r="AO405" s="176"/>
      <c r="AP405" s="176"/>
      <c r="AQ405" s="176"/>
      <c r="AR405" s="176"/>
      <c r="AS405" s="176"/>
      <c r="AT405" s="176"/>
      <c r="AU405" s="176"/>
      <c r="AV405" s="176"/>
      <c r="AW405" s="176"/>
      <c r="AX405" s="176"/>
      <c r="AY405" s="176"/>
      <c r="AZ405" s="176"/>
      <c r="BA405" s="176"/>
      <c r="BB405" s="176"/>
      <c r="BC405" s="176"/>
      <c r="BD405" s="176"/>
      <c r="BE405" s="176"/>
      <c r="BF405" s="176"/>
      <c r="BG405" s="176"/>
      <c r="BH405" s="176"/>
      <c r="BI405" s="176"/>
      <c r="BJ405" s="176"/>
      <c r="BK405" s="176"/>
      <c r="BL405" s="176"/>
      <c r="BM405" s="176"/>
      <c r="BN405" s="176"/>
      <c r="BO405" s="176"/>
      <c r="BP405" s="176"/>
      <c r="BQ405" s="176"/>
      <c r="BR405" s="176"/>
      <c r="BS405" s="176"/>
      <c r="BT405" s="176"/>
      <c r="BU405" s="176"/>
      <c r="BV405" s="176"/>
      <c r="BW405" s="176"/>
      <c r="BX405" s="176"/>
      <c r="BY405" s="176"/>
      <c r="BZ405" s="176"/>
      <c r="CA405" s="176"/>
      <c r="CB405" s="176"/>
      <c r="CC405" s="176"/>
      <c r="CD405" s="176"/>
      <c r="CE405" s="176"/>
      <c r="CF405" s="176"/>
      <c r="CG405" s="176"/>
      <c r="CH405" s="176"/>
      <c r="CI405" s="176"/>
      <c r="CJ405" s="176"/>
      <c r="CK405" s="176"/>
      <c r="CL405" s="176"/>
      <c r="CM405" s="176"/>
      <c r="CN405" s="176"/>
      <c r="CO405" s="176"/>
      <c r="CP405" s="176"/>
      <c r="CQ405" s="176"/>
      <c r="CR405" s="176"/>
      <c r="CS405" s="176"/>
      <c r="CT405" s="176"/>
      <c r="CU405" s="176"/>
      <c r="CV405" s="176"/>
      <c r="CW405" s="176"/>
      <c r="CX405" s="176"/>
      <c r="CY405" s="176"/>
      <c r="CZ405" s="176"/>
      <c r="DA405" s="176"/>
      <c r="DB405" s="176"/>
      <c r="DC405" s="176"/>
      <c r="DD405" s="176"/>
      <c r="DE405" s="176"/>
      <c r="DF405" s="176"/>
      <c r="DG405" s="176"/>
      <c r="DH405" s="176"/>
      <c r="DJ405" s="176"/>
    </row>
    <row r="406" spans="1:114" s="229" customFormat="1" x14ac:dyDescent="0.2">
      <c r="A406" s="216"/>
      <c r="B406" s="223"/>
      <c r="C406" s="227"/>
      <c r="D406" s="176"/>
      <c r="E406" s="224"/>
      <c r="F406" s="176"/>
      <c r="G406" s="176"/>
      <c r="H406" s="228"/>
      <c r="I406" s="228"/>
      <c r="J406" s="220"/>
      <c r="K406" s="176"/>
      <c r="L406" s="176"/>
      <c r="M406" s="176"/>
      <c r="N406" s="176"/>
      <c r="O406" s="227"/>
      <c r="P406" s="176"/>
      <c r="Q406" s="176"/>
      <c r="R406" s="176"/>
      <c r="S406" s="176"/>
      <c r="T406" s="176"/>
      <c r="U406" s="176"/>
      <c r="V406" s="176"/>
      <c r="W406" s="176"/>
      <c r="X406" s="176"/>
      <c r="Y406" s="176"/>
      <c r="Z406" s="176"/>
      <c r="AA406" s="176"/>
      <c r="AB406" s="176"/>
      <c r="AC406" s="176"/>
      <c r="AD406" s="176"/>
      <c r="AE406" s="176"/>
      <c r="AF406" s="176"/>
      <c r="AG406" s="176"/>
      <c r="AH406" s="176"/>
      <c r="AI406" s="176"/>
      <c r="AJ406" s="176"/>
      <c r="AK406" s="176"/>
      <c r="AL406" s="176"/>
      <c r="AM406" s="176"/>
      <c r="AN406" s="176"/>
      <c r="AO406" s="176"/>
      <c r="AP406" s="176"/>
      <c r="AQ406" s="176"/>
      <c r="AR406" s="176"/>
      <c r="AS406" s="176"/>
      <c r="AT406" s="176"/>
      <c r="AU406" s="176"/>
      <c r="AV406" s="176"/>
      <c r="AW406" s="176"/>
      <c r="AX406" s="176"/>
      <c r="AY406" s="176"/>
      <c r="AZ406" s="176"/>
      <c r="BA406" s="176"/>
      <c r="BB406" s="176"/>
      <c r="BC406" s="176"/>
      <c r="BD406" s="176"/>
      <c r="BE406" s="176"/>
      <c r="BF406" s="176"/>
      <c r="BG406" s="176"/>
      <c r="BH406" s="176"/>
      <c r="BI406" s="176"/>
      <c r="BJ406" s="176"/>
      <c r="BK406" s="176"/>
      <c r="BL406" s="176"/>
      <c r="BM406" s="176"/>
      <c r="BN406" s="176"/>
      <c r="BO406" s="176"/>
      <c r="BP406" s="176"/>
      <c r="BQ406" s="176"/>
      <c r="BR406" s="176"/>
      <c r="BS406" s="176"/>
      <c r="BT406" s="176"/>
      <c r="BU406" s="176"/>
      <c r="BV406" s="176"/>
      <c r="BW406" s="176"/>
      <c r="BX406" s="176"/>
      <c r="BY406" s="176"/>
      <c r="BZ406" s="176"/>
      <c r="CA406" s="176"/>
      <c r="CB406" s="176"/>
      <c r="CC406" s="176"/>
      <c r="CD406" s="176"/>
      <c r="CE406" s="176"/>
      <c r="CF406" s="176"/>
      <c r="CG406" s="176"/>
      <c r="CH406" s="176"/>
      <c r="CI406" s="176"/>
      <c r="CJ406" s="176"/>
      <c r="CK406" s="176"/>
      <c r="CL406" s="176"/>
      <c r="CM406" s="176"/>
      <c r="CN406" s="176"/>
      <c r="CO406" s="176"/>
      <c r="CP406" s="176"/>
      <c r="CQ406" s="176"/>
      <c r="CR406" s="176"/>
      <c r="CS406" s="176"/>
      <c r="CT406" s="176"/>
      <c r="CU406" s="176"/>
      <c r="CV406" s="176"/>
      <c r="CW406" s="176"/>
      <c r="CX406" s="176"/>
      <c r="CY406" s="176"/>
      <c r="CZ406" s="176"/>
      <c r="DA406" s="176"/>
      <c r="DB406" s="176"/>
      <c r="DC406" s="176"/>
      <c r="DD406" s="176"/>
      <c r="DE406" s="176"/>
      <c r="DF406" s="176"/>
      <c r="DG406" s="176"/>
      <c r="DH406" s="176"/>
      <c r="DJ406" s="176"/>
    </row>
    <row r="407" spans="1:114" s="229" customFormat="1" x14ac:dyDescent="0.2">
      <c r="A407" s="216"/>
      <c r="B407" s="223"/>
      <c r="C407" s="227"/>
      <c r="D407" s="176"/>
      <c r="E407" s="224"/>
      <c r="F407" s="176"/>
      <c r="G407" s="176"/>
      <c r="H407" s="228"/>
      <c r="I407" s="228"/>
      <c r="J407" s="220"/>
      <c r="K407" s="176"/>
      <c r="L407" s="176"/>
      <c r="M407" s="176"/>
      <c r="N407" s="176"/>
      <c r="O407" s="227"/>
      <c r="P407" s="176"/>
      <c r="Q407" s="176"/>
      <c r="R407" s="176"/>
      <c r="S407" s="176"/>
      <c r="T407" s="176"/>
      <c r="U407" s="176"/>
      <c r="V407" s="176"/>
      <c r="W407" s="176"/>
      <c r="X407" s="176"/>
      <c r="Y407" s="176"/>
      <c r="Z407" s="176"/>
      <c r="AA407" s="176"/>
      <c r="AB407" s="176"/>
      <c r="AC407" s="176"/>
      <c r="AD407" s="176"/>
      <c r="AE407" s="176"/>
      <c r="AF407" s="176"/>
      <c r="AG407" s="176"/>
      <c r="AH407" s="176"/>
      <c r="AI407" s="176"/>
      <c r="AJ407" s="176"/>
      <c r="AK407" s="176"/>
      <c r="AL407" s="176"/>
      <c r="AM407" s="176"/>
      <c r="AN407" s="176"/>
      <c r="AO407" s="176"/>
      <c r="AP407" s="176"/>
      <c r="AQ407" s="176"/>
      <c r="AR407" s="176"/>
      <c r="AS407" s="176"/>
      <c r="AT407" s="176"/>
      <c r="AU407" s="176"/>
      <c r="AV407" s="176"/>
      <c r="AW407" s="176"/>
      <c r="AX407" s="176"/>
      <c r="AY407" s="176"/>
      <c r="AZ407" s="176"/>
      <c r="BA407" s="176"/>
      <c r="BB407" s="176"/>
      <c r="BC407" s="176"/>
      <c r="BD407" s="176"/>
      <c r="BE407" s="176"/>
      <c r="BF407" s="176"/>
      <c r="BG407" s="176"/>
      <c r="BH407" s="176"/>
      <c r="BI407" s="176"/>
      <c r="BJ407" s="176"/>
      <c r="BK407" s="176"/>
      <c r="BL407" s="176"/>
      <c r="BM407" s="176"/>
      <c r="BN407" s="176"/>
      <c r="BO407" s="176"/>
      <c r="BP407" s="176"/>
      <c r="BQ407" s="176"/>
      <c r="BR407" s="176"/>
      <c r="BS407" s="176"/>
      <c r="BT407" s="176"/>
      <c r="BU407" s="176"/>
      <c r="BV407" s="176"/>
      <c r="BW407" s="176"/>
      <c r="BX407" s="176"/>
      <c r="BY407" s="176"/>
      <c r="BZ407" s="176"/>
      <c r="CA407" s="176"/>
      <c r="CB407" s="176"/>
      <c r="CC407" s="176"/>
      <c r="CD407" s="176"/>
      <c r="CE407" s="176"/>
      <c r="CF407" s="176"/>
      <c r="CG407" s="176"/>
      <c r="CH407" s="176"/>
      <c r="CI407" s="176"/>
      <c r="CJ407" s="176"/>
      <c r="CK407" s="176"/>
      <c r="CL407" s="176"/>
      <c r="CM407" s="176"/>
      <c r="CN407" s="176"/>
      <c r="CO407" s="176"/>
      <c r="CP407" s="176"/>
      <c r="CQ407" s="176"/>
      <c r="CR407" s="176"/>
      <c r="CS407" s="176"/>
      <c r="CT407" s="176"/>
      <c r="CU407" s="176"/>
      <c r="CV407" s="176"/>
      <c r="CW407" s="176"/>
      <c r="CX407" s="176"/>
      <c r="CY407" s="176"/>
      <c r="CZ407" s="176"/>
      <c r="DA407" s="176"/>
      <c r="DB407" s="176"/>
      <c r="DC407" s="176"/>
      <c r="DD407" s="176"/>
      <c r="DE407" s="176"/>
      <c r="DF407" s="176"/>
      <c r="DG407" s="176"/>
      <c r="DH407" s="176"/>
      <c r="DJ407" s="176"/>
    </row>
    <row r="408" spans="1:114" s="229" customFormat="1" x14ac:dyDescent="0.2">
      <c r="A408" s="216"/>
      <c r="B408" s="223"/>
      <c r="C408" s="227"/>
      <c r="D408" s="176"/>
      <c r="E408" s="224"/>
      <c r="F408" s="176"/>
      <c r="G408" s="176"/>
      <c r="H408" s="228"/>
      <c r="I408" s="228"/>
      <c r="J408" s="220"/>
      <c r="K408" s="176"/>
      <c r="L408" s="176"/>
      <c r="M408" s="176"/>
      <c r="N408" s="176"/>
      <c r="O408" s="227"/>
      <c r="P408" s="176"/>
      <c r="Q408" s="176"/>
      <c r="R408" s="176"/>
      <c r="S408" s="176"/>
      <c r="T408" s="176"/>
      <c r="U408" s="176"/>
      <c r="V408" s="176"/>
      <c r="W408" s="176"/>
      <c r="X408" s="176"/>
      <c r="Y408" s="176"/>
      <c r="Z408" s="176"/>
      <c r="AA408" s="176"/>
      <c r="AB408" s="176"/>
      <c r="AC408" s="176"/>
      <c r="AD408" s="176"/>
      <c r="AE408" s="176"/>
      <c r="AF408" s="176"/>
      <c r="AG408" s="176"/>
      <c r="AH408" s="176"/>
      <c r="AI408" s="176"/>
      <c r="AJ408" s="176"/>
      <c r="AK408" s="176"/>
      <c r="AL408" s="176"/>
      <c r="AM408" s="176"/>
      <c r="AN408" s="176"/>
      <c r="AO408" s="176"/>
      <c r="AP408" s="176"/>
      <c r="AQ408" s="176"/>
      <c r="AR408" s="176"/>
      <c r="AS408" s="176"/>
      <c r="AT408" s="176"/>
      <c r="AU408" s="176"/>
      <c r="AV408" s="176"/>
      <c r="AW408" s="176"/>
      <c r="AX408" s="176"/>
      <c r="AY408" s="176"/>
      <c r="AZ408" s="176"/>
      <c r="BA408" s="176"/>
      <c r="BB408" s="176"/>
      <c r="BC408" s="176"/>
      <c r="BD408" s="176"/>
      <c r="BE408" s="176"/>
      <c r="BF408" s="176"/>
      <c r="BG408" s="176"/>
      <c r="BH408" s="176"/>
      <c r="BI408" s="176"/>
      <c r="BJ408" s="176"/>
      <c r="BK408" s="176"/>
      <c r="BL408" s="176"/>
      <c r="BM408" s="176"/>
      <c r="BN408" s="176"/>
      <c r="BO408" s="176"/>
      <c r="BP408" s="176"/>
      <c r="BQ408" s="176"/>
      <c r="BR408" s="176"/>
      <c r="BS408" s="176"/>
      <c r="BT408" s="176"/>
      <c r="BU408" s="176"/>
      <c r="BV408" s="176"/>
      <c r="BW408" s="176"/>
      <c r="BX408" s="176"/>
      <c r="BY408" s="176"/>
      <c r="BZ408" s="176"/>
      <c r="CA408" s="176"/>
      <c r="CB408" s="176"/>
      <c r="CC408" s="176"/>
      <c r="CD408" s="176"/>
      <c r="CE408" s="176"/>
      <c r="CF408" s="176"/>
      <c r="CG408" s="176"/>
      <c r="CH408" s="176"/>
      <c r="CI408" s="176"/>
      <c r="CJ408" s="176"/>
      <c r="CK408" s="176"/>
      <c r="CL408" s="176"/>
      <c r="CM408" s="176"/>
      <c r="CN408" s="176"/>
      <c r="CO408" s="176"/>
      <c r="CP408" s="176"/>
      <c r="CQ408" s="176"/>
      <c r="CR408" s="176"/>
      <c r="CS408" s="176"/>
      <c r="CT408" s="176"/>
      <c r="CU408" s="176"/>
      <c r="CV408" s="176"/>
      <c r="CW408" s="176"/>
      <c r="CX408" s="176"/>
      <c r="CY408" s="176"/>
      <c r="CZ408" s="176"/>
      <c r="DA408" s="176"/>
      <c r="DB408" s="176"/>
      <c r="DC408" s="176"/>
      <c r="DD408" s="176"/>
      <c r="DE408" s="176"/>
      <c r="DF408" s="176"/>
      <c r="DG408" s="176"/>
      <c r="DH408" s="176"/>
      <c r="DJ408" s="176"/>
    </row>
    <row r="409" spans="1:114" s="229" customFormat="1" x14ac:dyDescent="0.2">
      <c r="A409" s="216"/>
      <c r="B409" s="223"/>
      <c r="C409" s="227"/>
      <c r="D409" s="176"/>
      <c r="E409" s="224"/>
      <c r="F409" s="176"/>
      <c r="G409" s="176"/>
      <c r="H409" s="228"/>
      <c r="I409" s="228"/>
      <c r="J409" s="220"/>
      <c r="K409" s="176"/>
      <c r="L409" s="176"/>
      <c r="M409" s="176"/>
      <c r="N409" s="176"/>
      <c r="O409" s="227"/>
      <c r="P409" s="176"/>
      <c r="Q409" s="176"/>
      <c r="R409" s="176"/>
      <c r="S409" s="176"/>
      <c r="T409" s="176"/>
      <c r="U409" s="176"/>
      <c r="V409" s="176"/>
      <c r="W409" s="176"/>
      <c r="X409" s="176"/>
      <c r="Y409" s="176"/>
      <c r="Z409" s="176"/>
      <c r="AA409" s="176"/>
      <c r="AB409" s="176"/>
      <c r="AC409" s="176"/>
      <c r="AD409" s="176"/>
      <c r="AE409" s="176"/>
      <c r="AF409" s="176"/>
      <c r="AG409" s="176"/>
      <c r="AH409" s="176"/>
      <c r="AI409" s="176"/>
      <c r="AJ409" s="176"/>
      <c r="AK409" s="176"/>
      <c r="AL409" s="176"/>
      <c r="AM409" s="176"/>
      <c r="AN409" s="176"/>
      <c r="AO409" s="176"/>
      <c r="AP409" s="176"/>
      <c r="AQ409" s="176"/>
      <c r="AR409" s="176"/>
      <c r="AS409" s="176"/>
      <c r="AT409" s="176"/>
      <c r="AU409" s="176"/>
      <c r="AV409" s="176"/>
      <c r="AW409" s="176"/>
      <c r="AX409" s="176"/>
      <c r="AY409" s="176"/>
      <c r="AZ409" s="176"/>
      <c r="BA409" s="176"/>
      <c r="BB409" s="176"/>
      <c r="BC409" s="176"/>
      <c r="BD409" s="176"/>
      <c r="BE409" s="176"/>
      <c r="BF409" s="176"/>
      <c r="BG409" s="176"/>
      <c r="BH409" s="176"/>
      <c r="BI409" s="176"/>
      <c r="BJ409" s="176"/>
      <c r="BK409" s="176"/>
      <c r="BL409" s="176"/>
      <c r="BM409" s="176"/>
      <c r="BN409" s="176"/>
      <c r="BO409" s="176"/>
      <c r="BP409" s="176"/>
      <c r="BQ409" s="176"/>
      <c r="BR409" s="176"/>
      <c r="BS409" s="176"/>
      <c r="BT409" s="176"/>
      <c r="BU409" s="176"/>
      <c r="BV409" s="176"/>
      <c r="BW409" s="176"/>
      <c r="BX409" s="176"/>
      <c r="BY409" s="176"/>
      <c r="BZ409" s="176"/>
      <c r="CA409" s="176"/>
      <c r="CB409" s="176"/>
      <c r="CC409" s="176"/>
      <c r="CD409" s="176"/>
      <c r="CE409" s="176"/>
      <c r="CF409" s="176"/>
      <c r="CG409" s="176"/>
      <c r="CH409" s="176"/>
      <c r="CI409" s="176"/>
      <c r="CJ409" s="176"/>
      <c r="CK409" s="176"/>
      <c r="CL409" s="176"/>
      <c r="CM409" s="176"/>
      <c r="CN409" s="176"/>
      <c r="CO409" s="176"/>
      <c r="CP409" s="176"/>
      <c r="CQ409" s="176"/>
      <c r="CR409" s="176"/>
      <c r="CS409" s="176"/>
      <c r="CT409" s="176"/>
      <c r="CU409" s="176"/>
      <c r="CV409" s="176"/>
      <c r="CW409" s="176"/>
      <c r="CX409" s="176"/>
      <c r="CY409" s="176"/>
      <c r="CZ409" s="176"/>
      <c r="DA409" s="176"/>
      <c r="DB409" s="176"/>
      <c r="DC409" s="176"/>
      <c r="DD409" s="176"/>
      <c r="DE409" s="176"/>
      <c r="DF409" s="176"/>
      <c r="DG409" s="176"/>
      <c r="DH409" s="176"/>
      <c r="DJ409" s="176"/>
    </row>
    <row r="410" spans="1:114" s="229" customFormat="1" x14ac:dyDescent="0.2">
      <c r="A410" s="216"/>
      <c r="B410" s="223"/>
      <c r="C410" s="227"/>
      <c r="D410" s="176"/>
      <c r="E410" s="224"/>
      <c r="F410" s="176"/>
      <c r="G410" s="176"/>
      <c r="H410" s="228"/>
      <c r="I410" s="228"/>
      <c r="J410" s="220"/>
      <c r="K410" s="176"/>
      <c r="L410" s="176"/>
      <c r="M410" s="176"/>
      <c r="N410" s="176"/>
      <c r="O410" s="227"/>
      <c r="P410" s="176"/>
      <c r="Q410" s="176"/>
      <c r="R410" s="176"/>
      <c r="S410" s="176"/>
      <c r="T410" s="176"/>
      <c r="U410" s="176"/>
      <c r="V410" s="176"/>
      <c r="W410" s="176"/>
      <c r="X410" s="176"/>
      <c r="Y410" s="176"/>
      <c r="Z410" s="176"/>
      <c r="AA410" s="176"/>
      <c r="AB410" s="176"/>
      <c r="AC410" s="176"/>
      <c r="AD410" s="176"/>
      <c r="AE410" s="176"/>
      <c r="AF410" s="176"/>
      <c r="AG410" s="176"/>
      <c r="AH410" s="176"/>
      <c r="AI410" s="176"/>
      <c r="AJ410" s="176"/>
      <c r="AK410" s="176"/>
      <c r="AL410" s="176"/>
      <c r="AM410" s="176"/>
      <c r="AN410" s="176"/>
      <c r="AO410" s="176"/>
      <c r="AP410" s="176"/>
      <c r="AQ410" s="176"/>
      <c r="AR410" s="176"/>
      <c r="AS410" s="176"/>
      <c r="AT410" s="176"/>
      <c r="AU410" s="176"/>
      <c r="AV410" s="176"/>
      <c r="AW410" s="176"/>
      <c r="AX410" s="176"/>
      <c r="AY410" s="176"/>
      <c r="AZ410" s="176"/>
      <c r="BA410" s="176"/>
      <c r="BB410" s="176"/>
      <c r="BC410" s="176"/>
      <c r="BD410" s="176"/>
      <c r="BE410" s="176"/>
      <c r="BF410" s="176"/>
      <c r="BG410" s="176"/>
      <c r="BH410" s="176"/>
      <c r="BI410" s="176"/>
      <c r="BJ410" s="176"/>
      <c r="BK410" s="176"/>
      <c r="BL410" s="176"/>
      <c r="BM410" s="176"/>
      <c r="BN410" s="176"/>
      <c r="BO410" s="176"/>
      <c r="BP410" s="176"/>
      <c r="BQ410" s="176"/>
      <c r="BR410" s="176"/>
      <c r="BS410" s="176"/>
      <c r="BT410" s="176"/>
      <c r="BU410" s="176"/>
      <c r="BV410" s="176"/>
      <c r="BW410" s="176"/>
      <c r="BX410" s="176"/>
      <c r="BY410" s="176"/>
      <c r="BZ410" s="176"/>
      <c r="CA410" s="176"/>
      <c r="CB410" s="176"/>
      <c r="CC410" s="176"/>
      <c r="CD410" s="176"/>
      <c r="CE410" s="176"/>
      <c r="CF410" s="176"/>
      <c r="CG410" s="176"/>
      <c r="CH410" s="176"/>
      <c r="CI410" s="176"/>
      <c r="CJ410" s="176"/>
      <c r="CK410" s="176"/>
      <c r="CL410" s="176"/>
      <c r="CM410" s="176"/>
      <c r="CN410" s="176"/>
      <c r="CO410" s="176"/>
      <c r="CP410" s="176"/>
      <c r="CQ410" s="176"/>
      <c r="CR410" s="176"/>
      <c r="CS410" s="176"/>
      <c r="CT410" s="176"/>
      <c r="CU410" s="176"/>
      <c r="CV410" s="176"/>
      <c r="CW410" s="176"/>
      <c r="CX410" s="176"/>
      <c r="CY410" s="176"/>
      <c r="CZ410" s="176"/>
      <c r="DA410" s="176"/>
      <c r="DB410" s="176"/>
      <c r="DC410" s="176"/>
      <c r="DD410" s="176"/>
      <c r="DE410" s="176"/>
      <c r="DF410" s="176"/>
      <c r="DG410" s="176"/>
      <c r="DH410" s="176"/>
      <c r="DJ410" s="176"/>
    </row>
    <row r="411" spans="1:114" s="229" customFormat="1" x14ac:dyDescent="0.2">
      <c r="A411" s="216"/>
      <c r="B411" s="223"/>
      <c r="C411" s="227"/>
      <c r="D411" s="176"/>
      <c r="E411" s="224"/>
      <c r="F411" s="176"/>
      <c r="G411" s="176"/>
      <c r="H411" s="225"/>
      <c r="I411" s="228"/>
      <c r="J411" s="220"/>
      <c r="K411" s="176"/>
      <c r="L411" s="176"/>
      <c r="M411" s="176"/>
      <c r="N411" s="176"/>
      <c r="O411" s="227"/>
      <c r="P411" s="176"/>
      <c r="Q411" s="176"/>
      <c r="R411" s="176"/>
      <c r="S411" s="176"/>
      <c r="T411" s="176"/>
      <c r="U411" s="176"/>
      <c r="V411" s="176"/>
      <c r="W411" s="176"/>
      <c r="X411" s="176"/>
      <c r="Y411" s="176"/>
      <c r="Z411" s="176"/>
      <c r="AA411" s="176"/>
      <c r="AB411" s="176"/>
      <c r="AC411" s="176"/>
      <c r="AD411" s="176"/>
      <c r="AE411" s="176"/>
      <c r="AF411" s="176"/>
      <c r="AG411" s="176"/>
      <c r="AH411" s="176"/>
      <c r="AI411" s="176"/>
      <c r="AJ411" s="176"/>
      <c r="AK411" s="176"/>
      <c r="AL411" s="176"/>
      <c r="AM411" s="176"/>
      <c r="AN411" s="176"/>
      <c r="AO411" s="176"/>
      <c r="AP411" s="176"/>
      <c r="AQ411" s="176"/>
      <c r="AR411" s="176"/>
      <c r="AS411" s="176"/>
      <c r="AT411" s="176"/>
      <c r="AU411" s="176"/>
      <c r="AV411" s="176"/>
      <c r="AW411" s="176"/>
      <c r="AX411" s="176"/>
      <c r="AY411" s="176"/>
      <c r="AZ411" s="176"/>
      <c r="BA411" s="176"/>
      <c r="BB411" s="176"/>
      <c r="BC411" s="176"/>
      <c r="BD411" s="176"/>
      <c r="BE411" s="176"/>
      <c r="BF411" s="176"/>
      <c r="BG411" s="176"/>
      <c r="BH411" s="176"/>
      <c r="BI411" s="176"/>
      <c r="BJ411" s="176"/>
      <c r="BK411" s="176"/>
      <c r="BL411" s="176"/>
      <c r="BM411" s="176"/>
      <c r="BN411" s="176"/>
      <c r="BO411" s="176"/>
      <c r="BP411" s="176"/>
      <c r="BQ411" s="176"/>
      <c r="BR411" s="176"/>
      <c r="BS411" s="176"/>
      <c r="BT411" s="176"/>
      <c r="BU411" s="176"/>
      <c r="BV411" s="176"/>
      <c r="BW411" s="176"/>
      <c r="BX411" s="176"/>
      <c r="BY411" s="176"/>
      <c r="BZ411" s="176"/>
      <c r="CA411" s="176"/>
      <c r="CB411" s="176"/>
      <c r="CC411" s="176"/>
      <c r="CD411" s="176"/>
      <c r="CE411" s="176"/>
      <c r="CF411" s="176"/>
      <c r="CG411" s="176"/>
      <c r="CH411" s="176"/>
      <c r="CI411" s="176"/>
      <c r="CJ411" s="176"/>
      <c r="CK411" s="176"/>
      <c r="CL411" s="176"/>
      <c r="CM411" s="176"/>
      <c r="CN411" s="176"/>
      <c r="CO411" s="176"/>
      <c r="CP411" s="176"/>
      <c r="CQ411" s="176"/>
      <c r="CR411" s="176"/>
      <c r="CS411" s="176"/>
      <c r="CT411" s="176"/>
      <c r="CU411" s="176"/>
      <c r="CV411" s="176"/>
      <c r="CW411" s="176"/>
      <c r="CX411" s="176"/>
      <c r="CY411" s="176"/>
      <c r="CZ411" s="176"/>
      <c r="DA411" s="176"/>
      <c r="DB411" s="176"/>
      <c r="DC411" s="176"/>
      <c r="DD411" s="176"/>
      <c r="DE411" s="176"/>
      <c r="DF411" s="176"/>
      <c r="DG411" s="176"/>
      <c r="DH411" s="176"/>
      <c r="DJ411" s="176"/>
    </row>
    <row r="412" spans="1:114" s="229" customFormat="1" x14ac:dyDescent="0.2">
      <c r="A412" s="216"/>
      <c r="B412" s="223"/>
      <c r="C412" s="227"/>
      <c r="D412" s="176"/>
      <c r="E412" s="224"/>
      <c r="F412" s="176"/>
      <c r="G412" s="176"/>
      <c r="H412" s="225"/>
      <c r="I412" s="228"/>
      <c r="J412" s="220"/>
      <c r="K412" s="176"/>
      <c r="L412" s="176"/>
      <c r="M412" s="176"/>
      <c r="N412" s="176"/>
      <c r="O412" s="227"/>
      <c r="P412" s="176"/>
      <c r="Q412" s="176"/>
      <c r="R412" s="176"/>
      <c r="S412" s="176"/>
      <c r="T412" s="176"/>
      <c r="U412" s="176"/>
      <c r="V412" s="176"/>
      <c r="W412" s="176"/>
      <c r="X412" s="176"/>
      <c r="Y412" s="176"/>
      <c r="Z412" s="176"/>
      <c r="AA412" s="176"/>
      <c r="AB412" s="176"/>
      <c r="AC412" s="176"/>
      <c r="AD412" s="176"/>
      <c r="AE412" s="176"/>
      <c r="AF412" s="176"/>
      <c r="AG412" s="176"/>
      <c r="AH412" s="176"/>
      <c r="AI412" s="176"/>
      <c r="AJ412" s="176"/>
      <c r="AK412" s="176"/>
      <c r="AL412" s="176"/>
      <c r="AM412" s="176"/>
      <c r="AN412" s="176"/>
      <c r="AO412" s="176"/>
      <c r="AP412" s="176"/>
      <c r="AQ412" s="176"/>
      <c r="AR412" s="176"/>
      <c r="AS412" s="176"/>
      <c r="AT412" s="176"/>
      <c r="AU412" s="176"/>
      <c r="AV412" s="176"/>
      <c r="AW412" s="176"/>
      <c r="AX412" s="176"/>
      <c r="AY412" s="176"/>
      <c r="AZ412" s="176"/>
      <c r="BA412" s="176"/>
      <c r="BB412" s="176"/>
      <c r="BC412" s="176"/>
      <c r="BD412" s="176"/>
      <c r="BE412" s="176"/>
      <c r="BF412" s="176"/>
      <c r="BG412" s="176"/>
      <c r="BH412" s="176"/>
      <c r="BI412" s="176"/>
      <c r="BJ412" s="176"/>
      <c r="BK412" s="176"/>
      <c r="BL412" s="176"/>
      <c r="BM412" s="176"/>
      <c r="BN412" s="176"/>
      <c r="BO412" s="176"/>
      <c r="BP412" s="176"/>
      <c r="BQ412" s="176"/>
      <c r="BR412" s="176"/>
      <c r="BS412" s="176"/>
      <c r="BT412" s="176"/>
      <c r="BU412" s="176"/>
      <c r="BV412" s="176"/>
      <c r="BW412" s="176"/>
      <c r="BX412" s="176"/>
      <c r="BY412" s="176"/>
      <c r="BZ412" s="176"/>
      <c r="CA412" s="176"/>
      <c r="CB412" s="176"/>
      <c r="CC412" s="176"/>
      <c r="CD412" s="176"/>
      <c r="CE412" s="176"/>
      <c r="CF412" s="176"/>
      <c r="CG412" s="176"/>
      <c r="CH412" s="176"/>
      <c r="CI412" s="176"/>
      <c r="CJ412" s="176"/>
      <c r="CK412" s="176"/>
      <c r="CL412" s="176"/>
      <c r="CM412" s="176"/>
      <c r="CN412" s="176"/>
      <c r="CO412" s="176"/>
      <c r="CP412" s="176"/>
      <c r="CQ412" s="176"/>
      <c r="CR412" s="176"/>
      <c r="CS412" s="176"/>
      <c r="CT412" s="176"/>
      <c r="CU412" s="176"/>
      <c r="CV412" s="176"/>
      <c r="CW412" s="176"/>
      <c r="CX412" s="176"/>
      <c r="CY412" s="176"/>
      <c r="CZ412" s="176"/>
      <c r="DA412" s="176"/>
      <c r="DB412" s="176"/>
      <c r="DC412" s="176"/>
      <c r="DD412" s="176"/>
      <c r="DE412" s="176"/>
      <c r="DF412" s="176"/>
      <c r="DG412" s="176"/>
      <c r="DH412" s="176"/>
      <c r="DJ412" s="176"/>
    </row>
    <row r="413" spans="1:114" s="229" customFormat="1" x14ac:dyDescent="0.2">
      <c r="A413" s="216"/>
      <c r="B413" s="223"/>
      <c r="C413" s="227"/>
      <c r="D413" s="176"/>
      <c r="E413" s="224"/>
      <c r="F413" s="176"/>
      <c r="G413" s="176"/>
      <c r="H413" s="228"/>
      <c r="I413" s="228"/>
      <c r="J413" s="220"/>
      <c r="K413" s="176"/>
      <c r="L413" s="176"/>
      <c r="M413" s="176"/>
      <c r="N413" s="176"/>
      <c r="O413" s="227"/>
      <c r="P413" s="176"/>
      <c r="Q413" s="176"/>
      <c r="R413" s="176"/>
      <c r="S413" s="176"/>
      <c r="T413" s="176"/>
      <c r="U413" s="176"/>
      <c r="V413" s="176"/>
      <c r="W413" s="176"/>
      <c r="X413" s="176"/>
      <c r="Y413" s="176"/>
      <c r="Z413" s="176"/>
      <c r="AA413" s="176"/>
      <c r="AB413" s="176"/>
      <c r="AC413" s="176"/>
      <c r="AD413" s="176"/>
      <c r="AE413" s="176"/>
      <c r="AF413" s="176"/>
      <c r="AG413" s="176"/>
      <c r="AH413" s="176"/>
      <c r="AI413" s="176"/>
      <c r="AJ413" s="176"/>
      <c r="AK413" s="176"/>
      <c r="AL413" s="176"/>
      <c r="AM413" s="176"/>
      <c r="AN413" s="176"/>
      <c r="AO413" s="176"/>
      <c r="AP413" s="176"/>
      <c r="AQ413" s="176"/>
      <c r="AR413" s="176"/>
      <c r="AS413" s="176"/>
      <c r="AT413" s="176"/>
      <c r="AU413" s="176"/>
      <c r="AV413" s="176"/>
      <c r="AW413" s="176"/>
      <c r="AX413" s="176"/>
      <c r="AY413" s="176"/>
      <c r="AZ413" s="176"/>
      <c r="BA413" s="176"/>
      <c r="BB413" s="176"/>
      <c r="BC413" s="176"/>
      <c r="BD413" s="176"/>
      <c r="BE413" s="176"/>
      <c r="BF413" s="176"/>
      <c r="BG413" s="176"/>
      <c r="BH413" s="176"/>
      <c r="BI413" s="176"/>
      <c r="BJ413" s="176"/>
      <c r="BK413" s="176"/>
      <c r="BL413" s="176"/>
      <c r="BM413" s="176"/>
      <c r="BN413" s="176"/>
      <c r="BO413" s="176"/>
      <c r="BP413" s="176"/>
      <c r="BQ413" s="176"/>
      <c r="BR413" s="176"/>
      <c r="BS413" s="176"/>
      <c r="BT413" s="176"/>
      <c r="BU413" s="176"/>
      <c r="BV413" s="176"/>
      <c r="BW413" s="176"/>
      <c r="BX413" s="176"/>
      <c r="BY413" s="176"/>
      <c r="BZ413" s="176"/>
      <c r="CA413" s="176"/>
      <c r="CB413" s="176"/>
      <c r="CC413" s="176"/>
      <c r="CD413" s="176"/>
      <c r="CE413" s="176"/>
      <c r="CF413" s="176"/>
      <c r="CG413" s="176"/>
      <c r="CH413" s="176"/>
      <c r="CI413" s="176"/>
      <c r="CJ413" s="176"/>
      <c r="CK413" s="176"/>
      <c r="CL413" s="176"/>
      <c r="CM413" s="176"/>
      <c r="CN413" s="176"/>
      <c r="CO413" s="176"/>
      <c r="CP413" s="176"/>
      <c r="CQ413" s="176"/>
      <c r="CR413" s="176"/>
      <c r="CS413" s="176"/>
      <c r="CT413" s="176"/>
      <c r="CU413" s="176"/>
      <c r="CV413" s="176"/>
      <c r="CW413" s="176"/>
      <c r="CX413" s="176"/>
      <c r="CY413" s="176"/>
      <c r="CZ413" s="176"/>
      <c r="DA413" s="176"/>
      <c r="DB413" s="176"/>
      <c r="DC413" s="176"/>
      <c r="DD413" s="176"/>
      <c r="DE413" s="176"/>
      <c r="DF413" s="176"/>
      <c r="DG413" s="176"/>
      <c r="DH413" s="176"/>
      <c r="DJ413" s="176"/>
    </row>
    <row r="414" spans="1:114" s="229" customFormat="1" x14ac:dyDescent="0.2">
      <c r="A414" s="216"/>
      <c r="B414" s="223"/>
      <c r="C414" s="227"/>
      <c r="D414" s="176"/>
      <c r="E414" s="224"/>
      <c r="F414" s="176"/>
      <c r="G414" s="176"/>
      <c r="H414" s="225"/>
      <c r="I414" s="228"/>
      <c r="J414" s="220"/>
      <c r="K414" s="176"/>
      <c r="L414" s="176"/>
      <c r="M414" s="176"/>
      <c r="N414" s="176"/>
      <c r="O414" s="227"/>
      <c r="P414" s="176"/>
      <c r="Q414" s="176"/>
      <c r="R414" s="176"/>
      <c r="S414" s="176"/>
      <c r="T414" s="176"/>
      <c r="U414" s="176"/>
      <c r="V414" s="176"/>
      <c r="W414" s="176"/>
      <c r="X414" s="176"/>
      <c r="Y414" s="176"/>
      <c r="Z414" s="176"/>
      <c r="AA414" s="176"/>
      <c r="AB414" s="176"/>
      <c r="AC414" s="176"/>
      <c r="AD414" s="176"/>
      <c r="AE414" s="176"/>
      <c r="AF414" s="176"/>
      <c r="AG414" s="176"/>
      <c r="AH414" s="176"/>
      <c r="AI414" s="176"/>
      <c r="AJ414" s="176"/>
      <c r="AK414" s="176"/>
      <c r="AL414" s="176"/>
      <c r="AM414" s="176"/>
      <c r="AN414" s="176"/>
      <c r="AO414" s="176"/>
      <c r="AP414" s="176"/>
      <c r="AQ414" s="176"/>
      <c r="AR414" s="176"/>
      <c r="AS414" s="176"/>
      <c r="AT414" s="176"/>
      <c r="AU414" s="176"/>
      <c r="AV414" s="176"/>
      <c r="AW414" s="176"/>
      <c r="AX414" s="176"/>
      <c r="AY414" s="176"/>
      <c r="AZ414" s="176"/>
      <c r="BA414" s="176"/>
      <c r="BB414" s="176"/>
      <c r="BC414" s="176"/>
      <c r="BD414" s="176"/>
      <c r="BE414" s="176"/>
      <c r="BF414" s="176"/>
      <c r="BG414" s="176"/>
      <c r="BH414" s="176"/>
      <c r="BI414" s="176"/>
      <c r="BJ414" s="176"/>
      <c r="BK414" s="176"/>
      <c r="BL414" s="176"/>
      <c r="BM414" s="176"/>
      <c r="BN414" s="176"/>
      <c r="BO414" s="176"/>
      <c r="BP414" s="176"/>
      <c r="BQ414" s="176"/>
      <c r="BR414" s="176"/>
      <c r="BS414" s="176"/>
      <c r="BT414" s="176"/>
      <c r="BU414" s="176"/>
      <c r="BV414" s="176"/>
      <c r="BW414" s="176"/>
      <c r="BX414" s="176"/>
      <c r="BY414" s="176"/>
      <c r="BZ414" s="176"/>
      <c r="CA414" s="176"/>
      <c r="CB414" s="176"/>
      <c r="CC414" s="176"/>
      <c r="CD414" s="176"/>
      <c r="CE414" s="176"/>
      <c r="CF414" s="176"/>
      <c r="CG414" s="176"/>
      <c r="CH414" s="176"/>
      <c r="CI414" s="176"/>
      <c r="CJ414" s="176"/>
      <c r="CK414" s="176"/>
      <c r="CL414" s="176"/>
      <c r="CM414" s="176"/>
      <c r="CN414" s="176"/>
      <c r="CO414" s="176"/>
      <c r="CP414" s="176"/>
      <c r="CQ414" s="176"/>
      <c r="CR414" s="176"/>
      <c r="CS414" s="176"/>
      <c r="CT414" s="176"/>
      <c r="CU414" s="176"/>
      <c r="CV414" s="176"/>
      <c r="CW414" s="176"/>
      <c r="CX414" s="176"/>
      <c r="CY414" s="176"/>
      <c r="CZ414" s="176"/>
      <c r="DA414" s="176"/>
      <c r="DB414" s="176"/>
      <c r="DC414" s="176"/>
      <c r="DD414" s="176"/>
      <c r="DE414" s="176"/>
      <c r="DF414" s="176"/>
      <c r="DG414" s="176"/>
      <c r="DH414" s="176"/>
      <c r="DJ414" s="176"/>
    </row>
    <row r="415" spans="1:114" s="229" customFormat="1" x14ac:dyDescent="0.2">
      <c r="A415" s="216"/>
      <c r="B415" s="223"/>
      <c r="C415" s="227"/>
      <c r="D415" s="176"/>
      <c r="E415" s="224"/>
      <c r="F415" s="176"/>
      <c r="G415" s="176"/>
      <c r="H415" s="225"/>
      <c r="I415" s="228"/>
      <c r="J415" s="220"/>
      <c r="K415" s="176"/>
      <c r="L415" s="176"/>
      <c r="M415" s="176"/>
      <c r="N415" s="176"/>
      <c r="O415" s="227"/>
      <c r="P415" s="176"/>
      <c r="Q415" s="176"/>
      <c r="R415" s="176"/>
      <c r="S415" s="176"/>
      <c r="T415" s="176"/>
      <c r="U415" s="176"/>
      <c r="V415" s="176"/>
      <c r="W415" s="176"/>
      <c r="X415" s="176"/>
      <c r="Y415" s="176"/>
      <c r="Z415" s="176"/>
      <c r="AA415" s="176"/>
      <c r="AB415" s="176"/>
      <c r="AC415" s="176"/>
      <c r="AD415" s="176"/>
      <c r="AE415" s="176"/>
      <c r="AF415" s="176"/>
      <c r="AG415" s="176"/>
      <c r="AH415" s="176"/>
      <c r="AI415" s="176"/>
      <c r="AJ415" s="176"/>
      <c r="AK415" s="176"/>
      <c r="AL415" s="176"/>
      <c r="AM415" s="176"/>
      <c r="AN415" s="176"/>
      <c r="AO415" s="176"/>
      <c r="AP415" s="176"/>
      <c r="AQ415" s="176"/>
      <c r="AR415" s="176"/>
      <c r="AS415" s="176"/>
      <c r="AT415" s="176"/>
      <c r="AU415" s="176"/>
      <c r="AV415" s="176"/>
      <c r="AW415" s="176"/>
      <c r="AX415" s="176"/>
      <c r="AY415" s="176"/>
      <c r="AZ415" s="176"/>
      <c r="BA415" s="176"/>
      <c r="BB415" s="176"/>
      <c r="BC415" s="176"/>
      <c r="BD415" s="176"/>
      <c r="BE415" s="176"/>
      <c r="BF415" s="176"/>
      <c r="BG415" s="176"/>
      <c r="BH415" s="176"/>
      <c r="BI415" s="176"/>
      <c r="BJ415" s="176"/>
      <c r="BK415" s="176"/>
      <c r="BL415" s="176"/>
      <c r="BM415" s="176"/>
      <c r="BN415" s="176"/>
      <c r="BO415" s="176"/>
      <c r="BP415" s="176"/>
      <c r="BQ415" s="176"/>
      <c r="BR415" s="176"/>
      <c r="BS415" s="176"/>
      <c r="BT415" s="176"/>
      <c r="BU415" s="176"/>
      <c r="BV415" s="176"/>
      <c r="BW415" s="176"/>
      <c r="BX415" s="176"/>
      <c r="BY415" s="176"/>
      <c r="BZ415" s="176"/>
      <c r="CA415" s="176"/>
      <c r="CB415" s="176"/>
      <c r="CC415" s="176"/>
      <c r="CD415" s="176"/>
      <c r="CE415" s="176"/>
      <c r="CF415" s="176"/>
      <c r="CG415" s="176"/>
      <c r="CH415" s="176"/>
      <c r="CI415" s="176"/>
      <c r="CJ415" s="176"/>
      <c r="CK415" s="176"/>
      <c r="CL415" s="176"/>
      <c r="CM415" s="176"/>
      <c r="CN415" s="176"/>
      <c r="CO415" s="176"/>
      <c r="CP415" s="176"/>
      <c r="CQ415" s="176"/>
      <c r="CR415" s="176"/>
      <c r="CS415" s="176"/>
      <c r="CT415" s="176"/>
      <c r="CU415" s="176"/>
      <c r="CV415" s="176"/>
      <c r="CW415" s="176"/>
      <c r="CX415" s="176"/>
      <c r="CY415" s="176"/>
      <c r="CZ415" s="176"/>
      <c r="DA415" s="176"/>
      <c r="DB415" s="176"/>
      <c r="DC415" s="176"/>
      <c r="DD415" s="176"/>
      <c r="DE415" s="176"/>
      <c r="DF415" s="176"/>
      <c r="DG415" s="176"/>
      <c r="DH415" s="176"/>
      <c r="DJ415" s="176"/>
    </row>
    <row r="416" spans="1:114" s="229" customFormat="1" x14ac:dyDescent="0.2">
      <c r="A416" s="216"/>
      <c r="B416" s="222"/>
      <c r="C416" s="227"/>
      <c r="D416" s="176"/>
      <c r="E416" s="224"/>
      <c r="F416" s="222"/>
      <c r="G416" s="176"/>
      <c r="H416" s="225"/>
      <c r="I416" s="228"/>
      <c r="J416" s="220"/>
      <c r="K416" s="176"/>
      <c r="L416" s="176"/>
      <c r="M416" s="176"/>
      <c r="N416" s="176"/>
      <c r="O416" s="227"/>
      <c r="P416" s="176"/>
      <c r="Q416" s="176"/>
      <c r="R416" s="176"/>
      <c r="S416" s="176"/>
      <c r="T416" s="176"/>
      <c r="U416" s="176"/>
      <c r="V416" s="176"/>
      <c r="W416" s="176"/>
      <c r="X416" s="176"/>
      <c r="Y416" s="176"/>
      <c r="Z416" s="176"/>
      <c r="AA416" s="176"/>
      <c r="AB416" s="176"/>
      <c r="AC416" s="176"/>
      <c r="AD416" s="176"/>
      <c r="AE416" s="176"/>
      <c r="AF416" s="176"/>
      <c r="AG416" s="176"/>
      <c r="AH416" s="176"/>
      <c r="AI416" s="176"/>
      <c r="AJ416" s="176"/>
      <c r="AK416" s="176"/>
      <c r="AL416" s="176"/>
      <c r="AM416" s="176"/>
      <c r="AN416" s="176"/>
      <c r="AO416" s="176"/>
      <c r="AP416" s="176"/>
      <c r="AQ416" s="176"/>
      <c r="AR416" s="176"/>
      <c r="AS416" s="176"/>
      <c r="AT416" s="176"/>
      <c r="AU416" s="176"/>
      <c r="AV416" s="176"/>
      <c r="AW416" s="176"/>
      <c r="AX416" s="176"/>
      <c r="AY416" s="176"/>
      <c r="AZ416" s="176"/>
      <c r="BA416" s="176"/>
      <c r="BB416" s="176"/>
      <c r="BC416" s="176"/>
      <c r="BD416" s="176"/>
      <c r="BE416" s="176"/>
      <c r="BF416" s="176"/>
      <c r="BG416" s="176"/>
      <c r="BH416" s="176"/>
      <c r="BI416" s="176"/>
      <c r="BJ416" s="176"/>
      <c r="BK416" s="176"/>
      <c r="BL416" s="176"/>
      <c r="BM416" s="176"/>
      <c r="BN416" s="176"/>
      <c r="BO416" s="176"/>
      <c r="BP416" s="176"/>
      <c r="BQ416" s="176"/>
      <c r="BR416" s="176"/>
      <c r="BS416" s="176"/>
      <c r="BT416" s="176"/>
      <c r="BU416" s="176"/>
      <c r="BV416" s="176"/>
      <c r="BW416" s="176"/>
      <c r="BX416" s="176"/>
      <c r="BY416" s="176"/>
      <c r="BZ416" s="176"/>
      <c r="CA416" s="176"/>
      <c r="CB416" s="176"/>
      <c r="CC416" s="176"/>
      <c r="CD416" s="176"/>
      <c r="CE416" s="176"/>
      <c r="CF416" s="176"/>
      <c r="CG416" s="176"/>
      <c r="CH416" s="176"/>
      <c r="CI416" s="176"/>
      <c r="CJ416" s="176"/>
      <c r="CK416" s="176"/>
      <c r="CL416" s="176"/>
      <c r="CM416" s="176"/>
      <c r="CN416" s="176"/>
      <c r="CO416" s="176"/>
      <c r="CP416" s="176"/>
      <c r="CQ416" s="176"/>
      <c r="CR416" s="176"/>
      <c r="CS416" s="176"/>
      <c r="CT416" s="176"/>
      <c r="CU416" s="176"/>
      <c r="CV416" s="176"/>
      <c r="CW416" s="176"/>
      <c r="CX416" s="176"/>
      <c r="CY416" s="176"/>
      <c r="CZ416" s="176"/>
      <c r="DA416" s="176"/>
      <c r="DB416" s="176"/>
      <c r="DC416" s="176"/>
      <c r="DD416" s="176"/>
      <c r="DE416" s="176"/>
      <c r="DF416" s="176"/>
      <c r="DG416" s="176"/>
      <c r="DH416" s="176"/>
      <c r="DJ416" s="176"/>
    </row>
    <row r="417" spans="1:114" s="229" customFormat="1" x14ac:dyDescent="0.2">
      <c r="A417" s="216"/>
      <c r="B417" s="222"/>
      <c r="C417" s="227"/>
      <c r="D417" s="176"/>
      <c r="E417" s="224"/>
      <c r="F417" s="176"/>
      <c r="G417" s="176"/>
      <c r="H417" s="225"/>
      <c r="I417" s="228"/>
      <c r="J417" s="220"/>
      <c r="K417" s="176"/>
      <c r="L417" s="176"/>
      <c r="M417" s="176"/>
      <c r="N417" s="176"/>
      <c r="O417" s="227"/>
      <c r="P417" s="176"/>
      <c r="Q417" s="176"/>
      <c r="R417" s="176"/>
      <c r="S417" s="176"/>
      <c r="T417" s="176"/>
      <c r="U417" s="176"/>
      <c r="V417" s="176"/>
      <c r="W417" s="176"/>
      <c r="X417" s="176"/>
      <c r="Y417" s="176"/>
      <c r="Z417" s="176"/>
      <c r="AA417" s="176"/>
      <c r="AB417" s="176"/>
      <c r="AC417" s="176"/>
      <c r="AD417" s="176"/>
      <c r="AE417" s="176"/>
      <c r="AF417" s="176"/>
      <c r="AG417" s="176"/>
      <c r="AH417" s="176"/>
      <c r="AI417" s="176"/>
      <c r="AJ417" s="176"/>
      <c r="AK417" s="176"/>
      <c r="AL417" s="176"/>
      <c r="AM417" s="176"/>
      <c r="AN417" s="176"/>
      <c r="AO417" s="176"/>
      <c r="AP417" s="176"/>
      <c r="AQ417" s="176"/>
      <c r="AR417" s="176"/>
      <c r="AS417" s="176"/>
      <c r="AT417" s="176"/>
      <c r="AU417" s="176"/>
      <c r="AV417" s="176"/>
      <c r="AW417" s="176"/>
      <c r="AX417" s="176"/>
      <c r="AY417" s="176"/>
      <c r="AZ417" s="176"/>
      <c r="BA417" s="176"/>
      <c r="BB417" s="176"/>
      <c r="BC417" s="176"/>
      <c r="BD417" s="176"/>
      <c r="BE417" s="176"/>
      <c r="BF417" s="176"/>
      <c r="BG417" s="176"/>
      <c r="BH417" s="176"/>
      <c r="BI417" s="176"/>
      <c r="BJ417" s="176"/>
      <c r="BK417" s="176"/>
      <c r="BL417" s="176"/>
      <c r="BM417" s="176"/>
      <c r="BN417" s="176"/>
      <c r="BO417" s="176"/>
      <c r="BP417" s="176"/>
      <c r="BQ417" s="176"/>
      <c r="BR417" s="176"/>
      <c r="BS417" s="176"/>
      <c r="BT417" s="176"/>
      <c r="BU417" s="176"/>
      <c r="BV417" s="176"/>
      <c r="BW417" s="176"/>
      <c r="BX417" s="176"/>
      <c r="BY417" s="176"/>
      <c r="BZ417" s="176"/>
      <c r="CA417" s="176"/>
      <c r="CB417" s="176"/>
      <c r="CC417" s="176"/>
      <c r="CD417" s="176"/>
      <c r="CE417" s="176"/>
      <c r="CF417" s="176"/>
      <c r="CG417" s="176"/>
      <c r="CH417" s="176"/>
      <c r="CI417" s="176"/>
      <c r="CJ417" s="176"/>
      <c r="CK417" s="176"/>
      <c r="CL417" s="176"/>
      <c r="CM417" s="176"/>
      <c r="CN417" s="176"/>
      <c r="CO417" s="176"/>
      <c r="CP417" s="176"/>
      <c r="CQ417" s="176"/>
      <c r="CR417" s="176"/>
      <c r="CS417" s="176"/>
      <c r="CT417" s="176"/>
      <c r="CU417" s="176"/>
      <c r="CV417" s="176"/>
      <c r="CW417" s="176"/>
      <c r="CX417" s="176"/>
      <c r="CY417" s="176"/>
      <c r="CZ417" s="176"/>
      <c r="DA417" s="176"/>
      <c r="DB417" s="176"/>
      <c r="DC417" s="176"/>
      <c r="DD417" s="176"/>
      <c r="DE417" s="176"/>
      <c r="DF417" s="176"/>
      <c r="DG417" s="176"/>
      <c r="DH417" s="176"/>
      <c r="DJ417" s="176"/>
    </row>
    <row r="418" spans="1:114" s="229" customFormat="1" x14ac:dyDescent="0.2">
      <c r="A418" s="216"/>
      <c r="B418" s="223"/>
      <c r="C418" s="227"/>
      <c r="D418" s="176"/>
      <c r="E418" s="224"/>
      <c r="F418" s="176"/>
      <c r="G418" s="176"/>
      <c r="H418" s="228"/>
      <c r="I418" s="228"/>
      <c r="J418" s="220"/>
      <c r="K418" s="176"/>
      <c r="L418" s="176"/>
      <c r="M418" s="176"/>
      <c r="N418" s="176"/>
      <c r="O418" s="227"/>
      <c r="P418" s="176"/>
      <c r="Q418" s="176"/>
      <c r="R418" s="176"/>
      <c r="S418" s="176"/>
      <c r="T418" s="176"/>
      <c r="U418" s="176"/>
      <c r="V418" s="176"/>
      <c r="W418" s="176"/>
      <c r="X418" s="176"/>
      <c r="Y418" s="176"/>
      <c r="Z418" s="176"/>
      <c r="AA418" s="176"/>
      <c r="AB418" s="176"/>
      <c r="AC418" s="176"/>
      <c r="AD418" s="176"/>
      <c r="AE418" s="176"/>
      <c r="AF418" s="176"/>
      <c r="AG418" s="176"/>
      <c r="AH418" s="176"/>
      <c r="AI418" s="176"/>
      <c r="AJ418" s="176"/>
      <c r="AK418" s="176"/>
      <c r="AL418" s="176"/>
      <c r="AM418" s="176"/>
      <c r="AN418" s="176"/>
      <c r="AO418" s="176"/>
      <c r="AP418" s="176"/>
      <c r="AQ418" s="176"/>
      <c r="AR418" s="176"/>
      <c r="AS418" s="176"/>
      <c r="AT418" s="176"/>
      <c r="AU418" s="176"/>
      <c r="AV418" s="176"/>
      <c r="AW418" s="176"/>
      <c r="AX418" s="176"/>
      <c r="AY418" s="176"/>
      <c r="AZ418" s="176"/>
      <c r="BA418" s="176"/>
      <c r="BB418" s="176"/>
      <c r="BC418" s="176"/>
      <c r="BD418" s="176"/>
      <c r="BE418" s="176"/>
      <c r="BF418" s="176"/>
      <c r="BG418" s="176"/>
      <c r="BH418" s="176"/>
      <c r="BI418" s="176"/>
      <c r="BJ418" s="176"/>
      <c r="BK418" s="176"/>
      <c r="BL418" s="176"/>
      <c r="BM418" s="176"/>
      <c r="BN418" s="176"/>
      <c r="BO418" s="176"/>
      <c r="BP418" s="176"/>
      <c r="BQ418" s="176"/>
      <c r="BR418" s="176"/>
      <c r="BS418" s="176"/>
      <c r="BT418" s="176"/>
      <c r="BU418" s="176"/>
      <c r="BV418" s="176"/>
      <c r="BW418" s="176"/>
      <c r="BX418" s="176"/>
      <c r="BY418" s="176"/>
      <c r="BZ418" s="176"/>
      <c r="CA418" s="176"/>
      <c r="CB418" s="176"/>
      <c r="CC418" s="176"/>
      <c r="CD418" s="176"/>
      <c r="CE418" s="176"/>
      <c r="CF418" s="176"/>
      <c r="CG418" s="176"/>
      <c r="CH418" s="176"/>
      <c r="CI418" s="176"/>
      <c r="CJ418" s="176"/>
      <c r="CK418" s="176"/>
      <c r="CL418" s="176"/>
      <c r="CM418" s="176"/>
      <c r="CN418" s="176"/>
      <c r="CO418" s="176"/>
      <c r="CP418" s="176"/>
      <c r="CQ418" s="176"/>
      <c r="CR418" s="176"/>
      <c r="CS418" s="176"/>
      <c r="CT418" s="176"/>
      <c r="CU418" s="176"/>
      <c r="CV418" s="176"/>
      <c r="CW418" s="176"/>
      <c r="CX418" s="176"/>
      <c r="CY418" s="176"/>
      <c r="CZ418" s="176"/>
      <c r="DA418" s="176"/>
      <c r="DB418" s="176"/>
      <c r="DC418" s="176"/>
      <c r="DD418" s="176"/>
      <c r="DE418" s="176"/>
      <c r="DF418" s="176"/>
      <c r="DG418" s="176"/>
      <c r="DH418" s="176"/>
      <c r="DJ418" s="176"/>
    </row>
    <row r="419" spans="1:114" s="229" customFormat="1" x14ac:dyDescent="0.2">
      <c r="A419" s="216"/>
      <c r="B419" s="223"/>
      <c r="C419" s="227"/>
      <c r="D419" s="176"/>
      <c r="E419" s="224"/>
      <c r="F419" s="176"/>
      <c r="G419" s="176"/>
      <c r="H419" s="228"/>
      <c r="I419" s="228"/>
      <c r="J419" s="220"/>
      <c r="K419" s="176"/>
      <c r="L419" s="176"/>
      <c r="M419" s="176"/>
      <c r="N419" s="176"/>
      <c r="O419" s="227"/>
      <c r="P419" s="176"/>
      <c r="Q419" s="176"/>
      <c r="R419" s="176"/>
      <c r="S419" s="176"/>
      <c r="T419" s="176"/>
      <c r="U419" s="176"/>
      <c r="V419" s="176"/>
      <c r="W419" s="176"/>
      <c r="X419" s="176"/>
      <c r="Y419" s="176"/>
      <c r="Z419" s="176"/>
      <c r="AA419" s="176"/>
      <c r="AB419" s="176"/>
      <c r="AC419" s="176"/>
      <c r="AD419" s="176"/>
      <c r="AE419" s="176"/>
      <c r="AF419" s="176"/>
      <c r="AG419" s="176"/>
      <c r="AH419" s="176"/>
      <c r="AI419" s="176"/>
      <c r="AJ419" s="176"/>
      <c r="AK419" s="176"/>
      <c r="AL419" s="176"/>
      <c r="AM419" s="176"/>
      <c r="AN419" s="176"/>
      <c r="AO419" s="176"/>
      <c r="AP419" s="176"/>
      <c r="AQ419" s="176"/>
      <c r="AR419" s="176"/>
      <c r="AS419" s="176"/>
      <c r="AT419" s="176"/>
      <c r="AU419" s="176"/>
      <c r="AV419" s="176"/>
      <c r="AW419" s="176"/>
      <c r="AX419" s="176"/>
      <c r="AY419" s="176"/>
      <c r="AZ419" s="176"/>
      <c r="BA419" s="176"/>
      <c r="BB419" s="176"/>
      <c r="BC419" s="176"/>
      <c r="BD419" s="176"/>
      <c r="BE419" s="176"/>
      <c r="BF419" s="176"/>
      <c r="BG419" s="176"/>
      <c r="BH419" s="176"/>
      <c r="BI419" s="176"/>
      <c r="BJ419" s="176"/>
      <c r="BK419" s="176"/>
      <c r="BL419" s="176"/>
      <c r="BM419" s="176"/>
      <c r="BN419" s="176"/>
      <c r="BO419" s="176"/>
      <c r="BP419" s="176"/>
      <c r="BQ419" s="176"/>
      <c r="BR419" s="176"/>
      <c r="BS419" s="176"/>
      <c r="BT419" s="176"/>
      <c r="BU419" s="176"/>
      <c r="BV419" s="176"/>
      <c r="BW419" s="176"/>
      <c r="BX419" s="176"/>
      <c r="BY419" s="176"/>
      <c r="BZ419" s="176"/>
      <c r="CA419" s="176"/>
      <c r="CB419" s="176"/>
      <c r="CC419" s="176"/>
      <c r="CD419" s="176"/>
      <c r="CE419" s="176"/>
      <c r="CF419" s="176"/>
      <c r="CG419" s="176"/>
      <c r="CH419" s="176"/>
      <c r="CI419" s="176"/>
      <c r="CJ419" s="176"/>
      <c r="CK419" s="176"/>
      <c r="CL419" s="176"/>
      <c r="CM419" s="176"/>
      <c r="CN419" s="176"/>
      <c r="CO419" s="176"/>
      <c r="CP419" s="176"/>
      <c r="CQ419" s="176"/>
      <c r="CR419" s="176"/>
      <c r="CS419" s="176"/>
      <c r="CT419" s="176"/>
      <c r="CU419" s="176"/>
      <c r="CV419" s="176"/>
      <c r="CW419" s="176"/>
      <c r="CX419" s="176"/>
      <c r="CY419" s="176"/>
      <c r="CZ419" s="176"/>
      <c r="DA419" s="176"/>
      <c r="DB419" s="176"/>
      <c r="DC419" s="176"/>
      <c r="DD419" s="176"/>
      <c r="DE419" s="176"/>
      <c r="DF419" s="176"/>
      <c r="DG419" s="176"/>
      <c r="DH419" s="176"/>
      <c r="DJ419" s="176"/>
    </row>
    <row r="420" spans="1:114" s="229" customFormat="1" x14ac:dyDescent="0.2">
      <c r="A420" s="216"/>
      <c r="B420" s="223"/>
      <c r="C420" s="227"/>
      <c r="D420" s="176"/>
      <c r="E420" s="224"/>
      <c r="F420" s="176"/>
      <c r="G420" s="176"/>
      <c r="H420" s="225"/>
      <c r="I420" s="228"/>
      <c r="J420" s="220"/>
      <c r="K420" s="176"/>
      <c r="L420" s="176"/>
      <c r="M420" s="176"/>
      <c r="N420" s="176"/>
      <c r="O420" s="227"/>
      <c r="P420" s="176"/>
      <c r="Q420" s="176"/>
      <c r="R420" s="176"/>
      <c r="S420" s="176"/>
      <c r="T420" s="176"/>
      <c r="U420" s="176"/>
      <c r="V420" s="176"/>
      <c r="W420" s="176"/>
      <c r="X420" s="176"/>
      <c r="Y420" s="176"/>
      <c r="Z420" s="176"/>
      <c r="AA420" s="176"/>
      <c r="AB420" s="176"/>
      <c r="AC420" s="176"/>
      <c r="AD420" s="176"/>
      <c r="AE420" s="176"/>
      <c r="AF420" s="176"/>
      <c r="AG420" s="176"/>
      <c r="AH420" s="176"/>
      <c r="AI420" s="176"/>
      <c r="AJ420" s="176"/>
      <c r="AK420" s="176"/>
      <c r="AL420" s="176"/>
      <c r="AM420" s="176"/>
      <c r="AN420" s="176"/>
      <c r="AO420" s="176"/>
      <c r="AP420" s="176"/>
      <c r="AQ420" s="176"/>
      <c r="AR420" s="176"/>
      <c r="AS420" s="176"/>
      <c r="AT420" s="176"/>
      <c r="AU420" s="176"/>
      <c r="AV420" s="176"/>
      <c r="AW420" s="176"/>
      <c r="AX420" s="176"/>
      <c r="AY420" s="176"/>
      <c r="AZ420" s="176"/>
      <c r="BA420" s="176"/>
      <c r="BB420" s="176"/>
      <c r="BC420" s="176"/>
      <c r="BD420" s="176"/>
      <c r="BE420" s="176"/>
      <c r="BF420" s="176"/>
      <c r="BG420" s="176"/>
      <c r="BH420" s="176"/>
      <c r="BI420" s="176"/>
      <c r="BJ420" s="176"/>
      <c r="BK420" s="176"/>
      <c r="BL420" s="176"/>
      <c r="BM420" s="176"/>
      <c r="BN420" s="176"/>
      <c r="BO420" s="176"/>
      <c r="BP420" s="176"/>
      <c r="BQ420" s="176"/>
      <c r="BR420" s="176"/>
      <c r="BS420" s="176"/>
      <c r="BT420" s="176"/>
      <c r="BU420" s="176"/>
      <c r="BV420" s="176"/>
      <c r="BW420" s="176"/>
      <c r="BX420" s="176"/>
      <c r="BY420" s="176"/>
      <c r="BZ420" s="176"/>
      <c r="CA420" s="176"/>
      <c r="CB420" s="176"/>
      <c r="CC420" s="176"/>
      <c r="CD420" s="176"/>
      <c r="CE420" s="176"/>
      <c r="CF420" s="176"/>
      <c r="CG420" s="176"/>
      <c r="CH420" s="176"/>
      <c r="CI420" s="176"/>
      <c r="CJ420" s="176"/>
      <c r="CK420" s="176"/>
      <c r="CL420" s="176"/>
      <c r="CM420" s="176"/>
      <c r="CN420" s="176"/>
      <c r="CO420" s="176"/>
      <c r="CP420" s="176"/>
      <c r="CQ420" s="176"/>
      <c r="CR420" s="176"/>
      <c r="CS420" s="176"/>
      <c r="CT420" s="176"/>
      <c r="CU420" s="176"/>
      <c r="CV420" s="176"/>
      <c r="CW420" s="176"/>
      <c r="CX420" s="176"/>
      <c r="CY420" s="176"/>
      <c r="CZ420" s="176"/>
      <c r="DA420" s="176"/>
      <c r="DB420" s="176"/>
      <c r="DC420" s="176"/>
      <c r="DD420" s="176"/>
      <c r="DE420" s="176"/>
      <c r="DF420" s="176"/>
      <c r="DG420" s="176"/>
      <c r="DH420" s="176"/>
      <c r="DJ420" s="176"/>
    </row>
    <row r="421" spans="1:114" s="229" customFormat="1" x14ac:dyDescent="0.2">
      <c r="A421" s="216"/>
      <c r="B421" s="223"/>
      <c r="C421" s="227"/>
      <c r="D421" s="176"/>
      <c r="E421" s="224"/>
      <c r="F421" s="176"/>
      <c r="G421" s="176"/>
      <c r="H421" s="225"/>
      <c r="I421" s="228"/>
      <c r="J421" s="220"/>
      <c r="K421" s="176"/>
      <c r="L421" s="176"/>
      <c r="M421" s="176"/>
      <c r="N421" s="176"/>
      <c r="O421" s="227"/>
      <c r="P421" s="176"/>
      <c r="Q421" s="176"/>
      <c r="R421" s="176"/>
      <c r="S421" s="176"/>
      <c r="T421" s="176"/>
      <c r="U421" s="176"/>
      <c r="V421" s="176"/>
      <c r="W421" s="176"/>
      <c r="X421" s="176"/>
      <c r="Y421" s="176"/>
      <c r="Z421" s="176"/>
      <c r="AA421" s="176"/>
      <c r="AB421" s="176"/>
      <c r="AC421" s="176"/>
      <c r="AD421" s="176"/>
      <c r="AE421" s="176"/>
      <c r="AF421" s="176"/>
      <c r="AG421" s="176"/>
      <c r="AH421" s="176"/>
      <c r="AI421" s="176"/>
      <c r="AJ421" s="176"/>
      <c r="AK421" s="176"/>
      <c r="AL421" s="176"/>
      <c r="AM421" s="176"/>
      <c r="AN421" s="176"/>
      <c r="AO421" s="176"/>
      <c r="AP421" s="176"/>
      <c r="AQ421" s="176"/>
      <c r="AR421" s="176"/>
      <c r="AS421" s="176"/>
      <c r="AT421" s="176"/>
      <c r="AU421" s="176"/>
      <c r="AV421" s="176"/>
      <c r="AW421" s="176"/>
      <c r="AX421" s="176"/>
      <c r="AY421" s="176"/>
      <c r="AZ421" s="176"/>
      <c r="BA421" s="176"/>
      <c r="BB421" s="176"/>
      <c r="BC421" s="176"/>
      <c r="BD421" s="176"/>
      <c r="BE421" s="176"/>
      <c r="BF421" s="176"/>
      <c r="BG421" s="176"/>
      <c r="BH421" s="176"/>
      <c r="BI421" s="176"/>
      <c r="BJ421" s="176"/>
      <c r="BK421" s="176"/>
      <c r="BL421" s="176"/>
      <c r="BM421" s="176"/>
      <c r="BN421" s="176"/>
      <c r="BO421" s="176"/>
      <c r="BP421" s="176"/>
      <c r="BQ421" s="176"/>
      <c r="BR421" s="176"/>
      <c r="BS421" s="176"/>
      <c r="BT421" s="176"/>
      <c r="BU421" s="176"/>
      <c r="BV421" s="176"/>
      <c r="BW421" s="176"/>
      <c r="BX421" s="176"/>
      <c r="BY421" s="176"/>
      <c r="BZ421" s="176"/>
      <c r="CA421" s="176"/>
      <c r="CB421" s="176"/>
      <c r="CC421" s="176"/>
      <c r="CD421" s="176"/>
      <c r="CE421" s="176"/>
      <c r="CF421" s="176"/>
      <c r="CG421" s="176"/>
      <c r="CH421" s="176"/>
      <c r="CI421" s="176"/>
      <c r="CJ421" s="176"/>
      <c r="CK421" s="176"/>
      <c r="CL421" s="176"/>
      <c r="CM421" s="176"/>
      <c r="CN421" s="176"/>
      <c r="CO421" s="176"/>
      <c r="CP421" s="176"/>
      <c r="CQ421" s="176"/>
      <c r="CR421" s="176"/>
      <c r="CS421" s="176"/>
      <c r="CT421" s="176"/>
      <c r="CU421" s="176"/>
      <c r="CV421" s="176"/>
      <c r="CW421" s="176"/>
      <c r="CX421" s="176"/>
      <c r="CY421" s="176"/>
      <c r="CZ421" s="176"/>
      <c r="DA421" s="176"/>
      <c r="DB421" s="176"/>
      <c r="DC421" s="176"/>
      <c r="DD421" s="176"/>
      <c r="DE421" s="176"/>
      <c r="DF421" s="176"/>
      <c r="DG421" s="176"/>
      <c r="DH421" s="176"/>
      <c r="DJ421" s="176"/>
    </row>
    <row r="422" spans="1:114" s="229" customFormat="1" x14ac:dyDescent="0.2">
      <c r="A422" s="216"/>
      <c r="B422" s="223"/>
      <c r="C422" s="227"/>
      <c r="D422" s="176"/>
      <c r="E422" s="224"/>
      <c r="F422" s="176"/>
      <c r="G422" s="176"/>
      <c r="H422" s="225"/>
      <c r="I422" s="228"/>
      <c r="J422" s="220"/>
      <c r="K422" s="176"/>
      <c r="L422" s="176"/>
      <c r="M422" s="176"/>
      <c r="N422" s="176"/>
      <c r="O422" s="227"/>
      <c r="P422" s="176"/>
      <c r="Q422" s="176"/>
      <c r="R422" s="176"/>
      <c r="S422" s="176"/>
      <c r="T422" s="176"/>
      <c r="U422" s="176"/>
      <c r="V422" s="176"/>
      <c r="W422" s="176"/>
      <c r="X422" s="176"/>
      <c r="Y422" s="176"/>
      <c r="Z422" s="176"/>
      <c r="AA422" s="176"/>
      <c r="AB422" s="176"/>
      <c r="AC422" s="176"/>
      <c r="AD422" s="176"/>
      <c r="AE422" s="176"/>
      <c r="AF422" s="176"/>
      <c r="AG422" s="176"/>
      <c r="AH422" s="176"/>
      <c r="AI422" s="176"/>
      <c r="AJ422" s="176"/>
      <c r="AK422" s="176"/>
      <c r="AL422" s="176"/>
      <c r="AM422" s="176"/>
      <c r="AN422" s="176"/>
      <c r="AO422" s="176"/>
      <c r="AP422" s="176"/>
      <c r="AQ422" s="176"/>
      <c r="AR422" s="176"/>
      <c r="AS422" s="176"/>
      <c r="AT422" s="176"/>
      <c r="AU422" s="176"/>
      <c r="AV422" s="176"/>
      <c r="AW422" s="176"/>
      <c r="AX422" s="176"/>
      <c r="AY422" s="176"/>
      <c r="AZ422" s="176"/>
      <c r="BA422" s="176"/>
      <c r="BB422" s="176"/>
      <c r="BC422" s="176"/>
      <c r="BD422" s="176"/>
      <c r="BE422" s="176"/>
      <c r="BF422" s="176"/>
      <c r="BG422" s="176"/>
      <c r="BH422" s="176"/>
      <c r="BI422" s="176"/>
      <c r="BJ422" s="176"/>
      <c r="BK422" s="176"/>
      <c r="BL422" s="176"/>
      <c r="BM422" s="176"/>
      <c r="BN422" s="176"/>
      <c r="BO422" s="176"/>
      <c r="BP422" s="176"/>
      <c r="BQ422" s="176"/>
      <c r="BR422" s="176"/>
      <c r="BS422" s="176"/>
      <c r="BT422" s="176"/>
      <c r="BU422" s="176"/>
      <c r="BV422" s="176"/>
      <c r="BW422" s="176"/>
      <c r="BX422" s="176"/>
      <c r="BY422" s="176"/>
      <c r="BZ422" s="176"/>
      <c r="CA422" s="176"/>
      <c r="CB422" s="176"/>
      <c r="CC422" s="176"/>
      <c r="CD422" s="176"/>
      <c r="CE422" s="176"/>
      <c r="CF422" s="176"/>
      <c r="CG422" s="176"/>
      <c r="CH422" s="176"/>
      <c r="CI422" s="176"/>
      <c r="CJ422" s="176"/>
      <c r="CK422" s="176"/>
      <c r="CL422" s="176"/>
      <c r="CM422" s="176"/>
      <c r="CN422" s="176"/>
      <c r="CO422" s="176"/>
      <c r="CP422" s="176"/>
      <c r="CQ422" s="176"/>
      <c r="CR422" s="176"/>
      <c r="CS422" s="176"/>
      <c r="CT422" s="176"/>
      <c r="CU422" s="176"/>
      <c r="CV422" s="176"/>
      <c r="CW422" s="176"/>
      <c r="CX422" s="176"/>
      <c r="CY422" s="176"/>
      <c r="CZ422" s="176"/>
      <c r="DA422" s="176"/>
      <c r="DB422" s="176"/>
      <c r="DC422" s="176"/>
      <c r="DD422" s="176"/>
      <c r="DE422" s="176"/>
      <c r="DF422" s="176"/>
      <c r="DG422" s="176"/>
      <c r="DH422" s="176"/>
      <c r="DJ422" s="176"/>
    </row>
    <row r="423" spans="1:114" s="229" customFormat="1" x14ac:dyDescent="0.2">
      <c r="A423" s="216"/>
      <c r="B423" s="223"/>
      <c r="C423" s="227"/>
      <c r="D423" s="176"/>
      <c r="E423" s="224"/>
      <c r="F423" s="176"/>
      <c r="G423" s="176"/>
      <c r="H423" s="225"/>
      <c r="I423" s="228"/>
      <c r="J423" s="220"/>
      <c r="K423" s="176"/>
      <c r="L423" s="176"/>
      <c r="M423" s="176"/>
      <c r="N423" s="176"/>
      <c r="O423" s="227"/>
      <c r="P423" s="176"/>
      <c r="Q423" s="176"/>
      <c r="R423" s="176"/>
      <c r="S423" s="176"/>
      <c r="T423" s="176"/>
      <c r="U423" s="176"/>
      <c r="V423" s="176"/>
      <c r="W423" s="176"/>
      <c r="X423" s="176"/>
      <c r="Y423" s="176"/>
      <c r="Z423" s="176"/>
      <c r="AA423" s="176"/>
      <c r="AB423" s="176"/>
      <c r="AC423" s="176"/>
      <c r="AD423" s="176"/>
      <c r="AE423" s="176"/>
      <c r="AF423" s="176"/>
      <c r="AG423" s="176"/>
      <c r="AH423" s="176"/>
      <c r="AI423" s="176"/>
      <c r="AJ423" s="176"/>
      <c r="AK423" s="176"/>
      <c r="AL423" s="176"/>
      <c r="AM423" s="176"/>
      <c r="AN423" s="176"/>
      <c r="AO423" s="176"/>
      <c r="AP423" s="176"/>
      <c r="AQ423" s="176"/>
      <c r="AR423" s="176"/>
      <c r="AS423" s="176"/>
      <c r="AT423" s="176"/>
      <c r="AU423" s="176"/>
      <c r="AV423" s="176"/>
      <c r="AW423" s="176"/>
      <c r="AX423" s="176"/>
      <c r="AY423" s="176"/>
      <c r="AZ423" s="176"/>
      <c r="BA423" s="176"/>
      <c r="BB423" s="176"/>
      <c r="BC423" s="176"/>
      <c r="BD423" s="176"/>
      <c r="BE423" s="176"/>
      <c r="BF423" s="176"/>
      <c r="BG423" s="176"/>
      <c r="BH423" s="176"/>
      <c r="BI423" s="176"/>
      <c r="BJ423" s="176"/>
      <c r="BK423" s="176"/>
      <c r="BL423" s="176"/>
      <c r="BM423" s="176"/>
      <c r="BN423" s="176"/>
      <c r="BO423" s="176"/>
      <c r="BP423" s="176"/>
      <c r="BQ423" s="176"/>
      <c r="BR423" s="176"/>
      <c r="BS423" s="176"/>
      <c r="BT423" s="176"/>
      <c r="BU423" s="176"/>
      <c r="BV423" s="176"/>
      <c r="BW423" s="176"/>
      <c r="BX423" s="176"/>
      <c r="BY423" s="176"/>
      <c r="BZ423" s="176"/>
      <c r="CA423" s="176"/>
      <c r="CB423" s="176"/>
      <c r="CC423" s="176"/>
      <c r="CD423" s="176"/>
      <c r="CE423" s="176"/>
      <c r="CF423" s="176"/>
      <c r="CG423" s="176"/>
      <c r="CH423" s="176"/>
      <c r="CI423" s="176"/>
      <c r="CJ423" s="176"/>
      <c r="CK423" s="176"/>
      <c r="CL423" s="176"/>
      <c r="CM423" s="176"/>
      <c r="CN423" s="176"/>
      <c r="CO423" s="176"/>
      <c r="CP423" s="176"/>
      <c r="CQ423" s="176"/>
      <c r="CR423" s="176"/>
      <c r="CS423" s="176"/>
      <c r="CT423" s="176"/>
      <c r="CU423" s="176"/>
      <c r="CV423" s="176"/>
      <c r="CW423" s="176"/>
      <c r="CX423" s="176"/>
      <c r="CY423" s="176"/>
      <c r="CZ423" s="176"/>
      <c r="DA423" s="176"/>
      <c r="DB423" s="176"/>
      <c r="DC423" s="176"/>
      <c r="DD423" s="176"/>
      <c r="DE423" s="176"/>
      <c r="DF423" s="176"/>
      <c r="DG423" s="176"/>
      <c r="DH423" s="176"/>
      <c r="DJ423" s="176"/>
    </row>
    <row r="424" spans="1:114" s="229" customFormat="1" x14ac:dyDescent="0.2">
      <c r="A424" s="216"/>
      <c r="B424" s="223"/>
      <c r="C424" s="227"/>
      <c r="D424" s="176"/>
      <c r="E424" s="224"/>
      <c r="F424" s="176"/>
      <c r="G424" s="176"/>
      <c r="H424" s="228"/>
      <c r="I424" s="228"/>
      <c r="J424" s="220"/>
      <c r="K424" s="176"/>
      <c r="L424" s="176"/>
      <c r="M424" s="176"/>
      <c r="N424" s="176"/>
      <c r="O424" s="227"/>
      <c r="P424" s="176"/>
      <c r="Q424" s="176"/>
      <c r="R424" s="176"/>
      <c r="S424" s="176"/>
      <c r="T424" s="176"/>
      <c r="U424" s="176"/>
      <c r="V424" s="176"/>
      <c r="W424" s="176"/>
      <c r="X424" s="176"/>
      <c r="Y424" s="176"/>
      <c r="Z424" s="176"/>
      <c r="AA424" s="176"/>
      <c r="AB424" s="176"/>
      <c r="AC424" s="176"/>
      <c r="AD424" s="176"/>
      <c r="AE424" s="176"/>
      <c r="AF424" s="176"/>
      <c r="AG424" s="176"/>
      <c r="AH424" s="176"/>
      <c r="AI424" s="176"/>
      <c r="AJ424" s="176"/>
      <c r="AK424" s="176"/>
      <c r="AL424" s="176"/>
      <c r="AM424" s="176"/>
      <c r="AN424" s="176"/>
      <c r="AO424" s="176"/>
      <c r="AP424" s="176"/>
      <c r="AQ424" s="176"/>
      <c r="AR424" s="176"/>
      <c r="AS424" s="176"/>
      <c r="AT424" s="176"/>
      <c r="AU424" s="176"/>
      <c r="AV424" s="176"/>
      <c r="AW424" s="176"/>
      <c r="AX424" s="176"/>
      <c r="AY424" s="176"/>
      <c r="AZ424" s="176"/>
      <c r="BA424" s="176"/>
      <c r="BB424" s="176"/>
      <c r="BC424" s="176"/>
      <c r="BD424" s="176"/>
      <c r="BE424" s="176"/>
      <c r="BF424" s="176"/>
      <c r="BG424" s="176"/>
      <c r="BH424" s="176"/>
      <c r="BI424" s="176"/>
      <c r="BJ424" s="176"/>
      <c r="BK424" s="176"/>
      <c r="BL424" s="176"/>
      <c r="BM424" s="176"/>
      <c r="BN424" s="176"/>
      <c r="BO424" s="176"/>
      <c r="BP424" s="176"/>
      <c r="BQ424" s="176"/>
      <c r="BR424" s="176"/>
      <c r="BS424" s="176"/>
      <c r="BT424" s="176"/>
      <c r="BU424" s="176"/>
      <c r="BV424" s="176"/>
      <c r="BW424" s="176"/>
      <c r="BX424" s="176"/>
      <c r="BY424" s="176"/>
      <c r="BZ424" s="176"/>
      <c r="CA424" s="176"/>
      <c r="CB424" s="176"/>
      <c r="CC424" s="176"/>
      <c r="CD424" s="176"/>
      <c r="CE424" s="176"/>
      <c r="CF424" s="176"/>
      <c r="CG424" s="176"/>
      <c r="CH424" s="176"/>
      <c r="CI424" s="176"/>
      <c r="CJ424" s="176"/>
      <c r="CK424" s="176"/>
      <c r="CL424" s="176"/>
      <c r="CM424" s="176"/>
      <c r="CN424" s="176"/>
      <c r="CO424" s="176"/>
      <c r="CP424" s="176"/>
      <c r="CQ424" s="176"/>
      <c r="CR424" s="176"/>
      <c r="CS424" s="176"/>
      <c r="CT424" s="176"/>
      <c r="CU424" s="176"/>
      <c r="CV424" s="176"/>
      <c r="CW424" s="176"/>
      <c r="CX424" s="176"/>
      <c r="CY424" s="176"/>
      <c r="CZ424" s="176"/>
      <c r="DA424" s="176"/>
      <c r="DB424" s="176"/>
      <c r="DC424" s="176"/>
      <c r="DD424" s="176"/>
      <c r="DE424" s="176"/>
      <c r="DF424" s="176"/>
      <c r="DG424" s="176"/>
      <c r="DH424" s="176"/>
      <c r="DJ424" s="176"/>
    </row>
    <row r="425" spans="1:114" s="229" customFormat="1" x14ac:dyDescent="0.2">
      <c r="A425" s="216"/>
      <c r="B425" s="223"/>
      <c r="C425" s="227"/>
      <c r="D425" s="176"/>
      <c r="E425" s="224"/>
      <c r="F425" s="176"/>
      <c r="G425" s="176"/>
      <c r="H425" s="225"/>
      <c r="I425" s="228"/>
      <c r="J425" s="220"/>
      <c r="K425" s="176"/>
      <c r="L425" s="176"/>
      <c r="M425" s="176"/>
      <c r="N425" s="176"/>
      <c r="O425" s="227"/>
      <c r="P425" s="176"/>
      <c r="Q425" s="176"/>
      <c r="R425" s="176"/>
      <c r="S425" s="176"/>
      <c r="T425" s="176"/>
      <c r="U425" s="176"/>
      <c r="V425" s="176"/>
      <c r="W425" s="176"/>
      <c r="X425" s="176"/>
      <c r="Y425" s="176"/>
      <c r="Z425" s="176"/>
      <c r="AA425" s="176"/>
      <c r="AB425" s="176"/>
      <c r="AC425" s="176"/>
      <c r="AD425" s="176"/>
      <c r="AE425" s="176"/>
      <c r="AF425" s="176"/>
      <c r="AG425" s="176"/>
      <c r="AH425" s="176"/>
      <c r="AI425" s="176"/>
      <c r="AJ425" s="176"/>
      <c r="AK425" s="176"/>
      <c r="AL425" s="176"/>
      <c r="AM425" s="176"/>
      <c r="AN425" s="176"/>
      <c r="AO425" s="176"/>
      <c r="AP425" s="176"/>
      <c r="AQ425" s="176"/>
      <c r="AR425" s="176"/>
      <c r="AS425" s="176"/>
      <c r="AT425" s="176"/>
      <c r="AU425" s="176"/>
      <c r="AV425" s="176"/>
      <c r="AW425" s="176"/>
      <c r="AX425" s="176"/>
      <c r="AY425" s="176"/>
      <c r="AZ425" s="176"/>
      <c r="BA425" s="176"/>
      <c r="BB425" s="176"/>
      <c r="BC425" s="176"/>
      <c r="BD425" s="176"/>
      <c r="BE425" s="176"/>
      <c r="BF425" s="176"/>
      <c r="BG425" s="176"/>
      <c r="BH425" s="176"/>
      <c r="BI425" s="176"/>
      <c r="BJ425" s="176"/>
      <c r="BK425" s="176"/>
      <c r="BL425" s="176"/>
      <c r="BM425" s="176"/>
      <c r="BN425" s="176"/>
      <c r="BO425" s="176"/>
      <c r="BP425" s="176"/>
      <c r="BQ425" s="176"/>
      <c r="BR425" s="176"/>
      <c r="BS425" s="176"/>
      <c r="BT425" s="176"/>
      <c r="BU425" s="176"/>
      <c r="BV425" s="176"/>
      <c r="BW425" s="176"/>
      <c r="BX425" s="176"/>
      <c r="BY425" s="176"/>
      <c r="BZ425" s="176"/>
      <c r="CA425" s="176"/>
      <c r="CB425" s="176"/>
      <c r="CC425" s="176"/>
      <c r="CD425" s="176"/>
      <c r="CE425" s="176"/>
      <c r="CF425" s="176"/>
      <c r="CG425" s="176"/>
      <c r="CH425" s="176"/>
      <c r="CI425" s="176"/>
      <c r="CJ425" s="176"/>
      <c r="CK425" s="176"/>
      <c r="CL425" s="176"/>
      <c r="CM425" s="176"/>
      <c r="CN425" s="176"/>
      <c r="CO425" s="176"/>
      <c r="CP425" s="176"/>
      <c r="CQ425" s="176"/>
      <c r="CR425" s="176"/>
      <c r="CS425" s="176"/>
      <c r="CT425" s="176"/>
      <c r="CU425" s="176"/>
      <c r="CV425" s="176"/>
      <c r="CW425" s="176"/>
      <c r="CX425" s="176"/>
      <c r="CY425" s="176"/>
      <c r="CZ425" s="176"/>
      <c r="DA425" s="176"/>
      <c r="DB425" s="176"/>
      <c r="DC425" s="176"/>
      <c r="DD425" s="176"/>
      <c r="DE425" s="176"/>
      <c r="DF425" s="176"/>
      <c r="DG425" s="176"/>
      <c r="DH425" s="176"/>
      <c r="DJ425" s="176"/>
    </row>
    <row r="426" spans="1:114" s="229" customFormat="1" x14ac:dyDescent="0.2">
      <c r="A426" s="216"/>
      <c r="B426" s="223"/>
      <c r="C426" s="227"/>
      <c r="D426" s="176"/>
      <c r="E426" s="224"/>
      <c r="F426" s="176"/>
      <c r="G426" s="176"/>
      <c r="H426" s="228"/>
      <c r="I426" s="228"/>
      <c r="J426" s="220"/>
      <c r="K426" s="176"/>
      <c r="L426" s="176"/>
      <c r="M426" s="176"/>
      <c r="N426" s="176"/>
      <c r="O426" s="227"/>
      <c r="P426" s="176"/>
      <c r="Q426" s="176"/>
      <c r="R426" s="176"/>
      <c r="S426" s="176"/>
      <c r="T426" s="176"/>
      <c r="U426" s="176"/>
      <c r="V426" s="176"/>
      <c r="W426" s="176"/>
      <c r="X426" s="176"/>
      <c r="Y426" s="176"/>
      <c r="Z426" s="176"/>
      <c r="AA426" s="176"/>
      <c r="AB426" s="176"/>
      <c r="AC426" s="176"/>
      <c r="AD426" s="176"/>
      <c r="AE426" s="176"/>
      <c r="AF426" s="176"/>
      <c r="AG426" s="176"/>
      <c r="AH426" s="176"/>
      <c r="AI426" s="176"/>
      <c r="AJ426" s="176"/>
      <c r="AK426" s="176"/>
      <c r="AL426" s="176"/>
      <c r="AM426" s="176"/>
      <c r="AN426" s="176"/>
      <c r="AO426" s="176"/>
      <c r="AP426" s="176"/>
      <c r="AQ426" s="176"/>
      <c r="AR426" s="176"/>
      <c r="AS426" s="176"/>
      <c r="AT426" s="176"/>
      <c r="AU426" s="176"/>
      <c r="AV426" s="176"/>
      <c r="AW426" s="176"/>
      <c r="AX426" s="176"/>
      <c r="AY426" s="176"/>
      <c r="AZ426" s="176"/>
      <c r="BA426" s="176"/>
      <c r="BB426" s="176"/>
      <c r="BC426" s="176"/>
      <c r="BD426" s="176"/>
      <c r="BE426" s="176"/>
      <c r="BF426" s="176"/>
      <c r="BG426" s="176"/>
      <c r="BH426" s="176"/>
      <c r="BI426" s="176"/>
      <c r="BJ426" s="176"/>
      <c r="BK426" s="176"/>
      <c r="BL426" s="176"/>
      <c r="BM426" s="176"/>
      <c r="BN426" s="176"/>
      <c r="BO426" s="176"/>
      <c r="BP426" s="176"/>
      <c r="BQ426" s="176"/>
      <c r="BR426" s="176"/>
      <c r="BS426" s="176"/>
      <c r="BT426" s="176"/>
      <c r="BU426" s="176"/>
      <c r="BV426" s="176"/>
      <c r="BW426" s="176"/>
      <c r="BX426" s="176"/>
      <c r="BY426" s="176"/>
      <c r="BZ426" s="176"/>
      <c r="CA426" s="176"/>
      <c r="CB426" s="176"/>
      <c r="CC426" s="176"/>
      <c r="CD426" s="176"/>
      <c r="CE426" s="176"/>
      <c r="CF426" s="176"/>
      <c r="CG426" s="176"/>
      <c r="CH426" s="176"/>
      <c r="CI426" s="176"/>
      <c r="CJ426" s="176"/>
      <c r="CK426" s="176"/>
      <c r="CL426" s="176"/>
      <c r="CM426" s="176"/>
      <c r="CN426" s="176"/>
      <c r="CO426" s="176"/>
      <c r="CP426" s="176"/>
      <c r="CQ426" s="176"/>
      <c r="CR426" s="176"/>
      <c r="CS426" s="176"/>
      <c r="CT426" s="176"/>
      <c r="CU426" s="176"/>
      <c r="CV426" s="176"/>
      <c r="CW426" s="176"/>
      <c r="CX426" s="176"/>
      <c r="CY426" s="176"/>
      <c r="CZ426" s="176"/>
      <c r="DA426" s="176"/>
      <c r="DB426" s="176"/>
      <c r="DC426" s="176"/>
      <c r="DD426" s="176"/>
      <c r="DE426" s="176"/>
      <c r="DF426" s="176"/>
      <c r="DG426" s="176"/>
      <c r="DH426" s="176"/>
      <c r="DJ426" s="176"/>
    </row>
    <row r="427" spans="1:114" s="229" customFormat="1" x14ac:dyDescent="0.2">
      <c r="A427" s="216"/>
      <c r="B427" s="222"/>
      <c r="C427" s="227"/>
      <c r="D427" s="176"/>
      <c r="E427" s="224"/>
      <c r="F427" s="222"/>
      <c r="G427" s="176"/>
      <c r="H427" s="225"/>
      <c r="I427" s="228"/>
      <c r="J427" s="220"/>
      <c r="K427" s="176"/>
      <c r="L427" s="176"/>
      <c r="M427" s="176"/>
      <c r="N427" s="176"/>
      <c r="O427" s="227"/>
      <c r="P427" s="176"/>
      <c r="Q427" s="176"/>
      <c r="R427" s="176"/>
      <c r="S427" s="176"/>
      <c r="T427" s="176"/>
      <c r="U427" s="176"/>
      <c r="V427" s="176"/>
      <c r="W427" s="176"/>
      <c r="X427" s="176"/>
      <c r="Y427" s="176"/>
      <c r="Z427" s="176"/>
      <c r="AA427" s="176"/>
      <c r="AB427" s="176"/>
      <c r="AC427" s="176"/>
      <c r="AD427" s="176"/>
      <c r="AE427" s="176"/>
      <c r="AF427" s="176"/>
      <c r="AG427" s="176"/>
      <c r="AH427" s="176"/>
      <c r="AI427" s="176"/>
      <c r="AJ427" s="176"/>
      <c r="AK427" s="176"/>
      <c r="AL427" s="176"/>
      <c r="AM427" s="176"/>
      <c r="AN427" s="176"/>
      <c r="AO427" s="176"/>
      <c r="AP427" s="176"/>
      <c r="AQ427" s="176"/>
      <c r="AR427" s="176"/>
      <c r="AS427" s="176"/>
      <c r="AT427" s="176"/>
      <c r="AU427" s="176"/>
      <c r="AV427" s="176"/>
      <c r="AW427" s="176"/>
      <c r="AX427" s="176"/>
      <c r="AY427" s="176"/>
      <c r="AZ427" s="176"/>
      <c r="BA427" s="176"/>
      <c r="BB427" s="176"/>
      <c r="BC427" s="176"/>
      <c r="BD427" s="176"/>
      <c r="BE427" s="176"/>
      <c r="BF427" s="176"/>
      <c r="BG427" s="176"/>
      <c r="BH427" s="176"/>
      <c r="BI427" s="176"/>
      <c r="BJ427" s="176"/>
      <c r="BK427" s="176"/>
      <c r="BL427" s="176"/>
      <c r="BM427" s="176"/>
      <c r="BN427" s="176"/>
      <c r="BO427" s="176"/>
      <c r="BP427" s="176"/>
      <c r="BQ427" s="176"/>
      <c r="BR427" s="176"/>
      <c r="BS427" s="176"/>
      <c r="BT427" s="176"/>
      <c r="BU427" s="176"/>
      <c r="BV427" s="176"/>
      <c r="BW427" s="176"/>
      <c r="BX427" s="176"/>
      <c r="BY427" s="176"/>
      <c r="BZ427" s="176"/>
      <c r="CA427" s="176"/>
      <c r="CB427" s="176"/>
      <c r="CC427" s="176"/>
      <c r="CD427" s="176"/>
      <c r="CE427" s="176"/>
      <c r="CF427" s="176"/>
      <c r="CG427" s="176"/>
      <c r="CH427" s="176"/>
      <c r="CI427" s="176"/>
      <c r="CJ427" s="176"/>
      <c r="CK427" s="176"/>
      <c r="CL427" s="176"/>
      <c r="CM427" s="176"/>
      <c r="CN427" s="176"/>
      <c r="CO427" s="176"/>
      <c r="CP427" s="176"/>
      <c r="CQ427" s="176"/>
      <c r="CR427" s="176"/>
      <c r="CS427" s="176"/>
      <c r="CT427" s="176"/>
      <c r="CU427" s="176"/>
      <c r="CV427" s="176"/>
      <c r="CW427" s="176"/>
      <c r="CX427" s="176"/>
      <c r="CY427" s="176"/>
      <c r="CZ427" s="176"/>
      <c r="DA427" s="176"/>
      <c r="DB427" s="176"/>
      <c r="DC427" s="176"/>
      <c r="DD427" s="176"/>
      <c r="DE427" s="176"/>
      <c r="DF427" s="176"/>
      <c r="DG427" s="176"/>
      <c r="DH427" s="176"/>
      <c r="DJ427" s="176"/>
    </row>
    <row r="428" spans="1:114" s="229" customFormat="1" x14ac:dyDescent="0.2">
      <c r="A428" s="216"/>
      <c r="B428" s="223"/>
      <c r="C428" s="227"/>
      <c r="D428" s="176"/>
      <c r="E428" s="224"/>
      <c r="F428" s="176"/>
      <c r="G428" s="176"/>
      <c r="H428" s="225"/>
      <c r="I428" s="228"/>
      <c r="J428" s="220"/>
      <c r="K428" s="176"/>
      <c r="L428" s="176"/>
      <c r="M428" s="176"/>
      <c r="N428" s="176"/>
      <c r="O428" s="227"/>
      <c r="P428" s="176"/>
      <c r="Q428" s="176"/>
      <c r="R428" s="176"/>
      <c r="S428" s="176"/>
      <c r="T428" s="176"/>
      <c r="U428" s="176"/>
      <c r="V428" s="176"/>
      <c r="W428" s="176"/>
      <c r="X428" s="176"/>
      <c r="Y428" s="176"/>
      <c r="Z428" s="176"/>
      <c r="AA428" s="176"/>
      <c r="AB428" s="176"/>
      <c r="AC428" s="176"/>
      <c r="AD428" s="176"/>
      <c r="AE428" s="176"/>
      <c r="AF428" s="176"/>
      <c r="AG428" s="176"/>
      <c r="AH428" s="176"/>
      <c r="AI428" s="176"/>
      <c r="AJ428" s="176"/>
      <c r="AK428" s="176"/>
      <c r="AL428" s="176"/>
      <c r="AM428" s="176"/>
      <c r="AN428" s="176"/>
      <c r="AO428" s="176"/>
      <c r="AP428" s="176"/>
      <c r="AQ428" s="176"/>
      <c r="AR428" s="176"/>
      <c r="AS428" s="176"/>
      <c r="AT428" s="176"/>
      <c r="AU428" s="176"/>
      <c r="AV428" s="176"/>
      <c r="AW428" s="176"/>
      <c r="AX428" s="176"/>
      <c r="AY428" s="176"/>
      <c r="AZ428" s="176"/>
      <c r="BA428" s="176"/>
      <c r="BB428" s="176"/>
      <c r="BC428" s="176"/>
      <c r="BD428" s="176"/>
      <c r="BE428" s="176"/>
      <c r="BF428" s="176"/>
      <c r="BG428" s="176"/>
      <c r="BH428" s="176"/>
      <c r="BI428" s="176"/>
      <c r="BJ428" s="176"/>
      <c r="BK428" s="176"/>
      <c r="BL428" s="176"/>
      <c r="BM428" s="176"/>
      <c r="BN428" s="176"/>
      <c r="BO428" s="176"/>
      <c r="BP428" s="176"/>
      <c r="BQ428" s="176"/>
      <c r="BR428" s="176"/>
      <c r="BS428" s="176"/>
      <c r="BT428" s="176"/>
      <c r="BU428" s="176"/>
      <c r="BV428" s="176"/>
      <c r="BW428" s="176"/>
      <c r="BX428" s="176"/>
      <c r="BY428" s="176"/>
      <c r="BZ428" s="176"/>
      <c r="CA428" s="176"/>
      <c r="CB428" s="176"/>
      <c r="CC428" s="176"/>
      <c r="CD428" s="176"/>
      <c r="CE428" s="176"/>
      <c r="CF428" s="176"/>
      <c r="CG428" s="176"/>
      <c r="CH428" s="176"/>
      <c r="CI428" s="176"/>
      <c r="CJ428" s="176"/>
      <c r="CK428" s="176"/>
      <c r="CL428" s="176"/>
      <c r="CM428" s="176"/>
      <c r="CN428" s="176"/>
      <c r="CO428" s="176"/>
      <c r="CP428" s="176"/>
      <c r="CQ428" s="176"/>
      <c r="CR428" s="176"/>
      <c r="CS428" s="176"/>
      <c r="CT428" s="176"/>
      <c r="CU428" s="176"/>
      <c r="CV428" s="176"/>
      <c r="CW428" s="176"/>
      <c r="CX428" s="176"/>
      <c r="CY428" s="176"/>
      <c r="CZ428" s="176"/>
      <c r="DA428" s="176"/>
      <c r="DB428" s="176"/>
      <c r="DC428" s="176"/>
      <c r="DD428" s="176"/>
      <c r="DE428" s="176"/>
      <c r="DF428" s="176"/>
      <c r="DG428" s="176"/>
      <c r="DH428" s="176"/>
      <c r="DJ428" s="176"/>
    </row>
    <row r="429" spans="1:114" s="229" customFormat="1" x14ac:dyDescent="0.2">
      <c r="A429" s="216"/>
      <c r="B429" s="223"/>
      <c r="C429" s="227"/>
      <c r="D429" s="176"/>
      <c r="E429" s="224"/>
      <c r="F429" s="176"/>
      <c r="G429" s="176"/>
      <c r="H429" s="228"/>
      <c r="I429" s="228"/>
      <c r="J429" s="220"/>
      <c r="K429" s="176"/>
      <c r="L429" s="176"/>
      <c r="M429" s="176"/>
      <c r="N429" s="176"/>
      <c r="O429" s="227"/>
      <c r="P429" s="176"/>
      <c r="Q429" s="176"/>
      <c r="R429" s="176"/>
      <c r="S429" s="176"/>
      <c r="T429" s="176"/>
      <c r="U429" s="176"/>
      <c r="V429" s="176"/>
      <c r="W429" s="176"/>
      <c r="X429" s="176"/>
      <c r="Y429" s="176"/>
      <c r="Z429" s="176"/>
      <c r="AA429" s="176"/>
      <c r="AB429" s="176"/>
      <c r="AC429" s="176"/>
      <c r="AD429" s="176"/>
      <c r="AE429" s="176"/>
      <c r="AF429" s="176"/>
      <c r="AG429" s="176"/>
      <c r="AH429" s="176"/>
      <c r="AI429" s="176"/>
      <c r="AJ429" s="176"/>
      <c r="AK429" s="176"/>
      <c r="AL429" s="176"/>
      <c r="AM429" s="176"/>
      <c r="AN429" s="176"/>
      <c r="AO429" s="176"/>
      <c r="AP429" s="176"/>
      <c r="AQ429" s="176"/>
      <c r="AR429" s="176"/>
      <c r="AS429" s="176"/>
      <c r="AT429" s="176"/>
      <c r="AU429" s="176"/>
      <c r="AV429" s="176"/>
      <c r="AW429" s="176"/>
      <c r="AX429" s="176"/>
      <c r="AY429" s="176"/>
      <c r="AZ429" s="176"/>
      <c r="BA429" s="176"/>
      <c r="BB429" s="176"/>
      <c r="BC429" s="176"/>
      <c r="BD429" s="176"/>
      <c r="BE429" s="176"/>
      <c r="BF429" s="176"/>
      <c r="BG429" s="176"/>
      <c r="BH429" s="176"/>
      <c r="BI429" s="176"/>
      <c r="BJ429" s="176"/>
      <c r="BK429" s="176"/>
      <c r="BL429" s="176"/>
      <c r="BM429" s="176"/>
      <c r="BN429" s="176"/>
      <c r="BO429" s="176"/>
      <c r="BP429" s="176"/>
      <c r="BQ429" s="176"/>
      <c r="BR429" s="176"/>
      <c r="BS429" s="176"/>
      <c r="BT429" s="176"/>
      <c r="BU429" s="176"/>
      <c r="BV429" s="176"/>
      <c r="BW429" s="176"/>
      <c r="BX429" s="176"/>
      <c r="BY429" s="176"/>
      <c r="BZ429" s="176"/>
      <c r="CA429" s="176"/>
      <c r="CB429" s="176"/>
      <c r="CC429" s="176"/>
      <c r="CD429" s="176"/>
      <c r="CE429" s="176"/>
      <c r="CF429" s="176"/>
      <c r="CG429" s="176"/>
      <c r="CH429" s="176"/>
      <c r="CI429" s="176"/>
      <c r="CJ429" s="176"/>
      <c r="CK429" s="176"/>
      <c r="CL429" s="176"/>
      <c r="CM429" s="176"/>
      <c r="CN429" s="176"/>
      <c r="CO429" s="176"/>
      <c r="CP429" s="176"/>
      <c r="CQ429" s="176"/>
      <c r="CR429" s="176"/>
      <c r="CS429" s="176"/>
      <c r="CT429" s="176"/>
      <c r="CU429" s="176"/>
      <c r="CV429" s="176"/>
      <c r="CW429" s="176"/>
      <c r="CX429" s="176"/>
      <c r="CY429" s="176"/>
      <c r="CZ429" s="176"/>
      <c r="DA429" s="176"/>
      <c r="DB429" s="176"/>
      <c r="DC429" s="176"/>
      <c r="DD429" s="176"/>
      <c r="DE429" s="176"/>
      <c r="DF429" s="176"/>
      <c r="DG429" s="176"/>
      <c r="DH429" s="176"/>
      <c r="DJ429" s="176"/>
    </row>
    <row r="430" spans="1:114" s="229" customFormat="1" x14ac:dyDescent="0.2">
      <c r="A430" s="216"/>
      <c r="B430" s="223"/>
      <c r="C430" s="227"/>
      <c r="D430" s="176"/>
      <c r="E430" s="224"/>
      <c r="F430" s="176"/>
      <c r="G430" s="176"/>
      <c r="H430" s="225"/>
      <c r="I430" s="228"/>
      <c r="J430" s="220"/>
      <c r="K430" s="176"/>
      <c r="L430" s="176"/>
      <c r="M430" s="176"/>
      <c r="N430" s="176"/>
      <c r="O430" s="227"/>
      <c r="P430" s="176"/>
      <c r="Q430" s="176"/>
      <c r="R430" s="176"/>
      <c r="S430" s="176"/>
      <c r="T430" s="176"/>
      <c r="U430" s="176"/>
      <c r="V430" s="176"/>
      <c r="W430" s="176"/>
      <c r="X430" s="176"/>
      <c r="Y430" s="176"/>
      <c r="Z430" s="176"/>
      <c r="AA430" s="176"/>
      <c r="AB430" s="176"/>
      <c r="AC430" s="176"/>
      <c r="AD430" s="176"/>
      <c r="AE430" s="176"/>
      <c r="AF430" s="176"/>
      <c r="AG430" s="176"/>
      <c r="AH430" s="176"/>
      <c r="AI430" s="176"/>
      <c r="AJ430" s="176"/>
      <c r="AK430" s="176"/>
      <c r="AL430" s="176"/>
      <c r="AM430" s="176"/>
      <c r="AN430" s="176"/>
      <c r="AO430" s="176"/>
      <c r="AP430" s="176"/>
      <c r="AQ430" s="176"/>
      <c r="AR430" s="176"/>
      <c r="AS430" s="176"/>
      <c r="AT430" s="176"/>
      <c r="AU430" s="176"/>
      <c r="AV430" s="176"/>
      <c r="AW430" s="176"/>
      <c r="AX430" s="176"/>
      <c r="AY430" s="176"/>
      <c r="AZ430" s="176"/>
      <c r="BA430" s="176"/>
      <c r="BB430" s="176"/>
      <c r="BC430" s="176"/>
      <c r="BD430" s="176"/>
      <c r="BE430" s="176"/>
      <c r="BF430" s="176"/>
      <c r="BG430" s="176"/>
      <c r="BH430" s="176"/>
      <c r="BI430" s="176"/>
      <c r="BJ430" s="176"/>
      <c r="BK430" s="176"/>
      <c r="BL430" s="176"/>
      <c r="BM430" s="176"/>
      <c r="BN430" s="176"/>
      <c r="BO430" s="176"/>
      <c r="BP430" s="176"/>
      <c r="BQ430" s="176"/>
      <c r="BR430" s="176"/>
      <c r="BS430" s="176"/>
      <c r="BT430" s="176"/>
      <c r="BU430" s="176"/>
      <c r="BV430" s="176"/>
      <c r="BW430" s="176"/>
      <c r="BX430" s="176"/>
      <c r="BY430" s="176"/>
      <c r="BZ430" s="176"/>
      <c r="CA430" s="176"/>
      <c r="CB430" s="176"/>
      <c r="CC430" s="176"/>
      <c r="CD430" s="176"/>
      <c r="CE430" s="176"/>
      <c r="CF430" s="176"/>
      <c r="CG430" s="176"/>
      <c r="CH430" s="176"/>
      <c r="CI430" s="176"/>
      <c r="CJ430" s="176"/>
      <c r="CK430" s="176"/>
      <c r="CL430" s="176"/>
      <c r="CM430" s="176"/>
      <c r="CN430" s="176"/>
      <c r="CO430" s="176"/>
      <c r="CP430" s="176"/>
      <c r="CQ430" s="176"/>
      <c r="CR430" s="176"/>
      <c r="CS430" s="176"/>
      <c r="CT430" s="176"/>
      <c r="CU430" s="176"/>
      <c r="CV430" s="176"/>
      <c r="CW430" s="176"/>
      <c r="CX430" s="176"/>
      <c r="CY430" s="176"/>
      <c r="CZ430" s="176"/>
      <c r="DA430" s="176"/>
      <c r="DB430" s="176"/>
      <c r="DC430" s="176"/>
      <c r="DD430" s="176"/>
      <c r="DE430" s="176"/>
      <c r="DF430" s="176"/>
      <c r="DG430" s="176"/>
      <c r="DH430" s="176"/>
      <c r="DJ430" s="176"/>
    </row>
    <row r="431" spans="1:114" s="229" customFormat="1" x14ac:dyDescent="0.2">
      <c r="A431" s="216"/>
      <c r="B431" s="223"/>
      <c r="C431" s="227"/>
      <c r="D431" s="176"/>
      <c r="E431" s="224"/>
      <c r="F431" s="176"/>
      <c r="G431" s="176"/>
      <c r="H431" s="225"/>
      <c r="I431" s="228"/>
      <c r="J431" s="220"/>
      <c r="K431" s="176"/>
      <c r="L431" s="176"/>
      <c r="M431" s="176"/>
      <c r="N431" s="176"/>
      <c r="O431" s="227"/>
      <c r="P431" s="176"/>
      <c r="Q431" s="176"/>
      <c r="R431" s="176"/>
      <c r="S431" s="176"/>
      <c r="T431" s="176"/>
      <c r="U431" s="176"/>
      <c r="V431" s="176"/>
      <c r="W431" s="176"/>
      <c r="X431" s="176"/>
      <c r="Y431" s="176"/>
      <c r="Z431" s="176"/>
      <c r="AA431" s="176"/>
      <c r="AB431" s="176"/>
      <c r="AC431" s="176"/>
      <c r="AD431" s="176"/>
      <c r="AE431" s="176"/>
      <c r="AF431" s="176"/>
      <c r="AG431" s="176"/>
      <c r="AH431" s="176"/>
      <c r="AI431" s="176"/>
      <c r="AJ431" s="176"/>
      <c r="AK431" s="176"/>
      <c r="AL431" s="176"/>
      <c r="AM431" s="176"/>
      <c r="AN431" s="176"/>
      <c r="AO431" s="176"/>
      <c r="AP431" s="176"/>
      <c r="AQ431" s="176"/>
      <c r="AR431" s="176"/>
      <c r="AS431" s="176"/>
      <c r="AT431" s="176"/>
      <c r="AU431" s="176"/>
      <c r="AV431" s="176"/>
      <c r="AW431" s="176"/>
      <c r="AX431" s="176"/>
      <c r="AY431" s="176"/>
      <c r="AZ431" s="176"/>
      <c r="BA431" s="176"/>
      <c r="BB431" s="176"/>
      <c r="BC431" s="176"/>
      <c r="BD431" s="176"/>
      <c r="BE431" s="176"/>
      <c r="BF431" s="176"/>
      <c r="BG431" s="176"/>
      <c r="BH431" s="176"/>
      <c r="BI431" s="176"/>
      <c r="BJ431" s="176"/>
      <c r="BK431" s="176"/>
      <c r="BL431" s="176"/>
      <c r="BM431" s="176"/>
      <c r="BN431" s="176"/>
      <c r="BO431" s="176"/>
      <c r="BP431" s="176"/>
      <c r="BQ431" s="176"/>
      <c r="BR431" s="176"/>
      <c r="BS431" s="176"/>
      <c r="BT431" s="176"/>
      <c r="BU431" s="176"/>
      <c r="BV431" s="176"/>
      <c r="BW431" s="176"/>
      <c r="BX431" s="176"/>
      <c r="BY431" s="176"/>
      <c r="BZ431" s="176"/>
      <c r="CA431" s="176"/>
      <c r="CB431" s="176"/>
      <c r="CC431" s="176"/>
      <c r="CD431" s="176"/>
      <c r="CE431" s="176"/>
      <c r="CF431" s="176"/>
      <c r="CG431" s="176"/>
      <c r="CH431" s="176"/>
      <c r="CI431" s="176"/>
      <c r="CJ431" s="176"/>
      <c r="CK431" s="176"/>
      <c r="CL431" s="176"/>
      <c r="CM431" s="176"/>
      <c r="CN431" s="176"/>
      <c r="CO431" s="176"/>
      <c r="CP431" s="176"/>
      <c r="CQ431" s="176"/>
      <c r="CR431" s="176"/>
      <c r="CS431" s="176"/>
      <c r="CT431" s="176"/>
      <c r="CU431" s="176"/>
      <c r="CV431" s="176"/>
      <c r="CW431" s="176"/>
      <c r="CX431" s="176"/>
      <c r="CY431" s="176"/>
      <c r="CZ431" s="176"/>
      <c r="DA431" s="176"/>
      <c r="DB431" s="176"/>
      <c r="DC431" s="176"/>
      <c r="DD431" s="176"/>
      <c r="DE431" s="176"/>
      <c r="DF431" s="176"/>
      <c r="DG431" s="176"/>
      <c r="DH431" s="176"/>
      <c r="DJ431" s="176"/>
    </row>
    <row r="432" spans="1:114" s="229" customFormat="1" x14ac:dyDescent="0.2">
      <c r="A432" s="216"/>
      <c r="B432" s="223"/>
      <c r="C432" s="227"/>
      <c r="D432" s="176"/>
      <c r="E432" s="224"/>
      <c r="F432" s="176"/>
      <c r="G432" s="176"/>
      <c r="H432" s="228"/>
      <c r="I432" s="228"/>
      <c r="J432" s="220"/>
      <c r="K432" s="176"/>
      <c r="L432" s="176"/>
      <c r="M432" s="176"/>
      <c r="N432" s="176"/>
      <c r="O432" s="227"/>
      <c r="P432" s="176"/>
      <c r="Q432" s="176"/>
      <c r="R432" s="176"/>
      <c r="S432" s="176"/>
      <c r="T432" s="176"/>
      <c r="U432" s="176"/>
      <c r="V432" s="176"/>
      <c r="W432" s="176"/>
      <c r="X432" s="176"/>
      <c r="Y432" s="176"/>
      <c r="Z432" s="176"/>
      <c r="AA432" s="176"/>
      <c r="AB432" s="176"/>
      <c r="AC432" s="176"/>
      <c r="AD432" s="176"/>
      <c r="AE432" s="176"/>
      <c r="AF432" s="176"/>
      <c r="AG432" s="176"/>
      <c r="AH432" s="176"/>
      <c r="AI432" s="176"/>
      <c r="AJ432" s="176"/>
      <c r="AK432" s="176"/>
      <c r="AL432" s="176"/>
      <c r="AM432" s="176"/>
      <c r="AN432" s="176"/>
      <c r="AO432" s="176"/>
      <c r="AP432" s="176"/>
      <c r="AQ432" s="176"/>
      <c r="AR432" s="176"/>
      <c r="AS432" s="176"/>
      <c r="AT432" s="176"/>
      <c r="AU432" s="176"/>
      <c r="AV432" s="176"/>
      <c r="AW432" s="176"/>
      <c r="AX432" s="176"/>
      <c r="AY432" s="176"/>
      <c r="AZ432" s="176"/>
      <c r="BA432" s="176"/>
      <c r="BB432" s="176"/>
      <c r="BC432" s="176"/>
      <c r="BD432" s="176"/>
      <c r="BE432" s="176"/>
      <c r="BF432" s="176"/>
      <c r="BG432" s="176"/>
      <c r="BH432" s="176"/>
      <c r="BI432" s="176"/>
      <c r="BJ432" s="176"/>
      <c r="BK432" s="176"/>
      <c r="BL432" s="176"/>
      <c r="BM432" s="176"/>
      <c r="BN432" s="176"/>
      <c r="BO432" s="176"/>
      <c r="BP432" s="176"/>
      <c r="BQ432" s="176"/>
      <c r="BR432" s="176"/>
      <c r="BS432" s="176"/>
      <c r="BT432" s="176"/>
      <c r="BU432" s="176"/>
      <c r="BV432" s="176"/>
      <c r="BW432" s="176"/>
      <c r="BX432" s="176"/>
      <c r="BY432" s="176"/>
      <c r="BZ432" s="176"/>
      <c r="CA432" s="176"/>
      <c r="CB432" s="176"/>
      <c r="CC432" s="176"/>
      <c r="CD432" s="176"/>
      <c r="CE432" s="176"/>
      <c r="CF432" s="176"/>
      <c r="CG432" s="176"/>
      <c r="CH432" s="176"/>
      <c r="CI432" s="176"/>
      <c r="CJ432" s="176"/>
      <c r="CK432" s="176"/>
      <c r="CL432" s="176"/>
      <c r="CM432" s="176"/>
      <c r="CN432" s="176"/>
      <c r="CO432" s="176"/>
      <c r="CP432" s="176"/>
      <c r="CQ432" s="176"/>
      <c r="CR432" s="176"/>
      <c r="CS432" s="176"/>
      <c r="CT432" s="176"/>
      <c r="CU432" s="176"/>
      <c r="CV432" s="176"/>
      <c r="CW432" s="176"/>
      <c r="CX432" s="176"/>
      <c r="CY432" s="176"/>
      <c r="CZ432" s="176"/>
      <c r="DA432" s="176"/>
      <c r="DB432" s="176"/>
      <c r="DC432" s="176"/>
      <c r="DD432" s="176"/>
      <c r="DE432" s="176"/>
      <c r="DF432" s="176"/>
      <c r="DG432" s="176"/>
      <c r="DH432" s="176"/>
      <c r="DJ432" s="176"/>
    </row>
    <row r="433" spans="1:115" s="229" customFormat="1" x14ac:dyDescent="0.2">
      <c r="A433" s="216"/>
      <c r="B433" s="223"/>
      <c r="C433" s="227"/>
      <c r="D433" s="176"/>
      <c r="E433" s="224"/>
      <c r="F433" s="176"/>
      <c r="G433" s="176"/>
      <c r="H433" s="225"/>
      <c r="I433" s="228"/>
      <c r="J433" s="220"/>
      <c r="K433" s="176"/>
      <c r="L433" s="176"/>
      <c r="M433" s="176"/>
      <c r="N433" s="176"/>
      <c r="O433" s="227"/>
      <c r="P433" s="176"/>
      <c r="Q433" s="176"/>
      <c r="R433" s="176"/>
      <c r="S433" s="176"/>
      <c r="T433" s="176"/>
      <c r="U433" s="176"/>
      <c r="V433" s="176"/>
      <c r="W433" s="176"/>
      <c r="X433" s="176"/>
      <c r="Y433" s="176"/>
      <c r="Z433" s="176"/>
      <c r="AA433" s="176"/>
      <c r="AB433" s="176"/>
      <c r="AC433" s="176"/>
      <c r="AD433" s="176"/>
      <c r="AE433" s="176"/>
      <c r="AF433" s="176"/>
      <c r="AG433" s="176"/>
      <c r="AH433" s="176"/>
      <c r="AI433" s="176"/>
      <c r="AJ433" s="176"/>
      <c r="AK433" s="176"/>
      <c r="AL433" s="176"/>
      <c r="AM433" s="176"/>
      <c r="AN433" s="176"/>
      <c r="AO433" s="176"/>
      <c r="AP433" s="176"/>
      <c r="AQ433" s="176"/>
      <c r="AR433" s="176"/>
      <c r="AS433" s="176"/>
      <c r="AT433" s="176"/>
      <c r="AU433" s="176"/>
      <c r="AV433" s="176"/>
      <c r="AW433" s="176"/>
      <c r="AX433" s="176"/>
      <c r="AY433" s="176"/>
      <c r="AZ433" s="176"/>
      <c r="BA433" s="176"/>
      <c r="BB433" s="176"/>
      <c r="BC433" s="176"/>
      <c r="BD433" s="176"/>
      <c r="BE433" s="176"/>
      <c r="BF433" s="176"/>
      <c r="BG433" s="176"/>
      <c r="BH433" s="176"/>
      <c r="BI433" s="176"/>
      <c r="BJ433" s="176"/>
      <c r="BK433" s="176"/>
      <c r="BL433" s="176"/>
      <c r="BM433" s="176"/>
      <c r="BN433" s="176"/>
      <c r="BO433" s="176"/>
      <c r="BP433" s="176"/>
      <c r="BQ433" s="176"/>
      <c r="BR433" s="176"/>
      <c r="BS433" s="176"/>
      <c r="BT433" s="176"/>
      <c r="BU433" s="176"/>
      <c r="BV433" s="176"/>
      <c r="BW433" s="176"/>
      <c r="BX433" s="176"/>
      <c r="BY433" s="176"/>
      <c r="BZ433" s="176"/>
      <c r="CA433" s="176"/>
      <c r="CB433" s="176"/>
      <c r="CC433" s="176"/>
      <c r="CD433" s="176"/>
      <c r="CE433" s="176"/>
      <c r="CF433" s="176"/>
      <c r="CG433" s="176"/>
      <c r="CH433" s="176"/>
      <c r="CI433" s="176"/>
      <c r="CJ433" s="176"/>
      <c r="CK433" s="176"/>
      <c r="CL433" s="176"/>
      <c r="CM433" s="176"/>
      <c r="CN433" s="176"/>
      <c r="CO433" s="176"/>
      <c r="CP433" s="176"/>
      <c r="CQ433" s="176"/>
      <c r="CR433" s="176"/>
      <c r="CS433" s="176"/>
      <c r="CT433" s="176"/>
      <c r="CU433" s="176"/>
      <c r="CV433" s="176"/>
      <c r="CW433" s="176"/>
      <c r="CX433" s="176"/>
      <c r="CY433" s="176"/>
      <c r="CZ433" s="176"/>
      <c r="DA433" s="176"/>
      <c r="DB433" s="176"/>
      <c r="DC433" s="176"/>
      <c r="DD433" s="176"/>
      <c r="DE433" s="176"/>
      <c r="DF433" s="176"/>
      <c r="DG433" s="176"/>
      <c r="DH433" s="176"/>
      <c r="DJ433" s="176"/>
    </row>
    <row r="434" spans="1:115" s="229" customFormat="1" x14ac:dyDescent="0.2">
      <c r="A434" s="216"/>
      <c r="B434" s="223"/>
      <c r="C434" s="227"/>
      <c r="D434" s="176"/>
      <c r="E434" s="224"/>
      <c r="F434" s="176"/>
      <c r="G434" s="176"/>
      <c r="H434" s="225"/>
      <c r="I434" s="228"/>
      <c r="J434" s="220"/>
      <c r="K434" s="176"/>
      <c r="L434" s="176"/>
      <c r="M434" s="176"/>
      <c r="N434" s="176"/>
      <c r="O434" s="227"/>
      <c r="P434" s="176"/>
      <c r="Q434" s="176"/>
      <c r="R434" s="176"/>
      <c r="S434" s="176"/>
      <c r="T434" s="176"/>
      <c r="U434" s="176"/>
      <c r="V434" s="176"/>
      <c r="W434" s="176"/>
      <c r="X434" s="176"/>
      <c r="Y434" s="176"/>
      <c r="Z434" s="176"/>
      <c r="AA434" s="176"/>
      <c r="AB434" s="176"/>
      <c r="AC434" s="176"/>
      <c r="AD434" s="176"/>
      <c r="AE434" s="176"/>
      <c r="AF434" s="176"/>
      <c r="AG434" s="176"/>
      <c r="AH434" s="176"/>
      <c r="AI434" s="176"/>
      <c r="AJ434" s="176"/>
      <c r="AK434" s="176"/>
      <c r="AL434" s="176"/>
      <c r="AM434" s="176"/>
      <c r="AN434" s="176"/>
      <c r="AO434" s="176"/>
      <c r="AP434" s="176"/>
      <c r="AQ434" s="176"/>
      <c r="AR434" s="176"/>
      <c r="AS434" s="176"/>
      <c r="AT434" s="176"/>
      <c r="AU434" s="176"/>
      <c r="AV434" s="176"/>
      <c r="AW434" s="176"/>
      <c r="AX434" s="176"/>
      <c r="AY434" s="176"/>
      <c r="AZ434" s="176"/>
      <c r="BA434" s="176"/>
      <c r="BB434" s="176"/>
      <c r="BC434" s="176"/>
      <c r="BD434" s="176"/>
      <c r="BE434" s="176"/>
      <c r="BF434" s="176"/>
      <c r="BG434" s="176"/>
      <c r="BH434" s="176"/>
      <c r="BI434" s="176"/>
      <c r="BJ434" s="176"/>
      <c r="BK434" s="176"/>
      <c r="BL434" s="176"/>
      <c r="BM434" s="176"/>
      <c r="BN434" s="176"/>
      <c r="BO434" s="176"/>
      <c r="BP434" s="176"/>
      <c r="BQ434" s="176"/>
      <c r="BR434" s="176"/>
      <c r="BS434" s="176"/>
      <c r="BT434" s="176"/>
      <c r="BU434" s="176"/>
      <c r="BV434" s="176"/>
      <c r="BW434" s="176"/>
      <c r="BX434" s="176"/>
      <c r="BY434" s="176"/>
      <c r="BZ434" s="176"/>
      <c r="CA434" s="176"/>
      <c r="CB434" s="176"/>
      <c r="CC434" s="176"/>
      <c r="CD434" s="176"/>
      <c r="CE434" s="176"/>
      <c r="CF434" s="176"/>
      <c r="CG434" s="176"/>
      <c r="CH434" s="176"/>
      <c r="CI434" s="176"/>
      <c r="CJ434" s="176"/>
      <c r="CK434" s="176"/>
      <c r="CL434" s="176"/>
      <c r="CM434" s="176"/>
      <c r="CN434" s="176"/>
      <c r="CO434" s="176"/>
      <c r="CP434" s="176"/>
      <c r="CQ434" s="176"/>
      <c r="CR434" s="176"/>
      <c r="CS434" s="176"/>
      <c r="CT434" s="176"/>
      <c r="CU434" s="176"/>
      <c r="CV434" s="176"/>
      <c r="CW434" s="176"/>
      <c r="CX434" s="176"/>
      <c r="CY434" s="176"/>
      <c r="CZ434" s="176"/>
      <c r="DA434" s="176"/>
      <c r="DB434" s="176"/>
      <c r="DC434" s="176"/>
      <c r="DD434" s="176"/>
      <c r="DE434" s="176"/>
      <c r="DF434" s="176"/>
      <c r="DG434" s="176"/>
      <c r="DH434" s="176"/>
      <c r="DK434" s="176"/>
    </row>
    <row r="435" spans="1:115" s="229" customFormat="1" x14ac:dyDescent="0.2">
      <c r="A435" s="216"/>
      <c r="B435" s="223"/>
      <c r="C435" s="227"/>
      <c r="D435" s="176"/>
      <c r="E435" s="224"/>
      <c r="F435" s="176"/>
      <c r="G435" s="176"/>
      <c r="H435" s="225"/>
      <c r="I435" s="228"/>
      <c r="J435" s="220"/>
      <c r="K435" s="176"/>
      <c r="L435" s="176"/>
      <c r="M435" s="176"/>
      <c r="N435" s="176"/>
      <c r="O435" s="227"/>
      <c r="P435" s="176"/>
      <c r="Q435" s="176"/>
      <c r="R435" s="176"/>
      <c r="S435" s="176"/>
      <c r="T435" s="176"/>
      <c r="U435" s="176"/>
      <c r="V435" s="176"/>
      <c r="W435" s="176"/>
      <c r="X435" s="176"/>
      <c r="Y435" s="176"/>
      <c r="Z435" s="176"/>
      <c r="AA435" s="176"/>
      <c r="AB435" s="176"/>
      <c r="AC435" s="176"/>
      <c r="AD435" s="176"/>
      <c r="AE435" s="176"/>
      <c r="AF435" s="176"/>
      <c r="AG435" s="176"/>
      <c r="AH435" s="176"/>
      <c r="AI435" s="176"/>
      <c r="AJ435" s="176"/>
      <c r="AK435" s="176"/>
      <c r="AL435" s="176"/>
      <c r="AM435" s="176"/>
      <c r="AN435" s="176"/>
      <c r="AO435" s="176"/>
      <c r="AP435" s="176"/>
      <c r="AQ435" s="176"/>
      <c r="AR435" s="176"/>
      <c r="AS435" s="176"/>
      <c r="AT435" s="176"/>
      <c r="AU435" s="176"/>
      <c r="AV435" s="176"/>
      <c r="AW435" s="176"/>
      <c r="AX435" s="176"/>
      <c r="AY435" s="176"/>
      <c r="AZ435" s="176"/>
      <c r="BA435" s="176"/>
      <c r="BB435" s="176"/>
      <c r="BC435" s="176"/>
      <c r="BD435" s="176"/>
      <c r="BE435" s="176"/>
      <c r="BF435" s="176"/>
      <c r="BG435" s="176"/>
      <c r="BH435" s="176"/>
      <c r="BI435" s="176"/>
      <c r="BJ435" s="176"/>
      <c r="BK435" s="176"/>
      <c r="BL435" s="176"/>
      <c r="BM435" s="176"/>
      <c r="BN435" s="176"/>
      <c r="BO435" s="176"/>
      <c r="BP435" s="176"/>
      <c r="BQ435" s="176"/>
      <c r="BR435" s="176"/>
      <c r="BS435" s="176"/>
      <c r="BT435" s="176"/>
      <c r="BU435" s="176"/>
      <c r="BV435" s="176"/>
      <c r="BW435" s="176"/>
      <c r="BX435" s="176"/>
      <c r="BY435" s="176"/>
      <c r="BZ435" s="176"/>
      <c r="CA435" s="176"/>
      <c r="CB435" s="176"/>
      <c r="CC435" s="176"/>
      <c r="CD435" s="176"/>
      <c r="CE435" s="176"/>
      <c r="CF435" s="176"/>
      <c r="CG435" s="176"/>
      <c r="CH435" s="176"/>
      <c r="CI435" s="176"/>
      <c r="CJ435" s="176"/>
      <c r="CK435" s="176"/>
      <c r="CL435" s="176"/>
      <c r="CM435" s="176"/>
      <c r="CN435" s="176"/>
      <c r="CO435" s="176"/>
      <c r="CP435" s="176"/>
      <c r="CQ435" s="176"/>
      <c r="CR435" s="176"/>
      <c r="CS435" s="176"/>
      <c r="CT435" s="176"/>
      <c r="CU435" s="176"/>
      <c r="CV435" s="176"/>
      <c r="CW435" s="176"/>
      <c r="CX435" s="176"/>
      <c r="CY435" s="176"/>
      <c r="CZ435" s="176"/>
      <c r="DA435" s="176"/>
      <c r="DB435" s="176"/>
      <c r="DC435" s="176"/>
      <c r="DD435" s="176"/>
      <c r="DE435" s="176"/>
      <c r="DF435" s="176"/>
      <c r="DG435" s="176"/>
      <c r="DH435" s="176"/>
      <c r="DK435" s="176"/>
    </row>
    <row r="436" spans="1:115" s="229" customFormat="1" x14ac:dyDescent="0.2">
      <c r="A436" s="216"/>
      <c r="B436" s="223"/>
      <c r="C436" s="227"/>
      <c r="D436" s="176"/>
      <c r="E436" s="224"/>
      <c r="F436" s="176"/>
      <c r="G436" s="176"/>
      <c r="H436" s="228"/>
      <c r="I436" s="228"/>
      <c r="J436" s="220"/>
      <c r="K436" s="176"/>
      <c r="L436" s="176"/>
      <c r="M436" s="176"/>
      <c r="N436" s="176"/>
      <c r="O436" s="227"/>
      <c r="P436" s="176"/>
      <c r="Q436" s="176"/>
      <c r="R436" s="176"/>
      <c r="S436" s="176"/>
      <c r="T436" s="176"/>
      <c r="U436" s="176"/>
      <c r="V436" s="176"/>
      <c r="W436" s="176"/>
      <c r="X436" s="176"/>
      <c r="Y436" s="176"/>
      <c r="Z436" s="176"/>
      <c r="AA436" s="176"/>
      <c r="AB436" s="176"/>
      <c r="AC436" s="176"/>
      <c r="AD436" s="176"/>
      <c r="AE436" s="176"/>
      <c r="AF436" s="176"/>
      <c r="AG436" s="176"/>
      <c r="AH436" s="176"/>
      <c r="AI436" s="176"/>
      <c r="AJ436" s="176"/>
      <c r="AK436" s="176"/>
      <c r="AL436" s="176"/>
      <c r="AM436" s="176"/>
      <c r="AN436" s="176"/>
      <c r="AO436" s="176"/>
      <c r="AP436" s="176"/>
      <c r="AQ436" s="176"/>
      <c r="AR436" s="176"/>
      <c r="AS436" s="176"/>
      <c r="AT436" s="176"/>
      <c r="AU436" s="176"/>
      <c r="AV436" s="176"/>
      <c r="AW436" s="176"/>
      <c r="AX436" s="176"/>
      <c r="AY436" s="176"/>
      <c r="AZ436" s="176"/>
      <c r="BA436" s="176"/>
      <c r="BB436" s="176"/>
      <c r="BC436" s="176"/>
      <c r="BD436" s="176"/>
      <c r="BE436" s="176"/>
      <c r="BF436" s="176"/>
      <c r="BG436" s="176"/>
      <c r="BH436" s="176"/>
      <c r="BI436" s="176"/>
      <c r="BJ436" s="176"/>
      <c r="BK436" s="176"/>
      <c r="BL436" s="176"/>
      <c r="BM436" s="176"/>
      <c r="BN436" s="176"/>
      <c r="BO436" s="176"/>
      <c r="BP436" s="176"/>
      <c r="BQ436" s="176"/>
      <c r="BR436" s="176"/>
      <c r="BS436" s="176"/>
      <c r="BT436" s="176"/>
      <c r="BU436" s="176"/>
      <c r="BV436" s="176"/>
      <c r="BW436" s="176"/>
      <c r="BX436" s="176"/>
      <c r="BY436" s="176"/>
      <c r="BZ436" s="176"/>
      <c r="CA436" s="176"/>
      <c r="CB436" s="176"/>
      <c r="CC436" s="176"/>
      <c r="CD436" s="176"/>
      <c r="CE436" s="176"/>
      <c r="CF436" s="176"/>
      <c r="CG436" s="176"/>
      <c r="CH436" s="176"/>
      <c r="CI436" s="176"/>
      <c r="CJ436" s="176"/>
      <c r="CK436" s="176"/>
      <c r="CL436" s="176"/>
      <c r="CM436" s="176"/>
      <c r="CN436" s="176"/>
      <c r="CO436" s="176"/>
      <c r="CP436" s="176"/>
      <c r="CQ436" s="176"/>
      <c r="CR436" s="176"/>
      <c r="CS436" s="176"/>
      <c r="CT436" s="176"/>
      <c r="CU436" s="176"/>
      <c r="CV436" s="176"/>
      <c r="CW436" s="176"/>
      <c r="CX436" s="176"/>
      <c r="CY436" s="176"/>
      <c r="CZ436" s="176"/>
      <c r="DA436" s="176"/>
      <c r="DB436" s="176"/>
      <c r="DC436" s="176"/>
      <c r="DD436" s="176"/>
      <c r="DE436" s="176"/>
      <c r="DF436" s="176"/>
      <c r="DG436" s="176"/>
      <c r="DH436" s="176"/>
      <c r="DK436" s="176"/>
    </row>
    <row r="437" spans="1:115" s="229" customFormat="1" x14ac:dyDescent="0.2">
      <c r="A437" s="216"/>
      <c r="B437" s="223"/>
      <c r="C437" s="227"/>
      <c r="D437" s="176"/>
      <c r="E437" s="224"/>
      <c r="F437" s="176"/>
      <c r="G437" s="176"/>
      <c r="H437" s="225"/>
      <c r="I437" s="228"/>
      <c r="J437" s="220"/>
      <c r="K437" s="176"/>
      <c r="L437" s="176"/>
      <c r="M437" s="176"/>
      <c r="N437" s="176"/>
      <c r="O437" s="227"/>
      <c r="P437" s="176"/>
      <c r="Q437" s="176"/>
      <c r="R437" s="176"/>
      <c r="S437" s="176"/>
      <c r="T437" s="176"/>
      <c r="U437" s="176"/>
      <c r="V437" s="176"/>
      <c r="W437" s="176"/>
      <c r="X437" s="176"/>
      <c r="Y437" s="176"/>
      <c r="Z437" s="176"/>
      <c r="AA437" s="176"/>
      <c r="AB437" s="176"/>
      <c r="AC437" s="176"/>
      <c r="AD437" s="176"/>
      <c r="AE437" s="176"/>
      <c r="AF437" s="176"/>
      <c r="AG437" s="176"/>
      <c r="AH437" s="176"/>
      <c r="AI437" s="176"/>
      <c r="AJ437" s="176"/>
      <c r="AK437" s="176"/>
      <c r="AL437" s="176"/>
      <c r="AM437" s="176"/>
      <c r="AN437" s="176"/>
      <c r="AO437" s="176"/>
      <c r="AP437" s="176"/>
      <c r="AQ437" s="176"/>
      <c r="AR437" s="176"/>
      <c r="AS437" s="176"/>
      <c r="AT437" s="176"/>
      <c r="AU437" s="176"/>
      <c r="AV437" s="176"/>
      <c r="AW437" s="176"/>
      <c r="AX437" s="176"/>
      <c r="AY437" s="176"/>
      <c r="AZ437" s="176"/>
      <c r="BA437" s="176"/>
      <c r="BB437" s="176"/>
      <c r="BC437" s="176"/>
      <c r="BD437" s="176"/>
      <c r="BE437" s="176"/>
      <c r="BF437" s="176"/>
      <c r="BG437" s="176"/>
      <c r="BH437" s="176"/>
      <c r="BI437" s="176"/>
      <c r="BJ437" s="176"/>
      <c r="BK437" s="176"/>
      <c r="BL437" s="176"/>
      <c r="BM437" s="176"/>
      <c r="BN437" s="176"/>
      <c r="BO437" s="176"/>
      <c r="BP437" s="176"/>
      <c r="BQ437" s="176"/>
      <c r="BR437" s="176"/>
      <c r="BS437" s="176"/>
      <c r="BT437" s="176"/>
      <c r="BU437" s="176"/>
      <c r="BV437" s="176"/>
      <c r="BW437" s="176"/>
      <c r="BX437" s="176"/>
      <c r="BY437" s="176"/>
      <c r="BZ437" s="176"/>
      <c r="CA437" s="176"/>
      <c r="CB437" s="176"/>
      <c r="CC437" s="176"/>
      <c r="CD437" s="176"/>
      <c r="CE437" s="176"/>
      <c r="CF437" s="176"/>
      <c r="CG437" s="176"/>
      <c r="CH437" s="176"/>
      <c r="CI437" s="176"/>
      <c r="CJ437" s="176"/>
      <c r="CK437" s="176"/>
      <c r="CL437" s="176"/>
      <c r="CM437" s="176"/>
      <c r="CN437" s="176"/>
      <c r="CO437" s="176"/>
      <c r="CP437" s="176"/>
      <c r="CQ437" s="176"/>
      <c r="CR437" s="176"/>
      <c r="CS437" s="176"/>
      <c r="CT437" s="176"/>
      <c r="CU437" s="176"/>
      <c r="CV437" s="176"/>
      <c r="CW437" s="176"/>
      <c r="CX437" s="176"/>
      <c r="CY437" s="176"/>
      <c r="CZ437" s="176"/>
      <c r="DA437" s="176"/>
      <c r="DB437" s="176"/>
      <c r="DC437" s="176"/>
      <c r="DD437" s="176"/>
      <c r="DE437" s="176"/>
      <c r="DF437" s="176"/>
      <c r="DG437" s="176"/>
      <c r="DH437" s="176"/>
      <c r="DK437" s="176"/>
    </row>
    <row r="438" spans="1:115" s="229" customFormat="1" x14ac:dyDescent="0.2">
      <c r="A438" s="216"/>
      <c r="B438" s="223"/>
      <c r="C438" s="227"/>
      <c r="D438" s="176"/>
      <c r="E438" s="224"/>
      <c r="F438" s="176"/>
      <c r="G438" s="176"/>
      <c r="H438" s="228"/>
      <c r="I438" s="228"/>
      <c r="J438" s="220"/>
      <c r="K438" s="176"/>
      <c r="L438" s="176"/>
      <c r="M438" s="176"/>
      <c r="N438" s="176"/>
      <c r="O438" s="227"/>
      <c r="P438" s="176"/>
      <c r="Q438" s="176"/>
      <c r="R438" s="176"/>
      <c r="S438" s="176"/>
      <c r="T438" s="176"/>
      <c r="U438" s="176"/>
      <c r="V438" s="176"/>
      <c r="W438" s="176"/>
      <c r="X438" s="176"/>
      <c r="Y438" s="176"/>
      <c r="Z438" s="176"/>
      <c r="AA438" s="176"/>
      <c r="AB438" s="176"/>
      <c r="AC438" s="176"/>
      <c r="AD438" s="176"/>
      <c r="AE438" s="176"/>
      <c r="AF438" s="176"/>
      <c r="AG438" s="176"/>
      <c r="AH438" s="176"/>
      <c r="AI438" s="176"/>
      <c r="AJ438" s="176"/>
      <c r="AK438" s="176"/>
      <c r="AL438" s="176"/>
      <c r="AM438" s="176"/>
      <c r="AN438" s="176"/>
      <c r="AO438" s="176"/>
      <c r="AP438" s="176"/>
      <c r="AQ438" s="176"/>
      <c r="AR438" s="176"/>
      <c r="AS438" s="176"/>
      <c r="AT438" s="176"/>
      <c r="AU438" s="176"/>
      <c r="AV438" s="176"/>
      <c r="AW438" s="176"/>
      <c r="AX438" s="176"/>
      <c r="AY438" s="176"/>
      <c r="AZ438" s="176"/>
      <c r="BA438" s="176"/>
      <c r="BB438" s="176"/>
      <c r="BC438" s="176"/>
      <c r="BD438" s="176"/>
      <c r="BE438" s="176"/>
      <c r="BF438" s="176"/>
      <c r="BG438" s="176"/>
      <c r="BH438" s="176"/>
      <c r="BI438" s="176"/>
      <c r="BJ438" s="176"/>
      <c r="BK438" s="176"/>
      <c r="BL438" s="176"/>
      <c r="BM438" s="176"/>
      <c r="BN438" s="176"/>
      <c r="BO438" s="176"/>
      <c r="BP438" s="176"/>
      <c r="BQ438" s="176"/>
      <c r="BR438" s="176"/>
      <c r="BS438" s="176"/>
      <c r="BT438" s="176"/>
      <c r="BU438" s="176"/>
      <c r="BV438" s="176"/>
      <c r="BW438" s="176"/>
      <c r="BX438" s="176"/>
      <c r="BY438" s="176"/>
      <c r="BZ438" s="176"/>
      <c r="CA438" s="176"/>
      <c r="CB438" s="176"/>
      <c r="CC438" s="176"/>
      <c r="CD438" s="176"/>
      <c r="CE438" s="176"/>
      <c r="CF438" s="176"/>
      <c r="CG438" s="176"/>
      <c r="CH438" s="176"/>
      <c r="CI438" s="176"/>
      <c r="CJ438" s="176"/>
      <c r="CK438" s="176"/>
      <c r="CL438" s="176"/>
      <c r="CM438" s="176"/>
      <c r="CN438" s="176"/>
      <c r="CO438" s="176"/>
      <c r="CP438" s="176"/>
      <c r="CQ438" s="176"/>
      <c r="CR438" s="176"/>
      <c r="CS438" s="176"/>
      <c r="CT438" s="176"/>
      <c r="CU438" s="176"/>
      <c r="CV438" s="176"/>
      <c r="CW438" s="176"/>
      <c r="CX438" s="176"/>
      <c r="CY438" s="176"/>
      <c r="CZ438" s="176"/>
      <c r="DA438" s="176"/>
      <c r="DB438" s="176"/>
      <c r="DC438" s="176"/>
      <c r="DD438" s="176"/>
      <c r="DE438" s="176"/>
      <c r="DF438" s="176"/>
      <c r="DG438" s="176"/>
      <c r="DH438" s="176"/>
      <c r="DK438" s="176"/>
    </row>
    <row r="439" spans="1:115" s="229" customFormat="1" x14ac:dyDescent="0.2">
      <c r="A439" s="216"/>
      <c r="B439" s="223"/>
      <c r="C439" s="227"/>
      <c r="D439" s="176"/>
      <c r="E439" s="224"/>
      <c r="F439" s="176"/>
      <c r="G439" s="176"/>
      <c r="H439" s="225"/>
      <c r="I439" s="228"/>
      <c r="J439" s="220"/>
      <c r="K439" s="176"/>
      <c r="L439" s="176"/>
      <c r="M439" s="176"/>
      <c r="N439" s="176"/>
      <c r="O439" s="227"/>
      <c r="P439" s="176"/>
      <c r="Q439" s="176"/>
      <c r="R439" s="176"/>
      <c r="S439" s="176"/>
      <c r="T439" s="176"/>
      <c r="U439" s="176"/>
      <c r="V439" s="176"/>
      <c r="W439" s="176"/>
      <c r="X439" s="176"/>
      <c r="Y439" s="176"/>
      <c r="Z439" s="176"/>
      <c r="AA439" s="176"/>
      <c r="AB439" s="176"/>
      <c r="AC439" s="176"/>
      <c r="AD439" s="176"/>
      <c r="AE439" s="176"/>
      <c r="AF439" s="176"/>
      <c r="AG439" s="176"/>
      <c r="AH439" s="176"/>
      <c r="AI439" s="176"/>
      <c r="AJ439" s="176"/>
      <c r="AK439" s="176"/>
      <c r="AL439" s="176"/>
      <c r="AM439" s="176"/>
      <c r="AN439" s="176"/>
      <c r="AO439" s="176"/>
      <c r="AP439" s="176"/>
      <c r="AQ439" s="176"/>
      <c r="AR439" s="176"/>
      <c r="AS439" s="176"/>
      <c r="AT439" s="176"/>
      <c r="AU439" s="176"/>
      <c r="AV439" s="176"/>
      <c r="AW439" s="176"/>
      <c r="AX439" s="176"/>
      <c r="AY439" s="176"/>
      <c r="AZ439" s="176"/>
      <c r="BA439" s="176"/>
      <c r="BB439" s="176"/>
      <c r="BC439" s="176"/>
      <c r="BD439" s="176"/>
      <c r="BE439" s="176"/>
      <c r="BF439" s="176"/>
      <c r="BG439" s="176"/>
      <c r="BH439" s="176"/>
      <c r="BI439" s="176"/>
      <c r="BJ439" s="176"/>
      <c r="BK439" s="176"/>
      <c r="BL439" s="176"/>
      <c r="BM439" s="176"/>
      <c r="BN439" s="176"/>
      <c r="BO439" s="176"/>
      <c r="BP439" s="176"/>
      <c r="BQ439" s="176"/>
      <c r="BR439" s="176"/>
      <c r="BS439" s="176"/>
      <c r="BT439" s="176"/>
      <c r="BU439" s="176"/>
      <c r="BV439" s="176"/>
      <c r="BW439" s="176"/>
      <c r="BX439" s="176"/>
      <c r="BY439" s="176"/>
      <c r="BZ439" s="176"/>
      <c r="CA439" s="176"/>
      <c r="CB439" s="176"/>
      <c r="CC439" s="176"/>
      <c r="CD439" s="176"/>
      <c r="CE439" s="176"/>
      <c r="CF439" s="176"/>
      <c r="CG439" s="176"/>
      <c r="CH439" s="176"/>
      <c r="CI439" s="176"/>
      <c r="CJ439" s="176"/>
      <c r="CK439" s="176"/>
      <c r="CL439" s="176"/>
      <c r="CM439" s="176"/>
      <c r="CN439" s="176"/>
      <c r="CO439" s="176"/>
      <c r="CP439" s="176"/>
      <c r="CQ439" s="176"/>
      <c r="CR439" s="176"/>
      <c r="CS439" s="176"/>
      <c r="CT439" s="176"/>
      <c r="CU439" s="176"/>
      <c r="CV439" s="176"/>
      <c r="CW439" s="176"/>
      <c r="CX439" s="176"/>
      <c r="CY439" s="176"/>
      <c r="CZ439" s="176"/>
      <c r="DA439" s="176"/>
      <c r="DB439" s="176"/>
      <c r="DC439" s="176"/>
      <c r="DD439" s="176"/>
      <c r="DE439" s="176"/>
      <c r="DF439" s="176"/>
      <c r="DG439" s="176"/>
      <c r="DH439" s="176"/>
      <c r="DK439" s="176"/>
    </row>
    <row r="440" spans="1:115" s="229" customFormat="1" x14ac:dyDescent="0.2">
      <c r="A440" s="216"/>
      <c r="B440" s="223"/>
      <c r="C440" s="227"/>
      <c r="D440" s="176"/>
      <c r="E440" s="224"/>
      <c r="F440" s="176"/>
      <c r="G440" s="176"/>
      <c r="H440" s="228"/>
      <c r="I440" s="228"/>
      <c r="J440" s="220"/>
      <c r="K440" s="176"/>
      <c r="L440" s="176"/>
      <c r="M440" s="176"/>
      <c r="N440" s="176"/>
      <c r="O440" s="227"/>
      <c r="P440" s="176"/>
      <c r="Q440" s="176"/>
      <c r="R440" s="176"/>
      <c r="S440" s="176"/>
      <c r="T440" s="176"/>
      <c r="U440" s="176"/>
      <c r="V440" s="176"/>
      <c r="W440" s="176"/>
      <c r="X440" s="176"/>
      <c r="Y440" s="176"/>
      <c r="Z440" s="176"/>
      <c r="AA440" s="176"/>
      <c r="AB440" s="176"/>
      <c r="AC440" s="176"/>
      <c r="AD440" s="176"/>
      <c r="AE440" s="176"/>
      <c r="AF440" s="176"/>
      <c r="AG440" s="176"/>
      <c r="AH440" s="176"/>
      <c r="AI440" s="176"/>
      <c r="AJ440" s="176"/>
      <c r="AK440" s="176"/>
      <c r="AL440" s="176"/>
      <c r="AM440" s="176"/>
      <c r="AN440" s="176"/>
      <c r="AO440" s="176"/>
      <c r="AP440" s="176"/>
      <c r="AQ440" s="176"/>
      <c r="AR440" s="176"/>
      <c r="AS440" s="176"/>
      <c r="AT440" s="176"/>
      <c r="AU440" s="176"/>
      <c r="AV440" s="176"/>
      <c r="AW440" s="176"/>
      <c r="AX440" s="176"/>
      <c r="AY440" s="176"/>
      <c r="AZ440" s="176"/>
      <c r="BA440" s="176"/>
      <c r="BB440" s="176"/>
      <c r="BC440" s="176"/>
      <c r="BD440" s="176"/>
      <c r="BE440" s="176"/>
      <c r="BF440" s="176"/>
      <c r="BG440" s="176"/>
      <c r="BH440" s="176"/>
      <c r="BI440" s="176"/>
      <c r="BJ440" s="176"/>
      <c r="BK440" s="176"/>
      <c r="BL440" s="176"/>
      <c r="BM440" s="176"/>
      <c r="BN440" s="176"/>
      <c r="BO440" s="176"/>
      <c r="BP440" s="176"/>
      <c r="BQ440" s="176"/>
      <c r="BR440" s="176"/>
      <c r="BS440" s="176"/>
      <c r="BT440" s="176"/>
      <c r="BU440" s="176"/>
      <c r="BV440" s="176"/>
      <c r="BW440" s="176"/>
      <c r="BX440" s="176"/>
      <c r="BY440" s="176"/>
      <c r="BZ440" s="176"/>
      <c r="CA440" s="176"/>
      <c r="CB440" s="176"/>
      <c r="CC440" s="176"/>
      <c r="CD440" s="176"/>
      <c r="CE440" s="176"/>
      <c r="CF440" s="176"/>
      <c r="CG440" s="176"/>
      <c r="CH440" s="176"/>
      <c r="CI440" s="176"/>
      <c r="CJ440" s="176"/>
      <c r="CK440" s="176"/>
      <c r="CL440" s="176"/>
      <c r="CM440" s="176"/>
      <c r="CN440" s="176"/>
      <c r="CO440" s="176"/>
      <c r="CP440" s="176"/>
      <c r="CQ440" s="176"/>
      <c r="CR440" s="176"/>
      <c r="CS440" s="176"/>
      <c r="CT440" s="176"/>
      <c r="CU440" s="176"/>
      <c r="CV440" s="176"/>
      <c r="CW440" s="176"/>
      <c r="CX440" s="176"/>
      <c r="CY440" s="176"/>
      <c r="CZ440" s="176"/>
      <c r="DA440" s="176"/>
      <c r="DB440" s="176"/>
      <c r="DC440" s="176"/>
      <c r="DD440" s="176"/>
      <c r="DE440" s="176"/>
      <c r="DF440" s="176"/>
      <c r="DG440" s="176"/>
      <c r="DH440" s="176"/>
      <c r="DK440" s="176"/>
    </row>
    <row r="441" spans="1:115" s="229" customFormat="1" x14ac:dyDescent="0.2">
      <c r="A441" s="216"/>
      <c r="B441" s="223"/>
      <c r="C441" s="227"/>
      <c r="D441" s="176"/>
      <c r="E441" s="224"/>
      <c r="F441" s="176"/>
      <c r="G441" s="176"/>
      <c r="H441" s="228"/>
      <c r="I441" s="228"/>
      <c r="J441" s="220"/>
      <c r="K441" s="176"/>
      <c r="L441" s="176"/>
      <c r="M441" s="176"/>
      <c r="N441" s="176"/>
      <c r="O441" s="227"/>
      <c r="P441" s="176"/>
      <c r="Q441" s="176"/>
      <c r="R441" s="176"/>
      <c r="S441" s="176"/>
      <c r="T441" s="176"/>
      <c r="U441" s="176"/>
      <c r="V441" s="176"/>
      <c r="W441" s="176"/>
      <c r="X441" s="176"/>
      <c r="Y441" s="176"/>
      <c r="Z441" s="176"/>
      <c r="AA441" s="176"/>
      <c r="AB441" s="176"/>
      <c r="AC441" s="176"/>
      <c r="AD441" s="176"/>
      <c r="AE441" s="176"/>
      <c r="AF441" s="176"/>
      <c r="AG441" s="176"/>
      <c r="AH441" s="176"/>
      <c r="AI441" s="176"/>
      <c r="AJ441" s="176"/>
      <c r="AK441" s="176"/>
      <c r="AL441" s="176"/>
      <c r="AM441" s="176"/>
      <c r="AN441" s="176"/>
      <c r="AO441" s="176"/>
      <c r="AP441" s="176"/>
      <c r="AQ441" s="176"/>
      <c r="AR441" s="176"/>
      <c r="AS441" s="176"/>
      <c r="AT441" s="176"/>
      <c r="AU441" s="176"/>
      <c r="AV441" s="176"/>
      <c r="AW441" s="176"/>
      <c r="AX441" s="176"/>
      <c r="AY441" s="176"/>
      <c r="AZ441" s="176"/>
      <c r="BA441" s="176"/>
      <c r="BB441" s="176"/>
      <c r="BC441" s="176"/>
      <c r="BD441" s="176"/>
      <c r="BE441" s="176"/>
      <c r="BF441" s="176"/>
      <c r="BG441" s="176"/>
      <c r="BH441" s="176"/>
      <c r="BI441" s="176"/>
      <c r="BJ441" s="176"/>
      <c r="BK441" s="176"/>
      <c r="BL441" s="176"/>
      <c r="BM441" s="176"/>
      <c r="BN441" s="176"/>
      <c r="BO441" s="176"/>
      <c r="BP441" s="176"/>
      <c r="BQ441" s="176"/>
      <c r="BR441" s="176"/>
      <c r="BS441" s="176"/>
      <c r="BT441" s="176"/>
      <c r="BU441" s="176"/>
      <c r="BV441" s="176"/>
      <c r="BW441" s="176"/>
      <c r="BX441" s="176"/>
      <c r="BY441" s="176"/>
      <c r="BZ441" s="176"/>
      <c r="CA441" s="176"/>
      <c r="CB441" s="176"/>
      <c r="CC441" s="176"/>
      <c r="CD441" s="176"/>
      <c r="CE441" s="176"/>
      <c r="CF441" s="176"/>
      <c r="CG441" s="176"/>
      <c r="CH441" s="176"/>
      <c r="CI441" s="176"/>
      <c r="CJ441" s="176"/>
      <c r="CK441" s="176"/>
      <c r="CL441" s="176"/>
      <c r="CM441" s="176"/>
      <c r="CN441" s="176"/>
      <c r="CO441" s="176"/>
      <c r="CP441" s="176"/>
      <c r="CQ441" s="176"/>
      <c r="CR441" s="176"/>
      <c r="CS441" s="176"/>
      <c r="CT441" s="176"/>
      <c r="CU441" s="176"/>
      <c r="CV441" s="176"/>
      <c r="CW441" s="176"/>
      <c r="CX441" s="176"/>
      <c r="CY441" s="176"/>
      <c r="CZ441" s="176"/>
      <c r="DA441" s="176"/>
      <c r="DB441" s="176"/>
      <c r="DC441" s="176"/>
      <c r="DD441" s="176"/>
      <c r="DE441" s="176"/>
      <c r="DF441" s="176"/>
      <c r="DG441" s="176"/>
      <c r="DH441" s="176"/>
      <c r="DK441" s="176"/>
    </row>
    <row r="442" spans="1:115" s="229" customFormat="1" x14ac:dyDescent="0.2">
      <c r="A442" s="216"/>
      <c r="B442" s="223"/>
      <c r="C442" s="227"/>
      <c r="D442" s="176"/>
      <c r="E442" s="224"/>
      <c r="F442" s="176"/>
      <c r="G442" s="176"/>
      <c r="H442" s="225"/>
      <c r="I442" s="228"/>
      <c r="J442" s="220"/>
      <c r="K442" s="176"/>
      <c r="L442" s="176"/>
      <c r="M442" s="176"/>
      <c r="N442" s="176"/>
      <c r="O442" s="227"/>
      <c r="P442" s="176"/>
      <c r="Q442" s="176"/>
      <c r="R442" s="176"/>
      <c r="S442" s="176"/>
      <c r="T442" s="176"/>
      <c r="U442" s="176"/>
      <c r="V442" s="176"/>
      <c r="W442" s="176"/>
      <c r="X442" s="176"/>
      <c r="Y442" s="176"/>
      <c r="Z442" s="176"/>
      <c r="AA442" s="176"/>
      <c r="AB442" s="176"/>
      <c r="AC442" s="176"/>
      <c r="AD442" s="176"/>
      <c r="AE442" s="176"/>
      <c r="AF442" s="176"/>
      <c r="AG442" s="176"/>
      <c r="AH442" s="176"/>
      <c r="AI442" s="176"/>
      <c r="AJ442" s="176"/>
      <c r="AK442" s="176"/>
      <c r="AL442" s="176"/>
      <c r="AM442" s="176"/>
      <c r="AN442" s="176"/>
      <c r="AO442" s="176"/>
      <c r="AP442" s="176"/>
      <c r="AQ442" s="176"/>
      <c r="AR442" s="176"/>
      <c r="AS442" s="176"/>
      <c r="AT442" s="176"/>
      <c r="AU442" s="176"/>
      <c r="AV442" s="176"/>
      <c r="AW442" s="176"/>
      <c r="AX442" s="176"/>
      <c r="AY442" s="176"/>
      <c r="AZ442" s="176"/>
      <c r="BA442" s="176"/>
      <c r="BB442" s="176"/>
      <c r="BC442" s="176"/>
      <c r="BD442" s="176"/>
      <c r="BE442" s="176"/>
      <c r="BF442" s="176"/>
      <c r="BG442" s="176"/>
      <c r="BH442" s="176"/>
      <c r="BI442" s="176"/>
      <c r="BJ442" s="176"/>
      <c r="BK442" s="176"/>
      <c r="BL442" s="176"/>
      <c r="BM442" s="176"/>
      <c r="BN442" s="176"/>
      <c r="BO442" s="176"/>
      <c r="BP442" s="176"/>
      <c r="BQ442" s="176"/>
      <c r="BR442" s="176"/>
      <c r="BS442" s="176"/>
      <c r="BT442" s="176"/>
      <c r="BU442" s="176"/>
      <c r="BV442" s="176"/>
      <c r="BW442" s="176"/>
      <c r="BX442" s="176"/>
      <c r="BY442" s="176"/>
      <c r="BZ442" s="176"/>
      <c r="CA442" s="176"/>
      <c r="CB442" s="176"/>
      <c r="CC442" s="176"/>
      <c r="CD442" s="176"/>
      <c r="CE442" s="176"/>
      <c r="CF442" s="176"/>
      <c r="CG442" s="176"/>
      <c r="CH442" s="176"/>
      <c r="CI442" s="176"/>
      <c r="CJ442" s="176"/>
      <c r="CK442" s="176"/>
      <c r="CL442" s="176"/>
      <c r="CM442" s="176"/>
      <c r="CN442" s="176"/>
      <c r="CO442" s="176"/>
      <c r="CP442" s="176"/>
      <c r="CQ442" s="176"/>
      <c r="CR442" s="176"/>
      <c r="CS442" s="176"/>
      <c r="CT442" s="176"/>
      <c r="CU442" s="176"/>
      <c r="CV442" s="176"/>
      <c r="CW442" s="176"/>
      <c r="CX442" s="176"/>
      <c r="CY442" s="176"/>
      <c r="CZ442" s="176"/>
      <c r="DA442" s="176"/>
      <c r="DB442" s="176"/>
      <c r="DC442" s="176"/>
      <c r="DD442" s="176"/>
      <c r="DE442" s="176"/>
      <c r="DF442" s="176"/>
      <c r="DG442" s="176"/>
      <c r="DH442" s="176"/>
      <c r="DK442" s="176"/>
    </row>
    <row r="443" spans="1:115" s="229" customFormat="1" x14ac:dyDescent="0.2">
      <c r="A443" s="216"/>
      <c r="B443" s="223"/>
      <c r="C443" s="227"/>
      <c r="D443" s="176"/>
      <c r="E443" s="224"/>
      <c r="F443" s="176"/>
      <c r="G443" s="176"/>
      <c r="H443" s="228"/>
      <c r="I443" s="228"/>
      <c r="J443" s="220"/>
      <c r="K443" s="176"/>
      <c r="L443" s="176"/>
      <c r="M443" s="176"/>
      <c r="N443" s="176"/>
      <c r="O443" s="227"/>
      <c r="P443" s="176"/>
      <c r="Q443" s="176"/>
      <c r="R443" s="176"/>
      <c r="S443" s="176"/>
      <c r="T443" s="176"/>
      <c r="U443" s="176"/>
      <c r="V443" s="176"/>
      <c r="W443" s="176"/>
      <c r="X443" s="176"/>
      <c r="Y443" s="176"/>
      <c r="Z443" s="176"/>
      <c r="AA443" s="176"/>
      <c r="AB443" s="176"/>
      <c r="AC443" s="176"/>
      <c r="AD443" s="176"/>
      <c r="AE443" s="176"/>
      <c r="AF443" s="176"/>
      <c r="AG443" s="176"/>
      <c r="AH443" s="176"/>
      <c r="AI443" s="176"/>
      <c r="AJ443" s="176"/>
      <c r="AK443" s="176"/>
      <c r="AL443" s="176"/>
      <c r="AM443" s="176"/>
      <c r="AN443" s="176"/>
      <c r="AO443" s="176"/>
      <c r="AP443" s="176"/>
      <c r="AQ443" s="176"/>
      <c r="AR443" s="176"/>
      <c r="AS443" s="176"/>
      <c r="AT443" s="176"/>
      <c r="AU443" s="176"/>
      <c r="AV443" s="176"/>
      <c r="AW443" s="176"/>
      <c r="AX443" s="176"/>
      <c r="AY443" s="176"/>
      <c r="AZ443" s="176"/>
      <c r="BA443" s="176"/>
      <c r="BB443" s="176"/>
      <c r="BC443" s="176"/>
      <c r="BD443" s="176"/>
      <c r="BE443" s="176"/>
      <c r="BF443" s="176"/>
      <c r="BG443" s="176"/>
      <c r="BH443" s="176"/>
      <c r="BI443" s="176"/>
      <c r="BJ443" s="176"/>
      <c r="BK443" s="176"/>
      <c r="BL443" s="176"/>
      <c r="BM443" s="176"/>
      <c r="BN443" s="176"/>
      <c r="BO443" s="176"/>
      <c r="BP443" s="176"/>
      <c r="BQ443" s="176"/>
      <c r="BR443" s="176"/>
      <c r="BS443" s="176"/>
      <c r="BT443" s="176"/>
      <c r="BU443" s="176"/>
      <c r="BV443" s="176"/>
      <c r="BW443" s="176"/>
      <c r="BX443" s="176"/>
      <c r="BY443" s="176"/>
      <c r="BZ443" s="176"/>
      <c r="CA443" s="176"/>
      <c r="CB443" s="176"/>
      <c r="CC443" s="176"/>
      <c r="CD443" s="176"/>
      <c r="CE443" s="176"/>
      <c r="CF443" s="176"/>
      <c r="CG443" s="176"/>
      <c r="CH443" s="176"/>
      <c r="CI443" s="176"/>
      <c r="CJ443" s="176"/>
      <c r="CK443" s="176"/>
      <c r="CL443" s="176"/>
      <c r="CM443" s="176"/>
      <c r="CN443" s="176"/>
      <c r="CO443" s="176"/>
      <c r="CP443" s="176"/>
      <c r="CQ443" s="176"/>
      <c r="CR443" s="176"/>
      <c r="CS443" s="176"/>
      <c r="CT443" s="176"/>
      <c r="CU443" s="176"/>
      <c r="CV443" s="176"/>
      <c r="CW443" s="176"/>
      <c r="CX443" s="176"/>
      <c r="CY443" s="176"/>
      <c r="CZ443" s="176"/>
      <c r="DA443" s="176"/>
      <c r="DB443" s="176"/>
      <c r="DC443" s="176"/>
      <c r="DD443" s="176"/>
      <c r="DE443" s="176"/>
      <c r="DF443" s="176"/>
      <c r="DG443" s="176"/>
      <c r="DH443" s="176"/>
      <c r="DK443" s="176"/>
    </row>
    <row r="444" spans="1:115" s="229" customFormat="1" x14ac:dyDescent="0.2">
      <c r="A444" s="216"/>
      <c r="B444" s="223"/>
      <c r="C444" s="227"/>
      <c r="D444" s="176"/>
      <c r="E444" s="224"/>
      <c r="F444" s="176"/>
      <c r="G444" s="176"/>
      <c r="H444" s="228"/>
      <c r="I444" s="228"/>
      <c r="J444" s="220"/>
      <c r="K444" s="176"/>
      <c r="L444" s="176"/>
      <c r="M444" s="176"/>
      <c r="N444" s="176"/>
      <c r="O444" s="227"/>
      <c r="P444" s="176"/>
      <c r="Q444" s="176"/>
      <c r="R444" s="176"/>
      <c r="S444" s="176"/>
      <c r="T444" s="176"/>
      <c r="U444" s="176"/>
      <c r="V444" s="176"/>
      <c r="W444" s="176"/>
      <c r="X444" s="176"/>
      <c r="Y444" s="176"/>
      <c r="Z444" s="176"/>
      <c r="AA444" s="176"/>
      <c r="AB444" s="176"/>
      <c r="AC444" s="176"/>
      <c r="AD444" s="176"/>
      <c r="AE444" s="176"/>
      <c r="AF444" s="176"/>
      <c r="AG444" s="176"/>
      <c r="AH444" s="176"/>
      <c r="AI444" s="176"/>
      <c r="AJ444" s="176"/>
      <c r="AK444" s="176"/>
      <c r="AL444" s="176"/>
      <c r="AM444" s="176"/>
      <c r="AN444" s="176"/>
      <c r="AO444" s="176"/>
      <c r="AP444" s="176"/>
      <c r="AQ444" s="176"/>
      <c r="AR444" s="176"/>
      <c r="AS444" s="176"/>
      <c r="AT444" s="176"/>
      <c r="AU444" s="176"/>
      <c r="AV444" s="176"/>
      <c r="AW444" s="176"/>
      <c r="AX444" s="176"/>
      <c r="AY444" s="176"/>
      <c r="AZ444" s="176"/>
      <c r="BA444" s="176"/>
      <c r="BB444" s="176"/>
      <c r="BC444" s="176"/>
      <c r="BD444" s="176"/>
      <c r="BE444" s="176"/>
      <c r="BF444" s="176"/>
      <c r="BG444" s="176"/>
      <c r="BH444" s="176"/>
      <c r="BI444" s="176"/>
      <c r="BJ444" s="176"/>
      <c r="BK444" s="176"/>
      <c r="BL444" s="176"/>
      <c r="BM444" s="176"/>
      <c r="BN444" s="176"/>
      <c r="BO444" s="176"/>
      <c r="BP444" s="176"/>
      <c r="BQ444" s="176"/>
      <c r="BR444" s="176"/>
      <c r="BS444" s="176"/>
      <c r="BT444" s="176"/>
      <c r="BU444" s="176"/>
      <c r="BV444" s="176"/>
      <c r="BW444" s="176"/>
      <c r="BX444" s="176"/>
      <c r="BY444" s="176"/>
      <c r="BZ444" s="176"/>
      <c r="CA444" s="176"/>
      <c r="CB444" s="176"/>
      <c r="CC444" s="176"/>
      <c r="CD444" s="176"/>
      <c r="CE444" s="176"/>
      <c r="CF444" s="176"/>
      <c r="CG444" s="176"/>
      <c r="CH444" s="176"/>
      <c r="CI444" s="176"/>
      <c r="CJ444" s="176"/>
      <c r="CK444" s="176"/>
      <c r="CL444" s="176"/>
      <c r="CM444" s="176"/>
      <c r="CN444" s="176"/>
      <c r="CO444" s="176"/>
      <c r="CP444" s="176"/>
      <c r="CQ444" s="176"/>
      <c r="CR444" s="176"/>
      <c r="CS444" s="176"/>
      <c r="CT444" s="176"/>
      <c r="CU444" s="176"/>
      <c r="CV444" s="176"/>
      <c r="CW444" s="176"/>
      <c r="CX444" s="176"/>
      <c r="CY444" s="176"/>
      <c r="CZ444" s="176"/>
      <c r="DA444" s="176"/>
      <c r="DB444" s="176"/>
      <c r="DC444" s="176"/>
      <c r="DD444" s="176"/>
      <c r="DE444" s="176"/>
      <c r="DF444" s="176"/>
      <c r="DG444" s="176"/>
      <c r="DH444" s="176"/>
      <c r="DK444" s="176"/>
    </row>
    <row r="445" spans="1:115" s="229" customFormat="1" x14ac:dyDescent="0.2">
      <c r="A445" s="216"/>
      <c r="B445" s="223"/>
      <c r="C445" s="227"/>
      <c r="D445" s="176"/>
      <c r="E445" s="224"/>
      <c r="F445" s="176"/>
      <c r="G445" s="176"/>
      <c r="H445" s="228"/>
      <c r="I445" s="228"/>
      <c r="J445" s="220"/>
      <c r="K445" s="176"/>
      <c r="L445" s="176"/>
      <c r="M445" s="176"/>
      <c r="N445" s="176"/>
      <c r="O445" s="227"/>
      <c r="P445" s="176"/>
      <c r="Q445" s="176"/>
      <c r="R445" s="176"/>
      <c r="S445" s="176"/>
      <c r="T445" s="176"/>
      <c r="U445" s="176"/>
      <c r="V445" s="176"/>
      <c r="W445" s="176"/>
      <c r="X445" s="176"/>
      <c r="Y445" s="176"/>
      <c r="Z445" s="176"/>
      <c r="AA445" s="176"/>
      <c r="AB445" s="176"/>
      <c r="AC445" s="176"/>
      <c r="AD445" s="176"/>
      <c r="AE445" s="176"/>
      <c r="AF445" s="176"/>
      <c r="AG445" s="176"/>
      <c r="AH445" s="176"/>
      <c r="AI445" s="176"/>
      <c r="AJ445" s="176"/>
      <c r="AK445" s="176"/>
      <c r="AL445" s="176"/>
      <c r="AM445" s="176"/>
      <c r="AN445" s="176"/>
      <c r="AO445" s="176"/>
      <c r="AP445" s="176"/>
      <c r="AQ445" s="176"/>
      <c r="AR445" s="176"/>
      <c r="AS445" s="176"/>
      <c r="AT445" s="176"/>
      <c r="AU445" s="176"/>
      <c r="AV445" s="176"/>
      <c r="AW445" s="176"/>
      <c r="AX445" s="176"/>
      <c r="AY445" s="176"/>
      <c r="AZ445" s="176"/>
      <c r="BA445" s="176"/>
      <c r="BB445" s="176"/>
      <c r="BC445" s="176"/>
      <c r="BD445" s="176"/>
      <c r="BE445" s="176"/>
      <c r="BF445" s="176"/>
      <c r="BG445" s="176"/>
      <c r="BH445" s="176"/>
      <c r="BI445" s="176"/>
      <c r="BJ445" s="176"/>
      <c r="BK445" s="176"/>
      <c r="BL445" s="176"/>
      <c r="BM445" s="176"/>
      <c r="BN445" s="176"/>
      <c r="BO445" s="176"/>
      <c r="BP445" s="176"/>
      <c r="BQ445" s="176"/>
      <c r="BR445" s="176"/>
      <c r="BS445" s="176"/>
      <c r="BT445" s="176"/>
      <c r="BU445" s="176"/>
      <c r="BV445" s="176"/>
      <c r="BW445" s="176"/>
      <c r="BX445" s="176"/>
      <c r="BY445" s="176"/>
      <c r="BZ445" s="176"/>
      <c r="CA445" s="176"/>
      <c r="CB445" s="176"/>
      <c r="CC445" s="176"/>
      <c r="CD445" s="176"/>
      <c r="CE445" s="176"/>
      <c r="CF445" s="176"/>
      <c r="CG445" s="176"/>
      <c r="CH445" s="176"/>
      <c r="CI445" s="176"/>
      <c r="CJ445" s="176"/>
      <c r="CK445" s="176"/>
      <c r="CL445" s="176"/>
      <c r="CM445" s="176"/>
      <c r="CN445" s="176"/>
      <c r="CO445" s="176"/>
      <c r="CP445" s="176"/>
      <c r="CQ445" s="176"/>
      <c r="CR445" s="176"/>
      <c r="CS445" s="176"/>
      <c r="CT445" s="176"/>
      <c r="CU445" s="176"/>
      <c r="CV445" s="176"/>
      <c r="CW445" s="176"/>
      <c r="CX445" s="176"/>
      <c r="CY445" s="176"/>
      <c r="CZ445" s="176"/>
      <c r="DA445" s="176"/>
      <c r="DB445" s="176"/>
      <c r="DC445" s="176"/>
      <c r="DD445" s="176"/>
      <c r="DE445" s="176"/>
      <c r="DF445" s="176"/>
      <c r="DG445" s="176"/>
      <c r="DH445" s="176"/>
      <c r="DK445" s="176"/>
    </row>
    <row r="446" spans="1:115" s="229" customFormat="1" x14ac:dyDescent="0.2">
      <c r="A446" s="216"/>
      <c r="B446" s="223"/>
      <c r="C446" s="227"/>
      <c r="D446" s="176"/>
      <c r="E446" s="224"/>
      <c r="F446" s="176"/>
      <c r="G446" s="176"/>
      <c r="H446" s="228"/>
      <c r="I446" s="228"/>
      <c r="J446" s="220"/>
      <c r="K446" s="176"/>
      <c r="L446" s="176"/>
      <c r="M446" s="176"/>
      <c r="N446" s="176"/>
      <c r="O446" s="227"/>
      <c r="P446" s="176"/>
      <c r="Q446" s="176"/>
      <c r="R446" s="176"/>
      <c r="S446" s="176"/>
      <c r="T446" s="176"/>
      <c r="U446" s="176"/>
      <c r="V446" s="176"/>
      <c r="W446" s="176"/>
      <c r="X446" s="176"/>
      <c r="Y446" s="176"/>
      <c r="Z446" s="176"/>
      <c r="AA446" s="176"/>
      <c r="AB446" s="176"/>
      <c r="AC446" s="176"/>
      <c r="AD446" s="176"/>
      <c r="AE446" s="176"/>
      <c r="AF446" s="176"/>
      <c r="AG446" s="176"/>
      <c r="AH446" s="176"/>
      <c r="AI446" s="176"/>
      <c r="AJ446" s="176"/>
      <c r="AK446" s="176"/>
      <c r="AL446" s="176"/>
      <c r="AM446" s="176"/>
      <c r="AN446" s="176"/>
      <c r="AO446" s="176"/>
      <c r="AP446" s="176"/>
      <c r="AQ446" s="176"/>
      <c r="AR446" s="176"/>
      <c r="AS446" s="176"/>
      <c r="AT446" s="176"/>
      <c r="AU446" s="176"/>
      <c r="AV446" s="176"/>
      <c r="AW446" s="176"/>
      <c r="AX446" s="176"/>
      <c r="AY446" s="176"/>
      <c r="AZ446" s="176"/>
      <c r="BA446" s="176"/>
      <c r="BB446" s="176"/>
      <c r="BC446" s="176"/>
      <c r="BD446" s="176"/>
      <c r="BE446" s="176"/>
      <c r="BF446" s="176"/>
      <c r="BG446" s="176"/>
      <c r="BH446" s="176"/>
      <c r="BI446" s="176"/>
      <c r="BJ446" s="176"/>
      <c r="BK446" s="176"/>
      <c r="BL446" s="176"/>
      <c r="BM446" s="176"/>
      <c r="BN446" s="176"/>
      <c r="BO446" s="176"/>
      <c r="BP446" s="176"/>
      <c r="BQ446" s="176"/>
      <c r="BR446" s="176"/>
      <c r="BS446" s="176"/>
      <c r="BT446" s="176"/>
      <c r="BU446" s="176"/>
      <c r="BV446" s="176"/>
      <c r="BW446" s="176"/>
      <c r="BX446" s="176"/>
      <c r="BY446" s="176"/>
      <c r="BZ446" s="176"/>
      <c r="CA446" s="176"/>
      <c r="CB446" s="176"/>
      <c r="CC446" s="176"/>
      <c r="CD446" s="176"/>
      <c r="CE446" s="176"/>
      <c r="CF446" s="176"/>
      <c r="CG446" s="176"/>
      <c r="CH446" s="176"/>
      <c r="CI446" s="176"/>
      <c r="CJ446" s="176"/>
      <c r="CK446" s="176"/>
      <c r="CL446" s="176"/>
      <c r="CM446" s="176"/>
      <c r="CN446" s="176"/>
      <c r="CO446" s="176"/>
      <c r="CP446" s="176"/>
      <c r="CQ446" s="176"/>
      <c r="CR446" s="176"/>
      <c r="CS446" s="176"/>
      <c r="CT446" s="176"/>
      <c r="CU446" s="176"/>
      <c r="CV446" s="176"/>
      <c r="CW446" s="176"/>
      <c r="CX446" s="176"/>
      <c r="CY446" s="176"/>
      <c r="CZ446" s="176"/>
      <c r="DA446" s="176"/>
      <c r="DB446" s="176"/>
      <c r="DC446" s="176"/>
      <c r="DD446" s="176"/>
      <c r="DE446" s="176"/>
      <c r="DF446" s="176"/>
      <c r="DG446" s="176"/>
      <c r="DH446" s="176"/>
      <c r="DK446" s="176"/>
    </row>
    <row r="447" spans="1:115" s="229" customFormat="1" x14ac:dyDescent="0.2">
      <c r="A447" s="216"/>
      <c r="B447" s="223"/>
      <c r="C447" s="227"/>
      <c r="D447" s="176"/>
      <c r="E447" s="224"/>
      <c r="F447" s="176"/>
      <c r="G447" s="176"/>
      <c r="H447" s="225"/>
      <c r="I447" s="228"/>
      <c r="J447" s="220"/>
      <c r="K447" s="176"/>
      <c r="L447" s="176"/>
      <c r="M447" s="176"/>
      <c r="N447" s="176"/>
      <c r="O447" s="227"/>
      <c r="P447" s="176"/>
      <c r="Q447" s="176"/>
      <c r="R447" s="176"/>
      <c r="S447" s="176"/>
      <c r="T447" s="176"/>
      <c r="U447" s="176"/>
      <c r="V447" s="176"/>
      <c r="W447" s="176"/>
      <c r="X447" s="176"/>
      <c r="Y447" s="176"/>
      <c r="Z447" s="176"/>
      <c r="AA447" s="176"/>
      <c r="AB447" s="176"/>
      <c r="AC447" s="176"/>
      <c r="AD447" s="176"/>
      <c r="AE447" s="176"/>
      <c r="AF447" s="176"/>
      <c r="AG447" s="176"/>
      <c r="AH447" s="176"/>
      <c r="AI447" s="176"/>
      <c r="AJ447" s="176"/>
      <c r="AK447" s="176"/>
      <c r="AL447" s="176"/>
      <c r="AM447" s="176"/>
      <c r="AN447" s="176"/>
      <c r="AO447" s="176"/>
      <c r="AP447" s="176"/>
      <c r="AQ447" s="176"/>
      <c r="AR447" s="176"/>
      <c r="AS447" s="176"/>
      <c r="AT447" s="176"/>
      <c r="AU447" s="176"/>
      <c r="AV447" s="176"/>
      <c r="AW447" s="176"/>
      <c r="AX447" s="176"/>
      <c r="AY447" s="176"/>
      <c r="AZ447" s="176"/>
      <c r="BA447" s="176"/>
      <c r="BB447" s="176"/>
      <c r="BC447" s="176"/>
      <c r="BD447" s="176"/>
      <c r="BE447" s="176"/>
      <c r="BF447" s="176"/>
      <c r="BG447" s="176"/>
      <c r="BH447" s="176"/>
      <c r="BI447" s="176"/>
      <c r="BJ447" s="176"/>
      <c r="BK447" s="176"/>
      <c r="BL447" s="176"/>
      <c r="BM447" s="176"/>
      <c r="BN447" s="176"/>
      <c r="BO447" s="176"/>
      <c r="BP447" s="176"/>
      <c r="BQ447" s="176"/>
      <c r="BR447" s="176"/>
      <c r="BS447" s="176"/>
      <c r="BT447" s="176"/>
      <c r="BU447" s="176"/>
      <c r="BV447" s="176"/>
      <c r="BW447" s="176"/>
      <c r="BX447" s="176"/>
      <c r="BY447" s="176"/>
      <c r="BZ447" s="176"/>
      <c r="CA447" s="176"/>
      <c r="CB447" s="176"/>
      <c r="CC447" s="176"/>
      <c r="CD447" s="176"/>
      <c r="CE447" s="176"/>
      <c r="CF447" s="176"/>
      <c r="CG447" s="176"/>
      <c r="CH447" s="176"/>
      <c r="CI447" s="176"/>
      <c r="CJ447" s="176"/>
      <c r="CK447" s="176"/>
      <c r="CL447" s="176"/>
      <c r="CM447" s="176"/>
      <c r="CN447" s="176"/>
      <c r="CO447" s="176"/>
      <c r="CP447" s="176"/>
      <c r="CQ447" s="176"/>
      <c r="CR447" s="176"/>
      <c r="CS447" s="176"/>
      <c r="CT447" s="176"/>
      <c r="CU447" s="176"/>
      <c r="CV447" s="176"/>
      <c r="CW447" s="176"/>
      <c r="CX447" s="176"/>
      <c r="CY447" s="176"/>
      <c r="CZ447" s="176"/>
      <c r="DA447" s="176"/>
      <c r="DB447" s="176"/>
      <c r="DC447" s="176"/>
      <c r="DD447" s="176"/>
      <c r="DE447" s="176"/>
      <c r="DF447" s="176"/>
      <c r="DG447" s="176"/>
      <c r="DH447" s="176"/>
      <c r="DK447" s="176"/>
    </row>
    <row r="448" spans="1:115" s="229" customFormat="1" x14ac:dyDescent="0.2">
      <c r="A448" s="216"/>
      <c r="B448" s="223"/>
      <c r="C448" s="227"/>
      <c r="D448" s="176"/>
      <c r="E448" s="224"/>
      <c r="F448" s="176"/>
      <c r="G448" s="176"/>
      <c r="H448" s="225"/>
      <c r="I448" s="228"/>
      <c r="J448" s="220"/>
      <c r="K448" s="176"/>
      <c r="L448" s="176"/>
      <c r="M448" s="176"/>
      <c r="N448" s="176"/>
      <c r="O448" s="227"/>
      <c r="P448" s="176"/>
      <c r="Q448" s="176"/>
      <c r="R448" s="176"/>
      <c r="S448" s="176"/>
      <c r="T448" s="176"/>
      <c r="U448" s="176"/>
      <c r="V448" s="176"/>
      <c r="W448" s="176"/>
      <c r="X448" s="176"/>
      <c r="Y448" s="176"/>
      <c r="Z448" s="176"/>
      <c r="AA448" s="176"/>
      <c r="AB448" s="176"/>
      <c r="AC448" s="176"/>
      <c r="AD448" s="176"/>
      <c r="AE448" s="176"/>
      <c r="AF448" s="176"/>
      <c r="AG448" s="176"/>
      <c r="AH448" s="176"/>
      <c r="AI448" s="176"/>
      <c r="AJ448" s="176"/>
      <c r="AK448" s="176"/>
      <c r="AL448" s="176"/>
      <c r="AM448" s="176"/>
      <c r="AN448" s="176"/>
      <c r="AO448" s="176"/>
      <c r="AP448" s="176"/>
      <c r="AQ448" s="176"/>
      <c r="AR448" s="176"/>
      <c r="AS448" s="176"/>
      <c r="AT448" s="176"/>
      <c r="AU448" s="176"/>
      <c r="AV448" s="176"/>
      <c r="AW448" s="176"/>
      <c r="AX448" s="176"/>
      <c r="AY448" s="176"/>
      <c r="AZ448" s="176"/>
      <c r="BA448" s="176"/>
      <c r="BB448" s="176"/>
      <c r="BC448" s="176"/>
      <c r="BD448" s="176"/>
      <c r="BE448" s="176"/>
      <c r="BF448" s="176"/>
      <c r="BG448" s="176"/>
      <c r="BH448" s="176"/>
      <c r="BI448" s="176"/>
      <c r="BJ448" s="176"/>
      <c r="BK448" s="176"/>
      <c r="BL448" s="176"/>
      <c r="BM448" s="176"/>
      <c r="BN448" s="176"/>
      <c r="BO448" s="176"/>
      <c r="BP448" s="176"/>
      <c r="BQ448" s="176"/>
      <c r="BR448" s="176"/>
      <c r="BS448" s="176"/>
      <c r="BT448" s="176"/>
      <c r="BU448" s="176"/>
      <c r="BV448" s="176"/>
      <c r="BW448" s="176"/>
      <c r="BX448" s="176"/>
      <c r="BY448" s="176"/>
      <c r="BZ448" s="176"/>
      <c r="CA448" s="176"/>
      <c r="CB448" s="176"/>
      <c r="CC448" s="176"/>
      <c r="CD448" s="176"/>
      <c r="CE448" s="176"/>
      <c r="CF448" s="176"/>
      <c r="CG448" s="176"/>
      <c r="CH448" s="176"/>
      <c r="CI448" s="176"/>
      <c r="CJ448" s="176"/>
      <c r="CK448" s="176"/>
      <c r="CL448" s="176"/>
      <c r="CM448" s="176"/>
      <c r="CN448" s="176"/>
      <c r="CO448" s="176"/>
      <c r="CP448" s="176"/>
      <c r="CQ448" s="176"/>
      <c r="CR448" s="176"/>
      <c r="CS448" s="176"/>
      <c r="CT448" s="176"/>
      <c r="CU448" s="176"/>
      <c r="CV448" s="176"/>
      <c r="CW448" s="176"/>
      <c r="CX448" s="176"/>
      <c r="CY448" s="176"/>
      <c r="CZ448" s="176"/>
      <c r="DA448" s="176"/>
      <c r="DB448" s="176"/>
      <c r="DC448" s="176"/>
      <c r="DD448" s="176"/>
      <c r="DE448" s="176"/>
      <c r="DF448" s="176"/>
      <c r="DG448" s="176"/>
      <c r="DH448" s="176"/>
      <c r="DK448" s="176"/>
    </row>
    <row r="449" spans="1:115" s="229" customFormat="1" x14ac:dyDescent="0.2">
      <c r="A449" s="216"/>
      <c r="B449" s="223"/>
      <c r="C449" s="227"/>
      <c r="D449" s="176"/>
      <c r="E449" s="224"/>
      <c r="F449" s="176"/>
      <c r="G449" s="176"/>
      <c r="H449" s="228"/>
      <c r="I449" s="228"/>
      <c r="J449" s="220"/>
      <c r="K449" s="176"/>
      <c r="L449" s="176"/>
      <c r="M449" s="176"/>
      <c r="N449" s="176"/>
      <c r="O449" s="227"/>
      <c r="P449" s="176"/>
      <c r="Q449" s="176"/>
      <c r="R449" s="176"/>
      <c r="S449" s="176"/>
      <c r="T449" s="176"/>
      <c r="U449" s="176"/>
      <c r="V449" s="176"/>
      <c r="W449" s="176"/>
      <c r="X449" s="176"/>
      <c r="Y449" s="176"/>
      <c r="Z449" s="176"/>
      <c r="AA449" s="176"/>
      <c r="AB449" s="176"/>
      <c r="AC449" s="176"/>
      <c r="AD449" s="176"/>
      <c r="AE449" s="176"/>
      <c r="AF449" s="176"/>
      <c r="AG449" s="176"/>
      <c r="AH449" s="176"/>
      <c r="AI449" s="176"/>
      <c r="AJ449" s="176"/>
      <c r="AK449" s="176"/>
      <c r="AL449" s="176"/>
      <c r="AM449" s="176"/>
      <c r="AN449" s="176"/>
      <c r="AO449" s="176"/>
      <c r="AP449" s="176"/>
      <c r="AQ449" s="176"/>
      <c r="AR449" s="176"/>
      <c r="AS449" s="176"/>
      <c r="AT449" s="176"/>
      <c r="AU449" s="176"/>
      <c r="AV449" s="176"/>
      <c r="AW449" s="176"/>
      <c r="AX449" s="176"/>
      <c r="AY449" s="176"/>
      <c r="AZ449" s="176"/>
      <c r="BA449" s="176"/>
      <c r="BB449" s="176"/>
      <c r="BC449" s="176"/>
      <c r="BD449" s="176"/>
      <c r="BE449" s="176"/>
      <c r="BF449" s="176"/>
      <c r="BG449" s="176"/>
      <c r="BH449" s="176"/>
      <c r="BI449" s="176"/>
      <c r="BJ449" s="176"/>
      <c r="BK449" s="176"/>
      <c r="BL449" s="176"/>
      <c r="BM449" s="176"/>
      <c r="BN449" s="176"/>
      <c r="BO449" s="176"/>
      <c r="BP449" s="176"/>
      <c r="BQ449" s="176"/>
      <c r="BR449" s="176"/>
      <c r="BS449" s="176"/>
      <c r="BT449" s="176"/>
      <c r="BU449" s="176"/>
      <c r="BV449" s="176"/>
      <c r="BW449" s="176"/>
      <c r="BX449" s="176"/>
      <c r="BY449" s="176"/>
      <c r="BZ449" s="176"/>
      <c r="CA449" s="176"/>
      <c r="CB449" s="176"/>
      <c r="CC449" s="176"/>
      <c r="CD449" s="176"/>
      <c r="CE449" s="176"/>
      <c r="CF449" s="176"/>
      <c r="CG449" s="176"/>
      <c r="CH449" s="176"/>
      <c r="CI449" s="176"/>
      <c r="CJ449" s="176"/>
      <c r="CK449" s="176"/>
      <c r="CL449" s="176"/>
      <c r="CM449" s="176"/>
      <c r="CN449" s="176"/>
      <c r="CO449" s="176"/>
      <c r="CP449" s="176"/>
      <c r="CQ449" s="176"/>
      <c r="CR449" s="176"/>
      <c r="CS449" s="176"/>
      <c r="CT449" s="176"/>
      <c r="CU449" s="176"/>
      <c r="CV449" s="176"/>
      <c r="CW449" s="176"/>
      <c r="CX449" s="176"/>
      <c r="CY449" s="176"/>
      <c r="CZ449" s="176"/>
      <c r="DA449" s="176"/>
      <c r="DB449" s="176"/>
      <c r="DC449" s="176"/>
      <c r="DD449" s="176"/>
      <c r="DE449" s="176"/>
      <c r="DF449" s="176"/>
      <c r="DG449" s="176"/>
      <c r="DH449" s="176"/>
      <c r="DK449" s="176"/>
    </row>
    <row r="450" spans="1:115" s="229" customFormat="1" x14ac:dyDescent="0.2">
      <c r="A450" s="216"/>
      <c r="B450" s="223"/>
      <c r="C450" s="227"/>
      <c r="D450" s="176"/>
      <c r="E450" s="224"/>
      <c r="F450" s="176"/>
      <c r="G450" s="176"/>
      <c r="H450" s="225"/>
      <c r="I450" s="228"/>
      <c r="J450" s="220"/>
      <c r="K450" s="176"/>
      <c r="L450" s="176"/>
      <c r="M450" s="176"/>
      <c r="N450" s="176"/>
      <c r="O450" s="227"/>
      <c r="P450" s="176"/>
      <c r="Q450" s="176"/>
      <c r="R450" s="176"/>
      <c r="S450" s="176"/>
      <c r="T450" s="176"/>
      <c r="U450" s="176"/>
      <c r="V450" s="176"/>
      <c r="W450" s="176"/>
      <c r="X450" s="176"/>
      <c r="Y450" s="176"/>
      <c r="Z450" s="176"/>
      <c r="AA450" s="176"/>
      <c r="AB450" s="176"/>
      <c r="AC450" s="176"/>
      <c r="AD450" s="176"/>
      <c r="AE450" s="176"/>
      <c r="AF450" s="176"/>
      <c r="AG450" s="176"/>
      <c r="AH450" s="176"/>
      <c r="AI450" s="176"/>
      <c r="AJ450" s="176"/>
      <c r="AK450" s="176"/>
      <c r="AL450" s="176"/>
      <c r="AM450" s="176"/>
      <c r="AN450" s="176"/>
      <c r="AO450" s="176"/>
      <c r="AP450" s="176"/>
      <c r="AQ450" s="176"/>
      <c r="AR450" s="176"/>
      <c r="AS450" s="176"/>
      <c r="AT450" s="176"/>
      <c r="AU450" s="176"/>
      <c r="AV450" s="176"/>
      <c r="AW450" s="176"/>
      <c r="AX450" s="176"/>
      <c r="AY450" s="176"/>
      <c r="AZ450" s="176"/>
      <c r="BA450" s="176"/>
      <c r="BB450" s="176"/>
      <c r="BC450" s="176"/>
      <c r="BD450" s="176"/>
      <c r="BE450" s="176"/>
      <c r="BF450" s="176"/>
      <c r="BG450" s="176"/>
      <c r="BH450" s="176"/>
      <c r="BI450" s="176"/>
      <c r="BJ450" s="176"/>
      <c r="BK450" s="176"/>
      <c r="BL450" s="176"/>
      <c r="BM450" s="176"/>
      <c r="BN450" s="176"/>
      <c r="BO450" s="176"/>
      <c r="BP450" s="176"/>
      <c r="BQ450" s="176"/>
      <c r="BR450" s="176"/>
      <c r="BS450" s="176"/>
      <c r="BT450" s="176"/>
      <c r="BU450" s="176"/>
      <c r="BV450" s="176"/>
      <c r="BW450" s="176"/>
      <c r="BX450" s="176"/>
      <c r="BY450" s="176"/>
      <c r="BZ450" s="176"/>
      <c r="CA450" s="176"/>
      <c r="CB450" s="176"/>
      <c r="CC450" s="176"/>
      <c r="CD450" s="176"/>
      <c r="CE450" s="176"/>
      <c r="CF450" s="176"/>
      <c r="CG450" s="176"/>
      <c r="CH450" s="176"/>
      <c r="CI450" s="176"/>
      <c r="CJ450" s="176"/>
      <c r="CK450" s="176"/>
      <c r="CL450" s="176"/>
      <c r="CM450" s="176"/>
      <c r="CN450" s="176"/>
      <c r="CO450" s="176"/>
      <c r="CP450" s="176"/>
      <c r="CQ450" s="176"/>
      <c r="CR450" s="176"/>
      <c r="CS450" s="176"/>
      <c r="CT450" s="176"/>
      <c r="CU450" s="176"/>
      <c r="CV450" s="176"/>
      <c r="CW450" s="176"/>
      <c r="CX450" s="176"/>
      <c r="CY450" s="176"/>
      <c r="CZ450" s="176"/>
      <c r="DA450" s="176"/>
      <c r="DB450" s="176"/>
      <c r="DC450" s="176"/>
      <c r="DD450" s="176"/>
      <c r="DE450" s="176"/>
      <c r="DF450" s="176"/>
      <c r="DG450" s="176"/>
      <c r="DH450" s="176"/>
      <c r="DK450" s="176"/>
    </row>
    <row r="451" spans="1:115" s="229" customFormat="1" x14ac:dyDescent="0.2">
      <c r="A451" s="216"/>
      <c r="B451" s="223"/>
      <c r="C451" s="227"/>
      <c r="D451" s="176"/>
      <c r="E451" s="224"/>
      <c r="F451" s="176"/>
      <c r="G451" s="176"/>
      <c r="H451" s="228"/>
      <c r="I451" s="228"/>
      <c r="J451" s="220"/>
      <c r="K451" s="176"/>
      <c r="L451" s="176"/>
      <c r="M451" s="176"/>
      <c r="N451" s="176"/>
      <c r="O451" s="227"/>
      <c r="P451" s="176"/>
      <c r="Q451" s="176"/>
      <c r="R451" s="176"/>
      <c r="S451" s="176"/>
      <c r="T451" s="176"/>
      <c r="U451" s="176"/>
      <c r="V451" s="176"/>
      <c r="W451" s="176"/>
      <c r="X451" s="176"/>
      <c r="Y451" s="176"/>
      <c r="Z451" s="176"/>
      <c r="AA451" s="176"/>
      <c r="AB451" s="176"/>
      <c r="AC451" s="176"/>
      <c r="AD451" s="176"/>
      <c r="AE451" s="176"/>
      <c r="AF451" s="176"/>
      <c r="AG451" s="176"/>
      <c r="AH451" s="176"/>
      <c r="AI451" s="176"/>
      <c r="AJ451" s="176"/>
      <c r="AK451" s="176"/>
      <c r="AL451" s="176"/>
      <c r="AM451" s="176"/>
      <c r="AN451" s="176"/>
      <c r="AO451" s="176"/>
      <c r="AP451" s="176"/>
      <c r="AQ451" s="176"/>
      <c r="AR451" s="176"/>
      <c r="AS451" s="176"/>
      <c r="AT451" s="176"/>
      <c r="AU451" s="176"/>
      <c r="AV451" s="176"/>
      <c r="AW451" s="176"/>
      <c r="AX451" s="176"/>
      <c r="AY451" s="176"/>
      <c r="AZ451" s="176"/>
      <c r="BA451" s="176"/>
      <c r="BB451" s="176"/>
      <c r="BC451" s="176"/>
      <c r="BD451" s="176"/>
      <c r="BE451" s="176"/>
      <c r="BF451" s="176"/>
      <c r="BG451" s="176"/>
      <c r="BH451" s="176"/>
      <c r="BI451" s="176"/>
      <c r="BJ451" s="176"/>
      <c r="BK451" s="176"/>
      <c r="BL451" s="176"/>
      <c r="BM451" s="176"/>
      <c r="BN451" s="176"/>
      <c r="BO451" s="176"/>
      <c r="BP451" s="176"/>
      <c r="BQ451" s="176"/>
      <c r="BR451" s="176"/>
      <c r="BS451" s="176"/>
      <c r="BT451" s="176"/>
      <c r="BU451" s="176"/>
      <c r="BV451" s="176"/>
      <c r="BW451" s="176"/>
      <c r="BX451" s="176"/>
      <c r="BY451" s="176"/>
      <c r="BZ451" s="176"/>
      <c r="CA451" s="176"/>
      <c r="CB451" s="176"/>
      <c r="CC451" s="176"/>
      <c r="CD451" s="176"/>
      <c r="CE451" s="176"/>
      <c r="CF451" s="176"/>
      <c r="CG451" s="176"/>
      <c r="CH451" s="176"/>
      <c r="CI451" s="176"/>
      <c r="CJ451" s="176"/>
      <c r="CK451" s="176"/>
      <c r="CL451" s="176"/>
      <c r="CM451" s="176"/>
      <c r="CN451" s="176"/>
      <c r="CO451" s="176"/>
      <c r="CP451" s="176"/>
      <c r="CQ451" s="176"/>
      <c r="CR451" s="176"/>
      <c r="CS451" s="176"/>
      <c r="CT451" s="176"/>
      <c r="CU451" s="176"/>
      <c r="CV451" s="176"/>
      <c r="CW451" s="176"/>
      <c r="CX451" s="176"/>
      <c r="CY451" s="176"/>
      <c r="CZ451" s="176"/>
      <c r="DA451" s="176"/>
      <c r="DB451" s="176"/>
      <c r="DC451" s="176"/>
      <c r="DD451" s="176"/>
      <c r="DE451" s="176"/>
      <c r="DF451" s="176"/>
      <c r="DG451" s="176"/>
      <c r="DH451" s="176"/>
      <c r="DK451" s="176"/>
    </row>
    <row r="452" spans="1:115" s="229" customFormat="1" x14ac:dyDescent="0.2">
      <c r="A452" s="216"/>
      <c r="B452" s="223"/>
      <c r="C452" s="227"/>
      <c r="D452" s="176"/>
      <c r="E452" s="224"/>
      <c r="F452" s="176"/>
      <c r="G452" s="176"/>
      <c r="H452" s="228"/>
      <c r="I452" s="228"/>
      <c r="J452" s="220"/>
      <c r="K452" s="176"/>
      <c r="L452" s="176"/>
      <c r="M452" s="176"/>
      <c r="N452" s="176"/>
      <c r="O452" s="227"/>
      <c r="P452" s="176"/>
      <c r="Q452" s="176"/>
      <c r="R452" s="176"/>
      <c r="S452" s="176"/>
      <c r="T452" s="176"/>
      <c r="U452" s="176"/>
      <c r="V452" s="176"/>
      <c r="W452" s="176"/>
      <c r="X452" s="176"/>
      <c r="Y452" s="176"/>
      <c r="Z452" s="176"/>
      <c r="AA452" s="176"/>
      <c r="AB452" s="176"/>
      <c r="AC452" s="176"/>
      <c r="AD452" s="176"/>
      <c r="AE452" s="176"/>
      <c r="AF452" s="176"/>
      <c r="AG452" s="176"/>
      <c r="AH452" s="176"/>
      <c r="AI452" s="176"/>
      <c r="AJ452" s="176"/>
      <c r="AK452" s="176"/>
      <c r="AL452" s="176"/>
      <c r="AM452" s="176"/>
      <c r="AN452" s="176"/>
      <c r="AO452" s="176"/>
      <c r="AP452" s="176"/>
      <c r="AQ452" s="176"/>
      <c r="AR452" s="176"/>
      <c r="AS452" s="176"/>
      <c r="AT452" s="176"/>
      <c r="AU452" s="176"/>
      <c r="AV452" s="176"/>
      <c r="AW452" s="176"/>
      <c r="AX452" s="176"/>
      <c r="AY452" s="176"/>
      <c r="AZ452" s="176"/>
      <c r="BA452" s="176"/>
      <c r="BB452" s="176"/>
      <c r="BC452" s="176"/>
      <c r="BD452" s="176"/>
      <c r="BE452" s="176"/>
      <c r="BF452" s="176"/>
      <c r="BG452" s="176"/>
      <c r="BH452" s="176"/>
      <c r="BI452" s="176"/>
      <c r="BJ452" s="176"/>
      <c r="BK452" s="176"/>
      <c r="BL452" s="176"/>
      <c r="BM452" s="176"/>
      <c r="BN452" s="176"/>
      <c r="BO452" s="176"/>
      <c r="BP452" s="176"/>
      <c r="BQ452" s="176"/>
      <c r="BR452" s="176"/>
      <c r="BS452" s="176"/>
      <c r="BT452" s="176"/>
      <c r="BU452" s="176"/>
      <c r="BV452" s="176"/>
      <c r="BW452" s="176"/>
      <c r="BX452" s="176"/>
      <c r="BY452" s="176"/>
      <c r="BZ452" s="176"/>
      <c r="CA452" s="176"/>
      <c r="CB452" s="176"/>
      <c r="CC452" s="176"/>
      <c r="CD452" s="176"/>
      <c r="CE452" s="176"/>
      <c r="CF452" s="176"/>
      <c r="CG452" s="176"/>
      <c r="CH452" s="176"/>
      <c r="CI452" s="176"/>
      <c r="CJ452" s="176"/>
      <c r="CK452" s="176"/>
      <c r="CL452" s="176"/>
      <c r="CM452" s="176"/>
      <c r="CN452" s="176"/>
      <c r="CO452" s="176"/>
      <c r="CP452" s="176"/>
      <c r="CQ452" s="176"/>
      <c r="CR452" s="176"/>
      <c r="CS452" s="176"/>
      <c r="CT452" s="176"/>
      <c r="CU452" s="176"/>
      <c r="CV452" s="176"/>
      <c r="CW452" s="176"/>
      <c r="CX452" s="176"/>
      <c r="CY452" s="176"/>
      <c r="CZ452" s="176"/>
      <c r="DA452" s="176"/>
      <c r="DB452" s="176"/>
      <c r="DC452" s="176"/>
      <c r="DD452" s="176"/>
      <c r="DE452" s="176"/>
      <c r="DF452" s="176"/>
      <c r="DG452" s="176"/>
      <c r="DH452" s="176"/>
      <c r="DK452" s="176"/>
    </row>
    <row r="453" spans="1:115" s="229" customFormat="1" x14ac:dyDescent="0.2">
      <c r="A453" s="216"/>
      <c r="B453" s="223"/>
      <c r="C453" s="227"/>
      <c r="D453" s="176"/>
      <c r="E453" s="224"/>
      <c r="F453" s="176"/>
      <c r="G453" s="176"/>
      <c r="H453" s="228"/>
      <c r="I453" s="228"/>
      <c r="J453" s="220"/>
      <c r="K453" s="176"/>
      <c r="L453" s="176"/>
      <c r="M453" s="176"/>
      <c r="N453" s="176"/>
      <c r="O453" s="227"/>
      <c r="P453" s="176"/>
      <c r="Q453" s="176"/>
      <c r="R453" s="176"/>
      <c r="S453" s="176"/>
      <c r="T453" s="176"/>
      <c r="U453" s="176"/>
      <c r="V453" s="176"/>
      <c r="W453" s="176"/>
      <c r="X453" s="176"/>
      <c r="Y453" s="176"/>
      <c r="Z453" s="176"/>
      <c r="AA453" s="176"/>
      <c r="AB453" s="176"/>
      <c r="AC453" s="176"/>
      <c r="AD453" s="176"/>
      <c r="AE453" s="176"/>
      <c r="AF453" s="176"/>
      <c r="AG453" s="176"/>
      <c r="AH453" s="176"/>
      <c r="AI453" s="176"/>
      <c r="AJ453" s="176"/>
      <c r="AK453" s="176"/>
      <c r="AL453" s="176"/>
      <c r="AM453" s="176"/>
      <c r="AN453" s="176"/>
      <c r="AO453" s="176"/>
      <c r="AP453" s="176"/>
      <c r="AQ453" s="176"/>
      <c r="AR453" s="176"/>
      <c r="AS453" s="176"/>
      <c r="AT453" s="176"/>
      <c r="AU453" s="176"/>
      <c r="AV453" s="176"/>
      <c r="AW453" s="176"/>
      <c r="AX453" s="176"/>
      <c r="AY453" s="176"/>
      <c r="AZ453" s="176"/>
      <c r="BA453" s="176"/>
      <c r="BB453" s="176"/>
      <c r="BC453" s="176"/>
      <c r="BD453" s="176"/>
      <c r="BE453" s="176"/>
      <c r="BF453" s="176"/>
      <c r="BG453" s="176"/>
      <c r="BH453" s="176"/>
      <c r="BI453" s="176"/>
      <c r="BJ453" s="176"/>
      <c r="BK453" s="176"/>
      <c r="BL453" s="176"/>
      <c r="BM453" s="176"/>
      <c r="BN453" s="176"/>
      <c r="BO453" s="176"/>
      <c r="BP453" s="176"/>
      <c r="BQ453" s="176"/>
      <c r="BR453" s="176"/>
      <c r="BS453" s="176"/>
      <c r="BT453" s="176"/>
      <c r="BU453" s="176"/>
      <c r="BV453" s="176"/>
      <c r="BW453" s="176"/>
      <c r="BX453" s="176"/>
      <c r="BY453" s="176"/>
      <c r="BZ453" s="176"/>
      <c r="CA453" s="176"/>
      <c r="CB453" s="176"/>
      <c r="CC453" s="176"/>
      <c r="CD453" s="176"/>
      <c r="CE453" s="176"/>
      <c r="CF453" s="176"/>
      <c r="CG453" s="176"/>
      <c r="CH453" s="176"/>
      <c r="CI453" s="176"/>
      <c r="CJ453" s="176"/>
      <c r="CK453" s="176"/>
      <c r="CL453" s="176"/>
      <c r="CM453" s="176"/>
      <c r="CN453" s="176"/>
      <c r="CO453" s="176"/>
      <c r="CP453" s="176"/>
      <c r="CQ453" s="176"/>
      <c r="CR453" s="176"/>
      <c r="CS453" s="176"/>
      <c r="CT453" s="176"/>
      <c r="CU453" s="176"/>
      <c r="CV453" s="176"/>
      <c r="CW453" s="176"/>
      <c r="CX453" s="176"/>
      <c r="CY453" s="176"/>
      <c r="CZ453" s="176"/>
      <c r="DA453" s="176"/>
      <c r="DB453" s="176"/>
      <c r="DC453" s="176"/>
      <c r="DD453" s="176"/>
      <c r="DE453" s="176"/>
      <c r="DF453" s="176"/>
      <c r="DG453" s="176"/>
      <c r="DH453" s="176"/>
      <c r="DK453" s="176"/>
    </row>
    <row r="454" spans="1:115" s="229" customFormat="1" x14ac:dyDescent="0.2">
      <c r="A454" s="216"/>
      <c r="B454" s="223"/>
      <c r="C454" s="227"/>
      <c r="D454" s="176"/>
      <c r="E454" s="224"/>
      <c r="F454" s="176"/>
      <c r="G454" s="176"/>
      <c r="H454" s="225"/>
      <c r="I454" s="228"/>
      <c r="J454" s="220"/>
      <c r="K454" s="176"/>
      <c r="L454" s="176"/>
      <c r="M454" s="176"/>
      <c r="N454" s="176"/>
      <c r="O454" s="227"/>
      <c r="P454" s="176"/>
      <c r="Q454" s="176"/>
      <c r="R454" s="176"/>
      <c r="S454" s="176"/>
      <c r="T454" s="176"/>
      <c r="U454" s="176"/>
      <c r="V454" s="176"/>
      <c r="W454" s="176"/>
      <c r="X454" s="176"/>
      <c r="Y454" s="176"/>
      <c r="Z454" s="176"/>
      <c r="AA454" s="176"/>
      <c r="AB454" s="176"/>
      <c r="AC454" s="176"/>
      <c r="AD454" s="176"/>
      <c r="AE454" s="176"/>
      <c r="AF454" s="176"/>
      <c r="AG454" s="176"/>
      <c r="AH454" s="176"/>
      <c r="AI454" s="176"/>
      <c r="AJ454" s="176"/>
      <c r="AK454" s="176"/>
      <c r="AL454" s="176"/>
      <c r="AM454" s="176"/>
      <c r="AN454" s="176"/>
      <c r="AO454" s="176"/>
      <c r="AP454" s="176"/>
      <c r="AQ454" s="176"/>
      <c r="AR454" s="176"/>
      <c r="AS454" s="176"/>
      <c r="AT454" s="176"/>
      <c r="AU454" s="176"/>
      <c r="AV454" s="176"/>
      <c r="AW454" s="176"/>
      <c r="AX454" s="176"/>
      <c r="AY454" s="176"/>
      <c r="AZ454" s="176"/>
      <c r="BA454" s="176"/>
      <c r="BB454" s="176"/>
      <c r="BC454" s="176"/>
      <c r="BD454" s="176"/>
      <c r="BE454" s="176"/>
      <c r="BF454" s="176"/>
      <c r="BG454" s="176"/>
      <c r="BH454" s="176"/>
      <c r="BI454" s="176"/>
      <c r="BJ454" s="176"/>
      <c r="BK454" s="176"/>
      <c r="BL454" s="176"/>
      <c r="BM454" s="176"/>
      <c r="BN454" s="176"/>
      <c r="BO454" s="176"/>
      <c r="BP454" s="176"/>
      <c r="BQ454" s="176"/>
      <c r="BR454" s="176"/>
      <c r="BS454" s="176"/>
      <c r="BT454" s="176"/>
      <c r="BU454" s="176"/>
      <c r="BV454" s="176"/>
      <c r="BW454" s="176"/>
      <c r="BX454" s="176"/>
      <c r="BY454" s="176"/>
      <c r="BZ454" s="176"/>
      <c r="CA454" s="176"/>
      <c r="CB454" s="176"/>
      <c r="CC454" s="176"/>
      <c r="CD454" s="176"/>
      <c r="CE454" s="176"/>
      <c r="CF454" s="176"/>
      <c r="CG454" s="176"/>
      <c r="CH454" s="176"/>
      <c r="CI454" s="176"/>
      <c r="CJ454" s="176"/>
      <c r="CK454" s="176"/>
      <c r="CL454" s="176"/>
      <c r="CM454" s="176"/>
      <c r="CN454" s="176"/>
      <c r="CO454" s="176"/>
      <c r="CP454" s="176"/>
      <c r="CQ454" s="176"/>
      <c r="CR454" s="176"/>
      <c r="CS454" s="176"/>
      <c r="CT454" s="176"/>
      <c r="CU454" s="176"/>
      <c r="CV454" s="176"/>
      <c r="CW454" s="176"/>
      <c r="CX454" s="176"/>
      <c r="CY454" s="176"/>
      <c r="CZ454" s="176"/>
      <c r="DA454" s="176"/>
      <c r="DB454" s="176"/>
      <c r="DC454" s="176"/>
      <c r="DD454" s="176"/>
      <c r="DE454" s="176"/>
      <c r="DF454" s="176"/>
      <c r="DG454" s="176"/>
      <c r="DH454" s="176"/>
      <c r="DK454" s="176"/>
    </row>
    <row r="455" spans="1:115" s="229" customFormat="1" x14ac:dyDescent="0.2">
      <c r="A455" s="216"/>
      <c r="B455" s="223"/>
      <c r="C455" s="227"/>
      <c r="D455" s="176"/>
      <c r="E455" s="224"/>
      <c r="F455" s="176"/>
      <c r="G455" s="176"/>
      <c r="H455" s="225"/>
      <c r="I455" s="228"/>
      <c r="J455" s="220"/>
      <c r="K455" s="176"/>
      <c r="L455" s="176"/>
      <c r="M455" s="176"/>
      <c r="N455" s="176"/>
      <c r="O455" s="227"/>
      <c r="P455" s="176"/>
      <c r="Q455" s="176"/>
      <c r="R455" s="176"/>
      <c r="S455" s="176"/>
      <c r="T455" s="176"/>
      <c r="U455" s="176"/>
      <c r="V455" s="176"/>
      <c r="W455" s="176"/>
      <c r="X455" s="176"/>
      <c r="Y455" s="176"/>
      <c r="Z455" s="176"/>
      <c r="AA455" s="176"/>
      <c r="AB455" s="176"/>
      <c r="AC455" s="176"/>
      <c r="AD455" s="176"/>
      <c r="AE455" s="176"/>
      <c r="AF455" s="176"/>
      <c r="AG455" s="176"/>
      <c r="AH455" s="176"/>
      <c r="AI455" s="176"/>
      <c r="AJ455" s="176"/>
      <c r="AK455" s="176"/>
      <c r="AL455" s="176"/>
      <c r="AM455" s="176"/>
      <c r="AN455" s="176"/>
      <c r="AO455" s="176"/>
      <c r="AP455" s="176"/>
      <c r="AQ455" s="176"/>
      <c r="AR455" s="176"/>
      <c r="AS455" s="176"/>
      <c r="AT455" s="176"/>
      <c r="AU455" s="176"/>
      <c r="AV455" s="176"/>
      <c r="AW455" s="176"/>
      <c r="AX455" s="176"/>
      <c r="AY455" s="176"/>
      <c r="AZ455" s="176"/>
      <c r="BA455" s="176"/>
      <c r="BB455" s="176"/>
      <c r="BC455" s="176"/>
      <c r="BD455" s="176"/>
      <c r="BE455" s="176"/>
      <c r="BF455" s="176"/>
      <c r="BG455" s="176"/>
      <c r="BH455" s="176"/>
      <c r="BI455" s="176"/>
      <c r="BJ455" s="176"/>
      <c r="BK455" s="176"/>
      <c r="BL455" s="176"/>
      <c r="BM455" s="176"/>
      <c r="BN455" s="176"/>
      <c r="BO455" s="176"/>
      <c r="BP455" s="176"/>
      <c r="BQ455" s="176"/>
      <c r="BR455" s="176"/>
      <c r="BS455" s="176"/>
      <c r="BT455" s="176"/>
      <c r="BU455" s="176"/>
      <c r="BV455" s="176"/>
      <c r="BW455" s="176"/>
      <c r="BX455" s="176"/>
      <c r="BY455" s="176"/>
      <c r="BZ455" s="176"/>
      <c r="CA455" s="176"/>
      <c r="CB455" s="176"/>
      <c r="CC455" s="176"/>
      <c r="CD455" s="176"/>
      <c r="CE455" s="176"/>
      <c r="CF455" s="176"/>
      <c r="CG455" s="176"/>
      <c r="CH455" s="176"/>
      <c r="CI455" s="176"/>
      <c r="CJ455" s="176"/>
      <c r="CK455" s="176"/>
      <c r="CL455" s="176"/>
      <c r="CM455" s="176"/>
      <c r="CN455" s="176"/>
      <c r="CO455" s="176"/>
      <c r="CP455" s="176"/>
      <c r="CQ455" s="176"/>
      <c r="CR455" s="176"/>
      <c r="CS455" s="176"/>
      <c r="CT455" s="176"/>
      <c r="CU455" s="176"/>
      <c r="CV455" s="176"/>
      <c r="CW455" s="176"/>
      <c r="CX455" s="176"/>
      <c r="CY455" s="176"/>
      <c r="CZ455" s="176"/>
      <c r="DA455" s="176"/>
      <c r="DB455" s="176"/>
      <c r="DC455" s="176"/>
      <c r="DD455" s="176"/>
      <c r="DE455" s="176"/>
      <c r="DF455" s="176"/>
      <c r="DG455" s="176"/>
      <c r="DH455" s="176"/>
      <c r="DK455" s="176"/>
    </row>
    <row r="456" spans="1:115" s="229" customFormat="1" x14ac:dyDescent="0.2">
      <c r="A456" s="216"/>
      <c r="B456" s="223"/>
      <c r="C456" s="227"/>
      <c r="D456" s="176"/>
      <c r="E456" s="224"/>
      <c r="F456" s="176"/>
      <c r="G456" s="176"/>
      <c r="H456" s="228"/>
      <c r="I456" s="228"/>
      <c r="J456" s="220"/>
      <c r="K456" s="176"/>
      <c r="L456" s="176"/>
      <c r="M456" s="176"/>
      <c r="N456" s="176"/>
      <c r="O456" s="227"/>
      <c r="P456" s="176"/>
      <c r="Q456" s="176"/>
      <c r="R456" s="176"/>
      <c r="S456" s="176"/>
      <c r="T456" s="176"/>
      <c r="U456" s="176"/>
      <c r="V456" s="176"/>
      <c r="W456" s="176"/>
      <c r="X456" s="176"/>
      <c r="Y456" s="176"/>
      <c r="Z456" s="176"/>
      <c r="AA456" s="176"/>
      <c r="AB456" s="176"/>
      <c r="AC456" s="176"/>
      <c r="AD456" s="176"/>
      <c r="AE456" s="176"/>
      <c r="AF456" s="176"/>
      <c r="AG456" s="176"/>
      <c r="AH456" s="176"/>
      <c r="AI456" s="176"/>
      <c r="AJ456" s="176"/>
      <c r="AK456" s="176"/>
      <c r="AL456" s="176"/>
      <c r="AM456" s="176"/>
      <c r="AN456" s="176"/>
      <c r="AO456" s="176"/>
      <c r="AP456" s="176"/>
      <c r="AQ456" s="176"/>
      <c r="AR456" s="176"/>
      <c r="AS456" s="176"/>
      <c r="AT456" s="176"/>
      <c r="AU456" s="176"/>
      <c r="AV456" s="176"/>
      <c r="AW456" s="176"/>
      <c r="AX456" s="176"/>
      <c r="AY456" s="176"/>
      <c r="AZ456" s="176"/>
      <c r="BA456" s="176"/>
      <c r="BB456" s="176"/>
      <c r="BC456" s="176"/>
      <c r="BD456" s="176"/>
      <c r="BE456" s="176"/>
      <c r="BF456" s="176"/>
      <c r="BG456" s="176"/>
      <c r="BH456" s="176"/>
      <c r="BI456" s="176"/>
      <c r="BJ456" s="176"/>
      <c r="BK456" s="176"/>
      <c r="BL456" s="176"/>
      <c r="BM456" s="176"/>
      <c r="BN456" s="176"/>
      <c r="BO456" s="176"/>
      <c r="BP456" s="176"/>
      <c r="BQ456" s="176"/>
      <c r="BR456" s="176"/>
      <c r="BS456" s="176"/>
      <c r="BT456" s="176"/>
      <c r="BU456" s="176"/>
      <c r="BV456" s="176"/>
      <c r="BW456" s="176"/>
      <c r="BX456" s="176"/>
      <c r="BY456" s="176"/>
      <c r="BZ456" s="176"/>
      <c r="CA456" s="176"/>
      <c r="CB456" s="176"/>
      <c r="CC456" s="176"/>
      <c r="CD456" s="176"/>
      <c r="CE456" s="176"/>
      <c r="CF456" s="176"/>
      <c r="CG456" s="176"/>
      <c r="CH456" s="176"/>
      <c r="CI456" s="176"/>
      <c r="CJ456" s="176"/>
      <c r="CK456" s="176"/>
      <c r="CL456" s="176"/>
      <c r="CM456" s="176"/>
      <c r="CN456" s="176"/>
      <c r="CO456" s="176"/>
      <c r="CP456" s="176"/>
      <c r="CQ456" s="176"/>
      <c r="CR456" s="176"/>
      <c r="CS456" s="176"/>
      <c r="CT456" s="176"/>
      <c r="CU456" s="176"/>
      <c r="CV456" s="176"/>
      <c r="CW456" s="176"/>
      <c r="CX456" s="176"/>
      <c r="CY456" s="176"/>
      <c r="CZ456" s="176"/>
      <c r="DA456" s="176"/>
      <c r="DB456" s="176"/>
      <c r="DC456" s="176"/>
      <c r="DD456" s="176"/>
      <c r="DE456" s="176"/>
      <c r="DF456" s="176"/>
      <c r="DG456" s="176"/>
      <c r="DH456" s="176"/>
      <c r="DK456" s="176"/>
    </row>
    <row r="457" spans="1:115" s="229" customFormat="1" x14ac:dyDescent="0.2">
      <c r="A457" s="216"/>
      <c r="B457" s="223"/>
      <c r="C457" s="227"/>
      <c r="D457" s="176"/>
      <c r="E457" s="224"/>
      <c r="F457" s="176"/>
      <c r="G457" s="176"/>
      <c r="H457" s="228"/>
      <c r="I457" s="228"/>
      <c r="J457" s="220"/>
      <c r="K457" s="176"/>
      <c r="L457" s="176"/>
      <c r="M457" s="176"/>
      <c r="N457" s="176"/>
      <c r="O457" s="227"/>
      <c r="P457" s="176"/>
      <c r="Q457" s="176"/>
      <c r="R457" s="176"/>
      <c r="S457" s="176"/>
      <c r="T457" s="176"/>
      <c r="U457" s="176"/>
      <c r="V457" s="176"/>
      <c r="W457" s="176"/>
      <c r="X457" s="176"/>
      <c r="Y457" s="176"/>
      <c r="Z457" s="176"/>
      <c r="AA457" s="176"/>
      <c r="AB457" s="176"/>
      <c r="AC457" s="176"/>
      <c r="AD457" s="176"/>
      <c r="AE457" s="176"/>
      <c r="AF457" s="176"/>
      <c r="AG457" s="176"/>
      <c r="AH457" s="176"/>
      <c r="AI457" s="176"/>
      <c r="AJ457" s="176"/>
      <c r="AK457" s="176"/>
      <c r="AL457" s="176"/>
      <c r="AM457" s="176"/>
      <c r="AN457" s="176"/>
      <c r="AO457" s="176"/>
      <c r="AP457" s="176"/>
      <c r="AQ457" s="176"/>
      <c r="AR457" s="176"/>
      <c r="AS457" s="176"/>
      <c r="AT457" s="176"/>
      <c r="AU457" s="176"/>
      <c r="AV457" s="176"/>
      <c r="AW457" s="176"/>
      <c r="AX457" s="176"/>
      <c r="AY457" s="176"/>
      <c r="AZ457" s="176"/>
      <c r="BA457" s="176"/>
      <c r="BB457" s="176"/>
      <c r="BC457" s="176"/>
      <c r="BD457" s="176"/>
      <c r="BE457" s="176"/>
      <c r="BF457" s="176"/>
      <c r="BG457" s="176"/>
      <c r="BH457" s="176"/>
      <c r="BI457" s="176"/>
      <c r="BJ457" s="176"/>
      <c r="BK457" s="176"/>
      <c r="BL457" s="176"/>
      <c r="BM457" s="176"/>
      <c r="BN457" s="176"/>
      <c r="BO457" s="176"/>
      <c r="BP457" s="176"/>
      <c r="BQ457" s="176"/>
      <c r="BR457" s="176"/>
      <c r="BS457" s="176"/>
      <c r="BT457" s="176"/>
      <c r="BU457" s="176"/>
      <c r="BV457" s="176"/>
      <c r="BW457" s="176"/>
      <c r="BX457" s="176"/>
      <c r="BY457" s="176"/>
      <c r="BZ457" s="176"/>
      <c r="CA457" s="176"/>
      <c r="CB457" s="176"/>
      <c r="CC457" s="176"/>
      <c r="CD457" s="176"/>
      <c r="CE457" s="176"/>
      <c r="CF457" s="176"/>
      <c r="CG457" s="176"/>
      <c r="CH457" s="176"/>
      <c r="CI457" s="176"/>
      <c r="CJ457" s="176"/>
      <c r="CK457" s="176"/>
      <c r="CL457" s="176"/>
      <c r="CM457" s="176"/>
      <c r="CN457" s="176"/>
      <c r="CO457" s="176"/>
      <c r="CP457" s="176"/>
      <c r="CQ457" s="176"/>
      <c r="CR457" s="176"/>
      <c r="CS457" s="176"/>
      <c r="CT457" s="176"/>
      <c r="CU457" s="176"/>
      <c r="CV457" s="176"/>
      <c r="CW457" s="176"/>
      <c r="CX457" s="176"/>
      <c r="CY457" s="176"/>
      <c r="CZ457" s="176"/>
      <c r="DA457" s="176"/>
      <c r="DB457" s="176"/>
      <c r="DC457" s="176"/>
      <c r="DD457" s="176"/>
      <c r="DE457" s="176"/>
      <c r="DF457" s="176"/>
      <c r="DG457" s="176"/>
      <c r="DH457" s="176"/>
      <c r="DK457" s="176"/>
    </row>
    <row r="458" spans="1:115" s="229" customFormat="1" x14ac:dyDescent="0.2">
      <c r="A458" s="216"/>
      <c r="B458" s="223"/>
      <c r="C458" s="227"/>
      <c r="D458" s="176"/>
      <c r="E458" s="224"/>
      <c r="F458" s="176"/>
      <c r="G458" s="176"/>
      <c r="H458" s="228"/>
      <c r="I458" s="228"/>
      <c r="J458" s="220"/>
      <c r="K458" s="176"/>
      <c r="L458" s="176"/>
      <c r="M458" s="176"/>
      <c r="N458" s="176"/>
      <c r="O458" s="227"/>
      <c r="P458" s="176"/>
      <c r="Q458" s="176"/>
      <c r="R458" s="176"/>
      <c r="S458" s="176"/>
      <c r="T458" s="176"/>
      <c r="U458" s="176"/>
      <c r="V458" s="176"/>
      <c r="W458" s="176"/>
      <c r="X458" s="176"/>
      <c r="Y458" s="176"/>
      <c r="Z458" s="176"/>
      <c r="AA458" s="176"/>
      <c r="AB458" s="176"/>
      <c r="AC458" s="176"/>
      <c r="AD458" s="176"/>
      <c r="AE458" s="176"/>
      <c r="AF458" s="176"/>
      <c r="AG458" s="176"/>
      <c r="AH458" s="176"/>
      <c r="AI458" s="176"/>
      <c r="AJ458" s="176"/>
      <c r="AK458" s="176"/>
      <c r="AL458" s="176"/>
      <c r="AM458" s="176"/>
      <c r="AN458" s="176"/>
      <c r="AO458" s="176"/>
      <c r="AP458" s="176"/>
      <c r="AQ458" s="176"/>
      <c r="AR458" s="176"/>
      <c r="AS458" s="176"/>
      <c r="AT458" s="176"/>
      <c r="AU458" s="176"/>
      <c r="AV458" s="176"/>
      <c r="AW458" s="176"/>
      <c r="AX458" s="176"/>
      <c r="AY458" s="176"/>
      <c r="AZ458" s="176"/>
      <c r="BA458" s="176"/>
      <c r="BB458" s="176"/>
      <c r="BC458" s="176"/>
      <c r="BD458" s="176"/>
      <c r="BE458" s="176"/>
      <c r="BF458" s="176"/>
      <c r="BG458" s="176"/>
      <c r="BH458" s="176"/>
      <c r="BI458" s="176"/>
      <c r="BJ458" s="176"/>
      <c r="BK458" s="176"/>
      <c r="BL458" s="176"/>
      <c r="BM458" s="176"/>
      <c r="BN458" s="176"/>
      <c r="BO458" s="176"/>
      <c r="BP458" s="176"/>
      <c r="BQ458" s="176"/>
      <c r="BR458" s="176"/>
      <c r="BS458" s="176"/>
      <c r="BT458" s="176"/>
      <c r="BU458" s="176"/>
      <c r="BV458" s="176"/>
      <c r="BW458" s="176"/>
      <c r="BX458" s="176"/>
      <c r="BY458" s="176"/>
      <c r="BZ458" s="176"/>
      <c r="CA458" s="176"/>
      <c r="CB458" s="176"/>
      <c r="CC458" s="176"/>
      <c r="CD458" s="176"/>
      <c r="CE458" s="176"/>
      <c r="CF458" s="176"/>
      <c r="CG458" s="176"/>
      <c r="CH458" s="176"/>
      <c r="CI458" s="176"/>
      <c r="CJ458" s="176"/>
      <c r="CK458" s="176"/>
      <c r="CL458" s="176"/>
      <c r="CM458" s="176"/>
      <c r="CN458" s="176"/>
      <c r="CO458" s="176"/>
      <c r="CP458" s="176"/>
      <c r="CQ458" s="176"/>
      <c r="CR458" s="176"/>
      <c r="CS458" s="176"/>
      <c r="CT458" s="176"/>
      <c r="CU458" s="176"/>
      <c r="CV458" s="176"/>
      <c r="CW458" s="176"/>
      <c r="CX458" s="176"/>
      <c r="CY458" s="176"/>
      <c r="CZ458" s="176"/>
      <c r="DA458" s="176"/>
      <c r="DB458" s="176"/>
      <c r="DC458" s="176"/>
      <c r="DD458" s="176"/>
      <c r="DE458" s="176"/>
      <c r="DF458" s="176"/>
      <c r="DG458" s="176"/>
      <c r="DH458" s="176"/>
      <c r="DK458" s="176"/>
    </row>
    <row r="459" spans="1:115" s="229" customFormat="1" x14ac:dyDescent="0.2">
      <c r="A459" s="216"/>
      <c r="B459" s="223"/>
      <c r="C459" s="227"/>
      <c r="D459" s="176"/>
      <c r="E459" s="224"/>
      <c r="F459" s="176"/>
      <c r="G459" s="176"/>
      <c r="H459" s="225"/>
      <c r="I459" s="228"/>
      <c r="J459" s="220"/>
      <c r="K459" s="176"/>
      <c r="L459" s="176"/>
      <c r="M459" s="176"/>
      <c r="N459" s="176"/>
      <c r="O459" s="227"/>
      <c r="P459" s="176"/>
      <c r="Q459" s="176"/>
      <c r="R459" s="176"/>
      <c r="S459" s="176"/>
      <c r="T459" s="176"/>
      <c r="U459" s="176"/>
      <c r="V459" s="176"/>
      <c r="W459" s="176"/>
      <c r="X459" s="176"/>
      <c r="Y459" s="176"/>
      <c r="Z459" s="176"/>
      <c r="AA459" s="176"/>
      <c r="AB459" s="176"/>
      <c r="AC459" s="176"/>
      <c r="AD459" s="176"/>
      <c r="AE459" s="176"/>
      <c r="AF459" s="176"/>
      <c r="AG459" s="176"/>
      <c r="AH459" s="176"/>
      <c r="AI459" s="176"/>
      <c r="AJ459" s="176"/>
      <c r="AK459" s="176"/>
      <c r="AL459" s="176"/>
      <c r="AM459" s="176"/>
      <c r="AN459" s="176"/>
      <c r="AO459" s="176"/>
      <c r="AP459" s="176"/>
      <c r="AQ459" s="176"/>
      <c r="AR459" s="176"/>
      <c r="AS459" s="176"/>
      <c r="AT459" s="176"/>
      <c r="AU459" s="176"/>
      <c r="AV459" s="176"/>
      <c r="AW459" s="176"/>
      <c r="AX459" s="176"/>
      <c r="AY459" s="176"/>
      <c r="AZ459" s="176"/>
      <c r="BA459" s="176"/>
      <c r="BB459" s="176"/>
      <c r="BC459" s="176"/>
      <c r="BD459" s="176"/>
      <c r="BE459" s="176"/>
      <c r="BF459" s="176"/>
      <c r="BG459" s="176"/>
      <c r="BH459" s="176"/>
      <c r="BI459" s="176"/>
      <c r="BJ459" s="176"/>
      <c r="BK459" s="176"/>
      <c r="BL459" s="176"/>
      <c r="BM459" s="176"/>
      <c r="BN459" s="176"/>
      <c r="BO459" s="176"/>
      <c r="BP459" s="176"/>
      <c r="BQ459" s="176"/>
      <c r="BR459" s="176"/>
      <c r="BS459" s="176"/>
      <c r="BT459" s="176"/>
      <c r="BU459" s="176"/>
      <c r="BV459" s="176"/>
      <c r="BW459" s="176"/>
      <c r="BX459" s="176"/>
      <c r="BY459" s="176"/>
      <c r="BZ459" s="176"/>
      <c r="CA459" s="176"/>
      <c r="CB459" s="176"/>
      <c r="CC459" s="176"/>
      <c r="CD459" s="176"/>
      <c r="CE459" s="176"/>
      <c r="CF459" s="176"/>
      <c r="CG459" s="176"/>
      <c r="CH459" s="176"/>
      <c r="CI459" s="176"/>
      <c r="CJ459" s="176"/>
      <c r="CK459" s="176"/>
      <c r="CL459" s="176"/>
      <c r="CM459" s="176"/>
      <c r="CN459" s="176"/>
      <c r="CO459" s="176"/>
      <c r="CP459" s="176"/>
      <c r="CQ459" s="176"/>
      <c r="CR459" s="176"/>
      <c r="CS459" s="176"/>
      <c r="CT459" s="176"/>
      <c r="CU459" s="176"/>
      <c r="CV459" s="176"/>
      <c r="CW459" s="176"/>
      <c r="CX459" s="176"/>
      <c r="CY459" s="176"/>
      <c r="CZ459" s="176"/>
      <c r="DA459" s="176"/>
      <c r="DB459" s="176"/>
      <c r="DC459" s="176"/>
      <c r="DD459" s="176"/>
      <c r="DE459" s="176"/>
      <c r="DF459" s="176"/>
      <c r="DG459" s="176"/>
      <c r="DH459" s="176"/>
      <c r="DK459" s="176"/>
    </row>
    <row r="460" spans="1:115" s="229" customFormat="1" x14ac:dyDescent="0.2">
      <c r="A460" s="216"/>
      <c r="B460" s="223"/>
      <c r="C460" s="227"/>
      <c r="D460" s="176"/>
      <c r="E460" s="224"/>
      <c r="F460" s="176"/>
      <c r="G460" s="176"/>
      <c r="H460" s="225"/>
      <c r="I460" s="228"/>
      <c r="J460" s="220"/>
      <c r="K460" s="176"/>
      <c r="L460" s="176"/>
      <c r="M460" s="176"/>
      <c r="N460" s="176"/>
      <c r="O460" s="227"/>
      <c r="P460" s="176"/>
      <c r="Q460" s="176"/>
      <c r="R460" s="176"/>
      <c r="S460" s="176"/>
      <c r="T460" s="176"/>
      <c r="U460" s="176"/>
      <c r="V460" s="176"/>
      <c r="W460" s="176"/>
      <c r="X460" s="176"/>
      <c r="Y460" s="176"/>
      <c r="Z460" s="176"/>
      <c r="AA460" s="176"/>
      <c r="AB460" s="176"/>
      <c r="AC460" s="176"/>
      <c r="AD460" s="176"/>
      <c r="AE460" s="176"/>
      <c r="AF460" s="176"/>
      <c r="AG460" s="176"/>
      <c r="AH460" s="176"/>
      <c r="AI460" s="176"/>
      <c r="AJ460" s="176"/>
      <c r="AK460" s="176"/>
      <c r="AL460" s="176"/>
      <c r="AM460" s="176"/>
      <c r="AN460" s="176"/>
      <c r="AO460" s="176"/>
      <c r="AP460" s="176"/>
      <c r="AQ460" s="176"/>
      <c r="AR460" s="176"/>
      <c r="AS460" s="176"/>
      <c r="AT460" s="176"/>
      <c r="AU460" s="176"/>
      <c r="AV460" s="176"/>
      <c r="AW460" s="176"/>
      <c r="AX460" s="176"/>
      <c r="AY460" s="176"/>
      <c r="AZ460" s="176"/>
      <c r="BA460" s="176"/>
      <c r="BB460" s="176"/>
      <c r="BC460" s="176"/>
      <c r="BD460" s="176"/>
      <c r="BE460" s="176"/>
      <c r="BF460" s="176"/>
      <c r="BG460" s="176"/>
      <c r="BH460" s="176"/>
      <c r="BI460" s="176"/>
      <c r="BJ460" s="176"/>
      <c r="BK460" s="176"/>
      <c r="BL460" s="176"/>
      <c r="BM460" s="176"/>
      <c r="BN460" s="176"/>
      <c r="BO460" s="176"/>
      <c r="BP460" s="176"/>
      <c r="BQ460" s="176"/>
      <c r="BR460" s="176"/>
      <c r="BS460" s="176"/>
      <c r="BT460" s="176"/>
      <c r="BU460" s="176"/>
      <c r="BV460" s="176"/>
      <c r="BW460" s="176"/>
      <c r="BX460" s="176"/>
      <c r="BY460" s="176"/>
      <c r="BZ460" s="176"/>
      <c r="CA460" s="176"/>
      <c r="CB460" s="176"/>
      <c r="CC460" s="176"/>
      <c r="CD460" s="176"/>
      <c r="CE460" s="176"/>
      <c r="CF460" s="176"/>
      <c r="CG460" s="176"/>
      <c r="CH460" s="176"/>
      <c r="CI460" s="176"/>
      <c r="CJ460" s="176"/>
      <c r="CK460" s="176"/>
      <c r="CL460" s="176"/>
      <c r="CM460" s="176"/>
      <c r="CN460" s="176"/>
      <c r="CO460" s="176"/>
      <c r="CP460" s="176"/>
      <c r="CQ460" s="176"/>
      <c r="CR460" s="176"/>
      <c r="CS460" s="176"/>
      <c r="CT460" s="176"/>
      <c r="CU460" s="176"/>
      <c r="CV460" s="176"/>
      <c r="CW460" s="176"/>
      <c r="CX460" s="176"/>
      <c r="CY460" s="176"/>
      <c r="CZ460" s="176"/>
      <c r="DA460" s="176"/>
      <c r="DB460" s="176"/>
      <c r="DC460" s="176"/>
      <c r="DD460" s="176"/>
      <c r="DE460" s="176"/>
      <c r="DF460" s="176"/>
      <c r="DG460" s="176"/>
      <c r="DH460" s="176"/>
      <c r="DK460" s="176"/>
    </row>
    <row r="461" spans="1:115" s="229" customFormat="1" x14ac:dyDescent="0.2">
      <c r="A461" s="216"/>
      <c r="B461" s="223"/>
      <c r="C461" s="227"/>
      <c r="D461" s="176"/>
      <c r="E461" s="224"/>
      <c r="F461" s="176"/>
      <c r="G461" s="176"/>
      <c r="H461" s="228"/>
      <c r="I461" s="228"/>
      <c r="J461" s="220"/>
      <c r="K461" s="176"/>
      <c r="L461" s="176"/>
      <c r="M461" s="176"/>
      <c r="N461" s="176"/>
      <c r="O461" s="227"/>
      <c r="P461" s="176"/>
      <c r="Q461" s="176"/>
      <c r="R461" s="176"/>
      <c r="S461" s="176"/>
      <c r="T461" s="176"/>
      <c r="U461" s="176"/>
      <c r="V461" s="176"/>
      <c r="W461" s="176"/>
      <c r="X461" s="176"/>
      <c r="Y461" s="176"/>
      <c r="Z461" s="176"/>
      <c r="AA461" s="176"/>
      <c r="AB461" s="176"/>
      <c r="AC461" s="176"/>
      <c r="AD461" s="176"/>
      <c r="AE461" s="176"/>
      <c r="AF461" s="176"/>
      <c r="AG461" s="176"/>
      <c r="AH461" s="176"/>
      <c r="AI461" s="176"/>
      <c r="AJ461" s="176"/>
      <c r="AK461" s="176"/>
      <c r="AL461" s="176"/>
      <c r="AM461" s="176"/>
      <c r="AN461" s="176"/>
      <c r="AO461" s="176"/>
      <c r="AP461" s="176"/>
      <c r="AQ461" s="176"/>
      <c r="AR461" s="176"/>
      <c r="AS461" s="176"/>
      <c r="AT461" s="176"/>
      <c r="AU461" s="176"/>
      <c r="AV461" s="176"/>
      <c r="AW461" s="176"/>
      <c r="AX461" s="176"/>
      <c r="AY461" s="176"/>
      <c r="AZ461" s="176"/>
      <c r="BA461" s="176"/>
      <c r="BB461" s="176"/>
      <c r="BC461" s="176"/>
      <c r="BD461" s="176"/>
      <c r="BE461" s="176"/>
      <c r="BF461" s="176"/>
      <c r="BG461" s="176"/>
      <c r="BH461" s="176"/>
      <c r="BI461" s="176"/>
      <c r="BJ461" s="176"/>
      <c r="BK461" s="176"/>
      <c r="BL461" s="176"/>
      <c r="BM461" s="176"/>
      <c r="BN461" s="176"/>
      <c r="BO461" s="176"/>
      <c r="BP461" s="176"/>
      <c r="BQ461" s="176"/>
      <c r="BR461" s="176"/>
      <c r="BS461" s="176"/>
      <c r="BT461" s="176"/>
      <c r="BU461" s="176"/>
      <c r="BV461" s="176"/>
      <c r="BW461" s="176"/>
      <c r="BX461" s="176"/>
      <c r="BY461" s="176"/>
      <c r="BZ461" s="176"/>
      <c r="CA461" s="176"/>
      <c r="CB461" s="176"/>
      <c r="CC461" s="176"/>
      <c r="CD461" s="176"/>
      <c r="CE461" s="176"/>
      <c r="CF461" s="176"/>
      <c r="CG461" s="176"/>
      <c r="CH461" s="176"/>
      <c r="CI461" s="176"/>
      <c r="CJ461" s="176"/>
      <c r="CK461" s="176"/>
      <c r="CL461" s="176"/>
      <c r="CM461" s="176"/>
      <c r="CN461" s="176"/>
      <c r="CO461" s="176"/>
      <c r="CP461" s="176"/>
      <c r="CQ461" s="176"/>
      <c r="CR461" s="176"/>
      <c r="CS461" s="176"/>
      <c r="CT461" s="176"/>
      <c r="CU461" s="176"/>
      <c r="CV461" s="176"/>
      <c r="CW461" s="176"/>
      <c r="CX461" s="176"/>
      <c r="CY461" s="176"/>
      <c r="CZ461" s="176"/>
      <c r="DA461" s="176"/>
      <c r="DB461" s="176"/>
      <c r="DC461" s="176"/>
      <c r="DD461" s="176"/>
      <c r="DE461" s="176"/>
      <c r="DF461" s="176"/>
      <c r="DG461" s="176"/>
      <c r="DH461" s="176"/>
      <c r="DK461" s="176"/>
    </row>
    <row r="462" spans="1:115" s="229" customFormat="1" x14ac:dyDescent="0.2">
      <c r="A462" s="216"/>
      <c r="B462" s="223"/>
      <c r="C462" s="227"/>
      <c r="D462" s="176"/>
      <c r="E462" s="224"/>
      <c r="F462" s="176"/>
      <c r="G462" s="176"/>
      <c r="H462" s="228"/>
      <c r="I462" s="228"/>
      <c r="J462" s="220"/>
      <c r="K462" s="176"/>
      <c r="L462" s="176"/>
      <c r="M462" s="176"/>
      <c r="N462" s="176"/>
      <c r="O462" s="227"/>
      <c r="P462" s="176"/>
      <c r="Q462" s="176"/>
      <c r="R462" s="176"/>
      <c r="S462" s="176"/>
      <c r="T462" s="176"/>
      <c r="U462" s="176"/>
      <c r="V462" s="176"/>
      <c r="W462" s="176"/>
      <c r="X462" s="176"/>
      <c r="Y462" s="176"/>
      <c r="Z462" s="176"/>
      <c r="AA462" s="176"/>
      <c r="AB462" s="176"/>
      <c r="AC462" s="176"/>
      <c r="AD462" s="176"/>
      <c r="AE462" s="176"/>
      <c r="AF462" s="176"/>
      <c r="AG462" s="176"/>
      <c r="AH462" s="176"/>
      <c r="AI462" s="176"/>
      <c r="AJ462" s="176"/>
      <c r="AK462" s="176"/>
      <c r="AL462" s="176"/>
      <c r="AM462" s="176"/>
      <c r="AN462" s="176"/>
      <c r="AO462" s="176"/>
      <c r="AP462" s="176"/>
      <c r="AQ462" s="176"/>
      <c r="AR462" s="176"/>
      <c r="AS462" s="176"/>
      <c r="AT462" s="176"/>
      <c r="AU462" s="176"/>
      <c r="AV462" s="176"/>
      <c r="AW462" s="176"/>
      <c r="AX462" s="176"/>
      <c r="AY462" s="176"/>
      <c r="AZ462" s="176"/>
      <c r="BA462" s="176"/>
      <c r="BB462" s="176"/>
      <c r="BC462" s="176"/>
      <c r="BD462" s="176"/>
      <c r="BE462" s="176"/>
      <c r="BF462" s="176"/>
      <c r="BG462" s="176"/>
      <c r="BH462" s="176"/>
      <c r="BI462" s="176"/>
      <c r="BJ462" s="176"/>
      <c r="BK462" s="176"/>
      <c r="BL462" s="176"/>
      <c r="BM462" s="176"/>
      <c r="BN462" s="176"/>
      <c r="BO462" s="176"/>
      <c r="BP462" s="176"/>
      <c r="BQ462" s="176"/>
      <c r="BR462" s="176"/>
      <c r="BS462" s="176"/>
      <c r="BT462" s="176"/>
      <c r="BU462" s="176"/>
      <c r="BV462" s="176"/>
      <c r="BW462" s="176"/>
      <c r="BX462" s="176"/>
      <c r="BY462" s="176"/>
      <c r="BZ462" s="176"/>
      <c r="CA462" s="176"/>
      <c r="CB462" s="176"/>
      <c r="CC462" s="176"/>
      <c r="CD462" s="176"/>
      <c r="CE462" s="176"/>
      <c r="CF462" s="176"/>
      <c r="CG462" s="176"/>
      <c r="CH462" s="176"/>
      <c r="CI462" s="176"/>
      <c r="CJ462" s="176"/>
      <c r="CK462" s="176"/>
      <c r="CL462" s="176"/>
      <c r="CM462" s="176"/>
      <c r="CN462" s="176"/>
      <c r="CO462" s="176"/>
      <c r="CP462" s="176"/>
      <c r="CQ462" s="176"/>
      <c r="CR462" s="176"/>
      <c r="CS462" s="176"/>
      <c r="CT462" s="176"/>
      <c r="CU462" s="176"/>
      <c r="CV462" s="176"/>
      <c r="CW462" s="176"/>
      <c r="CX462" s="176"/>
      <c r="CY462" s="176"/>
      <c r="CZ462" s="176"/>
      <c r="DA462" s="176"/>
      <c r="DB462" s="176"/>
      <c r="DC462" s="176"/>
      <c r="DD462" s="176"/>
      <c r="DE462" s="176"/>
      <c r="DF462" s="176"/>
      <c r="DG462" s="176"/>
      <c r="DH462" s="176"/>
      <c r="DK462" s="176"/>
    </row>
    <row r="463" spans="1:115" s="229" customFormat="1" x14ac:dyDescent="0.2">
      <c r="A463" s="216"/>
      <c r="B463" s="223"/>
      <c r="C463" s="227"/>
      <c r="D463" s="176"/>
      <c r="E463" s="224"/>
      <c r="F463" s="176"/>
      <c r="G463" s="176"/>
      <c r="H463" s="228"/>
      <c r="I463" s="228"/>
      <c r="J463" s="220"/>
      <c r="K463" s="176"/>
      <c r="L463" s="176"/>
      <c r="M463" s="176"/>
      <c r="N463" s="176"/>
      <c r="O463" s="227"/>
      <c r="P463" s="176"/>
      <c r="Q463" s="176"/>
      <c r="R463" s="176"/>
      <c r="S463" s="176"/>
      <c r="T463" s="176"/>
      <c r="U463" s="176"/>
      <c r="V463" s="176"/>
      <c r="W463" s="176"/>
      <c r="X463" s="176"/>
      <c r="Y463" s="176"/>
      <c r="Z463" s="176"/>
      <c r="AA463" s="176"/>
      <c r="AB463" s="176"/>
      <c r="AC463" s="176"/>
      <c r="AD463" s="176"/>
      <c r="AE463" s="176"/>
      <c r="AF463" s="176"/>
      <c r="AG463" s="176"/>
      <c r="AH463" s="176"/>
      <c r="AI463" s="176"/>
      <c r="AJ463" s="176"/>
      <c r="AK463" s="176"/>
      <c r="AL463" s="176"/>
      <c r="AM463" s="176"/>
      <c r="AN463" s="176"/>
      <c r="AO463" s="176"/>
      <c r="AP463" s="176"/>
      <c r="AQ463" s="176"/>
      <c r="AR463" s="176"/>
      <c r="AS463" s="176"/>
      <c r="AT463" s="176"/>
      <c r="AU463" s="176"/>
      <c r="AV463" s="176"/>
      <c r="AW463" s="176"/>
      <c r="AX463" s="176"/>
      <c r="AY463" s="176"/>
      <c r="AZ463" s="176"/>
      <c r="BA463" s="176"/>
      <c r="BB463" s="176"/>
      <c r="BC463" s="176"/>
      <c r="BD463" s="176"/>
      <c r="BE463" s="176"/>
      <c r="BF463" s="176"/>
      <c r="BG463" s="176"/>
      <c r="BH463" s="176"/>
      <c r="BI463" s="176"/>
      <c r="BJ463" s="176"/>
      <c r="BK463" s="176"/>
      <c r="BL463" s="176"/>
      <c r="BM463" s="176"/>
      <c r="BN463" s="176"/>
      <c r="BO463" s="176"/>
      <c r="BP463" s="176"/>
      <c r="BQ463" s="176"/>
      <c r="BR463" s="176"/>
      <c r="BS463" s="176"/>
      <c r="BT463" s="176"/>
      <c r="BU463" s="176"/>
      <c r="BV463" s="176"/>
      <c r="BW463" s="176"/>
      <c r="BX463" s="176"/>
      <c r="BY463" s="176"/>
      <c r="BZ463" s="176"/>
      <c r="CA463" s="176"/>
      <c r="CB463" s="176"/>
      <c r="CC463" s="176"/>
      <c r="CD463" s="176"/>
      <c r="CE463" s="176"/>
      <c r="CF463" s="176"/>
      <c r="CG463" s="176"/>
      <c r="CH463" s="176"/>
      <c r="CI463" s="176"/>
      <c r="CJ463" s="176"/>
      <c r="CK463" s="176"/>
      <c r="CL463" s="176"/>
      <c r="CM463" s="176"/>
      <c r="CN463" s="176"/>
      <c r="CO463" s="176"/>
      <c r="CP463" s="176"/>
      <c r="CQ463" s="176"/>
      <c r="CR463" s="176"/>
      <c r="CS463" s="176"/>
      <c r="CT463" s="176"/>
      <c r="CU463" s="176"/>
      <c r="CV463" s="176"/>
      <c r="CW463" s="176"/>
      <c r="CX463" s="176"/>
      <c r="CY463" s="176"/>
      <c r="CZ463" s="176"/>
      <c r="DA463" s="176"/>
      <c r="DB463" s="176"/>
      <c r="DC463" s="176"/>
      <c r="DD463" s="176"/>
      <c r="DE463" s="176"/>
      <c r="DF463" s="176"/>
      <c r="DG463" s="176"/>
      <c r="DH463" s="176"/>
      <c r="DK463" s="176"/>
    </row>
    <row r="464" spans="1:115" s="229" customFormat="1" x14ac:dyDescent="0.2">
      <c r="A464" s="216"/>
      <c r="B464" s="223"/>
      <c r="C464" s="227"/>
      <c r="D464" s="176"/>
      <c r="E464" s="224"/>
      <c r="F464" s="176"/>
      <c r="G464" s="176"/>
      <c r="H464" s="225"/>
      <c r="I464" s="228"/>
      <c r="J464" s="220"/>
      <c r="K464" s="176"/>
      <c r="L464" s="176"/>
      <c r="M464" s="176"/>
      <c r="N464" s="176"/>
      <c r="O464" s="227"/>
      <c r="P464" s="176"/>
      <c r="Q464" s="176"/>
      <c r="R464" s="176"/>
      <c r="S464" s="176"/>
      <c r="T464" s="176"/>
      <c r="U464" s="176"/>
      <c r="V464" s="176"/>
      <c r="W464" s="176"/>
      <c r="X464" s="176"/>
      <c r="Y464" s="176"/>
      <c r="Z464" s="176"/>
      <c r="AA464" s="176"/>
      <c r="AB464" s="176"/>
      <c r="AC464" s="176"/>
      <c r="AD464" s="176"/>
      <c r="AE464" s="176"/>
      <c r="AF464" s="176"/>
      <c r="AG464" s="176"/>
      <c r="AH464" s="176"/>
      <c r="AI464" s="176"/>
      <c r="AJ464" s="176"/>
      <c r="AK464" s="176"/>
      <c r="AL464" s="176"/>
      <c r="AM464" s="176"/>
      <c r="AN464" s="176"/>
      <c r="AO464" s="176"/>
      <c r="AP464" s="176"/>
      <c r="AQ464" s="176"/>
      <c r="AR464" s="176"/>
      <c r="AS464" s="176"/>
      <c r="AT464" s="176"/>
      <c r="AU464" s="176"/>
      <c r="AV464" s="176"/>
      <c r="AW464" s="176"/>
      <c r="AX464" s="176"/>
      <c r="AY464" s="176"/>
      <c r="AZ464" s="176"/>
      <c r="BA464" s="176"/>
      <c r="BB464" s="176"/>
      <c r="BC464" s="176"/>
      <c r="BD464" s="176"/>
      <c r="BE464" s="176"/>
      <c r="BF464" s="176"/>
      <c r="BG464" s="176"/>
      <c r="BH464" s="176"/>
      <c r="BI464" s="176"/>
      <c r="BJ464" s="176"/>
      <c r="BK464" s="176"/>
      <c r="BL464" s="176"/>
      <c r="BM464" s="176"/>
      <c r="BN464" s="176"/>
      <c r="BO464" s="176"/>
      <c r="BP464" s="176"/>
      <c r="BQ464" s="176"/>
      <c r="BR464" s="176"/>
      <c r="BS464" s="176"/>
      <c r="BT464" s="176"/>
      <c r="BU464" s="176"/>
      <c r="BV464" s="176"/>
      <c r="BW464" s="176"/>
      <c r="BX464" s="176"/>
      <c r="BY464" s="176"/>
      <c r="BZ464" s="176"/>
      <c r="CA464" s="176"/>
      <c r="CB464" s="176"/>
      <c r="CC464" s="176"/>
      <c r="CD464" s="176"/>
      <c r="CE464" s="176"/>
      <c r="CF464" s="176"/>
      <c r="CG464" s="176"/>
      <c r="CH464" s="176"/>
      <c r="CI464" s="176"/>
      <c r="CJ464" s="176"/>
      <c r="CK464" s="176"/>
      <c r="CL464" s="176"/>
      <c r="CM464" s="176"/>
      <c r="CN464" s="176"/>
      <c r="CO464" s="176"/>
      <c r="CP464" s="176"/>
      <c r="CQ464" s="176"/>
      <c r="CR464" s="176"/>
      <c r="CS464" s="176"/>
      <c r="CT464" s="176"/>
      <c r="CU464" s="176"/>
      <c r="CV464" s="176"/>
      <c r="CW464" s="176"/>
      <c r="CX464" s="176"/>
      <c r="CY464" s="176"/>
      <c r="CZ464" s="176"/>
      <c r="DA464" s="176"/>
      <c r="DB464" s="176"/>
      <c r="DC464" s="176"/>
      <c r="DD464" s="176"/>
      <c r="DE464" s="176"/>
      <c r="DF464" s="176"/>
      <c r="DG464" s="176"/>
      <c r="DH464" s="176"/>
      <c r="DK464" s="176"/>
    </row>
    <row r="465" spans="1:115" s="229" customFormat="1" x14ac:dyDescent="0.2">
      <c r="A465" s="216"/>
      <c r="B465" s="223"/>
      <c r="C465" s="227"/>
      <c r="D465" s="176"/>
      <c r="E465" s="224"/>
      <c r="F465" s="176"/>
      <c r="G465" s="176"/>
      <c r="H465" s="225"/>
      <c r="I465" s="228"/>
      <c r="J465" s="220"/>
      <c r="K465" s="176"/>
      <c r="L465" s="176"/>
      <c r="M465" s="176"/>
      <c r="N465" s="176"/>
      <c r="O465" s="227"/>
      <c r="P465" s="176"/>
      <c r="Q465" s="176"/>
      <c r="R465" s="176"/>
      <c r="S465" s="176"/>
      <c r="T465" s="176"/>
      <c r="U465" s="176"/>
      <c r="V465" s="176"/>
      <c r="W465" s="176"/>
      <c r="X465" s="176"/>
      <c r="Y465" s="176"/>
      <c r="Z465" s="176"/>
      <c r="AA465" s="176"/>
      <c r="AB465" s="176"/>
      <c r="AC465" s="176"/>
      <c r="AD465" s="176"/>
      <c r="AE465" s="176"/>
      <c r="AF465" s="176"/>
      <c r="AG465" s="176"/>
      <c r="AH465" s="176"/>
      <c r="AI465" s="176"/>
      <c r="AJ465" s="176"/>
      <c r="AK465" s="176"/>
      <c r="AL465" s="176"/>
      <c r="AM465" s="176"/>
      <c r="AN465" s="176"/>
      <c r="AO465" s="176"/>
      <c r="AP465" s="176"/>
      <c r="AQ465" s="176"/>
      <c r="AR465" s="176"/>
      <c r="AS465" s="176"/>
      <c r="AT465" s="176"/>
      <c r="AU465" s="176"/>
      <c r="AV465" s="176"/>
      <c r="AW465" s="176"/>
      <c r="AX465" s="176"/>
      <c r="AY465" s="176"/>
      <c r="AZ465" s="176"/>
      <c r="BA465" s="176"/>
      <c r="BB465" s="176"/>
      <c r="BC465" s="176"/>
      <c r="BD465" s="176"/>
      <c r="BE465" s="176"/>
      <c r="BF465" s="176"/>
      <c r="BG465" s="176"/>
      <c r="BH465" s="176"/>
      <c r="BI465" s="176"/>
      <c r="BJ465" s="176"/>
      <c r="BK465" s="176"/>
      <c r="BL465" s="176"/>
      <c r="BM465" s="176"/>
      <c r="BN465" s="176"/>
      <c r="BO465" s="176"/>
      <c r="BP465" s="176"/>
      <c r="BQ465" s="176"/>
      <c r="BR465" s="176"/>
      <c r="BS465" s="176"/>
      <c r="BT465" s="176"/>
      <c r="BU465" s="176"/>
      <c r="BV465" s="176"/>
      <c r="BW465" s="176"/>
      <c r="BX465" s="176"/>
      <c r="BY465" s="176"/>
      <c r="BZ465" s="176"/>
      <c r="CA465" s="176"/>
      <c r="CB465" s="176"/>
      <c r="CC465" s="176"/>
      <c r="CD465" s="176"/>
      <c r="CE465" s="176"/>
      <c r="CF465" s="176"/>
      <c r="CG465" s="176"/>
      <c r="CH465" s="176"/>
      <c r="CI465" s="176"/>
      <c r="CJ465" s="176"/>
      <c r="CK465" s="176"/>
      <c r="CL465" s="176"/>
      <c r="CM465" s="176"/>
      <c r="CN465" s="176"/>
      <c r="CO465" s="176"/>
      <c r="CP465" s="176"/>
      <c r="CQ465" s="176"/>
      <c r="CR465" s="176"/>
      <c r="CS465" s="176"/>
      <c r="CT465" s="176"/>
      <c r="CU465" s="176"/>
      <c r="CV465" s="176"/>
      <c r="CW465" s="176"/>
      <c r="CX465" s="176"/>
      <c r="CY465" s="176"/>
      <c r="CZ465" s="176"/>
      <c r="DA465" s="176"/>
      <c r="DB465" s="176"/>
      <c r="DC465" s="176"/>
      <c r="DD465" s="176"/>
      <c r="DE465" s="176"/>
      <c r="DF465" s="176"/>
      <c r="DG465" s="176"/>
      <c r="DH465" s="176"/>
      <c r="DK465" s="176"/>
    </row>
    <row r="466" spans="1:115" s="229" customFormat="1" x14ac:dyDescent="0.2">
      <c r="A466" s="216"/>
      <c r="B466" s="223"/>
      <c r="C466" s="227"/>
      <c r="D466" s="176"/>
      <c r="E466" s="224"/>
      <c r="F466" s="176"/>
      <c r="G466" s="176"/>
      <c r="H466" s="225"/>
      <c r="I466" s="228"/>
      <c r="J466" s="220"/>
      <c r="K466" s="176"/>
      <c r="L466" s="176"/>
      <c r="M466" s="176"/>
      <c r="N466" s="176"/>
      <c r="O466" s="227"/>
      <c r="P466" s="176"/>
      <c r="Q466" s="176"/>
      <c r="R466" s="176"/>
      <c r="S466" s="176"/>
      <c r="T466" s="176"/>
      <c r="U466" s="176"/>
      <c r="V466" s="176"/>
      <c r="W466" s="176"/>
      <c r="X466" s="176"/>
      <c r="Y466" s="176"/>
      <c r="Z466" s="176"/>
      <c r="AA466" s="176"/>
      <c r="AB466" s="176"/>
      <c r="AC466" s="176"/>
      <c r="AD466" s="176"/>
      <c r="AE466" s="176"/>
      <c r="AF466" s="176"/>
      <c r="AG466" s="176"/>
      <c r="AH466" s="176"/>
      <c r="AI466" s="176"/>
      <c r="AJ466" s="176"/>
      <c r="AK466" s="176"/>
      <c r="AL466" s="176"/>
      <c r="AM466" s="176"/>
      <c r="AN466" s="176"/>
      <c r="AO466" s="176"/>
      <c r="AP466" s="176"/>
      <c r="AQ466" s="176"/>
      <c r="AR466" s="176"/>
      <c r="AS466" s="176"/>
      <c r="AT466" s="176"/>
      <c r="AU466" s="176"/>
      <c r="AV466" s="176"/>
      <c r="AW466" s="176"/>
      <c r="AX466" s="176"/>
      <c r="AY466" s="176"/>
      <c r="AZ466" s="176"/>
      <c r="BA466" s="176"/>
      <c r="BB466" s="176"/>
      <c r="BC466" s="176"/>
      <c r="BD466" s="176"/>
      <c r="BE466" s="176"/>
      <c r="BF466" s="176"/>
      <c r="BG466" s="176"/>
      <c r="BH466" s="176"/>
      <c r="BI466" s="176"/>
      <c r="BJ466" s="176"/>
      <c r="BK466" s="176"/>
      <c r="BL466" s="176"/>
      <c r="BM466" s="176"/>
      <c r="BN466" s="176"/>
      <c r="BO466" s="176"/>
      <c r="BP466" s="176"/>
      <c r="BQ466" s="176"/>
      <c r="BR466" s="176"/>
      <c r="BS466" s="176"/>
      <c r="BT466" s="176"/>
      <c r="BU466" s="176"/>
      <c r="BV466" s="176"/>
      <c r="BW466" s="176"/>
      <c r="BX466" s="176"/>
      <c r="BY466" s="176"/>
      <c r="BZ466" s="176"/>
      <c r="CA466" s="176"/>
      <c r="CB466" s="176"/>
      <c r="CC466" s="176"/>
      <c r="CD466" s="176"/>
      <c r="CE466" s="176"/>
      <c r="CF466" s="176"/>
      <c r="CG466" s="176"/>
      <c r="CH466" s="176"/>
      <c r="CI466" s="176"/>
      <c r="CJ466" s="176"/>
      <c r="CK466" s="176"/>
      <c r="CL466" s="176"/>
      <c r="CM466" s="176"/>
      <c r="CN466" s="176"/>
      <c r="CO466" s="176"/>
      <c r="CP466" s="176"/>
      <c r="CQ466" s="176"/>
      <c r="CR466" s="176"/>
      <c r="CS466" s="176"/>
      <c r="CT466" s="176"/>
      <c r="CU466" s="176"/>
      <c r="CV466" s="176"/>
      <c r="CW466" s="176"/>
      <c r="CX466" s="176"/>
      <c r="CY466" s="176"/>
      <c r="CZ466" s="176"/>
      <c r="DA466" s="176"/>
      <c r="DB466" s="176"/>
      <c r="DC466" s="176"/>
      <c r="DD466" s="176"/>
      <c r="DE466" s="176"/>
      <c r="DF466" s="176"/>
      <c r="DG466" s="176"/>
      <c r="DH466" s="176"/>
      <c r="DK466" s="176"/>
    </row>
    <row r="467" spans="1:115" s="229" customFormat="1" x14ac:dyDescent="0.2">
      <c r="A467" s="216"/>
      <c r="B467" s="223"/>
      <c r="C467" s="227"/>
      <c r="D467" s="176"/>
      <c r="E467" s="224"/>
      <c r="F467" s="176"/>
      <c r="G467" s="176"/>
      <c r="H467" s="225"/>
      <c r="I467" s="228"/>
      <c r="J467" s="220"/>
      <c r="K467" s="176"/>
      <c r="L467" s="176"/>
      <c r="M467" s="176"/>
      <c r="N467" s="176"/>
      <c r="O467" s="227"/>
      <c r="P467" s="176"/>
      <c r="Q467" s="176"/>
      <c r="R467" s="176"/>
      <c r="S467" s="176"/>
      <c r="T467" s="176"/>
      <c r="U467" s="176"/>
      <c r="V467" s="176"/>
      <c r="W467" s="176"/>
      <c r="X467" s="176"/>
      <c r="Y467" s="176"/>
      <c r="Z467" s="176"/>
      <c r="AA467" s="176"/>
      <c r="AB467" s="176"/>
      <c r="AC467" s="176"/>
      <c r="AD467" s="176"/>
      <c r="AE467" s="176"/>
      <c r="AF467" s="176"/>
      <c r="AG467" s="176"/>
      <c r="AH467" s="176"/>
      <c r="AI467" s="176"/>
      <c r="AJ467" s="176"/>
      <c r="AK467" s="176"/>
      <c r="AL467" s="176"/>
      <c r="AM467" s="176"/>
      <c r="AN467" s="176"/>
      <c r="AO467" s="176"/>
      <c r="AP467" s="176"/>
      <c r="AQ467" s="176"/>
      <c r="AR467" s="176"/>
      <c r="AS467" s="176"/>
      <c r="AT467" s="176"/>
      <c r="AU467" s="176"/>
      <c r="AV467" s="176"/>
      <c r="AW467" s="176"/>
      <c r="AX467" s="176"/>
      <c r="AY467" s="176"/>
      <c r="AZ467" s="176"/>
      <c r="BA467" s="176"/>
      <c r="BB467" s="176"/>
      <c r="BC467" s="176"/>
      <c r="BD467" s="176"/>
      <c r="BE467" s="176"/>
      <c r="BF467" s="176"/>
      <c r="BG467" s="176"/>
      <c r="BH467" s="176"/>
      <c r="BI467" s="176"/>
      <c r="BJ467" s="176"/>
      <c r="BK467" s="176"/>
      <c r="BL467" s="176"/>
      <c r="BM467" s="176"/>
      <c r="BN467" s="176"/>
      <c r="BO467" s="176"/>
      <c r="BP467" s="176"/>
      <c r="BQ467" s="176"/>
      <c r="BR467" s="176"/>
      <c r="BS467" s="176"/>
      <c r="BT467" s="176"/>
      <c r="BU467" s="176"/>
      <c r="BV467" s="176"/>
      <c r="BW467" s="176"/>
      <c r="BX467" s="176"/>
      <c r="BY467" s="176"/>
      <c r="BZ467" s="176"/>
      <c r="CA467" s="176"/>
      <c r="CB467" s="176"/>
      <c r="CC467" s="176"/>
      <c r="CD467" s="176"/>
      <c r="CE467" s="176"/>
      <c r="CF467" s="176"/>
      <c r="CG467" s="176"/>
      <c r="CH467" s="176"/>
      <c r="CI467" s="176"/>
      <c r="CJ467" s="176"/>
      <c r="CK467" s="176"/>
      <c r="CL467" s="176"/>
      <c r="CM467" s="176"/>
      <c r="CN467" s="176"/>
      <c r="CO467" s="176"/>
      <c r="CP467" s="176"/>
      <c r="CQ467" s="176"/>
      <c r="CR467" s="176"/>
      <c r="CS467" s="176"/>
      <c r="CT467" s="176"/>
      <c r="CU467" s="176"/>
      <c r="CV467" s="176"/>
      <c r="CW467" s="176"/>
      <c r="CX467" s="176"/>
      <c r="CY467" s="176"/>
      <c r="CZ467" s="176"/>
      <c r="DA467" s="176"/>
      <c r="DB467" s="176"/>
      <c r="DC467" s="176"/>
      <c r="DD467" s="176"/>
      <c r="DE467" s="176"/>
      <c r="DF467" s="176"/>
      <c r="DG467" s="176"/>
      <c r="DH467" s="176"/>
      <c r="DK467" s="176"/>
    </row>
    <row r="468" spans="1:115" s="229" customFormat="1" x14ac:dyDescent="0.2">
      <c r="A468" s="216"/>
      <c r="B468" s="223"/>
      <c r="C468" s="227"/>
      <c r="D468" s="176"/>
      <c r="E468" s="224"/>
      <c r="F468" s="176"/>
      <c r="G468" s="176"/>
      <c r="H468" s="225"/>
      <c r="I468" s="228"/>
      <c r="J468" s="220"/>
      <c r="K468" s="176"/>
      <c r="L468" s="176"/>
      <c r="M468" s="176"/>
      <c r="N468" s="176"/>
      <c r="O468" s="227"/>
      <c r="P468" s="176"/>
      <c r="Q468" s="176"/>
      <c r="R468" s="176"/>
      <c r="S468" s="176"/>
      <c r="T468" s="176"/>
      <c r="U468" s="176"/>
      <c r="V468" s="176"/>
      <c r="W468" s="176"/>
      <c r="X468" s="176"/>
      <c r="Y468" s="176"/>
      <c r="Z468" s="176"/>
      <c r="AA468" s="176"/>
      <c r="AB468" s="176"/>
      <c r="AC468" s="176"/>
      <c r="AD468" s="176"/>
      <c r="AE468" s="176"/>
      <c r="AF468" s="176"/>
      <c r="AG468" s="176"/>
      <c r="AH468" s="176"/>
      <c r="AI468" s="176"/>
      <c r="AJ468" s="176"/>
      <c r="AK468" s="176"/>
      <c r="AL468" s="176"/>
      <c r="AM468" s="176"/>
      <c r="AN468" s="176"/>
      <c r="AO468" s="176"/>
      <c r="AP468" s="176"/>
      <c r="AQ468" s="176"/>
      <c r="AR468" s="176"/>
      <c r="AS468" s="176"/>
      <c r="AT468" s="176"/>
      <c r="AU468" s="176"/>
      <c r="AV468" s="176"/>
      <c r="AW468" s="176"/>
      <c r="AX468" s="176"/>
      <c r="AY468" s="176"/>
      <c r="AZ468" s="176"/>
      <c r="BA468" s="176"/>
      <c r="BB468" s="176"/>
      <c r="BC468" s="176"/>
      <c r="BD468" s="176"/>
      <c r="BE468" s="176"/>
      <c r="BF468" s="176"/>
      <c r="BG468" s="176"/>
      <c r="BH468" s="176"/>
      <c r="BI468" s="176"/>
      <c r="BJ468" s="176"/>
      <c r="BK468" s="176"/>
      <c r="BL468" s="176"/>
      <c r="BM468" s="176"/>
      <c r="BN468" s="176"/>
      <c r="BO468" s="176"/>
      <c r="BP468" s="176"/>
      <c r="BQ468" s="176"/>
      <c r="BR468" s="176"/>
      <c r="BS468" s="176"/>
      <c r="BT468" s="176"/>
      <c r="BU468" s="176"/>
      <c r="BV468" s="176"/>
      <c r="BW468" s="176"/>
      <c r="BX468" s="176"/>
      <c r="BY468" s="176"/>
      <c r="BZ468" s="176"/>
      <c r="CA468" s="176"/>
      <c r="CB468" s="176"/>
      <c r="CC468" s="176"/>
      <c r="CD468" s="176"/>
      <c r="CE468" s="176"/>
      <c r="CF468" s="176"/>
      <c r="CG468" s="176"/>
      <c r="CH468" s="176"/>
      <c r="CI468" s="176"/>
      <c r="CJ468" s="176"/>
      <c r="CK468" s="176"/>
      <c r="CL468" s="176"/>
      <c r="CM468" s="176"/>
      <c r="CN468" s="176"/>
      <c r="CO468" s="176"/>
      <c r="CP468" s="176"/>
      <c r="CQ468" s="176"/>
      <c r="CR468" s="176"/>
      <c r="CS468" s="176"/>
      <c r="CT468" s="176"/>
      <c r="CU468" s="176"/>
      <c r="CV468" s="176"/>
      <c r="CW468" s="176"/>
      <c r="CX468" s="176"/>
      <c r="CY468" s="176"/>
      <c r="CZ468" s="176"/>
      <c r="DA468" s="176"/>
      <c r="DB468" s="176"/>
      <c r="DC468" s="176"/>
      <c r="DD468" s="176"/>
      <c r="DE468" s="176"/>
      <c r="DF468" s="176"/>
      <c r="DG468" s="176"/>
      <c r="DH468" s="176"/>
      <c r="DK468" s="176"/>
    </row>
    <row r="469" spans="1:115" s="229" customFormat="1" x14ac:dyDescent="0.2">
      <c r="A469" s="216"/>
      <c r="B469" s="223"/>
      <c r="C469" s="227"/>
      <c r="D469" s="176"/>
      <c r="E469" s="224"/>
      <c r="F469" s="176"/>
      <c r="G469" s="176"/>
      <c r="H469" s="225"/>
      <c r="I469" s="228"/>
      <c r="J469" s="220"/>
      <c r="K469" s="176"/>
      <c r="L469" s="176"/>
      <c r="M469" s="176"/>
      <c r="N469" s="176"/>
      <c r="O469" s="227"/>
      <c r="P469" s="176"/>
      <c r="Q469" s="176"/>
      <c r="R469" s="176"/>
      <c r="S469" s="176"/>
      <c r="T469" s="176"/>
      <c r="U469" s="176"/>
      <c r="V469" s="176"/>
      <c r="W469" s="176"/>
      <c r="X469" s="176"/>
      <c r="Y469" s="176"/>
      <c r="Z469" s="176"/>
      <c r="AA469" s="176"/>
      <c r="AB469" s="176"/>
      <c r="AC469" s="176"/>
      <c r="AD469" s="176"/>
      <c r="AE469" s="176"/>
      <c r="AF469" s="176"/>
      <c r="AG469" s="176"/>
      <c r="AH469" s="176"/>
      <c r="AI469" s="176"/>
      <c r="AJ469" s="176"/>
      <c r="AK469" s="176"/>
      <c r="AL469" s="176"/>
      <c r="AM469" s="176"/>
      <c r="AN469" s="176"/>
      <c r="AO469" s="176"/>
      <c r="AP469" s="176"/>
      <c r="AQ469" s="176"/>
      <c r="AR469" s="176"/>
      <c r="AS469" s="176"/>
      <c r="AT469" s="176"/>
      <c r="AU469" s="176"/>
      <c r="AV469" s="176"/>
      <c r="AW469" s="176"/>
      <c r="AX469" s="176"/>
      <c r="AY469" s="176"/>
      <c r="AZ469" s="176"/>
      <c r="BA469" s="176"/>
      <c r="BB469" s="176"/>
      <c r="BC469" s="176"/>
      <c r="BD469" s="176"/>
      <c r="BE469" s="176"/>
      <c r="BF469" s="176"/>
      <c r="BG469" s="176"/>
      <c r="BH469" s="176"/>
      <c r="BI469" s="176"/>
      <c r="BJ469" s="176"/>
      <c r="BK469" s="176"/>
      <c r="BL469" s="176"/>
      <c r="BM469" s="176"/>
      <c r="BN469" s="176"/>
      <c r="BO469" s="176"/>
      <c r="BP469" s="176"/>
      <c r="BQ469" s="176"/>
      <c r="BR469" s="176"/>
      <c r="BS469" s="176"/>
      <c r="BT469" s="176"/>
      <c r="BU469" s="176"/>
      <c r="BV469" s="176"/>
      <c r="BW469" s="176"/>
      <c r="BX469" s="176"/>
      <c r="BY469" s="176"/>
      <c r="BZ469" s="176"/>
      <c r="CA469" s="176"/>
      <c r="CB469" s="176"/>
      <c r="CC469" s="176"/>
      <c r="CD469" s="176"/>
      <c r="CE469" s="176"/>
      <c r="CF469" s="176"/>
      <c r="CG469" s="176"/>
      <c r="CH469" s="176"/>
      <c r="CI469" s="176"/>
      <c r="CJ469" s="176"/>
      <c r="CK469" s="176"/>
      <c r="CL469" s="176"/>
      <c r="CM469" s="176"/>
      <c r="CN469" s="176"/>
      <c r="CO469" s="176"/>
      <c r="CP469" s="176"/>
      <c r="CQ469" s="176"/>
      <c r="CR469" s="176"/>
      <c r="CS469" s="176"/>
      <c r="CT469" s="176"/>
      <c r="CU469" s="176"/>
      <c r="CV469" s="176"/>
      <c r="CW469" s="176"/>
      <c r="CX469" s="176"/>
      <c r="CY469" s="176"/>
      <c r="CZ469" s="176"/>
      <c r="DA469" s="176"/>
      <c r="DB469" s="176"/>
      <c r="DC469" s="176"/>
      <c r="DD469" s="176"/>
      <c r="DE469" s="176"/>
      <c r="DF469" s="176"/>
      <c r="DG469" s="176"/>
      <c r="DH469" s="176"/>
      <c r="DK469" s="176"/>
    </row>
    <row r="470" spans="1:115" s="229" customFormat="1" x14ac:dyDescent="0.2">
      <c r="A470" s="216"/>
      <c r="B470" s="223"/>
      <c r="C470" s="227"/>
      <c r="D470" s="176"/>
      <c r="E470" s="224"/>
      <c r="F470" s="176"/>
      <c r="G470" s="176"/>
      <c r="H470" s="225"/>
      <c r="I470" s="228"/>
      <c r="J470" s="220"/>
      <c r="K470" s="176"/>
      <c r="L470" s="176"/>
      <c r="M470" s="176"/>
      <c r="N470" s="176"/>
      <c r="O470" s="227"/>
      <c r="P470" s="176"/>
      <c r="Q470" s="176"/>
      <c r="R470" s="176"/>
      <c r="S470" s="176"/>
      <c r="T470" s="176"/>
      <c r="U470" s="176"/>
      <c r="V470" s="176"/>
      <c r="W470" s="176"/>
      <c r="X470" s="176"/>
      <c r="Y470" s="176"/>
      <c r="Z470" s="176"/>
      <c r="AA470" s="176"/>
      <c r="AB470" s="176"/>
      <c r="AC470" s="176"/>
      <c r="AD470" s="176"/>
      <c r="AE470" s="176"/>
      <c r="AF470" s="176"/>
      <c r="AG470" s="176"/>
      <c r="AH470" s="176"/>
      <c r="AI470" s="176"/>
      <c r="AJ470" s="176"/>
      <c r="AK470" s="176"/>
      <c r="AL470" s="176"/>
      <c r="AM470" s="176"/>
      <c r="AN470" s="176"/>
      <c r="AO470" s="176"/>
      <c r="AP470" s="176"/>
      <c r="AQ470" s="176"/>
      <c r="AR470" s="176"/>
      <c r="AS470" s="176"/>
      <c r="AT470" s="176"/>
      <c r="AU470" s="176"/>
      <c r="AV470" s="176"/>
      <c r="AW470" s="176"/>
      <c r="AX470" s="176"/>
      <c r="AY470" s="176"/>
      <c r="AZ470" s="176"/>
      <c r="BA470" s="176"/>
      <c r="BB470" s="176"/>
      <c r="BC470" s="176"/>
      <c r="BD470" s="176"/>
      <c r="BE470" s="176"/>
      <c r="BF470" s="176"/>
      <c r="BG470" s="176"/>
      <c r="BH470" s="176"/>
      <c r="BI470" s="176"/>
      <c r="BJ470" s="176"/>
      <c r="BK470" s="176"/>
      <c r="BL470" s="176"/>
      <c r="BM470" s="176"/>
      <c r="BN470" s="176"/>
      <c r="BO470" s="176"/>
      <c r="BP470" s="176"/>
      <c r="BQ470" s="176"/>
      <c r="BR470" s="176"/>
      <c r="BS470" s="176"/>
      <c r="BT470" s="176"/>
      <c r="BU470" s="176"/>
      <c r="BV470" s="176"/>
      <c r="BW470" s="176"/>
      <c r="BX470" s="176"/>
      <c r="BY470" s="176"/>
      <c r="BZ470" s="176"/>
      <c r="CA470" s="176"/>
      <c r="CB470" s="176"/>
      <c r="CC470" s="176"/>
      <c r="CD470" s="176"/>
      <c r="CE470" s="176"/>
      <c r="CF470" s="176"/>
      <c r="CG470" s="176"/>
      <c r="CH470" s="176"/>
      <c r="CI470" s="176"/>
      <c r="CJ470" s="176"/>
      <c r="CK470" s="176"/>
      <c r="CL470" s="176"/>
      <c r="CM470" s="176"/>
      <c r="CN470" s="176"/>
      <c r="CO470" s="176"/>
      <c r="CP470" s="176"/>
      <c r="CQ470" s="176"/>
      <c r="CR470" s="176"/>
      <c r="CS470" s="176"/>
      <c r="CT470" s="176"/>
      <c r="CU470" s="176"/>
      <c r="CV470" s="176"/>
      <c r="CW470" s="176"/>
      <c r="CX470" s="176"/>
      <c r="CY470" s="176"/>
      <c r="CZ470" s="176"/>
      <c r="DA470" s="176"/>
      <c r="DB470" s="176"/>
      <c r="DC470" s="176"/>
      <c r="DD470" s="176"/>
      <c r="DE470" s="176"/>
      <c r="DF470" s="176"/>
      <c r="DG470" s="176"/>
      <c r="DH470" s="176"/>
      <c r="DK470" s="176"/>
    </row>
    <row r="471" spans="1:115" s="229" customFormat="1" x14ac:dyDescent="0.2">
      <c r="A471" s="216"/>
      <c r="B471" s="223"/>
      <c r="C471" s="227"/>
      <c r="D471" s="176"/>
      <c r="E471" s="224"/>
      <c r="F471" s="176"/>
      <c r="G471" s="176"/>
      <c r="H471" s="228"/>
      <c r="I471" s="228"/>
      <c r="J471" s="220"/>
      <c r="K471" s="176"/>
      <c r="L471" s="176"/>
      <c r="M471" s="176"/>
      <c r="N471" s="176"/>
      <c r="O471" s="227"/>
      <c r="P471" s="176"/>
      <c r="Q471" s="176"/>
      <c r="R471" s="176"/>
      <c r="S471" s="176"/>
      <c r="T471" s="176"/>
      <c r="U471" s="176"/>
      <c r="V471" s="176"/>
      <c r="W471" s="176"/>
      <c r="X471" s="176"/>
      <c r="Y471" s="176"/>
      <c r="Z471" s="176"/>
      <c r="AA471" s="176"/>
      <c r="AB471" s="176"/>
      <c r="AC471" s="176"/>
      <c r="AD471" s="176"/>
      <c r="AE471" s="176"/>
      <c r="AF471" s="176"/>
      <c r="AG471" s="176"/>
      <c r="AH471" s="176"/>
      <c r="AI471" s="176"/>
      <c r="AJ471" s="176"/>
      <c r="AK471" s="176"/>
      <c r="AL471" s="176"/>
      <c r="AM471" s="176"/>
      <c r="AN471" s="176"/>
      <c r="AO471" s="176"/>
      <c r="AP471" s="176"/>
      <c r="AQ471" s="176"/>
      <c r="AR471" s="176"/>
      <c r="AS471" s="176"/>
      <c r="AT471" s="176"/>
      <c r="AU471" s="176"/>
      <c r="AV471" s="176"/>
      <c r="AW471" s="176"/>
      <c r="AX471" s="176"/>
      <c r="AY471" s="176"/>
      <c r="AZ471" s="176"/>
      <c r="BA471" s="176"/>
      <c r="BB471" s="176"/>
      <c r="BC471" s="176"/>
      <c r="BD471" s="176"/>
      <c r="BE471" s="176"/>
      <c r="BF471" s="176"/>
      <c r="BG471" s="176"/>
      <c r="BH471" s="176"/>
      <c r="BI471" s="176"/>
      <c r="BJ471" s="176"/>
      <c r="BK471" s="176"/>
      <c r="BL471" s="176"/>
      <c r="BM471" s="176"/>
      <c r="BN471" s="176"/>
      <c r="BO471" s="176"/>
      <c r="BP471" s="176"/>
      <c r="BQ471" s="176"/>
      <c r="BR471" s="176"/>
      <c r="BS471" s="176"/>
      <c r="BT471" s="176"/>
      <c r="BU471" s="176"/>
      <c r="BV471" s="176"/>
      <c r="BW471" s="176"/>
      <c r="BX471" s="176"/>
      <c r="BY471" s="176"/>
      <c r="BZ471" s="176"/>
      <c r="CA471" s="176"/>
      <c r="CB471" s="176"/>
      <c r="CC471" s="176"/>
      <c r="CD471" s="176"/>
      <c r="CE471" s="176"/>
      <c r="CF471" s="176"/>
      <c r="CG471" s="176"/>
      <c r="CH471" s="176"/>
      <c r="CI471" s="176"/>
      <c r="CJ471" s="176"/>
      <c r="CK471" s="176"/>
      <c r="CL471" s="176"/>
      <c r="CM471" s="176"/>
      <c r="CN471" s="176"/>
      <c r="CO471" s="176"/>
      <c r="CP471" s="176"/>
      <c r="CQ471" s="176"/>
      <c r="CR471" s="176"/>
      <c r="CS471" s="176"/>
      <c r="CT471" s="176"/>
      <c r="CU471" s="176"/>
      <c r="CV471" s="176"/>
      <c r="CW471" s="176"/>
      <c r="CX471" s="176"/>
      <c r="CY471" s="176"/>
      <c r="CZ471" s="176"/>
      <c r="DA471" s="176"/>
      <c r="DB471" s="176"/>
      <c r="DC471" s="176"/>
      <c r="DD471" s="176"/>
      <c r="DE471" s="176"/>
      <c r="DF471" s="176"/>
      <c r="DG471" s="176"/>
      <c r="DH471" s="176"/>
      <c r="DK471" s="176"/>
    </row>
    <row r="472" spans="1:115" s="229" customFormat="1" x14ac:dyDescent="0.2">
      <c r="A472" s="216"/>
      <c r="B472" s="223"/>
      <c r="C472" s="227"/>
      <c r="D472" s="176"/>
      <c r="E472" s="224"/>
      <c r="F472" s="176"/>
      <c r="G472" s="176"/>
      <c r="H472" s="225"/>
      <c r="I472" s="228"/>
      <c r="J472" s="220"/>
      <c r="K472" s="176"/>
      <c r="L472" s="176"/>
      <c r="M472" s="176"/>
      <c r="N472" s="176"/>
      <c r="O472" s="227"/>
      <c r="P472" s="176"/>
      <c r="Q472" s="176"/>
      <c r="R472" s="176"/>
      <c r="S472" s="176"/>
      <c r="T472" s="176"/>
      <c r="U472" s="176"/>
      <c r="V472" s="176"/>
      <c r="W472" s="176"/>
      <c r="X472" s="176"/>
      <c r="Y472" s="176"/>
      <c r="Z472" s="176"/>
      <c r="AA472" s="176"/>
      <c r="AB472" s="176"/>
      <c r="AC472" s="176"/>
      <c r="AD472" s="176"/>
      <c r="AE472" s="176"/>
      <c r="AF472" s="176"/>
      <c r="AG472" s="176"/>
      <c r="AH472" s="176"/>
      <c r="AI472" s="176"/>
      <c r="AJ472" s="176"/>
      <c r="AK472" s="176"/>
      <c r="AL472" s="176"/>
      <c r="AM472" s="176"/>
      <c r="AN472" s="176"/>
      <c r="AO472" s="176"/>
      <c r="AP472" s="176"/>
      <c r="AQ472" s="176"/>
      <c r="AR472" s="176"/>
      <c r="AS472" s="176"/>
      <c r="AT472" s="176"/>
      <c r="AU472" s="176"/>
      <c r="AV472" s="176"/>
      <c r="AW472" s="176"/>
      <c r="AX472" s="176"/>
      <c r="AY472" s="176"/>
      <c r="AZ472" s="176"/>
      <c r="BA472" s="176"/>
      <c r="BB472" s="176"/>
      <c r="BC472" s="176"/>
      <c r="BD472" s="176"/>
      <c r="BE472" s="176"/>
      <c r="BF472" s="176"/>
      <c r="BG472" s="176"/>
      <c r="BH472" s="176"/>
      <c r="BI472" s="176"/>
      <c r="BJ472" s="176"/>
      <c r="BK472" s="176"/>
      <c r="BL472" s="176"/>
      <c r="BM472" s="176"/>
      <c r="BN472" s="176"/>
      <c r="BO472" s="176"/>
      <c r="BP472" s="176"/>
      <c r="BQ472" s="176"/>
      <c r="BR472" s="176"/>
      <c r="BS472" s="176"/>
      <c r="BT472" s="176"/>
      <c r="BU472" s="176"/>
      <c r="BV472" s="176"/>
      <c r="BW472" s="176"/>
      <c r="BX472" s="176"/>
      <c r="BY472" s="176"/>
      <c r="BZ472" s="176"/>
      <c r="CA472" s="176"/>
      <c r="CB472" s="176"/>
      <c r="CC472" s="176"/>
      <c r="CD472" s="176"/>
      <c r="CE472" s="176"/>
      <c r="CF472" s="176"/>
      <c r="CG472" s="176"/>
      <c r="CH472" s="176"/>
      <c r="CI472" s="176"/>
      <c r="CJ472" s="176"/>
      <c r="CK472" s="176"/>
      <c r="CL472" s="176"/>
      <c r="CM472" s="176"/>
      <c r="CN472" s="176"/>
      <c r="CO472" s="176"/>
      <c r="CP472" s="176"/>
      <c r="CQ472" s="176"/>
      <c r="CR472" s="176"/>
      <c r="CS472" s="176"/>
      <c r="CT472" s="176"/>
      <c r="CU472" s="176"/>
      <c r="CV472" s="176"/>
      <c r="CW472" s="176"/>
      <c r="CX472" s="176"/>
      <c r="CY472" s="176"/>
      <c r="CZ472" s="176"/>
      <c r="DA472" s="176"/>
      <c r="DB472" s="176"/>
      <c r="DC472" s="176"/>
      <c r="DD472" s="176"/>
      <c r="DE472" s="176"/>
      <c r="DF472" s="176"/>
      <c r="DG472" s="176"/>
      <c r="DH472" s="176"/>
      <c r="DK472" s="176"/>
    </row>
    <row r="473" spans="1:115" s="229" customFormat="1" x14ac:dyDescent="0.2">
      <c r="A473" s="216"/>
      <c r="B473" s="223"/>
      <c r="C473" s="227"/>
      <c r="D473" s="176"/>
      <c r="E473" s="224"/>
      <c r="F473" s="176"/>
      <c r="G473" s="176"/>
      <c r="H473" s="225"/>
      <c r="I473" s="228"/>
      <c r="J473" s="220"/>
      <c r="K473" s="176"/>
      <c r="L473" s="176"/>
      <c r="M473" s="176"/>
      <c r="N473" s="176"/>
      <c r="O473" s="227"/>
      <c r="P473" s="176"/>
      <c r="Q473" s="176"/>
      <c r="R473" s="176"/>
      <c r="S473" s="176"/>
      <c r="T473" s="176"/>
      <c r="U473" s="176"/>
      <c r="V473" s="176"/>
      <c r="W473" s="176"/>
      <c r="X473" s="176"/>
      <c r="Y473" s="176"/>
      <c r="Z473" s="176"/>
      <c r="AA473" s="176"/>
      <c r="AB473" s="176"/>
      <c r="AC473" s="176"/>
      <c r="AD473" s="176"/>
      <c r="AE473" s="176"/>
      <c r="AF473" s="176"/>
      <c r="AG473" s="176"/>
      <c r="AH473" s="176"/>
      <c r="AI473" s="176"/>
      <c r="AJ473" s="176"/>
      <c r="AK473" s="176"/>
      <c r="AL473" s="176"/>
      <c r="AM473" s="176"/>
      <c r="AN473" s="176"/>
      <c r="AO473" s="176"/>
      <c r="AP473" s="176"/>
      <c r="AQ473" s="176"/>
      <c r="AR473" s="176"/>
      <c r="AS473" s="176"/>
      <c r="AT473" s="176"/>
      <c r="AU473" s="176"/>
      <c r="AV473" s="176"/>
      <c r="AW473" s="176"/>
      <c r="AX473" s="176"/>
      <c r="AY473" s="176"/>
      <c r="AZ473" s="176"/>
      <c r="BA473" s="176"/>
      <c r="BB473" s="176"/>
      <c r="BC473" s="176"/>
      <c r="BD473" s="176"/>
      <c r="BE473" s="176"/>
      <c r="BF473" s="176"/>
      <c r="BG473" s="176"/>
      <c r="BH473" s="176"/>
      <c r="BI473" s="176"/>
      <c r="BJ473" s="176"/>
      <c r="BK473" s="176"/>
      <c r="BL473" s="176"/>
      <c r="BM473" s="176"/>
      <c r="BN473" s="176"/>
      <c r="BO473" s="176"/>
      <c r="BP473" s="176"/>
      <c r="BQ473" s="176"/>
      <c r="BR473" s="176"/>
      <c r="BS473" s="176"/>
      <c r="BT473" s="176"/>
      <c r="BU473" s="176"/>
      <c r="BV473" s="176"/>
      <c r="BW473" s="176"/>
      <c r="BX473" s="176"/>
      <c r="BY473" s="176"/>
      <c r="BZ473" s="176"/>
      <c r="CA473" s="176"/>
      <c r="CB473" s="176"/>
      <c r="CC473" s="176"/>
      <c r="CD473" s="176"/>
      <c r="CE473" s="176"/>
      <c r="CF473" s="176"/>
      <c r="CG473" s="176"/>
      <c r="CH473" s="176"/>
      <c r="CI473" s="176"/>
      <c r="CJ473" s="176"/>
      <c r="CK473" s="176"/>
      <c r="CL473" s="176"/>
      <c r="CM473" s="176"/>
      <c r="CN473" s="176"/>
      <c r="CO473" s="176"/>
      <c r="CP473" s="176"/>
      <c r="CQ473" s="176"/>
      <c r="CR473" s="176"/>
      <c r="CS473" s="176"/>
      <c r="CT473" s="176"/>
      <c r="CU473" s="176"/>
      <c r="CV473" s="176"/>
      <c r="CW473" s="176"/>
      <c r="CX473" s="176"/>
      <c r="CY473" s="176"/>
      <c r="CZ473" s="176"/>
      <c r="DA473" s="176"/>
      <c r="DB473" s="176"/>
      <c r="DC473" s="176"/>
      <c r="DD473" s="176"/>
      <c r="DE473" s="176"/>
      <c r="DF473" s="176"/>
      <c r="DG473" s="176"/>
      <c r="DH473" s="176"/>
      <c r="DK473" s="176"/>
    </row>
    <row r="474" spans="1:115" s="229" customFormat="1" x14ac:dyDescent="0.2">
      <c r="A474" s="216"/>
      <c r="B474" s="223"/>
      <c r="C474" s="227"/>
      <c r="D474" s="176"/>
      <c r="E474" s="224"/>
      <c r="F474" s="176"/>
      <c r="G474" s="176"/>
      <c r="H474" s="228"/>
      <c r="I474" s="228"/>
      <c r="J474" s="220"/>
      <c r="K474" s="176"/>
      <c r="L474" s="176"/>
      <c r="M474" s="176"/>
      <c r="N474" s="176"/>
      <c r="O474" s="227"/>
      <c r="P474" s="176"/>
      <c r="Q474" s="176"/>
      <c r="R474" s="176"/>
      <c r="S474" s="176"/>
      <c r="T474" s="176"/>
      <c r="U474" s="176"/>
      <c r="V474" s="176"/>
      <c r="W474" s="176"/>
      <c r="X474" s="176"/>
      <c r="Y474" s="176"/>
      <c r="Z474" s="176"/>
      <c r="AA474" s="176"/>
      <c r="AB474" s="176"/>
      <c r="AC474" s="176"/>
      <c r="AD474" s="176"/>
      <c r="AE474" s="176"/>
      <c r="AF474" s="176"/>
      <c r="AG474" s="176"/>
      <c r="AH474" s="176"/>
      <c r="AI474" s="176"/>
      <c r="AJ474" s="176"/>
      <c r="AK474" s="176"/>
      <c r="AL474" s="176"/>
      <c r="AM474" s="176"/>
      <c r="AN474" s="176"/>
      <c r="AO474" s="176"/>
      <c r="AP474" s="176"/>
      <c r="AQ474" s="176"/>
      <c r="AR474" s="176"/>
      <c r="AS474" s="176"/>
      <c r="AT474" s="176"/>
      <c r="AU474" s="176"/>
      <c r="AV474" s="176"/>
      <c r="AW474" s="176"/>
      <c r="AX474" s="176"/>
      <c r="AY474" s="176"/>
      <c r="AZ474" s="176"/>
      <c r="BA474" s="176"/>
      <c r="BB474" s="176"/>
      <c r="BC474" s="176"/>
      <c r="BD474" s="176"/>
      <c r="BE474" s="176"/>
      <c r="BF474" s="176"/>
      <c r="BG474" s="176"/>
      <c r="BH474" s="176"/>
      <c r="BI474" s="176"/>
      <c r="BJ474" s="176"/>
      <c r="BK474" s="176"/>
      <c r="BL474" s="176"/>
      <c r="BM474" s="176"/>
      <c r="BN474" s="176"/>
      <c r="BO474" s="176"/>
      <c r="BP474" s="176"/>
      <c r="BQ474" s="176"/>
      <c r="BR474" s="176"/>
      <c r="BS474" s="176"/>
      <c r="BT474" s="176"/>
      <c r="BU474" s="176"/>
      <c r="BV474" s="176"/>
      <c r="BW474" s="176"/>
      <c r="BX474" s="176"/>
      <c r="BY474" s="176"/>
      <c r="BZ474" s="176"/>
      <c r="CA474" s="176"/>
      <c r="CB474" s="176"/>
      <c r="CC474" s="176"/>
      <c r="CD474" s="176"/>
      <c r="CE474" s="176"/>
      <c r="CF474" s="176"/>
      <c r="CG474" s="176"/>
      <c r="CH474" s="176"/>
      <c r="CI474" s="176"/>
      <c r="CJ474" s="176"/>
      <c r="CK474" s="176"/>
      <c r="CL474" s="176"/>
      <c r="CM474" s="176"/>
      <c r="CN474" s="176"/>
      <c r="CO474" s="176"/>
      <c r="CP474" s="176"/>
      <c r="CQ474" s="176"/>
      <c r="CR474" s="176"/>
      <c r="CS474" s="176"/>
      <c r="CT474" s="176"/>
      <c r="CU474" s="176"/>
      <c r="CV474" s="176"/>
      <c r="CW474" s="176"/>
      <c r="CX474" s="176"/>
      <c r="CY474" s="176"/>
      <c r="CZ474" s="176"/>
      <c r="DA474" s="176"/>
      <c r="DB474" s="176"/>
      <c r="DC474" s="176"/>
      <c r="DD474" s="176"/>
      <c r="DE474" s="176"/>
      <c r="DF474" s="176"/>
      <c r="DG474" s="176"/>
      <c r="DH474" s="176"/>
      <c r="DK474" s="176"/>
    </row>
    <row r="475" spans="1:115" s="229" customFormat="1" x14ac:dyDescent="0.2">
      <c r="A475" s="216"/>
      <c r="B475" s="223"/>
      <c r="C475" s="227"/>
      <c r="D475" s="176"/>
      <c r="E475" s="224"/>
      <c r="F475" s="176"/>
      <c r="G475" s="176"/>
      <c r="H475" s="228"/>
      <c r="I475" s="228"/>
      <c r="J475" s="220"/>
      <c r="K475" s="176"/>
      <c r="L475" s="176"/>
      <c r="M475" s="176"/>
      <c r="N475" s="176"/>
      <c r="O475" s="227"/>
      <c r="P475" s="176"/>
      <c r="Q475" s="176"/>
      <c r="R475" s="176"/>
      <c r="S475" s="176"/>
      <c r="T475" s="176"/>
      <c r="U475" s="176"/>
      <c r="V475" s="176"/>
      <c r="W475" s="176"/>
      <c r="X475" s="176"/>
      <c r="Y475" s="176"/>
      <c r="Z475" s="176"/>
      <c r="AA475" s="176"/>
      <c r="AB475" s="176"/>
      <c r="AC475" s="176"/>
      <c r="AD475" s="176"/>
      <c r="AE475" s="176"/>
      <c r="AF475" s="176"/>
      <c r="AG475" s="176"/>
      <c r="AH475" s="176"/>
      <c r="AI475" s="176"/>
      <c r="AJ475" s="176"/>
      <c r="AK475" s="176"/>
      <c r="AL475" s="176"/>
      <c r="AM475" s="176"/>
      <c r="AN475" s="176"/>
      <c r="AO475" s="176"/>
      <c r="AP475" s="176"/>
      <c r="AQ475" s="176"/>
      <c r="AR475" s="176"/>
      <c r="AS475" s="176"/>
      <c r="AT475" s="176"/>
      <c r="AU475" s="176"/>
      <c r="AV475" s="176"/>
      <c r="AW475" s="176"/>
      <c r="AX475" s="176"/>
      <c r="AY475" s="176"/>
      <c r="AZ475" s="176"/>
      <c r="BA475" s="176"/>
      <c r="BB475" s="176"/>
      <c r="BC475" s="176"/>
      <c r="BD475" s="176"/>
      <c r="BE475" s="176"/>
      <c r="BF475" s="176"/>
      <c r="BG475" s="176"/>
      <c r="BH475" s="176"/>
      <c r="BI475" s="176"/>
      <c r="BJ475" s="176"/>
      <c r="BK475" s="176"/>
      <c r="BL475" s="176"/>
      <c r="BM475" s="176"/>
      <c r="BN475" s="176"/>
      <c r="BO475" s="176"/>
      <c r="BP475" s="176"/>
      <c r="BQ475" s="176"/>
      <c r="BR475" s="176"/>
      <c r="BS475" s="176"/>
      <c r="BT475" s="176"/>
      <c r="BU475" s="176"/>
      <c r="BV475" s="176"/>
      <c r="BW475" s="176"/>
      <c r="BX475" s="176"/>
      <c r="BY475" s="176"/>
      <c r="BZ475" s="176"/>
      <c r="CA475" s="176"/>
      <c r="CB475" s="176"/>
      <c r="CC475" s="176"/>
      <c r="CD475" s="176"/>
      <c r="CE475" s="176"/>
      <c r="CF475" s="176"/>
      <c r="CG475" s="176"/>
      <c r="CH475" s="176"/>
      <c r="CI475" s="176"/>
      <c r="CJ475" s="176"/>
      <c r="CK475" s="176"/>
      <c r="CL475" s="176"/>
      <c r="CM475" s="176"/>
      <c r="CN475" s="176"/>
      <c r="CO475" s="176"/>
      <c r="CP475" s="176"/>
      <c r="CQ475" s="176"/>
      <c r="CR475" s="176"/>
      <c r="CS475" s="176"/>
      <c r="CT475" s="176"/>
      <c r="CU475" s="176"/>
      <c r="CV475" s="176"/>
      <c r="CW475" s="176"/>
      <c r="CX475" s="176"/>
      <c r="CY475" s="176"/>
      <c r="CZ475" s="176"/>
      <c r="DA475" s="176"/>
      <c r="DB475" s="176"/>
      <c r="DC475" s="176"/>
      <c r="DD475" s="176"/>
      <c r="DE475" s="176"/>
      <c r="DF475" s="176"/>
      <c r="DG475" s="176"/>
      <c r="DH475" s="176"/>
      <c r="DK475" s="176"/>
    </row>
    <row r="476" spans="1:115" s="229" customFormat="1" x14ac:dyDescent="0.2">
      <c r="A476" s="216"/>
      <c r="B476" s="223"/>
      <c r="C476" s="227"/>
      <c r="D476" s="176"/>
      <c r="E476" s="224"/>
      <c r="F476" s="176"/>
      <c r="G476" s="176"/>
      <c r="H476" s="228"/>
      <c r="I476" s="228"/>
      <c r="J476" s="220"/>
      <c r="K476" s="176"/>
      <c r="L476" s="176"/>
      <c r="M476" s="176"/>
      <c r="N476" s="176"/>
      <c r="O476" s="227"/>
      <c r="P476" s="176"/>
      <c r="Q476" s="176"/>
      <c r="R476" s="176"/>
      <c r="S476" s="176"/>
      <c r="T476" s="176"/>
      <c r="U476" s="176"/>
      <c r="V476" s="176"/>
      <c r="W476" s="176"/>
      <c r="X476" s="176"/>
      <c r="Y476" s="176"/>
      <c r="Z476" s="176"/>
      <c r="AA476" s="176"/>
      <c r="AB476" s="176"/>
      <c r="AC476" s="176"/>
      <c r="AD476" s="176"/>
      <c r="AE476" s="176"/>
      <c r="AF476" s="176"/>
      <c r="AG476" s="176"/>
      <c r="AH476" s="176"/>
      <c r="AI476" s="176"/>
      <c r="AJ476" s="176"/>
      <c r="AK476" s="176"/>
      <c r="AL476" s="176"/>
      <c r="AM476" s="176"/>
      <c r="AN476" s="176"/>
      <c r="AO476" s="176"/>
      <c r="AP476" s="176"/>
      <c r="AQ476" s="176"/>
      <c r="AR476" s="176"/>
      <c r="AS476" s="176"/>
      <c r="AT476" s="176"/>
      <c r="AU476" s="176"/>
      <c r="AV476" s="176"/>
      <c r="AW476" s="176"/>
      <c r="AX476" s="176"/>
      <c r="AY476" s="176"/>
      <c r="AZ476" s="176"/>
      <c r="BA476" s="176"/>
      <c r="BB476" s="176"/>
      <c r="BC476" s="176"/>
      <c r="BD476" s="176"/>
      <c r="BE476" s="176"/>
      <c r="BF476" s="176"/>
      <c r="BG476" s="176"/>
      <c r="BH476" s="176"/>
      <c r="BI476" s="176"/>
      <c r="BJ476" s="176"/>
      <c r="BK476" s="176"/>
      <c r="BL476" s="176"/>
      <c r="BM476" s="176"/>
      <c r="BN476" s="176"/>
      <c r="BO476" s="176"/>
      <c r="BP476" s="176"/>
      <c r="BQ476" s="176"/>
      <c r="BR476" s="176"/>
      <c r="BS476" s="176"/>
      <c r="BT476" s="176"/>
      <c r="BU476" s="176"/>
      <c r="BV476" s="176"/>
      <c r="BW476" s="176"/>
      <c r="BX476" s="176"/>
      <c r="BY476" s="176"/>
      <c r="BZ476" s="176"/>
      <c r="CA476" s="176"/>
      <c r="CB476" s="176"/>
      <c r="CC476" s="176"/>
      <c r="CD476" s="176"/>
      <c r="CE476" s="176"/>
      <c r="CF476" s="176"/>
      <c r="CG476" s="176"/>
      <c r="CH476" s="176"/>
      <c r="CI476" s="176"/>
      <c r="CJ476" s="176"/>
      <c r="CK476" s="176"/>
      <c r="CL476" s="176"/>
      <c r="CM476" s="176"/>
      <c r="CN476" s="176"/>
      <c r="CO476" s="176"/>
      <c r="CP476" s="176"/>
      <c r="CQ476" s="176"/>
      <c r="CR476" s="176"/>
      <c r="CS476" s="176"/>
      <c r="CT476" s="176"/>
      <c r="CU476" s="176"/>
      <c r="CV476" s="176"/>
      <c r="CW476" s="176"/>
      <c r="CX476" s="176"/>
      <c r="CY476" s="176"/>
      <c r="CZ476" s="176"/>
      <c r="DA476" s="176"/>
      <c r="DB476" s="176"/>
      <c r="DC476" s="176"/>
      <c r="DD476" s="176"/>
      <c r="DE476" s="176"/>
      <c r="DF476" s="176"/>
      <c r="DG476" s="176"/>
      <c r="DH476" s="176"/>
      <c r="DK476" s="176"/>
    </row>
    <row r="477" spans="1:115" s="229" customFormat="1" x14ac:dyDescent="0.2">
      <c r="A477" s="216"/>
      <c r="B477" s="223"/>
      <c r="C477" s="227"/>
      <c r="D477" s="176"/>
      <c r="E477" s="224"/>
      <c r="F477" s="176"/>
      <c r="G477" s="176"/>
      <c r="H477" s="228"/>
      <c r="I477" s="228"/>
      <c r="J477" s="220"/>
      <c r="K477" s="176"/>
      <c r="L477" s="176"/>
      <c r="M477" s="176"/>
      <c r="N477" s="176"/>
      <c r="O477" s="227"/>
      <c r="P477" s="176"/>
      <c r="Q477" s="176"/>
      <c r="R477" s="176"/>
      <c r="S477" s="176"/>
      <c r="T477" s="176"/>
      <c r="U477" s="176"/>
      <c r="V477" s="176"/>
      <c r="W477" s="176"/>
      <c r="X477" s="176"/>
      <c r="Y477" s="176"/>
      <c r="Z477" s="176"/>
      <c r="AA477" s="176"/>
      <c r="AB477" s="176"/>
      <c r="AC477" s="176"/>
      <c r="AD477" s="176"/>
      <c r="AE477" s="176"/>
      <c r="AF477" s="176"/>
      <c r="AG477" s="176"/>
      <c r="AH477" s="176"/>
      <c r="AI477" s="176"/>
      <c r="AJ477" s="176"/>
      <c r="AK477" s="176"/>
      <c r="AL477" s="176"/>
      <c r="AM477" s="176"/>
      <c r="AN477" s="176"/>
      <c r="AO477" s="176"/>
      <c r="AP477" s="176"/>
      <c r="AQ477" s="176"/>
      <c r="AR477" s="176"/>
      <c r="AS477" s="176"/>
      <c r="AT477" s="176"/>
      <c r="AU477" s="176"/>
      <c r="AV477" s="176"/>
      <c r="AW477" s="176"/>
      <c r="AX477" s="176"/>
      <c r="AY477" s="176"/>
      <c r="AZ477" s="176"/>
      <c r="BA477" s="176"/>
      <c r="BB477" s="176"/>
      <c r="BC477" s="176"/>
      <c r="BD477" s="176"/>
      <c r="BE477" s="176"/>
      <c r="BF477" s="176"/>
      <c r="BG477" s="176"/>
      <c r="BH477" s="176"/>
      <c r="BI477" s="176"/>
      <c r="BJ477" s="176"/>
      <c r="BK477" s="176"/>
      <c r="BL477" s="176"/>
      <c r="BM477" s="176"/>
      <c r="BN477" s="176"/>
      <c r="BO477" s="176"/>
      <c r="BP477" s="176"/>
      <c r="BQ477" s="176"/>
      <c r="BR477" s="176"/>
      <c r="BS477" s="176"/>
      <c r="BT477" s="176"/>
      <c r="BU477" s="176"/>
      <c r="BV477" s="176"/>
      <c r="BW477" s="176"/>
      <c r="BX477" s="176"/>
      <c r="BY477" s="176"/>
      <c r="BZ477" s="176"/>
      <c r="CA477" s="176"/>
      <c r="CB477" s="176"/>
      <c r="CC477" s="176"/>
      <c r="CD477" s="176"/>
      <c r="CE477" s="176"/>
      <c r="CF477" s="176"/>
      <c r="CG477" s="176"/>
      <c r="CH477" s="176"/>
      <c r="CI477" s="176"/>
      <c r="CJ477" s="176"/>
      <c r="CK477" s="176"/>
      <c r="CL477" s="176"/>
      <c r="CM477" s="176"/>
      <c r="CN477" s="176"/>
      <c r="CO477" s="176"/>
      <c r="CP477" s="176"/>
      <c r="CQ477" s="176"/>
      <c r="CR477" s="176"/>
      <c r="CS477" s="176"/>
      <c r="CT477" s="176"/>
      <c r="CU477" s="176"/>
      <c r="CV477" s="176"/>
      <c r="CW477" s="176"/>
      <c r="CX477" s="176"/>
      <c r="CY477" s="176"/>
      <c r="CZ477" s="176"/>
      <c r="DA477" s="176"/>
      <c r="DB477" s="176"/>
      <c r="DC477" s="176"/>
      <c r="DD477" s="176"/>
      <c r="DE477" s="176"/>
      <c r="DF477" s="176"/>
      <c r="DG477" s="176"/>
      <c r="DH477" s="176"/>
      <c r="DK477" s="176"/>
    </row>
    <row r="478" spans="1:115" s="229" customFormat="1" x14ac:dyDescent="0.2">
      <c r="A478" s="216"/>
      <c r="B478" s="223"/>
      <c r="C478" s="227"/>
      <c r="D478" s="176"/>
      <c r="E478" s="224"/>
      <c r="F478" s="176"/>
      <c r="G478" s="176"/>
      <c r="H478" s="228"/>
      <c r="I478" s="228"/>
      <c r="J478" s="220"/>
      <c r="K478" s="176"/>
      <c r="L478" s="176"/>
      <c r="M478" s="176"/>
      <c r="N478" s="176"/>
      <c r="O478" s="227"/>
      <c r="P478" s="176"/>
      <c r="Q478" s="176"/>
      <c r="R478" s="176"/>
      <c r="S478" s="176"/>
      <c r="T478" s="176"/>
      <c r="U478" s="176"/>
      <c r="V478" s="176"/>
      <c r="W478" s="176"/>
      <c r="X478" s="176"/>
      <c r="Y478" s="176"/>
      <c r="Z478" s="176"/>
      <c r="AA478" s="176"/>
      <c r="AB478" s="176"/>
      <c r="AC478" s="176"/>
      <c r="AD478" s="176"/>
      <c r="AE478" s="176"/>
      <c r="AF478" s="176"/>
      <c r="AG478" s="176"/>
      <c r="AH478" s="176"/>
      <c r="AI478" s="176"/>
      <c r="AJ478" s="176"/>
      <c r="AK478" s="176"/>
      <c r="AL478" s="176"/>
      <c r="AM478" s="176"/>
      <c r="AN478" s="176"/>
      <c r="AO478" s="176"/>
      <c r="AP478" s="176"/>
      <c r="AQ478" s="176"/>
      <c r="AR478" s="176"/>
      <c r="AS478" s="176"/>
      <c r="AT478" s="176"/>
      <c r="AU478" s="176"/>
      <c r="AV478" s="176"/>
      <c r="AW478" s="176"/>
      <c r="AX478" s="176"/>
      <c r="AY478" s="176"/>
      <c r="AZ478" s="176"/>
      <c r="BA478" s="176"/>
      <c r="BB478" s="176"/>
      <c r="BC478" s="176"/>
      <c r="BD478" s="176"/>
      <c r="BE478" s="176"/>
      <c r="BF478" s="176"/>
      <c r="BG478" s="176"/>
      <c r="BH478" s="176"/>
      <c r="BI478" s="176"/>
      <c r="BJ478" s="176"/>
      <c r="BK478" s="176"/>
      <c r="BL478" s="176"/>
      <c r="BM478" s="176"/>
      <c r="BN478" s="176"/>
      <c r="BO478" s="176"/>
      <c r="BP478" s="176"/>
      <c r="BQ478" s="176"/>
      <c r="BR478" s="176"/>
      <c r="BS478" s="176"/>
      <c r="BT478" s="176"/>
      <c r="BU478" s="176"/>
      <c r="BV478" s="176"/>
      <c r="BW478" s="176"/>
      <c r="BX478" s="176"/>
      <c r="BY478" s="176"/>
      <c r="BZ478" s="176"/>
      <c r="CA478" s="176"/>
      <c r="CB478" s="176"/>
      <c r="CC478" s="176"/>
      <c r="CD478" s="176"/>
      <c r="CE478" s="176"/>
      <c r="CF478" s="176"/>
      <c r="CG478" s="176"/>
      <c r="CH478" s="176"/>
      <c r="CI478" s="176"/>
      <c r="CJ478" s="176"/>
      <c r="CK478" s="176"/>
      <c r="CL478" s="176"/>
      <c r="CM478" s="176"/>
      <c r="CN478" s="176"/>
      <c r="CO478" s="176"/>
      <c r="CP478" s="176"/>
      <c r="CQ478" s="176"/>
      <c r="CR478" s="176"/>
      <c r="CS478" s="176"/>
      <c r="CT478" s="176"/>
      <c r="CU478" s="176"/>
      <c r="CV478" s="176"/>
      <c r="CW478" s="176"/>
      <c r="CX478" s="176"/>
      <c r="CY478" s="176"/>
      <c r="CZ478" s="176"/>
      <c r="DA478" s="176"/>
      <c r="DB478" s="176"/>
      <c r="DC478" s="176"/>
      <c r="DD478" s="176"/>
      <c r="DE478" s="176"/>
      <c r="DF478" s="176"/>
      <c r="DG478" s="176"/>
      <c r="DH478" s="176"/>
      <c r="DK478" s="176"/>
    </row>
    <row r="479" spans="1:115" s="229" customFormat="1" x14ac:dyDescent="0.2">
      <c r="A479" s="216"/>
      <c r="B479" s="223"/>
      <c r="C479" s="227"/>
      <c r="D479" s="176"/>
      <c r="E479" s="224"/>
      <c r="F479" s="176"/>
      <c r="G479" s="176"/>
      <c r="H479" s="225"/>
      <c r="I479" s="228"/>
      <c r="J479" s="220"/>
      <c r="K479" s="176"/>
      <c r="L479" s="176"/>
      <c r="M479" s="176"/>
      <c r="N479" s="176"/>
      <c r="O479" s="227"/>
      <c r="P479" s="176"/>
      <c r="Q479" s="176"/>
      <c r="R479" s="176"/>
      <c r="S479" s="176"/>
      <c r="T479" s="176"/>
      <c r="U479" s="176"/>
      <c r="V479" s="176"/>
      <c r="W479" s="176"/>
      <c r="X479" s="176"/>
      <c r="Y479" s="176"/>
      <c r="Z479" s="176"/>
      <c r="AA479" s="176"/>
      <c r="AB479" s="176"/>
      <c r="AC479" s="176"/>
      <c r="AD479" s="176"/>
      <c r="AE479" s="176"/>
      <c r="AF479" s="176"/>
      <c r="AG479" s="176"/>
      <c r="AH479" s="176"/>
      <c r="AI479" s="176"/>
      <c r="AJ479" s="176"/>
      <c r="AK479" s="176"/>
      <c r="AL479" s="176"/>
      <c r="AM479" s="176"/>
      <c r="AN479" s="176"/>
      <c r="AO479" s="176"/>
      <c r="AP479" s="176"/>
      <c r="AQ479" s="176"/>
      <c r="AR479" s="176"/>
      <c r="AS479" s="176"/>
      <c r="AT479" s="176"/>
      <c r="AU479" s="176"/>
      <c r="AV479" s="176"/>
      <c r="AW479" s="176"/>
      <c r="AX479" s="176"/>
      <c r="AY479" s="176"/>
      <c r="AZ479" s="176"/>
      <c r="BA479" s="176"/>
      <c r="BB479" s="176"/>
      <c r="BC479" s="176"/>
      <c r="BD479" s="176"/>
      <c r="BE479" s="176"/>
      <c r="BF479" s="176"/>
      <c r="BG479" s="176"/>
      <c r="BH479" s="176"/>
      <c r="BI479" s="176"/>
      <c r="BJ479" s="176"/>
      <c r="BK479" s="176"/>
      <c r="BL479" s="176"/>
      <c r="BM479" s="176"/>
      <c r="BN479" s="176"/>
      <c r="BO479" s="176"/>
      <c r="BP479" s="176"/>
      <c r="BQ479" s="176"/>
      <c r="BR479" s="176"/>
      <c r="BS479" s="176"/>
      <c r="BT479" s="176"/>
      <c r="BU479" s="176"/>
      <c r="BV479" s="176"/>
      <c r="BW479" s="176"/>
      <c r="BX479" s="176"/>
      <c r="BY479" s="176"/>
      <c r="BZ479" s="176"/>
      <c r="CA479" s="176"/>
      <c r="CB479" s="176"/>
      <c r="CC479" s="176"/>
      <c r="CD479" s="176"/>
      <c r="CE479" s="176"/>
      <c r="CF479" s="176"/>
      <c r="CG479" s="176"/>
      <c r="CH479" s="176"/>
      <c r="CI479" s="176"/>
      <c r="CJ479" s="176"/>
      <c r="CK479" s="176"/>
      <c r="CL479" s="176"/>
      <c r="CM479" s="176"/>
      <c r="CN479" s="176"/>
      <c r="CO479" s="176"/>
      <c r="CP479" s="176"/>
      <c r="CQ479" s="176"/>
      <c r="CR479" s="176"/>
      <c r="CS479" s="176"/>
      <c r="CT479" s="176"/>
      <c r="CU479" s="176"/>
      <c r="CV479" s="176"/>
      <c r="CW479" s="176"/>
      <c r="CX479" s="176"/>
      <c r="CY479" s="176"/>
      <c r="CZ479" s="176"/>
      <c r="DA479" s="176"/>
      <c r="DB479" s="176"/>
      <c r="DC479" s="176"/>
      <c r="DD479" s="176"/>
      <c r="DE479" s="176"/>
      <c r="DF479" s="176"/>
      <c r="DG479" s="176"/>
      <c r="DH479" s="176"/>
      <c r="DK479" s="176"/>
    </row>
    <row r="480" spans="1:115" s="229" customFormat="1" x14ac:dyDescent="0.2">
      <c r="A480" s="216"/>
      <c r="B480" s="223"/>
      <c r="C480" s="227"/>
      <c r="D480" s="176"/>
      <c r="E480" s="224"/>
      <c r="F480" s="176"/>
      <c r="G480" s="176"/>
      <c r="H480" s="228"/>
      <c r="I480" s="228"/>
      <c r="J480" s="220"/>
      <c r="K480" s="176"/>
      <c r="L480" s="176"/>
      <c r="M480" s="176"/>
      <c r="N480" s="176"/>
      <c r="O480" s="227"/>
      <c r="P480" s="176"/>
      <c r="Q480" s="176"/>
      <c r="R480" s="176"/>
      <c r="S480" s="176"/>
      <c r="T480" s="176"/>
      <c r="U480" s="176"/>
      <c r="V480" s="176"/>
      <c r="W480" s="176"/>
      <c r="X480" s="176"/>
      <c r="Y480" s="176"/>
      <c r="Z480" s="176"/>
      <c r="AA480" s="176"/>
      <c r="AB480" s="176"/>
      <c r="AC480" s="176"/>
      <c r="AD480" s="176"/>
      <c r="AE480" s="176"/>
      <c r="AF480" s="176"/>
      <c r="AG480" s="176"/>
      <c r="AH480" s="176"/>
      <c r="AI480" s="176"/>
      <c r="AJ480" s="176"/>
      <c r="AK480" s="176"/>
      <c r="AL480" s="176"/>
      <c r="AM480" s="176"/>
      <c r="AN480" s="176"/>
      <c r="AO480" s="176"/>
      <c r="AP480" s="176"/>
      <c r="AQ480" s="176"/>
      <c r="AR480" s="176"/>
      <c r="AS480" s="176"/>
      <c r="AT480" s="176"/>
      <c r="AU480" s="176"/>
      <c r="AV480" s="176"/>
      <c r="AW480" s="176"/>
      <c r="AX480" s="176"/>
      <c r="AY480" s="176"/>
      <c r="AZ480" s="176"/>
      <c r="BA480" s="176"/>
      <c r="BB480" s="176"/>
      <c r="BC480" s="176"/>
      <c r="BD480" s="176"/>
      <c r="BE480" s="176"/>
      <c r="BF480" s="176"/>
      <c r="BG480" s="176"/>
      <c r="BH480" s="176"/>
      <c r="BI480" s="176"/>
      <c r="BJ480" s="176"/>
      <c r="BK480" s="176"/>
      <c r="BL480" s="176"/>
      <c r="BM480" s="176"/>
      <c r="BN480" s="176"/>
      <c r="BO480" s="176"/>
      <c r="BP480" s="176"/>
      <c r="BQ480" s="176"/>
      <c r="BR480" s="176"/>
      <c r="BS480" s="176"/>
      <c r="BT480" s="176"/>
      <c r="BU480" s="176"/>
      <c r="BV480" s="176"/>
      <c r="BW480" s="176"/>
      <c r="BX480" s="176"/>
      <c r="BY480" s="176"/>
      <c r="BZ480" s="176"/>
      <c r="CA480" s="176"/>
      <c r="CB480" s="176"/>
      <c r="CC480" s="176"/>
      <c r="CD480" s="176"/>
      <c r="CE480" s="176"/>
      <c r="CF480" s="176"/>
      <c r="CG480" s="176"/>
      <c r="CH480" s="176"/>
      <c r="CI480" s="176"/>
      <c r="CJ480" s="176"/>
      <c r="CK480" s="176"/>
      <c r="CL480" s="176"/>
      <c r="CM480" s="176"/>
      <c r="CN480" s="176"/>
      <c r="CO480" s="176"/>
      <c r="CP480" s="176"/>
      <c r="CQ480" s="176"/>
      <c r="CR480" s="176"/>
      <c r="CS480" s="176"/>
      <c r="CT480" s="176"/>
      <c r="CU480" s="176"/>
      <c r="CV480" s="176"/>
      <c r="CW480" s="176"/>
      <c r="CX480" s="176"/>
      <c r="CY480" s="176"/>
      <c r="CZ480" s="176"/>
      <c r="DA480" s="176"/>
      <c r="DB480" s="176"/>
      <c r="DC480" s="176"/>
      <c r="DD480" s="176"/>
      <c r="DE480" s="176"/>
      <c r="DF480" s="176"/>
      <c r="DG480" s="176"/>
      <c r="DH480" s="176"/>
      <c r="DK480" s="176"/>
    </row>
    <row r="481" spans="1:115" s="229" customFormat="1" x14ac:dyDescent="0.2">
      <c r="A481" s="216"/>
      <c r="B481" s="223"/>
      <c r="C481" s="227"/>
      <c r="D481" s="176"/>
      <c r="E481" s="224"/>
      <c r="F481" s="176"/>
      <c r="G481" s="176"/>
      <c r="H481" s="225"/>
      <c r="I481" s="228"/>
      <c r="J481" s="220"/>
      <c r="K481" s="176"/>
      <c r="L481" s="176"/>
      <c r="M481" s="176"/>
      <c r="N481" s="176"/>
      <c r="O481" s="227"/>
      <c r="P481" s="176"/>
      <c r="Q481" s="176"/>
      <c r="R481" s="176"/>
      <c r="S481" s="176"/>
      <c r="T481" s="176"/>
      <c r="U481" s="176"/>
      <c r="V481" s="176"/>
      <c r="W481" s="176"/>
      <c r="X481" s="176"/>
      <c r="Y481" s="176"/>
      <c r="Z481" s="176"/>
      <c r="AA481" s="176"/>
      <c r="AB481" s="176"/>
      <c r="AC481" s="176"/>
      <c r="AD481" s="176"/>
      <c r="AE481" s="176"/>
      <c r="AF481" s="176"/>
      <c r="AG481" s="176"/>
      <c r="AH481" s="176"/>
      <c r="AI481" s="176"/>
      <c r="AJ481" s="176"/>
      <c r="AK481" s="176"/>
      <c r="AL481" s="176"/>
      <c r="AM481" s="176"/>
      <c r="AN481" s="176"/>
      <c r="AO481" s="176"/>
      <c r="AP481" s="176"/>
      <c r="AQ481" s="176"/>
      <c r="AR481" s="176"/>
      <c r="AS481" s="176"/>
      <c r="AT481" s="176"/>
      <c r="AU481" s="176"/>
      <c r="AV481" s="176"/>
      <c r="AW481" s="176"/>
      <c r="AX481" s="176"/>
      <c r="AY481" s="176"/>
      <c r="AZ481" s="176"/>
      <c r="BA481" s="176"/>
      <c r="BB481" s="176"/>
      <c r="BC481" s="176"/>
      <c r="BD481" s="176"/>
      <c r="BE481" s="176"/>
      <c r="BF481" s="176"/>
      <c r="BG481" s="176"/>
      <c r="BH481" s="176"/>
      <c r="BI481" s="176"/>
      <c r="BJ481" s="176"/>
      <c r="BK481" s="176"/>
      <c r="BL481" s="176"/>
      <c r="BM481" s="176"/>
      <c r="BN481" s="176"/>
      <c r="BO481" s="176"/>
      <c r="BP481" s="176"/>
      <c r="BQ481" s="176"/>
      <c r="BR481" s="176"/>
      <c r="BS481" s="176"/>
      <c r="BT481" s="176"/>
      <c r="BU481" s="176"/>
      <c r="BV481" s="176"/>
      <c r="BW481" s="176"/>
      <c r="BX481" s="176"/>
      <c r="BY481" s="176"/>
      <c r="BZ481" s="176"/>
      <c r="CA481" s="176"/>
      <c r="CB481" s="176"/>
      <c r="CC481" s="176"/>
      <c r="CD481" s="176"/>
      <c r="CE481" s="176"/>
      <c r="CF481" s="176"/>
      <c r="CG481" s="176"/>
      <c r="CH481" s="176"/>
      <c r="CI481" s="176"/>
      <c r="CJ481" s="176"/>
      <c r="CK481" s="176"/>
      <c r="CL481" s="176"/>
      <c r="CM481" s="176"/>
      <c r="CN481" s="176"/>
      <c r="CO481" s="176"/>
      <c r="CP481" s="176"/>
      <c r="CQ481" s="176"/>
      <c r="CR481" s="176"/>
      <c r="CS481" s="176"/>
      <c r="CT481" s="176"/>
      <c r="CU481" s="176"/>
      <c r="CV481" s="176"/>
      <c r="CW481" s="176"/>
      <c r="CX481" s="176"/>
      <c r="CY481" s="176"/>
      <c r="CZ481" s="176"/>
      <c r="DA481" s="176"/>
      <c r="DB481" s="176"/>
      <c r="DC481" s="176"/>
      <c r="DD481" s="176"/>
      <c r="DE481" s="176"/>
      <c r="DF481" s="176"/>
      <c r="DG481" s="176"/>
      <c r="DH481" s="176"/>
      <c r="DK481" s="176"/>
    </row>
    <row r="482" spans="1:115" s="229" customFormat="1" x14ac:dyDescent="0.2">
      <c r="A482" s="216"/>
      <c r="B482" s="223"/>
      <c r="C482" s="227"/>
      <c r="D482" s="176"/>
      <c r="E482" s="224"/>
      <c r="F482" s="176"/>
      <c r="G482" s="176"/>
      <c r="H482" s="225"/>
      <c r="I482" s="228"/>
      <c r="J482" s="220"/>
      <c r="K482" s="176"/>
      <c r="L482" s="176"/>
      <c r="M482" s="176"/>
      <c r="N482" s="176"/>
      <c r="O482" s="227"/>
      <c r="P482" s="176"/>
      <c r="Q482" s="176"/>
      <c r="R482" s="176"/>
      <c r="S482" s="176"/>
      <c r="T482" s="176"/>
      <c r="U482" s="176"/>
      <c r="V482" s="176"/>
      <c r="W482" s="176"/>
      <c r="X482" s="176"/>
      <c r="Y482" s="176"/>
      <c r="Z482" s="176"/>
      <c r="AA482" s="176"/>
      <c r="AB482" s="176"/>
      <c r="AC482" s="176"/>
      <c r="AD482" s="176"/>
      <c r="AE482" s="176"/>
      <c r="AF482" s="176"/>
      <c r="AG482" s="176"/>
      <c r="AH482" s="176"/>
      <c r="AI482" s="176"/>
      <c r="AJ482" s="176"/>
      <c r="AK482" s="176"/>
      <c r="AL482" s="176"/>
      <c r="AM482" s="176"/>
      <c r="AN482" s="176"/>
      <c r="AO482" s="176"/>
      <c r="AP482" s="176"/>
      <c r="AQ482" s="176"/>
      <c r="AR482" s="176"/>
      <c r="AS482" s="176"/>
      <c r="AT482" s="176"/>
      <c r="AU482" s="176"/>
      <c r="AV482" s="176"/>
      <c r="AW482" s="176"/>
      <c r="AX482" s="176"/>
      <c r="AY482" s="176"/>
      <c r="AZ482" s="176"/>
      <c r="BA482" s="176"/>
      <c r="BB482" s="176"/>
      <c r="BC482" s="176"/>
      <c r="BD482" s="176"/>
      <c r="BE482" s="176"/>
      <c r="BF482" s="176"/>
      <c r="BG482" s="176"/>
      <c r="BH482" s="176"/>
      <c r="BI482" s="176"/>
      <c r="BJ482" s="176"/>
      <c r="BK482" s="176"/>
      <c r="BL482" s="176"/>
      <c r="BM482" s="176"/>
      <c r="BN482" s="176"/>
      <c r="BO482" s="176"/>
      <c r="BP482" s="176"/>
      <c r="BQ482" s="176"/>
      <c r="BR482" s="176"/>
      <c r="BS482" s="176"/>
      <c r="BT482" s="176"/>
      <c r="BU482" s="176"/>
      <c r="BV482" s="176"/>
      <c r="BW482" s="176"/>
      <c r="BX482" s="176"/>
      <c r="BY482" s="176"/>
      <c r="BZ482" s="176"/>
      <c r="CA482" s="176"/>
      <c r="CB482" s="176"/>
      <c r="CC482" s="176"/>
      <c r="CD482" s="176"/>
      <c r="CE482" s="176"/>
      <c r="CF482" s="176"/>
      <c r="CG482" s="176"/>
      <c r="CH482" s="176"/>
      <c r="CI482" s="176"/>
      <c r="CJ482" s="176"/>
      <c r="CK482" s="176"/>
      <c r="CL482" s="176"/>
      <c r="CM482" s="176"/>
      <c r="CN482" s="176"/>
      <c r="CO482" s="176"/>
      <c r="CP482" s="176"/>
      <c r="CQ482" s="176"/>
      <c r="CR482" s="176"/>
      <c r="CS482" s="176"/>
      <c r="CT482" s="176"/>
      <c r="CU482" s="176"/>
      <c r="CV482" s="176"/>
      <c r="CW482" s="176"/>
      <c r="CX482" s="176"/>
      <c r="CY482" s="176"/>
      <c r="CZ482" s="176"/>
      <c r="DA482" s="176"/>
      <c r="DB482" s="176"/>
      <c r="DC482" s="176"/>
      <c r="DD482" s="176"/>
      <c r="DE482" s="176"/>
      <c r="DF482" s="176"/>
      <c r="DG482" s="176"/>
      <c r="DH482" s="176"/>
      <c r="DK482" s="176"/>
    </row>
    <row r="483" spans="1:115" s="229" customFormat="1" x14ac:dyDescent="0.2">
      <c r="A483" s="216"/>
      <c r="B483" s="223"/>
      <c r="C483" s="227"/>
      <c r="D483" s="176"/>
      <c r="E483" s="224"/>
      <c r="F483" s="176"/>
      <c r="G483" s="176"/>
      <c r="H483" s="228"/>
      <c r="I483" s="228"/>
      <c r="J483" s="220"/>
      <c r="K483" s="176"/>
      <c r="L483" s="176"/>
      <c r="M483" s="176"/>
      <c r="N483" s="176"/>
      <c r="O483" s="227"/>
      <c r="P483" s="176"/>
      <c r="Q483" s="176"/>
      <c r="R483" s="176"/>
      <c r="S483" s="176"/>
      <c r="T483" s="176"/>
      <c r="U483" s="176"/>
      <c r="V483" s="176"/>
      <c r="W483" s="176"/>
      <c r="X483" s="176"/>
      <c r="Y483" s="176"/>
      <c r="Z483" s="176"/>
      <c r="AA483" s="176"/>
      <c r="AB483" s="176"/>
      <c r="AC483" s="176"/>
      <c r="AD483" s="176"/>
      <c r="AE483" s="176"/>
      <c r="AF483" s="176"/>
      <c r="AG483" s="176"/>
      <c r="AH483" s="176"/>
      <c r="AI483" s="176"/>
      <c r="AJ483" s="176"/>
      <c r="AK483" s="176"/>
      <c r="AL483" s="176"/>
      <c r="AM483" s="176"/>
      <c r="AN483" s="176"/>
      <c r="AO483" s="176"/>
      <c r="AP483" s="176"/>
      <c r="AQ483" s="176"/>
      <c r="AR483" s="176"/>
      <c r="AS483" s="176"/>
      <c r="AT483" s="176"/>
      <c r="AU483" s="176"/>
      <c r="AV483" s="176"/>
      <c r="AW483" s="176"/>
      <c r="AX483" s="176"/>
      <c r="AY483" s="176"/>
      <c r="AZ483" s="176"/>
      <c r="BA483" s="176"/>
      <c r="BB483" s="176"/>
      <c r="BC483" s="176"/>
      <c r="BD483" s="176"/>
      <c r="BE483" s="176"/>
      <c r="BF483" s="176"/>
      <c r="BG483" s="176"/>
      <c r="BH483" s="176"/>
      <c r="BI483" s="176"/>
      <c r="BJ483" s="176"/>
      <c r="BK483" s="176"/>
      <c r="BL483" s="176"/>
      <c r="BM483" s="176"/>
      <c r="BN483" s="176"/>
      <c r="BO483" s="176"/>
      <c r="BP483" s="176"/>
      <c r="BQ483" s="176"/>
      <c r="BR483" s="176"/>
      <c r="BS483" s="176"/>
      <c r="BT483" s="176"/>
      <c r="BU483" s="176"/>
      <c r="BV483" s="176"/>
      <c r="BW483" s="176"/>
      <c r="BX483" s="176"/>
      <c r="BY483" s="176"/>
      <c r="BZ483" s="176"/>
      <c r="CA483" s="176"/>
      <c r="CB483" s="176"/>
      <c r="CC483" s="176"/>
      <c r="CD483" s="176"/>
      <c r="CE483" s="176"/>
      <c r="CF483" s="176"/>
      <c r="CG483" s="176"/>
      <c r="CH483" s="176"/>
      <c r="CI483" s="176"/>
      <c r="CJ483" s="176"/>
      <c r="CK483" s="176"/>
      <c r="CL483" s="176"/>
      <c r="CM483" s="176"/>
      <c r="CN483" s="176"/>
      <c r="CO483" s="176"/>
      <c r="CP483" s="176"/>
      <c r="CQ483" s="176"/>
      <c r="CR483" s="176"/>
      <c r="CS483" s="176"/>
      <c r="CT483" s="176"/>
      <c r="CU483" s="176"/>
      <c r="CV483" s="176"/>
      <c r="CW483" s="176"/>
      <c r="CX483" s="176"/>
      <c r="CY483" s="176"/>
      <c r="CZ483" s="176"/>
      <c r="DA483" s="176"/>
      <c r="DB483" s="176"/>
      <c r="DC483" s="176"/>
      <c r="DD483" s="176"/>
      <c r="DE483" s="176"/>
      <c r="DF483" s="176"/>
      <c r="DG483" s="176"/>
      <c r="DH483" s="176"/>
      <c r="DK483" s="176"/>
    </row>
    <row r="484" spans="1:115" s="229" customFormat="1" x14ac:dyDescent="0.2">
      <c r="A484" s="216"/>
      <c r="B484" s="223"/>
      <c r="C484" s="227"/>
      <c r="D484" s="176"/>
      <c r="E484" s="224"/>
      <c r="F484" s="176"/>
      <c r="G484" s="176"/>
      <c r="H484" s="228"/>
      <c r="I484" s="228"/>
      <c r="J484" s="220"/>
      <c r="K484" s="176"/>
      <c r="L484" s="176"/>
      <c r="M484" s="176"/>
      <c r="N484" s="176"/>
      <c r="O484" s="227"/>
      <c r="P484" s="176"/>
      <c r="Q484" s="176"/>
      <c r="R484" s="176"/>
      <c r="S484" s="176"/>
      <c r="T484" s="176"/>
      <c r="U484" s="176"/>
      <c r="V484" s="176"/>
      <c r="W484" s="176"/>
      <c r="X484" s="176"/>
      <c r="Y484" s="176"/>
      <c r="Z484" s="176"/>
      <c r="AA484" s="176"/>
      <c r="AB484" s="176"/>
      <c r="AC484" s="176"/>
      <c r="AD484" s="176"/>
      <c r="AE484" s="176"/>
      <c r="AF484" s="176"/>
      <c r="AG484" s="176"/>
      <c r="AH484" s="176"/>
      <c r="AI484" s="176"/>
      <c r="AJ484" s="176"/>
      <c r="AK484" s="176"/>
      <c r="AL484" s="176"/>
      <c r="AM484" s="176"/>
      <c r="AN484" s="176"/>
      <c r="AO484" s="176"/>
      <c r="AP484" s="176"/>
      <c r="AQ484" s="176"/>
      <c r="AR484" s="176"/>
      <c r="AS484" s="176"/>
      <c r="AT484" s="176"/>
      <c r="AU484" s="176"/>
      <c r="AV484" s="176"/>
      <c r="AW484" s="176"/>
      <c r="AX484" s="176"/>
      <c r="AY484" s="176"/>
      <c r="AZ484" s="176"/>
      <c r="BA484" s="176"/>
      <c r="BB484" s="176"/>
      <c r="BC484" s="176"/>
      <c r="BD484" s="176"/>
      <c r="BE484" s="176"/>
      <c r="BF484" s="176"/>
      <c r="BG484" s="176"/>
      <c r="BH484" s="176"/>
      <c r="BI484" s="176"/>
      <c r="BJ484" s="176"/>
      <c r="BK484" s="176"/>
      <c r="BL484" s="176"/>
      <c r="BM484" s="176"/>
      <c r="BN484" s="176"/>
      <c r="BO484" s="176"/>
      <c r="BP484" s="176"/>
      <c r="BQ484" s="176"/>
      <c r="BR484" s="176"/>
      <c r="BS484" s="176"/>
      <c r="BT484" s="176"/>
      <c r="BU484" s="176"/>
      <c r="BV484" s="176"/>
      <c r="BW484" s="176"/>
      <c r="BX484" s="176"/>
      <c r="BY484" s="176"/>
      <c r="BZ484" s="176"/>
      <c r="CA484" s="176"/>
      <c r="CB484" s="176"/>
      <c r="CC484" s="176"/>
      <c r="CD484" s="176"/>
      <c r="CE484" s="176"/>
      <c r="CF484" s="176"/>
      <c r="CG484" s="176"/>
      <c r="CH484" s="176"/>
      <c r="CI484" s="176"/>
      <c r="CJ484" s="176"/>
      <c r="CK484" s="176"/>
      <c r="CL484" s="176"/>
      <c r="CM484" s="176"/>
      <c r="CN484" s="176"/>
      <c r="CO484" s="176"/>
      <c r="CP484" s="176"/>
      <c r="CQ484" s="176"/>
      <c r="CR484" s="176"/>
      <c r="CS484" s="176"/>
      <c r="CT484" s="176"/>
      <c r="CU484" s="176"/>
      <c r="CV484" s="176"/>
      <c r="CW484" s="176"/>
      <c r="CX484" s="176"/>
      <c r="CY484" s="176"/>
      <c r="CZ484" s="176"/>
      <c r="DA484" s="176"/>
      <c r="DB484" s="176"/>
      <c r="DC484" s="176"/>
      <c r="DD484" s="176"/>
      <c r="DE484" s="176"/>
      <c r="DF484" s="176"/>
      <c r="DG484" s="176"/>
      <c r="DH484" s="176"/>
      <c r="DK484" s="176"/>
    </row>
    <row r="485" spans="1:115" s="229" customFormat="1" x14ac:dyDescent="0.2">
      <c r="A485" s="216"/>
      <c r="B485" s="223"/>
      <c r="C485" s="227"/>
      <c r="D485" s="176"/>
      <c r="E485" s="224"/>
      <c r="F485" s="176"/>
      <c r="G485" s="176"/>
      <c r="H485" s="225"/>
      <c r="I485" s="228"/>
      <c r="J485" s="220"/>
      <c r="K485" s="176"/>
      <c r="L485" s="176"/>
      <c r="M485" s="176"/>
      <c r="N485" s="176"/>
      <c r="O485" s="227"/>
      <c r="P485" s="176"/>
      <c r="Q485" s="176"/>
      <c r="R485" s="176"/>
      <c r="S485" s="176"/>
      <c r="T485" s="176"/>
      <c r="U485" s="176"/>
      <c r="V485" s="176"/>
      <c r="W485" s="176"/>
      <c r="X485" s="176"/>
      <c r="Y485" s="176"/>
      <c r="Z485" s="176"/>
      <c r="AA485" s="176"/>
      <c r="AB485" s="176"/>
      <c r="AC485" s="176"/>
      <c r="AD485" s="176"/>
      <c r="AE485" s="176"/>
      <c r="AF485" s="176"/>
      <c r="AG485" s="176"/>
      <c r="AH485" s="176"/>
      <c r="AI485" s="176"/>
      <c r="AJ485" s="176"/>
      <c r="AK485" s="176"/>
      <c r="AL485" s="176"/>
      <c r="AM485" s="176"/>
      <c r="AN485" s="176"/>
      <c r="AO485" s="176"/>
      <c r="AP485" s="176"/>
      <c r="AQ485" s="176"/>
      <c r="AR485" s="176"/>
      <c r="AS485" s="176"/>
      <c r="AT485" s="176"/>
      <c r="AU485" s="176"/>
      <c r="AV485" s="176"/>
      <c r="AW485" s="176"/>
      <c r="AX485" s="176"/>
      <c r="AY485" s="176"/>
      <c r="AZ485" s="176"/>
      <c r="BA485" s="176"/>
      <c r="BB485" s="176"/>
      <c r="BC485" s="176"/>
      <c r="BD485" s="176"/>
      <c r="BE485" s="176"/>
      <c r="BF485" s="176"/>
      <c r="BG485" s="176"/>
      <c r="BH485" s="176"/>
      <c r="BI485" s="176"/>
      <c r="BJ485" s="176"/>
      <c r="BK485" s="176"/>
      <c r="BL485" s="176"/>
      <c r="BM485" s="176"/>
      <c r="BN485" s="176"/>
      <c r="BO485" s="176"/>
      <c r="BP485" s="176"/>
      <c r="BQ485" s="176"/>
      <c r="BR485" s="176"/>
      <c r="BS485" s="176"/>
      <c r="BT485" s="176"/>
      <c r="BU485" s="176"/>
      <c r="BV485" s="176"/>
      <c r="BW485" s="176"/>
      <c r="BX485" s="176"/>
      <c r="BY485" s="176"/>
      <c r="BZ485" s="176"/>
      <c r="CA485" s="176"/>
      <c r="CB485" s="176"/>
      <c r="CC485" s="176"/>
      <c r="CD485" s="176"/>
      <c r="CE485" s="176"/>
      <c r="CF485" s="176"/>
      <c r="CG485" s="176"/>
      <c r="CH485" s="176"/>
      <c r="CI485" s="176"/>
      <c r="CJ485" s="176"/>
      <c r="CK485" s="176"/>
      <c r="CL485" s="176"/>
      <c r="CM485" s="176"/>
      <c r="CN485" s="176"/>
      <c r="CO485" s="176"/>
      <c r="CP485" s="176"/>
      <c r="CQ485" s="176"/>
      <c r="CR485" s="176"/>
      <c r="CS485" s="176"/>
      <c r="CT485" s="176"/>
      <c r="CU485" s="176"/>
      <c r="CV485" s="176"/>
      <c r="CW485" s="176"/>
      <c r="CX485" s="176"/>
      <c r="CY485" s="176"/>
      <c r="CZ485" s="176"/>
      <c r="DA485" s="176"/>
      <c r="DB485" s="176"/>
      <c r="DC485" s="176"/>
      <c r="DD485" s="176"/>
      <c r="DE485" s="176"/>
      <c r="DF485" s="176"/>
      <c r="DG485" s="176"/>
      <c r="DH485" s="176"/>
      <c r="DK485" s="176"/>
    </row>
    <row r="486" spans="1:115" s="229" customFormat="1" x14ac:dyDescent="0.2">
      <c r="A486" s="216"/>
      <c r="B486" s="223"/>
      <c r="C486" s="227"/>
      <c r="D486" s="176"/>
      <c r="E486" s="224"/>
      <c r="F486" s="176"/>
      <c r="G486" s="176"/>
      <c r="H486" s="228"/>
      <c r="I486" s="228"/>
      <c r="J486" s="220"/>
      <c r="K486" s="176"/>
      <c r="L486" s="176"/>
      <c r="M486" s="176"/>
      <c r="N486" s="176"/>
      <c r="O486" s="227"/>
      <c r="P486" s="176"/>
      <c r="Q486" s="176"/>
      <c r="R486" s="176"/>
      <c r="S486" s="176"/>
      <c r="T486" s="176"/>
      <c r="U486" s="176"/>
      <c r="V486" s="176"/>
      <c r="W486" s="176"/>
      <c r="X486" s="176"/>
      <c r="Y486" s="176"/>
      <c r="Z486" s="176"/>
      <c r="AA486" s="176"/>
      <c r="AB486" s="176"/>
      <c r="AC486" s="176"/>
      <c r="AD486" s="176"/>
      <c r="AE486" s="176"/>
      <c r="AF486" s="176"/>
      <c r="AG486" s="176"/>
      <c r="AH486" s="176"/>
      <c r="AI486" s="176"/>
      <c r="AJ486" s="176"/>
      <c r="AK486" s="176"/>
      <c r="AL486" s="176"/>
      <c r="AM486" s="176"/>
      <c r="AN486" s="176"/>
      <c r="AO486" s="176"/>
      <c r="AP486" s="176"/>
      <c r="AQ486" s="176"/>
      <c r="AR486" s="176"/>
      <c r="AS486" s="176"/>
      <c r="AT486" s="176"/>
      <c r="AU486" s="176"/>
      <c r="AV486" s="176"/>
      <c r="AW486" s="176"/>
      <c r="AX486" s="176"/>
      <c r="AY486" s="176"/>
      <c r="AZ486" s="176"/>
      <c r="BA486" s="176"/>
      <c r="BB486" s="176"/>
      <c r="BC486" s="176"/>
      <c r="BD486" s="176"/>
      <c r="BE486" s="176"/>
      <c r="BF486" s="176"/>
      <c r="BG486" s="176"/>
      <c r="BH486" s="176"/>
      <c r="BI486" s="176"/>
      <c r="BJ486" s="176"/>
      <c r="BK486" s="176"/>
      <c r="BL486" s="176"/>
      <c r="BM486" s="176"/>
      <c r="BN486" s="176"/>
      <c r="BO486" s="176"/>
      <c r="BP486" s="176"/>
      <c r="BQ486" s="176"/>
      <c r="BR486" s="176"/>
      <c r="BS486" s="176"/>
      <c r="BT486" s="176"/>
      <c r="BU486" s="176"/>
      <c r="BV486" s="176"/>
      <c r="BW486" s="176"/>
      <c r="BX486" s="176"/>
      <c r="BY486" s="176"/>
      <c r="BZ486" s="176"/>
      <c r="CA486" s="176"/>
      <c r="CB486" s="176"/>
      <c r="CC486" s="176"/>
      <c r="CD486" s="176"/>
      <c r="CE486" s="176"/>
      <c r="CF486" s="176"/>
      <c r="CG486" s="176"/>
      <c r="CH486" s="176"/>
      <c r="CI486" s="176"/>
      <c r="CJ486" s="176"/>
      <c r="CK486" s="176"/>
      <c r="CL486" s="176"/>
      <c r="CM486" s="176"/>
      <c r="CN486" s="176"/>
      <c r="CO486" s="176"/>
      <c r="CP486" s="176"/>
      <c r="CQ486" s="176"/>
      <c r="CR486" s="176"/>
      <c r="CS486" s="176"/>
      <c r="CT486" s="176"/>
      <c r="CU486" s="176"/>
      <c r="CV486" s="176"/>
      <c r="CW486" s="176"/>
      <c r="CX486" s="176"/>
      <c r="CY486" s="176"/>
      <c r="CZ486" s="176"/>
      <c r="DA486" s="176"/>
      <c r="DB486" s="176"/>
      <c r="DC486" s="176"/>
      <c r="DD486" s="176"/>
      <c r="DE486" s="176"/>
      <c r="DF486" s="176"/>
      <c r="DG486" s="176"/>
      <c r="DH486" s="176"/>
      <c r="DK486" s="176"/>
    </row>
    <row r="487" spans="1:115" s="229" customFormat="1" x14ac:dyDescent="0.2">
      <c r="A487" s="216"/>
      <c r="B487" s="223"/>
      <c r="C487" s="227"/>
      <c r="D487" s="176"/>
      <c r="E487" s="224"/>
      <c r="F487" s="176"/>
      <c r="G487" s="176"/>
      <c r="H487" s="228"/>
      <c r="I487" s="228"/>
      <c r="J487" s="220"/>
      <c r="K487" s="176"/>
      <c r="L487" s="176"/>
      <c r="M487" s="176"/>
      <c r="N487" s="176"/>
      <c r="O487" s="227"/>
      <c r="P487" s="176"/>
      <c r="Q487" s="176"/>
      <c r="R487" s="176"/>
      <c r="S487" s="176"/>
      <c r="T487" s="176"/>
      <c r="U487" s="176"/>
      <c r="V487" s="176"/>
      <c r="W487" s="176"/>
      <c r="X487" s="176"/>
      <c r="Y487" s="176"/>
      <c r="Z487" s="176"/>
      <c r="AA487" s="176"/>
      <c r="AB487" s="176"/>
      <c r="AC487" s="176"/>
      <c r="AD487" s="176"/>
      <c r="AE487" s="176"/>
      <c r="AF487" s="176"/>
      <c r="AG487" s="176"/>
      <c r="AH487" s="176"/>
      <c r="AI487" s="176"/>
      <c r="AJ487" s="176"/>
      <c r="AK487" s="176"/>
      <c r="AL487" s="176"/>
      <c r="AM487" s="176"/>
      <c r="AN487" s="176"/>
      <c r="AO487" s="176"/>
      <c r="AP487" s="176"/>
      <c r="AQ487" s="176"/>
      <c r="AR487" s="176"/>
      <c r="AS487" s="176"/>
      <c r="AT487" s="176"/>
      <c r="AU487" s="176"/>
      <c r="AV487" s="176"/>
      <c r="AW487" s="176"/>
      <c r="AX487" s="176"/>
      <c r="AY487" s="176"/>
      <c r="AZ487" s="176"/>
      <c r="BA487" s="176"/>
      <c r="BB487" s="176"/>
      <c r="BC487" s="176"/>
      <c r="BD487" s="176"/>
      <c r="BE487" s="176"/>
      <c r="BF487" s="176"/>
      <c r="BG487" s="176"/>
      <c r="BH487" s="176"/>
      <c r="BI487" s="176"/>
      <c r="BJ487" s="176"/>
      <c r="BK487" s="176"/>
      <c r="BL487" s="176"/>
      <c r="BM487" s="176"/>
      <c r="BN487" s="176"/>
      <c r="BO487" s="176"/>
      <c r="BP487" s="176"/>
      <c r="BQ487" s="176"/>
      <c r="BR487" s="176"/>
      <c r="BS487" s="176"/>
      <c r="BT487" s="176"/>
      <c r="BU487" s="176"/>
      <c r="BV487" s="176"/>
      <c r="BW487" s="176"/>
      <c r="BX487" s="176"/>
      <c r="BY487" s="176"/>
      <c r="BZ487" s="176"/>
      <c r="CA487" s="176"/>
      <c r="CB487" s="176"/>
      <c r="CC487" s="176"/>
      <c r="CD487" s="176"/>
      <c r="CE487" s="176"/>
      <c r="CF487" s="176"/>
      <c r="CG487" s="176"/>
      <c r="CH487" s="176"/>
      <c r="CI487" s="176"/>
      <c r="CJ487" s="176"/>
      <c r="CK487" s="176"/>
      <c r="CL487" s="176"/>
      <c r="CM487" s="176"/>
      <c r="CN487" s="176"/>
      <c r="CO487" s="176"/>
      <c r="CP487" s="176"/>
      <c r="CQ487" s="176"/>
      <c r="CR487" s="176"/>
      <c r="CS487" s="176"/>
      <c r="CT487" s="176"/>
      <c r="CU487" s="176"/>
      <c r="CV487" s="176"/>
      <c r="CW487" s="176"/>
      <c r="CX487" s="176"/>
      <c r="CY487" s="176"/>
      <c r="CZ487" s="176"/>
      <c r="DA487" s="176"/>
      <c r="DB487" s="176"/>
      <c r="DC487" s="176"/>
      <c r="DD487" s="176"/>
      <c r="DE487" s="176"/>
      <c r="DF487" s="176"/>
      <c r="DG487" s="176"/>
      <c r="DH487" s="176"/>
      <c r="DK487" s="176"/>
    </row>
    <row r="488" spans="1:115" s="229" customFormat="1" x14ac:dyDescent="0.2">
      <c r="A488" s="216"/>
      <c r="B488" s="223"/>
      <c r="C488" s="227"/>
      <c r="D488" s="176"/>
      <c r="E488" s="224"/>
      <c r="F488" s="176"/>
      <c r="G488" s="176"/>
      <c r="H488" s="225"/>
      <c r="I488" s="228"/>
      <c r="J488" s="220"/>
      <c r="K488" s="176"/>
      <c r="L488" s="176"/>
      <c r="M488" s="176"/>
      <c r="N488" s="176"/>
      <c r="O488" s="227"/>
      <c r="P488" s="176"/>
      <c r="Q488" s="176"/>
      <c r="R488" s="176"/>
      <c r="S488" s="176"/>
      <c r="T488" s="176"/>
      <c r="U488" s="176"/>
      <c r="V488" s="176"/>
      <c r="W488" s="176"/>
      <c r="X488" s="176"/>
      <c r="Y488" s="176"/>
      <c r="Z488" s="176"/>
      <c r="AA488" s="176"/>
      <c r="AB488" s="176"/>
      <c r="AC488" s="176"/>
      <c r="AD488" s="176"/>
      <c r="AE488" s="176"/>
      <c r="AF488" s="176"/>
      <c r="AG488" s="176"/>
      <c r="AH488" s="176"/>
      <c r="AI488" s="176"/>
      <c r="AJ488" s="176"/>
      <c r="AK488" s="176"/>
      <c r="AL488" s="176"/>
      <c r="AM488" s="176"/>
      <c r="AN488" s="176"/>
      <c r="AO488" s="176"/>
      <c r="AP488" s="176"/>
      <c r="AQ488" s="176"/>
      <c r="AR488" s="176"/>
      <c r="AS488" s="176"/>
      <c r="AT488" s="176"/>
      <c r="AU488" s="176"/>
      <c r="AV488" s="176"/>
      <c r="AW488" s="176"/>
      <c r="AX488" s="176"/>
      <c r="AY488" s="176"/>
      <c r="AZ488" s="176"/>
      <c r="BA488" s="176"/>
      <c r="BB488" s="176"/>
      <c r="BC488" s="176"/>
      <c r="BD488" s="176"/>
      <c r="BE488" s="176"/>
      <c r="BF488" s="176"/>
      <c r="BG488" s="176"/>
      <c r="BH488" s="176"/>
      <c r="BI488" s="176"/>
      <c r="BJ488" s="176"/>
      <c r="BK488" s="176"/>
      <c r="BL488" s="176"/>
      <c r="BM488" s="176"/>
      <c r="BN488" s="176"/>
      <c r="BO488" s="176"/>
      <c r="BP488" s="176"/>
      <c r="BQ488" s="176"/>
      <c r="BR488" s="176"/>
      <c r="BS488" s="176"/>
      <c r="BT488" s="176"/>
      <c r="BU488" s="176"/>
      <c r="BV488" s="176"/>
      <c r="BW488" s="176"/>
      <c r="BX488" s="176"/>
      <c r="BY488" s="176"/>
      <c r="BZ488" s="176"/>
      <c r="CA488" s="176"/>
      <c r="CB488" s="176"/>
      <c r="CC488" s="176"/>
      <c r="CD488" s="176"/>
      <c r="CE488" s="176"/>
      <c r="CF488" s="176"/>
      <c r="CG488" s="176"/>
      <c r="CH488" s="176"/>
      <c r="CI488" s="176"/>
      <c r="CJ488" s="176"/>
      <c r="CK488" s="176"/>
      <c r="CL488" s="176"/>
      <c r="CM488" s="176"/>
      <c r="CN488" s="176"/>
      <c r="CO488" s="176"/>
      <c r="CP488" s="176"/>
      <c r="CQ488" s="176"/>
      <c r="CR488" s="176"/>
      <c r="CS488" s="176"/>
      <c r="CT488" s="176"/>
      <c r="CU488" s="176"/>
      <c r="CV488" s="176"/>
      <c r="CW488" s="176"/>
      <c r="CX488" s="176"/>
      <c r="CY488" s="176"/>
      <c r="CZ488" s="176"/>
      <c r="DA488" s="176"/>
      <c r="DB488" s="176"/>
      <c r="DC488" s="176"/>
      <c r="DD488" s="176"/>
      <c r="DE488" s="176"/>
      <c r="DF488" s="176"/>
      <c r="DG488" s="176"/>
      <c r="DH488" s="176"/>
      <c r="DK488" s="176"/>
    </row>
    <row r="489" spans="1:115" s="229" customFormat="1" x14ac:dyDescent="0.2">
      <c r="A489" s="216"/>
      <c r="B489" s="223"/>
      <c r="C489" s="227"/>
      <c r="D489" s="176"/>
      <c r="E489" s="224"/>
      <c r="F489" s="176"/>
      <c r="G489" s="176"/>
      <c r="H489" s="225"/>
      <c r="I489" s="228"/>
      <c r="J489" s="220"/>
      <c r="K489" s="176"/>
      <c r="L489" s="176"/>
      <c r="M489" s="176"/>
      <c r="N489" s="176"/>
      <c r="O489" s="227"/>
      <c r="P489" s="176"/>
      <c r="Q489" s="176"/>
      <c r="R489" s="176"/>
      <c r="S489" s="176"/>
      <c r="T489" s="176"/>
      <c r="U489" s="176"/>
      <c r="V489" s="176"/>
      <c r="W489" s="176"/>
      <c r="X489" s="176"/>
      <c r="Y489" s="176"/>
      <c r="Z489" s="176"/>
      <c r="AA489" s="176"/>
      <c r="AB489" s="176"/>
      <c r="AC489" s="176"/>
      <c r="AD489" s="176"/>
      <c r="AE489" s="176"/>
      <c r="AF489" s="176"/>
      <c r="AG489" s="176"/>
      <c r="AH489" s="176"/>
      <c r="AI489" s="176"/>
      <c r="AJ489" s="176"/>
      <c r="AK489" s="176"/>
      <c r="AL489" s="176"/>
      <c r="AM489" s="176"/>
      <c r="AN489" s="176"/>
      <c r="AO489" s="176"/>
      <c r="AP489" s="176"/>
      <c r="AQ489" s="176"/>
      <c r="AR489" s="176"/>
      <c r="AS489" s="176"/>
      <c r="AT489" s="176"/>
      <c r="AU489" s="176"/>
      <c r="AV489" s="176"/>
      <c r="AW489" s="176"/>
      <c r="AX489" s="176"/>
      <c r="AY489" s="176"/>
      <c r="AZ489" s="176"/>
      <c r="BA489" s="176"/>
      <c r="BB489" s="176"/>
      <c r="BC489" s="176"/>
      <c r="BD489" s="176"/>
      <c r="BE489" s="176"/>
      <c r="BF489" s="176"/>
      <c r="BG489" s="176"/>
      <c r="BH489" s="176"/>
      <c r="BI489" s="176"/>
      <c r="BJ489" s="176"/>
      <c r="BK489" s="176"/>
      <c r="BL489" s="176"/>
      <c r="BM489" s="176"/>
      <c r="BN489" s="176"/>
      <c r="BO489" s="176"/>
      <c r="BP489" s="176"/>
      <c r="BQ489" s="176"/>
      <c r="BR489" s="176"/>
      <c r="BS489" s="176"/>
      <c r="BT489" s="176"/>
      <c r="BU489" s="176"/>
      <c r="BV489" s="176"/>
      <c r="BW489" s="176"/>
      <c r="BX489" s="176"/>
      <c r="BY489" s="176"/>
      <c r="BZ489" s="176"/>
      <c r="CA489" s="176"/>
      <c r="CB489" s="176"/>
      <c r="CC489" s="176"/>
      <c r="CD489" s="176"/>
      <c r="CE489" s="176"/>
      <c r="CF489" s="176"/>
      <c r="CG489" s="176"/>
      <c r="CH489" s="176"/>
      <c r="CI489" s="176"/>
      <c r="CJ489" s="176"/>
      <c r="CK489" s="176"/>
      <c r="CL489" s="176"/>
      <c r="CM489" s="176"/>
      <c r="CN489" s="176"/>
      <c r="CO489" s="176"/>
      <c r="CP489" s="176"/>
      <c r="CQ489" s="176"/>
      <c r="CR489" s="176"/>
      <c r="CS489" s="176"/>
      <c r="CT489" s="176"/>
      <c r="CU489" s="176"/>
      <c r="CV489" s="176"/>
      <c r="CW489" s="176"/>
      <c r="CX489" s="176"/>
      <c r="CY489" s="176"/>
      <c r="CZ489" s="176"/>
      <c r="DA489" s="176"/>
      <c r="DB489" s="176"/>
      <c r="DC489" s="176"/>
      <c r="DD489" s="176"/>
      <c r="DE489" s="176"/>
      <c r="DF489" s="176"/>
      <c r="DG489" s="176"/>
      <c r="DH489" s="176"/>
      <c r="DK489" s="176"/>
    </row>
    <row r="490" spans="1:115" s="229" customFormat="1" x14ac:dyDescent="0.2">
      <c r="A490" s="216"/>
      <c r="B490" s="223"/>
      <c r="C490" s="227"/>
      <c r="D490" s="176"/>
      <c r="E490" s="224"/>
      <c r="F490" s="176"/>
      <c r="G490" s="176"/>
      <c r="H490" s="225"/>
      <c r="I490" s="228"/>
      <c r="J490" s="220"/>
      <c r="K490" s="176"/>
      <c r="L490" s="176"/>
      <c r="M490" s="176"/>
      <c r="N490" s="176"/>
      <c r="O490" s="227"/>
      <c r="P490" s="176"/>
      <c r="Q490" s="176"/>
      <c r="R490" s="176"/>
      <c r="S490" s="176"/>
      <c r="T490" s="176"/>
      <c r="U490" s="176"/>
      <c r="V490" s="176"/>
      <c r="W490" s="176"/>
      <c r="X490" s="176"/>
      <c r="Y490" s="176"/>
      <c r="Z490" s="176"/>
      <c r="AA490" s="176"/>
      <c r="AB490" s="176"/>
      <c r="AC490" s="176"/>
      <c r="AD490" s="176"/>
      <c r="AE490" s="176"/>
      <c r="AF490" s="176"/>
      <c r="AG490" s="176"/>
      <c r="AH490" s="176"/>
      <c r="AI490" s="176"/>
      <c r="AJ490" s="176"/>
      <c r="AK490" s="176"/>
      <c r="AL490" s="176"/>
      <c r="AM490" s="176"/>
      <c r="AN490" s="176"/>
      <c r="AO490" s="176"/>
      <c r="AP490" s="176"/>
      <c r="AQ490" s="176"/>
      <c r="AR490" s="176"/>
      <c r="AS490" s="176"/>
      <c r="AT490" s="176"/>
      <c r="AU490" s="176"/>
      <c r="AV490" s="176"/>
      <c r="AW490" s="176"/>
      <c r="AX490" s="176"/>
      <c r="AY490" s="176"/>
      <c r="AZ490" s="176"/>
      <c r="BA490" s="176"/>
      <c r="BB490" s="176"/>
      <c r="BC490" s="176"/>
      <c r="BD490" s="176"/>
      <c r="BE490" s="176"/>
      <c r="BF490" s="176"/>
      <c r="BG490" s="176"/>
      <c r="BH490" s="176"/>
      <c r="BI490" s="176"/>
      <c r="BJ490" s="176"/>
      <c r="BK490" s="176"/>
      <c r="BL490" s="176"/>
      <c r="BM490" s="176"/>
      <c r="BN490" s="176"/>
      <c r="BO490" s="176"/>
      <c r="BP490" s="176"/>
      <c r="BQ490" s="176"/>
      <c r="BR490" s="176"/>
      <c r="BS490" s="176"/>
      <c r="BT490" s="176"/>
      <c r="BU490" s="176"/>
      <c r="BV490" s="176"/>
      <c r="BW490" s="176"/>
      <c r="BX490" s="176"/>
      <c r="BY490" s="176"/>
      <c r="BZ490" s="176"/>
      <c r="CA490" s="176"/>
      <c r="CB490" s="176"/>
      <c r="CC490" s="176"/>
      <c r="CD490" s="176"/>
      <c r="CE490" s="176"/>
      <c r="CF490" s="176"/>
      <c r="CG490" s="176"/>
      <c r="CH490" s="176"/>
      <c r="CI490" s="176"/>
      <c r="CJ490" s="176"/>
      <c r="CK490" s="176"/>
      <c r="CL490" s="176"/>
      <c r="CM490" s="176"/>
      <c r="CN490" s="176"/>
      <c r="CO490" s="176"/>
      <c r="CP490" s="176"/>
      <c r="CQ490" s="176"/>
      <c r="CR490" s="176"/>
      <c r="CS490" s="176"/>
      <c r="CT490" s="176"/>
      <c r="CU490" s="176"/>
      <c r="CV490" s="176"/>
      <c r="CW490" s="176"/>
      <c r="CX490" s="176"/>
      <c r="CY490" s="176"/>
      <c r="CZ490" s="176"/>
      <c r="DA490" s="176"/>
      <c r="DB490" s="176"/>
      <c r="DC490" s="176"/>
      <c r="DD490" s="176"/>
      <c r="DE490" s="176"/>
      <c r="DF490" s="176"/>
      <c r="DG490" s="176"/>
      <c r="DH490" s="176"/>
      <c r="DK490" s="176"/>
    </row>
    <row r="491" spans="1:115" s="229" customFormat="1" x14ac:dyDescent="0.2">
      <c r="A491" s="216"/>
      <c r="B491" s="223"/>
      <c r="C491" s="227"/>
      <c r="D491" s="176"/>
      <c r="E491" s="224"/>
      <c r="F491" s="176"/>
      <c r="G491" s="176"/>
      <c r="H491" s="225"/>
      <c r="I491" s="228"/>
      <c r="J491" s="220"/>
      <c r="K491" s="176"/>
      <c r="L491" s="176"/>
      <c r="M491" s="176"/>
      <c r="N491" s="176"/>
      <c r="O491" s="227"/>
      <c r="P491" s="176"/>
      <c r="Q491" s="176"/>
      <c r="R491" s="176"/>
      <c r="S491" s="176"/>
      <c r="T491" s="176"/>
      <c r="U491" s="176"/>
      <c r="V491" s="176"/>
      <c r="W491" s="176"/>
      <c r="X491" s="176"/>
      <c r="Y491" s="176"/>
      <c r="Z491" s="176"/>
      <c r="AA491" s="176"/>
      <c r="AB491" s="176"/>
      <c r="AC491" s="176"/>
      <c r="AD491" s="176"/>
      <c r="AE491" s="176"/>
      <c r="AF491" s="176"/>
      <c r="AG491" s="176"/>
      <c r="AH491" s="176"/>
      <c r="AI491" s="176"/>
      <c r="AJ491" s="176"/>
      <c r="AK491" s="176"/>
      <c r="AL491" s="176"/>
      <c r="AM491" s="176"/>
      <c r="AN491" s="176"/>
      <c r="AO491" s="176"/>
      <c r="AP491" s="176"/>
      <c r="AQ491" s="176"/>
      <c r="AR491" s="176"/>
      <c r="AS491" s="176"/>
      <c r="AT491" s="176"/>
      <c r="AU491" s="176"/>
      <c r="AV491" s="176"/>
      <c r="AW491" s="176"/>
      <c r="AX491" s="176"/>
      <c r="AY491" s="176"/>
      <c r="AZ491" s="176"/>
      <c r="BA491" s="176"/>
      <c r="BB491" s="176"/>
      <c r="BC491" s="176"/>
      <c r="BD491" s="176"/>
      <c r="BE491" s="176"/>
      <c r="BF491" s="176"/>
      <c r="BG491" s="176"/>
      <c r="BH491" s="176"/>
      <c r="BI491" s="176"/>
      <c r="BJ491" s="176"/>
      <c r="BK491" s="176"/>
      <c r="BL491" s="176"/>
      <c r="BM491" s="176"/>
      <c r="BN491" s="176"/>
      <c r="BO491" s="176"/>
      <c r="BP491" s="176"/>
      <c r="BQ491" s="176"/>
      <c r="BR491" s="176"/>
      <c r="BS491" s="176"/>
      <c r="BT491" s="176"/>
      <c r="BU491" s="176"/>
      <c r="BV491" s="176"/>
      <c r="BW491" s="176"/>
      <c r="BX491" s="176"/>
      <c r="BY491" s="176"/>
      <c r="BZ491" s="176"/>
      <c r="CA491" s="176"/>
      <c r="CB491" s="176"/>
      <c r="CC491" s="176"/>
      <c r="CD491" s="176"/>
      <c r="CE491" s="176"/>
      <c r="CF491" s="176"/>
      <c r="CG491" s="176"/>
      <c r="CH491" s="176"/>
      <c r="CI491" s="176"/>
      <c r="CJ491" s="176"/>
      <c r="CK491" s="176"/>
      <c r="CL491" s="176"/>
      <c r="CM491" s="176"/>
      <c r="CN491" s="176"/>
      <c r="CO491" s="176"/>
      <c r="CP491" s="176"/>
      <c r="CQ491" s="176"/>
      <c r="CR491" s="176"/>
      <c r="CS491" s="176"/>
      <c r="CT491" s="176"/>
      <c r="CU491" s="176"/>
      <c r="CV491" s="176"/>
      <c r="CW491" s="176"/>
      <c r="CX491" s="176"/>
      <c r="CY491" s="176"/>
      <c r="CZ491" s="176"/>
      <c r="DA491" s="176"/>
      <c r="DB491" s="176"/>
      <c r="DC491" s="176"/>
      <c r="DD491" s="176"/>
      <c r="DE491" s="176"/>
      <c r="DF491" s="176"/>
      <c r="DG491" s="176"/>
      <c r="DH491" s="176"/>
      <c r="DK491" s="176"/>
    </row>
    <row r="492" spans="1:115" s="229" customFormat="1" x14ac:dyDescent="0.2">
      <c r="A492" s="216"/>
      <c r="B492" s="223"/>
      <c r="C492" s="227"/>
      <c r="D492" s="176"/>
      <c r="E492" s="224"/>
      <c r="F492" s="176"/>
      <c r="G492" s="176"/>
      <c r="H492" s="228"/>
      <c r="I492" s="228"/>
      <c r="J492" s="220"/>
      <c r="K492" s="176"/>
      <c r="L492" s="176"/>
      <c r="M492" s="176"/>
      <c r="N492" s="176"/>
      <c r="O492" s="227"/>
      <c r="P492" s="176"/>
      <c r="Q492" s="176"/>
      <c r="R492" s="176"/>
      <c r="S492" s="176"/>
      <c r="T492" s="176"/>
      <c r="U492" s="176"/>
      <c r="V492" s="176"/>
      <c r="W492" s="176"/>
      <c r="X492" s="176"/>
      <c r="Y492" s="176"/>
      <c r="Z492" s="176"/>
      <c r="AA492" s="176"/>
      <c r="AB492" s="176"/>
      <c r="AC492" s="176"/>
      <c r="AD492" s="176"/>
      <c r="AE492" s="176"/>
      <c r="AF492" s="176"/>
      <c r="AG492" s="176"/>
      <c r="AH492" s="176"/>
      <c r="AI492" s="176"/>
      <c r="AJ492" s="176"/>
      <c r="AK492" s="176"/>
      <c r="AL492" s="176"/>
      <c r="AM492" s="176"/>
      <c r="AN492" s="176"/>
      <c r="AO492" s="176"/>
      <c r="AP492" s="176"/>
      <c r="AQ492" s="176"/>
      <c r="AR492" s="176"/>
      <c r="AS492" s="176"/>
      <c r="AT492" s="176"/>
      <c r="AU492" s="176"/>
      <c r="AV492" s="176"/>
      <c r="AW492" s="176"/>
      <c r="AX492" s="176"/>
      <c r="AY492" s="176"/>
      <c r="AZ492" s="176"/>
      <c r="BA492" s="176"/>
      <c r="BB492" s="176"/>
      <c r="BC492" s="176"/>
      <c r="BD492" s="176"/>
      <c r="BE492" s="176"/>
      <c r="BF492" s="176"/>
      <c r="BG492" s="176"/>
      <c r="BH492" s="176"/>
      <c r="BI492" s="176"/>
      <c r="BJ492" s="176"/>
      <c r="BK492" s="176"/>
      <c r="BL492" s="176"/>
      <c r="BM492" s="176"/>
      <c r="BN492" s="176"/>
      <c r="BO492" s="176"/>
      <c r="BP492" s="176"/>
      <c r="BQ492" s="176"/>
      <c r="BR492" s="176"/>
      <c r="BS492" s="176"/>
      <c r="BT492" s="176"/>
      <c r="BU492" s="176"/>
      <c r="BV492" s="176"/>
      <c r="BW492" s="176"/>
      <c r="BX492" s="176"/>
      <c r="BY492" s="176"/>
      <c r="BZ492" s="176"/>
      <c r="CA492" s="176"/>
      <c r="CB492" s="176"/>
      <c r="CC492" s="176"/>
      <c r="CD492" s="176"/>
      <c r="CE492" s="176"/>
      <c r="CF492" s="176"/>
      <c r="CG492" s="176"/>
      <c r="CH492" s="176"/>
      <c r="CI492" s="176"/>
      <c r="CJ492" s="176"/>
      <c r="CK492" s="176"/>
      <c r="CL492" s="176"/>
      <c r="CM492" s="176"/>
      <c r="CN492" s="176"/>
      <c r="CO492" s="176"/>
      <c r="CP492" s="176"/>
      <c r="CQ492" s="176"/>
      <c r="CR492" s="176"/>
      <c r="CS492" s="176"/>
      <c r="CT492" s="176"/>
      <c r="CU492" s="176"/>
      <c r="CV492" s="176"/>
      <c r="CW492" s="176"/>
      <c r="CX492" s="176"/>
      <c r="CY492" s="176"/>
      <c r="CZ492" s="176"/>
      <c r="DA492" s="176"/>
      <c r="DB492" s="176"/>
      <c r="DC492" s="176"/>
      <c r="DD492" s="176"/>
      <c r="DE492" s="176"/>
      <c r="DF492" s="176"/>
      <c r="DG492" s="176"/>
      <c r="DH492" s="176"/>
      <c r="DK492" s="176"/>
    </row>
    <row r="493" spans="1:115" s="229" customFormat="1" x14ac:dyDescent="0.2">
      <c r="A493" s="216"/>
      <c r="B493" s="223"/>
      <c r="C493" s="227"/>
      <c r="D493" s="176"/>
      <c r="E493" s="224"/>
      <c r="F493" s="176"/>
      <c r="G493" s="176"/>
      <c r="H493" s="228"/>
      <c r="I493" s="228"/>
      <c r="J493" s="220"/>
      <c r="K493" s="176"/>
      <c r="L493" s="176"/>
      <c r="M493" s="176"/>
      <c r="N493" s="176"/>
      <c r="O493" s="227"/>
      <c r="P493" s="176"/>
      <c r="Q493" s="176"/>
      <c r="R493" s="176"/>
      <c r="S493" s="176"/>
      <c r="T493" s="176"/>
      <c r="U493" s="176"/>
      <c r="V493" s="176"/>
      <c r="W493" s="176"/>
      <c r="X493" s="176"/>
      <c r="Y493" s="176"/>
      <c r="Z493" s="176"/>
      <c r="AA493" s="176"/>
      <c r="AB493" s="176"/>
      <c r="AC493" s="176"/>
      <c r="AD493" s="176"/>
      <c r="AE493" s="176"/>
      <c r="AF493" s="176"/>
      <c r="AG493" s="176"/>
      <c r="AH493" s="176"/>
      <c r="AI493" s="176"/>
      <c r="AJ493" s="176"/>
      <c r="AK493" s="176"/>
      <c r="AL493" s="176"/>
      <c r="AM493" s="176"/>
      <c r="AN493" s="176"/>
      <c r="AO493" s="176"/>
      <c r="AP493" s="176"/>
      <c r="AQ493" s="176"/>
      <c r="AR493" s="176"/>
      <c r="AS493" s="176"/>
      <c r="AT493" s="176"/>
      <c r="AU493" s="176"/>
      <c r="AV493" s="176"/>
      <c r="AW493" s="176"/>
      <c r="AX493" s="176"/>
      <c r="AY493" s="176"/>
      <c r="AZ493" s="176"/>
      <c r="BA493" s="176"/>
      <c r="BB493" s="176"/>
      <c r="BC493" s="176"/>
      <c r="BD493" s="176"/>
      <c r="BE493" s="176"/>
      <c r="BF493" s="176"/>
      <c r="BG493" s="176"/>
      <c r="BH493" s="176"/>
      <c r="BI493" s="176"/>
      <c r="BJ493" s="176"/>
      <c r="BK493" s="176"/>
      <c r="BL493" s="176"/>
      <c r="BM493" s="176"/>
      <c r="BN493" s="176"/>
      <c r="BO493" s="176"/>
      <c r="BP493" s="176"/>
      <c r="BQ493" s="176"/>
      <c r="BR493" s="176"/>
      <c r="BS493" s="176"/>
      <c r="BT493" s="176"/>
      <c r="BU493" s="176"/>
      <c r="BV493" s="176"/>
      <c r="BW493" s="176"/>
      <c r="BX493" s="176"/>
      <c r="BY493" s="176"/>
      <c r="BZ493" s="176"/>
      <c r="CA493" s="176"/>
      <c r="CB493" s="176"/>
      <c r="CC493" s="176"/>
      <c r="CD493" s="176"/>
      <c r="CE493" s="176"/>
      <c r="CF493" s="176"/>
      <c r="CG493" s="176"/>
      <c r="CH493" s="176"/>
      <c r="CI493" s="176"/>
      <c r="CJ493" s="176"/>
      <c r="CK493" s="176"/>
      <c r="CL493" s="176"/>
      <c r="CM493" s="176"/>
      <c r="CN493" s="176"/>
      <c r="CO493" s="176"/>
      <c r="CP493" s="176"/>
      <c r="CQ493" s="176"/>
      <c r="CR493" s="176"/>
      <c r="CS493" s="176"/>
      <c r="CT493" s="176"/>
      <c r="CU493" s="176"/>
      <c r="CV493" s="176"/>
      <c r="CW493" s="176"/>
      <c r="CX493" s="176"/>
      <c r="CY493" s="176"/>
      <c r="CZ493" s="176"/>
      <c r="DA493" s="176"/>
      <c r="DB493" s="176"/>
      <c r="DC493" s="176"/>
      <c r="DD493" s="176"/>
      <c r="DE493" s="176"/>
      <c r="DF493" s="176"/>
      <c r="DG493" s="176"/>
      <c r="DH493" s="176"/>
      <c r="DK493" s="176"/>
    </row>
    <row r="494" spans="1:115" s="229" customFormat="1" x14ac:dyDescent="0.2">
      <c r="A494" s="216"/>
      <c r="B494" s="223"/>
      <c r="C494" s="227"/>
      <c r="D494" s="176"/>
      <c r="E494" s="224"/>
      <c r="F494" s="176"/>
      <c r="G494" s="176"/>
      <c r="H494" s="228"/>
      <c r="I494" s="228"/>
      <c r="J494" s="220"/>
      <c r="K494" s="176"/>
      <c r="L494" s="176"/>
      <c r="M494" s="176"/>
      <c r="N494" s="176"/>
      <c r="O494" s="227"/>
      <c r="P494" s="176"/>
      <c r="Q494" s="176"/>
      <c r="R494" s="176"/>
      <c r="S494" s="176"/>
      <c r="T494" s="176"/>
      <c r="U494" s="176"/>
      <c r="V494" s="176"/>
      <c r="W494" s="176"/>
      <c r="X494" s="176"/>
      <c r="Y494" s="176"/>
      <c r="Z494" s="176"/>
      <c r="AA494" s="176"/>
      <c r="AB494" s="176"/>
      <c r="AC494" s="176"/>
      <c r="AD494" s="176"/>
      <c r="AE494" s="176"/>
      <c r="AF494" s="176"/>
      <c r="AG494" s="176"/>
      <c r="AH494" s="176"/>
      <c r="AI494" s="176"/>
      <c r="AJ494" s="176"/>
      <c r="AK494" s="176"/>
      <c r="AL494" s="176"/>
      <c r="AM494" s="176"/>
      <c r="AN494" s="176"/>
      <c r="AO494" s="176"/>
      <c r="AP494" s="176"/>
      <c r="AQ494" s="176"/>
      <c r="AR494" s="176"/>
      <c r="AS494" s="176"/>
      <c r="AT494" s="176"/>
      <c r="AU494" s="176"/>
      <c r="AV494" s="176"/>
      <c r="AW494" s="176"/>
      <c r="AX494" s="176"/>
      <c r="AY494" s="176"/>
      <c r="AZ494" s="176"/>
      <c r="BA494" s="176"/>
      <c r="BB494" s="176"/>
      <c r="BC494" s="176"/>
      <c r="BD494" s="176"/>
      <c r="BE494" s="176"/>
      <c r="BF494" s="176"/>
      <c r="BG494" s="176"/>
      <c r="BH494" s="176"/>
      <c r="BI494" s="176"/>
      <c r="BJ494" s="176"/>
      <c r="BK494" s="176"/>
      <c r="BL494" s="176"/>
      <c r="BM494" s="176"/>
      <c r="BN494" s="176"/>
      <c r="BO494" s="176"/>
      <c r="BP494" s="176"/>
      <c r="BQ494" s="176"/>
      <c r="BR494" s="176"/>
      <c r="BS494" s="176"/>
      <c r="BT494" s="176"/>
      <c r="BU494" s="176"/>
      <c r="BV494" s="176"/>
      <c r="BW494" s="176"/>
      <c r="BX494" s="176"/>
      <c r="BY494" s="176"/>
      <c r="BZ494" s="176"/>
      <c r="CA494" s="176"/>
      <c r="CB494" s="176"/>
      <c r="CC494" s="176"/>
      <c r="CD494" s="176"/>
      <c r="CE494" s="176"/>
      <c r="CF494" s="176"/>
      <c r="CG494" s="176"/>
      <c r="CH494" s="176"/>
      <c r="CI494" s="176"/>
      <c r="CJ494" s="176"/>
      <c r="CK494" s="176"/>
      <c r="CL494" s="176"/>
      <c r="CM494" s="176"/>
      <c r="CN494" s="176"/>
      <c r="CO494" s="176"/>
      <c r="CP494" s="176"/>
      <c r="CQ494" s="176"/>
      <c r="CR494" s="176"/>
      <c r="CS494" s="176"/>
      <c r="CT494" s="176"/>
      <c r="CU494" s="176"/>
      <c r="CV494" s="176"/>
      <c r="CW494" s="176"/>
      <c r="CX494" s="176"/>
      <c r="CY494" s="176"/>
      <c r="CZ494" s="176"/>
      <c r="DA494" s="176"/>
      <c r="DB494" s="176"/>
      <c r="DC494" s="176"/>
      <c r="DD494" s="176"/>
      <c r="DE494" s="176"/>
      <c r="DF494" s="176"/>
      <c r="DG494" s="176"/>
      <c r="DH494" s="176"/>
      <c r="DK494" s="176"/>
    </row>
    <row r="495" spans="1:115" s="229" customFormat="1" x14ac:dyDescent="0.2">
      <c r="A495" s="216"/>
      <c r="B495" s="223"/>
      <c r="C495" s="227"/>
      <c r="D495" s="176"/>
      <c r="E495" s="224"/>
      <c r="F495" s="176"/>
      <c r="G495" s="176"/>
      <c r="H495" s="225"/>
      <c r="I495" s="228"/>
      <c r="J495" s="220"/>
      <c r="K495" s="176"/>
      <c r="L495" s="176"/>
      <c r="M495" s="176"/>
      <c r="N495" s="176"/>
      <c r="O495" s="227"/>
      <c r="P495" s="176"/>
      <c r="Q495" s="176"/>
      <c r="R495" s="176"/>
      <c r="S495" s="176"/>
      <c r="T495" s="176"/>
      <c r="U495" s="176"/>
      <c r="V495" s="176"/>
      <c r="W495" s="176"/>
      <c r="X495" s="176"/>
      <c r="Y495" s="176"/>
      <c r="Z495" s="176"/>
      <c r="AA495" s="176"/>
      <c r="AB495" s="176"/>
      <c r="AC495" s="176"/>
      <c r="AD495" s="176"/>
      <c r="AE495" s="176"/>
      <c r="AF495" s="176"/>
      <c r="AG495" s="176"/>
      <c r="AH495" s="176"/>
      <c r="AI495" s="176"/>
      <c r="AJ495" s="176"/>
      <c r="AK495" s="176"/>
      <c r="AL495" s="176"/>
      <c r="AM495" s="176"/>
      <c r="AN495" s="176"/>
      <c r="AO495" s="176"/>
      <c r="AP495" s="176"/>
      <c r="AQ495" s="176"/>
      <c r="AR495" s="176"/>
      <c r="AS495" s="176"/>
      <c r="AT495" s="176"/>
      <c r="AU495" s="176"/>
      <c r="AV495" s="176"/>
      <c r="AW495" s="176"/>
      <c r="AX495" s="176"/>
      <c r="AY495" s="176"/>
      <c r="AZ495" s="176"/>
      <c r="BA495" s="176"/>
      <c r="BB495" s="176"/>
      <c r="BC495" s="176"/>
      <c r="BD495" s="176"/>
      <c r="BE495" s="176"/>
      <c r="BF495" s="176"/>
      <c r="BG495" s="176"/>
      <c r="BH495" s="176"/>
      <c r="BI495" s="176"/>
      <c r="BJ495" s="176"/>
      <c r="BK495" s="176"/>
      <c r="BL495" s="176"/>
      <c r="BM495" s="176"/>
      <c r="BN495" s="176"/>
      <c r="BO495" s="176"/>
      <c r="BP495" s="176"/>
      <c r="BQ495" s="176"/>
      <c r="BR495" s="176"/>
      <c r="BS495" s="176"/>
      <c r="BT495" s="176"/>
      <c r="BU495" s="176"/>
      <c r="BV495" s="176"/>
      <c r="BW495" s="176"/>
      <c r="BX495" s="176"/>
      <c r="BY495" s="176"/>
      <c r="BZ495" s="176"/>
      <c r="CA495" s="176"/>
      <c r="CB495" s="176"/>
      <c r="CC495" s="176"/>
      <c r="CD495" s="176"/>
      <c r="CE495" s="176"/>
      <c r="CF495" s="176"/>
      <c r="CG495" s="176"/>
      <c r="CH495" s="176"/>
      <c r="CI495" s="176"/>
      <c r="CJ495" s="176"/>
      <c r="CK495" s="176"/>
      <c r="CL495" s="176"/>
      <c r="CM495" s="176"/>
      <c r="CN495" s="176"/>
      <c r="CO495" s="176"/>
      <c r="CP495" s="176"/>
      <c r="CQ495" s="176"/>
      <c r="CR495" s="176"/>
      <c r="CS495" s="176"/>
      <c r="CT495" s="176"/>
      <c r="CU495" s="176"/>
      <c r="CV495" s="176"/>
      <c r="CW495" s="176"/>
      <c r="CX495" s="176"/>
      <c r="CY495" s="176"/>
      <c r="CZ495" s="176"/>
      <c r="DA495" s="176"/>
      <c r="DB495" s="176"/>
      <c r="DC495" s="176"/>
      <c r="DD495" s="176"/>
      <c r="DE495" s="176"/>
      <c r="DF495" s="176"/>
      <c r="DG495" s="176"/>
      <c r="DH495" s="176"/>
      <c r="DK495" s="176"/>
    </row>
    <row r="496" spans="1:115" s="229" customFormat="1" x14ac:dyDescent="0.2">
      <c r="A496" s="216"/>
      <c r="B496" s="223"/>
      <c r="C496" s="227"/>
      <c r="D496" s="176"/>
      <c r="E496" s="224"/>
      <c r="F496" s="176"/>
      <c r="G496" s="176"/>
      <c r="H496" s="228"/>
      <c r="I496" s="228"/>
      <c r="J496" s="220"/>
      <c r="K496" s="176"/>
      <c r="L496" s="176"/>
      <c r="M496" s="176"/>
      <c r="N496" s="176"/>
      <c r="O496" s="227"/>
      <c r="P496" s="176"/>
      <c r="Q496" s="176"/>
      <c r="R496" s="176"/>
      <c r="S496" s="176"/>
      <c r="T496" s="176"/>
      <c r="U496" s="176"/>
      <c r="V496" s="176"/>
      <c r="W496" s="176"/>
      <c r="X496" s="176"/>
      <c r="Y496" s="176"/>
      <c r="Z496" s="176"/>
      <c r="AA496" s="176"/>
      <c r="AB496" s="176"/>
      <c r="AC496" s="176"/>
      <c r="AD496" s="176"/>
      <c r="AE496" s="176"/>
      <c r="AF496" s="176"/>
      <c r="AG496" s="176"/>
      <c r="AH496" s="176"/>
      <c r="AI496" s="176"/>
      <c r="AJ496" s="176"/>
      <c r="AK496" s="176"/>
      <c r="AL496" s="176"/>
      <c r="AM496" s="176"/>
      <c r="AN496" s="176"/>
      <c r="AO496" s="176"/>
      <c r="AP496" s="176"/>
      <c r="AQ496" s="176"/>
      <c r="AR496" s="176"/>
      <c r="AS496" s="176"/>
      <c r="AT496" s="176"/>
      <c r="AU496" s="176"/>
      <c r="AV496" s="176"/>
      <c r="AW496" s="176"/>
      <c r="AX496" s="176"/>
      <c r="AY496" s="176"/>
      <c r="AZ496" s="176"/>
      <c r="BA496" s="176"/>
      <c r="BB496" s="176"/>
      <c r="BC496" s="176"/>
      <c r="BD496" s="176"/>
      <c r="BE496" s="176"/>
      <c r="BF496" s="176"/>
      <c r="BG496" s="176"/>
      <c r="BH496" s="176"/>
      <c r="BI496" s="176"/>
      <c r="BJ496" s="176"/>
      <c r="BK496" s="176"/>
      <c r="BL496" s="176"/>
      <c r="BM496" s="176"/>
      <c r="BN496" s="176"/>
      <c r="BO496" s="176"/>
      <c r="BP496" s="176"/>
      <c r="BQ496" s="176"/>
      <c r="BR496" s="176"/>
      <c r="BS496" s="176"/>
      <c r="BT496" s="176"/>
      <c r="BU496" s="176"/>
      <c r="BV496" s="176"/>
      <c r="BW496" s="176"/>
      <c r="BX496" s="176"/>
      <c r="BY496" s="176"/>
      <c r="BZ496" s="176"/>
      <c r="CA496" s="176"/>
      <c r="CB496" s="176"/>
      <c r="CC496" s="176"/>
      <c r="CD496" s="176"/>
      <c r="CE496" s="176"/>
      <c r="CF496" s="176"/>
      <c r="CG496" s="176"/>
      <c r="CH496" s="176"/>
      <c r="CI496" s="176"/>
      <c r="CJ496" s="176"/>
      <c r="CK496" s="176"/>
      <c r="CL496" s="176"/>
      <c r="CM496" s="176"/>
      <c r="CN496" s="176"/>
      <c r="CO496" s="176"/>
      <c r="CP496" s="176"/>
      <c r="CQ496" s="176"/>
      <c r="CR496" s="176"/>
      <c r="CS496" s="176"/>
      <c r="CT496" s="176"/>
      <c r="CU496" s="176"/>
      <c r="CV496" s="176"/>
      <c r="CW496" s="176"/>
      <c r="CX496" s="176"/>
      <c r="CY496" s="176"/>
      <c r="CZ496" s="176"/>
      <c r="DA496" s="176"/>
      <c r="DB496" s="176"/>
      <c r="DC496" s="176"/>
      <c r="DD496" s="176"/>
      <c r="DE496" s="176"/>
      <c r="DF496" s="176"/>
      <c r="DG496" s="176"/>
      <c r="DH496" s="176"/>
      <c r="DK496" s="176"/>
    </row>
    <row r="497" spans="1:115" s="229" customFormat="1" x14ac:dyDescent="0.2">
      <c r="A497" s="216"/>
      <c r="B497" s="223"/>
      <c r="C497" s="227"/>
      <c r="D497" s="176"/>
      <c r="E497" s="224"/>
      <c r="F497" s="176"/>
      <c r="G497" s="176"/>
      <c r="H497" s="225"/>
      <c r="I497" s="228"/>
      <c r="J497" s="220"/>
      <c r="K497" s="176"/>
      <c r="L497" s="176"/>
      <c r="M497" s="176"/>
      <c r="N497" s="176"/>
      <c r="O497" s="227"/>
      <c r="P497" s="176"/>
      <c r="Q497" s="176"/>
      <c r="R497" s="176"/>
      <c r="S497" s="176"/>
      <c r="T497" s="176"/>
      <c r="U497" s="176"/>
      <c r="V497" s="176"/>
      <c r="W497" s="176"/>
      <c r="X497" s="176"/>
      <c r="Y497" s="176"/>
      <c r="Z497" s="176"/>
      <c r="AA497" s="176"/>
      <c r="AB497" s="176"/>
      <c r="AC497" s="176"/>
      <c r="AD497" s="176"/>
      <c r="AE497" s="176"/>
      <c r="AF497" s="176"/>
      <c r="AG497" s="176"/>
      <c r="AH497" s="176"/>
      <c r="AI497" s="176"/>
      <c r="AJ497" s="176"/>
      <c r="AK497" s="176"/>
      <c r="AL497" s="176"/>
      <c r="AM497" s="176"/>
      <c r="AN497" s="176"/>
      <c r="AO497" s="176"/>
      <c r="AP497" s="176"/>
      <c r="AQ497" s="176"/>
      <c r="AR497" s="176"/>
      <c r="AS497" s="176"/>
      <c r="AT497" s="176"/>
      <c r="AU497" s="176"/>
      <c r="AV497" s="176"/>
      <c r="AW497" s="176"/>
      <c r="AX497" s="176"/>
      <c r="AY497" s="176"/>
      <c r="AZ497" s="176"/>
      <c r="BA497" s="176"/>
      <c r="BB497" s="176"/>
      <c r="BC497" s="176"/>
      <c r="BD497" s="176"/>
      <c r="BE497" s="176"/>
      <c r="BF497" s="176"/>
      <c r="BG497" s="176"/>
      <c r="BH497" s="176"/>
      <c r="BI497" s="176"/>
      <c r="BJ497" s="176"/>
      <c r="BK497" s="176"/>
      <c r="BL497" s="176"/>
      <c r="BM497" s="176"/>
      <c r="BN497" s="176"/>
      <c r="BO497" s="176"/>
      <c r="BP497" s="176"/>
      <c r="BQ497" s="176"/>
      <c r="BR497" s="176"/>
      <c r="BS497" s="176"/>
      <c r="BT497" s="176"/>
      <c r="BU497" s="176"/>
      <c r="BV497" s="176"/>
      <c r="BW497" s="176"/>
      <c r="BX497" s="176"/>
      <c r="BY497" s="176"/>
      <c r="BZ497" s="176"/>
      <c r="CA497" s="176"/>
      <c r="CB497" s="176"/>
      <c r="CC497" s="176"/>
      <c r="CD497" s="176"/>
      <c r="CE497" s="176"/>
      <c r="CF497" s="176"/>
      <c r="CG497" s="176"/>
      <c r="CH497" s="176"/>
      <c r="CI497" s="176"/>
      <c r="CJ497" s="176"/>
      <c r="CK497" s="176"/>
      <c r="CL497" s="176"/>
      <c r="CM497" s="176"/>
      <c r="CN497" s="176"/>
      <c r="CO497" s="176"/>
      <c r="CP497" s="176"/>
      <c r="CQ497" s="176"/>
      <c r="CR497" s="176"/>
      <c r="CS497" s="176"/>
      <c r="CT497" s="176"/>
      <c r="CU497" s="176"/>
      <c r="CV497" s="176"/>
      <c r="CW497" s="176"/>
      <c r="CX497" s="176"/>
      <c r="CY497" s="176"/>
      <c r="CZ497" s="176"/>
      <c r="DA497" s="176"/>
      <c r="DB497" s="176"/>
      <c r="DC497" s="176"/>
      <c r="DD497" s="176"/>
      <c r="DE497" s="176"/>
      <c r="DF497" s="176"/>
      <c r="DG497" s="176"/>
      <c r="DH497" s="176"/>
      <c r="DK497" s="176"/>
    </row>
    <row r="498" spans="1:115" s="229" customFormat="1" x14ac:dyDescent="0.2">
      <c r="A498" s="216"/>
      <c r="B498" s="223"/>
      <c r="C498" s="227"/>
      <c r="D498" s="176"/>
      <c r="E498" s="224"/>
      <c r="F498" s="176"/>
      <c r="G498" s="176"/>
      <c r="H498" s="225"/>
      <c r="I498" s="228"/>
      <c r="J498" s="220"/>
      <c r="K498" s="176"/>
      <c r="L498" s="176"/>
      <c r="M498" s="176"/>
      <c r="N498" s="176"/>
      <c r="O498" s="227"/>
      <c r="P498" s="176"/>
      <c r="Q498" s="176"/>
      <c r="R498" s="176"/>
      <c r="S498" s="176"/>
      <c r="T498" s="176"/>
      <c r="U498" s="176"/>
      <c r="V498" s="176"/>
      <c r="W498" s="176"/>
      <c r="X498" s="176"/>
      <c r="Y498" s="176"/>
      <c r="Z498" s="176"/>
      <c r="AA498" s="176"/>
      <c r="AB498" s="176"/>
      <c r="AC498" s="176"/>
      <c r="AD498" s="176"/>
      <c r="AE498" s="176"/>
      <c r="AF498" s="176"/>
      <c r="AG498" s="176"/>
      <c r="AH498" s="176"/>
      <c r="AI498" s="176"/>
      <c r="AJ498" s="176"/>
      <c r="AK498" s="176"/>
      <c r="AL498" s="176"/>
      <c r="AM498" s="176"/>
      <c r="AN498" s="176"/>
      <c r="AO498" s="176"/>
      <c r="AP498" s="176"/>
      <c r="AQ498" s="176"/>
      <c r="AR498" s="176"/>
      <c r="AS498" s="176"/>
      <c r="AT498" s="176"/>
      <c r="AU498" s="176"/>
      <c r="AV498" s="176"/>
      <c r="AW498" s="176"/>
      <c r="AX498" s="176"/>
      <c r="AY498" s="176"/>
      <c r="AZ498" s="176"/>
      <c r="BA498" s="176"/>
      <c r="BB498" s="176"/>
      <c r="BC498" s="176"/>
      <c r="BD498" s="176"/>
      <c r="BE498" s="176"/>
      <c r="BF498" s="176"/>
      <c r="BG498" s="176"/>
      <c r="BH498" s="176"/>
      <c r="BI498" s="176"/>
      <c r="BJ498" s="176"/>
      <c r="BK498" s="176"/>
      <c r="BL498" s="176"/>
      <c r="BM498" s="176"/>
      <c r="BN498" s="176"/>
      <c r="BO498" s="176"/>
      <c r="BP498" s="176"/>
      <c r="BQ498" s="176"/>
      <c r="BR498" s="176"/>
      <c r="BS498" s="176"/>
      <c r="BT498" s="176"/>
      <c r="BU498" s="176"/>
      <c r="BV498" s="176"/>
      <c r="BW498" s="176"/>
      <c r="BX498" s="176"/>
      <c r="BY498" s="176"/>
      <c r="BZ498" s="176"/>
      <c r="CA498" s="176"/>
      <c r="CB498" s="176"/>
      <c r="CC498" s="176"/>
      <c r="CD498" s="176"/>
      <c r="CE498" s="176"/>
      <c r="CF498" s="176"/>
      <c r="CG498" s="176"/>
      <c r="CH498" s="176"/>
      <c r="CI498" s="176"/>
      <c r="CJ498" s="176"/>
      <c r="CK498" s="176"/>
      <c r="CL498" s="176"/>
      <c r="CM498" s="176"/>
      <c r="CN498" s="176"/>
      <c r="CO498" s="176"/>
      <c r="CP498" s="176"/>
      <c r="CQ498" s="176"/>
      <c r="CR498" s="176"/>
      <c r="CS498" s="176"/>
      <c r="CT498" s="176"/>
      <c r="CU498" s="176"/>
      <c r="CV498" s="176"/>
      <c r="CW498" s="176"/>
      <c r="CX498" s="176"/>
      <c r="CY498" s="176"/>
      <c r="CZ498" s="176"/>
      <c r="DA498" s="176"/>
      <c r="DB498" s="176"/>
      <c r="DC498" s="176"/>
      <c r="DD498" s="176"/>
      <c r="DE498" s="176"/>
      <c r="DF498" s="176"/>
      <c r="DG498" s="176"/>
      <c r="DH498" s="176"/>
      <c r="DK498" s="176"/>
    </row>
    <row r="499" spans="1:115" s="229" customFormat="1" x14ac:dyDescent="0.2">
      <c r="A499" s="216"/>
      <c r="B499" s="223"/>
      <c r="C499" s="227"/>
      <c r="D499" s="176"/>
      <c r="E499" s="224"/>
      <c r="F499" s="176"/>
      <c r="G499" s="176"/>
      <c r="H499" s="228"/>
      <c r="I499" s="228"/>
      <c r="J499" s="220"/>
      <c r="K499" s="176"/>
      <c r="L499" s="176"/>
      <c r="M499" s="176"/>
      <c r="N499" s="176"/>
      <c r="O499" s="227"/>
      <c r="P499" s="176"/>
      <c r="Q499" s="176"/>
      <c r="R499" s="176"/>
      <c r="S499" s="176"/>
      <c r="T499" s="176"/>
      <c r="U499" s="176"/>
      <c r="V499" s="176"/>
      <c r="W499" s="176"/>
      <c r="X499" s="176"/>
      <c r="Y499" s="176"/>
      <c r="Z499" s="176"/>
      <c r="AA499" s="176"/>
      <c r="AB499" s="176"/>
      <c r="AC499" s="176"/>
      <c r="AD499" s="176"/>
      <c r="AE499" s="176"/>
      <c r="AF499" s="176"/>
      <c r="AG499" s="176"/>
      <c r="AH499" s="176"/>
      <c r="AI499" s="176"/>
      <c r="AJ499" s="176"/>
      <c r="AK499" s="176"/>
      <c r="AL499" s="176"/>
      <c r="AM499" s="176"/>
      <c r="AN499" s="176"/>
      <c r="AO499" s="176"/>
      <c r="AP499" s="176"/>
      <c r="AQ499" s="176"/>
      <c r="AR499" s="176"/>
      <c r="AS499" s="176"/>
      <c r="AT499" s="176"/>
      <c r="AU499" s="176"/>
      <c r="AV499" s="176"/>
      <c r="AW499" s="176"/>
      <c r="AX499" s="176"/>
      <c r="AY499" s="176"/>
      <c r="AZ499" s="176"/>
      <c r="BA499" s="176"/>
      <c r="BB499" s="176"/>
      <c r="BC499" s="176"/>
      <c r="BD499" s="176"/>
      <c r="BE499" s="176"/>
      <c r="BF499" s="176"/>
      <c r="BG499" s="176"/>
      <c r="BH499" s="176"/>
      <c r="BI499" s="176"/>
      <c r="BJ499" s="176"/>
      <c r="BK499" s="176"/>
      <c r="BL499" s="176"/>
      <c r="BM499" s="176"/>
      <c r="BN499" s="176"/>
      <c r="BO499" s="176"/>
      <c r="BP499" s="176"/>
      <c r="BQ499" s="176"/>
      <c r="BR499" s="176"/>
      <c r="BS499" s="176"/>
      <c r="BT499" s="176"/>
      <c r="BU499" s="176"/>
      <c r="BV499" s="176"/>
      <c r="BW499" s="176"/>
      <c r="BX499" s="176"/>
      <c r="BY499" s="176"/>
      <c r="BZ499" s="176"/>
      <c r="CA499" s="176"/>
      <c r="CB499" s="176"/>
      <c r="CC499" s="176"/>
      <c r="CD499" s="176"/>
      <c r="CE499" s="176"/>
      <c r="CF499" s="176"/>
      <c r="CG499" s="176"/>
      <c r="CH499" s="176"/>
      <c r="CI499" s="176"/>
      <c r="CJ499" s="176"/>
      <c r="CK499" s="176"/>
      <c r="CL499" s="176"/>
      <c r="CM499" s="176"/>
      <c r="CN499" s="176"/>
      <c r="CO499" s="176"/>
      <c r="CP499" s="176"/>
      <c r="CQ499" s="176"/>
      <c r="CR499" s="176"/>
      <c r="CS499" s="176"/>
      <c r="CT499" s="176"/>
      <c r="CU499" s="176"/>
      <c r="CV499" s="176"/>
      <c r="CW499" s="176"/>
      <c r="CX499" s="176"/>
      <c r="CY499" s="176"/>
      <c r="CZ499" s="176"/>
      <c r="DA499" s="176"/>
      <c r="DB499" s="176"/>
      <c r="DC499" s="176"/>
      <c r="DD499" s="176"/>
      <c r="DE499" s="176"/>
      <c r="DF499" s="176"/>
      <c r="DG499" s="176"/>
      <c r="DH499" s="176"/>
      <c r="DK499" s="176"/>
    </row>
    <row r="500" spans="1:115" s="229" customFormat="1" x14ac:dyDescent="0.2">
      <c r="A500" s="216"/>
      <c r="B500" s="223"/>
      <c r="C500" s="227"/>
      <c r="D500" s="176"/>
      <c r="E500" s="224"/>
      <c r="F500" s="176"/>
      <c r="G500" s="176"/>
      <c r="H500" s="228"/>
      <c r="I500" s="228"/>
      <c r="J500" s="220"/>
      <c r="K500" s="176"/>
      <c r="L500" s="176"/>
      <c r="M500" s="176"/>
      <c r="N500" s="176"/>
      <c r="O500" s="227"/>
      <c r="P500" s="176"/>
      <c r="Q500" s="176"/>
      <c r="R500" s="176"/>
      <c r="S500" s="176"/>
      <c r="T500" s="176"/>
      <c r="U500" s="176"/>
      <c r="V500" s="176"/>
      <c r="W500" s="176"/>
      <c r="X500" s="176"/>
      <c r="Y500" s="176"/>
      <c r="Z500" s="176"/>
      <c r="AA500" s="176"/>
      <c r="AB500" s="176"/>
      <c r="AC500" s="176"/>
      <c r="AD500" s="176"/>
      <c r="AE500" s="176"/>
      <c r="AF500" s="176"/>
      <c r="AG500" s="176"/>
      <c r="AH500" s="176"/>
      <c r="AI500" s="176"/>
      <c r="AJ500" s="176"/>
      <c r="AK500" s="176"/>
      <c r="AL500" s="176"/>
      <c r="AM500" s="176"/>
      <c r="AN500" s="176"/>
      <c r="AO500" s="176"/>
      <c r="AP500" s="176"/>
      <c r="AQ500" s="176"/>
      <c r="AR500" s="176"/>
      <c r="AS500" s="176"/>
      <c r="AT500" s="176"/>
      <c r="AU500" s="176"/>
      <c r="AV500" s="176"/>
      <c r="AW500" s="176"/>
      <c r="AX500" s="176"/>
      <c r="AY500" s="176"/>
      <c r="AZ500" s="176"/>
      <c r="BA500" s="176"/>
      <c r="BB500" s="176"/>
      <c r="BC500" s="176"/>
      <c r="BD500" s="176"/>
      <c r="BE500" s="176"/>
      <c r="BF500" s="176"/>
      <c r="BG500" s="176"/>
      <c r="BH500" s="176"/>
      <c r="BI500" s="176"/>
      <c r="BJ500" s="176"/>
      <c r="BK500" s="176"/>
      <c r="BL500" s="176"/>
      <c r="BM500" s="176"/>
      <c r="BN500" s="176"/>
      <c r="BO500" s="176"/>
      <c r="BP500" s="176"/>
      <c r="BQ500" s="176"/>
      <c r="BR500" s="176"/>
      <c r="BS500" s="176"/>
      <c r="BT500" s="176"/>
      <c r="BU500" s="176"/>
      <c r="BV500" s="176"/>
      <c r="BW500" s="176"/>
      <c r="BX500" s="176"/>
      <c r="BY500" s="176"/>
      <c r="BZ500" s="176"/>
      <c r="CA500" s="176"/>
      <c r="CB500" s="176"/>
      <c r="CC500" s="176"/>
      <c r="CD500" s="176"/>
      <c r="CE500" s="176"/>
      <c r="CF500" s="176"/>
      <c r="CG500" s="176"/>
      <c r="CH500" s="176"/>
      <c r="CI500" s="176"/>
      <c r="CJ500" s="176"/>
      <c r="CK500" s="176"/>
      <c r="CL500" s="176"/>
      <c r="CM500" s="176"/>
      <c r="CN500" s="176"/>
      <c r="CO500" s="176"/>
      <c r="CP500" s="176"/>
      <c r="CQ500" s="176"/>
      <c r="CR500" s="176"/>
      <c r="CS500" s="176"/>
      <c r="CT500" s="176"/>
      <c r="CU500" s="176"/>
      <c r="CV500" s="176"/>
      <c r="CW500" s="176"/>
      <c r="CX500" s="176"/>
      <c r="CY500" s="176"/>
      <c r="CZ500" s="176"/>
      <c r="DA500" s="176"/>
      <c r="DB500" s="176"/>
      <c r="DC500" s="176"/>
      <c r="DD500" s="176"/>
      <c r="DE500" s="176"/>
      <c r="DF500" s="176"/>
      <c r="DG500" s="176"/>
      <c r="DH500" s="176"/>
      <c r="DK500" s="176"/>
    </row>
    <row r="501" spans="1:115" s="229" customFormat="1" x14ac:dyDescent="0.2">
      <c r="A501" s="216"/>
      <c r="B501" s="223"/>
      <c r="C501" s="227"/>
      <c r="D501" s="176"/>
      <c r="E501" s="224"/>
      <c r="F501" s="176"/>
      <c r="G501" s="176"/>
      <c r="H501" s="228"/>
      <c r="I501" s="228"/>
      <c r="J501" s="220"/>
      <c r="K501" s="176"/>
      <c r="L501" s="176"/>
      <c r="M501" s="176"/>
      <c r="N501" s="176"/>
      <c r="O501" s="227"/>
      <c r="P501" s="176"/>
      <c r="Q501" s="176"/>
      <c r="R501" s="176"/>
      <c r="S501" s="176"/>
      <c r="T501" s="176"/>
      <c r="U501" s="176"/>
      <c r="V501" s="176"/>
      <c r="W501" s="176"/>
      <c r="X501" s="176"/>
      <c r="Y501" s="176"/>
      <c r="Z501" s="176"/>
      <c r="AA501" s="176"/>
      <c r="AB501" s="176"/>
      <c r="AC501" s="176"/>
      <c r="AD501" s="176"/>
      <c r="AE501" s="176"/>
      <c r="AF501" s="176"/>
      <c r="AG501" s="176"/>
      <c r="AH501" s="176"/>
      <c r="AI501" s="176"/>
      <c r="AJ501" s="176"/>
      <c r="AK501" s="176"/>
      <c r="AL501" s="176"/>
      <c r="AM501" s="176"/>
      <c r="AN501" s="176"/>
      <c r="AO501" s="176"/>
      <c r="AP501" s="176"/>
      <c r="AQ501" s="176"/>
      <c r="AR501" s="176"/>
      <c r="AS501" s="176"/>
      <c r="AT501" s="176"/>
      <c r="AU501" s="176"/>
      <c r="AV501" s="176"/>
      <c r="AW501" s="176"/>
      <c r="AX501" s="176"/>
      <c r="AY501" s="176"/>
      <c r="AZ501" s="176"/>
      <c r="BA501" s="176"/>
      <c r="BB501" s="176"/>
      <c r="BC501" s="176"/>
      <c r="BD501" s="176"/>
      <c r="BE501" s="176"/>
      <c r="BF501" s="176"/>
      <c r="BG501" s="176"/>
      <c r="BH501" s="176"/>
      <c r="BI501" s="176"/>
      <c r="BJ501" s="176"/>
      <c r="BK501" s="176"/>
      <c r="BL501" s="176"/>
      <c r="BM501" s="176"/>
      <c r="BN501" s="176"/>
      <c r="BO501" s="176"/>
      <c r="BP501" s="176"/>
      <c r="BQ501" s="176"/>
      <c r="BR501" s="176"/>
      <c r="BS501" s="176"/>
      <c r="BT501" s="176"/>
      <c r="BU501" s="176"/>
      <c r="BV501" s="176"/>
      <c r="BW501" s="176"/>
      <c r="BX501" s="176"/>
      <c r="BY501" s="176"/>
      <c r="BZ501" s="176"/>
      <c r="CA501" s="176"/>
      <c r="CB501" s="176"/>
      <c r="CC501" s="176"/>
      <c r="CD501" s="176"/>
      <c r="CE501" s="176"/>
      <c r="CF501" s="176"/>
      <c r="CG501" s="176"/>
      <c r="CH501" s="176"/>
      <c r="CI501" s="176"/>
      <c r="CJ501" s="176"/>
      <c r="CK501" s="176"/>
      <c r="CL501" s="176"/>
      <c r="CM501" s="176"/>
      <c r="CN501" s="176"/>
      <c r="CO501" s="176"/>
      <c r="CP501" s="176"/>
      <c r="CQ501" s="176"/>
      <c r="CR501" s="176"/>
      <c r="CS501" s="176"/>
      <c r="CT501" s="176"/>
      <c r="CU501" s="176"/>
      <c r="CV501" s="176"/>
      <c r="CW501" s="176"/>
      <c r="CX501" s="176"/>
      <c r="CY501" s="176"/>
      <c r="CZ501" s="176"/>
      <c r="DA501" s="176"/>
      <c r="DB501" s="176"/>
      <c r="DC501" s="176"/>
      <c r="DD501" s="176"/>
      <c r="DE501" s="176"/>
      <c r="DF501" s="176"/>
      <c r="DG501" s="176"/>
      <c r="DH501" s="176"/>
      <c r="DK501" s="176"/>
    </row>
    <row r="502" spans="1:115" s="229" customFormat="1" x14ac:dyDescent="0.2">
      <c r="A502" s="216"/>
      <c r="B502" s="223"/>
      <c r="C502" s="227"/>
      <c r="D502" s="176"/>
      <c r="E502" s="224"/>
      <c r="F502" s="176"/>
      <c r="G502" s="176"/>
      <c r="H502" s="228"/>
      <c r="I502" s="228"/>
      <c r="J502" s="220"/>
      <c r="K502" s="176"/>
      <c r="L502" s="176"/>
      <c r="M502" s="176"/>
      <c r="N502" s="176"/>
      <c r="O502" s="227"/>
      <c r="P502" s="176"/>
      <c r="Q502" s="176"/>
      <c r="R502" s="176"/>
      <c r="S502" s="176"/>
      <c r="T502" s="176"/>
      <c r="U502" s="176"/>
      <c r="V502" s="176"/>
      <c r="W502" s="176"/>
      <c r="X502" s="176"/>
      <c r="Y502" s="176"/>
      <c r="Z502" s="176"/>
      <c r="AA502" s="176"/>
      <c r="AB502" s="176"/>
      <c r="AC502" s="176"/>
      <c r="AD502" s="176"/>
      <c r="AE502" s="176"/>
      <c r="AF502" s="176"/>
      <c r="AG502" s="176"/>
      <c r="AH502" s="176"/>
      <c r="AI502" s="176"/>
      <c r="AJ502" s="176"/>
      <c r="AK502" s="176"/>
      <c r="AL502" s="176"/>
      <c r="AM502" s="176"/>
      <c r="AN502" s="176"/>
      <c r="AO502" s="176"/>
      <c r="AP502" s="176"/>
      <c r="AQ502" s="176"/>
      <c r="AR502" s="176"/>
      <c r="AS502" s="176"/>
      <c r="AT502" s="176"/>
      <c r="AU502" s="176"/>
      <c r="AV502" s="176"/>
      <c r="AW502" s="176"/>
      <c r="AX502" s="176"/>
      <c r="AY502" s="176"/>
      <c r="AZ502" s="176"/>
      <c r="BA502" s="176"/>
      <c r="BB502" s="176"/>
      <c r="BC502" s="176"/>
      <c r="BD502" s="176"/>
      <c r="BE502" s="176"/>
      <c r="BF502" s="176"/>
      <c r="BG502" s="176"/>
      <c r="BH502" s="176"/>
      <c r="BI502" s="176"/>
      <c r="BJ502" s="176"/>
      <c r="BK502" s="176"/>
      <c r="BL502" s="176"/>
      <c r="BM502" s="176"/>
      <c r="BN502" s="176"/>
      <c r="BO502" s="176"/>
      <c r="BP502" s="176"/>
      <c r="BQ502" s="176"/>
      <c r="BR502" s="176"/>
      <c r="BS502" s="176"/>
      <c r="BT502" s="176"/>
      <c r="BU502" s="176"/>
      <c r="BV502" s="176"/>
      <c r="BW502" s="176"/>
      <c r="BX502" s="176"/>
      <c r="BY502" s="176"/>
      <c r="BZ502" s="176"/>
      <c r="CA502" s="176"/>
      <c r="CB502" s="176"/>
      <c r="CC502" s="176"/>
      <c r="CD502" s="176"/>
      <c r="CE502" s="176"/>
      <c r="CF502" s="176"/>
      <c r="CG502" s="176"/>
      <c r="CH502" s="176"/>
      <c r="CI502" s="176"/>
      <c r="CJ502" s="176"/>
      <c r="CK502" s="176"/>
      <c r="CL502" s="176"/>
      <c r="CM502" s="176"/>
      <c r="CN502" s="176"/>
      <c r="CO502" s="176"/>
      <c r="CP502" s="176"/>
      <c r="CQ502" s="176"/>
      <c r="CR502" s="176"/>
      <c r="CS502" s="176"/>
      <c r="CT502" s="176"/>
      <c r="CU502" s="176"/>
      <c r="CV502" s="176"/>
      <c r="CW502" s="176"/>
      <c r="CX502" s="176"/>
      <c r="CY502" s="176"/>
      <c r="CZ502" s="176"/>
      <c r="DA502" s="176"/>
      <c r="DB502" s="176"/>
      <c r="DC502" s="176"/>
      <c r="DD502" s="176"/>
      <c r="DE502" s="176"/>
      <c r="DF502" s="176"/>
      <c r="DG502" s="176"/>
      <c r="DH502" s="176"/>
      <c r="DK502" s="176"/>
    </row>
    <row r="503" spans="1:115" s="229" customFormat="1" x14ac:dyDescent="0.2">
      <c r="A503" s="216"/>
      <c r="B503" s="223"/>
      <c r="C503" s="227"/>
      <c r="D503" s="176"/>
      <c r="E503" s="224"/>
      <c r="F503" s="176"/>
      <c r="G503" s="176"/>
      <c r="H503" s="225"/>
      <c r="I503" s="228"/>
      <c r="J503" s="220"/>
      <c r="K503" s="176"/>
      <c r="L503" s="176"/>
      <c r="M503" s="176"/>
      <c r="N503" s="176"/>
      <c r="O503" s="227"/>
      <c r="P503" s="176"/>
      <c r="Q503" s="176"/>
      <c r="R503" s="176"/>
      <c r="S503" s="176"/>
      <c r="T503" s="176"/>
      <c r="U503" s="176"/>
      <c r="V503" s="176"/>
      <c r="W503" s="176"/>
      <c r="X503" s="176"/>
      <c r="Y503" s="176"/>
      <c r="Z503" s="176"/>
      <c r="AA503" s="176"/>
      <c r="AB503" s="176"/>
      <c r="AC503" s="176"/>
      <c r="AD503" s="176"/>
      <c r="AE503" s="176"/>
      <c r="AF503" s="176"/>
      <c r="AG503" s="176"/>
      <c r="AH503" s="176"/>
      <c r="AI503" s="176"/>
      <c r="AJ503" s="176"/>
      <c r="AK503" s="176"/>
      <c r="AL503" s="176"/>
      <c r="AM503" s="176"/>
      <c r="AN503" s="176"/>
      <c r="AO503" s="176"/>
      <c r="AP503" s="176"/>
      <c r="AQ503" s="176"/>
      <c r="AR503" s="176"/>
      <c r="AS503" s="176"/>
      <c r="AT503" s="176"/>
      <c r="AU503" s="176"/>
      <c r="AV503" s="176"/>
      <c r="AW503" s="176"/>
      <c r="AX503" s="176"/>
      <c r="AY503" s="176"/>
      <c r="AZ503" s="176"/>
      <c r="BA503" s="176"/>
      <c r="BB503" s="176"/>
      <c r="BC503" s="176"/>
      <c r="BD503" s="176"/>
      <c r="BE503" s="176"/>
      <c r="BF503" s="176"/>
      <c r="BG503" s="176"/>
      <c r="BH503" s="176"/>
      <c r="BI503" s="176"/>
      <c r="BJ503" s="176"/>
      <c r="BK503" s="176"/>
      <c r="BL503" s="176"/>
      <c r="BM503" s="176"/>
      <c r="BN503" s="176"/>
      <c r="BO503" s="176"/>
      <c r="BP503" s="176"/>
      <c r="BQ503" s="176"/>
      <c r="BR503" s="176"/>
      <c r="BS503" s="176"/>
      <c r="BT503" s="176"/>
      <c r="BU503" s="176"/>
      <c r="BV503" s="176"/>
      <c r="BW503" s="176"/>
      <c r="BX503" s="176"/>
      <c r="BY503" s="176"/>
      <c r="BZ503" s="176"/>
      <c r="CA503" s="176"/>
      <c r="CB503" s="176"/>
      <c r="CC503" s="176"/>
      <c r="CD503" s="176"/>
      <c r="CE503" s="176"/>
      <c r="CF503" s="176"/>
      <c r="CG503" s="176"/>
      <c r="CH503" s="176"/>
      <c r="CI503" s="176"/>
      <c r="CJ503" s="176"/>
      <c r="CK503" s="176"/>
      <c r="CL503" s="176"/>
      <c r="CM503" s="176"/>
      <c r="CN503" s="176"/>
      <c r="CO503" s="176"/>
      <c r="CP503" s="176"/>
      <c r="CQ503" s="176"/>
      <c r="CR503" s="176"/>
      <c r="CS503" s="176"/>
      <c r="CT503" s="176"/>
      <c r="CU503" s="176"/>
      <c r="CV503" s="176"/>
      <c r="CW503" s="176"/>
      <c r="CX503" s="176"/>
      <c r="CY503" s="176"/>
      <c r="CZ503" s="176"/>
      <c r="DA503" s="176"/>
      <c r="DB503" s="176"/>
      <c r="DC503" s="176"/>
      <c r="DD503" s="176"/>
      <c r="DE503" s="176"/>
      <c r="DF503" s="176"/>
      <c r="DG503" s="176"/>
      <c r="DH503" s="176"/>
      <c r="DK503" s="176"/>
    </row>
    <row r="504" spans="1:115" s="229" customFormat="1" x14ac:dyDescent="0.2">
      <c r="A504" s="216"/>
      <c r="B504" s="223"/>
      <c r="C504" s="227"/>
      <c r="D504" s="176"/>
      <c r="E504" s="224"/>
      <c r="F504" s="176"/>
      <c r="G504" s="176"/>
      <c r="H504" s="228"/>
      <c r="I504" s="228"/>
      <c r="J504" s="220"/>
      <c r="K504" s="176"/>
      <c r="L504" s="176"/>
      <c r="M504" s="176"/>
      <c r="N504" s="176"/>
      <c r="O504" s="227"/>
      <c r="P504" s="176"/>
      <c r="Q504" s="176"/>
      <c r="R504" s="176"/>
      <c r="S504" s="176"/>
      <c r="T504" s="176"/>
      <c r="U504" s="176"/>
      <c r="V504" s="176"/>
      <c r="W504" s="176"/>
      <c r="X504" s="176"/>
      <c r="Y504" s="176"/>
      <c r="Z504" s="176"/>
      <c r="AA504" s="176"/>
      <c r="AB504" s="176"/>
      <c r="AC504" s="176"/>
      <c r="AD504" s="176"/>
      <c r="AE504" s="176"/>
      <c r="AF504" s="176"/>
      <c r="AG504" s="176"/>
      <c r="AH504" s="176"/>
      <c r="AI504" s="176"/>
      <c r="AJ504" s="176"/>
      <c r="AK504" s="176"/>
      <c r="AL504" s="176"/>
      <c r="AM504" s="176"/>
      <c r="AN504" s="176"/>
      <c r="AO504" s="176"/>
      <c r="AP504" s="176"/>
      <c r="AQ504" s="176"/>
      <c r="AR504" s="176"/>
      <c r="AS504" s="176"/>
      <c r="AT504" s="176"/>
      <c r="AU504" s="176"/>
      <c r="AV504" s="176"/>
      <c r="AW504" s="176"/>
      <c r="AX504" s="176"/>
      <c r="AY504" s="176"/>
      <c r="AZ504" s="176"/>
      <c r="BA504" s="176"/>
      <c r="BB504" s="176"/>
      <c r="BC504" s="176"/>
      <c r="BD504" s="176"/>
      <c r="BE504" s="176"/>
      <c r="BF504" s="176"/>
      <c r="BG504" s="176"/>
      <c r="BH504" s="176"/>
      <c r="BI504" s="176"/>
      <c r="BJ504" s="176"/>
      <c r="BK504" s="176"/>
      <c r="BL504" s="176"/>
      <c r="BM504" s="176"/>
      <c r="BN504" s="176"/>
      <c r="BO504" s="176"/>
      <c r="BP504" s="176"/>
      <c r="BQ504" s="176"/>
      <c r="BR504" s="176"/>
      <c r="BS504" s="176"/>
      <c r="BT504" s="176"/>
      <c r="BU504" s="176"/>
      <c r="BV504" s="176"/>
      <c r="BW504" s="176"/>
      <c r="BX504" s="176"/>
      <c r="BY504" s="176"/>
      <c r="BZ504" s="176"/>
      <c r="CA504" s="176"/>
      <c r="CB504" s="176"/>
      <c r="CC504" s="176"/>
      <c r="CD504" s="176"/>
      <c r="CE504" s="176"/>
      <c r="CF504" s="176"/>
      <c r="CG504" s="176"/>
      <c r="CH504" s="176"/>
      <c r="CI504" s="176"/>
      <c r="CJ504" s="176"/>
      <c r="CK504" s="176"/>
      <c r="CL504" s="176"/>
      <c r="CM504" s="176"/>
      <c r="CN504" s="176"/>
      <c r="CO504" s="176"/>
      <c r="CP504" s="176"/>
      <c r="CQ504" s="176"/>
      <c r="CR504" s="176"/>
      <c r="CS504" s="176"/>
      <c r="CT504" s="176"/>
      <c r="CU504" s="176"/>
      <c r="CV504" s="176"/>
      <c r="CW504" s="176"/>
      <c r="CX504" s="176"/>
      <c r="CY504" s="176"/>
      <c r="CZ504" s="176"/>
      <c r="DA504" s="176"/>
      <c r="DB504" s="176"/>
      <c r="DC504" s="176"/>
      <c r="DD504" s="176"/>
      <c r="DE504" s="176"/>
      <c r="DF504" s="176"/>
      <c r="DG504" s="176"/>
      <c r="DH504" s="176"/>
      <c r="DK504" s="176"/>
    </row>
    <row r="505" spans="1:115" s="229" customFormat="1" x14ac:dyDescent="0.2">
      <c r="A505" s="216"/>
      <c r="B505" s="223"/>
      <c r="C505" s="227"/>
      <c r="D505" s="176"/>
      <c r="E505" s="224"/>
      <c r="F505" s="176"/>
      <c r="G505" s="176"/>
      <c r="H505" s="228"/>
      <c r="I505" s="228"/>
      <c r="J505" s="220"/>
      <c r="K505" s="176"/>
      <c r="L505" s="176"/>
      <c r="M505" s="176"/>
      <c r="N505" s="176"/>
      <c r="O505" s="227"/>
      <c r="P505" s="176"/>
      <c r="Q505" s="176"/>
      <c r="R505" s="176"/>
      <c r="S505" s="176"/>
      <c r="T505" s="176"/>
      <c r="U505" s="176"/>
      <c r="V505" s="176"/>
      <c r="W505" s="176"/>
      <c r="X505" s="176"/>
      <c r="Y505" s="176"/>
      <c r="Z505" s="176"/>
      <c r="AA505" s="176"/>
      <c r="AB505" s="176"/>
      <c r="AC505" s="176"/>
      <c r="AD505" s="176"/>
      <c r="AE505" s="176"/>
      <c r="AF505" s="176"/>
      <c r="AG505" s="176"/>
      <c r="AH505" s="176"/>
      <c r="AI505" s="176"/>
      <c r="AJ505" s="176"/>
      <c r="AK505" s="176"/>
      <c r="AL505" s="176"/>
      <c r="AM505" s="176"/>
      <c r="AN505" s="176"/>
      <c r="AO505" s="176"/>
      <c r="AP505" s="176"/>
      <c r="AQ505" s="176"/>
      <c r="AR505" s="176"/>
      <c r="AS505" s="176"/>
      <c r="AT505" s="176"/>
      <c r="AU505" s="176"/>
      <c r="AV505" s="176"/>
      <c r="AW505" s="176"/>
      <c r="AX505" s="176"/>
      <c r="AY505" s="176"/>
      <c r="AZ505" s="176"/>
      <c r="BA505" s="176"/>
      <c r="BB505" s="176"/>
      <c r="BC505" s="176"/>
      <c r="BD505" s="176"/>
      <c r="BE505" s="176"/>
      <c r="BF505" s="176"/>
      <c r="BG505" s="176"/>
      <c r="BH505" s="176"/>
      <c r="BI505" s="176"/>
      <c r="BJ505" s="176"/>
      <c r="BK505" s="176"/>
      <c r="BL505" s="176"/>
      <c r="BM505" s="176"/>
      <c r="BN505" s="176"/>
      <c r="BO505" s="176"/>
      <c r="BP505" s="176"/>
      <c r="BQ505" s="176"/>
      <c r="BR505" s="176"/>
      <c r="BS505" s="176"/>
      <c r="BT505" s="176"/>
      <c r="BU505" s="176"/>
      <c r="BV505" s="176"/>
      <c r="BW505" s="176"/>
      <c r="BX505" s="176"/>
      <c r="BY505" s="176"/>
      <c r="BZ505" s="176"/>
      <c r="CA505" s="176"/>
      <c r="CB505" s="176"/>
      <c r="CC505" s="176"/>
      <c r="CD505" s="176"/>
      <c r="CE505" s="176"/>
      <c r="CF505" s="176"/>
      <c r="CG505" s="176"/>
      <c r="CH505" s="176"/>
      <c r="CI505" s="176"/>
      <c r="CJ505" s="176"/>
      <c r="CK505" s="176"/>
      <c r="CL505" s="176"/>
      <c r="CM505" s="176"/>
      <c r="CN505" s="176"/>
      <c r="CO505" s="176"/>
      <c r="CP505" s="176"/>
      <c r="CQ505" s="176"/>
      <c r="CR505" s="176"/>
      <c r="CS505" s="176"/>
      <c r="CT505" s="176"/>
      <c r="CU505" s="176"/>
      <c r="CV505" s="176"/>
      <c r="CW505" s="176"/>
      <c r="CX505" s="176"/>
      <c r="CY505" s="176"/>
      <c r="CZ505" s="176"/>
      <c r="DA505" s="176"/>
      <c r="DB505" s="176"/>
      <c r="DC505" s="176"/>
      <c r="DD505" s="176"/>
      <c r="DE505" s="176"/>
      <c r="DF505" s="176"/>
      <c r="DG505" s="176"/>
      <c r="DH505" s="176"/>
      <c r="DK505" s="176"/>
    </row>
    <row r="506" spans="1:115" s="229" customFormat="1" x14ac:dyDescent="0.2">
      <c r="A506" s="216"/>
      <c r="B506" s="223"/>
      <c r="C506" s="227"/>
      <c r="D506" s="176"/>
      <c r="E506" s="224"/>
      <c r="F506" s="176"/>
      <c r="G506" s="176"/>
      <c r="H506" s="228"/>
      <c r="I506" s="228"/>
      <c r="J506" s="220"/>
      <c r="K506" s="176"/>
      <c r="L506" s="176"/>
      <c r="M506" s="176"/>
      <c r="N506" s="176"/>
      <c r="O506" s="227"/>
      <c r="P506" s="176"/>
      <c r="Q506" s="176"/>
      <c r="R506" s="176"/>
      <c r="S506" s="176"/>
      <c r="T506" s="176"/>
      <c r="U506" s="176"/>
      <c r="V506" s="176"/>
      <c r="W506" s="176"/>
      <c r="X506" s="176"/>
      <c r="Y506" s="176"/>
      <c r="Z506" s="176"/>
      <c r="AA506" s="176"/>
      <c r="AB506" s="176"/>
      <c r="AC506" s="176"/>
      <c r="AD506" s="176"/>
      <c r="AE506" s="176"/>
      <c r="AF506" s="176"/>
      <c r="AG506" s="176"/>
      <c r="AH506" s="176"/>
      <c r="AI506" s="176"/>
      <c r="AJ506" s="176"/>
      <c r="AK506" s="176"/>
      <c r="AL506" s="176"/>
      <c r="AM506" s="176"/>
      <c r="AN506" s="176"/>
      <c r="AO506" s="176"/>
      <c r="AP506" s="176"/>
      <c r="AQ506" s="176"/>
      <c r="AR506" s="176"/>
      <c r="AS506" s="176"/>
      <c r="AT506" s="176"/>
      <c r="AU506" s="176"/>
      <c r="AV506" s="176"/>
      <c r="AW506" s="176"/>
      <c r="AX506" s="176"/>
      <c r="AY506" s="176"/>
      <c r="AZ506" s="176"/>
      <c r="BA506" s="176"/>
      <c r="BB506" s="176"/>
      <c r="BC506" s="176"/>
      <c r="BD506" s="176"/>
      <c r="BE506" s="176"/>
      <c r="BF506" s="176"/>
      <c r="BG506" s="176"/>
      <c r="BH506" s="176"/>
      <c r="BI506" s="176"/>
      <c r="BJ506" s="176"/>
      <c r="BK506" s="176"/>
      <c r="BL506" s="176"/>
      <c r="BM506" s="176"/>
      <c r="BN506" s="176"/>
      <c r="BO506" s="176"/>
      <c r="BP506" s="176"/>
      <c r="BQ506" s="176"/>
      <c r="BR506" s="176"/>
      <c r="BS506" s="176"/>
      <c r="BT506" s="176"/>
      <c r="BU506" s="176"/>
      <c r="BV506" s="176"/>
      <c r="BW506" s="176"/>
      <c r="BX506" s="176"/>
      <c r="BY506" s="176"/>
      <c r="BZ506" s="176"/>
      <c r="CA506" s="176"/>
      <c r="CB506" s="176"/>
      <c r="CC506" s="176"/>
      <c r="CD506" s="176"/>
      <c r="CE506" s="176"/>
      <c r="CF506" s="176"/>
      <c r="CG506" s="176"/>
      <c r="CH506" s="176"/>
      <c r="CI506" s="176"/>
      <c r="CJ506" s="176"/>
      <c r="CK506" s="176"/>
      <c r="CL506" s="176"/>
      <c r="CM506" s="176"/>
      <c r="CN506" s="176"/>
      <c r="CO506" s="176"/>
      <c r="CP506" s="176"/>
      <c r="CQ506" s="176"/>
      <c r="CR506" s="176"/>
      <c r="CS506" s="176"/>
      <c r="CT506" s="176"/>
      <c r="CU506" s="176"/>
      <c r="CV506" s="176"/>
      <c r="CW506" s="176"/>
      <c r="CX506" s="176"/>
      <c r="CY506" s="176"/>
      <c r="CZ506" s="176"/>
      <c r="DA506" s="176"/>
      <c r="DB506" s="176"/>
      <c r="DC506" s="176"/>
      <c r="DD506" s="176"/>
      <c r="DE506" s="176"/>
      <c r="DF506" s="176"/>
      <c r="DG506" s="176"/>
      <c r="DH506" s="176"/>
      <c r="DK506" s="176"/>
    </row>
    <row r="507" spans="1:115" s="229" customFormat="1" x14ac:dyDescent="0.2">
      <c r="A507" s="216"/>
      <c r="B507" s="223"/>
      <c r="C507" s="227"/>
      <c r="D507" s="176"/>
      <c r="E507" s="224"/>
      <c r="F507" s="176"/>
      <c r="G507" s="176"/>
      <c r="H507" s="228"/>
      <c r="I507" s="228"/>
      <c r="J507" s="220"/>
      <c r="K507" s="176"/>
      <c r="L507" s="176"/>
      <c r="M507" s="176"/>
      <c r="N507" s="176"/>
      <c r="O507" s="227"/>
      <c r="P507" s="176"/>
      <c r="Q507" s="176"/>
      <c r="R507" s="176"/>
      <c r="S507" s="176"/>
      <c r="T507" s="176"/>
      <c r="U507" s="176"/>
      <c r="V507" s="176"/>
      <c r="W507" s="176"/>
      <c r="X507" s="176"/>
      <c r="Y507" s="176"/>
      <c r="Z507" s="176"/>
      <c r="AA507" s="176"/>
      <c r="AB507" s="176"/>
      <c r="AC507" s="176"/>
      <c r="AD507" s="176"/>
      <c r="AE507" s="176"/>
      <c r="AF507" s="176"/>
      <c r="AG507" s="176"/>
      <c r="AH507" s="176"/>
      <c r="AI507" s="176"/>
      <c r="AJ507" s="176"/>
      <c r="AK507" s="176"/>
      <c r="AL507" s="176"/>
      <c r="AM507" s="176"/>
      <c r="AN507" s="176"/>
      <c r="AO507" s="176"/>
      <c r="AP507" s="176"/>
      <c r="AQ507" s="176"/>
      <c r="AR507" s="176"/>
      <c r="AS507" s="176"/>
      <c r="AT507" s="176"/>
      <c r="AU507" s="176"/>
      <c r="AV507" s="176"/>
      <c r="AW507" s="176"/>
      <c r="AX507" s="176"/>
      <c r="AY507" s="176"/>
      <c r="AZ507" s="176"/>
      <c r="BA507" s="176"/>
      <c r="BB507" s="176"/>
      <c r="BC507" s="176"/>
      <c r="BD507" s="176"/>
      <c r="BE507" s="176"/>
      <c r="BF507" s="176"/>
      <c r="BG507" s="176"/>
      <c r="BH507" s="176"/>
      <c r="BI507" s="176"/>
      <c r="BJ507" s="176"/>
      <c r="BK507" s="176"/>
      <c r="BL507" s="176"/>
      <c r="BM507" s="176"/>
      <c r="BN507" s="176"/>
      <c r="BO507" s="176"/>
      <c r="BP507" s="176"/>
      <c r="BQ507" s="176"/>
      <c r="BR507" s="176"/>
      <c r="BS507" s="176"/>
      <c r="BT507" s="176"/>
      <c r="BU507" s="176"/>
      <c r="BV507" s="176"/>
      <c r="BW507" s="176"/>
      <c r="BX507" s="176"/>
      <c r="BY507" s="176"/>
      <c r="BZ507" s="176"/>
      <c r="CA507" s="176"/>
      <c r="CB507" s="176"/>
      <c r="CC507" s="176"/>
      <c r="CD507" s="176"/>
      <c r="CE507" s="176"/>
      <c r="CF507" s="176"/>
      <c r="CG507" s="176"/>
      <c r="CH507" s="176"/>
      <c r="CI507" s="176"/>
      <c r="CJ507" s="176"/>
      <c r="CK507" s="176"/>
      <c r="CL507" s="176"/>
      <c r="CM507" s="176"/>
      <c r="CN507" s="176"/>
      <c r="CO507" s="176"/>
      <c r="CP507" s="176"/>
      <c r="CQ507" s="176"/>
      <c r="CR507" s="176"/>
      <c r="CS507" s="176"/>
      <c r="CT507" s="176"/>
      <c r="CU507" s="176"/>
      <c r="CV507" s="176"/>
      <c r="CW507" s="176"/>
      <c r="CX507" s="176"/>
      <c r="CY507" s="176"/>
      <c r="CZ507" s="176"/>
      <c r="DA507" s="176"/>
      <c r="DB507" s="176"/>
      <c r="DC507" s="176"/>
      <c r="DD507" s="176"/>
      <c r="DE507" s="176"/>
      <c r="DF507" s="176"/>
      <c r="DG507" s="176"/>
      <c r="DH507" s="176"/>
      <c r="DK507" s="176"/>
    </row>
    <row r="508" spans="1:115" s="229" customFormat="1" x14ac:dyDescent="0.2">
      <c r="A508" s="216"/>
      <c r="B508" s="223"/>
      <c r="C508" s="227"/>
      <c r="D508" s="176"/>
      <c r="E508" s="224"/>
      <c r="F508" s="176"/>
      <c r="G508" s="176"/>
      <c r="H508" s="228"/>
      <c r="I508" s="228"/>
      <c r="J508" s="220"/>
      <c r="K508" s="176"/>
      <c r="L508" s="176"/>
      <c r="M508" s="176"/>
      <c r="N508" s="176"/>
      <c r="O508" s="227"/>
      <c r="P508" s="176"/>
      <c r="Q508" s="176"/>
      <c r="R508" s="176"/>
      <c r="S508" s="176"/>
      <c r="T508" s="176"/>
      <c r="U508" s="176"/>
      <c r="V508" s="176"/>
      <c r="W508" s="176"/>
      <c r="X508" s="176"/>
      <c r="Y508" s="176"/>
      <c r="Z508" s="176"/>
      <c r="AA508" s="176"/>
      <c r="AB508" s="176"/>
      <c r="AC508" s="176"/>
      <c r="AD508" s="176"/>
      <c r="AE508" s="176"/>
      <c r="AF508" s="176"/>
      <c r="AG508" s="176"/>
      <c r="AH508" s="176"/>
      <c r="AI508" s="176"/>
      <c r="AJ508" s="176"/>
      <c r="AK508" s="176"/>
      <c r="AL508" s="176"/>
      <c r="AM508" s="176"/>
      <c r="AN508" s="176"/>
      <c r="AO508" s="176"/>
      <c r="AP508" s="176"/>
      <c r="AQ508" s="176"/>
      <c r="AR508" s="176"/>
      <c r="AS508" s="176"/>
      <c r="AT508" s="176"/>
      <c r="AU508" s="176"/>
      <c r="AV508" s="176"/>
      <c r="AW508" s="176"/>
      <c r="AX508" s="176"/>
      <c r="AY508" s="176"/>
      <c r="AZ508" s="176"/>
      <c r="BA508" s="176"/>
      <c r="BB508" s="176"/>
      <c r="BC508" s="176"/>
      <c r="BD508" s="176"/>
      <c r="BE508" s="176"/>
      <c r="BF508" s="176"/>
      <c r="BG508" s="176"/>
      <c r="BH508" s="176"/>
      <c r="BI508" s="176"/>
      <c r="BJ508" s="176"/>
      <c r="BK508" s="176"/>
      <c r="BL508" s="176"/>
      <c r="BM508" s="176"/>
      <c r="BN508" s="176"/>
      <c r="BO508" s="176"/>
      <c r="BP508" s="176"/>
      <c r="BQ508" s="176"/>
      <c r="BR508" s="176"/>
      <c r="BS508" s="176"/>
      <c r="BT508" s="176"/>
      <c r="BU508" s="176"/>
      <c r="BV508" s="176"/>
      <c r="BW508" s="176"/>
      <c r="BX508" s="176"/>
      <c r="BY508" s="176"/>
      <c r="BZ508" s="176"/>
      <c r="CA508" s="176"/>
      <c r="CB508" s="176"/>
      <c r="CC508" s="176"/>
      <c r="CD508" s="176"/>
      <c r="CE508" s="176"/>
      <c r="CF508" s="176"/>
      <c r="CG508" s="176"/>
      <c r="CH508" s="176"/>
      <c r="CI508" s="176"/>
      <c r="CJ508" s="176"/>
      <c r="CK508" s="176"/>
      <c r="CL508" s="176"/>
      <c r="CM508" s="176"/>
      <c r="CN508" s="176"/>
      <c r="CO508" s="176"/>
      <c r="CP508" s="176"/>
      <c r="CQ508" s="176"/>
      <c r="CR508" s="176"/>
      <c r="CS508" s="176"/>
      <c r="CT508" s="176"/>
      <c r="CU508" s="176"/>
      <c r="CV508" s="176"/>
      <c r="CW508" s="176"/>
      <c r="CX508" s="176"/>
      <c r="CY508" s="176"/>
      <c r="CZ508" s="176"/>
      <c r="DA508" s="176"/>
      <c r="DB508" s="176"/>
      <c r="DC508" s="176"/>
      <c r="DD508" s="176"/>
      <c r="DE508" s="176"/>
      <c r="DF508" s="176"/>
      <c r="DG508" s="176"/>
      <c r="DH508" s="176"/>
      <c r="DK508" s="176"/>
    </row>
    <row r="509" spans="1:115" s="229" customFormat="1" x14ac:dyDescent="0.2">
      <c r="A509" s="216"/>
      <c r="B509" s="223"/>
      <c r="C509" s="227"/>
      <c r="D509" s="176"/>
      <c r="E509" s="224"/>
      <c r="F509" s="176"/>
      <c r="G509" s="176"/>
      <c r="H509" s="228"/>
      <c r="I509" s="228"/>
      <c r="J509" s="220"/>
      <c r="K509" s="176"/>
      <c r="L509" s="176"/>
      <c r="M509" s="176"/>
      <c r="N509" s="176"/>
      <c r="O509" s="227"/>
      <c r="P509" s="176"/>
      <c r="Q509" s="176"/>
      <c r="R509" s="176"/>
      <c r="S509" s="176"/>
      <c r="T509" s="176"/>
      <c r="U509" s="176"/>
      <c r="V509" s="176"/>
      <c r="W509" s="176"/>
      <c r="X509" s="176"/>
      <c r="Y509" s="176"/>
      <c r="Z509" s="176"/>
      <c r="AA509" s="176"/>
      <c r="AB509" s="176"/>
      <c r="AC509" s="176"/>
      <c r="AD509" s="176"/>
      <c r="AE509" s="176"/>
      <c r="AF509" s="176"/>
      <c r="AG509" s="176"/>
      <c r="AH509" s="176"/>
      <c r="AI509" s="176"/>
      <c r="AJ509" s="176"/>
      <c r="AK509" s="176"/>
      <c r="AL509" s="176"/>
      <c r="AM509" s="176"/>
      <c r="AN509" s="176"/>
      <c r="AO509" s="176"/>
      <c r="AP509" s="176"/>
      <c r="AQ509" s="176"/>
      <c r="AR509" s="176"/>
      <c r="AS509" s="176"/>
      <c r="AT509" s="176"/>
      <c r="AU509" s="176"/>
      <c r="AV509" s="176"/>
      <c r="AW509" s="176"/>
      <c r="AX509" s="176"/>
      <c r="AY509" s="176"/>
      <c r="AZ509" s="176"/>
      <c r="BA509" s="176"/>
      <c r="BB509" s="176"/>
      <c r="BC509" s="176"/>
      <c r="BD509" s="176"/>
      <c r="BE509" s="176"/>
      <c r="BF509" s="176"/>
      <c r="BG509" s="176"/>
      <c r="BH509" s="176"/>
      <c r="BI509" s="176"/>
      <c r="BJ509" s="176"/>
      <c r="BK509" s="176"/>
      <c r="BL509" s="176"/>
      <c r="BM509" s="176"/>
      <c r="BN509" s="176"/>
      <c r="BO509" s="176"/>
      <c r="BP509" s="176"/>
      <c r="BQ509" s="176"/>
      <c r="BR509" s="176"/>
      <c r="BS509" s="176"/>
      <c r="BT509" s="176"/>
      <c r="BU509" s="176"/>
      <c r="BV509" s="176"/>
      <c r="BW509" s="176"/>
      <c r="BX509" s="176"/>
      <c r="BY509" s="176"/>
      <c r="BZ509" s="176"/>
      <c r="CA509" s="176"/>
      <c r="CB509" s="176"/>
      <c r="CC509" s="176"/>
      <c r="CD509" s="176"/>
      <c r="CE509" s="176"/>
      <c r="CF509" s="176"/>
      <c r="CG509" s="176"/>
      <c r="CH509" s="176"/>
      <c r="CI509" s="176"/>
      <c r="CJ509" s="176"/>
      <c r="CK509" s="176"/>
      <c r="CL509" s="176"/>
      <c r="CM509" s="176"/>
      <c r="CN509" s="176"/>
      <c r="CO509" s="176"/>
      <c r="CP509" s="176"/>
      <c r="CQ509" s="176"/>
      <c r="CR509" s="176"/>
      <c r="CS509" s="176"/>
      <c r="CT509" s="176"/>
      <c r="CU509" s="176"/>
      <c r="CV509" s="176"/>
      <c r="CW509" s="176"/>
      <c r="CX509" s="176"/>
      <c r="CY509" s="176"/>
      <c r="CZ509" s="176"/>
      <c r="DA509" s="176"/>
      <c r="DB509" s="176"/>
      <c r="DC509" s="176"/>
      <c r="DD509" s="176"/>
      <c r="DE509" s="176"/>
      <c r="DF509" s="176"/>
      <c r="DG509" s="176"/>
      <c r="DH509" s="176"/>
      <c r="DK509" s="176"/>
    </row>
    <row r="510" spans="1:115" s="229" customFormat="1" x14ac:dyDescent="0.2">
      <c r="A510" s="216"/>
      <c r="B510" s="223"/>
      <c r="C510" s="227"/>
      <c r="D510" s="176"/>
      <c r="E510" s="224"/>
      <c r="F510" s="176"/>
      <c r="G510" s="176"/>
      <c r="H510" s="228"/>
      <c r="I510" s="228"/>
      <c r="J510" s="220"/>
      <c r="K510" s="176"/>
      <c r="L510" s="176"/>
      <c r="M510" s="176"/>
      <c r="N510" s="176"/>
      <c r="O510" s="227"/>
      <c r="P510" s="176"/>
      <c r="Q510" s="176"/>
      <c r="R510" s="176"/>
      <c r="S510" s="176"/>
      <c r="T510" s="176"/>
      <c r="U510" s="176"/>
      <c r="V510" s="176"/>
      <c r="W510" s="176"/>
      <c r="X510" s="176"/>
      <c r="Y510" s="176"/>
      <c r="Z510" s="176"/>
      <c r="AA510" s="176"/>
      <c r="AB510" s="176"/>
      <c r="AC510" s="176"/>
      <c r="AD510" s="176"/>
      <c r="AE510" s="176"/>
      <c r="AF510" s="176"/>
      <c r="AG510" s="176"/>
      <c r="AH510" s="176"/>
      <c r="AI510" s="176"/>
      <c r="AJ510" s="176"/>
      <c r="AK510" s="176"/>
      <c r="AL510" s="176"/>
      <c r="AM510" s="176"/>
      <c r="AN510" s="176"/>
      <c r="AO510" s="176"/>
      <c r="AP510" s="176"/>
      <c r="AQ510" s="176"/>
      <c r="AR510" s="176"/>
      <c r="AS510" s="176"/>
      <c r="AT510" s="176"/>
      <c r="AU510" s="176"/>
      <c r="AV510" s="176"/>
      <c r="AW510" s="176"/>
      <c r="AX510" s="176"/>
      <c r="AY510" s="176"/>
      <c r="AZ510" s="176"/>
      <c r="BA510" s="176"/>
      <c r="BB510" s="176"/>
      <c r="BC510" s="176"/>
      <c r="BD510" s="176"/>
      <c r="BE510" s="176"/>
      <c r="BF510" s="176"/>
      <c r="BG510" s="176"/>
      <c r="BH510" s="176"/>
      <c r="BI510" s="176"/>
      <c r="BJ510" s="176"/>
      <c r="BK510" s="176"/>
      <c r="BL510" s="176"/>
      <c r="BM510" s="176"/>
      <c r="BN510" s="176"/>
      <c r="BO510" s="176"/>
      <c r="BP510" s="176"/>
      <c r="BQ510" s="176"/>
      <c r="BR510" s="176"/>
      <c r="BS510" s="176"/>
      <c r="BT510" s="176"/>
      <c r="BU510" s="176"/>
      <c r="BV510" s="176"/>
      <c r="BW510" s="176"/>
      <c r="BX510" s="176"/>
      <c r="BY510" s="176"/>
      <c r="BZ510" s="176"/>
      <c r="CA510" s="176"/>
      <c r="CB510" s="176"/>
      <c r="CC510" s="176"/>
      <c r="CD510" s="176"/>
      <c r="CE510" s="176"/>
      <c r="CF510" s="176"/>
      <c r="CG510" s="176"/>
      <c r="CH510" s="176"/>
      <c r="CI510" s="176"/>
      <c r="CJ510" s="176"/>
      <c r="CK510" s="176"/>
      <c r="CL510" s="176"/>
      <c r="CM510" s="176"/>
      <c r="CN510" s="176"/>
      <c r="CO510" s="176"/>
      <c r="CP510" s="176"/>
      <c r="CQ510" s="176"/>
      <c r="CR510" s="176"/>
      <c r="CS510" s="176"/>
      <c r="CT510" s="176"/>
      <c r="CU510" s="176"/>
      <c r="CV510" s="176"/>
      <c r="CW510" s="176"/>
      <c r="CX510" s="176"/>
      <c r="CY510" s="176"/>
      <c r="CZ510" s="176"/>
      <c r="DA510" s="176"/>
      <c r="DB510" s="176"/>
      <c r="DC510" s="176"/>
      <c r="DD510" s="176"/>
      <c r="DE510" s="176"/>
      <c r="DF510" s="176"/>
      <c r="DG510" s="176"/>
      <c r="DH510" s="176"/>
      <c r="DK510" s="176"/>
    </row>
    <row r="511" spans="1:115" s="229" customFormat="1" x14ac:dyDescent="0.2">
      <c r="A511" s="216"/>
      <c r="B511" s="223"/>
      <c r="C511" s="227"/>
      <c r="D511" s="176"/>
      <c r="E511" s="224"/>
      <c r="F511" s="176"/>
      <c r="G511" s="176"/>
      <c r="H511" s="228"/>
      <c r="I511" s="228"/>
      <c r="J511" s="220"/>
      <c r="K511" s="176"/>
      <c r="L511" s="176"/>
      <c r="M511" s="176"/>
      <c r="N511" s="176"/>
      <c r="O511" s="227"/>
      <c r="P511" s="176"/>
      <c r="Q511" s="176"/>
      <c r="R511" s="176"/>
      <c r="S511" s="176"/>
      <c r="T511" s="176"/>
      <c r="U511" s="176"/>
      <c r="V511" s="176"/>
      <c r="W511" s="176"/>
      <c r="X511" s="176"/>
      <c r="Y511" s="176"/>
      <c r="Z511" s="176"/>
      <c r="AA511" s="176"/>
      <c r="AB511" s="176"/>
      <c r="AC511" s="176"/>
      <c r="AD511" s="176"/>
      <c r="AE511" s="176"/>
      <c r="AF511" s="176"/>
      <c r="AG511" s="176"/>
      <c r="AH511" s="176"/>
      <c r="AI511" s="176"/>
      <c r="AJ511" s="176"/>
      <c r="AK511" s="176"/>
      <c r="AL511" s="176"/>
      <c r="AM511" s="176"/>
      <c r="AN511" s="176"/>
      <c r="AO511" s="176"/>
      <c r="AP511" s="176"/>
      <c r="AQ511" s="176"/>
      <c r="AR511" s="176"/>
      <c r="AS511" s="176"/>
      <c r="AT511" s="176"/>
      <c r="AU511" s="176"/>
      <c r="AV511" s="176"/>
      <c r="AW511" s="176"/>
      <c r="AX511" s="176"/>
      <c r="AY511" s="176"/>
      <c r="AZ511" s="176"/>
      <c r="BA511" s="176"/>
      <c r="BB511" s="176"/>
      <c r="BC511" s="176"/>
      <c r="BD511" s="176"/>
      <c r="BE511" s="176"/>
      <c r="BF511" s="176"/>
      <c r="BG511" s="176"/>
      <c r="BH511" s="176"/>
      <c r="BI511" s="176"/>
      <c r="BJ511" s="176"/>
      <c r="BK511" s="176"/>
      <c r="BL511" s="176"/>
      <c r="BM511" s="176"/>
      <c r="BN511" s="176"/>
      <c r="BO511" s="176"/>
      <c r="BP511" s="176"/>
      <c r="BQ511" s="176"/>
      <c r="BR511" s="176"/>
      <c r="BS511" s="176"/>
      <c r="BT511" s="176"/>
      <c r="BU511" s="176"/>
      <c r="BV511" s="176"/>
      <c r="BW511" s="176"/>
      <c r="BX511" s="176"/>
      <c r="BY511" s="176"/>
      <c r="BZ511" s="176"/>
      <c r="CA511" s="176"/>
      <c r="CB511" s="176"/>
      <c r="CC511" s="176"/>
      <c r="CD511" s="176"/>
      <c r="CE511" s="176"/>
      <c r="CF511" s="176"/>
      <c r="CG511" s="176"/>
      <c r="CH511" s="176"/>
      <c r="CI511" s="176"/>
      <c r="CJ511" s="176"/>
      <c r="CK511" s="176"/>
      <c r="CL511" s="176"/>
      <c r="CM511" s="176"/>
      <c r="CN511" s="176"/>
      <c r="CO511" s="176"/>
      <c r="CP511" s="176"/>
      <c r="CQ511" s="176"/>
      <c r="CR511" s="176"/>
      <c r="CS511" s="176"/>
      <c r="CT511" s="176"/>
      <c r="CU511" s="176"/>
      <c r="CV511" s="176"/>
      <c r="CW511" s="176"/>
      <c r="CX511" s="176"/>
      <c r="CY511" s="176"/>
      <c r="CZ511" s="176"/>
      <c r="DA511" s="176"/>
      <c r="DB511" s="176"/>
      <c r="DC511" s="176"/>
      <c r="DD511" s="176"/>
      <c r="DE511" s="176"/>
      <c r="DF511" s="176"/>
      <c r="DG511" s="176"/>
      <c r="DH511" s="176"/>
      <c r="DK511" s="176"/>
    </row>
    <row r="512" spans="1:115" s="229" customFormat="1" x14ac:dyDescent="0.2">
      <c r="A512" s="216"/>
      <c r="B512" s="223"/>
      <c r="C512" s="227"/>
      <c r="D512" s="176"/>
      <c r="E512" s="224"/>
      <c r="F512" s="176"/>
      <c r="G512" s="176"/>
      <c r="H512" s="228"/>
      <c r="I512" s="228"/>
      <c r="J512" s="220"/>
      <c r="K512" s="176"/>
      <c r="L512" s="176"/>
      <c r="M512" s="176"/>
      <c r="N512" s="176"/>
      <c r="O512" s="227"/>
      <c r="P512" s="176"/>
      <c r="Q512" s="176"/>
      <c r="R512" s="176"/>
      <c r="S512" s="176"/>
      <c r="T512" s="176"/>
      <c r="U512" s="176"/>
      <c r="V512" s="176"/>
      <c r="W512" s="176"/>
      <c r="X512" s="176"/>
      <c r="Y512" s="176"/>
      <c r="Z512" s="176"/>
      <c r="AA512" s="176"/>
      <c r="AB512" s="176"/>
      <c r="AC512" s="176"/>
      <c r="AD512" s="176"/>
      <c r="AE512" s="176"/>
      <c r="AF512" s="176"/>
      <c r="AG512" s="176"/>
      <c r="AH512" s="176"/>
      <c r="AI512" s="176"/>
      <c r="AJ512" s="176"/>
      <c r="AK512" s="176"/>
      <c r="AL512" s="176"/>
      <c r="AM512" s="176"/>
      <c r="AN512" s="176"/>
      <c r="AO512" s="176"/>
      <c r="AP512" s="176"/>
      <c r="AQ512" s="176"/>
      <c r="AR512" s="176"/>
      <c r="AS512" s="176"/>
      <c r="AT512" s="176"/>
      <c r="AU512" s="176"/>
      <c r="AV512" s="176"/>
      <c r="AW512" s="176"/>
      <c r="AX512" s="176"/>
      <c r="AY512" s="176"/>
      <c r="AZ512" s="176"/>
      <c r="BA512" s="176"/>
      <c r="BB512" s="176"/>
      <c r="BC512" s="176"/>
      <c r="BD512" s="176"/>
      <c r="BE512" s="176"/>
      <c r="BF512" s="176"/>
      <c r="BG512" s="176"/>
      <c r="BH512" s="176"/>
      <c r="BI512" s="176"/>
      <c r="BJ512" s="176"/>
      <c r="BK512" s="176"/>
      <c r="BL512" s="176"/>
      <c r="BM512" s="176"/>
      <c r="BN512" s="176"/>
      <c r="BO512" s="176"/>
      <c r="BP512" s="176"/>
      <c r="BQ512" s="176"/>
      <c r="BR512" s="176"/>
      <c r="BS512" s="176"/>
      <c r="BT512" s="176"/>
      <c r="BU512" s="176"/>
      <c r="BV512" s="176"/>
      <c r="BW512" s="176"/>
      <c r="BX512" s="176"/>
      <c r="BY512" s="176"/>
      <c r="BZ512" s="176"/>
      <c r="CA512" s="176"/>
      <c r="CB512" s="176"/>
      <c r="CC512" s="176"/>
      <c r="CD512" s="176"/>
      <c r="CE512" s="176"/>
      <c r="CF512" s="176"/>
      <c r="CG512" s="176"/>
      <c r="CH512" s="176"/>
      <c r="CI512" s="176"/>
      <c r="CJ512" s="176"/>
      <c r="CK512" s="176"/>
      <c r="CL512" s="176"/>
      <c r="CM512" s="176"/>
      <c r="CN512" s="176"/>
      <c r="CO512" s="176"/>
      <c r="CP512" s="176"/>
      <c r="CQ512" s="176"/>
      <c r="CR512" s="176"/>
      <c r="CS512" s="176"/>
      <c r="CT512" s="176"/>
      <c r="CU512" s="176"/>
      <c r="CV512" s="176"/>
      <c r="CW512" s="176"/>
      <c r="CX512" s="176"/>
      <c r="CY512" s="176"/>
      <c r="CZ512" s="176"/>
      <c r="DA512" s="176"/>
      <c r="DB512" s="176"/>
      <c r="DC512" s="176"/>
      <c r="DD512" s="176"/>
      <c r="DE512" s="176"/>
      <c r="DF512" s="176"/>
      <c r="DG512" s="176"/>
      <c r="DH512" s="176"/>
      <c r="DK512" s="176"/>
    </row>
    <row r="513" spans="1:115" s="229" customFormat="1" x14ac:dyDescent="0.2">
      <c r="A513" s="216"/>
      <c r="B513" s="223"/>
      <c r="C513" s="227"/>
      <c r="D513" s="176"/>
      <c r="E513" s="224"/>
      <c r="F513" s="176"/>
      <c r="G513" s="176"/>
      <c r="H513" s="228"/>
      <c r="I513" s="228"/>
      <c r="J513" s="220"/>
      <c r="K513" s="176"/>
      <c r="L513" s="176"/>
      <c r="M513" s="176"/>
      <c r="N513" s="176"/>
      <c r="O513" s="227"/>
      <c r="P513" s="176"/>
      <c r="Q513" s="176"/>
      <c r="R513" s="176"/>
      <c r="S513" s="176"/>
      <c r="T513" s="176"/>
      <c r="U513" s="176"/>
      <c r="V513" s="176"/>
      <c r="W513" s="176"/>
      <c r="X513" s="176"/>
      <c r="Y513" s="176"/>
      <c r="Z513" s="176"/>
      <c r="AA513" s="176"/>
      <c r="AB513" s="176"/>
      <c r="AC513" s="176"/>
      <c r="AD513" s="176"/>
      <c r="AE513" s="176"/>
      <c r="AF513" s="176"/>
      <c r="AG513" s="176"/>
      <c r="AH513" s="176"/>
      <c r="AI513" s="176"/>
      <c r="AJ513" s="176"/>
      <c r="AK513" s="176"/>
      <c r="AL513" s="176"/>
      <c r="AM513" s="176"/>
      <c r="AN513" s="176"/>
      <c r="AO513" s="176"/>
      <c r="AP513" s="176"/>
      <c r="AQ513" s="176"/>
      <c r="AR513" s="176"/>
      <c r="AS513" s="176"/>
      <c r="AT513" s="176"/>
      <c r="AU513" s="176"/>
      <c r="AV513" s="176"/>
      <c r="AW513" s="176"/>
      <c r="AX513" s="176"/>
      <c r="AY513" s="176"/>
      <c r="AZ513" s="176"/>
      <c r="BA513" s="176"/>
      <c r="BB513" s="176"/>
      <c r="BC513" s="176"/>
      <c r="BD513" s="176"/>
      <c r="BE513" s="176"/>
      <c r="BF513" s="176"/>
      <c r="BG513" s="176"/>
      <c r="BH513" s="176"/>
      <c r="BI513" s="176"/>
      <c r="BJ513" s="176"/>
      <c r="BK513" s="176"/>
      <c r="BL513" s="176"/>
      <c r="BM513" s="176"/>
      <c r="BN513" s="176"/>
      <c r="BO513" s="176"/>
      <c r="BP513" s="176"/>
      <c r="BQ513" s="176"/>
      <c r="BR513" s="176"/>
      <c r="BS513" s="176"/>
      <c r="BT513" s="176"/>
      <c r="BU513" s="176"/>
      <c r="BV513" s="176"/>
      <c r="BW513" s="176"/>
      <c r="BX513" s="176"/>
      <c r="BY513" s="176"/>
      <c r="BZ513" s="176"/>
      <c r="CA513" s="176"/>
      <c r="CB513" s="176"/>
      <c r="CC513" s="176"/>
      <c r="CD513" s="176"/>
      <c r="CE513" s="176"/>
      <c r="CF513" s="176"/>
      <c r="CG513" s="176"/>
      <c r="CH513" s="176"/>
      <c r="CI513" s="176"/>
      <c r="CJ513" s="176"/>
      <c r="CK513" s="176"/>
      <c r="CL513" s="176"/>
      <c r="CM513" s="176"/>
      <c r="CN513" s="176"/>
      <c r="CO513" s="176"/>
      <c r="CP513" s="176"/>
      <c r="CQ513" s="176"/>
      <c r="CR513" s="176"/>
      <c r="CS513" s="176"/>
      <c r="CT513" s="176"/>
      <c r="CU513" s="176"/>
      <c r="CV513" s="176"/>
      <c r="CW513" s="176"/>
      <c r="CX513" s="176"/>
      <c r="CY513" s="176"/>
      <c r="CZ513" s="176"/>
      <c r="DA513" s="176"/>
      <c r="DB513" s="176"/>
      <c r="DC513" s="176"/>
      <c r="DD513" s="176"/>
      <c r="DE513" s="176"/>
      <c r="DF513" s="176"/>
      <c r="DG513" s="176"/>
      <c r="DH513" s="176"/>
      <c r="DK513" s="176"/>
    </row>
    <row r="514" spans="1:115" s="229" customFormat="1" x14ac:dyDescent="0.2">
      <c r="A514" s="216"/>
      <c r="B514" s="223"/>
      <c r="C514" s="227"/>
      <c r="D514" s="176"/>
      <c r="E514" s="224"/>
      <c r="F514" s="176"/>
      <c r="G514" s="176"/>
      <c r="H514" s="228"/>
      <c r="I514" s="228"/>
      <c r="J514" s="220"/>
      <c r="K514" s="176"/>
      <c r="L514" s="176"/>
      <c r="M514" s="176"/>
      <c r="N514" s="176"/>
      <c r="O514" s="227"/>
      <c r="P514" s="176"/>
      <c r="Q514" s="176"/>
      <c r="R514" s="176"/>
      <c r="S514" s="176"/>
      <c r="T514" s="176"/>
      <c r="U514" s="176"/>
      <c r="V514" s="176"/>
      <c r="W514" s="176"/>
      <c r="X514" s="176"/>
      <c r="Y514" s="176"/>
      <c r="Z514" s="176"/>
      <c r="AA514" s="176"/>
      <c r="AB514" s="176"/>
      <c r="AC514" s="176"/>
      <c r="AD514" s="176"/>
      <c r="AE514" s="176"/>
      <c r="AF514" s="176"/>
      <c r="AG514" s="176"/>
      <c r="AH514" s="176"/>
      <c r="AI514" s="176"/>
      <c r="AJ514" s="176"/>
      <c r="AK514" s="176"/>
      <c r="AL514" s="176"/>
      <c r="AM514" s="176"/>
      <c r="AN514" s="176"/>
      <c r="AO514" s="176"/>
      <c r="AP514" s="176"/>
      <c r="AQ514" s="176"/>
      <c r="AR514" s="176"/>
      <c r="AS514" s="176"/>
      <c r="AT514" s="176"/>
      <c r="AU514" s="176"/>
      <c r="AV514" s="176"/>
      <c r="AW514" s="176"/>
      <c r="AX514" s="176"/>
      <c r="AY514" s="176"/>
      <c r="AZ514" s="176"/>
      <c r="BA514" s="176"/>
      <c r="BB514" s="176"/>
      <c r="BC514" s="176"/>
      <c r="BD514" s="176"/>
      <c r="BE514" s="176"/>
      <c r="BF514" s="176"/>
      <c r="BG514" s="176"/>
      <c r="BH514" s="176"/>
      <c r="BI514" s="176"/>
      <c r="BJ514" s="176"/>
      <c r="BK514" s="176"/>
      <c r="BL514" s="176"/>
      <c r="BM514" s="176"/>
      <c r="BN514" s="176"/>
      <c r="BO514" s="176"/>
      <c r="BP514" s="176"/>
      <c r="BQ514" s="176"/>
      <c r="BR514" s="176"/>
      <c r="BS514" s="176"/>
      <c r="BT514" s="176"/>
      <c r="BU514" s="176"/>
      <c r="BV514" s="176"/>
      <c r="BW514" s="176"/>
      <c r="BX514" s="176"/>
      <c r="BY514" s="176"/>
      <c r="BZ514" s="176"/>
      <c r="CA514" s="176"/>
      <c r="CB514" s="176"/>
      <c r="CC514" s="176"/>
      <c r="CD514" s="176"/>
      <c r="CE514" s="176"/>
      <c r="CF514" s="176"/>
      <c r="CG514" s="176"/>
      <c r="CH514" s="176"/>
      <c r="CI514" s="176"/>
      <c r="CJ514" s="176"/>
      <c r="CK514" s="176"/>
      <c r="CL514" s="176"/>
      <c r="CM514" s="176"/>
      <c r="CN514" s="176"/>
      <c r="CO514" s="176"/>
      <c r="CP514" s="176"/>
      <c r="CQ514" s="176"/>
      <c r="CR514" s="176"/>
      <c r="CS514" s="176"/>
      <c r="CT514" s="176"/>
      <c r="CU514" s="176"/>
      <c r="CV514" s="176"/>
      <c r="CW514" s="176"/>
      <c r="CX514" s="176"/>
      <c r="CY514" s="176"/>
      <c r="CZ514" s="176"/>
      <c r="DA514" s="176"/>
      <c r="DB514" s="176"/>
      <c r="DC514" s="176"/>
      <c r="DD514" s="176"/>
      <c r="DE514" s="176"/>
      <c r="DF514" s="176"/>
      <c r="DG514" s="176"/>
      <c r="DH514" s="176"/>
      <c r="DK514" s="176"/>
    </row>
    <row r="515" spans="1:115" s="229" customFormat="1" x14ac:dyDescent="0.2">
      <c r="A515" s="216"/>
      <c r="B515" s="223"/>
      <c r="C515" s="227"/>
      <c r="D515" s="176"/>
      <c r="E515" s="224"/>
      <c r="F515" s="176"/>
      <c r="G515" s="176"/>
      <c r="H515" s="228"/>
      <c r="I515" s="228"/>
      <c r="J515" s="220"/>
      <c r="K515" s="176"/>
      <c r="L515" s="176"/>
      <c r="M515" s="176"/>
      <c r="N515" s="176"/>
      <c r="O515" s="227"/>
      <c r="P515" s="176"/>
      <c r="Q515" s="176"/>
      <c r="R515" s="176"/>
      <c r="S515" s="176"/>
      <c r="T515" s="176"/>
      <c r="U515" s="176"/>
      <c r="V515" s="176"/>
      <c r="W515" s="176"/>
      <c r="X515" s="176"/>
      <c r="Y515" s="176"/>
      <c r="Z515" s="176"/>
      <c r="AA515" s="176"/>
      <c r="AB515" s="176"/>
      <c r="AC515" s="176"/>
      <c r="AD515" s="176"/>
      <c r="AE515" s="176"/>
      <c r="AF515" s="176"/>
      <c r="AG515" s="176"/>
      <c r="AH515" s="176"/>
      <c r="AI515" s="176"/>
      <c r="AJ515" s="176"/>
      <c r="AK515" s="176"/>
      <c r="AL515" s="176"/>
      <c r="AM515" s="176"/>
      <c r="AN515" s="176"/>
      <c r="AO515" s="176"/>
      <c r="AP515" s="176"/>
      <c r="AQ515" s="176"/>
      <c r="AR515" s="176"/>
      <c r="AS515" s="176"/>
      <c r="AT515" s="176"/>
      <c r="AU515" s="176"/>
      <c r="AV515" s="176"/>
      <c r="AW515" s="176"/>
      <c r="AX515" s="176"/>
      <c r="AY515" s="176"/>
      <c r="AZ515" s="176"/>
      <c r="BA515" s="176"/>
      <c r="BB515" s="176"/>
      <c r="BC515" s="176"/>
      <c r="BD515" s="176"/>
      <c r="BE515" s="176"/>
      <c r="BF515" s="176"/>
      <c r="BG515" s="176"/>
      <c r="BH515" s="176"/>
      <c r="BI515" s="176"/>
      <c r="BJ515" s="176"/>
      <c r="BK515" s="176"/>
      <c r="BL515" s="176"/>
      <c r="BM515" s="176"/>
      <c r="BN515" s="176"/>
      <c r="BO515" s="176"/>
      <c r="BP515" s="176"/>
      <c r="BQ515" s="176"/>
      <c r="BR515" s="176"/>
      <c r="BS515" s="176"/>
      <c r="BT515" s="176"/>
      <c r="BU515" s="176"/>
      <c r="BV515" s="176"/>
      <c r="BW515" s="176"/>
      <c r="BX515" s="176"/>
      <c r="BY515" s="176"/>
      <c r="BZ515" s="176"/>
      <c r="CA515" s="176"/>
      <c r="CB515" s="176"/>
      <c r="CC515" s="176"/>
      <c r="CD515" s="176"/>
      <c r="CE515" s="176"/>
      <c r="CF515" s="176"/>
      <c r="CG515" s="176"/>
      <c r="CH515" s="176"/>
      <c r="CI515" s="176"/>
      <c r="CJ515" s="176"/>
      <c r="CK515" s="176"/>
      <c r="CL515" s="176"/>
      <c r="CM515" s="176"/>
      <c r="CN515" s="176"/>
      <c r="CO515" s="176"/>
      <c r="CP515" s="176"/>
      <c r="CQ515" s="176"/>
      <c r="CR515" s="176"/>
      <c r="CS515" s="176"/>
      <c r="CT515" s="176"/>
      <c r="CU515" s="176"/>
      <c r="CV515" s="176"/>
      <c r="CW515" s="176"/>
      <c r="CX515" s="176"/>
      <c r="CY515" s="176"/>
      <c r="CZ515" s="176"/>
      <c r="DA515" s="176"/>
      <c r="DB515" s="176"/>
      <c r="DC515" s="176"/>
      <c r="DD515" s="176"/>
      <c r="DE515" s="176"/>
      <c r="DF515" s="176"/>
      <c r="DG515" s="176"/>
      <c r="DH515" s="176"/>
      <c r="DK515" s="176"/>
    </row>
    <row r="516" spans="1:115" s="229" customFormat="1" x14ac:dyDescent="0.2">
      <c r="A516" s="216"/>
      <c r="B516" s="223"/>
      <c r="C516" s="227"/>
      <c r="D516" s="176"/>
      <c r="E516" s="224"/>
      <c r="F516" s="176"/>
      <c r="G516" s="176"/>
      <c r="H516" s="228"/>
      <c r="I516" s="228"/>
      <c r="J516" s="220"/>
      <c r="K516" s="176"/>
      <c r="L516" s="176"/>
      <c r="M516" s="176"/>
      <c r="N516" s="176"/>
      <c r="O516" s="227"/>
      <c r="P516" s="176"/>
      <c r="Q516" s="176"/>
      <c r="R516" s="176"/>
      <c r="S516" s="176"/>
      <c r="T516" s="176"/>
      <c r="U516" s="176"/>
      <c r="V516" s="176"/>
      <c r="W516" s="176"/>
      <c r="X516" s="176"/>
      <c r="Y516" s="176"/>
      <c r="Z516" s="176"/>
      <c r="AA516" s="176"/>
      <c r="AB516" s="176"/>
      <c r="AC516" s="176"/>
      <c r="AD516" s="176"/>
      <c r="AE516" s="176"/>
      <c r="AF516" s="176"/>
      <c r="AG516" s="176"/>
      <c r="AH516" s="176"/>
      <c r="AI516" s="176"/>
      <c r="AJ516" s="176"/>
      <c r="AK516" s="176"/>
      <c r="AL516" s="176"/>
      <c r="AM516" s="176"/>
      <c r="AN516" s="176"/>
      <c r="AO516" s="176"/>
      <c r="AP516" s="176"/>
      <c r="AQ516" s="176"/>
      <c r="AR516" s="176"/>
      <c r="AS516" s="176"/>
      <c r="AT516" s="176"/>
      <c r="AU516" s="176"/>
      <c r="AV516" s="176"/>
      <c r="AW516" s="176"/>
      <c r="AX516" s="176"/>
      <c r="AY516" s="176"/>
      <c r="AZ516" s="176"/>
      <c r="BA516" s="176"/>
      <c r="BB516" s="176"/>
      <c r="BC516" s="176"/>
      <c r="BD516" s="176"/>
      <c r="BE516" s="176"/>
      <c r="BF516" s="176"/>
      <c r="BG516" s="176"/>
      <c r="BH516" s="176"/>
      <c r="BI516" s="176"/>
      <c r="BJ516" s="176"/>
      <c r="BK516" s="176"/>
      <c r="BL516" s="176"/>
      <c r="BM516" s="176"/>
      <c r="BN516" s="176"/>
      <c r="BO516" s="176"/>
      <c r="BP516" s="176"/>
      <c r="BQ516" s="176"/>
      <c r="BR516" s="176"/>
      <c r="BS516" s="176"/>
      <c r="BT516" s="176"/>
      <c r="BU516" s="176"/>
      <c r="BV516" s="176"/>
      <c r="BW516" s="176"/>
      <c r="BX516" s="176"/>
      <c r="BY516" s="176"/>
      <c r="BZ516" s="176"/>
      <c r="CA516" s="176"/>
      <c r="CB516" s="176"/>
      <c r="CC516" s="176"/>
      <c r="CD516" s="176"/>
      <c r="CE516" s="176"/>
      <c r="CF516" s="176"/>
      <c r="CG516" s="176"/>
      <c r="CH516" s="176"/>
      <c r="CI516" s="176"/>
      <c r="CJ516" s="176"/>
      <c r="CK516" s="176"/>
      <c r="CL516" s="176"/>
      <c r="CM516" s="176"/>
      <c r="CN516" s="176"/>
      <c r="CO516" s="176"/>
      <c r="CP516" s="176"/>
      <c r="CQ516" s="176"/>
      <c r="CR516" s="176"/>
      <c r="CS516" s="176"/>
      <c r="CT516" s="176"/>
      <c r="CU516" s="176"/>
      <c r="CV516" s="176"/>
      <c r="CW516" s="176"/>
      <c r="CX516" s="176"/>
      <c r="CY516" s="176"/>
      <c r="CZ516" s="176"/>
      <c r="DA516" s="176"/>
      <c r="DB516" s="176"/>
      <c r="DC516" s="176"/>
      <c r="DD516" s="176"/>
      <c r="DE516" s="176"/>
      <c r="DF516" s="176"/>
      <c r="DG516" s="176"/>
      <c r="DH516" s="176"/>
      <c r="DK516" s="176"/>
    </row>
    <row r="517" spans="1:115" s="176" customFormat="1" x14ac:dyDescent="0.2">
      <c r="A517" s="216"/>
      <c r="B517" s="223"/>
      <c r="C517" s="227"/>
      <c r="E517" s="224"/>
      <c r="H517" s="225"/>
      <c r="I517" s="228"/>
      <c r="J517" s="220"/>
      <c r="O517" s="227"/>
    </row>
    <row r="518" spans="1:115" s="176" customFormat="1" x14ac:dyDescent="0.2">
      <c r="A518" s="216"/>
      <c r="B518" s="223"/>
      <c r="C518" s="227"/>
      <c r="E518" s="224"/>
      <c r="H518" s="225"/>
      <c r="I518" s="228"/>
      <c r="J518" s="220"/>
      <c r="O518" s="227"/>
    </row>
    <row r="519" spans="1:115" s="176" customFormat="1" x14ac:dyDescent="0.2">
      <c r="A519" s="216"/>
      <c r="B519" s="223"/>
      <c r="C519" s="227"/>
      <c r="E519" s="224"/>
      <c r="H519" s="228"/>
      <c r="I519" s="228"/>
      <c r="J519" s="220"/>
      <c r="O519" s="227"/>
    </row>
    <row r="520" spans="1:115" s="176" customFormat="1" x14ac:dyDescent="0.2">
      <c r="A520" s="216"/>
      <c r="B520" s="223"/>
      <c r="C520" s="227"/>
      <c r="E520" s="224"/>
      <c r="H520" s="225"/>
      <c r="I520" s="228"/>
      <c r="J520" s="220"/>
      <c r="O520" s="227"/>
    </row>
    <row r="521" spans="1:115" s="176" customFormat="1" x14ac:dyDescent="0.2">
      <c r="A521" s="216"/>
      <c r="B521" s="223"/>
      <c r="C521" s="227"/>
      <c r="E521" s="224"/>
      <c r="H521" s="228"/>
      <c r="I521" s="228"/>
      <c r="J521" s="220"/>
      <c r="O521" s="227"/>
    </row>
    <row r="522" spans="1:115" s="176" customFormat="1" x14ac:dyDescent="0.2">
      <c r="A522" s="216"/>
      <c r="B522" s="223"/>
      <c r="C522" s="227"/>
      <c r="E522" s="224"/>
      <c r="H522" s="225"/>
      <c r="I522" s="228"/>
      <c r="J522" s="220"/>
      <c r="O522" s="227"/>
    </row>
    <row r="523" spans="1:115" s="176" customFormat="1" x14ac:dyDescent="0.2">
      <c r="A523" s="216"/>
      <c r="B523" s="223"/>
      <c r="C523" s="227"/>
      <c r="E523" s="224"/>
      <c r="H523" s="228"/>
      <c r="I523" s="228"/>
      <c r="J523" s="220"/>
      <c r="O523" s="227"/>
    </row>
    <row r="524" spans="1:115" s="176" customFormat="1" x14ac:dyDescent="0.2">
      <c r="A524" s="216"/>
      <c r="B524" s="223"/>
      <c r="C524" s="227"/>
      <c r="E524" s="224"/>
      <c r="H524" s="228"/>
      <c r="I524" s="228"/>
      <c r="J524" s="220"/>
      <c r="O524" s="227"/>
    </row>
    <row r="525" spans="1:115" s="176" customFormat="1" x14ac:dyDescent="0.2">
      <c r="A525" s="216"/>
      <c r="B525" s="223"/>
      <c r="C525" s="227"/>
      <c r="E525" s="224"/>
      <c r="H525" s="225"/>
      <c r="I525" s="228"/>
      <c r="J525" s="220"/>
      <c r="O525" s="227"/>
    </row>
    <row r="526" spans="1:115" s="176" customFormat="1" x14ac:dyDescent="0.2">
      <c r="A526" s="216"/>
      <c r="B526" s="223"/>
      <c r="C526" s="227"/>
      <c r="E526" s="224"/>
      <c r="H526" s="228"/>
      <c r="I526" s="228"/>
      <c r="J526" s="220"/>
      <c r="O526" s="227"/>
    </row>
    <row r="527" spans="1:115" s="176" customFormat="1" x14ac:dyDescent="0.2">
      <c r="A527" s="216"/>
      <c r="B527" s="223"/>
      <c r="C527" s="227"/>
      <c r="E527" s="224"/>
      <c r="H527" s="228"/>
      <c r="I527" s="228"/>
      <c r="J527" s="220"/>
      <c r="O527" s="227"/>
    </row>
    <row r="528" spans="1:115" s="176" customFormat="1" x14ac:dyDescent="0.2">
      <c r="A528" s="216"/>
      <c r="B528" s="223"/>
      <c r="C528" s="227"/>
      <c r="E528" s="224"/>
      <c r="H528" s="228"/>
      <c r="I528" s="228"/>
      <c r="J528" s="220"/>
      <c r="O528" s="227"/>
    </row>
    <row r="529" spans="1:15" s="176" customFormat="1" x14ac:dyDescent="0.2">
      <c r="A529" s="216"/>
      <c r="B529" s="223"/>
      <c r="C529" s="227"/>
      <c r="E529" s="224"/>
      <c r="H529" s="228"/>
      <c r="I529" s="228"/>
      <c r="J529" s="220"/>
      <c r="O529" s="227"/>
    </row>
    <row r="530" spans="1:15" s="176" customFormat="1" x14ac:dyDescent="0.2">
      <c r="A530" s="216"/>
      <c r="B530" s="223"/>
      <c r="C530" s="227"/>
      <c r="E530" s="224"/>
      <c r="H530" s="225"/>
      <c r="I530" s="228"/>
      <c r="J530" s="220"/>
      <c r="O530" s="227"/>
    </row>
    <row r="531" spans="1:15" s="176" customFormat="1" x14ac:dyDescent="0.2">
      <c r="A531" s="216"/>
      <c r="B531" s="223"/>
      <c r="C531" s="227"/>
      <c r="E531" s="224"/>
      <c r="H531" s="225"/>
      <c r="I531" s="228"/>
      <c r="J531" s="220"/>
      <c r="O531" s="227"/>
    </row>
    <row r="532" spans="1:15" s="176" customFormat="1" x14ac:dyDescent="0.2">
      <c r="A532" s="216"/>
      <c r="B532" s="223"/>
      <c r="C532" s="227"/>
      <c r="E532" s="224"/>
      <c r="H532" s="228"/>
      <c r="I532" s="228"/>
      <c r="J532" s="220"/>
      <c r="O532" s="227"/>
    </row>
    <row r="533" spans="1:15" s="176" customFormat="1" x14ac:dyDescent="0.2">
      <c r="A533" s="216"/>
      <c r="B533" s="223"/>
      <c r="C533" s="227"/>
      <c r="E533" s="224"/>
      <c r="H533" s="225"/>
      <c r="I533" s="228"/>
      <c r="J533" s="220"/>
      <c r="O533" s="227"/>
    </row>
    <row r="534" spans="1:15" s="176" customFormat="1" x14ac:dyDescent="0.2">
      <c r="A534" s="216"/>
      <c r="B534" s="223"/>
      <c r="C534" s="227"/>
      <c r="E534" s="224"/>
      <c r="H534" s="228"/>
      <c r="I534" s="228"/>
      <c r="J534" s="220"/>
      <c r="O534" s="227"/>
    </row>
    <row r="535" spans="1:15" s="176" customFormat="1" x14ac:dyDescent="0.2">
      <c r="A535" s="216"/>
      <c r="B535" s="223"/>
      <c r="C535" s="227"/>
      <c r="E535" s="224"/>
      <c r="H535" s="228"/>
      <c r="I535" s="228"/>
      <c r="J535" s="220"/>
      <c r="O535" s="227"/>
    </row>
    <row r="536" spans="1:15" s="176" customFormat="1" x14ac:dyDescent="0.2">
      <c r="A536" s="216"/>
      <c r="B536" s="223"/>
      <c r="C536" s="227"/>
      <c r="E536" s="224"/>
      <c r="H536" s="228"/>
      <c r="I536" s="228"/>
      <c r="J536" s="220"/>
      <c r="O536" s="227"/>
    </row>
    <row r="537" spans="1:15" s="176" customFormat="1" x14ac:dyDescent="0.2">
      <c r="A537" s="216"/>
      <c r="B537" s="223"/>
      <c r="C537" s="227"/>
      <c r="E537" s="224"/>
      <c r="H537" s="225"/>
      <c r="I537" s="228"/>
      <c r="J537" s="220"/>
      <c r="O537" s="227"/>
    </row>
    <row r="538" spans="1:15" s="176" customFormat="1" x14ac:dyDescent="0.2">
      <c r="A538" s="216"/>
      <c r="B538" s="223"/>
      <c r="C538" s="227"/>
      <c r="E538" s="224"/>
      <c r="H538" s="225"/>
      <c r="I538" s="228"/>
      <c r="J538" s="220"/>
      <c r="O538" s="227"/>
    </row>
    <row r="539" spans="1:15" s="176" customFormat="1" x14ac:dyDescent="0.2">
      <c r="A539" s="216"/>
      <c r="B539" s="223"/>
      <c r="C539" s="227"/>
      <c r="E539" s="224"/>
      <c r="H539" s="228"/>
      <c r="I539" s="228"/>
      <c r="J539" s="220"/>
      <c r="O539" s="227"/>
    </row>
    <row r="540" spans="1:15" s="176" customFormat="1" x14ac:dyDescent="0.2">
      <c r="A540" s="216"/>
      <c r="B540" s="223"/>
      <c r="C540" s="227"/>
      <c r="E540" s="224"/>
      <c r="H540" s="228"/>
      <c r="I540" s="228"/>
      <c r="J540" s="220"/>
      <c r="O540" s="227"/>
    </row>
    <row r="541" spans="1:15" s="176" customFormat="1" x14ac:dyDescent="0.2">
      <c r="A541" s="216"/>
      <c r="B541" s="223"/>
      <c r="C541" s="227"/>
      <c r="E541" s="224"/>
      <c r="H541" s="228"/>
      <c r="I541" s="228"/>
      <c r="J541" s="220"/>
      <c r="O541" s="227"/>
    </row>
    <row r="542" spans="1:15" s="176" customFormat="1" x14ac:dyDescent="0.2">
      <c r="A542" s="216"/>
      <c r="B542" s="223"/>
      <c r="C542" s="227"/>
      <c r="E542" s="224"/>
      <c r="H542" s="225"/>
      <c r="I542" s="228"/>
      <c r="J542" s="220"/>
      <c r="O542" s="227"/>
    </row>
    <row r="543" spans="1:15" s="176" customFormat="1" x14ac:dyDescent="0.2">
      <c r="A543" s="216"/>
      <c r="B543" s="223"/>
      <c r="C543" s="227"/>
      <c r="E543" s="224"/>
      <c r="H543" s="225"/>
      <c r="I543" s="228"/>
      <c r="J543" s="220"/>
      <c r="O543" s="227"/>
    </row>
    <row r="544" spans="1:15" s="176" customFormat="1" x14ac:dyDescent="0.2">
      <c r="A544" s="216"/>
      <c r="B544" s="223"/>
      <c r="C544" s="227"/>
      <c r="E544" s="224"/>
      <c r="H544" s="228"/>
      <c r="I544" s="228"/>
      <c r="J544" s="220"/>
      <c r="O544" s="227"/>
    </row>
    <row r="545" spans="1:15" s="176" customFormat="1" x14ac:dyDescent="0.2">
      <c r="A545" s="216"/>
      <c r="B545" s="223"/>
      <c r="C545" s="227"/>
      <c r="E545" s="224"/>
      <c r="H545" s="228"/>
      <c r="I545" s="228"/>
      <c r="J545" s="220"/>
      <c r="O545" s="227"/>
    </row>
    <row r="546" spans="1:15" s="176" customFormat="1" x14ac:dyDescent="0.2">
      <c r="A546" s="216"/>
      <c r="B546" s="223"/>
      <c r="C546" s="227"/>
      <c r="E546" s="224"/>
      <c r="H546" s="228"/>
      <c r="I546" s="228"/>
      <c r="J546" s="220"/>
      <c r="O546" s="227"/>
    </row>
    <row r="547" spans="1:15" s="176" customFormat="1" x14ac:dyDescent="0.2">
      <c r="A547" s="216"/>
      <c r="B547" s="223"/>
      <c r="C547" s="227"/>
      <c r="E547" s="224"/>
      <c r="H547" s="225"/>
      <c r="I547" s="228"/>
      <c r="J547" s="220"/>
      <c r="O547" s="227"/>
    </row>
    <row r="548" spans="1:15" s="176" customFormat="1" x14ac:dyDescent="0.2">
      <c r="A548" s="216"/>
      <c r="B548" s="223"/>
      <c r="C548" s="227"/>
      <c r="E548" s="224"/>
      <c r="H548" s="225"/>
      <c r="I548" s="228"/>
      <c r="J548" s="220"/>
      <c r="O548" s="227"/>
    </row>
    <row r="549" spans="1:15" s="176" customFormat="1" x14ac:dyDescent="0.2">
      <c r="A549" s="216"/>
      <c r="B549" s="223"/>
      <c r="C549" s="227"/>
      <c r="E549" s="224"/>
      <c r="H549" s="225"/>
      <c r="I549" s="228"/>
      <c r="J549" s="220"/>
      <c r="O549" s="227"/>
    </row>
    <row r="550" spans="1:15" s="176" customFormat="1" x14ac:dyDescent="0.2">
      <c r="A550" s="216"/>
      <c r="B550" s="223"/>
      <c r="C550" s="227"/>
      <c r="E550" s="224"/>
      <c r="H550" s="225"/>
      <c r="I550" s="228"/>
      <c r="J550" s="220"/>
      <c r="O550" s="227"/>
    </row>
    <row r="551" spans="1:15" s="176" customFormat="1" x14ac:dyDescent="0.2">
      <c r="A551" s="216"/>
      <c r="B551" s="223"/>
      <c r="C551" s="227"/>
      <c r="E551" s="224"/>
      <c r="H551" s="225"/>
      <c r="I551" s="228"/>
      <c r="J551" s="220"/>
      <c r="O551" s="227"/>
    </row>
    <row r="552" spans="1:15" s="176" customFormat="1" x14ac:dyDescent="0.2">
      <c r="A552" s="216"/>
      <c r="B552" s="223"/>
      <c r="C552" s="227"/>
      <c r="E552" s="224"/>
      <c r="H552" s="225"/>
      <c r="I552" s="228"/>
      <c r="J552" s="220"/>
      <c r="O552" s="227"/>
    </row>
    <row r="553" spans="1:15" s="176" customFormat="1" x14ac:dyDescent="0.2">
      <c r="A553" s="216"/>
      <c r="B553" s="223"/>
      <c r="C553" s="227"/>
      <c r="E553" s="224"/>
      <c r="H553" s="225"/>
      <c r="I553" s="228"/>
      <c r="J553" s="220"/>
      <c r="O553" s="227"/>
    </row>
    <row r="554" spans="1:15" s="176" customFormat="1" x14ac:dyDescent="0.2">
      <c r="A554" s="216"/>
      <c r="B554" s="223"/>
      <c r="C554" s="227"/>
      <c r="E554" s="224"/>
      <c r="H554" s="228"/>
      <c r="I554" s="228"/>
      <c r="J554" s="220"/>
      <c r="O554" s="227"/>
    </row>
    <row r="555" spans="1:15" s="176" customFormat="1" x14ac:dyDescent="0.2">
      <c r="A555" s="216"/>
      <c r="B555" s="223"/>
      <c r="C555" s="227"/>
      <c r="E555" s="224"/>
      <c r="H555" s="225"/>
      <c r="I555" s="228"/>
      <c r="J555" s="220"/>
      <c r="O555" s="227"/>
    </row>
    <row r="556" spans="1:15" s="176" customFormat="1" x14ac:dyDescent="0.2">
      <c r="A556" s="216"/>
      <c r="B556" s="223"/>
      <c r="C556" s="227"/>
      <c r="E556" s="224"/>
      <c r="H556" s="225"/>
      <c r="I556" s="228"/>
      <c r="J556" s="220"/>
      <c r="O556" s="227"/>
    </row>
    <row r="557" spans="1:15" s="176" customFormat="1" x14ac:dyDescent="0.2">
      <c r="A557" s="216"/>
      <c r="B557" s="223"/>
      <c r="C557" s="227"/>
      <c r="E557" s="224"/>
      <c r="H557" s="228"/>
      <c r="I557" s="228"/>
      <c r="J557" s="220"/>
      <c r="O557" s="227"/>
    </row>
    <row r="558" spans="1:15" s="176" customFormat="1" x14ac:dyDescent="0.2">
      <c r="A558" s="216"/>
      <c r="B558" s="223"/>
      <c r="C558" s="227"/>
      <c r="E558" s="224"/>
      <c r="H558" s="228"/>
      <c r="I558" s="228"/>
      <c r="J558" s="220"/>
      <c r="O558" s="227"/>
    </row>
    <row r="559" spans="1:15" s="176" customFormat="1" x14ac:dyDescent="0.2">
      <c r="A559" s="216"/>
      <c r="B559" s="223"/>
      <c r="C559" s="227"/>
      <c r="E559" s="224"/>
      <c r="H559" s="228"/>
      <c r="I559" s="228"/>
      <c r="J559" s="220"/>
      <c r="O559" s="227"/>
    </row>
    <row r="560" spans="1:15" s="176" customFormat="1" x14ac:dyDescent="0.2">
      <c r="A560" s="216"/>
      <c r="B560" s="223"/>
      <c r="C560" s="227"/>
      <c r="E560" s="224"/>
      <c r="H560" s="228"/>
      <c r="I560" s="228"/>
      <c r="J560" s="220"/>
      <c r="O560" s="227"/>
    </row>
    <row r="561" spans="1:15" s="176" customFormat="1" x14ac:dyDescent="0.2">
      <c r="A561" s="216"/>
      <c r="B561" s="223"/>
      <c r="C561" s="227"/>
      <c r="E561" s="224"/>
      <c r="H561" s="228"/>
      <c r="I561" s="228"/>
      <c r="J561" s="220"/>
      <c r="O561" s="227"/>
    </row>
    <row r="562" spans="1:15" s="176" customFormat="1" x14ac:dyDescent="0.2">
      <c r="A562" s="216"/>
      <c r="B562" s="223"/>
      <c r="C562" s="227"/>
      <c r="E562" s="224"/>
      <c r="H562" s="225"/>
      <c r="I562" s="228"/>
      <c r="J562" s="220"/>
      <c r="O562" s="227"/>
    </row>
    <row r="563" spans="1:15" s="176" customFormat="1" x14ac:dyDescent="0.2">
      <c r="A563" s="216"/>
      <c r="B563" s="223"/>
      <c r="C563" s="227"/>
      <c r="E563" s="224"/>
      <c r="H563" s="228"/>
      <c r="I563" s="228"/>
      <c r="J563" s="220"/>
      <c r="O563" s="227"/>
    </row>
    <row r="564" spans="1:15" s="176" customFormat="1" x14ac:dyDescent="0.2">
      <c r="A564" s="216"/>
      <c r="B564" s="223"/>
      <c r="C564" s="227"/>
      <c r="E564" s="224"/>
      <c r="H564" s="225"/>
      <c r="I564" s="228"/>
      <c r="J564" s="220"/>
      <c r="O564" s="227"/>
    </row>
    <row r="565" spans="1:15" s="176" customFormat="1" x14ac:dyDescent="0.2">
      <c r="A565" s="216"/>
      <c r="B565" s="223"/>
      <c r="C565" s="227"/>
      <c r="E565" s="224"/>
      <c r="H565" s="225"/>
      <c r="I565" s="228"/>
      <c r="J565" s="220"/>
      <c r="O565" s="227"/>
    </row>
    <row r="566" spans="1:15" s="176" customFormat="1" x14ac:dyDescent="0.2">
      <c r="A566" s="216"/>
      <c r="B566" s="223"/>
      <c r="C566" s="227"/>
      <c r="E566" s="224"/>
      <c r="H566" s="228"/>
      <c r="I566" s="228"/>
      <c r="J566" s="220"/>
      <c r="O566" s="227"/>
    </row>
    <row r="567" spans="1:15" s="176" customFormat="1" x14ac:dyDescent="0.2">
      <c r="A567" s="216"/>
      <c r="B567" s="223"/>
      <c r="C567" s="227"/>
      <c r="E567" s="224"/>
      <c r="H567" s="228"/>
      <c r="I567" s="228"/>
      <c r="J567" s="220"/>
      <c r="O567" s="227"/>
    </row>
    <row r="568" spans="1:15" s="176" customFormat="1" x14ac:dyDescent="0.2">
      <c r="A568" s="216"/>
      <c r="B568" s="223"/>
      <c r="C568" s="227"/>
      <c r="E568" s="224"/>
      <c r="H568" s="225"/>
      <c r="I568" s="228"/>
      <c r="J568" s="220"/>
      <c r="O568" s="227"/>
    </row>
    <row r="569" spans="1:15" s="176" customFormat="1" x14ac:dyDescent="0.2">
      <c r="A569" s="216"/>
      <c r="B569" s="223"/>
      <c r="C569" s="227"/>
      <c r="E569" s="224"/>
      <c r="H569" s="228"/>
      <c r="I569" s="228"/>
      <c r="J569" s="220"/>
      <c r="O569" s="227"/>
    </row>
    <row r="570" spans="1:15" s="176" customFormat="1" x14ac:dyDescent="0.2">
      <c r="A570" s="216"/>
      <c r="B570" s="223"/>
      <c r="C570" s="227"/>
      <c r="E570" s="224"/>
      <c r="H570" s="228"/>
      <c r="I570" s="228"/>
      <c r="J570" s="220"/>
      <c r="O570" s="227"/>
    </row>
    <row r="571" spans="1:15" s="176" customFormat="1" x14ac:dyDescent="0.2">
      <c r="A571" s="216"/>
      <c r="B571" s="223"/>
      <c r="C571" s="227"/>
      <c r="E571" s="224"/>
      <c r="H571" s="225"/>
      <c r="I571" s="228"/>
      <c r="J571" s="220"/>
      <c r="O571" s="227"/>
    </row>
    <row r="572" spans="1:15" s="176" customFormat="1" x14ac:dyDescent="0.2">
      <c r="A572" s="216"/>
      <c r="B572" s="223"/>
      <c r="C572" s="227"/>
      <c r="E572" s="224"/>
      <c r="H572" s="225"/>
      <c r="I572" s="228"/>
      <c r="J572" s="220"/>
      <c r="O572" s="227"/>
    </row>
    <row r="573" spans="1:15" s="176" customFormat="1" x14ac:dyDescent="0.2">
      <c r="A573" s="216"/>
      <c r="B573" s="223"/>
      <c r="C573" s="227"/>
      <c r="E573" s="224"/>
      <c r="H573" s="225"/>
      <c r="I573" s="228"/>
      <c r="J573" s="220"/>
      <c r="O573" s="227"/>
    </row>
    <row r="574" spans="1:15" s="176" customFormat="1" x14ac:dyDescent="0.2">
      <c r="A574" s="216"/>
      <c r="B574" s="223"/>
      <c r="C574" s="227"/>
      <c r="E574" s="224"/>
      <c r="H574" s="225"/>
      <c r="I574" s="228"/>
      <c r="J574" s="220"/>
      <c r="O574" s="227"/>
    </row>
    <row r="575" spans="1:15" s="176" customFormat="1" x14ac:dyDescent="0.2">
      <c r="A575" s="216"/>
      <c r="B575" s="223"/>
      <c r="C575" s="227"/>
      <c r="E575" s="224"/>
      <c r="H575" s="228"/>
      <c r="I575" s="228"/>
      <c r="J575" s="220"/>
      <c r="O575" s="227"/>
    </row>
    <row r="576" spans="1:15" s="176" customFormat="1" x14ac:dyDescent="0.2">
      <c r="A576" s="216"/>
      <c r="B576" s="223"/>
      <c r="C576" s="227"/>
      <c r="E576" s="224"/>
      <c r="H576" s="228"/>
      <c r="I576" s="228"/>
      <c r="J576" s="220"/>
      <c r="O576" s="227"/>
    </row>
    <row r="577" spans="1:112" s="176" customFormat="1" x14ac:dyDescent="0.2">
      <c r="A577" s="216"/>
      <c r="B577" s="223"/>
      <c r="C577" s="227"/>
      <c r="E577" s="224"/>
      <c r="H577" s="228"/>
      <c r="I577" s="228"/>
      <c r="J577" s="220"/>
      <c r="O577" s="227"/>
    </row>
    <row r="578" spans="1:112" s="176" customFormat="1" x14ac:dyDescent="0.2">
      <c r="A578" s="216"/>
      <c r="B578" s="223"/>
      <c r="C578" s="227"/>
      <c r="E578" s="224"/>
      <c r="H578" s="225"/>
      <c r="I578" s="228"/>
      <c r="J578" s="220"/>
      <c r="O578" s="227"/>
    </row>
    <row r="579" spans="1:112" s="176" customFormat="1" x14ac:dyDescent="0.2">
      <c r="A579" s="216"/>
      <c r="B579" s="223"/>
      <c r="C579" s="227"/>
      <c r="E579" s="224"/>
      <c r="H579" s="228"/>
      <c r="I579" s="228"/>
      <c r="J579" s="220"/>
      <c r="O579" s="227"/>
    </row>
    <row r="580" spans="1:112" s="176" customFormat="1" x14ac:dyDescent="0.2">
      <c r="A580" s="216"/>
      <c r="B580" s="223"/>
      <c r="C580" s="227"/>
      <c r="E580" s="224"/>
      <c r="H580" s="225"/>
      <c r="I580" s="228"/>
      <c r="J580" s="220"/>
      <c r="O580" s="227"/>
    </row>
    <row r="581" spans="1:112" s="176" customFormat="1" x14ac:dyDescent="0.2">
      <c r="A581" s="216"/>
      <c r="B581" s="223"/>
      <c r="C581" s="227"/>
      <c r="E581" s="224"/>
      <c r="H581" s="225"/>
      <c r="I581" s="228"/>
      <c r="J581" s="220"/>
      <c r="O581" s="227"/>
    </row>
    <row r="582" spans="1:112" s="176" customFormat="1" x14ac:dyDescent="0.2">
      <c r="A582" s="216"/>
      <c r="B582" s="223"/>
      <c r="C582" s="227"/>
      <c r="E582" s="224"/>
      <c r="H582" s="228"/>
      <c r="I582" s="228"/>
      <c r="J582" s="220"/>
      <c r="O582" s="227"/>
    </row>
    <row r="583" spans="1:112" s="176" customFormat="1" x14ac:dyDescent="0.2">
      <c r="A583" s="216"/>
      <c r="B583" s="223"/>
      <c r="C583" s="227"/>
      <c r="E583" s="224"/>
      <c r="H583" s="228"/>
      <c r="I583" s="228"/>
      <c r="J583" s="220"/>
      <c r="O583" s="227"/>
    </row>
    <row r="584" spans="1:112" s="176" customFormat="1" x14ac:dyDescent="0.2">
      <c r="A584" s="216"/>
      <c r="B584" s="223"/>
      <c r="C584" s="227"/>
      <c r="E584" s="224"/>
      <c r="H584" s="228"/>
      <c r="I584" s="228"/>
      <c r="J584" s="220"/>
      <c r="O584" s="227"/>
    </row>
    <row r="585" spans="1:112" s="176" customFormat="1" x14ac:dyDescent="0.2">
      <c r="A585" s="216"/>
      <c r="B585" s="223"/>
      <c r="C585" s="227"/>
      <c r="E585" s="224"/>
      <c r="H585" s="228"/>
      <c r="I585" s="228"/>
      <c r="J585" s="220"/>
      <c r="O585" s="227"/>
    </row>
    <row r="586" spans="1:112" s="176" customFormat="1" x14ac:dyDescent="0.2">
      <c r="A586" s="216"/>
      <c r="B586" s="223"/>
      <c r="C586" s="227"/>
      <c r="E586" s="224"/>
      <c r="H586" s="225"/>
      <c r="I586" s="228"/>
      <c r="J586" s="220"/>
      <c r="O586" s="227"/>
    </row>
    <row r="587" spans="1:112" s="176" customFormat="1" x14ac:dyDescent="0.2">
      <c r="A587" s="216"/>
      <c r="B587" s="223"/>
      <c r="C587" s="227"/>
      <c r="E587" s="224"/>
      <c r="H587" s="228"/>
      <c r="I587" s="228"/>
      <c r="J587" s="220"/>
      <c r="O587" s="227"/>
    </row>
    <row r="588" spans="1:112" s="229" customFormat="1" x14ac:dyDescent="0.2">
      <c r="A588" s="216"/>
      <c r="B588" s="223"/>
      <c r="C588" s="227"/>
      <c r="D588" s="176"/>
      <c r="E588" s="224"/>
      <c r="F588" s="176"/>
      <c r="G588" s="176"/>
      <c r="H588" s="225"/>
      <c r="I588" s="228"/>
      <c r="J588" s="220"/>
      <c r="K588" s="176"/>
      <c r="L588" s="176"/>
      <c r="M588" s="176"/>
      <c r="N588" s="176"/>
      <c r="O588" s="227"/>
      <c r="P588" s="176"/>
      <c r="Q588" s="176"/>
      <c r="R588" s="176"/>
      <c r="S588" s="176"/>
      <c r="T588" s="176"/>
      <c r="U588" s="176"/>
      <c r="V588" s="176"/>
      <c r="W588" s="176"/>
      <c r="X588" s="176"/>
      <c r="Y588" s="176"/>
      <c r="Z588" s="176"/>
      <c r="AA588" s="176"/>
      <c r="AB588" s="176"/>
      <c r="AC588" s="176"/>
      <c r="AD588" s="176"/>
      <c r="AE588" s="176"/>
      <c r="AF588" s="176"/>
      <c r="AG588" s="176"/>
      <c r="AH588" s="176"/>
      <c r="AI588" s="176"/>
      <c r="AJ588" s="176"/>
      <c r="AK588" s="176"/>
      <c r="AL588" s="176"/>
      <c r="AM588" s="176"/>
      <c r="AN588" s="176"/>
      <c r="AO588" s="176"/>
      <c r="AP588" s="176"/>
      <c r="AQ588" s="176"/>
      <c r="AR588" s="176"/>
      <c r="AS588" s="176"/>
      <c r="AT588" s="176"/>
      <c r="AU588" s="176"/>
      <c r="AV588" s="176"/>
      <c r="AW588" s="176"/>
      <c r="AX588" s="176"/>
      <c r="AY588" s="176"/>
      <c r="AZ588" s="176"/>
      <c r="BA588" s="176"/>
      <c r="BB588" s="176"/>
      <c r="BC588" s="176"/>
      <c r="BD588" s="176"/>
      <c r="BE588" s="176"/>
      <c r="BF588" s="176"/>
      <c r="BG588" s="176"/>
      <c r="BH588" s="176"/>
      <c r="BI588" s="176"/>
      <c r="BJ588" s="176"/>
      <c r="BK588" s="176"/>
      <c r="BL588" s="176"/>
      <c r="BM588" s="176"/>
      <c r="BN588" s="176"/>
      <c r="BO588" s="176"/>
      <c r="BP588" s="176"/>
      <c r="BQ588" s="176"/>
      <c r="BR588" s="176"/>
      <c r="BS588" s="176"/>
      <c r="BT588" s="176"/>
      <c r="BU588" s="176"/>
      <c r="BV588" s="176"/>
      <c r="BW588" s="176"/>
      <c r="BX588" s="176"/>
      <c r="BY588" s="176"/>
      <c r="BZ588" s="176"/>
      <c r="CA588" s="176"/>
      <c r="CB588" s="176"/>
      <c r="CC588" s="176"/>
      <c r="CD588" s="176"/>
      <c r="CE588" s="176"/>
      <c r="CF588" s="176"/>
      <c r="CG588" s="176"/>
      <c r="CH588" s="176"/>
      <c r="CI588" s="176"/>
      <c r="CJ588" s="176"/>
      <c r="CK588" s="176"/>
      <c r="CL588" s="176"/>
      <c r="CM588" s="176"/>
      <c r="CN588" s="176"/>
      <c r="CO588" s="176"/>
      <c r="CP588" s="176"/>
      <c r="CQ588" s="176"/>
      <c r="CR588" s="176"/>
      <c r="CS588" s="176"/>
      <c r="CT588" s="176"/>
      <c r="CU588" s="176"/>
      <c r="CV588" s="176"/>
      <c r="CW588" s="176"/>
      <c r="CX588" s="176"/>
      <c r="CY588" s="176"/>
      <c r="CZ588" s="176"/>
      <c r="DA588" s="176"/>
      <c r="DB588" s="176"/>
      <c r="DC588" s="176"/>
      <c r="DD588" s="176"/>
      <c r="DE588" s="176"/>
      <c r="DF588" s="176"/>
      <c r="DG588" s="176"/>
      <c r="DH588" s="176"/>
    </row>
    <row r="589" spans="1:112" s="229" customFormat="1" x14ac:dyDescent="0.2">
      <c r="A589" s="216"/>
      <c r="B589" s="223"/>
      <c r="C589" s="227"/>
      <c r="D589" s="176"/>
      <c r="E589" s="224"/>
      <c r="F589" s="176"/>
      <c r="G589" s="176"/>
      <c r="H589" s="225"/>
      <c r="I589" s="228"/>
      <c r="J589" s="220"/>
      <c r="K589" s="176"/>
      <c r="L589" s="176"/>
      <c r="M589" s="176"/>
      <c r="N589" s="176"/>
      <c r="O589" s="227"/>
      <c r="P589" s="176"/>
      <c r="Q589" s="176"/>
      <c r="R589" s="176"/>
      <c r="S589" s="176"/>
      <c r="T589" s="176"/>
      <c r="U589" s="176"/>
      <c r="V589" s="176"/>
      <c r="W589" s="176"/>
      <c r="X589" s="176"/>
      <c r="Y589" s="176"/>
      <c r="Z589" s="176"/>
      <c r="AA589" s="176"/>
      <c r="AB589" s="176"/>
      <c r="AC589" s="176"/>
      <c r="AD589" s="176"/>
      <c r="AE589" s="176"/>
      <c r="AF589" s="176"/>
      <c r="AG589" s="176"/>
      <c r="AH589" s="176"/>
      <c r="AI589" s="176"/>
      <c r="AJ589" s="176"/>
      <c r="AK589" s="176"/>
      <c r="AL589" s="176"/>
      <c r="AM589" s="176"/>
      <c r="AN589" s="176"/>
      <c r="AO589" s="176"/>
      <c r="AP589" s="176"/>
      <c r="AQ589" s="176"/>
      <c r="AR589" s="176"/>
      <c r="AS589" s="176"/>
      <c r="AT589" s="176"/>
      <c r="AU589" s="176"/>
      <c r="AV589" s="176"/>
      <c r="AW589" s="176"/>
      <c r="AX589" s="176"/>
      <c r="AY589" s="176"/>
      <c r="AZ589" s="176"/>
      <c r="BA589" s="176"/>
      <c r="BB589" s="176"/>
      <c r="BC589" s="176"/>
      <c r="BD589" s="176"/>
      <c r="BE589" s="176"/>
      <c r="BF589" s="176"/>
      <c r="BG589" s="176"/>
      <c r="BH589" s="176"/>
      <c r="BI589" s="176"/>
      <c r="BJ589" s="176"/>
      <c r="BK589" s="176"/>
      <c r="BL589" s="176"/>
      <c r="BM589" s="176"/>
      <c r="BN589" s="176"/>
      <c r="BO589" s="176"/>
      <c r="BP589" s="176"/>
      <c r="BQ589" s="176"/>
      <c r="BR589" s="176"/>
      <c r="BS589" s="176"/>
      <c r="BT589" s="176"/>
      <c r="BU589" s="176"/>
      <c r="BV589" s="176"/>
      <c r="BW589" s="176"/>
      <c r="BX589" s="176"/>
      <c r="BY589" s="176"/>
      <c r="BZ589" s="176"/>
      <c r="CA589" s="176"/>
      <c r="CB589" s="176"/>
      <c r="CC589" s="176"/>
      <c r="CD589" s="176"/>
      <c r="CE589" s="176"/>
      <c r="CF589" s="176"/>
      <c r="CG589" s="176"/>
      <c r="CH589" s="176"/>
      <c r="CI589" s="176"/>
      <c r="CJ589" s="176"/>
      <c r="CK589" s="176"/>
      <c r="CL589" s="176"/>
      <c r="CM589" s="176"/>
      <c r="CN589" s="176"/>
      <c r="CO589" s="176"/>
      <c r="CP589" s="176"/>
      <c r="CQ589" s="176"/>
      <c r="CR589" s="176"/>
      <c r="CS589" s="176"/>
      <c r="CT589" s="176"/>
      <c r="CU589" s="176"/>
      <c r="CV589" s="176"/>
      <c r="CW589" s="176"/>
      <c r="CX589" s="176"/>
      <c r="CY589" s="176"/>
      <c r="CZ589" s="176"/>
      <c r="DA589" s="176"/>
      <c r="DB589" s="176"/>
      <c r="DC589" s="176"/>
      <c r="DD589" s="176"/>
      <c r="DE589" s="176"/>
      <c r="DF589" s="176"/>
      <c r="DG589" s="176"/>
      <c r="DH589" s="176"/>
    </row>
    <row r="590" spans="1:112" s="229" customFormat="1" x14ac:dyDescent="0.2">
      <c r="A590" s="216"/>
      <c r="B590" s="223"/>
      <c r="C590" s="227"/>
      <c r="D590" s="176"/>
      <c r="E590" s="224"/>
      <c r="F590" s="176"/>
      <c r="G590" s="176"/>
      <c r="H590" s="225"/>
      <c r="I590" s="228"/>
      <c r="J590" s="220"/>
      <c r="K590" s="176"/>
      <c r="L590" s="176"/>
      <c r="M590" s="176"/>
      <c r="N590" s="176"/>
      <c r="O590" s="227"/>
      <c r="P590" s="176"/>
      <c r="Q590" s="176"/>
      <c r="R590" s="176"/>
      <c r="S590" s="176"/>
      <c r="T590" s="176"/>
      <c r="U590" s="176"/>
      <c r="V590" s="176"/>
      <c r="W590" s="176"/>
      <c r="X590" s="176"/>
      <c r="Y590" s="176"/>
      <c r="Z590" s="176"/>
      <c r="AA590" s="176"/>
      <c r="AB590" s="176"/>
      <c r="AC590" s="176"/>
      <c r="AD590" s="176"/>
      <c r="AE590" s="176"/>
      <c r="AF590" s="176"/>
      <c r="AG590" s="176"/>
      <c r="AH590" s="176"/>
      <c r="AI590" s="176"/>
      <c r="AJ590" s="176"/>
      <c r="AK590" s="176"/>
      <c r="AL590" s="176"/>
      <c r="AM590" s="176"/>
      <c r="AN590" s="176"/>
      <c r="AO590" s="176"/>
      <c r="AP590" s="176"/>
      <c r="AQ590" s="176"/>
      <c r="AR590" s="176"/>
      <c r="AS590" s="176"/>
      <c r="AT590" s="176"/>
      <c r="AU590" s="176"/>
      <c r="AV590" s="176"/>
      <c r="AW590" s="176"/>
      <c r="AX590" s="176"/>
      <c r="AY590" s="176"/>
      <c r="AZ590" s="176"/>
      <c r="BA590" s="176"/>
      <c r="BB590" s="176"/>
      <c r="BC590" s="176"/>
      <c r="BD590" s="176"/>
      <c r="BE590" s="176"/>
      <c r="BF590" s="176"/>
      <c r="BG590" s="176"/>
      <c r="BH590" s="176"/>
      <c r="BI590" s="176"/>
      <c r="BJ590" s="176"/>
      <c r="BK590" s="176"/>
      <c r="BL590" s="176"/>
      <c r="BM590" s="176"/>
      <c r="BN590" s="176"/>
      <c r="BO590" s="176"/>
      <c r="BP590" s="176"/>
      <c r="BQ590" s="176"/>
      <c r="BR590" s="176"/>
      <c r="BS590" s="176"/>
      <c r="BT590" s="176"/>
      <c r="BU590" s="176"/>
      <c r="BV590" s="176"/>
      <c r="BW590" s="176"/>
      <c r="BX590" s="176"/>
      <c r="BY590" s="176"/>
      <c r="BZ590" s="176"/>
      <c r="CA590" s="176"/>
      <c r="CB590" s="176"/>
      <c r="CC590" s="176"/>
      <c r="CD590" s="176"/>
      <c r="CE590" s="176"/>
      <c r="CF590" s="176"/>
      <c r="CG590" s="176"/>
      <c r="CH590" s="176"/>
      <c r="CI590" s="176"/>
      <c r="CJ590" s="176"/>
      <c r="CK590" s="176"/>
      <c r="CL590" s="176"/>
      <c r="CM590" s="176"/>
      <c r="CN590" s="176"/>
      <c r="CO590" s="176"/>
      <c r="CP590" s="176"/>
      <c r="CQ590" s="176"/>
      <c r="CR590" s="176"/>
      <c r="CS590" s="176"/>
      <c r="CT590" s="176"/>
      <c r="CU590" s="176"/>
      <c r="CV590" s="176"/>
      <c r="CW590" s="176"/>
      <c r="CX590" s="176"/>
      <c r="CY590" s="176"/>
      <c r="CZ590" s="176"/>
      <c r="DA590" s="176"/>
      <c r="DB590" s="176"/>
      <c r="DC590" s="176"/>
      <c r="DD590" s="176"/>
      <c r="DE590" s="176"/>
      <c r="DF590" s="176"/>
      <c r="DG590" s="176"/>
      <c r="DH590" s="176"/>
    </row>
    <row r="591" spans="1:112" s="229" customFormat="1" x14ac:dyDescent="0.2">
      <c r="A591" s="216"/>
      <c r="B591" s="222"/>
      <c r="C591" s="227"/>
      <c r="D591" s="176"/>
      <c r="E591" s="224"/>
      <c r="F591" s="176"/>
      <c r="G591" s="176"/>
      <c r="H591" s="228"/>
      <c r="I591" s="228"/>
      <c r="J591" s="220"/>
      <c r="K591" s="176"/>
      <c r="L591" s="176"/>
      <c r="M591" s="176"/>
      <c r="N591" s="176"/>
      <c r="O591" s="227"/>
      <c r="P591" s="176"/>
      <c r="Q591" s="176"/>
      <c r="R591" s="176"/>
      <c r="S591" s="176"/>
      <c r="T591" s="176"/>
      <c r="U591" s="176"/>
      <c r="V591" s="176"/>
      <c r="W591" s="176"/>
      <c r="X591" s="176"/>
      <c r="Y591" s="176"/>
      <c r="Z591" s="176"/>
      <c r="AA591" s="176"/>
      <c r="AB591" s="176"/>
      <c r="AC591" s="176"/>
      <c r="AD591" s="176"/>
      <c r="AE591" s="176"/>
      <c r="AF591" s="176"/>
      <c r="AG591" s="176"/>
      <c r="AH591" s="176"/>
      <c r="AI591" s="176"/>
      <c r="AJ591" s="176"/>
      <c r="AK591" s="176"/>
      <c r="AL591" s="176"/>
      <c r="AM591" s="176"/>
      <c r="AN591" s="176"/>
      <c r="AO591" s="176"/>
      <c r="AP591" s="176"/>
      <c r="AQ591" s="176"/>
      <c r="AR591" s="176"/>
      <c r="AS591" s="176"/>
      <c r="AT591" s="176"/>
      <c r="AU591" s="176"/>
      <c r="AV591" s="176"/>
      <c r="AW591" s="176"/>
      <c r="AX591" s="176"/>
      <c r="AY591" s="176"/>
      <c r="AZ591" s="176"/>
      <c r="BA591" s="176"/>
      <c r="BB591" s="176"/>
      <c r="BC591" s="176"/>
      <c r="BD591" s="176"/>
      <c r="BE591" s="176"/>
      <c r="BF591" s="176"/>
      <c r="BG591" s="176"/>
      <c r="BH591" s="176"/>
      <c r="BI591" s="176"/>
      <c r="BJ591" s="176"/>
      <c r="BK591" s="176"/>
      <c r="BL591" s="176"/>
      <c r="BM591" s="176"/>
      <c r="BN591" s="176"/>
      <c r="BO591" s="176"/>
      <c r="BP591" s="176"/>
      <c r="BQ591" s="176"/>
      <c r="BR591" s="176"/>
      <c r="BS591" s="176"/>
      <c r="BT591" s="176"/>
      <c r="BU591" s="176"/>
      <c r="BV591" s="176"/>
      <c r="BW591" s="176"/>
      <c r="BX591" s="176"/>
      <c r="BY591" s="176"/>
      <c r="BZ591" s="176"/>
      <c r="CA591" s="176"/>
      <c r="CB591" s="176"/>
      <c r="CC591" s="176"/>
      <c r="CD591" s="176"/>
      <c r="CE591" s="176"/>
      <c r="CF591" s="176"/>
      <c r="CG591" s="176"/>
      <c r="CH591" s="176"/>
      <c r="CI591" s="176"/>
      <c r="CJ591" s="176"/>
      <c r="CK591" s="176"/>
      <c r="CL591" s="176"/>
      <c r="CM591" s="176"/>
      <c r="CN591" s="176"/>
      <c r="CO591" s="176"/>
      <c r="CP591" s="176"/>
      <c r="CQ591" s="176"/>
      <c r="CR591" s="176"/>
      <c r="CS591" s="176"/>
      <c r="CT591" s="176"/>
      <c r="CU591" s="176"/>
      <c r="CV591" s="176"/>
      <c r="CW591" s="176"/>
      <c r="CX591" s="176"/>
      <c r="CY591" s="176"/>
      <c r="CZ591" s="176"/>
      <c r="DA591" s="176"/>
      <c r="DB591" s="176"/>
      <c r="DC591" s="176"/>
      <c r="DD591" s="176"/>
      <c r="DE591" s="176"/>
      <c r="DF591" s="176"/>
      <c r="DG591" s="176"/>
      <c r="DH591" s="176"/>
    </row>
    <row r="592" spans="1:112" s="229" customFormat="1" x14ac:dyDescent="0.2">
      <c r="A592" s="216"/>
      <c r="B592" s="223"/>
      <c r="C592" s="227"/>
      <c r="D592" s="176"/>
      <c r="E592" s="224"/>
      <c r="F592" s="176"/>
      <c r="G592" s="176"/>
      <c r="H592" s="228"/>
      <c r="I592" s="228"/>
      <c r="J592" s="220"/>
      <c r="K592" s="176"/>
      <c r="L592" s="176"/>
      <c r="M592" s="176"/>
      <c r="N592" s="176"/>
      <c r="O592" s="227"/>
      <c r="P592" s="176"/>
      <c r="Q592" s="176"/>
      <c r="R592" s="176"/>
      <c r="S592" s="176"/>
      <c r="T592" s="176"/>
      <c r="U592" s="176"/>
      <c r="V592" s="176"/>
      <c r="W592" s="176"/>
      <c r="X592" s="176"/>
      <c r="Y592" s="176"/>
      <c r="Z592" s="176"/>
      <c r="AA592" s="176"/>
      <c r="AB592" s="176"/>
      <c r="AC592" s="176"/>
      <c r="AD592" s="176"/>
      <c r="AE592" s="176"/>
      <c r="AF592" s="176"/>
      <c r="AG592" s="176"/>
      <c r="AH592" s="176"/>
      <c r="AI592" s="176"/>
      <c r="AJ592" s="176"/>
      <c r="AK592" s="176"/>
      <c r="AL592" s="176"/>
      <c r="AM592" s="176"/>
      <c r="AN592" s="176"/>
      <c r="AO592" s="176"/>
      <c r="AP592" s="176"/>
      <c r="AQ592" s="176"/>
      <c r="AR592" s="176"/>
      <c r="AS592" s="176"/>
      <c r="AT592" s="176"/>
      <c r="AU592" s="176"/>
      <c r="AV592" s="176"/>
      <c r="AW592" s="176"/>
      <c r="AX592" s="176"/>
      <c r="AY592" s="176"/>
      <c r="AZ592" s="176"/>
      <c r="BA592" s="176"/>
      <c r="BB592" s="176"/>
      <c r="BC592" s="176"/>
      <c r="BD592" s="176"/>
      <c r="BE592" s="176"/>
      <c r="BF592" s="176"/>
      <c r="BG592" s="176"/>
      <c r="BH592" s="176"/>
      <c r="BI592" s="176"/>
      <c r="BJ592" s="176"/>
      <c r="BK592" s="176"/>
      <c r="BL592" s="176"/>
      <c r="BM592" s="176"/>
      <c r="BN592" s="176"/>
      <c r="BO592" s="176"/>
      <c r="BP592" s="176"/>
      <c r="BQ592" s="176"/>
      <c r="BR592" s="176"/>
      <c r="BS592" s="176"/>
      <c r="BT592" s="176"/>
      <c r="BU592" s="176"/>
      <c r="BV592" s="176"/>
      <c r="BW592" s="176"/>
      <c r="BX592" s="176"/>
      <c r="BY592" s="176"/>
      <c r="BZ592" s="176"/>
      <c r="CA592" s="176"/>
      <c r="CB592" s="176"/>
      <c r="CC592" s="176"/>
      <c r="CD592" s="176"/>
      <c r="CE592" s="176"/>
      <c r="CF592" s="176"/>
      <c r="CG592" s="176"/>
      <c r="CH592" s="176"/>
      <c r="CI592" s="176"/>
      <c r="CJ592" s="176"/>
      <c r="CK592" s="176"/>
      <c r="CL592" s="176"/>
      <c r="CM592" s="176"/>
      <c r="CN592" s="176"/>
      <c r="CO592" s="176"/>
      <c r="CP592" s="176"/>
      <c r="CQ592" s="176"/>
      <c r="CR592" s="176"/>
      <c r="CS592" s="176"/>
      <c r="CT592" s="176"/>
      <c r="CU592" s="176"/>
      <c r="CV592" s="176"/>
      <c r="CW592" s="176"/>
      <c r="CX592" s="176"/>
      <c r="CY592" s="176"/>
      <c r="CZ592" s="176"/>
      <c r="DA592" s="176"/>
      <c r="DB592" s="176"/>
      <c r="DC592" s="176"/>
      <c r="DD592" s="176"/>
      <c r="DE592" s="176"/>
      <c r="DF592" s="176"/>
      <c r="DG592" s="176"/>
      <c r="DH592" s="176"/>
    </row>
    <row r="593" spans="1:112" s="229" customFormat="1" x14ac:dyDescent="0.2">
      <c r="A593" s="216"/>
      <c r="B593" s="223"/>
      <c r="C593" s="227"/>
      <c r="D593" s="176"/>
      <c r="E593" s="224"/>
      <c r="F593" s="176"/>
      <c r="G593" s="176"/>
      <c r="H593" s="228"/>
      <c r="I593" s="228"/>
      <c r="J593" s="220"/>
      <c r="K593" s="176"/>
      <c r="L593" s="176"/>
      <c r="M593" s="176"/>
      <c r="N593" s="176"/>
      <c r="O593" s="227"/>
      <c r="P593" s="176"/>
      <c r="Q593" s="176"/>
      <c r="R593" s="176"/>
      <c r="S593" s="176"/>
      <c r="T593" s="176"/>
      <c r="U593" s="176"/>
      <c r="V593" s="176"/>
      <c r="W593" s="176"/>
      <c r="X593" s="176"/>
      <c r="Y593" s="176"/>
      <c r="Z593" s="176"/>
      <c r="AA593" s="176"/>
      <c r="AB593" s="176"/>
      <c r="AC593" s="176"/>
      <c r="AD593" s="176"/>
      <c r="AE593" s="176"/>
      <c r="AF593" s="176"/>
      <c r="AG593" s="176"/>
      <c r="AH593" s="176"/>
      <c r="AI593" s="176"/>
      <c r="AJ593" s="176"/>
      <c r="AK593" s="176"/>
      <c r="AL593" s="176"/>
      <c r="AM593" s="176"/>
      <c r="AN593" s="176"/>
      <c r="AO593" s="176"/>
      <c r="AP593" s="176"/>
      <c r="AQ593" s="176"/>
      <c r="AR593" s="176"/>
      <c r="AS593" s="176"/>
      <c r="AT593" s="176"/>
      <c r="AU593" s="176"/>
      <c r="AV593" s="176"/>
      <c r="AW593" s="176"/>
      <c r="AX593" s="176"/>
      <c r="AY593" s="176"/>
      <c r="AZ593" s="176"/>
      <c r="BA593" s="176"/>
      <c r="BB593" s="176"/>
      <c r="BC593" s="176"/>
      <c r="BD593" s="176"/>
      <c r="BE593" s="176"/>
      <c r="BF593" s="176"/>
      <c r="BG593" s="176"/>
      <c r="BH593" s="176"/>
      <c r="BI593" s="176"/>
      <c r="BJ593" s="176"/>
      <c r="BK593" s="176"/>
      <c r="BL593" s="176"/>
      <c r="BM593" s="176"/>
      <c r="BN593" s="176"/>
      <c r="BO593" s="176"/>
      <c r="BP593" s="176"/>
      <c r="BQ593" s="176"/>
      <c r="BR593" s="176"/>
      <c r="BS593" s="176"/>
      <c r="BT593" s="176"/>
      <c r="BU593" s="176"/>
      <c r="BV593" s="176"/>
      <c r="BW593" s="176"/>
      <c r="BX593" s="176"/>
      <c r="BY593" s="176"/>
      <c r="BZ593" s="176"/>
      <c r="CA593" s="176"/>
      <c r="CB593" s="176"/>
      <c r="CC593" s="176"/>
      <c r="CD593" s="176"/>
      <c r="CE593" s="176"/>
      <c r="CF593" s="176"/>
      <c r="CG593" s="176"/>
      <c r="CH593" s="176"/>
      <c r="CI593" s="176"/>
      <c r="CJ593" s="176"/>
      <c r="CK593" s="176"/>
      <c r="CL593" s="176"/>
      <c r="CM593" s="176"/>
      <c r="CN593" s="176"/>
      <c r="CO593" s="176"/>
      <c r="CP593" s="176"/>
      <c r="CQ593" s="176"/>
      <c r="CR593" s="176"/>
      <c r="CS593" s="176"/>
      <c r="CT593" s="176"/>
      <c r="CU593" s="176"/>
      <c r="CV593" s="176"/>
      <c r="CW593" s="176"/>
      <c r="CX593" s="176"/>
      <c r="CY593" s="176"/>
      <c r="CZ593" s="176"/>
      <c r="DA593" s="176"/>
      <c r="DB593" s="176"/>
      <c r="DC593" s="176"/>
      <c r="DD593" s="176"/>
      <c r="DE593" s="176"/>
      <c r="DF593" s="176"/>
      <c r="DG593" s="176"/>
      <c r="DH593" s="176"/>
    </row>
    <row r="594" spans="1:112" s="229" customFormat="1" x14ac:dyDescent="0.2">
      <c r="A594" s="216"/>
      <c r="B594" s="223"/>
      <c r="C594" s="227"/>
      <c r="D594" s="176"/>
      <c r="E594" s="224"/>
      <c r="F594" s="176"/>
      <c r="G594" s="176"/>
      <c r="H594" s="225"/>
      <c r="I594" s="228"/>
      <c r="J594" s="220"/>
      <c r="K594" s="176"/>
      <c r="L594" s="176"/>
      <c r="M594" s="176"/>
      <c r="N594" s="176"/>
      <c r="O594" s="227"/>
      <c r="P594" s="176"/>
      <c r="Q594" s="176"/>
      <c r="R594" s="176"/>
      <c r="S594" s="176"/>
      <c r="T594" s="176"/>
      <c r="U594" s="176"/>
      <c r="V594" s="176"/>
      <c r="W594" s="176"/>
      <c r="X594" s="176"/>
      <c r="Y594" s="176"/>
      <c r="Z594" s="176"/>
      <c r="AA594" s="176"/>
      <c r="AB594" s="176"/>
      <c r="AC594" s="176"/>
      <c r="AD594" s="176"/>
      <c r="AE594" s="176"/>
      <c r="AF594" s="176"/>
      <c r="AG594" s="176"/>
      <c r="AH594" s="176"/>
      <c r="AI594" s="176"/>
      <c r="AJ594" s="176"/>
      <c r="AK594" s="176"/>
      <c r="AL594" s="176"/>
      <c r="AM594" s="176"/>
      <c r="AN594" s="176"/>
      <c r="AO594" s="176"/>
      <c r="AP594" s="176"/>
      <c r="AQ594" s="176"/>
      <c r="AR594" s="176"/>
      <c r="AS594" s="176"/>
      <c r="AT594" s="176"/>
      <c r="AU594" s="176"/>
      <c r="AV594" s="176"/>
      <c r="AW594" s="176"/>
      <c r="AX594" s="176"/>
      <c r="AY594" s="176"/>
      <c r="AZ594" s="176"/>
      <c r="BA594" s="176"/>
      <c r="BB594" s="176"/>
      <c r="BC594" s="176"/>
      <c r="BD594" s="176"/>
      <c r="BE594" s="176"/>
      <c r="BF594" s="176"/>
      <c r="BG594" s="176"/>
      <c r="BH594" s="176"/>
      <c r="BI594" s="176"/>
      <c r="BJ594" s="176"/>
      <c r="BK594" s="176"/>
      <c r="BL594" s="176"/>
      <c r="BM594" s="176"/>
      <c r="BN594" s="176"/>
      <c r="BO594" s="176"/>
      <c r="BP594" s="176"/>
      <c r="BQ594" s="176"/>
      <c r="BR594" s="176"/>
      <c r="BS594" s="176"/>
      <c r="BT594" s="176"/>
      <c r="BU594" s="176"/>
      <c r="BV594" s="176"/>
      <c r="BW594" s="176"/>
      <c r="BX594" s="176"/>
      <c r="BY594" s="176"/>
      <c r="BZ594" s="176"/>
      <c r="CA594" s="176"/>
      <c r="CB594" s="176"/>
      <c r="CC594" s="176"/>
      <c r="CD594" s="176"/>
      <c r="CE594" s="176"/>
      <c r="CF594" s="176"/>
      <c r="CG594" s="176"/>
      <c r="CH594" s="176"/>
      <c r="CI594" s="176"/>
      <c r="CJ594" s="176"/>
      <c r="CK594" s="176"/>
      <c r="CL594" s="176"/>
      <c r="CM594" s="176"/>
      <c r="CN594" s="176"/>
      <c r="CO594" s="176"/>
      <c r="CP594" s="176"/>
      <c r="CQ594" s="176"/>
      <c r="CR594" s="176"/>
      <c r="CS594" s="176"/>
      <c r="CT594" s="176"/>
      <c r="CU594" s="176"/>
      <c r="CV594" s="176"/>
      <c r="CW594" s="176"/>
      <c r="CX594" s="176"/>
      <c r="CY594" s="176"/>
      <c r="CZ594" s="176"/>
      <c r="DA594" s="176"/>
      <c r="DB594" s="176"/>
      <c r="DC594" s="176"/>
      <c r="DD594" s="176"/>
      <c r="DE594" s="176"/>
      <c r="DF594" s="176"/>
      <c r="DG594" s="176"/>
      <c r="DH594" s="176"/>
    </row>
    <row r="595" spans="1:112" s="229" customFormat="1" x14ac:dyDescent="0.2">
      <c r="A595" s="216"/>
      <c r="B595" s="222"/>
      <c r="C595" s="227"/>
      <c r="D595" s="176"/>
      <c r="E595" s="224"/>
      <c r="F595" s="176"/>
      <c r="G595" s="176"/>
      <c r="H595" s="228"/>
      <c r="I595" s="228"/>
      <c r="J595" s="220"/>
      <c r="K595" s="176"/>
      <c r="L595" s="176"/>
      <c r="M595" s="176"/>
      <c r="N595" s="176"/>
      <c r="O595" s="227"/>
      <c r="P595" s="176"/>
      <c r="Q595" s="176"/>
      <c r="R595" s="176"/>
      <c r="S595" s="176"/>
      <c r="T595" s="176"/>
      <c r="U595" s="176"/>
      <c r="V595" s="176"/>
      <c r="W595" s="176"/>
      <c r="X595" s="176"/>
      <c r="Y595" s="176"/>
      <c r="Z595" s="176"/>
      <c r="AA595" s="176"/>
      <c r="AB595" s="176"/>
      <c r="AC595" s="176"/>
      <c r="AD595" s="176"/>
      <c r="AE595" s="176"/>
      <c r="AF595" s="176"/>
      <c r="AG595" s="176"/>
      <c r="AH595" s="176"/>
      <c r="AI595" s="176"/>
      <c r="AJ595" s="176"/>
      <c r="AK595" s="176"/>
      <c r="AL595" s="176"/>
      <c r="AM595" s="176"/>
      <c r="AN595" s="176"/>
      <c r="AO595" s="176"/>
      <c r="AP595" s="176"/>
      <c r="AQ595" s="176"/>
      <c r="AR595" s="176"/>
      <c r="AS595" s="176"/>
      <c r="AT595" s="176"/>
      <c r="AU595" s="176"/>
      <c r="AV595" s="176"/>
      <c r="AW595" s="176"/>
      <c r="AX595" s="176"/>
      <c r="AY595" s="176"/>
      <c r="AZ595" s="176"/>
      <c r="BA595" s="176"/>
      <c r="BB595" s="176"/>
      <c r="BC595" s="176"/>
      <c r="BD595" s="176"/>
      <c r="BE595" s="176"/>
      <c r="BF595" s="176"/>
      <c r="BG595" s="176"/>
      <c r="BH595" s="176"/>
      <c r="BI595" s="176"/>
      <c r="BJ595" s="176"/>
      <c r="BK595" s="176"/>
      <c r="BL595" s="176"/>
      <c r="BM595" s="176"/>
      <c r="BN595" s="176"/>
      <c r="BO595" s="176"/>
      <c r="BP595" s="176"/>
      <c r="BQ595" s="176"/>
      <c r="BR595" s="176"/>
      <c r="BS595" s="176"/>
      <c r="BT595" s="176"/>
      <c r="BU595" s="176"/>
      <c r="BV595" s="176"/>
      <c r="BW595" s="176"/>
      <c r="BX595" s="176"/>
      <c r="BY595" s="176"/>
      <c r="BZ595" s="176"/>
      <c r="CA595" s="176"/>
      <c r="CB595" s="176"/>
      <c r="CC595" s="176"/>
      <c r="CD595" s="176"/>
      <c r="CE595" s="176"/>
      <c r="CF595" s="176"/>
      <c r="CG595" s="176"/>
      <c r="CH595" s="176"/>
      <c r="CI595" s="176"/>
      <c r="CJ595" s="176"/>
      <c r="CK595" s="176"/>
      <c r="CL595" s="176"/>
      <c r="CM595" s="176"/>
      <c r="CN595" s="176"/>
      <c r="CO595" s="176"/>
      <c r="CP595" s="176"/>
      <c r="CQ595" s="176"/>
      <c r="CR595" s="176"/>
      <c r="CS595" s="176"/>
      <c r="CT595" s="176"/>
      <c r="CU595" s="176"/>
      <c r="CV595" s="176"/>
      <c r="CW595" s="176"/>
      <c r="CX595" s="176"/>
      <c r="CY595" s="176"/>
      <c r="CZ595" s="176"/>
      <c r="DA595" s="176"/>
      <c r="DB595" s="176"/>
      <c r="DC595" s="176"/>
      <c r="DD595" s="176"/>
      <c r="DE595" s="176"/>
      <c r="DF595" s="176"/>
      <c r="DG595" s="176"/>
      <c r="DH595" s="176"/>
    </row>
    <row r="596" spans="1:112" s="229" customFormat="1" x14ac:dyDescent="0.2">
      <c r="A596" s="216"/>
      <c r="B596" s="223"/>
      <c r="C596" s="227"/>
      <c r="D596" s="176"/>
      <c r="E596" s="224"/>
      <c r="F596" s="176"/>
      <c r="G596" s="176"/>
      <c r="H596" s="225"/>
      <c r="I596" s="228"/>
      <c r="J596" s="220"/>
      <c r="K596" s="176"/>
      <c r="L596" s="176"/>
      <c r="M596" s="176"/>
      <c r="N596" s="176"/>
      <c r="O596" s="227"/>
      <c r="P596" s="176"/>
      <c r="Q596" s="176"/>
      <c r="R596" s="176"/>
      <c r="S596" s="176"/>
      <c r="T596" s="176"/>
      <c r="U596" s="176"/>
      <c r="V596" s="176"/>
      <c r="W596" s="176"/>
      <c r="X596" s="176"/>
      <c r="Y596" s="176"/>
      <c r="Z596" s="176"/>
      <c r="AA596" s="176"/>
      <c r="AB596" s="176"/>
      <c r="AC596" s="176"/>
      <c r="AD596" s="176"/>
      <c r="AE596" s="176"/>
      <c r="AF596" s="176"/>
      <c r="AG596" s="176"/>
      <c r="AH596" s="176"/>
      <c r="AI596" s="176"/>
      <c r="AJ596" s="176"/>
      <c r="AK596" s="176"/>
      <c r="AL596" s="176"/>
      <c r="AM596" s="176"/>
      <c r="AN596" s="176"/>
      <c r="AO596" s="176"/>
      <c r="AP596" s="176"/>
      <c r="AQ596" s="176"/>
      <c r="AR596" s="176"/>
      <c r="AS596" s="176"/>
      <c r="AT596" s="176"/>
      <c r="AU596" s="176"/>
      <c r="AV596" s="176"/>
      <c r="AW596" s="176"/>
      <c r="AX596" s="176"/>
      <c r="AY596" s="176"/>
      <c r="AZ596" s="176"/>
      <c r="BA596" s="176"/>
      <c r="BB596" s="176"/>
      <c r="BC596" s="176"/>
      <c r="BD596" s="176"/>
      <c r="BE596" s="176"/>
      <c r="BF596" s="176"/>
      <c r="BG596" s="176"/>
      <c r="BH596" s="176"/>
      <c r="BI596" s="176"/>
      <c r="BJ596" s="176"/>
      <c r="BK596" s="176"/>
      <c r="BL596" s="176"/>
      <c r="BM596" s="176"/>
      <c r="BN596" s="176"/>
      <c r="BO596" s="176"/>
      <c r="BP596" s="176"/>
      <c r="BQ596" s="176"/>
      <c r="BR596" s="176"/>
      <c r="BS596" s="176"/>
      <c r="BT596" s="176"/>
      <c r="BU596" s="176"/>
      <c r="BV596" s="176"/>
      <c r="BW596" s="176"/>
      <c r="BX596" s="176"/>
      <c r="BY596" s="176"/>
      <c r="BZ596" s="176"/>
      <c r="CA596" s="176"/>
      <c r="CB596" s="176"/>
      <c r="CC596" s="176"/>
      <c r="CD596" s="176"/>
      <c r="CE596" s="176"/>
      <c r="CF596" s="176"/>
      <c r="CG596" s="176"/>
      <c r="CH596" s="176"/>
      <c r="CI596" s="176"/>
      <c r="CJ596" s="176"/>
      <c r="CK596" s="176"/>
      <c r="CL596" s="176"/>
      <c r="CM596" s="176"/>
      <c r="CN596" s="176"/>
      <c r="CO596" s="176"/>
      <c r="CP596" s="176"/>
      <c r="CQ596" s="176"/>
      <c r="CR596" s="176"/>
      <c r="CS596" s="176"/>
      <c r="CT596" s="176"/>
      <c r="CU596" s="176"/>
      <c r="CV596" s="176"/>
      <c r="CW596" s="176"/>
      <c r="CX596" s="176"/>
      <c r="CY596" s="176"/>
      <c r="CZ596" s="176"/>
      <c r="DA596" s="176"/>
      <c r="DB596" s="176"/>
      <c r="DC596" s="176"/>
      <c r="DD596" s="176"/>
      <c r="DE596" s="176"/>
      <c r="DF596" s="176"/>
      <c r="DG596" s="176"/>
      <c r="DH596" s="176"/>
    </row>
    <row r="597" spans="1:112" s="229" customFormat="1" x14ac:dyDescent="0.2">
      <c r="A597" s="216"/>
      <c r="B597" s="222"/>
      <c r="C597" s="227"/>
      <c r="D597" s="176"/>
      <c r="E597" s="224"/>
      <c r="F597" s="176"/>
      <c r="G597" s="176"/>
      <c r="H597" s="228"/>
      <c r="I597" s="228"/>
      <c r="J597" s="220"/>
      <c r="K597" s="176"/>
      <c r="L597" s="176"/>
      <c r="M597" s="176"/>
      <c r="N597" s="176"/>
      <c r="O597" s="227"/>
      <c r="P597" s="176"/>
      <c r="Q597" s="176"/>
      <c r="R597" s="176"/>
      <c r="S597" s="176"/>
      <c r="T597" s="176"/>
      <c r="U597" s="176"/>
      <c r="V597" s="176"/>
      <c r="W597" s="176"/>
      <c r="X597" s="176"/>
      <c r="Y597" s="176"/>
      <c r="Z597" s="176"/>
      <c r="AA597" s="176"/>
      <c r="AB597" s="176"/>
      <c r="AC597" s="176"/>
      <c r="AD597" s="176"/>
      <c r="AE597" s="176"/>
      <c r="AF597" s="176"/>
      <c r="AG597" s="176"/>
      <c r="AH597" s="176"/>
      <c r="AI597" s="176"/>
      <c r="AJ597" s="176"/>
      <c r="AK597" s="176"/>
      <c r="AL597" s="176"/>
      <c r="AM597" s="176"/>
      <c r="AN597" s="176"/>
      <c r="AO597" s="176"/>
      <c r="AP597" s="176"/>
      <c r="AQ597" s="176"/>
      <c r="AR597" s="176"/>
      <c r="AS597" s="176"/>
      <c r="AT597" s="176"/>
      <c r="AU597" s="176"/>
      <c r="AV597" s="176"/>
      <c r="AW597" s="176"/>
      <c r="AX597" s="176"/>
      <c r="AY597" s="176"/>
      <c r="AZ597" s="176"/>
      <c r="BA597" s="176"/>
      <c r="BB597" s="176"/>
      <c r="BC597" s="176"/>
      <c r="BD597" s="176"/>
      <c r="BE597" s="176"/>
      <c r="BF597" s="176"/>
      <c r="BG597" s="176"/>
      <c r="BH597" s="176"/>
      <c r="BI597" s="176"/>
      <c r="BJ597" s="176"/>
      <c r="BK597" s="176"/>
      <c r="BL597" s="176"/>
      <c r="BM597" s="176"/>
      <c r="BN597" s="176"/>
      <c r="BO597" s="176"/>
      <c r="BP597" s="176"/>
      <c r="BQ597" s="176"/>
      <c r="BR597" s="176"/>
      <c r="BS597" s="176"/>
      <c r="BT597" s="176"/>
      <c r="BU597" s="176"/>
      <c r="BV597" s="176"/>
      <c r="BW597" s="176"/>
      <c r="BX597" s="176"/>
      <c r="BY597" s="176"/>
      <c r="BZ597" s="176"/>
      <c r="CA597" s="176"/>
      <c r="CB597" s="176"/>
      <c r="CC597" s="176"/>
      <c r="CD597" s="176"/>
      <c r="CE597" s="176"/>
      <c r="CF597" s="176"/>
      <c r="CG597" s="176"/>
      <c r="CH597" s="176"/>
      <c r="CI597" s="176"/>
      <c r="CJ597" s="176"/>
      <c r="CK597" s="176"/>
      <c r="CL597" s="176"/>
      <c r="CM597" s="176"/>
      <c r="CN597" s="176"/>
      <c r="CO597" s="176"/>
      <c r="CP597" s="176"/>
      <c r="CQ597" s="176"/>
      <c r="CR597" s="176"/>
      <c r="CS597" s="176"/>
      <c r="CT597" s="176"/>
      <c r="CU597" s="176"/>
      <c r="CV597" s="176"/>
      <c r="CW597" s="176"/>
      <c r="CX597" s="176"/>
      <c r="CY597" s="176"/>
      <c r="CZ597" s="176"/>
      <c r="DA597" s="176"/>
      <c r="DB597" s="176"/>
      <c r="DC597" s="176"/>
      <c r="DD597" s="176"/>
      <c r="DE597" s="176"/>
      <c r="DF597" s="176"/>
      <c r="DG597" s="176"/>
      <c r="DH597" s="176"/>
    </row>
    <row r="598" spans="1:112" s="229" customFormat="1" x14ac:dyDescent="0.2">
      <c r="A598" s="216"/>
      <c r="B598" s="222"/>
      <c r="C598" s="227"/>
      <c r="D598" s="176"/>
      <c r="E598" s="224"/>
      <c r="F598" s="176"/>
      <c r="G598" s="176"/>
      <c r="H598" s="228"/>
      <c r="I598" s="228"/>
      <c r="J598" s="220"/>
      <c r="K598" s="176"/>
      <c r="L598" s="176"/>
      <c r="M598" s="176"/>
      <c r="N598" s="176"/>
      <c r="O598" s="227"/>
      <c r="P598" s="176"/>
      <c r="Q598" s="176"/>
      <c r="R598" s="176"/>
      <c r="S598" s="176"/>
      <c r="T598" s="176"/>
      <c r="U598" s="176"/>
      <c r="V598" s="176"/>
      <c r="W598" s="176"/>
      <c r="X598" s="176"/>
      <c r="Y598" s="176"/>
      <c r="Z598" s="176"/>
      <c r="AA598" s="176"/>
      <c r="AB598" s="176"/>
      <c r="AC598" s="176"/>
      <c r="AD598" s="176"/>
      <c r="AE598" s="176"/>
      <c r="AF598" s="176"/>
      <c r="AG598" s="176"/>
      <c r="AH598" s="176"/>
      <c r="AI598" s="176"/>
      <c r="AJ598" s="176"/>
      <c r="AK598" s="176"/>
      <c r="AL598" s="176"/>
      <c r="AM598" s="176"/>
      <c r="AN598" s="176"/>
      <c r="AO598" s="176"/>
      <c r="AP598" s="176"/>
      <c r="AQ598" s="176"/>
      <c r="AR598" s="176"/>
      <c r="AS598" s="176"/>
      <c r="AT598" s="176"/>
      <c r="AU598" s="176"/>
      <c r="AV598" s="176"/>
      <c r="AW598" s="176"/>
      <c r="AX598" s="176"/>
      <c r="AY598" s="176"/>
      <c r="AZ598" s="176"/>
      <c r="BA598" s="176"/>
      <c r="BB598" s="176"/>
      <c r="BC598" s="176"/>
      <c r="BD598" s="176"/>
      <c r="BE598" s="176"/>
      <c r="BF598" s="176"/>
      <c r="BG598" s="176"/>
      <c r="BH598" s="176"/>
      <c r="BI598" s="176"/>
      <c r="BJ598" s="176"/>
      <c r="BK598" s="176"/>
      <c r="BL598" s="176"/>
      <c r="BM598" s="176"/>
      <c r="BN598" s="176"/>
      <c r="BO598" s="176"/>
      <c r="BP598" s="176"/>
      <c r="BQ598" s="176"/>
      <c r="BR598" s="176"/>
      <c r="BS598" s="176"/>
      <c r="BT598" s="176"/>
      <c r="BU598" s="176"/>
      <c r="BV598" s="176"/>
      <c r="BW598" s="176"/>
      <c r="BX598" s="176"/>
      <c r="BY598" s="176"/>
      <c r="BZ598" s="176"/>
      <c r="CA598" s="176"/>
      <c r="CB598" s="176"/>
      <c r="CC598" s="176"/>
      <c r="CD598" s="176"/>
      <c r="CE598" s="176"/>
      <c r="CF598" s="176"/>
      <c r="CG598" s="176"/>
      <c r="CH598" s="176"/>
      <c r="CI598" s="176"/>
      <c r="CJ598" s="176"/>
      <c r="CK598" s="176"/>
      <c r="CL598" s="176"/>
      <c r="CM598" s="176"/>
      <c r="CN598" s="176"/>
      <c r="CO598" s="176"/>
      <c r="CP598" s="176"/>
      <c r="CQ598" s="176"/>
      <c r="CR598" s="176"/>
      <c r="CS598" s="176"/>
      <c r="CT598" s="176"/>
      <c r="CU598" s="176"/>
      <c r="CV598" s="176"/>
      <c r="CW598" s="176"/>
      <c r="CX598" s="176"/>
      <c r="CY598" s="176"/>
      <c r="CZ598" s="176"/>
      <c r="DA598" s="176"/>
      <c r="DB598" s="176"/>
      <c r="DC598" s="176"/>
      <c r="DD598" s="176"/>
      <c r="DE598" s="176"/>
      <c r="DF598" s="176"/>
      <c r="DG598" s="176"/>
      <c r="DH598" s="176"/>
    </row>
    <row r="599" spans="1:112" s="229" customFormat="1" x14ac:dyDescent="0.2">
      <c r="A599" s="216"/>
      <c r="B599" s="223"/>
      <c r="C599" s="227"/>
      <c r="D599" s="176"/>
      <c r="E599" s="224"/>
      <c r="F599" s="176"/>
      <c r="G599" s="176"/>
      <c r="H599" s="228"/>
      <c r="I599" s="228"/>
      <c r="J599" s="220"/>
      <c r="K599" s="176"/>
      <c r="L599" s="176"/>
      <c r="M599" s="176"/>
      <c r="N599" s="176"/>
      <c r="O599" s="227"/>
      <c r="P599" s="176"/>
      <c r="Q599" s="176"/>
      <c r="R599" s="176"/>
      <c r="S599" s="176"/>
      <c r="T599" s="176"/>
      <c r="U599" s="176"/>
      <c r="V599" s="176"/>
      <c r="W599" s="176"/>
      <c r="X599" s="176"/>
      <c r="Y599" s="176"/>
      <c r="Z599" s="176"/>
      <c r="AA599" s="176"/>
      <c r="AB599" s="176"/>
      <c r="AC599" s="176"/>
      <c r="AD599" s="176"/>
      <c r="AE599" s="176"/>
      <c r="AF599" s="176"/>
      <c r="AG599" s="176"/>
      <c r="AH599" s="176"/>
      <c r="AI599" s="176"/>
      <c r="AJ599" s="176"/>
      <c r="AK599" s="176"/>
      <c r="AL599" s="176"/>
      <c r="AM599" s="176"/>
      <c r="AN599" s="176"/>
      <c r="AO599" s="176"/>
      <c r="AP599" s="176"/>
      <c r="AQ599" s="176"/>
      <c r="AR599" s="176"/>
      <c r="AS599" s="176"/>
      <c r="AT599" s="176"/>
      <c r="AU599" s="176"/>
      <c r="AV599" s="176"/>
      <c r="AW599" s="176"/>
      <c r="AX599" s="176"/>
      <c r="AY599" s="176"/>
      <c r="AZ599" s="176"/>
      <c r="BA599" s="176"/>
      <c r="BB599" s="176"/>
      <c r="BC599" s="176"/>
      <c r="BD599" s="176"/>
      <c r="BE599" s="176"/>
      <c r="BF599" s="176"/>
      <c r="BG599" s="176"/>
      <c r="BH599" s="176"/>
      <c r="BI599" s="176"/>
      <c r="BJ599" s="176"/>
      <c r="BK599" s="176"/>
      <c r="BL599" s="176"/>
      <c r="BM599" s="176"/>
      <c r="BN599" s="176"/>
      <c r="BO599" s="176"/>
      <c r="BP599" s="176"/>
      <c r="BQ599" s="176"/>
      <c r="BR599" s="176"/>
      <c r="BS599" s="176"/>
      <c r="BT599" s="176"/>
      <c r="BU599" s="176"/>
      <c r="BV599" s="176"/>
      <c r="BW599" s="176"/>
      <c r="BX599" s="176"/>
      <c r="BY599" s="176"/>
      <c r="BZ599" s="176"/>
      <c r="CA599" s="176"/>
      <c r="CB599" s="176"/>
      <c r="CC599" s="176"/>
      <c r="CD599" s="176"/>
      <c r="CE599" s="176"/>
      <c r="CF599" s="176"/>
      <c r="CG599" s="176"/>
      <c r="CH599" s="176"/>
      <c r="CI599" s="176"/>
      <c r="CJ599" s="176"/>
      <c r="CK599" s="176"/>
      <c r="CL599" s="176"/>
      <c r="CM599" s="176"/>
      <c r="CN599" s="176"/>
      <c r="CO599" s="176"/>
      <c r="CP599" s="176"/>
      <c r="CQ599" s="176"/>
      <c r="CR599" s="176"/>
      <c r="CS599" s="176"/>
      <c r="CT599" s="176"/>
      <c r="CU599" s="176"/>
      <c r="CV599" s="176"/>
      <c r="CW599" s="176"/>
      <c r="CX599" s="176"/>
      <c r="CY599" s="176"/>
      <c r="CZ599" s="176"/>
      <c r="DA599" s="176"/>
      <c r="DB599" s="176"/>
      <c r="DC599" s="176"/>
      <c r="DD599" s="176"/>
      <c r="DE599" s="176"/>
      <c r="DF599" s="176"/>
      <c r="DG599" s="176"/>
      <c r="DH599" s="176"/>
    </row>
    <row r="600" spans="1:112" s="229" customFormat="1" x14ac:dyDescent="0.2">
      <c r="A600" s="216"/>
      <c r="B600" s="223"/>
      <c r="C600" s="227"/>
      <c r="D600" s="176"/>
      <c r="E600" s="224"/>
      <c r="F600" s="176"/>
      <c r="G600" s="176"/>
      <c r="H600" s="225"/>
      <c r="I600" s="228"/>
      <c r="J600" s="220"/>
      <c r="K600" s="176"/>
      <c r="L600" s="176"/>
      <c r="M600" s="176"/>
      <c r="N600" s="176"/>
      <c r="O600" s="227"/>
      <c r="P600" s="176"/>
      <c r="Q600" s="176"/>
      <c r="R600" s="176"/>
      <c r="S600" s="176"/>
      <c r="T600" s="176"/>
      <c r="U600" s="176"/>
      <c r="V600" s="176"/>
      <c r="W600" s="176"/>
      <c r="X600" s="176"/>
      <c r="Y600" s="176"/>
      <c r="Z600" s="176"/>
      <c r="AA600" s="176"/>
      <c r="AB600" s="176"/>
      <c r="AC600" s="176"/>
      <c r="AD600" s="176"/>
      <c r="AE600" s="176"/>
      <c r="AF600" s="176"/>
      <c r="AG600" s="176"/>
      <c r="AH600" s="176"/>
      <c r="AI600" s="176"/>
      <c r="AJ600" s="176"/>
      <c r="AK600" s="176"/>
      <c r="AL600" s="176"/>
      <c r="AM600" s="176"/>
      <c r="AN600" s="176"/>
      <c r="AO600" s="176"/>
      <c r="AP600" s="176"/>
      <c r="AQ600" s="176"/>
      <c r="AR600" s="176"/>
      <c r="AS600" s="176"/>
      <c r="AT600" s="176"/>
      <c r="AU600" s="176"/>
      <c r="AV600" s="176"/>
      <c r="AW600" s="176"/>
      <c r="AX600" s="176"/>
      <c r="AY600" s="176"/>
      <c r="AZ600" s="176"/>
      <c r="BA600" s="176"/>
      <c r="BB600" s="176"/>
      <c r="BC600" s="176"/>
      <c r="BD600" s="176"/>
      <c r="BE600" s="176"/>
      <c r="BF600" s="176"/>
      <c r="BG600" s="176"/>
      <c r="BH600" s="176"/>
      <c r="BI600" s="176"/>
      <c r="BJ600" s="176"/>
      <c r="BK600" s="176"/>
      <c r="BL600" s="176"/>
      <c r="BM600" s="176"/>
      <c r="BN600" s="176"/>
      <c r="BO600" s="176"/>
      <c r="BP600" s="176"/>
      <c r="BQ600" s="176"/>
      <c r="BR600" s="176"/>
      <c r="BS600" s="176"/>
      <c r="BT600" s="176"/>
      <c r="BU600" s="176"/>
      <c r="BV600" s="176"/>
      <c r="BW600" s="176"/>
      <c r="BX600" s="176"/>
      <c r="BY600" s="176"/>
      <c r="BZ600" s="176"/>
      <c r="CA600" s="176"/>
      <c r="CB600" s="176"/>
      <c r="CC600" s="176"/>
      <c r="CD600" s="176"/>
      <c r="CE600" s="176"/>
      <c r="CF600" s="176"/>
      <c r="CG600" s="176"/>
      <c r="CH600" s="176"/>
      <c r="CI600" s="176"/>
      <c r="CJ600" s="176"/>
      <c r="CK600" s="176"/>
      <c r="CL600" s="176"/>
      <c r="CM600" s="176"/>
      <c r="CN600" s="176"/>
      <c r="CO600" s="176"/>
      <c r="CP600" s="176"/>
      <c r="CQ600" s="176"/>
      <c r="CR600" s="176"/>
      <c r="CS600" s="176"/>
      <c r="CT600" s="176"/>
      <c r="CU600" s="176"/>
      <c r="CV600" s="176"/>
      <c r="CW600" s="176"/>
      <c r="CX600" s="176"/>
      <c r="CY600" s="176"/>
      <c r="CZ600" s="176"/>
      <c r="DA600" s="176"/>
      <c r="DB600" s="176"/>
      <c r="DC600" s="176"/>
      <c r="DD600" s="176"/>
      <c r="DE600" s="176"/>
      <c r="DF600" s="176"/>
      <c r="DG600" s="176"/>
      <c r="DH600" s="176"/>
    </row>
    <row r="601" spans="1:112" s="229" customFormat="1" x14ac:dyDescent="0.2">
      <c r="A601" s="216"/>
      <c r="B601" s="222"/>
      <c r="C601" s="227"/>
      <c r="D601" s="176"/>
      <c r="E601" s="224"/>
      <c r="F601" s="176"/>
      <c r="G601" s="176"/>
      <c r="H601" s="228"/>
      <c r="I601" s="228"/>
      <c r="J601" s="220"/>
      <c r="K601" s="176"/>
      <c r="L601" s="176"/>
      <c r="M601" s="176"/>
      <c r="N601" s="176"/>
      <c r="O601" s="227"/>
      <c r="P601" s="176"/>
      <c r="Q601" s="176"/>
      <c r="R601" s="176"/>
      <c r="S601" s="176"/>
      <c r="T601" s="176"/>
      <c r="U601" s="176"/>
      <c r="V601" s="176"/>
      <c r="W601" s="176"/>
      <c r="X601" s="176"/>
      <c r="Y601" s="176"/>
      <c r="Z601" s="176"/>
      <c r="AA601" s="176"/>
      <c r="AB601" s="176"/>
      <c r="AC601" s="176"/>
      <c r="AD601" s="176"/>
      <c r="AE601" s="176"/>
      <c r="AF601" s="176"/>
      <c r="AG601" s="176"/>
      <c r="AH601" s="176"/>
      <c r="AI601" s="176"/>
      <c r="AJ601" s="176"/>
      <c r="AK601" s="176"/>
      <c r="AL601" s="176"/>
      <c r="AM601" s="176"/>
      <c r="AN601" s="176"/>
      <c r="AO601" s="176"/>
      <c r="AP601" s="176"/>
      <c r="AQ601" s="176"/>
      <c r="AR601" s="176"/>
      <c r="AS601" s="176"/>
      <c r="AT601" s="176"/>
      <c r="AU601" s="176"/>
      <c r="AV601" s="176"/>
      <c r="AW601" s="176"/>
      <c r="AX601" s="176"/>
      <c r="AY601" s="176"/>
      <c r="AZ601" s="176"/>
      <c r="BA601" s="176"/>
      <c r="BB601" s="176"/>
      <c r="BC601" s="176"/>
      <c r="BD601" s="176"/>
      <c r="BE601" s="176"/>
      <c r="BF601" s="176"/>
      <c r="BG601" s="176"/>
      <c r="BH601" s="176"/>
      <c r="BI601" s="176"/>
      <c r="BJ601" s="176"/>
      <c r="BK601" s="176"/>
      <c r="BL601" s="176"/>
      <c r="BM601" s="176"/>
      <c r="BN601" s="176"/>
      <c r="BO601" s="176"/>
      <c r="BP601" s="176"/>
      <c r="BQ601" s="176"/>
      <c r="BR601" s="176"/>
      <c r="BS601" s="176"/>
      <c r="BT601" s="176"/>
      <c r="BU601" s="176"/>
      <c r="BV601" s="176"/>
      <c r="BW601" s="176"/>
      <c r="BX601" s="176"/>
      <c r="BY601" s="176"/>
      <c r="BZ601" s="176"/>
      <c r="CA601" s="176"/>
      <c r="CB601" s="176"/>
      <c r="CC601" s="176"/>
      <c r="CD601" s="176"/>
      <c r="CE601" s="176"/>
      <c r="CF601" s="176"/>
      <c r="CG601" s="176"/>
      <c r="CH601" s="176"/>
      <c r="CI601" s="176"/>
      <c r="CJ601" s="176"/>
      <c r="CK601" s="176"/>
      <c r="CL601" s="176"/>
      <c r="CM601" s="176"/>
      <c r="CN601" s="176"/>
      <c r="CO601" s="176"/>
      <c r="CP601" s="176"/>
      <c r="CQ601" s="176"/>
      <c r="CR601" s="176"/>
      <c r="CS601" s="176"/>
      <c r="CT601" s="176"/>
      <c r="CU601" s="176"/>
      <c r="CV601" s="176"/>
      <c r="CW601" s="176"/>
      <c r="CX601" s="176"/>
      <c r="CY601" s="176"/>
      <c r="CZ601" s="176"/>
      <c r="DA601" s="176"/>
      <c r="DB601" s="176"/>
      <c r="DC601" s="176"/>
      <c r="DD601" s="176"/>
      <c r="DE601" s="176"/>
      <c r="DF601" s="176"/>
      <c r="DG601" s="176"/>
      <c r="DH601" s="176"/>
    </row>
    <row r="602" spans="1:112" s="229" customFormat="1" x14ac:dyDescent="0.2">
      <c r="A602" s="216"/>
      <c r="B602" s="223"/>
      <c r="C602" s="227"/>
      <c r="D602" s="176"/>
      <c r="E602" s="224"/>
      <c r="F602" s="176"/>
      <c r="G602" s="176"/>
      <c r="H602" s="228"/>
      <c r="I602" s="228"/>
      <c r="J602" s="220"/>
      <c r="K602" s="176"/>
      <c r="L602" s="176"/>
      <c r="M602" s="176"/>
      <c r="N602" s="176"/>
      <c r="O602" s="227"/>
      <c r="P602" s="176"/>
      <c r="Q602" s="176"/>
      <c r="R602" s="176"/>
      <c r="S602" s="176"/>
      <c r="T602" s="176"/>
      <c r="U602" s="176"/>
      <c r="V602" s="176"/>
      <c r="W602" s="176"/>
      <c r="X602" s="176"/>
      <c r="Y602" s="176"/>
      <c r="Z602" s="176"/>
      <c r="AA602" s="176"/>
      <c r="AB602" s="176"/>
      <c r="AC602" s="176"/>
      <c r="AD602" s="176"/>
      <c r="AE602" s="176"/>
      <c r="AF602" s="176"/>
      <c r="AG602" s="176"/>
      <c r="AH602" s="176"/>
      <c r="AI602" s="176"/>
      <c r="AJ602" s="176"/>
      <c r="AK602" s="176"/>
      <c r="AL602" s="176"/>
      <c r="AM602" s="176"/>
      <c r="AN602" s="176"/>
      <c r="AO602" s="176"/>
      <c r="AP602" s="176"/>
      <c r="AQ602" s="176"/>
      <c r="AR602" s="176"/>
      <c r="AS602" s="176"/>
      <c r="AT602" s="176"/>
      <c r="AU602" s="176"/>
      <c r="AV602" s="176"/>
      <c r="AW602" s="176"/>
      <c r="AX602" s="176"/>
      <c r="AY602" s="176"/>
      <c r="AZ602" s="176"/>
      <c r="BA602" s="176"/>
      <c r="BB602" s="176"/>
      <c r="BC602" s="176"/>
      <c r="BD602" s="176"/>
      <c r="BE602" s="176"/>
      <c r="BF602" s="176"/>
      <c r="BG602" s="176"/>
      <c r="BH602" s="176"/>
      <c r="BI602" s="176"/>
      <c r="BJ602" s="176"/>
      <c r="BK602" s="176"/>
      <c r="BL602" s="176"/>
      <c r="BM602" s="176"/>
      <c r="BN602" s="176"/>
      <c r="BO602" s="176"/>
      <c r="BP602" s="176"/>
      <c r="BQ602" s="176"/>
      <c r="BR602" s="176"/>
      <c r="BS602" s="176"/>
      <c r="BT602" s="176"/>
      <c r="BU602" s="176"/>
      <c r="BV602" s="176"/>
      <c r="BW602" s="176"/>
      <c r="BX602" s="176"/>
      <c r="BY602" s="176"/>
      <c r="BZ602" s="176"/>
      <c r="CA602" s="176"/>
      <c r="CB602" s="176"/>
      <c r="CC602" s="176"/>
      <c r="CD602" s="176"/>
      <c r="CE602" s="176"/>
      <c r="CF602" s="176"/>
      <c r="CG602" s="176"/>
      <c r="CH602" s="176"/>
      <c r="CI602" s="176"/>
      <c r="CJ602" s="176"/>
      <c r="CK602" s="176"/>
      <c r="CL602" s="176"/>
      <c r="CM602" s="176"/>
      <c r="CN602" s="176"/>
      <c r="CO602" s="176"/>
      <c r="CP602" s="176"/>
      <c r="CQ602" s="176"/>
      <c r="CR602" s="176"/>
      <c r="CS602" s="176"/>
      <c r="CT602" s="176"/>
      <c r="CU602" s="176"/>
      <c r="CV602" s="176"/>
      <c r="CW602" s="176"/>
      <c r="CX602" s="176"/>
      <c r="CY602" s="176"/>
      <c r="CZ602" s="176"/>
      <c r="DA602" s="176"/>
      <c r="DB602" s="176"/>
      <c r="DC602" s="176"/>
      <c r="DD602" s="176"/>
      <c r="DE602" s="176"/>
      <c r="DF602" s="176"/>
      <c r="DG602" s="176"/>
      <c r="DH602" s="176"/>
    </row>
    <row r="603" spans="1:112" s="229" customFormat="1" x14ac:dyDescent="0.2">
      <c r="A603" s="216"/>
      <c r="B603" s="222"/>
      <c r="C603" s="227"/>
      <c r="D603" s="176"/>
      <c r="E603" s="224"/>
      <c r="F603" s="176"/>
      <c r="G603" s="176"/>
      <c r="H603" s="228"/>
      <c r="I603" s="228"/>
      <c r="J603" s="220"/>
      <c r="K603" s="176"/>
      <c r="L603" s="176"/>
      <c r="M603" s="176"/>
      <c r="N603" s="176"/>
      <c r="O603" s="227"/>
      <c r="P603" s="176"/>
      <c r="Q603" s="176"/>
      <c r="R603" s="176"/>
      <c r="S603" s="176"/>
      <c r="T603" s="176"/>
      <c r="U603" s="176"/>
      <c r="V603" s="176"/>
      <c r="W603" s="176"/>
      <c r="X603" s="176"/>
      <c r="Y603" s="176"/>
      <c r="Z603" s="176"/>
      <c r="AA603" s="176"/>
      <c r="AB603" s="176"/>
      <c r="AC603" s="176"/>
      <c r="AD603" s="176"/>
      <c r="AE603" s="176"/>
      <c r="AF603" s="176"/>
      <c r="AG603" s="176"/>
      <c r="AH603" s="176"/>
      <c r="AI603" s="176"/>
      <c r="AJ603" s="176"/>
      <c r="AK603" s="176"/>
      <c r="AL603" s="176"/>
      <c r="AM603" s="176"/>
      <c r="AN603" s="176"/>
      <c r="AO603" s="176"/>
      <c r="AP603" s="176"/>
      <c r="AQ603" s="176"/>
      <c r="AR603" s="176"/>
      <c r="AS603" s="176"/>
      <c r="AT603" s="176"/>
      <c r="AU603" s="176"/>
      <c r="AV603" s="176"/>
      <c r="AW603" s="176"/>
      <c r="AX603" s="176"/>
      <c r="AY603" s="176"/>
      <c r="AZ603" s="176"/>
      <c r="BA603" s="176"/>
      <c r="BB603" s="176"/>
      <c r="BC603" s="176"/>
      <c r="BD603" s="176"/>
      <c r="BE603" s="176"/>
      <c r="BF603" s="176"/>
      <c r="BG603" s="176"/>
      <c r="BH603" s="176"/>
      <c r="BI603" s="176"/>
      <c r="BJ603" s="176"/>
      <c r="BK603" s="176"/>
      <c r="BL603" s="176"/>
      <c r="BM603" s="176"/>
      <c r="BN603" s="176"/>
      <c r="BO603" s="176"/>
      <c r="BP603" s="176"/>
      <c r="BQ603" s="176"/>
      <c r="BR603" s="176"/>
      <c r="BS603" s="176"/>
      <c r="BT603" s="176"/>
      <c r="BU603" s="176"/>
      <c r="BV603" s="176"/>
      <c r="BW603" s="176"/>
      <c r="BX603" s="176"/>
      <c r="BY603" s="176"/>
      <c r="BZ603" s="176"/>
      <c r="CA603" s="176"/>
      <c r="CB603" s="176"/>
      <c r="CC603" s="176"/>
      <c r="CD603" s="176"/>
      <c r="CE603" s="176"/>
      <c r="CF603" s="176"/>
      <c r="CG603" s="176"/>
      <c r="CH603" s="176"/>
      <c r="CI603" s="176"/>
      <c r="CJ603" s="176"/>
      <c r="CK603" s="176"/>
      <c r="CL603" s="176"/>
      <c r="CM603" s="176"/>
      <c r="CN603" s="176"/>
      <c r="CO603" s="176"/>
      <c r="CP603" s="176"/>
      <c r="CQ603" s="176"/>
      <c r="CR603" s="176"/>
      <c r="CS603" s="176"/>
      <c r="CT603" s="176"/>
      <c r="CU603" s="176"/>
      <c r="CV603" s="176"/>
      <c r="CW603" s="176"/>
      <c r="CX603" s="176"/>
      <c r="CY603" s="176"/>
      <c r="CZ603" s="176"/>
      <c r="DA603" s="176"/>
      <c r="DB603" s="176"/>
      <c r="DC603" s="176"/>
      <c r="DD603" s="176"/>
      <c r="DE603" s="176"/>
      <c r="DF603" s="176"/>
      <c r="DG603" s="176"/>
      <c r="DH603" s="176"/>
    </row>
    <row r="604" spans="1:112" s="229" customFormat="1" x14ac:dyDescent="0.2">
      <c r="A604" s="216"/>
      <c r="B604" s="223"/>
      <c r="C604" s="227"/>
      <c r="D604" s="176"/>
      <c r="E604" s="224"/>
      <c r="F604" s="176"/>
      <c r="G604" s="176"/>
      <c r="H604" s="228"/>
      <c r="I604" s="228"/>
      <c r="J604" s="220"/>
      <c r="K604" s="176"/>
      <c r="L604" s="176"/>
      <c r="M604" s="176"/>
      <c r="N604" s="176"/>
      <c r="O604" s="227"/>
      <c r="P604" s="176"/>
      <c r="Q604" s="176"/>
      <c r="R604" s="176"/>
      <c r="S604" s="176"/>
      <c r="T604" s="176"/>
      <c r="U604" s="176"/>
      <c r="V604" s="176"/>
      <c r="W604" s="176"/>
      <c r="X604" s="176"/>
      <c r="Y604" s="176"/>
      <c r="Z604" s="176"/>
      <c r="AA604" s="176"/>
      <c r="AB604" s="176"/>
      <c r="AC604" s="176"/>
      <c r="AD604" s="176"/>
      <c r="AE604" s="176"/>
      <c r="AF604" s="176"/>
      <c r="AG604" s="176"/>
      <c r="AH604" s="176"/>
      <c r="AI604" s="176"/>
      <c r="AJ604" s="176"/>
      <c r="AK604" s="176"/>
      <c r="AL604" s="176"/>
      <c r="AM604" s="176"/>
      <c r="AN604" s="176"/>
      <c r="AO604" s="176"/>
      <c r="AP604" s="176"/>
      <c r="AQ604" s="176"/>
      <c r="AR604" s="176"/>
      <c r="AS604" s="176"/>
      <c r="AT604" s="176"/>
      <c r="AU604" s="176"/>
      <c r="AV604" s="176"/>
      <c r="AW604" s="176"/>
      <c r="AX604" s="176"/>
      <c r="AY604" s="176"/>
      <c r="AZ604" s="176"/>
      <c r="BA604" s="176"/>
      <c r="BB604" s="176"/>
      <c r="BC604" s="176"/>
      <c r="BD604" s="176"/>
      <c r="BE604" s="176"/>
      <c r="BF604" s="176"/>
      <c r="BG604" s="176"/>
      <c r="BH604" s="176"/>
      <c r="BI604" s="176"/>
      <c r="BJ604" s="176"/>
      <c r="BK604" s="176"/>
      <c r="BL604" s="176"/>
      <c r="BM604" s="176"/>
      <c r="BN604" s="176"/>
      <c r="BO604" s="176"/>
      <c r="BP604" s="176"/>
      <c r="BQ604" s="176"/>
      <c r="BR604" s="176"/>
      <c r="BS604" s="176"/>
      <c r="BT604" s="176"/>
      <c r="BU604" s="176"/>
      <c r="BV604" s="176"/>
      <c r="BW604" s="176"/>
      <c r="BX604" s="176"/>
      <c r="BY604" s="176"/>
      <c r="BZ604" s="176"/>
      <c r="CA604" s="176"/>
      <c r="CB604" s="176"/>
      <c r="CC604" s="176"/>
      <c r="CD604" s="176"/>
      <c r="CE604" s="176"/>
      <c r="CF604" s="176"/>
      <c r="CG604" s="176"/>
      <c r="CH604" s="176"/>
      <c r="CI604" s="176"/>
      <c r="CJ604" s="176"/>
      <c r="CK604" s="176"/>
      <c r="CL604" s="176"/>
      <c r="CM604" s="176"/>
      <c r="CN604" s="176"/>
      <c r="CO604" s="176"/>
      <c r="CP604" s="176"/>
      <c r="CQ604" s="176"/>
      <c r="CR604" s="176"/>
      <c r="CS604" s="176"/>
      <c r="CT604" s="176"/>
      <c r="CU604" s="176"/>
      <c r="CV604" s="176"/>
      <c r="CW604" s="176"/>
      <c r="CX604" s="176"/>
      <c r="CY604" s="176"/>
      <c r="CZ604" s="176"/>
      <c r="DA604" s="176"/>
      <c r="DB604" s="176"/>
      <c r="DC604" s="176"/>
      <c r="DD604" s="176"/>
      <c r="DE604" s="176"/>
      <c r="DF604" s="176"/>
      <c r="DG604" s="176"/>
      <c r="DH604" s="176"/>
    </row>
    <row r="605" spans="1:112" s="229" customFormat="1" x14ac:dyDescent="0.2">
      <c r="A605" s="216"/>
      <c r="B605" s="223"/>
      <c r="C605" s="227"/>
      <c r="D605" s="176"/>
      <c r="E605" s="224"/>
      <c r="F605" s="176"/>
      <c r="G605" s="176"/>
      <c r="H605" s="228"/>
      <c r="I605" s="228"/>
      <c r="J605" s="220"/>
      <c r="K605" s="176"/>
      <c r="L605" s="176"/>
      <c r="M605" s="176"/>
      <c r="N605" s="176"/>
      <c r="O605" s="227"/>
      <c r="P605" s="176"/>
      <c r="Q605" s="176"/>
      <c r="R605" s="176"/>
      <c r="S605" s="176"/>
      <c r="T605" s="176"/>
      <c r="U605" s="176"/>
      <c r="V605" s="176"/>
      <c r="W605" s="176"/>
      <c r="X605" s="176"/>
      <c r="Y605" s="176"/>
      <c r="Z605" s="176"/>
      <c r="AA605" s="176"/>
      <c r="AB605" s="176"/>
      <c r="AC605" s="176"/>
      <c r="AD605" s="176"/>
      <c r="AE605" s="176"/>
      <c r="AF605" s="176"/>
      <c r="AG605" s="176"/>
      <c r="AH605" s="176"/>
      <c r="AI605" s="176"/>
      <c r="AJ605" s="176"/>
      <c r="AK605" s="176"/>
      <c r="AL605" s="176"/>
      <c r="AM605" s="176"/>
      <c r="AN605" s="176"/>
      <c r="AO605" s="176"/>
      <c r="AP605" s="176"/>
      <c r="AQ605" s="176"/>
      <c r="AR605" s="176"/>
      <c r="AS605" s="176"/>
      <c r="AT605" s="176"/>
      <c r="AU605" s="176"/>
      <c r="AV605" s="176"/>
      <c r="AW605" s="176"/>
      <c r="AX605" s="176"/>
      <c r="AY605" s="176"/>
      <c r="AZ605" s="176"/>
      <c r="BA605" s="176"/>
      <c r="BB605" s="176"/>
      <c r="BC605" s="176"/>
      <c r="BD605" s="176"/>
      <c r="BE605" s="176"/>
      <c r="BF605" s="176"/>
      <c r="BG605" s="176"/>
      <c r="BH605" s="176"/>
      <c r="BI605" s="176"/>
      <c r="BJ605" s="176"/>
      <c r="BK605" s="176"/>
      <c r="BL605" s="176"/>
      <c r="BM605" s="176"/>
      <c r="BN605" s="176"/>
      <c r="BO605" s="176"/>
      <c r="BP605" s="176"/>
      <c r="BQ605" s="176"/>
      <c r="BR605" s="176"/>
      <c r="BS605" s="176"/>
      <c r="BT605" s="176"/>
      <c r="BU605" s="176"/>
      <c r="BV605" s="176"/>
      <c r="BW605" s="176"/>
      <c r="BX605" s="176"/>
      <c r="BY605" s="176"/>
      <c r="BZ605" s="176"/>
      <c r="CA605" s="176"/>
      <c r="CB605" s="176"/>
      <c r="CC605" s="176"/>
      <c r="CD605" s="176"/>
      <c r="CE605" s="176"/>
      <c r="CF605" s="176"/>
      <c r="CG605" s="176"/>
      <c r="CH605" s="176"/>
      <c r="CI605" s="176"/>
      <c r="CJ605" s="176"/>
      <c r="CK605" s="176"/>
      <c r="CL605" s="176"/>
      <c r="CM605" s="176"/>
      <c r="CN605" s="176"/>
      <c r="CO605" s="176"/>
      <c r="CP605" s="176"/>
      <c r="CQ605" s="176"/>
      <c r="CR605" s="176"/>
      <c r="CS605" s="176"/>
      <c r="CT605" s="176"/>
      <c r="CU605" s="176"/>
      <c r="CV605" s="176"/>
      <c r="CW605" s="176"/>
      <c r="CX605" s="176"/>
      <c r="CY605" s="176"/>
      <c r="CZ605" s="176"/>
      <c r="DA605" s="176"/>
      <c r="DB605" s="176"/>
      <c r="DC605" s="176"/>
      <c r="DD605" s="176"/>
      <c r="DE605" s="176"/>
      <c r="DF605" s="176"/>
      <c r="DG605" s="176"/>
      <c r="DH605" s="176"/>
    </row>
    <row r="606" spans="1:112" s="229" customFormat="1" x14ac:dyDescent="0.2">
      <c r="A606" s="216"/>
      <c r="B606" s="222"/>
      <c r="C606" s="227"/>
      <c r="D606" s="176"/>
      <c r="E606" s="224"/>
      <c r="F606" s="176"/>
      <c r="G606" s="176"/>
      <c r="H606" s="228"/>
      <c r="I606" s="228"/>
      <c r="J606" s="220"/>
      <c r="K606" s="176"/>
      <c r="L606" s="176"/>
      <c r="M606" s="176"/>
      <c r="N606" s="176"/>
      <c r="O606" s="227"/>
      <c r="P606" s="176"/>
      <c r="Q606" s="176"/>
      <c r="R606" s="176"/>
      <c r="S606" s="176"/>
      <c r="T606" s="176"/>
      <c r="U606" s="176"/>
      <c r="V606" s="176"/>
      <c r="W606" s="176"/>
      <c r="X606" s="176"/>
      <c r="Y606" s="176"/>
      <c r="Z606" s="176"/>
      <c r="AA606" s="176"/>
      <c r="AB606" s="176"/>
      <c r="AC606" s="176"/>
      <c r="AD606" s="176"/>
      <c r="AE606" s="176"/>
      <c r="AF606" s="176"/>
      <c r="AG606" s="176"/>
      <c r="AH606" s="176"/>
      <c r="AI606" s="176"/>
      <c r="AJ606" s="176"/>
      <c r="AK606" s="176"/>
      <c r="AL606" s="176"/>
      <c r="AM606" s="176"/>
      <c r="AN606" s="176"/>
      <c r="AO606" s="176"/>
      <c r="AP606" s="176"/>
      <c r="AQ606" s="176"/>
      <c r="AR606" s="176"/>
      <c r="AS606" s="176"/>
      <c r="AT606" s="176"/>
      <c r="AU606" s="176"/>
      <c r="AV606" s="176"/>
      <c r="AW606" s="176"/>
      <c r="AX606" s="176"/>
      <c r="AY606" s="176"/>
      <c r="AZ606" s="176"/>
      <c r="BA606" s="176"/>
      <c r="BB606" s="176"/>
      <c r="BC606" s="176"/>
      <c r="BD606" s="176"/>
      <c r="BE606" s="176"/>
      <c r="BF606" s="176"/>
      <c r="BG606" s="176"/>
      <c r="BH606" s="176"/>
      <c r="BI606" s="176"/>
      <c r="BJ606" s="176"/>
      <c r="BK606" s="176"/>
      <c r="BL606" s="176"/>
      <c r="BM606" s="176"/>
      <c r="BN606" s="176"/>
      <c r="BO606" s="176"/>
      <c r="BP606" s="176"/>
      <c r="BQ606" s="176"/>
      <c r="BR606" s="176"/>
      <c r="BS606" s="176"/>
      <c r="BT606" s="176"/>
      <c r="BU606" s="176"/>
      <c r="BV606" s="176"/>
      <c r="BW606" s="176"/>
      <c r="BX606" s="176"/>
      <c r="BY606" s="176"/>
      <c r="BZ606" s="176"/>
      <c r="CA606" s="176"/>
      <c r="CB606" s="176"/>
      <c r="CC606" s="176"/>
      <c r="CD606" s="176"/>
      <c r="CE606" s="176"/>
      <c r="CF606" s="176"/>
      <c r="CG606" s="176"/>
      <c r="CH606" s="176"/>
      <c r="CI606" s="176"/>
      <c r="CJ606" s="176"/>
      <c r="CK606" s="176"/>
      <c r="CL606" s="176"/>
      <c r="CM606" s="176"/>
      <c r="CN606" s="176"/>
      <c r="CO606" s="176"/>
      <c r="CP606" s="176"/>
      <c r="CQ606" s="176"/>
      <c r="CR606" s="176"/>
      <c r="CS606" s="176"/>
      <c r="CT606" s="176"/>
      <c r="CU606" s="176"/>
      <c r="CV606" s="176"/>
      <c r="CW606" s="176"/>
      <c r="CX606" s="176"/>
      <c r="CY606" s="176"/>
      <c r="CZ606" s="176"/>
      <c r="DA606" s="176"/>
      <c r="DB606" s="176"/>
      <c r="DC606" s="176"/>
      <c r="DD606" s="176"/>
      <c r="DE606" s="176"/>
      <c r="DF606" s="176"/>
      <c r="DG606" s="176"/>
      <c r="DH606" s="176"/>
    </row>
    <row r="607" spans="1:112" s="229" customFormat="1" x14ac:dyDescent="0.2">
      <c r="A607" s="216"/>
      <c r="B607" s="223"/>
      <c r="C607" s="227"/>
      <c r="D607" s="176"/>
      <c r="E607" s="224"/>
      <c r="F607" s="176"/>
      <c r="G607" s="176"/>
      <c r="H607" s="225"/>
      <c r="I607" s="228"/>
      <c r="J607" s="220"/>
      <c r="K607" s="176"/>
      <c r="L607" s="176"/>
      <c r="M607" s="176"/>
      <c r="N607" s="176"/>
      <c r="O607" s="227"/>
      <c r="P607" s="176"/>
      <c r="Q607" s="176"/>
      <c r="R607" s="176"/>
      <c r="S607" s="176"/>
      <c r="T607" s="176"/>
      <c r="U607" s="176"/>
      <c r="V607" s="176"/>
      <c r="W607" s="176"/>
      <c r="X607" s="176"/>
      <c r="Y607" s="176"/>
      <c r="Z607" s="176"/>
      <c r="AA607" s="176"/>
      <c r="AB607" s="176"/>
      <c r="AC607" s="176"/>
      <c r="AD607" s="176"/>
      <c r="AE607" s="176"/>
      <c r="AF607" s="176"/>
      <c r="AG607" s="176"/>
      <c r="AH607" s="176"/>
      <c r="AI607" s="176"/>
      <c r="AJ607" s="176"/>
      <c r="AK607" s="176"/>
      <c r="AL607" s="176"/>
      <c r="AM607" s="176"/>
      <c r="AN607" s="176"/>
      <c r="AO607" s="176"/>
      <c r="AP607" s="176"/>
      <c r="AQ607" s="176"/>
      <c r="AR607" s="176"/>
      <c r="AS607" s="176"/>
      <c r="AT607" s="176"/>
      <c r="AU607" s="176"/>
      <c r="AV607" s="176"/>
      <c r="AW607" s="176"/>
      <c r="AX607" s="176"/>
      <c r="AY607" s="176"/>
      <c r="AZ607" s="176"/>
      <c r="BA607" s="176"/>
      <c r="BB607" s="176"/>
      <c r="BC607" s="176"/>
      <c r="BD607" s="176"/>
      <c r="BE607" s="176"/>
      <c r="BF607" s="176"/>
      <c r="BG607" s="176"/>
      <c r="BH607" s="176"/>
      <c r="BI607" s="176"/>
      <c r="BJ607" s="176"/>
      <c r="BK607" s="176"/>
      <c r="BL607" s="176"/>
      <c r="BM607" s="176"/>
      <c r="BN607" s="176"/>
      <c r="BO607" s="176"/>
      <c r="BP607" s="176"/>
      <c r="BQ607" s="176"/>
      <c r="BR607" s="176"/>
      <c r="BS607" s="176"/>
      <c r="BT607" s="176"/>
      <c r="BU607" s="176"/>
      <c r="BV607" s="176"/>
      <c r="BW607" s="176"/>
      <c r="BX607" s="176"/>
      <c r="BY607" s="176"/>
      <c r="BZ607" s="176"/>
      <c r="CA607" s="176"/>
      <c r="CB607" s="176"/>
      <c r="CC607" s="176"/>
      <c r="CD607" s="176"/>
      <c r="CE607" s="176"/>
      <c r="CF607" s="176"/>
      <c r="CG607" s="176"/>
      <c r="CH607" s="176"/>
      <c r="CI607" s="176"/>
      <c r="CJ607" s="176"/>
      <c r="CK607" s="176"/>
      <c r="CL607" s="176"/>
      <c r="CM607" s="176"/>
      <c r="CN607" s="176"/>
      <c r="CO607" s="176"/>
      <c r="CP607" s="176"/>
      <c r="CQ607" s="176"/>
      <c r="CR607" s="176"/>
      <c r="CS607" s="176"/>
      <c r="CT607" s="176"/>
      <c r="CU607" s="176"/>
      <c r="CV607" s="176"/>
      <c r="CW607" s="176"/>
      <c r="CX607" s="176"/>
      <c r="CY607" s="176"/>
      <c r="CZ607" s="176"/>
      <c r="DA607" s="176"/>
      <c r="DB607" s="176"/>
      <c r="DC607" s="176"/>
      <c r="DD607" s="176"/>
      <c r="DE607" s="176"/>
      <c r="DF607" s="176"/>
      <c r="DG607" s="176"/>
      <c r="DH607" s="176"/>
    </row>
    <row r="608" spans="1:112" s="229" customFormat="1" x14ac:dyDescent="0.2">
      <c r="A608" s="216"/>
      <c r="B608" s="223"/>
      <c r="C608" s="227"/>
      <c r="D608" s="176"/>
      <c r="E608" s="224"/>
      <c r="F608" s="176"/>
      <c r="G608" s="176"/>
      <c r="H608" s="228"/>
      <c r="I608" s="228"/>
      <c r="J608" s="220"/>
      <c r="K608" s="176"/>
      <c r="L608" s="176"/>
      <c r="M608" s="176"/>
      <c r="N608" s="176"/>
      <c r="O608" s="227"/>
      <c r="P608" s="176"/>
      <c r="Q608" s="176"/>
      <c r="R608" s="176"/>
      <c r="S608" s="176"/>
      <c r="T608" s="176"/>
      <c r="U608" s="176"/>
      <c r="V608" s="176"/>
      <c r="W608" s="176"/>
      <c r="X608" s="176"/>
      <c r="Y608" s="176"/>
      <c r="Z608" s="176"/>
      <c r="AA608" s="176"/>
      <c r="AB608" s="176"/>
      <c r="AC608" s="176"/>
      <c r="AD608" s="176"/>
      <c r="AE608" s="176"/>
      <c r="AF608" s="176"/>
      <c r="AG608" s="176"/>
      <c r="AH608" s="176"/>
      <c r="AI608" s="176"/>
      <c r="AJ608" s="176"/>
      <c r="AK608" s="176"/>
      <c r="AL608" s="176"/>
      <c r="AM608" s="176"/>
      <c r="AN608" s="176"/>
      <c r="AO608" s="176"/>
      <c r="AP608" s="176"/>
      <c r="AQ608" s="176"/>
      <c r="AR608" s="176"/>
      <c r="AS608" s="176"/>
      <c r="AT608" s="176"/>
      <c r="AU608" s="176"/>
      <c r="AV608" s="176"/>
      <c r="AW608" s="176"/>
      <c r="AX608" s="176"/>
      <c r="AY608" s="176"/>
      <c r="AZ608" s="176"/>
      <c r="BA608" s="176"/>
      <c r="BB608" s="176"/>
      <c r="BC608" s="176"/>
      <c r="BD608" s="176"/>
      <c r="BE608" s="176"/>
      <c r="BF608" s="176"/>
      <c r="BG608" s="176"/>
      <c r="BH608" s="176"/>
      <c r="BI608" s="176"/>
      <c r="BJ608" s="176"/>
      <c r="BK608" s="176"/>
      <c r="BL608" s="176"/>
      <c r="BM608" s="176"/>
      <c r="BN608" s="176"/>
      <c r="BO608" s="176"/>
      <c r="BP608" s="176"/>
      <c r="BQ608" s="176"/>
      <c r="BR608" s="176"/>
      <c r="BS608" s="176"/>
      <c r="BT608" s="176"/>
      <c r="BU608" s="176"/>
      <c r="BV608" s="176"/>
      <c r="BW608" s="176"/>
      <c r="BX608" s="176"/>
      <c r="BY608" s="176"/>
      <c r="BZ608" s="176"/>
      <c r="CA608" s="176"/>
      <c r="CB608" s="176"/>
      <c r="CC608" s="176"/>
      <c r="CD608" s="176"/>
      <c r="CE608" s="176"/>
      <c r="CF608" s="176"/>
      <c r="CG608" s="176"/>
      <c r="CH608" s="176"/>
      <c r="CI608" s="176"/>
      <c r="CJ608" s="176"/>
      <c r="CK608" s="176"/>
      <c r="CL608" s="176"/>
      <c r="CM608" s="176"/>
      <c r="CN608" s="176"/>
      <c r="CO608" s="176"/>
      <c r="CP608" s="176"/>
      <c r="CQ608" s="176"/>
      <c r="CR608" s="176"/>
      <c r="CS608" s="176"/>
      <c r="CT608" s="176"/>
      <c r="CU608" s="176"/>
      <c r="CV608" s="176"/>
      <c r="CW608" s="176"/>
      <c r="CX608" s="176"/>
      <c r="CY608" s="176"/>
      <c r="CZ608" s="176"/>
      <c r="DA608" s="176"/>
      <c r="DB608" s="176"/>
      <c r="DC608" s="176"/>
      <c r="DD608" s="176"/>
      <c r="DE608" s="176"/>
      <c r="DF608" s="176"/>
      <c r="DG608" s="176"/>
      <c r="DH608" s="176"/>
    </row>
    <row r="609" spans="1:112" s="229" customFormat="1" x14ac:dyDescent="0.2">
      <c r="A609" s="216"/>
      <c r="B609" s="223"/>
      <c r="C609" s="227"/>
      <c r="D609" s="176"/>
      <c r="E609" s="224"/>
      <c r="F609" s="176"/>
      <c r="G609" s="176"/>
      <c r="H609" s="228"/>
      <c r="I609" s="228"/>
      <c r="J609" s="220"/>
      <c r="K609" s="176"/>
      <c r="L609" s="176"/>
      <c r="M609" s="176"/>
      <c r="N609" s="176"/>
      <c r="O609" s="227"/>
      <c r="P609" s="176"/>
      <c r="Q609" s="176"/>
      <c r="R609" s="176"/>
      <c r="S609" s="176"/>
      <c r="T609" s="176"/>
      <c r="U609" s="176"/>
      <c r="V609" s="176"/>
      <c r="W609" s="176"/>
      <c r="X609" s="176"/>
      <c r="Y609" s="176"/>
      <c r="Z609" s="176"/>
      <c r="AA609" s="176"/>
      <c r="AB609" s="176"/>
      <c r="AC609" s="176"/>
      <c r="AD609" s="176"/>
      <c r="AE609" s="176"/>
      <c r="AF609" s="176"/>
      <c r="AG609" s="176"/>
      <c r="AH609" s="176"/>
      <c r="AI609" s="176"/>
      <c r="AJ609" s="176"/>
      <c r="AK609" s="176"/>
      <c r="AL609" s="176"/>
      <c r="AM609" s="176"/>
      <c r="AN609" s="176"/>
      <c r="AO609" s="176"/>
      <c r="AP609" s="176"/>
      <c r="AQ609" s="176"/>
      <c r="AR609" s="176"/>
      <c r="AS609" s="176"/>
      <c r="AT609" s="176"/>
      <c r="AU609" s="176"/>
      <c r="AV609" s="176"/>
      <c r="AW609" s="176"/>
      <c r="AX609" s="176"/>
      <c r="AY609" s="176"/>
      <c r="AZ609" s="176"/>
      <c r="BA609" s="176"/>
      <c r="BB609" s="176"/>
      <c r="BC609" s="176"/>
      <c r="BD609" s="176"/>
      <c r="BE609" s="176"/>
      <c r="BF609" s="176"/>
      <c r="BG609" s="176"/>
      <c r="BH609" s="176"/>
      <c r="BI609" s="176"/>
      <c r="BJ609" s="176"/>
      <c r="BK609" s="176"/>
      <c r="BL609" s="176"/>
      <c r="BM609" s="176"/>
      <c r="BN609" s="176"/>
      <c r="BO609" s="176"/>
      <c r="BP609" s="176"/>
      <c r="BQ609" s="176"/>
      <c r="BR609" s="176"/>
      <c r="BS609" s="176"/>
      <c r="BT609" s="176"/>
      <c r="BU609" s="176"/>
      <c r="BV609" s="176"/>
      <c r="BW609" s="176"/>
      <c r="BX609" s="176"/>
      <c r="BY609" s="176"/>
      <c r="BZ609" s="176"/>
      <c r="CA609" s="176"/>
      <c r="CB609" s="176"/>
      <c r="CC609" s="176"/>
      <c r="CD609" s="176"/>
      <c r="CE609" s="176"/>
      <c r="CF609" s="176"/>
      <c r="CG609" s="176"/>
      <c r="CH609" s="176"/>
      <c r="CI609" s="176"/>
      <c r="CJ609" s="176"/>
      <c r="CK609" s="176"/>
      <c r="CL609" s="176"/>
      <c r="CM609" s="176"/>
      <c r="CN609" s="176"/>
      <c r="CO609" s="176"/>
      <c r="CP609" s="176"/>
      <c r="CQ609" s="176"/>
      <c r="CR609" s="176"/>
      <c r="CS609" s="176"/>
      <c r="CT609" s="176"/>
      <c r="CU609" s="176"/>
      <c r="CV609" s="176"/>
      <c r="CW609" s="176"/>
      <c r="CX609" s="176"/>
      <c r="CY609" s="176"/>
      <c r="CZ609" s="176"/>
      <c r="DA609" s="176"/>
      <c r="DB609" s="176"/>
      <c r="DC609" s="176"/>
      <c r="DD609" s="176"/>
      <c r="DE609" s="176"/>
      <c r="DF609" s="176"/>
      <c r="DG609" s="176"/>
      <c r="DH609" s="176"/>
    </row>
    <row r="610" spans="1:112" s="229" customFormat="1" x14ac:dyDescent="0.2">
      <c r="A610" s="216"/>
      <c r="B610" s="223"/>
      <c r="C610" s="227"/>
      <c r="D610" s="176"/>
      <c r="E610" s="224"/>
      <c r="F610" s="176"/>
      <c r="G610" s="176"/>
      <c r="H610" s="225"/>
      <c r="I610" s="228"/>
      <c r="J610" s="220"/>
      <c r="K610" s="176"/>
      <c r="L610" s="176"/>
      <c r="M610" s="176"/>
      <c r="N610" s="176"/>
      <c r="O610" s="227"/>
      <c r="P610" s="176"/>
      <c r="Q610" s="176"/>
      <c r="R610" s="176"/>
      <c r="S610" s="176"/>
      <c r="T610" s="176"/>
      <c r="U610" s="176"/>
      <c r="V610" s="176"/>
      <c r="W610" s="176"/>
      <c r="X610" s="176"/>
      <c r="Y610" s="176"/>
      <c r="Z610" s="176"/>
      <c r="AA610" s="176"/>
      <c r="AB610" s="176"/>
      <c r="AC610" s="176"/>
      <c r="AD610" s="176"/>
      <c r="AE610" s="176"/>
      <c r="AF610" s="176"/>
      <c r="AG610" s="176"/>
      <c r="AH610" s="176"/>
      <c r="AI610" s="176"/>
      <c r="AJ610" s="176"/>
      <c r="AK610" s="176"/>
      <c r="AL610" s="176"/>
      <c r="AM610" s="176"/>
      <c r="AN610" s="176"/>
      <c r="AO610" s="176"/>
      <c r="AP610" s="176"/>
      <c r="AQ610" s="176"/>
      <c r="AR610" s="176"/>
      <c r="AS610" s="176"/>
      <c r="AT610" s="176"/>
      <c r="AU610" s="176"/>
      <c r="AV610" s="176"/>
      <c r="AW610" s="176"/>
      <c r="AX610" s="176"/>
      <c r="AY610" s="176"/>
      <c r="AZ610" s="176"/>
      <c r="BA610" s="176"/>
      <c r="BB610" s="176"/>
      <c r="BC610" s="176"/>
      <c r="BD610" s="176"/>
      <c r="BE610" s="176"/>
      <c r="BF610" s="176"/>
      <c r="BG610" s="176"/>
      <c r="BH610" s="176"/>
      <c r="BI610" s="176"/>
      <c r="BJ610" s="176"/>
      <c r="BK610" s="176"/>
      <c r="BL610" s="176"/>
      <c r="BM610" s="176"/>
      <c r="BN610" s="176"/>
      <c r="BO610" s="176"/>
      <c r="BP610" s="176"/>
      <c r="BQ610" s="176"/>
      <c r="BR610" s="176"/>
      <c r="BS610" s="176"/>
      <c r="BT610" s="176"/>
      <c r="BU610" s="176"/>
      <c r="BV610" s="176"/>
      <c r="BW610" s="176"/>
      <c r="BX610" s="176"/>
      <c r="BY610" s="176"/>
      <c r="BZ610" s="176"/>
      <c r="CA610" s="176"/>
      <c r="CB610" s="176"/>
      <c r="CC610" s="176"/>
      <c r="CD610" s="176"/>
      <c r="CE610" s="176"/>
      <c r="CF610" s="176"/>
      <c r="CG610" s="176"/>
      <c r="CH610" s="176"/>
      <c r="CI610" s="176"/>
      <c r="CJ610" s="176"/>
      <c r="CK610" s="176"/>
      <c r="CL610" s="176"/>
      <c r="CM610" s="176"/>
      <c r="CN610" s="176"/>
      <c r="CO610" s="176"/>
      <c r="CP610" s="176"/>
      <c r="CQ610" s="176"/>
      <c r="CR610" s="176"/>
      <c r="CS610" s="176"/>
      <c r="CT610" s="176"/>
      <c r="CU610" s="176"/>
      <c r="CV610" s="176"/>
      <c r="CW610" s="176"/>
      <c r="CX610" s="176"/>
      <c r="CY610" s="176"/>
      <c r="CZ610" s="176"/>
      <c r="DA610" s="176"/>
      <c r="DB610" s="176"/>
      <c r="DC610" s="176"/>
      <c r="DD610" s="176"/>
      <c r="DE610" s="176"/>
      <c r="DF610" s="176"/>
      <c r="DG610" s="176"/>
      <c r="DH610" s="176"/>
    </row>
    <row r="611" spans="1:112" s="229" customFormat="1" x14ac:dyDescent="0.2">
      <c r="A611" s="216"/>
      <c r="B611" s="222"/>
      <c r="C611" s="227"/>
      <c r="D611" s="176"/>
      <c r="E611" s="224"/>
      <c r="F611" s="176"/>
      <c r="G611" s="176"/>
      <c r="H611" s="228"/>
      <c r="I611" s="228"/>
      <c r="J611" s="220"/>
      <c r="K611" s="176"/>
      <c r="L611" s="176"/>
      <c r="M611" s="176"/>
      <c r="N611" s="176"/>
      <c r="O611" s="227"/>
      <c r="P611" s="176"/>
      <c r="Q611" s="176"/>
      <c r="R611" s="176"/>
      <c r="S611" s="176"/>
      <c r="T611" s="176"/>
      <c r="U611" s="176"/>
      <c r="V611" s="176"/>
      <c r="W611" s="176"/>
      <c r="X611" s="176"/>
      <c r="Y611" s="176"/>
      <c r="Z611" s="176"/>
      <c r="AA611" s="176"/>
      <c r="AB611" s="176"/>
      <c r="AC611" s="176"/>
      <c r="AD611" s="176"/>
      <c r="AE611" s="176"/>
      <c r="AF611" s="176"/>
      <c r="AG611" s="176"/>
      <c r="AH611" s="176"/>
      <c r="AI611" s="176"/>
      <c r="AJ611" s="176"/>
      <c r="AK611" s="176"/>
      <c r="AL611" s="176"/>
      <c r="AM611" s="176"/>
      <c r="AN611" s="176"/>
      <c r="AO611" s="176"/>
      <c r="AP611" s="176"/>
      <c r="AQ611" s="176"/>
      <c r="AR611" s="176"/>
      <c r="AS611" s="176"/>
      <c r="AT611" s="176"/>
      <c r="AU611" s="176"/>
      <c r="AV611" s="176"/>
      <c r="AW611" s="176"/>
      <c r="AX611" s="176"/>
      <c r="AY611" s="176"/>
      <c r="AZ611" s="176"/>
      <c r="BA611" s="176"/>
      <c r="BB611" s="176"/>
      <c r="BC611" s="176"/>
      <c r="BD611" s="176"/>
      <c r="BE611" s="176"/>
      <c r="BF611" s="176"/>
      <c r="BG611" s="176"/>
      <c r="BH611" s="176"/>
      <c r="BI611" s="176"/>
      <c r="BJ611" s="176"/>
      <c r="BK611" s="176"/>
      <c r="BL611" s="176"/>
      <c r="BM611" s="176"/>
      <c r="BN611" s="176"/>
      <c r="BO611" s="176"/>
      <c r="BP611" s="176"/>
      <c r="BQ611" s="176"/>
      <c r="BR611" s="176"/>
      <c r="BS611" s="176"/>
      <c r="BT611" s="176"/>
      <c r="BU611" s="176"/>
      <c r="BV611" s="176"/>
      <c r="BW611" s="176"/>
      <c r="BX611" s="176"/>
      <c r="BY611" s="176"/>
      <c r="BZ611" s="176"/>
      <c r="CA611" s="176"/>
      <c r="CB611" s="176"/>
      <c r="CC611" s="176"/>
      <c r="CD611" s="176"/>
      <c r="CE611" s="176"/>
      <c r="CF611" s="176"/>
      <c r="CG611" s="176"/>
      <c r="CH611" s="176"/>
      <c r="CI611" s="176"/>
      <c r="CJ611" s="176"/>
      <c r="CK611" s="176"/>
      <c r="CL611" s="176"/>
      <c r="CM611" s="176"/>
      <c r="CN611" s="176"/>
      <c r="CO611" s="176"/>
      <c r="CP611" s="176"/>
      <c r="CQ611" s="176"/>
      <c r="CR611" s="176"/>
      <c r="CS611" s="176"/>
      <c r="CT611" s="176"/>
      <c r="CU611" s="176"/>
      <c r="CV611" s="176"/>
      <c r="CW611" s="176"/>
      <c r="CX611" s="176"/>
      <c r="CY611" s="176"/>
      <c r="CZ611" s="176"/>
      <c r="DA611" s="176"/>
      <c r="DB611" s="176"/>
      <c r="DC611" s="176"/>
      <c r="DD611" s="176"/>
      <c r="DE611" s="176"/>
      <c r="DF611" s="176"/>
      <c r="DG611" s="176"/>
      <c r="DH611" s="176"/>
    </row>
    <row r="612" spans="1:112" s="229" customFormat="1" x14ac:dyDescent="0.2">
      <c r="A612" s="216"/>
      <c r="B612" s="223"/>
      <c r="C612" s="227"/>
      <c r="D612" s="176"/>
      <c r="E612" s="224"/>
      <c r="F612" s="176"/>
      <c r="G612" s="176"/>
      <c r="H612" s="228"/>
      <c r="I612" s="228"/>
      <c r="J612" s="220"/>
      <c r="K612" s="176"/>
      <c r="L612" s="176"/>
      <c r="M612" s="176"/>
      <c r="N612" s="176"/>
      <c r="O612" s="227"/>
      <c r="P612" s="176"/>
      <c r="Q612" s="176"/>
      <c r="R612" s="176"/>
      <c r="S612" s="176"/>
      <c r="T612" s="176"/>
      <c r="U612" s="176"/>
      <c r="V612" s="176"/>
      <c r="W612" s="176"/>
      <c r="X612" s="176"/>
      <c r="Y612" s="176"/>
      <c r="Z612" s="176"/>
      <c r="AA612" s="176"/>
      <c r="AB612" s="176"/>
      <c r="AC612" s="176"/>
      <c r="AD612" s="176"/>
      <c r="AE612" s="176"/>
      <c r="AF612" s="176"/>
      <c r="AG612" s="176"/>
      <c r="AH612" s="176"/>
      <c r="AI612" s="176"/>
      <c r="AJ612" s="176"/>
      <c r="AK612" s="176"/>
      <c r="AL612" s="176"/>
      <c r="AM612" s="176"/>
      <c r="AN612" s="176"/>
      <c r="AO612" s="176"/>
      <c r="AP612" s="176"/>
      <c r="AQ612" s="176"/>
      <c r="AR612" s="176"/>
      <c r="AS612" s="176"/>
      <c r="AT612" s="176"/>
      <c r="AU612" s="176"/>
      <c r="AV612" s="176"/>
      <c r="AW612" s="176"/>
      <c r="AX612" s="176"/>
      <c r="AY612" s="176"/>
      <c r="AZ612" s="176"/>
      <c r="BA612" s="176"/>
      <c r="BB612" s="176"/>
      <c r="BC612" s="176"/>
      <c r="BD612" s="176"/>
      <c r="BE612" s="176"/>
      <c r="BF612" s="176"/>
      <c r="BG612" s="176"/>
      <c r="BH612" s="176"/>
      <c r="BI612" s="176"/>
      <c r="BJ612" s="176"/>
      <c r="BK612" s="176"/>
      <c r="BL612" s="176"/>
      <c r="BM612" s="176"/>
      <c r="BN612" s="176"/>
      <c r="BO612" s="176"/>
      <c r="BP612" s="176"/>
      <c r="BQ612" s="176"/>
      <c r="BR612" s="176"/>
      <c r="BS612" s="176"/>
      <c r="BT612" s="176"/>
      <c r="BU612" s="176"/>
      <c r="BV612" s="176"/>
      <c r="BW612" s="176"/>
      <c r="BX612" s="176"/>
      <c r="BY612" s="176"/>
      <c r="BZ612" s="176"/>
      <c r="CA612" s="176"/>
      <c r="CB612" s="176"/>
      <c r="CC612" s="176"/>
      <c r="CD612" s="176"/>
      <c r="CE612" s="176"/>
      <c r="CF612" s="176"/>
      <c r="CG612" s="176"/>
      <c r="CH612" s="176"/>
      <c r="CI612" s="176"/>
      <c r="CJ612" s="176"/>
      <c r="CK612" s="176"/>
      <c r="CL612" s="176"/>
      <c r="CM612" s="176"/>
      <c r="CN612" s="176"/>
      <c r="CO612" s="176"/>
      <c r="CP612" s="176"/>
      <c r="CQ612" s="176"/>
      <c r="CR612" s="176"/>
      <c r="CS612" s="176"/>
      <c r="CT612" s="176"/>
      <c r="CU612" s="176"/>
      <c r="CV612" s="176"/>
      <c r="CW612" s="176"/>
      <c r="CX612" s="176"/>
      <c r="CY612" s="176"/>
      <c r="CZ612" s="176"/>
      <c r="DA612" s="176"/>
      <c r="DB612" s="176"/>
      <c r="DC612" s="176"/>
      <c r="DD612" s="176"/>
      <c r="DE612" s="176"/>
      <c r="DF612" s="176"/>
      <c r="DG612" s="176"/>
      <c r="DH612" s="176"/>
    </row>
    <row r="613" spans="1:112" s="229" customFormat="1" x14ac:dyDescent="0.2">
      <c r="A613" s="216"/>
      <c r="B613" s="222"/>
      <c r="C613" s="227"/>
      <c r="D613" s="176"/>
      <c r="E613" s="224"/>
      <c r="F613" s="176"/>
      <c r="G613" s="176"/>
      <c r="H613" s="228"/>
      <c r="I613" s="228"/>
      <c r="J613" s="220"/>
      <c r="K613" s="176"/>
      <c r="L613" s="176"/>
      <c r="M613" s="176"/>
      <c r="N613" s="176"/>
      <c r="O613" s="227"/>
      <c r="P613" s="176"/>
      <c r="Q613" s="176"/>
      <c r="R613" s="176"/>
      <c r="S613" s="176"/>
      <c r="T613" s="176"/>
      <c r="U613" s="176"/>
      <c r="V613" s="176"/>
      <c r="W613" s="176"/>
      <c r="X613" s="176"/>
      <c r="Y613" s="176"/>
      <c r="Z613" s="176"/>
      <c r="AA613" s="176"/>
      <c r="AB613" s="176"/>
      <c r="AC613" s="176"/>
      <c r="AD613" s="176"/>
      <c r="AE613" s="176"/>
      <c r="AF613" s="176"/>
      <c r="AG613" s="176"/>
      <c r="AH613" s="176"/>
      <c r="AI613" s="176"/>
      <c r="AJ613" s="176"/>
      <c r="AK613" s="176"/>
      <c r="AL613" s="176"/>
      <c r="AM613" s="176"/>
      <c r="AN613" s="176"/>
      <c r="AO613" s="176"/>
      <c r="AP613" s="176"/>
      <c r="AQ613" s="176"/>
      <c r="AR613" s="176"/>
      <c r="AS613" s="176"/>
      <c r="AT613" s="176"/>
      <c r="AU613" s="176"/>
      <c r="AV613" s="176"/>
      <c r="AW613" s="176"/>
      <c r="AX613" s="176"/>
      <c r="AY613" s="176"/>
      <c r="AZ613" s="176"/>
      <c r="BA613" s="176"/>
      <c r="BB613" s="176"/>
      <c r="BC613" s="176"/>
      <c r="BD613" s="176"/>
      <c r="BE613" s="176"/>
      <c r="BF613" s="176"/>
      <c r="BG613" s="176"/>
      <c r="BH613" s="176"/>
      <c r="BI613" s="176"/>
      <c r="BJ613" s="176"/>
      <c r="BK613" s="176"/>
      <c r="BL613" s="176"/>
      <c r="BM613" s="176"/>
      <c r="BN613" s="176"/>
      <c r="BO613" s="176"/>
      <c r="BP613" s="176"/>
      <c r="BQ613" s="176"/>
      <c r="BR613" s="176"/>
      <c r="BS613" s="176"/>
      <c r="BT613" s="176"/>
      <c r="BU613" s="176"/>
      <c r="BV613" s="176"/>
      <c r="BW613" s="176"/>
      <c r="BX613" s="176"/>
      <c r="BY613" s="176"/>
      <c r="BZ613" s="176"/>
      <c r="CA613" s="176"/>
      <c r="CB613" s="176"/>
      <c r="CC613" s="176"/>
      <c r="CD613" s="176"/>
      <c r="CE613" s="176"/>
      <c r="CF613" s="176"/>
      <c r="CG613" s="176"/>
      <c r="CH613" s="176"/>
      <c r="CI613" s="176"/>
      <c r="CJ613" s="176"/>
      <c r="CK613" s="176"/>
      <c r="CL613" s="176"/>
      <c r="CM613" s="176"/>
      <c r="CN613" s="176"/>
      <c r="CO613" s="176"/>
      <c r="CP613" s="176"/>
      <c r="CQ613" s="176"/>
      <c r="CR613" s="176"/>
      <c r="CS613" s="176"/>
      <c r="CT613" s="176"/>
      <c r="CU613" s="176"/>
      <c r="CV613" s="176"/>
      <c r="CW613" s="176"/>
      <c r="CX613" s="176"/>
      <c r="CY613" s="176"/>
      <c r="CZ613" s="176"/>
      <c r="DA613" s="176"/>
      <c r="DB613" s="176"/>
      <c r="DC613" s="176"/>
      <c r="DD613" s="176"/>
      <c r="DE613" s="176"/>
      <c r="DF613" s="176"/>
      <c r="DG613" s="176"/>
      <c r="DH613" s="176"/>
    </row>
    <row r="614" spans="1:112" s="229" customFormat="1" x14ac:dyDescent="0.2">
      <c r="A614" s="216"/>
      <c r="B614" s="223"/>
      <c r="C614" s="227"/>
      <c r="D614" s="176"/>
      <c r="E614" s="224"/>
      <c r="F614" s="176"/>
      <c r="G614" s="176"/>
      <c r="H614" s="228"/>
      <c r="I614" s="228"/>
      <c r="J614" s="220"/>
      <c r="K614" s="176"/>
      <c r="L614" s="176"/>
      <c r="M614" s="176"/>
      <c r="N614" s="176"/>
      <c r="O614" s="227"/>
      <c r="P614" s="176"/>
      <c r="Q614" s="176"/>
      <c r="R614" s="176"/>
      <c r="S614" s="176"/>
      <c r="T614" s="176"/>
      <c r="U614" s="176"/>
      <c r="V614" s="176"/>
      <c r="W614" s="176"/>
      <c r="X614" s="176"/>
      <c r="Y614" s="176"/>
      <c r="Z614" s="176"/>
      <c r="AA614" s="176"/>
      <c r="AB614" s="176"/>
      <c r="AC614" s="176"/>
      <c r="AD614" s="176"/>
      <c r="AE614" s="176"/>
      <c r="AF614" s="176"/>
      <c r="AG614" s="176"/>
      <c r="AH614" s="176"/>
      <c r="AI614" s="176"/>
      <c r="AJ614" s="176"/>
      <c r="AK614" s="176"/>
      <c r="AL614" s="176"/>
      <c r="AM614" s="176"/>
      <c r="AN614" s="176"/>
      <c r="AO614" s="176"/>
      <c r="AP614" s="176"/>
      <c r="AQ614" s="176"/>
      <c r="AR614" s="176"/>
      <c r="AS614" s="176"/>
      <c r="AT614" s="176"/>
      <c r="AU614" s="176"/>
      <c r="AV614" s="176"/>
      <c r="AW614" s="176"/>
      <c r="AX614" s="176"/>
      <c r="AY614" s="176"/>
      <c r="AZ614" s="176"/>
      <c r="BA614" s="176"/>
      <c r="BB614" s="176"/>
      <c r="BC614" s="176"/>
      <c r="BD614" s="176"/>
      <c r="BE614" s="176"/>
      <c r="BF614" s="176"/>
      <c r="BG614" s="176"/>
      <c r="BH614" s="176"/>
      <c r="BI614" s="176"/>
      <c r="BJ614" s="176"/>
      <c r="BK614" s="176"/>
      <c r="BL614" s="176"/>
      <c r="BM614" s="176"/>
      <c r="BN614" s="176"/>
      <c r="BO614" s="176"/>
      <c r="BP614" s="176"/>
      <c r="BQ614" s="176"/>
      <c r="BR614" s="176"/>
      <c r="BS614" s="176"/>
      <c r="BT614" s="176"/>
      <c r="BU614" s="176"/>
      <c r="BV614" s="176"/>
      <c r="BW614" s="176"/>
      <c r="BX614" s="176"/>
      <c r="BY614" s="176"/>
      <c r="BZ614" s="176"/>
      <c r="CA614" s="176"/>
      <c r="CB614" s="176"/>
      <c r="CC614" s="176"/>
      <c r="CD614" s="176"/>
      <c r="CE614" s="176"/>
      <c r="CF614" s="176"/>
      <c r="CG614" s="176"/>
      <c r="CH614" s="176"/>
      <c r="CI614" s="176"/>
      <c r="CJ614" s="176"/>
      <c r="CK614" s="176"/>
      <c r="CL614" s="176"/>
      <c r="CM614" s="176"/>
      <c r="CN614" s="176"/>
      <c r="CO614" s="176"/>
      <c r="CP614" s="176"/>
      <c r="CQ614" s="176"/>
      <c r="CR614" s="176"/>
      <c r="CS614" s="176"/>
      <c r="CT614" s="176"/>
      <c r="CU614" s="176"/>
      <c r="CV614" s="176"/>
      <c r="CW614" s="176"/>
      <c r="CX614" s="176"/>
      <c r="CY614" s="176"/>
      <c r="CZ614" s="176"/>
      <c r="DA614" s="176"/>
      <c r="DB614" s="176"/>
      <c r="DC614" s="176"/>
      <c r="DD614" s="176"/>
      <c r="DE614" s="176"/>
      <c r="DF614" s="176"/>
      <c r="DG614" s="176"/>
      <c r="DH614" s="176"/>
    </row>
    <row r="615" spans="1:112" s="229" customFormat="1" x14ac:dyDescent="0.2">
      <c r="A615" s="216"/>
      <c r="B615" s="222"/>
      <c r="C615" s="227"/>
      <c r="D615" s="176"/>
      <c r="E615" s="224"/>
      <c r="F615" s="176"/>
      <c r="G615" s="176"/>
      <c r="H615" s="228"/>
      <c r="I615" s="228"/>
      <c r="J615" s="220"/>
      <c r="K615" s="176"/>
      <c r="L615" s="176"/>
      <c r="M615" s="176"/>
      <c r="N615" s="176"/>
      <c r="O615" s="227"/>
      <c r="P615" s="176"/>
      <c r="Q615" s="176"/>
      <c r="R615" s="176"/>
      <c r="S615" s="176"/>
      <c r="T615" s="176"/>
      <c r="U615" s="176"/>
      <c r="V615" s="176"/>
      <c r="W615" s="176"/>
      <c r="X615" s="176"/>
      <c r="Y615" s="176"/>
      <c r="Z615" s="176"/>
      <c r="AA615" s="176"/>
      <c r="AB615" s="176"/>
      <c r="AC615" s="176"/>
      <c r="AD615" s="176"/>
      <c r="AE615" s="176"/>
      <c r="AF615" s="176"/>
      <c r="AG615" s="176"/>
      <c r="AH615" s="176"/>
      <c r="AI615" s="176"/>
      <c r="AJ615" s="176"/>
      <c r="AK615" s="176"/>
      <c r="AL615" s="176"/>
      <c r="AM615" s="176"/>
      <c r="AN615" s="176"/>
      <c r="AO615" s="176"/>
      <c r="AP615" s="176"/>
      <c r="AQ615" s="176"/>
      <c r="AR615" s="176"/>
      <c r="AS615" s="176"/>
      <c r="AT615" s="176"/>
      <c r="AU615" s="176"/>
      <c r="AV615" s="176"/>
      <c r="AW615" s="176"/>
      <c r="AX615" s="176"/>
      <c r="AY615" s="176"/>
      <c r="AZ615" s="176"/>
      <c r="BA615" s="176"/>
      <c r="BB615" s="176"/>
      <c r="BC615" s="176"/>
      <c r="BD615" s="176"/>
      <c r="BE615" s="176"/>
      <c r="BF615" s="176"/>
      <c r="BG615" s="176"/>
      <c r="BH615" s="176"/>
      <c r="BI615" s="176"/>
      <c r="BJ615" s="176"/>
      <c r="BK615" s="176"/>
      <c r="BL615" s="176"/>
      <c r="BM615" s="176"/>
      <c r="BN615" s="176"/>
      <c r="BO615" s="176"/>
      <c r="BP615" s="176"/>
      <c r="BQ615" s="176"/>
      <c r="BR615" s="176"/>
      <c r="BS615" s="176"/>
      <c r="BT615" s="176"/>
      <c r="BU615" s="176"/>
      <c r="BV615" s="176"/>
      <c r="BW615" s="176"/>
      <c r="BX615" s="176"/>
      <c r="BY615" s="176"/>
      <c r="BZ615" s="176"/>
      <c r="CA615" s="176"/>
      <c r="CB615" s="176"/>
      <c r="CC615" s="176"/>
      <c r="CD615" s="176"/>
      <c r="CE615" s="176"/>
      <c r="CF615" s="176"/>
      <c r="CG615" s="176"/>
      <c r="CH615" s="176"/>
      <c r="CI615" s="176"/>
      <c r="CJ615" s="176"/>
      <c r="CK615" s="176"/>
      <c r="CL615" s="176"/>
      <c r="CM615" s="176"/>
      <c r="CN615" s="176"/>
      <c r="CO615" s="176"/>
      <c r="CP615" s="176"/>
      <c r="CQ615" s="176"/>
      <c r="CR615" s="176"/>
      <c r="CS615" s="176"/>
      <c r="CT615" s="176"/>
      <c r="CU615" s="176"/>
      <c r="CV615" s="176"/>
      <c r="CW615" s="176"/>
      <c r="CX615" s="176"/>
      <c r="CY615" s="176"/>
      <c r="CZ615" s="176"/>
      <c r="DA615" s="176"/>
      <c r="DB615" s="176"/>
      <c r="DC615" s="176"/>
      <c r="DD615" s="176"/>
      <c r="DE615" s="176"/>
      <c r="DF615" s="176"/>
      <c r="DG615" s="176"/>
      <c r="DH615" s="176"/>
    </row>
    <row r="616" spans="1:112" s="229" customFormat="1" x14ac:dyDescent="0.2">
      <c r="A616" s="216"/>
      <c r="B616" s="223"/>
      <c r="C616" s="227"/>
      <c r="D616" s="176"/>
      <c r="E616" s="224"/>
      <c r="F616" s="176"/>
      <c r="G616" s="176"/>
      <c r="H616" s="228"/>
      <c r="I616" s="228"/>
      <c r="J616" s="220"/>
      <c r="K616" s="176"/>
      <c r="L616" s="176"/>
      <c r="M616" s="176"/>
      <c r="N616" s="176"/>
      <c r="O616" s="227"/>
      <c r="P616" s="176"/>
      <c r="Q616" s="176"/>
      <c r="R616" s="176"/>
      <c r="S616" s="176"/>
      <c r="T616" s="176"/>
      <c r="U616" s="176"/>
      <c r="V616" s="176"/>
      <c r="W616" s="176"/>
      <c r="X616" s="176"/>
      <c r="Y616" s="176"/>
      <c r="Z616" s="176"/>
      <c r="AA616" s="176"/>
      <c r="AB616" s="176"/>
      <c r="AC616" s="176"/>
      <c r="AD616" s="176"/>
      <c r="AE616" s="176"/>
      <c r="AF616" s="176"/>
      <c r="AG616" s="176"/>
      <c r="AH616" s="176"/>
      <c r="AI616" s="176"/>
      <c r="AJ616" s="176"/>
      <c r="AK616" s="176"/>
      <c r="AL616" s="176"/>
      <c r="AM616" s="176"/>
      <c r="AN616" s="176"/>
      <c r="AO616" s="176"/>
      <c r="AP616" s="176"/>
      <c r="AQ616" s="176"/>
      <c r="AR616" s="176"/>
      <c r="AS616" s="176"/>
      <c r="AT616" s="176"/>
      <c r="AU616" s="176"/>
      <c r="AV616" s="176"/>
      <c r="AW616" s="176"/>
      <c r="AX616" s="176"/>
      <c r="AY616" s="176"/>
      <c r="AZ616" s="176"/>
      <c r="BA616" s="176"/>
      <c r="BB616" s="176"/>
      <c r="BC616" s="176"/>
      <c r="BD616" s="176"/>
      <c r="BE616" s="176"/>
      <c r="BF616" s="176"/>
      <c r="BG616" s="176"/>
      <c r="BH616" s="176"/>
      <c r="BI616" s="176"/>
      <c r="BJ616" s="176"/>
      <c r="BK616" s="176"/>
      <c r="BL616" s="176"/>
      <c r="BM616" s="176"/>
      <c r="BN616" s="176"/>
      <c r="BO616" s="176"/>
      <c r="BP616" s="176"/>
      <c r="BQ616" s="176"/>
      <c r="BR616" s="176"/>
      <c r="BS616" s="176"/>
      <c r="BT616" s="176"/>
      <c r="BU616" s="176"/>
      <c r="BV616" s="176"/>
      <c r="BW616" s="176"/>
      <c r="BX616" s="176"/>
      <c r="BY616" s="176"/>
      <c r="BZ616" s="176"/>
      <c r="CA616" s="176"/>
      <c r="CB616" s="176"/>
      <c r="CC616" s="176"/>
      <c r="CD616" s="176"/>
      <c r="CE616" s="176"/>
      <c r="CF616" s="176"/>
      <c r="CG616" s="176"/>
      <c r="CH616" s="176"/>
      <c r="CI616" s="176"/>
      <c r="CJ616" s="176"/>
      <c r="CK616" s="176"/>
      <c r="CL616" s="176"/>
      <c r="CM616" s="176"/>
      <c r="CN616" s="176"/>
      <c r="CO616" s="176"/>
      <c r="CP616" s="176"/>
      <c r="CQ616" s="176"/>
      <c r="CR616" s="176"/>
      <c r="CS616" s="176"/>
      <c r="CT616" s="176"/>
      <c r="CU616" s="176"/>
      <c r="CV616" s="176"/>
      <c r="CW616" s="176"/>
      <c r="CX616" s="176"/>
      <c r="CY616" s="176"/>
      <c r="CZ616" s="176"/>
      <c r="DA616" s="176"/>
      <c r="DB616" s="176"/>
      <c r="DC616" s="176"/>
      <c r="DD616" s="176"/>
      <c r="DE616" s="176"/>
      <c r="DF616" s="176"/>
      <c r="DG616" s="176"/>
      <c r="DH616" s="176"/>
    </row>
    <row r="617" spans="1:112" s="229" customFormat="1" x14ac:dyDescent="0.2">
      <c r="A617" s="216"/>
      <c r="B617" s="223"/>
      <c r="C617" s="227"/>
      <c r="D617" s="176"/>
      <c r="E617" s="224"/>
      <c r="F617" s="176"/>
      <c r="G617" s="176"/>
      <c r="H617" s="228"/>
      <c r="I617" s="228"/>
      <c r="J617" s="220"/>
      <c r="K617" s="176"/>
      <c r="L617" s="176"/>
      <c r="M617" s="176"/>
      <c r="N617" s="176"/>
      <c r="O617" s="227"/>
      <c r="P617" s="176"/>
      <c r="Q617" s="176"/>
      <c r="R617" s="176"/>
      <c r="S617" s="176"/>
      <c r="T617" s="176"/>
      <c r="U617" s="176"/>
      <c r="V617" s="176"/>
      <c r="W617" s="176"/>
      <c r="X617" s="176"/>
      <c r="Y617" s="176"/>
      <c r="Z617" s="176"/>
      <c r="AA617" s="176"/>
      <c r="AB617" s="176"/>
      <c r="AC617" s="176"/>
      <c r="AD617" s="176"/>
      <c r="AE617" s="176"/>
      <c r="AF617" s="176"/>
      <c r="AG617" s="176"/>
      <c r="AH617" s="176"/>
      <c r="AI617" s="176"/>
      <c r="AJ617" s="176"/>
      <c r="AK617" s="176"/>
      <c r="AL617" s="176"/>
      <c r="AM617" s="176"/>
      <c r="AN617" s="176"/>
      <c r="AO617" s="176"/>
      <c r="AP617" s="176"/>
      <c r="AQ617" s="176"/>
      <c r="AR617" s="176"/>
      <c r="AS617" s="176"/>
      <c r="AT617" s="176"/>
      <c r="AU617" s="176"/>
      <c r="AV617" s="176"/>
      <c r="AW617" s="176"/>
      <c r="AX617" s="176"/>
      <c r="AY617" s="176"/>
      <c r="AZ617" s="176"/>
      <c r="BA617" s="176"/>
      <c r="BB617" s="176"/>
      <c r="BC617" s="176"/>
      <c r="BD617" s="176"/>
      <c r="BE617" s="176"/>
      <c r="BF617" s="176"/>
      <c r="BG617" s="176"/>
      <c r="BH617" s="176"/>
      <c r="BI617" s="176"/>
      <c r="BJ617" s="176"/>
      <c r="BK617" s="176"/>
      <c r="BL617" s="176"/>
      <c r="BM617" s="176"/>
      <c r="BN617" s="176"/>
      <c r="BO617" s="176"/>
      <c r="BP617" s="176"/>
      <c r="BQ617" s="176"/>
      <c r="BR617" s="176"/>
      <c r="BS617" s="176"/>
      <c r="BT617" s="176"/>
      <c r="BU617" s="176"/>
      <c r="BV617" s="176"/>
      <c r="BW617" s="176"/>
      <c r="BX617" s="176"/>
      <c r="BY617" s="176"/>
      <c r="BZ617" s="176"/>
      <c r="CA617" s="176"/>
      <c r="CB617" s="176"/>
      <c r="CC617" s="176"/>
      <c r="CD617" s="176"/>
      <c r="CE617" s="176"/>
      <c r="CF617" s="176"/>
      <c r="CG617" s="176"/>
      <c r="CH617" s="176"/>
      <c r="CI617" s="176"/>
      <c r="CJ617" s="176"/>
      <c r="CK617" s="176"/>
      <c r="CL617" s="176"/>
      <c r="CM617" s="176"/>
      <c r="CN617" s="176"/>
      <c r="CO617" s="176"/>
      <c r="CP617" s="176"/>
      <c r="CQ617" s="176"/>
      <c r="CR617" s="176"/>
      <c r="CS617" s="176"/>
      <c r="CT617" s="176"/>
      <c r="CU617" s="176"/>
      <c r="CV617" s="176"/>
      <c r="CW617" s="176"/>
      <c r="CX617" s="176"/>
      <c r="CY617" s="176"/>
      <c r="CZ617" s="176"/>
      <c r="DA617" s="176"/>
      <c r="DB617" s="176"/>
      <c r="DC617" s="176"/>
      <c r="DD617" s="176"/>
      <c r="DE617" s="176"/>
      <c r="DF617" s="176"/>
      <c r="DG617" s="176"/>
      <c r="DH617" s="176"/>
    </row>
    <row r="618" spans="1:112" s="229" customFormat="1" x14ac:dyDescent="0.2">
      <c r="A618" s="216"/>
      <c r="B618" s="223"/>
      <c r="C618" s="227"/>
      <c r="D618" s="176"/>
      <c r="E618" s="224"/>
      <c r="F618" s="176"/>
      <c r="G618" s="176"/>
      <c r="H618" s="228"/>
      <c r="I618" s="228"/>
      <c r="J618" s="220"/>
      <c r="K618" s="176"/>
      <c r="L618" s="176"/>
      <c r="M618" s="176"/>
      <c r="N618" s="176"/>
      <c r="O618" s="227"/>
      <c r="P618" s="176"/>
      <c r="Q618" s="176"/>
      <c r="R618" s="176"/>
      <c r="S618" s="176"/>
      <c r="T618" s="176"/>
      <c r="U618" s="176"/>
      <c r="V618" s="176"/>
      <c r="W618" s="176"/>
      <c r="X618" s="176"/>
      <c r="Y618" s="176"/>
      <c r="Z618" s="176"/>
      <c r="AA618" s="176"/>
      <c r="AB618" s="176"/>
      <c r="AC618" s="176"/>
      <c r="AD618" s="176"/>
      <c r="AE618" s="176"/>
      <c r="AF618" s="176"/>
      <c r="AG618" s="176"/>
      <c r="AH618" s="176"/>
      <c r="AI618" s="176"/>
      <c r="AJ618" s="176"/>
      <c r="AK618" s="176"/>
      <c r="AL618" s="176"/>
      <c r="AM618" s="176"/>
      <c r="AN618" s="176"/>
      <c r="AO618" s="176"/>
      <c r="AP618" s="176"/>
      <c r="AQ618" s="176"/>
      <c r="AR618" s="176"/>
      <c r="AS618" s="176"/>
      <c r="AT618" s="176"/>
      <c r="AU618" s="176"/>
      <c r="AV618" s="176"/>
      <c r="AW618" s="176"/>
      <c r="AX618" s="176"/>
      <c r="AY618" s="176"/>
      <c r="AZ618" s="176"/>
      <c r="BA618" s="176"/>
      <c r="BB618" s="176"/>
      <c r="BC618" s="176"/>
      <c r="BD618" s="176"/>
      <c r="BE618" s="176"/>
      <c r="BF618" s="176"/>
      <c r="BG618" s="176"/>
      <c r="BH618" s="176"/>
      <c r="BI618" s="176"/>
      <c r="BJ618" s="176"/>
      <c r="BK618" s="176"/>
      <c r="BL618" s="176"/>
      <c r="BM618" s="176"/>
      <c r="BN618" s="176"/>
      <c r="BO618" s="176"/>
      <c r="BP618" s="176"/>
      <c r="BQ618" s="176"/>
      <c r="BR618" s="176"/>
      <c r="BS618" s="176"/>
      <c r="BT618" s="176"/>
      <c r="BU618" s="176"/>
      <c r="BV618" s="176"/>
      <c r="BW618" s="176"/>
      <c r="BX618" s="176"/>
      <c r="BY618" s="176"/>
      <c r="BZ618" s="176"/>
      <c r="CA618" s="176"/>
      <c r="CB618" s="176"/>
      <c r="CC618" s="176"/>
      <c r="CD618" s="176"/>
      <c r="CE618" s="176"/>
      <c r="CF618" s="176"/>
      <c r="CG618" s="176"/>
      <c r="CH618" s="176"/>
      <c r="CI618" s="176"/>
      <c r="CJ618" s="176"/>
      <c r="CK618" s="176"/>
      <c r="CL618" s="176"/>
      <c r="CM618" s="176"/>
      <c r="CN618" s="176"/>
      <c r="CO618" s="176"/>
      <c r="CP618" s="176"/>
      <c r="CQ618" s="176"/>
      <c r="CR618" s="176"/>
      <c r="CS618" s="176"/>
      <c r="CT618" s="176"/>
      <c r="CU618" s="176"/>
      <c r="CV618" s="176"/>
      <c r="CW618" s="176"/>
      <c r="CX618" s="176"/>
      <c r="CY618" s="176"/>
      <c r="CZ618" s="176"/>
      <c r="DA618" s="176"/>
      <c r="DB618" s="176"/>
      <c r="DC618" s="176"/>
      <c r="DD618" s="176"/>
      <c r="DE618" s="176"/>
      <c r="DF618" s="176"/>
      <c r="DG618" s="176"/>
      <c r="DH618" s="176"/>
    </row>
    <row r="619" spans="1:112" s="229" customFormat="1" x14ac:dyDescent="0.2">
      <c r="A619" s="216"/>
      <c r="B619" s="223"/>
      <c r="C619" s="227"/>
      <c r="D619" s="176"/>
      <c r="E619" s="224"/>
      <c r="F619" s="176"/>
      <c r="G619" s="176"/>
      <c r="H619" s="225"/>
      <c r="I619" s="228"/>
      <c r="J619" s="220"/>
      <c r="K619" s="176"/>
      <c r="L619" s="176"/>
      <c r="M619" s="176"/>
      <c r="N619" s="176"/>
      <c r="O619" s="227"/>
      <c r="P619" s="176"/>
      <c r="Q619" s="176"/>
      <c r="R619" s="176"/>
      <c r="S619" s="176"/>
      <c r="T619" s="176"/>
      <c r="U619" s="176"/>
      <c r="V619" s="176"/>
      <c r="W619" s="176"/>
      <c r="X619" s="176"/>
      <c r="Y619" s="176"/>
      <c r="Z619" s="176"/>
      <c r="AA619" s="176"/>
      <c r="AB619" s="176"/>
      <c r="AC619" s="176"/>
      <c r="AD619" s="176"/>
      <c r="AE619" s="176"/>
      <c r="AF619" s="176"/>
      <c r="AG619" s="176"/>
      <c r="AH619" s="176"/>
      <c r="AI619" s="176"/>
      <c r="AJ619" s="176"/>
      <c r="AK619" s="176"/>
      <c r="AL619" s="176"/>
      <c r="AM619" s="176"/>
      <c r="AN619" s="176"/>
      <c r="AO619" s="176"/>
      <c r="AP619" s="176"/>
      <c r="AQ619" s="176"/>
      <c r="AR619" s="176"/>
      <c r="AS619" s="176"/>
      <c r="AT619" s="176"/>
      <c r="AU619" s="176"/>
      <c r="AV619" s="176"/>
      <c r="AW619" s="176"/>
      <c r="AX619" s="176"/>
      <c r="AY619" s="176"/>
      <c r="AZ619" s="176"/>
      <c r="BA619" s="176"/>
      <c r="BB619" s="176"/>
      <c r="BC619" s="176"/>
      <c r="BD619" s="176"/>
      <c r="BE619" s="176"/>
      <c r="BF619" s="176"/>
      <c r="BG619" s="176"/>
      <c r="BH619" s="176"/>
      <c r="BI619" s="176"/>
      <c r="BJ619" s="176"/>
      <c r="BK619" s="176"/>
      <c r="BL619" s="176"/>
      <c r="BM619" s="176"/>
      <c r="BN619" s="176"/>
      <c r="BO619" s="176"/>
      <c r="BP619" s="176"/>
      <c r="BQ619" s="176"/>
      <c r="BR619" s="176"/>
      <c r="BS619" s="176"/>
      <c r="BT619" s="176"/>
      <c r="BU619" s="176"/>
      <c r="BV619" s="176"/>
      <c r="BW619" s="176"/>
      <c r="BX619" s="176"/>
      <c r="BY619" s="176"/>
      <c r="BZ619" s="176"/>
      <c r="CA619" s="176"/>
      <c r="CB619" s="176"/>
      <c r="CC619" s="176"/>
      <c r="CD619" s="176"/>
      <c r="CE619" s="176"/>
      <c r="CF619" s="176"/>
      <c r="CG619" s="176"/>
      <c r="CH619" s="176"/>
      <c r="CI619" s="176"/>
      <c r="CJ619" s="176"/>
      <c r="CK619" s="176"/>
      <c r="CL619" s="176"/>
      <c r="CM619" s="176"/>
      <c r="CN619" s="176"/>
      <c r="CO619" s="176"/>
      <c r="CP619" s="176"/>
      <c r="CQ619" s="176"/>
      <c r="CR619" s="176"/>
      <c r="CS619" s="176"/>
      <c r="CT619" s="176"/>
      <c r="CU619" s="176"/>
      <c r="CV619" s="176"/>
      <c r="CW619" s="176"/>
      <c r="CX619" s="176"/>
      <c r="CY619" s="176"/>
      <c r="CZ619" s="176"/>
      <c r="DA619" s="176"/>
      <c r="DB619" s="176"/>
      <c r="DC619" s="176"/>
      <c r="DD619" s="176"/>
      <c r="DE619" s="176"/>
      <c r="DF619" s="176"/>
      <c r="DG619" s="176"/>
      <c r="DH619" s="176"/>
    </row>
    <row r="620" spans="1:112" s="229" customFormat="1" x14ac:dyDescent="0.2">
      <c r="A620" s="216"/>
      <c r="B620" s="223"/>
      <c r="C620" s="227"/>
      <c r="D620" s="176"/>
      <c r="E620" s="224"/>
      <c r="F620" s="176"/>
      <c r="G620" s="176"/>
      <c r="H620" s="228"/>
      <c r="I620" s="228"/>
      <c r="J620" s="220"/>
      <c r="K620" s="176"/>
      <c r="L620" s="176"/>
      <c r="M620" s="176"/>
      <c r="N620" s="176"/>
      <c r="O620" s="227"/>
      <c r="P620" s="176"/>
      <c r="Q620" s="176"/>
      <c r="R620" s="176"/>
      <c r="S620" s="176"/>
      <c r="T620" s="176"/>
      <c r="U620" s="176"/>
      <c r="V620" s="176"/>
      <c r="W620" s="176"/>
      <c r="X620" s="176"/>
      <c r="Y620" s="176"/>
      <c r="Z620" s="176"/>
      <c r="AA620" s="176"/>
      <c r="AB620" s="176"/>
      <c r="AC620" s="176"/>
      <c r="AD620" s="176"/>
      <c r="AE620" s="176"/>
      <c r="AF620" s="176"/>
      <c r="AG620" s="176"/>
      <c r="AH620" s="176"/>
      <c r="AI620" s="176"/>
      <c r="AJ620" s="176"/>
      <c r="AK620" s="176"/>
      <c r="AL620" s="176"/>
      <c r="AM620" s="176"/>
      <c r="AN620" s="176"/>
      <c r="AO620" s="176"/>
      <c r="AP620" s="176"/>
      <c r="AQ620" s="176"/>
      <c r="AR620" s="176"/>
      <c r="AS620" s="176"/>
      <c r="AT620" s="176"/>
      <c r="AU620" s="176"/>
      <c r="AV620" s="176"/>
      <c r="AW620" s="176"/>
      <c r="AX620" s="176"/>
      <c r="AY620" s="176"/>
      <c r="AZ620" s="176"/>
      <c r="BA620" s="176"/>
      <c r="BB620" s="176"/>
      <c r="BC620" s="176"/>
      <c r="BD620" s="176"/>
      <c r="BE620" s="176"/>
      <c r="BF620" s="176"/>
      <c r="BG620" s="176"/>
      <c r="BH620" s="176"/>
      <c r="BI620" s="176"/>
      <c r="BJ620" s="176"/>
      <c r="BK620" s="176"/>
      <c r="BL620" s="176"/>
      <c r="BM620" s="176"/>
      <c r="BN620" s="176"/>
      <c r="BO620" s="176"/>
      <c r="BP620" s="176"/>
      <c r="BQ620" s="176"/>
      <c r="BR620" s="176"/>
      <c r="BS620" s="176"/>
      <c r="BT620" s="176"/>
      <c r="BU620" s="176"/>
      <c r="BV620" s="176"/>
      <c r="BW620" s="176"/>
      <c r="BX620" s="176"/>
      <c r="BY620" s="176"/>
      <c r="BZ620" s="176"/>
      <c r="CA620" s="176"/>
      <c r="CB620" s="176"/>
      <c r="CC620" s="176"/>
      <c r="CD620" s="176"/>
      <c r="CE620" s="176"/>
      <c r="CF620" s="176"/>
      <c r="CG620" s="176"/>
      <c r="CH620" s="176"/>
      <c r="CI620" s="176"/>
      <c r="CJ620" s="176"/>
      <c r="CK620" s="176"/>
      <c r="CL620" s="176"/>
      <c r="CM620" s="176"/>
      <c r="CN620" s="176"/>
      <c r="CO620" s="176"/>
      <c r="CP620" s="176"/>
      <c r="CQ620" s="176"/>
      <c r="CR620" s="176"/>
      <c r="CS620" s="176"/>
      <c r="CT620" s="176"/>
      <c r="CU620" s="176"/>
      <c r="CV620" s="176"/>
      <c r="CW620" s="176"/>
      <c r="CX620" s="176"/>
      <c r="CY620" s="176"/>
      <c r="CZ620" s="176"/>
      <c r="DA620" s="176"/>
      <c r="DB620" s="176"/>
      <c r="DC620" s="176"/>
      <c r="DD620" s="176"/>
      <c r="DE620" s="176"/>
      <c r="DF620" s="176"/>
      <c r="DG620" s="176"/>
      <c r="DH620" s="176"/>
    </row>
    <row r="621" spans="1:112" s="229" customFormat="1" x14ac:dyDescent="0.2">
      <c r="A621" s="216"/>
      <c r="B621" s="223"/>
      <c r="C621" s="227"/>
      <c r="D621" s="176"/>
      <c r="E621" s="224"/>
      <c r="F621" s="176"/>
      <c r="G621" s="176"/>
      <c r="H621" s="228"/>
      <c r="I621" s="228"/>
      <c r="J621" s="220"/>
      <c r="K621" s="176"/>
      <c r="L621" s="176"/>
      <c r="M621" s="176"/>
      <c r="N621" s="176"/>
      <c r="O621" s="227"/>
      <c r="P621" s="176"/>
      <c r="Q621" s="176"/>
      <c r="R621" s="176"/>
      <c r="S621" s="176"/>
      <c r="T621" s="176"/>
      <c r="U621" s="176"/>
      <c r="V621" s="176"/>
      <c r="W621" s="176"/>
      <c r="X621" s="176"/>
      <c r="Y621" s="176"/>
      <c r="Z621" s="176"/>
      <c r="AA621" s="176"/>
      <c r="AB621" s="176"/>
      <c r="AC621" s="176"/>
      <c r="AD621" s="176"/>
      <c r="AE621" s="176"/>
      <c r="AF621" s="176"/>
      <c r="AG621" s="176"/>
      <c r="AH621" s="176"/>
      <c r="AI621" s="176"/>
      <c r="AJ621" s="176"/>
      <c r="AK621" s="176"/>
      <c r="AL621" s="176"/>
      <c r="AM621" s="176"/>
      <c r="AN621" s="176"/>
      <c r="AO621" s="176"/>
      <c r="AP621" s="176"/>
      <c r="AQ621" s="176"/>
      <c r="AR621" s="176"/>
      <c r="AS621" s="176"/>
      <c r="AT621" s="176"/>
      <c r="AU621" s="176"/>
      <c r="AV621" s="176"/>
      <c r="AW621" s="176"/>
      <c r="AX621" s="176"/>
      <c r="AY621" s="176"/>
      <c r="AZ621" s="176"/>
      <c r="BA621" s="176"/>
      <c r="BB621" s="176"/>
      <c r="BC621" s="176"/>
      <c r="BD621" s="176"/>
      <c r="BE621" s="176"/>
      <c r="BF621" s="176"/>
      <c r="BG621" s="176"/>
      <c r="BH621" s="176"/>
      <c r="BI621" s="176"/>
      <c r="BJ621" s="176"/>
      <c r="BK621" s="176"/>
      <c r="BL621" s="176"/>
      <c r="BM621" s="176"/>
      <c r="BN621" s="176"/>
      <c r="BO621" s="176"/>
      <c r="BP621" s="176"/>
      <c r="BQ621" s="176"/>
      <c r="BR621" s="176"/>
      <c r="BS621" s="176"/>
      <c r="BT621" s="176"/>
      <c r="BU621" s="176"/>
      <c r="BV621" s="176"/>
      <c r="BW621" s="176"/>
      <c r="BX621" s="176"/>
      <c r="BY621" s="176"/>
      <c r="BZ621" s="176"/>
      <c r="CA621" s="176"/>
      <c r="CB621" s="176"/>
      <c r="CC621" s="176"/>
      <c r="CD621" s="176"/>
      <c r="CE621" s="176"/>
      <c r="CF621" s="176"/>
      <c r="CG621" s="176"/>
      <c r="CH621" s="176"/>
      <c r="CI621" s="176"/>
      <c r="CJ621" s="176"/>
      <c r="CK621" s="176"/>
      <c r="CL621" s="176"/>
      <c r="CM621" s="176"/>
      <c r="CN621" s="176"/>
      <c r="CO621" s="176"/>
      <c r="CP621" s="176"/>
      <c r="CQ621" s="176"/>
      <c r="CR621" s="176"/>
      <c r="CS621" s="176"/>
      <c r="CT621" s="176"/>
      <c r="CU621" s="176"/>
      <c r="CV621" s="176"/>
      <c r="CW621" s="176"/>
      <c r="CX621" s="176"/>
      <c r="CY621" s="176"/>
      <c r="CZ621" s="176"/>
      <c r="DA621" s="176"/>
      <c r="DB621" s="176"/>
      <c r="DC621" s="176"/>
      <c r="DD621" s="176"/>
      <c r="DE621" s="176"/>
      <c r="DF621" s="176"/>
      <c r="DG621" s="176"/>
      <c r="DH621" s="176"/>
    </row>
    <row r="622" spans="1:112" s="229" customFormat="1" x14ac:dyDescent="0.2">
      <c r="A622" s="216"/>
      <c r="B622" s="223"/>
      <c r="C622" s="227"/>
      <c r="D622" s="176"/>
      <c r="E622" s="224"/>
      <c r="F622" s="176"/>
      <c r="G622" s="176"/>
      <c r="H622" s="228"/>
      <c r="I622" s="228"/>
      <c r="J622" s="220"/>
      <c r="K622" s="176"/>
      <c r="L622" s="176"/>
      <c r="M622" s="176"/>
      <c r="N622" s="176"/>
      <c r="O622" s="227"/>
      <c r="P622" s="176"/>
      <c r="Q622" s="176"/>
      <c r="R622" s="176"/>
      <c r="S622" s="176"/>
      <c r="T622" s="176"/>
      <c r="U622" s="176"/>
      <c r="V622" s="176"/>
      <c r="W622" s="176"/>
      <c r="X622" s="176"/>
      <c r="Y622" s="176"/>
      <c r="Z622" s="176"/>
      <c r="AA622" s="176"/>
      <c r="AB622" s="176"/>
      <c r="AC622" s="176"/>
      <c r="AD622" s="176"/>
      <c r="AE622" s="176"/>
      <c r="AF622" s="176"/>
      <c r="AG622" s="176"/>
      <c r="AH622" s="176"/>
      <c r="AI622" s="176"/>
      <c r="AJ622" s="176"/>
      <c r="AK622" s="176"/>
      <c r="AL622" s="176"/>
      <c r="AM622" s="176"/>
      <c r="AN622" s="176"/>
      <c r="AO622" s="176"/>
      <c r="AP622" s="176"/>
      <c r="AQ622" s="176"/>
      <c r="AR622" s="176"/>
      <c r="AS622" s="176"/>
      <c r="AT622" s="176"/>
      <c r="AU622" s="176"/>
      <c r="AV622" s="176"/>
      <c r="AW622" s="176"/>
      <c r="AX622" s="176"/>
      <c r="AY622" s="176"/>
      <c r="AZ622" s="176"/>
      <c r="BA622" s="176"/>
      <c r="BB622" s="176"/>
      <c r="BC622" s="176"/>
      <c r="BD622" s="176"/>
      <c r="BE622" s="176"/>
      <c r="BF622" s="176"/>
      <c r="BG622" s="176"/>
      <c r="BH622" s="176"/>
      <c r="BI622" s="176"/>
      <c r="BJ622" s="176"/>
      <c r="BK622" s="176"/>
      <c r="BL622" s="176"/>
      <c r="BM622" s="176"/>
      <c r="BN622" s="176"/>
      <c r="BO622" s="176"/>
      <c r="BP622" s="176"/>
      <c r="BQ622" s="176"/>
      <c r="BR622" s="176"/>
      <c r="BS622" s="176"/>
      <c r="BT622" s="176"/>
      <c r="BU622" s="176"/>
      <c r="BV622" s="176"/>
      <c r="BW622" s="176"/>
      <c r="BX622" s="176"/>
      <c r="BY622" s="176"/>
      <c r="BZ622" s="176"/>
      <c r="CA622" s="176"/>
      <c r="CB622" s="176"/>
      <c r="CC622" s="176"/>
      <c r="CD622" s="176"/>
      <c r="CE622" s="176"/>
      <c r="CF622" s="176"/>
      <c r="CG622" s="176"/>
      <c r="CH622" s="176"/>
      <c r="CI622" s="176"/>
      <c r="CJ622" s="176"/>
      <c r="CK622" s="176"/>
      <c r="CL622" s="176"/>
      <c r="CM622" s="176"/>
      <c r="CN622" s="176"/>
      <c r="CO622" s="176"/>
      <c r="CP622" s="176"/>
      <c r="CQ622" s="176"/>
      <c r="CR622" s="176"/>
      <c r="CS622" s="176"/>
      <c r="CT622" s="176"/>
      <c r="CU622" s="176"/>
      <c r="CV622" s="176"/>
      <c r="CW622" s="176"/>
      <c r="CX622" s="176"/>
      <c r="CY622" s="176"/>
      <c r="CZ622" s="176"/>
      <c r="DA622" s="176"/>
      <c r="DB622" s="176"/>
      <c r="DC622" s="176"/>
      <c r="DD622" s="176"/>
      <c r="DE622" s="176"/>
      <c r="DF622" s="176"/>
      <c r="DG622" s="176"/>
      <c r="DH622" s="176"/>
    </row>
    <row r="623" spans="1:112" s="229" customFormat="1" x14ac:dyDescent="0.2">
      <c r="A623" s="216"/>
      <c r="B623" s="223"/>
      <c r="C623" s="227"/>
      <c r="D623" s="176"/>
      <c r="E623" s="224"/>
      <c r="F623" s="176"/>
      <c r="G623" s="176"/>
      <c r="H623" s="228"/>
      <c r="I623" s="228"/>
      <c r="J623" s="220"/>
      <c r="K623" s="176"/>
      <c r="L623" s="176"/>
      <c r="M623" s="176"/>
      <c r="N623" s="176"/>
      <c r="O623" s="227"/>
      <c r="P623" s="176"/>
      <c r="Q623" s="176"/>
      <c r="R623" s="176"/>
      <c r="S623" s="176"/>
      <c r="T623" s="176"/>
      <c r="U623" s="176"/>
      <c r="V623" s="176"/>
      <c r="W623" s="176"/>
      <c r="X623" s="176"/>
      <c r="Y623" s="176"/>
      <c r="Z623" s="176"/>
      <c r="AA623" s="176"/>
      <c r="AB623" s="176"/>
      <c r="AC623" s="176"/>
      <c r="AD623" s="176"/>
      <c r="AE623" s="176"/>
      <c r="AF623" s="176"/>
      <c r="AG623" s="176"/>
      <c r="AH623" s="176"/>
      <c r="AI623" s="176"/>
      <c r="AJ623" s="176"/>
      <c r="AK623" s="176"/>
      <c r="AL623" s="176"/>
      <c r="AM623" s="176"/>
      <c r="AN623" s="176"/>
      <c r="AO623" s="176"/>
      <c r="AP623" s="176"/>
      <c r="AQ623" s="176"/>
      <c r="AR623" s="176"/>
      <c r="AS623" s="176"/>
      <c r="AT623" s="176"/>
      <c r="AU623" s="176"/>
      <c r="AV623" s="176"/>
      <c r="AW623" s="176"/>
      <c r="AX623" s="176"/>
      <c r="AY623" s="176"/>
      <c r="AZ623" s="176"/>
      <c r="BA623" s="176"/>
      <c r="BB623" s="176"/>
      <c r="BC623" s="176"/>
      <c r="BD623" s="176"/>
      <c r="BE623" s="176"/>
      <c r="BF623" s="176"/>
      <c r="BG623" s="176"/>
      <c r="BH623" s="176"/>
      <c r="BI623" s="176"/>
      <c r="BJ623" s="176"/>
      <c r="BK623" s="176"/>
      <c r="BL623" s="176"/>
      <c r="BM623" s="176"/>
      <c r="BN623" s="176"/>
      <c r="BO623" s="176"/>
      <c r="BP623" s="176"/>
      <c r="BQ623" s="176"/>
      <c r="BR623" s="176"/>
      <c r="BS623" s="176"/>
      <c r="BT623" s="176"/>
      <c r="BU623" s="176"/>
      <c r="BV623" s="176"/>
      <c r="BW623" s="176"/>
      <c r="BX623" s="176"/>
      <c r="BY623" s="176"/>
      <c r="BZ623" s="176"/>
      <c r="CA623" s="176"/>
      <c r="CB623" s="176"/>
      <c r="CC623" s="176"/>
      <c r="CD623" s="176"/>
      <c r="CE623" s="176"/>
      <c r="CF623" s="176"/>
      <c r="CG623" s="176"/>
      <c r="CH623" s="176"/>
      <c r="CI623" s="176"/>
      <c r="CJ623" s="176"/>
      <c r="CK623" s="176"/>
      <c r="CL623" s="176"/>
      <c r="CM623" s="176"/>
      <c r="CN623" s="176"/>
      <c r="CO623" s="176"/>
      <c r="CP623" s="176"/>
      <c r="CQ623" s="176"/>
      <c r="CR623" s="176"/>
      <c r="CS623" s="176"/>
      <c r="CT623" s="176"/>
      <c r="CU623" s="176"/>
      <c r="CV623" s="176"/>
      <c r="CW623" s="176"/>
      <c r="CX623" s="176"/>
      <c r="CY623" s="176"/>
      <c r="CZ623" s="176"/>
      <c r="DA623" s="176"/>
      <c r="DB623" s="176"/>
      <c r="DC623" s="176"/>
      <c r="DD623" s="176"/>
      <c r="DE623" s="176"/>
      <c r="DF623" s="176"/>
      <c r="DG623" s="176"/>
      <c r="DH623" s="176"/>
    </row>
    <row r="624" spans="1:112" s="229" customFormat="1" x14ac:dyDescent="0.2">
      <c r="A624" s="216"/>
      <c r="B624" s="222"/>
      <c r="C624" s="227"/>
      <c r="D624" s="176"/>
      <c r="E624" s="224"/>
      <c r="F624" s="176"/>
      <c r="G624" s="176"/>
      <c r="H624" s="228"/>
      <c r="I624" s="228"/>
      <c r="J624" s="220"/>
      <c r="K624" s="176"/>
      <c r="L624" s="176"/>
      <c r="M624" s="176"/>
      <c r="N624" s="176"/>
      <c r="O624" s="227"/>
      <c r="P624" s="176"/>
      <c r="Q624" s="176"/>
      <c r="R624" s="176"/>
      <c r="S624" s="176"/>
      <c r="T624" s="176"/>
      <c r="U624" s="176"/>
      <c r="V624" s="176"/>
      <c r="W624" s="176"/>
      <c r="X624" s="176"/>
      <c r="Y624" s="176"/>
      <c r="Z624" s="176"/>
      <c r="AA624" s="176"/>
      <c r="AB624" s="176"/>
      <c r="AC624" s="176"/>
      <c r="AD624" s="176"/>
      <c r="AE624" s="176"/>
      <c r="AF624" s="176"/>
      <c r="AG624" s="176"/>
      <c r="AH624" s="176"/>
      <c r="AI624" s="176"/>
      <c r="AJ624" s="176"/>
      <c r="AK624" s="176"/>
      <c r="AL624" s="176"/>
      <c r="AM624" s="176"/>
      <c r="AN624" s="176"/>
      <c r="AO624" s="176"/>
      <c r="AP624" s="176"/>
      <c r="AQ624" s="176"/>
      <c r="AR624" s="176"/>
      <c r="AS624" s="176"/>
      <c r="AT624" s="176"/>
      <c r="AU624" s="176"/>
      <c r="AV624" s="176"/>
      <c r="AW624" s="176"/>
      <c r="AX624" s="176"/>
      <c r="AY624" s="176"/>
      <c r="AZ624" s="176"/>
      <c r="BA624" s="176"/>
      <c r="BB624" s="176"/>
      <c r="BC624" s="176"/>
      <c r="BD624" s="176"/>
      <c r="BE624" s="176"/>
      <c r="BF624" s="176"/>
      <c r="BG624" s="176"/>
      <c r="BH624" s="176"/>
      <c r="BI624" s="176"/>
      <c r="BJ624" s="176"/>
      <c r="BK624" s="176"/>
      <c r="BL624" s="176"/>
      <c r="BM624" s="176"/>
      <c r="BN624" s="176"/>
      <c r="BO624" s="176"/>
      <c r="BP624" s="176"/>
      <c r="BQ624" s="176"/>
      <c r="BR624" s="176"/>
      <c r="BS624" s="176"/>
      <c r="BT624" s="176"/>
      <c r="BU624" s="176"/>
      <c r="BV624" s="176"/>
      <c r="BW624" s="176"/>
      <c r="BX624" s="176"/>
      <c r="BY624" s="176"/>
      <c r="BZ624" s="176"/>
      <c r="CA624" s="176"/>
      <c r="CB624" s="176"/>
      <c r="CC624" s="176"/>
      <c r="CD624" s="176"/>
      <c r="CE624" s="176"/>
      <c r="CF624" s="176"/>
      <c r="CG624" s="176"/>
      <c r="CH624" s="176"/>
      <c r="CI624" s="176"/>
      <c r="CJ624" s="176"/>
      <c r="CK624" s="176"/>
      <c r="CL624" s="176"/>
      <c r="CM624" s="176"/>
      <c r="CN624" s="176"/>
      <c r="CO624" s="176"/>
      <c r="CP624" s="176"/>
      <c r="CQ624" s="176"/>
      <c r="CR624" s="176"/>
      <c r="CS624" s="176"/>
      <c r="CT624" s="176"/>
      <c r="CU624" s="176"/>
      <c r="CV624" s="176"/>
      <c r="CW624" s="176"/>
      <c r="CX624" s="176"/>
      <c r="CY624" s="176"/>
      <c r="CZ624" s="176"/>
      <c r="DA624" s="176"/>
      <c r="DB624" s="176"/>
      <c r="DC624" s="176"/>
      <c r="DD624" s="176"/>
      <c r="DE624" s="176"/>
      <c r="DF624" s="176"/>
      <c r="DG624" s="176"/>
      <c r="DH624" s="176"/>
    </row>
    <row r="625" spans="1:112" s="229" customFormat="1" x14ac:dyDescent="0.2">
      <c r="A625" s="216"/>
      <c r="B625" s="222"/>
      <c r="C625" s="227"/>
      <c r="D625" s="176"/>
      <c r="E625" s="224"/>
      <c r="F625" s="176"/>
      <c r="G625" s="176"/>
      <c r="H625" s="228"/>
      <c r="I625" s="228"/>
      <c r="J625" s="220"/>
      <c r="K625" s="176"/>
      <c r="L625" s="176"/>
      <c r="M625" s="176"/>
      <c r="N625" s="176"/>
      <c r="O625" s="227"/>
      <c r="P625" s="176"/>
      <c r="Q625" s="176"/>
      <c r="R625" s="176"/>
      <c r="S625" s="176"/>
      <c r="T625" s="176"/>
      <c r="U625" s="176"/>
      <c r="V625" s="176"/>
      <c r="W625" s="176"/>
      <c r="X625" s="176"/>
      <c r="Y625" s="176"/>
      <c r="Z625" s="176"/>
      <c r="AA625" s="176"/>
      <c r="AB625" s="176"/>
      <c r="AC625" s="176"/>
      <c r="AD625" s="176"/>
      <c r="AE625" s="176"/>
      <c r="AF625" s="176"/>
      <c r="AG625" s="176"/>
      <c r="AH625" s="176"/>
      <c r="AI625" s="176"/>
      <c r="AJ625" s="176"/>
      <c r="AK625" s="176"/>
      <c r="AL625" s="176"/>
      <c r="AM625" s="176"/>
      <c r="AN625" s="176"/>
      <c r="AO625" s="176"/>
      <c r="AP625" s="176"/>
      <c r="AQ625" s="176"/>
      <c r="AR625" s="176"/>
      <c r="AS625" s="176"/>
      <c r="AT625" s="176"/>
      <c r="AU625" s="176"/>
      <c r="AV625" s="176"/>
      <c r="AW625" s="176"/>
      <c r="AX625" s="176"/>
      <c r="AY625" s="176"/>
      <c r="AZ625" s="176"/>
      <c r="BA625" s="176"/>
      <c r="BB625" s="176"/>
      <c r="BC625" s="176"/>
      <c r="BD625" s="176"/>
      <c r="BE625" s="176"/>
      <c r="BF625" s="176"/>
      <c r="BG625" s="176"/>
      <c r="BH625" s="176"/>
      <c r="BI625" s="176"/>
      <c r="BJ625" s="176"/>
      <c r="BK625" s="176"/>
      <c r="BL625" s="176"/>
      <c r="BM625" s="176"/>
      <c r="BN625" s="176"/>
      <c r="BO625" s="176"/>
      <c r="BP625" s="176"/>
      <c r="BQ625" s="176"/>
      <c r="BR625" s="176"/>
      <c r="BS625" s="176"/>
      <c r="BT625" s="176"/>
      <c r="BU625" s="176"/>
      <c r="BV625" s="176"/>
      <c r="BW625" s="176"/>
      <c r="BX625" s="176"/>
      <c r="BY625" s="176"/>
      <c r="BZ625" s="176"/>
      <c r="CA625" s="176"/>
      <c r="CB625" s="176"/>
      <c r="CC625" s="176"/>
      <c r="CD625" s="176"/>
      <c r="CE625" s="176"/>
      <c r="CF625" s="176"/>
      <c r="CG625" s="176"/>
      <c r="CH625" s="176"/>
      <c r="CI625" s="176"/>
      <c r="CJ625" s="176"/>
      <c r="CK625" s="176"/>
      <c r="CL625" s="176"/>
      <c r="CM625" s="176"/>
      <c r="CN625" s="176"/>
      <c r="CO625" s="176"/>
      <c r="CP625" s="176"/>
      <c r="CQ625" s="176"/>
      <c r="CR625" s="176"/>
      <c r="CS625" s="176"/>
      <c r="CT625" s="176"/>
      <c r="CU625" s="176"/>
      <c r="CV625" s="176"/>
      <c r="CW625" s="176"/>
      <c r="CX625" s="176"/>
      <c r="CY625" s="176"/>
      <c r="CZ625" s="176"/>
      <c r="DA625" s="176"/>
      <c r="DB625" s="176"/>
      <c r="DC625" s="176"/>
      <c r="DD625" s="176"/>
      <c r="DE625" s="176"/>
      <c r="DF625" s="176"/>
      <c r="DG625" s="176"/>
      <c r="DH625" s="176"/>
    </row>
    <row r="626" spans="1:112" s="229" customFormat="1" x14ac:dyDescent="0.2">
      <c r="A626" s="216"/>
      <c r="B626" s="222"/>
      <c r="C626" s="227"/>
      <c r="D626" s="176"/>
      <c r="E626" s="224"/>
      <c r="F626" s="176"/>
      <c r="G626" s="176"/>
      <c r="H626" s="228"/>
      <c r="I626" s="228"/>
      <c r="J626" s="220"/>
      <c r="K626" s="176"/>
      <c r="L626" s="176"/>
      <c r="M626" s="176"/>
      <c r="N626" s="176"/>
      <c r="O626" s="227"/>
      <c r="P626" s="176"/>
      <c r="Q626" s="176"/>
      <c r="R626" s="176"/>
      <c r="S626" s="176"/>
      <c r="T626" s="176"/>
      <c r="U626" s="176"/>
      <c r="V626" s="176"/>
      <c r="W626" s="176"/>
      <c r="X626" s="176"/>
      <c r="Y626" s="176"/>
      <c r="Z626" s="176"/>
      <c r="AA626" s="176"/>
      <c r="AB626" s="176"/>
      <c r="AC626" s="176"/>
      <c r="AD626" s="176"/>
      <c r="AE626" s="176"/>
      <c r="AF626" s="176"/>
      <c r="AG626" s="176"/>
      <c r="AH626" s="176"/>
      <c r="AI626" s="176"/>
      <c r="AJ626" s="176"/>
      <c r="AK626" s="176"/>
      <c r="AL626" s="176"/>
      <c r="AM626" s="176"/>
      <c r="AN626" s="176"/>
      <c r="AO626" s="176"/>
      <c r="AP626" s="176"/>
      <c r="AQ626" s="176"/>
      <c r="AR626" s="176"/>
      <c r="AS626" s="176"/>
      <c r="AT626" s="176"/>
      <c r="AU626" s="176"/>
      <c r="AV626" s="176"/>
      <c r="AW626" s="176"/>
      <c r="AX626" s="176"/>
      <c r="AY626" s="176"/>
      <c r="AZ626" s="176"/>
      <c r="BA626" s="176"/>
      <c r="BB626" s="176"/>
      <c r="BC626" s="176"/>
      <c r="BD626" s="176"/>
      <c r="BE626" s="176"/>
      <c r="BF626" s="176"/>
      <c r="BG626" s="176"/>
      <c r="BH626" s="176"/>
      <c r="BI626" s="176"/>
      <c r="BJ626" s="176"/>
      <c r="BK626" s="176"/>
      <c r="BL626" s="176"/>
      <c r="BM626" s="176"/>
      <c r="BN626" s="176"/>
      <c r="BO626" s="176"/>
      <c r="BP626" s="176"/>
      <c r="BQ626" s="176"/>
      <c r="BR626" s="176"/>
      <c r="BS626" s="176"/>
      <c r="BT626" s="176"/>
      <c r="BU626" s="176"/>
      <c r="BV626" s="176"/>
      <c r="BW626" s="176"/>
      <c r="BX626" s="176"/>
      <c r="BY626" s="176"/>
      <c r="BZ626" s="176"/>
      <c r="CA626" s="176"/>
      <c r="CB626" s="176"/>
      <c r="CC626" s="176"/>
      <c r="CD626" s="176"/>
      <c r="CE626" s="176"/>
      <c r="CF626" s="176"/>
      <c r="CG626" s="176"/>
      <c r="CH626" s="176"/>
      <c r="CI626" s="176"/>
      <c r="CJ626" s="176"/>
      <c r="CK626" s="176"/>
      <c r="CL626" s="176"/>
      <c r="CM626" s="176"/>
      <c r="CN626" s="176"/>
      <c r="CO626" s="176"/>
      <c r="CP626" s="176"/>
      <c r="CQ626" s="176"/>
      <c r="CR626" s="176"/>
      <c r="CS626" s="176"/>
      <c r="CT626" s="176"/>
      <c r="CU626" s="176"/>
      <c r="CV626" s="176"/>
      <c r="CW626" s="176"/>
      <c r="CX626" s="176"/>
      <c r="CY626" s="176"/>
      <c r="CZ626" s="176"/>
      <c r="DA626" s="176"/>
      <c r="DB626" s="176"/>
      <c r="DC626" s="176"/>
      <c r="DD626" s="176"/>
      <c r="DE626" s="176"/>
      <c r="DF626" s="176"/>
      <c r="DG626" s="176"/>
      <c r="DH626" s="176"/>
    </row>
    <row r="627" spans="1:112" s="229" customFormat="1" x14ac:dyDescent="0.2">
      <c r="A627" s="216"/>
      <c r="B627" s="223"/>
      <c r="C627" s="227"/>
      <c r="D627" s="176"/>
      <c r="E627" s="224"/>
      <c r="F627" s="176"/>
      <c r="G627" s="176"/>
      <c r="H627" s="228"/>
      <c r="I627" s="228"/>
      <c r="J627" s="220"/>
      <c r="K627" s="176"/>
      <c r="L627" s="176"/>
      <c r="M627" s="176"/>
      <c r="N627" s="176"/>
      <c r="O627" s="227"/>
      <c r="P627" s="176"/>
      <c r="Q627" s="176"/>
      <c r="R627" s="176"/>
      <c r="S627" s="176"/>
      <c r="T627" s="176"/>
      <c r="U627" s="176"/>
      <c r="V627" s="176"/>
      <c r="W627" s="176"/>
      <c r="X627" s="176"/>
      <c r="Y627" s="176"/>
      <c r="Z627" s="176"/>
      <c r="AA627" s="176"/>
      <c r="AB627" s="176"/>
      <c r="AC627" s="176"/>
      <c r="AD627" s="176"/>
      <c r="AE627" s="176"/>
      <c r="AF627" s="176"/>
      <c r="AG627" s="176"/>
      <c r="AH627" s="176"/>
      <c r="AI627" s="176"/>
      <c r="AJ627" s="176"/>
      <c r="AK627" s="176"/>
      <c r="AL627" s="176"/>
      <c r="AM627" s="176"/>
      <c r="AN627" s="176"/>
      <c r="AO627" s="176"/>
      <c r="AP627" s="176"/>
      <c r="AQ627" s="176"/>
      <c r="AR627" s="176"/>
      <c r="AS627" s="176"/>
      <c r="AT627" s="176"/>
      <c r="AU627" s="176"/>
      <c r="AV627" s="176"/>
      <c r="AW627" s="176"/>
      <c r="AX627" s="176"/>
      <c r="AY627" s="176"/>
      <c r="AZ627" s="176"/>
      <c r="BA627" s="176"/>
      <c r="BB627" s="176"/>
      <c r="BC627" s="176"/>
      <c r="BD627" s="176"/>
      <c r="BE627" s="176"/>
      <c r="BF627" s="176"/>
      <c r="BG627" s="176"/>
      <c r="BH627" s="176"/>
      <c r="BI627" s="176"/>
      <c r="BJ627" s="176"/>
      <c r="BK627" s="176"/>
      <c r="BL627" s="176"/>
      <c r="BM627" s="176"/>
      <c r="BN627" s="176"/>
      <c r="BO627" s="176"/>
      <c r="BP627" s="176"/>
      <c r="BQ627" s="176"/>
      <c r="BR627" s="176"/>
      <c r="BS627" s="176"/>
      <c r="BT627" s="176"/>
      <c r="BU627" s="176"/>
      <c r="BV627" s="176"/>
      <c r="BW627" s="176"/>
      <c r="BX627" s="176"/>
      <c r="BY627" s="176"/>
      <c r="BZ627" s="176"/>
      <c r="CA627" s="176"/>
      <c r="CB627" s="176"/>
      <c r="CC627" s="176"/>
      <c r="CD627" s="176"/>
      <c r="CE627" s="176"/>
      <c r="CF627" s="176"/>
      <c r="CG627" s="176"/>
      <c r="CH627" s="176"/>
      <c r="CI627" s="176"/>
      <c r="CJ627" s="176"/>
      <c r="CK627" s="176"/>
      <c r="CL627" s="176"/>
      <c r="CM627" s="176"/>
      <c r="CN627" s="176"/>
      <c r="CO627" s="176"/>
      <c r="CP627" s="176"/>
      <c r="CQ627" s="176"/>
      <c r="CR627" s="176"/>
      <c r="CS627" s="176"/>
      <c r="CT627" s="176"/>
      <c r="CU627" s="176"/>
      <c r="CV627" s="176"/>
      <c r="CW627" s="176"/>
      <c r="CX627" s="176"/>
      <c r="CY627" s="176"/>
      <c r="CZ627" s="176"/>
      <c r="DA627" s="176"/>
      <c r="DB627" s="176"/>
      <c r="DC627" s="176"/>
      <c r="DD627" s="176"/>
      <c r="DE627" s="176"/>
      <c r="DF627" s="176"/>
      <c r="DG627" s="176"/>
      <c r="DH627" s="176"/>
    </row>
    <row r="628" spans="1:112" s="229" customFormat="1" x14ac:dyDescent="0.2">
      <c r="A628" s="216"/>
      <c r="B628" s="222"/>
      <c r="C628" s="227"/>
      <c r="D628" s="176"/>
      <c r="E628" s="224"/>
      <c r="F628" s="176"/>
      <c r="G628" s="176"/>
      <c r="H628" s="228"/>
      <c r="I628" s="228"/>
      <c r="J628" s="220"/>
      <c r="K628" s="176"/>
      <c r="L628" s="176"/>
      <c r="M628" s="176"/>
      <c r="N628" s="176"/>
      <c r="O628" s="227"/>
      <c r="P628" s="176"/>
      <c r="Q628" s="176"/>
      <c r="R628" s="176"/>
      <c r="S628" s="176"/>
      <c r="T628" s="176"/>
      <c r="U628" s="176"/>
      <c r="V628" s="176"/>
      <c r="W628" s="176"/>
      <c r="X628" s="176"/>
      <c r="Y628" s="176"/>
      <c r="Z628" s="176"/>
      <c r="AA628" s="176"/>
      <c r="AB628" s="176"/>
      <c r="AC628" s="176"/>
      <c r="AD628" s="176"/>
      <c r="AE628" s="176"/>
      <c r="AF628" s="176"/>
      <c r="AG628" s="176"/>
      <c r="AH628" s="176"/>
      <c r="AI628" s="176"/>
      <c r="AJ628" s="176"/>
      <c r="AK628" s="176"/>
      <c r="AL628" s="176"/>
      <c r="AM628" s="176"/>
      <c r="AN628" s="176"/>
      <c r="AO628" s="176"/>
      <c r="AP628" s="176"/>
      <c r="AQ628" s="176"/>
      <c r="AR628" s="176"/>
      <c r="AS628" s="176"/>
      <c r="AT628" s="176"/>
      <c r="AU628" s="176"/>
      <c r="AV628" s="176"/>
      <c r="AW628" s="176"/>
      <c r="AX628" s="176"/>
      <c r="AY628" s="176"/>
      <c r="AZ628" s="176"/>
      <c r="BA628" s="176"/>
      <c r="BB628" s="176"/>
      <c r="BC628" s="176"/>
      <c r="BD628" s="176"/>
      <c r="BE628" s="176"/>
      <c r="BF628" s="176"/>
      <c r="BG628" s="176"/>
      <c r="BH628" s="176"/>
      <c r="BI628" s="176"/>
      <c r="BJ628" s="176"/>
      <c r="BK628" s="176"/>
      <c r="BL628" s="176"/>
      <c r="BM628" s="176"/>
      <c r="BN628" s="176"/>
      <c r="BO628" s="176"/>
      <c r="BP628" s="176"/>
      <c r="BQ628" s="176"/>
      <c r="BR628" s="176"/>
      <c r="BS628" s="176"/>
      <c r="BT628" s="176"/>
      <c r="BU628" s="176"/>
      <c r="BV628" s="176"/>
      <c r="BW628" s="176"/>
      <c r="BX628" s="176"/>
      <c r="BY628" s="176"/>
      <c r="BZ628" s="176"/>
      <c r="CA628" s="176"/>
      <c r="CB628" s="176"/>
      <c r="CC628" s="176"/>
      <c r="CD628" s="176"/>
      <c r="CE628" s="176"/>
      <c r="CF628" s="176"/>
      <c r="CG628" s="176"/>
      <c r="CH628" s="176"/>
      <c r="CI628" s="176"/>
      <c r="CJ628" s="176"/>
      <c r="CK628" s="176"/>
      <c r="CL628" s="176"/>
      <c r="CM628" s="176"/>
      <c r="CN628" s="176"/>
      <c r="CO628" s="176"/>
      <c r="CP628" s="176"/>
      <c r="CQ628" s="176"/>
      <c r="CR628" s="176"/>
      <c r="CS628" s="176"/>
      <c r="CT628" s="176"/>
      <c r="CU628" s="176"/>
      <c r="CV628" s="176"/>
      <c r="CW628" s="176"/>
      <c r="CX628" s="176"/>
      <c r="CY628" s="176"/>
      <c r="CZ628" s="176"/>
      <c r="DA628" s="176"/>
      <c r="DB628" s="176"/>
      <c r="DC628" s="176"/>
      <c r="DD628" s="176"/>
      <c r="DE628" s="176"/>
      <c r="DF628" s="176"/>
      <c r="DG628" s="176"/>
      <c r="DH628" s="176"/>
    </row>
    <row r="629" spans="1:112" s="229" customFormat="1" x14ac:dyDescent="0.2">
      <c r="A629" s="216"/>
      <c r="B629" s="223"/>
      <c r="C629" s="227"/>
      <c r="D629" s="176"/>
      <c r="E629" s="224"/>
      <c r="F629" s="176"/>
      <c r="G629" s="176"/>
      <c r="H629" s="228"/>
      <c r="I629" s="228"/>
      <c r="J629" s="220"/>
      <c r="K629" s="176"/>
      <c r="L629" s="176"/>
      <c r="M629" s="176"/>
      <c r="N629" s="176"/>
      <c r="O629" s="227"/>
      <c r="P629" s="176"/>
      <c r="Q629" s="176"/>
      <c r="R629" s="176"/>
      <c r="S629" s="176"/>
      <c r="T629" s="176"/>
      <c r="U629" s="176"/>
      <c r="V629" s="176"/>
      <c r="W629" s="176"/>
      <c r="X629" s="176"/>
      <c r="Y629" s="176"/>
      <c r="Z629" s="176"/>
      <c r="AA629" s="176"/>
      <c r="AB629" s="176"/>
      <c r="AC629" s="176"/>
      <c r="AD629" s="176"/>
      <c r="AE629" s="176"/>
      <c r="AF629" s="176"/>
      <c r="AG629" s="176"/>
      <c r="AH629" s="176"/>
      <c r="AI629" s="176"/>
      <c r="AJ629" s="176"/>
      <c r="AK629" s="176"/>
      <c r="AL629" s="176"/>
      <c r="AM629" s="176"/>
      <c r="AN629" s="176"/>
      <c r="AO629" s="176"/>
      <c r="AP629" s="176"/>
      <c r="AQ629" s="176"/>
      <c r="AR629" s="176"/>
      <c r="AS629" s="176"/>
      <c r="AT629" s="176"/>
      <c r="AU629" s="176"/>
      <c r="AV629" s="176"/>
      <c r="AW629" s="176"/>
      <c r="AX629" s="176"/>
      <c r="AY629" s="176"/>
      <c r="AZ629" s="176"/>
      <c r="BA629" s="176"/>
      <c r="BB629" s="176"/>
      <c r="BC629" s="176"/>
      <c r="BD629" s="176"/>
      <c r="BE629" s="176"/>
      <c r="BF629" s="176"/>
      <c r="BG629" s="176"/>
      <c r="BH629" s="176"/>
      <c r="BI629" s="176"/>
      <c r="BJ629" s="176"/>
      <c r="BK629" s="176"/>
      <c r="BL629" s="176"/>
      <c r="BM629" s="176"/>
      <c r="BN629" s="176"/>
      <c r="BO629" s="176"/>
      <c r="BP629" s="176"/>
      <c r="BQ629" s="176"/>
      <c r="BR629" s="176"/>
      <c r="BS629" s="176"/>
      <c r="BT629" s="176"/>
      <c r="BU629" s="176"/>
      <c r="BV629" s="176"/>
      <c r="BW629" s="176"/>
      <c r="BX629" s="176"/>
      <c r="BY629" s="176"/>
      <c r="BZ629" s="176"/>
      <c r="CA629" s="176"/>
      <c r="CB629" s="176"/>
      <c r="CC629" s="176"/>
      <c r="CD629" s="176"/>
      <c r="CE629" s="176"/>
      <c r="CF629" s="176"/>
      <c r="CG629" s="176"/>
      <c r="CH629" s="176"/>
      <c r="CI629" s="176"/>
      <c r="CJ629" s="176"/>
      <c r="CK629" s="176"/>
      <c r="CL629" s="176"/>
      <c r="CM629" s="176"/>
      <c r="CN629" s="176"/>
      <c r="CO629" s="176"/>
      <c r="CP629" s="176"/>
      <c r="CQ629" s="176"/>
      <c r="CR629" s="176"/>
      <c r="CS629" s="176"/>
      <c r="CT629" s="176"/>
      <c r="CU629" s="176"/>
      <c r="CV629" s="176"/>
      <c r="CW629" s="176"/>
      <c r="CX629" s="176"/>
      <c r="CY629" s="176"/>
      <c r="CZ629" s="176"/>
      <c r="DA629" s="176"/>
      <c r="DB629" s="176"/>
      <c r="DC629" s="176"/>
      <c r="DD629" s="176"/>
      <c r="DE629" s="176"/>
      <c r="DF629" s="176"/>
      <c r="DG629" s="176"/>
      <c r="DH629" s="176"/>
    </row>
    <row r="630" spans="1:112" s="229" customFormat="1" x14ac:dyDescent="0.2">
      <c r="A630" s="216"/>
      <c r="B630" s="223"/>
      <c r="C630" s="227"/>
      <c r="D630" s="176"/>
      <c r="E630" s="224"/>
      <c r="F630" s="176"/>
      <c r="G630" s="176"/>
      <c r="H630" s="228"/>
      <c r="I630" s="228"/>
      <c r="J630" s="220"/>
      <c r="K630" s="176"/>
      <c r="L630" s="176"/>
      <c r="M630" s="176"/>
      <c r="N630" s="176"/>
      <c r="O630" s="227"/>
      <c r="P630" s="176"/>
      <c r="Q630" s="176"/>
      <c r="R630" s="176"/>
      <c r="S630" s="176"/>
      <c r="T630" s="176"/>
      <c r="U630" s="176"/>
      <c r="V630" s="176"/>
      <c r="W630" s="176"/>
      <c r="X630" s="176"/>
      <c r="Y630" s="176"/>
      <c r="Z630" s="176"/>
      <c r="AA630" s="176"/>
      <c r="AB630" s="176"/>
      <c r="AC630" s="176"/>
      <c r="AD630" s="176"/>
      <c r="AE630" s="176"/>
      <c r="AF630" s="176"/>
      <c r="AG630" s="176"/>
      <c r="AH630" s="176"/>
      <c r="AI630" s="176"/>
      <c r="AJ630" s="176"/>
      <c r="AK630" s="176"/>
      <c r="AL630" s="176"/>
      <c r="AM630" s="176"/>
      <c r="AN630" s="176"/>
      <c r="AO630" s="176"/>
      <c r="AP630" s="176"/>
      <c r="AQ630" s="176"/>
      <c r="AR630" s="176"/>
      <c r="AS630" s="176"/>
      <c r="AT630" s="176"/>
      <c r="AU630" s="176"/>
      <c r="AV630" s="176"/>
      <c r="AW630" s="176"/>
      <c r="AX630" s="176"/>
      <c r="AY630" s="176"/>
      <c r="AZ630" s="176"/>
      <c r="BA630" s="176"/>
      <c r="BB630" s="176"/>
      <c r="BC630" s="176"/>
      <c r="BD630" s="176"/>
      <c r="BE630" s="176"/>
      <c r="BF630" s="176"/>
      <c r="BG630" s="176"/>
      <c r="BH630" s="176"/>
      <c r="BI630" s="176"/>
      <c r="BJ630" s="176"/>
      <c r="BK630" s="176"/>
      <c r="BL630" s="176"/>
      <c r="BM630" s="176"/>
      <c r="BN630" s="176"/>
      <c r="BO630" s="176"/>
      <c r="BP630" s="176"/>
      <c r="BQ630" s="176"/>
      <c r="BR630" s="176"/>
      <c r="BS630" s="176"/>
      <c r="BT630" s="176"/>
      <c r="BU630" s="176"/>
      <c r="BV630" s="176"/>
      <c r="BW630" s="176"/>
      <c r="BX630" s="176"/>
      <c r="BY630" s="176"/>
      <c r="BZ630" s="176"/>
      <c r="CA630" s="176"/>
      <c r="CB630" s="176"/>
      <c r="CC630" s="176"/>
      <c r="CD630" s="176"/>
      <c r="CE630" s="176"/>
      <c r="CF630" s="176"/>
      <c r="CG630" s="176"/>
      <c r="CH630" s="176"/>
      <c r="CI630" s="176"/>
      <c r="CJ630" s="176"/>
      <c r="CK630" s="176"/>
      <c r="CL630" s="176"/>
      <c r="CM630" s="176"/>
      <c r="CN630" s="176"/>
      <c r="CO630" s="176"/>
      <c r="CP630" s="176"/>
      <c r="CQ630" s="176"/>
      <c r="CR630" s="176"/>
      <c r="CS630" s="176"/>
      <c r="CT630" s="176"/>
      <c r="CU630" s="176"/>
      <c r="CV630" s="176"/>
      <c r="CW630" s="176"/>
      <c r="CX630" s="176"/>
      <c r="CY630" s="176"/>
      <c r="CZ630" s="176"/>
      <c r="DA630" s="176"/>
      <c r="DB630" s="176"/>
      <c r="DC630" s="176"/>
      <c r="DD630" s="176"/>
      <c r="DE630" s="176"/>
      <c r="DF630" s="176"/>
      <c r="DG630" s="176"/>
      <c r="DH630" s="176"/>
    </row>
    <row r="631" spans="1:112" s="229" customFormat="1" x14ac:dyDescent="0.2">
      <c r="A631" s="216"/>
      <c r="B631" s="222"/>
      <c r="C631" s="227"/>
      <c r="D631" s="176"/>
      <c r="E631" s="224"/>
      <c r="F631" s="176"/>
      <c r="G631" s="176"/>
      <c r="H631" s="228"/>
      <c r="I631" s="228"/>
      <c r="J631" s="220"/>
      <c r="K631" s="176"/>
      <c r="L631" s="176"/>
      <c r="M631" s="176"/>
      <c r="N631" s="176"/>
      <c r="O631" s="227"/>
      <c r="P631" s="176"/>
      <c r="Q631" s="176"/>
      <c r="R631" s="176"/>
      <c r="S631" s="176"/>
      <c r="T631" s="176"/>
      <c r="U631" s="176"/>
      <c r="V631" s="176"/>
      <c r="W631" s="176"/>
      <c r="X631" s="176"/>
      <c r="Y631" s="176"/>
      <c r="Z631" s="176"/>
      <c r="AA631" s="176"/>
      <c r="AB631" s="176"/>
      <c r="AC631" s="176"/>
      <c r="AD631" s="176"/>
      <c r="AE631" s="176"/>
      <c r="AF631" s="176"/>
      <c r="AG631" s="176"/>
      <c r="AH631" s="176"/>
      <c r="AI631" s="176"/>
      <c r="AJ631" s="176"/>
      <c r="AK631" s="176"/>
      <c r="AL631" s="176"/>
      <c r="AM631" s="176"/>
      <c r="AN631" s="176"/>
      <c r="AO631" s="176"/>
      <c r="AP631" s="176"/>
      <c r="AQ631" s="176"/>
      <c r="AR631" s="176"/>
      <c r="AS631" s="176"/>
      <c r="AT631" s="176"/>
      <c r="AU631" s="176"/>
      <c r="AV631" s="176"/>
      <c r="AW631" s="176"/>
      <c r="AX631" s="176"/>
      <c r="AY631" s="176"/>
      <c r="AZ631" s="176"/>
      <c r="BA631" s="176"/>
      <c r="BB631" s="176"/>
      <c r="BC631" s="176"/>
      <c r="BD631" s="176"/>
      <c r="BE631" s="176"/>
      <c r="BF631" s="176"/>
      <c r="BG631" s="176"/>
      <c r="BH631" s="176"/>
      <c r="BI631" s="176"/>
      <c r="BJ631" s="176"/>
      <c r="BK631" s="176"/>
      <c r="BL631" s="176"/>
      <c r="BM631" s="176"/>
      <c r="BN631" s="176"/>
      <c r="BO631" s="176"/>
      <c r="BP631" s="176"/>
      <c r="BQ631" s="176"/>
      <c r="BR631" s="176"/>
      <c r="BS631" s="176"/>
      <c r="BT631" s="176"/>
      <c r="BU631" s="176"/>
      <c r="BV631" s="176"/>
      <c r="BW631" s="176"/>
      <c r="BX631" s="176"/>
      <c r="BY631" s="176"/>
      <c r="BZ631" s="176"/>
      <c r="CA631" s="176"/>
      <c r="CB631" s="176"/>
      <c r="CC631" s="176"/>
      <c r="CD631" s="176"/>
      <c r="CE631" s="176"/>
      <c r="CF631" s="176"/>
      <c r="CG631" s="176"/>
      <c r="CH631" s="176"/>
      <c r="CI631" s="176"/>
      <c r="CJ631" s="176"/>
      <c r="CK631" s="176"/>
      <c r="CL631" s="176"/>
      <c r="CM631" s="176"/>
      <c r="CN631" s="176"/>
      <c r="CO631" s="176"/>
      <c r="CP631" s="176"/>
      <c r="CQ631" s="176"/>
      <c r="CR631" s="176"/>
      <c r="CS631" s="176"/>
      <c r="CT631" s="176"/>
      <c r="CU631" s="176"/>
      <c r="CV631" s="176"/>
      <c r="CW631" s="176"/>
      <c r="CX631" s="176"/>
      <c r="CY631" s="176"/>
      <c r="CZ631" s="176"/>
      <c r="DA631" s="176"/>
      <c r="DB631" s="176"/>
      <c r="DC631" s="176"/>
      <c r="DD631" s="176"/>
      <c r="DE631" s="176"/>
      <c r="DF631" s="176"/>
      <c r="DG631" s="176"/>
      <c r="DH631" s="176"/>
    </row>
    <row r="632" spans="1:112" s="229" customFormat="1" x14ac:dyDescent="0.2">
      <c r="A632" s="216"/>
      <c r="B632" s="223"/>
      <c r="C632" s="227"/>
      <c r="D632" s="176"/>
      <c r="E632" s="224"/>
      <c r="F632" s="176"/>
      <c r="G632" s="176"/>
      <c r="H632" s="225"/>
      <c r="I632" s="228"/>
      <c r="J632" s="220"/>
      <c r="K632" s="176"/>
      <c r="L632" s="176"/>
      <c r="M632" s="176"/>
      <c r="N632" s="176"/>
      <c r="O632" s="227"/>
      <c r="P632" s="176"/>
      <c r="Q632" s="176"/>
      <c r="R632" s="176"/>
      <c r="S632" s="176"/>
      <c r="T632" s="176"/>
      <c r="U632" s="176"/>
      <c r="V632" s="176"/>
      <c r="W632" s="176"/>
      <c r="X632" s="176"/>
      <c r="Y632" s="176"/>
      <c r="Z632" s="176"/>
      <c r="AA632" s="176"/>
      <c r="AB632" s="176"/>
      <c r="AC632" s="176"/>
      <c r="AD632" s="176"/>
      <c r="AE632" s="176"/>
      <c r="AF632" s="176"/>
      <c r="AG632" s="176"/>
      <c r="AH632" s="176"/>
      <c r="AI632" s="176"/>
      <c r="AJ632" s="176"/>
      <c r="AK632" s="176"/>
      <c r="AL632" s="176"/>
      <c r="AM632" s="176"/>
      <c r="AN632" s="176"/>
      <c r="AO632" s="176"/>
      <c r="AP632" s="176"/>
      <c r="AQ632" s="176"/>
      <c r="AR632" s="176"/>
      <c r="AS632" s="176"/>
      <c r="AT632" s="176"/>
      <c r="AU632" s="176"/>
      <c r="AV632" s="176"/>
      <c r="AW632" s="176"/>
      <c r="AX632" s="176"/>
      <c r="AY632" s="176"/>
      <c r="AZ632" s="176"/>
      <c r="BA632" s="176"/>
      <c r="BB632" s="176"/>
      <c r="BC632" s="176"/>
      <c r="BD632" s="176"/>
      <c r="BE632" s="176"/>
      <c r="BF632" s="176"/>
      <c r="BG632" s="176"/>
      <c r="BH632" s="176"/>
      <c r="BI632" s="176"/>
      <c r="BJ632" s="176"/>
      <c r="BK632" s="176"/>
      <c r="BL632" s="176"/>
      <c r="BM632" s="176"/>
      <c r="BN632" s="176"/>
      <c r="BO632" s="176"/>
      <c r="BP632" s="176"/>
      <c r="BQ632" s="176"/>
      <c r="BR632" s="176"/>
      <c r="BS632" s="176"/>
      <c r="BT632" s="176"/>
      <c r="BU632" s="176"/>
      <c r="BV632" s="176"/>
      <c r="BW632" s="176"/>
      <c r="BX632" s="176"/>
      <c r="BY632" s="176"/>
      <c r="BZ632" s="176"/>
      <c r="CA632" s="176"/>
      <c r="CB632" s="176"/>
      <c r="CC632" s="176"/>
      <c r="CD632" s="176"/>
      <c r="CE632" s="176"/>
      <c r="CF632" s="176"/>
      <c r="CG632" s="176"/>
      <c r="CH632" s="176"/>
      <c r="CI632" s="176"/>
      <c r="CJ632" s="176"/>
      <c r="CK632" s="176"/>
      <c r="CL632" s="176"/>
      <c r="CM632" s="176"/>
      <c r="CN632" s="176"/>
      <c r="CO632" s="176"/>
      <c r="CP632" s="176"/>
      <c r="CQ632" s="176"/>
      <c r="CR632" s="176"/>
      <c r="CS632" s="176"/>
      <c r="CT632" s="176"/>
      <c r="CU632" s="176"/>
      <c r="CV632" s="176"/>
      <c r="CW632" s="176"/>
      <c r="CX632" s="176"/>
      <c r="CY632" s="176"/>
      <c r="CZ632" s="176"/>
      <c r="DA632" s="176"/>
      <c r="DB632" s="176"/>
      <c r="DC632" s="176"/>
      <c r="DD632" s="176"/>
      <c r="DE632" s="176"/>
      <c r="DF632" s="176"/>
      <c r="DG632" s="176"/>
      <c r="DH632" s="176"/>
    </row>
    <row r="633" spans="1:112" s="229" customFormat="1" x14ac:dyDescent="0.2">
      <c r="A633" s="216"/>
      <c r="B633" s="222"/>
      <c r="C633" s="227"/>
      <c r="D633" s="176"/>
      <c r="E633" s="224"/>
      <c r="F633" s="176"/>
      <c r="G633" s="176"/>
      <c r="H633" s="228"/>
      <c r="I633" s="228"/>
      <c r="J633" s="220"/>
      <c r="K633" s="176"/>
      <c r="L633" s="176"/>
      <c r="M633" s="176"/>
      <c r="N633" s="176"/>
      <c r="O633" s="227"/>
      <c r="P633" s="176"/>
      <c r="Q633" s="176"/>
      <c r="R633" s="176"/>
      <c r="S633" s="176"/>
      <c r="T633" s="176"/>
      <c r="U633" s="176"/>
      <c r="V633" s="176"/>
      <c r="W633" s="176"/>
      <c r="X633" s="176"/>
      <c r="Y633" s="176"/>
      <c r="Z633" s="176"/>
      <c r="AA633" s="176"/>
      <c r="AB633" s="176"/>
      <c r="AC633" s="176"/>
      <c r="AD633" s="176"/>
      <c r="AE633" s="176"/>
      <c r="AF633" s="176"/>
      <c r="AG633" s="176"/>
      <c r="AH633" s="176"/>
      <c r="AI633" s="176"/>
      <c r="AJ633" s="176"/>
      <c r="AK633" s="176"/>
      <c r="AL633" s="176"/>
      <c r="AM633" s="176"/>
      <c r="AN633" s="176"/>
      <c r="AO633" s="176"/>
      <c r="AP633" s="176"/>
      <c r="AQ633" s="176"/>
      <c r="AR633" s="176"/>
      <c r="AS633" s="176"/>
      <c r="AT633" s="176"/>
      <c r="AU633" s="176"/>
      <c r="AV633" s="176"/>
      <c r="AW633" s="176"/>
      <c r="AX633" s="176"/>
      <c r="AY633" s="176"/>
      <c r="AZ633" s="176"/>
      <c r="BA633" s="176"/>
      <c r="BB633" s="176"/>
      <c r="BC633" s="176"/>
      <c r="BD633" s="176"/>
      <c r="BE633" s="176"/>
      <c r="BF633" s="176"/>
      <c r="BG633" s="176"/>
      <c r="BH633" s="176"/>
      <c r="BI633" s="176"/>
      <c r="BJ633" s="176"/>
      <c r="BK633" s="176"/>
      <c r="BL633" s="176"/>
      <c r="BM633" s="176"/>
      <c r="BN633" s="176"/>
      <c r="BO633" s="176"/>
      <c r="BP633" s="176"/>
      <c r="BQ633" s="176"/>
      <c r="BR633" s="176"/>
      <c r="BS633" s="176"/>
      <c r="BT633" s="176"/>
      <c r="BU633" s="176"/>
      <c r="BV633" s="176"/>
      <c r="BW633" s="176"/>
      <c r="BX633" s="176"/>
      <c r="BY633" s="176"/>
      <c r="BZ633" s="176"/>
      <c r="CA633" s="176"/>
      <c r="CB633" s="176"/>
      <c r="CC633" s="176"/>
      <c r="CD633" s="176"/>
      <c r="CE633" s="176"/>
      <c r="CF633" s="176"/>
      <c r="CG633" s="176"/>
      <c r="CH633" s="176"/>
      <c r="CI633" s="176"/>
      <c r="CJ633" s="176"/>
      <c r="CK633" s="176"/>
      <c r="CL633" s="176"/>
      <c r="CM633" s="176"/>
      <c r="CN633" s="176"/>
      <c r="CO633" s="176"/>
      <c r="CP633" s="176"/>
      <c r="CQ633" s="176"/>
      <c r="CR633" s="176"/>
      <c r="CS633" s="176"/>
      <c r="CT633" s="176"/>
      <c r="CU633" s="176"/>
      <c r="CV633" s="176"/>
      <c r="CW633" s="176"/>
      <c r="CX633" s="176"/>
      <c r="CY633" s="176"/>
      <c r="CZ633" s="176"/>
      <c r="DA633" s="176"/>
      <c r="DB633" s="176"/>
      <c r="DC633" s="176"/>
      <c r="DD633" s="176"/>
      <c r="DE633" s="176"/>
      <c r="DF633" s="176"/>
      <c r="DG633" s="176"/>
      <c r="DH633" s="176"/>
    </row>
    <row r="634" spans="1:112" s="229" customFormat="1" x14ac:dyDescent="0.2">
      <c r="A634" s="216"/>
      <c r="B634" s="222"/>
      <c r="C634" s="227"/>
      <c r="D634" s="176"/>
      <c r="E634" s="224"/>
      <c r="F634" s="176"/>
      <c r="G634" s="176"/>
      <c r="H634" s="225"/>
      <c r="I634" s="228"/>
      <c r="J634" s="220"/>
      <c r="K634" s="176"/>
      <c r="L634" s="176"/>
      <c r="M634" s="176"/>
      <c r="N634" s="176"/>
      <c r="O634" s="227"/>
      <c r="P634" s="176"/>
      <c r="Q634" s="176"/>
      <c r="R634" s="176"/>
      <c r="S634" s="176"/>
      <c r="T634" s="176"/>
      <c r="U634" s="176"/>
      <c r="V634" s="176"/>
      <c r="W634" s="176"/>
      <c r="X634" s="176"/>
      <c r="Y634" s="176"/>
      <c r="Z634" s="176"/>
      <c r="AA634" s="176"/>
      <c r="AB634" s="176"/>
      <c r="AC634" s="176"/>
      <c r="AD634" s="176"/>
      <c r="AE634" s="176"/>
      <c r="AF634" s="176"/>
      <c r="AG634" s="176"/>
      <c r="AH634" s="176"/>
      <c r="AI634" s="176"/>
      <c r="AJ634" s="176"/>
      <c r="AK634" s="176"/>
      <c r="AL634" s="176"/>
      <c r="AM634" s="176"/>
      <c r="AN634" s="176"/>
      <c r="AO634" s="176"/>
      <c r="AP634" s="176"/>
      <c r="AQ634" s="176"/>
      <c r="AR634" s="176"/>
      <c r="AS634" s="176"/>
      <c r="AT634" s="176"/>
      <c r="AU634" s="176"/>
      <c r="AV634" s="176"/>
      <c r="AW634" s="176"/>
      <c r="AX634" s="176"/>
      <c r="AY634" s="176"/>
      <c r="AZ634" s="176"/>
      <c r="BA634" s="176"/>
      <c r="BB634" s="176"/>
      <c r="BC634" s="176"/>
      <c r="BD634" s="176"/>
      <c r="BE634" s="176"/>
      <c r="BF634" s="176"/>
      <c r="BG634" s="176"/>
      <c r="BH634" s="176"/>
      <c r="BI634" s="176"/>
      <c r="BJ634" s="176"/>
      <c r="BK634" s="176"/>
      <c r="BL634" s="176"/>
      <c r="BM634" s="176"/>
      <c r="BN634" s="176"/>
      <c r="BO634" s="176"/>
      <c r="BP634" s="176"/>
      <c r="BQ634" s="176"/>
      <c r="BR634" s="176"/>
      <c r="BS634" s="176"/>
      <c r="BT634" s="176"/>
      <c r="BU634" s="176"/>
      <c r="BV634" s="176"/>
      <c r="BW634" s="176"/>
      <c r="BX634" s="176"/>
      <c r="BY634" s="176"/>
      <c r="BZ634" s="176"/>
      <c r="CA634" s="176"/>
      <c r="CB634" s="176"/>
      <c r="CC634" s="176"/>
      <c r="CD634" s="176"/>
      <c r="CE634" s="176"/>
      <c r="CF634" s="176"/>
      <c r="CG634" s="176"/>
      <c r="CH634" s="176"/>
      <c r="CI634" s="176"/>
      <c r="CJ634" s="176"/>
      <c r="CK634" s="176"/>
      <c r="CL634" s="176"/>
      <c r="CM634" s="176"/>
      <c r="CN634" s="176"/>
      <c r="CO634" s="176"/>
      <c r="CP634" s="176"/>
      <c r="CQ634" s="176"/>
      <c r="CR634" s="176"/>
      <c r="CS634" s="176"/>
      <c r="CT634" s="176"/>
      <c r="CU634" s="176"/>
      <c r="CV634" s="176"/>
      <c r="CW634" s="176"/>
      <c r="CX634" s="176"/>
      <c r="CY634" s="176"/>
      <c r="CZ634" s="176"/>
      <c r="DA634" s="176"/>
      <c r="DB634" s="176"/>
      <c r="DC634" s="176"/>
      <c r="DD634" s="176"/>
      <c r="DE634" s="176"/>
      <c r="DF634" s="176"/>
      <c r="DG634" s="176"/>
      <c r="DH634" s="176"/>
    </row>
    <row r="635" spans="1:112" s="229" customFormat="1" x14ac:dyDescent="0.2">
      <c r="A635" s="216"/>
      <c r="B635" s="223"/>
      <c r="C635" s="227"/>
      <c r="D635" s="176"/>
      <c r="E635" s="224"/>
      <c r="F635" s="176"/>
      <c r="G635" s="176"/>
      <c r="H635" s="228"/>
      <c r="I635" s="228"/>
      <c r="J635" s="220"/>
      <c r="K635" s="176"/>
      <c r="L635" s="176"/>
      <c r="M635" s="176"/>
      <c r="N635" s="176"/>
      <c r="O635" s="227"/>
      <c r="P635" s="176"/>
      <c r="Q635" s="176"/>
      <c r="R635" s="176"/>
      <c r="S635" s="176"/>
      <c r="T635" s="176"/>
      <c r="U635" s="176"/>
      <c r="V635" s="176"/>
      <c r="W635" s="176"/>
      <c r="X635" s="176"/>
      <c r="Y635" s="176"/>
      <c r="Z635" s="176"/>
      <c r="AA635" s="176"/>
      <c r="AB635" s="176"/>
      <c r="AC635" s="176"/>
      <c r="AD635" s="176"/>
      <c r="AE635" s="176"/>
      <c r="AF635" s="176"/>
      <c r="AG635" s="176"/>
      <c r="AH635" s="176"/>
      <c r="AI635" s="176"/>
      <c r="AJ635" s="176"/>
      <c r="AK635" s="176"/>
      <c r="AL635" s="176"/>
      <c r="AM635" s="176"/>
      <c r="AN635" s="176"/>
      <c r="AO635" s="176"/>
      <c r="AP635" s="176"/>
      <c r="AQ635" s="176"/>
      <c r="AR635" s="176"/>
      <c r="AS635" s="176"/>
      <c r="AT635" s="176"/>
      <c r="AU635" s="176"/>
      <c r="AV635" s="176"/>
      <c r="AW635" s="176"/>
      <c r="AX635" s="176"/>
      <c r="AY635" s="176"/>
      <c r="AZ635" s="176"/>
      <c r="BA635" s="176"/>
      <c r="BB635" s="176"/>
      <c r="BC635" s="176"/>
      <c r="BD635" s="176"/>
      <c r="BE635" s="176"/>
      <c r="BF635" s="176"/>
      <c r="BG635" s="176"/>
      <c r="BH635" s="176"/>
      <c r="BI635" s="176"/>
      <c r="BJ635" s="176"/>
      <c r="BK635" s="176"/>
      <c r="BL635" s="176"/>
      <c r="BM635" s="176"/>
      <c r="BN635" s="176"/>
      <c r="BO635" s="176"/>
      <c r="BP635" s="176"/>
      <c r="BQ635" s="176"/>
      <c r="BR635" s="176"/>
      <c r="BS635" s="176"/>
      <c r="BT635" s="176"/>
      <c r="BU635" s="176"/>
      <c r="BV635" s="176"/>
      <c r="BW635" s="176"/>
      <c r="BX635" s="176"/>
      <c r="BY635" s="176"/>
      <c r="BZ635" s="176"/>
      <c r="CA635" s="176"/>
      <c r="CB635" s="176"/>
      <c r="CC635" s="176"/>
      <c r="CD635" s="176"/>
      <c r="CE635" s="176"/>
      <c r="CF635" s="176"/>
      <c r="CG635" s="176"/>
      <c r="CH635" s="176"/>
      <c r="CI635" s="176"/>
      <c r="CJ635" s="176"/>
      <c r="CK635" s="176"/>
      <c r="CL635" s="176"/>
      <c r="CM635" s="176"/>
      <c r="CN635" s="176"/>
      <c r="CO635" s="176"/>
      <c r="CP635" s="176"/>
      <c r="CQ635" s="176"/>
      <c r="CR635" s="176"/>
      <c r="CS635" s="176"/>
      <c r="CT635" s="176"/>
      <c r="CU635" s="176"/>
      <c r="CV635" s="176"/>
      <c r="CW635" s="176"/>
      <c r="CX635" s="176"/>
      <c r="CY635" s="176"/>
      <c r="CZ635" s="176"/>
      <c r="DA635" s="176"/>
      <c r="DB635" s="176"/>
      <c r="DC635" s="176"/>
      <c r="DD635" s="176"/>
      <c r="DE635" s="176"/>
      <c r="DF635" s="176"/>
      <c r="DG635" s="176"/>
      <c r="DH635" s="176"/>
    </row>
    <row r="636" spans="1:112" s="229" customFormat="1" x14ac:dyDescent="0.2">
      <c r="A636" s="216"/>
      <c r="B636" s="222"/>
      <c r="C636" s="227"/>
      <c r="D636" s="176"/>
      <c r="E636" s="224"/>
      <c r="F636" s="176"/>
      <c r="G636" s="176"/>
      <c r="H636" s="228"/>
      <c r="I636" s="228"/>
      <c r="J636" s="220"/>
      <c r="K636" s="176"/>
      <c r="L636" s="176"/>
      <c r="M636" s="176"/>
      <c r="N636" s="176"/>
      <c r="O636" s="227"/>
      <c r="P636" s="176"/>
      <c r="Q636" s="176"/>
      <c r="R636" s="176"/>
      <c r="S636" s="176"/>
      <c r="T636" s="176"/>
      <c r="U636" s="176"/>
      <c r="V636" s="176"/>
      <c r="W636" s="176"/>
      <c r="X636" s="176"/>
      <c r="Y636" s="176"/>
      <c r="Z636" s="176"/>
      <c r="AA636" s="176"/>
      <c r="AB636" s="176"/>
      <c r="AC636" s="176"/>
      <c r="AD636" s="176"/>
      <c r="AE636" s="176"/>
      <c r="AF636" s="176"/>
      <c r="AG636" s="176"/>
      <c r="AH636" s="176"/>
      <c r="AI636" s="176"/>
      <c r="AJ636" s="176"/>
      <c r="AK636" s="176"/>
      <c r="AL636" s="176"/>
      <c r="AM636" s="176"/>
      <c r="AN636" s="176"/>
      <c r="AO636" s="176"/>
      <c r="AP636" s="176"/>
      <c r="AQ636" s="176"/>
      <c r="AR636" s="176"/>
      <c r="AS636" s="176"/>
      <c r="AT636" s="176"/>
      <c r="AU636" s="176"/>
      <c r="AV636" s="176"/>
      <c r="AW636" s="176"/>
      <c r="AX636" s="176"/>
      <c r="AY636" s="176"/>
      <c r="AZ636" s="176"/>
      <c r="BA636" s="176"/>
      <c r="BB636" s="176"/>
      <c r="BC636" s="176"/>
      <c r="BD636" s="176"/>
      <c r="BE636" s="176"/>
      <c r="BF636" s="176"/>
      <c r="BG636" s="176"/>
      <c r="BH636" s="176"/>
      <c r="BI636" s="176"/>
      <c r="BJ636" s="176"/>
      <c r="BK636" s="176"/>
      <c r="BL636" s="176"/>
      <c r="BM636" s="176"/>
      <c r="BN636" s="176"/>
      <c r="BO636" s="176"/>
      <c r="BP636" s="176"/>
      <c r="BQ636" s="176"/>
      <c r="BR636" s="176"/>
      <c r="BS636" s="176"/>
      <c r="BT636" s="176"/>
      <c r="BU636" s="176"/>
      <c r="BV636" s="176"/>
      <c r="BW636" s="176"/>
      <c r="BX636" s="176"/>
      <c r="BY636" s="176"/>
      <c r="BZ636" s="176"/>
      <c r="CA636" s="176"/>
      <c r="CB636" s="176"/>
      <c r="CC636" s="176"/>
      <c r="CD636" s="176"/>
      <c r="CE636" s="176"/>
      <c r="CF636" s="176"/>
      <c r="CG636" s="176"/>
      <c r="CH636" s="176"/>
      <c r="CI636" s="176"/>
      <c r="CJ636" s="176"/>
      <c r="CK636" s="176"/>
      <c r="CL636" s="176"/>
      <c r="CM636" s="176"/>
      <c r="CN636" s="176"/>
      <c r="CO636" s="176"/>
      <c r="CP636" s="176"/>
      <c r="CQ636" s="176"/>
      <c r="CR636" s="176"/>
      <c r="CS636" s="176"/>
      <c r="CT636" s="176"/>
      <c r="CU636" s="176"/>
      <c r="CV636" s="176"/>
      <c r="CW636" s="176"/>
      <c r="CX636" s="176"/>
      <c r="CY636" s="176"/>
      <c r="CZ636" s="176"/>
      <c r="DA636" s="176"/>
      <c r="DB636" s="176"/>
      <c r="DC636" s="176"/>
      <c r="DD636" s="176"/>
      <c r="DE636" s="176"/>
      <c r="DF636" s="176"/>
      <c r="DG636" s="176"/>
      <c r="DH636" s="176"/>
    </row>
    <row r="637" spans="1:112" s="229" customFormat="1" x14ac:dyDescent="0.2">
      <c r="A637" s="216"/>
      <c r="B637" s="223"/>
      <c r="C637" s="227"/>
      <c r="D637" s="176"/>
      <c r="E637" s="224"/>
      <c r="F637" s="176"/>
      <c r="G637" s="176"/>
      <c r="H637" s="228"/>
      <c r="I637" s="228"/>
      <c r="J637" s="220"/>
      <c r="K637" s="176"/>
      <c r="L637" s="176"/>
      <c r="M637" s="176"/>
      <c r="N637" s="176"/>
      <c r="O637" s="227"/>
      <c r="P637" s="176"/>
      <c r="Q637" s="176"/>
      <c r="R637" s="176"/>
      <c r="S637" s="176"/>
      <c r="T637" s="176"/>
      <c r="U637" s="176"/>
      <c r="V637" s="176"/>
      <c r="W637" s="176"/>
      <c r="X637" s="176"/>
      <c r="Y637" s="176"/>
      <c r="Z637" s="176"/>
      <c r="AA637" s="176"/>
      <c r="AB637" s="176"/>
      <c r="AC637" s="176"/>
      <c r="AD637" s="176"/>
      <c r="AE637" s="176"/>
      <c r="AF637" s="176"/>
      <c r="AG637" s="176"/>
      <c r="AH637" s="176"/>
      <c r="AI637" s="176"/>
      <c r="AJ637" s="176"/>
      <c r="AK637" s="176"/>
      <c r="AL637" s="176"/>
      <c r="AM637" s="176"/>
      <c r="AN637" s="176"/>
      <c r="AO637" s="176"/>
      <c r="AP637" s="176"/>
      <c r="AQ637" s="176"/>
      <c r="AR637" s="176"/>
      <c r="AS637" s="176"/>
      <c r="AT637" s="176"/>
      <c r="AU637" s="176"/>
      <c r="AV637" s="176"/>
      <c r="AW637" s="176"/>
      <c r="AX637" s="176"/>
      <c r="AY637" s="176"/>
      <c r="AZ637" s="176"/>
      <c r="BA637" s="176"/>
      <c r="BB637" s="176"/>
      <c r="BC637" s="176"/>
      <c r="BD637" s="176"/>
      <c r="BE637" s="176"/>
      <c r="BF637" s="176"/>
      <c r="BG637" s="176"/>
      <c r="BH637" s="176"/>
      <c r="BI637" s="176"/>
      <c r="BJ637" s="176"/>
      <c r="BK637" s="176"/>
      <c r="BL637" s="176"/>
      <c r="BM637" s="176"/>
      <c r="BN637" s="176"/>
      <c r="BO637" s="176"/>
      <c r="BP637" s="176"/>
      <c r="BQ637" s="176"/>
      <c r="BR637" s="176"/>
      <c r="BS637" s="176"/>
      <c r="BT637" s="176"/>
      <c r="BU637" s="176"/>
      <c r="BV637" s="176"/>
      <c r="BW637" s="176"/>
      <c r="BX637" s="176"/>
      <c r="BY637" s="176"/>
      <c r="BZ637" s="176"/>
      <c r="CA637" s="176"/>
      <c r="CB637" s="176"/>
      <c r="CC637" s="176"/>
      <c r="CD637" s="176"/>
      <c r="CE637" s="176"/>
      <c r="CF637" s="176"/>
      <c r="CG637" s="176"/>
      <c r="CH637" s="176"/>
      <c r="CI637" s="176"/>
      <c r="CJ637" s="176"/>
      <c r="CK637" s="176"/>
      <c r="CL637" s="176"/>
      <c r="CM637" s="176"/>
      <c r="CN637" s="176"/>
      <c r="CO637" s="176"/>
      <c r="CP637" s="176"/>
      <c r="CQ637" s="176"/>
      <c r="CR637" s="176"/>
      <c r="CS637" s="176"/>
      <c r="CT637" s="176"/>
      <c r="CU637" s="176"/>
      <c r="CV637" s="176"/>
      <c r="CW637" s="176"/>
      <c r="CX637" s="176"/>
      <c r="CY637" s="176"/>
      <c r="CZ637" s="176"/>
      <c r="DA637" s="176"/>
      <c r="DB637" s="176"/>
      <c r="DC637" s="176"/>
      <c r="DD637" s="176"/>
      <c r="DE637" s="176"/>
      <c r="DF637" s="176"/>
      <c r="DG637" s="176"/>
      <c r="DH637" s="176"/>
    </row>
    <row r="638" spans="1:112" s="229" customFormat="1" x14ac:dyDescent="0.2">
      <c r="A638" s="216"/>
      <c r="B638" s="223"/>
      <c r="C638" s="227"/>
      <c r="D638" s="176"/>
      <c r="E638" s="224"/>
      <c r="F638" s="176"/>
      <c r="G638" s="176"/>
      <c r="H638" s="228"/>
      <c r="I638" s="228"/>
      <c r="J638" s="220"/>
      <c r="K638" s="176"/>
      <c r="L638" s="176"/>
      <c r="M638" s="176"/>
      <c r="N638" s="176"/>
      <c r="O638" s="227"/>
      <c r="P638" s="176"/>
      <c r="Q638" s="176"/>
      <c r="R638" s="176"/>
      <c r="S638" s="176"/>
      <c r="T638" s="176"/>
      <c r="U638" s="176"/>
      <c r="V638" s="176"/>
      <c r="W638" s="176"/>
      <c r="X638" s="176"/>
      <c r="Y638" s="176"/>
      <c r="Z638" s="176"/>
      <c r="AA638" s="176"/>
      <c r="AB638" s="176"/>
      <c r="AC638" s="176"/>
      <c r="AD638" s="176"/>
      <c r="AE638" s="176"/>
      <c r="AF638" s="176"/>
      <c r="AG638" s="176"/>
      <c r="AH638" s="176"/>
      <c r="AI638" s="176"/>
      <c r="AJ638" s="176"/>
      <c r="AK638" s="176"/>
      <c r="AL638" s="176"/>
      <c r="AM638" s="176"/>
      <c r="AN638" s="176"/>
      <c r="AO638" s="176"/>
      <c r="AP638" s="176"/>
      <c r="AQ638" s="176"/>
      <c r="AR638" s="176"/>
      <c r="AS638" s="176"/>
      <c r="AT638" s="176"/>
      <c r="AU638" s="176"/>
      <c r="AV638" s="176"/>
      <c r="AW638" s="176"/>
      <c r="AX638" s="176"/>
      <c r="AY638" s="176"/>
      <c r="AZ638" s="176"/>
      <c r="BA638" s="176"/>
      <c r="BB638" s="176"/>
      <c r="BC638" s="176"/>
      <c r="BD638" s="176"/>
      <c r="BE638" s="176"/>
      <c r="BF638" s="176"/>
      <c r="BG638" s="176"/>
      <c r="BH638" s="176"/>
      <c r="BI638" s="176"/>
      <c r="BJ638" s="176"/>
      <c r="BK638" s="176"/>
      <c r="BL638" s="176"/>
      <c r="BM638" s="176"/>
      <c r="BN638" s="176"/>
      <c r="BO638" s="176"/>
      <c r="BP638" s="176"/>
      <c r="BQ638" s="176"/>
      <c r="BR638" s="176"/>
      <c r="BS638" s="176"/>
      <c r="BT638" s="176"/>
      <c r="BU638" s="176"/>
      <c r="BV638" s="176"/>
      <c r="BW638" s="176"/>
      <c r="BX638" s="176"/>
      <c r="BY638" s="176"/>
      <c r="BZ638" s="176"/>
      <c r="CA638" s="176"/>
      <c r="CB638" s="176"/>
      <c r="CC638" s="176"/>
      <c r="CD638" s="176"/>
      <c r="CE638" s="176"/>
      <c r="CF638" s="176"/>
      <c r="CG638" s="176"/>
      <c r="CH638" s="176"/>
      <c r="CI638" s="176"/>
      <c r="CJ638" s="176"/>
      <c r="CK638" s="176"/>
      <c r="CL638" s="176"/>
      <c r="CM638" s="176"/>
      <c r="CN638" s="176"/>
      <c r="CO638" s="176"/>
      <c r="CP638" s="176"/>
      <c r="CQ638" s="176"/>
      <c r="CR638" s="176"/>
      <c r="CS638" s="176"/>
      <c r="CT638" s="176"/>
      <c r="CU638" s="176"/>
      <c r="CV638" s="176"/>
      <c r="CW638" s="176"/>
      <c r="CX638" s="176"/>
      <c r="CY638" s="176"/>
      <c r="CZ638" s="176"/>
      <c r="DA638" s="176"/>
      <c r="DB638" s="176"/>
      <c r="DC638" s="176"/>
      <c r="DD638" s="176"/>
      <c r="DE638" s="176"/>
      <c r="DF638" s="176"/>
      <c r="DG638" s="176"/>
      <c r="DH638" s="176"/>
    </row>
    <row r="639" spans="1:112" s="229" customFormat="1" x14ac:dyDescent="0.2">
      <c r="A639" s="216"/>
      <c r="B639" s="223"/>
      <c r="C639" s="227"/>
      <c r="D639" s="176"/>
      <c r="E639" s="224"/>
      <c r="F639" s="176"/>
      <c r="G639" s="176"/>
      <c r="H639" s="228"/>
      <c r="I639" s="228"/>
      <c r="J639" s="220"/>
      <c r="K639" s="176"/>
      <c r="L639" s="176"/>
      <c r="M639" s="176"/>
      <c r="N639" s="176"/>
      <c r="O639" s="227"/>
      <c r="P639" s="176"/>
      <c r="Q639" s="176"/>
      <c r="R639" s="176"/>
      <c r="S639" s="176"/>
      <c r="T639" s="176"/>
      <c r="U639" s="176"/>
      <c r="V639" s="176"/>
      <c r="W639" s="176"/>
      <c r="X639" s="176"/>
      <c r="Y639" s="176"/>
      <c r="Z639" s="176"/>
      <c r="AA639" s="176"/>
      <c r="AB639" s="176"/>
      <c r="AC639" s="176"/>
      <c r="AD639" s="176"/>
      <c r="AE639" s="176"/>
      <c r="AF639" s="176"/>
      <c r="AG639" s="176"/>
      <c r="AH639" s="176"/>
      <c r="AI639" s="176"/>
      <c r="AJ639" s="176"/>
      <c r="AK639" s="176"/>
      <c r="AL639" s="176"/>
      <c r="AM639" s="176"/>
      <c r="AN639" s="176"/>
      <c r="AO639" s="176"/>
      <c r="AP639" s="176"/>
      <c r="AQ639" s="176"/>
      <c r="AR639" s="176"/>
      <c r="AS639" s="176"/>
      <c r="AT639" s="176"/>
      <c r="AU639" s="176"/>
      <c r="AV639" s="176"/>
      <c r="AW639" s="176"/>
      <c r="AX639" s="176"/>
      <c r="AY639" s="176"/>
      <c r="AZ639" s="176"/>
      <c r="BA639" s="176"/>
      <c r="BB639" s="176"/>
      <c r="BC639" s="176"/>
      <c r="BD639" s="176"/>
      <c r="BE639" s="176"/>
      <c r="BF639" s="176"/>
      <c r="BG639" s="176"/>
      <c r="BH639" s="176"/>
      <c r="BI639" s="176"/>
      <c r="BJ639" s="176"/>
      <c r="BK639" s="176"/>
      <c r="BL639" s="176"/>
      <c r="BM639" s="176"/>
      <c r="BN639" s="176"/>
      <c r="BO639" s="176"/>
      <c r="BP639" s="176"/>
      <c r="BQ639" s="176"/>
      <c r="BR639" s="176"/>
      <c r="BS639" s="176"/>
      <c r="BT639" s="176"/>
      <c r="BU639" s="176"/>
      <c r="BV639" s="176"/>
      <c r="BW639" s="176"/>
      <c r="BX639" s="176"/>
      <c r="BY639" s="176"/>
      <c r="BZ639" s="176"/>
      <c r="CA639" s="176"/>
      <c r="CB639" s="176"/>
      <c r="CC639" s="176"/>
      <c r="CD639" s="176"/>
      <c r="CE639" s="176"/>
      <c r="CF639" s="176"/>
      <c r="CG639" s="176"/>
      <c r="CH639" s="176"/>
      <c r="CI639" s="176"/>
      <c r="CJ639" s="176"/>
      <c r="CK639" s="176"/>
      <c r="CL639" s="176"/>
      <c r="CM639" s="176"/>
      <c r="CN639" s="176"/>
      <c r="CO639" s="176"/>
      <c r="CP639" s="176"/>
      <c r="CQ639" s="176"/>
      <c r="CR639" s="176"/>
      <c r="CS639" s="176"/>
      <c r="CT639" s="176"/>
      <c r="CU639" s="176"/>
      <c r="CV639" s="176"/>
      <c r="CW639" s="176"/>
      <c r="CX639" s="176"/>
      <c r="CY639" s="176"/>
      <c r="CZ639" s="176"/>
      <c r="DA639" s="176"/>
      <c r="DB639" s="176"/>
      <c r="DC639" s="176"/>
      <c r="DD639" s="176"/>
      <c r="DE639" s="176"/>
      <c r="DF639" s="176"/>
      <c r="DG639" s="176"/>
      <c r="DH639" s="176"/>
    </row>
    <row r="640" spans="1:112" s="229" customFormat="1" x14ac:dyDescent="0.2">
      <c r="A640" s="216"/>
      <c r="B640" s="222"/>
      <c r="C640" s="227"/>
      <c r="D640" s="176"/>
      <c r="E640" s="224"/>
      <c r="F640" s="176"/>
      <c r="G640" s="176"/>
      <c r="H640" s="228"/>
      <c r="I640" s="228"/>
      <c r="J640" s="220"/>
      <c r="K640" s="176"/>
      <c r="L640" s="176"/>
      <c r="M640" s="176"/>
      <c r="N640" s="176"/>
      <c r="O640" s="227"/>
      <c r="P640" s="176"/>
      <c r="Q640" s="176"/>
      <c r="R640" s="176"/>
      <c r="S640" s="176"/>
      <c r="T640" s="176"/>
      <c r="U640" s="176"/>
      <c r="V640" s="176"/>
      <c r="W640" s="176"/>
      <c r="X640" s="176"/>
      <c r="Y640" s="176"/>
      <c r="Z640" s="176"/>
      <c r="AA640" s="176"/>
      <c r="AB640" s="176"/>
      <c r="AC640" s="176"/>
      <c r="AD640" s="176"/>
      <c r="AE640" s="176"/>
      <c r="AF640" s="176"/>
      <c r="AG640" s="176"/>
      <c r="AH640" s="176"/>
      <c r="AI640" s="176"/>
      <c r="AJ640" s="176"/>
      <c r="AK640" s="176"/>
      <c r="AL640" s="176"/>
      <c r="AM640" s="176"/>
      <c r="AN640" s="176"/>
      <c r="AO640" s="176"/>
      <c r="AP640" s="176"/>
      <c r="AQ640" s="176"/>
      <c r="AR640" s="176"/>
      <c r="AS640" s="176"/>
      <c r="AT640" s="176"/>
      <c r="AU640" s="176"/>
      <c r="AV640" s="176"/>
      <c r="AW640" s="176"/>
      <c r="AX640" s="176"/>
      <c r="AY640" s="176"/>
      <c r="AZ640" s="176"/>
      <c r="BA640" s="176"/>
      <c r="BB640" s="176"/>
      <c r="BC640" s="176"/>
      <c r="BD640" s="176"/>
      <c r="BE640" s="176"/>
      <c r="BF640" s="176"/>
      <c r="BG640" s="176"/>
      <c r="BH640" s="176"/>
      <c r="BI640" s="176"/>
      <c r="BJ640" s="176"/>
      <c r="BK640" s="176"/>
      <c r="BL640" s="176"/>
      <c r="BM640" s="176"/>
      <c r="BN640" s="176"/>
      <c r="BO640" s="176"/>
      <c r="BP640" s="176"/>
      <c r="BQ640" s="176"/>
      <c r="BR640" s="176"/>
      <c r="BS640" s="176"/>
      <c r="BT640" s="176"/>
      <c r="BU640" s="176"/>
      <c r="BV640" s="176"/>
      <c r="BW640" s="176"/>
      <c r="BX640" s="176"/>
      <c r="BY640" s="176"/>
      <c r="BZ640" s="176"/>
      <c r="CA640" s="176"/>
      <c r="CB640" s="176"/>
      <c r="CC640" s="176"/>
      <c r="CD640" s="176"/>
      <c r="CE640" s="176"/>
      <c r="CF640" s="176"/>
      <c r="CG640" s="176"/>
      <c r="CH640" s="176"/>
      <c r="CI640" s="176"/>
      <c r="CJ640" s="176"/>
      <c r="CK640" s="176"/>
      <c r="CL640" s="176"/>
      <c r="CM640" s="176"/>
      <c r="CN640" s="176"/>
      <c r="CO640" s="176"/>
      <c r="CP640" s="176"/>
      <c r="CQ640" s="176"/>
      <c r="CR640" s="176"/>
      <c r="CS640" s="176"/>
      <c r="CT640" s="176"/>
      <c r="CU640" s="176"/>
      <c r="CV640" s="176"/>
      <c r="CW640" s="176"/>
      <c r="CX640" s="176"/>
      <c r="CY640" s="176"/>
      <c r="CZ640" s="176"/>
      <c r="DA640" s="176"/>
      <c r="DB640" s="176"/>
      <c r="DC640" s="176"/>
      <c r="DD640" s="176"/>
      <c r="DE640" s="176"/>
      <c r="DF640" s="176"/>
      <c r="DG640" s="176"/>
      <c r="DH640" s="176"/>
    </row>
    <row r="641" spans="1:112" s="229" customFormat="1" x14ac:dyDescent="0.2">
      <c r="A641" s="216"/>
      <c r="B641" s="223"/>
      <c r="C641" s="227"/>
      <c r="D641" s="176"/>
      <c r="E641" s="224"/>
      <c r="F641" s="176"/>
      <c r="G641" s="176"/>
      <c r="H641" s="225"/>
      <c r="I641" s="228"/>
      <c r="J641" s="220"/>
      <c r="K641" s="176"/>
      <c r="L641" s="176"/>
      <c r="M641" s="176"/>
      <c r="N641" s="176"/>
      <c r="O641" s="227"/>
      <c r="P641" s="176"/>
      <c r="Q641" s="176"/>
      <c r="R641" s="176"/>
      <c r="S641" s="176"/>
      <c r="T641" s="176"/>
      <c r="U641" s="176"/>
      <c r="V641" s="176"/>
      <c r="W641" s="176"/>
      <c r="X641" s="176"/>
      <c r="Y641" s="176"/>
      <c r="Z641" s="176"/>
      <c r="AA641" s="176"/>
      <c r="AB641" s="176"/>
      <c r="AC641" s="176"/>
      <c r="AD641" s="176"/>
      <c r="AE641" s="176"/>
      <c r="AF641" s="176"/>
      <c r="AG641" s="176"/>
      <c r="AH641" s="176"/>
      <c r="AI641" s="176"/>
      <c r="AJ641" s="176"/>
      <c r="AK641" s="176"/>
      <c r="AL641" s="176"/>
      <c r="AM641" s="176"/>
      <c r="AN641" s="176"/>
      <c r="AO641" s="176"/>
      <c r="AP641" s="176"/>
      <c r="AQ641" s="176"/>
      <c r="AR641" s="176"/>
      <c r="AS641" s="176"/>
      <c r="AT641" s="176"/>
      <c r="AU641" s="176"/>
      <c r="AV641" s="176"/>
      <c r="AW641" s="176"/>
      <c r="AX641" s="176"/>
      <c r="AY641" s="176"/>
      <c r="AZ641" s="176"/>
      <c r="BA641" s="176"/>
      <c r="BB641" s="176"/>
      <c r="BC641" s="176"/>
      <c r="BD641" s="176"/>
      <c r="BE641" s="176"/>
      <c r="BF641" s="176"/>
      <c r="BG641" s="176"/>
      <c r="BH641" s="176"/>
      <c r="BI641" s="176"/>
      <c r="BJ641" s="176"/>
      <c r="BK641" s="176"/>
      <c r="BL641" s="176"/>
      <c r="BM641" s="176"/>
      <c r="BN641" s="176"/>
      <c r="BO641" s="176"/>
      <c r="BP641" s="176"/>
      <c r="BQ641" s="176"/>
      <c r="BR641" s="176"/>
      <c r="BS641" s="176"/>
      <c r="BT641" s="176"/>
      <c r="BU641" s="176"/>
      <c r="BV641" s="176"/>
      <c r="BW641" s="176"/>
      <c r="BX641" s="176"/>
      <c r="BY641" s="176"/>
      <c r="BZ641" s="176"/>
      <c r="CA641" s="176"/>
      <c r="CB641" s="176"/>
      <c r="CC641" s="176"/>
      <c r="CD641" s="176"/>
      <c r="CE641" s="176"/>
      <c r="CF641" s="176"/>
      <c r="CG641" s="176"/>
      <c r="CH641" s="176"/>
      <c r="CI641" s="176"/>
      <c r="CJ641" s="176"/>
      <c r="CK641" s="176"/>
      <c r="CL641" s="176"/>
      <c r="CM641" s="176"/>
      <c r="CN641" s="176"/>
      <c r="CO641" s="176"/>
      <c r="CP641" s="176"/>
      <c r="CQ641" s="176"/>
      <c r="CR641" s="176"/>
      <c r="CS641" s="176"/>
      <c r="CT641" s="176"/>
      <c r="CU641" s="176"/>
      <c r="CV641" s="176"/>
      <c r="CW641" s="176"/>
      <c r="CX641" s="176"/>
      <c r="CY641" s="176"/>
      <c r="CZ641" s="176"/>
      <c r="DA641" s="176"/>
      <c r="DB641" s="176"/>
      <c r="DC641" s="176"/>
      <c r="DD641" s="176"/>
      <c r="DE641" s="176"/>
      <c r="DF641" s="176"/>
      <c r="DG641" s="176"/>
      <c r="DH641" s="176"/>
    </row>
    <row r="642" spans="1:112" s="229" customFormat="1" x14ac:dyDescent="0.2">
      <c r="A642" s="216"/>
      <c r="B642" s="223"/>
      <c r="C642" s="227"/>
      <c r="D642" s="176"/>
      <c r="E642" s="224"/>
      <c r="F642" s="176"/>
      <c r="G642" s="176"/>
      <c r="H642" s="225"/>
      <c r="I642" s="228"/>
      <c r="J642" s="220"/>
      <c r="K642" s="176"/>
      <c r="L642" s="176"/>
      <c r="M642" s="176"/>
      <c r="N642" s="176"/>
      <c r="O642" s="227"/>
      <c r="P642" s="176"/>
      <c r="Q642" s="176"/>
      <c r="R642" s="176"/>
      <c r="S642" s="176"/>
      <c r="T642" s="176"/>
      <c r="U642" s="176"/>
      <c r="V642" s="176"/>
      <c r="W642" s="176"/>
      <c r="X642" s="176"/>
      <c r="Y642" s="176"/>
      <c r="Z642" s="176"/>
      <c r="AA642" s="176"/>
      <c r="AB642" s="176"/>
      <c r="AC642" s="176"/>
      <c r="AD642" s="176"/>
      <c r="AE642" s="176"/>
      <c r="AF642" s="176"/>
      <c r="AG642" s="176"/>
      <c r="AH642" s="176"/>
      <c r="AI642" s="176"/>
      <c r="AJ642" s="176"/>
      <c r="AK642" s="176"/>
      <c r="AL642" s="176"/>
      <c r="AM642" s="176"/>
      <c r="AN642" s="176"/>
      <c r="AO642" s="176"/>
      <c r="AP642" s="176"/>
      <c r="AQ642" s="176"/>
      <c r="AR642" s="176"/>
      <c r="AS642" s="176"/>
      <c r="AT642" s="176"/>
      <c r="AU642" s="176"/>
      <c r="AV642" s="176"/>
      <c r="AW642" s="176"/>
      <c r="AX642" s="176"/>
      <c r="AY642" s="176"/>
      <c r="AZ642" s="176"/>
      <c r="BA642" s="176"/>
      <c r="BB642" s="176"/>
      <c r="BC642" s="176"/>
      <c r="BD642" s="176"/>
      <c r="BE642" s="176"/>
      <c r="BF642" s="176"/>
      <c r="BG642" s="176"/>
      <c r="BH642" s="176"/>
      <c r="BI642" s="176"/>
      <c r="BJ642" s="176"/>
      <c r="BK642" s="176"/>
      <c r="BL642" s="176"/>
      <c r="BM642" s="176"/>
      <c r="BN642" s="176"/>
      <c r="BO642" s="176"/>
      <c r="BP642" s="176"/>
      <c r="BQ642" s="176"/>
      <c r="BR642" s="176"/>
      <c r="BS642" s="176"/>
      <c r="BT642" s="176"/>
      <c r="BU642" s="176"/>
      <c r="BV642" s="176"/>
      <c r="BW642" s="176"/>
      <c r="BX642" s="176"/>
      <c r="BY642" s="176"/>
      <c r="BZ642" s="176"/>
      <c r="CA642" s="176"/>
      <c r="CB642" s="176"/>
      <c r="CC642" s="176"/>
      <c r="CD642" s="176"/>
      <c r="CE642" s="176"/>
      <c r="CF642" s="176"/>
      <c r="CG642" s="176"/>
      <c r="CH642" s="176"/>
      <c r="CI642" s="176"/>
      <c r="CJ642" s="176"/>
      <c r="CK642" s="176"/>
      <c r="CL642" s="176"/>
      <c r="CM642" s="176"/>
      <c r="CN642" s="176"/>
      <c r="CO642" s="176"/>
      <c r="CP642" s="176"/>
      <c r="CQ642" s="176"/>
      <c r="CR642" s="176"/>
      <c r="CS642" s="176"/>
      <c r="CT642" s="176"/>
      <c r="CU642" s="176"/>
      <c r="CV642" s="176"/>
      <c r="CW642" s="176"/>
      <c r="CX642" s="176"/>
      <c r="CY642" s="176"/>
      <c r="CZ642" s="176"/>
      <c r="DA642" s="176"/>
      <c r="DB642" s="176"/>
      <c r="DC642" s="176"/>
      <c r="DD642" s="176"/>
      <c r="DE642" s="176"/>
      <c r="DF642" s="176"/>
      <c r="DG642" s="176"/>
      <c r="DH642" s="176"/>
    </row>
    <row r="643" spans="1:112" s="229" customFormat="1" x14ac:dyDescent="0.2">
      <c r="A643" s="216"/>
      <c r="B643" s="223"/>
      <c r="C643" s="227"/>
      <c r="D643" s="176"/>
      <c r="E643" s="224"/>
      <c r="F643" s="176"/>
      <c r="G643" s="176"/>
      <c r="H643" s="225"/>
      <c r="I643" s="228"/>
      <c r="J643" s="220"/>
      <c r="K643" s="176"/>
      <c r="L643" s="176"/>
      <c r="M643" s="176"/>
      <c r="N643" s="176"/>
      <c r="O643" s="227"/>
      <c r="P643" s="176"/>
      <c r="Q643" s="176"/>
      <c r="R643" s="176"/>
      <c r="S643" s="176"/>
      <c r="T643" s="176"/>
      <c r="U643" s="176"/>
      <c r="V643" s="176"/>
      <c r="W643" s="176"/>
      <c r="X643" s="176"/>
      <c r="Y643" s="176"/>
      <c r="Z643" s="176"/>
      <c r="AA643" s="176"/>
      <c r="AB643" s="176"/>
      <c r="AC643" s="176"/>
      <c r="AD643" s="176"/>
      <c r="AE643" s="176"/>
      <c r="AF643" s="176"/>
      <c r="AG643" s="176"/>
      <c r="AH643" s="176"/>
      <c r="AI643" s="176"/>
      <c r="AJ643" s="176"/>
      <c r="AK643" s="176"/>
      <c r="AL643" s="176"/>
      <c r="AM643" s="176"/>
      <c r="AN643" s="176"/>
      <c r="AO643" s="176"/>
      <c r="AP643" s="176"/>
      <c r="AQ643" s="176"/>
      <c r="AR643" s="176"/>
      <c r="AS643" s="176"/>
      <c r="AT643" s="176"/>
      <c r="AU643" s="176"/>
      <c r="AV643" s="176"/>
      <c r="AW643" s="176"/>
      <c r="AX643" s="176"/>
      <c r="AY643" s="176"/>
      <c r="AZ643" s="176"/>
      <c r="BA643" s="176"/>
      <c r="BB643" s="176"/>
      <c r="BC643" s="176"/>
      <c r="BD643" s="176"/>
      <c r="BE643" s="176"/>
      <c r="BF643" s="176"/>
      <c r="BG643" s="176"/>
      <c r="BH643" s="176"/>
      <c r="BI643" s="176"/>
      <c r="BJ643" s="176"/>
      <c r="BK643" s="176"/>
      <c r="BL643" s="176"/>
      <c r="BM643" s="176"/>
      <c r="BN643" s="176"/>
      <c r="BO643" s="176"/>
      <c r="BP643" s="176"/>
      <c r="BQ643" s="176"/>
      <c r="BR643" s="176"/>
      <c r="BS643" s="176"/>
      <c r="BT643" s="176"/>
      <c r="BU643" s="176"/>
      <c r="BV643" s="176"/>
      <c r="BW643" s="176"/>
      <c r="BX643" s="176"/>
      <c r="BY643" s="176"/>
      <c r="BZ643" s="176"/>
      <c r="CA643" s="176"/>
      <c r="CB643" s="176"/>
      <c r="CC643" s="176"/>
      <c r="CD643" s="176"/>
      <c r="CE643" s="176"/>
      <c r="CF643" s="176"/>
      <c r="CG643" s="176"/>
      <c r="CH643" s="176"/>
      <c r="CI643" s="176"/>
      <c r="CJ643" s="176"/>
      <c r="CK643" s="176"/>
      <c r="CL643" s="176"/>
      <c r="CM643" s="176"/>
      <c r="CN643" s="176"/>
      <c r="CO643" s="176"/>
      <c r="CP643" s="176"/>
      <c r="CQ643" s="176"/>
      <c r="CR643" s="176"/>
      <c r="CS643" s="176"/>
      <c r="CT643" s="176"/>
      <c r="CU643" s="176"/>
      <c r="CV643" s="176"/>
      <c r="CW643" s="176"/>
      <c r="CX643" s="176"/>
      <c r="CY643" s="176"/>
      <c r="CZ643" s="176"/>
      <c r="DA643" s="176"/>
      <c r="DB643" s="176"/>
      <c r="DC643" s="176"/>
      <c r="DD643" s="176"/>
      <c r="DE643" s="176"/>
      <c r="DF643" s="176"/>
      <c r="DG643" s="176"/>
      <c r="DH643" s="176"/>
    </row>
    <row r="644" spans="1:112" s="229" customFormat="1" x14ac:dyDescent="0.2">
      <c r="A644" s="216"/>
      <c r="B644" s="223"/>
      <c r="C644" s="227"/>
      <c r="D644" s="176"/>
      <c r="E644" s="224"/>
      <c r="F644" s="176"/>
      <c r="G644" s="176"/>
      <c r="H644" s="228"/>
      <c r="I644" s="228"/>
      <c r="J644" s="220"/>
      <c r="K644" s="176"/>
      <c r="L644" s="176"/>
      <c r="M644" s="176"/>
      <c r="N644" s="176"/>
      <c r="O644" s="227"/>
      <c r="P644" s="176"/>
      <c r="Q644" s="176"/>
      <c r="R644" s="176"/>
      <c r="S644" s="176"/>
      <c r="T644" s="176"/>
      <c r="U644" s="176"/>
      <c r="V644" s="176"/>
      <c r="W644" s="176"/>
      <c r="X644" s="176"/>
      <c r="Y644" s="176"/>
      <c r="Z644" s="176"/>
      <c r="AA644" s="176"/>
      <c r="AB644" s="176"/>
      <c r="AC644" s="176"/>
      <c r="AD644" s="176"/>
      <c r="AE644" s="176"/>
      <c r="AF644" s="176"/>
      <c r="AG644" s="176"/>
      <c r="AH644" s="176"/>
      <c r="AI644" s="176"/>
      <c r="AJ644" s="176"/>
      <c r="AK644" s="176"/>
      <c r="AL644" s="176"/>
      <c r="AM644" s="176"/>
      <c r="AN644" s="176"/>
      <c r="AO644" s="176"/>
      <c r="AP644" s="176"/>
      <c r="AQ644" s="176"/>
      <c r="AR644" s="176"/>
      <c r="AS644" s="176"/>
      <c r="AT644" s="176"/>
      <c r="AU644" s="176"/>
      <c r="AV644" s="176"/>
      <c r="AW644" s="176"/>
      <c r="AX644" s="176"/>
      <c r="AY644" s="176"/>
      <c r="AZ644" s="176"/>
      <c r="BA644" s="176"/>
      <c r="BB644" s="176"/>
      <c r="BC644" s="176"/>
      <c r="BD644" s="176"/>
      <c r="BE644" s="176"/>
      <c r="BF644" s="176"/>
      <c r="BG644" s="176"/>
      <c r="BH644" s="176"/>
      <c r="BI644" s="176"/>
      <c r="BJ644" s="176"/>
      <c r="BK644" s="176"/>
      <c r="BL644" s="176"/>
      <c r="BM644" s="176"/>
      <c r="BN644" s="176"/>
      <c r="BO644" s="176"/>
      <c r="BP644" s="176"/>
      <c r="BQ644" s="176"/>
      <c r="BR644" s="176"/>
      <c r="BS644" s="176"/>
      <c r="BT644" s="176"/>
      <c r="BU644" s="176"/>
      <c r="BV644" s="176"/>
      <c r="BW644" s="176"/>
      <c r="BX644" s="176"/>
      <c r="BY644" s="176"/>
      <c r="BZ644" s="176"/>
      <c r="CA644" s="176"/>
      <c r="CB644" s="176"/>
      <c r="CC644" s="176"/>
      <c r="CD644" s="176"/>
      <c r="CE644" s="176"/>
      <c r="CF644" s="176"/>
      <c r="CG644" s="176"/>
      <c r="CH644" s="176"/>
      <c r="CI644" s="176"/>
      <c r="CJ644" s="176"/>
      <c r="CK644" s="176"/>
      <c r="CL644" s="176"/>
      <c r="CM644" s="176"/>
      <c r="CN644" s="176"/>
      <c r="CO644" s="176"/>
      <c r="CP644" s="176"/>
      <c r="CQ644" s="176"/>
      <c r="CR644" s="176"/>
      <c r="CS644" s="176"/>
      <c r="CT644" s="176"/>
      <c r="CU644" s="176"/>
      <c r="CV644" s="176"/>
      <c r="CW644" s="176"/>
      <c r="CX644" s="176"/>
      <c r="CY644" s="176"/>
      <c r="CZ644" s="176"/>
      <c r="DA644" s="176"/>
      <c r="DB644" s="176"/>
      <c r="DC644" s="176"/>
      <c r="DD644" s="176"/>
      <c r="DE644" s="176"/>
      <c r="DF644" s="176"/>
      <c r="DG644" s="176"/>
      <c r="DH644" s="176"/>
    </row>
    <row r="645" spans="1:112" s="229" customFormat="1" x14ac:dyDescent="0.2">
      <c r="A645" s="216"/>
      <c r="B645" s="223"/>
      <c r="C645" s="223"/>
      <c r="D645" s="176"/>
      <c r="E645" s="224"/>
      <c r="F645" s="176"/>
      <c r="G645" s="176"/>
      <c r="H645" s="225"/>
      <c r="I645" s="228"/>
      <c r="J645" s="220"/>
      <c r="K645" s="176"/>
      <c r="L645" s="176"/>
      <c r="M645" s="176"/>
      <c r="N645" s="176"/>
      <c r="O645" s="227"/>
      <c r="P645" s="176"/>
      <c r="Q645" s="176"/>
      <c r="R645" s="176"/>
      <c r="S645" s="176"/>
      <c r="T645" s="176"/>
      <c r="U645" s="176"/>
      <c r="V645" s="176"/>
      <c r="W645" s="176"/>
      <c r="X645" s="176"/>
      <c r="Y645" s="176"/>
      <c r="Z645" s="176"/>
      <c r="AA645" s="176"/>
      <c r="AB645" s="176"/>
      <c r="AC645" s="176"/>
      <c r="AD645" s="176"/>
      <c r="AE645" s="176"/>
      <c r="AF645" s="176"/>
      <c r="AG645" s="176"/>
      <c r="AH645" s="176"/>
      <c r="AI645" s="176"/>
      <c r="AJ645" s="176"/>
      <c r="AK645" s="176"/>
      <c r="AL645" s="176"/>
      <c r="AM645" s="176"/>
      <c r="AN645" s="176"/>
      <c r="AO645" s="176"/>
      <c r="AP645" s="176"/>
      <c r="AQ645" s="176"/>
      <c r="AR645" s="176"/>
      <c r="AS645" s="176"/>
      <c r="AT645" s="176"/>
      <c r="AU645" s="176"/>
      <c r="AV645" s="176"/>
      <c r="AW645" s="176"/>
      <c r="AX645" s="176"/>
      <c r="AY645" s="176"/>
      <c r="AZ645" s="176"/>
      <c r="BA645" s="176"/>
      <c r="BB645" s="176"/>
      <c r="BC645" s="176"/>
      <c r="BD645" s="176"/>
      <c r="BE645" s="176"/>
      <c r="BF645" s="176"/>
      <c r="BG645" s="176"/>
      <c r="BH645" s="176"/>
      <c r="BI645" s="176"/>
      <c r="BJ645" s="176"/>
      <c r="BK645" s="176"/>
      <c r="BL645" s="176"/>
      <c r="BM645" s="176"/>
      <c r="BN645" s="176"/>
      <c r="BO645" s="176"/>
      <c r="BP645" s="176"/>
      <c r="BQ645" s="176"/>
      <c r="BR645" s="176"/>
      <c r="BS645" s="176"/>
      <c r="BT645" s="176"/>
      <c r="BU645" s="176"/>
      <c r="BV645" s="176"/>
      <c r="BW645" s="176"/>
      <c r="BX645" s="176"/>
      <c r="BY645" s="176"/>
      <c r="BZ645" s="176"/>
      <c r="CA645" s="176"/>
      <c r="CB645" s="176"/>
      <c r="CC645" s="176"/>
      <c r="CD645" s="176"/>
      <c r="CE645" s="176"/>
      <c r="CF645" s="176"/>
      <c r="CG645" s="176"/>
      <c r="CH645" s="176"/>
      <c r="CI645" s="176"/>
      <c r="CJ645" s="176"/>
      <c r="CK645" s="176"/>
      <c r="CL645" s="176"/>
      <c r="CM645" s="176"/>
      <c r="CN645" s="176"/>
      <c r="CO645" s="176"/>
      <c r="CP645" s="176"/>
      <c r="CQ645" s="176"/>
      <c r="CR645" s="176"/>
      <c r="CS645" s="176"/>
      <c r="CT645" s="176"/>
      <c r="CU645" s="176"/>
      <c r="CV645" s="176"/>
      <c r="CW645" s="176"/>
      <c r="CX645" s="176"/>
      <c r="CY645" s="176"/>
      <c r="CZ645" s="176"/>
      <c r="DA645" s="176"/>
      <c r="DB645" s="176"/>
      <c r="DC645" s="176"/>
      <c r="DD645" s="176"/>
      <c r="DE645" s="176"/>
      <c r="DF645" s="176"/>
      <c r="DG645" s="176"/>
      <c r="DH645" s="176"/>
    </row>
    <row r="646" spans="1:112" s="229" customFormat="1" x14ac:dyDescent="0.2">
      <c r="A646" s="216"/>
      <c r="B646" s="223"/>
      <c r="C646" s="227"/>
      <c r="D646" s="176"/>
      <c r="E646" s="224"/>
      <c r="F646" s="176"/>
      <c r="G646" s="176"/>
      <c r="H646" s="228"/>
      <c r="I646" s="228"/>
      <c r="J646" s="220"/>
      <c r="K646" s="220"/>
      <c r="L646" s="176"/>
      <c r="M646" s="176"/>
      <c r="N646" s="176"/>
      <c r="O646" s="227"/>
      <c r="P646" s="176"/>
      <c r="Q646" s="176"/>
      <c r="R646" s="176"/>
      <c r="S646" s="176"/>
      <c r="T646" s="176"/>
      <c r="U646" s="176"/>
      <c r="V646" s="176"/>
      <c r="W646" s="176"/>
      <c r="X646" s="176"/>
      <c r="Y646" s="176"/>
      <c r="Z646" s="176"/>
      <c r="AA646" s="176"/>
      <c r="AB646" s="176"/>
      <c r="AC646" s="176"/>
      <c r="AD646" s="176"/>
      <c r="AE646" s="176"/>
      <c r="AF646" s="176"/>
      <c r="AG646" s="176"/>
      <c r="AH646" s="176"/>
      <c r="AI646" s="176"/>
      <c r="AJ646" s="176"/>
      <c r="AK646" s="176"/>
      <c r="AL646" s="176"/>
      <c r="AM646" s="176"/>
      <c r="AN646" s="176"/>
      <c r="AO646" s="176"/>
      <c r="AP646" s="176"/>
      <c r="AQ646" s="176"/>
      <c r="AR646" s="176"/>
      <c r="AS646" s="176"/>
      <c r="AT646" s="176"/>
      <c r="AU646" s="176"/>
      <c r="AV646" s="176"/>
      <c r="AW646" s="176"/>
      <c r="AX646" s="176"/>
      <c r="AY646" s="176"/>
      <c r="AZ646" s="176"/>
      <c r="BA646" s="176"/>
      <c r="BB646" s="176"/>
      <c r="BC646" s="176"/>
      <c r="BD646" s="176"/>
      <c r="BE646" s="176"/>
      <c r="BF646" s="176"/>
      <c r="BG646" s="176"/>
      <c r="BH646" s="176"/>
      <c r="BI646" s="176"/>
      <c r="BJ646" s="176"/>
      <c r="BK646" s="176"/>
      <c r="BL646" s="176"/>
      <c r="BM646" s="176"/>
      <c r="BN646" s="176"/>
      <c r="BO646" s="176"/>
      <c r="BP646" s="176"/>
      <c r="BQ646" s="176"/>
      <c r="BR646" s="176"/>
      <c r="BS646" s="176"/>
      <c r="BT646" s="176"/>
      <c r="BU646" s="176"/>
      <c r="BV646" s="176"/>
      <c r="BW646" s="176"/>
      <c r="BX646" s="176"/>
      <c r="BY646" s="176"/>
      <c r="BZ646" s="176"/>
      <c r="CA646" s="176"/>
      <c r="CB646" s="176"/>
      <c r="CC646" s="176"/>
      <c r="CD646" s="176"/>
      <c r="CE646" s="176"/>
      <c r="CF646" s="176"/>
      <c r="CG646" s="176"/>
      <c r="CH646" s="176"/>
      <c r="CI646" s="176"/>
      <c r="CJ646" s="176"/>
      <c r="CK646" s="176"/>
      <c r="CL646" s="176"/>
      <c r="CM646" s="176"/>
      <c r="CN646" s="176"/>
      <c r="CO646" s="176"/>
      <c r="CP646" s="176"/>
      <c r="CQ646" s="176"/>
      <c r="CR646" s="176"/>
      <c r="CS646" s="176"/>
      <c r="CT646" s="176"/>
      <c r="CU646" s="176"/>
      <c r="CV646" s="176"/>
      <c r="CW646" s="176"/>
      <c r="CX646" s="176"/>
      <c r="CY646" s="176"/>
      <c r="CZ646" s="176"/>
      <c r="DA646" s="176"/>
      <c r="DB646" s="176"/>
      <c r="DC646" s="176"/>
      <c r="DD646" s="176"/>
      <c r="DE646" s="176"/>
      <c r="DF646" s="176"/>
      <c r="DG646" s="176"/>
      <c r="DH646" s="176"/>
    </row>
    <row r="647" spans="1:112" s="229" customFormat="1" x14ac:dyDescent="0.2">
      <c r="A647" s="216"/>
      <c r="B647" s="223"/>
      <c r="C647" s="227"/>
      <c r="D647" s="176"/>
      <c r="E647" s="224"/>
      <c r="F647" s="176"/>
      <c r="G647" s="176"/>
      <c r="H647" s="228"/>
      <c r="I647" s="228"/>
      <c r="J647" s="220"/>
      <c r="K647" s="220"/>
      <c r="L647" s="176"/>
      <c r="M647" s="176"/>
      <c r="N647" s="176"/>
      <c r="O647" s="227"/>
      <c r="P647" s="176"/>
      <c r="Q647" s="176"/>
      <c r="R647" s="176"/>
      <c r="S647" s="176"/>
      <c r="T647" s="176"/>
      <c r="U647" s="176"/>
      <c r="V647" s="176"/>
      <c r="W647" s="176"/>
      <c r="X647" s="176"/>
      <c r="Y647" s="176"/>
      <c r="Z647" s="176"/>
      <c r="AA647" s="176"/>
      <c r="AB647" s="176"/>
      <c r="AC647" s="176"/>
      <c r="AD647" s="176"/>
      <c r="AE647" s="176"/>
      <c r="AF647" s="176"/>
      <c r="AG647" s="176"/>
      <c r="AH647" s="176"/>
      <c r="AI647" s="176"/>
      <c r="AJ647" s="176"/>
      <c r="AK647" s="176"/>
      <c r="AL647" s="176"/>
      <c r="AM647" s="176"/>
      <c r="AN647" s="176"/>
      <c r="AO647" s="176"/>
      <c r="AP647" s="176"/>
      <c r="AQ647" s="176"/>
      <c r="AR647" s="176"/>
      <c r="AS647" s="176"/>
      <c r="AT647" s="176"/>
      <c r="AU647" s="176"/>
      <c r="AV647" s="176"/>
      <c r="AW647" s="176"/>
      <c r="AX647" s="176"/>
      <c r="AY647" s="176"/>
      <c r="AZ647" s="176"/>
      <c r="BA647" s="176"/>
      <c r="BB647" s="176"/>
      <c r="BC647" s="176"/>
      <c r="BD647" s="176"/>
      <c r="BE647" s="176"/>
      <c r="BF647" s="176"/>
      <c r="BG647" s="176"/>
      <c r="BH647" s="176"/>
      <c r="BI647" s="176"/>
      <c r="BJ647" s="176"/>
      <c r="BK647" s="176"/>
      <c r="BL647" s="176"/>
      <c r="BM647" s="176"/>
      <c r="BN647" s="176"/>
      <c r="BO647" s="176"/>
      <c r="BP647" s="176"/>
      <c r="BQ647" s="176"/>
      <c r="BR647" s="176"/>
      <c r="BS647" s="176"/>
      <c r="BT647" s="176"/>
      <c r="BU647" s="176"/>
      <c r="BV647" s="176"/>
      <c r="BW647" s="176"/>
      <c r="BX647" s="176"/>
      <c r="BY647" s="176"/>
      <c r="BZ647" s="176"/>
      <c r="CA647" s="176"/>
      <c r="CB647" s="176"/>
      <c r="CC647" s="176"/>
      <c r="CD647" s="176"/>
      <c r="CE647" s="176"/>
      <c r="CF647" s="176"/>
      <c r="CG647" s="176"/>
      <c r="CH647" s="176"/>
      <c r="CI647" s="176"/>
      <c r="CJ647" s="176"/>
      <c r="CK647" s="176"/>
      <c r="CL647" s="176"/>
      <c r="CM647" s="176"/>
      <c r="CN647" s="176"/>
      <c r="CO647" s="176"/>
      <c r="CP647" s="176"/>
      <c r="CQ647" s="176"/>
      <c r="CR647" s="176"/>
      <c r="CS647" s="176"/>
      <c r="CT647" s="176"/>
      <c r="CU647" s="176"/>
      <c r="CV647" s="176"/>
      <c r="CW647" s="176"/>
      <c r="CX647" s="176"/>
      <c r="CY647" s="176"/>
      <c r="CZ647" s="176"/>
      <c r="DA647" s="176"/>
      <c r="DB647" s="176"/>
      <c r="DC647" s="176"/>
      <c r="DD647" s="176"/>
      <c r="DE647" s="176"/>
      <c r="DF647" s="176"/>
      <c r="DG647" s="176"/>
      <c r="DH647" s="176"/>
    </row>
    <row r="648" spans="1:112" s="229" customFormat="1" x14ac:dyDescent="0.2">
      <c r="A648" s="216"/>
      <c r="B648" s="223"/>
      <c r="C648" s="227"/>
      <c r="D648" s="176"/>
      <c r="E648" s="224"/>
      <c r="F648" s="176"/>
      <c r="G648" s="176"/>
      <c r="H648" s="228"/>
      <c r="I648" s="228"/>
      <c r="J648" s="220"/>
      <c r="K648" s="220"/>
      <c r="L648" s="176"/>
      <c r="M648" s="176"/>
      <c r="N648" s="176"/>
      <c r="O648" s="227"/>
      <c r="P648" s="176"/>
      <c r="Q648" s="176"/>
      <c r="R648" s="176"/>
      <c r="S648" s="176"/>
      <c r="T648" s="176"/>
      <c r="U648" s="176"/>
      <c r="V648" s="176"/>
      <c r="W648" s="176"/>
      <c r="X648" s="176"/>
      <c r="Y648" s="176"/>
      <c r="Z648" s="176"/>
      <c r="AA648" s="176"/>
      <c r="AB648" s="176"/>
      <c r="AC648" s="176"/>
      <c r="AD648" s="176"/>
      <c r="AE648" s="176"/>
      <c r="AF648" s="176"/>
      <c r="AG648" s="176"/>
      <c r="AH648" s="176"/>
      <c r="AI648" s="176"/>
      <c r="AJ648" s="176"/>
      <c r="AK648" s="176"/>
      <c r="AL648" s="176"/>
      <c r="AM648" s="176"/>
      <c r="AN648" s="176"/>
      <c r="AO648" s="176"/>
      <c r="AP648" s="176"/>
      <c r="AQ648" s="176"/>
      <c r="AR648" s="176"/>
      <c r="AS648" s="176"/>
      <c r="AT648" s="176"/>
      <c r="AU648" s="176"/>
      <c r="AV648" s="176"/>
      <c r="AW648" s="176"/>
      <c r="AX648" s="176"/>
      <c r="AY648" s="176"/>
      <c r="AZ648" s="176"/>
      <c r="BA648" s="176"/>
      <c r="BB648" s="176"/>
      <c r="BC648" s="176"/>
      <c r="BD648" s="176"/>
      <c r="BE648" s="176"/>
      <c r="BF648" s="176"/>
      <c r="BG648" s="176"/>
      <c r="BH648" s="176"/>
      <c r="BI648" s="176"/>
      <c r="BJ648" s="176"/>
      <c r="BK648" s="176"/>
      <c r="BL648" s="176"/>
      <c r="BM648" s="176"/>
      <c r="BN648" s="176"/>
      <c r="BO648" s="176"/>
      <c r="BP648" s="176"/>
      <c r="BQ648" s="176"/>
      <c r="BR648" s="176"/>
      <c r="BS648" s="176"/>
      <c r="BT648" s="176"/>
      <c r="BU648" s="176"/>
      <c r="BV648" s="176"/>
      <c r="BW648" s="176"/>
      <c r="BX648" s="176"/>
      <c r="BY648" s="176"/>
      <c r="BZ648" s="176"/>
      <c r="CA648" s="176"/>
      <c r="CB648" s="176"/>
      <c r="CC648" s="176"/>
      <c r="CD648" s="176"/>
      <c r="CE648" s="176"/>
      <c r="CF648" s="176"/>
      <c r="CG648" s="176"/>
      <c r="CH648" s="176"/>
      <c r="CI648" s="176"/>
      <c r="CJ648" s="176"/>
      <c r="CK648" s="176"/>
      <c r="CL648" s="176"/>
      <c r="CM648" s="176"/>
      <c r="CN648" s="176"/>
      <c r="CO648" s="176"/>
      <c r="CP648" s="176"/>
      <c r="CQ648" s="176"/>
      <c r="CR648" s="176"/>
      <c r="CS648" s="176"/>
      <c r="CT648" s="176"/>
      <c r="CU648" s="176"/>
      <c r="CV648" s="176"/>
      <c r="CW648" s="176"/>
      <c r="CX648" s="176"/>
      <c r="CY648" s="176"/>
      <c r="CZ648" s="176"/>
      <c r="DA648" s="176"/>
      <c r="DB648" s="176"/>
      <c r="DC648" s="176"/>
      <c r="DD648" s="176"/>
      <c r="DE648" s="176"/>
      <c r="DF648" s="176"/>
      <c r="DG648" s="176"/>
      <c r="DH648" s="176"/>
    </row>
    <row r="649" spans="1:112" s="229" customFormat="1" x14ac:dyDescent="0.2">
      <c r="A649" s="216"/>
      <c r="B649" s="223"/>
      <c r="C649" s="227"/>
      <c r="D649" s="176"/>
      <c r="E649" s="224"/>
      <c r="F649" s="176"/>
      <c r="G649" s="176"/>
      <c r="H649" s="228"/>
      <c r="I649" s="228"/>
      <c r="J649" s="220"/>
      <c r="K649" s="220"/>
      <c r="L649" s="176"/>
      <c r="M649" s="176"/>
      <c r="N649" s="176"/>
      <c r="O649" s="227"/>
      <c r="P649" s="176"/>
      <c r="Q649" s="176"/>
      <c r="R649" s="176"/>
      <c r="S649" s="176"/>
      <c r="T649" s="176"/>
      <c r="U649" s="176"/>
      <c r="V649" s="176"/>
      <c r="W649" s="176"/>
      <c r="X649" s="176"/>
      <c r="Y649" s="176"/>
      <c r="Z649" s="176"/>
      <c r="AA649" s="176"/>
      <c r="AB649" s="176"/>
      <c r="AC649" s="176"/>
      <c r="AD649" s="176"/>
      <c r="AE649" s="176"/>
      <c r="AF649" s="176"/>
      <c r="AG649" s="176"/>
      <c r="AH649" s="176"/>
      <c r="AI649" s="176"/>
      <c r="AJ649" s="176"/>
      <c r="AK649" s="176"/>
      <c r="AL649" s="176"/>
      <c r="AM649" s="176"/>
      <c r="AN649" s="176"/>
      <c r="AO649" s="176"/>
      <c r="AP649" s="176"/>
      <c r="AQ649" s="176"/>
      <c r="AR649" s="176"/>
      <c r="AS649" s="176"/>
      <c r="AT649" s="176"/>
      <c r="AU649" s="176"/>
      <c r="AV649" s="176"/>
      <c r="AW649" s="176"/>
      <c r="AX649" s="176"/>
      <c r="AY649" s="176"/>
      <c r="AZ649" s="176"/>
      <c r="BA649" s="176"/>
      <c r="BB649" s="176"/>
      <c r="BC649" s="176"/>
      <c r="BD649" s="176"/>
      <c r="BE649" s="176"/>
      <c r="BF649" s="176"/>
      <c r="BG649" s="176"/>
      <c r="BH649" s="176"/>
      <c r="BI649" s="176"/>
      <c r="BJ649" s="176"/>
      <c r="BK649" s="176"/>
      <c r="BL649" s="176"/>
      <c r="BM649" s="176"/>
      <c r="BN649" s="176"/>
      <c r="BO649" s="176"/>
      <c r="BP649" s="176"/>
      <c r="BQ649" s="176"/>
      <c r="BR649" s="176"/>
      <c r="BS649" s="176"/>
      <c r="BT649" s="176"/>
      <c r="BU649" s="176"/>
      <c r="BV649" s="176"/>
      <c r="BW649" s="176"/>
      <c r="BX649" s="176"/>
      <c r="BY649" s="176"/>
      <c r="BZ649" s="176"/>
      <c r="CA649" s="176"/>
      <c r="CB649" s="176"/>
      <c r="CC649" s="176"/>
      <c r="CD649" s="176"/>
      <c r="CE649" s="176"/>
      <c r="CF649" s="176"/>
      <c r="CG649" s="176"/>
      <c r="CH649" s="176"/>
      <c r="CI649" s="176"/>
      <c r="CJ649" s="176"/>
      <c r="CK649" s="176"/>
      <c r="CL649" s="176"/>
      <c r="CM649" s="176"/>
      <c r="CN649" s="176"/>
      <c r="CO649" s="176"/>
      <c r="CP649" s="176"/>
      <c r="CQ649" s="176"/>
      <c r="CR649" s="176"/>
      <c r="CS649" s="176"/>
      <c r="CT649" s="176"/>
      <c r="CU649" s="176"/>
      <c r="CV649" s="176"/>
      <c r="CW649" s="176"/>
      <c r="CX649" s="176"/>
      <c r="CY649" s="176"/>
      <c r="CZ649" s="176"/>
      <c r="DA649" s="176"/>
      <c r="DB649" s="176"/>
      <c r="DC649" s="176"/>
      <c r="DD649" s="176"/>
      <c r="DE649" s="176"/>
      <c r="DF649" s="176"/>
      <c r="DG649" s="176"/>
      <c r="DH649" s="176"/>
    </row>
    <row r="650" spans="1:112" s="229" customFormat="1" x14ac:dyDescent="0.2">
      <c r="A650" s="216"/>
      <c r="B650" s="223"/>
      <c r="C650" s="227"/>
      <c r="D650" s="176"/>
      <c r="E650" s="224"/>
      <c r="F650" s="176"/>
      <c r="G650" s="176"/>
      <c r="H650" s="225"/>
      <c r="I650" s="228"/>
      <c r="J650" s="220"/>
      <c r="K650" s="220"/>
      <c r="L650" s="176"/>
      <c r="M650" s="176"/>
      <c r="N650" s="176"/>
      <c r="O650" s="227"/>
      <c r="P650" s="176"/>
      <c r="Q650" s="176"/>
      <c r="R650" s="176"/>
      <c r="S650" s="176"/>
      <c r="T650" s="176"/>
      <c r="U650" s="176"/>
      <c r="V650" s="176"/>
      <c r="W650" s="176"/>
      <c r="X650" s="176"/>
      <c r="Y650" s="176"/>
      <c r="Z650" s="176"/>
      <c r="AA650" s="176"/>
      <c r="AB650" s="176"/>
      <c r="AC650" s="176"/>
      <c r="AD650" s="176"/>
      <c r="AE650" s="176"/>
      <c r="AF650" s="176"/>
      <c r="AG650" s="176"/>
      <c r="AH650" s="176"/>
      <c r="AI650" s="176"/>
      <c r="AJ650" s="176"/>
      <c r="AK650" s="176"/>
      <c r="AL650" s="176"/>
      <c r="AM650" s="176"/>
      <c r="AN650" s="176"/>
      <c r="AO650" s="176"/>
      <c r="AP650" s="176"/>
      <c r="AQ650" s="176"/>
      <c r="AR650" s="176"/>
      <c r="AS650" s="176"/>
      <c r="AT650" s="176"/>
      <c r="AU650" s="176"/>
      <c r="AV650" s="176"/>
      <c r="AW650" s="176"/>
      <c r="AX650" s="176"/>
      <c r="AY650" s="176"/>
      <c r="AZ650" s="176"/>
      <c r="BA650" s="176"/>
      <c r="BB650" s="176"/>
      <c r="BC650" s="176"/>
      <c r="BD650" s="176"/>
      <c r="BE650" s="176"/>
      <c r="BF650" s="176"/>
      <c r="BG650" s="176"/>
      <c r="BH650" s="176"/>
      <c r="BI650" s="176"/>
      <c r="BJ650" s="176"/>
      <c r="BK650" s="176"/>
      <c r="BL650" s="176"/>
      <c r="BM650" s="176"/>
      <c r="BN650" s="176"/>
      <c r="BO650" s="176"/>
      <c r="BP650" s="176"/>
      <c r="BQ650" s="176"/>
      <c r="BR650" s="176"/>
      <c r="BS650" s="176"/>
      <c r="BT650" s="176"/>
      <c r="BU650" s="176"/>
      <c r="BV650" s="176"/>
      <c r="BW650" s="176"/>
      <c r="BX650" s="176"/>
      <c r="BY650" s="176"/>
      <c r="BZ650" s="176"/>
      <c r="CA650" s="176"/>
      <c r="CB650" s="176"/>
      <c r="CC650" s="176"/>
      <c r="CD650" s="176"/>
      <c r="CE650" s="176"/>
      <c r="CF650" s="176"/>
      <c r="CG650" s="176"/>
      <c r="CH650" s="176"/>
      <c r="CI650" s="176"/>
      <c r="CJ650" s="176"/>
      <c r="CK650" s="176"/>
      <c r="CL650" s="176"/>
      <c r="CM650" s="176"/>
      <c r="CN650" s="176"/>
      <c r="CO650" s="176"/>
      <c r="CP650" s="176"/>
      <c r="CQ650" s="176"/>
      <c r="CR650" s="176"/>
      <c r="CS650" s="176"/>
      <c r="CT650" s="176"/>
      <c r="CU650" s="176"/>
      <c r="CV650" s="176"/>
      <c r="CW650" s="176"/>
      <c r="CX650" s="176"/>
      <c r="CY650" s="176"/>
      <c r="CZ650" s="176"/>
      <c r="DA650" s="176"/>
      <c r="DB650" s="176"/>
      <c r="DC650" s="176"/>
      <c r="DD650" s="176"/>
      <c r="DE650" s="176"/>
      <c r="DF650" s="176"/>
      <c r="DG650" s="176"/>
      <c r="DH650" s="176"/>
    </row>
    <row r="651" spans="1:112" s="229" customFormat="1" x14ac:dyDescent="0.2">
      <c r="A651" s="216"/>
      <c r="B651" s="223"/>
      <c r="C651" s="227"/>
      <c r="D651" s="176"/>
      <c r="E651" s="224"/>
      <c r="F651" s="176"/>
      <c r="G651" s="176"/>
      <c r="H651" s="225"/>
      <c r="I651" s="228"/>
      <c r="J651" s="220"/>
      <c r="K651" s="220"/>
      <c r="L651" s="176"/>
      <c r="M651" s="176"/>
      <c r="N651" s="176"/>
      <c r="O651" s="227"/>
      <c r="P651" s="176"/>
      <c r="Q651" s="176"/>
      <c r="R651" s="176"/>
      <c r="S651" s="176"/>
      <c r="T651" s="176"/>
      <c r="U651" s="176"/>
      <c r="V651" s="176"/>
      <c r="W651" s="176"/>
      <c r="X651" s="176"/>
      <c r="Y651" s="176"/>
      <c r="Z651" s="176"/>
      <c r="AA651" s="176"/>
      <c r="AB651" s="176"/>
      <c r="AC651" s="176"/>
      <c r="AD651" s="176"/>
      <c r="AE651" s="176"/>
      <c r="AF651" s="176"/>
      <c r="AG651" s="176"/>
      <c r="AH651" s="176"/>
      <c r="AI651" s="176"/>
      <c r="AJ651" s="176"/>
      <c r="AK651" s="176"/>
      <c r="AL651" s="176"/>
      <c r="AM651" s="176"/>
      <c r="AN651" s="176"/>
      <c r="AO651" s="176"/>
      <c r="AP651" s="176"/>
      <c r="AQ651" s="176"/>
      <c r="AR651" s="176"/>
      <c r="AS651" s="176"/>
      <c r="AT651" s="176"/>
      <c r="AU651" s="176"/>
      <c r="AV651" s="176"/>
      <c r="AW651" s="176"/>
      <c r="AX651" s="176"/>
      <c r="AY651" s="176"/>
      <c r="AZ651" s="176"/>
      <c r="BA651" s="176"/>
      <c r="BB651" s="176"/>
      <c r="BC651" s="176"/>
      <c r="BD651" s="176"/>
      <c r="BE651" s="176"/>
      <c r="BF651" s="176"/>
      <c r="BG651" s="176"/>
      <c r="BH651" s="176"/>
      <c r="BI651" s="176"/>
      <c r="BJ651" s="176"/>
      <c r="BK651" s="176"/>
      <c r="BL651" s="176"/>
      <c r="BM651" s="176"/>
      <c r="BN651" s="176"/>
      <c r="BO651" s="176"/>
      <c r="BP651" s="176"/>
      <c r="BQ651" s="176"/>
      <c r="BR651" s="176"/>
      <c r="BS651" s="176"/>
      <c r="BT651" s="176"/>
      <c r="BU651" s="176"/>
      <c r="BV651" s="176"/>
      <c r="BW651" s="176"/>
      <c r="BX651" s="176"/>
      <c r="BY651" s="176"/>
      <c r="BZ651" s="176"/>
      <c r="CA651" s="176"/>
      <c r="CB651" s="176"/>
      <c r="CC651" s="176"/>
      <c r="CD651" s="176"/>
      <c r="CE651" s="176"/>
      <c r="CF651" s="176"/>
      <c r="CG651" s="176"/>
      <c r="CH651" s="176"/>
      <c r="CI651" s="176"/>
      <c r="CJ651" s="176"/>
      <c r="CK651" s="176"/>
      <c r="CL651" s="176"/>
      <c r="CM651" s="176"/>
      <c r="CN651" s="176"/>
      <c r="CO651" s="176"/>
      <c r="CP651" s="176"/>
      <c r="CQ651" s="176"/>
      <c r="CR651" s="176"/>
      <c r="CS651" s="176"/>
      <c r="CT651" s="176"/>
      <c r="CU651" s="176"/>
      <c r="CV651" s="176"/>
      <c r="CW651" s="176"/>
      <c r="CX651" s="176"/>
      <c r="CY651" s="176"/>
      <c r="CZ651" s="176"/>
      <c r="DA651" s="176"/>
      <c r="DB651" s="176"/>
      <c r="DC651" s="176"/>
      <c r="DD651" s="176"/>
      <c r="DE651" s="176"/>
      <c r="DF651" s="176"/>
      <c r="DG651" s="176"/>
      <c r="DH651" s="176"/>
    </row>
    <row r="652" spans="1:112" s="229" customFormat="1" x14ac:dyDescent="0.2">
      <c r="A652" s="216"/>
      <c r="B652" s="223"/>
      <c r="C652" s="227"/>
      <c r="D652" s="176"/>
      <c r="E652" s="224"/>
      <c r="F652" s="176"/>
      <c r="G652" s="176"/>
      <c r="H652" s="228"/>
      <c r="I652" s="228"/>
      <c r="J652" s="220"/>
      <c r="K652" s="220"/>
      <c r="L652" s="176"/>
      <c r="M652" s="176"/>
      <c r="N652" s="176"/>
      <c r="O652" s="227"/>
      <c r="P652" s="176"/>
      <c r="Q652" s="176"/>
      <c r="R652" s="176"/>
      <c r="S652" s="176"/>
      <c r="T652" s="176"/>
      <c r="U652" s="176"/>
      <c r="V652" s="176"/>
      <c r="W652" s="176"/>
      <c r="X652" s="176"/>
      <c r="Y652" s="176"/>
      <c r="Z652" s="176"/>
      <c r="AA652" s="176"/>
      <c r="AB652" s="176"/>
      <c r="AC652" s="176"/>
      <c r="AD652" s="176"/>
      <c r="AE652" s="176"/>
      <c r="AF652" s="176"/>
      <c r="AG652" s="176"/>
      <c r="AH652" s="176"/>
      <c r="AI652" s="176"/>
      <c r="AJ652" s="176"/>
      <c r="AK652" s="176"/>
      <c r="AL652" s="176"/>
      <c r="AM652" s="176"/>
      <c r="AN652" s="176"/>
      <c r="AO652" s="176"/>
      <c r="AP652" s="176"/>
      <c r="AQ652" s="176"/>
      <c r="AR652" s="176"/>
      <c r="AS652" s="176"/>
      <c r="AT652" s="176"/>
      <c r="AU652" s="176"/>
      <c r="AV652" s="176"/>
      <c r="AW652" s="176"/>
      <c r="AX652" s="176"/>
      <c r="AY652" s="176"/>
      <c r="AZ652" s="176"/>
      <c r="BA652" s="176"/>
      <c r="BB652" s="176"/>
      <c r="BC652" s="176"/>
      <c r="BD652" s="176"/>
      <c r="BE652" s="176"/>
      <c r="BF652" s="176"/>
      <c r="BG652" s="176"/>
      <c r="BH652" s="176"/>
      <c r="BI652" s="176"/>
      <c r="BJ652" s="176"/>
      <c r="BK652" s="176"/>
      <c r="BL652" s="176"/>
      <c r="BM652" s="176"/>
      <c r="BN652" s="176"/>
      <c r="BO652" s="176"/>
      <c r="BP652" s="176"/>
      <c r="BQ652" s="176"/>
      <c r="BR652" s="176"/>
      <c r="BS652" s="176"/>
      <c r="BT652" s="176"/>
      <c r="BU652" s="176"/>
      <c r="BV652" s="176"/>
      <c r="BW652" s="176"/>
      <c r="BX652" s="176"/>
      <c r="BY652" s="176"/>
      <c r="BZ652" s="176"/>
      <c r="CA652" s="176"/>
      <c r="CB652" s="176"/>
      <c r="CC652" s="176"/>
      <c r="CD652" s="176"/>
      <c r="CE652" s="176"/>
      <c r="CF652" s="176"/>
      <c r="CG652" s="176"/>
      <c r="CH652" s="176"/>
      <c r="CI652" s="176"/>
      <c r="CJ652" s="176"/>
      <c r="CK652" s="176"/>
      <c r="CL652" s="176"/>
      <c r="CM652" s="176"/>
      <c r="CN652" s="176"/>
      <c r="CO652" s="176"/>
      <c r="CP652" s="176"/>
      <c r="CQ652" s="176"/>
      <c r="CR652" s="176"/>
      <c r="CS652" s="176"/>
      <c r="CT652" s="176"/>
      <c r="CU652" s="176"/>
      <c r="CV652" s="176"/>
      <c r="CW652" s="176"/>
      <c r="CX652" s="176"/>
      <c r="CY652" s="176"/>
      <c r="CZ652" s="176"/>
      <c r="DA652" s="176"/>
      <c r="DB652" s="176"/>
      <c r="DC652" s="176"/>
      <c r="DD652" s="176"/>
      <c r="DE652" s="176"/>
      <c r="DF652" s="176"/>
      <c r="DG652" s="176"/>
      <c r="DH652" s="176"/>
    </row>
    <row r="653" spans="1:112" s="229" customFormat="1" x14ac:dyDescent="0.2">
      <c r="A653" s="216"/>
      <c r="B653" s="223"/>
      <c r="C653" s="227"/>
      <c r="D653" s="176"/>
      <c r="E653" s="224"/>
      <c r="F653" s="176"/>
      <c r="G653" s="176"/>
      <c r="H653" s="228"/>
      <c r="I653" s="228"/>
      <c r="J653" s="220"/>
      <c r="K653" s="220"/>
      <c r="L653" s="176"/>
      <c r="M653" s="176"/>
      <c r="N653" s="176"/>
      <c r="O653" s="227"/>
      <c r="P653" s="176"/>
      <c r="Q653" s="176"/>
      <c r="R653" s="176"/>
      <c r="S653" s="176"/>
      <c r="T653" s="176"/>
      <c r="U653" s="176"/>
      <c r="V653" s="176"/>
      <c r="W653" s="176"/>
      <c r="X653" s="176"/>
      <c r="Y653" s="176"/>
      <c r="Z653" s="176"/>
      <c r="AA653" s="176"/>
      <c r="AB653" s="176"/>
      <c r="AC653" s="176"/>
      <c r="AD653" s="176"/>
      <c r="AE653" s="176"/>
      <c r="AF653" s="176"/>
      <c r="AG653" s="176"/>
      <c r="AH653" s="176"/>
      <c r="AI653" s="176"/>
      <c r="AJ653" s="176"/>
      <c r="AK653" s="176"/>
      <c r="AL653" s="176"/>
      <c r="AM653" s="176"/>
      <c r="AN653" s="176"/>
      <c r="AO653" s="176"/>
      <c r="AP653" s="176"/>
      <c r="AQ653" s="176"/>
      <c r="AR653" s="176"/>
      <c r="AS653" s="176"/>
      <c r="AT653" s="176"/>
      <c r="AU653" s="176"/>
      <c r="AV653" s="176"/>
      <c r="AW653" s="176"/>
      <c r="AX653" s="176"/>
      <c r="AY653" s="176"/>
      <c r="AZ653" s="176"/>
      <c r="BA653" s="176"/>
      <c r="BB653" s="176"/>
      <c r="BC653" s="176"/>
      <c r="BD653" s="176"/>
      <c r="BE653" s="176"/>
      <c r="BF653" s="176"/>
      <c r="BG653" s="176"/>
      <c r="BH653" s="176"/>
      <c r="BI653" s="176"/>
      <c r="BJ653" s="176"/>
      <c r="BK653" s="176"/>
      <c r="BL653" s="176"/>
      <c r="BM653" s="176"/>
      <c r="BN653" s="176"/>
      <c r="BO653" s="176"/>
      <c r="BP653" s="176"/>
      <c r="BQ653" s="176"/>
      <c r="BR653" s="176"/>
      <c r="BS653" s="176"/>
      <c r="BT653" s="176"/>
      <c r="BU653" s="176"/>
      <c r="BV653" s="176"/>
      <c r="BW653" s="176"/>
      <c r="BX653" s="176"/>
      <c r="BY653" s="176"/>
      <c r="BZ653" s="176"/>
      <c r="CA653" s="176"/>
      <c r="CB653" s="176"/>
      <c r="CC653" s="176"/>
      <c r="CD653" s="176"/>
      <c r="CE653" s="176"/>
      <c r="CF653" s="176"/>
      <c r="CG653" s="176"/>
      <c r="CH653" s="176"/>
      <c r="CI653" s="176"/>
      <c r="CJ653" s="176"/>
      <c r="CK653" s="176"/>
      <c r="CL653" s="176"/>
      <c r="CM653" s="176"/>
      <c r="CN653" s="176"/>
      <c r="CO653" s="176"/>
      <c r="CP653" s="176"/>
      <c r="CQ653" s="176"/>
      <c r="CR653" s="176"/>
      <c r="CS653" s="176"/>
      <c r="CT653" s="176"/>
      <c r="CU653" s="176"/>
      <c r="CV653" s="176"/>
      <c r="CW653" s="176"/>
      <c r="CX653" s="176"/>
      <c r="CY653" s="176"/>
      <c r="CZ653" s="176"/>
      <c r="DA653" s="176"/>
      <c r="DB653" s="176"/>
      <c r="DC653" s="176"/>
      <c r="DD653" s="176"/>
      <c r="DE653" s="176"/>
      <c r="DF653" s="176"/>
      <c r="DG653" s="176"/>
      <c r="DH653" s="176"/>
    </row>
    <row r="654" spans="1:112" s="229" customFormat="1" x14ac:dyDescent="0.2">
      <c r="A654" s="216"/>
      <c r="B654" s="223"/>
      <c r="C654" s="227"/>
      <c r="D654" s="176"/>
      <c r="E654" s="224"/>
      <c r="F654" s="176"/>
      <c r="G654" s="176"/>
      <c r="H654" s="228"/>
      <c r="I654" s="228"/>
      <c r="J654" s="220"/>
      <c r="K654" s="220"/>
      <c r="L654" s="176"/>
      <c r="M654" s="176"/>
      <c r="N654" s="176"/>
      <c r="O654" s="227"/>
      <c r="P654" s="176"/>
      <c r="Q654" s="176"/>
      <c r="R654" s="176"/>
      <c r="S654" s="176"/>
      <c r="T654" s="176"/>
      <c r="U654" s="176"/>
      <c r="V654" s="176"/>
      <c r="W654" s="176"/>
      <c r="X654" s="176"/>
      <c r="Y654" s="176"/>
      <c r="Z654" s="176"/>
      <c r="AA654" s="176"/>
      <c r="AB654" s="176"/>
      <c r="AC654" s="176"/>
      <c r="AD654" s="176"/>
      <c r="AE654" s="176"/>
      <c r="AF654" s="176"/>
      <c r="AG654" s="176"/>
      <c r="AH654" s="176"/>
      <c r="AI654" s="176"/>
      <c r="AJ654" s="176"/>
      <c r="AK654" s="176"/>
      <c r="AL654" s="176"/>
      <c r="AM654" s="176"/>
      <c r="AN654" s="176"/>
      <c r="AO654" s="176"/>
      <c r="AP654" s="176"/>
      <c r="AQ654" s="176"/>
      <c r="AR654" s="176"/>
      <c r="AS654" s="176"/>
      <c r="AT654" s="176"/>
      <c r="AU654" s="176"/>
      <c r="AV654" s="176"/>
      <c r="AW654" s="176"/>
      <c r="AX654" s="176"/>
      <c r="AY654" s="176"/>
      <c r="AZ654" s="176"/>
      <c r="BA654" s="176"/>
      <c r="BB654" s="176"/>
      <c r="BC654" s="176"/>
      <c r="BD654" s="176"/>
      <c r="BE654" s="176"/>
      <c r="BF654" s="176"/>
      <c r="BG654" s="176"/>
      <c r="BH654" s="176"/>
      <c r="BI654" s="176"/>
      <c r="BJ654" s="176"/>
      <c r="BK654" s="176"/>
      <c r="BL654" s="176"/>
      <c r="BM654" s="176"/>
      <c r="BN654" s="176"/>
      <c r="BO654" s="176"/>
      <c r="BP654" s="176"/>
      <c r="BQ654" s="176"/>
      <c r="BR654" s="176"/>
      <c r="BS654" s="176"/>
      <c r="BT654" s="176"/>
      <c r="BU654" s="176"/>
      <c r="BV654" s="176"/>
      <c r="BW654" s="176"/>
      <c r="BX654" s="176"/>
      <c r="BY654" s="176"/>
      <c r="BZ654" s="176"/>
      <c r="CA654" s="176"/>
      <c r="CB654" s="176"/>
      <c r="CC654" s="176"/>
      <c r="CD654" s="176"/>
      <c r="CE654" s="176"/>
      <c r="CF654" s="176"/>
      <c r="CG654" s="176"/>
      <c r="CH654" s="176"/>
      <c r="CI654" s="176"/>
      <c r="CJ654" s="176"/>
      <c r="CK654" s="176"/>
      <c r="CL654" s="176"/>
      <c r="CM654" s="176"/>
      <c r="CN654" s="176"/>
      <c r="CO654" s="176"/>
      <c r="CP654" s="176"/>
      <c r="CQ654" s="176"/>
      <c r="CR654" s="176"/>
      <c r="CS654" s="176"/>
      <c r="CT654" s="176"/>
      <c r="CU654" s="176"/>
      <c r="CV654" s="176"/>
      <c r="CW654" s="176"/>
      <c r="CX654" s="176"/>
      <c r="CY654" s="176"/>
      <c r="CZ654" s="176"/>
      <c r="DA654" s="176"/>
      <c r="DB654" s="176"/>
      <c r="DC654" s="176"/>
      <c r="DD654" s="176"/>
      <c r="DE654" s="176"/>
      <c r="DF654" s="176"/>
      <c r="DG654" s="176"/>
      <c r="DH654" s="176"/>
    </row>
    <row r="655" spans="1:112" s="229" customFormat="1" x14ac:dyDescent="0.2">
      <c r="A655" s="216"/>
      <c r="B655" s="223"/>
      <c r="C655" s="227"/>
      <c r="D655" s="176"/>
      <c r="E655" s="224"/>
      <c r="F655" s="176"/>
      <c r="G655" s="176"/>
      <c r="H655" s="225"/>
      <c r="I655" s="228"/>
      <c r="J655" s="220"/>
      <c r="K655" s="220"/>
      <c r="L655" s="176"/>
      <c r="M655" s="176"/>
      <c r="N655" s="176"/>
      <c r="O655" s="227"/>
      <c r="P655" s="176"/>
      <c r="Q655" s="176"/>
      <c r="R655" s="176"/>
      <c r="S655" s="176"/>
      <c r="T655" s="176"/>
      <c r="U655" s="176"/>
      <c r="V655" s="176"/>
      <c r="W655" s="176"/>
      <c r="X655" s="176"/>
      <c r="Y655" s="176"/>
      <c r="Z655" s="176"/>
      <c r="AA655" s="176"/>
      <c r="AB655" s="176"/>
      <c r="AC655" s="176"/>
      <c r="AD655" s="176"/>
      <c r="AE655" s="176"/>
      <c r="AF655" s="176"/>
      <c r="AG655" s="176"/>
      <c r="AH655" s="176"/>
      <c r="AI655" s="176"/>
      <c r="AJ655" s="176"/>
      <c r="AK655" s="176"/>
      <c r="AL655" s="176"/>
      <c r="AM655" s="176"/>
      <c r="AN655" s="176"/>
      <c r="AO655" s="176"/>
      <c r="AP655" s="176"/>
      <c r="AQ655" s="176"/>
      <c r="AR655" s="176"/>
      <c r="AS655" s="176"/>
      <c r="AT655" s="176"/>
      <c r="AU655" s="176"/>
      <c r="AV655" s="176"/>
      <c r="AW655" s="176"/>
      <c r="AX655" s="176"/>
      <c r="AY655" s="176"/>
      <c r="AZ655" s="176"/>
      <c r="BA655" s="176"/>
      <c r="BB655" s="176"/>
      <c r="BC655" s="176"/>
      <c r="BD655" s="176"/>
      <c r="BE655" s="176"/>
      <c r="BF655" s="176"/>
      <c r="BG655" s="176"/>
      <c r="BH655" s="176"/>
      <c r="BI655" s="176"/>
      <c r="BJ655" s="176"/>
      <c r="BK655" s="176"/>
      <c r="BL655" s="176"/>
      <c r="BM655" s="176"/>
      <c r="BN655" s="176"/>
      <c r="BO655" s="176"/>
      <c r="BP655" s="176"/>
      <c r="BQ655" s="176"/>
      <c r="BR655" s="176"/>
      <c r="BS655" s="176"/>
      <c r="BT655" s="176"/>
      <c r="BU655" s="176"/>
      <c r="BV655" s="176"/>
      <c r="BW655" s="176"/>
      <c r="BX655" s="176"/>
      <c r="BY655" s="176"/>
      <c r="BZ655" s="176"/>
      <c r="CA655" s="176"/>
      <c r="CB655" s="176"/>
      <c r="CC655" s="176"/>
      <c r="CD655" s="176"/>
      <c r="CE655" s="176"/>
      <c r="CF655" s="176"/>
      <c r="CG655" s="176"/>
      <c r="CH655" s="176"/>
      <c r="CI655" s="176"/>
      <c r="CJ655" s="176"/>
      <c r="CK655" s="176"/>
      <c r="CL655" s="176"/>
      <c r="CM655" s="176"/>
      <c r="CN655" s="176"/>
      <c r="CO655" s="176"/>
      <c r="CP655" s="176"/>
      <c r="CQ655" s="176"/>
      <c r="CR655" s="176"/>
      <c r="CS655" s="176"/>
      <c r="CT655" s="176"/>
      <c r="CU655" s="176"/>
      <c r="CV655" s="176"/>
      <c r="CW655" s="176"/>
      <c r="CX655" s="176"/>
      <c r="CY655" s="176"/>
      <c r="CZ655" s="176"/>
      <c r="DA655" s="176"/>
      <c r="DB655" s="176"/>
      <c r="DC655" s="176"/>
      <c r="DD655" s="176"/>
      <c r="DE655" s="176"/>
      <c r="DF655" s="176"/>
      <c r="DG655" s="176"/>
      <c r="DH655" s="176"/>
    </row>
    <row r="656" spans="1:112" s="229" customFormat="1" x14ac:dyDescent="0.2">
      <c r="A656" s="216"/>
      <c r="B656" s="223"/>
      <c r="C656" s="227"/>
      <c r="D656" s="176"/>
      <c r="E656" s="224"/>
      <c r="F656" s="176"/>
      <c r="G656" s="176"/>
      <c r="H656" s="225"/>
      <c r="I656" s="228"/>
      <c r="J656" s="220"/>
      <c r="K656" s="220"/>
      <c r="L656" s="176"/>
      <c r="M656" s="176"/>
      <c r="N656" s="176"/>
      <c r="O656" s="227"/>
      <c r="P656" s="176"/>
      <c r="Q656" s="176"/>
      <c r="R656" s="176"/>
      <c r="S656" s="176"/>
      <c r="T656" s="176"/>
      <c r="U656" s="176"/>
      <c r="V656" s="176"/>
      <c r="W656" s="176"/>
      <c r="X656" s="176"/>
      <c r="Y656" s="176"/>
      <c r="Z656" s="176"/>
      <c r="AA656" s="176"/>
      <c r="AB656" s="176"/>
      <c r="AC656" s="176"/>
      <c r="AD656" s="176"/>
      <c r="AE656" s="176"/>
      <c r="AF656" s="176"/>
      <c r="AG656" s="176"/>
      <c r="AH656" s="176"/>
      <c r="AI656" s="176"/>
      <c r="AJ656" s="176"/>
      <c r="AK656" s="176"/>
      <c r="AL656" s="176"/>
      <c r="AM656" s="176"/>
      <c r="AN656" s="176"/>
      <c r="AO656" s="176"/>
      <c r="AP656" s="176"/>
      <c r="AQ656" s="176"/>
      <c r="AR656" s="176"/>
      <c r="AS656" s="176"/>
      <c r="AT656" s="176"/>
      <c r="AU656" s="176"/>
      <c r="AV656" s="176"/>
      <c r="AW656" s="176"/>
      <c r="AX656" s="176"/>
      <c r="AY656" s="176"/>
      <c r="AZ656" s="176"/>
      <c r="BA656" s="176"/>
      <c r="BB656" s="176"/>
      <c r="BC656" s="176"/>
      <c r="BD656" s="176"/>
      <c r="BE656" s="176"/>
      <c r="BF656" s="176"/>
      <c r="BG656" s="176"/>
      <c r="BH656" s="176"/>
      <c r="BI656" s="176"/>
      <c r="BJ656" s="176"/>
      <c r="BK656" s="176"/>
      <c r="BL656" s="176"/>
      <c r="BM656" s="176"/>
      <c r="BN656" s="176"/>
      <c r="BO656" s="176"/>
      <c r="BP656" s="176"/>
      <c r="BQ656" s="176"/>
      <c r="BR656" s="176"/>
      <c r="BS656" s="176"/>
      <c r="BT656" s="176"/>
      <c r="BU656" s="176"/>
      <c r="BV656" s="176"/>
      <c r="BW656" s="176"/>
      <c r="BX656" s="176"/>
      <c r="BY656" s="176"/>
      <c r="BZ656" s="176"/>
      <c r="CA656" s="176"/>
      <c r="CB656" s="176"/>
      <c r="CC656" s="176"/>
      <c r="CD656" s="176"/>
      <c r="CE656" s="176"/>
      <c r="CF656" s="176"/>
      <c r="CG656" s="176"/>
      <c r="CH656" s="176"/>
      <c r="CI656" s="176"/>
      <c r="CJ656" s="176"/>
      <c r="CK656" s="176"/>
      <c r="CL656" s="176"/>
      <c r="CM656" s="176"/>
      <c r="CN656" s="176"/>
      <c r="CO656" s="176"/>
      <c r="CP656" s="176"/>
      <c r="CQ656" s="176"/>
      <c r="CR656" s="176"/>
      <c r="CS656" s="176"/>
      <c r="CT656" s="176"/>
      <c r="CU656" s="176"/>
      <c r="CV656" s="176"/>
      <c r="CW656" s="176"/>
      <c r="CX656" s="176"/>
      <c r="CY656" s="176"/>
      <c r="CZ656" s="176"/>
      <c r="DA656" s="176"/>
      <c r="DB656" s="176"/>
      <c r="DC656" s="176"/>
      <c r="DD656" s="176"/>
      <c r="DE656" s="176"/>
      <c r="DF656" s="176"/>
      <c r="DG656" s="176"/>
      <c r="DH656" s="176"/>
    </row>
    <row r="657" spans="1:112" s="229" customFormat="1" x14ac:dyDescent="0.2">
      <c r="A657" s="216"/>
      <c r="B657" s="223"/>
      <c r="C657" s="227"/>
      <c r="D657" s="176"/>
      <c r="E657" s="224"/>
      <c r="F657" s="176"/>
      <c r="G657" s="176"/>
      <c r="H657" s="228"/>
      <c r="I657" s="228"/>
      <c r="J657" s="220"/>
      <c r="K657" s="220"/>
      <c r="L657" s="176"/>
      <c r="M657" s="176"/>
      <c r="N657" s="176"/>
      <c r="O657" s="227"/>
      <c r="P657" s="176"/>
      <c r="Q657" s="176"/>
      <c r="R657" s="176"/>
      <c r="S657" s="176"/>
      <c r="T657" s="176"/>
      <c r="U657" s="176"/>
      <c r="V657" s="176"/>
      <c r="W657" s="176"/>
      <c r="X657" s="176"/>
      <c r="Y657" s="176"/>
      <c r="Z657" s="176"/>
      <c r="AA657" s="176"/>
      <c r="AB657" s="176"/>
      <c r="AC657" s="176"/>
      <c r="AD657" s="176"/>
      <c r="AE657" s="176"/>
      <c r="AF657" s="176"/>
      <c r="AG657" s="176"/>
      <c r="AH657" s="176"/>
      <c r="AI657" s="176"/>
      <c r="AJ657" s="176"/>
      <c r="AK657" s="176"/>
      <c r="AL657" s="176"/>
      <c r="AM657" s="176"/>
      <c r="AN657" s="176"/>
      <c r="AO657" s="176"/>
      <c r="AP657" s="176"/>
      <c r="AQ657" s="176"/>
      <c r="AR657" s="176"/>
      <c r="AS657" s="176"/>
      <c r="AT657" s="176"/>
      <c r="AU657" s="176"/>
      <c r="AV657" s="176"/>
      <c r="AW657" s="176"/>
      <c r="AX657" s="176"/>
      <c r="AY657" s="176"/>
      <c r="AZ657" s="176"/>
      <c r="BA657" s="176"/>
      <c r="BB657" s="176"/>
      <c r="BC657" s="176"/>
      <c r="BD657" s="176"/>
      <c r="BE657" s="176"/>
      <c r="BF657" s="176"/>
      <c r="BG657" s="176"/>
      <c r="BH657" s="176"/>
      <c r="BI657" s="176"/>
      <c r="BJ657" s="176"/>
      <c r="BK657" s="176"/>
      <c r="BL657" s="176"/>
      <c r="BM657" s="176"/>
      <c r="BN657" s="176"/>
      <c r="BO657" s="176"/>
      <c r="BP657" s="176"/>
      <c r="BQ657" s="176"/>
      <c r="BR657" s="176"/>
      <c r="BS657" s="176"/>
      <c r="BT657" s="176"/>
      <c r="BU657" s="176"/>
      <c r="BV657" s="176"/>
      <c r="BW657" s="176"/>
      <c r="BX657" s="176"/>
      <c r="BY657" s="176"/>
      <c r="BZ657" s="176"/>
      <c r="CA657" s="176"/>
      <c r="CB657" s="176"/>
      <c r="CC657" s="176"/>
      <c r="CD657" s="176"/>
      <c r="CE657" s="176"/>
      <c r="CF657" s="176"/>
      <c r="CG657" s="176"/>
      <c r="CH657" s="176"/>
      <c r="CI657" s="176"/>
      <c r="CJ657" s="176"/>
      <c r="CK657" s="176"/>
      <c r="CL657" s="176"/>
      <c r="CM657" s="176"/>
      <c r="CN657" s="176"/>
      <c r="CO657" s="176"/>
      <c r="CP657" s="176"/>
      <c r="CQ657" s="176"/>
      <c r="CR657" s="176"/>
      <c r="CS657" s="176"/>
      <c r="CT657" s="176"/>
      <c r="CU657" s="176"/>
      <c r="CV657" s="176"/>
      <c r="CW657" s="176"/>
      <c r="CX657" s="176"/>
      <c r="CY657" s="176"/>
      <c r="CZ657" s="176"/>
      <c r="DA657" s="176"/>
      <c r="DB657" s="176"/>
      <c r="DC657" s="176"/>
      <c r="DD657" s="176"/>
      <c r="DE657" s="176"/>
      <c r="DF657" s="176"/>
      <c r="DG657" s="176"/>
      <c r="DH657" s="176"/>
    </row>
    <row r="658" spans="1:112" s="229" customFormat="1" x14ac:dyDescent="0.2">
      <c r="A658" s="216"/>
      <c r="B658" s="223"/>
      <c r="C658" s="227"/>
      <c r="D658" s="176"/>
      <c r="E658" s="224"/>
      <c r="F658" s="176"/>
      <c r="G658" s="176"/>
      <c r="H658" s="228"/>
      <c r="I658" s="228"/>
      <c r="J658" s="220"/>
      <c r="K658" s="220"/>
      <c r="L658" s="176"/>
      <c r="M658" s="176"/>
      <c r="N658" s="176"/>
      <c r="O658" s="227"/>
      <c r="P658" s="176"/>
      <c r="Q658" s="176"/>
      <c r="R658" s="176"/>
      <c r="S658" s="176"/>
      <c r="T658" s="176"/>
      <c r="U658" s="176"/>
      <c r="V658" s="176"/>
      <c r="W658" s="176"/>
      <c r="X658" s="176"/>
      <c r="Y658" s="176"/>
      <c r="Z658" s="176"/>
      <c r="AA658" s="176"/>
      <c r="AB658" s="176"/>
      <c r="AC658" s="176"/>
      <c r="AD658" s="176"/>
      <c r="AE658" s="176"/>
      <c r="AF658" s="176"/>
      <c r="AG658" s="176"/>
      <c r="AH658" s="176"/>
      <c r="AI658" s="176"/>
      <c r="AJ658" s="176"/>
      <c r="AK658" s="176"/>
      <c r="AL658" s="176"/>
      <c r="AM658" s="176"/>
      <c r="AN658" s="176"/>
      <c r="AO658" s="176"/>
      <c r="AP658" s="176"/>
      <c r="AQ658" s="176"/>
      <c r="AR658" s="176"/>
      <c r="AS658" s="176"/>
      <c r="AT658" s="176"/>
      <c r="AU658" s="176"/>
      <c r="AV658" s="176"/>
      <c r="AW658" s="176"/>
      <c r="AX658" s="176"/>
      <c r="AY658" s="176"/>
      <c r="AZ658" s="176"/>
      <c r="BA658" s="176"/>
      <c r="BB658" s="176"/>
      <c r="BC658" s="176"/>
      <c r="BD658" s="176"/>
      <c r="BE658" s="176"/>
      <c r="BF658" s="176"/>
      <c r="BG658" s="176"/>
      <c r="BH658" s="176"/>
      <c r="BI658" s="176"/>
      <c r="BJ658" s="176"/>
      <c r="BK658" s="176"/>
      <c r="BL658" s="176"/>
      <c r="BM658" s="176"/>
      <c r="BN658" s="176"/>
      <c r="BO658" s="176"/>
      <c r="BP658" s="176"/>
      <c r="BQ658" s="176"/>
      <c r="BR658" s="176"/>
      <c r="BS658" s="176"/>
      <c r="BT658" s="176"/>
      <c r="BU658" s="176"/>
      <c r="BV658" s="176"/>
      <c r="BW658" s="176"/>
      <c r="BX658" s="176"/>
      <c r="BY658" s="176"/>
      <c r="BZ658" s="176"/>
      <c r="CA658" s="176"/>
      <c r="CB658" s="176"/>
      <c r="CC658" s="176"/>
      <c r="CD658" s="176"/>
      <c r="CE658" s="176"/>
      <c r="CF658" s="176"/>
      <c r="CG658" s="176"/>
      <c r="CH658" s="176"/>
      <c r="CI658" s="176"/>
      <c r="CJ658" s="176"/>
      <c r="CK658" s="176"/>
      <c r="CL658" s="176"/>
      <c r="CM658" s="176"/>
      <c r="CN658" s="176"/>
      <c r="CO658" s="176"/>
      <c r="CP658" s="176"/>
      <c r="CQ658" s="176"/>
      <c r="CR658" s="176"/>
      <c r="CS658" s="176"/>
      <c r="CT658" s="176"/>
      <c r="CU658" s="176"/>
      <c r="CV658" s="176"/>
      <c r="CW658" s="176"/>
      <c r="CX658" s="176"/>
      <c r="CY658" s="176"/>
      <c r="CZ658" s="176"/>
      <c r="DA658" s="176"/>
      <c r="DB658" s="176"/>
      <c r="DC658" s="176"/>
      <c r="DD658" s="176"/>
      <c r="DE658" s="176"/>
      <c r="DF658" s="176"/>
      <c r="DG658" s="176"/>
      <c r="DH658" s="176"/>
    </row>
    <row r="659" spans="1:112" s="229" customFormat="1" x14ac:dyDescent="0.2">
      <c r="A659" s="216"/>
      <c r="B659" s="223"/>
      <c r="C659" s="227"/>
      <c r="D659" s="176"/>
      <c r="E659" s="224"/>
      <c r="F659" s="176"/>
      <c r="G659" s="176"/>
      <c r="H659" s="228"/>
      <c r="I659" s="228"/>
      <c r="J659" s="220"/>
      <c r="K659" s="220"/>
      <c r="L659" s="176"/>
      <c r="M659" s="176"/>
      <c r="N659" s="176"/>
      <c r="O659" s="227"/>
      <c r="P659" s="176"/>
      <c r="Q659" s="176"/>
      <c r="R659" s="176"/>
      <c r="S659" s="176"/>
      <c r="T659" s="176"/>
      <c r="U659" s="176"/>
      <c r="V659" s="176"/>
      <c r="W659" s="176"/>
      <c r="X659" s="176"/>
      <c r="Y659" s="176"/>
      <c r="Z659" s="176"/>
      <c r="AA659" s="176"/>
      <c r="AB659" s="176"/>
      <c r="AC659" s="176"/>
      <c r="AD659" s="176"/>
      <c r="AE659" s="176"/>
      <c r="AF659" s="176"/>
      <c r="AG659" s="176"/>
      <c r="AH659" s="176"/>
      <c r="AI659" s="176"/>
      <c r="AJ659" s="176"/>
      <c r="AK659" s="176"/>
      <c r="AL659" s="176"/>
      <c r="AM659" s="176"/>
      <c r="AN659" s="176"/>
      <c r="AO659" s="176"/>
      <c r="AP659" s="176"/>
      <c r="AQ659" s="176"/>
      <c r="AR659" s="176"/>
      <c r="AS659" s="176"/>
      <c r="AT659" s="176"/>
      <c r="AU659" s="176"/>
      <c r="AV659" s="176"/>
      <c r="AW659" s="176"/>
      <c r="AX659" s="176"/>
      <c r="AY659" s="176"/>
      <c r="AZ659" s="176"/>
      <c r="BA659" s="176"/>
      <c r="BB659" s="176"/>
      <c r="BC659" s="176"/>
      <c r="BD659" s="176"/>
      <c r="BE659" s="176"/>
      <c r="BF659" s="176"/>
      <c r="BG659" s="176"/>
      <c r="BH659" s="176"/>
      <c r="BI659" s="176"/>
      <c r="BJ659" s="176"/>
      <c r="BK659" s="176"/>
      <c r="BL659" s="176"/>
      <c r="BM659" s="176"/>
      <c r="BN659" s="176"/>
      <c r="BO659" s="176"/>
      <c r="BP659" s="176"/>
      <c r="BQ659" s="176"/>
      <c r="BR659" s="176"/>
      <c r="BS659" s="176"/>
      <c r="BT659" s="176"/>
      <c r="BU659" s="176"/>
      <c r="BV659" s="176"/>
      <c r="BW659" s="176"/>
      <c r="BX659" s="176"/>
      <c r="BY659" s="176"/>
      <c r="BZ659" s="176"/>
      <c r="CA659" s="176"/>
      <c r="CB659" s="176"/>
      <c r="CC659" s="176"/>
      <c r="CD659" s="176"/>
      <c r="CE659" s="176"/>
      <c r="CF659" s="176"/>
      <c r="CG659" s="176"/>
      <c r="CH659" s="176"/>
      <c r="CI659" s="176"/>
      <c r="CJ659" s="176"/>
      <c r="CK659" s="176"/>
      <c r="CL659" s="176"/>
      <c r="CM659" s="176"/>
      <c r="CN659" s="176"/>
      <c r="CO659" s="176"/>
      <c r="CP659" s="176"/>
      <c r="CQ659" s="176"/>
      <c r="CR659" s="176"/>
      <c r="CS659" s="176"/>
      <c r="CT659" s="176"/>
      <c r="CU659" s="176"/>
      <c r="CV659" s="176"/>
      <c r="CW659" s="176"/>
      <c r="CX659" s="176"/>
      <c r="CY659" s="176"/>
      <c r="CZ659" s="176"/>
      <c r="DA659" s="176"/>
      <c r="DB659" s="176"/>
      <c r="DC659" s="176"/>
      <c r="DD659" s="176"/>
      <c r="DE659" s="176"/>
      <c r="DF659" s="176"/>
      <c r="DG659" s="176"/>
      <c r="DH659" s="176"/>
    </row>
    <row r="660" spans="1:112" s="229" customFormat="1" x14ac:dyDescent="0.2">
      <c r="A660" s="216"/>
      <c r="B660" s="223"/>
      <c r="C660" s="227"/>
      <c r="D660" s="176"/>
      <c r="E660" s="224"/>
      <c r="F660" s="176"/>
      <c r="G660" s="176"/>
      <c r="H660" s="225"/>
      <c r="I660" s="228"/>
      <c r="J660" s="220"/>
      <c r="K660" s="220"/>
      <c r="L660" s="176"/>
      <c r="M660" s="176"/>
      <c r="N660" s="176"/>
      <c r="O660" s="227"/>
      <c r="P660" s="176"/>
      <c r="Q660" s="176"/>
      <c r="R660" s="176"/>
      <c r="S660" s="176"/>
      <c r="T660" s="176"/>
      <c r="U660" s="176"/>
      <c r="V660" s="176"/>
      <c r="W660" s="176"/>
      <c r="X660" s="176"/>
      <c r="Y660" s="176"/>
      <c r="Z660" s="176"/>
      <c r="AA660" s="176"/>
      <c r="AB660" s="176"/>
      <c r="AC660" s="176"/>
      <c r="AD660" s="176"/>
      <c r="AE660" s="176"/>
      <c r="AF660" s="176"/>
      <c r="AG660" s="176"/>
      <c r="AH660" s="176"/>
      <c r="AI660" s="176"/>
      <c r="AJ660" s="176"/>
      <c r="AK660" s="176"/>
      <c r="AL660" s="176"/>
      <c r="AM660" s="176"/>
      <c r="AN660" s="176"/>
      <c r="AO660" s="176"/>
      <c r="AP660" s="176"/>
      <c r="AQ660" s="176"/>
      <c r="AR660" s="176"/>
      <c r="AS660" s="176"/>
      <c r="AT660" s="176"/>
      <c r="AU660" s="176"/>
      <c r="AV660" s="176"/>
      <c r="AW660" s="176"/>
      <c r="AX660" s="176"/>
      <c r="AY660" s="176"/>
      <c r="AZ660" s="176"/>
      <c r="BA660" s="176"/>
      <c r="BB660" s="176"/>
      <c r="BC660" s="176"/>
      <c r="BD660" s="176"/>
      <c r="BE660" s="176"/>
      <c r="BF660" s="176"/>
      <c r="BG660" s="176"/>
      <c r="BH660" s="176"/>
      <c r="BI660" s="176"/>
      <c r="BJ660" s="176"/>
      <c r="BK660" s="176"/>
      <c r="BL660" s="176"/>
      <c r="BM660" s="176"/>
      <c r="BN660" s="176"/>
      <c r="BO660" s="176"/>
      <c r="BP660" s="176"/>
      <c r="BQ660" s="176"/>
      <c r="BR660" s="176"/>
      <c r="BS660" s="176"/>
      <c r="BT660" s="176"/>
      <c r="BU660" s="176"/>
      <c r="BV660" s="176"/>
      <c r="BW660" s="176"/>
      <c r="BX660" s="176"/>
      <c r="BY660" s="176"/>
      <c r="BZ660" s="176"/>
      <c r="CA660" s="176"/>
      <c r="CB660" s="176"/>
      <c r="CC660" s="176"/>
      <c r="CD660" s="176"/>
      <c r="CE660" s="176"/>
      <c r="CF660" s="176"/>
      <c r="CG660" s="176"/>
      <c r="CH660" s="176"/>
      <c r="CI660" s="176"/>
      <c r="CJ660" s="176"/>
      <c r="CK660" s="176"/>
      <c r="CL660" s="176"/>
      <c r="CM660" s="176"/>
      <c r="CN660" s="176"/>
      <c r="CO660" s="176"/>
      <c r="CP660" s="176"/>
      <c r="CQ660" s="176"/>
      <c r="CR660" s="176"/>
      <c r="CS660" s="176"/>
      <c r="CT660" s="176"/>
      <c r="CU660" s="176"/>
      <c r="CV660" s="176"/>
      <c r="CW660" s="176"/>
      <c r="CX660" s="176"/>
      <c r="CY660" s="176"/>
      <c r="CZ660" s="176"/>
      <c r="DA660" s="176"/>
      <c r="DB660" s="176"/>
      <c r="DC660" s="176"/>
      <c r="DD660" s="176"/>
      <c r="DE660" s="176"/>
      <c r="DF660" s="176"/>
      <c r="DG660" s="176"/>
      <c r="DH660" s="176"/>
    </row>
    <row r="661" spans="1:112" s="229" customFormat="1" x14ac:dyDescent="0.2">
      <c r="A661" s="216"/>
      <c r="B661" s="223"/>
      <c r="C661" s="227"/>
      <c r="D661" s="176"/>
      <c r="E661" s="224"/>
      <c r="F661" s="176"/>
      <c r="G661" s="176"/>
      <c r="H661" s="228"/>
      <c r="I661" s="228"/>
      <c r="J661" s="220"/>
      <c r="K661" s="220"/>
      <c r="L661" s="176"/>
      <c r="M661" s="176"/>
      <c r="N661" s="176"/>
      <c r="O661" s="227"/>
      <c r="P661" s="176"/>
      <c r="Q661" s="176"/>
      <c r="R661" s="176"/>
      <c r="S661" s="176"/>
      <c r="T661" s="176"/>
      <c r="U661" s="176"/>
      <c r="V661" s="176"/>
      <c r="W661" s="176"/>
      <c r="X661" s="176"/>
      <c r="Y661" s="176"/>
      <c r="Z661" s="176"/>
      <c r="AA661" s="176"/>
      <c r="AB661" s="176"/>
      <c r="AC661" s="176"/>
      <c r="AD661" s="176"/>
      <c r="AE661" s="176"/>
      <c r="AF661" s="176"/>
      <c r="AG661" s="176"/>
      <c r="AH661" s="176"/>
      <c r="AI661" s="176"/>
      <c r="AJ661" s="176"/>
      <c r="AK661" s="176"/>
      <c r="AL661" s="176"/>
      <c r="AM661" s="176"/>
      <c r="AN661" s="176"/>
      <c r="AO661" s="176"/>
      <c r="AP661" s="176"/>
      <c r="AQ661" s="176"/>
      <c r="AR661" s="176"/>
      <c r="AS661" s="176"/>
      <c r="AT661" s="176"/>
      <c r="AU661" s="176"/>
      <c r="AV661" s="176"/>
      <c r="AW661" s="176"/>
      <c r="AX661" s="176"/>
      <c r="AY661" s="176"/>
      <c r="AZ661" s="176"/>
      <c r="BA661" s="176"/>
      <c r="BB661" s="176"/>
      <c r="BC661" s="176"/>
      <c r="BD661" s="176"/>
      <c r="BE661" s="176"/>
      <c r="BF661" s="176"/>
      <c r="BG661" s="176"/>
      <c r="BH661" s="176"/>
      <c r="BI661" s="176"/>
      <c r="BJ661" s="176"/>
      <c r="BK661" s="176"/>
      <c r="BL661" s="176"/>
      <c r="BM661" s="176"/>
      <c r="BN661" s="176"/>
      <c r="BO661" s="176"/>
      <c r="BP661" s="176"/>
      <c r="BQ661" s="176"/>
      <c r="BR661" s="176"/>
      <c r="BS661" s="176"/>
      <c r="BT661" s="176"/>
      <c r="BU661" s="176"/>
      <c r="BV661" s="176"/>
      <c r="BW661" s="176"/>
      <c r="BX661" s="176"/>
      <c r="BY661" s="176"/>
      <c r="BZ661" s="176"/>
      <c r="CA661" s="176"/>
      <c r="CB661" s="176"/>
      <c r="CC661" s="176"/>
      <c r="CD661" s="176"/>
      <c r="CE661" s="176"/>
      <c r="CF661" s="176"/>
      <c r="CG661" s="176"/>
      <c r="CH661" s="176"/>
      <c r="CI661" s="176"/>
      <c r="CJ661" s="176"/>
      <c r="CK661" s="176"/>
      <c r="CL661" s="176"/>
      <c r="CM661" s="176"/>
      <c r="CN661" s="176"/>
      <c r="CO661" s="176"/>
      <c r="CP661" s="176"/>
      <c r="CQ661" s="176"/>
      <c r="CR661" s="176"/>
      <c r="CS661" s="176"/>
      <c r="CT661" s="176"/>
      <c r="CU661" s="176"/>
      <c r="CV661" s="176"/>
      <c r="CW661" s="176"/>
      <c r="CX661" s="176"/>
      <c r="CY661" s="176"/>
      <c r="CZ661" s="176"/>
      <c r="DA661" s="176"/>
      <c r="DB661" s="176"/>
      <c r="DC661" s="176"/>
      <c r="DD661" s="176"/>
      <c r="DE661" s="176"/>
      <c r="DF661" s="176"/>
      <c r="DG661" s="176"/>
      <c r="DH661" s="176"/>
    </row>
    <row r="662" spans="1:112" s="229" customFormat="1" x14ac:dyDescent="0.2">
      <c r="A662" s="216"/>
      <c r="B662" s="223"/>
      <c r="C662" s="227"/>
      <c r="D662" s="176"/>
      <c r="E662" s="224"/>
      <c r="F662" s="176"/>
      <c r="G662" s="176"/>
      <c r="H662" s="225"/>
      <c r="I662" s="228"/>
      <c r="J662" s="220"/>
      <c r="K662" s="220"/>
      <c r="L662" s="176"/>
      <c r="M662" s="176"/>
      <c r="N662" s="176"/>
      <c r="O662" s="227"/>
      <c r="P662" s="176"/>
      <c r="Q662" s="176"/>
      <c r="R662" s="176"/>
      <c r="S662" s="176"/>
      <c r="T662" s="176"/>
      <c r="U662" s="176"/>
      <c r="V662" s="176"/>
      <c r="W662" s="176"/>
      <c r="X662" s="176"/>
      <c r="Y662" s="176"/>
      <c r="Z662" s="176"/>
      <c r="AA662" s="176"/>
      <c r="AB662" s="176"/>
      <c r="AC662" s="176"/>
      <c r="AD662" s="176"/>
      <c r="AE662" s="176"/>
      <c r="AF662" s="176"/>
      <c r="AG662" s="176"/>
      <c r="AH662" s="176"/>
      <c r="AI662" s="176"/>
      <c r="AJ662" s="176"/>
      <c r="AK662" s="176"/>
      <c r="AL662" s="176"/>
      <c r="AM662" s="176"/>
      <c r="AN662" s="176"/>
      <c r="AO662" s="176"/>
      <c r="AP662" s="176"/>
      <c r="AQ662" s="176"/>
      <c r="AR662" s="176"/>
      <c r="AS662" s="176"/>
      <c r="AT662" s="176"/>
      <c r="AU662" s="176"/>
      <c r="AV662" s="176"/>
      <c r="AW662" s="176"/>
      <c r="AX662" s="176"/>
      <c r="AY662" s="176"/>
      <c r="AZ662" s="176"/>
      <c r="BA662" s="176"/>
      <c r="BB662" s="176"/>
      <c r="BC662" s="176"/>
      <c r="BD662" s="176"/>
      <c r="BE662" s="176"/>
      <c r="BF662" s="176"/>
      <c r="BG662" s="176"/>
      <c r="BH662" s="176"/>
      <c r="BI662" s="176"/>
      <c r="BJ662" s="176"/>
      <c r="BK662" s="176"/>
      <c r="BL662" s="176"/>
      <c r="BM662" s="176"/>
      <c r="BN662" s="176"/>
      <c r="BO662" s="176"/>
      <c r="BP662" s="176"/>
      <c r="BQ662" s="176"/>
      <c r="BR662" s="176"/>
      <c r="BS662" s="176"/>
      <c r="BT662" s="176"/>
      <c r="BU662" s="176"/>
      <c r="BV662" s="176"/>
      <c r="BW662" s="176"/>
      <c r="BX662" s="176"/>
      <c r="BY662" s="176"/>
      <c r="BZ662" s="176"/>
      <c r="CA662" s="176"/>
      <c r="CB662" s="176"/>
      <c r="CC662" s="176"/>
      <c r="CD662" s="176"/>
      <c r="CE662" s="176"/>
      <c r="CF662" s="176"/>
      <c r="CG662" s="176"/>
      <c r="CH662" s="176"/>
      <c r="CI662" s="176"/>
      <c r="CJ662" s="176"/>
      <c r="CK662" s="176"/>
      <c r="CL662" s="176"/>
      <c r="CM662" s="176"/>
      <c r="CN662" s="176"/>
      <c r="CO662" s="176"/>
      <c r="CP662" s="176"/>
      <c r="CQ662" s="176"/>
      <c r="CR662" s="176"/>
      <c r="CS662" s="176"/>
      <c r="CT662" s="176"/>
      <c r="CU662" s="176"/>
      <c r="CV662" s="176"/>
      <c r="CW662" s="176"/>
      <c r="CX662" s="176"/>
      <c r="CY662" s="176"/>
      <c r="CZ662" s="176"/>
      <c r="DA662" s="176"/>
      <c r="DB662" s="176"/>
      <c r="DC662" s="176"/>
      <c r="DD662" s="176"/>
      <c r="DE662" s="176"/>
      <c r="DF662" s="176"/>
      <c r="DG662" s="176"/>
      <c r="DH662" s="176"/>
    </row>
    <row r="663" spans="1:112" s="229" customFormat="1" x14ac:dyDescent="0.2">
      <c r="A663" s="216"/>
      <c r="B663" s="223"/>
      <c r="C663" s="227"/>
      <c r="D663" s="176"/>
      <c r="E663" s="224"/>
      <c r="F663" s="176"/>
      <c r="G663" s="176"/>
      <c r="H663" s="225"/>
      <c r="I663" s="228"/>
      <c r="J663" s="220"/>
      <c r="K663" s="220"/>
      <c r="L663" s="176"/>
      <c r="M663" s="176"/>
      <c r="N663" s="176"/>
      <c r="O663" s="227"/>
      <c r="P663" s="176"/>
      <c r="Q663" s="176"/>
      <c r="R663" s="176"/>
      <c r="S663" s="176"/>
      <c r="T663" s="176"/>
      <c r="U663" s="176"/>
      <c r="V663" s="176"/>
      <c r="W663" s="176"/>
      <c r="X663" s="176"/>
      <c r="Y663" s="176"/>
      <c r="Z663" s="176"/>
      <c r="AA663" s="176"/>
      <c r="AB663" s="176"/>
      <c r="AC663" s="176"/>
      <c r="AD663" s="176"/>
      <c r="AE663" s="176"/>
      <c r="AF663" s="176"/>
      <c r="AG663" s="176"/>
      <c r="AH663" s="176"/>
      <c r="AI663" s="176"/>
      <c r="AJ663" s="176"/>
      <c r="AK663" s="176"/>
      <c r="AL663" s="176"/>
      <c r="AM663" s="176"/>
      <c r="AN663" s="176"/>
      <c r="AO663" s="176"/>
      <c r="AP663" s="176"/>
      <c r="AQ663" s="176"/>
      <c r="AR663" s="176"/>
      <c r="AS663" s="176"/>
      <c r="AT663" s="176"/>
      <c r="AU663" s="176"/>
      <c r="AV663" s="176"/>
      <c r="AW663" s="176"/>
      <c r="AX663" s="176"/>
      <c r="AY663" s="176"/>
      <c r="AZ663" s="176"/>
      <c r="BA663" s="176"/>
      <c r="BB663" s="176"/>
      <c r="BC663" s="176"/>
      <c r="BD663" s="176"/>
      <c r="BE663" s="176"/>
      <c r="BF663" s="176"/>
      <c r="BG663" s="176"/>
      <c r="BH663" s="176"/>
      <c r="BI663" s="176"/>
      <c r="BJ663" s="176"/>
      <c r="BK663" s="176"/>
      <c r="BL663" s="176"/>
      <c r="BM663" s="176"/>
      <c r="BN663" s="176"/>
      <c r="BO663" s="176"/>
      <c r="BP663" s="176"/>
      <c r="BQ663" s="176"/>
      <c r="BR663" s="176"/>
      <c r="BS663" s="176"/>
      <c r="BT663" s="176"/>
      <c r="BU663" s="176"/>
      <c r="BV663" s="176"/>
      <c r="BW663" s="176"/>
      <c r="BX663" s="176"/>
      <c r="BY663" s="176"/>
      <c r="BZ663" s="176"/>
      <c r="CA663" s="176"/>
      <c r="CB663" s="176"/>
      <c r="CC663" s="176"/>
      <c r="CD663" s="176"/>
      <c r="CE663" s="176"/>
      <c r="CF663" s="176"/>
      <c r="CG663" s="176"/>
      <c r="CH663" s="176"/>
      <c r="CI663" s="176"/>
      <c r="CJ663" s="176"/>
      <c r="CK663" s="176"/>
      <c r="CL663" s="176"/>
      <c r="CM663" s="176"/>
      <c r="CN663" s="176"/>
      <c r="CO663" s="176"/>
      <c r="CP663" s="176"/>
      <c r="CQ663" s="176"/>
      <c r="CR663" s="176"/>
      <c r="CS663" s="176"/>
      <c r="CT663" s="176"/>
      <c r="CU663" s="176"/>
      <c r="CV663" s="176"/>
      <c r="CW663" s="176"/>
      <c r="CX663" s="176"/>
      <c r="CY663" s="176"/>
      <c r="CZ663" s="176"/>
      <c r="DA663" s="176"/>
      <c r="DB663" s="176"/>
      <c r="DC663" s="176"/>
      <c r="DD663" s="176"/>
      <c r="DE663" s="176"/>
      <c r="DF663" s="176"/>
      <c r="DG663" s="176"/>
      <c r="DH663" s="176"/>
    </row>
    <row r="664" spans="1:112" s="229" customFormat="1" x14ac:dyDescent="0.2">
      <c r="A664" s="216"/>
      <c r="B664" s="223"/>
      <c r="C664" s="227"/>
      <c r="D664" s="176"/>
      <c r="E664" s="224"/>
      <c r="F664" s="176"/>
      <c r="G664" s="176"/>
      <c r="H664" s="228"/>
      <c r="I664" s="228"/>
      <c r="J664" s="220"/>
      <c r="K664" s="220"/>
      <c r="L664" s="176"/>
      <c r="M664" s="176"/>
      <c r="N664" s="176"/>
      <c r="O664" s="227"/>
      <c r="P664" s="176"/>
      <c r="Q664" s="176"/>
      <c r="R664" s="176"/>
      <c r="S664" s="176"/>
      <c r="T664" s="176"/>
      <c r="U664" s="176"/>
      <c r="V664" s="176"/>
      <c r="W664" s="176"/>
      <c r="X664" s="176"/>
      <c r="Y664" s="176"/>
      <c r="Z664" s="176"/>
      <c r="AA664" s="176"/>
      <c r="AB664" s="176"/>
      <c r="AC664" s="176"/>
      <c r="AD664" s="176"/>
      <c r="AE664" s="176"/>
      <c r="AF664" s="176"/>
      <c r="AG664" s="176"/>
      <c r="AH664" s="176"/>
      <c r="AI664" s="176"/>
      <c r="AJ664" s="176"/>
      <c r="AK664" s="176"/>
      <c r="AL664" s="176"/>
      <c r="AM664" s="176"/>
      <c r="AN664" s="176"/>
      <c r="AO664" s="176"/>
      <c r="AP664" s="176"/>
      <c r="AQ664" s="176"/>
      <c r="AR664" s="176"/>
      <c r="AS664" s="176"/>
      <c r="AT664" s="176"/>
      <c r="AU664" s="176"/>
      <c r="AV664" s="176"/>
      <c r="AW664" s="176"/>
      <c r="AX664" s="176"/>
      <c r="AY664" s="176"/>
      <c r="AZ664" s="176"/>
      <c r="BA664" s="176"/>
      <c r="BB664" s="176"/>
      <c r="BC664" s="176"/>
      <c r="BD664" s="176"/>
      <c r="BE664" s="176"/>
      <c r="BF664" s="176"/>
      <c r="BG664" s="176"/>
      <c r="BH664" s="176"/>
      <c r="BI664" s="176"/>
      <c r="BJ664" s="176"/>
      <c r="BK664" s="176"/>
      <c r="BL664" s="176"/>
      <c r="BM664" s="176"/>
      <c r="BN664" s="176"/>
      <c r="BO664" s="176"/>
      <c r="BP664" s="176"/>
      <c r="BQ664" s="176"/>
      <c r="BR664" s="176"/>
      <c r="BS664" s="176"/>
      <c r="BT664" s="176"/>
      <c r="BU664" s="176"/>
      <c r="BV664" s="176"/>
      <c r="BW664" s="176"/>
      <c r="BX664" s="176"/>
      <c r="BY664" s="176"/>
      <c r="BZ664" s="176"/>
      <c r="CA664" s="176"/>
      <c r="CB664" s="176"/>
      <c r="CC664" s="176"/>
      <c r="CD664" s="176"/>
      <c r="CE664" s="176"/>
      <c r="CF664" s="176"/>
      <c r="CG664" s="176"/>
      <c r="CH664" s="176"/>
      <c r="CI664" s="176"/>
      <c r="CJ664" s="176"/>
      <c r="CK664" s="176"/>
      <c r="CL664" s="176"/>
      <c r="CM664" s="176"/>
      <c r="CN664" s="176"/>
      <c r="CO664" s="176"/>
      <c r="CP664" s="176"/>
      <c r="CQ664" s="176"/>
      <c r="CR664" s="176"/>
      <c r="CS664" s="176"/>
      <c r="CT664" s="176"/>
      <c r="CU664" s="176"/>
      <c r="CV664" s="176"/>
      <c r="CW664" s="176"/>
      <c r="CX664" s="176"/>
      <c r="CY664" s="176"/>
      <c r="CZ664" s="176"/>
      <c r="DA664" s="176"/>
      <c r="DB664" s="176"/>
      <c r="DC664" s="176"/>
      <c r="DD664" s="176"/>
      <c r="DE664" s="176"/>
      <c r="DF664" s="176"/>
      <c r="DG664" s="176"/>
      <c r="DH664" s="176"/>
    </row>
    <row r="665" spans="1:112" s="229" customFormat="1" x14ac:dyDescent="0.2">
      <c r="A665" s="216"/>
      <c r="B665" s="223"/>
      <c r="C665" s="227"/>
      <c r="D665" s="176"/>
      <c r="E665" s="224"/>
      <c r="F665" s="176"/>
      <c r="G665" s="176"/>
      <c r="H665" s="228"/>
      <c r="I665" s="228"/>
      <c r="J665" s="220"/>
      <c r="K665" s="220"/>
      <c r="L665" s="176"/>
      <c r="M665" s="176"/>
      <c r="N665" s="176"/>
      <c r="O665" s="227"/>
      <c r="P665" s="176"/>
      <c r="Q665" s="176"/>
      <c r="R665" s="176"/>
      <c r="S665" s="176"/>
      <c r="T665" s="176"/>
      <c r="U665" s="176"/>
      <c r="V665" s="176"/>
      <c r="W665" s="176"/>
      <c r="X665" s="176"/>
      <c r="Y665" s="176"/>
      <c r="Z665" s="176"/>
      <c r="AA665" s="176"/>
      <c r="AB665" s="176"/>
      <c r="AC665" s="176"/>
      <c r="AD665" s="176"/>
      <c r="AE665" s="176"/>
      <c r="AF665" s="176"/>
      <c r="AG665" s="176"/>
      <c r="AH665" s="176"/>
      <c r="AI665" s="176"/>
      <c r="AJ665" s="176"/>
      <c r="AK665" s="176"/>
      <c r="AL665" s="176"/>
      <c r="AM665" s="176"/>
      <c r="AN665" s="176"/>
      <c r="AO665" s="176"/>
      <c r="AP665" s="176"/>
      <c r="AQ665" s="176"/>
      <c r="AR665" s="176"/>
      <c r="AS665" s="176"/>
      <c r="AT665" s="176"/>
      <c r="AU665" s="176"/>
      <c r="AV665" s="176"/>
      <c r="AW665" s="176"/>
      <c r="AX665" s="176"/>
      <c r="AY665" s="176"/>
      <c r="AZ665" s="176"/>
      <c r="BA665" s="176"/>
      <c r="BB665" s="176"/>
      <c r="BC665" s="176"/>
      <c r="BD665" s="176"/>
      <c r="BE665" s="176"/>
      <c r="BF665" s="176"/>
      <c r="BG665" s="176"/>
      <c r="BH665" s="176"/>
      <c r="BI665" s="176"/>
      <c r="BJ665" s="176"/>
      <c r="BK665" s="176"/>
      <c r="BL665" s="176"/>
      <c r="BM665" s="176"/>
      <c r="BN665" s="176"/>
      <c r="BO665" s="176"/>
      <c r="BP665" s="176"/>
      <c r="BQ665" s="176"/>
      <c r="BR665" s="176"/>
      <c r="BS665" s="176"/>
      <c r="BT665" s="176"/>
      <c r="BU665" s="176"/>
      <c r="BV665" s="176"/>
      <c r="BW665" s="176"/>
      <c r="BX665" s="176"/>
      <c r="BY665" s="176"/>
      <c r="BZ665" s="176"/>
      <c r="CA665" s="176"/>
      <c r="CB665" s="176"/>
      <c r="CC665" s="176"/>
      <c r="CD665" s="176"/>
      <c r="CE665" s="176"/>
      <c r="CF665" s="176"/>
      <c r="CG665" s="176"/>
      <c r="CH665" s="176"/>
      <c r="CI665" s="176"/>
      <c r="CJ665" s="176"/>
      <c r="CK665" s="176"/>
      <c r="CL665" s="176"/>
      <c r="CM665" s="176"/>
      <c r="CN665" s="176"/>
      <c r="CO665" s="176"/>
      <c r="CP665" s="176"/>
      <c r="CQ665" s="176"/>
      <c r="CR665" s="176"/>
      <c r="CS665" s="176"/>
      <c r="CT665" s="176"/>
      <c r="CU665" s="176"/>
      <c r="CV665" s="176"/>
      <c r="CW665" s="176"/>
      <c r="CX665" s="176"/>
      <c r="CY665" s="176"/>
      <c r="CZ665" s="176"/>
      <c r="DA665" s="176"/>
      <c r="DB665" s="176"/>
      <c r="DC665" s="176"/>
      <c r="DD665" s="176"/>
      <c r="DE665" s="176"/>
      <c r="DF665" s="176"/>
      <c r="DG665" s="176"/>
      <c r="DH665" s="176"/>
    </row>
    <row r="666" spans="1:112" s="229" customFormat="1" x14ac:dyDescent="0.2">
      <c r="A666" s="216"/>
      <c r="B666" s="223"/>
      <c r="C666" s="227"/>
      <c r="D666" s="176"/>
      <c r="E666" s="224"/>
      <c r="F666" s="176"/>
      <c r="G666" s="176"/>
      <c r="H666" s="228"/>
      <c r="I666" s="228"/>
      <c r="J666" s="220"/>
      <c r="K666" s="220"/>
      <c r="L666" s="176"/>
      <c r="M666" s="176"/>
      <c r="N666" s="176"/>
      <c r="O666" s="227"/>
      <c r="P666" s="176"/>
      <c r="Q666" s="176"/>
      <c r="R666" s="176"/>
      <c r="S666" s="176"/>
      <c r="T666" s="176"/>
      <c r="U666" s="176"/>
      <c r="V666" s="176"/>
      <c r="W666" s="176"/>
      <c r="X666" s="176"/>
      <c r="Y666" s="176"/>
      <c r="Z666" s="176"/>
      <c r="AA666" s="176"/>
      <c r="AB666" s="176"/>
      <c r="AC666" s="176"/>
      <c r="AD666" s="176"/>
      <c r="AE666" s="176"/>
      <c r="AF666" s="176"/>
      <c r="AG666" s="176"/>
      <c r="AH666" s="176"/>
      <c r="AI666" s="176"/>
      <c r="AJ666" s="176"/>
      <c r="AK666" s="176"/>
      <c r="AL666" s="176"/>
      <c r="AM666" s="176"/>
      <c r="AN666" s="176"/>
      <c r="AO666" s="176"/>
      <c r="AP666" s="176"/>
      <c r="AQ666" s="176"/>
      <c r="AR666" s="176"/>
      <c r="AS666" s="176"/>
      <c r="AT666" s="176"/>
      <c r="AU666" s="176"/>
      <c r="AV666" s="176"/>
      <c r="AW666" s="176"/>
      <c r="AX666" s="176"/>
      <c r="AY666" s="176"/>
      <c r="AZ666" s="176"/>
      <c r="BA666" s="176"/>
      <c r="BB666" s="176"/>
      <c r="BC666" s="176"/>
      <c r="BD666" s="176"/>
      <c r="BE666" s="176"/>
      <c r="BF666" s="176"/>
      <c r="BG666" s="176"/>
      <c r="BH666" s="176"/>
      <c r="BI666" s="176"/>
      <c r="BJ666" s="176"/>
      <c r="BK666" s="176"/>
      <c r="BL666" s="176"/>
      <c r="BM666" s="176"/>
      <c r="BN666" s="176"/>
      <c r="BO666" s="176"/>
      <c r="BP666" s="176"/>
      <c r="BQ666" s="176"/>
      <c r="BR666" s="176"/>
      <c r="BS666" s="176"/>
      <c r="BT666" s="176"/>
      <c r="BU666" s="176"/>
      <c r="BV666" s="176"/>
      <c r="BW666" s="176"/>
      <c r="BX666" s="176"/>
      <c r="BY666" s="176"/>
      <c r="BZ666" s="176"/>
      <c r="CA666" s="176"/>
      <c r="CB666" s="176"/>
      <c r="CC666" s="176"/>
      <c r="CD666" s="176"/>
      <c r="CE666" s="176"/>
      <c r="CF666" s="176"/>
      <c r="CG666" s="176"/>
      <c r="CH666" s="176"/>
      <c r="CI666" s="176"/>
      <c r="CJ666" s="176"/>
      <c r="CK666" s="176"/>
      <c r="CL666" s="176"/>
      <c r="CM666" s="176"/>
      <c r="CN666" s="176"/>
      <c r="CO666" s="176"/>
      <c r="CP666" s="176"/>
      <c r="CQ666" s="176"/>
      <c r="CR666" s="176"/>
      <c r="CS666" s="176"/>
      <c r="CT666" s="176"/>
      <c r="CU666" s="176"/>
      <c r="CV666" s="176"/>
      <c r="CW666" s="176"/>
      <c r="CX666" s="176"/>
      <c r="CY666" s="176"/>
      <c r="CZ666" s="176"/>
      <c r="DA666" s="176"/>
      <c r="DB666" s="176"/>
      <c r="DC666" s="176"/>
      <c r="DD666" s="176"/>
      <c r="DE666" s="176"/>
      <c r="DF666" s="176"/>
      <c r="DG666" s="176"/>
      <c r="DH666" s="176"/>
    </row>
    <row r="667" spans="1:112" s="229" customFormat="1" x14ac:dyDescent="0.2">
      <c r="A667" s="216"/>
      <c r="B667" s="223"/>
      <c r="C667" s="227"/>
      <c r="D667" s="176"/>
      <c r="E667" s="224"/>
      <c r="F667" s="176"/>
      <c r="G667" s="176"/>
      <c r="H667" s="225"/>
      <c r="I667" s="228"/>
      <c r="J667" s="220"/>
      <c r="K667" s="220"/>
      <c r="L667" s="176"/>
      <c r="M667" s="176"/>
      <c r="N667" s="176"/>
      <c r="O667" s="227"/>
      <c r="P667" s="176"/>
      <c r="Q667" s="176"/>
      <c r="R667" s="176"/>
      <c r="S667" s="176"/>
      <c r="T667" s="176"/>
      <c r="U667" s="176"/>
      <c r="V667" s="176"/>
      <c r="W667" s="176"/>
      <c r="X667" s="176"/>
      <c r="Y667" s="176"/>
      <c r="Z667" s="176"/>
      <c r="AA667" s="176"/>
      <c r="AB667" s="176"/>
      <c r="AC667" s="176"/>
      <c r="AD667" s="176"/>
      <c r="AE667" s="176"/>
      <c r="AF667" s="176"/>
      <c r="AG667" s="176"/>
      <c r="AH667" s="176"/>
      <c r="AI667" s="176"/>
      <c r="AJ667" s="176"/>
      <c r="AK667" s="176"/>
      <c r="AL667" s="176"/>
      <c r="AM667" s="176"/>
      <c r="AN667" s="176"/>
      <c r="AO667" s="176"/>
      <c r="AP667" s="176"/>
      <c r="AQ667" s="176"/>
      <c r="AR667" s="176"/>
      <c r="AS667" s="176"/>
      <c r="AT667" s="176"/>
      <c r="AU667" s="176"/>
      <c r="AV667" s="176"/>
      <c r="AW667" s="176"/>
      <c r="AX667" s="176"/>
      <c r="AY667" s="176"/>
      <c r="AZ667" s="176"/>
      <c r="BA667" s="176"/>
      <c r="BB667" s="176"/>
      <c r="BC667" s="176"/>
      <c r="BD667" s="176"/>
      <c r="BE667" s="176"/>
      <c r="BF667" s="176"/>
      <c r="BG667" s="176"/>
      <c r="BH667" s="176"/>
      <c r="BI667" s="176"/>
      <c r="BJ667" s="176"/>
      <c r="BK667" s="176"/>
      <c r="BL667" s="176"/>
      <c r="BM667" s="176"/>
      <c r="BN667" s="176"/>
      <c r="BO667" s="176"/>
      <c r="BP667" s="176"/>
      <c r="BQ667" s="176"/>
      <c r="BR667" s="176"/>
      <c r="BS667" s="176"/>
      <c r="BT667" s="176"/>
      <c r="BU667" s="176"/>
      <c r="BV667" s="176"/>
      <c r="BW667" s="176"/>
      <c r="BX667" s="176"/>
      <c r="BY667" s="176"/>
      <c r="BZ667" s="176"/>
      <c r="CA667" s="176"/>
      <c r="CB667" s="176"/>
      <c r="CC667" s="176"/>
      <c r="CD667" s="176"/>
      <c r="CE667" s="176"/>
      <c r="CF667" s="176"/>
      <c r="CG667" s="176"/>
      <c r="CH667" s="176"/>
      <c r="CI667" s="176"/>
      <c r="CJ667" s="176"/>
      <c r="CK667" s="176"/>
      <c r="CL667" s="176"/>
      <c r="CM667" s="176"/>
      <c r="CN667" s="176"/>
      <c r="CO667" s="176"/>
      <c r="CP667" s="176"/>
      <c r="CQ667" s="176"/>
      <c r="CR667" s="176"/>
      <c r="CS667" s="176"/>
      <c r="CT667" s="176"/>
      <c r="CU667" s="176"/>
      <c r="CV667" s="176"/>
      <c r="CW667" s="176"/>
      <c r="CX667" s="176"/>
      <c r="CY667" s="176"/>
      <c r="CZ667" s="176"/>
      <c r="DA667" s="176"/>
      <c r="DB667" s="176"/>
      <c r="DC667" s="176"/>
      <c r="DD667" s="176"/>
      <c r="DE667" s="176"/>
      <c r="DF667" s="176"/>
      <c r="DG667" s="176"/>
      <c r="DH667" s="176"/>
    </row>
    <row r="668" spans="1:112" s="229" customFormat="1" x14ac:dyDescent="0.2">
      <c r="A668" s="216"/>
      <c r="B668" s="223"/>
      <c r="C668" s="227"/>
      <c r="D668" s="176"/>
      <c r="E668" s="224"/>
      <c r="F668" s="176"/>
      <c r="G668" s="176"/>
      <c r="H668" s="225"/>
      <c r="I668" s="228"/>
      <c r="J668" s="220"/>
      <c r="K668" s="220"/>
      <c r="L668" s="176"/>
      <c r="M668" s="176"/>
      <c r="N668" s="176"/>
      <c r="O668" s="227"/>
      <c r="P668" s="176"/>
      <c r="Q668" s="176"/>
      <c r="R668" s="176"/>
      <c r="S668" s="176"/>
      <c r="T668" s="176"/>
      <c r="U668" s="176"/>
      <c r="V668" s="176"/>
      <c r="W668" s="176"/>
      <c r="X668" s="176"/>
      <c r="Y668" s="176"/>
      <c r="Z668" s="176"/>
      <c r="AA668" s="176"/>
      <c r="AB668" s="176"/>
      <c r="AC668" s="176"/>
      <c r="AD668" s="176"/>
      <c r="AE668" s="176"/>
      <c r="AF668" s="176"/>
      <c r="AG668" s="176"/>
      <c r="AH668" s="176"/>
      <c r="AI668" s="176"/>
      <c r="AJ668" s="176"/>
      <c r="AK668" s="176"/>
      <c r="AL668" s="176"/>
      <c r="AM668" s="176"/>
      <c r="AN668" s="176"/>
      <c r="AO668" s="176"/>
      <c r="AP668" s="176"/>
      <c r="AQ668" s="176"/>
      <c r="AR668" s="176"/>
      <c r="AS668" s="176"/>
      <c r="AT668" s="176"/>
      <c r="AU668" s="176"/>
      <c r="AV668" s="176"/>
      <c r="AW668" s="176"/>
      <c r="AX668" s="176"/>
      <c r="AY668" s="176"/>
      <c r="AZ668" s="176"/>
      <c r="BA668" s="176"/>
      <c r="BB668" s="176"/>
      <c r="BC668" s="176"/>
      <c r="BD668" s="176"/>
      <c r="BE668" s="176"/>
      <c r="BF668" s="176"/>
      <c r="BG668" s="176"/>
      <c r="BH668" s="176"/>
      <c r="BI668" s="176"/>
      <c r="BJ668" s="176"/>
      <c r="BK668" s="176"/>
      <c r="BL668" s="176"/>
      <c r="BM668" s="176"/>
      <c r="BN668" s="176"/>
      <c r="BO668" s="176"/>
      <c r="BP668" s="176"/>
      <c r="BQ668" s="176"/>
      <c r="BR668" s="176"/>
      <c r="BS668" s="176"/>
      <c r="BT668" s="176"/>
      <c r="BU668" s="176"/>
      <c r="BV668" s="176"/>
      <c r="BW668" s="176"/>
      <c r="BX668" s="176"/>
      <c r="BY668" s="176"/>
      <c r="BZ668" s="176"/>
      <c r="CA668" s="176"/>
      <c r="CB668" s="176"/>
      <c r="CC668" s="176"/>
      <c r="CD668" s="176"/>
      <c r="CE668" s="176"/>
      <c r="CF668" s="176"/>
      <c r="CG668" s="176"/>
      <c r="CH668" s="176"/>
      <c r="CI668" s="176"/>
      <c r="CJ668" s="176"/>
      <c r="CK668" s="176"/>
      <c r="CL668" s="176"/>
      <c r="CM668" s="176"/>
      <c r="CN668" s="176"/>
      <c r="CO668" s="176"/>
      <c r="CP668" s="176"/>
      <c r="CQ668" s="176"/>
      <c r="CR668" s="176"/>
      <c r="CS668" s="176"/>
      <c r="CT668" s="176"/>
      <c r="CU668" s="176"/>
      <c r="CV668" s="176"/>
      <c r="CW668" s="176"/>
      <c r="CX668" s="176"/>
      <c r="CY668" s="176"/>
      <c r="CZ668" s="176"/>
      <c r="DA668" s="176"/>
      <c r="DB668" s="176"/>
      <c r="DC668" s="176"/>
      <c r="DD668" s="176"/>
      <c r="DE668" s="176"/>
      <c r="DF668" s="176"/>
      <c r="DG668" s="176"/>
      <c r="DH668" s="176"/>
    </row>
    <row r="669" spans="1:112" s="229" customFormat="1" x14ac:dyDescent="0.2">
      <c r="A669" s="216"/>
      <c r="B669" s="223"/>
      <c r="C669" s="227"/>
      <c r="D669" s="176"/>
      <c r="E669" s="224"/>
      <c r="F669" s="176"/>
      <c r="G669" s="176"/>
      <c r="H669" s="228"/>
      <c r="I669" s="228"/>
      <c r="J669" s="220"/>
      <c r="K669" s="220"/>
      <c r="L669" s="176"/>
      <c r="M669" s="176"/>
      <c r="N669" s="176"/>
      <c r="O669" s="227"/>
      <c r="P669" s="176"/>
      <c r="Q669" s="176"/>
      <c r="R669" s="176"/>
      <c r="S669" s="176"/>
      <c r="T669" s="176"/>
      <c r="U669" s="176"/>
      <c r="V669" s="176"/>
      <c r="W669" s="176"/>
      <c r="X669" s="176"/>
      <c r="Y669" s="176"/>
      <c r="Z669" s="176"/>
      <c r="AA669" s="176"/>
      <c r="AB669" s="176"/>
      <c r="AC669" s="176"/>
      <c r="AD669" s="176"/>
      <c r="AE669" s="176"/>
      <c r="AF669" s="176"/>
      <c r="AG669" s="176"/>
      <c r="AH669" s="176"/>
      <c r="AI669" s="176"/>
      <c r="AJ669" s="176"/>
      <c r="AK669" s="176"/>
      <c r="AL669" s="176"/>
      <c r="AM669" s="176"/>
      <c r="AN669" s="176"/>
      <c r="AO669" s="176"/>
      <c r="AP669" s="176"/>
      <c r="AQ669" s="176"/>
      <c r="AR669" s="176"/>
      <c r="AS669" s="176"/>
      <c r="AT669" s="176"/>
      <c r="AU669" s="176"/>
      <c r="AV669" s="176"/>
      <c r="AW669" s="176"/>
      <c r="AX669" s="176"/>
      <c r="AY669" s="176"/>
      <c r="AZ669" s="176"/>
      <c r="BA669" s="176"/>
      <c r="BB669" s="176"/>
      <c r="BC669" s="176"/>
      <c r="BD669" s="176"/>
      <c r="BE669" s="176"/>
      <c r="BF669" s="176"/>
      <c r="BG669" s="176"/>
      <c r="BH669" s="176"/>
      <c r="BI669" s="176"/>
      <c r="BJ669" s="176"/>
      <c r="BK669" s="176"/>
      <c r="BL669" s="176"/>
      <c r="BM669" s="176"/>
      <c r="BN669" s="176"/>
      <c r="BO669" s="176"/>
      <c r="BP669" s="176"/>
      <c r="BQ669" s="176"/>
      <c r="BR669" s="176"/>
      <c r="BS669" s="176"/>
      <c r="BT669" s="176"/>
      <c r="BU669" s="176"/>
      <c r="BV669" s="176"/>
      <c r="BW669" s="176"/>
      <c r="BX669" s="176"/>
      <c r="BY669" s="176"/>
      <c r="BZ669" s="176"/>
      <c r="CA669" s="176"/>
      <c r="CB669" s="176"/>
      <c r="CC669" s="176"/>
      <c r="CD669" s="176"/>
      <c r="CE669" s="176"/>
      <c r="CF669" s="176"/>
      <c r="CG669" s="176"/>
      <c r="CH669" s="176"/>
      <c r="CI669" s="176"/>
      <c r="CJ669" s="176"/>
      <c r="CK669" s="176"/>
      <c r="CL669" s="176"/>
      <c r="CM669" s="176"/>
      <c r="CN669" s="176"/>
      <c r="CO669" s="176"/>
      <c r="CP669" s="176"/>
      <c r="CQ669" s="176"/>
      <c r="CR669" s="176"/>
      <c r="CS669" s="176"/>
      <c r="CT669" s="176"/>
      <c r="CU669" s="176"/>
      <c r="CV669" s="176"/>
      <c r="CW669" s="176"/>
      <c r="CX669" s="176"/>
      <c r="CY669" s="176"/>
      <c r="CZ669" s="176"/>
      <c r="DA669" s="176"/>
      <c r="DB669" s="176"/>
      <c r="DC669" s="176"/>
      <c r="DD669" s="176"/>
      <c r="DE669" s="176"/>
      <c r="DF669" s="176"/>
      <c r="DG669" s="176"/>
      <c r="DH669" s="176"/>
    </row>
    <row r="670" spans="1:112" s="229" customFormat="1" x14ac:dyDescent="0.2">
      <c r="A670" s="216"/>
      <c r="B670" s="223"/>
      <c r="C670" s="227"/>
      <c r="D670" s="176"/>
      <c r="E670" s="224"/>
      <c r="F670" s="176"/>
      <c r="G670" s="176"/>
      <c r="H670" s="228"/>
      <c r="I670" s="228"/>
      <c r="J670" s="220"/>
      <c r="K670" s="220"/>
      <c r="L670" s="176"/>
      <c r="M670" s="176"/>
      <c r="N670" s="176"/>
      <c r="O670" s="227"/>
      <c r="P670" s="176"/>
      <c r="Q670" s="176"/>
      <c r="R670" s="176"/>
      <c r="S670" s="176"/>
      <c r="T670" s="176"/>
      <c r="U670" s="176"/>
      <c r="V670" s="176"/>
      <c r="W670" s="176"/>
      <c r="X670" s="176"/>
      <c r="Y670" s="176"/>
      <c r="Z670" s="176"/>
      <c r="AA670" s="176"/>
      <c r="AB670" s="176"/>
      <c r="AC670" s="176"/>
      <c r="AD670" s="176"/>
      <c r="AE670" s="176"/>
      <c r="AF670" s="176"/>
      <c r="AG670" s="176"/>
      <c r="AH670" s="176"/>
      <c r="AI670" s="176"/>
      <c r="AJ670" s="176"/>
      <c r="AK670" s="176"/>
      <c r="AL670" s="176"/>
      <c r="AM670" s="176"/>
      <c r="AN670" s="176"/>
      <c r="AO670" s="176"/>
      <c r="AP670" s="176"/>
      <c r="AQ670" s="176"/>
      <c r="AR670" s="176"/>
      <c r="AS670" s="176"/>
      <c r="AT670" s="176"/>
      <c r="AU670" s="176"/>
      <c r="AV670" s="176"/>
      <c r="AW670" s="176"/>
      <c r="AX670" s="176"/>
      <c r="AY670" s="176"/>
      <c r="AZ670" s="176"/>
      <c r="BA670" s="176"/>
      <c r="BB670" s="176"/>
      <c r="BC670" s="176"/>
      <c r="BD670" s="176"/>
      <c r="BE670" s="176"/>
      <c r="BF670" s="176"/>
      <c r="BG670" s="176"/>
      <c r="BH670" s="176"/>
      <c r="BI670" s="176"/>
      <c r="BJ670" s="176"/>
      <c r="BK670" s="176"/>
      <c r="BL670" s="176"/>
      <c r="BM670" s="176"/>
      <c r="BN670" s="176"/>
      <c r="BO670" s="176"/>
      <c r="BP670" s="176"/>
      <c r="BQ670" s="176"/>
      <c r="BR670" s="176"/>
      <c r="BS670" s="176"/>
      <c r="BT670" s="176"/>
      <c r="BU670" s="176"/>
      <c r="BV670" s="176"/>
      <c r="BW670" s="176"/>
      <c r="BX670" s="176"/>
      <c r="BY670" s="176"/>
      <c r="BZ670" s="176"/>
      <c r="CA670" s="176"/>
      <c r="CB670" s="176"/>
      <c r="CC670" s="176"/>
      <c r="CD670" s="176"/>
      <c r="CE670" s="176"/>
      <c r="CF670" s="176"/>
      <c r="CG670" s="176"/>
      <c r="CH670" s="176"/>
      <c r="CI670" s="176"/>
      <c r="CJ670" s="176"/>
      <c r="CK670" s="176"/>
      <c r="CL670" s="176"/>
      <c r="CM670" s="176"/>
      <c r="CN670" s="176"/>
      <c r="CO670" s="176"/>
      <c r="CP670" s="176"/>
      <c r="CQ670" s="176"/>
      <c r="CR670" s="176"/>
      <c r="CS670" s="176"/>
      <c r="CT670" s="176"/>
      <c r="CU670" s="176"/>
      <c r="CV670" s="176"/>
      <c r="CW670" s="176"/>
      <c r="CX670" s="176"/>
      <c r="CY670" s="176"/>
      <c r="CZ670" s="176"/>
      <c r="DA670" s="176"/>
      <c r="DB670" s="176"/>
      <c r="DC670" s="176"/>
      <c r="DD670" s="176"/>
      <c r="DE670" s="176"/>
      <c r="DF670" s="176"/>
      <c r="DG670" s="176"/>
      <c r="DH670" s="176"/>
    </row>
    <row r="671" spans="1:112" s="229" customFormat="1" x14ac:dyDescent="0.2">
      <c r="A671" s="216"/>
      <c r="B671" s="223"/>
      <c r="C671" s="227"/>
      <c r="D671" s="176"/>
      <c r="E671" s="224"/>
      <c r="F671" s="176"/>
      <c r="G671" s="176"/>
      <c r="H671" s="228"/>
      <c r="I671" s="228"/>
      <c r="J671" s="220"/>
      <c r="K671" s="220"/>
      <c r="L671" s="176"/>
      <c r="M671" s="176"/>
      <c r="N671" s="176"/>
      <c r="O671" s="227"/>
      <c r="P671" s="176"/>
      <c r="Q671" s="176"/>
      <c r="R671" s="176"/>
      <c r="S671" s="176"/>
      <c r="T671" s="176"/>
      <c r="U671" s="176"/>
      <c r="V671" s="176"/>
      <c r="W671" s="176"/>
      <c r="X671" s="176"/>
      <c r="Y671" s="176"/>
      <c r="Z671" s="176"/>
      <c r="AA671" s="176"/>
      <c r="AB671" s="176"/>
      <c r="AC671" s="176"/>
      <c r="AD671" s="176"/>
      <c r="AE671" s="176"/>
      <c r="AF671" s="176"/>
      <c r="AG671" s="176"/>
      <c r="AH671" s="176"/>
      <c r="AI671" s="176"/>
      <c r="AJ671" s="176"/>
      <c r="AK671" s="176"/>
      <c r="AL671" s="176"/>
      <c r="AM671" s="176"/>
      <c r="AN671" s="176"/>
      <c r="AO671" s="176"/>
      <c r="AP671" s="176"/>
      <c r="AQ671" s="176"/>
      <c r="AR671" s="176"/>
      <c r="AS671" s="176"/>
      <c r="AT671" s="176"/>
      <c r="AU671" s="176"/>
      <c r="AV671" s="176"/>
      <c r="AW671" s="176"/>
      <c r="AX671" s="176"/>
      <c r="AY671" s="176"/>
      <c r="AZ671" s="176"/>
      <c r="BA671" s="176"/>
      <c r="BB671" s="176"/>
      <c r="BC671" s="176"/>
      <c r="BD671" s="176"/>
      <c r="BE671" s="176"/>
      <c r="BF671" s="176"/>
      <c r="BG671" s="176"/>
      <c r="BH671" s="176"/>
      <c r="BI671" s="176"/>
      <c r="BJ671" s="176"/>
      <c r="BK671" s="176"/>
      <c r="BL671" s="176"/>
      <c r="BM671" s="176"/>
      <c r="BN671" s="176"/>
      <c r="BO671" s="176"/>
      <c r="BP671" s="176"/>
      <c r="BQ671" s="176"/>
      <c r="BR671" s="176"/>
      <c r="BS671" s="176"/>
      <c r="BT671" s="176"/>
      <c r="BU671" s="176"/>
      <c r="BV671" s="176"/>
      <c r="BW671" s="176"/>
      <c r="BX671" s="176"/>
      <c r="BY671" s="176"/>
      <c r="BZ671" s="176"/>
      <c r="CA671" s="176"/>
      <c r="CB671" s="176"/>
      <c r="CC671" s="176"/>
      <c r="CD671" s="176"/>
      <c r="CE671" s="176"/>
      <c r="CF671" s="176"/>
      <c r="CG671" s="176"/>
      <c r="CH671" s="176"/>
      <c r="CI671" s="176"/>
      <c r="CJ671" s="176"/>
      <c r="CK671" s="176"/>
      <c r="CL671" s="176"/>
      <c r="CM671" s="176"/>
      <c r="CN671" s="176"/>
      <c r="CO671" s="176"/>
      <c r="CP671" s="176"/>
      <c r="CQ671" s="176"/>
      <c r="CR671" s="176"/>
      <c r="CS671" s="176"/>
      <c r="CT671" s="176"/>
      <c r="CU671" s="176"/>
      <c r="CV671" s="176"/>
      <c r="CW671" s="176"/>
      <c r="CX671" s="176"/>
      <c r="CY671" s="176"/>
      <c r="CZ671" s="176"/>
      <c r="DA671" s="176"/>
      <c r="DB671" s="176"/>
      <c r="DC671" s="176"/>
      <c r="DD671" s="176"/>
      <c r="DE671" s="176"/>
      <c r="DF671" s="176"/>
      <c r="DG671" s="176"/>
      <c r="DH671" s="176"/>
    </row>
    <row r="672" spans="1:112" s="229" customFormat="1" x14ac:dyDescent="0.2">
      <c r="A672" s="216"/>
      <c r="B672" s="223"/>
      <c r="C672" s="227"/>
      <c r="D672" s="176"/>
      <c r="E672" s="224"/>
      <c r="F672" s="176"/>
      <c r="G672" s="176"/>
      <c r="H672" s="228"/>
      <c r="I672" s="228"/>
      <c r="J672" s="220"/>
      <c r="K672" s="220"/>
      <c r="L672" s="176"/>
      <c r="M672" s="176"/>
      <c r="N672" s="176"/>
      <c r="O672" s="227"/>
      <c r="P672" s="176"/>
      <c r="Q672" s="176"/>
      <c r="R672" s="176"/>
      <c r="S672" s="176"/>
      <c r="T672" s="176"/>
      <c r="U672" s="176"/>
      <c r="V672" s="176"/>
      <c r="W672" s="176"/>
      <c r="X672" s="176"/>
      <c r="Y672" s="176"/>
      <c r="Z672" s="176"/>
      <c r="AA672" s="176"/>
      <c r="AB672" s="176"/>
      <c r="AC672" s="176"/>
      <c r="AD672" s="176"/>
      <c r="AE672" s="176"/>
      <c r="AF672" s="176"/>
      <c r="AG672" s="176"/>
      <c r="AH672" s="176"/>
      <c r="AI672" s="176"/>
      <c r="AJ672" s="176"/>
      <c r="AK672" s="176"/>
      <c r="AL672" s="176"/>
      <c r="AM672" s="176"/>
      <c r="AN672" s="176"/>
      <c r="AO672" s="176"/>
      <c r="AP672" s="176"/>
      <c r="AQ672" s="176"/>
      <c r="AR672" s="176"/>
      <c r="AS672" s="176"/>
      <c r="AT672" s="176"/>
      <c r="AU672" s="176"/>
      <c r="AV672" s="176"/>
      <c r="AW672" s="176"/>
      <c r="AX672" s="176"/>
      <c r="AY672" s="176"/>
      <c r="AZ672" s="176"/>
      <c r="BA672" s="176"/>
      <c r="BB672" s="176"/>
      <c r="BC672" s="176"/>
      <c r="BD672" s="176"/>
      <c r="BE672" s="176"/>
      <c r="BF672" s="176"/>
      <c r="BG672" s="176"/>
      <c r="BH672" s="176"/>
      <c r="BI672" s="176"/>
      <c r="BJ672" s="176"/>
      <c r="BK672" s="176"/>
      <c r="BL672" s="176"/>
      <c r="BM672" s="176"/>
      <c r="BN672" s="176"/>
      <c r="BO672" s="176"/>
      <c r="BP672" s="176"/>
      <c r="BQ672" s="176"/>
      <c r="BR672" s="176"/>
      <c r="BS672" s="176"/>
      <c r="BT672" s="176"/>
      <c r="BU672" s="176"/>
      <c r="BV672" s="176"/>
      <c r="BW672" s="176"/>
      <c r="BX672" s="176"/>
      <c r="BY672" s="176"/>
      <c r="BZ672" s="176"/>
      <c r="CA672" s="176"/>
      <c r="CB672" s="176"/>
      <c r="CC672" s="176"/>
      <c r="CD672" s="176"/>
      <c r="CE672" s="176"/>
      <c r="CF672" s="176"/>
      <c r="CG672" s="176"/>
      <c r="CH672" s="176"/>
      <c r="CI672" s="176"/>
      <c r="CJ672" s="176"/>
      <c r="CK672" s="176"/>
      <c r="CL672" s="176"/>
      <c r="CM672" s="176"/>
      <c r="CN672" s="176"/>
      <c r="CO672" s="176"/>
      <c r="CP672" s="176"/>
      <c r="CQ672" s="176"/>
      <c r="CR672" s="176"/>
      <c r="CS672" s="176"/>
      <c r="CT672" s="176"/>
      <c r="CU672" s="176"/>
      <c r="CV672" s="176"/>
      <c r="CW672" s="176"/>
      <c r="CX672" s="176"/>
      <c r="CY672" s="176"/>
      <c r="CZ672" s="176"/>
      <c r="DA672" s="176"/>
      <c r="DB672" s="176"/>
      <c r="DC672" s="176"/>
      <c r="DD672" s="176"/>
      <c r="DE672" s="176"/>
      <c r="DF672" s="176"/>
      <c r="DG672" s="176"/>
      <c r="DH672" s="176"/>
    </row>
    <row r="673" spans="1:112" s="229" customFormat="1" x14ac:dyDescent="0.2">
      <c r="A673" s="216"/>
      <c r="B673" s="223"/>
      <c r="C673" s="227"/>
      <c r="D673" s="176"/>
      <c r="E673" s="224"/>
      <c r="F673" s="176"/>
      <c r="G673" s="176"/>
      <c r="H673" s="228"/>
      <c r="I673" s="228"/>
      <c r="J673" s="220"/>
      <c r="K673" s="220"/>
      <c r="L673" s="176"/>
      <c r="M673" s="176"/>
      <c r="N673" s="176"/>
      <c r="O673" s="227"/>
      <c r="P673" s="176"/>
      <c r="Q673" s="176"/>
      <c r="R673" s="176"/>
      <c r="S673" s="176"/>
      <c r="T673" s="176"/>
      <c r="U673" s="176"/>
      <c r="V673" s="176"/>
      <c r="W673" s="176"/>
      <c r="X673" s="176"/>
      <c r="Y673" s="176"/>
      <c r="Z673" s="176"/>
      <c r="AA673" s="176"/>
      <c r="AB673" s="176"/>
      <c r="AC673" s="176"/>
      <c r="AD673" s="176"/>
      <c r="AE673" s="176"/>
      <c r="AF673" s="176"/>
      <c r="AG673" s="176"/>
      <c r="AH673" s="176"/>
      <c r="AI673" s="176"/>
      <c r="AJ673" s="176"/>
      <c r="AK673" s="176"/>
      <c r="AL673" s="176"/>
      <c r="AM673" s="176"/>
      <c r="AN673" s="176"/>
      <c r="AO673" s="176"/>
      <c r="AP673" s="176"/>
      <c r="AQ673" s="176"/>
      <c r="AR673" s="176"/>
      <c r="AS673" s="176"/>
      <c r="AT673" s="176"/>
      <c r="AU673" s="176"/>
      <c r="AV673" s="176"/>
      <c r="AW673" s="176"/>
      <c r="AX673" s="176"/>
      <c r="AY673" s="176"/>
      <c r="AZ673" s="176"/>
      <c r="BA673" s="176"/>
      <c r="BB673" s="176"/>
      <c r="BC673" s="176"/>
      <c r="BD673" s="176"/>
      <c r="BE673" s="176"/>
      <c r="BF673" s="176"/>
      <c r="BG673" s="176"/>
      <c r="BH673" s="176"/>
      <c r="BI673" s="176"/>
      <c r="BJ673" s="176"/>
      <c r="BK673" s="176"/>
      <c r="BL673" s="176"/>
      <c r="BM673" s="176"/>
      <c r="BN673" s="176"/>
      <c r="BO673" s="176"/>
      <c r="BP673" s="176"/>
      <c r="BQ673" s="176"/>
      <c r="BR673" s="176"/>
      <c r="BS673" s="176"/>
      <c r="BT673" s="176"/>
      <c r="BU673" s="176"/>
      <c r="BV673" s="176"/>
      <c r="BW673" s="176"/>
      <c r="BX673" s="176"/>
      <c r="BY673" s="176"/>
      <c r="BZ673" s="176"/>
      <c r="CA673" s="176"/>
      <c r="CB673" s="176"/>
      <c r="CC673" s="176"/>
      <c r="CD673" s="176"/>
      <c r="CE673" s="176"/>
      <c r="CF673" s="176"/>
      <c r="CG673" s="176"/>
      <c r="CH673" s="176"/>
      <c r="CI673" s="176"/>
      <c r="CJ673" s="176"/>
      <c r="CK673" s="176"/>
      <c r="CL673" s="176"/>
      <c r="CM673" s="176"/>
      <c r="CN673" s="176"/>
      <c r="CO673" s="176"/>
      <c r="CP673" s="176"/>
      <c r="CQ673" s="176"/>
      <c r="CR673" s="176"/>
      <c r="CS673" s="176"/>
      <c r="CT673" s="176"/>
      <c r="CU673" s="176"/>
      <c r="CV673" s="176"/>
      <c r="CW673" s="176"/>
      <c r="CX673" s="176"/>
      <c r="CY673" s="176"/>
      <c r="CZ673" s="176"/>
      <c r="DA673" s="176"/>
      <c r="DB673" s="176"/>
      <c r="DC673" s="176"/>
      <c r="DD673" s="176"/>
      <c r="DE673" s="176"/>
      <c r="DF673" s="176"/>
      <c r="DG673" s="176"/>
      <c r="DH673" s="176"/>
    </row>
    <row r="674" spans="1:112" s="229" customFormat="1" x14ac:dyDescent="0.2">
      <c r="A674" s="216"/>
      <c r="B674" s="223"/>
      <c r="C674" s="227"/>
      <c r="D674" s="176"/>
      <c r="E674" s="224"/>
      <c r="F674" s="176"/>
      <c r="G674" s="176"/>
      <c r="H674" s="228"/>
      <c r="I674" s="228"/>
      <c r="J674" s="220"/>
      <c r="K674" s="220"/>
      <c r="L674" s="176"/>
      <c r="M674" s="176"/>
      <c r="N674" s="176"/>
      <c r="O674" s="227"/>
      <c r="P674" s="176"/>
      <c r="Q674" s="176"/>
      <c r="R674" s="176"/>
      <c r="S674" s="176"/>
      <c r="T674" s="176"/>
      <c r="U674" s="176"/>
      <c r="V674" s="176"/>
      <c r="W674" s="176"/>
      <c r="X674" s="176"/>
      <c r="Y674" s="176"/>
      <c r="Z674" s="176"/>
      <c r="AA674" s="176"/>
      <c r="AB674" s="176"/>
      <c r="AC674" s="176"/>
      <c r="AD674" s="176"/>
      <c r="AE674" s="176"/>
      <c r="AF674" s="176"/>
      <c r="AG674" s="176"/>
      <c r="AH674" s="176"/>
      <c r="AI674" s="176"/>
      <c r="AJ674" s="176"/>
      <c r="AK674" s="176"/>
      <c r="AL674" s="176"/>
      <c r="AM674" s="176"/>
      <c r="AN674" s="176"/>
      <c r="AO674" s="176"/>
      <c r="AP674" s="176"/>
      <c r="AQ674" s="176"/>
      <c r="AR674" s="176"/>
      <c r="AS674" s="176"/>
      <c r="AT674" s="176"/>
      <c r="AU674" s="176"/>
      <c r="AV674" s="176"/>
      <c r="AW674" s="176"/>
      <c r="AX674" s="176"/>
      <c r="AY674" s="176"/>
      <c r="AZ674" s="176"/>
      <c r="BA674" s="176"/>
      <c r="BB674" s="176"/>
      <c r="BC674" s="176"/>
      <c r="BD674" s="176"/>
      <c r="BE674" s="176"/>
      <c r="BF674" s="176"/>
      <c r="BG674" s="176"/>
      <c r="BH674" s="176"/>
      <c r="BI674" s="176"/>
      <c r="BJ674" s="176"/>
      <c r="BK674" s="176"/>
      <c r="BL674" s="176"/>
      <c r="BM674" s="176"/>
      <c r="BN674" s="176"/>
      <c r="BO674" s="176"/>
      <c r="BP674" s="176"/>
      <c r="BQ674" s="176"/>
      <c r="BR674" s="176"/>
      <c r="BS674" s="176"/>
      <c r="BT674" s="176"/>
      <c r="BU674" s="176"/>
      <c r="BV674" s="176"/>
      <c r="BW674" s="176"/>
      <c r="BX674" s="176"/>
      <c r="BY674" s="176"/>
      <c r="BZ674" s="176"/>
      <c r="CA674" s="176"/>
      <c r="CB674" s="176"/>
      <c r="CC674" s="176"/>
      <c r="CD674" s="176"/>
      <c r="CE674" s="176"/>
      <c r="CF674" s="176"/>
      <c r="CG674" s="176"/>
      <c r="CH674" s="176"/>
      <c r="CI674" s="176"/>
      <c r="CJ674" s="176"/>
      <c r="CK674" s="176"/>
      <c r="CL674" s="176"/>
      <c r="CM674" s="176"/>
      <c r="CN674" s="176"/>
      <c r="CO674" s="176"/>
      <c r="CP674" s="176"/>
      <c r="CQ674" s="176"/>
      <c r="CR674" s="176"/>
      <c r="CS674" s="176"/>
      <c r="CT674" s="176"/>
      <c r="CU674" s="176"/>
      <c r="CV674" s="176"/>
      <c r="CW674" s="176"/>
      <c r="CX674" s="176"/>
      <c r="CY674" s="176"/>
      <c r="CZ674" s="176"/>
      <c r="DA674" s="176"/>
      <c r="DB674" s="176"/>
      <c r="DC674" s="176"/>
      <c r="DD674" s="176"/>
      <c r="DE674" s="176"/>
      <c r="DF674" s="176"/>
      <c r="DG674" s="176"/>
      <c r="DH674" s="176"/>
    </row>
    <row r="675" spans="1:112" s="229" customFormat="1" x14ac:dyDescent="0.2">
      <c r="A675" s="216"/>
      <c r="B675" s="223"/>
      <c r="C675" s="227"/>
      <c r="D675" s="176"/>
      <c r="E675" s="224"/>
      <c r="F675" s="176"/>
      <c r="G675" s="176"/>
      <c r="H675" s="225"/>
      <c r="I675" s="228"/>
      <c r="J675" s="220"/>
      <c r="K675" s="220"/>
      <c r="L675" s="176"/>
      <c r="M675" s="176"/>
      <c r="N675" s="176"/>
      <c r="O675" s="227"/>
      <c r="P675" s="176"/>
      <c r="Q675" s="176"/>
      <c r="R675" s="176"/>
      <c r="S675" s="176"/>
      <c r="T675" s="176"/>
      <c r="U675" s="176"/>
      <c r="V675" s="176"/>
      <c r="W675" s="176"/>
      <c r="X675" s="176"/>
      <c r="Y675" s="176"/>
      <c r="Z675" s="176"/>
      <c r="AA675" s="176"/>
      <c r="AB675" s="176"/>
      <c r="AC675" s="176"/>
      <c r="AD675" s="176"/>
      <c r="AE675" s="176"/>
      <c r="AF675" s="176"/>
      <c r="AG675" s="176"/>
      <c r="AH675" s="176"/>
      <c r="AI675" s="176"/>
      <c r="AJ675" s="176"/>
      <c r="AK675" s="176"/>
      <c r="AL675" s="176"/>
      <c r="AM675" s="176"/>
      <c r="AN675" s="176"/>
      <c r="AO675" s="176"/>
      <c r="AP675" s="176"/>
      <c r="AQ675" s="176"/>
      <c r="AR675" s="176"/>
      <c r="AS675" s="176"/>
      <c r="AT675" s="176"/>
      <c r="AU675" s="176"/>
      <c r="AV675" s="176"/>
      <c r="AW675" s="176"/>
      <c r="AX675" s="176"/>
      <c r="AY675" s="176"/>
      <c r="AZ675" s="176"/>
      <c r="BA675" s="176"/>
      <c r="BB675" s="176"/>
      <c r="BC675" s="176"/>
      <c r="BD675" s="176"/>
      <c r="BE675" s="176"/>
      <c r="BF675" s="176"/>
      <c r="BG675" s="176"/>
      <c r="BH675" s="176"/>
      <c r="BI675" s="176"/>
      <c r="BJ675" s="176"/>
      <c r="BK675" s="176"/>
      <c r="BL675" s="176"/>
      <c r="BM675" s="176"/>
      <c r="BN675" s="176"/>
      <c r="BO675" s="176"/>
      <c r="BP675" s="176"/>
      <c r="BQ675" s="176"/>
      <c r="BR675" s="176"/>
      <c r="BS675" s="176"/>
      <c r="BT675" s="176"/>
      <c r="BU675" s="176"/>
      <c r="BV675" s="176"/>
      <c r="BW675" s="176"/>
      <c r="BX675" s="176"/>
      <c r="BY675" s="176"/>
      <c r="BZ675" s="176"/>
      <c r="CA675" s="176"/>
      <c r="CB675" s="176"/>
      <c r="CC675" s="176"/>
      <c r="CD675" s="176"/>
      <c r="CE675" s="176"/>
      <c r="CF675" s="176"/>
      <c r="CG675" s="176"/>
      <c r="CH675" s="176"/>
      <c r="CI675" s="176"/>
      <c r="CJ675" s="176"/>
      <c r="CK675" s="176"/>
      <c r="CL675" s="176"/>
      <c r="CM675" s="176"/>
      <c r="CN675" s="176"/>
      <c r="CO675" s="176"/>
      <c r="CP675" s="176"/>
      <c r="CQ675" s="176"/>
      <c r="CR675" s="176"/>
      <c r="CS675" s="176"/>
      <c r="CT675" s="176"/>
      <c r="CU675" s="176"/>
      <c r="CV675" s="176"/>
      <c r="CW675" s="176"/>
      <c r="CX675" s="176"/>
      <c r="CY675" s="176"/>
      <c r="CZ675" s="176"/>
      <c r="DA675" s="176"/>
      <c r="DB675" s="176"/>
      <c r="DC675" s="176"/>
      <c r="DD675" s="176"/>
      <c r="DE675" s="176"/>
      <c r="DF675" s="176"/>
      <c r="DG675" s="176"/>
      <c r="DH675" s="176"/>
    </row>
    <row r="676" spans="1:112" s="229" customFormat="1" x14ac:dyDescent="0.2">
      <c r="A676" s="216"/>
      <c r="B676" s="223"/>
      <c r="C676" s="227"/>
      <c r="D676" s="176"/>
      <c r="E676" s="224"/>
      <c r="F676" s="176"/>
      <c r="G676" s="176"/>
      <c r="H676" s="225"/>
      <c r="I676" s="228"/>
      <c r="J676" s="220"/>
      <c r="K676" s="220"/>
      <c r="L676" s="176"/>
      <c r="M676" s="176"/>
      <c r="N676" s="176"/>
      <c r="O676" s="227"/>
      <c r="P676" s="176"/>
      <c r="Q676" s="176"/>
      <c r="R676" s="176"/>
      <c r="S676" s="176"/>
      <c r="T676" s="176"/>
      <c r="U676" s="176"/>
      <c r="V676" s="176"/>
      <c r="W676" s="176"/>
      <c r="X676" s="176"/>
      <c r="Y676" s="176"/>
      <c r="Z676" s="176"/>
      <c r="AA676" s="176"/>
      <c r="AB676" s="176"/>
      <c r="AC676" s="176"/>
      <c r="AD676" s="176"/>
      <c r="AE676" s="176"/>
      <c r="AF676" s="176"/>
      <c r="AG676" s="176"/>
      <c r="AH676" s="176"/>
      <c r="AI676" s="176"/>
      <c r="AJ676" s="176"/>
      <c r="AK676" s="176"/>
      <c r="AL676" s="176"/>
      <c r="AM676" s="176"/>
      <c r="AN676" s="176"/>
      <c r="AO676" s="176"/>
      <c r="AP676" s="176"/>
      <c r="AQ676" s="176"/>
      <c r="AR676" s="176"/>
      <c r="AS676" s="176"/>
      <c r="AT676" s="176"/>
      <c r="AU676" s="176"/>
      <c r="AV676" s="176"/>
      <c r="AW676" s="176"/>
      <c r="AX676" s="176"/>
      <c r="AY676" s="176"/>
      <c r="AZ676" s="176"/>
      <c r="BA676" s="176"/>
      <c r="BB676" s="176"/>
      <c r="BC676" s="176"/>
      <c r="BD676" s="176"/>
      <c r="BE676" s="176"/>
      <c r="BF676" s="176"/>
      <c r="BG676" s="176"/>
      <c r="BH676" s="176"/>
      <c r="BI676" s="176"/>
      <c r="BJ676" s="176"/>
      <c r="BK676" s="176"/>
      <c r="BL676" s="176"/>
      <c r="BM676" s="176"/>
      <c r="BN676" s="176"/>
      <c r="BO676" s="176"/>
      <c r="BP676" s="176"/>
      <c r="BQ676" s="176"/>
      <c r="BR676" s="176"/>
      <c r="BS676" s="176"/>
      <c r="BT676" s="176"/>
      <c r="BU676" s="176"/>
      <c r="BV676" s="176"/>
      <c r="BW676" s="176"/>
      <c r="BX676" s="176"/>
      <c r="BY676" s="176"/>
      <c r="BZ676" s="176"/>
      <c r="CA676" s="176"/>
      <c r="CB676" s="176"/>
      <c r="CC676" s="176"/>
      <c r="CD676" s="176"/>
      <c r="CE676" s="176"/>
      <c r="CF676" s="176"/>
      <c r="CG676" s="176"/>
      <c r="CH676" s="176"/>
      <c r="CI676" s="176"/>
      <c r="CJ676" s="176"/>
      <c r="CK676" s="176"/>
      <c r="CL676" s="176"/>
      <c r="CM676" s="176"/>
      <c r="CN676" s="176"/>
      <c r="CO676" s="176"/>
      <c r="CP676" s="176"/>
      <c r="CQ676" s="176"/>
      <c r="CR676" s="176"/>
      <c r="CS676" s="176"/>
      <c r="CT676" s="176"/>
      <c r="CU676" s="176"/>
      <c r="CV676" s="176"/>
      <c r="CW676" s="176"/>
      <c r="CX676" s="176"/>
      <c r="CY676" s="176"/>
      <c r="CZ676" s="176"/>
      <c r="DA676" s="176"/>
      <c r="DB676" s="176"/>
      <c r="DC676" s="176"/>
      <c r="DD676" s="176"/>
      <c r="DE676" s="176"/>
      <c r="DF676" s="176"/>
      <c r="DG676" s="176"/>
      <c r="DH676" s="176"/>
    </row>
    <row r="677" spans="1:112" s="229" customFormat="1" x14ac:dyDescent="0.2">
      <c r="A677" s="216"/>
      <c r="B677" s="223"/>
      <c r="C677" s="227"/>
      <c r="D677" s="176"/>
      <c r="E677" s="224"/>
      <c r="F677" s="176"/>
      <c r="G677" s="176"/>
      <c r="H677" s="228"/>
      <c r="I677" s="228"/>
      <c r="J677" s="220"/>
      <c r="K677" s="220"/>
      <c r="L677" s="176"/>
      <c r="M677" s="176"/>
      <c r="N677" s="176"/>
      <c r="O677" s="227"/>
      <c r="P677" s="176"/>
      <c r="Q677" s="176"/>
      <c r="R677" s="176"/>
      <c r="S677" s="176"/>
      <c r="T677" s="176"/>
      <c r="U677" s="176"/>
      <c r="V677" s="176"/>
      <c r="W677" s="176"/>
      <c r="X677" s="176"/>
      <c r="Y677" s="176"/>
      <c r="Z677" s="176"/>
      <c r="AA677" s="176"/>
      <c r="AB677" s="176"/>
      <c r="AC677" s="176"/>
      <c r="AD677" s="176"/>
      <c r="AE677" s="176"/>
      <c r="AF677" s="176"/>
      <c r="AG677" s="176"/>
      <c r="AH677" s="176"/>
      <c r="AI677" s="176"/>
      <c r="AJ677" s="176"/>
      <c r="AK677" s="176"/>
      <c r="AL677" s="176"/>
      <c r="AM677" s="176"/>
      <c r="AN677" s="176"/>
      <c r="AO677" s="176"/>
      <c r="AP677" s="176"/>
      <c r="AQ677" s="176"/>
      <c r="AR677" s="176"/>
      <c r="AS677" s="176"/>
      <c r="AT677" s="176"/>
      <c r="AU677" s="176"/>
      <c r="AV677" s="176"/>
      <c r="AW677" s="176"/>
      <c r="AX677" s="176"/>
      <c r="AY677" s="176"/>
      <c r="AZ677" s="176"/>
      <c r="BA677" s="176"/>
      <c r="BB677" s="176"/>
      <c r="BC677" s="176"/>
      <c r="BD677" s="176"/>
      <c r="BE677" s="176"/>
      <c r="BF677" s="176"/>
      <c r="BG677" s="176"/>
      <c r="BH677" s="176"/>
      <c r="BI677" s="176"/>
      <c r="BJ677" s="176"/>
      <c r="BK677" s="176"/>
      <c r="BL677" s="176"/>
      <c r="BM677" s="176"/>
      <c r="BN677" s="176"/>
      <c r="BO677" s="176"/>
      <c r="BP677" s="176"/>
      <c r="BQ677" s="176"/>
      <c r="BR677" s="176"/>
      <c r="BS677" s="176"/>
      <c r="BT677" s="176"/>
      <c r="BU677" s="176"/>
      <c r="BV677" s="176"/>
      <c r="BW677" s="176"/>
      <c r="BX677" s="176"/>
      <c r="BY677" s="176"/>
      <c r="BZ677" s="176"/>
      <c r="CA677" s="176"/>
      <c r="CB677" s="176"/>
      <c r="CC677" s="176"/>
      <c r="CD677" s="176"/>
      <c r="CE677" s="176"/>
      <c r="CF677" s="176"/>
      <c r="CG677" s="176"/>
      <c r="CH677" s="176"/>
      <c r="CI677" s="176"/>
      <c r="CJ677" s="176"/>
      <c r="CK677" s="176"/>
      <c r="CL677" s="176"/>
      <c r="CM677" s="176"/>
      <c r="CN677" s="176"/>
      <c r="CO677" s="176"/>
      <c r="CP677" s="176"/>
      <c r="CQ677" s="176"/>
      <c r="CR677" s="176"/>
      <c r="CS677" s="176"/>
      <c r="CT677" s="176"/>
      <c r="CU677" s="176"/>
      <c r="CV677" s="176"/>
      <c r="CW677" s="176"/>
      <c r="CX677" s="176"/>
      <c r="CY677" s="176"/>
      <c r="CZ677" s="176"/>
      <c r="DA677" s="176"/>
      <c r="DB677" s="176"/>
      <c r="DC677" s="176"/>
      <c r="DD677" s="176"/>
      <c r="DE677" s="176"/>
      <c r="DF677" s="176"/>
      <c r="DG677" s="176"/>
      <c r="DH677" s="176"/>
    </row>
    <row r="678" spans="1:112" s="229" customFormat="1" x14ac:dyDescent="0.2">
      <c r="A678" s="216"/>
      <c r="B678" s="223"/>
      <c r="C678" s="227"/>
      <c r="D678" s="176"/>
      <c r="E678" s="224"/>
      <c r="F678" s="176"/>
      <c r="G678" s="176"/>
      <c r="H678" s="228"/>
      <c r="I678" s="228"/>
      <c r="J678" s="220"/>
      <c r="K678" s="220"/>
      <c r="L678" s="176"/>
      <c r="M678" s="176"/>
      <c r="N678" s="176"/>
      <c r="O678" s="227"/>
      <c r="P678" s="176"/>
      <c r="Q678" s="176"/>
      <c r="R678" s="176"/>
      <c r="S678" s="176"/>
      <c r="T678" s="176"/>
      <c r="U678" s="176"/>
      <c r="V678" s="176"/>
      <c r="W678" s="176"/>
      <c r="X678" s="176"/>
      <c r="Y678" s="176"/>
      <c r="Z678" s="176"/>
      <c r="AA678" s="176"/>
      <c r="AB678" s="176"/>
      <c r="AC678" s="176"/>
      <c r="AD678" s="176"/>
      <c r="AE678" s="176"/>
      <c r="AF678" s="176"/>
      <c r="AG678" s="176"/>
      <c r="AH678" s="176"/>
      <c r="AI678" s="176"/>
      <c r="AJ678" s="176"/>
      <c r="AK678" s="176"/>
      <c r="AL678" s="176"/>
      <c r="AM678" s="176"/>
      <c r="AN678" s="176"/>
      <c r="AO678" s="176"/>
      <c r="AP678" s="176"/>
      <c r="AQ678" s="176"/>
      <c r="AR678" s="176"/>
      <c r="AS678" s="176"/>
      <c r="AT678" s="176"/>
      <c r="AU678" s="176"/>
      <c r="AV678" s="176"/>
      <c r="AW678" s="176"/>
      <c r="AX678" s="176"/>
      <c r="AY678" s="176"/>
      <c r="AZ678" s="176"/>
      <c r="BA678" s="176"/>
      <c r="BB678" s="176"/>
      <c r="BC678" s="176"/>
      <c r="BD678" s="176"/>
      <c r="BE678" s="176"/>
      <c r="BF678" s="176"/>
      <c r="BG678" s="176"/>
      <c r="BH678" s="176"/>
      <c r="BI678" s="176"/>
      <c r="BJ678" s="176"/>
      <c r="BK678" s="176"/>
      <c r="BL678" s="176"/>
      <c r="BM678" s="176"/>
      <c r="BN678" s="176"/>
      <c r="BO678" s="176"/>
      <c r="BP678" s="176"/>
      <c r="BQ678" s="176"/>
      <c r="BR678" s="176"/>
      <c r="BS678" s="176"/>
      <c r="BT678" s="176"/>
      <c r="BU678" s="176"/>
      <c r="BV678" s="176"/>
      <c r="BW678" s="176"/>
      <c r="BX678" s="176"/>
      <c r="BY678" s="176"/>
      <c r="BZ678" s="176"/>
      <c r="CA678" s="176"/>
      <c r="CB678" s="176"/>
      <c r="CC678" s="176"/>
      <c r="CD678" s="176"/>
      <c r="CE678" s="176"/>
      <c r="CF678" s="176"/>
      <c r="CG678" s="176"/>
      <c r="CH678" s="176"/>
      <c r="CI678" s="176"/>
      <c r="CJ678" s="176"/>
      <c r="CK678" s="176"/>
      <c r="CL678" s="176"/>
      <c r="CM678" s="176"/>
      <c r="CN678" s="176"/>
      <c r="CO678" s="176"/>
      <c r="CP678" s="176"/>
      <c r="CQ678" s="176"/>
      <c r="CR678" s="176"/>
      <c r="CS678" s="176"/>
      <c r="CT678" s="176"/>
      <c r="CU678" s="176"/>
      <c r="CV678" s="176"/>
      <c r="CW678" s="176"/>
      <c r="CX678" s="176"/>
      <c r="CY678" s="176"/>
      <c r="CZ678" s="176"/>
      <c r="DA678" s="176"/>
      <c r="DB678" s="176"/>
      <c r="DC678" s="176"/>
      <c r="DD678" s="176"/>
      <c r="DE678" s="176"/>
      <c r="DF678" s="176"/>
      <c r="DG678" s="176"/>
      <c r="DH678" s="176"/>
    </row>
    <row r="679" spans="1:112" s="229" customFormat="1" x14ac:dyDescent="0.2">
      <c r="A679" s="216"/>
      <c r="B679" s="223"/>
      <c r="C679" s="227"/>
      <c r="D679" s="176"/>
      <c r="E679" s="224"/>
      <c r="F679" s="176"/>
      <c r="G679" s="176"/>
      <c r="H679" s="228"/>
      <c r="I679" s="228"/>
      <c r="J679" s="220"/>
      <c r="K679" s="220"/>
      <c r="L679" s="176"/>
      <c r="M679" s="176"/>
      <c r="N679" s="176"/>
      <c r="O679" s="227"/>
      <c r="P679" s="176"/>
      <c r="Q679" s="176"/>
      <c r="R679" s="176"/>
      <c r="S679" s="176"/>
      <c r="T679" s="176"/>
      <c r="U679" s="176"/>
      <c r="V679" s="176"/>
      <c r="W679" s="176"/>
      <c r="X679" s="176"/>
      <c r="Y679" s="176"/>
      <c r="Z679" s="176"/>
      <c r="AA679" s="176"/>
      <c r="AB679" s="176"/>
      <c r="AC679" s="176"/>
      <c r="AD679" s="176"/>
      <c r="AE679" s="176"/>
      <c r="AF679" s="176"/>
      <c r="AG679" s="176"/>
      <c r="AH679" s="176"/>
      <c r="AI679" s="176"/>
      <c r="AJ679" s="176"/>
      <c r="AK679" s="176"/>
      <c r="AL679" s="176"/>
      <c r="AM679" s="176"/>
      <c r="AN679" s="176"/>
      <c r="AO679" s="176"/>
      <c r="AP679" s="176"/>
      <c r="AQ679" s="176"/>
      <c r="AR679" s="176"/>
      <c r="AS679" s="176"/>
      <c r="AT679" s="176"/>
      <c r="AU679" s="176"/>
      <c r="AV679" s="176"/>
      <c r="AW679" s="176"/>
      <c r="AX679" s="176"/>
      <c r="AY679" s="176"/>
      <c r="AZ679" s="176"/>
      <c r="BA679" s="176"/>
      <c r="BB679" s="176"/>
      <c r="BC679" s="176"/>
      <c r="BD679" s="176"/>
      <c r="BE679" s="176"/>
      <c r="BF679" s="176"/>
      <c r="BG679" s="176"/>
      <c r="BH679" s="176"/>
      <c r="BI679" s="176"/>
      <c r="BJ679" s="176"/>
      <c r="BK679" s="176"/>
      <c r="BL679" s="176"/>
      <c r="BM679" s="176"/>
      <c r="BN679" s="176"/>
      <c r="BO679" s="176"/>
      <c r="BP679" s="176"/>
      <c r="BQ679" s="176"/>
      <c r="BR679" s="176"/>
      <c r="BS679" s="176"/>
      <c r="BT679" s="176"/>
      <c r="BU679" s="176"/>
      <c r="BV679" s="176"/>
      <c r="BW679" s="176"/>
      <c r="BX679" s="176"/>
      <c r="BY679" s="176"/>
      <c r="BZ679" s="176"/>
      <c r="CA679" s="176"/>
      <c r="CB679" s="176"/>
      <c r="CC679" s="176"/>
      <c r="CD679" s="176"/>
      <c r="CE679" s="176"/>
      <c r="CF679" s="176"/>
      <c r="CG679" s="176"/>
      <c r="CH679" s="176"/>
      <c r="CI679" s="176"/>
      <c r="CJ679" s="176"/>
      <c r="CK679" s="176"/>
      <c r="CL679" s="176"/>
      <c r="CM679" s="176"/>
      <c r="CN679" s="176"/>
      <c r="CO679" s="176"/>
      <c r="CP679" s="176"/>
      <c r="CQ679" s="176"/>
      <c r="CR679" s="176"/>
      <c r="CS679" s="176"/>
      <c r="CT679" s="176"/>
      <c r="CU679" s="176"/>
      <c r="CV679" s="176"/>
      <c r="CW679" s="176"/>
      <c r="CX679" s="176"/>
      <c r="CY679" s="176"/>
      <c r="CZ679" s="176"/>
      <c r="DA679" s="176"/>
      <c r="DB679" s="176"/>
      <c r="DC679" s="176"/>
      <c r="DD679" s="176"/>
      <c r="DE679" s="176"/>
      <c r="DF679" s="176"/>
      <c r="DG679" s="176"/>
      <c r="DH679" s="176"/>
    </row>
    <row r="680" spans="1:112" s="229" customFormat="1" x14ac:dyDescent="0.2">
      <c r="A680" s="216"/>
      <c r="B680" s="223"/>
      <c r="C680" s="227"/>
      <c r="D680" s="176"/>
      <c r="E680" s="224"/>
      <c r="F680" s="176"/>
      <c r="G680" s="176"/>
      <c r="H680" s="228"/>
      <c r="I680" s="228"/>
      <c r="J680" s="220"/>
      <c r="K680" s="220"/>
      <c r="L680" s="176"/>
      <c r="M680" s="176"/>
      <c r="N680" s="176"/>
      <c r="O680" s="227"/>
      <c r="P680" s="176"/>
      <c r="Q680" s="176"/>
      <c r="R680" s="176"/>
      <c r="S680" s="176"/>
      <c r="T680" s="176"/>
      <c r="U680" s="176"/>
      <c r="V680" s="176"/>
      <c r="W680" s="176"/>
      <c r="X680" s="176"/>
      <c r="Y680" s="176"/>
      <c r="Z680" s="176"/>
      <c r="AA680" s="176"/>
      <c r="AB680" s="176"/>
      <c r="AC680" s="176"/>
      <c r="AD680" s="176"/>
      <c r="AE680" s="176"/>
      <c r="AF680" s="176"/>
      <c r="AG680" s="176"/>
      <c r="AH680" s="176"/>
      <c r="AI680" s="176"/>
      <c r="AJ680" s="176"/>
      <c r="AK680" s="176"/>
      <c r="AL680" s="176"/>
      <c r="AM680" s="176"/>
      <c r="AN680" s="176"/>
      <c r="AO680" s="176"/>
      <c r="AP680" s="176"/>
      <c r="AQ680" s="176"/>
      <c r="AR680" s="176"/>
      <c r="AS680" s="176"/>
      <c r="AT680" s="176"/>
      <c r="AU680" s="176"/>
      <c r="AV680" s="176"/>
      <c r="AW680" s="176"/>
      <c r="AX680" s="176"/>
      <c r="AY680" s="176"/>
      <c r="AZ680" s="176"/>
      <c r="BA680" s="176"/>
      <c r="BB680" s="176"/>
      <c r="BC680" s="176"/>
      <c r="BD680" s="176"/>
      <c r="BE680" s="176"/>
      <c r="BF680" s="176"/>
      <c r="BG680" s="176"/>
      <c r="BH680" s="176"/>
      <c r="BI680" s="176"/>
      <c r="BJ680" s="176"/>
      <c r="BK680" s="176"/>
      <c r="BL680" s="176"/>
      <c r="BM680" s="176"/>
      <c r="BN680" s="176"/>
      <c r="BO680" s="176"/>
      <c r="BP680" s="176"/>
      <c r="BQ680" s="176"/>
      <c r="BR680" s="176"/>
      <c r="BS680" s="176"/>
      <c r="BT680" s="176"/>
      <c r="BU680" s="176"/>
      <c r="BV680" s="176"/>
      <c r="BW680" s="176"/>
      <c r="BX680" s="176"/>
      <c r="BY680" s="176"/>
      <c r="BZ680" s="176"/>
      <c r="CA680" s="176"/>
      <c r="CB680" s="176"/>
      <c r="CC680" s="176"/>
      <c r="CD680" s="176"/>
      <c r="CE680" s="176"/>
      <c r="CF680" s="176"/>
      <c r="CG680" s="176"/>
      <c r="CH680" s="176"/>
      <c r="CI680" s="176"/>
      <c r="CJ680" s="176"/>
      <c r="CK680" s="176"/>
      <c r="CL680" s="176"/>
      <c r="CM680" s="176"/>
      <c r="CN680" s="176"/>
      <c r="CO680" s="176"/>
      <c r="CP680" s="176"/>
      <c r="CQ680" s="176"/>
      <c r="CR680" s="176"/>
      <c r="CS680" s="176"/>
      <c r="CT680" s="176"/>
      <c r="CU680" s="176"/>
      <c r="CV680" s="176"/>
      <c r="CW680" s="176"/>
      <c r="CX680" s="176"/>
      <c r="CY680" s="176"/>
      <c r="CZ680" s="176"/>
      <c r="DA680" s="176"/>
      <c r="DB680" s="176"/>
      <c r="DC680" s="176"/>
      <c r="DD680" s="176"/>
      <c r="DE680" s="176"/>
      <c r="DF680" s="176"/>
      <c r="DG680" s="176"/>
      <c r="DH680" s="176"/>
    </row>
    <row r="681" spans="1:112" s="229" customFormat="1" x14ac:dyDescent="0.2">
      <c r="A681" s="216"/>
      <c r="B681" s="223"/>
      <c r="C681" s="227"/>
      <c r="D681" s="176"/>
      <c r="E681" s="224"/>
      <c r="F681" s="176"/>
      <c r="G681" s="176"/>
      <c r="H681" s="225"/>
      <c r="I681" s="228"/>
      <c r="J681" s="220"/>
      <c r="K681" s="220"/>
      <c r="L681" s="176"/>
      <c r="M681" s="176"/>
      <c r="N681" s="176"/>
      <c r="O681" s="227"/>
      <c r="P681" s="176"/>
      <c r="Q681" s="176"/>
      <c r="R681" s="176"/>
      <c r="S681" s="176"/>
      <c r="T681" s="176"/>
      <c r="U681" s="176"/>
      <c r="V681" s="176"/>
      <c r="W681" s="176"/>
      <c r="X681" s="176"/>
      <c r="Y681" s="176"/>
      <c r="Z681" s="176"/>
      <c r="AA681" s="176"/>
      <c r="AB681" s="176"/>
      <c r="AC681" s="176"/>
      <c r="AD681" s="176"/>
      <c r="AE681" s="176"/>
      <c r="AF681" s="176"/>
      <c r="AG681" s="176"/>
      <c r="AH681" s="176"/>
      <c r="AI681" s="176"/>
      <c r="AJ681" s="176"/>
      <c r="AK681" s="176"/>
      <c r="AL681" s="176"/>
      <c r="AM681" s="176"/>
      <c r="AN681" s="176"/>
      <c r="AO681" s="176"/>
      <c r="AP681" s="176"/>
      <c r="AQ681" s="176"/>
      <c r="AR681" s="176"/>
      <c r="AS681" s="176"/>
      <c r="AT681" s="176"/>
      <c r="AU681" s="176"/>
      <c r="AV681" s="176"/>
      <c r="AW681" s="176"/>
      <c r="AX681" s="176"/>
      <c r="AY681" s="176"/>
      <c r="AZ681" s="176"/>
      <c r="BA681" s="176"/>
      <c r="BB681" s="176"/>
      <c r="BC681" s="176"/>
      <c r="BD681" s="176"/>
      <c r="BE681" s="176"/>
      <c r="BF681" s="176"/>
      <c r="BG681" s="176"/>
      <c r="BH681" s="176"/>
      <c r="BI681" s="176"/>
      <c r="BJ681" s="176"/>
      <c r="BK681" s="176"/>
      <c r="BL681" s="176"/>
      <c r="BM681" s="176"/>
      <c r="BN681" s="176"/>
      <c r="BO681" s="176"/>
      <c r="BP681" s="176"/>
      <c r="BQ681" s="176"/>
      <c r="BR681" s="176"/>
      <c r="BS681" s="176"/>
      <c r="BT681" s="176"/>
      <c r="BU681" s="176"/>
      <c r="BV681" s="176"/>
      <c r="BW681" s="176"/>
      <c r="BX681" s="176"/>
      <c r="BY681" s="176"/>
      <c r="BZ681" s="176"/>
      <c r="CA681" s="176"/>
      <c r="CB681" s="176"/>
      <c r="CC681" s="176"/>
      <c r="CD681" s="176"/>
      <c r="CE681" s="176"/>
      <c r="CF681" s="176"/>
      <c r="CG681" s="176"/>
      <c r="CH681" s="176"/>
      <c r="CI681" s="176"/>
      <c r="CJ681" s="176"/>
      <c r="CK681" s="176"/>
      <c r="CL681" s="176"/>
      <c r="CM681" s="176"/>
      <c r="CN681" s="176"/>
      <c r="CO681" s="176"/>
      <c r="CP681" s="176"/>
      <c r="CQ681" s="176"/>
      <c r="CR681" s="176"/>
      <c r="CS681" s="176"/>
      <c r="CT681" s="176"/>
      <c r="CU681" s="176"/>
      <c r="CV681" s="176"/>
      <c r="CW681" s="176"/>
      <c r="CX681" s="176"/>
      <c r="CY681" s="176"/>
      <c r="CZ681" s="176"/>
      <c r="DA681" s="176"/>
      <c r="DB681" s="176"/>
      <c r="DC681" s="176"/>
      <c r="DD681" s="176"/>
      <c r="DE681" s="176"/>
      <c r="DF681" s="176"/>
      <c r="DG681" s="176"/>
      <c r="DH681" s="176"/>
    </row>
    <row r="682" spans="1:112" s="229" customFormat="1" x14ac:dyDescent="0.2">
      <c r="A682" s="216"/>
      <c r="B682" s="223"/>
      <c r="C682" s="227"/>
      <c r="D682" s="176"/>
      <c r="E682" s="224"/>
      <c r="F682" s="176"/>
      <c r="G682" s="176"/>
      <c r="H682" s="228"/>
      <c r="I682" s="228"/>
      <c r="J682" s="220"/>
      <c r="K682" s="220"/>
      <c r="L682" s="176"/>
      <c r="M682" s="176"/>
      <c r="N682" s="176"/>
      <c r="O682" s="227"/>
      <c r="P682" s="176"/>
      <c r="Q682" s="176"/>
      <c r="R682" s="176"/>
      <c r="S682" s="176"/>
      <c r="T682" s="176"/>
      <c r="U682" s="176"/>
      <c r="V682" s="176"/>
      <c r="W682" s="176"/>
      <c r="X682" s="176"/>
      <c r="Y682" s="176"/>
      <c r="Z682" s="176"/>
      <c r="AA682" s="176"/>
      <c r="AB682" s="176"/>
      <c r="AC682" s="176"/>
      <c r="AD682" s="176"/>
      <c r="AE682" s="176"/>
      <c r="AF682" s="176"/>
      <c r="AG682" s="176"/>
      <c r="AH682" s="176"/>
      <c r="AI682" s="176"/>
      <c r="AJ682" s="176"/>
      <c r="AK682" s="176"/>
      <c r="AL682" s="176"/>
      <c r="AM682" s="176"/>
      <c r="AN682" s="176"/>
      <c r="AO682" s="176"/>
      <c r="AP682" s="176"/>
      <c r="AQ682" s="176"/>
      <c r="AR682" s="176"/>
      <c r="AS682" s="176"/>
      <c r="AT682" s="176"/>
      <c r="AU682" s="176"/>
      <c r="AV682" s="176"/>
      <c r="AW682" s="176"/>
      <c r="AX682" s="176"/>
      <c r="AY682" s="176"/>
      <c r="AZ682" s="176"/>
      <c r="BA682" s="176"/>
      <c r="BB682" s="176"/>
      <c r="BC682" s="176"/>
      <c r="BD682" s="176"/>
      <c r="BE682" s="176"/>
      <c r="BF682" s="176"/>
      <c r="BG682" s="176"/>
      <c r="BH682" s="176"/>
      <c r="BI682" s="176"/>
      <c r="BJ682" s="176"/>
      <c r="BK682" s="176"/>
      <c r="BL682" s="176"/>
      <c r="BM682" s="176"/>
      <c r="BN682" s="176"/>
      <c r="BO682" s="176"/>
      <c r="BP682" s="176"/>
      <c r="BQ682" s="176"/>
      <c r="BR682" s="176"/>
      <c r="BS682" s="176"/>
      <c r="BT682" s="176"/>
      <c r="BU682" s="176"/>
      <c r="BV682" s="176"/>
      <c r="BW682" s="176"/>
      <c r="BX682" s="176"/>
      <c r="BY682" s="176"/>
      <c r="BZ682" s="176"/>
      <c r="CA682" s="176"/>
      <c r="CB682" s="176"/>
      <c r="CC682" s="176"/>
      <c r="CD682" s="176"/>
      <c r="CE682" s="176"/>
      <c r="CF682" s="176"/>
      <c r="CG682" s="176"/>
      <c r="CH682" s="176"/>
      <c r="CI682" s="176"/>
      <c r="CJ682" s="176"/>
      <c r="CK682" s="176"/>
      <c r="CL682" s="176"/>
      <c r="CM682" s="176"/>
      <c r="CN682" s="176"/>
      <c r="CO682" s="176"/>
      <c r="CP682" s="176"/>
      <c r="CQ682" s="176"/>
      <c r="CR682" s="176"/>
      <c r="CS682" s="176"/>
      <c r="CT682" s="176"/>
      <c r="CU682" s="176"/>
      <c r="CV682" s="176"/>
      <c r="CW682" s="176"/>
      <c r="CX682" s="176"/>
      <c r="CY682" s="176"/>
      <c r="CZ682" s="176"/>
      <c r="DA682" s="176"/>
      <c r="DB682" s="176"/>
      <c r="DC682" s="176"/>
      <c r="DD682" s="176"/>
      <c r="DE682" s="176"/>
      <c r="DF682" s="176"/>
      <c r="DG682" s="176"/>
      <c r="DH682" s="176"/>
    </row>
    <row r="683" spans="1:112" s="229" customFormat="1" x14ac:dyDescent="0.2">
      <c r="A683" s="216"/>
      <c r="B683" s="223"/>
      <c r="C683" s="227"/>
      <c r="D683" s="176"/>
      <c r="E683" s="224"/>
      <c r="F683" s="176"/>
      <c r="G683" s="176"/>
      <c r="H683" s="225"/>
      <c r="I683" s="228"/>
      <c r="J683" s="220"/>
      <c r="K683" s="220"/>
      <c r="L683" s="176"/>
      <c r="M683" s="176"/>
      <c r="N683" s="176"/>
      <c r="O683" s="227"/>
      <c r="P683" s="176"/>
      <c r="Q683" s="176"/>
      <c r="R683" s="176"/>
      <c r="S683" s="176"/>
      <c r="T683" s="176"/>
      <c r="U683" s="176"/>
      <c r="V683" s="176"/>
      <c r="W683" s="176"/>
      <c r="X683" s="176"/>
      <c r="Y683" s="176"/>
      <c r="Z683" s="176"/>
      <c r="AA683" s="176"/>
      <c r="AB683" s="176"/>
      <c r="AC683" s="176"/>
      <c r="AD683" s="176"/>
      <c r="AE683" s="176"/>
      <c r="AF683" s="176"/>
      <c r="AG683" s="176"/>
      <c r="AH683" s="176"/>
      <c r="AI683" s="176"/>
      <c r="AJ683" s="176"/>
      <c r="AK683" s="176"/>
      <c r="AL683" s="176"/>
      <c r="AM683" s="176"/>
      <c r="AN683" s="176"/>
      <c r="AO683" s="176"/>
      <c r="AP683" s="176"/>
      <c r="AQ683" s="176"/>
      <c r="AR683" s="176"/>
      <c r="AS683" s="176"/>
      <c r="AT683" s="176"/>
      <c r="AU683" s="176"/>
      <c r="AV683" s="176"/>
      <c r="AW683" s="176"/>
      <c r="AX683" s="176"/>
      <c r="AY683" s="176"/>
      <c r="AZ683" s="176"/>
      <c r="BA683" s="176"/>
      <c r="BB683" s="176"/>
      <c r="BC683" s="176"/>
      <c r="BD683" s="176"/>
      <c r="BE683" s="176"/>
      <c r="BF683" s="176"/>
      <c r="BG683" s="176"/>
      <c r="BH683" s="176"/>
      <c r="BI683" s="176"/>
      <c r="BJ683" s="176"/>
      <c r="BK683" s="176"/>
      <c r="BL683" s="176"/>
      <c r="BM683" s="176"/>
      <c r="BN683" s="176"/>
      <c r="BO683" s="176"/>
      <c r="BP683" s="176"/>
      <c r="BQ683" s="176"/>
      <c r="BR683" s="176"/>
      <c r="BS683" s="176"/>
      <c r="BT683" s="176"/>
      <c r="BU683" s="176"/>
      <c r="BV683" s="176"/>
      <c r="BW683" s="176"/>
      <c r="BX683" s="176"/>
      <c r="BY683" s="176"/>
      <c r="BZ683" s="176"/>
      <c r="CA683" s="176"/>
      <c r="CB683" s="176"/>
      <c r="CC683" s="176"/>
      <c r="CD683" s="176"/>
      <c r="CE683" s="176"/>
      <c r="CF683" s="176"/>
      <c r="CG683" s="176"/>
      <c r="CH683" s="176"/>
      <c r="CI683" s="176"/>
      <c r="CJ683" s="176"/>
      <c r="CK683" s="176"/>
      <c r="CL683" s="176"/>
      <c r="CM683" s="176"/>
      <c r="CN683" s="176"/>
      <c r="CO683" s="176"/>
      <c r="CP683" s="176"/>
      <c r="CQ683" s="176"/>
      <c r="CR683" s="176"/>
      <c r="CS683" s="176"/>
      <c r="CT683" s="176"/>
      <c r="CU683" s="176"/>
      <c r="CV683" s="176"/>
      <c r="CW683" s="176"/>
      <c r="CX683" s="176"/>
      <c r="CY683" s="176"/>
      <c r="CZ683" s="176"/>
      <c r="DA683" s="176"/>
      <c r="DB683" s="176"/>
      <c r="DC683" s="176"/>
      <c r="DD683" s="176"/>
      <c r="DE683" s="176"/>
      <c r="DF683" s="176"/>
      <c r="DG683" s="176"/>
      <c r="DH683" s="176"/>
    </row>
    <row r="684" spans="1:112" s="229" customFormat="1" x14ac:dyDescent="0.2">
      <c r="A684" s="216"/>
      <c r="B684" s="223"/>
      <c r="C684" s="227"/>
      <c r="D684" s="176"/>
      <c r="E684" s="224"/>
      <c r="F684" s="176"/>
      <c r="G684" s="176"/>
      <c r="H684" s="225"/>
      <c r="I684" s="228"/>
      <c r="J684" s="220"/>
      <c r="K684" s="220"/>
      <c r="L684" s="176"/>
      <c r="M684" s="176"/>
      <c r="N684" s="176"/>
      <c r="O684" s="227"/>
      <c r="P684" s="176"/>
      <c r="Q684" s="176"/>
      <c r="R684" s="176"/>
      <c r="S684" s="176"/>
      <c r="T684" s="176"/>
      <c r="U684" s="176"/>
      <c r="V684" s="176"/>
      <c r="W684" s="176"/>
      <c r="X684" s="176"/>
      <c r="Y684" s="176"/>
      <c r="Z684" s="176"/>
      <c r="AA684" s="176"/>
      <c r="AB684" s="176"/>
      <c r="AC684" s="176"/>
      <c r="AD684" s="176"/>
      <c r="AE684" s="176"/>
      <c r="AF684" s="176"/>
      <c r="AG684" s="176"/>
      <c r="AH684" s="176"/>
      <c r="AI684" s="176"/>
      <c r="AJ684" s="176"/>
      <c r="AK684" s="176"/>
      <c r="AL684" s="176"/>
      <c r="AM684" s="176"/>
      <c r="AN684" s="176"/>
      <c r="AO684" s="176"/>
      <c r="AP684" s="176"/>
      <c r="AQ684" s="176"/>
      <c r="AR684" s="176"/>
      <c r="AS684" s="176"/>
      <c r="AT684" s="176"/>
      <c r="AU684" s="176"/>
      <c r="AV684" s="176"/>
      <c r="AW684" s="176"/>
      <c r="AX684" s="176"/>
      <c r="AY684" s="176"/>
      <c r="AZ684" s="176"/>
      <c r="BA684" s="176"/>
      <c r="BB684" s="176"/>
      <c r="BC684" s="176"/>
      <c r="BD684" s="176"/>
      <c r="BE684" s="176"/>
      <c r="BF684" s="176"/>
      <c r="BG684" s="176"/>
      <c r="BH684" s="176"/>
      <c r="BI684" s="176"/>
      <c r="BJ684" s="176"/>
      <c r="BK684" s="176"/>
      <c r="BL684" s="176"/>
      <c r="BM684" s="176"/>
      <c r="BN684" s="176"/>
      <c r="BO684" s="176"/>
      <c r="BP684" s="176"/>
      <c r="BQ684" s="176"/>
      <c r="BR684" s="176"/>
      <c r="BS684" s="176"/>
      <c r="BT684" s="176"/>
      <c r="BU684" s="176"/>
      <c r="BV684" s="176"/>
      <c r="BW684" s="176"/>
      <c r="BX684" s="176"/>
      <c r="BY684" s="176"/>
      <c r="BZ684" s="176"/>
      <c r="CA684" s="176"/>
      <c r="CB684" s="176"/>
      <c r="CC684" s="176"/>
      <c r="CD684" s="176"/>
      <c r="CE684" s="176"/>
      <c r="CF684" s="176"/>
      <c r="CG684" s="176"/>
      <c r="CH684" s="176"/>
      <c r="CI684" s="176"/>
      <c r="CJ684" s="176"/>
      <c r="CK684" s="176"/>
      <c r="CL684" s="176"/>
      <c r="CM684" s="176"/>
      <c r="CN684" s="176"/>
      <c r="CO684" s="176"/>
      <c r="CP684" s="176"/>
      <c r="CQ684" s="176"/>
      <c r="CR684" s="176"/>
      <c r="CS684" s="176"/>
      <c r="CT684" s="176"/>
      <c r="CU684" s="176"/>
      <c r="CV684" s="176"/>
      <c r="CW684" s="176"/>
      <c r="CX684" s="176"/>
      <c r="CY684" s="176"/>
      <c r="CZ684" s="176"/>
      <c r="DA684" s="176"/>
      <c r="DB684" s="176"/>
      <c r="DC684" s="176"/>
      <c r="DD684" s="176"/>
      <c r="DE684" s="176"/>
      <c r="DF684" s="176"/>
      <c r="DG684" s="176"/>
      <c r="DH684" s="176"/>
    </row>
    <row r="685" spans="1:112" s="229" customFormat="1" x14ac:dyDescent="0.2">
      <c r="A685" s="216"/>
      <c r="B685" s="223"/>
      <c r="C685" s="227"/>
      <c r="D685" s="176"/>
      <c r="E685" s="224"/>
      <c r="F685" s="176"/>
      <c r="G685" s="176"/>
      <c r="H685" s="225"/>
      <c r="I685" s="228"/>
      <c r="J685" s="220"/>
      <c r="K685" s="220"/>
      <c r="L685" s="176"/>
      <c r="M685" s="176"/>
      <c r="N685" s="176"/>
      <c r="O685" s="227"/>
      <c r="P685" s="176"/>
      <c r="Q685" s="176"/>
      <c r="R685" s="176"/>
      <c r="S685" s="176"/>
      <c r="T685" s="176"/>
      <c r="U685" s="176"/>
      <c r="V685" s="176"/>
      <c r="W685" s="176"/>
      <c r="X685" s="176"/>
      <c r="Y685" s="176"/>
      <c r="Z685" s="176"/>
      <c r="AA685" s="176"/>
      <c r="AB685" s="176"/>
      <c r="AC685" s="176"/>
      <c r="AD685" s="176"/>
      <c r="AE685" s="176"/>
      <c r="AF685" s="176"/>
      <c r="AG685" s="176"/>
      <c r="AH685" s="176"/>
      <c r="AI685" s="176"/>
      <c r="AJ685" s="176"/>
      <c r="AK685" s="176"/>
      <c r="AL685" s="176"/>
      <c r="AM685" s="176"/>
      <c r="AN685" s="176"/>
      <c r="AO685" s="176"/>
      <c r="AP685" s="176"/>
      <c r="AQ685" s="176"/>
      <c r="AR685" s="176"/>
      <c r="AS685" s="176"/>
      <c r="AT685" s="176"/>
      <c r="AU685" s="176"/>
      <c r="AV685" s="176"/>
      <c r="AW685" s="176"/>
      <c r="AX685" s="176"/>
      <c r="AY685" s="176"/>
      <c r="AZ685" s="176"/>
      <c r="BA685" s="176"/>
      <c r="BB685" s="176"/>
      <c r="BC685" s="176"/>
      <c r="BD685" s="176"/>
      <c r="BE685" s="176"/>
      <c r="BF685" s="176"/>
      <c r="BG685" s="176"/>
      <c r="BH685" s="176"/>
      <c r="BI685" s="176"/>
      <c r="BJ685" s="176"/>
      <c r="BK685" s="176"/>
      <c r="BL685" s="176"/>
      <c r="BM685" s="176"/>
      <c r="BN685" s="176"/>
      <c r="BO685" s="176"/>
      <c r="BP685" s="176"/>
      <c r="BQ685" s="176"/>
      <c r="BR685" s="176"/>
      <c r="BS685" s="176"/>
      <c r="BT685" s="176"/>
      <c r="BU685" s="176"/>
      <c r="BV685" s="176"/>
      <c r="BW685" s="176"/>
      <c r="BX685" s="176"/>
      <c r="BY685" s="176"/>
      <c r="BZ685" s="176"/>
      <c r="CA685" s="176"/>
      <c r="CB685" s="176"/>
      <c r="CC685" s="176"/>
      <c r="CD685" s="176"/>
      <c r="CE685" s="176"/>
      <c r="CF685" s="176"/>
      <c r="CG685" s="176"/>
      <c r="CH685" s="176"/>
      <c r="CI685" s="176"/>
      <c r="CJ685" s="176"/>
      <c r="CK685" s="176"/>
      <c r="CL685" s="176"/>
      <c r="CM685" s="176"/>
      <c r="CN685" s="176"/>
      <c r="CO685" s="176"/>
      <c r="CP685" s="176"/>
      <c r="CQ685" s="176"/>
      <c r="CR685" s="176"/>
      <c r="CS685" s="176"/>
      <c r="CT685" s="176"/>
      <c r="CU685" s="176"/>
      <c r="CV685" s="176"/>
      <c r="CW685" s="176"/>
      <c r="CX685" s="176"/>
      <c r="CY685" s="176"/>
      <c r="CZ685" s="176"/>
      <c r="DA685" s="176"/>
      <c r="DB685" s="176"/>
      <c r="DC685" s="176"/>
      <c r="DD685" s="176"/>
      <c r="DE685" s="176"/>
      <c r="DF685" s="176"/>
      <c r="DG685" s="176"/>
      <c r="DH685" s="176"/>
    </row>
    <row r="686" spans="1:112" s="229" customFormat="1" x14ac:dyDescent="0.2">
      <c r="A686" s="216"/>
      <c r="B686" s="223"/>
      <c r="C686" s="227"/>
      <c r="D686" s="176"/>
      <c r="E686" s="224"/>
      <c r="F686" s="176"/>
      <c r="G686" s="176"/>
      <c r="H686" s="225"/>
      <c r="I686" s="228"/>
      <c r="J686" s="220"/>
      <c r="K686" s="220"/>
      <c r="L686" s="176"/>
      <c r="M686" s="176"/>
      <c r="N686" s="176"/>
      <c r="O686" s="227"/>
      <c r="P686" s="176"/>
      <c r="Q686" s="176"/>
      <c r="R686" s="176"/>
      <c r="S686" s="176"/>
      <c r="T686" s="176"/>
      <c r="U686" s="176"/>
      <c r="V686" s="176"/>
      <c r="W686" s="176"/>
      <c r="X686" s="176"/>
      <c r="Y686" s="176"/>
      <c r="Z686" s="176"/>
      <c r="AA686" s="176"/>
      <c r="AB686" s="176"/>
      <c r="AC686" s="176"/>
      <c r="AD686" s="176"/>
      <c r="AE686" s="176"/>
      <c r="AF686" s="176"/>
      <c r="AG686" s="176"/>
      <c r="AH686" s="176"/>
      <c r="AI686" s="176"/>
      <c r="AJ686" s="176"/>
      <c r="AK686" s="176"/>
      <c r="AL686" s="176"/>
      <c r="AM686" s="176"/>
      <c r="AN686" s="176"/>
      <c r="AO686" s="176"/>
      <c r="AP686" s="176"/>
      <c r="AQ686" s="176"/>
      <c r="AR686" s="176"/>
      <c r="AS686" s="176"/>
      <c r="AT686" s="176"/>
      <c r="AU686" s="176"/>
      <c r="AV686" s="176"/>
      <c r="AW686" s="176"/>
      <c r="AX686" s="176"/>
      <c r="AY686" s="176"/>
      <c r="AZ686" s="176"/>
      <c r="BA686" s="176"/>
      <c r="BB686" s="176"/>
      <c r="BC686" s="176"/>
      <c r="BD686" s="176"/>
      <c r="BE686" s="176"/>
      <c r="BF686" s="176"/>
      <c r="BG686" s="176"/>
      <c r="BH686" s="176"/>
      <c r="BI686" s="176"/>
      <c r="BJ686" s="176"/>
      <c r="BK686" s="176"/>
      <c r="BL686" s="176"/>
      <c r="BM686" s="176"/>
      <c r="BN686" s="176"/>
      <c r="BO686" s="176"/>
      <c r="BP686" s="176"/>
      <c r="BQ686" s="176"/>
      <c r="BR686" s="176"/>
      <c r="BS686" s="176"/>
      <c r="BT686" s="176"/>
      <c r="BU686" s="176"/>
      <c r="BV686" s="176"/>
      <c r="BW686" s="176"/>
      <c r="BX686" s="176"/>
      <c r="BY686" s="176"/>
      <c r="BZ686" s="176"/>
      <c r="CA686" s="176"/>
      <c r="CB686" s="176"/>
      <c r="CC686" s="176"/>
      <c r="CD686" s="176"/>
      <c r="CE686" s="176"/>
      <c r="CF686" s="176"/>
      <c r="CG686" s="176"/>
      <c r="CH686" s="176"/>
      <c r="CI686" s="176"/>
      <c r="CJ686" s="176"/>
      <c r="CK686" s="176"/>
      <c r="CL686" s="176"/>
      <c r="CM686" s="176"/>
      <c r="CN686" s="176"/>
      <c r="CO686" s="176"/>
      <c r="CP686" s="176"/>
      <c r="CQ686" s="176"/>
      <c r="CR686" s="176"/>
      <c r="CS686" s="176"/>
      <c r="CT686" s="176"/>
      <c r="CU686" s="176"/>
      <c r="CV686" s="176"/>
      <c r="CW686" s="176"/>
      <c r="CX686" s="176"/>
      <c r="CY686" s="176"/>
      <c r="CZ686" s="176"/>
      <c r="DA686" s="176"/>
      <c r="DB686" s="176"/>
      <c r="DC686" s="176"/>
      <c r="DD686" s="176"/>
      <c r="DE686" s="176"/>
      <c r="DF686" s="176"/>
      <c r="DG686" s="176"/>
      <c r="DH686" s="176"/>
    </row>
    <row r="687" spans="1:112" s="229" customFormat="1" x14ac:dyDescent="0.2">
      <c r="A687" s="216"/>
      <c r="B687" s="223"/>
      <c r="C687" s="223"/>
      <c r="D687" s="176"/>
      <c r="E687" s="224"/>
      <c r="F687" s="176"/>
      <c r="G687" s="176"/>
      <c r="H687" s="225"/>
      <c r="I687" s="228"/>
      <c r="J687" s="220"/>
      <c r="K687" s="220"/>
      <c r="L687" s="176"/>
      <c r="M687" s="176"/>
      <c r="N687" s="176"/>
      <c r="O687" s="227"/>
      <c r="P687" s="176"/>
      <c r="Q687" s="176"/>
      <c r="R687" s="176"/>
      <c r="S687" s="176"/>
      <c r="T687" s="176"/>
      <c r="U687" s="176"/>
      <c r="V687" s="176"/>
      <c r="W687" s="176"/>
      <c r="X687" s="176"/>
      <c r="Y687" s="176"/>
      <c r="Z687" s="176"/>
      <c r="AA687" s="176"/>
      <c r="AB687" s="176"/>
      <c r="AC687" s="176"/>
      <c r="AD687" s="176"/>
      <c r="AE687" s="176"/>
      <c r="AF687" s="176"/>
      <c r="AG687" s="176"/>
      <c r="AH687" s="176"/>
      <c r="AI687" s="176"/>
      <c r="AJ687" s="176"/>
      <c r="AK687" s="176"/>
      <c r="AL687" s="176"/>
      <c r="AM687" s="176"/>
      <c r="AN687" s="176"/>
      <c r="AO687" s="176"/>
      <c r="AP687" s="176"/>
      <c r="AQ687" s="176"/>
      <c r="AR687" s="176"/>
      <c r="AS687" s="176"/>
      <c r="AT687" s="176"/>
      <c r="AU687" s="176"/>
      <c r="AV687" s="176"/>
      <c r="AW687" s="176"/>
      <c r="AX687" s="176"/>
      <c r="AY687" s="176"/>
      <c r="AZ687" s="176"/>
      <c r="BA687" s="176"/>
      <c r="BB687" s="176"/>
      <c r="BC687" s="176"/>
      <c r="BD687" s="176"/>
      <c r="BE687" s="176"/>
      <c r="BF687" s="176"/>
      <c r="BG687" s="176"/>
      <c r="BH687" s="176"/>
      <c r="BI687" s="176"/>
      <c r="BJ687" s="176"/>
      <c r="BK687" s="176"/>
      <c r="BL687" s="176"/>
      <c r="BM687" s="176"/>
      <c r="BN687" s="176"/>
      <c r="BO687" s="176"/>
      <c r="BP687" s="176"/>
      <c r="BQ687" s="176"/>
      <c r="BR687" s="176"/>
      <c r="BS687" s="176"/>
      <c r="BT687" s="176"/>
      <c r="BU687" s="176"/>
      <c r="BV687" s="176"/>
      <c r="BW687" s="176"/>
      <c r="BX687" s="176"/>
      <c r="BY687" s="176"/>
      <c r="BZ687" s="176"/>
      <c r="CA687" s="176"/>
      <c r="CB687" s="176"/>
      <c r="CC687" s="176"/>
      <c r="CD687" s="176"/>
      <c r="CE687" s="176"/>
      <c r="CF687" s="176"/>
      <c r="CG687" s="176"/>
      <c r="CH687" s="176"/>
      <c r="CI687" s="176"/>
      <c r="CJ687" s="176"/>
      <c r="CK687" s="176"/>
      <c r="CL687" s="176"/>
      <c r="CM687" s="176"/>
      <c r="CN687" s="176"/>
      <c r="CO687" s="176"/>
      <c r="CP687" s="176"/>
      <c r="CQ687" s="176"/>
      <c r="CR687" s="176"/>
      <c r="CS687" s="176"/>
      <c r="CT687" s="176"/>
      <c r="CU687" s="176"/>
      <c r="CV687" s="176"/>
      <c r="CW687" s="176"/>
      <c r="CX687" s="176"/>
      <c r="CY687" s="176"/>
      <c r="CZ687" s="176"/>
      <c r="DA687" s="176"/>
      <c r="DB687" s="176"/>
      <c r="DC687" s="176"/>
      <c r="DD687" s="176"/>
      <c r="DE687" s="176"/>
      <c r="DF687" s="176"/>
      <c r="DG687" s="176"/>
      <c r="DH687" s="176"/>
    </row>
    <row r="688" spans="1:112" s="229" customFormat="1" x14ac:dyDescent="0.2">
      <c r="A688" s="216"/>
      <c r="B688" s="223"/>
      <c r="C688" s="223"/>
      <c r="D688" s="223"/>
      <c r="E688" s="230"/>
      <c r="F688" s="223"/>
      <c r="G688" s="223"/>
      <c r="H688" s="225"/>
      <c r="I688" s="226"/>
      <c r="J688" s="220"/>
      <c r="K688" s="220"/>
      <c r="L688" s="223"/>
      <c r="M688" s="223"/>
      <c r="N688" s="223"/>
      <c r="O688" s="231"/>
      <c r="P688" s="223"/>
      <c r="Q688" s="223"/>
      <c r="R688" s="223"/>
      <c r="S688" s="223"/>
      <c r="T688" s="223"/>
      <c r="U688" s="223"/>
      <c r="V688" s="223"/>
      <c r="W688" s="223"/>
      <c r="X688" s="223"/>
      <c r="Y688" s="230"/>
      <c r="Z688" s="223"/>
      <c r="AA688" s="223"/>
      <c r="AB688" s="223"/>
      <c r="AC688" s="223"/>
      <c r="AD688" s="223"/>
      <c r="AE688" s="230"/>
      <c r="AF688" s="223"/>
      <c r="AG688" s="223"/>
      <c r="AH688" s="223"/>
      <c r="AI688" s="223"/>
      <c r="AJ688" s="223"/>
      <c r="AK688" s="223"/>
      <c r="AL688" s="223"/>
      <c r="AM688" s="223"/>
      <c r="AN688" s="223"/>
      <c r="AO688" s="223"/>
      <c r="AP688" s="223"/>
      <c r="AQ688" s="223"/>
      <c r="AR688" s="223"/>
      <c r="AS688" s="223"/>
      <c r="AT688" s="223"/>
      <c r="AU688" s="223"/>
      <c r="AV688" s="223"/>
      <c r="AW688" s="223"/>
      <c r="AX688" s="223"/>
      <c r="AY688" s="223"/>
      <c r="AZ688" s="223"/>
      <c r="BA688" s="223"/>
      <c r="BB688" s="223"/>
      <c r="BC688" s="223"/>
      <c r="BD688" s="223"/>
      <c r="BE688" s="223"/>
      <c r="BF688" s="223"/>
      <c r="BG688" s="223"/>
      <c r="BH688" s="223"/>
      <c r="BI688" s="223"/>
      <c r="BJ688" s="223"/>
      <c r="BK688" s="223"/>
      <c r="BL688" s="223"/>
      <c r="BM688" s="223"/>
      <c r="BN688" s="223"/>
      <c r="BO688" s="223"/>
      <c r="BP688" s="223"/>
      <c r="BQ688" s="223"/>
      <c r="BR688" s="223"/>
      <c r="BS688" s="223"/>
      <c r="BT688" s="223"/>
      <c r="BU688" s="223"/>
      <c r="BV688" s="223"/>
      <c r="BW688" s="223"/>
      <c r="BX688" s="223"/>
      <c r="BY688" s="223"/>
      <c r="BZ688" s="223"/>
      <c r="CA688" s="223"/>
      <c r="CB688" s="223"/>
      <c r="CC688" s="223"/>
      <c r="CD688" s="223"/>
      <c r="CE688" s="223"/>
      <c r="CF688" s="223"/>
      <c r="CG688" s="223"/>
      <c r="CH688" s="223"/>
      <c r="CI688" s="223"/>
      <c r="CJ688" s="223"/>
      <c r="CK688" s="223"/>
      <c r="CL688" s="223"/>
      <c r="CM688" s="223"/>
      <c r="CN688" s="223"/>
      <c r="CO688" s="223"/>
      <c r="CP688" s="223"/>
      <c r="CQ688" s="223"/>
      <c r="CR688" s="223"/>
      <c r="CS688" s="223"/>
      <c r="CT688" s="223"/>
      <c r="CU688" s="223"/>
      <c r="CV688" s="223"/>
      <c r="CW688" s="223"/>
      <c r="CX688" s="223"/>
      <c r="CY688" s="223"/>
      <c r="CZ688" s="223"/>
      <c r="DA688" s="223"/>
      <c r="DB688" s="223"/>
      <c r="DC688" s="223"/>
      <c r="DD688" s="223"/>
      <c r="DE688" s="223"/>
      <c r="DF688" s="223"/>
      <c r="DG688" s="223"/>
      <c r="DH688" s="223"/>
    </row>
    <row r="689" spans="1:112" s="229" customFormat="1" x14ac:dyDescent="0.2">
      <c r="A689" s="216"/>
      <c r="B689" s="223"/>
      <c r="C689" s="223"/>
      <c r="D689" s="223"/>
      <c r="E689" s="230"/>
      <c r="F689" s="223"/>
      <c r="G689" s="223"/>
      <c r="H689" s="226"/>
      <c r="I689" s="226"/>
      <c r="J689" s="220"/>
      <c r="K689" s="220"/>
      <c r="L689" s="223"/>
      <c r="M689" s="223"/>
      <c r="N689" s="223"/>
      <c r="O689" s="231"/>
      <c r="P689" s="223"/>
      <c r="Q689" s="223"/>
      <c r="R689" s="223"/>
      <c r="S689" s="223"/>
      <c r="T689" s="223"/>
      <c r="U689" s="223"/>
      <c r="V689" s="223"/>
      <c r="W689" s="223"/>
      <c r="X689" s="223"/>
      <c r="Y689" s="230"/>
      <c r="Z689" s="223"/>
      <c r="AA689" s="223"/>
      <c r="AB689" s="223"/>
      <c r="AC689" s="223"/>
      <c r="AD689" s="223"/>
      <c r="AE689" s="223"/>
      <c r="AF689" s="223"/>
      <c r="AG689" s="223"/>
      <c r="AH689" s="223"/>
      <c r="AI689" s="223"/>
      <c r="AJ689" s="223"/>
      <c r="AK689" s="223"/>
      <c r="AL689" s="223"/>
      <c r="AM689" s="223"/>
      <c r="AN689" s="223"/>
      <c r="AO689" s="223"/>
      <c r="AP689" s="223"/>
      <c r="AQ689" s="223"/>
      <c r="AR689" s="223"/>
      <c r="AS689" s="223"/>
      <c r="AT689" s="223"/>
      <c r="AU689" s="223"/>
      <c r="AV689" s="223"/>
      <c r="AW689" s="223"/>
      <c r="AX689" s="223"/>
      <c r="AY689" s="223"/>
      <c r="AZ689" s="223"/>
      <c r="BA689" s="223"/>
      <c r="BB689" s="223"/>
      <c r="BC689" s="223"/>
      <c r="BD689" s="223"/>
      <c r="BE689" s="223"/>
      <c r="BF689" s="223"/>
      <c r="BG689" s="223"/>
      <c r="BH689" s="223"/>
      <c r="BI689" s="223"/>
      <c r="BJ689" s="223"/>
      <c r="BK689" s="223"/>
      <c r="BL689" s="223"/>
      <c r="BM689" s="223"/>
      <c r="BN689" s="223"/>
      <c r="BO689" s="223"/>
      <c r="BP689" s="223"/>
      <c r="BQ689" s="223"/>
      <c r="BR689" s="223"/>
      <c r="BS689" s="223"/>
      <c r="BT689" s="223"/>
      <c r="BU689" s="223"/>
      <c r="BV689" s="223"/>
      <c r="BW689" s="223"/>
      <c r="BX689" s="223"/>
      <c r="BY689" s="223"/>
      <c r="BZ689" s="223"/>
      <c r="CA689" s="223"/>
      <c r="CB689" s="223"/>
      <c r="CC689" s="223"/>
      <c r="CD689" s="223"/>
      <c r="CE689" s="223"/>
      <c r="CF689" s="223"/>
      <c r="CG689" s="223"/>
      <c r="CH689" s="223"/>
      <c r="CI689" s="223"/>
      <c r="CJ689" s="223"/>
      <c r="CK689" s="223"/>
      <c r="CL689" s="223"/>
      <c r="CM689" s="223"/>
      <c r="CN689" s="223"/>
      <c r="CO689" s="223"/>
      <c r="CP689" s="223"/>
      <c r="CQ689" s="223"/>
      <c r="CR689" s="223"/>
      <c r="CS689" s="223"/>
      <c r="CT689" s="223"/>
      <c r="CU689" s="223"/>
      <c r="CV689" s="223"/>
      <c r="CW689" s="223"/>
      <c r="CX689" s="223"/>
      <c r="CY689" s="223"/>
      <c r="CZ689" s="223"/>
      <c r="DA689" s="223"/>
      <c r="DB689" s="223"/>
      <c r="DC689" s="223"/>
      <c r="DD689" s="223"/>
      <c r="DE689" s="223"/>
      <c r="DF689" s="223"/>
      <c r="DG689" s="223"/>
      <c r="DH689" s="223"/>
    </row>
    <row r="690" spans="1:112" s="229" customFormat="1" x14ac:dyDescent="0.2">
      <c r="A690" s="216"/>
      <c r="B690" s="223"/>
      <c r="C690" s="223"/>
      <c r="D690" s="223"/>
      <c r="E690" s="230"/>
      <c r="F690" s="223"/>
      <c r="G690" s="223"/>
      <c r="H690" s="225"/>
      <c r="I690" s="226"/>
      <c r="J690" s="220"/>
      <c r="K690" s="220"/>
      <c r="L690" s="223"/>
      <c r="M690" s="223"/>
      <c r="N690" s="223"/>
      <c r="O690" s="231"/>
      <c r="P690" s="223"/>
      <c r="Q690" s="223"/>
      <c r="R690" s="223"/>
      <c r="S690" s="223"/>
      <c r="T690" s="223"/>
      <c r="U690" s="223"/>
      <c r="V690" s="223"/>
      <c r="W690" s="223"/>
      <c r="X690" s="223"/>
      <c r="Y690" s="230"/>
      <c r="Z690" s="223"/>
      <c r="AA690" s="223"/>
      <c r="AB690" s="223"/>
      <c r="AC690" s="223"/>
      <c r="AD690" s="223"/>
      <c r="AE690" s="223"/>
      <c r="AF690" s="223"/>
      <c r="AG690" s="223"/>
      <c r="AH690" s="223"/>
      <c r="AI690" s="223"/>
      <c r="AJ690" s="223"/>
      <c r="AK690" s="223"/>
      <c r="AL690" s="223"/>
      <c r="AM690" s="223"/>
      <c r="AN690" s="223"/>
      <c r="AO690" s="223"/>
      <c r="AP690" s="223"/>
      <c r="AQ690" s="223"/>
      <c r="AR690" s="223"/>
      <c r="AS690" s="223"/>
      <c r="AT690" s="223"/>
      <c r="AU690" s="223"/>
      <c r="AV690" s="223"/>
      <c r="AW690" s="223"/>
      <c r="AX690" s="223"/>
      <c r="AY690" s="223"/>
      <c r="AZ690" s="223"/>
      <c r="BA690" s="223"/>
      <c r="BB690" s="223"/>
      <c r="BC690" s="223"/>
      <c r="BD690" s="223"/>
      <c r="BE690" s="223"/>
      <c r="BF690" s="223"/>
      <c r="BG690" s="223"/>
      <c r="BH690" s="223"/>
      <c r="BI690" s="223"/>
      <c r="BJ690" s="223"/>
      <c r="BK690" s="223"/>
      <c r="BL690" s="223"/>
      <c r="BM690" s="223"/>
      <c r="BN690" s="223"/>
      <c r="BO690" s="223"/>
      <c r="BP690" s="223"/>
      <c r="BQ690" s="223"/>
      <c r="BR690" s="223"/>
      <c r="BS690" s="223"/>
      <c r="BT690" s="223"/>
      <c r="BU690" s="223"/>
      <c r="BV690" s="223"/>
      <c r="BW690" s="223"/>
      <c r="BX690" s="223"/>
      <c r="BY690" s="223"/>
      <c r="BZ690" s="223"/>
      <c r="CA690" s="223"/>
      <c r="CB690" s="223"/>
      <c r="CC690" s="223"/>
      <c r="CD690" s="223"/>
      <c r="CE690" s="223"/>
      <c r="CF690" s="223"/>
      <c r="CG690" s="223"/>
      <c r="CH690" s="223"/>
      <c r="CI690" s="223"/>
      <c r="CJ690" s="223"/>
      <c r="CK690" s="223"/>
      <c r="CL690" s="223"/>
      <c r="CM690" s="223"/>
      <c r="CN690" s="223"/>
      <c r="CO690" s="223"/>
      <c r="CP690" s="223"/>
      <c r="CQ690" s="223"/>
      <c r="CR690" s="223"/>
      <c r="CS690" s="223"/>
      <c r="CT690" s="223"/>
      <c r="CU690" s="223"/>
      <c r="CV690" s="223"/>
      <c r="CW690" s="223"/>
      <c r="CX690" s="223"/>
      <c r="CY690" s="223"/>
      <c r="CZ690" s="223"/>
      <c r="DA690" s="223"/>
      <c r="DB690" s="223"/>
      <c r="DC690" s="223"/>
      <c r="DD690" s="223"/>
      <c r="DE690" s="223"/>
      <c r="DF690" s="223"/>
      <c r="DG690" s="223"/>
      <c r="DH690" s="223"/>
    </row>
    <row r="691" spans="1:112" s="229" customFormat="1" x14ac:dyDescent="0.2">
      <c r="A691" s="216"/>
      <c r="B691" s="223"/>
      <c r="C691" s="223"/>
      <c r="D691" s="223"/>
      <c r="E691" s="230"/>
      <c r="F691" s="223"/>
      <c r="G691" s="223"/>
      <c r="H691" s="225"/>
      <c r="I691" s="226"/>
      <c r="J691" s="220"/>
      <c r="K691" s="220"/>
      <c r="L691" s="223"/>
      <c r="M691" s="223"/>
      <c r="N691" s="223"/>
      <c r="O691" s="231"/>
      <c r="P691" s="223"/>
      <c r="Q691" s="223"/>
      <c r="R691" s="223"/>
      <c r="S691" s="223"/>
      <c r="T691" s="223"/>
      <c r="U691" s="223"/>
      <c r="V691" s="223"/>
      <c r="W691" s="223"/>
      <c r="X691" s="223"/>
      <c r="Y691" s="230"/>
      <c r="Z691" s="223"/>
      <c r="AA691" s="223"/>
      <c r="AB691" s="223"/>
      <c r="AC691" s="223"/>
      <c r="AD691" s="223"/>
      <c r="AE691" s="223"/>
      <c r="AF691" s="223"/>
      <c r="AG691" s="223"/>
      <c r="AH691" s="223"/>
      <c r="AI691" s="223"/>
      <c r="AJ691" s="223"/>
      <c r="AK691" s="223"/>
      <c r="AL691" s="223"/>
      <c r="AM691" s="223"/>
      <c r="AN691" s="223"/>
      <c r="AO691" s="223"/>
      <c r="AP691" s="223"/>
      <c r="AQ691" s="223"/>
      <c r="AR691" s="223"/>
      <c r="AS691" s="223"/>
      <c r="AT691" s="223"/>
      <c r="AU691" s="223"/>
      <c r="AV691" s="223"/>
      <c r="AW691" s="223"/>
      <c r="AX691" s="223"/>
      <c r="AY691" s="223"/>
      <c r="AZ691" s="223"/>
      <c r="BA691" s="223"/>
      <c r="BB691" s="223"/>
      <c r="BC691" s="223"/>
      <c r="BD691" s="223"/>
      <c r="BE691" s="223"/>
      <c r="BF691" s="223"/>
      <c r="BG691" s="223"/>
      <c r="BH691" s="223"/>
      <c r="BI691" s="223"/>
      <c r="BJ691" s="223"/>
      <c r="BK691" s="223"/>
      <c r="BL691" s="223"/>
      <c r="BM691" s="223"/>
      <c r="BN691" s="223"/>
      <c r="BO691" s="223"/>
      <c r="BP691" s="223"/>
      <c r="BQ691" s="223"/>
      <c r="BR691" s="223"/>
      <c r="BS691" s="223"/>
      <c r="BT691" s="223"/>
      <c r="BU691" s="223"/>
      <c r="BV691" s="223"/>
      <c r="BW691" s="223"/>
      <c r="BX691" s="223"/>
      <c r="BY691" s="223"/>
      <c r="BZ691" s="223"/>
      <c r="CA691" s="223"/>
      <c r="CB691" s="223"/>
      <c r="CC691" s="223"/>
      <c r="CD691" s="223"/>
      <c r="CE691" s="223"/>
      <c r="CF691" s="223"/>
      <c r="CG691" s="223"/>
      <c r="CH691" s="223"/>
      <c r="CI691" s="223"/>
      <c r="CJ691" s="223"/>
      <c r="CK691" s="223"/>
      <c r="CL691" s="223"/>
      <c r="CM691" s="223"/>
      <c r="CN691" s="223"/>
      <c r="CO691" s="223"/>
      <c r="CP691" s="223"/>
      <c r="CQ691" s="223"/>
      <c r="CR691" s="223"/>
      <c r="CS691" s="223"/>
      <c r="CT691" s="223"/>
      <c r="CU691" s="223"/>
      <c r="CV691" s="223"/>
      <c r="CW691" s="223"/>
      <c r="CX691" s="223"/>
      <c r="CY691" s="223"/>
      <c r="CZ691" s="223"/>
      <c r="DA691" s="223"/>
      <c r="DB691" s="223"/>
      <c r="DC691" s="223"/>
      <c r="DD691" s="223"/>
      <c r="DE691" s="223"/>
      <c r="DF691" s="223"/>
      <c r="DG691" s="223"/>
      <c r="DH691" s="223"/>
    </row>
    <row r="692" spans="1:112" s="229" customFormat="1" x14ac:dyDescent="0.2">
      <c r="A692" s="216"/>
      <c r="B692" s="223"/>
      <c r="C692" s="223"/>
      <c r="D692" s="223"/>
      <c r="E692" s="230"/>
      <c r="F692" s="223"/>
      <c r="G692" s="223"/>
      <c r="H692" s="225"/>
      <c r="I692" s="226"/>
      <c r="J692" s="220"/>
      <c r="K692" s="220"/>
      <c r="L692" s="223"/>
      <c r="M692" s="223"/>
      <c r="N692" s="223"/>
      <c r="O692" s="231"/>
      <c r="P692" s="223"/>
      <c r="Q692" s="223"/>
      <c r="R692" s="223"/>
      <c r="S692" s="223"/>
      <c r="T692" s="223"/>
      <c r="U692" s="223"/>
      <c r="V692" s="223"/>
      <c r="W692" s="223"/>
      <c r="X692" s="223"/>
      <c r="Y692" s="230"/>
      <c r="Z692" s="223"/>
      <c r="AA692" s="223"/>
      <c r="AB692" s="223"/>
      <c r="AC692" s="223"/>
      <c r="AD692" s="223"/>
      <c r="AE692" s="230"/>
      <c r="AF692" s="223"/>
      <c r="AG692" s="223"/>
      <c r="AH692" s="223"/>
      <c r="AI692" s="223"/>
      <c r="AJ692" s="223"/>
      <c r="AK692" s="223"/>
      <c r="AL692" s="223"/>
      <c r="AM692" s="223"/>
      <c r="AN692" s="223"/>
      <c r="AO692" s="223"/>
      <c r="AP692" s="223"/>
      <c r="AQ692" s="223"/>
      <c r="AR692" s="223"/>
      <c r="AS692" s="223"/>
      <c r="AT692" s="223"/>
      <c r="AU692" s="223"/>
      <c r="AV692" s="223"/>
      <c r="AW692" s="223"/>
      <c r="AX692" s="223"/>
      <c r="AY692" s="223"/>
      <c r="AZ692" s="223"/>
      <c r="BA692" s="223"/>
      <c r="BB692" s="223"/>
      <c r="BC692" s="223"/>
      <c r="BD692" s="223"/>
      <c r="BE692" s="223"/>
      <c r="BF692" s="223"/>
      <c r="BG692" s="223"/>
      <c r="BH692" s="223"/>
      <c r="BI692" s="223"/>
      <c r="BJ692" s="223"/>
      <c r="BK692" s="223"/>
      <c r="BL692" s="223"/>
      <c r="BM692" s="223"/>
      <c r="BN692" s="223"/>
      <c r="BO692" s="223"/>
      <c r="BP692" s="223"/>
      <c r="BQ692" s="223"/>
      <c r="BR692" s="223"/>
      <c r="BS692" s="223"/>
      <c r="BT692" s="223"/>
      <c r="BU692" s="223"/>
      <c r="BV692" s="223"/>
      <c r="BW692" s="223"/>
      <c r="BX692" s="223"/>
      <c r="BY692" s="223"/>
      <c r="BZ692" s="223"/>
      <c r="CA692" s="223"/>
      <c r="CB692" s="223"/>
      <c r="CC692" s="223"/>
      <c r="CD692" s="223"/>
      <c r="CE692" s="223"/>
      <c r="CF692" s="223"/>
      <c r="CG692" s="223"/>
      <c r="CH692" s="223"/>
      <c r="CI692" s="223"/>
      <c r="CJ692" s="223"/>
      <c r="CK692" s="223"/>
      <c r="CL692" s="223"/>
      <c r="CM692" s="223"/>
      <c r="CN692" s="223"/>
      <c r="CO692" s="223"/>
      <c r="CP692" s="223"/>
      <c r="CQ692" s="223"/>
      <c r="CR692" s="223"/>
      <c r="CS692" s="223"/>
      <c r="CT692" s="223"/>
      <c r="CU692" s="223"/>
      <c r="CV692" s="223"/>
      <c r="CW692" s="223"/>
      <c r="CX692" s="223"/>
      <c r="CY692" s="223"/>
      <c r="CZ692" s="223"/>
      <c r="DA692" s="223"/>
      <c r="DB692" s="223"/>
      <c r="DC692" s="223"/>
      <c r="DD692" s="223"/>
      <c r="DE692" s="223"/>
      <c r="DF692" s="223"/>
      <c r="DG692" s="223"/>
      <c r="DH692" s="223"/>
    </row>
    <row r="693" spans="1:112" s="229" customFormat="1" x14ac:dyDescent="0.2">
      <c r="A693" s="216"/>
      <c r="B693" s="223"/>
      <c r="C693" s="223"/>
      <c r="D693" s="223"/>
      <c r="E693" s="230"/>
      <c r="F693" s="223"/>
      <c r="G693" s="223"/>
      <c r="H693" s="225"/>
      <c r="I693" s="226"/>
      <c r="J693" s="220"/>
      <c r="K693" s="220"/>
      <c r="L693" s="223"/>
      <c r="M693" s="223"/>
      <c r="N693" s="223"/>
      <c r="O693" s="231"/>
      <c r="P693" s="223"/>
      <c r="Q693" s="223"/>
      <c r="R693" s="223"/>
      <c r="S693" s="223"/>
      <c r="T693" s="223"/>
      <c r="U693" s="223"/>
      <c r="V693" s="223"/>
      <c r="W693" s="223"/>
      <c r="X693" s="223"/>
      <c r="Y693" s="230"/>
      <c r="Z693" s="223"/>
      <c r="AA693" s="223"/>
      <c r="AB693" s="223"/>
      <c r="AC693" s="223"/>
      <c r="AD693" s="223"/>
      <c r="AE693" s="230"/>
      <c r="AF693" s="223"/>
      <c r="AG693" s="223"/>
      <c r="AH693" s="223"/>
      <c r="AI693" s="223"/>
      <c r="AJ693" s="223"/>
      <c r="AK693" s="223"/>
      <c r="AL693" s="223"/>
      <c r="AM693" s="223"/>
      <c r="AN693" s="223"/>
      <c r="AO693" s="223"/>
      <c r="AP693" s="223"/>
      <c r="AQ693" s="223"/>
      <c r="AR693" s="223"/>
      <c r="AS693" s="223"/>
      <c r="AT693" s="223"/>
      <c r="AU693" s="223"/>
      <c r="AV693" s="223"/>
      <c r="AW693" s="223"/>
      <c r="AX693" s="223"/>
      <c r="AY693" s="223"/>
      <c r="AZ693" s="223"/>
      <c r="BA693" s="223"/>
      <c r="BB693" s="223"/>
      <c r="BC693" s="223"/>
      <c r="BD693" s="223"/>
      <c r="BE693" s="223"/>
      <c r="BF693" s="223"/>
      <c r="BG693" s="223"/>
      <c r="BH693" s="223"/>
      <c r="BI693" s="223"/>
      <c r="BJ693" s="223"/>
      <c r="BK693" s="223"/>
      <c r="BL693" s="223"/>
      <c r="BM693" s="223"/>
      <c r="BN693" s="223"/>
      <c r="BO693" s="223"/>
      <c r="BP693" s="223"/>
      <c r="BQ693" s="223"/>
      <c r="BR693" s="223"/>
      <c r="BS693" s="223"/>
      <c r="BT693" s="223"/>
      <c r="BU693" s="223"/>
      <c r="BV693" s="223"/>
      <c r="BW693" s="223"/>
      <c r="BX693" s="223"/>
      <c r="BY693" s="223"/>
      <c r="BZ693" s="223"/>
      <c r="CA693" s="223"/>
      <c r="CB693" s="223"/>
      <c r="CC693" s="223"/>
      <c r="CD693" s="223"/>
      <c r="CE693" s="223"/>
      <c r="CF693" s="223"/>
      <c r="CG693" s="223"/>
      <c r="CH693" s="223"/>
      <c r="CI693" s="223"/>
      <c r="CJ693" s="223"/>
      <c r="CK693" s="223"/>
      <c r="CL693" s="223"/>
      <c r="CM693" s="223"/>
      <c r="CN693" s="223"/>
      <c r="CO693" s="223"/>
      <c r="CP693" s="223"/>
      <c r="CQ693" s="223"/>
      <c r="CR693" s="223"/>
      <c r="CS693" s="223"/>
      <c r="CT693" s="223"/>
      <c r="CU693" s="223"/>
      <c r="CV693" s="223"/>
      <c r="CW693" s="223"/>
      <c r="CX693" s="223"/>
      <c r="CY693" s="223"/>
      <c r="CZ693" s="223"/>
      <c r="DA693" s="223"/>
      <c r="DB693" s="223"/>
      <c r="DC693" s="223"/>
      <c r="DD693" s="223"/>
      <c r="DE693" s="223"/>
      <c r="DF693" s="223"/>
      <c r="DG693" s="223"/>
      <c r="DH693" s="223"/>
    </row>
    <row r="694" spans="1:112" s="229" customFormat="1" x14ac:dyDescent="0.2">
      <c r="A694" s="216"/>
      <c r="B694" s="223"/>
      <c r="C694" s="223"/>
      <c r="D694" s="223"/>
      <c r="E694" s="230"/>
      <c r="F694" s="223"/>
      <c r="G694" s="223"/>
      <c r="H694" s="225"/>
      <c r="I694" s="226"/>
      <c r="J694" s="220"/>
      <c r="K694" s="220"/>
      <c r="L694" s="223"/>
      <c r="M694" s="223"/>
      <c r="N694" s="223"/>
      <c r="O694" s="231"/>
      <c r="P694" s="223"/>
      <c r="Q694" s="223"/>
      <c r="R694" s="223"/>
      <c r="S694" s="223"/>
      <c r="T694" s="223"/>
      <c r="U694" s="223"/>
      <c r="V694" s="223"/>
      <c r="W694" s="223"/>
      <c r="X694" s="223"/>
      <c r="Y694" s="230"/>
      <c r="Z694" s="223"/>
      <c r="AA694" s="223"/>
      <c r="AB694" s="223"/>
      <c r="AC694" s="223"/>
      <c r="AD694" s="223"/>
      <c r="AE694" s="223"/>
      <c r="AF694" s="223"/>
      <c r="AG694" s="223"/>
      <c r="AH694" s="223"/>
      <c r="AI694" s="223"/>
      <c r="AJ694" s="223"/>
      <c r="AK694" s="223"/>
      <c r="AL694" s="223"/>
      <c r="AM694" s="223"/>
      <c r="AN694" s="223"/>
      <c r="AO694" s="223"/>
      <c r="AP694" s="223"/>
      <c r="AQ694" s="223"/>
      <c r="AR694" s="223"/>
      <c r="AS694" s="223"/>
      <c r="AT694" s="223"/>
      <c r="AU694" s="223"/>
      <c r="AV694" s="223"/>
      <c r="AW694" s="223"/>
      <c r="AX694" s="223"/>
      <c r="AY694" s="223"/>
      <c r="AZ694" s="223"/>
      <c r="BA694" s="223"/>
      <c r="BB694" s="223"/>
      <c r="BC694" s="223"/>
      <c r="BD694" s="223"/>
      <c r="BE694" s="223"/>
      <c r="BF694" s="223"/>
      <c r="BG694" s="223"/>
      <c r="BH694" s="223"/>
      <c r="BI694" s="223"/>
      <c r="BJ694" s="223"/>
      <c r="BK694" s="223"/>
      <c r="BL694" s="223"/>
      <c r="BM694" s="223"/>
      <c r="BN694" s="223"/>
      <c r="BO694" s="223"/>
      <c r="BP694" s="223"/>
      <c r="BQ694" s="223"/>
      <c r="BR694" s="223"/>
      <c r="BS694" s="223"/>
      <c r="BT694" s="223"/>
      <c r="BU694" s="223"/>
      <c r="BV694" s="223"/>
      <c r="BW694" s="223"/>
      <c r="BX694" s="223"/>
      <c r="BY694" s="223"/>
      <c r="BZ694" s="223"/>
      <c r="CA694" s="223"/>
      <c r="CB694" s="223"/>
      <c r="CC694" s="223"/>
      <c r="CD694" s="223"/>
      <c r="CE694" s="223"/>
      <c r="CF694" s="223"/>
      <c r="CG694" s="223"/>
      <c r="CH694" s="223"/>
      <c r="CI694" s="223"/>
      <c r="CJ694" s="223"/>
      <c r="CK694" s="223"/>
      <c r="CL694" s="223"/>
      <c r="CM694" s="223"/>
      <c r="CN694" s="223"/>
      <c r="CO694" s="223"/>
      <c r="CP694" s="223"/>
      <c r="CQ694" s="223"/>
      <c r="CR694" s="223"/>
      <c r="CS694" s="223"/>
      <c r="CT694" s="223"/>
      <c r="CU694" s="223"/>
      <c r="CV694" s="223"/>
      <c r="CW694" s="223"/>
      <c r="CX694" s="223"/>
      <c r="CY694" s="223"/>
      <c r="CZ694" s="223"/>
      <c r="DA694" s="223"/>
      <c r="DB694" s="223"/>
      <c r="DC694" s="223"/>
      <c r="DD694" s="223"/>
      <c r="DE694" s="223"/>
      <c r="DF694" s="223"/>
      <c r="DG694" s="223"/>
      <c r="DH694" s="223"/>
    </row>
    <row r="695" spans="1:112" s="229" customFormat="1" x14ac:dyDescent="0.2">
      <c r="A695" s="216"/>
      <c r="B695" s="223"/>
      <c r="C695" s="223"/>
      <c r="D695" s="223"/>
      <c r="E695" s="230"/>
      <c r="F695" s="223"/>
      <c r="G695" s="223"/>
      <c r="H695" s="225"/>
      <c r="I695" s="226"/>
      <c r="J695" s="220"/>
      <c r="K695" s="220"/>
      <c r="L695" s="223"/>
      <c r="M695" s="223"/>
      <c r="N695" s="223"/>
      <c r="O695" s="231"/>
      <c r="P695" s="223"/>
      <c r="Q695" s="223"/>
      <c r="R695" s="223"/>
      <c r="S695" s="223"/>
      <c r="T695" s="223"/>
      <c r="U695" s="223"/>
      <c r="V695" s="223"/>
      <c r="W695" s="223"/>
      <c r="X695" s="223"/>
      <c r="Y695" s="230"/>
      <c r="Z695" s="223"/>
      <c r="AA695" s="223"/>
      <c r="AB695" s="223"/>
      <c r="AC695" s="223"/>
      <c r="AD695" s="223"/>
      <c r="AE695" s="223"/>
      <c r="AF695" s="223"/>
      <c r="AG695" s="223"/>
      <c r="AH695" s="223"/>
      <c r="AI695" s="223"/>
      <c r="AJ695" s="223"/>
      <c r="AK695" s="223"/>
      <c r="AL695" s="223"/>
      <c r="AM695" s="223"/>
      <c r="AN695" s="223"/>
      <c r="AO695" s="223"/>
      <c r="AP695" s="223"/>
      <c r="AQ695" s="223"/>
      <c r="AR695" s="223"/>
      <c r="AS695" s="223"/>
      <c r="AT695" s="223"/>
      <c r="AU695" s="223"/>
      <c r="AV695" s="223"/>
      <c r="AW695" s="223"/>
      <c r="AX695" s="223"/>
      <c r="AY695" s="223"/>
      <c r="AZ695" s="223"/>
      <c r="BA695" s="223"/>
      <c r="BB695" s="223"/>
      <c r="BC695" s="223"/>
      <c r="BD695" s="223"/>
      <c r="BE695" s="223"/>
      <c r="BF695" s="223"/>
      <c r="BG695" s="223"/>
      <c r="BH695" s="223"/>
      <c r="BI695" s="223"/>
      <c r="BJ695" s="223"/>
      <c r="BK695" s="223"/>
      <c r="BL695" s="223"/>
      <c r="BM695" s="223"/>
      <c r="BN695" s="223"/>
      <c r="BO695" s="223"/>
      <c r="BP695" s="223"/>
      <c r="BQ695" s="223"/>
      <c r="BR695" s="223"/>
      <c r="BS695" s="223"/>
      <c r="BT695" s="223"/>
      <c r="BU695" s="223"/>
      <c r="BV695" s="223"/>
      <c r="BW695" s="223"/>
      <c r="BX695" s="223"/>
      <c r="BY695" s="223"/>
      <c r="BZ695" s="223"/>
      <c r="CA695" s="223"/>
      <c r="CB695" s="223"/>
      <c r="CC695" s="223"/>
      <c r="CD695" s="223"/>
      <c r="CE695" s="223"/>
      <c r="CF695" s="223"/>
      <c r="CG695" s="223"/>
      <c r="CH695" s="223"/>
      <c r="CI695" s="223"/>
      <c r="CJ695" s="223"/>
      <c r="CK695" s="223"/>
      <c r="CL695" s="223"/>
      <c r="CM695" s="223"/>
      <c r="CN695" s="223"/>
      <c r="CO695" s="223"/>
      <c r="CP695" s="223"/>
      <c r="CQ695" s="223"/>
      <c r="CR695" s="223"/>
      <c r="CS695" s="223"/>
      <c r="CT695" s="223"/>
      <c r="CU695" s="223"/>
      <c r="CV695" s="223"/>
      <c r="CW695" s="223"/>
      <c r="CX695" s="223"/>
      <c r="CY695" s="223"/>
      <c r="CZ695" s="223"/>
      <c r="DA695" s="223"/>
      <c r="DB695" s="223"/>
      <c r="DC695" s="223"/>
      <c r="DD695" s="223"/>
      <c r="DE695" s="223"/>
      <c r="DF695" s="223"/>
      <c r="DG695" s="223"/>
      <c r="DH695" s="223"/>
    </row>
    <row r="696" spans="1:112" s="229" customFormat="1" x14ac:dyDescent="0.2">
      <c r="A696" s="216"/>
      <c r="B696" s="223"/>
      <c r="C696" s="223"/>
      <c r="D696" s="223"/>
      <c r="E696" s="230"/>
      <c r="F696" s="223"/>
      <c r="G696" s="223"/>
      <c r="H696" s="225"/>
      <c r="I696" s="226"/>
      <c r="J696" s="220"/>
      <c r="K696" s="220"/>
      <c r="L696" s="223"/>
      <c r="M696" s="223"/>
      <c r="N696" s="223"/>
      <c r="O696" s="231"/>
      <c r="P696" s="223"/>
      <c r="Q696" s="223"/>
      <c r="R696" s="223"/>
      <c r="S696" s="223"/>
      <c r="T696" s="223"/>
      <c r="U696" s="223"/>
      <c r="V696" s="223"/>
      <c r="W696" s="223"/>
      <c r="X696" s="223"/>
      <c r="Y696" s="230"/>
      <c r="Z696" s="223"/>
      <c r="AA696" s="223"/>
      <c r="AB696" s="223"/>
      <c r="AC696" s="223"/>
      <c r="AD696" s="223"/>
      <c r="AE696" s="230"/>
      <c r="AF696" s="223"/>
      <c r="AG696" s="223"/>
      <c r="AH696" s="223"/>
      <c r="AI696" s="223"/>
      <c r="AJ696" s="223"/>
      <c r="AK696" s="223"/>
      <c r="AL696" s="223"/>
      <c r="AM696" s="223"/>
      <c r="AN696" s="223"/>
      <c r="AO696" s="223"/>
      <c r="AP696" s="223"/>
      <c r="AQ696" s="223"/>
      <c r="AR696" s="223"/>
      <c r="AS696" s="223"/>
      <c r="AT696" s="223"/>
      <c r="AU696" s="223"/>
      <c r="AV696" s="223"/>
      <c r="AW696" s="223"/>
      <c r="AX696" s="223"/>
      <c r="AY696" s="223"/>
      <c r="AZ696" s="223"/>
      <c r="BA696" s="223"/>
      <c r="BB696" s="223"/>
      <c r="BC696" s="223"/>
      <c r="BD696" s="223"/>
      <c r="BE696" s="223"/>
      <c r="BF696" s="223"/>
      <c r="BG696" s="223"/>
      <c r="BH696" s="223"/>
      <c r="BI696" s="223"/>
      <c r="BJ696" s="223"/>
      <c r="BK696" s="223"/>
      <c r="BL696" s="223"/>
      <c r="BM696" s="223"/>
      <c r="BN696" s="223"/>
      <c r="BO696" s="223"/>
      <c r="BP696" s="223"/>
      <c r="BQ696" s="223"/>
      <c r="BR696" s="223"/>
      <c r="BS696" s="223"/>
      <c r="BT696" s="223"/>
      <c r="BU696" s="223"/>
      <c r="BV696" s="223"/>
      <c r="BW696" s="223"/>
      <c r="BX696" s="223"/>
      <c r="BY696" s="223"/>
      <c r="BZ696" s="223"/>
      <c r="CA696" s="223"/>
      <c r="CB696" s="223"/>
      <c r="CC696" s="223"/>
      <c r="CD696" s="223"/>
      <c r="CE696" s="223"/>
      <c r="CF696" s="223"/>
      <c r="CG696" s="223"/>
      <c r="CH696" s="223"/>
      <c r="CI696" s="223"/>
      <c r="CJ696" s="223"/>
      <c r="CK696" s="223"/>
      <c r="CL696" s="223"/>
      <c r="CM696" s="223"/>
      <c r="CN696" s="223"/>
      <c r="CO696" s="223"/>
      <c r="CP696" s="223"/>
      <c r="CQ696" s="223"/>
      <c r="CR696" s="223"/>
      <c r="CS696" s="223"/>
      <c r="CT696" s="223"/>
      <c r="CU696" s="223"/>
      <c r="CV696" s="223"/>
      <c r="CW696" s="223"/>
      <c r="CX696" s="223"/>
      <c r="CY696" s="223"/>
      <c r="CZ696" s="223"/>
      <c r="DA696" s="223"/>
      <c r="DB696" s="223"/>
      <c r="DC696" s="223"/>
      <c r="DD696" s="223"/>
      <c r="DE696" s="223"/>
      <c r="DF696" s="223"/>
      <c r="DG696" s="223"/>
      <c r="DH696" s="223"/>
    </row>
    <row r="697" spans="1:112" s="229" customFormat="1" x14ac:dyDescent="0.2">
      <c r="A697" s="216"/>
      <c r="B697" s="223"/>
      <c r="C697" s="223"/>
      <c r="D697" s="223"/>
      <c r="E697" s="230"/>
      <c r="F697" s="223"/>
      <c r="G697" s="223"/>
      <c r="H697" s="225"/>
      <c r="I697" s="226"/>
      <c r="J697" s="220"/>
      <c r="K697" s="220"/>
      <c r="L697" s="223"/>
      <c r="M697" s="223"/>
      <c r="N697" s="223"/>
      <c r="O697" s="231"/>
      <c r="P697" s="223"/>
      <c r="Q697" s="223"/>
      <c r="R697" s="223"/>
      <c r="S697" s="223"/>
      <c r="T697" s="223"/>
      <c r="U697" s="223"/>
      <c r="V697" s="223"/>
      <c r="W697" s="223"/>
      <c r="X697" s="223"/>
      <c r="Y697" s="230"/>
      <c r="Z697" s="223"/>
      <c r="AA697" s="223"/>
      <c r="AB697" s="223"/>
      <c r="AC697" s="223"/>
      <c r="AD697" s="223"/>
      <c r="AE697" s="230"/>
      <c r="AF697" s="223"/>
      <c r="AG697" s="223"/>
      <c r="AH697" s="223"/>
      <c r="AI697" s="223"/>
      <c r="AJ697" s="223"/>
      <c r="AK697" s="223"/>
      <c r="AL697" s="223"/>
      <c r="AM697" s="223"/>
      <c r="AN697" s="223"/>
      <c r="AO697" s="223"/>
      <c r="AP697" s="223"/>
      <c r="AQ697" s="223"/>
      <c r="AR697" s="223"/>
      <c r="AS697" s="223"/>
      <c r="AT697" s="223"/>
      <c r="AU697" s="223"/>
      <c r="AV697" s="223"/>
      <c r="AW697" s="223"/>
      <c r="AX697" s="223"/>
      <c r="AY697" s="223"/>
      <c r="AZ697" s="223"/>
      <c r="BA697" s="223"/>
      <c r="BB697" s="223"/>
      <c r="BC697" s="223"/>
      <c r="BD697" s="223"/>
      <c r="BE697" s="223"/>
      <c r="BF697" s="223"/>
      <c r="BG697" s="223"/>
      <c r="BH697" s="223"/>
      <c r="BI697" s="223"/>
      <c r="BJ697" s="223"/>
      <c r="BK697" s="223"/>
      <c r="BL697" s="223"/>
      <c r="BM697" s="223"/>
      <c r="BN697" s="223"/>
      <c r="BO697" s="223"/>
      <c r="BP697" s="223"/>
      <c r="BQ697" s="223"/>
      <c r="BR697" s="223"/>
      <c r="BS697" s="223"/>
      <c r="BT697" s="223"/>
      <c r="BU697" s="223"/>
      <c r="BV697" s="223"/>
      <c r="BW697" s="223"/>
      <c r="BX697" s="223"/>
      <c r="BY697" s="223"/>
      <c r="BZ697" s="223"/>
      <c r="CA697" s="223"/>
      <c r="CB697" s="223"/>
      <c r="CC697" s="223"/>
      <c r="CD697" s="223"/>
      <c r="CE697" s="223"/>
      <c r="CF697" s="223"/>
      <c r="CG697" s="223"/>
      <c r="CH697" s="223"/>
      <c r="CI697" s="223"/>
      <c r="CJ697" s="223"/>
      <c r="CK697" s="223"/>
      <c r="CL697" s="223"/>
      <c r="CM697" s="223"/>
      <c r="CN697" s="223"/>
      <c r="CO697" s="223"/>
      <c r="CP697" s="223"/>
      <c r="CQ697" s="223"/>
      <c r="CR697" s="223"/>
      <c r="CS697" s="223"/>
      <c r="CT697" s="223"/>
      <c r="CU697" s="223"/>
      <c r="CV697" s="223"/>
      <c r="CW697" s="223"/>
      <c r="CX697" s="223"/>
      <c r="CY697" s="223"/>
      <c r="CZ697" s="223"/>
      <c r="DA697" s="223"/>
      <c r="DB697" s="223"/>
      <c r="DC697" s="223"/>
      <c r="DD697" s="223"/>
      <c r="DE697" s="223"/>
      <c r="DF697" s="223"/>
      <c r="DG697" s="223"/>
      <c r="DH697" s="223"/>
    </row>
    <row r="698" spans="1:112" s="229" customFormat="1" x14ac:dyDescent="0.2">
      <c r="A698" s="216"/>
      <c r="B698" s="223"/>
      <c r="C698" s="223"/>
      <c r="D698" s="223"/>
      <c r="E698" s="230"/>
      <c r="F698" s="223"/>
      <c r="G698" s="223"/>
      <c r="H698" s="225"/>
      <c r="I698" s="226"/>
      <c r="J698" s="220"/>
      <c r="K698" s="220"/>
      <c r="L698" s="223"/>
      <c r="M698" s="223"/>
      <c r="N698" s="223"/>
      <c r="O698" s="231"/>
      <c r="P698" s="223"/>
      <c r="Q698" s="223"/>
      <c r="R698" s="223"/>
      <c r="S698" s="223"/>
      <c r="T698" s="223"/>
      <c r="U698" s="223"/>
      <c r="V698" s="223"/>
      <c r="W698" s="223"/>
      <c r="X698" s="223"/>
      <c r="Y698" s="230"/>
      <c r="Z698" s="223"/>
      <c r="AA698" s="223"/>
      <c r="AB698" s="223"/>
      <c r="AC698" s="223"/>
      <c r="AD698" s="223"/>
      <c r="AE698" s="223"/>
      <c r="AF698" s="223"/>
      <c r="AG698" s="223"/>
      <c r="AH698" s="223"/>
      <c r="AI698" s="223"/>
      <c r="AJ698" s="223"/>
      <c r="AK698" s="223"/>
      <c r="AL698" s="223"/>
      <c r="AM698" s="223"/>
      <c r="AN698" s="223"/>
      <c r="AO698" s="223"/>
      <c r="AP698" s="223"/>
      <c r="AQ698" s="223"/>
      <c r="AR698" s="223"/>
      <c r="AS698" s="223"/>
      <c r="AT698" s="223"/>
      <c r="AU698" s="223"/>
      <c r="AV698" s="223"/>
      <c r="AW698" s="223"/>
      <c r="AX698" s="223"/>
      <c r="AY698" s="223"/>
      <c r="AZ698" s="223"/>
      <c r="BA698" s="223"/>
      <c r="BB698" s="223"/>
      <c r="BC698" s="223"/>
      <c r="BD698" s="223"/>
      <c r="BE698" s="223"/>
      <c r="BF698" s="223"/>
      <c r="BG698" s="223"/>
      <c r="BH698" s="223"/>
      <c r="BI698" s="223"/>
      <c r="BJ698" s="223"/>
      <c r="BK698" s="223"/>
      <c r="BL698" s="223"/>
      <c r="BM698" s="223"/>
      <c r="BN698" s="223"/>
      <c r="BO698" s="223"/>
      <c r="BP698" s="223"/>
      <c r="BQ698" s="223"/>
      <c r="BR698" s="223"/>
      <c r="BS698" s="223"/>
      <c r="BT698" s="223"/>
      <c r="BU698" s="223"/>
      <c r="BV698" s="223"/>
      <c r="BW698" s="223"/>
      <c r="BX698" s="223"/>
      <c r="BY698" s="223"/>
      <c r="BZ698" s="223"/>
      <c r="CA698" s="223"/>
      <c r="CB698" s="223"/>
      <c r="CC698" s="223"/>
      <c r="CD698" s="223"/>
      <c r="CE698" s="223"/>
      <c r="CF698" s="223"/>
      <c r="CG698" s="223"/>
      <c r="CH698" s="223"/>
      <c r="CI698" s="223"/>
      <c r="CJ698" s="223"/>
      <c r="CK698" s="223"/>
      <c r="CL698" s="223"/>
      <c r="CM698" s="223"/>
      <c r="CN698" s="223"/>
      <c r="CO698" s="223"/>
      <c r="CP698" s="223"/>
      <c r="CQ698" s="223"/>
      <c r="CR698" s="223"/>
      <c r="CS698" s="223"/>
      <c r="CT698" s="223"/>
      <c r="CU698" s="223"/>
      <c r="CV698" s="223"/>
      <c r="CW698" s="223"/>
      <c r="CX698" s="223"/>
      <c r="CY698" s="223"/>
      <c r="CZ698" s="223"/>
      <c r="DA698" s="223"/>
      <c r="DB698" s="223"/>
      <c r="DC698" s="223"/>
      <c r="DD698" s="223"/>
      <c r="DE698" s="223"/>
      <c r="DF698" s="223"/>
      <c r="DG698" s="223"/>
      <c r="DH698" s="223"/>
    </row>
    <row r="699" spans="1:112" s="229" customFormat="1" x14ac:dyDescent="0.2">
      <c r="A699" s="216"/>
      <c r="B699" s="223"/>
      <c r="C699" s="223"/>
      <c r="D699" s="223"/>
      <c r="E699" s="230"/>
      <c r="F699" s="223"/>
      <c r="G699" s="223"/>
      <c r="H699" s="226"/>
      <c r="I699" s="226"/>
      <c r="J699" s="220"/>
      <c r="K699" s="220"/>
      <c r="L699" s="223"/>
      <c r="M699" s="223"/>
      <c r="N699" s="223"/>
      <c r="O699" s="231"/>
      <c r="P699" s="223"/>
      <c r="Q699" s="223"/>
      <c r="R699" s="223"/>
      <c r="S699" s="223"/>
      <c r="T699" s="223"/>
      <c r="U699" s="223"/>
      <c r="V699" s="223"/>
      <c r="W699" s="223"/>
      <c r="X699" s="223"/>
      <c r="Y699" s="230"/>
      <c r="Z699" s="223"/>
      <c r="AA699" s="223"/>
      <c r="AB699" s="223"/>
      <c r="AC699" s="223"/>
      <c r="AD699" s="223"/>
      <c r="AE699" s="230"/>
      <c r="AF699" s="223"/>
      <c r="AG699" s="223"/>
      <c r="AH699" s="223"/>
      <c r="AI699" s="223"/>
      <c r="AJ699" s="223"/>
      <c r="AK699" s="223"/>
      <c r="AL699" s="223"/>
      <c r="AM699" s="223"/>
      <c r="AN699" s="223"/>
      <c r="AO699" s="223"/>
      <c r="AP699" s="223"/>
      <c r="AQ699" s="223"/>
      <c r="AR699" s="223"/>
      <c r="AS699" s="223"/>
      <c r="AT699" s="223"/>
      <c r="AU699" s="223"/>
      <c r="AV699" s="223"/>
      <c r="AW699" s="223"/>
      <c r="AX699" s="223"/>
      <c r="AY699" s="223"/>
      <c r="AZ699" s="223"/>
      <c r="BA699" s="223"/>
      <c r="BB699" s="223"/>
      <c r="BC699" s="223"/>
      <c r="BD699" s="223"/>
      <c r="BE699" s="223"/>
      <c r="BF699" s="223"/>
      <c r="BG699" s="223"/>
      <c r="BH699" s="223"/>
      <c r="BI699" s="223"/>
      <c r="BJ699" s="223"/>
      <c r="BK699" s="223"/>
      <c r="BL699" s="223"/>
      <c r="BM699" s="223"/>
      <c r="BN699" s="223"/>
      <c r="BO699" s="223"/>
      <c r="BP699" s="223"/>
      <c r="BQ699" s="223"/>
      <c r="BR699" s="223"/>
      <c r="BS699" s="223"/>
      <c r="BT699" s="223"/>
      <c r="BU699" s="223"/>
      <c r="BV699" s="223"/>
      <c r="BW699" s="223"/>
      <c r="BX699" s="223"/>
      <c r="BY699" s="223"/>
      <c r="BZ699" s="223"/>
      <c r="CA699" s="223"/>
      <c r="CB699" s="223"/>
      <c r="CC699" s="223"/>
      <c r="CD699" s="223"/>
      <c r="CE699" s="223"/>
      <c r="CF699" s="223"/>
      <c r="CG699" s="223"/>
      <c r="CH699" s="223"/>
      <c r="CI699" s="223"/>
      <c r="CJ699" s="223"/>
      <c r="CK699" s="223"/>
      <c r="CL699" s="223"/>
      <c r="CM699" s="223"/>
      <c r="CN699" s="223"/>
      <c r="CO699" s="223"/>
      <c r="CP699" s="223"/>
      <c r="CQ699" s="223"/>
      <c r="CR699" s="223"/>
      <c r="CS699" s="223"/>
      <c r="CT699" s="223"/>
      <c r="CU699" s="223"/>
      <c r="CV699" s="223"/>
      <c r="CW699" s="223"/>
      <c r="CX699" s="223"/>
      <c r="CY699" s="223"/>
      <c r="CZ699" s="223"/>
      <c r="DA699" s="223"/>
      <c r="DB699" s="223"/>
      <c r="DC699" s="223"/>
      <c r="DD699" s="223"/>
      <c r="DE699" s="223"/>
      <c r="DF699" s="223"/>
      <c r="DG699" s="223"/>
      <c r="DH699" s="223"/>
    </row>
    <row r="700" spans="1:112" s="229" customFormat="1" x14ac:dyDescent="0.2">
      <c r="A700" s="216"/>
      <c r="B700" s="223"/>
      <c r="C700" s="223"/>
      <c r="D700" s="223"/>
      <c r="E700" s="230"/>
      <c r="F700" s="223"/>
      <c r="G700" s="223"/>
      <c r="H700" s="225"/>
      <c r="I700" s="226"/>
      <c r="J700" s="220"/>
      <c r="K700" s="220"/>
      <c r="L700" s="223"/>
      <c r="M700" s="223"/>
      <c r="N700" s="223"/>
      <c r="O700" s="231"/>
      <c r="P700" s="223"/>
      <c r="Q700" s="223"/>
      <c r="R700" s="223"/>
      <c r="S700" s="223"/>
      <c r="T700" s="223"/>
      <c r="U700" s="223"/>
      <c r="V700" s="223"/>
      <c r="W700" s="223"/>
      <c r="X700" s="223"/>
      <c r="Y700" s="230"/>
      <c r="Z700" s="223"/>
      <c r="AA700" s="223"/>
      <c r="AB700" s="223"/>
      <c r="AC700" s="223"/>
      <c r="AD700" s="223"/>
      <c r="AE700" s="230"/>
      <c r="AF700" s="223"/>
      <c r="AG700" s="223"/>
      <c r="AH700" s="223"/>
      <c r="AI700" s="223"/>
      <c r="AJ700" s="223"/>
      <c r="AK700" s="223"/>
      <c r="AL700" s="223"/>
      <c r="AM700" s="223"/>
      <c r="AN700" s="223"/>
      <c r="AO700" s="223"/>
      <c r="AP700" s="223"/>
      <c r="AQ700" s="223"/>
      <c r="AR700" s="223"/>
      <c r="AS700" s="223"/>
      <c r="AT700" s="223"/>
      <c r="AU700" s="223"/>
      <c r="AV700" s="223"/>
      <c r="AW700" s="223"/>
      <c r="AX700" s="223"/>
      <c r="AY700" s="223"/>
      <c r="AZ700" s="223"/>
      <c r="BA700" s="223"/>
      <c r="BB700" s="223"/>
      <c r="BC700" s="223"/>
      <c r="BD700" s="223"/>
      <c r="BE700" s="223"/>
      <c r="BF700" s="223"/>
      <c r="BG700" s="223"/>
      <c r="BH700" s="223"/>
      <c r="BI700" s="223"/>
      <c r="BJ700" s="223"/>
      <c r="BK700" s="223"/>
      <c r="BL700" s="223"/>
      <c r="BM700" s="223"/>
      <c r="BN700" s="223"/>
      <c r="BO700" s="223"/>
      <c r="BP700" s="223"/>
      <c r="BQ700" s="223"/>
      <c r="BR700" s="223"/>
      <c r="BS700" s="223"/>
      <c r="BT700" s="223"/>
      <c r="BU700" s="223"/>
      <c r="BV700" s="223"/>
      <c r="BW700" s="223"/>
      <c r="BX700" s="223"/>
      <c r="BY700" s="223"/>
      <c r="BZ700" s="223"/>
      <c r="CA700" s="223"/>
      <c r="CB700" s="223"/>
      <c r="CC700" s="223"/>
      <c r="CD700" s="223"/>
      <c r="CE700" s="223"/>
      <c r="CF700" s="223"/>
      <c r="CG700" s="223"/>
      <c r="CH700" s="223"/>
      <c r="CI700" s="223"/>
      <c r="CJ700" s="223"/>
      <c r="CK700" s="223"/>
      <c r="CL700" s="223"/>
      <c r="CM700" s="223"/>
      <c r="CN700" s="223"/>
      <c r="CO700" s="223"/>
      <c r="CP700" s="223"/>
      <c r="CQ700" s="223"/>
      <c r="CR700" s="223"/>
      <c r="CS700" s="223"/>
      <c r="CT700" s="223"/>
      <c r="CU700" s="223"/>
      <c r="CV700" s="223"/>
      <c r="CW700" s="223"/>
      <c r="CX700" s="223"/>
      <c r="CY700" s="223"/>
      <c r="CZ700" s="223"/>
      <c r="DA700" s="223"/>
      <c r="DB700" s="223"/>
      <c r="DC700" s="223"/>
      <c r="DD700" s="223"/>
      <c r="DE700" s="223"/>
      <c r="DF700" s="223"/>
      <c r="DG700" s="223"/>
      <c r="DH700" s="223"/>
    </row>
    <row r="701" spans="1:112" s="229" customFormat="1" x14ac:dyDescent="0.2">
      <c r="A701" s="216"/>
      <c r="B701" s="223"/>
      <c r="C701" s="223"/>
      <c r="D701" s="223"/>
      <c r="E701" s="230"/>
      <c r="F701" s="223"/>
      <c r="G701" s="223"/>
      <c r="H701" s="226"/>
      <c r="I701" s="226"/>
      <c r="J701" s="220"/>
      <c r="K701" s="220"/>
      <c r="L701" s="223"/>
      <c r="M701" s="223"/>
      <c r="N701" s="223"/>
      <c r="O701" s="231"/>
      <c r="P701" s="223"/>
      <c r="Q701" s="223"/>
      <c r="R701" s="223"/>
      <c r="S701" s="223"/>
      <c r="T701" s="223"/>
      <c r="U701" s="223"/>
      <c r="V701" s="223"/>
      <c r="W701" s="223"/>
      <c r="X701" s="223"/>
      <c r="Y701" s="230"/>
      <c r="Z701" s="223"/>
      <c r="AA701" s="223"/>
      <c r="AB701" s="223"/>
      <c r="AC701" s="223"/>
      <c r="AD701" s="223"/>
      <c r="AE701" s="223"/>
      <c r="AF701" s="223"/>
      <c r="AG701" s="223"/>
      <c r="AH701" s="223"/>
      <c r="AI701" s="223"/>
      <c r="AJ701" s="223"/>
      <c r="AK701" s="223"/>
      <c r="AL701" s="223"/>
      <c r="AM701" s="223"/>
      <c r="AN701" s="223"/>
      <c r="AO701" s="223"/>
      <c r="AP701" s="223"/>
      <c r="AQ701" s="223"/>
      <c r="AR701" s="223"/>
      <c r="AS701" s="223"/>
      <c r="AT701" s="223"/>
      <c r="AU701" s="223"/>
      <c r="AV701" s="223"/>
      <c r="AW701" s="223"/>
      <c r="AX701" s="223"/>
      <c r="AY701" s="223"/>
      <c r="AZ701" s="223"/>
      <c r="BA701" s="223"/>
      <c r="BB701" s="223"/>
      <c r="BC701" s="223"/>
      <c r="BD701" s="223"/>
      <c r="BE701" s="223"/>
      <c r="BF701" s="223"/>
      <c r="BG701" s="223"/>
      <c r="BH701" s="223"/>
      <c r="BI701" s="223"/>
      <c r="BJ701" s="223"/>
      <c r="BK701" s="223"/>
      <c r="BL701" s="223"/>
      <c r="BM701" s="223"/>
      <c r="BN701" s="223"/>
      <c r="BO701" s="223"/>
      <c r="BP701" s="223"/>
      <c r="BQ701" s="223"/>
      <c r="BR701" s="223"/>
      <c r="BS701" s="223"/>
      <c r="BT701" s="223"/>
      <c r="BU701" s="223"/>
      <c r="BV701" s="223"/>
      <c r="BW701" s="223"/>
      <c r="BX701" s="223"/>
      <c r="BY701" s="223"/>
      <c r="BZ701" s="223"/>
      <c r="CA701" s="223"/>
      <c r="CB701" s="223"/>
      <c r="CC701" s="223"/>
      <c r="CD701" s="223"/>
      <c r="CE701" s="223"/>
      <c r="CF701" s="223"/>
      <c r="CG701" s="223"/>
      <c r="CH701" s="223"/>
      <c r="CI701" s="223"/>
      <c r="CJ701" s="223"/>
      <c r="CK701" s="223"/>
      <c r="CL701" s="223"/>
      <c r="CM701" s="223"/>
      <c r="CN701" s="223"/>
      <c r="CO701" s="223"/>
      <c r="CP701" s="223"/>
      <c r="CQ701" s="223"/>
      <c r="CR701" s="223"/>
      <c r="CS701" s="223"/>
      <c r="CT701" s="223"/>
      <c r="CU701" s="223"/>
      <c r="CV701" s="223"/>
      <c r="CW701" s="223"/>
      <c r="CX701" s="223"/>
      <c r="CY701" s="223"/>
      <c r="CZ701" s="223"/>
      <c r="DA701" s="223"/>
      <c r="DB701" s="223"/>
      <c r="DC701" s="223"/>
      <c r="DD701" s="223"/>
      <c r="DE701" s="223"/>
      <c r="DF701" s="223"/>
      <c r="DG701" s="223"/>
      <c r="DH701" s="223"/>
    </row>
    <row r="702" spans="1:112" s="229" customFormat="1" x14ac:dyDescent="0.2">
      <c r="A702" s="216"/>
      <c r="B702" s="223"/>
      <c r="C702" s="223"/>
      <c r="D702" s="223"/>
      <c r="E702" s="230"/>
      <c r="F702" s="223"/>
      <c r="G702" s="223"/>
      <c r="H702" s="226"/>
      <c r="I702" s="226"/>
      <c r="J702" s="220"/>
      <c r="K702" s="220"/>
      <c r="L702" s="223"/>
      <c r="M702" s="223"/>
      <c r="N702" s="223"/>
      <c r="O702" s="231"/>
      <c r="P702" s="223"/>
      <c r="Q702" s="223"/>
      <c r="R702" s="223"/>
      <c r="S702" s="223"/>
      <c r="T702" s="223"/>
      <c r="U702" s="223"/>
      <c r="V702" s="223"/>
      <c r="W702" s="223"/>
      <c r="X702" s="223"/>
      <c r="Y702" s="230"/>
      <c r="Z702" s="223"/>
      <c r="AA702" s="223"/>
      <c r="AB702" s="223"/>
      <c r="AC702" s="223"/>
      <c r="AD702" s="223"/>
      <c r="AE702" s="230"/>
      <c r="AF702" s="223"/>
      <c r="AG702" s="223"/>
      <c r="AH702" s="223"/>
      <c r="AI702" s="223"/>
      <c r="AJ702" s="223"/>
      <c r="AK702" s="223"/>
      <c r="AL702" s="223"/>
      <c r="AM702" s="223"/>
      <c r="AN702" s="223"/>
      <c r="AO702" s="223"/>
      <c r="AP702" s="223"/>
      <c r="AQ702" s="223"/>
      <c r="AR702" s="223"/>
      <c r="AS702" s="223"/>
      <c r="AT702" s="223"/>
      <c r="AU702" s="223"/>
      <c r="AV702" s="223"/>
      <c r="AW702" s="223"/>
      <c r="AX702" s="223"/>
      <c r="AY702" s="223"/>
      <c r="AZ702" s="223"/>
      <c r="BA702" s="223"/>
      <c r="BB702" s="223"/>
      <c r="BC702" s="223"/>
      <c r="BD702" s="223"/>
      <c r="BE702" s="223"/>
      <c r="BF702" s="223"/>
      <c r="BG702" s="223"/>
      <c r="BH702" s="223"/>
      <c r="BI702" s="223"/>
      <c r="BJ702" s="223"/>
      <c r="BK702" s="223"/>
      <c r="BL702" s="223"/>
      <c r="BM702" s="223"/>
      <c r="BN702" s="223"/>
      <c r="BO702" s="223"/>
      <c r="BP702" s="223"/>
      <c r="BQ702" s="223"/>
      <c r="BR702" s="223"/>
      <c r="BS702" s="223"/>
      <c r="BT702" s="223"/>
      <c r="BU702" s="223"/>
      <c r="BV702" s="223"/>
      <c r="BW702" s="223"/>
      <c r="BX702" s="223"/>
      <c r="BY702" s="223"/>
      <c r="BZ702" s="223"/>
      <c r="CA702" s="223"/>
      <c r="CB702" s="223"/>
      <c r="CC702" s="223"/>
      <c r="CD702" s="223"/>
      <c r="CE702" s="223"/>
      <c r="CF702" s="223"/>
      <c r="CG702" s="223"/>
      <c r="CH702" s="223"/>
      <c r="CI702" s="223"/>
      <c r="CJ702" s="223"/>
      <c r="CK702" s="223"/>
      <c r="CL702" s="223"/>
      <c r="CM702" s="223"/>
      <c r="CN702" s="223"/>
      <c r="CO702" s="223"/>
      <c r="CP702" s="223"/>
      <c r="CQ702" s="223"/>
      <c r="CR702" s="223"/>
      <c r="CS702" s="223"/>
      <c r="CT702" s="223"/>
      <c r="CU702" s="223"/>
      <c r="CV702" s="223"/>
      <c r="CW702" s="223"/>
      <c r="CX702" s="223"/>
      <c r="CY702" s="223"/>
      <c r="CZ702" s="223"/>
      <c r="DA702" s="223"/>
      <c r="DB702" s="223"/>
      <c r="DC702" s="223"/>
      <c r="DD702" s="223"/>
      <c r="DE702" s="223"/>
      <c r="DF702" s="223"/>
      <c r="DG702" s="223"/>
      <c r="DH702" s="223"/>
    </row>
    <row r="703" spans="1:112" s="229" customFormat="1" x14ac:dyDescent="0.2">
      <c r="A703" s="216"/>
      <c r="B703" s="223"/>
      <c r="C703" s="223"/>
      <c r="D703" s="223"/>
      <c r="E703" s="230"/>
      <c r="F703" s="223"/>
      <c r="G703" s="223"/>
      <c r="H703" s="225"/>
      <c r="I703" s="226"/>
      <c r="J703" s="220"/>
      <c r="K703" s="220"/>
      <c r="L703" s="223"/>
      <c r="M703" s="223"/>
      <c r="N703" s="223"/>
      <c r="O703" s="231"/>
      <c r="P703" s="223"/>
      <c r="Q703" s="223"/>
      <c r="R703" s="223"/>
      <c r="S703" s="223"/>
      <c r="T703" s="223"/>
      <c r="U703" s="223"/>
      <c r="V703" s="223"/>
      <c r="W703" s="223"/>
      <c r="X703" s="223"/>
      <c r="Y703" s="230"/>
      <c r="Z703" s="223"/>
      <c r="AA703" s="223"/>
      <c r="AB703" s="223"/>
      <c r="AC703" s="223"/>
      <c r="AD703" s="223"/>
      <c r="AE703" s="230"/>
      <c r="AF703" s="223"/>
      <c r="AG703" s="223"/>
      <c r="AH703" s="223"/>
      <c r="AI703" s="223"/>
      <c r="AJ703" s="223"/>
      <c r="AK703" s="223"/>
      <c r="AL703" s="223"/>
      <c r="AM703" s="223"/>
      <c r="AN703" s="223"/>
      <c r="AO703" s="223"/>
      <c r="AP703" s="223"/>
      <c r="AQ703" s="223"/>
      <c r="AR703" s="223"/>
      <c r="AS703" s="223"/>
      <c r="AT703" s="223"/>
      <c r="AU703" s="223"/>
      <c r="AV703" s="223"/>
      <c r="AW703" s="223"/>
      <c r="AX703" s="223"/>
      <c r="AY703" s="223"/>
      <c r="AZ703" s="223"/>
      <c r="BA703" s="223"/>
      <c r="BB703" s="223"/>
      <c r="BC703" s="223"/>
      <c r="BD703" s="223"/>
      <c r="BE703" s="223"/>
      <c r="BF703" s="223"/>
      <c r="BG703" s="223"/>
      <c r="BH703" s="223"/>
      <c r="BI703" s="223"/>
      <c r="BJ703" s="223"/>
      <c r="BK703" s="223"/>
      <c r="BL703" s="223"/>
      <c r="BM703" s="223"/>
      <c r="BN703" s="223"/>
      <c r="BO703" s="223"/>
      <c r="BP703" s="223"/>
      <c r="BQ703" s="223"/>
      <c r="BR703" s="223"/>
      <c r="BS703" s="223"/>
      <c r="BT703" s="223"/>
      <c r="BU703" s="223"/>
      <c r="BV703" s="223"/>
      <c r="BW703" s="223"/>
      <c r="BX703" s="223"/>
      <c r="BY703" s="223"/>
      <c r="BZ703" s="223"/>
      <c r="CA703" s="223"/>
      <c r="CB703" s="223"/>
      <c r="CC703" s="223"/>
      <c r="CD703" s="223"/>
      <c r="CE703" s="223"/>
      <c r="CF703" s="223"/>
      <c r="CG703" s="223"/>
      <c r="CH703" s="223"/>
      <c r="CI703" s="223"/>
      <c r="CJ703" s="223"/>
      <c r="CK703" s="223"/>
      <c r="CL703" s="223"/>
      <c r="CM703" s="223"/>
      <c r="CN703" s="223"/>
      <c r="CO703" s="223"/>
      <c r="CP703" s="223"/>
      <c r="CQ703" s="223"/>
      <c r="CR703" s="223"/>
      <c r="CS703" s="223"/>
      <c r="CT703" s="223"/>
      <c r="CU703" s="223"/>
      <c r="CV703" s="223"/>
      <c r="CW703" s="223"/>
      <c r="CX703" s="223"/>
      <c r="CY703" s="223"/>
      <c r="CZ703" s="223"/>
      <c r="DA703" s="223"/>
      <c r="DB703" s="223"/>
      <c r="DC703" s="223"/>
      <c r="DD703" s="223"/>
      <c r="DE703" s="223"/>
      <c r="DF703" s="223"/>
      <c r="DG703" s="223"/>
      <c r="DH703" s="223"/>
    </row>
    <row r="704" spans="1:112" s="229" customFormat="1" x14ac:dyDescent="0.2">
      <c r="A704" s="216"/>
      <c r="B704" s="223"/>
      <c r="C704" s="223"/>
      <c r="D704" s="223"/>
      <c r="E704" s="230"/>
      <c r="F704" s="223"/>
      <c r="G704" s="223"/>
      <c r="H704" s="225"/>
      <c r="I704" s="226"/>
      <c r="J704" s="220"/>
      <c r="K704" s="220"/>
      <c r="L704" s="223"/>
      <c r="M704" s="223"/>
      <c r="N704" s="223"/>
      <c r="O704" s="231"/>
      <c r="P704" s="223"/>
      <c r="Q704" s="223"/>
      <c r="R704" s="223"/>
      <c r="S704" s="223"/>
      <c r="T704" s="223"/>
      <c r="U704" s="223"/>
      <c r="V704" s="223"/>
      <c r="W704" s="223"/>
      <c r="X704" s="223"/>
      <c r="Y704" s="230"/>
      <c r="Z704" s="223"/>
      <c r="AA704" s="223"/>
      <c r="AB704" s="223"/>
      <c r="AC704" s="223"/>
      <c r="AD704" s="223"/>
      <c r="AE704" s="223"/>
      <c r="AF704" s="223"/>
      <c r="AG704" s="223"/>
      <c r="AH704" s="223"/>
      <c r="AI704" s="223"/>
      <c r="AJ704" s="223"/>
      <c r="AK704" s="223"/>
      <c r="AL704" s="223"/>
      <c r="AM704" s="223"/>
      <c r="AN704" s="223"/>
      <c r="AO704" s="223"/>
      <c r="AP704" s="223"/>
      <c r="AQ704" s="223"/>
      <c r="AR704" s="223"/>
      <c r="AS704" s="223"/>
      <c r="AT704" s="223"/>
      <c r="AU704" s="223"/>
      <c r="AV704" s="223"/>
      <c r="AW704" s="223"/>
      <c r="AX704" s="223"/>
      <c r="AY704" s="223"/>
      <c r="AZ704" s="223"/>
      <c r="BA704" s="223"/>
      <c r="BB704" s="223"/>
      <c r="BC704" s="223"/>
      <c r="BD704" s="223"/>
      <c r="BE704" s="223"/>
      <c r="BF704" s="223"/>
      <c r="BG704" s="223"/>
      <c r="BH704" s="223"/>
      <c r="BI704" s="223"/>
      <c r="BJ704" s="223"/>
      <c r="BK704" s="223"/>
      <c r="BL704" s="223"/>
      <c r="BM704" s="223"/>
      <c r="BN704" s="223"/>
      <c r="BO704" s="223"/>
      <c r="BP704" s="223"/>
      <c r="BQ704" s="223"/>
      <c r="BR704" s="223"/>
      <c r="BS704" s="223"/>
      <c r="BT704" s="223"/>
      <c r="BU704" s="223"/>
      <c r="BV704" s="223"/>
      <c r="BW704" s="223"/>
      <c r="BX704" s="223"/>
      <c r="BY704" s="223"/>
      <c r="BZ704" s="223"/>
      <c r="CA704" s="223"/>
      <c r="CB704" s="223"/>
      <c r="CC704" s="223"/>
      <c r="CD704" s="223"/>
      <c r="CE704" s="223"/>
      <c r="CF704" s="223"/>
      <c r="CG704" s="223"/>
      <c r="CH704" s="223"/>
      <c r="CI704" s="223"/>
      <c r="CJ704" s="223"/>
      <c r="CK704" s="223"/>
      <c r="CL704" s="223"/>
      <c r="CM704" s="223"/>
      <c r="CN704" s="223"/>
      <c r="CO704" s="223"/>
      <c r="CP704" s="223"/>
      <c r="CQ704" s="223"/>
      <c r="CR704" s="223"/>
      <c r="CS704" s="223"/>
      <c r="CT704" s="223"/>
      <c r="CU704" s="223"/>
      <c r="CV704" s="223"/>
      <c r="CW704" s="223"/>
      <c r="CX704" s="223"/>
      <c r="CY704" s="223"/>
      <c r="CZ704" s="223"/>
      <c r="DA704" s="223"/>
      <c r="DB704" s="223"/>
      <c r="DC704" s="223"/>
      <c r="DD704" s="223"/>
      <c r="DE704" s="223"/>
      <c r="DF704" s="223"/>
      <c r="DG704" s="223"/>
      <c r="DH704" s="223"/>
    </row>
    <row r="705" spans="1:112" s="229" customFormat="1" x14ac:dyDescent="0.2">
      <c r="A705" s="216"/>
      <c r="B705" s="223"/>
      <c r="C705" s="223"/>
      <c r="D705" s="223"/>
      <c r="E705" s="230"/>
      <c r="F705" s="223"/>
      <c r="G705" s="223"/>
      <c r="H705" s="225"/>
      <c r="I705" s="226"/>
      <c r="J705" s="220"/>
      <c r="K705" s="220"/>
      <c r="L705" s="223"/>
      <c r="M705" s="223"/>
      <c r="N705" s="223"/>
      <c r="O705" s="231"/>
      <c r="P705" s="223"/>
      <c r="Q705" s="223"/>
      <c r="R705" s="223"/>
      <c r="S705" s="223"/>
      <c r="T705" s="223"/>
      <c r="U705" s="223"/>
      <c r="V705" s="223"/>
      <c r="W705" s="223"/>
      <c r="X705" s="223"/>
      <c r="Y705" s="230"/>
      <c r="Z705" s="223"/>
      <c r="AA705" s="223"/>
      <c r="AB705" s="223"/>
      <c r="AC705" s="223"/>
      <c r="AD705" s="223"/>
      <c r="AE705" s="223"/>
      <c r="AF705" s="223"/>
      <c r="AG705" s="223"/>
      <c r="AH705" s="223"/>
      <c r="AI705" s="223"/>
      <c r="AJ705" s="223"/>
      <c r="AK705" s="223"/>
      <c r="AL705" s="223"/>
      <c r="AM705" s="223"/>
      <c r="AN705" s="223"/>
      <c r="AO705" s="223"/>
      <c r="AP705" s="223"/>
      <c r="AQ705" s="223"/>
      <c r="AR705" s="223"/>
      <c r="AS705" s="223"/>
      <c r="AT705" s="223"/>
      <c r="AU705" s="223"/>
      <c r="AV705" s="223"/>
      <c r="AW705" s="223"/>
      <c r="AX705" s="223"/>
      <c r="AY705" s="223"/>
      <c r="AZ705" s="223"/>
      <c r="BA705" s="223"/>
      <c r="BB705" s="223"/>
      <c r="BC705" s="223"/>
      <c r="BD705" s="223"/>
      <c r="BE705" s="223"/>
      <c r="BF705" s="223"/>
      <c r="BG705" s="223"/>
      <c r="BH705" s="223"/>
      <c r="BI705" s="223"/>
      <c r="BJ705" s="223"/>
      <c r="BK705" s="223"/>
      <c r="BL705" s="223"/>
      <c r="BM705" s="223"/>
      <c r="BN705" s="223"/>
      <c r="BO705" s="223"/>
      <c r="BP705" s="223"/>
      <c r="BQ705" s="223"/>
      <c r="BR705" s="223"/>
      <c r="BS705" s="223"/>
      <c r="BT705" s="223"/>
      <c r="BU705" s="223"/>
      <c r="BV705" s="223"/>
      <c r="BW705" s="223"/>
      <c r="BX705" s="223"/>
      <c r="BY705" s="223"/>
      <c r="BZ705" s="223"/>
      <c r="CA705" s="223"/>
      <c r="CB705" s="223"/>
      <c r="CC705" s="223"/>
      <c r="CD705" s="223"/>
      <c r="CE705" s="223"/>
      <c r="CF705" s="223"/>
      <c r="CG705" s="223"/>
      <c r="CH705" s="223"/>
      <c r="CI705" s="223"/>
      <c r="CJ705" s="223"/>
      <c r="CK705" s="223"/>
      <c r="CL705" s="223"/>
      <c r="CM705" s="223"/>
      <c r="CN705" s="223"/>
      <c r="CO705" s="223"/>
      <c r="CP705" s="223"/>
      <c r="CQ705" s="223"/>
      <c r="CR705" s="223"/>
      <c r="CS705" s="223"/>
      <c r="CT705" s="223"/>
      <c r="CU705" s="223"/>
      <c r="CV705" s="223"/>
      <c r="CW705" s="223"/>
      <c r="CX705" s="223"/>
      <c r="CY705" s="223"/>
      <c r="CZ705" s="223"/>
      <c r="DA705" s="223"/>
      <c r="DB705" s="223"/>
      <c r="DC705" s="223"/>
      <c r="DD705" s="223"/>
      <c r="DE705" s="223"/>
      <c r="DF705" s="223"/>
      <c r="DG705" s="223"/>
      <c r="DH705" s="223"/>
    </row>
    <row r="706" spans="1:112" s="229" customFormat="1" x14ac:dyDescent="0.2">
      <c r="A706" s="216"/>
      <c r="B706" s="223"/>
      <c r="C706" s="223"/>
      <c r="D706" s="223"/>
      <c r="E706" s="230"/>
      <c r="F706" s="223"/>
      <c r="G706" s="223"/>
      <c r="H706" s="225"/>
      <c r="I706" s="226"/>
      <c r="J706" s="220"/>
      <c r="K706" s="220"/>
      <c r="L706" s="223"/>
      <c r="M706" s="223"/>
      <c r="N706" s="223"/>
      <c r="O706" s="231"/>
      <c r="P706" s="223"/>
      <c r="Q706" s="223"/>
      <c r="R706" s="223"/>
      <c r="S706" s="223"/>
      <c r="T706" s="223"/>
      <c r="U706" s="223"/>
      <c r="V706" s="223"/>
      <c r="W706" s="223"/>
      <c r="X706" s="223"/>
      <c r="Y706" s="230"/>
      <c r="Z706" s="223"/>
      <c r="AA706" s="223"/>
      <c r="AB706" s="223"/>
      <c r="AC706" s="223"/>
      <c r="AD706" s="223"/>
      <c r="AE706" s="223"/>
      <c r="AF706" s="223"/>
      <c r="AG706" s="223"/>
      <c r="AH706" s="223"/>
      <c r="AI706" s="223"/>
      <c r="AJ706" s="223"/>
      <c r="AK706" s="223"/>
      <c r="AL706" s="223"/>
      <c r="AM706" s="223"/>
      <c r="AN706" s="223"/>
      <c r="AO706" s="223"/>
      <c r="AP706" s="223"/>
      <c r="AQ706" s="223"/>
      <c r="AR706" s="223"/>
      <c r="AS706" s="223"/>
      <c r="AT706" s="223"/>
      <c r="AU706" s="223"/>
      <c r="AV706" s="223"/>
      <c r="AW706" s="223"/>
      <c r="AX706" s="223"/>
      <c r="AY706" s="223"/>
      <c r="AZ706" s="223"/>
      <c r="BA706" s="223"/>
      <c r="BB706" s="223"/>
      <c r="BC706" s="223"/>
      <c r="BD706" s="223"/>
      <c r="BE706" s="223"/>
      <c r="BF706" s="223"/>
      <c r="BG706" s="223"/>
      <c r="BH706" s="223"/>
      <c r="BI706" s="223"/>
      <c r="BJ706" s="223"/>
      <c r="BK706" s="223"/>
      <c r="BL706" s="223"/>
      <c r="BM706" s="223"/>
      <c r="BN706" s="223"/>
      <c r="BO706" s="223"/>
      <c r="BP706" s="223"/>
      <c r="BQ706" s="223"/>
      <c r="BR706" s="223"/>
      <c r="BS706" s="223"/>
      <c r="BT706" s="223"/>
      <c r="BU706" s="223"/>
      <c r="BV706" s="223"/>
      <c r="BW706" s="223"/>
      <c r="BX706" s="223"/>
      <c r="BY706" s="223"/>
      <c r="BZ706" s="223"/>
      <c r="CA706" s="223"/>
      <c r="CB706" s="223"/>
      <c r="CC706" s="223"/>
      <c r="CD706" s="223"/>
      <c r="CE706" s="223"/>
      <c r="CF706" s="223"/>
      <c r="CG706" s="223"/>
      <c r="CH706" s="223"/>
      <c r="CI706" s="223"/>
      <c r="CJ706" s="223"/>
      <c r="CK706" s="223"/>
      <c r="CL706" s="223"/>
      <c r="CM706" s="223"/>
      <c r="CN706" s="223"/>
      <c r="CO706" s="223"/>
      <c r="CP706" s="223"/>
      <c r="CQ706" s="223"/>
      <c r="CR706" s="223"/>
      <c r="CS706" s="223"/>
      <c r="CT706" s="223"/>
      <c r="CU706" s="223"/>
      <c r="CV706" s="223"/>
      <c r="CW706" s="223"/>
      <c r="CX706" s="223"/>
      <c r="CY706" s="223"/>
      <c r="CZ706" s="223"/>
      <c r="DA706" s="223"/>
      <c r="DB706" s="223"/>
      <c r="DC706" s="223"/>
      <c r="DD706" s="223"/>
      <c r="DE706" s="223"/>
      <c r="DF706" s="223"/>
      <c r="DG706" s="223"/>
      <c r="DH706" s="223"/>
    </row>
    <row r="707" spans="1:112" s="229" customFormat="1" x14ac:dyDescent="0.2">
      <c r="A707" s="216"/>
      <c r="B707" s="223"/>
      <c r="C707" s="223"/>
      <c r="D707" s="223"/>
      <c r="E707" s="230"/>
      <c r="F707" s="223"/>
      <c r="G707" s="223"/>
      <c r="H707" s="226"/>
      <c r="I707" s="226"/>
      <c r="J707" s="220"/>
      <c r="K707" s="220"/>
      <c r="L707" s="223"/>
      <c r="M707" s="223"/>
      <c r="N707" s="223"/>
      <c r="O707" s="231"/>
      <c r="P707" s="223"/>
      <c r="Q707" s="223"/>
      <c r="R707" s="223"/>
      <c r="S707" s="223"/>
      <c r="T707" s="223"/>
      <c r="U707" s="223"/>
      <c r="V707" s="223"/>
      <c r="W707" s="223"/>
      <c r="X707" s="223"/>
      <c r="Y707" s="230"/>
      <c r="Z707" s="223"/>
      <c r="AA707" s="223"/>
      <c r="AB707" s="223"/>
      <c r="AC707" s="223"/>
      <c r="AD707" s="223"/>
      <c r="AE707" s="223"/>
      <c r="AF707" s="223"/>
      <c r="AG707" s="223"/>
      <c r="AH707" s="223"/>
      <c r="AI707" s="223"/>
      <c r="AJ707" s="223"/>
      <c r="AK707" s="223"/>
      <c r="AL707" s="223"/>
      <c r="AM707" s="223"/>
      <c r="AN707" s="223"/>
      <c r="AO707" s="223"/>
      <c r="AP707" s="223"/>
      <c r="AQ707" s="223"/>
      <c r="AR707" s="223"/>
      <c r="AS707" s="223"/>
      <c r="AT707" s="223"/>
      <c r="AU707" s="223"/>
      <c r="AV707" s="223"/>
      <c r="AW707" s="223"/>
      <c r="AX707" s="223"/>
      <c r="AY707" s="223"/>
      <c r="AZ707" s="223"/>
      <c r="BA707" s="223"/>
      <c r="BB707" s="223"/>
      <c r="BC707" s="223"/>
      <c r="BD707" s="223"/>
      <c r="BE707" s="223"/>
      <c r="BF707" s="223"/>
      <c r="BG707" s="223"/>
      <c r="BH707" s="223"/>
      <c r="BI707" s="223"/>
      <c r="BJ707" s="223"/>
      <c r="BK707" s="223"/>
      <c r="BL707" s="223"/>
      <c r="BM707" s="223"/>
      <c r="BN707" s="223"/>
      <c r="BO707" s="223"/>
      <c r="BP707" s="223"/>
      <c r="BQ707" s="223"/>
      <c r="BR707" s="223"/>
      <c r="BS707" s="223"/>
      <c r="BT707" s="223"/>
      <c r="BU707" s="223"/>
      <c r="BV707" s="223"/>
      <c r="BW707" s="223"/>
      <c r="BX707" s="223"/>
      <c r="BY707" s="223"/>
      <c r="BZ707" s="223"/>
      <c r="CA707" s="223"/>
      <c r="CB707" s="223"/>
      <c r="CC707" s="223"/>
      <c r="CD707" s="223"/>
      <c r="CE707" s="223"/>
      <c r="CF707" s="223"/>
      <c r="CG707" s="223"/>
      <c r="CH707" s="223"/>
      <c r="CI707" s="223"/>
      <c r="CJ707" s="223"/>
      <c r="CK707" s="223"/>
      <c r="CL707" s="223"/>
      <c r="CM707" s="223"/>
      <c r="CN707" s="223"/>
      <c r="CO707" s="223"/>
      <c r="CP707" s="223"/>
      <c r="CQ707" s="223"/>
      <c r="CR707" s="223"/>
      <c r="CS707" s="223"/>
      <c r="CT707" s="223"/>
      <c r="CU707" s="223"/>
      <c r="CV707" s="223"/>
      <c r="CW707" s="223"/>
      <c r="CX707" s="223"/>
      <c r="CY707" s="223"/>
      <c r="CZ707" s="223"/>
      <c r="DA707" s="223"/>
      <c r="DB707" s="223"/>
      <c r="DC707" s="223"/>
      <c r="DD707" s="223"/>
      <c r="DE707" s="223"/>
      <c r="DF707" s="223"/>
      <c r="DG707" s="223"/>
      <c r="DH707" s="223"/>
    </row>
    <row r="708" spans="1:112" s="229" customFormat="1" x14ac:dyDescent="0.2">
      <c r="A708" s="216"/>
      <c r="B708" s="223"/>
      <c r="C708" s="223"/>
      <c r="D708" s="223"/>
      <c r="E708" s="230"/>
      <c r="F708" s="223"/>
      <c r="G708" s="223"/>
      <c r="H708" s="225"/>
      <c r="I708" s="226"/>
      <c r="J708" s="220"/>
      <c r="K708" s="220"/>
      <c r="L708" s="223"/>
      <c r="M708" s="223"/>
      <c r="N708" s="223"/>
      <c r="O708" s="231"/>
      <c r="P708" s="223"/>
      <c r="Q708" s="223"/>
      <c r="R708" s="223"/>
      <c r="S708" s="223"/>
      <c r="T708" s="223"/>
      <c r="U708" s="223"/>
      <c r="V708" s="223"/>
      <c r="W708" s="223"/>
      <c r="X708" s="223"/>
      <c r="Y708" s="230"/>
      <c r="Z708" s="223"/>
      <c r="AA708" s="223"/>
      <c r="AB708" s="223"/>
      <c r="AC708" s="223"/>
      <c r="AD708" s="223"/>
      <c r="AE708" s="230"/>
      <c r="AF708" s="223"/>
      <c r="AG708" s="223"/>
      <c r="AH708" s="223"/>
      <c r="AI708" s="223"/>
      <c r="AJ708" s="223"/>
      <c r="AK708" s="223"/>
      <c r="AL708" s="223"/>
      <c r="AM708" s="223"/>
      <c r="AN708" s="223"/>
      <c r="AO708" s="223"/>
      <c r="AP708" s="223"/>
      <c r="AQ708" s="223"/>
      <c r="AR708" s="223"/>
      <c r="AS708" s="223"/>
      <c r="AT708" s="223"/>
      <c r="AU708" s="223"/>
      <c r="AV708" s="223"/>
      <c r="AW708" s="223"/>
      <c r="AX708" s="223"/>
      <c r="AY708" s="223"/>
      <c r="AZ708" s="223"/>
      <c r="BA708" s="223"/>
      <c r="BB708" s="223"/>
      <c r="BC708" s="223"/>
      <c r="BD708" s="223"/>
      <c r="BE708" s="223"/>
      <c r="BF708" s="223"/>
      <c r="BG708" s="223"/>
      <c r="BH708" s="223"/>
      <c r="BI708" s="223"/>
      <c r="BJ708" s="223"/>
      <c r="BK708" s="223"/>
      <c r="BL708" s="223"/>
      <c r="BM708" s="223"/>
      <c r="BN708" s="223"/>
      <c r="BO708" s="223"/>
      <c r="BP708" s="223"/>
      <c r="BQ708" s="223"/>
      <c r="BR708" s="223"/>
      <c r="BS708" s="223"/>
      <c r="BT708" s="223"/>
      <c r="BU708" s="223"/>
      <c r="BV708" s="223"/>
      <c r="BW708" s="223"/>
      <c r="BX708" s="223"/>
      <c r="BY708" s="223"/>
      <c r="BZ708" s="223"/>
      <c r="CA708" s="223"/>
      <c r="CB708" s="223"/>
      <c r="CC708" s="223"/>
      <c r="CD708" s="223"/>
      <c r="CE708" s="223"/>
      <c r="CF708" s="223"/>
      <c r="CG708" s="223"/>
      <c r="CH708" s="223"/>
      <c r="CI708" s="223"/>
      <c r="CJ708" s="223"/>
      <c r="CK708" s="223"/>
      <c r="CL708" s="223"/>
      <c r="CM708" s="223"/>
      <c r="CN708" s="223"/>
      <c r="CO708" s="223"/>
      <c r="CP708" s="223"/>
      <c r="CQ708" s="223"/>
      <c r="CR708" s="223"/>
      <c r="CS708" s="223"/>
      <c r="CT708" s="223"/>
      <c r="CU708" s="223"/>
      <c r="CV708" s="223"/>
      <c r="CW708" s="223"/>
      <c r="CX708" s="223"/>
      <c r="CY708" s="223"/>
      <c r="CZ708" s="223"/>
      <c r="DA708" s="223"/>
      <c r="DB708" s="223"/>
      <c r="DC708" s="223"/>
      <c r="DD708" s="223"/>
      <c r="DE708" s="223"/>
      <c r="DF708" s="223"/>
      <c r="DG708" s="223"/>
      <c r="DH708" s="223"/>
    </row>
    <row r="709" spans="1:112" s="229" customFormat="1" x14ac:dyDescent="0.2">
      <c r="A709" s="216"/>
      <c r="B709" s="223"/>
      <c r="C709" s="223"/>
      <c r="D709" s="223"/>
      <c r="E709" s="230"/>
      <c r="F709" s="223"/>
      <c r="G709" s="223"/>
      <c r="H709" s="226"/>
      <c r="I709" s="226"/>
      <c r="J709" s="220"/>
      <c r="K709" s="220"/>
      <c r="L709" s="223"/>
      <c r="M709" s="223"/>
      <c r="N709" s="223"/>
      <c r="O709" s="231"/>
      <c r="P709" s="223"/>
      <c r="Q709" s="223"/>
      <c r="R709" s="223"/>
      <c r="S709" s="223"/>
      <c r="T709" s="223"/>
      <c r="U709" s="223"/>
      <c r="V709" s="223"/>
      <c r="W709" s="223"/>
      <c r="X709" s="223"/>
      <c r="Y709" s="230"/>
      <c r="Z709" s="223"/>
      <c r="AA709" s="223"/>
      <c r="AB709" s="223"/>
      <c r="AC709" s="223"/>
      <c r="AD709" s="223"/>
      <c r="AE709" s="230"/>
      <c r="AF709" s="223"/>
      <c r="AG709" s="223"/>
      <c r="AH709" s="223"/>
      <c r="AI709" s="223"/>
      <c r="AJ709" s="223"/>
      <c r="AK709" s="223"/>
      <c r="AL709" s="223"/>
      <c r="AM709" s="223"/>
      <c r="AN709" s="223"/>
      <c r="AO709" s="223"/>
      <c r="AP709" s="223"/>
      <c r="AQ709" s="223"/>
      <c r="AR709" s="223"/>
      <c r="AS709" s="223"/>
      <c r="AT709" s="223"/>
      <c r="AU709" s="223"/>
      <c r="AV709" s="223"/>
      <c r="AW709" s="223"/>
      <c r="AX709" s="223"/>
      <c r="AY709" s="223"/>
      <c r="AZ709" s="223"/>
      <c r="BA709" s="223"/>
      <c r="BB709" s="223"/>
      <c r="BC709" s="223"/>
      <c r="BD709" s="223"/>
      <c r="BE709" s="223"/>
      <c r="BF709" s="223"/>
      <c r="BG709" s="223"/>
      <c r="BH709" s="223"/>
      <c r="BI709" s="223"/>
      <c r="BJ709" s="223"/>
      <c r="BK709" s="223"/>
      <c r="BL709" s="223"/>
      <c r="BM709" s="223"/>
      <c r="BN709" s="223"/>
      <c r="BO709" s="223"/>
      <c r="BP709" s="223"/>
      <c r="BQ709" s="223"/>
      <c r="BR709" s="223"/>
      <c r="BS709" s="223"/>
      <c r="BT709" s="223"/>
      <c r="BU709" s="223"/>
      <c r="BV709" s="223"/>
      <c r="BW709" s="223"/>
      <c r="BX709" s="223"/>
      <c r="BY709" s="223"/>
      <c r="BZ709" s="223"/>
      <c r="CA709" s="223"/>
      <c r="CB709" s="223"/>
      <c r="CC709" s="223"/>
      <c r="CD709" s="223"/>
      <c r="CE709" s="223"/>
      <c r="CF709" s="223"/>
      <c r="CG709" s="223"/>
      <c r="CH709" s="223"/>
      <c r="CI709" s="223"/>
      <c r="CJ709" s="223"/>
      <c r="CK709" s="223"/>
      <c r="CL709" s="223"/>
      <c r="CM709" s="223"/>
      <c r="CN709" s="223"/>
      <c r="CO709" s="223"/>
      <c r="CP709" s="223"/>
      <c r="CQ709" s="223"/>
      <c r="CR709" s="223"/>
      <c r="CS709" s="223"/>
      <c r="CT709" s="223"/>
      <c r="CU709" s="223"/>
      <c r="CV709" s="223"/>
      <c r="CW709" s="223"/>
      <c r="CX709" s="223"/>
      <c r="CY709" s="223"/>
      <c r="CZ709" s="223"/>
      <c r="DA709" s="223"/>
      <c r="DB709" s="223"/>
      <c r="DC709" s="223"/>
      <c r="DD709" s="223"/>
      <c r="DE709" s="223"/>
      <c r="DF709" s="223"/>
      <c r="DG709" s="223"/>
      <c r="DH709" s="223"/>
    </row>
    <row r="710" spans="1:112" s="229" customFormat="1" x14ac:dyDescent="0.2">
      <c r="A710" s="216"/>
      <c r="B710" s="223"/>
      <c r="C710" s="223"/>
      <c r="D710" s="223"/>
      <c r="E710" s="230"/>
      <c r="F710" s="223"/>
      <c r="G710" s="223"/>
      <c r="H710" s="225"/>
      <c r="I710" s="226"/>
      <c r="J710" s="220"/>
      <c r="K710" s="220"/>
      <c r="L710" s="223"/>
      <c r="M710" s="223"/>
      <c r="N710" s="223"/>
      <c r="O710" s="231"/>
      <c r="P710" s="223"/>
      <c r="Q710" s="223"/>
      <c r="R710" s="223"/>
      <c r="S710" s="223"/>
      <c r="T710" s="223"/>
      <c r="U710" s="223"/>
      <c r="V710" s="223"/>
      <c r="W710" s="223"/>
      <c r="X710" s="223"/>
      <c r="Y710" s="230"/>
      <c r="Z710" s="223"/>
      <c r="AA710" s="223"/>
      <c r="AB710" s="223"/>
      <c r="AC710" s="223"/>
      <c r="AD710" s="223"/>
      <c r="AE710" s="223"/>
      <c r="AF710" s="223"/>
      <c r="AG710" s="223"/>
      <c r="AH710" s="223"/>
      <c r="AI710" s="223"/>
      <c r="AJ710" s="223"/>
      <c r="AK710" s="223"/>
      <c r="AL710" s="223"/>
      <c r="AM710" s="223"/>
      <c r="AN710" s="223"/>
      <c r="AO710" s="223"/>
      <c r="AP710" s="223"/>
      <c r="AQ710" s="223"/>
      <c r="AR710" s="223"/>
      <c r="AS710" s="223"/>
      <c r="AT710" s="223"/>
      <c r="AU710" s="223"/>
      <c r="AV710" s="223"/>
      <c r="AW710" s="223"/>
      <c r="AX710" s="223"/>
      <c r="AY710" s="223"/>
      <c r="AZ710" s="223"/>
      <c r="BA710" s="223"/>
      <c r="BB710" s="223"/>
      <c r="BC710" s="223"/>
      <c r="BD710" s="223"/>
      <c r="BE710" s="223"/>
      <c r="BF710" s="223"/>
      <c r="BG710" s="223"/>
      <c r="BH710" s="223"/>
      <c r="BI710" s="223"/>
      <c r="BJ710" s="223"/>
      <c r="BK710" s="223"/>
      <c r="BL710" s="223"/>
      <c r="BM710" s="223"/>
      <c r="BN710" s="223"/>
      <c r="BO710" s="223"/>
      <c r="BP710" s="223"/>
      <c r="BQ710" s="223"/>
      <c r="BR710" s="223"/>
      <c r="BS710" s="223"/>
      <c r="BT710" s="223"/>
      <c r="BU710" s="223"/>
      <c r="BV710" s="223"/>
      <c r="BW710" s="223"/>
      <c r="BX710" s="223"/>
      <c r="BY710" s="223"/>
      <c r="BZ710" s="223"/>
      <c r="CA710" s="223"/>
      <c r="CB710" s="223"/>
      <c r="CC710" s="223"/>
      <c r="CD710" s="223"/>
      <c r="CE710" s="223"/>
      <c r="CF710" s="223"/>
      <c r="CG710" s="223"/>
      <c r="CH710" s="223"/>
      <c r="CI710" s="223"/>
      <c r="CJ710" s="223"/>
      <c r="CK710" s="223"/>
      <c r="CL710" s="223"/>
      <c r="CM710" s="223"/>
      <c r="CN710" s="223"/>
      <c r="CO710" s="223"/>
      <c r="CP710" s="223"/>
      <c r="CQ710" s="223"/>
      <c r="CR710" s="223"/>
      <c r="CS710" s="223"/>
      <c r="CT710" s="223"/>
      <c r="CU710" s="223"/>
      <c r="CV710" s="223"/>
      <c r="CW710" s="223"/>
      <c r="CX710" s="223"/>
      <c r="CY710" s="223"/>
      <c r="CZ710" s="223"/>
      <c r="DA710" s="223"/>
      <c r="DB710" s="223"/>
      <c r="DC710" s="223"/>
      <c r="DD710" s="223"/>
      <c r="DE710" s="223"/>
      <c r="DF710" s="223"/>
      <c r="DG710" s="223"/>
      <c r="DH710" s="223"/>
    </row>
    <row r="711" spans="1:112" s="229" customFormat="1" x14ac:dyDescent="0.2">
      <c r="A711" s="216"/>
      <c r="B711" s="223"/>
      <c r="C711" s="223"/>
      <c r="D711" s="223"/>
      <c r="E711" s="230"/>
      <c r="F711" s="223"/>
      <c r="G711" s="223"/>
      <c r="H711" s="225"/>
      <c r="I711" s="226"/>
      <c r="J711" s="220"/>
      <c r="K711" s="220"/>
      <c r="L711" s="223"/>
      <c r="M711" s="223"/>
      <c r="N711" s="223"/>
      <c r="O711" s="231"/>
      <c r="P711" s="223"/>
      <c r="Q711" s="223"/>
      <c r="R711" s="223"/>
      <c r="S711" s="223"/>
      <c r="T711" s="223"/>
      <c r="U711" s="223"/>
      <c r="V711" s="223"/>
      <c r="W711" s="223"/>
      <c r="X711" s="223"/>
      <c r="Y711" s="230"/>
      <c r="Z711" s="223"/>
      <c r="AA711" s="223"/>
      <c r="AB711" s="223"/>
      <c r="AC711" s="223"/>
      <c r="AD711" s="223"/>
      <c r="AE711" s="223"/>
      <c r="AF711" s="223"/>
      <c r="AG711" s="223"/>
      <c r="AH711" s="223"/>
      <c r="AI711" s="223"/>
      <c r="AJ711" s="223"/>
      <c r="AK711" s="223"/>
      <c r="AL711" s="223"/>
      <c r="AM711" s="223"/>
      <c r="AN711" s="223"/>
      <c r="AO711" s="223"/>
      <c r="AP711" s="223"/>
      <c r="AQ711" s="223"/>
      <c r="AR711" s="223"/>
      <c r="AS711" s="223"/>
      <c r="AT711" s="223"/>
      <c r="AU711" s="223"/>
      <c r="AV711" s="223"/>
      <c r="AW711" s="223"/>
      <c r="AX711" s="223"/>
      <c r="AY711" s="223"/>
      <c r="AZ711" s="223"/>
      <c r="BA711" s="223"/>
      <c r="BB711" s="223"/>
      <c r="BC711" s="223"/>
      <c r="BD711" s="223"/>
      <c r="BE711" s="223"/>
      <c r="BF711" s="223"/>
      <c r="BG711" s="223"/>
      <c r="BH711" s="223"/>
      <c r="BI711" s="223"/>
      <c r="BJ711" s="223"/>
      <c r="BK711" s="223"/>
      <c r="BL711" s="223"/>
      <c r="BM711" s="223"/>
      <c r="BN711" s="223"/>
      <c r="BO711" s="223"/>
      <c r="BP711" s="223"/>
      <c r="BQ711" s="223"/>
      <c r="BR711" s="223"/>
      <c r="BS711" s="223"/>
      <c r="BT711" s="223"/>
      <c r="BU711" s="223"/>
      <c r="BV711" s="223"/>
      <c r="BW711" s="223"/>
      <c r="BX711" s="223"/>
      <c r="BY711" s="223"/>
      <c r="BZ711" s="223"/>
      <c r="CA711" s="223"/>
      <c r="CB711" s="223"/>
      <c r="CC711" s="223"/>
      <c r="CD711" s="223"/>
      <c r="CE711" s="223"/>
      <c r="CF711" s="223"/>
      <c r="CG711" s="223"/>
      <c r="CH711" s="223"/>
      <c r="CI711" s="223"/>
      <c r="CJ711" s="223"/>
      <c r="CK711" s="223"/>
      <c r="CL711" s="223"/>
      <c r="CM711" s="223"/>
      <c r="CN711" s="223"/>
      <c r="CO711" s="223"/>
      <c r="CP711" s="223"/>
      <c r="CQ711" s="223"/>
      <c r="CR711" s="223"/>
      <c r="CS711" s="223"/>
      <c r="CT711" s="223"/>
      <c r="CU711" s="223"/>
      <c r="CV711" s="223"/>
      <c r="CW711" s="223"/>
      <c r="CX711" s="223"/>
      <c r="CY711" s="223"/>
      <c r="CZ711" s="223"/>
      <c r="DA711" s="223"/>
      <c r="DB711" s="223"/>
      <c r="DC711" s="223"/>
      <c r="DD711" s="223"/>
      <c r="DE711" s="223"/>
      <c r="DF711" s="223"/>
      <c r="DG711" s="223"/>
      <c r="DH711" s="223"/>
    </row>
    <row r="712" spans="1:112" s="229" customFormat="1" x14ac:dyDescent="0.2">
      <c r="A712" s="216"/>
      <c r="B712" s="223"/>
      <c r="C712" s="223"/>
      <c r="D712" s="223"/>
      <c r="E712" s="230"/>
      <c r="F712" s="223"/>
      <c r="G712" s="223"/>
      <c r="H712" s="225"/>
      <c r="I712" s="226"/>
      <c r="J712" s="220"/>
      <c r="K712" s="220"/>
      <c r="L712" s="223"/>
      <c r="M712" s="223"/>
      <c r="N712" s="223"/>
      <c r="O712" s="231"/>
      <c r="P712" s="223"/>
      <c r="Q712" s="223"/>
      <c r="R712" s="223"/>
      <c r="S712" s="223"/>
      <c r="T712" s="223"/>
      <c r="U712" s="223"/>
      <c r="V712" s="223"/>
      <c r="W712" s="223"/>
      <c r="X712" s="223"/>
      <c r="Y712" s="230"/>
      <c r="Z712" s="223"/>
      <c r="AA712" s="223"/>
      <c r="AB712" s="223"/>
      <c r="AC712" s="223"/>
      <c r="AD712" s="223"/>
      <c r="AE712" s="223"/>
      <c r="AF712" s="223"/>
      <c r="AG712" s="223"/>
      <c r="AH712" s="223"/>
      <c r="AI712" s="223"/>
      <c r="AJ712" s="223"/>
      <c r="AK712" s="223"/>
      <c r="AL712" s="223"/>
      <c r="AM712" s="223"/>
      <c r="AN712" s="223"/>
      <c r="AO712" s="223"/>
      <c r="AP712" s="223"/>
      <c r="AQ712" s="223"/>
      <c r="AR712" s="223"/>
      <c r="AS712" s="223"/>
      <c r="AT712" s="223"/>
      <c r="AU712" s="223"/>
      <c r="AV712" s="223"/>
      <c r="AW712" s="223"/>
      <c r="AX712" s="223"/>
      <c r="AY712" s="223"/>
      <c r="AZ712" s="223"/>
      <c r="BA712" s="223"/>
      <c r="BB712" s="223"/>
      <c r="BC712" s="223"/>
      <c r="BD712" s="223"/>
      <c r="BE712" s="223"/>
      <c r="BF712" s="223"/>
      <c r="BG712" s="223"/>
      <c r="BH712" s="223"/>
      <c r="BI712" s="223"/>
      <c r="BJ712" s="223"/>
      <c r="BK712" s="223"/>
      <c r="BL712" s="223"/>
      <c r="BM712" s="223"/>
      <c r="BN712" s="223"/>
      <c r="BO712" s="223"/>
      <c r="BP712" s="223"/>
      <c r="BQ712" s="223"/>
      <c r="BR712" s="223"/>
      <c r="BS712" s="223"/>
      <c r="BT712" s="223"/>
      <c r="BU712" s="223"/>
      <c r="BV712" s="223"/>
      <c r="BW712" s="223"/>
      <c r="BX712" s="223"/>
      <c r="BY712" s="223"/>
      <c r="BZ712" s="223"/>
      <c r="CA712" s="223"/>
      <c r="CB712" s="223"/>
      <c r="CC712" s="223"/>
      <c r="CD712" s="223"/>
      <c r="CE712" s="223"/>
      <c r="CF712" s="223"/>
      <c r="CG712" s="223"/>
      <c r="CH712" s="223"/>
      <c r="CI712" s="223"/>
      <c r="CJ712" s="223"/>
      <c r="CK712" s="223"/>
      <c r="CL712" s="223"/>
      <c r="CM712" s="223"/>
      <c r="CN712" s="223"/>
      <c r="CO712" s="223"/>
      <c r="CP712" s="223"/>
      <c r="CQ712" s="223"/>
      <c r="CR712" s="223"/>
      <c r="CS712" s="223"/>
      <c r="CT712" s="223"/>
      <c r="CU712" s="223"/>
      <c r="CV712" s="223"/>
      <c r="CW712" s="223"/>
      <c r="CX712" s="223"/>
      <c r="CY712" s="223"/>
      <c r="CZ712" s="223"/>
      <c r="DA712" s="223"/>
      <c r="DB712" s="223"/>
      <c r="DC712" s="223"/>
      <c r="DD712" s="223"/>
      <c r="DE712" s="223"/>
      <c r="DF712" s="223"/>
      <c r="DG712" s="223"/>
      <c r="DH712" s="223"/>
    </row>
    <row r="713" spans="1:112" s="229" customFormat="1" x14ac:dyDescent="0.2">
      <c r="A713" s="216"/>
      <c r="B713" s="223"/>
      <c r="C713" s="223"/>
      <c r="D713" s="223"/>
      <c r="E713" s="230"/>
      <c r="F713" s="223"/>
      <c r="G713" s="223"/>
      <c r="H713" s="225"/>
      <c r="I713" s="226"/>
      <c r="J713" s="220"/>
      <c r="K713" s="220"/>
      <c r="L713" s="223"/>
      <c r="M713" s="223"/>
      <c r="N713" s="223"/>
      <c r="O713" s="231"/>
      <c r="P713" s="223"/>
      <c r="Q713" s="223"/>
      <c r="R713" s="223"/>
      <c r="S713" s="223"/>
      <c r="T713" s="223"/>
      <c r="U713" s="223"/>
      <c r="V713" s="223"/>
      <c r="W713" s="223"/>
      <c r="X713" s="223"/>
      <c r="Y713" s="230"/>
      <c r="Z713" s="223"/>
      <c r="AA713" s="223"/>
      <c r="AB713" s="223"/>
      <c r="AC713" s="223"/>
      <c r="AD713" s="223"/>
      <c r="AE713" s="223"/>
      <c r="AF713" s="223"/>
      <c r="AG713" s="223"/>
      <c r="AH713" s="223"/>
      <c r="AI713" s="223"/>
      <c r="AJ713" s="223"/>
      <c r="AK713" s="223"/>
      <c r="AL713" s="223"/>
      <c r="AM713" s="223"/>
      <c r="AN713" s="223"/>
      <c r="AO713" s="223"/>
      <c r="AP713" s="223"/>
      <c r="AQ713" s="223"/>
      <c r="AR713" s="223"/>
      <c r="AS713" s="223"/>
      <c r="AT713" s="223"/>
      <c r="AU713" s="223"/>
      <c r="AV713" s="223"/>
      <c r="AW713" s="223"/>
      <c r="AX713" s="223"/>
      <c r="AY713" s="223"/>
      <c r="AZ713" s="223"/>
      <c r="BA713" s="223"/>
      <c r="BB713" s="223"/>
      <c r="BC713" s="223"/>
      <c r="BD713" s="223"/>
      <c r="BE713" s="223"/>
      <c r="BF713" s="223"/>
      <c r="BG713" s="223"/>
      <c r="BH713" s="223"/>
      <c r="BI713" s="223"/>
      <c r="BJ713" s="223"/>
      <c r="BK713" s="223"/>
      <c r="BL713" s="223"/>
      <c r="BM713" s="223"/>
      <c r="BN713" s="223"/>
      <c r="BO713" s="223"/>
      <c r="BP713" s="223"/>
      <c r="BQ713" s="223"/>
      <c r="BR713" s="223"/>
      <c r="BS713" s="223"/>
      <c r="BT713" s="223"/>
      <c r="BU713" s="223"/>
      <c r="BV713" s="223"/>
      <c r="BW713" s="223"/>
      <c r="BX713" s="223"/>
      <c r="BY713" s="223"/>
      <c r="BZ713" s="223"/>
      <c r="CA713" s="223"/>
      <c r="CB713" s="223"/>
      <c r="CC713" s="223"/>
      <c r="CD713" s="223"/>
      <c r="CE713" s="223"/>
      <c r="CF713" s="223"/>
      <c r="CG713" s="223"/>
      <c r="CH713" s="223"/>
      <c r="CI713" s="223"/>
      <c r="CJ713" s="223"/>
      <c r="CK713" s="223"/>
      <c r="CL713" s="223"/>
      <c r="CM713" s="223"/>
      <c r="CN713" s="223"/>
      <c r="CO713" s="223"/>
      <c r="CP713" s="223"/>
      <c r="CQ713" s="223"/>
      <c r="CR713" s="223"/>
      <c r="CS713" s="223"/>
      <c r="CT713" s="223"/>
      <c r="CU713" s="223"/>
      <c r="CV713" s="223"/>
      <c r="CW713" s="223"/>
      <c r="CX713" s="223"/>
      <c r="CY713" s="223"/>
      <c r="CZ713" s="223"/>
      <c r="DA713" s="223"/>
      <c r="DB713" s="223"/>
      <c r="DC713" s="223"/>
      <c r="DD713" s="223"/>
      <c r="DE713" s="223"/>
      <c r="DF713" s="223"/>
      <c r="DG713" s="223"/>
      <c r="DH713" s="223"/>
    </row>
    <row r="714" spans="1:112" s="229" customFormat="1" x14ac:dyDescent="0.2">
      <c r="A714" s="216"/>
      <c r="B714" s="223"/>
      <c r="C714" s="223"/>
      <c r="D714" s="223"/>
      <c r="E714" s="230"/>
      <c r="F714" s="223"/>
      <c r="G714" s="223"/>
      <c r="H714" s="226"/>
      <c r="I714" s="226"/>
      <c r="J714" s="220"/>
      <c r="K714" s="220"/>
      <c r="L714" s="223"/>
      <c r="M714" s="223"/>
      <c r="N714" s="223"/>
      <c r="O714" s="231"/>
      <c r="P714" s="223"/>
      <c r="Q714" s="223"/>
      <c r="R714" s="223"/>
      <c r="S714" s="223"/>
      <c r="T714" s="223"/>
      <c r="U714" s="223"/>
      <c r="V714" s="223"/>
      <c r="W714" s="223"/>
      <c r="X714" s="223"/>
      <c r="Y714" s="230"/>
      <c r="Z714" s="223"/>
      <c r="AA714" s="223"/>
      <c r="AB714" s="223"/>
      <c r="AC714" s="223"/>
      <c r="AD714" s="223"/>
      <c r="AE714" s="223"/>
      <c r="AF714" s="223"/>
      <c r="AG714" s="223"/>
      <c r="AH714" s="223"/>
      <c r="AI714" s="223"/>
      <c r="AJ714" s="223"/>
      <c r="AK714" s="223"/>
      <c r="AL714" s="223"/>
      <c r="AM714" s="223"/>
      <c r="AN714" s="223"/>
      <c r="AO714" s="223"/>
      <c r="AP714" s="223"/>
      <c r="AQ714" s="223"/>
      <c r="AR714" s="223"/>
      <c r="AS714" s="223"/>
      <c r="AT714" s="223"/>
      <c r="AU714" s="223"/>
      <c r="AV714" s="223"/>
      <c r="AW714" s="223"/>
      <c r="AX714" s="223"/>
      <c r="AY714" s="223"/>
      <c r="AZ714" s="223"/>
      <c r="BA714" s="223"/>
      <c r="BB714" s="223"/>
      <c r="BC714" s="223"/>
      <c r="BD714" s="223"/>
      <c r="BE714" s="223"/>
      <c r="BF714" s="223"/>
      <c r="BG714" s="223"/>
      <c r="BH714" s="223"/>
      <c r="BI714" s="223"/>
      <c r="BJ714" s="223"/>
      <c r="BK714" s="223"/>
      <c r="BL714" s="223"/>
      <c r="BM714" s="223"/>
      <c r="BN714" s="223"/>
      <c r="BO714" s="223"/>
      <c r="BP714" s="223"/>
      <c r="BQ714" s="223"/>
      <c r="BR714" s="223"/>
      <c r="BS714" s="223"/>
      <c r="BT714" s="223"/>
      <c r="BU714" s="223"/>
      <c r="BV714" s="223"/>
      <c r="BW714" s="223"/>
      <c r="BX714" s="223"/>
      <c r="BY714" s="223"/>
      <c r="BZ714" s="223"/>
      <c r="CA714" s="223"/>
      <c r="CB714" s="223"/>
      <c r="CC714" s="223"/>
      <c r="CD714" s="223"/>
      <c r="CE714" s="223"/>
      <c r="CF714" s="223"/>
      <c r="CG714" s="223"/>
      <c r="CH714" s="223"/>
      <c r="CI714" s="223"/>
      <c r="CJ714" s="223"/>
      <c r="CK714" s="223"/>
      <c r="CL714" s="223"/>
      <c r="CM714" s="223"/>
      <c r="CN714" s="223"/>
      <c r="CO714" s="223"/>
      <c r="CP714" s="223"/>
      <c r="CQ714" s="223"/>
      <c r="CR714" s="223"/>
      <c r="CS714" s="223"/>
      <c r="CT714" s="223"/>
      <c r="CU714" s="223"/>
      <c r="CV714" s="223"/>
      <c r="CW714" s="223"/>
      <c r="CX714" s="223"/>
      <c r="CY714" s="223"/>
      <c r="CZ714" s="223"/>
      <c r="DA714" s="223"/>
      <c r="DB714" s="223"/>
      <c r="DC714" s="223"/>
      <c r="DD714" s="223"/>
      <c r="DE714" s="223"/>
      <c r="DF714" s="223"/>
      <c r="DG714" s="223"/>
      <c r="DH714" s="223"/>
    </row>
    <row r="715" spans="1:112" s="229" customFormat="1" x14ac:dyDescent="0.2">
      <c r="A715" s="216"/>
      <c r="B715" s="223"/>
      <c r="C715" s="223"/>
      <c r="D715" s="223"/>
      <c r="E715" s="230"/>
      <c r="F715" s="223"/>
      <c r="G715" s="223"/>
      <c r="H715" s="226"/>
      <c r="I715" s="226"/>
      <c r="J715" s="220"/>
      <c r="K715" s="220"/>
      <c r="L715" s="223"/>
      <c r="M715" s="223"/>
      <c r="N715" s="223"/>
      <c r="O715" s="231"/>
      <c r="P715" s="223"/>
      <c r="Q715" s="223"/>
      <c r="R715" s="223"/>
      <c r="S715" s="223"/>
      <c r="T715" s="223"/>
      <c r="U715" s="223"/>
      <c r="V715" s="223"/>
      <c r="W715" s="223"/>
      <c r="X715" s="223"/>
      <c r="Y715" s="230"/>
      <c r="Z715" s="223"/>
      <c r="AA715" s="223"/>
      <c r="AB715" s="223"/>
      <c r="AC715" s="223"/>
      <c r="AD715" s="223"/>
      <c r="AE715" s="223"/>
      <c r="AF715" s="223"/>
      <c r="AG715" s="223"/>
      <c r="AH715" s="223"/>
      <c r="AI715" s="223"/>
      <c r="AJ715" s="223"/>
      <c r="AK715" s="223"/>
      <c r="AL715" s="223"/>
      <c r="AM715" s="223"/>
      <c r="AN715" s="223"/>
      <c r="AO715" s="223"/>
      <c r="AP715" s="223"/>
      <c r="AQ715" s="223"/>
      <c r="AR715" s="223"/>
      <c r="AS715" s="223"/>
      <c r="AT715" s="223"/>
      <c r="AU715" s="223"/>
      <c r="AV715" s="223"/>
      <c r="AW715" s="223"/>
      <c r="AX715" s="223"/>
      <c r="AY715" s="223"/>
      <c r="AZ715" s="223"/>
      <c r="BA715" s="223"/>
      <c r="BB715" s="223"/>
      <c r="BC715" s="223"/>
      <c r="BD715" s="223"/>
      <c r="BE715" s="223"/>
      <c r="BF715" s="223"/>
      <c r="BG715" s="223"/>
      <c r="BH715" s="223"/>
      <c r="BI715" s="223"/>
      <c r="BJ715" s="223"/>
      <c r="BK715" s="223"/>
      <c r="BL715" s="223"/>
      <c r="BM715" s="223"/>
      <c r="BN715" s="223"/>
      <c r="BO715" s="223"/>
      <c r="BP715" s="223"/>
      <c r="BQ715" s="223"/>
      <c r="BR715" s="223"/>
      <c r="BS715" s="223"/>
      <c r="BT715" s="223"/>
      <c r="BU715" s="223"/>
      <c r="BV715" s="223"/>
      <c r="BW715" s="223"/>
      <c r="BX715" s="223"/>
      <c r="BY715" s="223"/>
      <c r="BZ715" s="223"/>
      <c r="CA715" s="223"/>
      <c r="CB715" s="223"/>
      <c r="CC715" s="223"/>
      <c r="CD715" s="223"/>
      <c r="CE715" s="223"/>
      <c r="CF715" s="223"/>
      <c r="CG715" s="223"/>
      <c r="CH715" s="223"/>
      <c r="CI715" s="223"/>
      <c r="CJ715" s="223"/>
      <c r="CK715" s="223"/>
      <c r="CL715" s="223"/>
      <c r="CM715" s="223"/>
      <c r="CN715" s="223"/>
      <c r="CO715" s="223"/>
      <c r="CP715" s="223"/>
      <c r="CQ715" s="223"/>
      <c r="CR715" s="223"/>
      <c r="CS715" s="223"/>
      <c r="CT715" s="223"/>
      <c r="CU715" s="223"/>
      <c r="CV715" s="223"/>
      <c r="CW715" s="223"/>
      <c r="CX715" s="223"/>
      <c r="CY715" s="223"/>
      <c r="CZ715" s="223"/>
      <c r="DA715" s="223"/>
      <c r="DB715" s="223"/>
      <c r="DC715" s="223"/>
      <c r="DD715" s="223"/>
      <c r="DE715" s="223"/>
      <c r="DF715" s="223"/>
      <c r="DG715" s="223"/>
      <c r="DH715" s="223"/>
    </row>
    <row r="716" spans="1:112" s="229" customFormat="1" x14ac:dyDescent="0.2">
      <c r="A716" s="216"/>
      <c r="B716" s="223"/>
      <c r="C716" s="223"/>
      <c r="D716" s="223"/>
      <c r="E716" s="230"/>
      <c r="F716" s="223"/>
      <c r="G716" s="223"/>
      <c r="H716" s="226"/>
      <c r="I716" s="226"/>
      <c r="J716" s="220"/>
      <c r="K716" s="220"/>
      <c r="L716" s="223"/>
      <c r="M716" s="223"/>
      <c r="N716" s="223"/>
      <c r="O716" s="231"/>
      <c r="P716" s="223"/>
      <c r="Q716" s="223"/>
      <c r="R716" s="223"/>
      <c r="S716" s="223"/>
      <c r="T716" s="223"/>
      <c r="U716" s="223"/>
      <c r="V716" s="223"/>
      <c r="W716" s="223"/>
      <c r="X716" s="223"/>
      <c r="Y716" s="230"/>
      <c r="Z716" s="223"/>
      <c r="AA716" s="223"/>
      <c r="AB716" s="223"/>
      <c r="AC716" s="223"/>
      <c r="AD716" s="223"/>
      <c r="AE716" s="230"/>
      <c r="AF716" s="223"/>
      <c r="AG716" s="223"/>
      <c r="AH716" s="223"/>
      <c r="AI716" s="223"/>
      <c r="AJ716" s="223"/>
      <c r="AK716" s="223"/>
      <c r="AL716" s="223"/>
      <c r="AM716" s="223"/>
      <c r="AN716" s="223"/>
      <c r="AO716" s="223"/>
      <c r="AP716" s="223"/>
      <c r="AQ716" s="223"/>
      <c r="AR716" s="223"/>
      <c r="AS716" s="223"/>
      <c r="AT716" s="223"/>
      <c r="AU716" s="223"/>
      <c r="AV716" s="223"/>
      <c r="AW716" s="223"/>
      <c r="AX716" s="223"/>
      <c r="AY716" s="223"/>
      <c r="AZ716" s="223"/>
      <c r="BA716" s="223"/>
      <c r="BB716" s="223"/>
      <c r="BC716" s="223"/>
      <c r="BD716" s="223"/>
      <c r="BE716" s="223"/>
      <c r="BF716" s="223"/>
      <c r="BG716" s="223"/>
      <c r="BH716" s="223"/>
      <c r="BI716" s="223"/>
      <c r="BJ716" s="223"/>
      <c r="BK716" s="223"/>
      <c r="BL716" s="223"/>
      <c r="BM716" s="223"/>
      <c r="BN716" s="223"/>
      <c r="BO716" s="223"/>
      <c r="BP716" s="223"/>
      <c r="BQ716" s="223"/>
      <c r="BR716" s="223"/>
      <c r="BS716" s="223"/>
      <c r="BT716" s="223"/>
      <c r="BU716" s="223"/>
      <c r="BV716" s="223"/>
      <c r="BW716" s="223"/>
      <c r="BX716" s="223"/>
      <c r="BY716" s="223"/>
      <c r="BZ716" s="223"/>
      <c r="CA716" s="223"/>
      <c r="CB716" s="223"/>
      <c r="CC716" s="223"/>
      <c r="CD716" s="223"/>
      <c r="CE716" s="223"/>
      <c r="CF716" s="223"/>
      <c r="CG716" s="223"/>
      <c r="CH716" s="223"/>
      <c r="CI716" s="223"/>
      <c r="CJ716" s="223"/>
      <c r="CK716" s="223"/>
      <c r="CL716" s="223"/>
      <c r="CM716" s="223"/>
      <c r="CN716" s="223"/>
      <c r="CO716" s="223"/>
      <c r="CP716" s="223"/>
      <c r="CQ716" s="223"/>
      <c r="CR716" s="223"/>
      <c r="CS716" s="223"/>
      <c r="CT716" s="223"/>
      <c r="CU716" s="223"/>
      <c r="CV716" s="223"/>
      <c r="CW716" s="223"/>
      <c r="CX716" s="223"/>
      <c r="CY716" s="223"/>
      <c r="CZ716" s="223"/>
      <c r="DA716" s="223"/>
      <c r="DB716" s="223"/>
      <c r="DC716" s="223"/>
      <c r="DD716" s="223"/>
      <c r="DE716" s="223"/>
      <c r="DF716" s="223"/>
      <c r="DG716" s="223"/>
      <c r="DH716" s="223"/>
    </row>
    <row r="717" spans="1:112" s="229" customFormat="1" x14ac:dyDescent="0.2">
      <c r="A717" s="216"/>
      <c r="B717" s="223"/>
      <c r="C717" s="223"/>
      <c r="D717" s="223"/>
      <c r="E717" s="230"/>
      <c r="F717" s="223"/>
      <c r="G717" s="223"/>
      <c r="H717" s="226"/>
      <c r="I717" s="226"/>
      <c r="J717" s="220"/>
      <c r="K717" s="220"/>
      <c r="L717" s="223"/>
      <c r="M717" s="223"/>
      <c r="N717" s="223"/>
      <c r="O717" s="231"/>
      <c r="P717" s="223"/>
      <c r="Q717" s="223"/>
      <c r="R717" s="223"/>
      <c r="S717" s="223"/>
      <c r="T717" s="223"/>
      <c r="U717" s="223"/>
      <c r="V717" s="223"/>
      <c r="W717" s="223"/>
      <c r="X717" s="223"/>
      <c r="Y717" s="230"/>
      <c r="Z717" s="223"/>
      <c r="AA717" s="223"/>
      <c r="AB717" s="223"/>
      <c r="AC717" s="223"/>
      <c r="AD717" s="223"/>
      <c r="AE717" s="223"/>
      <c r="AF717" s="223"/>
      <c r="AG717" s="223"/>
      <c r="AH717" s="223"/>
      <c r="AI717" s="223"/>
      <c r="AJ717" s="223"/>
      <c r="AK717" s="223"/>
      <c r="AL717" s="223"/>
      <c r="AM717" s="223"/>
      <c r="AN717" s="223"/>
      <c r="AO717" s="223"/>
      <c r="AP717" s="223"/>
      <c r="AQ717" s="223"/>
      <c r="AR717" s="223"/>
      <c r="AS717" s="223"/>
      <c r="AT717" s="223"/>
      <c r="AU717" s="223"/>
      <c r="AV717" s="223"/>
      <c r="AW717" s="223"/>
      <c r="AX717" s="223"/>
      <c r="AY717" s="223"/>
      <c r="AZ717" s="223"/>
      <c r="BA717" s="223"/>
      <c r="BB717" s="223"/>
      <c r="BC717" s="223"/>
      <c r="BD717" s="223"/>
      <c r="BE717" s="223"/>
      <c r="BF717" s="223"/>
      <c r="BG717" s="223"/>
      <c r="BH717" s="223"/>
      <c r="BI717" s="223"/>
      <c r="BJ717" s="223"/>
      <c r="BK717" s="223"/>
      <c r="BL717" s="223"/>
      <c r="BM717" s="223"/>
      <c r="BN717" s="223"/>
      <c r="BO717" s="223"/>
      <c r="BP717" s="223"/>
      <c r="BQ717" s="223"/>
      <c r="BR717" s="223"/>
      <c r="BS717" s="223"/>
      <c r="BT717" s="223"/>
      <c r="BU717" s="223"/>
      <c r="BV717" s="223"/>
      <c r="BW717" s="223"/>
      <c r="BX717" s="223"/>
      <c r="BY717" s="223"/>
      <c r="BZ717" s="223"/>
      <c r="CA717" s="223"/>
      <c r="CB717" s="223"/>
      <c r="CC717" s="223"/>
      <c r="CD717" s="223"/>
      <c r="CE717" s="223"/>
      <c r="CF717" s="223"/>
      <c r="CG717" s="223"/>
      <c r="CH717" s="223"/>
      <c r="CI717" s="223"/>
      <c r="CJ717" s="223"/>
      <c r="CK717" s="223"/>
      <c r="CL717" s="223"/>
      <c r="CM717" s="223"/>
      <c r="CN717" s="223"/>
      <c r="CO717" s="223"/>
      <c r="CP717" s="223"/>
      <c r="CQ717" s="223"/>
      <c r="CR717" s="223"/>
      <c r="CS717" s="223"/>
      <c r="CT717" s="223"/>
      <c r="CU717" s="223"/>
      <c r="CV717" s="223"/>
      <c r="CW717" s="223"/>
      <c r="CX717" s="223"/>
      <c r="CY717" s="223"/>
      <c r="CZ717" s="223"/>
      <c r="DA717" s="223"/>
      <c r="DB717" s="223"/>
      <c r="DC717" s="223"/>
      <c r="DD717" s="223"/>
      <c r="DE717" s="223"/>
      <c r="DF717" s="223"/>
      <c r="DG717" s="223"/>
      <c r="DH717" s="223"/>
    </row>
    <row r="718" spans="1:112" s="229" customFormat="1" x14ac:dyDescent="0.2">
      <c r="A718" s="216"/>
      <c r="B718" s="223"/>
      <c r="C718" s="223"/>
      <c r="D718" s="223"/>
      <c r="E718" s="230"/>
      <c r="F718" s="223"/>
      <c r="G718" s="223"/>
      <c r="H718" s="226"/>
      <c r="I718" s="226"/>
      <c r="J718" s="220"/>
      <c r="K718" s="220"/>
      <c r="L718" s="223"/>
      <c r="M718" s="223"/>
      <c r="N718" s="223"/>
      <c r="O718" s="231"/>
      <c r="P718" s="223"/>
      <c r="Q718" s="223"/>
      <c r="R718" s="223"/>
      <c r="S718" s="223"/>
      <c r="T718" s="223"/>
      <c r="U718" s="223"/>
      <c r="V718" s="223"/>
      <c r="W718" s="223"/>
      <c r="X718" s="223"/>
      <c r="Y718" s="230"/>
      <c r="Z718" s="223"/>
      <c r="AA718" s="223"/>
      <c r="AB718" s="223"/>
      <c r="AC718" s="223"/>
      <c r="AD718" s="223"/>
      <c r="AE718" s="223"/>
      <c r="AF718" s="223"/>
      <c r="AG718" s="223"/>
      <c r="AH718" s="223"/>
      <c r="AI718" s="223"/>
      <c r="AJ718" s="223"/>
      <c r="AK718" s="223"/>
      <c r="AL718" s="223"/>
      <c r="AM718" s="223"/>
      <c r="AN718" s="223"/>
      <c r="AO718" s="223"/>
      <c r="AP718" s="223"/>
      <c r="AQ718" s="223"/>
      <c r="AR718" s="223"/>
      <c r="AS718" s="223"/>
      <c r="AT718" s="223"/>
      <c r="AU718" s="223"/>
      <c r="AV718" s="223"/>
      <c r="AW718" s="223"/>
      <c r="AX718" s="223"/>
      <c r="AY718" s="223"/>
      <c r="AZ718" s="223"/>
      <c r="BA718" s="223"/>
      <c r="BB718" s="223"/>
      <c r="BC718" s="223"/>
      <c r="BD718" s="223"/>
      <c r="BE718" s="223"/>
      <c r="BF718" s="223"/>
      <c r="BG718" s="223"/>
      <c r="BH718" s="223"/>
      <c r="BI718" s="223"/>
      <c r="BJ718" s="223"/>
      <c r="BK718" s="223"/>
      <c r="BL718" s="223"/>
      <c r="BM718" s="223"/>
      <c r="BN718" s="223"/>
      <c r="BO718" s="223"/>
      <c r="BP718" s="223"/>
      <c r="BQ718" s="223"/>
      <c r="BR718" s="223"/>
      <c r="BS718" s="223"/>
      <c r="BT718" s="223"/>
      <c r="BU718" s="223"/>
      <c r="BV718" s="223"/>
      <c r="BW718" s="223"/>
      <c r="BX718" s="223"/>
      <c r="BY718" s="223"/>
      <c r="BZ718" s="223"/>
      <c r="CA718" s="223"/>
      <c r="CB718" s="223"/>
      <c r="CC718" s="223"/>
      <c r="CD718" s="223"/>
      <c r="CE718" s="223"/>
      <c r="CF718" s="223"/>
      <c r="CG718" s="223"/>
      <c r="CH718" s="223"/>
      <c r="CI718" s="223"/>
      <c r="CJ718" s="223"/>
      <c r="CK718" s="223"/>
      <c r="CL718" s="223"/>
      <c r="CM718" s="223"/>
      <c r="CN718" s="223"/>
      <c r="CO718" s="223"/>
      <c r="CP718" s="223"/>
      <c r="CQ718" s="223"/>
      <c r="CR718" s="223"/>
      <c r="CS718" s="223"/>
      <c r="CT718" s="223"/>
      <c r="CU718" s="223"/>
      <c r="CV718" s="223"/>
      <c r="CW718" s="223"/>
      <c r="CX718" s="223"/>
      <c r="CY718" s="223"/>
      <c r="CZ718" s="223"/>
      <c r="DA718" s="223"/>
      <c r="DB718" s="223"/>
      <c r="DC718" s="223"/>
      <c r="DD718" s="223"/>
      <c r="DE718" s="223"/>
      <c r="DF718" s="223"/>
      <c r="DG718" s="223"/>
      <c r="DH718" s="223"/>
    </row>
    <row r="719" spans="1:112" s="229" customFormat="1" x14ac:dyDescent="0.2">
      <c r="A719" s="216"/>
      <c r="B719" s="223"/>
      <c r="C719" s="223"/>
      <c r="D719" s="223"/>
      <c r="E719" s="230"/>
      <c r="F719" s="223"/>
      <c r="G719" s="223"/>
      <c r="H719" s="225"/>
      <c r="I719" s="226"/>
      <c r="J719" s="220"/>
      <c r="K719" s="220"/>
      <c r="L719" s="223"/>
      <c r="M719" s="223"/>
      <c r="N719" s="223"/>
      <c r="O719" s="231"/>
      <c r="P719" s="223"/>
      <c r="Q719" s="223"/>
      <c r="R719" s="223"/>
      <c r="S719" s="223"/>
      <c r="T719" s="223"/>
      <c r="U719" s="223"/>
      <c r="V719" s="223"/>
      <c r="W719" s="223"/>
      <c r="X719" s="223"/>
      <c r="Y719" s="230"/>
      <c r="Z719" s="223"/>
      <c r="AA719" s="223"/>
      <c r="AB719" s="223"/>
      <c r="AC719" s="223"/>
      <c r="AD719" s="223"/>
      <c r="AE719" s="223"/>
      <c r="AF719" s="223"/>
      <c r="AG719" s="223"/>
      <c r="AH719" s="223"/>
      <c r="AI719" s="223"/>
      <c r="AJ719" s="223"/>
      <c r="AK719" s="223"/>
      <c r="AL719" s="223"/>
      <c r="AM719" s="223"/>
      <c r="AN719" s="223"/>
      <c r="AO719" s="223"/>
      <c r="AP719" s="223"/>
      <c r="AQ719" s="223"/>
      <c r="AR719" s="223"/>
      <c r="AS719" s="223"/>
      <c r="AT719" s="223"/>
      <c r="AU719" s="223"/>
      <c r="AV719" s="223"/>
      <c r="AW719" s="223"/>
      <c r="AX719" s="223"/>
      <c r="AY719" s="223"/>
      <c r="AZ719" s="223"/>
      <c r="BA719" s="223"/>
      <c r="BB719" s="223"/>
      <c r="BC719" s="223"/>
      <c r="BD719" s="223"/>
      <c r="BE719" s="223"/>
      <c r="BF719" s="223"/>
      <c r="BG719" s="223"/>
      <c r="BH719" s="223"/>
      <c r="BI719" s="223"/>
      <c r="BJ719" s="223"/>
      <c r="BK719" s="223"/>
      <c r="BL719" s="223"/>
      <c r="BM719" s="223"/>
      <c r="BN719" s="223"/>
      <c r="BO719" s="223"/>
      <c r="BP719" s="223"/>
      <c r="BQ719" s="223"/>
      <c r="BR719" s="223"/>
      <c r="BS719" s="223"/>
      <c r="BT719" s="223"/>
      <c r="BU719" s="223"/>
      <c r="BV719" s="223"/>
      <c r="BW719" s="223"/>
      <c r="BX719" s="223"/>
      <c r="BY719" s="223"/>
      <c r="BZ719" s="223"/>
      <c r="CA719" s="223"/>
      <c r="CB719" s="223"/>
      <c r="CC719" s="223"/>
      <c r="CD719" s="223"/>
      <c r="CE719" s="223"/>
      <c r="CF719" s="223"/>
      <c r="CG719" s="223"/>
      <c r="CH719" s="223"/>
      <c r="CI719" s="223"/>
      <c r="CJ719" s="223"/>
      <c r="CK719" s="223"/>
      <c r="CL719" s="223"/>
      <c r="CM719" s="223"/>
      <c r="CN719" s="223"/>
      <c r="CO719" s="223"/>
      <c r="CP719" s="223"/>
      <c r="CQ719" s="223"/>
      <c r="CR719" s="223"/>
      <c r="CS719" s="223"/>
      <c r="CT719" s="223"/>
      <c r="CU719" s="223"/>
      <c r="CV719" s="223"/>
      <c r="CW719" s="223"/>
      <c r="CX719" s="223"/>
      <c r="CY719" s="223"/>
      <c r="CZ719" s="223"/>
      <c r="DA719" s="223"/>
      <c r="DB719" s="223"/>
      <c r="DC719" s="223"/>
      <c r="DD719" s="223"/>
      <c r="DE719" s="223"/>
      <c r="DF719" s="223"/>
      <c r="DG719" s="223"/>
      <c r="DH719" s="223"/>
    </row>
    <row r="720" spans="1:112" s="229" customFormat="1" x14ac:dyDescent="0.2">
      <c r="A720" s="216"/>
      <c r="B720" s="223"/>
      <c r="C720" s="223"/>
      <c r="D720" s="223"/>
      <c r="E720" s="230"/>
      <c r="F720" s="223"/>
      <c r="G720" s="223"/>
      <c r="H720" s="226"/>
      <c r="I720" s="226"/>
      <c r="J720" s="220"/>
      <c r="K720" s="220"/>
      <c r="L720" s="223"/>
      <c r="M720" s="223"/>
      <c r="N720" s="223"/>
      <c r="O720" s="231"/>
      <c r="P720" s="223"/>
      <c r="Q720" s="223"/>
      <c r="R720" s="223"/>
      <c r="S720" s="223"/>
      <c r="T720" s="223"/>
      <c r="U720" s="223"/>
      <c r="V720" s="223"/>
      <c r="W720" s="223"/>
      <c r="X720" s="223"/>
      <c r="Y720" s="230"/>
      <c r="Z720" s="223"/>
      <c r="AA720" s="223"/>
      <c r="AB720" s="223"/>
      <c r="AC720" s="223"/>
      <c r="AD720" s="223"/>
      <c r="AE720" s="223"/>
      <c r="AF720" s="223"/>
      <c r="AG720" s="223"/>
      <c r="AH720" s="223"/>
      <c r="AI720" s="223"/>
      <c r="AJ720" s="223"/>
      <c r="AK720" s="223"/>
      <c r="AL720" s="223"/>
      <c r="AM720" s="223"/>
      <c r="AN720" s="223"/>
      <c r="AO720" s="223"/>
      <c r="AP720" s="223"/>
      <c r="AQ720" s="223"/>
      <c r="AR720" s="223"/>
      <c r="AS720" s="223"/>
      <c r="AT720" s="223"/>
      <c r="AU720" s="223"/>
      <c r="AV720" s="223"/>
      <c r="AW720" s="223"/>
      <c r="AX720" s="223"/>
      <c r="AY720" s="223"/>
      <c r="AZ720" s="223"/>
      <c r="BA720" s="223"/>
      <c r="BB720" s="223"/>
      <c r="BC720" s="223"/>
      <c r="BD720" s="223"/>
      <c r="BE720" s="223"/>
      <c r="BF720" s="223"/>
      <c r="BG720" s="223"/>
      <c r="BH720" s="223"/>
      <c r="BI720" s="223"/>
      <c r="BJ720" s="223"/>
      <c r="BK720" s="223"/>
      <c r="BL720" s="223"/>
      <c r="BM720" s="223"/>
      <c r="BN720" s="223"/>
      <c r="BO720" s="223"/>
      <c r="BP720" s="223"/>
      <c r="BQ720" s="223"/>
      <c r="BR720" s="223"/>
      <c r="BS720" s="223"/>
      <c r="BT720" s="223"/>
      <c r="BU720" s="223"/>
      <c r="BV720" s="223"/>
      <c r="BW720" s="223"/>
      <c r="BX720" s="223"/>
      <c r="BY720" s="223"/>
      <c r="BZ720" s="223"/>
      <c r="CA720" s="223"/>
      <c r="CB720" s="223"/>
      <c r="CC720" s="223"/>
      <c r="CD720" s="223"/>
      <c r="CE720" s="223"/>
      <c r="CF720" s="223"/>
      <c r="CG720" s="223"/>
      <c r="CH720" s="223"/>
      <c r="CI720" s="223"/>
      <c r="CJ720" s="223"/>
      <c r="CK720" s="223"/>
      <c r="CL720" s="223"/>
      <c r="CM720" s="223"/>
      <c r="CN720" s="223"/>
      <c r="CO720" s="223"/>
      <c r="CP720" s="223"/>
      <c r="CQ720" s="223"/>
      <c r="CR720" s="223"/>
      <c r="CS720" s="223"/>
      <c r="CT720" s="223"/>
      <c r="CU720" s="223"/>
      <c r="CV720" s="223"/>
      <c r="CW720" s="223"/>
      <c r="CX720" s="223"/>
      <c r="CY720" s="223"/>
      <c r="CZ720" s="223"/>
      <c r="DA720" s="223"/>
      <c r="DB720" s="223"/>
      <c r="DC720" s="223"/>
      <c r="DD720" s="223"/>
      <c r="DE720" s="223"/>
      <c r="DF720" s="223"/>
      <c r="DG720" s="223"/>
      <c r="DH720" s="223"/>
    </row>
    <row r="721" spans="1:112" s="229" customFormat="1" x14ac:dyDescent="0.2">
      <c r="A721" s="216"/>
      <c r="B721" s="223"/>
      <c r="C721" s="223"/>
      <c r="D721" s="223"/>
      <c r="E721" s="230"/>
      <c r="F721" s="223"/>
      <c r="G721" s="223"/>
      <c r="H721" s="225"/>
      <c r="I721" s="226"/>
      <c r="J721" s="220"/>
      <c r="K721" s="220"/>
      <c r="L721" s="223"/>
      <c r="M721" s="223"/>
      <c r="N721" s="223"/>
      <c r="O721" s="231"/>
      <c r="P721" s="223"/>
      <c r="Q721" s="223"/>
      <c r="R721" s="223"/>
      <c r="S721" s="223"/>
      <c r="T721" s="223"/>
      <c r="U721" s="223"/>
      <c r="V721" s="223"/>
      <c r="W721" s="223"/>
      <c r="X721" s="223"/>
      <c r="Y721" s="230"/>
      <c r="Z721" s="223"/>
      <c r="AA721" s="223"/>
      <c r="AB721" s="223"/>
      <c r="AC721" s="223"/>
      <c r="AD721" s="223"/>
      <c r="AE721" s="223"/>
      <c r="AF721" s="223"/>
      <c r="AG721" s="223"/>
      <c r="AH721" s="223"/>
      <c r="AI721" s="223"/>
      <c r="AJ721" s="223"/>
      <c r="AK721" s="223"/>
      <c r="AL721" s="223"/>
      <c r="AM721" s="223"/>
      <c r="AN721" s="223"/>
      <c r="AO721" s="223"/>
      <c r="AP721" s="223"/>
      <c r="AQ721" s="223"/>
      <c r="AR721" s="223"/>
      <c r="AS721" s="223"/>
      <c r="AT721" s="223"/>
      <c r="AU721" s="223"/>
      <c r="AV721" s="223"/>
      <c r="AW721" s="223"/>
      <c r="AX721" s="223"/>
      <c r="AY721" s="223"/>
      <c r="AZ721" s="223"/>
      <c r="BA721" s="223"/>
      <c r="BB721" s="223"/>
      <c r="BC721" s="223"/>
      <c r="BD721" s="223"/>
      <c r="BE721" s="223"/>
      <c r="BF721" s="223"/>
      <c r="BG721" s="223"/>
      <c r="BH721" s="223"/>
      <c r="BI721" s="223"/>
      <c r="BJ721" s="223"/>
      <c r="BK721" s="223"/>
      <c r="BL721" s="223"/>
      <c r="BM721" s="223"/>
      <c r="BN721" s="223"/>
      <c r="BO721" s="223"/>
      <c r="BP721" s="223"/>
      <c r="BQ721" s="223"/>
      <c r="BR721" s="223"/>
      <c r="BS721" s="223"/>
      <c r="BT721" s="223"/>
      <c r="BU721" s="223"/>
      <c r="BV721" s="223"/>
      <c r="BW721" s="223"/>
      <c r="BX721" s="223"/>
      <c r="BY721" s="223"/>
      <c r="BZ721" s="223"/>
      <c r="CA721" s="223"/>
      <c r="CB721" s="223"/>
      <c r="CC721" s="223"/>
      <c r="CD721" s="223"/>
      <c r="CE721" s="223"/>
      <c r="CF721" s="223"/>
      <c r="CG721" s="223"/>
      <c r="CH721" s="223"/>
      <c r="CI721" s="223"/>
      <c r="CJ721" s="223"/>
      <c r="CK721" s="223"/>
      <c r="CL721" s="223"/>
      <c r="CM721" s="223"/>
      <c r="CN721" s="223"/>
      <c r="CO721" s="223"/>
      <c r="CP721" s="223"/>
      <c r="CQ721" s="223"/>
      <c r="CR721" s="223"/>
      <c r="CS721" s="223"/>
      <c r="CT721" s="223"/>
      <c r="CU721" s="223"/>
      <c r="CV721" s="223"/>
      <c r="CW721" s="223"/>
      <c r="CX721" s="223"/>
      <c r="CY721" s="223"/>
      <c r="CZ721" s="223"/>
      <c r="DA721" s="223"/>
      <c r="DB721" s="223"/>
      <c r="DC721" s="223"/>
      <c r="DD721" s="223"/>
      <c r="DE721" s="223"/>
      <c r="DF721" s="223"/>
      <c r="DG721" s="223"/>
      <c r="DH721" s="223"/>
    </row>
    <row r="722" spans="1:112" s="229" customFormat="1" x14ac:dyDescent="0.2">
      <c r="A722" s="216"/>
      <c r="B722" s="223"/>
      <c r="C722" s="223"/>
      <c r="D722" s="223"/>
      <c r="E722" s="230"/>
      <c r="F722" s="223"/>
      <c r="G722" s="223"/>
      <c r="H722" s="225"/>
      <c r="I722" s="226"/>
      <c r="J722" s="220"/>
      <c r="K722" s="220"/>
      <c r="L722" s="223"/>
      <c r="M722" s="223"/>
      <c r="N722" s="223"/>
      <c r="O722" s="231"/>
      <c r="P722" s="223"/>
      <c r="Q722" s="223"/>
      <c r="R722" s="223"/>
      <c r="S722" s="223"/>
      <c r="T722" s="223"/>
      <c r="U722" s="223"/>
      <c r="V722" s="223"/>
      <c r="W722" s="223"/>
      <c r="X722" s="223"/>
      <c r="Y722" s="230"/>
      <c r="Z722" s="223"/>
      <c r="AA722" s="223"/>
      <c r="AB722" s="223"/>
      <c r="AC722" s="223"/>
      <c r="AD722" s="223"/>
      <c r="AE722" s="223"/>
      <c r="AF722" s="223"/>
      <c r="AG722" s="223"/>
      <c r="AH722" s="223"/>
      <c r="AI722" s="223"/>
      <c r="AJ722" s="223"/>
      <c r="AK722" s="223"/>
      <c r="AL722" s="223"/>
      <c r="AM722" s="223"/>
      <c r="AN722" s="223"/>
      <c r="AO722" s="223"/>
      <c r="AP722" s="223"/>
      <c r="AQ722" s="223"/>
      <c r="AR722" s="223"/>
      <c r="AS722" s="223"/>
      <c r="AT722" s="223"/>
      <c r="AU722" s="223"/>
      <c r="AV722" s="223"/>
      <c r="AW722" s="223"/>
      <c r="AX722" s="223"/>
      <c r="AY722" s="223"/>
      <c r="AZ722" s="223"/>
      <c r="BA722" s="223"/>
      <c r="BB722" s="223"/>
      <c r="BC722" s="223"/>
      <c r="BD722" s="223"/>
      <c r="BE722" s="223"/>
      <c r="BF722" s="223"/>
      <c r="BG722" s="223"/>
      <c r="BH722" s="223"/>
      <c r="BI722" s="223"/>
      <c r="BJ722" s="223"/>
      <c r="BK722" s="223"/>
      <c r="BL722" s="223"/>
      <c r="BM722" s="223"/>
      <c r="BN722" s="223"/>
      <c r="BO722" s="223"/>
      <c r="BP722" s="223"/>
      <c r="BQ722" s="223"/>
      <c r="BR722" s="223"/>
      <c r="BS722" s="223"/>
      <c r="BT722" s="223"/>
      <c r="BU722" s="223"/>
      <c r="BV722" s="223"/>
      <c r="BW722" s="223"/>
      <c r="BX722" s="223"/>
      <c r="BY722" s="223"/>
      <c r="BZ722" s="223"/>
      <c r="CA722" s="223"/>
      <c r="CB722" s="223"/>
      <c r="CC722" s="223"/>
      <c r="CD722" s="223"/>
      <c r="CE722" s="223"/>
      <c r="CF722" s="223"/>
      <c r="CG722" s="223"/>
      <c r="CH722" s="223"/>
      <c r="CI722" s="223"/>
      <c r="CJ722" s="223"/>
      <c r="CK722" s="223"/>
      <c r="CL722" s="223"/>
      <c r="CM722" s="223"/>
      <c r="CN722" s="223"/>
      <c r="CO722" s="223"/>
      <c r="CP722" s="223"/>
      <c r="CQ722" s="223"/>
      <c r="CR722" s="223"/>
      <c r="CS722" s="223"/>
      <c r="CT722" s="223"/>
      <c r="CU722" s="223"/>
      <c r="CV722" s="223"/>
      <c r="CW722" s="223"/>
      <c r="CX722" s="223"/>
      <c r="CY722" s="223"/>
      <c r="CZ722" s="223"/>
      <c r="DA722" s="223"/>
      <c r="DB722" s="223"/>
      <c r="DC722" s="223"/>
      <c r="DD722" s="223"/>
      <c r="DE722" s="223"/>
      <c r="DF722" s="223"/>
      <c r="DG722" s="223"/>
      <c r="DH722" s="223"/>
    </row>
    <row r="723" spans="1:112" s="229" customFormat="1" x14ac:dyDescent="0.2">
      <c r="A723" s="216"/>
      <c r="B723" s="223"/>
      <c r="C723" s="223"/>
      <c r="D723" s="223"/>
      <c r="E723" s="230"/>
      <c r="F723" s="223"/>
      <c r="G723" s="223"/>
      <c r="H723" s="226"/>
      <c r="I723" s="226"/>
      <c r="J723" s="220"/>
      <c r="K723" s="220"/>
      <c r="L723" s="223"/>
      <c r="M723" s="223"/>
      <c r="N723" s="223"/>
      <c r="O723" s="231"/>
      <c r="P723" s="223"/>
      <c r="Q723" s="223"/>
      <c r="R723" s="223"/>
      <c r="S723" s="223"/>
      <c r="T723" s="223"/>
      <c r="U723" s="223"/>
      <c r="V723" s="223"/>
      <c r="W723" s="223"/>
      <c r="X723" s="223"/>
      <c r="Y723" s="230"/>
      <c r="Z723" s="223"/>
      <c r="AA723" s="223"/>
      <c r="AB723" s="223"/>
      <c r="AC723" s="223"/>
      <c r="AD723" s="223"/>
      <c r="AE723" s="223"/>
      <c r="AF723" s="223"/>
      <c r="AG723" s="223"/>
      <c r="AH723" s="223"/>
      <c r="AI723" s="223"/>
      <c r="AJ723" s="223"/>
      <c r="AK723" s="223"/>
      <c r="AL723" s="223"/>
      <c r="AM723" s="223"/>
      <c r="AN723" s="223"/>
      <c r="AO723" s="223"/>
      <c r="AP723" s="223"/>
      <c r="AQ723" s="223"/>
      <c r="AR723" s="223"/>
      <c r="AS723" s="223"/>
      <c r="AT723" s="223"/>
      <c r="AU723" s="223"/>
      <c r="AV723" s="223"/>
      <c r="AW723" s="223"/>
      <c r="AX723" s="223"/>
      <c r="AY723" s="223"/>
      <c r="AZ723" s="223"/>
      <c r="BA723" s="223"/>
      <c r="BB723" s="223"/>
      <c r="BC723" s="223"/>
      <c r="BD723" s="223"/>
      <c r="BE723" s="223"/>
      <c r="BF723" s="223"/>
      <c r="BG723" s="223"/>
      <c r="BH723" s="223"/>
      <c r="BI723" s="223"/>
      <c r="BJ723" s="223"/>
      <c r="BK723" s="223"/>
      <c r="BL723" s="223"/>
      <c r="BM723" s="223"/>
      <c r="BN723" s="223"/>
      <c r="BO723" s="223"/>
      <c r="BP723" s="223"/>
      <c r="BQ723" s="223"/>
      <c r="BR723" s="223"/>
      <c r="BS723" s="223"/>
      <c r="BT723" s="223"/>
      <c r="BU723" s="223"/>
      <c r="BV723" s="223"/>
      <c r="BW723" s="223"/>
      <c r="BX723" s="223"/>
      <c r="BY723" s="223"/>
      <c r="BZ723" s="223"/>
      <c r="CA723" s="223"/>
      <c r="CB723" s="223"/>
      <c r="CC723" s="223"/>
      <c r="CD723" s="223"/>
      <c r="CE723" s="223"/>
      <c r="CF723" s="223"/>
      <c r="CG723" s="223"/>
      <c r="CH723" s="223"/>
      <c r="CI723" s="223"/>
      <c r="CJ723" s="223"/>
      <c r="CK723" s="223"/>
      <c r="CL723" s="223"/>
      <c r="CM723" s="223"/>
      <c r="CN723" s="223"/>
      <c r="CO723" s="223"/>
      <c r="CP723" s="223"/>
      <c r="CQ723" s="223"/>
      <c r="CR723" s="223"/>
      <c r="CS723" s="223"/>
      <c r="CT723" s="223"/>
      <c r="CU723" s="223"/>
      <c r="CV723" s="223"/>
      <c r="CW723" s="223"/>
      <c r="CX723" s="223"/>
      <c r="CY723" s="223"/>
      <c r="CZ723" s="223"/>
      <c r="DA723" s="223"/>
      <c r="DB723" s="223"/>
      <c r="DC723" s="223"/>
      <c r="DD723" s="223"/>
      <c r="DE723" s="223"/>
      <c r="DF723" s="223"/>
      <c r="DG723" s="223"/>
      <c r="DH723" s="223"/>
    </row>
    <row r="724" spans="1:112" s="229" customFormat="1" x14ac:dyDescent="0.2">
      <c r="A724" s="216"/>
      <c r="B724" s="223"/>
      <c r="C724" s="223"/>
      <c r="D724" s="223"/>
      <c r="E724" s="230"/>
      <c r="F724" s="223"/>
      <c r="G724" s="223"/>
      <c r="H724" s="225"/>
      <c r="I724" s="226"/>
      <c r="J724" s="220"/>
      <c r="K724" s="220"/>
      <c r="L724" s="223"/>
      <c r="M724" s="223"/>
      <c r="N724" s="223"/>
      <c r="O724" s="231"/>
      <c r="P724" s="223"/>
      <c r="Q724" s="223"/>
      <c r="R724" s="223"/>
      <c r="S724" s="223"/>
      <c r="T724" s="223"/>
      <c r="U724" s="223"/>
      <c r="V724" s="223"/>
      <c r="W724" s="223"/>
      <c r="X724" s="223"/>
      <c r="Y724" s="230"/>
      <c r="Z724" s="223"/>
      <c r="AA724" s="223"/>
      <c r="AB724" s="223"/>
      <c r="AC724" s="223"/>
      <c r="AD724" s="223"/>
      <c r="AE724" s="230"/>
      <c r="AF724" s="223"/>
      <c r="AG724" s="223"/>
      <c r="AH724" s="223"/>
      <c r="AI724" s="223"/>
      <c r="AJ724" s="223"/>
      <c r="AK724" s="223"/>
      <c r="AL724" s="223"/>
      <c r="AM724" s="223"/>
      <c r="AN724" s="223"/>
      <c r="AO724" s="223"/>
      <c r="AP724" s="223"/>
      <c r="AQ724" s="223"/>
      <c r="AR724" s="223"/>
      <c r="AS724" s="223"/>
      <c r="AT724" s="223"/>
      <c r="AU724" s="223"/>
      <c r="AV724" s="223"/>
      <c r="AW724" s="223"/>
      <c r="AX724" s="223"/>
      <c r="AY724" s="223"/>
      <c r="AZ724" s="223"/>
      <c r="BA724" s="223"/>
      <c r="BB724" s="223"/>
      <c r="BC724" s="223"/>
      <c r="BD724" s="223"/>
      <c r="BE724" s="223"/>
      <c r="BF724" s="223"/>
      <c r="BG724" s="223"/>
      <c r="BH724" s="223"/>
      <c r="BI724" s="223"/>
      <c r="BJ724" s="223"/>
      <c r="BK724" s="223"/>
      <c r="BL724" s="223"/>
      <c r="BM724" s="223"/>
      <c r="BN724" s="223"/>
      <c r="BO724" s="223"/>
      <c r="BP724" s="223"/>
      <c r="BQ724" s="223"/>
      <c r="BR724" s="223"/>
      <c r="BS724" s="223"/>
      <c r="BT724" s="223"/>
      <c r="BU724" s="223"/>
      <c r="BV724" s="223"/>
      <c r="BW724" s="223"/>
      <c r="BX724" s="223"/>
      <c r="BY724" s="223"/>
      <c r="BZ724" s="223"/>
      <c r="CA724" s="223"/>
      <c r="CB724" s="223"/>
      <c r="CC724" s="223"/>
      <c r="CD724" s="223"/>
      <c r="CE724" s="223"/>
      <c r="CF724" s="223"/>
      <c r="CG724" s="223"/>
      <c r="CH724" s="223"/>
      <c r="CI724" s="223"/>
      <c r="CJ724" s="223"/>
      <c r="CK724" s="223"/>
      <c r="CL724" s="223"/>
      <c r="CM724" s="223"/>
      <c r="CN724" s="223"/>
      <c r="CO724" s="223"/>
      <c r="CP724" s="223"/>
      <c r="CQ724" s="223"/>
      <c r="CR724" s="223"/>
      <c r="CS724" s="223"/>
      <c r="CT724" s="223"/>
      <c r="CU724" s="223"/>
      <c r="CV724" s="223"/>
      <c r="CW724" s="223"/>
      <c r="CX724" s="223"/>
      <c r="CY724" s="223"/>
      <c r="CZ724" s="223"/>
      <c r="DA724" s="223"/>
      <c r="DB724" s="223"/>
      <c r="DC724" s="223"/>
      <c r="DD724" s="223"/>
      <c r="DE724" s="223"/>
      <c r="DF724" s="223"/>
      <c r="DG724" s="223"/>
      <c r="DH724" s="223"/>
    </row>
    <row r="725" spans="1:112" s="229" customFormat="1" x14ac:dyDescent="0.2">
      <c r="A725" s="216"/>
      <c r="B725" s="223"/>
      <c r="C725" s="223"/>
      <c r="D725" s="223"/>
      <c r="E725" s="230"/>
      <c r="F725" s="223"/>
      <c r="G725" s="223"/>
      <c r="H725" s="225"/>
      <c r="I725" s="226"/>
      <c r="J725" s="220"/>
      <c r="K725" s="220"/>
      <c r="L725" s="223"/>
      <c r="M725" s="223"/>
      <c r="N725" s="223"/>
      <c r="O725" s="231"/>
      <c r="P725" s="223"/>
      <c r="Q725" s="223"/>
      <c r="R725" s="223"/>
      <c r="S725" s="223"/>
      <c r="T725" s="223"/>
      <c r="U725" s="223"/>
      <c r="V725" s="223"/>
      <c r="W725" s="223"/>
      <c r="X725" s="223"/>
      <c r="Y725" s="230"/>
      <c r="Z725" s="223"/>
      <c r="AA725" s="223"/>
      <c r="AB725" s="223"/>
      <c r="AC725" s="223"/>
      <c r="AD725" s="223"/>
      <c r="AE725" s="223"/>
      <c r="AF725" s="223"/>
      <c r="AG725" s="223"/>
      <c r="AH725" s="223"/>
      <c r="AI725" s="223"/>
      <c r="AJ725" s="223"/>
      <c r="AK725" s="223"/>
      <c r="AL725" s="223"/>
      <c r="AM725" s="223"/>
      <c r="AN725" s="223"/>
      <c r="AO725" s="223"/>
      <c r="AP725" s="223"/>
      <c r="AQ725" s="223"/>
      <c r="AR725" s="223"/>
      <c r="AS725" s="223"/>
      <c r="AT725" s="223"/>
      <c r="AU725" s="223"/>
      <c r="AV725" s="223"/>
      <c r="AW725" s="223"/>
      <c r="AX725" s="223"/>
      <c r="AY725" s="223"/>
      <c r="AZ725" s="223"/>
      <c r="BA725" s="223"/>
      <c r="BB725" s="223"/>
      <c r="BC725" s="223"/>
      <c r="BD725" s="223"/>
      <c r="BE725" s="223"/>
      <c r="BF725" s="223"/>
      <c r="BG725" s="223"/>
      <c r="BH725" s="223"/>
      <c r="BI725" s="223"/>
      <c r="BJ725" s="223"/>
      <c r="BK725" s="223"/>
      <c r="BL725" s="223"/>
      <c r="BM725" s="223"/>
      <c r="BN725" s="223"/>
      <c r="BO725" s="223"/>
      <c r="BP725" s="223"/>
      <c r="BQ725" s="223"/>
      <c r="BR725" s="223"/>
      <c r="BS725" s="223"/>
      <c r="BT725" s="223"/>
      <c r="BU725" s="223"/>
      <c r="BV725" s="223"/>
      <c r="BW725" s="223"/>
      <c r="BX725" s="223"/>
      <c r="BY725" s="223"/>
      <c r="BZ725" s="223"/>
      <c r="CA725" s="223"/>
      <c r="CB725" s="223"/>
      <c r="CC725" s="223"/>
      <c r="CD725" s="223"/>
      <c r="CE725" s="223"/>
      <c r="CF725" s="223"/>
      <c r="CG725" s="223"/>
      <c r="CH725" s="223"/>
      <c r="CI725" s="223"/>
      <c r="CJ725" s="223"/>
      <c r="CK725" s="223"/>
      <c r="CL725" s="223"/>
      <c r="CM725" s="223"/>
      <c r="CN725" s="223"/>
      <c r="CO725" s="223"/>
      <c r="CP725" s="223"/>
      <c r="CQ725" s="223"/>
      <c r="CR725" s="223"/>
      <c r="CS725" s="223"/>
      <c r="CT725" s="223"/>
      <c r="CU725" s="223"/>
      <c r="CV725" s="223"/>
      <c r="CW725" s="223"/>
      <c r="CX725" s="223"/>
      <c r="CY725" s="223"/>
      <c r="CZ725" s="223"/>
      <c r="DA725" s="223"/>
      <c r="DB725" s="223"/>
      <c r="DC725" s="223"/>
      <c r="DD725" s="223"/>
      <c r="DE725" s="223"/>
      <c r="DF725" s="223"/>
      <c r="DG725" s="223"/>
      <c r="DH725" s="223"/>
    </row>
    <row r="726" spans="1:112" s="229" customFormat="1" x14ac:dyDescent="0.2">
      <c r="A726" s="216"/>
      <c r="B726" s="223"/>
      <c r="C726" s="223"/>
      <c r="D726" s="223"/>
      <c r="E726" s="230"/>
      <c r="F726" s="223"/>
      <c r="G726" s="223"/>
      <c r="H726" s="226"/>
      <c r="I726" s="226"/>
      <c r="J726" s="220"/>
      <c r="K726" s="220"/>
      <c r="L726" s="223"/>
      <c r="M726" s="223"/>
      <c r="N726" s="223"/>
      <c r="O726" s="231"/>
      <c r="P726" s="223"/>
      <c r="Q726" s="223"/>
      <c r="R726" s="223"/>
      <c r="S726" s="223"/>
      <c r="T726" s="223"/>
      <c r="U726" s="223"/>
      <c r="V726" s="223"/>
      <c r="W726" s="223"/>
      <c r="X726" s="223"/>
      <c r="Y726" s="230"/>
      <c r="Z726" s="223"/>
      <c r="AA726" s="223"/>
      <c r="AB726" s="223"/>
      <c r="AC726" s="223"/>
      <c r="AD726" s="223"/>
      <c r="AE726" s="223"/>
      <c r="AF726" s="223"/>
      <c r="AG726" s="223"/>
      <c r="AH726" s="223"/>
      <c r="AI726" s="223"/>
      <c r="AJ726" s="223"/>
      <c r="AK726" s="223"/>
      <c r="AL726" s="223"/>
      <c r="AM726" s="223"/>
      <c r="AN726" s="223"/>
      <c r="AO726" s="223"/>
      <c r="AP726" s="223"/>
      <c r="AQ726" s="223"/>
      <c r="AR726" s="223"/>
      <c r="AS726" s="223"/>
      <c r="AT726" s="223"/>
      <c r="AU726" s="223"/>
      <c r="AV726" s="223"/>
      <c r="AW726" s="223"/>
      <c r="AX726" s="223"/>
      <c r="AY726" s="223"/>
      <c r="AZ726" s="223"/>
      <c r="BA726" s="223"/>
      <c r="BB726" s="223"/>
      <c r="BC726" s="223"/>
      <c r="BD726" s="223"/>
      <c r="BE726" s="223"/>
      <c r="BF726" s="223"/>
      <c r="BG726" s="223"/>
      <c r="BH726" s="223"/>
      <c r="BI726" s="223"/>
      <c r="BJ726" s="223"/>
      <c r="BK726" s="223"/>
      <c r="BL726" s="223"/>
      <c r="BM726" s="223"/>
      <c r="BN726" s="223"/>
      <c r="BO726" s="223"/>
      <c r="BP726" s="223"/>
      <c r="BQ726" s="223"/>
      <c r="BR726" s="223"/>
      <c r="BS726" s="223"/>
      <c r="BT726" s="223"/>
      <c r="BU726" s="223"/>
      <c r="BV726" s="223"/>
      <c r="BW726" s="223"/>
      <c r="BX726" s="223"/>
      <c r="BY726" s="223"/>
      <c r="BZ726" s="223"/>
      <c r="CA726" s="223"/>
      <c r="CB726" s="223"/>
      <c r="CC726" s="223"/>
      <c r="CD726" s="223"/>
      <c r="CE726" s="223"/>
      <c r="CF726" s="223"/>
      <c r="CG726" s="223"/>
      <c r="CH726" s="223"/>
      <c r="CI726" s="223"/>
      <c r="CJ726" s="223"/>
      <c r="CK726" s="223"/>
      <c r="CL726" s="223"/>
      <c r="CM726" s="223"/>
      <c r="CN726" s="223"/>
      <c r="CO726" s="223"/>
      <c r="CP726" s="223"/>
      <c r="CQ726" s="223"/>
      <c r="CR726" s="223"/>
      <c r="CS726" s="223"/>
      <c r="CT726" s="223"/>
      <c r="CU726" s="223"/>
      <c r="CV726" s="223"/>
      <c r="CW726" s="223"/>
      <c r="CX726" s="223"/>
      <c r="CY726" s="223"/>
      <c r="CZ726" s="223"/>
      <c r="DA726" s="223"/>
      <c r="DB726" s="223"/>
      <c r="DC726" s="223"/>
      <c r="DD726" s="223"/>
      <c r="DE726" s="223"/>
      <c r="DF726" s="223"/>
      <c r="DG726" s="223"/>
      <c r="DH726" s="223"/>
    </row>
    <row r="727" spans="1:112" s="229" customFormat="1" x14ac:dyDescent="0.2">
      <c r="A727" s="216"/>
      <c r="B727" s="223"/>
      <c r="C727" s="223"/>
      <c r="D727" s="223"/>
      <c r="E727" s="230"/>
      <c r="F727" s="223"/>
      <c r="G727" s="223"/>
      <c r="H727" s="226"/>
      <c r="I727" s="226"/>
      <c r="J727" s="220"/>
      <c r="K727" s="220"/>
      <c r="L727" s="223"/>
      <c r="M727" s="223"/>
      <c r="N727" s="223"/>
      <c r="O727" s="231"/>
      <c r="P727" s="223"/>
      <c r="Q727" s="223"/>
      <c r="R727" s="223"/>
      <c r="S727" s="223"/>
      <c r="T727" s="223"/>
      <c r="U727" s="223"/>
      <c r="V727" s="223"/>
      <c r="W727" s="223"/>
      <c r="X727" s="223"/>
      <c r="Y727" s="230"/>
      <c r="Z727" s="223"/>
      <c r="AA727" s="223"/>
      <c r="AB727" s="223"/>
      <c r="AC727" s="223"/>
      <c r="AD727" s="223"/>
      <c r="AE727" s="223"/>
      <c r="AF727" s="223"/>
      <c r="AG727" s="223"/>
      <c r="AH727" s="223"/>
      <c r="AI727" s="223"/>
      <c r="AJ727" s="223"/>
      <c r="AK727" s="223"/>
      <c r="AL727" s="223"/>
      <c r="AM727" s="223"/>
      <c r="AN727" s="223"/>
      <c r="AO727" s="223"/>
      <c r="AP727" s="223"/>
      <c r="AQ727" s="223"/>
      <c r="AR727" s="223"/>
      <c r="AS727" s="223"/>
      <c r="AT727" s="223"/>
      <c r="AU727" s="223"/>
      <c r="AV727" s="223"/>
      <c r="AW727" s="223"/>
      <c r="AX727" s="223"/>
      <c r="AY727" s="223"/>
      <c r="AZ727" s="223"/>
      <c r="BA727" s="223"/>
      <c r="BB727" s="223"/>
      <c r="BC727" s="223"/>
      <c r="BD727" s="223"/>
      <c r="BE727" s="223"/>
      <c r="BF727" s="223"/>
      <c r="BG727" s="223"/>
      <c r="BH727" s="223"/>
      <c r="BI727" s="223"/>
      <c r="BJ727" s="223"/>
      <c r="BK727" s="223"/>
      <c r="BL727" s="223"/>
      <c r="BM727" s="223"/>
      <c r="BN727" s="223"/>
      <c r="BO727" s="223"/>
      <c r="BP727" s="223"/>
      <c r="BQ727" s="223"/>
      <c r="BR727" s="223"/>
      <c r="BS727" s="223"/>
      <c r="BT727" s="223"/>
      <c r="BU727" s="223"/>
      <c r="BV727" s="223"/>
      <c r="BW727" s="223"/>
      <c r="BX727" s="223"/>
      <c r="BY727" s="223"/>
      <c r="BZ727" s="223"/>
      <c r="CA727" s="223"/>
      <c r="CB727" s="223"/>
      <c r="CC727" s="223"/>
      <c r="CD727" s="223"/>
      <c r="CE727" s="223"/>
      <c r="CF727" s="223"/>
      <c r="CG727" s="223"/>
      <c r="CH727" s="223"/>
      <c r="CI727" s="223"/>
      <c r="CJ727" s="223"/>
      <c r="CK727" s="223"/>
      <c r="CL727" s="223"/>
      <c r="CM727" s="223"/>
      <c r="CN727" s="223"/>
      <c r="CO727" s="223"/>
      <c r="CP727" s="223"/>
      <c r="CQ727" s="223"/>
      <c r="CR727" s="223"/>
      <c r="CS727" s="223"/>
      <c r="CT727" s="223"/>
      <c r="CU727" s="223"/>
      <c r="CV727" s="223"/>
      <c r="CW727" s="223"/>
      <c r="CX727" s="223"/>
      <c r="CY727" s="223"/>
      <c r="CZ727" s="223"/>
      <c r="DA727" s="223"/>
      <c r="DB727" s="223"/>
      <c r="DC727" s="223"/>
      <c r="DD727" s="223"/>
      <c r="DE727" s="223"/>
      <c r="DF727" s="223"/>
      <c r="DG727" s="223"/>
      <c r="DH727" s="223"/>
    </row>
    <row r="728" spans="1:112" s="229" customFormat="1" x14ac:dyDescent="0.2">
      <c r="A728" s="216"/>
      <c r="B728" s="223"/>
      <c r="C728" s="223"/>
      <c r="D728" s="223"/>
      <c r="E728" s="230"/>
      <c r="F728" s="223"/>
      <c r="G728" s="223"/>
      <c r="H728" s="225"/>
      <c r="I728" s="226"/>
      <c r="J728" s="220"/>
      <c r="K728" s="220"/>
      <c r="L728" s="223"/>
      <c r="M728" s="223"/>
      <c r="N728" s="223"/>
      <c r="O728" s="231"/>
      <c r="P728" s="223"/>
      <c r="Q728" s="223"/>
      <c r="R728" s="223"/>
      <c r="S728" s="223"/>
      <c r="T728" s="223"/>
      <c r="U728" s="223"/>
      <c r="V728" s="223"/>
      <c r="W728" s="223"/>
      <c r="X728" s="223"/>
      <c r="Y728" s="230"/>
      <c r="Z728" s="223"/>
      <c r="AA728" s="223"/>
      <c r="AB728" s="223"/>
      <c r="AC728" s="223"/>
      <c r="AD728" s="223"/>
      <c r="AE728" s="223"/>
      <c r="AF728" s="223"/>
      <c r="AG728" s="223"/>
      <c r="AH728" s="223"/>
      <c r="AI728" s="223"/>
      <c r="AJ728" s="223"/>
      <c r="AK728" s="223"/>
      <c r="AL728" s="223"/>
      <c r="AM728" s="223"/>
      <c r="AN728" s="223"/>
      <c r="AO728" s="223"/>
      <c r="AP728" s="223"/>
      <c r="AQ728" s="223"/>
      <c r="AR728" s="223"/>
      <c r="AS728" s="223"/>
      <c r="AT728" s="223"/>
      <c r="AU728" s="223"/>
      <c r="AV728" s="223"/>
      <c r="AW728" s="223"/>
      <c r="AX728" s="223"/>
      <c r="AY728" s="223"/>
      <c r="AZ728" s="223"/>
      <c r="BA728" s="223"/>
      <c r="BB728" s="223"/>
      <c r="BC728" s="223"/>
      <c r="BD728" s="223"/>
      <c r="BE728" s="223"/>
      <c r="BF728" s="223"/>
      <c r="BG728" s="223"/>
      <c r="BH728" s="223"/>
      <c r="BI728" s="223"/>
      <c r="BJ728" s="223"/>
      <c r="BK728" s="223"/>
      <c r="BL728" s="223"/>
      <c r="BM728" s="223"/>
      <c r="BN728" s="223"/>
      <c r="BO728" s="223"/>
      <c r="BP728" s="223"/>
      <c r="BQ728" s="223"/>
      <c r="BR728" s="223"/>
      <c r="BS728" s="223"/>
      <c r="BT728" s="223"/>
      <c r="BU728" s="223"/>
      <c r="BV728" s="223"/>
      <c r="BW728" s="223"/>
      <c r="BX728" s="223"/>
      <c r="BY728" s="223"/>
      <c r="BZ728" s="223"/>
      <c r="CA728" s="223"/>
      <c r="CB728" s="223"/>
      <c r="CC728" s="223"/>
      <c r="CD728" s="223"/>
      <c r="CE728" s="223"/>
      <c r="CF728" s="223"/>
      <c r="CG728" s="223"/>
      <c r="CH728" s="223"/>
      <c r="CI728" s="223"/>
      <c r="CJ728" s="223"/>
      <c r="CK728" s="223"/>
      <c r="CL728" s="223"/>
      <c r="CM728" s="223"/>
      <c r="CN728" s="223"/>
      <c r="CO728" s="223"/>
      <c r="CP728" s="223"/>
      <c r="CQ728" s="223"/>
      <c r="CR728" s="223"/>
      <c r="CS728" s="223"/>
      <c r="CT728" s="223"/>
      <c r="CU728" s="223"/>
      <c r="CV728" s="223"/>
      <c r="CW728" s="223"/>
      <c r="CX728" s="223"/>
      <c r="CY728" s="223"/>
      <c r="CZ728" s="223"/>
      <c r="DA728" s="223"/>
      <c r="DB728" s="223"/>
      <c r="DC728" s="223"/>
      <c r="DD728" s="223"/>
      <c r="DE728" s="223"/>
      <c r="DF728" s="223"/>
      <c r="DG728" s="223"/>
      <c r="DH728" s="223"/>
    </row>
    <row r="729" spans="1:112" s="229" customFormat="1" x14ac:dyDescent="0.2">
      <c r="A729" s="216"/>
      <c r="B729" s="223"/>
      <c r="C729" s="223"/>
      <c r="D729" s="223"/>
      <c r="E729" s="230"/>
      <c r="F729" s="223"/>
      <c r="G729" s="223"/>
      <c r="H729" s="226"/>
      <c r="I729" s="226"/>
      <c r="J729" s="220"/>
      <c r="K729" s="220"/>
      <c r="L729" s="223"/>
      <c r="M729" s="223"/>
      <c r="N729" s="223"/>
      <c r="O729" s="231"/>
      <c r="P729" s="223"/>
      <c r="Q729" s="223"/>
      <c r="R729" s="223"/>
      <c r="S729" s="223"/>
      <c r="T729" s="223"/>
      <c r="U729" s="223"/>
      <c r="V729" s="223"/>
      <c r="W729" s="223"/>
      <c r="X729" s="223"/>
      <c r="Y729" s="230"/>
      <c r="Z729" s="223"/>
      <c r="AA729" s="223"/>
      <c r="AB729" s="223"/>
      <c r="AC729" s="230"/>
      <c r="AD729" s="223"/>
      <c r="AE729" s="230"/>
      <c r="AF729" s="223"/>
      <c r="AG729" s="223"/>
      <c r="AH729" s="223"/>
      <c r="AI729" s="223"/>
      <c r="AJ729" s="223"/>
      <c r="AK729" s="223"/>
      <c r="AL729" s="223"/>
      <c r="AM729" s="223"/>
      <c r="AN729" s="223"/>
      <c r="AO729" s="223"/>
      <c r="AP729" s="223"/>
      <c r="AQ729" s="223"/>
      <c r="AR729" s="223"/>
      <c r="AS729" s="223"/>
      <c r="AT729" s="223"/>
      <c r="AU729" s="223"/>
      <c r="AV729" s="223"/>
      <c r="AW729" s="223"/>
      <c r="AX729" s="223"/>
      <c r="AY729" s="223"/>
      <c r="AZ729" s="223"/>
      <c r="BA729" s="223"/>
      <c r="BB729" s="223"/>
      <c r="BC729" s="223"/>
      <c r="BD729" s="223"/>
      <c r="BE729" s="223"/>
      <c r="BF729" s="223"/>
      <c r="BG729" s="223"/>
      <c r="BH729" s="223"/>
      <c r="BI729" s="223"/>
      <c r="BJ729" s="223"/>
      <c r="BK729" s="223"/>
      <c r="BL729" s="223"/>
      <c r="BM729" s="223"/>
      <c r="BN729" s="223"/>
      <c r="BO729" s="223"/>
      <c r="BP729" s="223"/>
      <c r="BQ729" s="223"/>
      <c r="BR729" s="223"/>
      <c r="BS729" s="223"/>
      <c r="BT729" s="223"/>
      <c r="BU729" s="223"/>
      <c r="BV729" s="223"/>
      <c r="BW729" s="223"/>
      <c r="BX729" s="223"/>
      <c r="BY729" s="223"/>
      <c r="BZ729" s="223"/>
      <c r="CA729" s="223"/>
      <c r="CB729" s="223"/>
      <c r="CC729" s="223"/>
      <c r="CD729" s="223"/>
      <c r="CE729" s="223"/>
      <c r="CF729" s="223"/>
      <c r="CG729" s="223"/>
      <c r="CH729" s="223"/>
      <c r="CI729" s="223"/>
      <c r="CJ729" s="223"/>
      <c r="CK729" s="223"/>
      <c r="CL729" s="223"/>
      <c r="CM729" s="223"/>
      <c r="CN729" s="223"/>
      <c r="CO729" s="223"/>
      <c r="CP729" s="223"/>
      <c r="CQ729" s="223"/>
      <c r="CR729" s="223"/>
      <c r="CS729" s="223"/>
      <c r="CT729" s="223"/>
      <c r="CU729" s="223"/>
      <c r="CV729" s="223"/>
      <c r="CW729" s="223"/>
      <c r="CX729" s="223"/>
      <c r="CY729" s="223"/>
      <c r="CZ729" s="223"/>
      <c r="DA729" s="223"/>
      <c r="DB729" s="223"/>
      <c r="DC729" s="223"/>
      <c r="DD729" s="223"/>
      <c r="DE729" s="223"/>
      <c r="DF729" s="223"/>
      <c r="DG729" s="223"/>
      <c r="DH729" s="223"/>
    </row>
    <row r="730" spans="1:112" s="229" customFormat="1" x14ac:dyDescent="0.2">
      <c r="A730" s="216"/>
      <c r="B730" s="223"/>
      <c r="C730" s="223"/>
      <c r="D730" s="223"/>
      <c r="E730" s="230"/>
      <c r="F730" s="223"/>
      <c r="G730" s="223"/>
      <c r="H730" s="225"/>
      <c r="I730" s="226"/>
      <c r="J730" s="220"/>
      <c r="K730" s="220"/>
      <c r="L730" s="223"/>
      <c r="M730" s="223"/>
      <c r="N730" s="223"/>
      <c r="O730" s="231"/>
      <c r="P730" s="223"/>
      <c r="Q730" s="223"/>
      <c r="R730" s="223"/>
      <c r="S730" s="223"/>
      <c r="T730" s="223"/>
      <c r="U730" s="223"/>
      <c r="V730" s="223"/>
      <c r="W730" s="223"/>
      <c r="X730" s="223"/>
      <c r="Y730" s="230"/>
      <c r="Z730" s="223"/>
      <c r="AA730" s="223"/>
      <c r="AB730" s="223"/>
      <c r="AC730" s="223"/>
      <c r="AD730" s="223"/>
      <c r="AE730" s="223"/>
      <c r="AF730" s="223"/>
      <c r="AG730" s="223"/>
      <c r="AH730" s="223"/>
      <c r="AI730" s="223"/>
      <c r="AJ730" s="223"/>
      <c r="AK730" s="223"/>
      <c r="AL730" s="223"/>
      <c r="AM730" s="223"/>
      <c r="AN730" s="223"/>
      <c r="AO730" s="223"/>
      <c r="AP730" s="223"/>
      <c r="AQ730" s="223"/>
      <c r="AR730" s="223"/>
      <c r="AS730" s="223"/>
      <c r="AT730" s="223"/>
      <c r="AU730" s="223"/>
      <c r="AV730" s="223"/>
      <c r="AW730" s="223"/>
      <c r="AX730" s="223"/>
      <c r="AY730" s="223"/>
      <c r="AZ730" s="223"/>
      <c r="BA730" s="223"/>
      <c r="BB730" s="223"/>
      <c r="BC730" s="223"/>
      <c r="BD730" s="223"/>
      <c r="BE730" s="223"/>
      <c r="BF730" s="223"/>
      <c r="BG730" s="223"/>
      <c r="BH730" s="223"/>
      <c r="BI730" s="223"/>
      <c r="BJ730" s="223"/>
      <c r="BK730" s="223"/>
      <c r="BL730" s="223"/>
      <c r="BM730" s="223"/>
      <c r="BN730" s="223"/>
      <c r="BO730" s="223"/>
      <c r="BP730" s="223"/>
      <c r="BQ730" s="223"/>
      <c r="BR730" s="223"/>
      <c r="BS730" s="223"/>
      <c r="BT730" s="223"/>
      <c r="BU730" s="223"/>
      <c r="BV730" s="223"/>
      <c r="BW730" s="223"/>
      <c r="BX730" s="223"/>
      <c r="BY730" s="223"/>
      <c r="BZ730" s="223"/>
      <c r="CA730" s="223"/>
      <c r="CB730" s="223"/>
      <c r="CC730" s="223"/>
      <c r="CD730" s="223"/>
      <c r="CE730" s="223"/>
      <c r="CF730" s="223"/>
      <c r="CG730" s="223"/>
      <c r="CH730" s="223"/>
      <c r="CI730" s="223"/>
      <c r="CJ730" s="223"/>
      <c r="CK730" s="223"/>
      <c r="CL730" s="223"/>
      <c r="CM730" s="223"/>
      <c r="CN730" s="223"/>
      <c r="CO730" s="223"/>
      <c r="CP730" s="223"/>
      <c r="CQ730" s="223"/>
      <c r="CR730" s="223"/>
      <c r="CS730" s="223"/>
      <c r="CT730" s="223"/>
      <c r="CU730" s="223"/>
      <c r="CV730" s="223"/>
      <c r="CW730" s="223"/>
      <c r="CX730" s="223"/>
      <c r="CY730" s="223"/>
      <c r="CZ730" s="223"/>
      <c r="DA730" s="223"/>
      <c r="DB730" s="223"/>
      <c r="DC730" s="223"/>
      <c r="DD730" s="223"/>
      <c r="DE730" s="223"/>
      <c r="DF730" s="223"/>
      <c r="DG730" s="223"/>
      <c r="DH730" s="223"/>
    </row>
    <row r="731" spans="1:112" s="229" customFormat="1" x14ac:dyDescent="0.2">
      <c r="A731" s="216"/>
      <c r="B731" s="223"/>
      <c r="C731" s="223"/>
      <c r="D731" s="223"/>
      <c r="E731" s="230"/>
      <c r="F731" s="223"/>
      <c r="G731" s="223"/>
      <c r="H731" s="225"/>
      <c r="I731" s="226"/>
      <c r="J731" s="220"/>
      <c r="K731" s="220"/>
      <c r="L731" s="223"/>
      <c r="M731" s="223"/>
      <c r="N731" s="223"/>
      <c r="O731" s="231"/>
      <c r="P731" s="223"/>
      <c r="Q731" s="223"/>
      <c r="R731" s="223"/>
      <c r="S731" s="223"/>
      <c r="T731" s="223"/>
      <c r="U731" s="223"/>
      <c r="V731" s="223"/>
      <c r="W731" s="223"/>
      <c r="X731" s="223"/>
      <c r="Y731" s="230"/>
      <c r="Z731" s="223"/>
      <c r="AA731" s="223"/>
      <c r="AB731" s="223"/>
      <c r="AC731" s="223"/>
      <c r="AD731" s="223"/>
      <c r="AE731" s="223"/>
      <c r="AF731" s="223"/>
      <c r="AG731" s="223"/>
      <c r="AH731" s="223"/>
      <c r="AI731" s="223"/>
      <c r="AJ731" s="223"/>
      <c r="AK731" s="223"/>
      <c r="AL731" s="223"/>
      <c r="AM731" s="223"/>
      <c r="AN731" s="223"/>
      <c r="AO731" s="223"/>
      <c r="AP731" s="223"/>
      <c r="AQ731" s="223"/>
      <c r="AR731" s="223"/>
      <c r="AS731" s="223"/>
      <c r="AT731" s="223"/>
      <c r="AU731" s="223"/>
      <c r="AV731" s="223"/>
      <c r="AW731" s="223"/>
      <c r="AX731" s="223"/>
      <c r="AY731" s="223"/>
      <c r="AZ731" s="223"/>
      <c r="BA731" s="223"/>
      <c r="BB731" s="223"/>
      <c r="BC731" s="223"/>
      <c r="BD731" s="223"/>
      <c r="BE731" s="223"/>
      <c r="BF731" s="223"/>
      <c r="BG731" s="223"/>
      <c r="BH731" s="223"/>
      <c r="BI731" s="223"/>
      <c r="BJ731" s="223"/>
      <c r="BK731" s="223"/>
      <c r="BL731" s="223"/>
      <c r="BM731" s="223"/>
      <c r="BN731" s="223"/>
      <c r="BO731" s="223"/>
      <c r="BP731" s="223"/>
      <c r="BQ731" s="223"/>
      <c r="BR731" s="223"/>
      <c r="BS731" s="223"/>
      <c r="BT731" s="223"/>
      <c r="BU731" s="223"/>
      <c r="BV731" s="223"/>
      <c r="BW731" s="223"/>
      <c r="BX731" s="223"/>
      <c r="BY731" s="223"/>
      <c r="BZ731" s="223"/>
      <c r="CA731" s="223"/>
      <c r="CB731" s="223"/>
      <c r="CC731" s="223"/>
      <c r="CD731" s="223"/>
      <c r="CE731" s="223"/>
      <c r="CF731" s="223"/>
      <c r="CG731" s="223"/>
      <c r="CH731" s="223"/>
      <c r="CI731" s="223"/>
      <c r="CJ731" s="223"/>
      <c r="CK731" s="223"/>
      <c r="CL731" s="223"/>
      <c r="CM731" s="223"/>
      <c r="CN731" s="223"/>
      <c r="CO731" s="223"/>
      <c r="CP731" s="223"/>
      <c r="CQ731" s="223"/>
      <c r="CR731" s="223"/>
      <c r="CS731" s="223"/>
      <c r="CT731" s="223"/>
      <c r="CU731" s="223"/>
      <c r="CV731" s="223"/>
      <c r="CW731" s="223"/>
      <c r="CX731" s="223"/>
      <c r="CY731" s="223"/>
      <c r="CZ731" s="223"/>
      <c r="DA731" s="223"/>
      <c r="DB731" s="223"/>
      <c r="DC731" s="223"/>
      <c r="DD731" s="223"/>
      <c r="DE731" s="223"/>
      <c r="DF731" s="223"/>
      <c r="DG731" s="223"/>
      <c r="DH731" s="223"/>
    </row>
    <row r="732" spans="1:112" s="229" customFormat="1" x14ac:dyDescent="0.2">
      <c r="A732" s="216"/>
      <c r="B732" s="223"/>
      <c r="C732" s="223"/>
      <c r="D732" s="223"/>
      <c r="E732" s="230"/>
      <c r="F732" s="223"/>
      <c r="G732" s="223"/>
      <c r="H732" s="226"/>
      <c r="I732" s="226"/>
      <c r="J732" s="220"/>
      <c r="K732" s="220"/>
      <c r="L732" s="223"/>
      <c r="M732" s="223"/>
      <c r="N732" s="223"/>
      <c r="O732" s="231"/>
      <c r="P732" s="223"/>
      <c r="Q732" s="223"/>
      <c r="R732" s="223"/>
      <c r="S732" s="223"/>
      <c r="T732" s="223"/>
      <c r="U732" s="223"/>
      <c r="V732" s="223"/>
      <c r="W732" s="223"/>
      <c r="X732" s="223"/>
      <c r="Y732" s="230"/>
      <c r="Z732" s="223"/>
      <c r="AA732" s="223"/>
      <c r="AB732" s="223"/>
      <c r="AC732" s="223"/>
      <c r="AD732" s="223"/>
      <c r="AE732" s="223"/>
      <c r="AF732" s="223"/>
      <c r="AG732" s="223"/>
      <c r="AH732" s="223"/>
      <c r="AI732" s="223"/>
      <c r="AJ732" s="223"/>
      <c r="AK732" s="223"/>
      <c r="AL732" s="223"/>
      <c r="AM732" s="223"/>
      <c r="AN732" s="223"/>
      <c r="AO732" s="223"/>
      <c r="AP732" s="223"/>
      <c r="AQ732" s="223"/>
      <c r="AR732" s="223"/>
      <c r="AS732" s="223"/>
      <c r="AT732" s="223"/>
      <c r="AU732" s="223"/>
      <c r="AV732" s="223"/>
      <c r="AW732" s="223"/>
      <c r="AX732" s="223"/>
      <c r="AY732" s="223"/>
      <c r="AZ732" s="223"/>
      <c r="BA732" s="223"/>
      <c r="BB732" s="223"/>
      <c r="BC732" s="223"/>
      <c r="BD732" s="223"/>
      <c r="BE732" s="223"/>
      <c r="BF732" s="223"/>
      <c r="BG732" s="223"/>
      <c r="BH732" s="223"/>
      <c r="BI732" s="223"/>
      <c r="BJ732" s="223"/>
      <c r="BK732" s="223"/>
      <c r="BL732" s="223"/>
      <c r="BM732" s="223"/>
      <c r="BN732" s="223"/>
      <c r="BO732" s="223"/>
      <c r="BP732" s="223"/>
      <c r="BQ732" s="223"/>
      <c r="BR732" s="223"/>
      <c r="BS732" s="223"/>
      <c r="BT732" s="223"/>
      <c r="BU732" s="223"/>
      <c r="BV732" s="223"/>
      <c r="BW732" s="223"/>
      <c r="BX732" s="223"/>
      <c r="BY732" s="223"/>
      <c r="BZ732" s="223"/>
      <c r="CA732" s="223"/>
      <c r="CB732" s="223"/>
      <c r="CC732" s="223"/>
      <c r="CD732" s="223"/>
      <c r="CE732" s="223"/>
      <c r="CF732" s="223"/>
      <c r="CG732" s="223"/>
      <c r="CH732" s="223"/>
      <c r="CI732" s="223"/>
      <c r="CJ732" s="223"/>
      <c r="CK732" s="223"/>
      <c r="CL732" s="223"/>
      <c r="CM732" s="223"/>
      <c r="CN732" s="223"/>
      <c r="CO732" s="223"/>
      <c r="CP732" s="223"/>
      <c r="CQ732" s="223"/>
      <c r="CR732" s="223"/>
      <c r="CS732" s="223"/>
      <c r="CT732" s="223"/>
      <c r="CU732" s="223"/>
      <c r="CV732" s="223"/>
      <c r="CW732" s="223"/>
      <c r="CX732" s="223"/>
      <c r="CY732" s="223"/>
      <c r="CZ732" s="223"/>
      <c r="DA732" s="223"/>
      <c r="DB732" s="223"/>
      <c r="DC732" s="223"/>
      <c r="DD732" s="223"/>
      <c r="DE732" s="223"/>
      <c r="DF732" s="223"/>
      <c r="DG732" s="223"/>
      <c r="DH732" s="223"/>
    </row>
    <row r="733" spans="1:112" s="229" customFormat="1" x14ac:dyDescent="0.2">
      <c r="A733" s="216"/>
      <c r="B733" s="223"/>
      <c r="C733" s="223"/>
      <c r="D733" s="223"/>
      <c r="E733" s="230"/>
      <c r="F733" s="223"/>
      <c r="G733" s="223"/>
      <c r="H733" s="225"/>
      <c r="I733" s="226"/>
      <c r="J733" s="220"/>
      <c r="K733" s="220"/>
      <c r="L733" s="223"/>
      <c r="M733" s="223"/>
      <c r="N733" s="223"/>
      <c r="O733" s="231"/>
      <c r="P733" s="223"/>
      <c r="Q733" s="223"/>
      <c r="R733" s="223"/>
      <c r="S733" s="223"/>
      <c r="T733" s="223"/>
      <c r="U733" s="223"/>
      <c r="V733" s="223"/>
      <c r="W733" s="223"/>
      <c r="X733" s="223"/>
      <c r="Y733" s="230"/>
      <c r="Z733" s="223"/>
      <c r="AA733" s="223"/>
      <c r="AB733" s="223"/>
      <c r="AC733" s="223"/>
      <c r="AD733" s="223"/>
      <c r="AE733" s="223"/>
      <c r="AF733" s="223"/>
      <c r="AG733" s="223"/>
      <c r="AH733" s="223"/>
      <c r="AI733" s="223"/>
      <c r="AJ733" s="223"/>
      <c r="AK733" s="223"/>
      <c r="AL733" s="223"/>
      <c r="AM733" s="223"/>
      <c r="AN733" s="223"/>
      <c r="AO733" s="223"/>
      <c r="AP733" s="223"/>
      <c r="AQ733" s="223"/>
      <c r="AR733" s="223"/>
      <c r="AS733" s="223"/>
      <c r="AT733" s="223"/>
      <c r="AU733" s="223"/>
      <c r="AV733" s="223"/>
      <c r="AW733" s="223"/>
      <c r="AX733" s="223"/>
      <c r="AY733" s="223"/>
      <c r="AZ733" s="223"/>
      <c r="BA733" s="223"/>
      <c r="BB733" s="223"/>
      <c r="BC733" s="223"/>
      <c r="BD733" s="223"/>
      <c r="BE733" s="223"/>
      <c r="BF733" s="223"/>
      <c r="BG733" s="223"/>
      <c r="BH733" s="223"/>
      <c r="BI733" s="223"/>
      <c r="BJ733" s="223"/>
      <c r="BK733" s="223"/>
      <c r="BL733" s="223"/>
      <c r="BM733" s="223"/>
      <c r="BN733" s="223"/>
      <c r="BO733" s="223"/>
      <c r="BP733" s="223"/>
      <c r="BQ733" s="223"/>
      <c r="BR733" s="223"/>
      <c r="BS733" s="223"/>
      <c r="BT733" s="223"/>
      <c r="BU733" s="223"/>
      <c r="BV733" s="223"/>
      <c r="BW733" s="223"/>
      <c r="BX733" s="223"/>
      <c r="BY733" s="223"/>
      <c r="BZ733" s="223"/>
      <c r="CA733" s="223"/>
      <c r="CB733" s="223"/>
      <c r="CC733" s="223"/>
      <c r="CD733" s="223"/>
      <c r="CE733" s="223"/>
      <c r="CF733" s="223"/>
      <c r="CG733" s="223"/>
      <c r="CH733" s="223"/>
      <c r="CI733" s="223"/>
      <c r="CJ733" s="223"/>
      <c r="CK733" s="223"/>
      <c r="CL733" s="223"/>
      <c r="CM733" s="223"/>
      <c r="CN733" s="223"/>
      <c r="CO733" s="223"/>
      <c r="CP733" s="223"/>
      <c r="CQ733" s="223"/>
      <c r="CR733" s="223"/>
      <c r="CS733" s="223"/>
      <c r="CT733" s="223"/>
      <c r="CU733" s="223"/>
      <c r="CV733" s="223"/>
      <c r="CW733" s="223"/>
      <c r="CX733" s="223"/>
      <c r="CY733" s="223"/>
      <c r="CZ733" s="223"/>
      <c r="DA733" s="223"/>
      <c r="DB733" s="223"/>
      <c r="DC733" s="223"/>
      <c r="DD733" s="223"/>
      <c r="DE733" s="223"/>
      <c r="DF733" s="223"/>
      <c r="DG733" s="223"/>
      <c r="DH733" s="223"/>
    </row>
    <row r="734" spans="1:112" s="229" customFormat="1" x14ac:dyDescent="0.2">
      <c r="A734" s="216"/>
      <c r="B734" s="223"/>
      <c r="C734" s="223"/>
      <c r="D734" s="223"/>
      <c r="E734" s="230"/>
      <c r="F734" s="223"/>
      <c r="G734" s="223"/>
      <c r="H734" s="225"/>
      <c r="I734" s="226"/>
      <c r="J734" s="220"/>
      <c r="K734" s="220"/>
      <c r="L734" s="223"/>
      <c r="M734" s="223"/>
      <c r="N734" s="223"/>
      <c r="O734" s="231"/>
      <c r="P734" s="223"/>
      <c r="Q734" s="223"/>
      <c r="R734" s="223"/>
      <c r="S734" s="223"/>
      <c r="T734" s="223"/>
      <c r="U734" s="223"/>
      <c r="V734" s="223"/>
      <c r="W734" s="223"/>
      <c r="X734" s="223"/>
      <c r="Y734" s="230"/>
      <c r="Z734" s="223"/>
      <c r="AA734" s="223"/>
      <c r="AB734" s="223"/>
      <c r="AC734" s="223"/>
      <c r="AD734" s="223"/>
      <c r="AE734" s="230"/>
      <c r="AF734" s="223"/>
      <c r="AG734" s="223"/>
      <c r="AH734" s="223"/>
      <c r="AI734" s="223"/>
      <c r="AJ734" s="223"/>
      <c r="AK734" s="223"/>
      <c r="AL734" s="223"/>
      <c r="AM734" s="223"/>
      <c r="AN734" s="223"/>
      <c r="AO734" s="223"/>
      <c r="AP734" s="223"/>
      <c r="AQ734" s="223"/>
      <c r="AR734" s="223"/>
      <c r="AS734" s="223"/>
      <c r="AT734" s="223"/>
      <c r="AU734" s="223"/>
      <c r="AV734" s="223"/>
      <c r="AW734" s="223"/>
      <c r="AX734" s="223"/>
      <c r="AY734" s="223"/>
      <c r="AZ734" s="223"/>
      <c r="BA734" s="223"/>
      <c r="BB734" s="223"/>
      <c r="BC734" s="223"/>
      <c r="BD734" s="223"/>
      <c r="BE734" s="223"/>
      <c r="BF734" s="223"/>
      <c r="BG734" s="223"/>
      <c r="BH734" s="223"/>
      <c r="BI734" s="223"/>
      <c r="BJ734" s="223"/>
      <c r="BK734" s="223"/>
      <c r="BL734" s="223"/>
      <c r="BM734" s="223"/>
      <c r="BN734" s="223"/>
      <c r="BO734" s="223"/>
      <c r="BP734" s="223"/>
      <c r="BQ734" s="223"/>
      <c r="BR734" s="223"/>
      <c r="BS734" s="223"/>
      <c r="BT734" s="223"/>
      <c r="BU734" s="223"/>
      <c r="BV734" s="223"/>
      <c r="BW734" s="223"/>
      <c r="BX734" s="223"/>
      <c r="BY734" s="223"/>
      <c r="BZ734" s="223"/>
      <c r="CA734" s="223"/>
      <c r="CB734" s="223"/>
      <c r="CC734" s="223"/>
      <c r="CD734" s="223"/>
      <c r="CE734" s="223"/>
      <c r="CF734" s="223"/>
      <c r="CG734" s="223"/>
      <c r="CH734" s="223"/>
      <c r="CI734" s="223"/>
      <c r="CJ734" s="223"/>
      <c r="CK734" s="223"/>
      <c r="CL734" s="223"/>
      <c r="CM734" s="223"/>
      <c r="CN734" s="223"/>
      <c r="CO734" s="223"/>
      <c r="CP734" s="223"/>
      <c r="CQ734" s="223"/>
      <c r="CR734" s="223"/>
      <c r="CS734" s="223"/>
      <c r="CT734" s="223"/>
      <c r="CU734" s="223"/>
      <c r="CV734" s="223"/>
      <c r="CW734" s="223"/>
      <c r="CX734" s="223"/>
      <c r="CY734" s="223"/>
      <c r="CZ734" s="223"/>
      <c r="DA734" s="223"/>
      <c r="DB734" s="223"/>
      <c r="DC734" s="223"/>
      <c r="DD734" s="223"/>
      <c r="DE734" s="223"/>
      <c r="DF734" s="223"/>
      <c r="DG734" s="223"/>
      <c r="DH734" s="223"/>
    </row>
    <row r="735" spans="1:112" s="229" customFormat="1" x14ac:dyDescent="0.2">
      <c r="A735" s="216"/>
      <c r="B735" s="223"/>
      <c r="C735" s="223"/>
      <c r="D735" s="223"/>
      <c r="E735" s="230"/>
      <c r="F735" s="223"/>
      <c r="G735" s="223"/>
      <c r="H735" s="226"/>
      <c r="I735" s="226"/>
      <c r="J735" s="220"/>
      <c r="K735" s="220"/>
      <c r="L735" s="223"/>
      <c r="M735" s="223"/>
      <c r="N735" s="223"/>
      <c r="O735" s="231"/>
      <c r="P735" s="223"/>
      <c r="Q735" s="223"/>
      <c r="R735" s="223"/>
      <c r="S735" s="223"/>
      <c r="T735" s="223"/>
      <c r="U735" s="223"/>
      <c r="V735" s="223"/>
      <c r="W735" s="223"/>
      <c r="X735" s="223"/>
      <c r="Y735" s="230"/>
      <c r="Z735" s="223"/>
      <c r="AA735" s="223"/>
      <c r="AB735" s="223"/>
      <c r="AC735" s="223"/>
      <c r="AD735" s="223"/>
      <c r="AE735" s="230"/>
      <c r="AF735" s="223"/>
      <c r="AG735" s="223"/>
      <c r="AH735" s="223"/>
      <c r="AI735" s="223"/>
      <c r="AJ735" s="223"/>
      <c r="AK735" s="223"/>
      <c r="AL735" s="223"/>
      <c r="AM735" s="223"/>
      <c r="AN735" s="223"/>
      <c r="AO735" s="223"/>
      <c r="AP735" s="223"/>
      <c r="AQ735" s="223"/>
      <c r="AR735" s="223"/>
      <c r="AS735" s="223"/>
      <c r="AT735" s="223"/>
      <c r="AU735" s="223"/>
      <c r="AV735" s="223"/>
      <c r="AW735" s="223"/>
      <c r="AX735" s="223"/>
      <c r="AY735" s="223"/>
      <c r="AZ735" s="223"/>
      <c r="BA735" s="223"/>
      <c r="BB735" s="223"/>
      <c r="BC735" s="223"/>
      <c r="BD735" s="223"/>
      <c r="BE735" s="223"/>
      <c r="BF735" s="223"/>
      <c r="BG735" s="223"/>
      <c r="BH735" s="223"/>
      <c r="BI735" s="223"/>
      <c r="BJ735" s="223"/>
      <c r="BK735" s="223"/>
      <c r="BL735" s="223"/>
      <c r="BM735" s="223"/>
      <c r="BN735" s="223"/>
      <c r="BO735" s="223"/>
      <c r="BP735" s="223"/>
      <c r="BQ735" s="223"/>
      <c r="BR735" s="223"/>
      <c r="BS735" s="223"/>
      <c r="BT735" s="223"/>
      <c r="BU735" s="223"/>
      <c r="BV735" s="223"/>
      <c r="BW735" s="223"/>
      <c r="BX735" s="223"/>
      <c r="BY735" s="223"/>
      <c r="BZ735" s="223"/>
      <c r="CA735" s="223"/>
      <c r="CB735" s="223"/>
      <c r="CC735" s="223"/>
      <c r="CD735" s="223"/>
      <c r="CE735" s="223"/>
      <c r="CF735" s="223"/>
      <c r="CG735" s="223"/>
      <c r="CH735" s="223"/>
      <c r="CI735" s="223"/>
      <c r="CJ735" s="223"/>
      <c r="CK735" s="223"/>
      <c r="CL735" s="223"/>
      <c r="CM735" s="223"/>
      <c r="CN735" s="223"/>
      <c r="CO735" s="223"/>
      <c r="CP735" s="223"/>
      <c r="CQ735" s="223"/>
      <c r="CR735" s="223"/>
      <c r="CS735" s="223"/>
      <c r="CT735" s="223"/>
      <c r="CU735" s="223"/>
      <c r="CV735" s="223"/>
      <c r="CW735" s="223"/>
      <c r="CX735" s="223"/>
      <c r="CY735" s="223"/>
      <c r="CZ735" s="223"/>
      <c r="DA735" s="223"/>
      <c r="DB735" s="223"/>
      <c r="DC735" s="223"/>
      <c r="DD735" s="223"/>
      <c r="DE735" s="223"/>
      <c r="DF735" s="223"/>
      <c r="DG735" s="223"/>
      <c r="DH735" s="223"/>
    </row>
    <row r="736" spans="1:112" s="229" customFormat="1" x14ac:dyDescent="0.2">
      <c r="A736" s="216"/>
      <c r="B736" s="223"/>
      <c r="C736" s="223"/>
      <c r="D736" s="223"/>
      <c r="E736" s="230"/>
      <c r="F736" s="223"/>
      <c r="G736" s="223"/>
      <c r="H736" s="226"/>
      <c r="I736" s="226"/>
      <c r="J736" s="220"/>
      <c r="K736" s="220"/>
      <c r="L736" s="223"/>
      <c r="M736" s="223"/>
      <c r="N736" s="223"/>
      <c r="O736" s="231"/>
      <c r="P736" s="223"/>
      <c r="Q736" s="223"/>
      <c r="R736" s="223"/>
      <c r="S736" s="223"/>
      <c r="T736" s="223"/>
      <c r="U736" s="223"/>
      <c r="V736" s="223"/>
      <c r="W736" s="223"/>
      <c r="X736" s="223"/>
      <c r="Y736" s="230"/>
      <c r="Z736" s="223"/>
      <c r="AA736" s="223"/>
      <c r="AB736" s="223"/>
      <c r="AC736" s="223"/>
      <c r="AD736" s="223"/>
      <c r="AE736" s="223"/>
      <c r="AF736" s="223"/>
      <c r="AG736" s="223"/>
      <c r="AH736" s="223"/>
      <c r="AI736" s="223"/>
      <c r="AJ736" s="223"/>
      <c r="AK736" s="223"/>
      <c r="AL736" s="223"/>
      <c r="AM736" s="223"/>
      <c r="AN736" s="223"/>
      <c r="AO736" s="223"/>
      <c r="AP736" s="223"/>
      <c r="AQ736" s="223"/>
      <c r="AR736" s="223"/>
      <c r="AS736" s="223"/>
      <c r="AT736" s="223"/>
      <c r="AU736" s="223"/>
      <c r="AV736" s="223"/>
      <c r="AW736" s="223"/>
      <c r="AX736" s="223"/>
      <c r="AY736" s="223"/>
      <c r="AZ736" s="223"/>
      <c r="BA736" s="223"/>
      <c r="BB736" s="223"/>
      <c r="BC736" s="223"/>
      <c r="BD736" s="223"/>
      <c r="BE736" s="223"/>
      <c r="BF736" s="223"/>
      <c r="BG736" s="223"/>
      <c r="BH736" s="223"/>
      <c r="BI736" s="223"/>
      <c r="BJ736" s="223"/>
      <c r="BK736" s="223"/>
      <c r="BL736" s="223"/>
      <c r="BM736" s="223"/>
      <c r="BN736" s="223"/>
      <c r="BO736" s="223"/>
      <c r="BP736" s="223"/>
      <c r="BQ736" s="223"/>
      <c r="BR736" s="223"/>
      <c r="BS736" s="223"/>
      <c r="BT736" s="223"/>
      <c r="BU736" s="223"/>
      <c r="BV736" s="223"/>
      <c r="BW736" s="223"/>
      <c r="BX736" s="223"/>
      <c r="BY736" s="223"/>
      <c r="BZ736" s="223"/>
      <c r="CA736" s="223"/>
      <c r="CB736" s="223"/>
      <c r="CC736" s="223"/>
      <c r="CD736" s="223"/>
      <c r="CE736" s="223"/>
      <c r="CF736" s="223"/>
      <c r="CG736" s="223"/>
      <c r="CH736" s="223"/>
      <c r="CI736" s="223"/>
      <c r="CJ736" s="223"/>
      <c r="CK736" s="223"/>
      <c r="CL736" s="223"/>
      <c r="CM736" s="223"/>
      <c r="CN736" s="223"/>
      <c r="CO736" s="223"/>
      <c r="CP736" s="223"/>
      <c r="CQ736" s="223"/>
      <c r="CR736" s="223"/>
      <c r="CS736" s="223"/>
      <c r="CT736" s="223"/>
      <c r="CU736" s="223"/>
      <c r="CV736" s="223"/>
      <c r="CW736" s="223"/>
      <c r="CX736" s="223"/>
      <c r="CY736" s="223"/>
      <c r="CZ736" s="223"/>
      <c r="DA736" s="223"/>
      <c r="DB736" s="223"/>
      <c r="DC736" s="223"/>
      <c r="DD736" s="223"/>
      <c r="DE736" s="223"/>
      <c r="DF736" s="223"/>
      <c r="DG736" s="223"/>
      <c r="DH736" s="223"/>
    </row>
    <row r="737" spans="1:112" s="229" customFormat="1" x14ac:dyDescent="0.2">
      <c r="A737" s="216"/>
      <c r="B737" s="223"/>
      <c r="C737" s="223"/>
      <c r="D737" s="223"/>
      <c r="E737" s="230"/>
      <c r="F737" s="223"/>
      <c r="G737" s="223"/>
      <c r="H737" s="225"/>
      <c r="I737" s="226"/>
      <c r="J737" s="220"/>
      <c r="K737" s="220"/>
      <c r="L737" s="223"/>
      <c r="M737" s="223"/>
      <c r="N737" s="223"/>
      <c r="O737" s="231"/>
      <c r="P737" s="223"/>
      <c r="Q737" s="223"/>
      <c r="R737" s="223"/>
      <c r="S737" s="223"/>
      <c r="T737" s="223"/>
      <c r="U737" s="223"/>
      <c r="V737" s="223"/>
      <c r="W737" s="223"/>
      <c r="X737" s="223"/>
      <c r="Y737" s="230"/>
      <c r="Z737" s="223"/>
      <c r="AA737" s="223"/>
      <c r="AB737" s="223"/>
      <c r="AC737" s="223"/>
      <c r="AD737" s="223"/>
      <c r="AE737" s="230"/>
      <c r="AF737" s="223"/>
      <c r="AG737" s="223"/>
      <c r="AH737" s="223"/>
      <c r="AI737" s="223"/>
      <c r="AJ737" s="223"/>
      <c r="AK737" s="223"/>
      <c r="AL737" s="223"/>
      <c r="AM737" s="223"/>
      <c r="AN737" s="223"/>
      <c r="AO737" s="223"/>
      <c r="AP737" s="223"/>
      <c r="AQ737" s="223"/>
      <c r="AR737" s="223"/>
      <c r="AS737" s="223"/>
      <c r="AT737" s="223"/>
      <c r="AU737" s="223"/>
      <c r="AV737" s="223"/>
      <c r="AW737" s="223"/>
      <c r="AX737" s="223"/>
      <c r="AY737" s="223"/>
      <c r="AZ737" s="223"/>
      <c r="BA737" s="223"/>
      <c r="BB737" s="223"/>
      <c r="BC737" s="223"/>
      <c r="BD737" s="223"/>
      <c r="BE737" s="223"/>
      <c r="BF737" s="223"/>
      <c r="BG737" s="223"/>
      <c r="BH737" s="223"/>
      <c r="BI737" s="223"/>
      <c r="BJ737" s="223"/>
      <c r="BK737" s="223"/>
      <c r="BL737" s="223"/>
      <c r="BM737" s="223"/>
      <c r="BN737" s="223"/>
      <c r="BO737" s="223"/>
      <c r="BP737" s="223"/>
      <c r="BQ737" s="223"/>
      <c r="BR737" s="223"/>
      <c r="BS737" s="223"/>
      <c r="BT737" s="223"/>
      <c r="BU737" s="223"/>
      <c r="BV737" s="223"/>
      <c r="BW737" s="223"/>
      <c r="BX737" s="223"/>
      <c r="BY737" s="223"/>
      <c r="BZ737" s="223"/>
      <c r="CA737" s="223"/>
      <c r="CB737" s="223"/>
      <c r="CC737" s="223"/>
      <c r="CD737" s="223"/>
      <c r="CE737" s="223"/>
      <c r="CF737" s="223"/>
      <c r="CG737" s="223"/>
      <c r="CH737" s="223"/>
      <c r="CI737" s="223"/>
      <c r="CJ737" s="223"/>
      <c r="CK737" s="223"/>
      <c r="CL737" s="223"/>
      <c r="CM737" s="223"/>
      <c r="CN737" s="223"/>
      <c r="CO737" s="223"/>
      <c r="CP737" s="223"/>
      <c r="CQ737" s="223"/>
      <c r="CR737" s="223"/>
      <c r="CS737" s="223"/>
      <c r="CT737" s="223"/>
      <c r="CU737" s="223"/>
      <c r="CV737" s="223"/>
      <c r="CW737" s="223"/>
      <c r="CX737" s="223"/>
      <c r="CY737" s="223"/>
      <c r="CZ737" s="223"/>
      <c r="DA737" s="223"/>
      <c r="DB737" s="223"/>
      <c r="DC737" s="223"/>
      <c r="DD737" s="223"/>
      <c r="DE737" s="223"/>
      <c r="DF737" s="223"/>
      <c r="DG737" s="223"/>
      <c r="DH737" s="223"/>
    </row>
    <row r="738" spans="1:112" s="229" customFormat="1" x14ac:dyDescent="0.2">
      <c r="A738" s="216"/>
      <c r="B738" s="176"/>
      <c r="C738" s="223"/>
      <c r="D738" s="176"/>
      <c r="E738" s="230"/>
      <c r="F738" s="176"/>
      <c r="G738" s="176"/>
      <c r="H738" s="225"/>
      <c r="I738" s="226"/>
      <c r="J738" s="220"/>
      <c r="K738" s="220"/>
      <c r="L738" s="223"/>
      <c r="M738" s="176"/>
      <c r="N738" s="176"/>
      <c r="O738" s="227"/>
      <c r="P738" s="176"/>
      <c r="Q738" s="176"/>
      <c r="R738" s="176"/>
      <c r="S738" s="176"/>
      <c r="T738" s="176"/>
      <c r="U738" s="176"/>
      <c r="V738" s="176"/>
      <c r="W738" s="176"/>
      <c r="X738" s="176"/>
      <c r="Y738" s="224"/>
      <c r="Z738" s="176"/>
      <c r="AA738" s="176"/>
      <c r="AB738" s="176"/>
      <c r="AC738" s="176"/>
      <c r="AD738" s="176"/>
      <c r="AE738" s="176"/>
      <c r="AF738" s="176"/>
      <c r="AG738" s="176"/>
      <c r="AH738" s="176"/>
      <c r="AI738" s="176"/>
      <c r="AJ738" s="176"/>
      <c r="AK738" s="176"/>
      <c r="AL738" s="176"/>
      <c r="AM738" s="176"/>
      <c r="AN738" s="176"/>
      <c r="AO738" s="176"/>
      <c r="AP738" s="176"/>
      <c r="AQ738" s="176"/>
      <c r="AR738" s="176"/>
      <c r="AS738" s="176"/>
      <c r="AT738" s="176"/>
      <c r="AU738" s="176"/>
      <c r="AV738" s="176"/>
      <c r="AW738" s="176"/>
      <c r="AX738" s="176"/>
      <c r="AY738" s="176"/>
      <c r="AZ738" s="176"/>
      <c r="BA738" s="176"/>
      <c r="BB738" s="176"/>
      <c r="BC738" s="176"/>
      <c r="BD738" s="176"/>
      <c r="BE738" s="176"/>
      <c r="BF738" s="176"/>
      <c r="BG738" s="176"/>
      <c r="BH738" s="176"/>
      <c r="BI738" s="176"/>
      <c r="BJ738" s="176"/>
      <c r="BK738" s="176"/>
      <c r="BL738" s="176"/>
      <c r="BM738" s="176"/>
      <c r="BN738" s="176"/>
      <c r="BO738" s="176"/>
      <c r="BP738" s="176"/>
      <c r="BQ738" s="176"/>
      <c r="BR738" s="176"/>
      <c r="BS738" s="176"/>
      <c r="BT738" s="176"/>
      <c r="BU738" s="176"/>
      <c r="BV738" s="176"/>
      <c r="BW738" s="176"/>
      <c r="BX738" s="176"/>
      <c r="BY738" s="176"/>
      <c r="BZ738" s="176"/>
      <c r="CA738" s="176"/>
      <c r="CB738" s="176"/>
      <c r="CC738" s="176"/>
      <c r="CD738" s="176"/>
      <c r="CE738" s="176"/>
      <c r="CF738" s="176"/>
      <c r="CG738" s="176"/>
      <c r="CH738" s="176"/>
      <c r="CI738" s="176"/>
      <c r="CJ738" s="176"/>
      <c r="CK738" s="176"/>
      <c r="CL738" s="176"/>
      <c r="CM738" s="176"/>
      <c r="CN738" s="176"/>
      <c r="CO738" s="176"/>
      <c r="CP738" s="176"/>
      <c r="CQ738" s="176"/>
      <c r="CR738" s="176"/>
      <c r="CS738" s="176"/>
      <c r="CT738" s="176"/>
      <c r="CU738" s="176"/>
      <c r="CV738" s="176"/>
      <c r="CW738" s="176"/>
      <c r="CX738" s="176"/>
      <c r="CY738" s="176"/>
      <c r="CZ738" s="176"/>
      <c r="DA738" s="176"/>
      <c r="DB738" s="176"/>
      <c r="DC738" s="176"/>
      <c r="DD738" s="176"/>
      <c r="DE738" s="176"/>
      <c r="DF738" s="176"/>
      <c r="DG738" s="176"/>
      <c r="DH738" s="176"/>
    </row>
    <row r="739" spans="1:112" s="229" customFormat="1" x14ac:dyDescent="0.2">
      <c r="A739" s="216"/>
      <c r="B739" s="176"/>
      <c r="C739" s="223"/>
      <c r="D739" s="176"/>
      <c r="E739" s="230"/>
      <c r="F739" s="176"/>
      <c r="G739" s="176"/>
      <c r="H739" s="226"/>
      <c r="I739" s="226"/>
      <c r="J739" s="220"/>
      <c r="K739" s="220"/>
      <c r="L739" s="223"/>
      <c r="M739" s="176"/>
      <c r="N739" s="176"/>
      <c r="O739" s="227"/>
      <c r="P739" s="176"/>
      <c r="Q739" s="176"/>
      <c r="R739" s="176"/>
      <c r="S739" s="176"/>
      <c r="T739" s="176"/>
      <c r="U739" s="176"/>
      <c r="V739" s="176"/>
      <c r="W739" s="176"/>
      <c r="X739" s="176"/>
      <c r="Y739" s="224"/>
      <c r="Z739" s="176"/>
      <c r="AA739" s="176"/>
      <c r="AB739" s="176"/>
      <c r="AC739" s="176"/>
      <c r="AD739" s="176"/>
      <c r="AE739" s="176"/>
      <c r="AF739" s="176"/>
      <c r="AG739" s="176"/>
      <c r="AH739" s="176"/>
      <c r="AI739" s="176"/>
      <c r="AJ739" s="176"/>
      <c r="AK739" s="176"/>
      <c r="AL739" s="176"/>
      <c r="AM739" s="176"/>
      <c r="AN739" s="176"/>
      <c r="AO739" s="176"/>
      <c r="AP739" s="176"/>
      <c r="AQ739" s="176"/>
      <c r="AR739" s="176"/>
      <c r="AS739" s="176"/>
      <c r="AT739" s="176"/>
      <c r="AU739" s="176"/>
      <c r="AV739" s="176"/>
      <c r="AW739" s="176"/>
      <c r="AX739" s="176"/>
      <c r="AY739" s="176"/>
      <c r="AZ739" s="176"/>
      <c r="BA739" s="176"/>
      <c r="BB739" s="176"/>
      <c r="BC739" s="176"/>
      <c r="BD739" s="176"/>
      <c r="BE739" s="176"/>
      <c r="BF739" s="176"/>
      <c r="BG739" s="176"/>
      <c r="BH739" s="176"/>
      <c r="BI739" s="176"/>
      <c r="BJ739" s="176"/>
      <c r="BK739" s="176"/>
      <c r="BL739" s="176"/>
      <c r="BM739" s="176"/>
      <c r="BN739" s="176"/>
      <c r="BO739" s="176"/>
      <c r="BP739" s="176"/>
      <c r="BQ739" s="176"/>
      <c r="BR739" s="176"/>
      <c r="BS739" s="176"/>
      <c r="BT739" s="176"/>
      <c r="BU739" s="176"/>
      <c r="BV739" s="176"/>
      <c r="BW739" s="176"/>
      <c r="BX739" s="176"/>
      <c r="BY739" s="176"/>
      <c r="BZ739" s="176"/>
      <c r="CA739" s="176"/>
      <c r="CB739" s="176"/>
      <c r="CC739" s="176"/>
      <c r="CD739" s="176"/>
      <c r="CE739" s="176"/>
      <c r="CF739" s="176"/>
      <c r="CG739" s="176"/>
      <c r="CH739" s="176"/>
      <c r="CI739" s="176"/>
      <c r="CJ739" s="176"/>
      <c r="CK739" s="176"/>
      <c r="CL739" s="176"/>
      <c r="CM739" s="176"/>
      <c r="CN739" s="176"/>
      <c r="CO739" s="176"/>
      <c r="CP739" s="176"/>
      <c r="CQ739" s="176"/>
      <c r="CR739" s="176"/>
      <c r="CS739" s="176"/>
      <c r="CT739" s="176"/>
      <c r="CU739" s="176"/>
      <c r="CV739" s="176"/>
      <c r="CW739" s="176"/>
      <c r="CX739" s="176"/>
      <c r="CY739" s="176"/>
      <c r="CZ739" s="176"/>
      <c r="DA739" s="176"/>
      <c r="DB739" s="176"/>
      <c r="DC739" s="176"/>
      <c r="DD739" s="176"/>
      <c r="DE739" s="176"/>
      <c r="DF739" s="176"/>
      <c r="DG739" s="176"/>
      <c r="DH739" s="176"/>
    </row>
    <row r="740" spans="1:112" s="229" customFormat="1" x14ac:dyDescent="0.2">
      <c r="A740" s="216"/>
      <c r="B740" s="176"/>
      <c r="C740" s="223"/>
      <c r="D740" s="176"/>
      <c r="E740" s="230"/>
      <c r="F740" s="176"/>
      <c r="G740" s="176"/>
      <c r="H740" s="225"/>
      <c r="I740" s="226"/>
      <c r="J740" s="220"/>
      <c r="K740" s="220"/>
      <c r="L740" s="223"/>
      <c r="M740" s="176"/>
      <c r="N740" s="176"/>
      <c r="O740" s="227"/>
      <c r="P740" s="176"/>
      <c r="Q740" s="176"/>
      <c r="R740" s="176"/>
      <c r="S740" s="176"/>
      <c r="T740" s="176"/>
      <c r="U740" s="176"/>
      <c r="V740" s="176"/>
      <c r="W740" s="176"/>
      <c r="X740" s="176"/>
      <c r="Y740" s="224"/>
      <c r="Z740" s="176"/>
      <c r="AA740" s="176"/>
      <c r="AB740" s="176"/>
      <c r="AC740" s="176"/>
      <c r="AD740" s="176"/>
      <c r="AE740" s="224"/>
      <c r="AF740" s="176"/>
      <c r="AG740" s="176"/>
      <c r="AH740" s="176"/>
      <c r="AI740" s="176"/>
      <c r="AJ740" s="176"/>
      <c r="AK740" s="176"/>
      <c r="AL740" s="176"/>
      <c r="AM740" s="176"/>
      <c r="AN740" s="176"/>
      <c r="AO740" s="176"/>
      <c r="AP740" s="176"/>
      <c r="AQ740" s="176"/>
      <c r="AR740" s="176"/>
      <c r="AS740" s="176"/>
      <c r="AT740" s="176"/>
      <c r="AU740" s="176"/>
      <c r="AV740" s="176"/>
      <c r="AW740" s="176"/>
      <c r="AX740" s="176"/>
      <c r="AY740" s="176"/>
      <c r="AZ740" s="176"/>
      <c r="BA740" s="176"/>
      <c r="BB740" s="176"/>
      <c r="BC740" s="176"/>
      <c r="BD740" s="176"/>
      <c r="BE740" s="176"/>
      <c r="BF740" s="176"/>
      <c r="BG740" s="176"/>
      <c r="BH740" s="176"/>
      <c r="BI740" s="176"/>
      <c r="BJ740" s="176"/>
      <c r="BK740" s="176"/>
      <c r="BL740" s="176"/>
      <c r="BM740" s="176"/>
      <c r="BN740" s="176"/>
      <c r="BO740" s="176"/>
      <c r="BP740" s="176"/>
      <c r="BQ740" s="176"/>
      <c r="BR740" s="176"/>
      <c r="BS740" s="176"/>
      <c r="BT740" s="176"/>
      <c r="BU740" s="176"/>
      <c r="BV740" s="176"/>
      <c r="BW740" s="176"/>
      <c r="BX740" s="176"/>
      <c r="BY740" s="176"/>
      <c r="BZ740" s="176"/>
      <c r="CA740" s="176"/>
      <c r="CB740" s="176"/>
      <c r="CC740" s="176"/>
      <c r="CD740" s="176"/>
      <c r="CE740" s="176"/>
      <c r="CF740" s="176"/>
      <c r="CG740" s="176"/>
      <c r="CH740" s="176"/>
      <c r="CI740" s="176"/>
      <c r="CJ740" s="176"/>
      <c r="CK740" s="176"/>
      <c r="CL740" s="176"/>
      <c r="CM740" s="176"/>
      <c r="CN740" s="176"/>
      <c r="CO740" s="176"/>
      <c r="CP740" s="176"/>
      <c r="CQ740" s="176"/>
      <c r="CR740" s="176"/>
      <c r="CS740" s="176"/>
      <c r="CT740" s="176"/>
      <c r="CU740" s="176"/>
      <c r="CV740" s="176"/>
      <c r="CW740" s="176"/>
      <c r="CX740" s="176"/>
      <c r="CY740" s="176"/>
      <c r="CZ740" s="176"/>
      <c r="DA740" s="176"/>
      <c r="DB740" s="176"/>
      <c r="DC740" s="176"/>
      <c r="DD740" s="176"/>
      <c r="DE740" s="176"/>
      <c r="DF740" s="176"/>
      <c r="DG740" s="176"/>
      <c r="DH740" s="176"/>
    </row>
    <row r="741" spans="1:112" s="229" customFormat="1" x14ac:dyDescent="0.2">
      <c r="A741" s="216"/>
      <c r="B741" s="176"/>
      <c r="C741" s="223"/>
      <c r="D741" s="176"/>
      <c r="E741" s="230"/>
      <c r="F741" s="176"/>
      <c r="G741" s="176"/>
      <c r="H741" s="225"/>
      <c r="I741" s="226"/>
      <c r="J741" s="220"/>
      <c r="K741" s="220"/>
      <c r="L741" s="223"/>
      <c r="M741" s="176"/>
      <c r="N741" s="176"/>
      <c r="O741" s="227"/>
      <c r="P741" s="176"/>
      <c r="Q741" s="176"/>
      <c r="R741" s="176"/>
      <c r="S741" s="176"/>
      <c r="T741" s="176"/>
      <c r="U741" s="176"/>
      <c r="V741" s="176"/>
      <c r="W741" s="176"/>
      <c r="X741" s="176"/>
      <c r="Y741" s="224"/>
      <c r="Z741" s="176"/>
      <c r="AA741" s="176"/>
      <c r="AB741" s="176"/>
      <c r="AC741" s="176"/>
      <c r="AD741" s="176"/>
      <c r="AE741" s="224"/>
      <c r="AF741" s="176"/>
      <c r="AG741" s="176"/>
      <c r="AH741" s="176"/>
      <c r="AI741" s="176"/>
      <c r="AJ741" s="176"/>
      <c r="AK741" s="176"/>
      <c r="AL741" s="176"/>
      <c r="AM741" s="176"/>
      <c r="AN741" s="176"/>
      <c r="AO741" s="176"/>
      <c r="AP741" s="176"/>
      <c r="AQ741" s="176"/>
      <c r="AR741" s="176"/>
      <c r="AS741" s="176"/>
      <c r="AT741" s="176"/>
      <c r="AU741" s="176"/>
      <c r="AV741" s="176"/>
      <c r="AW741" s="176"/>
      <c r="AX741" s="176"/>
      <c r="AY741" s="176"/>
      <c r="AZ741" s="176"/>
      <c r="BA741" s="176"/>
      <c r="BB741" s="176"/>
      <c r="BC741" s="176"/>
      <c r="BD741" s="176"/>
      <c r="BE741" s="176"/>
      <c r="BF741" s="176"/>
      <c r="BG741" s="176"/>
      <c r="BH741" s="176"/>
      <c r="BI741" s="176"/>
      <c r="BJ741" s="176"/>
      <c r="BK741" s="176"/>
      <c r="BL741" s="176"/>
      <c r="BM741" s="176"/>
      <c r="BN741" s="176"/>
      <c r="BO741" s="176"/>
      <c r="BP741" s="176"/>
      <c r="BQ741" s="176"/>
      <c r="BR741" s="176"/>
      <c r="BS741" s="176"/>
      <c r="BT741" s="176"/>
      <c r="BU741" s="176"/>
      <c r="BV741" s="176"/>
      <c r="BW741" s="176"/>
      <c r="BX741" s="176"/>
      <c r="BY741" s="176"/>
      <c r="BZ741" s="176"/>
      <c r="CA741" s="176"/>
      <c r="CB741" s="176"/>
      <c r="CC741" s="176"/>
      <c r="CD741" s="176"/>
      <c r="CE741" s="176"/>
      <c r="CF741" s="176"/>
      <c r="CG741" s="176"/>
      <c r="CH741" s="176"/>
      <c r="CI741" s="176"/>
      <c r="CJ741" s="176"/>
      <c r="CK741" s="176"/>
      <c r="CL741" s="176"/>
      <c r="CM741" s="176"/>
      <c r="CN741" s="176"/>
      <c r="CO741" s="176"/>
      <c r="CP741" s="176"/>
      <c r="CQ741" s="176"/>
      <c r="CR741" s="176"/>
      <c r="CS741" s="176"/>
      <c r="CT741" s="176"/>
      <c r="CU741" s="176"/>
      <c r="CV741" s="176"/>
      <c r="CW741" s="176"/>
      <c r="CX741" s="176"/>
      <c r="CY741" s="176"/>
      <c r="CZ741" s="176"/>
      <c r="DA741" s="176"/>
      <c r="DB741" s="176"/>
      <c r="DC741" s="176"/>
      <c r="DD741" s="176"/>
      <c r="DE741" s="176"/>
      <c r="DF741" s="176"/>
      <c r="DG741" s="176"/>
      <c r="DH741" s="176"/>
    </row>
    <row r="742" spans="1:112" s="229" customFormat="1" x14ac:dyDescent="0.2">
      <c r="A742" s="216"/>
      <c r="B742" s="176"/>
      <c r="C742" s="223"/>
      <c r="D742" s="176"/>
      <c r="E742" s="230"/>
      <c r="F742" s="176"/>
      <c r="G742" s="176"/>
      <c r="H742" s="225"/>
      <c r="I742" s="226"/>
      <c r="J742" s="220"/>
      <c r="K742" s="220"/>
      <c r="L742" s="223"/>
      <c r="M742" s="176"/>
      <c r="N742" s="176"/>
      <c r="O742" s="227"/>
      <c r="P742" s="176"/>
      <c r="Q742" s="176"/>
      <c r="R742" s="176"/>
      <c r="S742" s="176"/>
      <c r="T742" s="176"/>
      <c r="U742" s="176"/>
      <c r="V742" s="176"/>
      <c r="W742" s="176"/>
      <c r="X742" s="176"/>
      <c r="Y742" s="224"/>
      <c r="Z742" s="176"/>
      <c r="AA742" s="176"/>
      <c r="AB742" s="176"/>
      <c r="AC742" s="176"/>
      <c r="AD742" s="176"/>
      <c r="AE742" s="224"/>
      <c r="AF742" s="176"/>
      <c r="AG742" s="176"/>
      <c r="AH742" s="176"/>
      <c r="AI742" s="176"/>
      <c r="AJ742" s="176"/>
      <c r="AK742" s="176"/>
      <c r="AL742" s="176"/>
      <c r="AM742" s="176"/>
      <c r="AN742" s="176"/>
      <c r="AO742" s="176"/>
      <c r="AP742" s="176"/>
      <c r="AQ742" s="176"/>
      <c r="AR742" s="176"/>
      <c r="AS742" s="176"/>
      <c r="AT742" s="176"/>
      <c r="AU742" s="176"/>
      <c r="AV742" s="176"/>
      <c r="AW742" s="176"/>
      <c r="AX742" s="176"/>
      <c r="AY742" s="176"/>
      <c r="AZ742" s="176"/>
      <c r="BA742" s="176"/>
      <c r="BB742" s="176"/>
      <c r="BC742" s="176"/>
      <c r="BD742" s="176"/>
      <c r="BE742" s="176"/>
      <c r="BF742" s="176"/>
      <c r="BG742" s="176"/>
      <c r="BH742" s="176"/>
      <c r="BI742" s="176"/>
      <c r="BJ742" s="176"/>
      <c r="BK742" s="176"/>
      <c r="BL742" s="176"/>
      <c r="BM742" s="176"/>
      <c r="BN742" s="176"/>
      <c r="BO742" s="176"/>
      <c r="BP742" s="176"/>
      <c r="BQ742" s="176"/>
      <c r="BR742" s="176"/>
      <c r="BS742" s="176"/>
      <c r="BT742" s="176"/>
      <c r="BU742" s="176"/>
      <c r="BV742" s="176"/>
      <c r="BW742" s="176"/>
      <c r="BX742" s="176"/>
      <c r="BY742" s="176"/>
      <c r="BZ742" s="176"/>
      <c r="CA742" s="176"/>
      <c r="CB742" s="176"/>
      <c r="CC742" s="176"/>
      <c r="CD742" s="176"/>
      <c r="CE742" s="176"/>
      <c r="CF742" s="176"/>
      <c r="CG742" s="176"/>
      <c r="CH742" s="176"/>
      <c r="CI742" s="176"/>
      <c r="CJ742" s="176"/>
      <c r="CK742" s="176"/>
      <c r="CL742" s="176"/>
      <c r="CM742" s="176"/>
      <c r="CN742" s="176"/>
      <c r="CO742" s="176"/>
      <c r="CP742" s="176"/>
      <c r="CQ742" s="176"/>
      <c r="CR742" s="176"/>
      <c r="CS742" s="176"/>
      <c r="CT742" s="176"/>
      <c r="CU742" s="176"/>
      <c r="CV742" s="176"/>
      <c r="CW742" s="176"/>
      <c r="CX742" s="176"/>
      <c r="CY742" s="176"/>
      <c r="CZ742" s="176"/>
      <c r="DA742" s="176"/>
      <c r="DB742" s="176"/>
      <c r="DC742" s="176"/>
      <c r="DD742" s="176"/>
      <c r="DE742" s="176"/>
      <c r="DF742" s="176"/>
      <c r="DG742" s="176"/>
      <c r="DH742" s="176"/>
    </row>
    <row r="743" spans="1:112" s="229" customFormat="1" x14ac:dyDescent="0.2">
      <c r="A743" s="216"/>
      <c r="B743" s="176"/>
      <c r="C743" s="223"/>
      <c r="D743" s="176"/>
      <c r="E743" s="230"/>
      <c r="F743" s="176"/>
      <c r="G743" s="176"/>
      <c r="H743" s="225"/>
      <c r="I743" s="226"/>
      <c r="J743" s="220"/>
      <c r="K743" s="220"/>
      <c r="L743" s="223"/>
      <c r="M743" s="176"/>
      <c r="N743" s="176"/>
      <c r="O743" s="227"/>
      <c r="P743" s="176"/>
      <c r="Q743" s="176"/>
      <c r="R743" s="176"/>
      <c r="S743" s="176"/>
      <c r="T743" s="176"/>
      <c r="U743" s="176"/>
      <c r="V743" s="176"/>
      <c r="W743" s="176"/>
      <c r="X743" s="176"/>
      <c r="Y743" s="224"/>
      <c r="Z743" s="176"/>
      <c r="AA743" s="176"/>
      <c r="AB743" s="176"/>
      <c r="AC743" s="176"/>
      <c r="AD743" s="176"/>
      <c r="AE743" s="224"/>
      <c r="AF743" s="176"/>
      <c r="AG743" s="176"/>
      <c r="AH743" s="176"/>
      <c r="AI743" s="176"/>
      <c r="AJ743" s="176"/>
      <c r="AK743" s="176"/>
      <c r="AL743" s="176"/>
      <c r="AM743" s="176"/>
      <c r="AN743" s="176"/>
      <c r="AO743" s="176"/>
      <c r="AP743" s="176"/>
      <c r="AQ743" s="176"/>
      <c r="AR743" s="176"/>
      <c r="AS743" s="176"/>
      <c r="AT743" s="176"/>
      <c r="AU743" s="176"/>
      <c r="AV743" s="176"/>
      <c r="AW743" s="176"/>
      <c r="AX743" s="176"/>
      <c r="AY743" s="176"/>
      <c r="AZ743" s="176"/>
      <c r="BA743" s="176"/>
      <c r="BB743" s="176"/>
      <c r="BC743" s="176"/>
      <c r="BD743" s="176"/>
      <c r="BE743" s="176"/>
      <c r="BF743" s="176"/>
      <c r="BG743" s="176"/>
      <c r="BH743" s="176"/>
      <c r="BI743" s="176"/>
      <c r="BJ743" s="176"/>
      <c r="BK743" s="176"/>
      <c r="BL743" s="176"/>
      <c r="BM743" s="176"/>
      <c r="BN743" s="176"/>
      <c r="BO743" s="176"/>
      <c r="BP743" s="176"/>
      <c r="BQ743" s="176"/>
      <c r="BR743" s="176"/>
      <c r="BS743" s="176"/>
      <c r="BT743" s="176"/>
      <c r="BU743" s="176"/>
      <c r="BV743" s="176"/>
      <c r="BW743" s="176"/>
      <c r="BX743" s="176"/>
      <c r="BY743" s="176"/>
      <c r="BZ743" s="176"/>
      <c r="CA743" s="176"/>
      <c r="CB743" s="176"/>
      <c r="CC743" s="176"/>
      <c r="CD743" s="176"/>
      <c r="CE743" s="176"/>
      <c r="CF743" s="176"/>
      <c r="CG743" s="176"/>
      <c r="CH743" s="176"/>
      <c r="CI743" s="176"/>
      <c r="CJ743" s="176"/>
      <c r="CK743" s="176"/>
      <c r="CL743" s="176"/>
      <c r="CM743" s="176"/>
      <c r="CN743" s="176"/>
      <c r="CO743" s="176"/>
      <c r="CP743" s="176"/>
      <c r="CQ743" s="176"/>
      <c r="CR743" s="176"/>
      <c r="CS743" s="176"/>
      <c r="CT743" s="176"/>
      <c r="CU743" s="176"/>
      <c r="CV743" s="176"/>
      <c r="CW743" s="176"/>
      <c r="CX743" s="176"/>
      <c r="CY743" s="176"/>
      <c r="CZ743" s="176"/>
      <c r="DA743" s="176"/>
      <c r="DB743" s="176"/>
      <c r="DC743" s="176"/>
      <c r="DD743" s="176"/>
      <c r="DE743" s="176"/>
      <c r="DF743" s="176"/>
      <c r="DG743" s="176"/>
      <c r="DH743" s="176"/>
    </row>
    <row r="744" spans="1:112" s="229" customFormat="1" x14ac:dyDescent="0.2">
      <c r="A744" s="216"/>
      <c r="B744" s="176"/>
      <c r="C744" s="223"/>
      <c r="D744" s="176"/>
      <c r="E744" s="230"/>
      <c r="F744" s="176"/>
      <c r="G744" s="176"/>
      <c r="H744" s="225"/>
      <c r="I744" s="226"/>
      <c r="J744" s="220"/>
      <c r="K744" s="220"/>
      <c r="L744" s="223"/>
      <c r="M744" s="176"/>
      <c r="N744" s="176"/>
      <c r="O744" s="227"/>
      <c r="P744" s="176"/>
      <c r="Q744" s="176"/>
      <c r="R744" s="176"/>
      <c r="S744" s="176"/>
      <c r="T744" s="176"/>
      <c r="U744" s="176"/>
      <c r="V744" s="176"/>
      <c r="W744" s="176"/>
      <c r="X744" s="176"/>
      <c r="Y744" s="224"/>
      <c r="Z744" s="176"/>
      <c r="AA744" s="176"/>
      <c r="AB744" s="176"/>
      <c r="AC744" s="176"/>
      <c r="AD744" s="176"/>
      <c r="AE744" s="176"/>
      <c r="AF744" s="176"/>
      <c r="AG744" s="176"/>
      <c r="AH744" s="176"/>
      <c r="AI744" s="176"/>
      <c r="AJ744" s="176"/>
      <c r="AK744" s="176"/>
      <c r="AL744" s="176"/>
      <c r="AM744" s="176"/>
      <c r="AN744" s="176"/>
      <c r="AO744" s="176"/>
      <c r="AP744" s="176"/>
      <c r="AQ744" s="176"/>
      <c r="AR744" s="176"/>
      <c r="AS744" s="176"/>
      <c r="AT744" s="176"/>
      <c r="AU744" s="176"/>
      <c r="AV744" s="176"/>
      <c r="AW744" s="176"/>
      <c r="AX744" s="176"/>
      <c r="AY744" s="176"/>
      <c r="AZ744" s="176"/>
      <c r="BA744" s="176"/>
      <c r="BB744" s="176"/>
      <c r="BC744" s="176"/>
      <c r="BD744" s="176"/>
      <c r="BE744" s="176"/>
      <c r="BF744" s="176"/>
      <c r="BG744" s="176"/>
      <c r="BH744" s="176"/>
      <c r="BI744" s="176"/>
      <c r="BJ744" s="176"/>
      <c r="BK744" s="176"/>
      <c r="BL744" s="176"/>
      <c r="BM744" s="176"/>
      <c r="BN744" s="176"/>
      <c r="BO744" s="176"/>
      <c r="BP744" s="176"/>
      <c r="BQ744" s="176"/>
      <c r="BR744" s="176"/>
      <c r="BS744" s="176"/>
      <c r="BT744" s="176"/>
      <c r="BU744" s="176"/>
      <c r="BV744" s="176"/>
      <c r="BW744" s="176"/>
      <c r="BX744" s="176"/>
      <c r="BY744" s="176"/>
      <c r="BZ744" s="176"/>
      <c r="CA744" s="176"/>
      <c r="CB744" s="176"/>
      <c r="CC744" s="176"/>
      <c r="CD744" s="176"/>
      <c r="CE744" s="176"/>
      <c r="CF744" s="176"/>
      <c r="CG744" s="176"/>
      <c r="CH744" s="176"/>
      <c r="CI744" s="176"/>
      <c r="CJ744" s="176"/>
      <c r="CK744" s="176"/>
      <c r="CL744" s="176"/>
      <c r="CM744" s="176"/>
      <c r="CN744" s="176"/>
      <c r="CO744" s="176"/>
      <c r="CP744" s="176"/>
      <c r="CQ744" s="176"/>
      <c r="CR744" s="176"/>
      <c r="CS744" s="176"/>
      <c r="CT744" s="176"/>
      <c r="CU744" s="176"/>
      <c r="CV744" s="176"/>
      <c r="CW744" s="176"/>
      <c r="CX744" s="176"/>
      <c r="CY744" s="176"/>
      <c r="CZ744" s="176"/>
      <c r="DA744" s="176"/>
      <c r="DB744" s="176"/>
      <c r="DC744" s="176"/>
      <c r="DD744" s="176"/>
      <c r="DE744" s="176"/>
      <c r="DF744" s="176"/>
      <c r="DG744" s="176"/>
      <c r="DH744" s="176"/>
    </row>
    <row r="745" spans="1:112" s="229" customFormat="1" x14ac:dyDescent="0.2">
      <c r="A745" s="216"/>
      <c r="B745" s="176"/>
      <c r="C745" s="176"/>
      <c r="D745" s="176"/>
      <c r="E745" s="224"/>
      <c r="F745" s="176"/>
      <c r="G745" s="176"/>
      <c r="H745" s="232"/>
      <c r="I745" s="232"/>
      <c r="J745" s="220"/>
      <c r="K745" s="176"/>
      <c r="L745" s="176"/>
      <c r="M745" s="176"/>
      <c r="N745" s="176"/>
      <c r="O745" s="227"/>
      <c r="P745" s="176"/>
      <c r="Q745" s="176"/>
      <c r="R745" s="176"/>
      <c r="S745" s="176"/>
      <c r="T745" s="176"/>
      <c r="U745" s="176"/>
      <c r="V745" s="176"/>
      <c r="W745" s="176"/>
      <c r="X745" s="176"/>
      <c r="Y745" s="224"/>
      <c r="Z745" s="176"/>
      <c r="AA745" s="176"/>
      <c r="AB745" s="176"/>
      <c r="AC745" s="176"/>
      <c r="AD745" s="176"/>
      <c r="AE745" s="176"/>
      <c r="AF745" s="176"/>
      <c r="AG745" s="176"/>
      <c r="AH745" s="176"/>
      <c r="AI745" s="176"/>
      <c r="AJ745" s="176"/>
      <c r="AK745" s="176"/>
      <c r="AL745" s="176"/>
      <c r="AM745" s="176"/>
      <c r="AN745" s="176"/>
      <c r="AO745" s="176"/>
      <c r="AP745" s="176"/>
      <c r="AQ745" s="176"/>
      <c r="AR745" s="176"/>
      <c r="AS745" s="176"/>
      <c r="AT745" s="176"/>
      <c r="AU745" s="176"/>
      <c r="AV745" s="176"/>
      <c r="AW745" s="176"/>
      <c r="AX745" s="176"/>
      <c r="AY745" s="176"/>
      <c r="AZ745" s="176"/>
      <c r="BA745" s="176"/>
      <c r="BB745" s="176"/>
      <c r="BC745" s="176"/>
      <c r="BD745" s="176"/>
      <c r="BE745" s="176"/>
      <c r="BF745" s="176"/>
      <c r="BG745" s="176"/>
      <c r="BH745" s="176"/>
      <c r="BI745" s="176"/>
      <c r="BJ745" s="176"/>
      <c r="BK745" s="176"/>
      <c r="BL745" s="176"/>
      <c r="BM745" s="176"/>
      <c r="BN745" s="176"/>
      <c r="BO745" s="176"/>
      <c r="BP745" s="176"/>
      <c r="BQ745" s="176"/>
      <c r="BR745" s="176"/>
      <c r="BS745" s="176"/>
      <c r="BT745" s="176"/>
      <c r="BU745" s="176"/>
      <c r="BV745" s="176"/>
      <c r="BW745" s="176"/>
      <c r="BX745" s="176"/>
      <c r="BY745" s="176"/>
      <c r="BZ745" s="176"/>
      <c r="CA745" s="176"/>
      <c r="CB745" s="176"/>
      <c r="CC745" s="176"/>
      <c r="CD745" s="176"/>
      <c r="CE745" s="176"/>
      <c r="CF745" s="176"/>
      <c r="CG745" s="176"/>
      <c r="CH745" s="176"/>
      <c r="CI745" s="176"/>
      <c r="CJ745" s="176"/>
      <c r="CK745" s="176"/>
      <c r="CL745" s="176"/>
      <c r="CM745" s="176"/>
      <c r="CN745" s="176"/>
      <c r="CO745" s="176"/>
      <c r="CP745" s="176"/>
      <c r="CQ745" s="176"/>
      <c r="CR745" s="176"/>
      <c r="CS745" s="176"/>
      <c r="CT745" s="176"/>
      <c r="CU745" s="176"/>
      <c r="CV745" s="176"/>
      <c r="CW745" s="176"/>
      <c r="CX745" s="176"/>
      <c r="CY745" s="176"/>
      <c r="CZ745" s="176"/>
      <c r="DA745" s="176"/>
      <c r="DB745" s="176"/>
      <c r="DC745" s="176"/>
      <c r="DD745" s="176"/>
      <c r="DE745" s="176"/>
      <c r="DF745" s="176"/>
      <c r="DG745" s="176"/>
      <c r="DH745" s="176"/>
    </row>
    <row r="746" spans="1:112" s="229" customFormat="1" x14ac:dyDescent="0.2">
      <c r="A746" s="216"/>
      <c r="B746" s="176"/>
      <c r="C746" s="176"/>
      <c r="D746" s="176"/>
      <c r="E746" s="224"/>
      <c r="F746" s="176"/>
      <c r="G746" s="233"/>
      <c r="H746" s="234"/>
      <c r="I746" s="232"/>
      <c r="J746" s="220"/>
      <c r="K746" s="176"/>
      <c r="L746" s="176"/>
      <c r="M746" s="176"/>
      <c r="N746" s="176"/>
      <c r="O746" s="227"/>
      <c r="P746" s="176"/>
      <c r="Q746" s="176"/>
      <c r="R746" s="176"/>
      <c r="S746" s="176"/>
      <c r="T746" s="176"/>
      <c r="U746" s="176"/>
      <c r="V746" s="176"/>
      <c r="W746" s="176"/>
      <c r="X746" s="176"/>
      <c r="Y746" s="224"/>
      <c r="Z746" s="176"/>
      <c r="AA746" s="176"/>
      <c r="AB746" s="176"/>
      <c r="AC746" s="176"/>
      <c r="AD746" s="176"/>
      <c r="AE746" s="176"/>
      <c r="AF746" s="176"/>
      <c r="AG746" s="176"/>
      <c r="AH746" s="176"/>
      <c r="AI746" s="176"/>
      <c r="AJ746" s="176"/>
      <c r="AK746" s="176"/>
      <c r="AL746" s="176"/>
      <c r="AM746" s="176"/>
      <c r="AN746" s="176"/>
      <c r="AO746" s="176"/>
      <c r="AP746" s="176"/>
      <c r="AQ746" s="176"/>
      <c r="AR746" s="176"/>
      <c r="AS746" s="176"/>
      <c r="AT746" s="176"/>
      <c r="AU746" s="176"/>
      <c r="AV746" s="176"/>
      <c r="AW746" s="176"/>
      <c r="AX746" s="176"/>
      <c r="AY746" s="176"/>
      <c r="AZ746" s="176"/>
      <c r="BA746" s="176"/>
      <c r="BB746" s="176"/>
      <c r="BC746" s="176"/>
      <c r="BD746" s="176"/>
      <c r="BE746" s="176"/>
      <c r="BF746" s="176"/>
      <c r="BG746" s="176"/>
      <c r="BH746" s="176"/>
      <c r="BI746" s="176"/>
      <c r="BJ746" s="176"/>
      <c r="BK746" s="176"/>
      <c r="BL746" s="176"/>
      <c r="BM746" s="176"/>
      <c r="BN746" s="176"/>
      <c r="BO746" s="176"/>
      <c r="BP746" s="176"/>
      <c r="BQ746" s="176"/>
      <c r="BR746" s="176"/>
      <c r="BS746" s="176"/>
      <c r="BT746" s="176"/>
      <c r="BU746" s="176"/>
      <c r="BV746" s="176"/>
      <c r="BW746" s="176"/>
      <c r="BX746" s="176"/>
      <c r="BY746" s="176"/>
      <c r="BZ746" s="176"/>
      <c r="CA746" s="176"/>
      <c r="CB746" s="176"/>
      <c r="CC746" s="176"/>
      <c r="CD746" s="176"/>
      <c r="CE746" s="176"/>
      <c r="CF746" s="176"/>
      <c r="CG746" s="176"/>
      <c r="CH746" s="176"/>
      <c r="CI746" s="176"/>
      <c r="CJ746" s="176"/>
      <c r="CK746" s="176"/>
      <c r="CL746" s="176"/>
      <c r="CM746" s="176"/>
      <c r="CN746" s="176"/>
      <c r="CO746" s="176"/>
      <c r="CP746" s="176"/>
      <c r="CQ746" s="176"/>
      <c r="CR746" s="176"/>
      <c r="CS746" s="176"/>
      <c r="CT746" s="176"/>
      <c r="CU746" s="176"/>
      <c r="CV746" s="176"/>
      <c r="CW746" s="176"/>
      <c r="CX746" s="176"/>
      <c r="CY746" s="176"/>
      <c r="CZ746" s="176"/>
      <c r="DA746" s="176"/>
      <c r="DB746" s="176"/>
      <c r="DC746" s="176"/>
      <c r="DD746" s="176"/>
      <c r="DE746" s="176"/>
      <c r="DF746" s="176"/>
      <c r="DG746" s="176"/>
      <c r="DH746" s="176"/>
    </row>
    <row r="747" spans="1:112" s="229" customFormat="1" x14ac:dyDescent="0.2">
      <c r="A747" s="216"/>
      <c r="B747" s="176"/>
      <c r="C747" s="176"/>
      <c r="D747" s="176"/>
      <c r="E747" s="224"/>
      <c r="F747" s="176"/>
      <c r="G747" s="176"/>
      <c r="H747" s="232"/>
      <c r="I747" s="232"/>
      <c r="J747" s="220"/>
      <c r="K747" s="176"/>
      <c r="L747" s="176"/>
      <c r="M747" s="176"/>
      <c r="N747" s="176"/>
      <c r="O747" s="227"/>
      <c r="P747" s="176"/>
      <c r="Q747" s="176"/>
      <c r="R747" s="176"/>
      <c r="S747" s="176"/>
      <c r="T747" s="176"/>
      <c r="U747" s="176"/>
      <c r="V747" s="176"/>
      <c r="W747" s="176"/>
      <c r="X747" s="176"/>
      <c r="Y747" s="224"/>
      <c r="Z747" s="176"/>
      <c r="AA747" s="176"/>
      <c r="AB747" s="176"/>
      <c r="AC747" s="176"/>
      <c r="AD747" s="176"/>
      <c r="AE747" s="176"/>
      <c r="AF747" s="176"/>
      <c r="AG747" s="176"/>
      <c r="AH747" s="176"/>
      <c r="AI747" s="176"/>
      <c r="AJ747" s="176"/>
      <c r="AK747" s="176"/>
      <c r="AL747" s="176"/>
      <c r="AM747" s="176"/>
      <c r="AN747" s="176"/>
      <c r="AO747" s="176"/>
      <c r="AP747" s="176"/>
      <c r="AQ747" s="176"/>
      <c r="AR747" s="176"/>
      <c r="AS747" s="176"/>
      <c r="AT747" s="176"/>
      <c r="AU747" s="176"/>
      <c r="AV747" s="176"/>
      <c r="AW747" s="176"/>
      <c r="AX747" s="176"/>
      <c r="AY747" s="176"/>
      <c r="AZ747" s="176"/>
      <c r="BA747" s="176"/>
      <c r="BB747" s="176"/>
      <c r="BC747" s="176"/>
      <c r="BD747" s="176"/>
      <c r="BE747" s="176"/>
      <c r="BF747" s="176"/>
      <c r="BG747" s="176"/>
      <c r="BH747" s="176"/>
      <c r="BI747" s="176"/>
      <c r="BJ747" s="176"/>
      <c r="BK747" s="176"/>
      <c r="BL747" s="176"/>
      <c r="BM747" s="176"/>
      <c r="BN747" s="176"/>
      <c r="BO747" s="176"/>
      <c r="BP747" s="176"/>
      <c r="BQ747" s="176"/>
      <c r="BR747" s="176"/>
      <c r="BS747" s="176"/>
      <c r="BT747" s="176"/>
      <c r="BU747" s="176"/>
      <c r="BV747" s="176"/>
      <c r="BW747" s="176"/>
      <c r="BX747" s="176"/>
      <c r="BY747" s="176"/>
      <c r="BZ747" s="176"/>
      <c r="CA747" s="176"/>
      <c r="CB747" s="176"/>
      <c r="CC747" s="176"/>
      <c r="CD747" s="176"/>
      <c r="CE747" s="176"/>
      <c r="CF747" s="176"/>
      <c r="CG747" s="176"/>
      <c r="CH747" s="176"/>
      <c r="CI747" s="176"/>
      <c r="CJ747" s="176"/>
      <c r="CK747" s="176"/>
      <c r="CL747" s="176"/>
      <c r="CM747" s="176"/>
      <c r="CN747" s="176"/>
      <c r="CO747" s="176"/>
      <c r="CP747" s="176"/>
      <c r="CQ747" s="176"/>
      <c r="CR747" s="176"/>
      <c r="CS747" s="176"/>
      <c r="CT747" s="176"/>
      <c r="CU747" s="176"/>
      <c r="CV747" s="176"/>
      <c r="CW747" s="176"/>
      <c r="CX747" s="176"/>
      <c r="CY747" s="176"/>
      <c r="CZ747" s="176"/>
      <c r="DA747" s="176"/>
      <c r="DB747" s="176"/>
      <c r="DC747" s="176"/>
      <c r="DD747" s="176"/>
      <c r="DE747" s="176"/>
      <c r="DF747" s="176"/>
      <c r="DG747" s="176"/>
      <c r="DH747" s="176"/>
    </row>
    <row r="748" spans="1:112" s="229" customFormat="1" x14ac:dyDescent="0.2">
      <c r="A748" s="216"/>
      <c r="B748" s="176"/>
      <c r="C748" s="176"/>
      <c r="D748" s="176"/>
      <c r="E748" s="224"/>
      <c r="F748" s="176"/>
      <c r="G748" s="233"/>
      <c r="H748" s="234"/>
      <c r="I748" s="232"/>
      <c r="J748" s="220"/>
      <c r="K748" s="176"/>
      <c r="L748" s="176"/>
      <c r="M748" s="176"/>
      <c r="N748" s="176"/>
      <c r="O748" s="227"/>
      <c r="P748" s="176"/>
      <c r="Q748" s="176"/>
      <c r="R748" s="176"/>
      <c r="S748" s="176"/>
      <c r="T748" s="176"/>
      <c r="U748" s="176"/>
      <c r="V748" s="176"/>
      <c r="W748" s="176"/>
      <c r="X748" s="176"/>
      <c r="Y748" s="224"/>
      <c r="Z748" s="176"/>
      <c r="AA748" s="176"/>
      <c r="AB748" s="176"/>
      <c r="AC748" s="176"/>
      <c r="AD748" s="176"/>
      <c r="AE748" s="176"/>
      <c r="AF748" s="176"/>
      <c r="AG748" s="176"/>
      <c r="AH748" s="176"/>
      <c r="AI748" s="176"/>
      <c r="AJ748" s="176"/>
      <c r="AK748" s="176"/>
      <c r="AL748" s="176"/>
      <c r="AM748" s="176"/>
      <c r="AN748" s="176"/>
      <c r="AO748" s="176"/>
      <c r="AP748" s="176"/>
      <c r="AQ748" s="176"/>
      <c r="AR748" s="176"/>
      <c r="AS748" s="176"/>
      <c r="AT748" s="176"/>
      <c r="AU748" s="176"/>
      <c r="AV748" s="176"/>
      <c r="AW748" s="176"/>
      <c r="AX748" s="176"/>
      <c r="AY748" s="176"/>
      <c r="AZ748" s="176"/>
      <c r="BA748" s="176"/>
      <c r="BB748" s="176"/>
      <c r="BC748" s="176"/>
      <c r="BD748" s="176"/>
      <c r="BE748" s="176"/>
      <c r="BF748" s="176"/>
      <c r="BG748" s="176"/>
      <c r="BH748" s="176"/>
      <c r="BI748" s="176"/>
      <c r="BJ748" s="176"/>
      <c r="BK748" s="176"/>
      <c r="BL748" s="176"/>
      <c r="BM748" s="176"/>
      <c r="BN748" s="176"/>
      <c r="BO748" s="176"/>
      <c r="BP748" s="176"/>
      <c r="BQ748" s="176"/>
      <c r="BR748" s="176"/>
      <c r="BS748" s="176"/>
      <c r="BT748" s="176"/>
      <c r="BU748" s="176"/>
      <c r="BV748" s="176"/>
      <c r="BW748" s="176"/>
      <c r="BX748" s="176"/>
      <c r="BY748" s="176"/>
      <c r="BZ748" s="176"/>
      <c r="CA748" s="176"/>
      <c r="CB748" s="176"/>
      <c r="CC748" s="176"/>
      <c r="CD748" s="176"/>
      <c r="CE748" s="176"/>
      <c r="CF748" s="176"/>
      <c r="CG748" s="176"/>
      <c r="CH748" s="176"/>
      <c r="CI748" s="176"/>
      <c r="CJ748" s="176"/>
      <c r="CK748" s="176"/>
      <c r="CL748" s="176"/>
      <c r="CM748" s="176"/>
      <c r="CN748" s="176"/>
      <c r="CO748" s="176"/>
      <c r="CP748" s="176"/>
      <c r="CQ748" s="176"/>
      <c r="CR748" s="176"/>
      <c r="CS748" s="176"/>
      <c r="CT748" s="176"/>
      <c r="CU748" s="176"/>
      <c r="CV748" s="176"/>
      <c r="CW748" s="176"/>
      <c r="CX748" s="176"/>
      <c r="CY748" s="176"/>
      <c r="CZ748" s="176"/>
      <c r="DA748" s="176"/>
      <c r="DB748" s="176"/>
      <c r="DC748" s="176"/>
      <c r="DD748" s="176"/>
      <c r="DE748" s="176"/>
      <c r="DF748" s="176"/>
      <c r="DG748" s="176"/>
      <c r="DH748" s="176"/>
    </row>
    <row r="749" spans="1:112" s="229" customFormat="1" x14ac:dyDescent="0.2">
      <c r="A749" s="216"/>
      <c r="B749" s="176"/>
      <c r="C749" s="176"/>
      <c r="D749" s="176"/>
      <c r="E749" s="224"/>
      <c r="F749" s="176"/>
      <c r="G749" s="233"/>
      <c r="H749" s="234"/>
      <c r="I749" s="232"/>
      <c r="J749" s="220"/>
      <c r="K749" s="233"/>
      <c r="L749" s="176"/>
      <c r="M749" s="176"/>
      <c r="N749" s="176"/>
      <c r="O749" s="227"/>
      <c r="P749" s="176"/>
      <c r="Q749" s="176"/>
      <c r="R749" s="176"/>
      <c r="S749" s="176"/>
      <c r="T749" s="176"/>
      <c r="U749" s="176"/>
      <c r="V749" s="176"/>
      <c r="W749" s="176"/>
      <c r="X749" s="176"/>
      <c r="Y749" s="224"/>
      <c r="Z749" s="176"/>
      <c r="AA749" s="176"/>
      <c r="AB749" s="176"/>
      <c r="AC749" s="176"/>
      <c r="AD749" s="176"/>
      <c r="AE749" s="176"/>
      <c r="AF749" s="176"/>
      <c r="AG749" s="176"/>
      <c r="AH749" s="176"/>
      <c r="AI749" s="176"/>
      <c r="AJ749" s="176"/>
      <c r="AK749" s="176"/>
      <c r="AL749" s="176"/>
      <c r="AM749" s="176"/>
      <c r="AN749" s="176"/>
      <c r="AO749" s="176"/>
      <c r="AP749" s="176"/>
      <c r="AQ749" s="176"/>
      <c r="AR749" s="176"/>
      <c r="AS749" s="176"/>
      <c r="AT749" s="176"/>
      <c r="AU749" s="176"/>
      <c r="AV749" s="176"/>
      <c r="AW749" s="176"/>
      <c r="AX749" s="176"/>
      <c r="AY749" s="176"/>
      <c r="AZ749" s="176"/>
      <c r="BA749" s="176"/>
      <c r="BB749" s="176"/>
      <c r="BC749" s="176"/>
      <c r="BD749" s="176"/>
      <c r="BE749" s="176"/>
      <c r="BF749" s="176"/>
      <c r="BG749" s="176"/>
      <c r="BH749" s="176"/>
      <c r="BI749" s="176"/>
      <c r="BJ749" s="176"/>
      <c r="BK749" s="176"/>
      <c r="BL749" s="176"/>
      <c r="BM749" s="176"/>
      <c r="BN749" s="176"/>
      <c r="BO749" s="176"/>
      <c r="BP749" s="176"/>
      <c r="BQ749" s="176"/>
      <c r="BR749" s="176"/>
      <c r="BS749" s="176"/>
      <c r="BT749" s="176"/>
      <c r="BU749" s="176"/>
      <c r="BV749" s="176"/>
      <c r="BW749" s="176"/>
      <c r="BX749" s="176"/>
      <c r="BY749" s="176"/>
      <c r="BZ749" s="176"/>
      <c r="CA749" s="176"/>
      <c r="CB749" s="176"/>
      <c r="CC749" s="176"/>
      <c r="CD749" s="176"/>
      <c r="CE749" s="176"/>
      <c r="CF749" s="176"/>
      <c r="CG749" s="176"/>
      <c r="CH749" s="176"/>
      <c r="CI749" s="176"/>
      <c r="CJ749" s="176"/>
      <c r="CK749" s="176"/>
      <c r="CL749" s="176"/>
      <c r="CM749" s="176"/>
      <c r="CN749" s="176"/>
      <c r="CO749" s="176"/>
      <c r="CP749" s="176"/>
      <c r="CQ749" s="176"/>
      <c r="CR749" s="176"/>
      <c r="CS749" s="176"/>
      <c r="CT749" s="176"/>
      <c r="CU749" s="176"/>
      <c r="CV749" s="176"/>
      <c r="CW749" s="176"/>
      <c r="CX749" s="176"/>
      <c r="CY749" s="176"/>
      <c r="CZ749" s="176"/>
      <c r="DA749" s="176"/>
      <c r="DB749" s="176"/>
      <c r="DC749" s="176"/>
      <c r="DD749" s="176"/>
      <c r="DE749" s="176"/>
      <c r="DF749" s="176"/>
      <c r="DG749" s="176"/>
      <c r="DH749" s="176"/>
    </row>
    <row r="750" spans="1:112" s="229" customFormat="1" x14ac:dyDescent="0.2">
      <c r="A750" s="216"/>
      <c r="B750" s="176"/>
      <c r="C750" s="176"/>
      <c r="D750" s="176"/>
      <c r="E750" s="224"/>
      <c r="F750" s="176"/>
      <c r="G750" s="176"/>
      <c r="H750" s="232"/>
      <c r="I750" s="232"/>
      <c r="J750" s="220"/>
      <c r="K750" s="233"/>
      <c r="L750" s="176"/>
      <c r="M750" s="176"/>
      <c r="N750" s="176"/>
      <c r="O750" s="227"/>
      <c r="P750" s="176"/>
      <c r="Q750" s="176"/>
      <c r="R750" s="176"/>
      <c r="S750" s="176"/>
      <c r="T750" s="176"/>
      <c r="U750" s="176"/>
      <c r="V750" s="176"/>
      <c r="W750" s="176"/>
      <c r="X750" s="176"/>
      <c r="Y750" s="224"/>
      <c r="Z750" s="176"/>
      <c r="AA750" s="176"/>
      <c r="AB750" s="176"/>
      <c r="AC750" s="176"/>
      <c r="AD750" s="176"/>
      <c r="AE750" s="176"/>
      <c r="AF750" s="176"/>
      <c r="AG750" s="176"/>
      <c r="AH750" s="176"/>
      <c r="AI750" s="176"/>
      <c r="AJ750" s="176"/>
      <c r="AK750" s="176"/>
      <c r="AL750" s="176"/>
      <c r="AM750" s="176"/>
      <c r="AN750" s="176"/>
      <c r="AO750" s="176"/>
      <c r="AP750" s="176"/>
      <c r="AQ750" s="176"/>
      <c r="AR750" s="176"/>
      <c r="AS750" s="176"/>
      <c r="AT750" s="176"/>
      <c r="AU750" s="176"/>
      <c r="AV750" s="176"/>
      <c r="AW750" s="176"/>
      <c r="AX750" s="176"/>
      <c r="AY750" s="176"/>
      <c r="AZ750" s="176"/>
      <c r="BA750" s="176"/>
      <c r="BB750" s="176"/>
      <c r="BC750" s="176"/>
      <c r="BD750" s="176"/>
      <c r="BE750" s="176"/>
      <c r="BF750" s="176"/>
      <c r="BG750" s="176"/>
      <c r="BH750" s="176"/>
      <c r="BI750" s="176"/>
      <c r="BJ750" s="176"/>
      <c r="BK750" s="176"/>
      <c r="BL750" s="176"/>
      <c r="BM750" s="176"/>
      <c r="BN750" s="176"/>
      <c r="BO750" s="176"/>
      <c r="BP750" s="176"/>
      <c r="BQ750" s="176"/>
      <c r="BR750" s="176"/>
      <c r="BS750" s="176"/>
      <c r="BT750" s="176"/>
      <c r="BU750" s="176"/>
      <c r="BV750" s="176"/>
      <c r="BW750" s="176"/>
      <c r="BX750" s="176"/>
      <c r="BY750" s="176"/>
      <c r="BZ750" s="176"/>
      <c r="CA750" s="176"/>
      <c r="CB750" s="176"/>
      <c r="CC750" s="176"/>
      <c r="CD750" s="176"/>
      <c r="CE750" s="176"/>
      <c r="CF750" s="176"/>
      <c r="CG750" s="176"/>
      <c r="CH750" s="176"/>
      <c r="CI750" s="176"/>
      <c r="CJ750" s="176"/>
      <c r="CK750" s="176"/>
      <c r="CL750" s="176"/>
      <c r="CM750" s="176"/>
      <c r="CN750" s="176"/>
      <c r="CO750" s="176"/>
      <c r="CP750" s="176"/>
      <c r="CQ750" s="176"/>
      <c r="CR750" s="176"/>
      <c r="CS750" s="176"/>
      <c r="CT750" s="176"/>
      <c r="CU750" s="176"/>
      <c r="CV750" s="176"/>
      <c r="CW750" s="176"/>
      <c r="CX750" s="176"/>
      <c r="CY750" s="176"/>
      <c r="CZ750" s="176"/>
      <c r="DA750" s="176"/>
      <c r="DB750" s="176"/>
      <c r="DC750" s="176"/>
      <c r="DD750" s="176"/>
      <c r="DE750" s="176"/>
      <c r="DF750" s="176"/>
      <c r="DG750" s="176"/>
      <c r="DH750" s="176"/>
    </row>
    <row r="751" spans="1:112" s="229" customFormat="1" x14ac:dyDescent="0.2">
      <c r="A751" s="216"/>
      <c r="B751" s="176"/>
      <c r="C751" s="176"/>
      <c r="D751" s="176"/>
      <c r="E751" s="224"/>
      <c r="F751" s="176"/>
      <c r="G751" s="176"/>
      <c r="H751" s="232"/>
      <c r="I751" s="232"/>
      <c r="J751" s="220"/>
      <c r="K751" s="176"/>
      <c r="L751" s="176"/>
      <c r="M751" s="176"/>
      <c r="N751" s="176"/>
      <c r="O751" s="227"/>
      <c r="P751" s="176"/>
      <c r="Q751" s="176"/>
      <c r="R751" s="176"/>
      <c r="S751" s="176"/>
      <c r="T751" s="176"/>
      <c r="U751" s="176"/>
      <c r="V751" s="176"/>
      <c r="W751" s="176"/>
      <c r="X751" s="176"/>
      <c r="Y751" s="224"/>
      <c r="Z751" s="176"/>
      <c r="AA751" s="176"/>
      <c r="AB751" s="176"/>
      <c r="AC751" s="176"/>
      <c r="AD751" s="176"/>
      <c r="AE751" s="176"/>
      <c r="AF751" s="176"/>
      <c r="AG751" s="176"/>
      <c r="AH751" s="176"/>
      <c r="AI751" s="176"/>
      <c r="AJ751" s="176"/>
      <c r="AK751" s="176"/>
      <c r="AL751" s="176"/>
      <c r="AM751" s="176"/>
      <c r="AN751" s="176"/>
      <c r="AO751" s="176"/>
      <c r="AP751" s="176"/>
      <c r="AQ751" s="176"/>
      <c r="AR751" s="176"/>
      <c r="AS751" s="176"/>
      <c r="AT751" s="176"/>
      <c r="AU751" s="176"/>
      <c r="AV751" s="176"/>
      <c r="AW751" s="176"/>
      <c r="AX751" s="176"/>
      <c r="AY751" s="176"/>
      <c r="AZ751" s="176"/>
      <c r="BA751" s="176"/>
      <c r="BB751" s="176"/>
      <c r="BC751" s="176"/>
      <c r="BD751" s="176"/>
      <c r="BE751" s="176"/>
      <c r="BF751" s="176"/>
      <c r="BG751" s="176"/>
      <c r="BH751" s="176"/>
      <c r="BI751" s="176"/>
      <c r="BJ751" s="176"/>
      <c r="BK751" s="176"/>
      <c r="BL751" s="176"/>
      <c r="BM751" s="176"/>
      <c r="BN751" s="176"/>
      <c r="BO751" s="176"/>
      <c r="BP751" s="176"/>
      <c r="BQ751" s="176"/>
      <c r="BR751" s="176"/>
      <c r="BS751" s="176"/>
      <c r="BT751" s="176"/>
      <c r="BU751" s="176"/>
      <c r="BV751" s="176"/>
      <c r="BW751" s="176"/>
      <c r="BX751" s="176"/>
      <c r="BY751" s="176"/>
      <c r="BZ751" s="176"/>
      <c r="CA751" s="176"/>
      <c r="CB751" s="176"/>
      <c r="CC751" s="176"/>
      <c r="CD751" s="176"/>
      <c r="CE751" s="176"/>
      <c r="CF751" s="176"/>
      <c r="CG751" s="176"/>
      <c r="CH751" s="176"/>
      <c r="CI751" s="176"/>
      <c r="CJ751" s="176"/>
      <c r="CK751" s="176"/>
      <c r="CL751" s="176"/>
      <c r="CM751" s="176"/>
      <c r="CN751" s="176"/>
      <c r="CO751" s="176"/>
      <c r="CP751" s="176"/>
      <c r="CQ751" s="176"/>
      <c r="CR751" s="176"/>
      <c r="CS751" s="176"/>
      <c r="CT751" s="176"/>
      <c r="CU751" s="176"/>
      <c r="CV751" s="176"/>
      <c r="CW751" s="176"/>
      <c r="CX751" s="176"/>
      <c r="CY751" s="176"/>
      <c r="CZ751" s="176"/>
      <c r="DA751" s="176"/>
      <c r="DB751" s="176"/>
      <c r="DC751" s="176"/>
      <c r="DD751" s="176"/>
      <c r="DE751" s="176"/>
      <c r="DF751" s="176"/>
      <c r="DG751" s="176"/>
      <c r="DH751" s="176"/>
    </row>
    <row r="752" spans="1:112" s="229" customFormat="1" x14ac:dyDescent="0.2">
      <c r="A752" s="216"/>
      <c r="B752" s="176"/>
      <c r="C752" s="176"/>
      <c r="D752" s="176"/>
      <c r="E752" s="224"/>
      <c r="F752" s="176"/>
      <c r="G752" s="176"/>
      <c r="H752" s="232"/>
      <c r="I752" s="232"/>
      <c r="J752" s="220"/>
      <c r="K752" s="176"/>
      <c r="L752" s="176"/>
      <c r="M752" s="176"/>
      <c r="N752" s="176"/>
      <c r="O752" s="227"/>
      <c r="P752" s="176"/>
      <c r="Q752" s="176"/>
      <c r="R752" s="176"/>
      <c r="S752" s="176"/>
      <c r="T752" s="176"/>
      <c r="U752" s="176"/>
      <c r="V752" s="176"/>
      <c r="W752" s="176"/>
      <c r="X752" s="176"/>
      <c r="Y752" s="224"/>
      <c r="Z752" s="176"/>
      <c r="AA752" s="176"/>
      <c r="AB752" s="176"/>
      <c r="AC752" s="176"/>
      <c r="AD752" s="176"/>
      <c r="AE752" s="176"/>
      <c r="AF752" s="176"/>
      <c r="AG752" s="176"/>
      <c r="AH752" s="176"/>
      <c r="AI752" s="176"/>
      <c r="AJ752" s="176"/>
      <c r="AK752" s="176"/>
      <c r="AL752" s="176"/>
      <c r="AM752" s="176"/>
      <c r="AN752" s="176"/>
      <c r="AO752" s="176"/>
      <c r="AP752" s="176"/>
      <c r="AQ752" s="176"/>
      <c r="AR752" s="176"/>
      <c r="AS752" s="176"/>
      <c r="AT752" s="176"/>
      <c r="AU752" s="176"/>
      <c r="AV752" s="176"/>
      <c r="AW752" s="176"/>
      <c r="AX752" s="176"/>
      <c r="AY752" s="176"/>
      <c r="AZ752" s="176"/>
      <c r="BA752" s="176"/>
      <c r="BB752" s="176"/>
      <c r="BC752" s="176"/>
      <c r="BD752" s="176"/>
      <c r="BE752" s="176"/>
      <c r="BF752" s="176"/>
      <c r="BG752" s="176"/>
      <c r="BH752" s="176"/>
      <c r="BI752" s="176"/>
      <c r="BJ752" s="176"/>
      <c r="BK752" s="176"/>
      <c r="BL752" s="176"/>
      <c r="BM752" s="176"/>
      <c r="BN752" s="176"/>
      <c r="BO752" s="176"/>
      <c r="BP752" s="176"/>
      <c r="BQ752" s="176"/>
      <c r="BR752" s="176"/>
      <c r="BS752" s="176"/>
      <c r="BT752" s="176"/>
      <c r="BU752" s="176"/>
      <c r="BV752" s="176"/>
      <c r="BW752" s="176"/>
      <c r="BX752" s="176"/>
      <c r="BY752" s="176"/>
      <c r="BZ752" s="176"/>
      <c r="CA752" s="176"/>
      <c r="CB752" s="176"/>
      <c r="CC752" s="176"/>
      <c r="CD752" s="176"/>
      <c r="CE752" s="176"/>
      <c r="CF752" s="176"/>
      <c r="CG752" s="176"/>
      <c r="CH752" s="176"/>
      <c r="CI752" s="176"/>
      <c r="CJ752" s="176"/>
      <c r="CK752" s="176"/>
      <c r="CL752" s="176"/>
      <c r="CM752" s="176"/>
      <c r="CN752" s="176"/>
      <c r="CO752" s="176"/>
      <c r="CP752" s="176"/>
      <c r="CQ752" s="176"/>
      <c r="CR752" s="176"/>
      <c r="CS752" s="176"/>
      <c r="CT752" s="176"/>
      <c r="CU752" s="176"/>
      <c r="CV752" s="176"/>
      <c r="CW752" s="176"/>
      <c r="CX752" s="176"/>
      <c r="CY752" s="176"/>
      <c r="CZ752" s="176"/>
      <c r="DA752" s="176"/>
      <c r="DB752" s="176"/>
      <c r="DC752" s="176"/>
      <c r="DD752" s="176"/>
      <c r="DE752" s="176"/>
      <c r="DF752" s="176"/>
      <c r="DG752" s="176"/>
      <c r="DH752" s="176"/>
    </row>
    <row r="753" spans="1:112" s="229" customFormat="1" x14ac:dyDescent="0.2">
      <c r="A753" s="216"/>
      <c r="B753" s="176"/>
      <c r="C753" s="176"/>
      <c r="D753" s="176"/>
      <c r="E753" s="224"/>
      <c r="F753" s="176"/>
      <c r="G753" s="176"/>
      <c r="H753" s="234"/>
      <c r="I753" s="232"/>
      <c r="J753" s="220"/>
      <c r="K753" s="176"/>
      <c r="L753" s="176"/>
      <c r="M753" s="176"/>
      <c r="N753" s="176"/>
      <c r="O753" s="227"/>
      <c r="P753" s="176"/>
      <c r="Q753" s="176"/>
      <c r="R753" s="176"/>
      <c r="S753" s="176"/>
      <c r="T753" s="176"/>
      <c r="U753" s="176"/>
      <c r="V753" s="176"/>
      <c r="W753" s="176"/>
      <c r="X753" s="176"/>
      <c r="Y753" s="224"/>
      <c r="Z753" s="176"/>
      <c r="AA753" s="176"/>
      <c r="AB753" s="176"/>
      <c r="AC753" s="176"/>
      <c r="AD753" s="176"/>
      <c r="AE753" s="176"/>
      <c r="AF753" s="176"/>
      <c r="AG753" s="176"/>
      <c r="AH753" s="176"/>
      <c r="AI753" s="176"/>
      <c r="AJ753" s="176"/>
      <c r="AK753" s="176"/>
      <c r="AL753" s="176"/>
      <c r="AM753" s="176"/>
      <c r="AN753" s="176"/>
      <c r="AO753" s="176"/>
      <c r="AP753" s="176"/>
      <c r="AQ753" s="176"/>
      <c r="AR753" s="176"/>
      <c r="AS753" s="176"/>
      <c r="AT753" s="176"/>
      <c r="AU753" s="176"/>
      <c r="AV753" s="176"/>
      <c r="AW753" s="176"/>
      <c r="AX753" s="176"/>
      <c r="AY753" s="176"/>
      <c r="AZ753" s="176"/>
      <c r="BA753" s="176"/>
      <c r="BB753" s="176"/>
      <c r="BC753" s="176"/>
      <c r="BD753" s="176"/>
      <c r="BE753" s="176"/>
      <c r="BF753" s="176"/>
      <c r="BG753" s="176"/>
      <c r="BH753" s="176"/>
      <c r="BI753" s="176"/>
      <c r="BJ753" s="176"/>
      <c r="BK753" s="176"/>
      <c r="BL753" s="176"/>
      <c r="BM753" s="176"/>
      <c r="BN753" s="176"/>
      <c r="BO753" s="176"/>
      <c r="BP753" s="176"/>
      <c r="BQ753" s="176"/>
      <c r="BR753" s="176"/>
      <c r="BS753" s="176"/>
      <c r="BT753" s="176"/>
      <c r="BU753" s="176"/>
      <c r="BV753" s="176"/>
      <c r="BW753" s="176"/>
      <c r="BX753" s="176"/>
      <c r="BY753" s="176"/>
      <c r="BZ753" s="176"/>
      <c r="CA753" s="176"/>
      <c r="CB753" s="176"/>
      <c r="CC753" s="176"/>
      <c r="CD753" s="176"/>
      <c r="CE753" s="176"/>
      <c r="CF753" s="176"/>
      <c r="CG753" s="176"/>
      <c r="CH753" s="176"/>
      <c r="CI753" s="176"/>
      <c r="CJ753" s="176"/>
      <c r="CK753" s="176"/>
      <c r="CL753" s="176"/>
      <c r="CM753" s="176"/>
      <c r="CN753" s="176"/>
      <c r="CO753" s="176"/>
      <c r="CP753" s="176"/>
      <c r="CQ753" s="176"/>
      <c r="CR753" s="176"/>
      <c r="CS753" s="176"/>
      <c r="CT753" s="176"/>
      <c r="CU753" s="176"/>
      <c r="CV753" s="176"/>
      <c r="CW753" s="176"/>
      <c r="CX753" s="176"/>
      <c r="CY753" s="176"/>
      <c r="CZ753" s="176"/>
      <c r="DA753" s="176"/>
      <c r="DB753" s="176"/>
      <c r="DC753" s="176"/>
      <c r="DD753" s="176"/>
      <c r="DE753" s="176"/>
      <c r="DF753" s="176"/>
      <c r="DG753" s="176"/>
      <c r="DH753" s="176"/>
    </row>
    <row r="754" spans="1:112" s="229" customFormat="1" x14ac:dyDescent="0.2">
      <c r="A754" s="216"/>
      <c r="B754" s="176"/>
      <c r="C754" s="176"/>
      <c r="D754" s="176"/>
      <c r="E754" s="224"/>
      <c r="F754" s="176"/>
      <c r="G754" s="176"/>
      <c r="H754" s="234"/>
      <c r="I754" s="232"/>
      <c r="J754" s="220"/>
      <c r="K754" s="176"/>
      <c r="L754" s="176"/>
      <c r="M754" s="176"/>
      <c r="N754" s="176"/>
      <c r="O754" s="227"/>
      <c r="P754" s="176"/>
      <c r="Q754" s="176"/>
      <c r="R754" s="176"/>
      <c r="S754" s="176"/>
      <c r="T754" s="176"/>
      <c r="U754" s="176"/>
      <c r="V754" s="176"/>
      <c r="W754" s="176"/>
      <c r="X754" s="176"/>
      <c r="Y754" s="224"/>
      <c r="Z754" s="176"/>
      <c r="AA754" s="176"/>
      <c r="AB754" s="176"/>
      <c r="AC754" s="176"/>
      <c r="AD754" s="176"/>
      <c r="AE754" s="176"/>
      <c r="AF754" s="176"/>
      <c r="AG754" s="176"/>
      <c r="AH754" s="176"/>
      <c r="AI754" s="176"/>
      <c r="AJ754" s="176"/>
      <c r="AK754" s="176"/>
      <c r="AL754" s="176"/>
      <c r="AM754" s="176"/>
      <c r="AN754" s="176"/>
      <c r="AO754" s="176"/>
      <c r="AP754" s="176"/>
      <c r="AQ754" s="176"/>
      <c r="AR754" s="176"/>
      <c r="AS754" s="176"/>
      <c r="AT754" s="176"/>
      <c r="AU754" s="176"/>
      <c r="AV754" s="176"/>
      <c r="AW754" s="176"/>
      <c r="AX754" s="176"/>
      <c r="AY754" s="176"/>
      <c r="AZ754" s="176"/>
      <c r="BA754" s="176"/>
      <c r="BB754" s="176"/>
      <c r="BC754" s="176"/>
      <c r="BD754" s="176"/>
      <c r="BE754" s="176"/>
      <c r="BF754" s="176"/>
      <c r="BG754" s="176"/>
      <c r="BH754" s="176"/>
      <c r="BI754" s="176"/>
      <c r="BJ754" s="176"/>
      <c r="BK754" s="176"/>
      <c r="BL754" s="176"/>
      <c r="BM754" s="176"/>
      <c r="BN754" s="176"/>
      <c r="BO754" s="176"/>
      <c r="BP754" s="176"/>
      <c r="BQ754" s="176"/>
      <c r="BR754" s="176"/>
      <c r="BS754" s="176"/>
      <c r="BT754" s="176"/>
      <c r="BU754" s="176"/>
      <c r="BV754" s="176"/>
      <c r="BW754" s="176"/>
      <c r="BX754" s="176"/>
      <c r="BY754" s="176"/>
      <c r="BZ754" s="176"/>
      <c r="CA754" s="176"/>
      <c r="CB754" s="176"/>
      <c r="CC754" s="176"/>
      <c r="CD754" s="176"/>
      <c r="CE754" s="176"/>
      <c r="CF754" s="176"/>
      <c r="CG754" s="176"/>
      <c r="CH754" s="176"/>
      <c r="CI754" s="176"/>
      <c r="CJ754" s="176"/>
      <c r="CK754" s="176"/>
      <c r="CL754" s="176"/>
      <c r="CM754" s="176"/>
      <c r="CN754" s="176"/>
      <c r="CO754" s="176"/>
      <c r="CP754" s="176"/>
      <c r="CQ754" s="176"/>
      <c r="CR754" s="176"/>
      <c r="CS754" s="176"/>
      <c r="CT754" s="176"/>
      <c r="CU754" s="176"/>
      <c r="CV754" s="176"/>
      <c r="CW754" s="176"/>
      <c r="CX754" s="176"/>
      <c r="CY754" s="176"/>
      <c r="CZ754" s="176"/>
      <c r="DA754" s="176"/>
      <c r="DB754" s="176"/>
      <c r="DC754" s="176"/>
      <c r="DD754" s="176"/>
      <c r="DE754" s="176"/>
      <c r="DF754" s="176"/>
      <c r="DG754" s="176"/>
      <c r="DH754" s="176"/>
    </row>
    <row r="755" spans="1:112" s="229" customFormat="1" x14ac:dyDescent="0.2">
      <c r="A755" s="216"/>
      <c r="B755" s="176"/>
      <c r="C755" s="176"/>
      <c r="D755" s="176"/>
      <c r="E755" s="224"/>
      <c r="F755" s="176"/>
      <c r="G755" s="176"/>
      <c r="H755" s="234"/>
      <c r="I755" s="232"/>
      <c r="J755" s="220"/>
      <c r="K755" s="176"/>
      <c r="L755" s="176"/>
      <c r="M755" s="176"/>
      <c r="N755" s="176"/>
      <c r="O755" s="227"/>
      <c r="P755" s="176"/>
      <c r="Q755" s="176"/>
      <c r="R755" s="176"/>
      <c r="S755" s="176"/>
      <c r="T755" s="176"/>
      <c r="U755" s="176"/>
      <c r="V755" s="176"/>
      <c r="W755" s="176"/>
      <c r="X755" s="176"/>
      <c r="Y755" s="224"/>
      <c r="Z755" s="176"/>
      <c r="AA755" s="176"/>
      <c r="AB755" s="176"/>
      <c r="AC755" s="176"/>
      <c r="AD755" s="176"/>
      <c r="AE755" s="176"/>
      <c r="AF755" s="176"/>
      <c r="AG755" s="176"/>
      <c r="AH755" s="176"/>
      <c r="AI755" s="176"/>
      <c r="AJ755" s="176"/>
      <c r="AK755" s="176"/>
      <c r="AL755" s="176"/>
      <c r="AM755" s="176"/>
      <c r="AN755" s="176"/>
      <c r="AO755" s="176"/>
      <c r="AP755" s="176"/>
      <c r="AQ755" s="176"/>
      <c r="AR755" s="176"/>
      <c r="AS755" s="176"/>
      <c r="AT755" s="176"/>
      <c r="AU755" s="176"/>
      <c r="AV755" s="176"/>
      <c r="AW755" s="176"/>
      <c r="AX755" s="176"/>
      <c r="AY755" s="176"/>
      <c r="AZ755" s="176"/>
      <c r="BA755" s="176"/>
      <c r="BB755" s="176"/>
      <c r="BC755" s="176"/>
      <c r="BD755" s="176"/>
      <c r="BE755" s="176"/>
      <c r="BF755" s="176"/>
      <c r="BG755" s="176"/>
      <c r="BH755" s="176"/>
      <c r="BI755" s="176"/>
      <c r="BJ755" s="176"/>
      <c r="BK755" s="176"/>
      <c r="BL755" s="176"/>
      <c r="BM755" s="176"/>
      <c r="BN755" s="176"/>
      <c r="BO755" s="176"/>
      <c r="BP755" s="176"/>
      <c r="BQ755" s="176"/>
      <c r="BR755" s="176"/>
      <c r="BS755" s="176"/>
      <c r="BT755" s="176"/>
      <c r="BU755" s="176"/>
      <c r="BV755" s="176"/>
      <c r="BW755" s="176"/>
      <c r="BX755" s="176"/>
      <c r="BY755" s="176"/>
      <c r="BZ755" s="176"/>
      <c r="CA755" s="176"/>
      <c r="CB755" s="176"/>
      <c r="CC755" s="176"/>
      <c r="CD755" s="176"/>
      <c r="CE755" s="176"/>
      <c r="CF755" s="176"/>
      <c r="CG755" s="176"/>
      <c r="CH755" s="176"/>
      <c r="CI755" s="176"/>
      <c r="CJ755" s="176"/>
      <c r="CK755" s="176"/>
      <c r="CL755" s="176"/>
      <c r="CM755" s="176"/>
      <c r="CN755" s="176"/>
      <c r="CO755" s="176"/>
      <c r="CP755" s="176"/>
      <c r="CQ755" s="176"/>
      <c r="CR755" s="176"/>
      <c r="CS755" s="176"/>
      <c r="CT755" s="176"/>
      <c r="CU755" s="176"/>
      <c r="CV755" s="176"/>
      <c r="CW755" s="176"/>
      <c r="CX755" s="176"/>
      <c r="CY755" s="176"/>
      <c r="CZ755" s="176"/>
      <c r="DA755" s="176"/>
      <c r="DB755" s="176"/>
      <c r="DC755" s="176"/>
      <c r="DD755" s="176"/>
      <c r="DE755" s="176"/>
      <c r="DF755" s="176"/>
      <c r="DG755" s="176"/>
      <c r="DH755" s="176"/>
    </row>
    <row r="756" spans="1:112" s="229" customFormat="1" x14ac:dyDescent="0.2">
      <c r="A756" s="216"/>
      <c r="B756" s="176"/>
      <c r="C756" s="176"/>
      <c r="D756" s="176"/>
      <c r="E756" s="224"/>
      <c r="F756" s="176"/>
      <c r="G756" s="176"/>
      <c r="H756" s="232"/>
      <c r="I756" s="232"/>
      <c r="J756" s="220"/>
      <c r="K756" s="176"/>
      <c r="L756" s="176"/>
      <c r="M756" s="176"/>
      <c r="N756" s="176"/>
      <c r="O756" s="227"/>
      <c r="P756" s="176"/>
      <c r="Q756" s="176"/>
      <c r="R756" s="176"/>
      <c r="S756" s="176"/>
      <c r="T756" s="176"/>
      <c r="U756" s="176"/>
      <c r="V756" s="176"/>
      <c r="W756" s="176"/>
      <c r="X756" s="176"/>
      <c r="Y756" s="224"/>
      <c r="Z756" s="176"/>
      <c r="AA756" s="176"/>
      <c r="AB756" s="176"/>
      <c r="AC756" s="176"/>
      <c r="AD756" s="176"/>
      <c r="AE756" s="176"/>
      <c r="AF756" s="176"/>
      <c r="AG756" s="176"/>
      <c r="AH756" s="176"/>
      <c r="AI756" s="176"/>
      <c r="AJ756" s="176"/>
      <c r="AK756" s="176"/>
      <c r="AL756" s="176"/>
      <c r="AM756" s="176"/>
      <c r="AN756" s="176"/>
      <c r="AO756" s="176"/>
      <c r="AP756" s="176"/>
      <c r="AQ756" s="176"/>
      <c r="AR756" s="176"/>
      <c r="AS756" s="176"/>
      <c r="AT756" s="176"/>
      <c r="AU756" s="176"/>
      <c r="AV756" s="176"/>
      <c r="AW756" s="176"/>
      <c r="AX756" s="176"/>
      <c r="AY756" s="176"/>
      <c r="AZ756" s="176"/>
      <c r="BA756" s="176"/>
      <c r="BB756" s="176"/>
      <c r="BC756" s="176"/>
      <c r="BD756" s="176"/>
      <c r="BE756" s="176"/>
      <c r="BF756" s="176"/>
      <c r="BG756" s="176"/>
      <c r="BH756" s="176"/>
      <c r="BI756" s="176"/>
      <c r="BJ756" s="176"/>
      <c r="BK756" s="176"/>
      <c r="BL756" s="176"/>
      <c r="BM756" s="176"/>
      <c r="BN756" s="176"/>
      <c r="BO756" s="176"/>
      <c r="BP756" s="176"/>
      <c r="BQ756" s="176"/>
      <c r="BR756" s="176"/>
      <c r="BS756" s="176"/>
      <c r="BT756" s="176"/>
      <c r="BU756" s="176"/>
      <c r="BV756" s="176"/>
      <c r="BW756" s="176"/>
      <c r="BX756" s="176"/>
      <c r="BY756" s="176"/>
      <c r="BZ756" s="176"/>
      <c r="CA756" s="176"/>
      <c r="CB756" s="176"/>
      <c r="CC756" s="176"/>
      <c r="CD756" s="176"/>
      <c r="CE756" s="176"/>
      <c r="CF756" s="176"/>
      <c r="CG756" s="176"/>
      <c r="CH756" s="176"/>
      <c r="CI756" s="176"/>
      <c r="CJ756" s="176"/>
      <c r="CK756" s="176"/>
      <c r="CL756" s="176"/>
      <c r="CM756" s="176"/>
      <c r="CN756" s="176"/>
      <c r="CO756" s="176"/>
      <c r="CP756" s="176"/>
      <c r="CQ756" s="176"/>
      <c r="CR756" s="176"/>
      <c r="CS756" s="176"/>
      <c r="CT756" s="176"/>
      <c r="CU756" s="176"/>
      <c r="CV756" s="176"/>
      <c r="CW756" s="176"/>
      <c r="CX756" s="176"/>
      <c r="CY756" s="176"/>
      <c r="CZ756" s="176"/>
      <c r="DA756" s="176"/>
      <c r="DB756" s="176"/>
      <c r="DC756" s="176"/>
      <c r="DD756" s="176"/>
      <c r="DE756" s="176"/>
      <c r="DF756" s="176"/>
      <c r="DG756" s="176"/>
      <c r="DH756" s="176"/>
    </row>
    <row r="757" spans="1:112" s="229" customFormat="1" x14ac:dyDescent="0.2">
      <c r="A757" s="216"/>
      <c r="B757" s="176"/>
      <c r="C757" s="176"/>
      <c r="D757" s="176"/>
      <c r="E757" s="224"/>
      <c r="F757" s="176"/>
      <c r="G757" s="176"/>
      <c r="H757" s="232"/>
      <c r="I757" s="232"/>
      <c r="J757" s="220"/>
      <c r="K757" s="176"/>
      <c r="L757" s="176"/>
      <c r="M757" s="176"/>
      <c r="N757" s="176"/>
      <c r="O757" s="227"/>
      <c r="P757" s="176"/>
      <c r="Q757" s="176"/>
      <c r="R757" s="176"/>
      <c r="S757" s="176"/>
      <c r="T757" s="176"/>
      <c r="U757" s="176"/>
      <c r="V757" s="176"/>
      <c r="W757" s="176"/>
      <c r="X757" s="176"/>
      <c r="Y757" s="224"/>
      <c r="Z757" s="176"/>
      <c r="AA757" s="176"/>
      <c r="AB757" s="176"/>
      <c r="AC757" s="176"/>
      <c r="AD757" s="176"/>
      <c r="AE757" s="176"/>
      <c r="AF757" s="176"/>
      <c r="AG757" s="176"/>
      <c r="AH757" s="176"/>
      <c r="AI757" s="176"/>
      <c r="AJ757" s="176"/>
      <c r="AK757" s="176"/>
      <c r="AL757" s="176"/>
      <c r="AM757" s="176"/>
      <c r="AN757" s="176"/>
      <c r="AO757" s="176"/>
      <c r="AP757" s="176"/>
      <c r="AQ757" s="176"/>
      <c r="AR757" s="176"/>
      <c r="AS757" s="176"/>
      <c r="AT757" s="176"/>
      <c r="AU757" s="176"/>
      <c r="AV757" s="176"/>
      <c r="AW757" s="176"/>
      <c r="AX757" s="176"/>
      <c r="AY757" s="176"/>
      <c r="AZ757" s="176"/>
      <c r="BA757" s="176"/>
      <c r="BB757" s="176"/>
      <c r="BC757" s="176"/>
      <c r="BD757" s="176"/>
      <c r="BE757" s="176"/>
      <c r="BF757" s="176"/>
      <c r="BG757" s="176"/>
      <c r="BH757" s="176"/>
      <c r="BI757" s="176"/>
      <c r="BJ757" s="176"/>
      <c r="BK757" s="176"/>
      <c r="BL757" s="176"/>
      <c r="BM757" s="176"/>
      <c r="BN757" s="176"/>
      <c r="BO757" s="176"/>
      <c r="BP757" s="176"/>
      <c r="BQ757" s="176"/>
      <c r="BR757" s="176"/>
      <c r="BS757" s="176"/>
      <c r="BT757" s="176"/>
      <c r="BU757" s="176"/>
      <c r="BV757" s="176"/>
      <c r="BW757" s="176"/>
      <c r="BX757" s="176"/>
      <c r="BY757" s="176"/>
      <c r="BZ757" s="176"/>
      <c r="CA757" s="176"/>
      <c r="CB757" s="176"/>
      <c r="CC757" s="176"/>
      <c r="CD757" s="176"/>
      <c r="CE757" s="176"/>
      <c r="CF757" s="176"/>
      <c r="CG757" s="176"/>
      <c r="CH757" s="176"/>
      <c r="CI757" s="176"/>
      <c r="CJ757" s="176"/>
      <c r="CK757" s="176"/>
      <c r="CL757" s="176"/>
      <c r="CM757" s="176"/>
      <c r="CN757" s="176"/>
      <c r="CO757" s="176"/>
      <c r="CP757" s="176"/>
      <c r="CQ757" s="176"/>
      <c r="CR757" s="176"/>
      <c r="CS757" s="176"/>
      <c r="CT757" s="176"/>
      <c r="CU757" s="176"/>
      <c r="CV757" s="176"/>
      <c r="CW757" s="176"/>
      <c r="CX757" s="176"/>
      <c r="CY757" s="176"/>
      <c r="CZ757" s="176"/>
      <c r="DA757" s="176"/>
      <c r="DB757" s="176"/>
      <c r="DC757" s="176"/>
      <c r="DD757" s="176"/>
      <c r="DE757" s="176"/>
      <c r="DF757" s="176"/>
      <c r="DG757" s="176"/>
      <c r="DH757" s="176"/>
    </row>
    <row r="758" spans="1:112" s="229" customFormat="1" x14ac:dyDescent="0.2">
      <c r="A758" s="216"/>
      <c r="B758" s="176"/>
      <c r="C758" s="176"/>
      <c r="D758" s="176"/>
      <c r="E758" s="224"/>
      <c r="F758" s="176"/>
      <c r="G758" s="176"/>
      <c r="H758" s="235"/>
      <c r="I758" s="232"/>
      <c r="J758" s="220"/>
      <c r="K758" s="176"/>
      <c r="L758" s="176"/>
      <c r="M758" s="176"/>
      <c r="N758" s="176"/>
      <c r="O758" s="227"/>
      <c r="P758" s="176"/>
      <c r="Q758" s="176"/>
      <c r="R758" s="176"/>
      <c r="S758" s="176"/>
      <c r="T758" s="176"/>
      <c r="U758" s="176"/>
      <c r="V758" s="176"/>
      <c r="W758" s="176"/>
      <c r="X758" s="176"/>
      <c r="Y758" s="224"/>
      <c r="Z758" s="176"/>
      <c r="AA758" s="176"/>
      <c r="AB758" s="176"/>
      <c r="AC758" s="176"/>
      <c r="AD758" s="176"/>
      <c r="AE758" s="176"/>
      <c r="AF758" s="176"/>
      <c r="AG758" s="176"/>
      <c r="AH758" s="176"/>
      <c r="AI758" s="176"/>
      <c r="AJ758" s="176"/>
      <c r="AK758" s="176"/>
      <c r="AL758" s="176"/>
      <c r="AM758" s="176"/>
      <c r="AN758" s="176"/>
      <c r="AO758" s="176"/>
      <c r="AP758" s="176"/>
      <c r="AQ758" s="176"/>
      <c r="AR758" s="176"/>
      <c r="AS758" s="176"/>
      <c r="AT758" s="176"/>
      <c r="AU758" s="176"/>
      <c r="AV758" s="176"/>
      <c r="AW758" s="176"/>
      <c r="AX758" s="176"/>
      <c r="AY758" s="176"/>
      <c r="AZ758" s="176"/>
      <c r="BA758" s="176"/>
      <c r="BB758" s="176"/>
      <c r="BC758" s="176"/>
      <c r="BD758" s="176"/>
      <c r="BE758" s="176"/>
      <c r="BF758" s="176"/>
      <c r="BG758" s="176"/>
      <c r="BH758" s="176"/>
      <c r="BI758" s="176"/>
      <c r="BJ758" s="176"/>
      <c r="BK758" s="176"/>
      <c r="BL758" s="176"/>
      <c r="BM758" s="176"/>
      <c r="BN758" s="176"/>
      <c r="BO758" s="176"/>
      <c r="BP758" s="176"/>
      <c r="BQ758" s="176"/>
      <c r="BR758" s="176"/>
      <c r="BS758" s="176"/>
      <c r="BT758" s="176"/>
      <c r="BU758" s="176"/>
      <c r="BV758" s="176"/>
      <c r="BW758" s="176"/>
      <c r="BX758" s="176"/>
      <c r="BY758" s="176"/>
      <c r="BZ758" s="176"/>
      <c r="CA758" s="176"/>
      <c r="CB758" s="176"/>
      <c r="CC758" s="176"/>
      <c r="CD758" s="176"/>
      <c r="CE758" s="176"/>
      <c r="CF758" s="176"/>
      <c r="CG758" s="176"/>
      <c r="CH758" s="176"/>
      <c r="CI758" s="176"/>
      <c r="CJ758" s="176"/>
      <c r="CK758" s="176"/>
      <c r="CL758" s="176"/>
      <c r="CM758" s="176"/>
      <c r="CN758" s="176"/>
      <c r="CO758" s="176"/>
      <c r="CP758" s="176"/>
      <c r="CQ758" s="176"/>
      <c r="CR758" s="176"/>
      <c r="CS758" s="176"/>
      <c r="CT758" s="176"/>
      <c r="CU758" s="176"/>
      <c r="CV758" s="176"/>
      <c r="CW758" s="176"/>
      <c r="CX758" s="176"/>
      <c r="CY758" s="176"/>
      <c r="CZ758" s="176"/>
      <c r="DA758" s="176"/>
      <c r="DB758" s="176"/>
      <c r="DC758" s="176"/>
      <c r="DD758" s="176"/>
      <c r="DE758" s="176"/>
      <c r="DF758" s="176"/>
      <c r="DG758" s="176"/>
      <c r="DH758" s="176"/>
    </row>
    <row r="759" spans="1:112" s="229" customFormat="1" x14ac:dyDescent="0.2">
      <c r="A759" s="216"/>
      <c r="B759" s="176"/>
      <c r="C759" s="176"/>
      <c r="D759" s="176"/>
      <c r="E759" s="224"/>
      <c r="F759" s="176"/>
      <c r="G759" s="176"/>
      <c r="H759" s="234"/>
      <c r="I759" s="232"/>
      <c r="J759" s="220"/>
      <c r="K759" s="176"/>
      <c r="L759" s="176"/>
      <c r="M759" s="176"/>
      <c r="N759" s="176"/>
      <c r="O759" s="227"/>
      <c r="P759" s="176"/>
      <c r="Q759" s="176"/>
      <c r="R759" s="176"/>
      <c r="S759" s="176"/>
      <c r="T759" s="176"/>
      <c r="U759" s="176"/>
      <c r="V759" s="176"/>
      <c r="W759" s="176"/>
      <c r="X759" s="176"/>
      <c r="Y759" s="224"/>
      <c r="Z759" s="176"/>
      <c r="AA759" s="176"/>
      <c r="AB759" s="176"/>
      <c r="AC759" s="176"/>
      <c r="AD759" s="176"/>
      <c r="AE759" s="176"/>
      <c r="AF759" s="176"/>
      <c r="AG759" s="176"/>
      <c r="AH759" s="176"/>
      <c r="AI759" s="176"/>
      <c r="AJ759" s="176"/>
      <c r="AK759" s="176"/>
      <c r="AL759" s="176"/>
      <c r="AM759" s="176"/>
      <c r="AN759" s="176"/>
      <c r="AO759" s="176"/>
      <c r="AP759" s="176"/>
      <c r="AQ759" s="176"/>
      <c r="AR759" s="176"/>
      <c r="AS759" s="176"/>
      <c r="AT759" s="176"/>
      <c r="AU759" s="176"/>
      <c r="AV759" s="176"/>
      <c r="AW759" s="176"/>
      <c r="AX759" s="176"/>
      <c r="AY759" s="176"/>
      <c r="AZ759" s="176"/>
      <c r="BA759" s="176"/>
      <c r="BB759" s="176"/>
      <c r="BC759" s="176"/>
      <c r="BD759" s="176"/>
      <c r="BE759" s="176"/>
      <c r="BF759" s="176"/>
      <c r="BG759" s="176"/>
      <c r="BH759" s="176"/>
      <c r="BI759" s="176"/>
      <c r="BJ759" s="176"/>
      <c r="BK759" s="176"/>
      <c r="BL759" s="176"/>
      <c r="BM759" s="176"/>
      <c r="BN759" s="176"/>
      <c r="BO759" s="176"/>
      <c r="BP759" s="176"/>
      <c r="BQ759" s="176"/>
      <c r="BR759" s="176"/>
      <c r="BS759" s="176"/>
      <c r="BT759" s="176"/>
      <c r="BU759" s="176"/>
      <c r="BV759" s="176"/>
      <c r="BW759" s="176"/>
      <c r="BX759" s="176"/>
      <c r="BY759" s="176"/>
      <c r="BZ759" s="176"/>
      <c r="CA759" s="176"/>
      <c r="CB759" s="176"/>
      <c r="CC759" s="176"/>
      <c r="CD759" s="176"/>
      <c r="CE759" s="176"/>
      <c r="CF759" s="176"/>
      <c r="CG759" s="176"/>
      <c r="CH759" s="176"/>
      <c r="CI759" s="176"/>
      <c r="CJ759" s="176"/>
      <c r="CK759" s="176"/>
      <c r="CL759" s="176"/>
      <c r="CM759" s="176"/>
      <c r="CN759" s="176"/>
      <c r="CO759" s="176"/>
      <c r="CP759" s="176"/>
      <c r="CQ759" s="176"/>
      <c r="CR759" s="176"/>
      <c r="CS759" s="176"/>
      <c r="CT759" s="176"/>
      <c r="CU759" s="176"/>
      <c r="CV759" s="176"/>
      <c r="CW759" s="176"/>
      <c r="CX759" s="176"/>
      <c r="CY759" s="176"/>
      <c r="CZ759" s="176"/>
      <c r="DA759" s="176"/>
      <c r="DB759" s="176"/>
      <c r="DC759" s="176"/>
      <c r="DD759" s="176"/>
      <c r="DE759" s="176"/>
      <c r="DF759" s="176"/>
      <c r="DG759" s="176"/>
      <c r="DH759" s="176"/>
    </row>
    <row r="760" spans="1:112" s="229" customFormat="1" x14ac:dyDescent="0.2">
      <c r="A760" s="216"/>
      <c r="B760" s="176"/>
      <c r="C760" s="176"/>
      <c r="D760" s="176"/>
      <c r="E760" s="224"/>
      <c r="F760" s="176"/>
      <c r="G760" s="176"/>
      <c r="H760" s="232"/>
      <c r="I760" s="232"/>
      <c r="J760" s="220"/>
      <c r="K760" s="176"/>
      <c r="L760" s="176"/>
      <c r="M760" s="176"/>
      <c r="N760" s="176"/>
      <c r="O760" s="227"/>
      <c r="P760" s="176"/>
      <c r="Q760" s="176"/>
      <c r="R760" s="176"/>
      <c r="S760" s="176"/>
      <c r="T760" s="176"/>
      <c r="U760" s="176"/>
      <c r="V760" s="176"/>
      <c r="W760" s="176"/>
      <c r="X760" s="176"/>
      <c r="Y760" s="224"/>
      <c r="Z760" s="176"/>
      <c r="AA760" s="176"/>
      <c r="AB760" s="176"/>
      <c r="AC760" s="176"/>
      <c r="AD760" s="176"/>
      <c r="AE760" s="176"/>
      <c r="AF760" s="176"/>
      <c r="AG760" s="176"/>
      <c r="AH760" s="176"/>
      <c r="AI760" s="176"/>
      <c r="AJ760" s="176"/>
      <c r="AK760" s="176"/>
      <c r="AL760" s="176"/>
      <c r="AM760" s="176"/>
      <c r="AN760" s="176"/>
      <c r="AO760" s="176"/>
      <c r="AP760" s="176"/>
      <c r="AQ760" s="176"/>
      <c r="AR760" s="176"/>
      <c r="AS760" s="176"/>
      <c r="AT760" s="176"/>
      <c r="AU760" s="176"/>
      <c r="AV760" s="176"/>
      <c r="AW760" s="176"/>
      <c r="AX760" s="176"/>
      <c r="AY760" s="176"/>
      <c r="AZ760" s="176"/>
      <c r="BA760" s="176"/>
      <c r="BB760" s="176"/>
      <c r="BC760" s="176"/>
      <c r="BD760" s="176"/>
      <c r="BE760" s="176"/>
      <c r="BF760" s="176"/>
      <c r="BG760" s="176"/>
      <c r="BH760" s="176"/>
      <c r="BI760" s="176"/>
      <c r="BJ760" s="176"/>
      <c r="BK760" s="176"/>
      <c r="BL760" s="176"/>
      <c r="BM760" s="176"/>
      <c r="BN760" s="176"/>
      <c r="BO760" s="176"/>
      <c r="BP760" s="176"/>
      <c r="BQ760" s="176"/>
      <c r="BR760" s="176"/>
      <c r="BS760" s="176"/>
      <c r="BT760" s="176"/>
      <c r="BU760" s="176"/>
      <c r="BV760" s="176"/>
      <c r="BW760" s="176"/>
      <c r="BX760" s="176"/>
      <c r="BY760" s="176"/>
      <c r="BZ760" s="176"/>
      <c r="CA760" s="176"/>
      <c r="CB760" s="176"/>
      <c r="CC760" s="176"/>
      <c r="CD760" s="176"/>
      <c r="CE760" s="176"/>
      <c r="CF760" s="176"/>
      <c r="CG760" s="176"/>
      <c r="CH760" s="176"/>
      <c r="CI760" s="176"/>
      <c r="CJ760" s="176"/>
      <c r="CK760" s="176"/>
      <c r="CL760" s="176"/>
      <c r="CM760" s="176"/>
      <c r="CN760" s="176"/>
      <c r="CO760" s="176"/>
      <c r="CP760" s="176"/>
      <c r="CQ760" s="176"/>
      <c r="CR760" s="176"/>
      <c r="CS760" s="176"/>
      <c r="CT760" s="176"/>
      <c r="CU760" s="176"/>
      <c r="CV760" s="176"/>
      <c r="CW760" s="176"/>
      <c r="CX760" s="176"/>
      <c r="CY760" s="176"/>
      <c r="CZ760" s="176"/>
      <c r="DA760" s="176"/>
      <c r="DB760" s="176"/>
      <c r="DC760" s="176"/>
      <c r="DD760" s="176"/>
      <c r="DE760" s="176"/>
      <c r="DF760" s="176"/>
      <c r="DG760" s="176"/>
      <c r="DH760" s="176"/>
    </row>
    <row r="761" spans="1:112" s="229" customFormat="1" x14ac:dyDescent="0.2">
      <c r="A761" s="216"/>
      <c r="B761" s="176"/>
      <c r="C761" s="176"/>
      <c r="D761" s="176"/>
      <c r="E761" s="224"/>
      <c r="F761" s="176"/>
      <c r="G761" s="176"/>
      <c r="H761" s="232"/>
      <c r="I761" s="232"/>
      <c r="J761" s="220"/>
      <c r="K761" s="176"/>
      <c r="L761" s="176"/>
      <c r="M761" s="176"/>
      <c r="N761" s="176"/>
      <c r="O761" s="227"/>
      <c r="P761" s="176"/>
      <c r="Q761" s="176"/>
      <c r="R761" s="176"/>
      <c r="S761" s="176"/>
      <c r="T761" s="176"/>
      <c r="U761" s="176"/>
      <c r="V761" s="176"/>
      <c r="W761" s="176"/>
      <c r="X761" s="176"/>
      <c r="Y761" s="224"/>
      <c r="Z761" s="176"/>
      <c r="AA761" s="176"/>
      <c r="AB761" s="176"/>
      <c r="AC761" s="176"/>
      <c r="AD761" s="176"/>
      <c r="AE761" s="176"/>
      <c r="AF761" s="176"/>
      <c r="AG761" s="176"/>
      <c r="AH761" s="176"/>
      <c r="AI761" s="176"/>
      <c r="AJ761" s="176"/>
      <c r="AK761" s="176"/>
      <c r="AL761" s="176"/>
      <c r="AM761" s="176"/>
      <c r="AN761" s="176"/>
      <c r="AO761" s="176"/>
      <c r="AP761" s="176"/>
      <c r="AQ761" s="176"/>
      <c r="AR761" s="176"/>
      <c r="AS761" s="176"/>
      <c r="AT761" s="176"/>
      <c r="AU761" s="176"/>
      <c r="AV761" s="176"/>
      <c r="AW761" s="176"/>
      <c r="AX761" s="176"/>
      <c r="AY761" s="176"/>
      <c r="AZ761" s="176"/>
      <c r="BA761" s="176"/>
      <c r="BB761" s="176"/>
      <c r="BC761" s="176"/>
      <c r="BD761" s="176"/>
      <c r="BE761" s="176"/>
      <c r="BF761" s="176"/>
      <c r="BG761" s="176"/>
      <c r="BH761" s="176"/>
      <c r="BI761" s="176"/>
      <c r="BJ761" s="176"/>
      <c r="BK761" s="176"/>
      <c r="BL761" s="176"/>
      <c r="BM761" s="176"/>
      <c r="BN761" s="176"/>
      <c r="BO761" s="176"/>
      <c r="BP761" s="176"/>
      <c r="BQ761" s="176"/>
      <c r="BR761" s="176"/>
      <c r="BS761" s="176"/>
      <c r="BT761" s="176"/>
      <c r="BU761" s="176"/>
      <c r="BV761" s="176"/>
      <c r="BW761" s="176"/>
      <c r="BX761" s="176"/>
      <c r="BY761" s="176"/>
      <c r="BZ761" s="176"/>
      <c r="CA761" s="176"/>
      <c r="CB761" s="176"/>
      <c r="CC761" s="176"/>
      <c r="CD761" s="176"/>
      <c r="CE761" s="176"/>
      <c r="CF761" s="176"/>
      <c r="CG761" s="176"/>
      <c r="CH761" s="176"/>
      <c r="CI761" s="176"/>
      <c r="CJ761" s="176"/>
      <c r="CK761" s="176"/>
      <c r="CL761" s="176"/>
      <c r="CM761" s="176"/>
      <c r="CN761" s="176"/>
      <c r="CO761" s="176"/>
      <c r="CP761" s="176"/>
      <c r="CQ761" s="176"/>
      <c r="CR761" s="176"/>
      <c r="CS761" s="176"/>
      <c r="CT761" s="176"/>
      <c r="CU761" s="176"/>
      <c r="CV761" s="176"/>
      <c r="CW761" s="176"/>
      <c r="CX761" s="176"/>
      <c r="CY761" s="176"/>
      <c r="CZ761" s="176"/>
      <c r="DA761" s="176"/>
      <c r="DB761" s="176"/>
      <c r="DC761" s="176"/>
      <c r="DD761" s="176"/>
      <c r="DE761" s="176"/>
      <c r="DF761" s="176"/>
      <c r="DG761" s="176"/>
      <c r="DH761" s="176"/>
    </row>
    <row r="762" spans="1:112" s="229" customFormat="1" x14ac:dyDescent="0.2">
      <c r="A762" s="216"/>
      <c r="B762" s="176"/>
      <c r="C762" s="176"/>
      <c r="D762" s="176"/>
      <c r="E762" s="224"/>
      <c r="F762" s="176"/>
      <c r="G762" s="176"/>
      <c r="H762" s="232"/>
      <c r="I762" s="232"/>
      <c r="J762" s="220"/>
      <c r="K762" s="176"/>
      <c r="L762" s="176"/>
      <c r="M762" s="176"/>
      <c r="N762" s="176"/>
      <c r="O762" s="227"/>
      <c r="P762" s="176"/>
      <c r="Q762" s="176"/>
      <c r="R762" s="176"/>
      <c r="S762" s="176"/>
      <c r="T762" s="176"/>
      <c r="U762" s="176"/>
      <c r="V762" s="176"/>
      <c r="W762" s="176"/>
      <c r="X762" s="176"/>
      <c r="Y762" s="224"/>
      <c r="Z762" s="176"/>
      <c r="AA762" s="176"/>
      <c r="AB762" s="176"/>
      <c r="AC762" s="176"/>
      <c r="AD762" s="176"/>
      <c r="AE762" s="176"/>
      <c r="AF762" s="176"/>
      <c r="AG762" s="176"/>
      <c r="AH762" s="176"/>
      <c r="AI762" s="176"/>
      <c r="AJ762" s="176"/>
      <c r="AK762" s="176"/>
      <c r="AL762" s="176"/>
      <c r="AM762" s="176"/>
      <c r="AN762" s="176"/>
      <c r="AO762" s="176"/>
      <c r="AP762" s="176"/>
      <c r="AQ762" s="176"/>
      <c r="AR762" s="176"/>
      <c r="AS762" s="176"/>
      <c r="AT762" s="176"/>
      <c r="AU762" s="176"/>
      <c r="AV762" s="176"/>
      <c r="AW762" s="176"/>
      <c r="AX762" s="176"/>
      <c r="AY762" s="176"/>
      <c r="AZ762" s="176"/>
      <c r="BA762" s="176"/>
      <c r="BB762" s="176"/>
      <c r="BC762" s="176"/>
      <c r="BD762" s="176"/>
      <c r="BE762" s="176"/>
      <c r="BF762" s="176"/>
      <c r="BG762" s="176"/>
      <c r="BH762" s="176"/>
      <c r="BI762" s="176"/>
      <c r="BJ762" s="176"/>
      <c r="BK762" s="176"/>
      <c r="BL762" s="176"/>
      <c r="BM762" s="176"/>
      <c r="BN762" s="176"/>
      <c r="BO762" s="176"/>
      <c r="BP762" s="176"/>
      <c r="BQ762" s="176"/>
      <c r="BR762" s="176"/>
      <c r="BS762" s="176"/>
      <c r="BT762" s="176"/>
      <c r="BU762" s="176"/>
      <c r="BV762" s="176"/>
      <c r="BW762" s="176"/>
      <c r="BX762" s="176"/>
      <c r="BY762" s="176"/>
      <c r="BZ762" s="176"/>
      <c r="CA762" s="176"/>
      <c r="CB762" s="176"/>
      <c r="CC762" s="176"/>
      <c r="CD762" s="176"/>
      <c r="CE762" s="176"/>
      <c r="CF762" s="176"/>
      <c r="CG762" s="176"/>
      <c r="CH762" s="176"/>
      <c r="CI762" s="176"/>
      <c r="CJ762" s="176"/>
      <c r="CK762" s="176"/>
      <c r="CL762" s="176"/>
      <c r="CM762" s="176"/>
      <c r="CN762" s="176"/>
      <c r="CO762" s="176"/>
      <c r="CP762" s="176"/>
      <c r="CQ762" s="176"/>
      <c r="CR762" s="176"/>
      <c r="CS762" s="176"/>
      <c r="CT762" s="176"/>
      <c r="CU762" s="176"/>
      <c r="CV762" s="176"/>
      <c r="CW762" s="176"/>
      <c r="CX762" s="176"/>
      <c r="CY762" s="176"/>
      <c r="CZ762" s="176"/>
      <c r="DA762" s="176"/>
      <c r="DB762" s="176"/>
      <c r="DC762" s="176"/>
      <c r="DD762" s="176"/>
      <c r="DE762" s="176"/>
      <c r="DF762" s="176"/>
      <c r="DG762" s="176"/>
      <c r="DH762" s="176"/>
    </row>
    <row r="763" spans="1:112" s="229" customFormat="1" x14ac:dyDescent="0.2">
      <c r="A763" s="216"/>
      <c r="B763" s="176"/>
      <c r="C763" s="176"/>
      <c r="D763" s="176"/>
      <c r="E763" s="224"/>
      <c r="F763" s="176"/>
      <c r="G763" s="176"/>
      <c r="H763" s="232"/>
      <c r="I763" s="232"/>
      <c r="J763" s="220"/>
      <c r="K763" s="176"/>
      <c r="L763" s="176"/>
      <c r="M763" s="176"/>
      <c r="N763" s="176"/>
      <c r="O763" s="227"/>
      <c r="P763" s="176"/>
      <c r="Q763" s="176"/>
      <c r="R763" s="176"/>
      <c r="S763" s="176"/>
      <c r="T763" s="176"/>
      <c r="U763" s="176"/>
      <c r="V763" s="176"/>
      <c r="W763" s="176"/>
      <c r="X763" s="176"/>
      <c r="Y763" s="224"/>
      <c r="Z763" s="176"/>
      <c r="AA763" s="176"/>
      <c r="AB763" s="176"/>
      <c r="AC763" s="176"/>
      <c r="AD763" s="176"/>
      <c r="AE763" s="176"/>
      <c r="AF763" s="176"/>
      <c r="AG763" s="176"/>
      <c r="AH763" s="176"/>
      <c r="AI763" s="176"/>
      <c r="AJ763" s="176"/>
      <c r="AK763" s="176"/>
      <c r="AL763" s="176"/>
      <c r="AM763" s="176"/>
      <c r="AN763" s="176"/>
      <c r="AO763" s="176"/>
      <c r="AP763" s="176"/>
      <c r="AQ763" s="176"/>
      <c r="AR763" s="176"/>
      <c r="AS763" s="176"/>
      <c r="AT763" s="176"/>
      <c r="AU763" s="176"/>
      <c r="AV763" s="176"/>
      <c r="AW763" s="176"/>
      <c r="AX763" s="176"/>
      <c r="AY763" s="176"/>
      <c r="AZ763" s="176"/>
      <c r="BA763" s="176"/>
      <c r="BB763" s="176"/>
      <c r="BC763" s="176"/>
      <c r="BD763" s="176"/>
      <c r="BE763" s="176"/>
      <c r="BF763" s="176"/>
      <c r="BG763" s="176"/>
      <c r="BH763" s="176"/>
      <c r="BI763" s="176"/>
      <c r="BJ763" s="176"/>
      <c r="BK763" s="176"/>
      <c r="BL763" s="176"/>
      <c r="BM763" s="176"/>
      <c r="BN763" s="176"/>
      <c r="BO763" s="176"/>
      <c r="BP763" s="176"/>
      <c r="BQ763" s="176"/>
      <c r="BR763" s="176"/>
      <c r="BS763" s="176"/>
      <c r="BT763" s="176"/>
      <c r="BU763" s="176"/>
      <c r="BV763" s="176"/>
      <c r="BW763" s="176"/>
      <c r="BX763" s="176"/>
      <c r="BY763" s="176"/>
      <c r="BZ763" s="176"/>
      <c r="CA763" s="176"/>
      <c r="CB763" s="176"/>
      <c r="CC763" s="176"/>
      <c r="CD763" s="176"/>
      <c r="CE763" s="176"/>
      <c r="CF763" s="176"/>
      <c r="CG763" s="176"/>
      <c r="CH763" s="176"/>
      <c r="CI763" s="176"/>
      <c r="CJ763" s="176"/>
      <c r="CK763" s="176"/>
      <c r="CL763" s="176"/>
      <c r="CM763" s="176"/>
      <c r="CN763" s="176"/>
      <c r="CO763" s="176"/>
      <c r="CP763" s="176"/>
      <c r="CQ763" s="176"/>
      <c r="CR763" s="176"/>
      <c r="CS763" s="176"/>
      <c r="CT763" s="176"/>
      <c r="CU763" s="176"/>
      <c r="CV763" s="176"/>
      <c r="CW763" s="176"/>
      <c r="CX763" s="176"/>
      <c r="CY763" s="176"/>
      <c r="CZ763" s="176"/>
      <c r="DA763" s="176"/>
      <c r="DB763" s="176"/>
      <c r="DC763" s="176"/>
      <c r="DD763" s="176"/>
      <c r="DE763" s="176"/>
      <c r="DF763" s="176"/>
      <c r="DG763" s="176"/>
      <c r="DH763" s="176"/>
    </row>
    <row r="764" spans="1:112" s="229" customFormat="1" x14ac:dyDescent="0.2">
      <c r="A764" s="216"/>
      <c r="B764" s="176"/>
      <c r="C764" s="176"/>
      <c r="D764" s="176"/>
      <c r="E764" s="224"/>
      <c r="F764" s="176"/>
      <c r="G764" s="176"/>
      <c r="H764" s="232"/>
      <c r="I764" s="232"/>
      <c r="J764" s="220"/>
      <c r="K764" s="176"/>
      <c r="L764" s="176"/>
      <c r="M764" s="176"/>
      <c r="N764" s="176"/>
      <c r="O764" s="227"/>
      <c r="P764" s="176"/>
      <c r="Q764" s="176"/>
      <c r="R764" s="176"/>
      <c r="S764" s="176"/>
      <c r="T764" s="176"/>
      <c r="U764" s="176"/>
      <c r="V764" s="176"/>
      <c r="W764" s="176"/>
      <c r="X764" s="176"/>
      <c r="Y764" s="224"/>
      <c r="Z764" s="176"/>
      <c r="AA764" s="176"/>
      <c r="AB764" s="176"/>
      <c r="AC764" s="176"/>
      <c r="AD764" s="176"/>
      <c r="AE764" s="176"/>
      <c r="AF764" s="176"/>
      <c r="AG764" s="176"/>
      <c r="AH764" s="176"/>
      <c r="AI764" s="176"/>
      <c r="AJ764" s="176"/>
      <c r="AK764" s="176"/>
      <c r="AL764" s="176"/>
      <c r="AM764" s="176"/>
      <c r="AN764" s="176"/>
      <c r="AO764" s="176"/>
      <c r="AP764" s="176"/>
      <c r="AQ764" s="176"/>
      <c r="AR764" s="176"/>
      <c r="AS764" s="176"/>
      <c r="AT764" s="176"/>
      <c r="AU764" s="176"/>
      <c r="AV764" s="176"/>
      <c r="AW764" s="176"/>
      <c r="AX764" s="176"/>
      <c r="AY764" s="176"/>
      <c r="AZ764" s="176"/>
      <c r="BA764" s="176"/>
      <c r="BB764" s="176"/>
      <c r="BC764" s="176"/>
      <c r="BD764" s="176"/>
      <c r="BE764" s="176"/>
      <c r="BF764" s="176"/>
      <c r="BG764" s="176"/>
      <c r="BH764" s="176"/>
      <c r="BI764" s="176"/>
      <c r="BJ764" s="176"/>
      <c r="BK764" s="176"/>
      <c r="BL764" s="176"/>
      <c r="BM764" s="176"/>
      <c r="BN764" s="176"/>
      <c r="BO764" s="176"/>
      <c r="BP764" s="176"/>
      <c r="BQ764" s="176"/>
      <c r="BR764" s="176"/>
      <c r="BS764" s="176"/>
      <c r="BT764" s="176"/>
      <c r="BU764" s="176"/>
      <c r="BV764" s="176"/>
      <c r="BW764" s="176"/>
      <c r="BX764" s="176"/>
      <c r="BY764" s="176"/>
      <c r="BZ764" s="176"/>
      <c r="CA764" s="176"/>
      <c r="CB764" s="176"/>
      <c r="CC764" s="176"/>
      <c r="CD764" s="176"/>
      <c r="CE764" s="176"/>
      <c r="CF764" s="176"/>
      <c r="CG764" s="176"/>
      <c r="CH764" s="176"/>
      <c r="CI764" s="176"/>
      <c r="CJ764" s="176"/>
      <c r="CK764" s="176"/>
      <c r="CL764" s="176"/>
      <c r="CM764" s="176"/>
      <c r="CN764" s="176"/>
      <c r="CO764" s="176"/>
      <c r="CP764" s="176"/>
      <c r="CQ764" s="176"/>
      <c r="CR764" s="176"/>
      <c r="CS764" s="176"/>
      <c r="CT764" s="176"/>
      <c r="CU764" s="176"/>
      <c r="CV764" s="176"/>
      <c r="CW764" s="176"/>
      <c r="CX764" s="176"/>
      <c r="CY764" s="176"/>
      <c r="CZ764" s="176"/>
      <c r="DA764" s="176"/>
      <c r="DB764" s="176"/>
      <c r="DC764" s="176"/>
      <c r="DD764" s="176"/>
      <c r="DE764" s="176"/>
      <c r="DF764" s="176"/>
      <c r="DG764" s="176"/>
      <c r="DH764" s="176"/>
    </row>
    <row r="765" spans="1:112" s="229" customFormat="1" x14ac:dyDescent="0.2">
      <c r="A765" s="216"/>
      <c r="B765" s="176"/>
      <c r="C765" s="176"/>
      <c r="D765" s="176"/>
      <c r="E765" s="224"/>
      <c r="F765" s="176"/>
      <c r="G765" s="176"/>
      <c r="H765" s="234"/>
      <c r="I765" s="232"/>
      <c r="J765" s="220"/>
      <c r="K765" s="176"/>
      <c r="L765" s="176"/>
      <c r="M765" s="176"/>
      <c r="N765" s="176"/>
      <c r="O765" s="227"/>
      <c r="P765" s="176"/>
      <c r="Q765" s="176"/>
      <c r="R765" s="176"/>
      <c r="S765" s="176"/>
      <c r="T765" s="176"/>
      <c r="U765" s="176"/>
      <c r="V765" s="176"/>
      <c r="W765" s="176"/>
      <c r="X765" s="176"/>
      <c r="Y765" s="224"/>
      <c r="Z765" s="176"/>
      <c r="AA765" s="176"/>
      <c r="AB765" s="176"/>
      <c r="AC765" s="176"/>
      <c r="AD765" s="176"/>
      <c r="AE765" s="176"/>
      <c r="AF765" s="176"/>
      <c r="AG765" s="176"/>
      <c r="AH765" s="176"/>
      <c r="AI765" s="176"/>
      <c r="AJ765" s="176"/>
      <c r="AK765" s="176"/>
      <c r="AL765" s="176"/>
      <c r="AM765" s="176"/>
      <c r="AN765" s="176"/>
      <c r="AO765" s="176"/>
      <c r="AP765" s="176"/>
      <c r="AQ765" s="176"/>
      <c r="AR765" s="176"/>
      <c r="AS765" s="176"/>
      <c r="AT765" s="176"/>
      <c r="AU765" s="176"/>
      <c r="AV765" s="176"/>
      <c r="AW765" s="176"/>
      <c r="AX765" s="176"/>
      <c r="AY765" s="176"/>
      <c r="AZ765" s="176"/>
      <c r="BA765" s="176"/>
      <c r="BB765" s="176"/>
      <c r="BC765" s="176"/>
      <c r="BD765" s="176"/>
      <c r="BE765" s="176"/>
      <c r="BF765" s="176"/>
      <c r="BG765" s="176"/>
      <c r="BH765" s="176"/>
      <c r="BI765" s="176"/>
      <c r="BJ765" s="176"/>
      <c r="BK765" s="176"/>
      <c r="BL765" s="176"/>
      <c r="BM765" s="176"/>
      <c r="BN765" s="176"/>
      <c r="BO765" s="176"/>
      <c r="BP765" s="176"/>
      <c r="BQ765" s="176"/>
      <c r="BR765" s="176"/>
      <c r="BS765" s="176"/>
      <c r="BT765" s="176"/>
      <c r="BU765" s="176"/>
      <c r="BV765" s="176"/>
      <c r="BW765" s="176"/>
      <c r="BX765" s="176"/>
      <c r="BY765" s="176"/>
      <c r="BZ765" s="176"/>
      <c r="CA765" s="176"/>
      <c r="CB765" s="176"/>
      <c r="CC765" s="176"/>
      <c r="CD765" s="176"/>
      <c r="CE765" s="176"/>
      <c r="CF765" s="176"/>
      <c r="CG765" s="176"/>
      <c r="CH765" s="176"/>
      <c r="CI765" s="176"/>
      <c r="CJ765" s="176"/>
      <c r="CK765" s="176"/>
      <c r="CL765" s="176"/>
      <c r="CM765" s="176"/>
      <c r="CN765" s="176"/>
      <c r="CO765" s="176"/>
      <c r="CP765" s="176"/>
      <c r="CQ765" s="176"/>
      <c r="CR765" s="176"/>
      <c r="CS765" s="176"/>
      <c r="CT765" s="176"/>
      <c r="CU765" s="176"/>
      <c r="CV765" s="176"/>
      <c r="CW765" s="176"/>
      <c r="CX765" s="176"/>
      <c r="CY765" s="176"/>
      <c r="CZ765" s="176"/>
      <c r="DA765" s="176"/>
      <c r="DB765" s="176"/>
      <c r="DC765" s="176"/>
      <c r="DD765" s="176"/>
      <c r="DE765" s="176"/>
      <c r="DF765" s="176"/>
      <c r="DG765" s="176"/>
      <c r="DH765" s="176"/>
    </row>
    <row r="766" spans="1:112" s="229" customFormat="1" x14ac:dyDescent="0.2">
      <c r="A766" s="216"/>
      <c r="B766" s="176"/>
      <c r="C766" s="176"/>
      <c r="D766" s="176"/>
      <c r="E766" s="224"/>
      <c r="F766" s="176"/>
      <c r="G766" s="176"/>
      <c r="H766" s="234"/>
      <c r="I766" s="232"/>
      <c r="J766" s="220"/>
      <c r="K766" s="176"/>
      <c r="L766" s="176"/>
      <c r="M766" s="176"/>
      <c r="N766" s="176"/>
      <c r="O766" s="227"/>
      <c r="P766" s="176"/>
      <c r="Q766" s="176"/>
      <c r="R766" s="176"/>
      <c r="S766" s="176"/>
      <c r="T766" s="176"/>
      <c r="U766" s="176"/>
      <c r="V766" s="176"/>
      <c r="W766" s="176"/>
      <c r="X766" s="176"/>
      <c r="Y766" s="224"/>
      <c r="Z766" s="176"/>
      <c r="AA766" s="176"/>
      <c r="AB766" s="176"/>
      <c r="AC766" s="176"/>
      <c r="AD766" s="176"/>
      <c r="AE766" s="176"/>
      <c r="AF766" s="176"/>
      <c r="AG766" s="176"/>
      <c r="AH766" s="176"/>
      <c r="AI766" s="176"/>
      <c r="AJ766" s="176"/>
      <c r="AK766" s="176"/>
      <c r="AL766" s="176"/>
      <c r="AM766" s="176"/>
      <c r="AN766" s="176"/>
      <c r="AO766" s="176"/>
      <c r="AP766" s="176"/>
      <c r="AQ766" s="176"/>
      <c r="AR766" s="176"/>
      <c r="AS766" s="176"/>
      <c r="AT766" s="176"/>
      <c r="AU766" s="176"/>
      <c r="AV766" s="176"/>
      <c r="AW766" s="176"/>
      <c r="AX766" s="176"/>
      <c r="AY766" s="176"/>
      <c r="AZ766" s="176"/>
      <c r="BA766" s="176"/>
      <c r="BB766" s="176"/>
      <c r="BC766" s="176"/>
      <c r="BD766" s="176"/>
      <c r="BE766" s="176"/>
      <c r="BF766" s="176"/>
      <c r="BG766" s="176"/>
      <c r="BH766" s="176"/>
      <c r="BI766" s="176"/>
      <c r="BJ766" s="176"/>
      <c r="BK766" s="176"/>
      <c r="BL766" s="176"/>
      <c r="BM766" s="176"/>
      <c r="BN766" s="176"/>
      <c r="BO766" s="176"/>
      <c r="BP766" s="176"/>
      <c r="BQ766" s="176"/>
      <c r="BR766" s="176"/>
      <c r="BS766" s="176"/>
      <c r="BT766" s="176"/>
      <c r="BU766" s="176"/>
      <c r="BV766" s="176"/>
      <c r="BW766" s="176"/>
      <c r="BX766" s="176"/>
      <c r="BY766" s="176"/>
      <c r="BZ766" s="176"/>
      <c r="CA766" s="176"/>
      <c r="CB766" s="176"/>
      <c r="CC766" s="176"/>
      <c r="CD766" s="176"/>
      <c r="CE766" s="176"/>
      <c r="CF766" s="176"/>
      <c r="CG766" s="176"/>
      <c r="CH766" s="176"/>
      <c r="CI766" s="176"/>
      <c r="CJ766" s="176"/>
      <c r="CK766" s="176"/>
      <c r="CL766" s="176"/>
      <c r="CM766" s="176"/>
      <c r="CN766" s="176"/>
      <c r="CO766" s="176"/>
      <c r="CP766" s="176"/>
      <c r="CQ766" s="176"/>
      <c r="CR766" s="176"/>
      <c r="CS766" s="176"/>
      <c r="CT766" s="176"/>
      <c r="CU766" s="176"/>
      <c r="CV766" s="176"/>
      <c r="CW766" s="176"/>
      <c r="CX766" s="176"/>
      <c r="CY766" s="176"/>
      <c r="CZ766" s="176"/>
      <c r="DA766" s="176"/>
      <c r="DB766" s="176"/>
      <c r="DC766" s="176"/>
      <c r="DD766" s="176"/>
      <c r="DE766" s="176"/>
      <c r="DF766" s="176"/>
      <c r="DG766" s="176"/>
      <c r="DH766" s="176"/>
    </row>
    <row r="767" spans="1:112" s="229" customFormat="1" x14ac:dyDescent="0.2">
      <c r="A767" s="216"/>
      <c r="B767" s="176"/>
      <c r="C767" s="176"/>
      <c r="D767" s="176"/>
      <c r="E767" s="224"/>
      <c r="F767" s="176"/>
      <c r="G767" s="176"/>
      <c r="H767" s="232"/>
      <c r="I767" s="232"/>
      <c r="J767" s="220"/>
      <c r="K767" s="176"/>
      <c r="L767" s="176"/>
      <c r="M767" s="176"/>
      <c r="N767" s="176"/>
      <c r="O767" s="227"/>
      <c r="P767" s="176"/>
      <c r="Q767" s="176"/>
      <c r="R767" s="176"/>
      <c r="S767" s="176"/>
      <c r="T767" s="176"/>
      <c r="U767" s="176"/>
      <c r="V767" s="176"/>
      <c r="W767" s="176"/>
      <c r="X767" s="176"/>
      <c r="Y767" s="224"/>
      <c r="Z767" s="176"/>
      <c r="AA767" s="176"/>
      <c r="AB767" s="176"/>
      <c r="AC767" s="176"/>
      <c r="AD767" s="176"/>
      <c r="AE767" s="176"/>
      <c r="AF767" s="176"/>
      <c r="AG767" s="176"/>
      <c r="AH767" s="176"/>
      <c r="AI767" s="176"/>
      <c r="AJ767" s="176"/>
      <c r="AK767" s="176"/>
      <c r="AL767" s="176"/>
      <c r="AM767" s="176"/>
      <c r="AN767" s="176"/>
      <c r="AO767" s="176"/>
      <c r="AP767" s="176"/>
      <c r="AQ767" s="176"/>
      <c r="AR767" s="176"/>
      <c r="AS767" s="176"/>
      <c r="AT767" s="176"/>
      <c r="AU767" s="176"/>
      <c r="AV767" s="176"/>
      <c r="AW767" s="176"/>
      <c r="AX767" s="176"/>
      <c r="AY767" s="176"/>
      <c r="AZ767" s="176"/>
      <c r="BA767" s="176"/>
      <c r="BB767" s="176"/>
      <c r="BC767" s="176"/>
      <c r="BD767" s="176"/>
      <c r="BE767" s="176"/>
      <c r="BF767" s="176"/>
      <c r="BG767" s="176"/>
      <c r="BH767" s="176"/>
      <c r="BI767" s="176"/>
      <c r="BJ767" s="176"/>
      <c r="BK767" s="176"/>
      <c r="BL767" s="176"/>
      <c r="BM767" s="176"/>
      <c r="BN767" s="176"/>
      <c r="BO767" s="176"/>
      <c r="BP767" s="176"/>
      <c r="BQ767" s="176"/>
      <c r="BR767" s="176"/>
      <c r="BS767" s="176"/>
      <c r="BT767" s="176"/>
      <c r="BU767" s="176"/>
      <c r="BV767" s="176"/>
      <c r="BW767" s="176"/>
      <c r="BX767" s="176"/>
      <c r="BY767" s="176"/>
      <c r="BZ767" s="176"/>
      <c r="CA767" s="176"/>
      <c r="CB767" s="176"/>
      <c r="CC767" s="176"/>
      <c r="CD767" s="176"/>
      <c r="CE767" s="176"/>
      <c r="CF767" s="176"/>
      <c r="CG767" s="176"/>
      <c r="CH767" s="176"/>
      <c r="CI767" s="176"/>
      <c r="CJ767" s="176"/>
      <c r="CK767" s="176"/>
      <c r="CL767" s="176"/>
      <c r="CM767" s="176"/>
      <c r="CN767" s="176"/>
      <c r="CO767" s="176"/>
      <c r="CP767" s="176"/>
      <c r="CQ767" s="176"/>
      <c r="CR767" s="176"/>
      <c r="CS767" s="176"/>
      <c r="CT767" s="176"/>
      <c r="CU767" s="176"/>
      <c r="CV767" s="176"/>
      <c r="CW767" s="176"/>
      <c r="CX767" s="176"/>
      <c r="CY767" s="176"/>
      <c r="CZ767" s="176"/>
      <c r="DA767" s="176"/>
      <c r="DB767" s="176"/>
      <c r="DC767" s="176"/>
      <c r="DD767" s="176"/>
      <c r="DE767" s="176"/>
      <c r="DF767" s="176"/>
      <c r="DG767" s="176"/>
      <c r="DH767" s="176"/>
    </row>
    <row r="768" spans="1:112" s="229" customFormat="1" x14ac:dyDescent="0.2">
      <c r="A768" s="216"/>
      <c r="B768" s="176"/>
      <c r="C768" s="176"/>
      <c r="D768" s="176"/>
      <c r="E768" s="224"/>
      <c r="F768" s="176"/>
      <c r="G768" s="176"/>
      <c r="H768" s="232"/>
      <c r="I768" s="232"/>
      <c r="J768" s="220"/>
      <c r="K768" s="176"/>
      <c r="L768" s="176"/>
      <c r="M768" s="176"/>
      <c r="N768" s="176"/>
      <c r="O768" s="227"/>
      <c r="P768" s="176"/>
      <c r="Q768" s="176"/>
      <c r="R768" s="176"/>
      <c r="S768" s="176"/>
      <c r="T768" s="176"/>
      <c r="U768" s="176"/>
      <c r="V768" s="176"/>
      <c r="W768" s="176"/>
      <c r="X768" s="176"/>
      <c r="Y768" s="224"/>
      <c r="Z768" s="176"/>
      <c r="AA768" s="176"/>
      <c r="AB768" s="176"/>
      <c r="AC768" s="176"/>
      <c r="AD768" s="176"/>
      <c r="AE768" s="176"/>
      <c r="AF768" s="176"/>
      <c r="AG768" s="176"/>
      <c r="AH768" s="176"/>
      <c r="AI768" s="176"/>
      <c r="AJ768" s="176"/>
      <c r="AK768" s="176"/>
      <c r="AL768" s="176"/>
      <c r="AM768" s="176"/>
      <c r="AN768" s="176"/>
      <c r="AO768" s="176"/>
      <c r="AP768" s="176"/>
      <c r="AQ768" s="176"/>
      <c r="AR768" s="176"/>
      <c r="AS768" s="176"/>
      <c r="AT768" s="176"/>
      <c r="AU768" s="176"/>
      <c r="AV768" s="176"/>
      <c r="AW768" s="176"/>
      <c r="AX768" s="176"/>
      <c r="AY768" s="176"/>
      <c r="AZ768" s="176"/>
      <c r="BA768" s="176"/>
      <c r="BB768" s="176"/>
      <c r="BC768" s="176"/>
      <c r="BD768" s="176"/>
      <c r="BE768" s="176"/>
      <c r="BF768" s="176"/>
      <c r="BG768" s="176"/>
      <c r="BH768" s="176"/>
      <c r="BI768" s="176"/>
      <c r="BJ768" s="176"/>
      <c r="BK768" s="176"/>
      <c r="BL768" s="176"/>
      <c r="BM768" s="176"/>
      <c r="BN768" s="176"/>
      <c r="BO768" s="176"/>
      <c r="BP768" s="176"/>
      <c r="BQ768" s="176"/>
      <c r="BR768" s="176"/>
      <c r="BS768" s="176"/>
      <c r="BT768" s="176"/>
      <c r="BU768" s="176"/>
      <c r="BV768" s="176"/>
      <c r="BW768" s="176"/>
      <c r="BX768" s="176"/>
      <c r="BY768" s="176"/>
      <c r="BZ768" s="176"/>
      <c r="CA768" s="176"/>
      <c r="CB768" s="176"/>
      <c r="CC768" s="176"/>
      <c r="CD768" s="176"/>
      <c r="CE768" s="176"/>
      <c r="CF768" s="176"/>
      <c r="CG768" s="176"/>
      <c r="CH768" s="176"/>
      <c r="CI768" s="176"/>
      <c r="CJ768" s="176"/>
      <c r="CK768" s="176"/>
      <c r="CL768" s="176"/>
      <c r="CM768" s="176"/>
      <c r="CN768" s="176"/>
      <c r="CO768" s="176"/>
      <c r="CP768" s="176"/>
      <c r="CQ768" s="176"/>
      <c r="CR768" s="176"/>
      <c r="CS768" s="176"/>
      <c r="CT768" s="176"/>
      <c r="CU768" s="176"/>
      <c r="CV768" s="176"/>
      <c r="CW768" s="176"/>
      <c r="CX768" s="176"/>
      <c r="CY768" s="176"/>
      <c r="CZ768" s="176"/>
      <c r="DA768" s="176"/>
      <c r="DB768" s="176"/>
      <c r="DC768" s="176"/>
      <c r="DD768" s="176"/>
      <c r="DE768" s="176"/>
      <c r="DF768" s="176"/>
      <c r="DG768" s="176"/>
      <c r="DH768" s="176"/>
    </row>
    <row r="769" spans="1:112" s="229" customFormat="1" x14ac:dyDescent="0.2">
      <c r="A769" s="216"/>
      <c r="B769" s="176"/>
      <c r="C769" s="223"/>
      <c r="D769" s="176"/>
      <c r="E769" s="224"/>
      <c r="F769" s="176"/>
      <c r="G769" s="176"/>
      <c r="H769" s="234"/>
      <c r="I769" s="232"/>
      <c r="J769" s="220"/>
      <c r="K769" s="176"/>
      <c r="L769" s="176"/>
      <c r="M769" s="176"/>
      <c r="N769" s="176"/>
      <c r="O769" s="227"/>
      <c r="P769" s="176"/>
      <c r="Q769" s="176"/>
      <c r="R769" s="176"/>
      <c r="S769" s="176"/>
      <c r="T769" s="176"/>
      <c r="U769" s="176"/>
      <c r="V769" s="176"/>
      <c r="W769" s="176"/>
      <c r="X769" s="176"/>
      <c r="Y769" s="224"/>
      <c r="Z769" s="176"/>
      <c r="AA769" s="176"/>
      <c r="AB769" s="176"/>
      <c r="AC769" s="176"/>
      <c r="AD769" s="176"/>
      <c r="AE769" s="176"/>
      <c r="AF769" s="176"/>
      <c r="AG769" s="176"/>
      <c r="AH769" s="176"/>
      <c r="AI769" s="176"/>
      <c r="AJ769" s="176"/>
      <c r="AK769" s="176"/>
      <c r="AL769" s="176"/>
      <c r="AM769" s="176"/>
      <c r="AN769" s="176"/>
      <c r="AO769" s="176"/>
      <c r="AP769" s="176"/>
      <c r="AQ769" s="176"/>
      <c r="AR769" s="176"/>
      <c r="AS769" s="176"/>
      <c r="AT769" s="176"/>
      <c r="AU769" s="176"/>
      <c r="AV769" s="176"/>
      <c r="AW769" s="176"/>
      <c r="AX769" s="176"/>
      <c r="AY769" s="176"/>
      <c r="AZ769" s="176"/>
      <c r="BA769" s="176"/>
      <c r="BB769" s="176"/>
      <c r="BC769" s="176"/>
      <c r="BD769" s="176"/>
      <c r="BE769" s="176"/>
      <c r="BF769" s="176"/>
      <c r="BG769" s="176"/>
      <c r="BH769" s="176"/>
      <c r="BI769" s="176"/>
      <c r="BJ769" s="176"/>
      <c r="BK769" s="176"/>
      <c r="BL769" s="176"/>
      <c r="BM769" s="176"/>
      <c r="BN769" s="176"/>
      <c r="BO769" s="176"/>
      <c r="BP769" s="176"/>
      <c r="BQ769" s="176"/>
      <c r="BR769" s="176"/>
      <c r="BS769" s="176"/>
      <c r="BT769" s="176"/>
      <c r="BU769" s="176"/>
      <c r="BV769" s="176"/>
      <c r="BW769" s="176"/>
      <c r="BX769" s="176"/>
      <c r="BY769" s="176"/>
      <c r="BZ769" s="176"/>
      <c r="CA769" s="176"/>
      <c r="CB769" s="176"/>
      <c r="CC769" s="176"/>
      <c r="CD769" s="176"/>
      <c r="CE769" s="176"/>
      <c r="CF769" s="176"/>
      <c r="CG769" s="176"/>
      <c r="CH769" s="176"/>
      <c r="CI769" s="176"/>
      <c r="CJ769" s="176"/>
      <c r="CK769" s="176"/>
      <c r="CL769" s="176"/>
      <c r="CM769" s="176"/>
      <c r="CN769" s="176"/>
      <c r="CO769" s="176"/>
      <c r="CP769" s="176"/>
      <c r="CQ769" s="176"/>
      <c r="CR769" s="176"/>
      <c r="CS769" s="176"/>
      <c r="CT769" s="176"/>
      <c r="CU769" s="176"/>
      <c r="CV769" s="176"/>
      <c r="CW769" s="176"/>
      <c r="CX769" s="176"/>
      <c r="CY769" s="176"/>
      <c r="CZ769" s="176"/>
      <c r="DA769" s="176"/>
      <c r="DB769" s="176"/>
      <c r="DC769" s="176"/>
      <c r="DD769" s="176"/>
      <c r="DE769" s="176"/>
      <c r="DF769" s="176"/>
      <c r="DG769" s="176"/>
      <c r="DH769" s="176"/>
    </row>
    <row r="770" spans="1:112" s="229" customFormat="1" x14ac:dyDescent="0.2">
      <c r="A770" s="216"/>
      <c r="B770" s="176"/>
      <c r="C770" s="176"/>
      <c r="D770" s="176"/>
      <c r="E770" s="224"/>
      <c r="F770" s="176"/>
      <c r="G770" s="176"/>
      <c r="H770" s="232"/>
      <c r="I770" s="232"/>
      <c r="J770" s="220"/>
      <c r="K770" s="176"/>
      <c r="L770" s="176"/>
      <c r="M770" s="176"/>
      <c r="N770" s="176"/>
      <c r="O770" s="227"/>
      <c r="P770" s="176"/>
      <c r="Q770" s="176"/>
      <c r="R770" s="176"/>
      <c r="S770" s="176"/>
      <c r="T770" s="176"/>
      <c r="U770" s="176"/>
      <c r="V770" s="176"/>
      <c r="W770" s="176"/>
      <c r="X770" s="176"/>
      <c r="Y770" s="224"/>
      <c r="Z770" s="176"/>
      <c r="AA770" s="176"/>
      <c r="AB770" s="176"/>
      <c r="AC770" s="176"/>
      <c r="AD770" s="176"/>
      <c r="AE770" s="176"/>
      <c r="AF770" s="176"/>
      <c r="AG770" s="176"/>
      <c r="AH770" s="176"/>
      <c r="AI770" s="176"/>
      <c r="AJ770" s="176"/>
      <c r="AK770" s="176"/>
      <c r="AL770" s="176"/>
      <c r="AM770" s="176"/>
      <c r="AN770" s="176"/>
      <c r="AO770" s="176"/>
      <c r="AP770" s="176"/>
      <c r="AQ770" s="176"/>
      <c r="AR770" s="176"/>
      <c r="AS770" s="176"/>
      <c r="AT770" s="176"/>
      <c r="AU770" s="176"/>
      <c r="AV770" s="176"/>
      <c r="AW770" s="176"/>
      <c r="AX770" s="176"/>
      <c r="AY770" s="176"/>
      <c r="AZ770" s="176"/>
      <c r="BA770" s="176"/>
      <c r="BB770" s="176"/>
      <c r="BC770" s="176"/>
      <c r="BD770" s="176"/>
      <c r="BE770" s="176"/>
      <c r="BF770" s="176"/>
      <c r="BG770" s="176"/>
      <c r="BH770" s="176"/>
      <c r="BI770" s="176"/>
      <c r="BJ770" s="176"/>
      <c r="BK770" s="176"/>
      <c r="BL770" s="176"/>
      <c r="BM770" s="176"/>
      <c r="BN770" s="176"/>
      <c r="BO770" s="176"/>
      <c r="BP770" s="176"/>
      <c r="BQ770" s="176"/>
      <c r="BR770" s="176"/>
      <c r="BS770" s="176"/>
      <c r="BT770" s="176"/>
      <c r="BU770" s="176"/>
      <c r="BV770" s="176"/>
      <c r="BW770" s="176"/>
      <c r="BX770" s="176"/>
      <c r="BY770" s="176"/>
      <c r="BZ770" s="176"/>
      <c r="CA770" s="176"/>
      <c r="CB770" s="176"/>
      <c r="CC770" s="176"/>
      <c r="CD770" s="176"/>
      <c r="CE770" s="176"/>
      <c r="CF770" s="176"/>
      <c r="CG770" s="176"/>
      <c r="CH770" s="176"/>
      <c r="CI770" s="176"/>
      <c r="CJ770" s="176"/>
      <c r="CK770" s="176"/>
      <c r="CL770" s="176"/>
      <c r="CM770" s="176"/>
      <c r="CN770" s="176"/>
      <c r="CO770" s="176"/>
      <c r="CP770" s="176"/>
      <c r="CQ770" s="176"/>
      <c r="CR770" s="176"/>
      <c r="CS770" s="176"/>
      <c r="CT770" s="176"/>
      <c r="CU770" s="176"/>
      <c r="CV770" s="176"/>
      <c r="CW770" s="176"/>
      <c r="CX770" s="176"/>
      <c r="CY770" s="176"/>
      <c r="CZ770" s="176"/>
      <c r="DA770" s="176"/>
      <c r="DB770" s="176"/>
      <c r="DC770" s="176"/>
      <c r="DD770" s="176"/>
      <c r="DE770" s="176"/>
      <c r="DF770" s="176"/>
      <c r="DG770" s="176"/>
      <c r="DH770" s="176"/>
    </row>
    <row r="771" spans="1:112" s="229" customFormat="1" x14ac:dyDescent="0.2">
      <c r="A771" s="216"/>
      <c r="B771" s="176"/>
      <c r="C771" s="176"/>
      <c r="D771" s="176"/>
      <c r="E771" s="224"/>
      <c r="F771" s="176"/>
      <c r="G771" s="176"/>
      <c r="H771" s="232"/>
      <c r="I771" s="232"/>
      <c r="J771" s="220"/>
      <c r="K771" s="176"/>
      <c r="L771" s="176"/>
      <c r="M771" s="176"/>
      <c r="N771" s="176"/>
      <c r="O771" s="227"/>
      <c r="P771" s="176"/>
      <c r="Q771" s="176"/>
      <c r="R771" s="176"/>
      <c r="S771" s="176"/>
      <c r="T771" s="176"/>
      <c r="U771" s="176"/>
      <c r="V771" s="176"/>
      <c r="W771" s="176"/>
      <c r="X771" s="176"/>
      <c r="Y771" s="224"/>
      <c r="Z771" s="176"/>
      <c r="AA771" s="176"/>
      <c r="AB771" s="176"/>
      <c r="AC771" s="176"/>
      <c r="AD771" s="176"/>
      <c r="AE771" s="176"/>
      <c r="AF771" s="176"/>
      <c r="AG771" s="176"/>
      <c r="AH771" s="176"/>
      <c r="AI771" s="176"/>
      <c r="AJ771" s="176"/>
      <c r="AK771" s="176"/>
      <c r="AL771" s="176"/>
      <c r="AM771" s="176"/>
      <c r="AN771" s="176"/>
      <c r="AO771" s="176"/>
      <c r="AP771" s="176"/>
      <c r="AQ771" s="176"/>
      <c r="AR771" s="176"/>
      <c r="AS771" s="176"/>
      <c r="AT771" s="176"/>
      <c r="AU771" s="176"/>
      <c r="AV771" s="176"/>
      <c r="AW771" s="176"/>
      <c r="AX771" s="176"/>
      <c r="AY771" s="176"/>
      <c r="AZ771" s="176"/>
      <c r="BA771" s="176"/>
      <c r="BB771" s="176"/>
      <c r="BC771" s="176"/>
      <c r="BD771" s="176"/>
      <c r="BE771" s="176"/>
      <c r="BF771" s="176"/>
      <c r="BG771" s="176"/>
      <c r="BH771" s="176"/>
      <c r="BI771" s="176"/>
      <c r="BJ771" s="176"/>
      <c r="BK771" s="176"/>
      <c r="BL771" s="176"/>
      <c r="BM771" s="176"/>
      <c r="BN771" s="176"/>
      <c r="BO771" s="176"/>
      <c r="BP771" s="176"/>
      <c r="BQ771" s="176"/>
      <c r="BR771" s="176"/>
      <c r="BS771" s="176"/>
      <c r="BT771" s="176"/>
      <c r="BU771" s="176"/>
      <c r="BV771" s="176"/>
      <c r="BW771" s="176"/>
      <c r="BX771" s="176"/>
      <c r="BY771" s="176"/>
      <c r="BZ771" s="176"/>
      <c r="CA771" s="176"/>
      <c r="CB771" s="176"/>
      <c r="CC771" s="176"/>
      <c r="CD771" s="176"/>
      <c r="CE771" s="176"/>
      <c r="CF771" s="176"/>
      <c r="CG771" s="176"/>
      <c r="CH771" s="176"/>
      <c r="CI771" s="176"/>
      <c r="CJ771" s="176"/>
      <c r="CK771" s="176"/>
      <c r="CL771" s="176"/>
      <c r="CM771" s="176"/>
      <c r="CN771" s="176"/>
      <c r="CO771" s="176"/>
      <c r="CP771" s="176"/>
      <c r="CQ771" s="176"/>
      <c r="CR771" s="176"/>
      <c r="CS771" s="176"/>
      <c r="CT771" s="176"/>
      <c r="CU771" s="176"/>
      <c r="CV771" s="176"/>
      <c r="CW771" s="176"/>
      <c r="CX771" s="176"/>
      <c r="CY771" s="176"/>
      <c r="CZ771" s="176"/>
      <c r="DA771" s="176"/>
      <c r="DB771" s="176"/>
      <c r="DC771" s="176"/>
      <c r="DD771" s="176"/>
      <c r="DE771" s="176"/>
      <c r="DF771" s="176"/>
      <c r="DG771" s="176"/>
      <c r="DH771" s="176"/>
    </row>
    <row r="772" spans="1:112" s="229" customFormat="1" x14ac:dyDescent="0.2">
      <c r="A772" s="216"/>
      <c r="B772" s="176"/>
      <c r="C772" s="176"/>
      <c r="D772" s="176"/>
      <c r="E772" s="224"/>
      <c r="F772" s="176"/>
      <c r="G772" s="176"/>
      <c r="H772" s="232"/>
      <c r="I772" s="232"/>
      <c r="J772" s="220"/>
      <c r="K772" s="176"/>
      <c r="L772" s="176"/>
      <c r="M772" s="176"/>
      <c r="N772" s="176"/>
      <c r="O772" s="227"/>
      <c r="P772" s="176"/>
      <c r="Q772" s="176"/>
      <c r="R772" s="176"/>
      <c r="S772" s="176"/>
      <c r="T772" s="176"/>
      <c r="U772" s="176"/>
      <c r="V772" s="176"/>
      <c r="W772" s="176"/>
      <c r="X772" s="176"/>
      <c r="Y772" s="224"/>
      <c r="Z772" s="176"/>
      <c r="AA772" s="176"/>
      <c r="AB772" s="176"/>
      <c r="AC772" s="176"/>
      <c r="AD772" s="176"/>
      <c r="AE772" s="176"/>
      <c r="AF772" s="176"/>
      <c r="AG772" s="176"/>
      <c r="AH772" s="176"/>
      <c r="AI772" s="176"/>
      <c r="AJ772" s="176"/>
      <c r="AK772" s="176"/>
      <c r="AL772" s="176"/>
      <c r="AM772" s="176"/>
      <c r="AN772" s="176"/>
      <c r="AO772" s="176"/>
      <c r="AP772" s="176"/>
      <c r="AQ772" s="176"/>
      <c r="AR772" s="176"/>
      <c r="AS772" s="176"/>
      <c r="AT772" s="176"/>
      <c r="AU772" s="176"/>
      <c r="AV772" s="176"/>
      <c r="AW772" s="176"/>
      <c r="AX772" s="176"/>
      <c r="AY772" s="176"/>
      <c r="AZ772" s="176"/>
      <c r="BA772" s="176"/>
      <c r="BB772" s="176"/>
      <c r="BC772" s="176"/>
      <c r="BD772" s="176"/>
      <c r="BE772" s="176"/>
      <c r="BF772" s="176"/>
      <c r="BG772" s="176"/>
      <c r="BH772" s="176"/>
      <c r="BI772" s="176"/>
      <c r="BJ772" s="176"/>
      <c r="BK772" s="176"/>
      <c r="BL772" s="176"/>
      <c r="BM772" s="176"/>
      <c r="BN772" s="176"/>
      <c r="BO772" s="176"/>
      <c r="BP772" s="176"/>
      <c r="BQ772" s="176"/>
      <c r="BR772" s="176"/>
      <c r="BS772" s="176"/>
      <c r="BT772" s="176"/>
      <c r="BU772" s="176"/>
      <c r="BV772" s="176"/>
      <c r="BW772" s="176"/>
      <c r="BX772" s="176"/>
      <c r="BY772" s="176"/>
      <c r="BZ772" s="176"/>
      <c r="CA772" s="176"/>
      <c r="CB772" s="176"/>
      <c r="CC772" s="176"/>
      <c r="CD772" s="176"/>
      <c r="CE772" s="176"/>
      <c r="CF772" s="176"/>
      <c r="CG772" s="176"/>
      <c r="CH772" s="176"/>
      <c r="CI772" s="176"/>
      <c r="CJ772" s="176"/>
      <c r="CK772" s="176"/>
      <c r="CL772" s="176"/>
      <c r="CM772" s="176"/>
      <c r="CN772" s="176"/>
      <c r="CO772" s="176"/>
      <c r="CP772" s="176"/>
      <c r="CQ772" s="176"/>
      <c r="CR772" s="176"/>
      <c r="CS772" s="176"/>
      <c r="CT772" s="176"/>
      <c r="CU772" s="176"/>
      <c r="CV772" s="176"/>
      <c r="CW772" s="176"/>
      <c r="CX772" s="176"/>
      <c r="CY772" s="176"/>
      <c r="CZ772" s="176"/>
      <c r="DA772" s="176"/>
      <c r="DB772" s="176"/>
      <c r="DC772" s="176"/>
      <c r="DD772" s="176"/>
      <c r="DE772" s="176"/>
      <c r="DF772" s="176"/>
      <c r="DG772" s="176"/>
      <c r="DH772" s="176"/>
    </row>
    <row r="773" spans="1:112" s="229" customFormat="1" x14ac:dyDescent="0.2">
      <c r="A773" s="216"/>
      <c r="B773" s="176"/>
      <c r="C773" s="176"/>
      <c r="D773" s="176"/>
      <c r="E773" s="224"/>
      <c r="F773" s="176"/>
      <c r="G773" s="176"/>
      <c r="H773" s="232"/>
      <c r="I773" s="232"/>
      <c r="J773" s="220"/>
      <c r="K773" s="176"/>
      <c r="L773" s="176"/>
      <c r="M773" s="176"/>
      <c r="N773" s="176"/>
      <c r="O773" s="227"/>
      <c r="P773" s="176"/>
      <c r="Q773" s="176"/>
      <c r="R773" s="176"/>
      <c r="S773" s="176"/>
      <c r="T773" s="176"/>
      <c r="U773" s="176"/>
      <c r="V773" s="176"/>
      <c r="W773" s="176"/>
      <c r="X773" s="176"/>
      <c r="Y773" s="224"/>
      <c r="Z773" s="176"/>
      <c r="AA773" s="176"/>
      <c r="AB773" s="176"/>
      <c r="AC773" s="176"/>
      <c r="AD773" s="176"/>
      <c r="AE773" s="176"/>
      <c r="AF773" s="176"/>
      <c r="AG773" s="176"/>
      <c r="AH773" s="176"/>
      <c r="AI773" s="176"/>
      <c r="AJ773" s="176"/>
      <c r="AK773" s="176"/>
      <c r="AL773" s="176"/>
      <c r="AM773" s="176"/>
      <c r="AN773" s="176"/>
      <c r="AO773" s="176"/>
      <c r="AP773" s="176"/>
      <c r="AQ773" s="176"/>
      <c r="AR773" s="176"/>
      <c r="AS773" s="176"/>
      <c r="AT773" s="176"/>
      <c r="AU773" s="176"/>
      <c r="AV773" s="176"/>
      <c r="AW773" s="176"/>
      <c r="AX773" s="176"/>
      <c r="AY773" s="176"/>
      <c r="AZ773" s="176"/>
      <c r="BA773" s="176"/>
      <c r="BB773" s="176"/>
      <c r="BC773" s="176"/>
      <c r="BD773" s="176"/>
      <c r="BE773" s="176"/>
      <c r="BF773" s="176"/>
      <c r="BG773" s="176"/>
      <c r="BH773" s="176"/>
      <c r="BI773" s="176"/>
      <c r="BJ773" s="176"/>
      <c r="BK773" s="176"/>
      <c r="BL773" s="176"/>
      <c r="BM773" s="176"/>
      <c r="BN773" s="176"/>
      <c r="BO773" s="176"/>
      <c r="BP773" s="176"/>
      <c r="BQ773" s="176"/>
      <c r="BR773" s="176"/>
      <c r="BS773" s="176"/>
      <c r="BT773" s="176"/>
      <c r="BU773" s="176"/>
      <c r="BV773" s="176"/>
      <c r="BW773" s="176"/>
      <c r="BX773" s="176"/>
      <c r="BY773" s="176"/>
      <c r="BZ773" s="176"/>
      <c r="CA773" s="176"/>
      <c r="CB773" s="176"/>
      <c r="CC773" s="176"/>
      <c r="CD773" s="176"/>
      <c r="CE773" s="176"/>
      <c r="CF773" s="176"/>
      <c r="CG773" s="176"/>
      <c r="CH773" s="176"/>
      <c r="CI773" s="176"/>
      <c r="CJ773" s="176"/>
      <c r="CK773" s="176"/>
      <c r="CL773" s="176"/>
      <c r="CM773" s="176"/>
      <c r="CN773" s="176"/>
      <c r="CO773" s="176"/>
      <c r="CP773" s="176"/>
      <c r="CQ773" s="176"/>
      <c r="CR773" s="176"/>
      <c r="CS773" s="176"/>
      <c r="CT773" s="176"/>
      <c r="CU773" s="176"/>
      <c r="CV773" s="176"/>
      <c r="CW773" s="176"/>
      <c r="CX773" s="176"/>
      <c r="CY773" s="176"/>
      <c r="CZ773" s="176"/>
      <c r="DA773" s="176"/>
      <c r="DB773" s="176"/>
      <c r="DC773" s="176"/>
      <c r="DD773" s="176"/>
      <c r="DE773" s="176"/>
      <c r="DF773" s="176"/>
      <c r="DG773" s="176"/>
      <c r="DH773" s="176"/>
    </row>
    <row r="774" spans="1:112" s="229" customFormat="1" x14ac:dyDescent="0.2">
      <c r="A774" s="216"/>
      <c r="B774" s="176"/>
      <c r="C774" s="176"/>
      <c r="D774" s="176"/>
      <c r="E774" s="224"/>
      <c r="F774" s="176"/>
      <c r="G774" s="176"/>
      <c r="H774" s="232"/>
      <c r="I774" s="232"/>
      <c r="J774" s="220"/>
      <c r="K774" s="176"/>
      <c r="L774" s="176"/>
      <c r="M774" s="176"/>
      <c r="N774" s="176"/>
      <c r="O774" s="227"/>
      <c r="P774" s="176"/>
      <c r="Q774" s="176"/>
      <c r="R774" s="176"/>
      <c r="S774" s="176"/>
      <c r="T774" s="176"/>
      <c r="U774" s="176"/>
      <c r="V774" s="176"/>
      <c r="W774" s="176"/>
      <c r="X774" s="176"/>
      <c r="Y774" s="224"/>
      <c r="Z774" s="176"/>
      <c r="AA774" s="176"/>
      <c r="AB774" s="176"/>
      <c r="AC774" s="176"/>
      <c r="AD774" s="176"/>
      <c r="AE774" s="176"/>
      <c r="AF774" s="176"/>
      <c r="AG774" s="176"/>
      <c r="AH774" s="176"/>
      <c r="AI774" s="176"/>
      <c r="AJ774" s="176"/>
      <c r="AK774" s="176"/>
      <c r="AL774" s="176"/>
      <c r="AM774" s="176"/>
      <c r="AN774" s="176"/>
      <c r="AO774" s="176"/>
      <c r="AP774" s="176"/>
      <c r="AQ774" s="176"/>
      <c r="AR774" s="176"/>
      <c r="AS774" s="176"/>
      <c r="AT774" s="176"/>
      <c r="AU774" s="176"/>
      <c r="AV774" s="176"/>
      <c r="AW774" s="176"/>
      <c r="AX774" s="176"/>
      <c r="AY774" s="176"/>
      <c r="AZ774" s="176"/>
      <c r="BA774" s="176"/>
      <c r="BB774" s="176"/>
      <c r="BC774" s="176"/>
      <c r="BD774" s="176"/>
      <c r="BE774" s="176"/>
      <c r="BF774" s="176"/>
      <c r="BG774" s="176"/>
      <c r="BH774" s="176"/>
      <c r="BI774" s="176"/>
      <c r="BJ774" s="176"/>
      <c r="BK774" s="176"/>
      <c r="BL774" s="176"/>
      <c r="BM774" s="176"/>
      <c r="BN774" s="176"/>
      <c r="BO774" s="176"/>
      <c r="BP774" s="176"/>
      <c r="BQ774" s="176"/>
      <c r="BR774" s="176"/>
      <c r="BS774" s="176"/>
      <c r="BT774" s="176"/>
      <c r="BU774" s="176"/>
      <c r="BV774" s="176"/>
      <c r="BW774" s="176"/>
      <c r="BX774" s="176"/>
      <c r="BY774" s="176"/>
      <c r="BZ774" s="176"/>
      <c r="CA774" s="176"/>
      <c r="CB774" s="176"/>
      <c r="CC774" s="176"/>
      <c r="CD774" s="176"/>
      <c r="CE774" s="176"/>
      <c r="CF774" s="176"/>
      <c r="CG774" s="176"/>
      <c r="CH774" s="176"/>
      <c r="CI774" s="176"/>
      <c r="CJ774" s="176"/>
      <c r="CK774" s="176"/>
      <c r="CL774" s="176"/>
      <c r="CM774" s="176"/>
      <c r="CN774" s="176"/>
      <c r="CO774" s="176"/>
      <c r="CP774" s="176"/>
      <c r="CQ774" s="176"/>
      <c r="CR774" s="176"/>
      <c r="CS774" s="176"/>
      <c r="CT774" s="176"/>
      <c r="CU774" s="176"/>
      <c r="CV774" s="176"/>
      <c r="CW774" s="176"/>
      <c r="CX774" s="176"/>
      <c r="CY774" s="176"/>
      <c r="CZ774" s="176"/>
      <c r="DA774" s="176"/>
      <c r="DB774" s="176"/>
      <c r="DC774" s="176"/>
      <c r="DD774" s="176"/>
      <c r="DE774" s="176"/>
      <c r="DF774" s="176"/>
      <c r="DG774" s="176"/>
      <c r="DH774" s="176"/>
    </row>
    <row r="775" spans="1:112" s="229" customFormat="1" x14ac:dyDescent="0.2">
      <c r="A775" s="216"/>
      <c r="B775" s="176"/>
      <c r="C775" s="223"/>
      <c r="D775" s="176"/>
      <c r="E775" s="224"/>
      <c r="F775" s="176"/>
      <c r="G775" s="176"/>
      <c r="H775" s="234"/>
      <c r="I775" s="232"/>
      <c r="J775" s="220"/>
      <c r="K775" s="176"/>
      <c r="L775" s="176"/>
      <c r="M775" s="176"/>
      <c r="N775" s="176"/>
      <c r="O775" s="227"/>
      <c r="P775" s="176"/>
      <c r="Q775" s="176"/>
      <c r="R775" s="176"/>
      <c r="S775" s="176"/>
      <c r="T775" s="176"/>
      <c r="U775" s="176"/>
      <c r="V775" s="176"/>
      <c r="W775" s="176"/>
      <c r="X775" s="176"/>
      <c r="Y775" s="224"/>
      <c r="Z775" s="176"/>
      <c r="AA775" s="176"/>
      <c r="AB775" s="176"/>
      <c r="AC775" s="176"/>
      <c r="AD775" s="176"/>
      <c r="AE775" s="176"/>
      <c r="AF775" s="176"/>
      <c r="AG775" s="176"/>
      <c r="AH775" s="176"/>
      <c r="AI775" s="176"/>
      <c r="AJ775" s="176"/>
      <c r="AK775" s="176"/>
      <c r="AL775" s="176"/>
      <c r="AM775" s="176"/>
      <c r="AN775" s="176"/>
      <c r="AO775" s="176"/>
      <c r="AP775" s="176"/>
      <c r="AQ775" s="176"/>
      <c r="AR775" s="176"/>
      <c r="AS775" s="176"/>
      <c r="AT775" s="176"/>
      <c r="AU775" s="176"/>
      <c r="AV775" s="176"/>
      <c r="AW775" s="176"/>
      <c r="AX775" s="176"/>
      <c r="AY775" s="176"/>
      <c r="AZ775" s="176"/>
      <c r="BA775" s="176"/>
      <c r="BB775" s="176"/>
      <c r="BC775" s="176"/>
      <c r="BD775" s="176"/>
      <c r="BE775" s="176"/>
      <c r="BF775" s="176"/>
      <c r="BG775" s="176"/>
      <c r="BH775" s="176"/>
      <c r="BI775" s="176"/>
      <c r="BJ775" s="176"/>
      <c r="BK775" s="176"/>
      <c r="BL775" s="176"/>
      <c r="BM775" s="176"/>
      <c r="BN775" s="176"/>
      <c r="BO775" s="176"/>
      <c r="BP775" s="176"/>
      <c r="BQ775" s="176"/>
      <c r="BR775" s="176"/>
      <c r="BS775" s="176"/>
      <c r="BT775" s="176"/>
      <c r="BU775" s="176"/>
      <c r="BV775" s="176"/>
      <c r="BW775" s="176"/>
      <c r="BX775" s="176"/>
      <c r="BY775" s="176"/>
      <c r="BZ775" s="176"/>
      <c r="CA775" s="176"/>
      <c r="CB775" s="176"/>
      <c r="CC775" s="176"/>
      <c r="CD775" s="176"/>
      <c r="CE775" s="176"/>
      <c r="CF775" s="176"/>
      <c r="CG775" s="176"/>
      <c r="CH775" s="176"/>
      <c r="CI775" s="176"/>
      <c r="CJ775" s="176"/>
      <c r="CK775" s="176"/>
      <c r="CL775" s="176"/>
      <c r="CM775" s="176"/>
      <c r="CN775" s="176"/>
      <c r="CO775" s="176"/>
      <c r="CP775" s="176"/>
      <c r="CQ775" s="176"/>
      <c r="CR775" s="176"/>
      <c r="CS775" s="176"/>
      <c r="CT775" s="176"/>
      <c r="CU775" s="176"/>
      <c r="CV775" s="176"/>
      <c r="CW775" s="176"/>
      <c r="CX775" s="176"/>
      <c r="CY775" s="176"/>
      <c r="CZ775" s="176"/>
      <c r="DA775" s="176"/>
      <c r="DB775" s="176"/>
      <c r="DC775" s="176"/>
      <c r="DD775" s="176"/>
      <c r="DE775" s="176"/>
      <c r="DF775" s="176"/>
      <c r="DG775" s="176"/>
      <c r="DH775" s="176"/>
    </row>
    <row r="776" spans="1:112" s="229" customFormat="1" x14ac:dyDescent="0.2">
      <c r="A776" s="216"/>
      <c r="B776" s="176"/>
      <c r="C776" s="176"/>
      <c r="D776" s="176"/>
      <c r="E776" s="224"/>
      <c r="F776" s="176"/>
      <c r="G776" s="176"/>
      <c r="H776" s="232"/>
      <c r="I776" s="232"/>
      <c r="J776" s="220"/>
      <c r="K776" s="176"/>
      <c r="L776" s="176"/>
      <c r="M776" s="176"/>
      <c r="N776" s="176"/>
      <c r="O776" s="227"/>
      <c r="P776" s="176"/>
      <c r="Q776" s="176"/>
      <c r="R776" s="176"/>
      <c r="S776" s="176"/>
      <c r="T776" s="176"/>
      <c r="U776" s="176"/>
      <c r="V776" s="176"/>
      <c r="W776" s="176"/>
      <c r="X776" s="176"/>
      <c r="Y776" s="224"/>
      <c r="Z776" s="176"/>
      <c r="AA776" s="176"/>
      <c r="AB776" s="176"/>
      <c r="AC776" s="176"/>
      <c r="AD776" s="176"/>
      <c r="AE776" s="176"/>
      <c r="AF776" s="176"/>
      <c r="AG776" s="176"/>
      <c r="AH776" s="176"/>
      <c r="AI776" s="176"/>
      <c r="AJ776" s="176"/>
      <c r="AK776" s="176"/>
      <c r="AL776" s="176"/>
      <c r="AM776" s="176"/>
      <c r="AN776" s="176"/>
      <c r="AO776" s="176"/>
      <c r="AP776" s="176"/>
      <c r="AQ776" s="176"/>
      <c r="AR776" s="176"/>
      <c r="AS776" s="176"/>
      <c r="AT776" s="176"/>
      <c r="AU776" s="176"/>
      <c r="AV776" s="176"/>
      <c r="AW776" s="176"/>
      <c r="AX776" s="176"/>
      <c r="AY776" s="176"/>
      <c r="AZ776" s="176"/>
      <c r="BA776" s="176"/>
      <c r="BB776" s="176"/>
      <c r="BC776" s="176"/>
      <c r="BD776" s="176"/>
      <c r="BE776" s="176"/>
      <c r="BF776" s="176"/>
      <c r="BG776" s="176"/>
      <c r="BH776" s="176"/>
      <c r="BI776" s="176"/>
      <c r="BJ776" s="176"/>
      <c r="BK776" s="176"/>
      <c r="BL776" s="176"/>
      <c r="BM776" s="176"/>
      <c r="BN776" s="176"/>
      <c r="BO776" s="176"/>
      <c r="BP776" s="176"/>
      <c r="BQ776" s="176"/>
      <c r="BR776" s="176"/>
      <c r="BS776" s="176"/>
      <c r="BT776" s="176"/>
      <c r="BU776" s="176"/>
      <c r="BV776" s="176"/>
      <c r="BW776" s="176"/>
      <c r="BX776" s="176"/>
      <c r="BY776" s="176"/>
      <c r="BZ776" s="176"/>
      <c r="CA776" s="176"/>
      <c r="CB776" s="176"/>
      <c r="CC776" s="176"/>
      <c r="CD776" s="176"/>
      <c r="CE776" s="176"/>
      <c r="CF776" s="176"/>
      <c r="CG776" s="176"/>
      <c r="CH776" s="176"/>
      <c r="CI776" s="176"/>
      <c r="CJ776" s="176"/>
      <c r="CK776" s="176"/>
      <c r="CL776" s="176"/>
      <c r="CM776" s="176"/>
      <c r="CN776" s="176"/>
      <c r="CO776" s="176"/>
      <c r="CP776" s="176"/>
      <c r="CQ776" s="176"/>
      <c r="CR776" s="176"/>
      <c r="CS776" s="176"/>
      <c r="CT776" s="176"/>
      <c r="CU776" s="176"/>
      <c r="CV776" s="176"/>
      <c r="CW776" s="176"/>
      <c r="CX776" s="176"/>
      <c r="CY776" s="176"/>
      <c r="CZ776" s="176"/>
      <c r="DA776" s="176"/>
      <c r="DB776" s="176"/>
      <c r="DC776" s="176"/>
      <c r="DD776" s="176"/>
      <c r="DE776" s="176"/>
      <c r="DF776" s="176"/>
      <c r="DG776" s="176"/>
      <c r="DH776" s="176"/>
    </row>
    <row r="777" spans="1:112" s="229" customFormat="1" x14ac:dyDescent="0.2">
      <c r="A777" s="216"/>
      <c r="B777" s="176"/>
      <c r="C777" s="176"/>
      <c r="D777" s="176"/>
      <c r="E777" s="224"/>
      <c r="F777" s="176"/>
      <c r="G777" s="176"/>
      <c r="H777" s="232"/>
      <c r="I777" s="232"/>
      <c r="J777" s="220"/>
      <c r="K777" s="176"/>
      <c r="L777" s="176"/>
      <c r="M777" s="176"/>
      <c r="N777" s="176"/>
      <c r="O777" s="227"/>
      <c r="P777" s="176"/>
      <c r="Q777" s="176"/>
      <c r="R777" s="176"/>
      <c r="S777" s="176"/>
      <c r="T777" s="176"/>
      <c r="U777" s="176"/>
      <c r="V777" s="176"/>
      <c r="W777" s="176"/>
      <c r="X777" s="176"/>
      <c r="Y777" s="224"/>
      <c r="Z777" s="176"/>
      <c r="AA777" s="176"/>
      <c r="AB777" s="176"/>
      <c r="AC777" s="176"/>
      <c r="AD777" s="176"/>
      <c r="AE777" s="176"/>
      <c r="AF777" s="176"/>
      <c r="AG777" s="176"/>
      <c r="AH777" s="176"/>
      <c r="AI777" s="176"/>
      <c r="AJ777" s="176"/>
      <c r="AK777" s="176"/>
      <c r="AL777" s="176"/>
      <c r="AM777" s="176"/>
      <c r="AN777" s="176"/>
      <c r="AO777" s="176"/>
      <c r="AP777" s="176"/>
      <c r="AQ777" s="176"/>
      <c r="AR777" s="176"/>
      <c r="AS777" s="176"/>
      <c r="AT777" s="176"/>
      <c r="AU777" s="176"/>
      <c r="AV777" s="176"/>
      <c r="AW777" s="176"/>
      <c r="AX777" s="176"/>
      <c r="AY777" s="176"/>
      <c r="AZ777" s="176"/>
      <c r="BA777" s="176"/>
      <c r="BB777" s="176"/>
      <c r="BC777" s="176"/>
      <c r="BD777" s="176"/>
      <c r="BE777" s="176"/>
      <c r="BF777" s="176"/>
      <c r="BG777" s="176"/>
      <c r="BH777" s="176"/>
      <c r="BI777" s="176"/>
      <c r="BJ777" s="176"/>
      <c r="BK777" s="176"/>
      <c r="BL777" s="176"/>
      <c r="BM777" s="176"/>
      <c r="BN777" s="176"/>
      <c r="BO777" s="176"/>
      <c r="BP777" s="176"/>
      <c r="BQ777" s="176"/>
      <c r="BR777" s="176"/>
      <c r="BS777" s="176"/>
      <c r="BT777" s="176"/>
      <c r="BU777" s="176"/>
      <c r="BV777" s="176"/>
      <c r="BW777" s="176"/>
      <c r="BX777" s="176"/>
      <c r="BY777" s="176"/>
      <c r="BZ777" s="176"/>
      <c r="CA777" s="176"/>
      <c r="CB777" s="176"/>
      <c r="CC777" s="176"/>
      <c r="CD777" s="176"/>
      <c r="CE777" s="176"/>
      <c r="CF777" s="176"/>
      <c r="CG777" s="176"/>
      <c r="CH777" s="176"/>
      <c r="CI777" s="176"/>
      <c r="CJ777" s="176"/>
      <c r="CK777" s="176"/>
      <c r="CL777" s="176"/>
      <c r="CM777" s="176"/>
      <c r="CN777" s="176"/>
      <c r="CO777" s="176"/>
      <c r="CP777" s="176"/>
      <c r="CQ777" s="176"/>
      <c r="CR777" s="176"/>
      <c r="CS777" s="176"/>
      <c r="CT777" s="176"/>
      <c r="CU777" s="176"/>
      <c r="CV777" s="176"/>
      <c r="CW777" s="176"/>
      <c r="CX777" s="176"/>
      <c r="CY777" s="176"/>
      <c r="CZ777" s="176"/>
      <c r="DA777" s="176"/>
      <c r="DB777" s="176"/>
      <c r="DC777" s="176"/>
      <c r="DD777" s="176"/>
      <c r="DE777" s="176"/>
      <c r="DF777" s="176"/>
      <c r="DG777" s="176"/>
      <c r="DH777" s="176"/>
    </row>
    <row r="778" spans="1:112" s="229" customFormat="1" x14ac:dyDescent="0.2">
      <c r="A778" s="216"/>
      <c r="B778" s="176"/>
      <c r="C778" s="176"/>
      <c r="D778" s="176"/>
      <c r="E778" s="224"/>
      <c r="F778" s="176"/>
      <c r="G778" s="176"/>
      <c r="H778" s="232"/>
      <c r="I778" s="232"/>
      <c r="J778" s="220"/>
      <c r="K778" s="176"/>
      <c r="L778" s="176"/>
      <c r="M778" s="176"/>
      <c r="N778" s="176"/>
      <c r="O778" s="227"/>
      <c r="P778" s="176"/>
      <c r="Q778" s="176"/>
      <c r="R778" s="176"/>
      <c r="S778" s="176"/>
      <c r="T778" s="176"/>
      <c r="U778" s="176"/>
      <c r="V778" s="176"/>
      <c r="W778" s="176"/>
      <c r="X778" s="176"/>
      <c r="Y778" s="224"/>
      <c r="Z778" s="176"/>
      <c r="AA778" s="176"/>
      <c r="AB778" s="176"/>
      <c r="AC778" s="176"/>
      <c r="AD778" s="176"/>
      <c r="AE778" s="176"/>
      <c r="AF778" s="176"/>
      <c r="AG778" s="176"/>
      <c r="AH778" s="176"/>
      <c r="AI778" s="176"/>
      <c r="AJ778" s="176"/>
      <c r="AK778" s="176"/>
      <c r="AL778" s="176"/>
      <c r="AM778" s="176"/>
      <c r="AN778" s="176"/>
      <c r="AO778" s="176"/>
      <c r="AP778" s="176"/>
      <c r="AQ778" s="176"/>
      <c r="AR778" s="176"/>
      <c r="AS778" s="176"/>
      <c r="AT778" s="176"/>
      <c r="AU778" s="176"/>
      <c r="AV778" s="176"/>
      <c r="AW778" s="176"/>
      <c r="AX778" s="176"/>
      <c r="AY778" s="176"/>
      <c r="AZ778" s="176"/>
      <c r="BA778" s="176"/>
      <c r="BB778" s="176"/>
      <c r="BC778" s="176"/>
      <c r="BD778" s="176"/>
      <c r="BE778" s="176"/>
      <c r="BF778" s="176"/>
      <c r="BG778" s="176"/>
      <c r="BH778" s="176"/>
      <c r="BI778" s="176"/>
      <c r="BJ778" s="176"/>
      <c r="BK778" s="176"/>
      <c r="BL778" s="176"/>
      <c r="BM778" s="176"/>
      <c r="BN778" s="176"/>
      <c r="BO778" s="176"/>
      <c r="BP778" s="176"/>
      <c r="BQ778" s="176"/>
      <c r="BR778" s="176"/>
      <c r="BS778" s="176"/>
      <c r="BT778" s="176"/>
      <c r="BU778" s="176"/>
      <c r="BV778" s="176"/>
      <c r="BW778" s="176"/>
      <c r="BX778" s="176"/>
      <c r="BY778" s="176"/>
      <c r="BZ778" s="176"/>
      <c r="CA778" s="176"/>
      <c r="CB778" s="176"/>
      <c r="CC778" s="176"/>
      <c r="CD778" s="176"/>
      <c r="CE778" s="176"/>
      <c r="CF778" s="176"/>
      <c r="CG778" s="176"/>
      <c r="CH778" s="176"/>
      <c r="CI778" s="176"/>
      <c r="CJ778" s="176"/>
      <c r="CK778" s="176"/>
      <c r="CL778" s="176"/>
      <c r="CM778" s="176"/>
      <c r="CN778" s="176"/>
      <c r="CO778" s="176"/>
      <c r="CP778" s="176"/>
      <c r="CQ778" s="176"/>
      <c r="CR778" s="176"/>
      <c r="CS778" s="176"/>
      <c r="CT778" s="176"/>
      <c r="CU778" s="176"/>
      <c r="CV778" s="176"/>
      <c r="CW778" s="176"/>
      <c r="CX778" s="176"/>
      <c r="CY778" s="176"/>
      <c r="CZ778" s="176"/>
      <c r="DA778" s="176"/>
      <c r="DB778" s="176"/>
      <c r="DC778" s="176"/>
      <c r="DD778" s="176"/>
      <c r="DE778" s="176"/>
      <c r="DF778" s="176"/>
      <c r="DG778" s="176"/>
      <c r="DH778" s="176"/>
    </row>
    <row r="779" spans="1:112" s="229" customFormat="1" x14ac:dyDescent="0.2">
      <c r="A779" s="216"/>
      <c r="B779" s="176"/>
      <c r="C779" s="176"/>
      <c r="D779" s="176"/>
      <c r="E779" s="224"/>
      <c r="F779" s="176"/>
      <c r="G779" s="176"/>
      <c r="H779" s="232"/>
      <c r="I779" s="232"/>
      <c r="J779" s="220"/>
      <c r="K779" s="176"/>
      <c r="L779" s="176"/>
      <c r="M779" s="176"/>
      <c r="N779" s="176"/>
      <c r="O779" s="227"/>
      <c r="P779" s="176"/>
      <c r="Q779" s="176"/>
      <c r="R779" s="176"/>
      <c r="S779" s="176"/>
      <c r="T779" s="176"/>
      <c r="U779" s="176"/>
      <c r="V779" s="176"/>
      <c r="W779" s="176"/>
      <c r="X779" s="176"/>
      <c r="Y779" s="224"/>
      <c r="Z779" s="176"/>
      <c r="AA779" s="176"/>
      <c r="AB779" s="176"/>
      <c r="AC779" s="176"/>
      <c r="AD779" s="176"/>
      <c r="AE779" s="176"/>
      <c r="AF779" s="176"/>
      <c r="AG779" s="176"/>
      <c r="AH779" s="176"/>
      <c r="AI779" s="176"/>
      <c r="AJ779" s="176"/>
      <c r="AK779" s="176"/>
      <c r="AL779" s="176"/>
      <c r="AM779" s="176"/>
      <c r="AN779" s="176"/>
      <c r="AO779" s="176"/>
      <c r="AP779" s="176"/>
      <c r="AQ779" s="176"/>
      <c r="AR779" s="176"/>
      <c r="AS779" s="176"/>
      <c r="AT779" s="176"/>
      <c r="AU779" s="176"/>
      <c r="AV779" s="176"/>
      <c r="AW779" s="176"/>
      <c r="AX779" s="176"/>
      <c r="AY779" s="176"/>
      <c r="AZ779" s="176"/>
      <c r="BA779" s="176"/>
      <c r="BB779" s="176"/>
      <c r="BC779" s="176"/>
      <c r="BD779" s="176"/>
      <c r="BE779" s="176"/>
      <c r="BF779" s="176"/>
      <c r="BG779" s="176"/>
      <c r="BH779" s="176"/>
      <c r="BI779" s="176"/>
      <c r="BJ779" s="176"/>
      <c r="BK779" s="176"/>
      <c r="BL779" s="176"/>
      <c r="BM779" s="176"/>
      <c r="BN779" s="176"/>
      <c r="BO779" s="176"/>
      <c r="BP779" s="176"/>
      <c r="BQ779" s="176"/>
      <c r="BR779" s="176"/>
      <c r="BS779" s="176"/>
      <c r="BT779" s="176"/>
      <c r="BU779" s="176"/>
      <c r="BV779" s="176"/>
      <c r="BW779" s="176"/>
      <c r="BX779" s="176"/>
      <c r="BY779" s="176"/>
      <c r="BZ779" s="176"/>
      <c r="CA779" s="176"/>
      <c r="CB779" s="176"/>
      <c r="CC779" s="176"/>
      <c r="CD779" s="176"/>
      <c r="CE779" s="176"/>
      <c r="CF779" s="176"/>
      <c r="CG779" s="176"/>
      <c r="CH779" s="176"/>
      <c r="CI779" s="176"/>
      <c r="CJ779" s="176"/>
      <c r="CK779" s="176"/>
      <c r="CL779" s="176"/>
      <c r="CM779" s="176"/>
      <c r="CN779" s="176"/>
      <c r="CO779" s="176"/>
      <c r="CP779" s="176"/>
      <c r="CQ779" s="176"/>
      <c r="CR779" s="176"/>
      <c r="CS779" s="176"/>
      <c r="CT779" s="176"/>
      <c r="CU779" s="176"/>
      <c r="CV779" s="176"/>
      <c r="CW779" s="176"/>
      <c r="CX779" s="176"/>
      <c r="CY779" s="176"/>
      <c r="CZ779" s="176"/>
      <c r="DA779" s="176"/>
      <c r="DB779" s="176"/>
      <c r="DC779" s="176"/>
      <c r="DD779" s="176"/>
      <c r="DE779" s="176"/>
      <c r="DF779" s="176"/>
      <c r="DG779" s="176"/>
      <c r="DH779" s="176"/>
    </row>
    <row r="780" spans="1:112" s="229" customFormat="1" x14ac:dyDescent="0.2">
      <c r="A780" s="216"/>
      <c r="B780" s="176"/>
      <c r="C780" s="176"/>
      <c r="D780" s="176"/>
      <c r="E780" s="224"/>
      <c r="F780" s="176"/>
      <c r="G780" s="176"/>
      <c r="H780" s="232"/>
      <c r="I780" s="232"/>
      <c r="J780" s="220"/>
      <c r="K780" s="176"/>
      <c r="L780" s="176"/>
      <c r="M780" s="176"/>
      <c r="N780" s="176"/>
      <c r="O780" s="227"/>
      <c r="P780" s="176"/>
      <c r="Q780" s="176"/>
      <c r="R780" s="176"/>
      <c r="S780" s="176"/>
      <c r="T780" s="176"/>
      <c r="U780" s="176"/>
      <c r="V780" s="176"/>
      <c r="W780" s="176"/>
      <c r="X780" s="176"/>
      <c r="Y780" s="224"/>
      <c r="Z780" s="176"/>
      <c r="AA780" s="176"/>
      <c r="AB780" s="176"/>
      <c r="AC780" s="176"/>
      <c r="AD780" s="176"/>
      <c r="AE780" s="176"/>
      <c r="AF780" s="176"/>
      <c r="AG780" s="176"/>
      <c r="AH780" s="176"/>
      <c r="AI780" s="176"/>
      <c r="AJ780" s="176"/>
      <c r="AK780" s="176"/>
      <c r="AL780" s="176"/>
      <c r="AM780" s="176"/>
      <c r="AN780" s="176"/>
      <c r="AO780" s="176"/>
      <c r="AP780" s="176"/>
      <c r="AQ780" s="176"/>
      <c r="AR780" s="176"/>
      <c r="AS780" s="176"/>
      <c r="AT780" s="176"/>
      <c r="AU780" s="176"/>
      <c r="AV780" s="176"/>
      <c r="AW780" s="176"/>
      <c r="AX780" s="176"/>
      <c r="AY780" s="176"/>
      <c r="AZ780" s="176"/>
      <c r="BA780" s="176"/>
      <c r="BB780" s="176"/>
      <c r="BC780" s="176"/>
      <c r="BD780" s="176"/>
      <c r="BE780" s="176"/>
      <c r="BF780" s="176"/>
      <c r="BG780" s="176"/>
      <c r="BH780" s="176"/>
      <c r="BI780" s="176"/>
      <c r="BJ780" s="176"/>
      <c r="BK780" s="176"/>
      <c r="BL780" s="176"/>
      <c r="BM780" s="176"/>
      <c r="BN780" s="176"/>
      <c r="BO780" s="176"/>
      <c r="BP780" s="176"/>
      <c r="BQ780" s="176"/>
      <c r="BR780" s="176"/>
      <c r="BS780" s="176"/>
      <c r="BT780" s="176"/>
      <c r="BU780" s="176"/>
      <c r="BV780" s="176"/>
      <c r="BW780" s="176"/>
      <c r="BX780" s="176"/>
      <c r="BY780" s="176"/>
      <c r="BZ780" s="176"/>
      <c r="CA780" s="176"/>
      <c r="CB780" s="176"/>
      <c r="CC780" s="176"/>
      <c r="CD780" s="176"/>
      <c r="CE780" s="176"/>
      <c r="CF780" s="176"/>
      <c r="CG780" s="176"/>
      <c r="CH780" s="176"/>
      <c r="CI780" s="176"/>
      <c r="CJ780" s="176"/>
      <c r="CK780" s="176"/>
      <c r="CL780" s="176"/>
      <c r="CM780" s="176"/>
      <c r="CN780" s="176"/>
      <c r="CO780" s="176"/>
      <c r="CP780" s="176"/>
      <c r="CQ780" s="176"/>
      <c r="CR780" s="176"/>
      <c r="CS780" s="176"/>
      <c r="CT780" s="176"/>
      <c r="CU780" s="176"/>
      <c r="CV780" s="176"/>
      <c r="CW780" s="176"/>
      <c r="CX780" s="176"/>
      <c r="CY780" s="176"/>
      <c r="CZ780" s="176"/>
      <c r="DA780" s="176"/>
      <c r="DB780" s="176"/>
      <c r="DC780" s="176"/>
      <c r="DD780" s="176"/>
      <c r="DE780" s="176"/>
      <c r="DF780" s="176"/>
      <c r="DG780" s="176"/>
      <c r="DH780" s="176"/>
    </row>
    <row r="781" spans="1:112" s="229" customFormat="1" x14ac:dyDescent="0.2">
      <c r="A781" s="216"/>
      <c r="B781" s="176"/>
      <c r="C781" s="176"/>
      <c r="D781" s="176"/>
      <c r="E781" s="224"/>
      <c r="F781" s="176"/>
      <c r="G781" s="176"/>
      <c r="H781" s="232"/>
      <c r="I781" s="232"/>
      <c r="J781" s="220"/>
      <c r="K781" s="176"/>
      <c r="L781" s="176"/>
      <c r="M781" s="176"/>
      <c r="N781" s="176"/>
      <c r="O781" s="227"/>
      <c r="P781" s="176"/>
      <c r="Q781" s="176"/>
      <c r="R781" s="176"/>
      <c r="S781" s="176"/>
      <c r="T781" s="176"/>
      <c r="U781" s="176"/>
      <c r="V781" s="176"/>
      <c r="W781" s="176"/>
      <c r="X781" s="176"/>
      <c r="Y781" s="224"/>
      <c r="Z781" s="176"/>
      <c r="AA781" s="176"/>
      <c r="AB781" s="176"/>
      <c r="AC781" s="176"/>
      <c r="AD781" s="176"/>
      <c r="AE781" s="176"/>
      <c r="AF781" s="176"/>
      <c r="AG781" s="176"/>
      <c r="AH781" s="176"/>
      <c r="AI781" s="176"/>
      <c r="AJ781" s="176"/>
      <c r="AK781" s="176"/>
      <c r="AL781" s="176"/>
      <c r="AM781" s="176"/>
      <c r="AN781" s="176"/>
      <c r="AO781" s="176"/>
      <c r="AP781" s="176"/>
      <c r="AQ781" s="176"/>
      <c r="AR781" s="176"/>
      <c r="AS781" s="176"/>
      <c r="AT781" s="176"/>
      <c r="AU781" s="176"/>
      <c r="AV781" s="176"/>
      <c r="AW781" s="176"/>
      <c r="AX781" s="176"/>
      <c r="AY781" s="176"/>
      <c r="AZ781" s="176"/>
      <c r="BA781" s="176"/>
      <c r="BB781" s="176"/>
      <c r="BC781" s="176"/>
      <c r="BD781" s="176"/>
      <c r="BE781" s="176"/>
      <c r="BF781" s="176"/>
      <c r="BG781" s="176"/>
      <c r="BH781" s="176"/>
      <c r="BI781" s="176"/>
      <c r="BJ781" s="176"/>
      <c r="BK781" s="176"/>
      <c r="BL781" s="176"/>
      <c r="BM781" s="176"/>
      <c r="BN781" s="176"/>
      <c r="BO781" s="176"/>
      <c r="BP781" s="176"/>
      <c r="BQ781" s="176"/>
      <c r="BR781" s="176"/>
      <c r="BS781" s="176"/>
      <c r="BT781" s="176"/>
      <c r="BU781" s="176"/>
      <c r="BV781" s="176"/>
      <c r="BW781" s="176"/>
      <c r="BX781" s="176"/>
      <c r="BY781" s="176"/>
      <c r="BZ781" s="176"/>
      <c r="CA781" s="176"/>
      <c r="CB781" s="176"/>
      <c r="CC781" s="176"/>
      <c r="CD781" s="176"/>
      <c r="CE781" s="176"/>
      <c r="CF781" s="176"/>
      <c r="CG781" s="176"/>
      <c r="CH781" s="176"/>
      <c r="CI781" s="176"/>
      <c r="CJ781" s="176"/>
      <c r="CK781" s="176"/>
      <c r="CL781" s="176"/>
      <c r="CM781" s="176"/>
      <c r="CN781" s="176"/>
      <c r="CO781" s="176"/>
      <c r="CP781" s="176"/>
      <c r="CQ781" s="176"/>
      <c r="CR781" s="176"/>
      <c r="CS781" s="176"/>
      <c r="CT781" s="176"/>
      <c r="CU781" s="176"/>
      <c r="CV781" s="176"/>
      <c r="CW781" s="176"/>
      <c r="CX781" s="176"/>
      <c r="CY781" s="176"/>
      <c r="CZ781" s="176"/>
      <c r="DA781" s="176"/>
      <c r="DB781" s="176"/>
      <c r="DC781" s="176"/>
      <c r="DD781" s="176"/>
      <c r="DE781" s="176"/>
      <c r="DF781" s="176"/>
      <c r="DG781" s="176"/>
      <c r="DH781" s="176"/>
    </row>
    <row r="782" spans="1:112" s="229" customFormat="1" x14ac:dyDescent="0.2">
      <c r="A782" s="216"/>
      <c r="B782" s="176"/>
      <c r="C782" s="176"/>
      <c r="D782" s="176"/>
      <c r="E782" s="224"/>
      <c r="F782" s="176"/>
      <c r="G782" s="176"/>
      <c r="H782" s="234"/>
      <c r="I782" s="232"/>
      <c r="J782" s="220"/>
      <c r="K782" s="176"/>
      <c r="L782" s="176"/>
      <c r="M782" s="176"/>
      <c r="N782" s="176"/>
      <c r="O782" s="227"/>
      <c r="P782" s="176"/>
      <c r="Q782" s="176"/>
      <c r="R782" s="176"/>
      <c r="S782" s="176"/>
      <c r="T782" s="176"/>
      <c r="U782" s="176"/>
      <c r="V782" s="176"/>
      <c r="W782" s="176"/>
      <c r="X782" s="176"/>
      <c r="Y782" s="224"/>
      <c r="Z782" s="176"/>
      <c r="AA782" s="176"/>
      <c r="AB782" s="176"/>
      <c r="AC782" s="176"/>
      <c r="AD782" s="176"/>
      <c r="AE782" s="176"/>
      <c r="AF782" s="176"/>
      <c r="AG782" s="176"/>
      <c r="AH782" s="176"/>
      <c r="AI782" s="176"/>
      <c r="AJ782" s="176"/>
      <c r="AK782" s="176"/>
      <c r="AL782" s="176"/>
      <c r="AM782" s="176"/>
      <c r="AN782" s="176"/>
      <c r="AO782" s="176"/>
      <c r="AP782" s="176"/>
      <c r="AQ782" s="176"/>
      <c r="AR782" s="176"/>
      <c r="AS782" s="176"/>
      <c r="AT782" s="176"/>
      <c r="AU782" s="176"/>
      <c r="AV782" s="176"/>
      <c r="AW782" s="176"/>
      <c r="AX782" s="176"/>
      <c r="AY782" s="176"/>
      <c r="AZ782" s="176"/>
      <c r="BA782" s="176"/>
      <c r="BB782" s="176"/>
      <c r="BC782" s="176"/>
      <c r="BD782" s="176"/>
      <c r="BE782" s="176"/>
      <c r="BF782" s="176"/>
      <c r="BG782" s="176"/>
      <c r="BH782" s="176"/>
      <c r="BI782" s="176"/>
      <c r="BJ782" s="176"/>
      <c r="BK782" s="176"/>
      <c r="BL782" s="176"/>
      <c r="BM782" s="176"/>
      <c r="BN782" s="176"/>
      <c r="BO782" s="176"/>
      <c r="BP782" s="176"/>
      <c r="BQ782" s="176"/>
      <c r="BR782" s="176"/>
      <c r="BS782" s="176"/>
      <c r="BT782" s="176"/>
      <c r="BU782" s="176"/>
      <c r="BV782" s="176"/>
      <c r="BW782" s="176"/>
      <c r="BX782" s="176"/>
      <c r="BY782" s="176"/>
      <c r="BZ782" s="176"/>
      <c r="CA782" s="176"/>
      <c r="CB782" s="176"/>
      <c r="CC782" s="176"/>
      <c r="CD782" s="176"/>
      <c r="CE782" s="176"/>
      <c r="CF782" s="176"/>
      <c r="CG782" s="176"/>
      <c r="CH782" s="176"/>
      <c r="CI782" s="176"/>
      <c r="CJ782" s="176"/>
      <c r="CK782" s="176"/>
      <c r="CL782" s="176"/>
      <c r="CM782" s="176"/>
      <c r="CN782" s="176"/>
      <c r="CO782" s="176"/>
      <c r="CP782" s="176"/>
      <c r="CQ782" s="176"/>
      <c r="CR782" s="176"/>
      <c r="CS782" s="176"/>
      <c r="CT782" s="176"/>
      <c r="CU782" s="176"/>
      <c r="CV782" s="176"/>
      <c r="CW782" s="176"/>
      <c r="CX782" s="176"/>
      <c r="CY782" s="176"/>
      <c r="CZ782" s="176"/>
      <c r="DA782" s="176"/>
      <c r="DB782" s="176"/>
      <c r="DC782" s="176"/>
      <c r="DD782" s="176"/>
      <c r="DE782" s="176"/>
      <c r="DF782" s="176"/>
      <c r="DG782" s="176"/>
      <c r="DH782" s="176"/>
    </row>
    <row r="783" spans="1:112" s="229" customFormat="1" x14ac:dyDescent="0.2">
      <c r="A783" s="216"/>
      <c r="B783" s="176"/>
      <c r="C783" s="176"/>
      <c r="D783" s="176"/>
      <c r="E783" s="224"/>
      <c r="F783" s="176"/>
      <c r="G783" s="176"/>
      <c r="H783" s="234"/>
      <c r="I783" s="232"/>
      <c r="J783" s="220"/>
      <c r="K783" s="176"/>
      <c r="L783" s="176"/>
      <c r="M783" s="176"/>
      <c r="N783" s="176"/>
      <c r="O783" s="227"/>
      <c r="P783" s="176"/>
      <c r="Q783" s="176"/>
      <c r="R783" s="176"/>
      <c r="S783" s="176"/>
      <c r="T783" s="176"/>
      <c r="U783" s="176"/>
      <c r="V783" s="176"/>
      <c r="W783" s="176"/>
      <c r="X783" s="176"/>
      <c r="Y783" s="224"/>
      <c r="Z783" s="176"/>
      <c r="AA783" s="176"/>
      <c r="AB783" s="176"/>
      <c r="AC783" s="176"/>
      <c r="AD783" s="176"/>
      <c r="AE783" s="176"/>
      <c r="AF783" s="176"/>
      <c r="AG783" s="176"/>
      <c r="AH783" s="176"/>
      <c r="AI783" s="176"/>
      <c r="AJ783" s="176"/>
      <c r="AK783" s="176"/>
      <c r="AL783" s="176"/>
      <c r="AM783" s="176"/>
      <c r="AN783" s="176"/>
      <c r="AO783" s="176"/>
      <c r="AP783" s="176"/>
      <c r="AQ783" s="176"/>
      <c r="AR783" s="176"/>
      <c r="AS783" s="176"/>
      <c r="AT783" s="176"/>
      <c r="AU783" s="176"/>
      <c r="AV783" s="176"/>
      <c r="AW783" s="176"/>
      <c r="AX783" s="176"/>
      <c r="AY783" s="176"/>
      <c r="AZ783" s="176"/>
      <c r="BA783" s="176"/>
      <c r="BB783" s="176"/>
      <c r="BC783" s="176"/>
      <c r="BD783" s="176"/>
      <c r="BE783" s="176"/>
      <c r="BF783" s="176"/>
      <c r="BG783" s="176"/>
      <c r="BH783" s="176"/>
      <c r="BI783" s="176"/>
      <c r="BJ783" s="176"/>
      <c r="BK783" s="176"/>
      <c r="BL783" s="176"/>
      <c r="BM783" s="176"/>
      <c r="BN783" s="176"/>
      <c r="BO783" s="176"/>
      <c r="BP783" s="176"/>
      <c r="BQ783" s="176"/>
      <c r="BR783" s="176"/>
      <c r="BS783" s="176"/>
      <c r="BT783" s="176"/>
      <c r="BU783" s="176"/>
      <c r="BV783" s="176"/>
      <c r="BW783" s="176"/>
      <c r="BX783" s="176"/>
      <c r="BY783" s="176"/>
      <c r="BZ783" s="176"/>
      <c r="CA783" s="176"/>
      <c r="CB783" s="176"/>
      <c r="CC783" s="176"/>
      <c r="CD783" s="176"/>
      <c r="CE783" s="176"/>
      <c r="CF783" s="176"/>
      <c r="CG783" s="176"/>
      <c r="CH783" s="176"/>
      <c r="CI783" s="176"/>
      <c r="CJ783" s="176"/>
      <c r="CK783" s="176"/>
      <c r="CL783" s="176"/>
      <c r="CM783" s="176"/>
      <c r="CN783" s="176"/>
      <c r="CO783" s="176"/>
      <c r="CP783" s="176"/>
      <c r="CQ783" s="176"/>
      <c r="CR783" s="176"/>
      <c r="CS783" s="176"/>
      <c r="CT783" s="176"/>
      <c r="CU783" s="176"/>
      <c r="CV783" s="176"/>
      <c r="CW783" s="176"/>
      <c r="CX783" s="176"/>
      <c r="CY783" s="176"/>
      <c r="CZ783" s="176"/>
      <c r="DA783" s="176"/>
      <c r="DB783" s="176"/>
      <c r="DC783" s="176"/>
      <c r="DD783" s="176"/>
      <c r="DE783" s="176"/>
      <c r="DF783" s="176"/>
      <c r="DG783" s="176"/>
      <c r="DH783" s="176"/>
    </row>
    <row r="784" spans="1:112" s="229" customFormat="1" x14ac:dyDescent="0.2">
      <c r="A784" s="216"/>
      <c r="B784" s="176"/>
      <c r="C784" s="176"/>
      <c r="D784" s="176"/>
      <c r="E784" s="224"/>
      <c r="F784" s="176"/>
      <c r="G784" s="176"/>
      <c r="H784" s="232"/>
      <c r="I784" s="232"/>
      <c r="J784" s="220"/>
      <c r="K784" s="176"/>
      <c r="L784" s="176"/>
      <c r="M784" s="176"/>
      <c r="N784" s="176"/>
      <c r="O784" s="227"/>
      <c r="P784" s="176"/>
      <c r="Q784" s="176"/>
      <c r="R784" s="176"/>
      <c r="S784" s="176"/>
      <c r="T784" s="176"/>
      <c r="U784" s="176"/>
      <c r="V784" s="176"/>
      <c r="W784" s="176"/>
      <c r="X784" s="176"/>
      <c r="Y784" s="224"/>
      <c r="Z784" s="176"/>
      <c r="AA784" s="176"/>
      <c r="AB784" s="176"/>
      <c r="AC784" s="176"/>
      <c r="AD784" s="176"/>
      <c r="AE784" s="176"/>
      <c r="AF784" s="176"/>
      <c r="AG784" s="176"/>
      <c r="AH784" s="176"/>
      <c r="AI784" s="176"/>
      <c r="AJ784" s="176"/>
      <c r="AK784" s="176"/>
      <c r="AL784" s="176"/>
      <c r="AM784" s="176"/>
      <c r="AN784" s="176"/>
      <c r="AO784" s="176"/>
      <c r="AP784" s="176"/>
      <c r="AQ784" s="176"/>
      <c r="AR784" s="176"/>
      <c r="AS784" s="176"/>
      <c r="AT784" s="176"/>
      <c r="AU784" s="176"/>
      <c r="AV784" s="176"/>
      <c r="AW784" s="176"/>
      <c r="AX784" s="176"/>
      <c r="AY784" s="176"/>
      <c r="AZ784" s="176"/>
      <c r="BA784" s="176"/>
      <c r="BB784" s="176"/>
      <c r="BC784" s="176"/>
      <c r="BD784" s="176"/>
      <c r="BE784" s="176"/>
      <c r="BF784" s="176"/>
      <c r="BG784" s="176"/>
      <c r="BH784" s="176"/>
      <c r="BI784" s="176"/>
      <c r="BJ784" s="176"/>
      <c r="BK784" s="176"/>
      <c r="BL784" s="176"/>
      <c r="BM784" s="176"/>
      <c r="BN784" s="176"/>
      <c r="BO784" s="176"/>
      <c r="BP784" s="176"/>
      <c r="BQ784" s="176"/>
      <c r="BR784" s="176"/>
      <c r="BS784" s="176"/>
      <c r="BT784" s="176"/>
      <c r="BU784" s="176"/>
      <c r="BV784" s="176"/>
      <c r="BW784" s="176"/>
      <c r="BX784" s="176"/>
      <c r="BY784" s="176"/>
      <c r="BZ784" s="176"/>
      <c r="CA784" s="176"/>
      <c r="CB784" s="176"/>
      <c r="CC784" s="176"/>
      <c r="CD784" s="176"/>
      <c r="CE784" s="176"/>
      <c r="CF784" s="176"/>
      <c r="CG784" s="176"/>
      <c r="CH784" s="176"/>
      <c r="CI784" s="176"/>
      <c r="CJ784" s="176"/>
      <c r="CK784" s="176"/>
      <c r="CL784" s="176"/>
      <c r="CM784" s="176"/>
      <c r="CN784" s="176"/>
      <c r="CO784" s="176"/>
      <c r="CP784" s="176"/>
      <c r="CQ784" s="176"/>
      <c r="CR784" s="176"/>
      <c r="CS784" s="176"/>
      <c r="CT784" s="176"/>
      <c r="CU784" s="176"/>
      <c r="CV784" s="176"/>
      <c r="CW784" s="176"/>
      <c r="CX784" s="176"/>
      <c r="CY784" s="176"/>
      <c r="CZ784" s="176"/>
      <c r="DA784" s="176"/>
      <c r="DB784" s="176"/>
      <c r="DC784" s="176"/>
      <c r="DD784" s="176"/>
      <c r="DE784" s="176"/>
      <c r="DF784" s="176"/>
      <c r="DG784" s="176"/>
      <c r="DH784" s="176"/>
    </row>
    <row r="785" spans="1:112" s="229" customFormat="1" x14ac:dyDescent="0.2">
      <c r="A785" s="216"/>
      <c r="B785" s="176"/>
      <c r="C785" s="176"/>
      <c r="D785" s="176"/>
      <c r="E785" s="224"/>
      <c r="F785" s="176"/>
      <c r="G785" s="176"/>
      <c r="H785" s="234"/>
      <c r="I785" s="232"/>
      <c r="J785" s="220"/>
      <c r="K785" s="176"/>
      <c r="L785" s="176"/>
      <c r="M785" s="176"/>
      <c r="N785" s="176"/>
      <c r="O785" s="227"/>
      <c r="P785" s="176"/>
      <c r="Q785" s="176"/>
      <c r="R785" s="176"/>
      <c r="S785" s="176"/>
      <c r="T785" s="176"/>
      <c r="U785" s="176"/>
      <c r="V785" s="176"/>
      <c r="W785" s="176"/>
      <c r="X785" s="176"/>
      <c r="Y785" s="224"/>
      <c r="Z785" s="176"/>
      <c r="AA785" s="176"/>
      <c r="AB785" s="176"/>
      <c r="AC785" s="176"/>
      <c r="AD785" s="176"/>
      <c r="AE785" s="176"/>
      <c r="AF785" s="176"/>
      <c r="AG785" s="176"/>
      <c r="AH785" s="176"/>
      <c r="AI785" s="176"/>
      <c r="AJ785" s="176"/>
      <c r="AK785" s="176"/>
      <c r="AL785" s="176"/>
      <c r="AM785" s="176"/>
      <c r="AN785" s="176"/>
      <c r="AO785" s="176"/>
      <c r="AP785" s="176"/>
      <c r="AQ785" s="176"/>
      <c r="AR785" s="176"/>
      <c r="AS785" s="176"/>
      <c r="AT785" s="176"/>
      <c r="AU785" s="176"/>
      <c r="AV785" s="176"/>
      <c r="AW785" s="176"/>
      <c r="AX785" s="176"/>
      <c r="AY785" s="176"/>
      <c r="AZ785" s="176"/>
      <c r="BA785" s="176"/>
      <c r="BB785" s="176"/>
      <c r="BC785" s="176"/>
      <c r="BD785" s="176"/>
      <c r="BE785" s="176"/>
      <c r="BF785" s="176"/>
      <c r="BG785" s="176"/>
      <c r="BH785" s="176"/>
      <c r="BI785" s="176"/>
      <c r="BJ785" s="176"/>
      <c r="BK785" s="176"/>
      <c r="BL785" s="176"/>
      <c r="BM785" s="176"/>
      <c r="BN785" s="176"/>
      <c r="BO785" s="176"/>
      <c r="BP785" s="176"/>
      <c r="BQ785" s="176"/>
      <c r="BR785" s="176"/>
      <c r="BS785" s="176"/>
      <c r="BT785" s="176"/>
      <c r="BU785" s="176"/>
      <c r="BV785" s="176"/>
      <c r="BW785" s="176"/>
      <c r="BX785" s="176"/>
      <c r="BY785" s="176"/>
      <c r="BZ785" s="176"/>
      <c r="CA785" s="176"/>
      <c r="CB785" s="176"/>
      <c r="CC785" s="176"/>
      <c r="CD785" s="176"/>
      <c r="CE785" s="176"/>
      <c r="CF785" s="176"/>
      <c r="CG785" s="176"/>
      <c r="CH785" s="176"/>
      <c r="CI785" s="176"/>
      <c r="CJ785" s="176"/>
      <c r="CK785" s="176"/>
      <c r="CL785" s="176"/>
      <c r="CM785" s="176"/>
      <c r="CN785" s="176"/>
      <c r="CO785" s="176"/>
      <c r="CP785" s="176"/>
      <c r="CQ785" s="176"/>
      <c r="CR785" s="176"/>
      <c r="CS785" s="176"/>
      <c r="CT785" s="176"/>
      <c r="CU785" s="176"/>
      <c r="CV785" s="176"/>
      <c r="CW785" s="176"/>
      <c r="CX785" s="176"/>
      <c r="CY785" s="176"/>
      <c r="CZ785" s="176"/>
      <c r="DA785" s="176"/>
      <c r="DB785" s="176"/>
      <c r="DC785" s="176"/>
      <c r="DD785" s="176"/>
      <c r="DE785" s="176"/>
      <c r="DF785" s="176"/>
      <c r="DG785" s="176"/>
      <c r="DH785" s="176"/>
    </row>
    <row r="786" spans="1:112" s="229" customFormat="1" x14ac:dyDescent="0.2">
      <c r="A786" s="216"/>
      <c r="B786" s="176"/>
      <c r="C786" s="176"/>
      <c r="D786" s="176"/>
      <c r="E786" s="224"/>
      <c r="F786" s="176"/>
      <c r="G786" s="176"/>
      <c r="H786" s="232"/>
      <c r="I786" s="232"/>
      <c r="J786" s="220"/>
      <c r="K786" s="176"/>
      <c r="L786" s="176"/>
      <c r="M786" s="176"/>
      <c r="N786" s="176"/>
      <c r="O786" s="227"/>
      <c r="P786" s="176"/>
      <c r="Q786" s="176"/>
      <c r="R786" s="176"/>
      <c r="S786" s="176"/>
      <c r="T786" s="176"/>
      <c r="U786" s="176"/>
      <c r="V786" s="176"/>
      <c r="W786" s="176"/>
      <c r="X786" s="176"/>
      <c r="Y786" s="224"/>
      <c r="Z786" s="176"/>
      <c r="AA786" s="176"/>
      <c r="AB786" s="176"/>
      <c r="AC786" s="176"/>
      <c r="AD786" s="176"/>
      <c r="AE786" s="176"/>
      <c r="AF786" s="176"/>
      <c r="AG786" s="176"/>
      <c r="AH786" s="176"/>
      <c r="AI786" s="176"/>
      <c r="AJ786" s="176"/>
      <c r="AK786" s="176"/>
      <c r="AL786" s="176"/>
      <c r="AM786" s="176"/>
      <c r="AN786" s="176"/>
      <c r="AO786" s="176"/>
      <c r="AP786" s="176"/>
      <c r="AQ786" s="176"/>
      <c r="AR786" s="176"/>
      <c r="AS786" s="176"/>
      <c r="AT786" s="176"/>
      <c r="AU786" s="176"/>
      <c r="AV786" s="176"/>
      <c r="AW786" s="176"/>
      <c r="AX786" s="176"/>
      <c r="AY786" s="176"/>
      <c r="AZ786" s="176"/>
      <c r="BA786" s="176"/>
      <c r="BB786" s="176"/>
      <c r="BC786" s="176"/>
      <c r="BD786" s="176"/>
      <c r="BE786" s="176"/>
      <c r="BF786" s="176"/>
      <c r="BG786" s="176"/>
      <c r="BH786" s="176"/>
      <c r="BI786" s="176"/>
      <c r="BJ786" s="176"/>
      <c r="BK786" s="176"/>
      <c r="BL786" s="176"/>
      <c r="BM786" s="176"/>
      <c r="BN786" s="176"/>
      <c r="BO786" s="176"/>
      <c r="BP786" s="176"/>
      <c r="BQ786" s="176"/>
      <c r="BR786" s="176"/>
      <c r="BS786" s="176"/>
      <c r="BT786" s="176"/>
      <c r="BU786" s="176"/>
      <c r="BV786" s="176"/>
      <c r="BW786" s="176"/>
      <c r="BX786" s="176"/>
      <c r="BY786" s="176"/>
      <c r="BZ786" s="176"/>
      <c r="CA786" s="176"/>
      <c r="CB786" s="176"/>
      <c r="CC786" s="176"/>
      <c r="CD786" s="176"/>
      <c r="CE786" s="176"/>
      <c r="CF786" s="176"/>
      <c r="CG786" s="176"/>
      <c r="CH786" s="176"/>
      <c r="CI786" s="176"/>
      <c r="CJ786" s="176"/>
      <c r="CK786" s="176"/>
      <c r="CL786" s="176"/>
      <c r="CM786" s="176"/>
      <c r="CN786" s="176"/>
      <c r="CO786" s="176"/>
      <c r="CP786" s="176"/>
      <c r="CQ786" s="176"/>
      <c r="CR786" s="176"/>
      <c r="CS786" s="176"/>
      <c r="CT786" s="176"/>
      <c r="CU786" s="176"/>
      <c r="CV786" s="176"/>
      <c r="CW786" s="176"/>
      <c r="CX786" s="176"/>
      <c r="CY786" s="176"/>
      <c r="CZ786" s="176"/>
      <c r="DA786" s="176"/>
      <c r="DB786" s="176"/>
      <c r="DC786" s="176"/>
      <c r="DD786" s="176"/>
      <c r="DE786" s="176"/>
      <c r="DF786" s="176"/>
      <c r="DG786" s="176"/>
      <c r="DH786" s="176"/>
    </row>
    <row r="787" spans="1:112" s="229" customFormat="1" x14ac:dyDescent="0.2">
      <c r="A787" s="216"/>
      <c r="B787" s="176"/>
      <c r="C787" s="176"/>
      <c r="D787" s="176"/>
      <c r="E787" s="224"/>
      <c r="F787" s="176"/>
      <c r="G787" s="176"/>
      <c r="H787" s="232"/>
      <c r="I787" s="232"/>
      <c r="J787" s="220"/>
      <c r="K787" s="176"/>
      <c r="L787" s="176"/>
      <c r="M787" s="176"/>
      <c r="N787" s="176"/>
      <c r="O787" s="227"/>
      <c r="P787" s="176"/>
      <c r="Q787" s="176"/>
      <c r="R787" s="176"/>
      <c r="S787" s="176"/>
      <c r="T787" s="176"/>
      <c r="U787" s="176"/>
      <c r="V787" s="176"/>
      <c r="W787" s="176"/>
      <c r="X787" s="176"/>
      <c r="Y787" s="224"/>
      <c r="Z787" s="176"/>
      <c r="AA787" s="176"/>
      <c r="AB787" s="176"/>
      <c r="AC787" s="176"/>
      <c r="AD787" s="176"/>
      <c r="AE787" s="176"/>
      <c r="AF787" s="176"/>
      <c r="AG787" s="176"/>
      <c r="AH787" s="176"/>
      <c r="AI787" s="176"/>
      <c r="AJ787" s="176"/>
      <c r="AK787" s="176"/>
      <c r="AL787" s="176"/>
      <c r="AM787" s="176"/>
      <c r="AN787" s="176"/>
      <c r="AO787" s="176"/>
      <c r="AP787" s="176"/>
      <c r="AQ787" s="176"/>
      <c r="AR787" s="176"/>
      <c r="AS787" s="176"/>
      <c r="AT787" s="176"/>
      <c r="AU787" s="176"/>
      <c r="AV787" s="176"/>
      <c r="AW787" s="176"/>
      <c r="AX787" s="176"/>
      <c r="AY787" s="176"/>
      <c r="AZ787" s="176"/>
      <c r="BA787" s="176"/>
      <c r="BB787" s="176"/>
      <c r="BC787" s="176"/>
      <c r="BD787" s="176"/>
      <c r="BE787" s="176"/>
      <c r="BF787" s="176"/>
      <c r="BG787" s="176"/>
      <c r="BH787" s="176"/>
      <c r="BI787" s="176"/>
      <c r="BJ787" s="176"/>
      <c r="BK787" s="176"/>
      <c r="BL787" s="176"/>
      <c r="BM787" s="176"/>
      <c r="BN787" s="176"/>
      <c r="BO787" s="176"/>
      <c r="BP787" s="176"/>
      <c r="BQ787" s="176"/>
      <c r="BR787" s="176"/>
      <c r="BS787" s="176"/>
      <c r="BT787" s="176"/>
      <c r="BU787" s="176"/>
      <c r="BV787" s="176"/>
      <c r="BW787" s="176"/>
      <c r="BX787" s="176"/>
      <c r="BY787" s="176"/>
      <c r="BZ787" s="176"/>
      <c r="CA787" s="176"/>
      <c r="CB787" s="176"/>
      <c r="CC787" s="176"/>
      <c r="CD787" s="176"/>
      <c r="CE787" s="176"/>
      <c r="CF787" s="176"/>
      <c r="CG787" s="176"/>
      <c r="CH787" s="176"/>
      <c r="CI787" s="176"/>
      <c r="CJ787" s="176"/>
      <c r="CK787" s="176"/>
      <c r="CL787" s="176"/>
      <c r="CM787" s="176"/>
      <c r="CN787" s="176"/>
      <c r="CO787" s="176"/>
      <c r="CP787" s="176"/>
      <c r="CQ787" s="176"/>
      <c r="CR787" s="176"/>
      <c r="CS787" s="176"/>
      <c r="CT787" s="176"/>
      <c r="CU787" s="176"/>
      <c r="CV787" s="176"/>
      <c r="CW787" s="176"/>
      <c r="CX787" s="176"/>
      <c r="CY787" s="176"/>
      <c r="CZ787" s="176"/>
      <c r="DA787" s="176"/>
      <c r="DB787" s="176"/>
      <c r="DC787" s="176"/>
      <c r="DD787" s="176"/>
      <c r="DE787" s="176"/>
      <c r="DF787" s="176"/>
      <c r="DG787" s="176"/>
      <c r="DH787" s="176"/>
    </row>
    <row r="788" spans="1:112" s="229" customFormat="1" x14ac:dyDescent="0.2">
      <c r="A788" s="216"/>
      <c r="B788" s="176"/>
      <c r="C788" s="176"/>
      <c r="D788" s="176"/>
      <c r="E788" s="224"/>
      <c r="F788" s="176"/>
      <c r="G788" s="176"/>
      <c r="H788" s="232"/>
      <c r="I788" s="232"/>
      <c r="J788" s="220"/>
      <c r="K788" s="176"/>
      <c r="L788" s="176"/>
      <c r="M788" s="176"/>
      <c r="N788" s="176"/>
      <c r="O788" s="227"/>
      <c r="P788" s="176"/>
      <c r="Q788" s="176"/>
      <c r="R788" s="176"/>
      <c r="S788" s="176"/>
      <c r="T788" s="176"/>
      <c r="U788" s="176"/>
      <c r="V788" s="176"/>
      <c r="W788" s="176"/>
      <c r="X788" s="176"/>
      <c r="Y788" s="224"/>
      <c r="Z788" s="176"/>
      <c r="AA788" s="176"/>
      <c r="AB788" s="176"/>
      <c r="AC788" s="176"/>
      <c r="AD788" s="176"/>
      <c r="AE788" s="176"/>
      <c r="AF788" s="176"/>
      <c r="AG788" s="176"/>
      <c r="AH788" s="176"/>
      <c r="AI788" s="176"/>
      <c r="AJ788" s="176"/>
      <c r="AK788" s="176"/>
      <c r="AL788" s="176"/>
      <c r="AM788" s="176"/>
      <c r="AN788" s="176"/>
      <c r="AO788" s="176"/>
      <c r="AP788" s="176"/>
      <c r="AQ788" s="176"/>
      <c r="AR788" s="176"/>
      <c r="AS788" s="176"/>
      <c r="AT788" s="176"/>
      <c r="AU788" s="176"/>
      <c r="AV788" s="176"/>
      <c r="AW788" s="176"/>
      <c r="AX788" s="176"/>
      <c r="AY788" s="176"/>
      <c r="AZ788" s="176"/>
      <c r="BA788" s="176"/>
      <c r="BB788" s="176"/>
      <c r="BC788" s="176"/>
      <c r="BD788" s="176"/>
      <c r="BE788" s="176"/>
      <c r="BF788" s="176"/>
      <c r="BG788" s="176"/>
      <c r="BH788" s="176"/>
      <c r="BI788" s="176"/>
      <c r="BJ788" s="176"/>
      <c r="BK788" s="176"/>
      <c r="BL788" s="176"/>
      <c r="BM788" s="176"/>
      <c r="BN788" s="176"/>
      <c r="BO788" s="176"/>
      <c r="BP788" s="176"/>
      <c r="BQ788" s="176"/>
      <c r="BR788" s="176"/>
      <c r="BS788" s="176"/>
      <c r="BT788" s="176"/>
      <c r="BU788" s="176"/>
      <c r="BV788" s="176"/>
      <c r="BW788" s="176"/>
      <c r="BX788" s="176"/>
      <c r="BY788" s="176"/>
      <c r="BZ788" s="176"/>
      <c r="CA788" s="176"/>
      <c r="CB788" s="176"/>
      <c r="CC788" s="176"/>
      <c r="CD788" s="176"/>
      <c r="CE788" s="176"/>
      <c r="CF788" s="176"/>
      <c r="CG788" s="176"/>
      <c r="CH788" s="176"/>
      <c r="CI788" s="176"/>
      <c r="CJ788" s="176"/>
      <c r="CK788" s="176"/>
      <c r="CL788" s="176"/>
      <c r="CM788" s="176"/>
      <c r="CN788" s="176"/>
      <c r="CO788" s="176"/>
      <c r="CP788" s="176"/>
      <c r="CQ788" s="176"/>
      <c r="CR788" s="176"/>
      <c r="CS788" s="176"/>
      <c r="CT788" s="176"/>
      <c r="CU788" s="176"/>
      <c r="CV788" s="176"/>
      <c r="CW788" s="176"/>
      <c r="CX788" s="176"/>
      <c r="CY788" s="176"/>
      <c r="CZ788" s="176"/>
      <c r="DA788" s="176"/>
      <c r="DB788" s="176"/>
      <c r="DC788" s="176"/>
      <c r="DD788" s="176"/>
      <c r="DE788" s="176"/>
      <c r="DF788" s="176"/>
      <c r="DG788" s="176"/>
      <c r="DH788" s="176"/>
    </row>
    <row r="789" spans="1:112" s="229" customFormat="1" x14ac:dyDescent="0.2">
      <c r="A789" s="216"/>
      <c r="B789" s="176"/>
      <c r="C789" s="176"/>
      <c r="D789" s="176"/>
      <c r="E789" s="224"/>
      <c r="F789" s="176"/>
      <c r="G789" s="176"/>
      <c r="H789" s="232"/>
      <c r="I789" s="232"/>
      <c r="J789" s="220"/>
      <c r="K789" s="176"/>
      <c r="L789" s="176"/>
      <c r="M789" s="176"/>
      <c r="N789" s="176"/>
      <c r="O789" s="227"/>
      <c r="P789" s="176"/>
      <c r="Q789" s="176"/>
      <c r="R789" s="176"/>
      <c r="S789" s="176"/>
      <c r="T789" s="176"/>
      <c r="U789" s="176"/>
      <c r="V789" s="176"/>
      <c r="W789" s="176"/>
      <c r="X789" s="176"/>
      <c r="Y789" s="224"/>
      <c r="Z789" s="176"/>
      <c r="AA789" s="176"/>
      <c r="AB789" s="176"/>
      <c r="AC789" s="176"/>
      <c r="AD789" s="176"/>
      <c r="AE789" s="176"/>
      <c r="AF789" s="176"/>
      <c r="AG789" s="176"/>
      <c r="AH789" s="176"/>
      <c r="AI789" s="176"/>
      <c r="AJ789" s="176"/>
      <c r="AK789" s="176"/>
      <c r="AL789" s="176"/>
      <c r="AM789" s="176"/>
      <c r="AN789" s="176"/>
      <c r="AO789" s="176"/>
      <c r="AP789" s="176"/>
      <c r="AQ789" s="176"/>
      <c r="AR789" s="176"/>
      <c r="AS789" s="176"/>
      <c r="AT789" s="176"/>
      <c r="AU789" s="176"/>
      <c r="AV789" s="176"/>
      <c r="AW789" s="176"/>
      <c r="AX789" s="176"/>
      <c r="AY789" s="176"/>
      <c r="AZ789" s="176"/>
      <c r="BA789" s="176"/>
      <c r="BB789" s="176"/>
      <c r="BC789" s="176"/>
      <c r="BD789" s="176"/>
      <c r="BE789" s="176"/>
      <c r="BF789" s="176"/>
      <c r="BG789" s="176"/>
      <c r="BH789" s="176"/>
      <c r="BI789" s="176"/>
      <c r="BJ789" s="176"/>
      <c r="BK789" s="176"/>
      <c r="BL789" s="176"/>
      <c r="BM789" s="176"/>
      <c r="BN789" s="176"/>
      <c r="BO789" s="176"/>
      <c r="BP789" s="176"/>
      <c r="BQ789" s="176"/>
      <c r="BR789" s="176"/>
      <c r="BS789" s="176"/>
      <c r="BT789" s="176"/>
      <c r="BU789" s="176"/>
      <c r="BV789" s="176"/>
      <c r="BW789" s="176"/>
      <c r="BX789" s="176"/>
      <c r="BY789" s="176"/>
      <c r="BZ789" s="176"/>
      <c r="CA789" s="176"/>
      <c r="CB789" s="176"/>
      <c r="CC789" s="176"/>
      <c r="CD789" s="176"/>
      <c r="CE789" s="176"/>
      <c r="CF789" s="176"/>
      <c r="CG789" s="176"/>
      <c r="CH789" s="176"/>
      <c r="CI789" s="176"/>
      <c r="CJ789" s="176"/>
      <c r="CK789" s="176"/>
      <c r="CL789" s="176"/>
      <c r="CM789" s="176"/>
      <c r="CN789" s="176"/>
      <c r="CO789" s="176"/>
      <c r="CP789" s="176"/>
      <c r="CQ789" s="176"/>
      <c r="CR789" s="176"/>
      <c r="CS789" s="176"/>
      <c r="CT789" s="176"/>
      <c r="CU789" s="176"/>
      <c r="CV789" s="176"/>
      <c r="CW789" s="176"/>
      <c r="CX789" s="176"/>
      <c r="CY789" s="176"/>
      <c r="CZ789" s="176"/>
      <c r="DA789" s="176"/>
      <c r="DB789" s="176"/>
      <c r="DC789" s="176"/>
      <c r="DD789" s="176"/>
      <c r="DE789" s="176"/>
      <c r="DF789" s="176"/>
      <c r="DG789" s="176"/>
      <c r="DH789" s="176"/>
    </row>
    <row r="790" spans="1:112" s="229" customFormat="1" x14ac:dyDescent="0.2">
      <c r="A790" s="216"/>
      <c r="B790" s="176"/>
      <c r="C790" s="176"/>
      <c r="D790" s="176"/>
      <c r="E790" s="224"/>
      <c r="F790" s="176"/>
      <c r="G790" s="176"/>
      <c r="H790" s="232"/>
      <c r="I790" s="232"/>
      <c r="J790" s="220"/>
      <c r="K790" s="176"/>
      <c r="L790" s="176"/>
      <c r="M790" s="176"/>
      <c r="N790" s="176"/>
      <c r="O790" s="227"/>
      <c r="P790" s="176"/>
      <c r="Q790" s="176"/>
      <c r="R790" s="176"/>
      <c r="S790" s="176"/>
      <c r="T790" s="176"/>
      <c r="U790" s="176"/>
      <c r="V790" s="176"/>
      <c r="W790" s="176"/>
      <c r="X790" s="176"/>
      <c r="Y790" s="224"/>
      <c r="Z790" s="176"/>
      <c r="AA790" s="176"/>
      <c r="AB790" s="176"/>
      <c r="AC790" s="176"/>
      <c r="AD790" s="176"/>
      <c r="AE790" s="176"/>
      <c r="AF790" s="176"/>
      <c r="AG790" s="176"/>
      <c r="AH790" s="176"/>
      <c r="AI790" s="176"/>
      <c r="AJ790" s="176"/>
      <c r="AK790" s="176"/>
      <c r="AL790" s="176"/>
      <c r="AM790" s="176"/>
      <c r="AN790" s="176"/>
      <c r="AO790" s="176"/>
      <c r="AP790" s="176"/>
      <c r="AQ790" s="176"/>
      <c r="AR790" s="176"/>
      <c r="AS790" s="176"/>
      <c r="AT790" s="176"/>
      <c r="AU790" s="176"/>
      <c r="AV790" s="176"/>
      <c r="AW790" s="176"/>
      <c r="AX790" s="176"/>
      <c r="AY790" s="176"/>
      <c r="AZ790" s="176"/>
      <c r="BA790" s="176"/>
      <c r="BB790" s="176"/>
      <c r="BC790" s="176"/>
      <c r="BD790" s="176"/>
      <c r="BE790" s="176"/>
      <c r="BF790" s="176"/>
      <c r="BG790" s="176"/>
      <c r="BH790" s="176"/>
      <c r="BI790" s="176"/>
      <c r="BJ790" s="176"/>
      <c r="BK790" s="176"/>
      <c r="BL790" s="176"/>
      <c r="BM790" s="176"/>
      <c r="BN790" s="176"/>
      <c r="BO790" s="176"/>
      <c r="BP790" s="176"/>
      <c r="BQ790" s="176"/>
      <c r="BR790" s="176"/>
      <c r="BS790" s="176"/>
      <c r="BT790" s="176"/>
      <c r="BU790" s="176"/>
      <c r="BV790" s="176"/>
      <c r="BW790" s="176"/>
      <c r="BX790" s="176"/>
      <c r="BY790" s="176"/>
      <c r="BZ790" s="176"/>
      <c r="CA790" s="176"/>
      <c r="CB790" s="176"/>
      <c r="CC790" s="176"/>
      <c r="CD790" s="176"/>
      <c r="CE790" s="176"/>
      <c r="CF790" s="176"/>
      <c r="CG790" s="176"/>
      <c r="CH790" s="176"/>
      <c r="CI790" s="176"/>
      <c r="CJ790" s="176"/>
      <c r="CK790" s="176"/>
      <c r="CL790" s="176"/>
      <c r="CM790" s="176"/>
      <c r="CN790" s="176"/>
      <c r="CO790" s="176"/>
      <c r="CP790" s="176"/>
      <c r="CQ790" s="176"/>
      <c r="CR790" s="176"/>
      <c r="CS790" s="176"/>
      <c r="CT790" s="176"/>
      <c r="CU790" s="176"/>
      <c r="CV790" s="176"/>
      <c r="CW790" s="176"/>
      <c r="CX790" s="176"/>
      <c r="CY790" s="176"/>
      <c r="CZ790" s="176"/>
      <c r="DA790" s="176"/>
      <c r="DB790" s="176"/>
      <c r="DC790" s="176"/>
      <c r="DD790" s="176"/>
      <c r="DE790" s="176"/>
      <c r="DF790" s="176"/>
      <c r="DG790" s="176"/>
      <c r="DH790" s="176"/>
    </row>
    <row r="791" spans="1:112" s="229" customFormat="1" x14ac:dyDescent="0.2">
      <c r="A791" s="216"/>
      <c r="B791" s="176"/>
      <c r="C791" s="176"/>
      <c r="D791" s="176"/>
      <c r="E791" s="224"/>
      <c r="F791" s="176"/>
      <c r="G791" s="176"/>
      <c r="H791" s="232"/>
      <c r="I791" s="232"/>
      <c r="J791" s="220"/>
      <c r="K791" s="176"/>
      <c r="L791" s="176"/>
      <c r="M791" s="176"/>
      <c r="N791" s="176"/>
      <c r="O791" s="227"/>
      <c r="P791" s="176"/>
      <c r="Q791" s="176"/>
      <c r="R791" s="176"/>
      <c r="S791" s="176"/>
      <c r="T791" s="176"/>
      <c r="U791" s="176"/>
      <c r="V791" s="176"/>
      <c r="W791" s="176"/>
      <c r="X791" s="176"/>
      <c r="Y791" s="224"/>
      <c r="Z791" s="176"/>
      <c r="AA791" s="176"/>
      <c r="AB791" s="176"/>
      <c r="AC791" s="176"/>
      <c r="AD791" s="176"/>
      <c r="AE791" s="176"/>
      <c r="AF791" s="176"/>
      <c r="AG791" s="176"/>
      <c r="AH791" s="176"/>
      <c r="AI791" s="176"/>
      <c r="AJ791" s="176"/>
      <c r="AK791" s="176"/>
      <c r="AL791" s="176"/>
      <c r="AM791" s="176"/>
      <c r="AN791" s="176"/>
      <c r="AO791" s="176"/>
      <c r="AP791" s="176"/>
      <c r="AQ791" s="176"/>
      <c r="AR791" s="176"/>
      <c r="AS791" s="176"/>
      <c r="AT791" s="176"/>
      <c r="AU791" s="176"/>
      <c r="AV791" s="176"/>
      <c r="AW791" s="176"/>
      <c r="AX791" s="176"/>
      <c r="AY791" s="176"/>
      <c r="AZ791" s="176"/>
      <c r="BA791" s="176"/>
      <c r="BB791" s="176"/>
      <c r="BC791" s="176"/>
      <c r="BD791" s="176"/>
      <c r="BE791" s="176"/>
      <c r="BF791" s="176"/>
      <c r="BG791" s="176"/>
      <c r="BH791" s="176"/>
      <c r="BI791" s="176"/>
      <c r="BJ791" s="176"/>
      <c r="BK791" s="176"/>
      <c r="BL791" s="176"/>
      <c r="BM791" s="176"/>
      <c r="BN791" s="176"/>
      <c r="BO791" s="176"/>
      <c r="BP791" s="176"/>
      <c r="BQ791" s="176"/>
      <c r="BR791" s="176"/>
      <c r="BS791" s="176"/>
      <c r="BT791" s="176"/>
      <c r="BU791" s="176"/>
      <c r="BV791" s="176"/>
      <c r="BW791" s="176"/>
      <c r="BX791" s="176"/>
      <c r="BY791" s="176"/>
      <c r="BZ791" s="176"/>
      <c r="CA791" s="176"/>
      <c r="CB791" s="176"/>
      <c r="CC791" s="176"/>
      <c r="CD791" s="176"/>
      <c r="CE791" s="176"/>
      <c r="CF791" s="176"/>
      <c r="CG791" s="176"/>
      <c r="CH791" s="176"/>
      <c r="CI791" s="176"/>
      <c r="CJ791" s="176"/>
      <c r="CK791" s="176"/>
      <c r="CL791" s="176"/>
      <c r="CM791" s="176"/>
      <c r="CN791" s="176"/>
      <c r="CO791" s="176"/>
      <c r="CP791" s="176"/>
      <c r="CQ791" s="176"/>
      <c r="CR791" s="176"/>
      <c r="CS791" s="176"/>
      <c r="CT791" s="176"/>
      <c r="CU791" s="176"/>
      <c r="CV791" s="176"/>
      <c r="CW791" s="176"/>
      <c r="CX791" s="176"/>
      <c r="CY791" s="176"/>
      <c r="CZ791" s="176"/>
      <c r="DA791" s="176"/>
      <c r="DB791" s="176"/>
      <c r="DC791" s="176"/>
      <c r="DD791" s="176"/>
      <c r="DE791" s="176"/>
      <c r="DF791" s="176"/>
      <c r="DG791" s="176"/>
      <c r="DH791" s="176"/>
    </row>
    <row r="792" spans="1:112" s="229" customFormat="1" x14ac:dyDescent="0.2">
      <c r="A792" s="216"/>
      <c r="B792" s="176"/>
      <c r="C792" s="176"/>
      <c r="D792" s="176"/>
      <c r="E792" s="224"/>
      <c r="F792" s="176"/>
      <c r="G792" s="176"/>
      <c r="H792" s="232"/>
      <c r="I792" s="232"/>
      <c r="J792" s="220"/>
      <c r="K792" s="176"/>
      <c r="L792" s="176"/>
      <c r="M792" s="176"/>
      <c r="N792" s="176"/>
      <c r="O792" s="227"/>
      <c r="P792" s="176"/>
      <c r="Q792" s="176"/>
      <c r="R792" s="176"/>
      <c r="S792" s="176"/>
      <c r="T792" s="176"/>
      <c r="U792" s="176"/>
      <c r="V792" s="176"/>
      <c r="W792" s="176"/>
      <c r="X792" s="176"/>
      <c r="Y792" s="224"/>
      <c r="Z792" s="176"/>
      <c r="AA792" s="176"/>
      <c r="AB792" s="176"/>
      <c r="AC792" s="176"/>
      <c r="AD792" s="176"/>
      <c r="AE792" s="176"/>
      <c r="AF792" s="176"/>
      <c r="AG792" s="176"/>
      <c r="AH792" s="176"/>
      <c r="AI792" s="176"/>
      <c r="AJ792" s="176"/>
      <c r="AK792" s="176"/>
      <c r="AL792" s="176"/>
      <c r="AM792" s="176"/>
      <c r="AN792" s="176"/>
      <c r="AO792" s="176"/>
      <c r="AP792" s="176"/>
      <c r="AQ792" s="176"/>
      <c r="AR792" s="176"/>
      <c r="AS792" s="176"/>
      <c r="AT792" s="176"/>
      <c r="AU792" s="176"/>
      <c r="AV792" s="176"/>
      <c r="AW792" s="176"/>
      <c r="AX792" s="176"/>
      <c r="AY792" s="176"/>
      <c r="AZ792" s="176"/>
      <c r="BA792" s="176"/>
      <c r="BB792" s="176"/>
      <c r="BC792" s="176"/>
      <c r="BD792" s="176"/>
      <c r="BE792" s="176"/>
      <c r="BF792" s="176"/>
      <c r="BG792" s="176"/>
      <c r="BH792" s="176"/>
      <c r="BI792" s="176"/>
      <c r="BJ792" s="176"/>
      <c r="BK792" s="176"/>
      <c r="BL792" s="176"/>
      <c r="BM792" s="176"/>
      <c r="BN792" s="176"/>
      <c r="BO792" s="176"/>
      <c r="BP792" s="176"/>
      <c r="BQ792" s="176"/>
      <c r="BR792" s="176"/>
      <c r="BS792" s="176"/>
      <c r="BT792" s="176"/>
      <c r="BU792" s="176"/>
      <c r="BV792" s="176"/>
      <c r="BW792" s="176"/>
      <c r="BX792" s="176"/>
      <c r="BY792" s="176"/>
      <c r="BZ792" s="176"/>
      <c r="CA792" s="176"/>
      <c r="CB792" s="176"/>
      <c r="CC792" s="176"/>
      <c r="CD792" s="176"/>
      <c r="CE792" s="176"/>
      <c r="CF792" s="176"/>
      <c r="CG792" s="176"/>
      <c r="CH792" s="176"/>
      <c r="CI792" s="176"/>
      <c r="CJ792" s="176"/>
      <c r="CK792" s="176"/>
      <c r="CL792" s="176"/>
      <c r="CM792" s="176"/>
      <c r="CN792" s="176"/>
      <c r="CO792" s="176"/>
      <c r="CP792" s="176"/>
      <c r="CQ792" s="176"/>
      <c r="CR792" s="176"/>
      <c r="CS792" s="176"/>
      <c r="CT792" s="176"/>
      <c r="CU792" s="176"/>
      <c r="CV792" s="176"/>
      <c r="CW792" s="176"/>
      <c r="CX792" s="176"/>
      <c r="CY792" s="176"/>
      <c r="CZ792" s="176"/>
      <c r="DA792" s="176"/>
      <c r="DB792" s="176"/>
      <c r="DC792" s="176"/>
      <c r="DD792" s="176"/>
      <c r="DE792" s="176"/>
      <c r="DF792" s="176"/>
      <c r="DG792" s="176"/>
      <c r="DH792" s="176"/>
    </row>
    <row r="793" spans="1:112" s="229" customFormat="1" x14ac:dyDescent="0.2">
      <c r="A793" s="216"/>
      <c r="B793" s="176"/>
      <c r="C793" s="176"/>
      <c r="D793" s="176"/>
      <c r="E793" s="224"/>
      <c r="F793" s="176"/>
      <c r="G793" s="176"/>
      <c r="H793" s="234"/>
      <c r="I793" s="232"/>
      <c r="J793" s="220"/>
      <c r="K793" s="176"/>
      <c r="L793" s="176"/>
      <c r="M793" s="176"/>
      <c r="N793" s="176"/>
      <c r="O793" s="227"/>
      <c r="P793" s="176"/>
      <c r="Q793" s="176"/>
      <c r="R793" s="176"/>
      <c r="S793" s="176"/>
      <c r="T793" s="176"/>
      <c r="U793" s="176"/>
      <c r="V793" s="176"/>
      <c r="W793" s="176"/>
      <c r="X793" s="176"/>
      <c r="Y793" s="224"/>
      <c r="Z793" s="176"/>
      <c r="AA793" s="176"/>
      <c r="AB793" s="176"/>
      <c r="AC793" s="176"/>
      <c r="AD793" s="176"/>
      <c r="AE793" s="176"/>
      <c r="AF793" s="176"/>
      <c r="AG793" s="176"/>
      <c r="AH793" s="176"/>
      <c r="AI793" s="176"/>
      <c r="AJ793" s="176"/>
      <c r="AK793" s="176"/>
      <c r="AL793" s="176"/>
      <c r="AM793" s="176"/>
      <c r="AN793" s="176"/>
      <c r="AO793" s="176"/>
      <c r="AP793" s="176"/>
      <c r="AQ793" s="176"/>
      <c r="AR793" s="176"/>
      <c r="AS793" s="176"/>
      <c r="AT793" s="176"/>
      <c r="AU793" s="176"/>
      <c r="AV793" s="176"/>
      <c r="AW793" s="176"/>
      <c r="AX793" s="176"/>
      <c r="AY793" s="176"/>
      <c r="AZ793" s="176"/>
      <c r="BA793" s="176"/>
      <c r="BB793" s="176"/>
      <c r="BC793" s="176"/>
      <c r="BD793" s="176"/>
      <c r="BE793" s="176"/>
      <c r="BF793" s="176"/>
      <c r="BG793" s="176"/>
      <c r="BH793" s="176"/>
      <c r="BI793" s="176"/>
      <c r="BJ793" s="176"/>
      <c r="BK793" s="176"/>
      <c r="BL793" s="176"/>
      <c r="BM793" s="176"/>
      <c r="BN793" s="176"/>
      <c r="BO793" s="176"/>
      <c r="BP793" s="176"/>
      <c r="BQ793" s="176"/>
      <c r="BR793" s="176"/>
      <c r="BS793" s="176"/>
      <c r="BT793" s="176"/>
      <c r="BU793" s="176"/>
      <c r="BV793" s="176"/>
      <c r="BW793" s="176"/>
      <c r="BX793" s="176"/>
      <c r="BY793" s="176"/>
      <c r="BZ793" s="176"/>
      <c r="CA793" s="176"/>
      <c r="CB793" s="176"/>
      <c r="CC793" s="176"/>
      <c r="CD793" s="176"/>
      <c r="CE793" s="176"/>
      <c r="CF793" s="176"/>
      <c r="CG793" s="176"/>
      <c r="CH793" s="176"/>
      <c r="CI793" s="176"/>
      <c r="CJ793" s="176"/>
      <c r="CK793" s="176"/>
      <c r="CL793" s="176"/>
      <c r="CM793" s="176"/>
      <c r="CN793" s="176"/>
      <c r="CO793" s="176"/>
      <c r="CP793" s="176"/>
      <c r="CQ793" s="176"/>
      <c r="CR793" s="176"/>
      <c r="CS793" s="176"/>
      <c r="CT793" s="176"/>
      <c r="CU793" s="176"/>
      <c r="CV793" s="176"/>
      <c r="CW793" s="176"/>
      <c r="CX793" s="176"/>
      <c r="CY793" s="176"/>
      <c r="CZ793" s="176"/>
      <c r="DA793" s="176"/>
      <c r="DB793" s="176"/>
      <c r="DC793" s="176"/>
      <c r="DD793" s="176"/>
      <c r="DE793" s="176"/>
      <c r="DF793" s="176"/>
      <c r="DG793" s="176"/>
      <c r="DH793" s="176"/>
    </row>
    <row r="794" spans="1:112" s="229" customFormat="1" x14ac:dyDescent="0.2">
      <c r="A794" s="216"/>
      <c r="B794" s="176"/>
      <c r="C794" s="176"/>
      <c r="D794" s="176"/>
      <c r="E794" s="224"/>
      <c r="F794" s="176"/>
      <c r="G794" s="176"/>
      <c r="H794" s="232"/>
      <c r="I794" s="232"/>
      <c r="J794" s="220"/>
      <c r="K794" s="176"/>
      <c r="L794" s="176"/>
      <c r="M794" s="176"/>
      <c r="N794" s="176"/>
      <c r="O794" s="227"/>
      <c r="P794" s="176"/>
      <c r="Q794" s="176"/>
      <c r="R794" s="176"/>
      <c r="S794" s="176"/>
      <c r="T794" s="176"/>
      <c r="U794" s="176"/>
      <c r="V794" s="176"/>
      <c r="W794" s="176"/>
      <c r="X794" s="176"/>
      <c r="Y794" s="224"/>
      <c r="Z794" s="176"/>
      <c r="AA794" s="176"/>
      <c r="AB794" s="176"/>
      <c r="AC794" s="176"/>
      <c r="AD794" s="176"/>
      <c r="AE794" s="176"/>
      <c r="AF794" s="176"/>
      <c r="AG794" s="176"/>
      <c r="AH794" s="176"/>
      <c r="AI794" s="176"/>
      <c r="AJ794" s="176"/>
      <c r="AK794" s="176"/>
      <c r="AL794" s="176"/>
      <c r="AM794" s="176"/>
      <c r="AN794" s="176"/>
      <c r="AO794" s="176"/>
      <c r="AP794" s="176"/>
      <c r="AQ794" s="176"/>
      <c r="AR794" s="176"/>
      <c r="AS794" s="176"/>
      <c r="AT794" s="176"/>
      <c r="AU794" s="176"/>
      <c r="AV794" s="176"/>
      <c r="AW794" s="176"/>
      <c r="AX794" s="176"/>
      <c r="AY794" s="176"/>
      <c r="AZ794" s="176"/>
      <c r="BA794" s="176"/>
      <c r="BB794" s="176"/>
      <c r="BC794" s="176"/>
      <c r="BD794" s="176"/>
      <c r="BE794" s="176"/>
      <c r="BF794" s="176"/>
      <c r="BG794" s="176"/>
      <c r="BH794" s="176"/>
      <c r="BI794" s="176"/>
      <c r="BJ794" s="176"/>
      <c r="BK794" s="176"/>
      <c r="BL794" s="176"/>
      <c r="BM794" s="176"/>
      <c r="BN794" s="176"/>
      <c r="BO794" s="176"/>
      <c r="BP794" s="176"/>
      <c r="BQ794" s="176"/>
      <c r="BR794" s="176"/>
      <c r="BS794" s="176"/>
      <c r="BT794" s="176"/>
      <c r="BU794" s="176"/>
      <c r="BV794" s="176"/>
      <c r="BW794" s="176"/>
      <c r="BX794" s="176"/>
      <c r="BY794" s="176"/>
      <c r="BZ794" s="176"/>
      <c r="CA794" s="176"/>
      <c r="CB794" s="176"/>
      <c r="CC794" s="176"/>
      <c r="CD794" s="176"/>
      <c r="CE794" s="176"/>
      <c r="CF794" s="176"/>
      <c r="CG794" s="176"/>
      <c r="CH794" s="176"/>
      <c r="CI794" s="176"/>
      <c r="CJ794" s="176"/>
      <c r="CK794" s="176"/>
      <c r="CL794" s="176"/>
      <c r="CM794" s="176"/>
      <c r="CN794" s="176"/>
      <c r="CO794" s="176"/>
      <c r="CP794" s="176"/>
      <c r="CQ794" s="176"/>
      <c r="CR794" s="176"/>
      <c r="CS794" s="176"/>
      <c r="CT794" s="176"/>
      <c r="CU794" s="176"/>
      <c r="CV794" s="176"/>
      <c r="CW794" s="176"/>
      <c r="CX794" s="176"/>
      <c r="CY794" s="176"/>
      <c r="CZ794" s="176"/>
      <c r="DA794" s="176"/>
      <c r="DB794" s="176"/>
      <c r="DC794" s="176"/>
      <c r="DD794" s="176"/>
      <c r="DE794" s="176"/>
      <c r="DF794" s="176"/>
      <c r="DG794" s="176"/>
      <c r="DH794" s="176"/>
    </row>
    <row r="795" spans="1:112" s="229" customFormat="1" x14ac:dyDescent="0.2">
      <c r="A795" s="216"/>
      <c r="B795" s="176"/>
      <c r="C795" s="176"/>
      <c r="D795" s="176"/>
      <c r="E795" s="224"/>
      <c r="F795" s="176"/>
      <c r="G795" s="176"/>
      <c r="H795" s="234"/>
      <c r="I795" s="232"/>
      <c r="J795" s="220"/>
      <c r="K795" s="176"/>
      <c r="L795" s="176"/>
      <c r="M795" s="176"/>
      <c r="N795" s="176"/>
      <c r="O795" s="227"/>
      <c r="P795" s="176"/>
      <c r="Q795" s="176"/>
      <c r="R795" s="176"/>
      <c r="S795" s="176"/>
      <c r="T795" s="176"/>
      <c r="U795" s="176"/>
      <c r="V795" s="176"/>
      <c r="W795" s="176"/>
      <c r="X795" s="176"/>
      <c r="Y795" s="224"/>
      <c r="Z795" s="176"/>
      <c r="AA795" s="176"/>
      <c r="AB795" s="176"/>
      <c r="AC795" s="176"/>
      <c r="AD795" s="176"/>
      <c r="AE795" s="176"/>
      <c r="AF795" s="176"/>
      <c r="AG795" s="176"/>
      <c r="AH795" s="176"/>
      <c r="AI795" s="176"/>
      <c r="AJ795" s="176"/>
      <c r="AK795" s="176"/>
      <c r="AL795" s="176"/>
      <c r="AM795" s="176"/>
      <c r="AN795" s="176"/>
      <c r="AO795" s="176"/>
      <c r="AP795" s="176"/>
      <c r="AQ795" s="176"/>
      <c r="AR795" s="176"/>
      <c r="AS795" s="176"/>
      <c r="AT795" s="176"/>
      <c r="AU795" s="176"/>
      <c r="AV795" s="176"/>
      <c r="AW795" s="176"/>
      <c r="AX795" s="176"/>
      <c r="AY795" s="176"/>
      <c r="AZ795" s="176"/>
      <c r="BA795" s="176"/>
      <c r="BB795" s="176"/>
      <c r="BC795" s="176"/>
      <c r="BD795" s="176"/>
      <c r="BE795" s="176"/>
      <c r="BF795" s="176"/>
      <c r="BG795" s="176"/>
      <c r="BH795" s="176"/>
      <c r="BI795" s="176"/>
      <c r="BJ795" s="176"/>
      <c r="BK795" s="176"/>
      <c r="BL795" s="176"/>
      <c r="BM795" s="176"/>
      <c r="BN795" s="176"/>
      <c r="BO795" s="176"/>
      <c r="BP795" s="176"/>
      <c r="BQ795" s="176"/>
      <c r="BR795" s="176"/>
      <c r="BS795" s="176"/>
      <c r="BT795" s="176"/>
      <c r="BU795" s="176"/>
      <c r="BV795" s="176"/>
      <c r="BW795" s="176"/>
      <c r="BX795" s="176"/>
      <c r="BY795" s="176"/>
      <c r="BZ795" s="176"/>
      <c r="CA795" s="176"/>
      <c r="CB795" s="176"/>
      <c r="CC795" s="176"/>
      <c r="CD795" s="176"/>
      <c r="CE795" s="176"/>
      <c r="CF795" s="176"/>
      <c r="CG795" s="176"/>
      <c r="CH795" s="176"/>
      <c r="CI795" s="176"/>
      <c r="CJ795" s="176"/>
      <c r="CK795" s="176"/>
      <c r="CL795" s="176"/>
      <c r="CM795" s="176"/>
      <c r="CN795" s="176"/>
      <c r="CO795" s="176"/>
      <c r="CP795" s="176"/>
      <c r="CQ795" s="176"/>
      <c r="CR795" s="176"/>
      <c r="CS795" s="176"/>
      <c r="CT795" s="176"/>
      <c r="CU795" s="176"/>
      <c r="CV795" s="176"/>
      <c r="CW795" s="176"/>
      <c r="CX795" s="176"/>
      <c r="CY795" s="176"/>
      <c r="CZ795" s="176"/>
      <c r="DA795" s="176"/>
      <c r="DB795" s="176"/>
      <c r="DC795" s="176"/>
      <c r="DD795" s="176"/>
      <c r="DE795" s="176"/>
      <c r="DF795" s="176"/>
      <c r="DG795" s="176"/>
      <c r="DH795" s="176"/>
    </row>
    <row r="796" spans="1:112" s="229" customFormat="1" x14ac:dyDescent="0.2">
      <c r="A796" s="216"/>
      <c r="B796" s="176"/>
      <c r="C796" s="176"/>
      <c r="D796" s="176"/>
      <c r="E796" s="224"/>
      <c r="F796" s="176"/>
      <c r="G796" s="176"/>
      <c r="H796" s="234"/>
      <c r="I796" s="232"/>
      <c r="J796" s="220"/>
      <c r="K796" s="176"/>
      <c r="L796" s="176"/>
      <c r="M796" s="176"/>
      <c r="N796" s="176"/>
      <c r="O796" s="227"/>
      <c r="P796" s="176"/>
      <c r="Q796" s="176"/>
      <c r="R796" s="176"/>
      <c r="S796" s="176"/>
      <c r="T796" s="176"/>
      <c r="U796" s="176"/>
      <c r="V796" s="176"/>
      <c r="W796" s="176"/>
      <c r="X796" s="176"/>
      <c r="Y796" s="224"/>
      <c r="Z796" s="176"/>
      <c r="AA796" s="176"/>
      <c r="AB796" s="176"/>
      <c r="AC796" s="176"/>
      <c r="AD796" s="176"/>
      <c r="AE796" s="176"/>
      <c r="AF796" s="176"/>
      <c r="AG796" s="176"/>
      <c r="AH796" s="176"/>
      <c r="AI796" s="176"/>
      <c r="AJ796" s="176"/>
      <c r="AK796" s="176"/>
      <c r="AL796" s="176"/>
      <c r="AM796" s="176"/>
      <c r="AN796" s="176"/>
      <c r="AO796" s="176"/>
      <c r="AP796" s="176"/>
      <c r="AQ796" s="176"/>
      <c r="AR796" s="176"/>
      <c r="AS796" s="176"/>
      <c r="AT796" s="176"/>
      <c r="AU796" s="176"/>
      <c r="AV796" s="176"/>
      <c r="AW796" s="176"/>
      <c r="AX796" s="176"/>
      <c r="AY796" s="176"/>
      <c r="AZ796" s="176"/>
      <c r="BA796" s="176"/>
      <c r="BB796" s="176"/>
      <c r="BC796" s="176"/>
      <c r="BD796" s="176"/>
      <c r="BE796" s="176"/>
      <c r="BF796" s="176"/>
      <c r="BG796" s="176"/>
      <c r="BH796" s="176"/>
      <c r="BI796" s="176"/>
      <c r="BJ796" s="176"/>
      <c r="BK796" s="176"/>
      <c r="BL796" s="176"/>
      <c r="BM796" s="176"/>
      <c r="BN796" s="176"/>
      <c r="BO796" s="176"/>
      <c r="BP796" s="176"/>
      <c r="BQ796" s="176"/>
      <c r="BR796" s="176"/>
      <c r="BS796" s="176"/>
      <c r="BT796" s="176"/>
      <c r="BU796" s="176"/>
      <c r="BV796" s="176"/>
      <c r="BW796" s="176"/>
      <c r="BX796" s="176"/>
      <c r="BY796" s="176"/>
      <c r="BZ796" s="176"/>
      <c r="CA796" s="176"/>
      <c r="CB796" s="176"/>
      <c r="CC796" s="176"/>
      <c r="CD796" s="176"/>
      <c r="CE796" s="176"/>
      <c r="CF796" s="176"/>
      <c r="CG796" s="176"/>
      <c r="CH796" s="176"/>
      <c r="CI796" s="176"/>
      <c r="CJ796" s="176"/>
      <c r="CK796" s="176"/>
      <c r="CL796" s="176"/>
      <c r="CM796" s="176"/>
      <c r="CN796" s="176"/>
      <c r="CO796" s="176"/>
      <c r="CP796" s="176"/>
      <c r="CQ796" s="176"/>
      <c r="CR796" s="176"/>
      <c r="CS796" s="176"/>
      <c r="CT796" s="176"/>
      <c r="CU796" s="176"/>
      <c r="CV796" s="176"/>
      <c r="CW796" s="176"/>
      <c r="CX796" s="176"/>
      <c r="CY796" s="176"/>
      <c r="CZ796" s="176"/>
      <c r="DA796" s="176"/>
      <c r="DB796" s="176"/>
      <c r="DC796" s="176"/>
      <c r="DD796" s="176"/>
      <c r="DE796" s="176"/>
      <c r="DF796" s="176"/>
      <c r="DG796" s="176"/>
      <c r="DH796" s="176"/>
    </row>
    <row r="797" spans="1:112" s="229" customFormat="1" x14ac:dyDescent="0.2">
      <c r="A797" s="216"/>
      <c r="B797" s="176"/>
      <c r="C797" s="176"/>
      <c r="D797" s="176"/>
      <c r="E797" s="224"/>
      <c r="F797" s="176"/>
      <c r="G797" s="176"/>
      <c r="H797" s="232"/>
      <c r="I797" s="232"/>
      <c r="J797" s="220"/>
      <c r="K797" s="176"/>
      <c r="L797" s="176"/>
      <c r="M797" s="176"/>
      <c r="N797" s="176"/>
      <c r="O797" s="227"/>
      <c r="P797" s="176"/>
      <c r="Q797" s="176"/>
      <c r="R797" s="176"/>
      <c r="S797" s="176"/>
      <c r="T797" s="176"/>
      <c r="U797" s="176"/>
      <c r="V797" s="176"/>
      <c r="W797" s="176"/>
      <c r="X797" s="176"/>
      <c r="Y797" s="224"/>
      <c r="Z797" s="176"/>
      <c r="AA797" s="176"/>
      <c r="AB797" s="176"/>
      <c r="AC797" s="176"/>
      <c r="AD797" s="176"/>
      <c r="AE797" s="176"/>
      <c r="AF797" s="176"/>
      <c r="AG797" s="176"/>
      <c r="AH797" s="176"/>
      <c r="AI797" s="176"/>
      <c r="AJ797" s="176"/>
      <c r="AK797" s="176"/>
      <c r="AL797" s="176"/>
      <c r="AM797" s="176"/>
      <c r="AN797" s="176"/>
      <c r="AO797" s="176"/>
      <c r="AP797" s="176"/>
      <c r="AQ797" s="176"/>
      <c r="AR797" s="176"/>
      <c r="AS797" s="176"/>
      <c r="AT797" s="176"/>
      <c r="AU797" s="176"/>
      <c r="AV797" s="176"/>
      <c r="AW797" s="176"/>
      <c r="AX797" s="176"/>
      <c r="AY797" s="176"/>
      <c r="AZ797" s="176"/>
      <c r="BA797" s="176"/>
      <c r="BB797" s="176"/>
      <c r="BC797" s="176"/>
      <c r="BD797" s="176"/>
      <c r="BE797" s="176"/>
      <c r="BF797" s="176"/>
      <c r="BG797" s="176"/>
      <c r="BH797" s="176"/>
      <c r="BI797" s="176"/>
      <c r="BJ797" s="176"/>
      <c r="BK797" s="176"/>
      <c r="BL797" s="176"/>
      <c r="BM797" s="176"/>
      <c r="BN797" s="176"/>
      <c r="BO797" s="176"/>
      <c r="BP797" s="176"/>
      <c r="BQ797" s="176"/>
      <c r="BR797" s="176"/>
      <c r="BS797" s="176"/>
      <c r="BT797" s="176"/>
      <c r="BU797" s="176"/>
      <c r="BV797" s="176"/>
      <c r="BW797" s="176"/>
      <c r="BX797" s="176"/>
      <c r="BY797" s="176"/>
      <c r="BZ797" s="176"/>
      <c r="CA797" s="176"/>
      <c r="CB797" s="176"/>
      <c r="CC797" s="176"/>
      <c r="CD797" s="176"/>
      <c r="CE797" s="176"/>
      <c r="CF797" s="176"/>
      <c r="CG797" s="176"/>
      <c r="CH797" s="176"/>
      <c r="CI797" s="176"/>
      <c r="CJ797" s="176"/>
      <c r="CK797" s="176"/>
      <c r="CL797" s="176"/>
      <c r="CM797" s="176"/>
      <c r="CN797" s="176"/>
      <c r="CO797" s="176"/>
      <c r="CP797" s="176"/>
      <c r="CQ797" s="176"/>
      <c r="CR797" s="176"/>
      <c r="CS797" s="176"/>
      <c r="CT797" s="176"/>
      <c r="CU797" s="176"/>
      <c r="CV797" s="176"/>
      <c r="CW797" s="176"/>
      <c r="CX797" s="176"/>
      <c r="CY797" s="176"/>
      <c r="CZ797" s="176"/>
      <c r="DA797" s="176"/>
      <c r="DB797" s="176"/>
      <c r="DC797" s="176"/>
      <c r="DD797" s="176"/>
      <c r="DE797" s="176"/>
      <c r="DF797" s="176"/>
      <c r="DG797" s="176"/>
      <c r="DH797" s="176"/>
    </row>
    <row r="798" spans="1:112" s="229" customFormat="1" x14ac:dyDescent="0.2">
      <c r="A798" s="216"/>
      <c r="B798" s="176"/>
      <c r="C798" s="176"/>
      <c r="D798" s="176"/>
      <c r="E798" s="224"/>
      <c r="F798" s="176"/>
      <c r="G798" s="176"/>
      <c r="H798" s="232"/>
      <c r="I798" s="232"/>
      <c r="J798" s="220"/>
      <c r="K798" s="176"/>
      <c r="L798" s="176"/>
      <c r="M798" s="176"/>
      <c r="N798" s="176"/>
      <c r="O798" s="227"/>
      <c r="P798" s="176"/>
      <c r="Q798" s="176"/>
      <c r="R798" s="176"/>
      <c r="S798" s="176"/>
      <c r="T798" s="176"/>
      <c r="U798" s="176"/>
      <c r="V798" s="176"/>
      <c r="W798" s="176"/>
      <c r="X798" s="176"/>
      <c r="Y798" s="224"/>
      <c r="Z798" s="176"/>
      <c r="AA798" s="176"/>
      <c r="AB798" s="176"/>
      <c r="AC798" s="176"/>
      <c r="AD798" s="176"/>
      <c r="AE798" s="176"/>
      <c r="AF798" s="176"/>
      <c r="AG798" s="176"/>
      <c r="AH798" s="176"/>
      <c r="AI798" s="176"/>
      <c r="AJ798" s="176"/>
      <c r="AK798" s="176"/>
      <c r="AL798" s="176"/>
      <c r="AM798" s="176"/>
      <c r="AN798" s="176"/>
      <c r="AO798" s="176"/>
      <c r="AP798" s="176"/>
      <c r="AQ798" s="176"/>
      <c r="AR798" s="176"/>
      <c r="AS798" s="176"/>
      <c r="AT798" s="176"/>
      <c r="AU798" s="176"/>
      <c r="AV798" s="176"/>
      <c r="AW798" s="176"/>
      <c r="AX798" s="176"/>
      <c r="AY798" s="176"/>
      <c r="AZ798" s="176"/>
      <c r="BA798" s="176"/>
      <c r="BB798" s="176"/>
      <c r="BC798" s="176"/>
      <c r="BD798" s="176"/>
      <c r="BE798" s="176"/>
      <c r="BF798" s="176"/>
      <c r="BG798" s="176"/>
      <c r="BH798" s="176"/>
      <c r="BI798" s="176"/>
      <c r="BJ798" s="176"/>
      <c r="BK798" s="176"/>
      <c r="BL798" s="176"/>
      <c r="BM798" s="176"/>
      <c r="BN798" s="176"/>
      <c r="BO798" s="176"/>
      <c r="BP798" s="176"/>
      <c r="BQ798" s="176"/>
      <c r="BR798" s="176"/>
      <c r="BS798" s="176"/>
      <c r="BT798" s="176"/>
      <c r="BU798" s="176"/>
      <c r="BV798" s="176"/>
      <c r="BW798" s="176"/>
      <c r="BX798" s="176"/>
      <c r="BY798" s="176"/>
      <c r="BZ798" s="176"/>
      <c r="CA798" s="176"/>
      <c r="CB798" s="176"/>
      <c r="CC798" s="176"/>
      <c r="CD798" s="176"/>
      <c r="CE798" s="176"/>
      <c r="CF798" s="176"/>
      <c r="CG798" s="176"/>
      <c r="CH798" s="176"/>
      <c r="CI798" s="176"/>
      <c r="CJ798" s="176"/>
      <c r="CK798" s="176"/>
      <c r="CL798" s="176"/>
      <c r="CM798" s="176"/>
      <c r="CN798" s="176"/>
      <c r="CO798" s="176"/>
      <c r="CP798" s="176"/>
      <c r="CQ798" s="176"/>
      <c r="CR798" s="176"/>
      <c r="CS798" s="176"/>
      <c r="CT798" s="176"/>
      <c r="CU798" s="176"/>
      <c r="CV798" s="176"/>
      <c r="CW798" s="176"/>
      <c r="CX798" s="176"/>
      <c r="CY798" s="176"/>
      <c r="CZ798" s="176"/>
      <c r="DA798" s="176"/>
      <c r="DB798" s="176"/>
      <c r="DC798" s="176"/>
      <c r="DD798" s="176"/>
      <c r="DE798" s="176"/>
      <c r="DF798" s="176"/>
      <c r="DG798" s="176"/>
      <c r="DH798" s="176"/>
    </row>
    <row r="799" spans="1:112" s="229" customFormat="1" x14ac:dyDescent="0.2">
      <c r="A799" s="216"/>
      <c r="B799" s="176"/>
      <c r="C799" s="176"/>
      <c r="D799" s="176"/>
      <c r="E799" s="224"/>
      <c r="F799" s="176"/>
      <c r="G799" s="176"/>
      <c r="H799" s="232"/>
      <c r="I799" s="232"/>
      <c r="J799" s="220"/>
      <c r="K799" s="176"/>
      <c r="L799" s="176"/>
      <c r="M799" s="176"/>
      <c r="N799" s="176"/>
      <c r="O799" s="227"/>
      <c r="P799" s="176"/>
      <c r="Q799" s="176"/>
      <c r="R799" s="176"/>
      <c r="S799" s="176"/>
      <c r="T799" s="176"/>
      <c r="U799" s="176"/>
      <c r="V799" s="176"/>
      <c r="W799" s="176"/>
      <c r="X799" s="176"/>
      <c r="Y799" s="224"/>
      <c r="Z799" s="176"/>
      <c r="AA799" s="176"/>
      <c r="AB799" s="176"/>
      <c r="AC799" s="176"/>
      <c r="AD799" s="176"/>
      <c r="AE799" s="176"/>
      <c r="AF799" s="176"/>
      <c r="AG799" s="176"/>
      <c r="AH799" s="176"/>
      <c r="AI799" s="176"/>
      <c r="AJ799" s="176"/>
      <c r="AK799" s="176"/>
      <c r="AL799" s="176"/>
      <c r="AM799" s="176"/>
      <c r="AN799" s="176"/>
      <c r="AO799" s="176"/>
      <c r="AP799" s="176"/>
      <c r="AQ799" s="176"/>
      <c r="AR799" s="176"/>
      <c r="AS799" s="176"/>
      <c r="AT799" s="176"/>
      <c r="AU799" s="176"/>
      <c r="AV799" s="176"/>
      <c r="AW799" s="176"/>
      <c r="AX799" s="176"/>
      <c r="AY799" s="176"/>
      <c r="AZ799" s="176"/>
      <c r="BA799" s="176"/>
      <c r="BB799" s="176"/>
      <c r="BC799" s="176"/>
      <c r="BD799" s="176"/>
      <c r="BE799" s="176"/>
      <c r="BF799" s="176"/>
      <c r="BG799" s="176"/>
      <c r="BH799" s="176"/>
      <c r="BI799" s="176"/>
      <c r="BJ799" s="176"/>
      <c r="BK799" s="176"/>
      <c r="BL799" s="176"/>
      <c r="BM799" s="176"/>
      <c r="BN799" s="176"/>
      <c r="BO799" s="176"/>
      <c r="BP799" s="176"/>
      <c r="BQ799" s="176"/>
      <c r="BR799" s="176"/>
      <c r="BS799" s="176"/>
      <c r="BT799" s="176"/>
      <c r="BU799" s="176"/>
      <c r="BV799" s="176"/>
      <c r="BW799" s="176"/>
      <c r="BX799" s="176"/>
      <c r="BY799" s="176"/>
      <c r="BZ799" s="176"/>
      <c r="CA799" s="176"/>
      <c r="CB799" s="176"/>
      <c r="CC799" s="176"/>
      <c r="CD799" s="176"/>
      <c r="CE799" s="176"/>
      <c r="CF799" s="176"/>
      <c r="CG799" s="176"/>
      <c r="CH799" s="176"/>
      <c r="CI799" s="176"/>
      <c r="CJ799" s="176"/>
      <c r="CK799" s="176"/>
      <c r="CL799" s="176"/>
      <c r="CM799" s="176"/>
      <c r="CN799" s="176"/>
      <c r="CO799" s="176"/>
      <c r="CP799" s="176"/>
      <c r="CQ799" s="176"/>
      <c r="CR799" s="176"/>
      <c r="CS799" s="176"/>
      <c r="CT799" s="176"/>
      <c r="CU799" s="176"/>
      <c r="CV799" s="176"/>
      <c r="CW799" s="176"/>
      <c r="CX799" s="176"/>
      <c r="CY799" s="176"/>
      <c r="CZ799" s="176"/>
      <c r="DA799" s="176"/>
      <c r="DB799" s="176"/>
      <c r="DC799" s="176"/>
      <c r="DD799" s="176"/>
      <c r="DE799" s="176"/>
      <c r="DF799" s="176"/>
      <c r="DG799" s="176"/>
      <c r="DH799" s="176"/>
    </row>
    <row r="800" spans="1:112" s="229" customFormat="1" x14ac:dyDescent="0.2">
      <c r="A800" s="216"/>
      <c r="B800" s="176"/>
      <c r="C800" s="176"/>
      <c r="D800" s="176"/>
      <c r="E800" s="224"/>
      <c r="F800" s="176"/>
      <c r="G800" s="176"/>
      <c r="H800" s="234"/>
      <c r="I800" s="232"/>
      <c r="J800" s="220"/>
      <c r="K800" s="176"/>
      <c r="L800" s="176"/>
      <c r="M800" s="176"/>
      <c r="N800" s="176"/>
      <c r="O800" s="227"/>
      <c r="P800" s="176"/>
      <c r="Q800" s="176"/>
      <c r="R800" s="176"/>
      <c r="S800" s="176"/>
      <c r="T800" s="176"/>
      <c r="U800" s="176"/>
      <c r="V800" s="176"/>
      <c r="W800" s="176"/>
      <c r="X800" s="176"/>
      <c r="Y800" s="224"/>
      <c r="Z800" s="176"/>
      <c r="AA800" s="176"/>
      <c r="AB800" s="176"/>
      <c r="AC800" s="176"/>
      <c r="AD800" s="176"/>
      <c r="AE800" s="176"/>
      <c r="AF800" s="176"/>
      <c r="AG800" s="176"/>
      <c r="AH800" s="176"/>
      <c r="AI800" s="176"/>
      <c r="AJ800" s="176"/>
      <c r="AK800" s="176"/>
      <c r="AL800" s="176"/>
      <c r="AM800" s="176"/>
      <c r="AN800" s="176"/>
      <c r="AO800" s="176"/>
      <c r="AP800" s="176"/>
      <c r="AQ800" s="176"/>
      <c r="AR800" s="176"/>
      <c r="AS800" s="176"/>
      <c r="AT800" s="176"/>
      <c r="AU800" s="176"/>
      <c r="AV800" s="176"/>
      <c r="AW800" s="176"/>
      <c r="AX800" s="176"/>
      <c r="AY800" s="176"/>
      <c r="AZ800" s="176"/>
      <c r="BA800" s="176"/>
      <c r="BB800" s="176"/>
      <c r="BC800" s="176"/>
      <c r="BD800" s="176"/>
      <c r="BE800" s="176"/>
      <c r="BF800" s="176"/>
      <c r="BG800" s="176"/>
      <c r="BH800" s="176"/>
      <c r="BI800" s="176"/>
      <c r="BJ800" s="176"/>
      <c r="BK800" s="176"/>
      <c r="BL800" s="176"/>
      <c r="BM800" s="176"/>
      <c r="BN800" s="176"/>
      <c r="BO800" s="176"/>
      <c r="BP800" s="176"/>
      <c r="BQ800" s="176"/>
      <c r="BR800" s="176"/>
      <c r="BS800" s="176"/>
      <c r="BT800" s="176"/>
      <c r="BU800" s="176"/>
      <c r="BV800" s="176"/>
      <c r="BW800" s="176"/>
      <c r="BX800" s="176"/>
      <c r="BY800" s="176"/>
      <c r="BZ800" s="176"/>
      <c r="CA800" s="176"/>
      <c r="CB800" s="176"/>
      <c r="CC800" s="176"/>
      <c r="CD800" s="176"/>
      <c r="CE800" s="176"/>
      <c r="CF800" s="176"/>
      <c r="CG800" s="176"/>
      <c r="CH800" s="176"/>
      <c r="CI800" s="176"/>
      <c r="CJ800" s="176"/>
      <c r="CK800" s="176"/>
      <c r="CL800" s="176"/>
      <c r="CM800" s="176"/>
      <c r="CN800" s="176"/>
      <c r="CO800" s="176"/>
      <c r="CP800" s="176"/>
      <c r="CQ800" s="176"/>
      <c r="CR800" s="176"/>
      <c r="CS800" s="176"/>
      <c r="CT800" s="176"/>
      <c r="CU800" s="176"/>
      <c r="CV800" s="176"/>
      <c r="CW800" s="176"/>
      <c r="CX800" s="176"/>
      <c r="CY800" s="176"/>
      <c r="CZ800" s="176"/>
      <c r="DA800" s="176"/>
      <c r="DB800" s="176"/>
      <c r="DC800" s="176"/>
      <c r="DD800" s="176"/>
      <c r="DE800" s="176"/>
      <c r="DF800" s="176"/>
      <c r="DG800" s="176"/>
      <c r="DH800" s="176"/>
    </row>
    <row r="801" spans="1:112" s="229" customFormat="1" x14ac:dyDescent="0.2">
      <c r="A801" s="216"/>
      <c r="B801" s="176"/>
      <c r="C801" s="176"/>
      <c r="D801" s="176"/>
      <c r="E801" s="224"/>
      <c r="F801" s="176"/>
      <c r="G801" s="176"/>
      <c r="H801" s="234"/>
      <c r="I801" s="232"/>
      <c r="J801" s="220"/>
      <c r="K801" s="176"/>
      <c r="L801" s="176"/>
      <c r="M801" s="176"/>
      <c r="N801" s="176"/>
      <c r="O801" s="227"/>
      <c r="P801" s="176"/>
      <c r="Q801" s="176"/>
      <c r="R801" s="176"/>
      <c r="S801" s="176"/>
      <c r="T801" s="176"/>
      <c r="U801" s="176"/>
      <c r="V801" s="176"/>
      <c r="W801" s="176"/>
      <c r="X801" s="176"/>
      <c r="Y801" s="224"/>
      <c r="Z801" s="176"/>
      <c r="AA801" s="176"/>
      <c r="AB801" s="176"/>
      <c r="AC801" s="176"/>
      <c r="AD801" s="176"/>
      <c r="AE801" s="176"/>
      <c r="AF801" s="176"/>
      <c r="AG801" s="176"/>
      <c r="AH801" s="176"/>
      <c r="AI801" s="176"/>
      <c r="AJ801" s="176"/>
      <c r="AK801" s="176"/>
      <c r="AL801" s="176"/>
      <c r="AM801" s="176"/>
      <c r="AN801" s="176"/>
      <c r="AO801" s="176"/>
      <c r="AP801" s="176"/>
      <c r="AQ801" s="176"/>
      <c r="AR801" s="176"/>
      <c r="AS801" s="176"/>
      <c r="AT801" s="176"/>
      <c r="AU801" s="176"/>
      <c r="AV801" s="176"/>
      <c r="AW801" s="176"/>
      <c r="AX801" s="176"/>
      <c r="AY801" s="176"/>
      <c r="AZ801" s="176"/>
      <c r="BA801" s="176"/>
      <c r="BB801" s="176"/>
      <c r="BC801" s="176"/>
      <c r="BD801" s="176"/>
      <c r="BE801" s="176"/>
      <c r="BF801" s="176"/>
      <c r="BG801" s="176"/>
      <c r="BH801" s="176"/>
      <c r="BI801" s="176"/>
      <c r="BJ801" s="176"/>
      <c r="BK801" s="176"/>
      <c r="BL801" s="176"/>
      <c r="BM801" s="176"/>
      <c r="BN801" s="176"/>
      <c r="BO801" s="176"/>
      <c r="BP801" s="176"/>
      <c r="BQ801" s="176"/>
      <c r="BR801" s="176"/>
      <c r="BS801" s="176"/>
      <c r="BT801" s="176"/>
      <c r="BU801" s="176"/>
      <c r="BV801" s="176"/>
      <c r="BW801" s="176"/>
      <c r="BX801" s="176"/>
      <c r="BY801" s="176"/>
      <c r="BZ801" s="176"/>
      <c r="CA801" s="176"/>
      <c r="CB801" s="176"/>
      <c r="CC801" s="176"/>
      <c r="CD801" s="176"/>
      <c r="CE801" s="176"/>
      <c r="CF801" s="176"/>
      <c r="CG801" s="176"/>
      <c r="CH801" s="176"/>
      <c r="CI801" s="176"/>
      <c r="CJ801" s="176"/>
      <c r="CK801" s="176"/>
      <c r="CL801" s="176"/>
      <c r="CM801" s="176"/>
      <c r="CN801" s="176"/>
      <c r="CO801" s="176"/>
      <c r="CP801" s="176"/>
      <c r="CQ801" s="176"/>
      <c r="CR801" s="176"/>
      <c r="CS801" s="176"/>
      <c r="CT801" s="176"/>
      <c r="CU801" s="176"/>
      <c r="CV801" s="176"/>
      <c r="CW801" s="176"/>
      <c r="CX801" s="176"/>
      <c r="CY801" s="176"/>
      <c r="CZ801" s="176"/>
      <c r="DA801" s="176"/>
      <c r="DB801" s="176"/>
      <c r="DC801" s="176"/>
      <c r="DD801" s="176"/>
      <c r="DE801" s="176"/>
      <c r="DF801" s="176"/>
      <c r="DG801" s="176"/>
      <c r="DH801" s="176"/>
    </row>
    <row r="802" spans="1:112" s="229" customFormat="1" x14ac:dyDescent="0.2">
      <c r="A802" s="216"/>
      <c r="B802" s="176"/>
      <c r="C802" s="223"/>
      <c r="D802" s="176"/>
      <c r="E802" s="224"/>
      <c r="F802" s="176"/>
      <c r="G802" s="176"/>
      <c r="H802" s="234"/>
      <c r="I802" s="232"/>
      <c r="J802" s="220"/>
      <c r="K802" s="176"/>
      <c r="L802" s="176"/>
      <c r="M802" s="176"/>
      <c r="N802" s="176"/>
      <c r="O802" s="227"/>
      <c r="P802" s="176"/>
      <c r="Q802" s="176"/>
      <c r="R802" s="176"/>
      <c r="S802" s="176"/>
      <c r="T802" s="176"/>
      <c r="U802" s="176"/>
      <c r="V802" s="176"/>
      <c r="W802" s="176"/>
      <c r="X802" s="176"/>
      <c r="Y802" s="224"/>
      <c r="Z802" s="176"/>
      <c r="AA802" s="176"/>
      <c r="AB802" s="176"/>
      <c r="AC802" s="176"/>
      <c r="AD802" s="176"/>
      <c r="AE802" s="176"/>
      <c r="AF802" s="176"/>
      <c r="AG802" s="176"/>
      <c r="AH802" s="176"/>
      <c r="AI802" s="176"/>
      <c r="AJ802" s="176"/>
      <c r="AK802" s="176"/>
      <c r="AL802" s="176"/>
      <c r="AM802" s="176"/>
      <c r="AN802" s="176"/>
      <c r="AO802" s="176"/>
      <c r="AP802" s="176"/>
      <c r="AQ802" s="176"/>
      <c r="AR802" s="176"/>
      <c r="AS802" s="176"/>
      <c r="AT802" s="176"/>
      <c r="AU802" s="176"/>
      <c r="AV802" s="176"/>
      <c r="AW802" s="176"/>
      <c r="AX802" s="176"/>
      <c r="AY802" s="176"/>
      <c r="AZ802" s="176"/>
      <c r="BA802" s="176"/>
      <c r="BB802" s="176"/>
      <c r="BC802" s="176"/>
      <c r="BD802" s="176"/>
      <c r="BE802" s="176"/>
      <c r="BF802" s="176"/>
      <c r="BG802" s="176"/>
      <c r="BH802" s="176"/>
      <c r="BI802" s="176"/>
      <c r="BJ802" s="176"/>
      <c r="BK802" s="176"/>
      <c r="BL802" s="176"/>
      <c r="BM802" s="176"/>
      <c r="BN802" s="176"/>
      <c r="BO802" s="176"/>
      <c r="BP802" s="176"/>
      <c r="BQ802" s="176"/>
      <c r="BR802" s="176"/>
      <c r="BS802" s="176"/>
      <c r="BT802" s="176"/>
      <c r="BU802" s="176"/>
      <c r="BV802" s="176"/>
      <c r="BW802" s="176"/>
      <c r="BX802" s="176"/>
      <c r="BY802" s="176"/>
      <c r="BZ802" s="176"/>
      <c r="CA802" s="176"/>
      <c r="CB802" s="176"/>
      <c r="CC802" s="176"/>
      <c r="CD802" s="176"/>
      <c r="CE802" s="176"/>
      <c r="CF802" s="176"/>
      <c r="CG802" s="176"/>
      <c r="CH802" s="176"/>
      <c r="CI802" s="176"/>
      <c r="CJ802" s="176"/>
      <c r="CK802" s="176"/>
      <c r="CL802" s="176"/>
      <c r="CM802" s="176"/>
      <c r="CN802" s="176"/>
      <c r="CO802" s="176"/>
      <c r="CP802" s="176"/>
      <c r="CQ802" s="176"/>
      <c r="CR802" s="176"/>
      <c r="CS802" s="176"/>
      <c r="CT802" s="176"/>
      <c r="CU802" s="176"/>
      <c r="CV802" s="176"/>
      <c r="CW802" s="176"/>
      <c r="CX802" s="176"/>
      <c r="CY802" s="176"/>
      <c r="CZ802" s="176"/>
      <c r="DA802" s="176"/>
      <c r="DB802" s="176"/>
      <c r="DC802" s="176"/>
      <c r="DD802" s="176"/>
      <c r="DE802" s="176"/>
      <c r="DF802" s="176"/>
      <c r="DG802" s="176"/>
      <c r="DH802" s="176"/>
    </row>
    <row r="803" spans="1:112" s="229" customFormat="1" x14ac:dyDescent="0.2">
      <c r="A803" s="216"/>
      <c r="B803" s="176"/>
      <c r="C803" s="176"/>
      <c r="D803" s="176"/>
      <c r="E803" s="224"/>
      <c r="F803" s="176"/>
      <c r="G803" s="176"/>
      <c r="H803" s="232"/>
      <c r="I803" s="232"/>
      <c r="J803" s="220"/>
      <c r="K803" s="176"/>
      <c r="L803" s="176"/>
      <c r="M803" s="176"/>
      <c r="N803" s="176"/>
      <c r="O803" s="227"/>
      <c r="P803" s="176"/>
      <c r="Q803" s="176"/>
      <c r="R803" s="176"/>
      <c r="S803" s="176"/>
      <c r="T803" s="176"/>
      <c r="U803" s="176"/>
      <c r="V803" s="176"/>
      <c r="W803" s="176"/>
      <c r="X803" s="176"/>
      <c r="Y803" s="224"/>
      <c r="Z803" s="176"/>
      <c r="AA803" s="176"/>
      <c r="AB803" s="176"/>
      <c r="AC803" s="176"/>
      <c r="AD803" s="176"/>
      <c r="AE803" s="176"/>
      <c r="AF803" s="176"/>
      <c r="AG803" s="176"/>
      <c r="AH803" s="176"/>
      <c r="AI803" s="176"/>
      <c r="AJ803" s="176"/>
      <c r="AK803" s="176"/>
      <c r="AL803" s="176"/>
      <c r="AM803" s="176"/>
      <c r="AN803" s="176"/>
      <c r="AO803" s="176"/>
      <c r="AP803" s="176"/>
      <c r="AQ803" s="176"/>
      <c r="AR803" s="176"/>
      <c r="AS803" s="176"/>
      <c r="AT803" s="176"/>
      <c r="AU803" s="176"/>
      <c r="AV803" s="176"/>
      <c r="AW803" s="176"/>
      <c r="AX803" s="176"/>
      <c r="AY803" s="176"/>
      <c r="AZ803" s="176"/>
      <c r="BA803" s="176"/>
      <c r="BB803" s="176"/>
      <c r="BC803" s="176"/>
      <c r="BD803" s="176"/>
      <c r="BE803" s="176"/>
      <c r="BF803" s="176"/>
      <c r="BG803" s="176"/>
      <c r="BH803" s="176"/>
      <c r="BI803" s="176"/>
      <c r="BJ803" s="176"/>
      <c r="BK803" s="176"/>
      <c r="BL803" s="176"/>
      <c r="BM803" s="176"/>
      <c r="BN803" s="176"/>
      <c r="BO803" s="176"/>
      <c r="BP803" s="176"/>
      <c r="BQ803" s="176"/>
      <c r="BR803" s="176"/>
      <c r="BS803" s="176"/>
      <c r="BT803" s="176"/>
      <c r="BU803" s="176"/>
      <c r="BV803" s="176"/>
      <c r="BW803" s="176"/>
      <c r="BX803" s="176"/>
      <c r="BY803" s="176"/>
      <c r="BZ803" s="176"/>
      <c r="CA803" s="176"/>
      <c r="CB803" s="176"/>
      <c r="CC803" s="176"/>
      <c r="CD803" s="176"/>
      <c r="CE803" s="176"/>
      <c r="CF803" s="176"/>
      <c r="CG803" s="176"/>
      <c r="CH803" s="176"/>
      <c r="CI803" s="176"/>
      <c r="CJ803" s="176"/>
      <c r="CK803" s="176"/>
      <c r="CL803" s="176"/>
      <c r="CM803" s="176"/>
      <c r="CN803" s="176"/>
      <c r="CO803" s="176"/>
      <c r="CP803" s="176"/>
      <c r="CQ803" s="176"/>
      <c r="CR803" s="176"/>
      <c r="CS803" s="176"/>
      <c r="CT803" s="176"/>
      <c r="CU803" s="176"/>
      <c r="CV803" s="176"/>
      <c r="CW803" s="176"/>
      <c r="CX803" s="176"/>
      <c r="CY803" s="176"/>
      <c r="CZ803" s="176"/>
      <c r="DA803" s="176"/>
      <c r="DB803" s="176"/>
      <c r="DC803" s="176"/>
      <c r="DD803" s="176"/>
      <c r="DE803" s="176"/>
      <c r="DF803" s="176"/>
      <c r="DG803" s="176"/>
      <c r="DH803" s="176"/>
    </row>
    <row r="804" spans="1:112" s="229" customFormat="1" x14ac:dyDescent="0.2">
      <c r="A804" s="216"/>
      <c r="B804" s="176"/>
      <c r="C804" s="176"/>
      <c r="D804" s="176"/>
      <c r="E804" s="224"/>
      <c r="F804" s="176"/>
      <c r="G804" s="176"/>
      <c r="H804" s="232"/>
      <c r="I804" s="232"/>
      <c r="J804" s="220"/>
      <c r="K804" s="176"/>
      <c r="L804" s="176"/>
      <c r="M804" s="176"/>
      <c r="N804" s="176"/>
      <c r="O804" s="227"/>
      <c r="P804" s="176"/>
      <c r="Q804" s="176"/>
      <c r="R804" s="176"/>
      <c r="S804" s="176"/>
      <c r="T804" s="176"/>
      <c r="U804" s="176"/>
      <c r="V804" s="176"/>
      <c r="W804" s="176"/>
      <c r="X804" s="176"/>
      <c r="Y804" s="224"/>
      <c r="Z804" s="176"/>
      <c r="AA804" s="176"/>
      <c r="AB804" s="176"/>
      <c r="AC804" s="176"/>
      <c r="AD804" s="176"/>
      <c r="AE804" s="176"/>
      <c r="AF804" s="176"/>
      <c r="AG804" s="176"/>
      <c r="AH804" s="176"/>
      <c r="AI804" s="176"/>
      <c r="AJ804" s="176"/>
      <c r="AK804" s="176"/>
      <c r="AL804" s="176"/>
      <c r="AM804" s="176"/>
      <c r="AN804" s="176"/>
      <c r="AO804" s="176"/>
      <c r="AP804" s="176"/>
      <c r="AQ804" s="176"/>
      <c r="AR804" s="176"/>
      <c r="AS804" s="176"/>
      <c r="AT804" s="176"/>
      <c r="AU804" s="176"/>
      <c r="AV804" s="176"/>
      <c r="AW804" s="176"/>
      <c r="AX804" s="176"/>
      <c r="AY804" s="176"/>
      <c r="AZ804" s="176"/>
      <c r="BA804" s="176"/>
      <c r="BB804" s="176"/>
      <c r="BC804" s="176"/>
      <c r="BD804" s="176"/>
      <c r="BE804" s="176"/>
      <c r="BF804" s="176"/>
      <c r="BG804" s="176"/>
      <c r="BH804" s="176"/>
      <c r="BI804" s="176"/>
      <c r="BJ804" s="176"/>
      <c r="BK804" s="176"/>
      <c r="BL804" s="176"/>
      <c r="BM804" s="176"/>
      <c r="BN804" s="176"/>
      <c r="BO804" s="176"/>
      <c r="BP804" s="176"/>
      <c r="BQ804" s="176"/>
      <c r="BR804" s="176"/>
      <c r="BS804" s="176"/>
      <c r="BT804" s="176"/>
      <c r="BU804" s="176"/>
      <c r="BV804" s="176"/>
      <c r="BW804" s="176"/>
      <c r="BX804" s="176"/>
      <c r="BY804" s="176"/>
      <c r="BZ804" s="176"/>
      <c r="CA804" s="176"/>
      <c r="CB804" s="176"/>
      <c r="CC804" s="176"/>
      <c r="CD804" s="176"/>
      <c r="CE804" s="176"/>
      <c r="CF804" s="176"/>
      <c r="CG804" s="176"/>
      <c r="CH804" s="176"/>
      <c r="CI804" s="176"/>
      <c r="CJ804" s="176"/>
      <c r="CK804" s="176"/>
      <c r="CL804" s="176"/>
      <c r="CM804" s="176"/>
      <c r="CN804" s="176"/>
      <c r="CO804" s="176"/>
      <c r="CP804" s="176"/>
      <c r="CQ804" s="176"/>
      <c r="CR804" s="176"/>
      <c r="CS804" s="176"/>
      <c r="CT804" s="176"/>
      <c r="CU804" s="176"/>
      <c r="CV804" s="176"/>
      <c r="CW804" s="176"/>
      <c r="CX804" s="176"/>
      <c r="CY804" s="176"/>
      <c r="CZ804" s="176"/>
      <c r="DA804" s="176"/>
      <c r="DB804" s="176"/>
      <c r="DC804" s="176"/>
      <c r="DD804" s="176"/>
      <c r="DE804" s="176"/>
      <c r="DF804" s="176"/>
      <c r="DG804" s="176"/>
      <c r="DH804" s="176"/>
    </row>
    <row r="805" spans="1:112" s="229" customFormat="1" x14ac:dyDescent="0.2">
      <c r="A805" s="216"/>
      <c r="B805" s="176"/>
      <c r="C805" s="176"/>
      <c r="D805" s="176"/>
      <c r="E805" s="224"/>
      <c r="F805" s="176"/>
      <c r="G805" s="176"/>
      <c r="H805" s="232"/>
      <c r="I805" s="232"/>
      <c r="J805" s="220"/>
      <c r="K805" s="176"/>
      <c r="L805" s="176"/>
      <c r="M805" s="176"/>
      <c r="N805" s="176"/>
      <c r="O805" s="227"/>
      <c r="P805" s="176"/>
      <c r="Q805" s="176"/>
      <c r="R805" s="176"/>
      <c r="S805" s="176"/>
      <c r="T805" s="176"/>
      <c r="U805" s="176"/>
      <c r="V805" s="176"/>
      <c r="W805" s="176"/>
      <c r="X805" s="176"/>
      <c r="Y805" s="224"/>
      <c r="Z805" s="176"/>
      <c r="AA805" s="176"/>
      <c r="AB805" s="176"/>
      <c r="AC805" s="176"/>
      <c r="AD805" s="176"/>
      <c r="AE805" s="176"/>
      <c r="AF805" s="176"/>
      <c r="AG805" s="176"/>
      <c r="AH805" s="176"/>
      <c r="AI805" s="176"/>
      <c r="AJ805" s="176"/>
      <c r="AK805" s="176"/>
      <c r="AL805" s="176"/>
      <c r="AM805" s="176"/>
      <c r="AN805" s="176"/>
      <c r="AO805" s="176"/>
      <c r="AP805" s="176"/>
      <c r="AQ805" s="176"/>
      <c r="AR805" s="176"/>
      <c r="AS805" s="176"/>
      <c r="AT805" s="176"/>
      <c r="AU805" s="176"/>
      <c r="AV805" s="176"/>
      <c r="AW805" s="176"/>
      <c r="AX805" s="176"/>
      <c r="AY805" s="176"/>
      <c r="AZ805" s="176"/>
      <c r="BA805" s="176"/>
      <c r="BB805" s="176"/>
      <c r="BC805" s="176"/>
      <c r="BD805" s="176"/>
      <c r="BE805" s="176"/>
      <c r="BF805" s="176"/>
      <c r="BG805" s="176"/>
      <c r="BH805" s="176"/>
      <c r="BI805" s="176"/>
      <c r="BJ805" s="176"/>
      <c r="BK805" s="176"/>
      <c r="BL805" s="176"/>
      <c r="BM805" s="176"/>
      <c r="BN805" s="176"/>
      <c r="BO805" s="176"/>
      <c r="BP805" s="176"/>
      <c r="BQ805" s="176"/>
      <c r="BR805" s="176"/>
      <c r="BS805" s="176"/>
      <c r="BT805" s="176"/>
      <c r="BU805" s="176"/>
      <c r="BV805" s="176"/>
      <c r="BW805" s="176"/>
      <c r="BX805" s="176"/>
      <c r="BY805" s="176"/>
      <c r="BZ805" s="176"/>
      <c r="CA805" s="176"/>
      <c r="CB805" s="176"/>
      <c r="CC805" s="176"/>
      <c r="CD805" s="176"/>
      <c r="CE805" s="176"/>
      <c r="CF805" s="176"/>
      <c r="CG805" s="176"/>
      <c r="CH805" s="176"/>
      <c r="CI805" s="176"/>
      <c r="CJ805" s="176"/>
      <c r="CK805" s="176"/>
      <c r="CL805" s="176"/>
      <c r="CM805" s="176"/>
      <c r="CN805" s="176"/>
      <c r="CO805" s="176"/>
      <c r="CP805" s="176"/>
      <c r="CQ805" s="176"/>
      <c r="CR805" s="176"/>
      <c r="CS805" s="176"/>
      <c r="CT805" s="176"/>
      <c r="CU805" s="176"/>
      <c r="CV805" s="176"/>
      <c r="CW805" s="176"/>
      <c r="CX805" s="176"/>
      <c r="CY805" s="176"/>
      <c r="CZ805" s="176"/>
      <c r="DA805" s="176"/>
      <c r="DB805" s="176"/>
      <c r="DC805" s="176"/>
      <c r="DD805" s="176"/>
      <c r="DE805" s="176"/>
      <c r="DF805" s="176"/>
      <c r="DG805" s="176"/>
      <c r="DH805" s="176"/>
    </row>
    <row r="806" spans="1:112" s="229" customFormat="1" x14ac:dyDescent="0.2">
      <c r="A806" s="216"/>
      <c r="B806" s="176"/>
      <c r="C806" s="176"/>
      <c r="D806" s="176"/>
      <c r="E806" s="224"/>
      <c r="F806" s="176"/>
      <c r="G806" s="176"/>
      <c r="H806" s="232"/>
      <c r="I806" s="232"/>
      <c r="J806" s="220"/>
      <c r="K806" s="176"/>
      <c r="L806" s="176"/>
      <c r="M806" s="176"/>
      <c r="N806" s="176"/>
      <c r="O806" s="227"/>
      <c r="P806" s="176"/>
      <c r="Q806" s="176"/>
      <c r="R806" s="176"/>
      <c r="S806" s="176"/>
      <c r="T806" s="176"/>
      <c r="U806" s="176"/>
      <c r="V806" s="176"/>
      <c r="W806" s="176"/>
      <c r="X806" s="176"/>
      <c r="Y806" s="224"/>
      <c r="Z806" s="176"/>
      <c r="AA806" s="176"/>
      <c r="AB806" s="176"/>
      <c r="AC806" s="176"/>
      <c r="AD806" s="176"/>
      <c r="AE806" s="176"/>
      <c r="AF806" s="176"/>
      <c r="AG806" s="176"/>
      <c r="AH806" s="176"/>
      <c r="AI806" s="176"/>
      <c r="AJ806" s="176"/>
      <c r="AK806" s="176"/>
      <c r="AL806" s="176"/>
      <c r="AM806" s="176"/>
      <c r="AN806" s="176"/>
      <c r="AO806" s="176"/>
      <c r="AP806" s="176"/>
      <c r="AQ806" s="176"/>
      <c r="AR806" s="176"/>
      <c r="AS806" s="176"/>
      <c r="AT806" s="176"/>
      <c r="AU806" s="176"/>
      <c r="AV806" s="176"/>
      <c r="AW806" s="176"/>
      <c r="AX806" s="176"/>
      <c r="AY806" s="176"/>
      <c r="AZ806" s="176"/>
      <c r="BA806" s="176"/>
      <c r="BB806" s="176"/>
      <c r="BC806" s="176"/>
      <c r="BD806" s="176"/>
      <c r="BE806" s="176"/>
      <c r="BF806" s="176"/>
      <c r="BG806" s="176"/>
      <c r="BH806" s="176"/>
      <c r="BI806" s="176"/>
      <c r="BJ806" s="176"/>
      <c r="BK806" s="176"/>
      <c r="BL806" s="176"/>
      <c r="BM806" s="176"/>
      <c r="BN806" s="176"/>
      <c r="BO806" s="176"/>
      <c r="BP806" s="176"/>
      <c r="BQ806" s="176"/>
      <c r="BR806" s="176"/>
      <c r="BS806" s="176"/>
      <c r="BT806" s="176"/>
      <c r="BU806" s="176"/>
      <c r="BV806" s="176"/>
      <c r="BW806" s="176"/>
      <c r="BX806" s="176"/>
      <c r="BY806" s="176"/>
      <c r="BZ806" s="176"/>
      <c r="CA806" s="176"/>
      <c r="CB806" s="176"/>
      <c r="CC806" s="176"/>
      <c r="CD806" s="176"/>
      <c r="CE806" s="176"/>
      <c r="CF806" s="176"/>
      <c r="CG806" s="176"/>
      <c r="CH806" s="176"/>
      <c r="CI806" s="176"/>
      <c r="CJ806" s="176"/>
      <c r="CK806" s="176"/>
      <c r="CL806" s="176"/>
      <c r="CM806" s="176"/>
      <c r="CN806" s="176"/>
      <c r="CO806" s="176"/>
      <c r="CP806" s="176"/>
      <c r="CQ806" s="176"/>
      <c r="CR806" s="176"/>
      <c r="CS806" s="176"/>
      <c r="CT806" s="176"/>
      <c r="CU806" s="176"/>
      <c r="CV806" s="176"/>
      <c r="CW806" s="176"/>
      <c r="CX806" s="176"/>
      <c r="CY806" s="176"/>
      <c r="CZ806" s="176"/>
      <c r="DA806" s="176"/>
      <c r="DB806" s="176"/>
      <c r="DC806" s="176"/>
      <c r="DD806" s="176"/>
      <c r="DE806" s="176"/>
      <c r="DF806" s="176"/>
      <c r="DG806" s="176"/>
      <c r="DH806" s="176"/>
    </row>
    <row r="807" spans="1:112" s="229" customFormat="1" x14ac:dyDescent="0.2">
      <c r="A807" s="216"/>
      <c r="B807" s="176"/>
      <c r="C807" s="176"/>
      <c r="D807" s="176"/>
      <c r="E807" s="224"/>
      <c r="F807" s="176"/>
      <c r="G807" s="176"/>
      <c r="H807" s="234"/>
      <c r="I807" s="232"/>
      <c r="J807" s="220"/>
      <c r="K807" s="176"/>
      <c r="L807" s="176"/>
      <c r="M807" s="176"/>
      <c r="N807" s="176"/>
      <c r="O807" s="227"/>
      <c r="P807" s="176"/>
      <c r="Q807" s="176"/>
      <c r="R807" s="176"/>
      <c r="S807" s="176"/>
      <c r="T807" s="176"/>
      <c r="U807" s="176"/>
      <c r="V807" s="176"/>
      <c r="W807" s="176"/>
      <c r="X807" s="176"/>
      <c r="Y807" s="224"/>
      <c r="Z807" s="176"/>
      <c r="AA807" s="176"/>
      <c r="AB807" s="176"/>
      <c r="AC807" s="176"/>
      <c r="AD807" s="176"/>
      <c r="AE807" s="176"/>
      <c r="AF807" s="176"/>
      <c r="AG807" s="176"/>
      <c r="AH807" s="176"/>
      <c r="AI807" s="176"/>
      <c r="AJ807" s="176"/>
      <c r="AK807" s="176"/>
      <c r="AL807" s="176"/>
      <c r="AM807" s="176"/>
      <c r="AN807" s="176"/>
      <c r="AO807" s="176"/>
      <c r="AP807" s="176"/>
      <c r="AQ807" s="176"/>
      <c r="AR807" s="176"/>
      <c r="AS807" s="176"/>
      <c r="AT807" s="176"/>
      <c r="AU807" s="176"/>
      <c r="AV807" s="176"/>
      <c r="AW807" s="176"/>
      <c r="AX807" s="176"/>
      <c r="AY807" s="176"/>
      <c r="AZ807" s="176"/>
      <c r="BA807" s="176"/>
      <c r="BB807" s="176"/>
      <c r="BC807" s="176"/>
      <c r="BD807" s="176"/>
      <c r="BE807" s="176"/>
      <c r="BF807" s="176"/>
      <c r="BG807" s="176"/>
      <c r="BH807" s="176"/>
      <c r="BI807" s="176"/>
      <c r="BJ807" s="176"/>
      <c r="BK807" s="176"/>
      <c r="BL807" s="176"/>
      <c r="BM807" s="176"/>
      <c r="BN807" s="176"/>
      <c r="BO807" s="176"/>
      <c r="BP807" s="176"/>
      <c r="BQ807" s="176"/>
      <c r="BR807" s="176"/>
      <c r="BS807" s="176"/>
      <c r="BT807" s="176"/>
      <c r="BU807" s="176"/>
      <c r="BV807" s="176"/>
      <c r="BW807" s="176"/>
      <c r="BX807" s="176"/>
      <c r="BY807" s="176"/>
      <c r="BZ807" s="176"/>
      <c r="CA807" s="176"/>
      <c r="CB807" s="176"/>
      <c r="CC807" s="176"/>
      <c r="CD807" s="176"/>
      <c r="CE807" s="176"/>
      <c r="CF807" s="176"/>
      <c r="CG807" s="176"/>
      <c r="CH807" s="176"/>
      <c r="CI807" s="176"/>
      <c r="CJ807" s="176"/>
      <c r="CK807" s="176"/>
      <c r="CL807" s="176"/>
      <c r="CM807" s="176"/>
      <c r="CN807" s="176"/>
      <c r="CO807" s="176"/>
      <c r="CP807" s="176"/>
      <c r="CQ807" s="176"/>
      <c r="CR807" s="176"/>
      <c r="CS807" s="176"/>
      <c r="CT807" s="176"/>
      <c r="CU807" s="176"/>
      <c r="CV807" s="176"/>
      <c r="CW807" s="176"/>
      <c r="CX807" s="176"/>
      <c r="CY807" s="176"/>
      <c r="CZ807" s="176"/>
      <c r="DA807" s="176"/>
      <c r="DB807" s="176"/>
      <c r="DC807" s="176"/>
      <c r="DD807" s="176"/>
      <c r="DE807" s="176"/>
      <c r="DF807" s="176"/>
      <c r="DG807" s="176"/>
      <c r="DH807" s="176"/>
    </row>
    <row r="808" spans="1:112" s="229" customFormat="1" x14ac:dyDescent="0.2">
      <c r="A808" s="216"/>
      <c r="B808" s="176"/>
      <c r="C808" s="176"/>
      <c r="D808" s="176"/>
      <c r="E808" s="224"/>
      <c r="F808" s="176"/>
      <c r="G808" s="176"/>
      <c r="H808" s="234"/>
      <c r="I808" s="232"/>
      <c r="J808" s="220"/>
      <c r="K808" s="176"/>
      <c r="L808" s="176"/>
      <c r="M808" s="176"/>
      <c r="N808" s="176"/>
      <c r="O808" s="227"/>
      <c r="P808" s="176"/>
      <c r="Q808" s="176"/>
      <c r="R808" s="176"/>
      <c r="S808" s="176"/>
      <c r="T808" s="176"/>
      <c r="U808" s="176"/>
      <c r="V808" s="176"/>
      <c r="W808" s="176"/>
      <c r="X808" s="176"/>
      <c r="Y808" s="224"/>
      <c r="Z808" s="176"/>
      <c r="AA808" s="176"/>
      <c r="AB808" s="176"/>
      <c r="AC808" s="176"/>
      <c r="AD808" s="176"/>
      <c r="AE808" s="176"/>
      <c r="AF808" s="176"/>
      <c r="AG808" s="176"/>
      <c r="AH808" s="176"/>
      <c r="AI808" s="176"/>
      <c r="AJ808" s="176"/>
      <c r="AK808" s="176"/>
      <c r="AL808" s="176"/>
      <c r="AM808" s="176"/>
      <c r="AN808" s="176"/>
      <c r="AO808" s="176"/>
      <c r="AP808" s="176"/>
      <c r="AQ808" s="176"/>
      <c r="AR808" s="176"/>
      <c r="AS808" s="176"/>
      <c r="AT808" s="176"/>
      <c r="AU808" s="176"/>
      <c r="AV808" s="176"/>
      <c r="AW808" s="176"/>
      <c r="AX808" s="176"/>
      <c r="AY808" s="176"/>
      <c r="AZ808" s="176"/>
      <c r="BA808" s="176"/>
      <c r="BB808" s="176"/>
      <c r="BC808" s="176"/>
      <c r="BD808" s="176"/>
      <c r="BE808" s="176"/>
      <c r="BF808" s="176"/>
      <c r="BG808" s="176"/>
      <c r="BH808" s="176"/>
      <c r="BI808" s="176"/>
      <c r="BJ808" s="176"/>
      <c r="BK808" s="176"/>
      <c r="BL808" s="176"/>
      <c r="BM808" s="176"/>
      <c r="BN808" s="176"/>
      <c r="BO808" s="176"/>
      <c r="BP808" s="176"/>
      <c r="BQ808" s="176"/>
      <c r="BR808" s="176"/>
      <c r="BS808" s="176"/>
      <c r="BT808" s="176"/>
      <c r="BU808" s="176"/>
      <c r="BV808" s="176"/>
      <c r="BW808" s="176"/>
      <c r="BX808" s="176"/>
      <c r="BY808" s="176"/>
      <c r="BZ808" s="176"/>
      <c r="CA808" s="176"/>
      <c r="CB808" s="176"/>
      <c r="CC808" s="176"/>
      <c r="CD808" s="176"/>
      <c r="CE808" s="176"/>
      <c r="CF808" s="176"/>
      <c r="CG808" s="176"/>
      <c r="CH808" s="176"/>
      <c r="CI808" s="176"/>
      <c r="CJ808" s="176"/>
      <c r="CK808" s="176"/>
      <c r="CL808" s="176"/>
      <c r="CM808" s="176"/>
      <c r="CN808" s="176"/>
      <c r="CO808" s="176"/>
      <c r="CP808" s="176"/>
      <c r="CQ808" s="176"/>
      <c r="CR808" s="176"/>
      <c r="CS808" s="176"/>
      <c r="CT808" s="176"/>
      <c r="CU808" s="176"/>
      <c r="CV808" s="176"/>
      <c r="CW808" s="176"/>
      <c r="CX808" s="176"/>
      <c r="CY808" s="176"/>
      <c r="CZ808" s="176"/>
      <c r="DA808" s="176"/>
      <c r="DB808" s="176"/>
      <c r="DC808" s="176"/>
      <c r="DD808" s="176"/>
      <c r="DE808" s="176"/>
      <c r="DF808" s="176"/>
      <c r="DG808" s="176"/>
      <c r="DH808" s="176"/>
    </row>
    <row r="809" spans="1:112" s="229" customFormat="1" x14ac:dyDescent="0.2">
      <c r="A809" s="216"/>
      <c r="B809" s="176"/>
      <c r="C809" s="176"/>
      <c r="D809" s="176"/>
      <c r="E809" s="224"/>
      <c r="F809" s="176"/>
      <c r="G809" s="176"/>
      <c r="H809" s="234"/>
      <c r="I809" s="232"/>
      <c r="J809" s="220"/>
      <c r="K809" s="176"/>
      <c r="L809" s="176"/>
      <c r="M809" s="176"/>
      <c r="N809" s="176"/>
      <c r="O809" s="227"/>
      <c r="P809" s="176"/>
      <c r="Q809" s="176"/>
      <c r="R809" s="176"/>
      <c r="S809" s="176"/>
      <c r="T809" s="176"/>
      <c r="U809" s="176"/>
      <c r="V809" s="176"/>
      <c r="W809" s="176"/>
      <c r="X809" s="176"/>
      <c r="Y809" s="224"/>
      <c r="Z809" s="176"/>
      <c r="AA809" s="176"/>
      <c r="AB809" s="176"/>
      <c r="AC809" s="176"/>
      <c r="AD809" s="176"/>
      <c r="AE809" s="176"/>
      <c r="AF809" s="176"/>
      <c r="AG809" s="176"/>
      <c r="AH809" s="176"/>
      <c r="AI809" s="176"/>
      <c r="AJ809" s="176"/>
      <c r="AK809" s="176"/>
      <c r="AL809" s="176"/>
      <c r="AM809" s="176"/>
      <c r="AN809" s="176"/>
      <c r="AO809" s="176"/>
      <c r="AP809" s="176"/>
      <c r="AQ809" s="176"/>
      <c r="AR809" s="176"/>
      <c r="AS809" s="176"/>
      <c r="AT809" s="176"/>
      <c r="AU809" s="176"/>
      <c r="AV809" s="176"/>
      <c r="AW809" s="176"/>
      <c r="AX809" s="176"/>
      <c r="AY809" s="176"/>
      <c r="AZ809" s="176"/>
      <c r="BA809" s="176"/>
      <c r="BB809" s="176"/>
      <c r="BC809" s="176"/>
      <c r="BD809" s="176"/>
      <c r="BE809" s="176"/>
      <c r="BF809" s="176"/>
      <c r="BG809" s="176"/>
      <c r="BH809" s="176"/>
      <c r="BI809" s="176"/>
      <c r="BJ809" s="176"/>
      <c r="BK809" s="176"/>
      <c r="BL809" s="176"/>
      <c r="BM809" s="176"/>
      <c r="BN809" s="176"/>
      <c r="BO809" s="176"/>
      <c r="BP809" s="176"/>
      <c r="BQ809" s="176"/>
      <c r="BR809" s="176"/>
      <c r="BS809" s="176"/>
      <c r="BT809" s="176"/>
      <c r="BU809" s="176"/>
      <c r="BV809" s="176"/>
      <c r="BW809" s="176"/>
      <c r="BX809" s="176"/>
      <c r="BY809" s="176"/>
      <c r="BZ809" s="176"/>
      <c r="CA809" s="176"/>
      <c r="CB809" s="176"/>
      <c r="CC809" s="176"/>
      <c r="CD809" s="176"/>
      <c r="CE809" s="176"/>
      <c r="CF809" s="176"/>
      <c r="CG809" s="176"/>
      <c r="CH809" s="176"/>
      <c r="CI809" s="176"/>
      <c r="CJ809" s="176"/>
      <c r="CK809" s="176"/>
      <c r="CL809" s="176"/>
      <c r="CM809" s="176"/>
      <c r="CN809" s="176"/>
      <c r="CO809" s="176"/>
      <c r="CP809" s="176"/>
      <c r="CQ809" s="176"/>
      <c r="CR809" s="176"/>
      <c r="CS809" s="176"/>
      <c r="CT809" s="176"/>
      <c r="CU809" s="176"/>
      <c r="CV809" s="176"/>
      <c r="CW809" s="176"/>
      <c r="CX809" s="176"/>
      <c r="CY809" s="176"/>
      <c r="CZ809" s="176"/>
      <c r="DA809" s="176"/>
      <c r="DB809" s="176"/>
      <c r="DC809" s="176"/>
      <c r="DD809" s="176"/>
      <c r="DE809" s="176"/>
      <c r="DF809" s="176"/>
      <c r="DG809" s="176"/>
      <c r="DH809" s="176"/>
    </row>
    <row r="810" spans="1:112" s="229" customFormat="1" x14ac:dyDescent="0.2">
      <c r="A810" s="216"/>
      <c r="B810" s="176"/>
      <c r="C810" s="176"/>
      <c r="D810" s="176"/>
      <c r="E810" s="224"/>
      <c r="F810" s="176"/>
      <c r="G810" s="176"/>
      <c r="H810" s="234"/>
      <c r="I810" s="232"/>
      <c r="J810" s="220"/>
      <c r="K810" s="176"/>
      <c r="L810" s="176"/>
      <c r="M810" s="176"/>
      <c r="N810" s="176"/>
      <c r="O810" s="227"/>
      <c r="P810" s="176"/>
      <c r="Q810" s="176"/>
      <c r="R810" s="176"/>
      <c r="S810" s="176"/>
      <c r="T810" s="176"/>
      <c r="U810" s="176"/>
      <c r="V810" s="176"/>
      <c r="W810" s="176"/>
      <c r="X810" s="176"/>
      <c r="Y810" s="224"/>
      <c r="Z810" s="176"/>
      <c r="AA810" s="176"/>
      <c r="AB810" s="176"/>
      <c r="AC810" s="176"/>
      <c r="AD810" s="176"/>
      <c r="AE810" s="176"/>
      <c r="AF810" s="176"/>
      <c r="AG810" s="176"/>
      <c r="AH810" s="176"/>
      <c r="AI810" s="176"/>
      <c r="AJ810" s="176"/>
      <c r="AK810" s="176"/>
      <c r="AL810" s="176"/>
      <c r="AM810" s="176"/>
      <c r="AN810" s="176"/>
      <c r="AO810" s="176"/>
      <c r="AP810" s="176"/>
      <c r="AQ810" s="176"/>
      <c r="AR810" s="176"/>
      <c r="AS810" s="176"/>
      <c r="AT810" s="176"/>
      <c r="AU810" s="176"/>
      <c r="AV810" s="176"/>
      <c r="AW810" s="176"/>
      <c r="AX810" s="176"/>
      <c r="AY810" s="176"/>
      <c r="AZ810" s="176"/>
      <c r="BA810" s="176"/>
      <c r="BB810" s="176"/>
      <c r="BC810" s="176"/>
      <c r="BD810" s="176"/>
      <c r="BE810" s="176"/>
      <c r="BF810" s="176"/>
      <c r="BG810" s="176"/>
      <c r="BH810" s="176"/>
      <c r="BI810" s="176"/>
      <c r="BJ810" s="176"/>
      <c r="BK810" s="176"/>
      <c r="BL810" s="176"/>
      <c r="BM810" s="176"/>
      <c r="BN810" s="176"/>
      <c r="BO810" s="176"/>
      <c r="BP810" s="176"/>
      <c r="BQ810" s="176"/>
      <c r="BR810" s="176"/>
      <c r="BS810" s="176"/>
      <c r="BT810" s="176"/>
      <c r="BU810" s="176"/>
      <c r="BV810" s="176"/>
      <c r="BW810" s="176"/>
      <c r="BX810" s="176"/>
      <c r="BY810" s="176"/>
      <c r="BZ810" s="176"/>
      <c r="CA810" s="176"/>
      <c r="CB810" s="176"/>
      <c r="CC810" s="176"/>
      <c r="CD810" s="176"/>
      <c r="CE810" s="176"/>
      <c r="CF810" s="176"/>
      <c r="CG810" s="176"/>
      <c r="CH810" s="176"/>
      <c r="CI810" s="176"/>
      <c r="CJ810" s="176"/>
      <c r="CK810" s="176"/>
      <c r="CL810" s="176"/>
      <c r="CM810" s="176"/>
      <c r="CN810" s="176"/>
      <c r="CO810" s="176"/>
      <c r="CP810" s="176"/>
      <c r="CQ810" s="176"/>
      <c r="CR810" s="176"/>
      <c r="CS810" s="176"/>
      <c r="CT810" s="176"/>
      <c r="CU810" s="176"/>
      <c r="CV810" s="176"/>
      <c r="CW810" s="176"/>
      <c r="CX810" s="176"/>
      <c r="CY810" s="176"/>
      <c r="CZ810" s="176"/>
      <c r="DA810" s="176"/>
      <c r="DB810" s="176"/>
      <c r="DC810" s="176"/>
      <c r="DD810" s="176"/>
      <c r="DE810" s="176"/>
      <c r="DF810" s="176"/>
      <c r="DG810" s="176"/>
      <c r="DH810" s="176"/>
    </row>
    <row r="811" spans="1:112" s="229" customFormat="1" x14ac:dyDescent="0.2">
      <c r="A811" s="216"/>
      <c r="B811" s="176"/>
      <c r="C811" s="176"/>
      <c r="D811" s="176"/>
      <c r="E811" s="224"/>
      <c r="F811" s="176"/>
      <c r="G811" s="176"/>
      <c r="H811" s="234"/>
      <c r="I811" s="232"/>
      <c r="J811" s="220"/>
      <c r="K811" s="176"/>
      <c r="L811" s="176"/>
      <c r="M811" s="176"/>
      <c r="N811" s="176"/>
      <c r="O811" s="227"/>
      <c r="P811" s="176"/>
      <c r="Q811" s="176"/>
      <c r="R811" s="176"/>
      <c r="S811" s="176"/>
      <c r="T811" s="176"/>
      <c r="U811" s="176"/>
      <c r="V811" s="176"/>
      <c r="W811" s="176"/>
      <c r="X811" s="176"/>
      <c r="Y811" s="224"/>
      <c r="Z811" s="176"/>
      <c r="AA811" s="176"/>
      <c r="AB811" s="176"/>
      <c r="AC811" s="176"/>
      <c r="AD811" s="176"/>
      <c r="AE811" s="176"/>
      <c r="AF811" s="176"/>
      <c r="AG811" s="176"/>
      <c r="AH811" s="176"/>
      <c r="AI811" s="176"/>
      <c r="AJ811" s="176"/>
      <c r="AK811" s="176"/>
      <c r="AL811" s="176"/>
      <c r="AM811" s="176"/>
      <c r="AN811" s="176"/>
      <c r="AO811" s="176"/>
      <c r="AP811" s="176"/>
      <c r="AQ811" s="176"/>
      <c r="AR811" s="176"/>
      <c r="AS811" s="176"/>
      <c r="AT811" s="176"/>
      <c r="AU811" s="176"/>
      <c r="AV811" s="176"/>
      <c r="AW811" s="176"/>
      <c r="AX811" s="176"/>
      <c r="AY811" s="176"/>
      <c r="AZ811" s="176"/>
      <c r="BA811" s="176"/>
      <c r="BB811" s="176"/>
      <c r="BC811" s="176"/>
      <c r="BD811" s="176"/>
      <c r="BE811" s="176"/>
      <c r="BF811" s="176"/>
      <c r="BG811" s="176"/>
      <c r="BH811" s="176"/>
      <c r="BI811" s="176"/>
      <c r="BJ811" s="176"/>
      <c r="BK811" s="176"/>
      <c r="BL811" s="176"/>
      <c r="BM811" s="176"/>
      <c r="BN811" s="176"/>
      <c r="BO811" s="176"/>
      <c r="BP811" s="176"/>
      <c r="BQ811" s="176"/>
      <c r="BR811" s="176"/>
      <c r="BS811" s="176"/>
      <c r="BT811" s="176"/>
      <c r="BU811" s="176"/>
      <c r="BV811" s="176"/>
      <c r="BW811" s="176"/>
      <c r="BX811" s="176"/>
      <c r="BY811" s="176"/>
      <c r="BZ811" s="176"/>
      <c r="CA811" s="176"/>
      <c r="CB811" s="176"/>
      <c r="CC811" s="176"/>
      <c r="CD811" s="176"/>
      <c r="CE811" s="176"/>
      <c r="CF811" s="176"/>
      <c r="CG811" s="176"/>
      <c r="CH811" s="176"/>
      <c r="CI811" s="176"/>
      <c r="CJ811" s="176"/>
      <c r="CK811" s="176"/>
      <c r="CL811" s="176"/>
      <c r="CM811" s="176"/>
      <c r="CN811" s="176"/>
      <c r="CO811" s="176"/>
      <c r="CP811" s="176"/>
      <c r="CQ811" s="176"/>
      <c r="CR811" s="176"/>
      <c r="CS811" s="176"/>
      <c r="CT811" s="176"/>
      <c r="CU811" s="176"/>
      <c r="CV811" s="176"/>
      <c r="CW811" s="176"/>
      <c r="CX811" s="176"/>
      <c r="CY811" s="176"/>
      <c r="CZ811" s="176"/>
      <c r="DA811" s="176"/>
      <c r="DB811" s="176"/>
      <c r="DC811" s="176"/>
      <c r="DD811" s="176"/>
      <c r="DE811" s="176"/>
      <c r="DF811" s="176"/>
      <c r="DG811" s="176"/>
      <c r="DH811" s="176"/>
    </row>
    <row r="812" spans="1:112" s="229" customFormat="1" x14ac:dyDescent="0.2">
      <c r="A812" s="216"/>
      <c r="B812" s="176"/>
      <c r="C812" s="176"/>
      <c r="D812" s="176"/>
      <c r="E812" s="224"/>
      <c r="F812" s="176"/>
      <c r="G812" s="176"/>
      <c r="H812" s="232"/>
      <c r="I812" s="232"/>
      <c r="J812" s="220"/>
      <c r="K812" s="176"/>
      <c r="L812" s="176"/>
      <c r="M812" s="176"/>
      <c r="N812" s="176"/>
      <c r="O812" s="227"/>
      <c r="P812" s="176"/>
      <c r="Q812" s="176"/>
      <c r="R812" s="176"/>
      <c r="S812" s="176"/>
      <c r="T812" s="176"/>
      <c r="U812" s="176"/>
      <c r="V812" s="176"/>
      <c r="W812" s="176"/>
      <c r="X812" s="176"/>
      <c r="Y812" s="224"/>
      <c r="Z812" s="176"/>
      <c r="AA812" s="176"/>
      <c r="AB812" s="176"/>
      <c r="AC812" s="176"/>
      <c r="AD812" s="176"/>
      <c r="AE812" s="176"/>
      <c r="AF812" s="176"/>
      <c r="AG812" s="176"/>
      <c r="AH812" s="176"/>
      <c r="AI812" s="176"/>
      <c r="AJ812" s="176"/>
      <c r="AK812" s="176"/>
      <c r="AL812" s="176"/>
      <c r="AM812" s="176"/>
      <c r="AN812" s="176"/>
      <c r="AO812" s="176"/>
      <c r="AP812" s="176"/>
      <c r="AQ812" s="176"/>
      <c r="AR812" s="176"/>
      <c r="AS812" s="176"/>
      <c r="AT812" s="176"/>
      <c r="AU812" s="176"/>
      <c r="AV812" s="176"/>
      <c r="AW812" s="176"/>
      <c r="AX812" s="176"/>
      <c r="AY812" s="176"/>
      <c r="AZ812" s="176"/>
      <c r="BA812" s="176"/>
      <c r="BB812" s="176"/>
      <c r="BC812" s="176"/>
      <c r="BD812" s="176"/>
      <c r="BE812" s="176"/>
      <c r="BF812" s="176"/>
      <c r="BG812" s="176"/>
      <c r="BH812" s="176"/>
      <c r="BI812" s="176"/>
      <c r="BJ812" s="176"/>
      <c r="BK812" s="176"/>
      <c r="BL812" s="176"/>
      <c r="BM812" s="176"/>
      <c r="BN812" s="176"/>
      <c r="BO812" s="176"/>
      <c r="BP812" s="176"/>
      <c r="BQ812" s="176"/>
      <c r="BR812" s="176"/>
      <c r="BS812" s="176"/>
      <c r="BT812" s="176"/>
      <c r="BU812" s="176"/>
      <c r="BV812" s="176"/>
      <c r="BW812" s="176"/>
      <c r="BX812" s="176"/>
      <c r="BY812" s="176"/>
      <c r="BZ812" s="176"/>
      <c r="CA812" s="176"/>
      <c r="CB812" s="176"/>
      <c r="CC812" s="176"/>
      <c r="CD812" s="176"/>
      <c r="CE812" s="176"/>
      <c r="CF812" s="176"/>
      <c r="CG812" s="176"/>
      <c r="CH812" s="176"/>
      <c r="CI812" s="176"/>
      <c r="CJ812" s="176"/>
      <c r="CK812" s="176"/>
      <c r="CL812" s="176"/>
      <c r="CM812" s="176"/>
      <c r="CN812" s="176"/>
      <c r="CO812" s="176"/>
      <c r="CP812" s="176"/>
      <c r="CQ812" s="176"/>
      <c r="CR812" s="176"/>
      <c r="CS812" s="176"/>
      <c r="CT812" s="176"/>
      <c r="CU812" s="176"/>
      <c r="CV812" s="176"/>
      <c r="CW812" s="176"/>
      <c r="CX812" s="176"/>
      <c r="CY812" s="176"/>
      <c r="CZ812" s="176"/>
      <c r="DA812" s="176"/>
      <c r="DB812" s="176"/>
      <c r="DC812" s="176"/>
      <c r="DD812" s="176"/>
      <c r="DE812" s="176"/>
      <c r="DF812" s="176"/>
      <c r="DG812" s="176"/>
      <c r="DH812" s="176"/>
    </row>
    <row r="813" spans="1:112" s="229" customFormat="1" x14ac:dyDescent="0.2">
      <c r="A813" s="216"/>
      <c r="B813" s="176"/>
      <c r="C813" s="176"/>
      <c r="D813" s="176"/>
      <c r="E813" s="224"/>
      <c r="F813" s="176"/>
      <c r="G813" s="176"/>
      <c r="H813" s="232"/>
      <c r="I813" s="232"/>
      <c r="J813" s="220"/>
      <c r="K813" s="176"/>
      <c r="L813" s="176"/>
      <c r="M813" s="176"/>
      <c r="N813" s="176"/>
      <c r="O813" s="227"/>
      <c r="P813" s="176"/>
      <c r="Q813" s="176"/>
      <c r="R813" s="176"/>
      <c r="S813" s="176"/>
      <c r="T813" s="176"/>
      <c r="U813" s="176"/>
      <c r="V813" s="176"/>
      <c r="W813" s="176"/>
      <c r="X813" s="176"/>
      <c r="Y813" s="224"/>
      <c r="Z813" s="176"/>
      <c r="AA813" s="176"/>
      <c r="AB813" s="176"/>
      <c r="AC813" s="176"/>
      <c r="AD813" s="176"/>
      <c r="AE813" s="176"/>
      <c r="AF813" s="176"/>
      <c r="AG813" s="176"/>
      <c r="AH813" s="176"/>
      <c r="AI813" s="176"/>
      <c r="AJ813" s="176"/>
      <c r="AK813" s="176"/>
      <c r="AL813" s="176"/>
      <c r="AM813" s="176"/>
      <c r="AN813" s="176"/>
      <c r="AO813" s="176"/>
      <c r="AP813" s="176"/>
      <c r="AQ813" s="176"/>
      <c r="AR813" s="176"/>
      <c r="AS813" s="176"/>
      <c r="AT813" s="176"/>
      <c r="AU813" s="176"/>
      <c r="AV813" s="176"/>
      <c r="AW813" s="176"/>
      <c r="AX813" s="176"/>
      <c r="AY813" s="176"/>
      <c r="AZ813" s="176"/>
      <c r="BA813" s="176"/>
      <c r="BB813" s="176"/>
      <c r="BC813" s="176"/>
      <c r="BD813" s="176"/>
      <c r="BE813" s="176"/>
      <c r="BF813" s="176"/>
      <c r="BG813" s="176"/>
      <c r="BH813" s="176"/>
      <c r="BI813" s="176"/>
      <c r="BJ813" s="176"/>
      <c r="BK813" s="176"/>
      <c r="BL813" s="176"/>
      <c r="BM813" s="176"/>
      <c r="BN813" s="176"/>
      <c r="BO813" s="176"/>
      <c r="BP813" s="176"/>
      <c r="BQ813" s="176"/>
      <c r="BR813" s="176"/>
      <c r="BS813" s="176"/>
      <c r="BT813" s="176"/>
      <c r="BU813" s="176"/>
      <c r="BV813" s="176"/>
      <c r="BW813" s="176"/>
      <c r="BX813" s="176"/>
      <c r="BY813" s="176"/>
      <c r="BZ813" s="176"/>
      <c r="CA813" s="176"/>
      <c r="CB813" s="176"/>
      <c r="CC813" s="176"/>
      <c r="CD813" s="176"/>
      <c r="CE813" s="176"/>
      <c r="CF813" s="176"/>
      <c r="CG813" s="176"/>
      <c r="CH813" s="176"/>
      <c r="CI813" s="176"/>
      <c r="CJ813" s="176"/>
      <c r="CK813" s="176"/>
      <c r="CL813" s="176"/>
      <c r="CM813" s="176"/>
      <c r="CN813" s="176"/>
      <c r="CO813" s="176"/>
      <c r="CP813" s="176"/>
      <c r="CQ813" s="176"/>
      <c r="CR813" s="176"/>
      <c r="CS813" s="176"/>
      <c r="CT813" s="176"/>
      <c r="CU813" s="176"/>
      <c r="CV813" s="176"/>
      <c r="CW813" s="176"/>
      <c r="CX813" s="176"/>
      <c r="CY813" s="176"/>
      <c r="CZ813" s="176"/>
      <c r="DA813" s="176"/>
      <c r="DB813" s="176"/>
      <c r="DC813" s="176"/>
      <c r="DD813" s="176"/>
      <c r="DE813" s="176"/>
      <c r="DF813" s="176"/>
      <c r="DG813" s="176"/>
      <c r="DH813" s="176"/>
    </row>
    <row r="814" spans="1:112" s="229" customFormat="1" x14ac:dyDescent="0.2">
      <c r="A814" s="216"/>
      <c r="B814" s="176"/>
      <c r="C814" s="176"/>
      <c r="D814" s="176"/>
      <c r="E814" s="224"/>
      <c r="F814" s="176"/>
      <c r="G814" s="176"/>
      <c r="H814" s="234"/>
      <c r="I814" s="232"/>
      <c r="J814" s="220"/>
      <c r="K814" s="176"/>
      <c r="L814" s="176"/>
      <c r="M814" s="176"/>
      <c r="N814" s="176"/>
      <c r="O814" s="227"/>
      <c r="P814" s="176"/>
      <c r="Q814" s="176"/>
      <c r="R814" s="176"/>
      <c r="S814" s="176"/>
      <c r="T814" s="176"/>
      <c r="U814" s="176"/>
      <c r="V814" s="176"/>
      <c r="W814" s="176"/>
      <c r="X814" s="176"/>
      <c r="Y814" s="224"/>
      <c r="Z814" s="176"/>
      <c r="AA814" s="176"/>
      <c r="AB814" s="176"/>
      <c r="AC814" s="176"/>
      <c r="AD814" s="176"/>
      <c r="AE814" s="176"/>
      <c r="AF814" s="176"/>
      <c r="AG814" s="176"/>
      <c r="AH814" s="176"/>
      <c r="AI814" s="176"/>
      <c r="AJ814" s="176"/>
      <c r="AK814" s="176"/>
      <c r="AL814" s="176"/>
      <c r="AM814" s="176"/>
      <c r="AN814" s="176"/>
      <c r="AO814" s="176"/>
      <c r="AP814" s="176"/>
      <c r="AQ814" s="176"/>
      <c r="AR814" s="176"/>
      <c r="AS814" s="176"/>
      <c r="AT814" s="176"/>
      <c r="AU814" s="176"/>
      <c r="AV814" s="176"/>
      <c r="AW814" s="176"/>
      <c r="AX814" s="176"/>
      <c r="AY814" s="176"/>
      <c r="AZ814" s="176"/>
      <c r="BA814" s="176"/>
      <c r="BB814" s="176"/>
      <c r="BC814" s="176"/>
      <c r="BD814" s="176"/>
      <c r="BE814" s="176"/>
      <c r="BF814" s="176"/>
      <c r="BG814" s="176"/>
      <c r="BH814" s="176"/>
      <c r="BI814" s="176"/>
      <c r="BJ814" s="176"/>
      <c r="BK814" s="176"/>
      <c r="BL814" s="176"/>
      <c r="BM814" s="176"/>
      <c r="BN814" s="176"/>
      <c r="BO814" s="176"/>
      <c r="BP814" s="176"/>
      <c r="BQ814" s="176"/>
      <c r="BR814" s="176"/>
      <c r="BS814" s="176"/>
      <c r="BT814" s="176"/>
      <c r="BU814" s="176"/>
      <c r="BV814" s="176"/>
      <c r="BW814" s="176"/>
      <c r="BX814" s="176"/>
      <c r="BY814" s="176"/>
      <c r="BZ814" s="176"/>
      <c r="CA814" s="176"/>
      <c r="CB814" s="176"/>
      <c r="CC814" s="176"/>
      <c r="CD814" s="176"/>
      <c r="CE814" s="176"/>
      <c r="CF814" s="176"/>
      <c r="CG814" s="176"/>
      <c r="CH814" s="176"/>
      <c r="CI814" s="176"/>
      <c r="CJ814" s="176"/>
      <c r="CK814" s="176"/>
      <c r="CL814" s="176"/>
      <c r="CM814" s="176"/>
      <c r="CN814" s="176"/>
      <c r="CO814" s="176"/>
      <c r="CP814" s="176"/>
      <c r="CQ814" s="176"/>
      <c r="CR814" s="176"/>
      <c r="CS814" s="176"/>
      <c r="CT814" s="176"/>
      <c r="CU814" s="176"/>
      <c r="CV814" s="176"/>
      <c r="CW814" s="176"/>
      <c r="CX814" s="176"/>
      <c r="CY814" s="176"/>
      <c r="CZ814" s="176"/>
      <c r="DA814" s="176"/>
      <c r="DB814" s="176"/>
      <c r="DC814" s="176"/>
      <c r="DD814" s="176"/>
      <c r="DE814" s="176"/>
      <c r="DF814" s="176"/>
      <c r="DG814" s="176"/>
      <c r="DH814" s="176"/>
    </row>
    <row r="815" spans="1:112" s="229" customFormat="1" x14ac:dyDescent="0.2">
      <c r="A815" s="216"/>
      <c r="B815" s="176"/>
      <c r="C815" s="176"/>
      <c r="D815" s="176"/>
      <c r="E815" s="224"/>
      <c r="F815" s="176"/>
      <c r="G815" s="176"/>
      <c r="H815" s="232"/>
      <c r="I815" s="232"/>
      <c r="J815" s="220"/>
      <c r="K815" s="176"/>
      <c r="L815" s="176"/>
      <c r="M815" s="176"/>
      <c r="N815" s="176"/>
      <c r="O815" s="227"/>
      <c r="P815" s="176"/>
      <c r="Q815" s="176"/>
      <c r="R815" s="176"/>
      <c r="S815" s="176"/>
      <c r="T815" s="176"/>
      <c r="U815" s="176"/>
      <c r="V815" s="176"/>
      <c r="W815" s="176"/>
      <c r="X815" s="176"/>
      <c r="Y815" s="224"/>
      <c r="Z815" s="176"/>
      <c r="AA815" s="176"/>
      <c r="AB815" s="176"/>
      <c r="AC815" s="176"/>
      <c r="AD815" s="176"/>
      <c r="AE815" s="176"/>
      <c r="AF815" s="176"/>
      <c r="AG815" s="176"/>
      <c r="AH815" s="176"/>
      <c r="AI815" s="176"/>
      <c r="AJ815" s="176"/>
      <c r="AK815" s="176"/>
      <c r="AL815" s="176"/>
      <c r="AM815" s="176"/>
      <c r="AN815" s="176"/>
      <c r="AO815" s="176"/>
      <c r="AP815" s="176"/>
      <c r="AQ815" s="176"/>
      <c r="AR815" s="176"/>
      <c r="AS815" s="176"/>
      <c r="AT815" s="176"/>
      <c r="AU815" s="176"/>
      <c r="AV815" s="176"/>
      <c r="AW815" s="176"/>
      <c r="AX815" s="176"/>
      <c r="AY815" s="176"/>
      <c r="AZ815" s="176"/>
      <c r="BA815" s="176"/>
      <c r="BB815" s="176"/>
      <c r="BC815" s="176"/>
      <c r="BD815" s="176"/>
      <c r="BE815" s="176"/>
      <c r="BF815" s="176"/>
      <c r="BG815" s="176"/>
      <c r="BH815" s="176"/>
      <c r="BI815" s="176"/>
      <c r="BJ815" s="176"/>
      <c r="BK815" s="176"/>
      <c r="BL815" s="176"/>
      <c r="BM815" s="176"/>
      <c r="BN815" s="176"/>
      <c r="BO815" s="176"/>
      <c r="BP815" s="176"/>
      <c r="BQ815" s="176"/>
      <c r="BR815" s="176"/>
      <c r="BS815" s="176"/>
      <c r="BT815" s="176"/>
      <c r="BU815" s="176"/>
      <c r="BV815" s="176"/>
      <c r="BW815" s="176"/>
      <c r="BX815" s="176"/>
      <c r="BY815" s="176"/>
      <c r="BZ815" s="176"/>
      <c r="CA815" s="176"/>
      <c r="CB815" s="176"/>
      <c r="CC815" s="176"/>
      <c r="CD815" s="176"/>
      <c r="CE815" s="176"/>
      <c r="CF815" s="176"/>
      <c r="CG815" s="176"/>
      <c r="CH815" s="176"/>
      <c r="CI815" s="176"/>
      <c r="CJ815" s="176"/>
      <c r="CK815" s="176"/>
      <c r="CL815" s="176"/>
      <c r="CM815" s="176"/>
      <c r="CN815" s="176"/>
      <c r="CO815" s="176"/>
      <c r="CP815" s="176"/>
      <c r="CQ815" s="176"/>
      <c r="CR815" s="176"/>
      <c r="CS815" s="176"/>
      <c r="CT815" s="176"/>
      <c r="CU815" s="176"/>
      <c r="CV815" s="176"/>
      <c r="CW815" s="176"/>
      <c r="CX815" s="176"/>
      <c r="CY815" s="176"/>
      <c r="CZ815" s="176"/>
      <c r="DA815" s="176"/>
      <c r="DB815" s="176"/>
      <c r="DC815" s="176"/>
      <c r="DD815" s="176"/>
      <c r="DE815" s="176"/>
      <c r="DF815" s="176"/>
      <c r="DG815" s="176"/>
      <c r="DH815" s="176"/>
    </row>
    <row r="816" spans="1:112" s="229" customFormat="1" x14ac:dyDescent="0.2">
      <c r="A816" s="216"/>
      <c r="B816" s="176"/>
      <c r="C816" s="176"/>
      <c r="D816" s="176"/>
      <c r="E816" s="224"/>
      <c r="F816" s="176"/>
      <c r="G816" s="176"/>
      <c r="H816" s="232"/>
      <c r="I816" s="232"/>
      <c r="J816" s="220"/>
      <c r="K816" s="176"/>
      <c r="L816" s="176"/>
      <c r="M816" s="176"/>
      <c r="N816" s="176"/>
      <c r="O816" s="227"/>
      <c r="P816" s="176"/>
      <c r="Q816" s="176"/>
      <c r="R816" s="176"/>
      <c r="S816" s="176"/>
      <c r="T816" s="176"/>
      <c r="U816" s="176"/>
      <c r="V816" s="176"/>
      <c r="W816" s="176"/>
      <c r="X816" s="176"/>
      <c r="Y816" s="224"/>
      <c r="Z816" s="176"/>
      <c r="AA816" s="176"/>
      <c r="AB816" s="176"/>
      <c r="AC816" s="176"/>
      <c r="AD816" s="176"/>
      <c r="AE816" s="176"/>
      <c r="AF816" s="176"/>
      <c r="AG816" s="176"/>
      <c r="AH816" s="176"/>
      <c r="AI816" s="176"/>
      <c r="AJ816" s="176"/>
      <c r="AK816" s="176"/>
      <c r="AL816" s="176"/>
      <c r="AM816" s="176"/>
      <c r="AN816" s="176"/>
      <c r="AO816" s="176"/>
      <c r="AP816" s="176"/>
      <c r="AQ816" s="176"/>
      <c r="AR816" s="176"/>
      <c r="AS816" s="176"/>
      <c r="AT816" s="176"/>
      <c r="AU816" s="176"/>
      <c r="AV816" s="176"/>
      <c r="AW816" s="176"/>
      <c r="AX816" s="176"/>
      <c r="AY816" s="176"/>
      <c r="AZ816" s="176"/>
      <c r="BA816" s="176"/>
      <c r="BB816" s="176"/>
      <c r="BC816" s="176"/>
      <c r="BD816" s="176"/>
      <c r="BE816" s="176"/>
      <c r="BF816" s="176"/>
      <c r="BG816" s="176"/>
      <c r="BH816" s="176"/>
      <c r="BI816" s="176"/>
      <c r="BJ816" s="176"/>
      <c r="BK816" s="176"/>
      <c r="BL816" s="176"/>
      <c r="BM816" s="176"/>
      <c r="BN816" s="176"/>
      <c r="BO816" s="176"/>
      <c r="BP816" s="176"/>
      <c r="BQ816" s="176"/>
      <c r="BR816" s="176"/>
      <c r="BS816" s="176"/>
      <c r="BT816" s="176"/>
      <c r="BU816" s="176"/>
      <c r="BV816" s="176"/>
      <c r="BW816" s="176"/>
      <c r="BX816" s="176"/>
      <c r="BY816" s="176"/>
      <c r="BZ816" s="176"/>
      <c r="CA816" s="176"/>
      <c r="CB816" s="176"/>
      <c r="CC816" s="176"/>
      <c r="CD816" s="176"/>
      <c r="CE816" s="176"/>
      <c r="CF816" s="176"/>
      <c r="CG816" s="176"/>
      <c r="CH816" s="176"/>
      <c r="CI816" s="176"/>
      <c r="CJ816" s="176"/>
      <c r="CK816" s="176"/>
      <c r="CL816" s="176"/>
      <c r="CM816" s="176"/>
      <c r="CN816" s="176"/>
      <c r="CO816" s="176"/>
      <c r="CP816" s="176"/>
      <c r="CQ816" s="176"/>
      <c r="CR816" s="176"/>
      <c r="CS816" s="176"/>
      <c r="CT816" s="176"/>
      <c r="CU816" s="176"/>
      <c r="CV816" s="176"/>
      <c r="CW816" s="176"/>
      <c r="CX816" s="176"/>
      <c r="CY816" s="176"/>
      <c r="CZ816" s="176"/>
      <c r="DA816" s="176"/>
      <c r="DB816" s="176"/>
      <c r="DC816" s="176"/>
      <c r="DD816" s="176"/>
      <c r="DE816" s="176"/>
      <c r="DF816" s="176"/>
      <c r="DG816" s="176"/>
      <c r="DH816" s="176"/>
    </row>
    <row r="817" spans="1:112" s="229" customFormat="1" x14ac:dyDescent="0.2">
      <c r="A817" s="216"/>
      <c r="B817" s="176"/>
      <c r="C817" s="176"/>
      <c r="D817" s="176"/>
      <c r="E817" s="224"/>
      <c r="F817" s="176"/>
      <c r="G817" s="176"/>
      <c r="H817" s="234"/>
      <c r="I817" s="232"/>
      <c r="J817" s="220"/>
      <c r="K817" s="176"/>
      <c r="L817" s="176"/>
      <c r="M817" s="176"/>
      <c r="N817" s="176"/>
      <c r="O817" s="227"/>
      <c r="P817" s="176"/>
      <c r="Q817" s="176"/>
      <c r="R817" s="176"/>
      <c r="S817" s="176"/>
      <c r="T817" s="176"/>
      <c r="U817" s="176"/>
      <c r="V817" s="176"/>
      <c r="W817" s="176"/>
      <c r="X817" s="176"/>
      <c r="Y817" s="224"/>
      <c r="Z817" s="176"/>
      <c r="AA817" s="176"/>
      <c r="AB817" s="176"/>
      <c r="AC817" s="176"/>
      <c r="AD817" s="176"/>
      <c r="AE817" s="176"/>
      <c r="AF817" s="176"/>
      <c r="AG817" s="176"/>
      <c r="AH817" s="176"/>
      <c r="AI817" s="176"/>
      <c r="AJ817" s="176"/>
      <c r="AK817" s="176"/>
      <c r="AL817" s="176"/>
      <c r="AM817" s="176"/>
      <c r="AN817" s="176"/>
      <c r="AO817" s="176"/>
      <c r="AP817" s="176"/>
      <c r="AQ817" s="176"/>
      <c r="AR817" s="176"/>
      <c r="AS817" s="176"/>
      <c r="AT817" s="176"/>
      <c r="AU817" s="176"/>
      <c r="AV817" s="176"/>
      <c r="AW817" s="176"/>
      <c r="AX817" s="176"/>
      <c r="AY817" s="176"/>
      <c r="AZ817" s="176"/>
      <c r="BA817" s="176"/>
      <c r="BB817" s="176"/>
      <c r="BC817" s="176"/>
      <c r="BD817" s="176"/>
      <c r="BE817" s="176"/>
      <c r="BF817" s="176"/>
      <c r="BG817" s="176"/>
      <c r="BH817" s="176"/>
      <c r="BI817" s="176"/>
      <c r="BJ817" s="176"/>
      <c r="BK817" s="176"/>
      <c r="BL817" s="176"/>
      <c r="BM817" s="176"/>
      <c r="BN817" s="176"/>
      <c r="BO817" s="176"/>
      <c r="BP817" s="176"/>
      <c r="BQ817" s="176"/>
      <c r="BR817" s="176"/>
      <c r="BS817" s="176"/>
      <c r="BT817" s="176"/>
      <c r="BU817" s="176"/>
      <c r="BV817" s="176"/>
      <c r="BW817" s="176"/>
      <c r="BX817" s="176"/>
      <c r="BY817" s="176"/>
      <c r="BZ817" s="176"/>
      <c r="CA817" s="176"/>
      <c r="CB817" s="176"/>
      <c r="CC817" s="176"/>
      <c r="CD817" s="176"/>
      <c r="CE817" s="176"/>
      <c r="CF817" s="176"/>
      <c r="CG817" s="176"/>
      <c r="CH817" s="176"/>
      <c r="CI817" s="176"/>
      <c r="CJ817" s="176"/>
      <c r="CK817" s="176"/>
      <c r="CL817" s="176"/>
      <c r="CM817" s="176"/>
      <c r="CN817" s="176"/>
      <c r="CO817" s="176"/>
      <c r="CP817" s="176"/>
      <c r="CQ817" s="176"/>
      <c r="CR817" s="176"/>
      <c r="CS817" s="176"/>
      <c r="CT817" s="176"/>
      <c r="CU817" s="176"/>
      <c r="CV817" s="176"/>
      <c r="CW817" s="176"/>
      <c r="CX817" s="176"/>
      <c r="CY817" s="176"/>
      <c r="CZ817" s="176"/>
      <c r="DA817" s="176"/>
      <c r="DB817" s="176"/>
      <c r="DC817" s="176"/>
      <c r="DD817" s="176"/>
      <c r="DE817" s="176"/>
      <c r="DF817" s="176"/>
      <c r="DG817" s="176"/>
      <c r="DH817" s="176"/>
    </row>
    <row r="818" spans="1:112" s="229" customFormat="1" x14ac:dyDescent="0.2">
      <c r="A818" s="216"/>
      <c r="B818" s="176"/>
      <c r="C818" s="176"/>
      <c r="D818" s="176"/>
      <c r="E818" s="224"/>
      <c r="F818" s="176"/>
      <c r="G818" s="176"/>
      <c r="H818" s="234"/>
      <c r="I818" s="232"/>
      <c r="J818" s="220"/>
      <c r="K818" s="176"/>
      <c r="L818" s="176"/>
      <c r="M818" s="176"/>
      <c r="N818" s="176"/>
      <c r="O818" s="227"/>
      <c r="P818" s="176"/>
      <c r="Q818" s="176"/>
      <c r="R818" s="176"/>
      <c r="S818" s="176"/>
      <c r="T818" s="176"/>
      <c r="U818" s="176"/>
      <c r="V818" s="176"/>
      <c r="W818" s="176"/>
      <c r="X818" s="176"/>
      <c r="Y818" s="224"/>
      <c r="Z818" s="176"/>
      <c r="AA818" s="176"/>
      <c r="AB818" s="176"/>
      <c r="AC818" s="176"/>
      <c r="AD818" s="176"/>
      <c r="AE818" s="176"/>
      <c r="AF818" s="176"/>
      <c r="AG818" s="176"/>
      <c r="AH818" s="176"/>
      <c r="AI818" s="176"/>
      <c r="AJ818" s="176"/>
      <c r="AK818" s="176"/>
      <c r="AL818" s="176"/>
      <c r="AM818" s="176"/>
      <c r="AN818" s="176"/>
      <c r="AO818" s="176"/>
      <c r="AP818" s="176"/>
      <c r="AQ818" s="176"/>
      <c r="AR818" s="176"/>
      <c r="AS818" s="176"/>
      <c r="AT818" s="176"/>
      <c r="AU818" s="176"/>
      <c r="AV818" s="176"/>
      <c r="AW818" s="176"/>
      <c r="AX818" s="176"/>
      <c r="AY818" s="176"/>
      <c r="AZ818" s="176"/>
      <c r="BA818" s="176"/>
      <c r="BB818" s="176"/>
      <c r="BC818" s="176"/>
      <c r="BD818" s="176"/>
      <c r="BE818" s="176"/>
      <c r="BF818" s="176"/>
      <c r="BG818" s="176"/>
      <c r="BH818" s="176"/>
      <c r="BI818" s="176"/>
      <c r="BJ818" s="176"/>
      <c r="BK818" s="176"/>
      <c r="BL818" s="176"/>
      <c r="BM818" s="176"/>
      <c r="BN818" s="176"/>
      <c r="BO818" s="176"/>
      <c r="BP818" s="176"/>
      <c r="BQ818" s="176"/>
      <c r="BR818" s="176"/>
      <c r="BS818" s="176"/>
      <c r="BT818" s="176"/>
      <c r="BU818" s="176"/>
      <c r="BV818" s="176"/>
      <c r="BW818" s="176"/>
      <c r="BX818" s="176"/>
      <c r="BY818" s="176"/>
      <c r="BZ818" s="176"/>
      <c r="CA818" s="176"/>
      <c r="CB818" s="176"/>
      <c r="CC818" s="176"/>
      <c r="CD818" s="176"/>
      <c r="CE818" s="176"/>
      <c r="CF818" s="176"/>
      <c r="CG818" s="176"/>
      <c r="CH818" s="176"/>
      <c r="CI818" s="176"/>
      <c r="CJ818" s="176"/>
      <c r="CK818" s="176"/>
      <c r="CL818" s="176"/>
      <c r="CM818" s="176"/>
      <c r="CN818" s="176"/>
      <c r="CO818" s="176"/>
      <c r="CP818" s="176"/>
      <c r="CQ818" s="176"/>
      <c r="CR818" s="176"/>
      <c r="CS818" s="176"/>
      <c r="CT818" s="176"/>
      <c r="CU818" s="176"/>
      <c r="CV818" s="176"/>
      <c r="CW818" s="176"/>
      <c r="CX818" s="176"/>
      <c r="CY818" s="176"/>
      <c r="CZ818" s="176"/>
      <c r="DA818" s="176"/>
      <c r="DB818" s="176"/>
      <c r="DC818" s="176"/>
      <c r="DD818" s="176"/>
      <c r="DE818" s="176"/>
      <c r="DF818" s="176"/>
      <c r="DG818" s="176"/>
      <c r="DH818" s="176"/>
    </row>
    <row r="819" spans="1:112" s="229" customFormat="1" x14ac:dyDescent="0.2">
      <c r="A819" s="216"/>
      <c r="B819" s="176"/>
      <c r="C819" s="176"/>
      <c r="D819" s="176"/>
      <c r="E819" s="224"/>
      <c r="F819" s="176"/>
      <c r="G819" s="176"/>
      <c r="H819" s="234"/>
      <c r="I819" s="232"/>
      <c r="J819" s="220"/>
      <c r="K819" s="176"/>
      <c r="L819" s="176"/>
      <c r="M819" s="176"/>
      <c r="N819" s="176"/>
      <c r="O819" s="227"/>
      <c r="P819" s="176"/>
      <c r="Q819" s="176"/>
      <c r="R819" s="176"/>
      <c r="S819" s="176"/>
      <c r="T819" s="176"/>
      <c r="U819" s="176"/>
      <c r="V819" s="176"/>
      <c r="W819" s="176"/>
      <c r="X819" s="176"/>
      <c r="Y819" s="224"/>
      <c r="Z819" s="176"/>
      <c r="AA819" s="176"/>
      <c r="AB819" s="176"/>
      <c r="AC819" s="176"/>
      <c r="AD819" s="176"/>
      <c r="AE819" s="176"/>
      <c r="AF819" s="176"/>
      <c r="AG819" s="176"/>
      <c r="AH819" s="176"/>
      <c r="AI819" s="176"/>
      <c r="AJ819" s="176"/>
      <c r="AK819" s="176"/>
      <c r="AL819" s="176"/>
      <c r="AM819" s="176"/>
      <c r="AN819" s="176"/>
      <c r="AO819" s="176"/>
      <c r="AP819" s="176"/>
      <c r="AQ819" s="176"/>
      <c r="AR819" s="176"/>
      <c r="AS819" s="176"/>
      <c r="AT819" s="176"/>
      <c r="AU819" s="176"/>
      <c r="AV819" s="176"/>
      <c r="AW819" s="176"/>
      <c r="AX819" s="176"/>
      <c r="AY819" s="176"/>
      <c r="AZ819" s="176"/>
      <c r="BA819" s="176"/>
      <c r="BB819" s="176"/>
      <c r="BC819" s="176"/>
      <c r="BD819" s="176"/>
      <c r="BE819" s="176"/>
      <c r="BF819" s="176"/>
      <c r="BG819" s="176"/>
      <c r="BH819" s="176"/>
      <c r="BI819" s="176"/>
      <c r="BJ819" s="176"/>
      <c r="BK819" s="176"/>
      <c r="BL819" s="176"/>
      <c r="BM819" s="176"/>
      <c r="BN819" s="176"/>
      <c r="BO819" s="176"/>
      <c r="BP819" s="176"/>
      <c r="BQ819" s="176"/>
      <c r="BR819" s="176"/>
      <c r="BS819" s="176"/>
      <c r="BT819" s="176"/>
      <c r="BU819" s="176"/>
      <c r="BV819" s="176"/>
      <c r="BW819" s="176"/>
      <c r="BX819" s="176"/>
      <c r="BY819" s="176"/>
      <c r="BZ819" s="176"/>
      <c r="CA819" s="176"/>
      <c r="CB819" s="176"/>
      <c r="CC819" s="176"/>
      <c r="CD819" s="176"/>
      <c r="CE819" s="176"/>
      <c r="CF819" s="176"/>
      <c r="CG819" s="176"/>
      <c r="CH819" s="176"/>
      <c r="CI819" s="176"/>
      <c r="CJ819" s="176"/>
      <c r="CK819" s="176"/>
      <c r="CL819" s="176"/>
      <c r="CM819" s="176"/>
      <c r="CN819" s="176"/>
      <c r="CO819" s="176"/>
      <c r="CP819" s="176"/>
      <c r="CQ819" s="176"/>
      <c r="CR819" s="176"/>
      <c r="CS819" s="176"/>
      <c r="CT819" s="176"/>
      <c r="CU819" s="176"/>
      <c r="CV819" s="176"/>
      <c r="CW819" s="176"/>
      <c r="CX819" s="176"/>
      <c r="CY819" s="176"/>
      <c r="CZ819" s="176"/>
      <c r="DA819" s="176"/>
      <c r="DB819" s="176"/>
      <c r="DC819" s="176"/>
      <c r="DD819" s="176"/>
      <c r="DE819" s="176"/>
      <c r="DF819" s="176"/>
      <c r="DG819" s="176"/>
      <c r="DH819" s="176"/>
    </row>
    <row r="820" spans="1:112" s="229" customFormat="1" x14ac:dyDescent="0.2">
      <c r="A820" s="216"/>
      <c r="B820" s="176"/>
      <c r="C820" s="176"/>
      <c r="D820" s="176"/>
      <c r="E820" s="224"/>
      <c r="F820" s="176"/>
      <c r="G820" s="176"/>
      <c r="H820" s="234"/>
      <c r="I820" s="232"/>
      <c r="J820" s="220"/>
      <c r="K820" s="176"/>
      <c r="L820" s="176"/>
      <c r="M820" s="176"/>
      <c r="N820" s="176"/>
      <c r="O820" s="227"/>
      <c r="P820" s="176"/>
      <c r="Q820" s="176"/>
      <c r="R820" s="176"/>
      <c r="S820" s="176"/>
      <c r="T820" s="176"/>
      <c r="U820" s="176"/>
      <c r="V820" s="176"/>
      <c r="W820" s="176"/>
      <c r="X820" s="176"/>
      <c r="Y820" s="224"/>
      <c r="Z820" s="176"/>
      <c r="AA820" s="176"/>
      <c r="AB820" s="176"/>
      <c r="AC820" s="176"/>
      <c r="AD820" s="176"/>
      <c r="AE820" s="176"/>
      <c r="AF820" s="176"/>
      <c r="AG820" s="176"/>
      <c r="AH820" s="176"/>
      <c r="AI820" s="176"/>
      <c r="AJ820" s="176"/>
      <c r="AK820" s="176"/>
      <c r="AL820" s="176"/>
      <c r="AM820" s="176"/>
      <c r="AN820" s="176"/>
      <c r="AO820" s="176"/>
      <c r="AP820" s="176"/>
      <c r="AQ820" s="176"/>
      <c r="AR820" s="176"/>
      <c r="AS820" s="176"/>
      <c r="AT820" s="176"/>
      <c r="AU820" s="176"/>
      <c r="AV820" s="176"/>
      <c r="AW820" s="176"/>
      <c r="AX820" s="176"/>
      <c r="AY820" s="176"/>
      <c r="AZ820" s="176"/>
      <c r="BA820" s="176"/>
      <c r="BB820" s="176"/>
      <c r="BC820" s="176"/>
      <c r="BD820" s="176"/>
      <c r="BE820" s="176"/>
      <c r="BF820" s="176"/>
      <c r="BG820" s="176"/>
      <c r="BH820" s="176"/>
      <c r="BI820" s="176"/>
      <c r="BJ820" s="176"/>
      <c r="BK820" s="176"/>
      <c r="BL820" s="176"/>
      <c r="BM820" s="176"/>
      <c r="BN820" s="176"/>
      <c r="BO820" s="176"/>
      <c r="BP820" s="176"/>
      <c r="BQ820" s="176"/>
      <c r="BR820" s="176"/>
      <c r="BS820" s="176"/>
      <c r="BT820" s="176"/>
      <c r="BU820" s="176"/>
      <c r="BV820" s="176"/>
      <c r="BW820" s="176"/>
      <c r="BX820" s="176"/>
      <c r="BY820" s="176"/>
      <c r="BZ820" s="176"/>
      <c r="CA820" s="176"/>
      <c r="CB820" s="176"/>
      <c r="CC820" s="176"/>
      <c r="CD820" s="176"/>
      <c r="CE820" s="176"/>
      <c r="CF820" s="176"/>
      <c r="CG820" s="176"/>
      <c r="CH820" s="176"/>
      <c r="CI820" s="176"/>
      <c r="CJ820" s="176"/>
      <c r="CK820" s="176"/>
      <c r="CL820" s="176"/>
      <c r="CM820" s="176"/>
      <c r="CN820" s="176"/>
      <c r="CO820" s="176"/>
      <c r="CP820" s="176"/>
      <c r="CQ820" s="176"/>
      <c r="CR820" s="176"/>
      <c r="CS820" s="176"/>
      <c r="CT820" s="176"/>
      <c r="CU820" s="176"/>
      <c r="CV820" s="176"/>
      <c r="CW820" s="176"/>
      <c r="CX820" s="176"/>
      <c r="CY820" s="176"/>
      <c r="CZ820" s="176"/>
      <c r="DA820" s="176"/>
      <c r="DB820" s="176"/>
      <c r="DC820" s="176"/>
      <c r="DD820" s="176"/>
      <c r="DE820" s="176"/>
      <c r="DF820" s="176"/>
      <c r="DG820" s="176"/>
      <c r="DH820" s="176"/>
    </row>
    <row r="821" spans="1:112" s="229" customFormat="1" x14ac:dyDescent="0.2">
      <c r="A821" s="216"/>
      <c r="B821" s="176"/>
      <c r="C821" s="176"/>
      <c r="D821" s="176"/>
      <c r="E821" s="224"/>
      <c r="F821" s="176"/>
      <c r="G821" s="176"/>
      <c r="H821" s="234"/>
      <c r="I821" s="232"/>
      <c r="J821" s="220"/>
      <c r="K821" s="176"/>
      <c r="L821" s="176"/>
      <c r="M821" s="176"/>
      <c r="N821" s="176"/>
      <c r="O821" s="227"/>
      <c r="P821" s="176"/>
      <c r="Q821" s="176"/>
      <c r="R821" s="176"/>
      <c r="S821" s="176"/>
      <c r="T821" s="176"/>
      <c r="U821" s="176"/>
      <c r="V821" s="176"/>
      <c r="W821" s="176"/>
      <c r="X821" s="176"/>
      <c r="Y821" s="224"/>
      <c r="Z821" s="176"/>
      <c r="AA821" s="176"/>
      <c r="AB821" s="176"/>
      <c r="AC821" s="176"/>
      <c r="AD821" s="176"/>
      <c r="AE821" s="176"/>
      <c r="AF821" s="176"/>
      <c r="AG821" s="176"/>
      <c r="AH821" s="176"/>
      <c r="AI821" s="176"/>
      <c r="AJ821" s="176"/>
      <c r="AK821" s="176"/>
      <c r="AL821" s="176"/>
      <c r="AM821" s="176"/>
      <c r="AN821" s="176"/>
      <c r="AO821" s="176"/>
      <c r="AP821" s="176"/>
      <c r="AQ821" s="176"/>
      <c r="AR821" s="176"/>
      <c r="AS821" s="176"/>
      <c r="AT821" s="176"/>
      <c r="AU821" s="176"/>
      <c r="AV821" s="176"/>
      <c r="AW821" s="176"/>
      <c r="AX821" s="176"/>
      <c r="AY821" s="176"/>
      <c r="AZ821" s="176"/>
      <c r="BA821" s="176"/>
      <c r="BB821" s="176"/>
      <c r="BC821" s="176"/>
      <c r="BD821" s="176"/>
      <c r="BE821" s="176"/>
      <c r="BF821" s="176"/>
      <c r="BG821" s="176"/>
      <c r="BH821" s="176"/>
      <c r="BI821" s="176"/>
      <c r="BJ821" s="176"/>
      <c r="BK821" s="176"/>
      <c r="BL821" s="176"/>
      <c r="BM821" s="176"/>
      <c r="BN821" s="176"/>
      <c r="BO821" s="176"/>
      <c r="BP821" s="176"/>
      <c r="BQ821" s="176"/>
      <c r="BR821" s="176"/>
      <c r="BS821" s="176"/>
      <c r="BT821" s="176"/>
      <c r="BU821" s="176"/>
      <c r="BV821" s="176"/>
      <c r="BW821" s="176"/>
      <c r="BX821" s="176"/>
      <c r="BY821" s="176"/>
      <c r="BZ821" s="176"/>
      <c r="CA821" s="176"/>
      <c r="CB821" s="176"/>
      <c r="CC821" s="176"/>
      <c r="CD821" s="176"/>
      <c r="CE821" s="176"/>
      <c r="CF821" s="176"/>
      <c r="CG821" s="176"/>
      <c r="CH821" s="176"/>
      <c r="CI821" s="176"/>
      <c r="CJ821" s="176"/>
      <c r="CK821" s="176"/>
      <c r="CL821" s="176"/>
      <c r="CM821" s="176"/>
      <c r="CN821" s="176"/>
      <c r="CO821" s="176"/>
      <c r="CP821" s="176"/>
      <c r="CQ821" s="176"/>
      <c r="CR821" s="176"/>
      <c r="CS821" s="176"/>
      <c r="CT821" s="176"/>
      <c r="CU821" s="176"/>
      <c r="CV821" s="176"/>
      <c r="CW821" s="176"/>
      <c r="CX821" s="176"/>
      <c r="CY821" s="176"/>
      <c r="CZ821" s="176"/>
      <c r="DA821" s="176"/>
      <c r="DB821" s="176"/>
      <c r="DC821" s="176"/>
      <c r="DD821" s="176"/>
      <c r="DE821" s="176"/>
      <c r="DF821" s="176"/>
      <c r="DG821" s="176"/>
      <c r="DH821" s="176"/>
    </row>
    <row r="822" spans="1:112" s="229" customFormat="1" x14ac:dyDescent="0.2">
      <c r="A822" s="216"/>
      <c r="B822" s="176"/>
      <c r="C822" s="176"/>
      <c r="D822" s="176"/>
      <c r="E822" s="224"/>
      <c r="F822" s="176"/>
      <c r="G822" s="176"/>
      <c r="H822" s="232"/>
      <c r="I822" s="232"/>
      <c r="J822" s="220"/>
      <c r="K822" s="176"/>
      <c r="L822" s="176"/>
      <c r="M822" s="176"/>
      <c r="N822" s="176"/>
      <c r="O822" s="227"/>
      <c r="P822" s="176"/>
      <c r="Q822" s="176"/>
      <c r="R822" s="176"/>
      <c r="S822" s="176"/>
      <c r="T822" s="176"/>
      <c r="U822" s="176"/>
      <c r="V822" s="176"/>
      <c r="W822" s="176"/>
      <c r="X822" s="176"/>
      <c r="Y822" s="224"/>
      <c r="Z822" s="176"/>
      <c r="AA822" s="176"/>
      <c r="AB822" s="176"/>
      <c r="AC822" s="176"/>
      <c r="AD822" s="176"/>
      <c r="AE822" s="176"/>
      <c r="AF822" s="176"/>
      <c r="AG822" s="176"/>
      <c r="AH822" s="176"/>
      <c r="AI822" s="176"/>
      <c r="AJ822" s="176"/>
      <c r="AK822" s="176"/>
      <c r="AL822" s="176"/>
      <c r="AM822" s="176"/>
      <c r="AN822" s="176"/>
      <c r="AO822" s="176"/>
      <c r="AP822" s="176"/>
      <c r="AQ822" s="176"/>
      <c r="AR822" s="176"/>
      <c r="AS822" s="176"/>
      <c r="AT822" s="176"/>
      <c r="AU822" s="176"/>
      <c r="AV822" s="176"/>
      <c r="AW822" s="176"/>
      <c r="AX822" s="176"/>
      <c r="AY822" s="176"/>
      <c r="AZ822" s="176"/>
      <c r="BA822" s="176"/>
      <c r="BB822" s="176"/>
      <c r="BC822" s="176"/>
      <c r="BD822" s="176"/>
      <c r="BE822" s="176"/>
      <c r="BF822" s="176"/>
      <c r="BG822" s="176"/>
      <c r="BH822" s="176"/>
      <c r="BI822" s="176"/>
      <c r="BJ822" s="176"/>
      <c r="BK822" s="176"/>
      <c r="BL822" s="176"/>
      <c r="BM822" s="176"/>
      <c r="BN822" s="176"/>
      <c r="BO822" s="176"/>
      <c r="BP822" s="176"/>
      <c r="BQ822" s="176"/>
      <c r="BR822" s="176"/>
      <c r="BS822" s="176"/>
      <c r="BT822" s="176"/>
      <c r="BU822" s="176"/>
      <c r="BV822" s="176"/>
      <c r="BW822" s="176"/>
      <c r="BX822" s="176"/>
      <c r="BY822" s="176"/>
      <c r="BZ822" s="176"/>
      <c r="CA822" s="176"/>
      <c r="CB822" s="176"/>
      <c r="CC822" s="176"/>
      <c r="CD822" s="176"/>
      <c r="CE822" s="176"/>
      <c r="CF822" s="176"/>
      <c r="CG822" s="176"/>
      <c r="CH822" s="176"/>
      <c r="CI822" s="176"/>
      <c r="CJ822" s="176"/>
      <c r="CK822" s="176"/>
      <c r="CL822" s="176"/>
      <c r="CM822" s="176"/>
      <c r="CN822" s="176"/>
      <c r="CO822" s="176"/>
      <c r="CP822" s="176"/>
      <c r="CQ822" s="176"/>
      <c r="CR822" s="176"/>
      <c r="CS822" s="176"/>
      <c r="CT822" s="176"/>
      <c r="CU822" s="176"/>
      <c r="CV822" s="176"/>
      <c r="CW822" s="176"/>
      <c r="CX822" s="176"/>
      <c r="CY822" s="176"/>
      <c r="CZ822" s="176"/>
      <c r="DA822" s="176"/>
      <c r="DB822" s="176"/>
      <c r="DC822" s="176"/>
      <c r="DD822" s="176"/>
      <c r="DE822" s="176"/>
      <c r="DF822" s="176"/>
      <c r="DG822" s="176"/>
      <c r="DH822" s="176"/>
    </row>
    <row r="823" spans="1:112" s="229" customFormat="1" x14ac:dyDescent="0.2">
      <c r="A823" s="216"/>
      <c r="B823" s="176"/>
      <c r="C823" s="176"/>
      <c r="D823" s="176"/>
      <c r="E823" s="224"/>
      <c r="F823" s="176"/>
      <c r="G823" s="176"/>
      <c r="H823" s="232"/>
      <c r="I823" s="232"/>
      <c r="J823" s="220"/>
      <c r="K823" s="176"/>
      <c r="L823" s="176"/>
      <c r="M823" s="176"/>
      <c r="N823" s="176"/>
      <c r="O823" s="227"/>
      <c r="P823" s="176"/>
      <c r="Q823" s="176"/>
      <c r="R823" s="176"/>
      <c r="S823" s="176"/>
      <c r="T823" s="176"/>
      <c r="U823" s="176"/>
      <c r="V823" s="176"/>
      <c r="W823" s="176"/>
      <c r="X823" s="176"/>
      <c r="Y823" s="224"/>
      <c r="Z823" s="176"/>
      <c r="AA823" s="176"/>
      <c r="AB823" s="176"/>
      <c r="AC823" s="176"/>
      <c r="AD823" s="176"/>
      <c r="AE823" s="176"/>
      <c r="AF823" s="176"/>
      <c r="AG823" s="176"/>
      <c r="AH823" s="176"/>
      <c r="AI823" s="176"/>
      <c r="AJ823" s="176"/>
      <c r="AK823" s="176"/>
      <c r="AL823" s="176"/>
      <c r="AM823" s="176"/>
      <c r="AN823" s="176"/>
      <c r="AO823" s="176"/>
      <c r="AP823" s="176"/>
      <c r="AQ823" s="176"/>
      <c r="AR823" s="176"/>
      <c r="AS823" s="176"/>
      <c r="AT823" s="176"/>
      <c r="AU823" s="176"/>
      <c r="AV823" s="176"/>
      <c r="AW823" s="176"/>
      <c r="AX823" s="176"/>
      <c r="AY823" s="176"/>
      <c r="AZ823" s="176"/>
      <c r="BA823" s="176"/>
      <c r="BB823" s="176"/>
      <c r="BC823" s="176"/>
      <c r="BD823" s="176"/>
      <c r="BE823" s="176"/>
      <c r="BF823" s="176"/>
      <c r="BG823" s="176"/>
      <c r="BH823" s="176"/>
      <c r="BI823" s="176"/>
      <c r="BJ823" s="176"/>
      <c r="BK823" s="176"/>
      <c r="BL823" s="176"/>
      <c r="BM823" s="176"/>
      <c r="BN823" s="176"/>
      <c r="BO823" s="176"/>
      <c r="BP823" s="176"/>
      <c r="BQ823" s="176"/>
      <c r="BR823" s="176"/>
      <c r="BS823" s="176"/>
      <c r="BT823" s="176"/>
      <c r="BU823" s="176"/>
      <c r="BV823" s="176"/>
      <c r="BW823" s="176"/>
      <c r="BX823" s="176"/>
      <c r="BY823" s="176"/>
      <c r="BZ823" s="176"/>
      <c r="CA823" s="176"/>
      <c r="CB823" s="176"/>
      <c r="CC823" s="176"/>
      <c r="CD823" s="176"/>
      <c r="CE823" s="176"/>
      <c r="CF823" s="176"/>
      <c r="CG823" s="176"/>
      <c r="CH823" s="176"/>
      <c r="CI823" s="176"/>
      <c r="CJ823" s="176"/>
      <c r="CK823" s="176"/>
      <c r="CL823" s="176"/>
      <c r="CM823" s="176"/>
      <c r="CN823" s="176"/>
      <c r="CO823" s="176"/>
      <c r="CP823" s="176"/>
      <c r="CQ823" s="176"/>
      <c r="CR823" s="176"/>
      <c r="CS823" s="176"/>
      <c r="CT823" s="176"/>
      <c r="CU823" s="176"/>
      <c r="CV823" s="176"/>
      <c r="CW823" s="176"/>
      <c r="CX823" s="176"/>
      <c r="CY823" s="176"/>
      <c r="CZ823" s="176"/>
      <c r="DA823" s="176"/>
      <c r="DB823" s="176"/>
      <c r="DC823" s="176"/>
      <c r="DD823" s="176"/>
      <c r="DE823" s="176"/>
      <c r="DF823" s="176"/>
      <c r="DG823" s="176"/>
      <c r="DH823" s="176"/>
    </row>
    <row r="824" spans="1:112" s="229" customFormat="1" x14ac:dyDescent="0.2">
      <c r="A824" s="216"/>
      <c r="B824" s="176"/>
      <c r="C824" s="176"/>
      <c r="D824" s="176"/>
      <c r="E824" s="224"/>
      <c r="F824" s="176"/>
      <c r="G824" s="176"/>
      <c r="H824" s="234"/>
      <c r="I824" s="232"/>
      <c r="J824" s="220"/>
      <c r="K824" s="176"/>
      <c r="L824" s="176"/>
      <c r="M824" s="176"/>
      <c r="N824" s="176"/>
      <c r="O824" s="227"/>
      <c r="P824" s="176"/>
      <c r="Q824" s="176"/>
      <c r="R824" s="176"/>
      <c r="S824" s="176"/>
      <c r="T824" s="176"/>
      <c r="U824" s="176"/>
      <c r="V824" s="176"/>
      <c r="W824" s="176"/>
      <c r="X824" s="176"/>
      <c r="Y824" s="224"/>
      <c r="Z824" s="176"/>
      <c r="AA824" s="176"/>
      <c r="AB824" s="176"/>
      <c r="AC824" s="176"/>
      <c r="AD824" s="176"/>
      <c r="AE824" s="176"/>
      <c r="AF824" s="176"/>
      <c r="AG824" s="176"/>
      <c r="AH824" s="176"/>
      <c r="AI824" s="176"/>
      <c r="AJ824" s="176"/>
      <c r="AK824" s="176"/>
      <c r="AL824" s="176"/>
      <c r="AM824" s="176"/>
      <c r="AN824" s="176"/>
      <c r="AO824" s="176"/>
      <c r="AP824" s="176"/>
      <c r="AQ824" s="176"/>
      <c r="AR824" s="176"/>
      <c r="AS824" s="176"/>
      <c r="AT824" s="176"/>
      <c r="AU824" s="176"/>
      <c r="AV824" s="176"/>
      <c r="AW824" s="176"/>
      <c r="AX824" s="176"/>
      <c r="AY824" s="176"/>
      <c r="AZ824" s="176"/>
      <c r="BA824" s="176"/>
      <c r="BB824" s="176"/>
      <c r="BC824" s="176"/>
      <c r="BD824" s="176"/>
      <c r="BE824" s="176"/>
      <c r="BF824" s="176"/>
      <c r="BG824" s="176"/>
      <c r="BH824" s="176"/>
      <c r="BI824" s="176"/>
      <c r="BJ824" s="176"/>
      <c r="BK824" s="176"/>
      <c r="BL824" s="176"/>
      <c r="BM824" s="176"/>
      <c r="BN824" s="176"/>
      <c r="BO824" s="176"/>
      <c r="BP824" s="176"/>
      <c r="BQ824" s="176"/>
      <c r="BR824" s="176"/>
      <c r="BS824" s="176"/>
      <c r="BT824" s="176"/>
      <c r="BU824" s="176"/>
      <c r="BV824" s="176"/>
      <c r="BW824" s="176"/>
      <c r="BX824" s="176"/>
      <c r="BY824" s="176"/>
      <c r="BZ824" s="176"/>
      <c r="CA824" s="176"/>
      <c r="CB824" s="176"/>
      <c r="CC824" s="176"/>
      <c r="CD824" s="176"/>
      <c r="CE824" s="176"/>
      <c r="CF824" s="176"/>
      <c r="CG824" s="176"/>
      <c r="CH824" s="176"/>
      <c r="CI824" s="176"/>
      <c r="CJ824" s="176"/>
      <c r="CK824" s="176"/>
      <c r="CL824" s="176"/>
      <c r="CM824" s="176"/>
      <c r="CN824" s="176"/>
      <c r="CO824" s="176"/>
      <c r="CP824" s="176"/>
      <c r="CQ824" s="176"/>
      <c r="CR824" s="176"/>
      <c r="CS824" s="176"/>
      <c r="CT824" s="176"/>
      <c r="CU824" s="176"/>
      <c r="CV824" s="176"/>
      <c r="CW824" s="176"/>
      <c r="CX824" s="176"/>
      <c r="CY824" s="176"/>
      <c r="CZ824" s="176"/>
      <c r="DA824" s="176"/>
      <c r="DB824" s="176"/>
      <c r="DC824" s="176"/>
      <c r="DD824" s="176"/>
      <c r="DE824" s="176"/>
      <c r="DF824" s="176"/>
      <c r="DG824" s="176"/>
      <c r="DH824" s="176"/>
    </row>
    <row r="825" spans="1:112" s="229" customFormat="1" x14ac:dyDescent="0.2">
      <c r="A825" s="216"/>
      <c r="B825" s="176"/>
      <c r="C825" s="176"/>
      <c r="D825" s="176"/>
      <c r="E825" s="224"/>
      <c r="F825" s="176"/>
      <c r="G825" s="176"/>
      <c r="H825" s="234"/>
      <c r="I825" s="232"/>
      <c r="J825" s="220"/>
      <c r="K825" s="176"/>
      <c r="L825" s="176"/>
      <c r="M825" s="176"/>
      <c r="N825" s="176"/>
      <c r="O825" s="227"/>
      <c r="P825" s="176"/>
      <c r="Q825" s="176"/>
      <c r="R825" s="176"/>
      <c r="S825" s="176"/>
      <c r="T825" s="176"/>
      <c r="U825" s="176"/>
      <c r="V825" s="176"/>
      <c r="W825" s="176"/>
      <c r="X825" s="176"/>
      <c r="Y825" s="224"/>
      <c r="Z825" s="176"/>
      <c r="AA825" s="176"/>
      <c r="AB825" s="176"/>
      <c r="AC825" s="176"/>
      <c r="AD825" s="176"/>
      <c r="AE825" s="176"/>
      <c r="AF825" s="176"/>
      <c r="AG825" s="176"/>
      <c r="AH825" s="176"/>
      <c r="AI825" s="176"/>
      <c r="AJ825" s="176"/>
      <c r="AK825" s="176"/>
      <c r="AL825" s="176"/>
      <c r="AM825" s="176"/>
      <c r="AN825" s="176"/>
      <c r="AO825" s="176"/>
      <c r="AP825" s="176"/>
      <c r="AQ825" s="176"/>
      <c r="AR825" s="176"/>
      <c r="AS825" s="176"/>
      <c r="AT825" s="176"/>
      <c r="AU825" s="176"/>
      <c r="AV825" s="176"/>
      <c r="AW825" s="176"/>
      <c r="AX825" s="176"/>
      <c r="AY825" s="176"/>
      <c r="AZ825" s="176"/>
      <c r="BA825" s="176"/>
      <c r="BB825" s="176"/>
      <c r="BC825" s="176"/>
      <c r="BD825" s="176"/>
      <c r="BE825" s="176"/>
      <c r="BF825" s="176"/>
      <c r="BG825" s="176"/>
      <c r="BH825" s="176"/>
      <c r="BI825" s="176"/>
      <c r="BJ825" s="176"/>
      <c r="BK825" s="176"/>
      <c r="BL825" s="176"/>
      <c r="BM825" s="176"/>
      <c r="BN825" s="176"/>
      <c r="BO825" s="176"/>
      <c r="BP825" s="176"/>
      <c r="BQ825" s="176"/>
      <c r="BR825" s="176"/>
      <c r="BS825" s="176"/>
      <c r="BT825" s="176"/>
      <c r="BU825" s="176"/>
      <c r="BV825" s="176"/>
      <c r="BW825" s="176"/>
      <c r="BX825" s="176"/>
      <c r="BY825" s="176"/>
      <c r="BZ825" s="176"/>
      <c r="CA825" s="176"/>
      <c r="CB825" s="176"/>
      <c r="CC825" s="176"/>
      <c r="CD825" s="176"/>
      <c r="CE825" s="176"/>
      <c r="CF825" s="176"/>
      <c r="CG825" s="176"/>
      <c r="CH825" s="176"/>
      <c r="CI825" s="176"/>
      <c r="CJ825" s="176"/>
      <c r="CK825" s="176"/>
      <c r="CL825" s="176"/>
      <c r="CM825" s="176"/>
      <c r="CN825" s="176"/>
      <c r="CO825" s="176"/>
      <c r="CP825" s="176"/>
      <c r="CQ825" s="176"/>
      <c r="CR825" s="176"/>
      <c r="CS825" s="176"/>
      <c r="CT825" s="176"/>
      <c r="CU825" s="176"/>
      <c r="CV825" s="176"/>
      <c r="CW825" s="176"/>
      <c r="CX825" s="176"/>
      <c r="CY825" s="176"/>
      <c r="CZ825" s="176"/>
      <c r="DA825" s="176"/>
      <c r="DB825" s="176"/>
      <c r="DC825" s="176"/>
      <c r="DD825" s="176"/>
      <c r="DE825" s="176"/>
      <c r="DF825" s="176"/>
      <c r="DG825" s="176"/>
      <c r="DH825" s="176"/>
    </row>
    <row r="826" spans="1:112" s="229" customFormat="1" x14ac:dyDescent="0.2">
      <c r="A826" s="216"/>
      <c r="B826" s="176"/>
      <c r="C826" s="176"/>
      <c r="D826" s="176"/>
      <c r="E826" s="224"/>
      <c r="F826" s="176"/>
      <c r="G826" s="176"/>
      <c r="H826" s="234"/>
      <c r="I826" s="232"/>
      <c r="J826" s="220"/>
      <c r="K826" s="176"/>
      <c r="L826" s="176"/>
      <c r="M826" s="176"/>
      <c r="N826" s="176"/>
      <c r="O826" s="227"/>
      <c r="P826" s="176"/>
      <c r="Q826" s="176"/>
      <c r="R826" s="176"/>
      <c r="S826" s="176"/>
      <c r="T826" s="176"/>
      <c r="U826" s="176"/>
      <c r="V826" s="176"/>
      <c r="W826" s="176"/>
      <c r="X826" s="176"/>
      <c r="Y826" s="224"/>
      <c r="Z826" s="176"/>
      <c r="AA826" s="176"/>
      <c r="AB826" s="176"/>
      <c r="AC826" s="176"/>
      <c r="AD826" s="176"/>
      <c r="AE826" s="176"/>
      <c r="AF826" s="176"/>
      <c r="AG826" s="176"/>
      <c r="AH826" s="176"/>
      <c r="AI826" s="176"/>
      <c r="AJ826" s="176"/>
      <c r="AK826" s="176"/>
      <c r="AL826" s="176"/>
      <c r="AM826" s="176"/>
      <c r="AN826" s="176"/>
      <c r="AO826" s="176"/>
      <c r="AP826" s="176"/>
      <c r="AQ826" s="176"/>
      <c r="AR826" s="176"/>
      <c r="AS826" s="176"/>
      <c r="AT826" s="176"/>
      <c r="AU826" s="176"/>
      <c r="AV826" s="176"/>
      <c r="AW826" s="176"/>
      <c r="AX826" s="176"/>
      <c r="AY826" s="176"/>
      <c r="AZ826" s="176"/>
      <c r="BA826" s="176"/>
      <c r="BB826" s="176"/>
      <c r="BC826" s="176"/>
      <c r="BD826" s="176"/>
      <c r="BE826" s="176"/>
      <c r="BF826" s="176"/>
      <c r="BG826" s="176"/>
      <c r="BH826" s="176"/>
      <c r="BI826" s="176"/>
      <c r="BJ826" s="176"/>
      <c r="BK826" s="176"/>
      <c r="BL826" s="176"/>
      <c r="BM826" s="176"/>
      <c r="BN826" s="176"/>
      <c r="BO826" s="176"/>
      <c r="BP826" s="176"/>
      <c r="BQ826" s="176"/>
      <c r="BR826" s="176"/>
      <c r="BS826" s="176"/>
      <c r="BT826" s="176"/>
      <c r="BU826" s="176"/>
      <c r="BV826" s="176"/>
      <c r="BW826" s="176"/>
      <c r="BX826" s="176"/>
      <c r="BY826" s="176"/>
      <c r="BZ826" s="176"/>
      <c r="CA826" s="176"/>
      <c r="CB826" s="176"/>
      <c r="CC826" s="176"/>
      <c r="CD826" s="176"/>
      <c r="CE826" s="176"/>
      <c r="CF826" s="176"/>
      <c r="CG826" s="176"/>
      <c r="CH826" s="176"/>
      <c r="CI826" s="176"/>
      <c r="CJ826" s="176"/>
      <c r="CK826" s="176"/>
      <c r="CL826" s="176"/>
      <c r="CM826" s="176"/>
      <c r="CN826" s="176"/>
      <c r="CO826" s="176"/>
      <c r="CP826" s="176"/>
      <c r="CQ826" s="176"/>
      <c r="CR826" s="176"/>
      <c r="CS826" s="176"/>
      <c r="CT826" s="176"/>
      <c r="CU826" s="176"/>
      <c r="CV826" s="176"/>
      <c r="CW826" s="176"/>
      <c r="CX826" s="176"/>
      <c r="CY826" s="176"/>
      <c r="CZ826" s="176"/>
      <c r="DA826" s="176"/>
      <c r="DB826" s="176"/>
      <c r="DC826" s="176"/>
      <c r="DD826" s="176"/>
      <c r="DE826" s="176"/>
      <c r="DF826" s="176"/>
      <c r="DG826" s="176"/>
      <c r="DH826" s="176"/>
    </row>
    <row r="827" spans="1:112" s="229" customFormat="1" x14ac:dyDescent="0.2">
      <c r="A827" s="216"/>
      <c r="B827" s="176"/>
      <c r="C827" s="176"/>
      <c r="D827" s="176"/>
      <c r="E827" s="224"/>
      <c r="F827" s="176"/>
      <c r="G827" s="176"/>
      <c r="H827" s="232"/>
      <c r="I827" s="232"/>
      <c r="J827" s="220"/>
      <c r="K827" s="176"/>
      <c r="L827" s="176"/>
      <c r="M827" s="176"/>
      <c r="N827" s="176"/>
      <c r="O827" s="227"/>
      <c r="P827" s="176"/>
      <c r="Q827" s="176"/>
      <c r="R827" s="176"/>
      <c r="S827" s="176"/>
      <c r="T827" s="176"/>
      <c r="U827" s="176"/>
      <c r="V827" s="176"/>
      <c r="W827" s="176"/>
      <c r="X827" s="176"/>
      <c r="Y827" s="224"/>
      <c r="Z827" s="176"/>
      <c r="AA827" s="176"/>
      <c r="AB827" s="176"/>
      <c r="AC827" s="176"/>
      <c r="AD827" s="176"/>
      <c r="AE827" s="176"/>
      <c r="AF827" s="176"/>
      <c r="AG827" s="176"/>
      <c r="AH827" s="176"/>
      <c r="AI827" s="176"/>
      <c r="AJ827" s="176"/>
      <c r="AK827" s="176"/>
      <c r="AL827" s="176"/>
      <c r="AM827" s="176"/>
      <c r="AN827" s="176"/>
      <c r="AO827" s="176"/>
      <c r="AP827" s="176"/>
      <c r="AQ827" s="176"/>
      <c r="AR827" s="176"/>
      <c r="AS827" s="176"/>
      <c r="AT827" s="176"/>
      <c r="AU827" s="176"/>
      <c r="AV827" s="176"/>
      <c r="AW827" s="176"/>
      <c r="AX827" s="176"/>
      <c r="AY827" s="176"/>
      <c r="AZ827" s="176"/>
      <c r="BA827" s="176"/>
      <c r="BB827" s="176"/>
      <c r="BC827" s="176"/>
      <c r="BD827" s="176"/>
      <c r="BE827" s="176"/>
      <c r="BF827" s="176"/>
      <c r="BG827" s="176"/>
      <c r="BH827" s="176"/>
      <c r="BI827" s="176"/>
      <c r="BJ827" s="176"/>
      <c r="BK827" s="176"/>
      <c r="BL827" s="176"/>
      <c r="BM827" s="176"/>
      <c r="BN827" s="176"/>
      <c r="BO827" s="176"/>
      <c r="BP827" s="176"/>
      <c r="BQ827" s="176"/>
      <c r="BR827" s="176"/>
      <c r="BS827" s="176"/>
      <c r="BT827" s="176"/>
      <c r="BU827" s="176"/>
      <c r="BV827" s="176"/>
      <c r="BW827" s="176"/>
      <c r="BX827" s="176"/>
      <c r="BY827" s="176"/>
      <c r="BZ827" s="176"/>
      <c r="CA827" s="176"/>
      <c r="CB827" s="176"/>
      <c r="CC827" s="176"/>
      <c r="CD827" s="176"/>
      <c r="CE827" s="176"/>
      <c r="CF827" s="176"/>
      <c r="CG827" s="176"/>
      <c r="CH827" s="176"/>
      <c r="CI827" s="176"/>
      <c r="CJ827" s="176"/>
      <c r="CK827" s="176"/>
      <c r="CL827" s="176"/>
      <c r="CM827" s="176"/>
      <c r="CN827" s="176"/>
      <c r="CO827" s="176"/>
      <c r="CP827" s="176"/>
      <c r="CQ827" s="176"/>
      <c r="CR827" s="176"/>
      <c r="CS827" s="176"/>
      <c r="CT827" s="176"/>
      <c r="CU827" s="176"/>
      <c r="CV827" s="176"/>
      <c r="CW827" s="176"/>
      <c r="CX827" s="176"/>
      <c r="CY827" s="176"/>
      <c r="CZ827" s="176"/>
      <c r="DA827" s="176"/>
      <c r="DB827" s="176"/>
      <c r="DC827" s="176"/>
      <c r="DD827" s="176"/>
      <c r="DE827" s="176"/>
      <c r="DF827" s="176"/>
      <c r="DG827" s="176"/>
      <c r="DH827" s="176"/>
    </row>
    <row r="828" spans="1:112" s="229" customFormat="1" x14ac:dyDescent="0.2">
      <c r="A828" s="216"/>
      <c r="B828" s="176"/>
      <c r="C828" s="176"/>
      <c r="D828" s="176"/>
      <c r="E828" s="224"/>
      <c r="F828" s="176"/>
      <c r="G828" s="176"/>
      <c r="H828" s="234"/>
      <c r="I828" s="232"/>
      <c r="J828" s="220"/>
      <c r="K828" s="176"/>
      <c r="L828" s="176"/>
      <c r="M828" s="176"/>
      <c r="N828" s="176"/>
      <c r="O828" s="227"/>
      <c r="P828" s="176"/>
      <c r="Q828" s="176"/>
      <c r="R828" s="176"/>
      <c r="S828" s="176"/>
      <c r="T828" s="176"/>
      <c r="U828" s="176"/>
      <c r="V828" s="176"/>
      <c r="W828" s="176"/>
      <c r="X828" s="176"/>
      <c r="Y828" s="224"/>
      <c r="Z828" s="176"/>
      <c r="AA828" s="176"/>
      <c r="AB828" s="176"/>
      <c r="AC828" s="176"/>
      <c r="AD828" s="176"/>
      <c r="AE828" s="176"/>
      <c r="AF828" s="176"/>
      <c r="AG828" s="176"/>
      <c r="AH828" s="176"/>
      <c r="AI828" s="176"/>
      <c r="AJ828" s="176"/>
      <c r="AK828" s="176"/>
      <c r="AL828" s="176"/>
      <c r="AM828" s="176"/>
      <c r="AN828" s="176"/>
      <c r="AO828" s="176"/>
      <c r="AP828" s="176"/>
      <c r="AQ828" s="176"/>
      <c r="AR828" s="176"/>
      <c r="AS828" s="176"/>
      <c r="AT828" s="176"/>
      <c r="AU828" s="176"/>
      <c r="AV828" s="176"/>
      <c r="AW828" s="176"/>
      <c r="AX828" s="176"/>
      <c r="AY828" s="176"/>
      <c r="AZ828" s="176"/>
      <c r="BA828" s="176"/>
      <c r="BB828" s="176"/>
      <c r="BC828" s="176"/>
      <c r="BD828" s="176"/>
      <c r="BE828" s="176"/>
      <c r="BF828" s="176"/>
      <c r="BG828" s="176"/>
      <c r="BH828" s="176"/>
      <c r="BI828" s="176"/>
      <c r="BJ828" s="176"/>
      <c r="BK828" s="176"/>
      <c r="BL828" s="176"/>
      <c r="BM828" s="176"/>
      <c r="BN828" s="176"/>
      <c r="BO828" s="176"/>
      <c r="BP828" s="176"/>
      <c r="BQ828" s="176"/>
      <c r="BR828" s="176"/>
      <c r="BS828" s="176"/>
      <c r="BT828" s="176"/>
      <c r="BU828" s="176"/>
      <c r="BV828" s="176"/>
      <c r="BW828" s="176"/>
      <c r="BX828" s="176"/>
      <c r="BY828" s="176"/>
      <c r="BZ828" s="176"/>
      <c r="CA828" s="176"/>
      <c r="CB828" s="176"/>
      <c r="CC828" s="176"/>
      <c r="CD828" s="176"/>
      <c r="CE828" s="176"/>
      <c r="CF828" s="176"/>
      <c r="CG828" s="176"/>
      <c r="CH828" s="176"/>
      <c r="CI828" s="176"/>
      <c r="CJ828" s="176"/>
      <c r="CK828" s="176"/>
      <c r="CL828" s="176"/>
      <c r="CM828" s="176"/>
      <c r="CN828" s="176"/>
      <c r="CO828" s="176"/>
      <c r="CP828" s="176"/>
      <c r="CQ828" s="176"/>
      <c r="CR828" s="176"/>
      <c r="CS828" s="176"/>
      <c r="CT828" s="176"/>
      <c r="CU828" s="176"/>
      <c r="CV828" s="176"/>
      <c r="CW828" s="176"/>
      <c r="CX828" s="176"/>
      <c r="CY828" s="176"/>
      <c r="CZ828" s="176"/>
      <c r="DA828" s="176"/>
      <c r="DB828" s="176"/>
      <c r="DC828" s="176"/>
      <c r="DD828" s="176"/>
      <c r="DE828" s="176"/>
      <c r="DF828" s="176"/>
      <c r="DG828" s="176"/>
      <c r="DH828" s="176"/>
    </row>
    <row r="829" spans="1:112" s="229" customFormat="1" x14ac:dyDescent="0.2">
      <c r="A829" s="216"/>
      <c r="B829" s="176"/>
      <c r="C829" s="176"/>
      <c r="D829" s="176"/>
      <c r="E829" s="224"/>
      <c r="F829" s="176"/>
      <c r="G829" s="176"/>
      <c r="H829" s="232"/>
      <c r="I829" s="232"/>
      <c r="J829" s="220"/>
      <c r="K829" s="176"/>
      <c r="L829" s="176"/>
      <c r="M829" s="176"/>
      <c r="N829" s="176"/>
      <c r="O829" s="227"/>
      <c r="P829" s="176"/>
      <c r="Q829" s="176"/>
      <c r="R829" s="176"/>
      <c r="S829" s="176"/>
      <c r="T829" s="176"/>
      <c r="U829" s="176"/>
      <c r="V829" s="176"/>
      <c r="W829" s="176"/>
      <c r="X829" s="176"/>
      <c r="Y829" s="224"/>
      <c r="Z829" s="176"/>
      <c r="AA829" s="176"/>
      <c r="AB829" s="176"/>
      <c r="AC829" s="176"/>
      <c r="AD829" s="176"/>
      <c r="AE829" s="176"/>
      <c r="AF829" s="176"/>
      <c r="AG829" s="176"/>
      <c r="AH829" s="176"/>
      <c r="AI829" s="176"/>
      <c r="AJ829" s="176"/>
      <c r="AK829" s="176"/>
      <c r="AL829" s="176"/>
      <c r="AM829" s="176"/>
      <c r="AN829" s="176"/>
      <c r="AO829" s="176"/>
      <c r="AP829" s="176"/>
      <c r="AQ829" s="176"/>
      <c r="AR829" s="176"/>
      <c r="AS829" s="176"/>
      <c r="AT829" s="176"/>
      <c r="AU829" s="176"/>
      <c r="AV829" s="176"/>
      <c r="AW829" s="176"/>
      <c r="AX829" s="176"/>
      <c r="AY829" s="176"/>
      <c r="AZ829" s="176"/>
      <c r="BA829" s="176"/>
      <c r="BB829" s="176"/>
      <c r="BC829" s="176"/>
      <c r="BD829" s="176"/>
      <c r="BE829" s="176"/>
      <c r="BF829" s="176"/>
      <c r="BG829" s="176"/>
      <c r="BH829" s="176"/>
      <c r="BI829" s="176"/>
      <c r="BJ829" s="176"/>
      <c r="BK829" s="176"/>
      <c r="BL829" s="176"/>
      <c r="BM829" s="176"/>
      <c r="BN829" s="176"/>
      <c r="BO829" s="176"/>
      <c r="BP829" s="176"/>
      <c r="BQ829" s="176"/>
      <c r="BR829" s="176"/>
      <c r="BS829" s="176"/>
      <c r="BT829" s="176"/>
      <c r="BU829" s="176"/>
      <c r="BV829" s="176"/>
      <c r="BW829" s="176"/>
      <c r="BX829" s="176"/>
      <c r="BY829" s="176"/>
      <c r="BZ829" s="176"/>
      <c r="CA829" s="176"/>
      <c r="CB829" s="176"/>
      <c r="CC829" s="176"/>
      <c r="CD829" s="176"/>
      <c r="CE829" s="176"/>
      <c r="CF829" s="176"/>
      <c r="CG829" s="176"/>
      <c r="CH829" s="176"/>
      <c r="CI829" s="176"/>
      <c r="CJ829" s="176"/>
      <c r="CK829" s="176"/>
      <c r="CL829" s="176"/>
      <c r="CM829" s="176"/>
      <c r="CN829" s="176"/>
      <c r="CO829" s="176"/>
      <c r="CP829" s="176"/>
      <c r="CQ829" s="176"/>
      <c r="CR829" s="176"/>
      <c r="CS829" s="176"/>
      <c r="CT829" s="176"/>
      <c r="CU829" s="176"/>
      <c r="CV829" s="176"/>
      <c r="CW829" s="176"/>
      <c r="CX829" s="176"/>
      <c r="CY829" s="176"/>
      <c r="CZ829" s="176"/>
      <c r="DA829" s="176"/>
      <c r="DB829" s="176"/>
      <c r="DC829" s="176"/>
      <c r="DD829" s="176"/>
      <c r="DE829" s="176"/>
      <c r="DF829" s="176"/>
      <c r="DG829" s="176"/>
      <c r="DH829" s="176"/>
    </row>
    <row r="830" spans="1:112" s="229" customFormat="1" x14ac:dyDescent="0.2">
      <c r="A830" s="216"/>
      <c r="B830" s="176"/>
      <c r="C830" s="176"/>
      <c r="D830" s="176"/>
      <c r="E830" s="224"/>
      <c r="F830" s="176"/>
      <c r="G830" s="176"/>
      <c r="H830" s="234"/>
      <c r="I830" s="232"/>
      <c r="J830" s="220"/>
      <c r="K830" s="176"/>
      <c r="L830" s="176"/>
      <c r="M830" s="176"/>
      <c r="N830" s="176"/>
      <c r="O830" s="227"/>
      <c r="P830" s="176"/>
      <c r="Q830" s="176"/>
      <c r="R830" s="176"/>
      <c r="S830" s="176"/>
      <c r="T830" s="176"/>
      <c r="U830" s="176"/>
      <c r="V830" s="176"/>
      <c r="W830" s="176"/>
      <c r="X830" s="176"/>
      <c r="Y830" s="224"/>
      <c r="Z830" s="176"/>
      <c r="AA830" s="176"/>
      <c r="AB830" s="176"/>
      <c r="AC830" s="176"/>
      <c r="AD830" s="176"/>
      <c r="AE830" s="176"/>
      <c r="AF830" s="176"/>
      <c r="AG830" s="176"/>
      <c r="AH830" s="176"/>
      <c r="AI830" s="176"/>
      <c r="AJ830" s="176"/>
      <c r="AK830" s="176"/>
      <c r="AL830" s="176"/>
      <c r="AM830" s="176"/>
      <c r="AN830" s="176"/>
      <c r="AO830" s="176"/>
      <c r="AP830" s="176"/>
      <c r="AQ830" s="176"/>
      <c r="AR830" s="176"/>
      <c r="AS830" s="176"/>
      <c r="AT830" s="176"/>
      <c r="AU830" s="176"/>
      <c r="AV830" s="176"/>
      <c r="AW830" s="176"/>
      <c r="AX830" s="176"/>
      <c r="AY830" s="176"/>
      <c r="AZ830" s="176"/>
      <c r="BA830" s="176"/>
      <c r="BB830" s="176"/>
      <c r="BC830" s="176"/>
      <c r="BD830" s="176"/>
      <c r="BE830" s="176"/>
      <c r="BF830" s="176"/>
      <c r="BG830" s="176"/>
      <c r="BH830" s="176"/>
      <c r="BI830" s="176"/>
      <c r="BJ830" s="176"/>
      <c r="BK830" s="176"/>
      <c r="BL830" s="176"/>
      <c r="BM830" s="176"/>
      <c r="BN830" s="176"/>
      <c r="BO830" s="176"/>
      <c r="BP830" s="176"/>
      <c r="BQ830" s="176"/>
      <c r="BR830" s="176"/>
      <c r="BS830" s="176"/>
      <c r="BT830" s="176"/>
      <c r="BU830" s="176"/>
      <c r="BV830" s="176"/>
      <c r="BW830" s="176"/>
      <c r="BX830" s="176"/>
      <c r="BY830" s="176"/>
      <c r="BZ830" s="176"/>
      <c r="CA830" s="176"/>
      <c r="CB830" s="176"/>
      <c r="CC830" s="176"/>
      <c r="CD830" s="176"/>
      <c r="CE830" s="176"/>
      <c r="CF830" s="176"/>
      <c r="CG830" s="176"/>
      <c r="CH830" s="176"/>
      <c r="CI830" s="176"/>
      <c r="CJ830" s="176"/>
      <c r="CK830" s="176"/>
      <c r="CL830" s="176"/>
      <c r="CM830" s="176"/>
      <c r="CN830" s="176"/>
      <c r="CO830" s="176"/>
      <c r="CP830" s="176"/>
      <c r="CQ830" s="176"/>
      <c r="CR830" s="176"/>
      <c r="CS830" s="176"/>
      <c r="CT830" s="176"/>
      <c r="CU830" s="176"/>
      <c r="CV830" s="176"/>
      <c r="CW830" s="176"/>
      <c r="CX830" s="176"/>
      <c r="CY830" s="176"/>
      <c r="CZ830" s="176"/>
      <c r="DA830" s="176"/>
      <c r="DB830" s="176"/>
      <c r="DC830" s="176"/>
      <c r="DD830" s="176"/>
      <c r="DE830" s="176"/>
      <c r="DF830" s="176"/>
      <c r="DG830" s="176"/>
      <c r="DH830" s="176"/>
    </row>
    <row r="831" spans="1:112" s="229" customFormat="1" x14ac:dyDescent="0.2">
      <c r="A831" s="216"/>
      <c r="B831" s="176"/>
      <c r="C831" s="176"/>
      <c r="D831" s="176"/>
      <c r="E831" s="224"/>
      <c r="F831" s="176"/>
      <c r="G831" s="176"/>
      <c r="H831" s="234"/>
      <c r="I831" s="232"/>
      <c r="J831" s="220"/>
      <c r="K831" s="176"/>
      <c r="L831" s="176"/>
      <c r="M831" s="176"/>
      <c r="N831" s="176"/>
      <c r="O831" s="227"/>
      <c r="P831" s="176"/>
      <c r="Q831" s="176"/>
      <c r="R831" s="176"/>
      <c r="S831" s="176"/>
      <c r="T831" s="176"/>
      <c r="U831" s="176"/>
      <c r="V831" s="176"/>
      <c r="W831" s="176"/>
      <c r="X831" s="176"/>
      <c r="Y831" s="224"/>
      <c r="Z831" s="176"/>
      <c r="AA831" s="176"/>
      <c r="AB831" s="176"/>
      <c r="AC831" s="176"/>
      <c r="AD831" s="176"/>
      <c r="AE831" s="176"/>
      <c r="AF831" s="176"/>
      <c r="AG831" s="176"/>
      <c r="AH831" s="176"/>
      <c r="AI831" s="176"/>
      <c r="AJ831" s="176"/>
      <c r="AK831" s="176"/>
      <c r="AL831" s="176"/>
      <c r="AM831" s="176"/>
      <c r="AN831" s="176"/>
      <c r="AO831" s="176"/>
      <c r="AP831" s="176"/>
      <c r="AQ831" s="176"/>
      <c r="AR831" s="176"/>
      <c r="AS831" s="176"/>
      <c r="AT831" s="176"/>
      <c r="AU831" s="176"/>
      <c r="AV831" s="176"/>
      <c r="AW831" s="176"/>
      <c r="AX831" s="176"/>
      <c r="AY831" s="176"/>
      <c r="AZ831" s="176"/>
      <c r="BA831" s="176"/>
      <c r="BB831" s="176"/>
      <c r="BC831" s="176"/>
      <c r="BD831" s="176"/>
      <c r="BE831" s="176"/>
      <c r="BF831" s="176"/>
      <c r="BG831" s="176"/>
      <c r="BH831" s="176"/>
      <c r="BI831" s="176"/>
      <c r="BJ831" s="176"/>
      <c r="BK831" s="176"/>
      <c r="BL831" s="176"/>
      <c r="BM831" s="176"/>
      <c r="BN831" s="176"/>
      <c r="BO831" s="176"/>
      <c r="BP831" s="176"/>
      <c r="BQ831" s="176"/>
      <c r="BR831" s="176"/>
      <c r="BS831" s="176"/>
      <c r="BT831" s="176"/>
      <c r="BU831" s="176"/>
      <c r="BV831" s="176"/>
      <c r="BW831" s="176"/>
      <c r="BX831" s="176"/>
      <c r="BY831" s="176"/>
      <c r="BZ831" s="176"/>
      <c r="CA831" s="176"/>
      <c r="CB831" s="176"/>
      <c r="CC831" s="176"/>
      <c r="CD831" s="176"/>
      <c r="CE831" s="176"/>
      <c r="CF831" s="176"/>
      <c r="CG831" s="176"/>
      <c r="CH831" s="176"/>
      <c r="CI831" s="176"/>
      <c r="CJ831" s="176"/>
      <c r="CK831" s="176"/>
      <c r="CL831" s="176"/>
      <c r="CM831" s="176"/>
      <c r="CN831" s="176"/>
      <c r="CO831" s="176"/>
      <c r="CP831" s="176"/>
      <c r="CQ831" s="176"/>
      <c r="CR831" s="176"/>
      <c r="CS831" s="176"/>
      <c r="CT831" s="176"/>
      <c r="CU831" s="176"/>
      <c r="CV831" s="176"/>
      <c r="CW831" s="176"/>
      <c r="CX831" s="176"/>
      <c r="CY831" s="176"/>
      <c r="CZ831" s="176"/>
      <c r="DA831" s="176"/>
      <c r="DB831" s="176"/>
      <c r="DC831" s="176"/>
      <c r="DD831" s="176"/>
      <c r="DE831" s="176"/>
      <c r="DF831" s="176"/>
      <c r="DG831" s="176"/>
      <c r="DH831" s="176"/>
    </row>
    <row r="832" spans="1:112" s="229" customFormat="1" x14ac:dyDescent="0.2">
      <c r="A832" s="216"/>
      <c r="B832" s="176"/>
      <c r="C832" s="176"/>
      <c r="D832" s="176"/>
      <c r="E832" s="224"/>
      <c r="F832" s="176"/>
      <c r="G832" s="176"/>
      <c r="H832" s="232"/>
      <c r="I832" s="232"/>
      <c r="J832" s="220"/>
      <c r="K832" s="176"/>
      <c r="L832" s="176"/>
      <c r="M832" s="176"/>
      <c r="N832" s="176"/>
      <c r="O832" s="227"/>
      <c r="P832" s="176"/>
      <c r="Q832" s="176"/>
      <c r="R832" s="176"/>
      <c r="S832" s="176"/>
      <c r="T832" s="176"/>
      <c r="U832" s="176"/>
      <c r="V832" s="176"/>
      <c r="W832" s="176"/>
      <c r="X832" s="176"/>
      <c r="Y832" s="224"/>
      <c r="Z832" s="176"/>
      <c r="AA832" s="176"/>
      <c r="AB832" s="176"/>
      <c r="AC832" s="176"/>
      <c r="AD832" s="176"/>
      <c r="AE832" s="176"/>
      <c r="AF832" s="176"/>
      <c r="AG832" s="176"/>
      <c r="AH832" s="176"/>
      <c r="AI832" s="176"/>
      <c r="AJ832" s="176"/>
      <c r="AK832" s="176"/>
      <c r="AL832" s="176"/>
      <c r="AM832" s="176"/>
      <c r="AN832" s="176"/>
      <c r="AO832" s="176"/>
      <c r="AP832" s="176"/>
      <c r="AQ832" s="176"/>
      <c r="AR832" s="176"/>
      <c r="AS832" s="176"/>
      <c r="AT832" s="176"/>
      <c r="AU832" s="176"/>
      <c r="AV832" s="176"/>
      <c r="AW832" s="176"/>
      <c r="AX832" s="176"/>
      <c r="AY832" s="176"/>
      <c r="AZ832" s="176"/>
      <c r="BA832" s="176"/>
      <c r="BB832" s="176"/>
      <c r="BC832" s="176"/>
      <c r="BD832" s="176"/>
      <c r="BE832" s="176"/>
      <c r="BF832" s="176"/>
      <c r="BG832" s="176"/>
      <c r="BH832" s="176"/>
      <c r="BI832" s="176"/>
      <c r="BJ832" s="176"/>
      <c r="BK832" s="176"/>
      <c r="BL832" s="176"/>
      <c r="BM832" s="176"/>
      <c r="BN832" s="176"/>
      <c r="BO832" s="176"/>
      <c r="BP832" s="176"/>
      <c r="BQ832" s="176"/>
      <c r="BR832" s="176"/>
      <c r="BS832" s="176"/>
      <c r="BT832" s="176"/>
      <c r="BU832" s="176"/>
      <c r="BV832" s="176"/>
      <c r="BW832" s="176"/>
      <c r="BX832" s="176"/>
      <c r="BY832" s="176"/>
      <c r="BZ832" s="176"/>
      <c r="CA832" s="176"/>
      <c r="CB832" s="176"/>
      <c r="CC832" s="176"/>
      <c r="CD832" s="176"/>
      <c r="CE832" s="176"/>
      <c r="CF832" s="176"/>
      <c r="CG832" s="176"/>
      <c r="CH832" s="176"/>
      <c r="CI832" s="176"/>
      <c r="CJ832" s="176"/>
      <c r="CK832" s="176"/>
      <c r="CL832" s="176"/>
      <c r="CM832" s="176"/>
      <c r="CN832" s="176"/>
      <c r="CO832" s="176"/>
      <c r="CP832" s="176"/>
      <c r="CQ832" s="176"/>
      <c r="CR832" s="176"/>
      <c r="CS832" s="176"/>
      <c r="CT832" s="176"/>
      <c r="CU832" s="176"/>
      <c r="CV832" s="176"/>
      <c r="CW832" s="176"/>
      <c r="CX832" s="176"/>
      <c r="CY832" s="176"/>
      <c r="CZ832" s="176"/>
      <c r="DA832" s="176"/>
      <c r="DB832" s="176"/>
      <c r="DC832" s="176"/>
      <c r="DD832" s="176"/>
      <c r="DE832" s="176"/>
      <c r="DF832" s="176"/>
      <c r="DG832" s="176"/>
      <c r="DH832" s="176"/>
    </row>
    <row r="833" spans="1:112" s="229" customFormat="1" x14ac:dyDescent="0.2">
      <c r="A833" s="216"/>
      <c r="B833" s="176"/>
      <c r="C833" s="176"/>
      <c r="D833" s="176"/>
      <c r="E833" s="224"/>
      <c r="F833" s="176"/>
      <c r="G833" s="176"/>
      <c r="H833" s="234"/>
      <c r="I833" s="232"/>
      <c r="J833" s="220"/>
      <c r="K833" s="176"/>
      <c r="L833" s="176"/>
      <c r="M833" s="176"/>
      <c r="N833" s="176"/>
      <c r="O833" s="227"/>
      <c r="P833" s="176"/>
      <c r="Q833" s="176"/>
      <c r="R833" s="176"/>
      <c r="S833" s="176"/>
      <c r="T833" s="176"/>
      <c r="U833" s="176"/>
      <c r="V833" s="176"/>
      <c r="W833" s="176"/>
      <c r="X833" s="176"/>
      <c r="Y833" s="224"/>
      <c r="Z833" s="176"/>
      <c r="AA833" s="176"/>
      <c r="AB833" s="176"/>
      <c r="AC833" s="176"/>
      <c r="AD833" s="176"/>
      <c r="AE833" s="176"/>
      <c r="AF833" s="176"/>
      <c r="AG833" s="176"/>
      <c r="AH833" s="176"/>
      <c r="AI833" s="176"/>
      <c r="AJ833" s="176"/>
      <c r="AK833" s="176"/>
      <c r="AL833" s="176"/>
      <c r="AM833" s="176"/>
      <c r="AN833" s="176"/>
      <c r="AO833" s="176"/>
      <c r="AP833" s="176"/>
      <c r="AQ833" s="176"/>
      <c r="AR833" s="176"/>
      <c r="AS833" s="176"/>
      <c r="AT833" s="176"/>
      <c r="AU833" s="176"/>
      <c r="AV833" s="176"/>
      <c r="AW833" s="176"/>
      <c r="AX833" s="176"/>
      <c r="AY833" s="176"/>
      <c r="AZ833" s="176"/>
      <c r="BA833" s="176"/>
      <c r="BB833" s="176"/>
      <c r="BC833" s="176"/>
      <c r="BD833" s="176"/>
      <c r="BE833" s="176"/>
      <c r="BF833" s="176"/>
      <c r="BG833" s="176"/>
      <c r="BH833" s="176"/>
      <c r="BI833" s="176"/>
      <c r="BJ833" s="176"/>
      <c r="BK833" s="176"/>
      <c r="BL833" s="176"/>
      <c r="BM833" s="176"/>
      <c r="BN833" s="176"/>
      <c r="BO833" s="176"/>
      <c r="BP833" s="176"/>
      <c r="BQ833" s="176"/>
      <c r="BR833" s="176"/>
      <c r="BS833" s="176"/>
      <c r="BT833" s="176"/>
      <c r="BU833" s="176"/>
      <c r="BV833" s="176"/>
      <c r="BW833" s="176"/>
      <c r="BX833" s="176"/>
      <c r="BY833" s="176"/>
      <c r="BZ833" s="176"/>
      <c r="CA833" s="176"/>
      <c r="CB833" s="176"/>
      <c r="CC833" s="176"/>
      <c r="CD833" s="176"/>
      <c r="CE833" s="176"/>
      <c r="CF833" s="176"/>
      <c r="CG833" s="176"/>
      <c r="CH833" s="176"/>
      <c r="CI833" s="176"/>
      <c r="CJ833" s="176"/>
      <c r="CK833" s="176"/>
      <c r="CL833" s="176"/>
      <c r="CM833" s="176"/>
      <c r="CN833" s="176"/>
      <c r="CO833" s="176"/>
      <c r="CP833" s="176"/>
      <c r="CQ833" s="176"/>
      <c r="CR833" s="176"/>
      <c r="CS833" s="176"/>
      <c r="CT833" s="176"/>
      <c r="CU833" s="176"/>
      <c r="CV833" s="176"/>
      <c r="CW833" s="176"/>
      <c r="CX833" s="176"/>
      <c r="CY833" s="176"/>
      <c r="CZ833" s="176"/>
      <c r="DA833" s="176"/>
      <c r="DB833" s="176"/>
      <c r="DC833" s="176"/>
      <c r="DD833" s="176"/>
      <c r="DE833" s="176"/>
      <c r="DF833" s="176"/>
      <c r="DG833" s="176"/>
      <c r="DH833" s="176"/>
    </row>
    <row r="834" spans="1:112" s="229" customFormat="1" x14ac:dyDescent="0.2">
      <c r="A834" s="216"/>
      <c r="B834" s="176"/>
      <c r="C834" s="176"/>
      <c r="D834" s="176"/>
      <c r="E834" s="224"/>
      <c r="F834" s="176"/>
      <c r="G834" s="176"/>
      <c r="H834" s="234"/>
      <c r="I834" s="232"/>
      <c r="J834" s="220"/>
      <c r="K834" s="176"/>
      <c r="L834" s="176"/>
      <c r="M834" s="176"/>
      <c r="N834" s="176"/>
      <c r="O834" s="227"/>
      <c r="P834" s="176"/>
      <c r="Q834" s="176"/>
      <c r="R834" s="176"/>
      <c r="S834" s="176"/>
      <c r="T834" s="176"/>
      <c r="U834" s="176"/>
      <c r="V834" s="176"/>
      <c r="W834" s="176"/>
      <c r="X834" s="176"/>
      <c r="Y834" s="224"/>
      <c r="Z834" s="176"/>
      <c r="AA834" s="176"/>
      <c r="AB834" s="176"/>
      <c r="AC834" s="176"/>
      <c r="AD834" s="176"/>
      <c r="AE834" s="176"/>
      <c r="AF834" s="176"/>
      <c r="AG834" s="176"/>
      <c r="AH834" s="176"/>
      <c r="AI834" s="176"/>
      <c r="AJ834" s="176"/>
      <c r="AK834" s="176"/>
      <c r="AL834" s="176"/>
      <c r="AM834" s="176"/>
      <c r="AN834" s="176"/>
      <c r="AO834" s="176"/>
      <c r="AP834" s="176"/>
      <c r="AQ834" s="176"/>
      <c r="AR834" s="176"/>
      <c r="AS834" s="176"/>
      <c r="AT834" s="176"/>
      <c r="AU834" s="176"/>
      <c r="AV834" s="176"/>
      <c r="AW834" s="176"/>
      <c r="AX834" s="176"/>
      <c r="AY834" s="176"/>
      <c r="AZ834" s="176"/>
      <c r="BA834" s="176"/>
      <c r="BB834" s="176"/>
      <c r="BC834" s="176"/>
      <c r="BD834" s="176"/>
      <c r="BE834" s="176"/>
      <c r="BF834" s="176"/>
      <c r="BG834" s="176"/>
      <c r="BH834" s="176"/>
      <c r="BI834" s="176"/>
      <c r="BJ834" s="176"/>
      <c r="BK834" s="176"/>
      <c r="BL834" s="176"/>
      <c r="BM834" s="176"/>
      <c r="BN834" s="176"/>
      <c r="BO834" s="176"/>
      <c r="BP834" s="176"/>
      <c r="BQ834" s="176"/>
      <c r="BR834" s="176"/>
      <c r="BS834" s="176"/>
      <c r="BT834" s="176"/>
      <c r="BU834" s="176"/>
      <c r="BV834" s="176"/>
      <c r="BW834" s="176"/>
      <c r="BX834" s="176"/>
      <c r="BY834" s="176"/>
      <c r="BZ834" s="176"/>
      <c r="CA834" s="176"/>
      <c r="CB834" s="176"/>
      <c r="CC834" s="176"/>
      <c r="CD834" s="176"/>
      <c r="CE834" s="176"/>
      <c r="CF834" s="176"/>
      <c r="CG834" s="176"/>
      <c r="CH834" s="176"/>
      <c r="CI834" s="176"/>
      <c r="CJ834" s="176"/>
      <c r="CK834" s="176"/>
      <c r="CL834" s="176"/>
      <c r="CM834" s="176"/>
      <c r="CN834" s="176"/>
      <c r="CO834" s="176"/>
      <c r="CP834" s="176"/>
      <c r="CQ834" s="176"/>
      <c r="CR834" s="176"/>
      <c r="CS834" s="176"/>
      <c r="CT834" s="176"/>
      <c r="CU834" s="176"/>
      <c r="CV834" s="176"/>
      <c r="CW834" s="176"/>
      <c r="CX834" s="176"/>
      <c r="CY834" s="176"/>
      <c r="CZ834" s="176"/>
      <c r="DA834" s="176"/>
      <c r="DB834" s="176"/>
      <c r="DC834" s="176"/>
      <c r="DD834" s="176"/>
      <c r="DE834" s="176"/>
      <c r="DF834" s="176"/>
      <c r="DG834" s="176"/>
      <c r="DH834" s="176"/>
    </row>
    <row r="835" spans="1:112" s="229" customFormat="1" x14ac:dyDescent="0.2">
      <c r="A835" s="216"/>
      <c r="B835" s="176"/>
      <c r="C835" s="176"/>
      <c r="D835" s="176"/>
      <c r="E835" s="224"/>
      <c r="F835" s="176"/>
      <c r="G835" s="176"/>
      <c r="H835" s="232"/>
      <c r="I835" s="232"/>
      <c r="J835" s="220"/>
      <c r="K835" s="176"/>
      <c r="L835" s="176"/>
      <c r="M835" s="176"/>
      <c r="N835" s="176"/>
      <c r="O835" s="227"/>
      <c r="P835" s="176"/>
      <c r="Q835" s="176"/>
      <c r="R835" s="176"/>
      <c r="S835" s="176"/>
      <c r="T835" s="176"/>
      <c r="U835" s="176"/>
      <c r="V835" s="176"/>
      <c r="W835" s="176"/>
      <c r="X835" s="176"/>
      <c r="Y835" s="224"/>
      <c r="Z835" s="176"/>
      <c r="AA835" s="176"/>
      <c r="AB835" s="176"/>
      <c r="AC835" s="176"/>
      <c r="AD835" s="176"/>
      <c r="AE835" s="176"/>
      <c r="AF835" s="176"/>
      <c r="AG835" s="176"/>
      <c r="AH835" s="176"/>
      <c r="AI835" s="176"/>
      <c r="AJ835" s="176"/>
      <c r="AK835" s="176"/>
      <c r="AL835" s="176"/>
      <c r="AM835" s="176"/>
      <c r="AN835" s="176"/>
      <c r="AO835" s="176"/>
      <c r="AP835" s="176"/>
      <c r="AQ835" s="176"/>
      <c r="AR835" s="176"/>
      <c r="AS835" s="176"/>
      <c r="AT835" s="176"/>
      <c r="AU835" s="176"/>
      <c r="AV835" s="176"/>
      <c r="AW835" s="176"/>
      <c r="AX835" s="176"/>
      <c r="AY835" s="176"/>
      <c r="AZ835" s="176"/>
      <c r="BA835" s="176"/>
      <c r="BB835" s="176"/>
      <c r="BC835" s="176"/>
      <c r="BD835" s="176"/>
      <c r="BE835" s="176"/>
      <c r="BF835" s="176"/>
      <c r="BG835" s="176"/>
      <c r="BH835" s="176"/>
      <c r="BI835" s="176"/>
      <c r="BJ835" s="176"/>
      <c r="BK835" s="176"/>
      <c r="BL835" s="176"/>
      <c r="BM835" s="176"/>
      <c r="BN835" s="176"/>
      <c r="BO835" s="176"/>
      <c r="BP835" s="176"/>
      <c r="BQ835" s="176"/>
      <c r="BR835" s="176"/>
      <c r="BS835" s="176"/>
      <c r="BT835" s="176"/>
      <c r="BU835" s="176"/>
      <c r="BV835" s="176"/>
      <c r="BW835" s="176"/>
      <c r="BX835" s="176"/>
      <c r="BY835" s="176"/>
      <c r="BZ835" s="176"/>
      <c r="CA835" s="176"/>
      <c r="CB835" s="176"/>
      <c r="CC835" s="176"/>
      <c r="CD835" s="176"/>
      <c r="CE835" s="176"/>
      <c r="CF835" s="176"/>
      <c r="CG835" s="176"/>
      <c r="CH835" s="176"/>
      <c r="CI835" s="176"/>
      <c r="CJ835" s="176"/>
      <c r="CK835" s="176"/>
      <c r="CL835" s="176"/>
      <c r="CM835" s="176"/>
      <c r="CN835" s="176"/>
      <c r="CO835" s="176"/>
      <c r="CP835" s="176"/>
      <c r="CQ835" s="176"/>
      <c r="CR835" s="176"/>
      <c r="CS835" s="176"/>
      <c r="CT835" s="176"/>
      <c r="CU835" s="176"/>
      <c r="CV835" s="176"/>
      <c r="CW835" s="176"/>
      <c r="CX835" s="176"/>
      <c r="CY835" s="176"/>
      <c r="CZ835" s="176"/>
      <c r="DA835" s="176"/>
      <c r="DB835" s="176"/>
      <c r="DC835" s="176"/>
      <c r="DD835" s="176"/>
      <c r="DE835" s="176"/>
      <c r="DF835" s="176"/>
      <c r="DG835" s="176"/>
      <c r="DH835" s="176"/>
    </row>
    <row r="836" spans="1:112" s="229" customFormat="1" x14ac:dyDescent="0.2">
      <c r="A836" s="216"/>
      <c r="B836" s="176"/>
      <c r="C836" s="176"/>
      <c r="D836" s="176"/>
      <c r="E836" s="224"/>
      <c r="F836" s="176"/>
      <c r="G836" s="176"/>
      <c r="H836" s="234"/>
      <c r="I836" s="232"/>
      <c r="J836" s="220"/>
      <c r="K836" s="176"/>
      <c r="L836" s="176"/>
      <c r="M836" s="176"/>
      <c r="N836" s="176"/>
      <c r="O836" s="227"/>
      <c r="P836" s="176"/>
      <c r="Q836" s="176"/>
      <c r="R836" s="176"/>
      <c r="S836" s="176"/>
      <c r="T836" s="176"/>
      <c r="U836" s="176"/>
      <c r="V836" s="176"/>
      <c r="W836" s="176"/>
      <c r="X836" s="176"/>
      <c r="Y836" s="224"/>
      <c r="Z836" s="176"/>
      <c r="AA836" s="176"/>
      <c r="AB836" s="176"/>
      <c r="AC836" s="176"/>
      <c r="AD836" s="176"/>
      <c r="AE836" s="176"/>
      <c r="AF836" s="176"/>
      <c r="AG836" s="176"/>
      <c r="AH836" s="176"/>
      <c r="AI836" s="176"/>
      <c r="AJ836" s="176"/>
      <c r="AK836" s="176"/>
      <c r="AL836" s="176"/>
      <c r="AM836" s="176"/>
      <c r="AN836" s="176"/>
      <c r="AO836" s="176"/>
      <c r="AP836" s="176"/>
      <c r="AQ836" s="176"/>
      <c r="AR836" s="176"/>
      <c r="AS836" s="176"/>
      <c r="AT836" s="176"/>
      <c r="AU836" s="176"/>
      <c r="AV836" s="176"/>
      <c r="AW836" s="176"/>
      <c r="AX836" s="176"/>
      <c r="AY836" s="176"/>
      <c r="AZ836" s="176"/>
      <c r="BA836" s="176"/>
      <c r="BB836" s="176"/>
      <c r="BC836" s="176"/>
      <c r="BD836" s="176"/>
      <c r="BE836" s="176"/>
      <c r="BF836" s="176"/>
      <c r="BG836" s="176"/>
      <c r="BH836" s="176"/>
      <c r="BI836" s="176"/>
      <c r="BJ836" s="176"/>
      <c r="BK836" s="176"/>
      <c r="BL836" s="176"/>
      <c r="BM836" s="176"/>
      <c r="BN836" s="176"/>
      <c r="BO836" s="176"/>
      <c r="BP836" s="176"/>
      <c r="BQ836" s="176"/>
      <c r="BR836" s="176"/>
      <c r="BS836" s="176"/>
      <c r="BT836" s="176"/>
      <c r="BU836" s="176"/>
      <c r="BV836" s="176"/>
      <c r="BW836" s="176"/>
      <c r="BX836" s="176"/>
      <c r="BY836" s="176"/>
      <c r="BZ836" s="176"/>
      <c r="CA836" s="176"/>
      <c r="CB836" s="176"/>
      <c r="CC836" s="176"/>
      <c r="CD836" s="176"/>
      <c r="CE836" s="176"/>
      <c r="CF836" s="176"/>
      <c r="CG836" s="176"/>
      <c r="CH836" s="176"/>
      <c r="CI836" s="176"/>
      <c r="CJ836" s="176"/>
      <c r="CK836" s="176"/>
      <c r="CL836" s="176"/>
      <c r="CM836" s="176"/>
      <c r="CN836" s="176"/>
      <c r="CO836" s="176"/>
      <c r="CP836" s="176"/>
      <c r="CQ836" s="176"/>
      <c r="CR836" s="176"/>
      <c r="CS836" s="176"/>
      <c r="CT836" s="176"/>
      <c r="CU836" s="176"/>
      <c r="CV836" s="176"/>
      <c r="CW836" s="176"/>
      <c r="CX836" s="176"/>
      <c r="CY836" s="176"/>
      <c r="CZ836" s="176"/>
      <c r="DA836" s="176"/>
      <c r="DB836" s="176"/>
      <c r="DC836" s="176"/>
      <c r="DD836" s="176"/>
      <c r="DE836" s="176"/>
      <c r="DF836" s="176"/>
      <c r="DG836" s="176"/>
      <c r="DH836" s="176"/>
    </row>
    <row r="837" spans="1:112" s="229" customFormat="1" x14ac:dyDescent="0.2">
      <c r="A837" s="216"/>
      <c r="B837" s="176"/>
      <c r="C837" s="176"/>
      <c r="D837" s="176"/>
      <c r="E837" s="224"/>
      <c r="F837" s="176"/>
      <c r="G837" s="176"/>
      <c r="H837" s="232"/>
      <c r="I837" s="232"/>
      <c r="J837" s="220"/>
      <c r="K837" s="176"/>
      <c r="L837" s="176"/>
      <c r="M837" s="176"/>
      <c r="N837" s="176"/>
      <c r="O837" s="227"/>
      <c r="P837" s="176"/>
      <c r="Q837" s="176"/>
      <c r="R837" s="176"/>
      <c r="S837" s="176"/>
      <c r="T837" s="176"/>
      <c r="U837" s="176"/>
      <c r="V837" s="176"/>
      <c r="W837" s="176"/>
      <c r="X837" s="176"/>
      <c r="Y837" s="224"/>
      <c r="Z837" s="176"/>
      <c r="AA837" s="176"/>
      <c r="AB837" s="176"/>
      <c r="AC837" s="176"/>
      <c r="AD837" s="176"/>
      <c r="AE837" s="176"/>
      <c r="AF837" s="176"/>
      <c r="AG837" s="176"/>
      <c r="AH837" s="176"/>
      <c r="AI837" s="176"/>
      <c r="AJ837" s="176"/>
      <c r="AK837" s="176"/>
      <c r="AL837" s="176"/>
      <c r="AM837" s="176"/>
      <c r="AN837" s="176"/>
      <c r="AO837" s="176"/>
      <c r="AP837" s="176"/>
      <c r="AQ837" s="176"/>
      <c r="AR837" s="176"/>
      <c r="AS837" s="176"/>
      <c r="AT837" s="176"/>
      <c r="AU837" s="176"/>
      <c r="AV837" s="176"/>
      <c r="AW837" s="176"/>
      <c r="AX837" s="176"/>
      <c r="AY837" s="176"/>
      <c r="AZ837" s="176"/>
      <c r="BA837" s="176"/>
      <c r="BB837" s="176"/>
      <c r="BC837" s="176"/>
      <c r="BD837" s="176"/>
      <c r="BE837" s="176"/>
      <c r="BF837" s="176"/>
      <c r="BG837" s="176"/>
      <c r="BH837" s="176"/>
      <c r="BI837" s="176"/>
      <c r="BJ837" s="176"/>
      <c r="BK837" s="176"/>
      <c r="BL837" s="176"/>
      <c r="BM837" s="176"/>
      <c r="BN837" s="176"/>
      <c r="BO837" s="176"/>
      <c r="BP837" s="176"/>
      <c r="BQ837" s="176"/>
      <c r="BR837" s="176"/>
      <c r="BS837" s="176"/>
      <c r="BT837" s="176"/>
      <c r="BU837" s="176"/>
      <c r="BV837" s="176"/>
      <c r="BW837" s="176"/>
      <c r="BX837" s="176"/>
      <c r="BY837" s="176"/>
      <c r="BZ837" s="176"/>
      <c r="CA837" s="176"/>
      <c r="CB837" s="176"/>
      <c r="CC837" s="176"/>
      <c r="CD837" s="176"/>
      <c r="CE837" s="176"/>
      <c r="CF837" s="176"/>
      <c r="CG837" s="176"/>
      <c r="CH837" s="176"/>
      <c r="CI837" s="176"/>
      <c r="CJ837" s="176"/>
      <c r="CK837" s="176"/>
      <c r="CL837" s="176"/>
      <c r="CM837" s="176"/>
      <c r="CN837" s="176"/>
      <c r="CO837" s="176"/>
      <c r="CP837" s="176"/>
      <c r="CQ837" s="176"/>
      <c r="CR837" s="176"/>
      <c r="CS837" s="176"/>
      <c r="CT837" s="176"/>
      <c r="CU837" s="176"/>
      <c r="CV837" s="176"/>
      <c r="CW837" s="176"/>
      <c r="CX837" s="176"/>
      <c r="CY837" s="176"/>
      <c r="CZ837" s="176"/>
      <c r="DA837" s="176"/>
      <c r="DB837" s="176"/>
      <c r="DC837" s="176"/>
      <c r="DD837" s="176"/>
      <c r="DE837" s="176"/>
      <c r="DF837" s="176"/>
      <c r="DG837" s="176"/>
      <c r="DH837" s="176"/>
    </row>
    <row r="838" spans="1:112" s="229" customFormat="1" x14ac:dyDescent="0.2">
      <c r="A838" s="216"/>
      <c r="B838" s="176"/>
      <c r="C838" s="176"/>
      <c r="D838" s="176"/>
      <c r="E838" s="224"/>
      <c r="F838" s="176"/>
      <c r="G838" s="176"/>
      <c r="H838" s="234"/>
      <c r="I838" s="232"/>
      <c r="J838" s="220"/>
      <c r="K838" s="176"/>
      <c r="L838" s="176"/>
      <c r="M838" s="176"/>
      <c r="N838" s="176"/>
      <c r="O838" s="227"/>
      <c r="P838" s="176"/>
      <c r="Q838" s="176"/>
      <c r="R838" s="176"/>
      <c r="S838" s="176"/>
      <c r="T838" s="176"/>
      <c r="U838" s="176"/>
      <c r="V838" s="176"/>
      <c r="W838" s="176"/>
      <c r="X838" s="176"/>
      <c r="Y838" s="224"/>
      <c r="Z838" s="176"/>
      <c r="AA838" s="176"/>
      <c r="AB838" s="176"/>
      <c r="AC838" s="176"/>
      <c r="AD838" s="176"/>
      <c r="AE838" s="176"/>
      <c r="AF838" s="176"/>
      <c r="AG838" s="176"/>
      <c r="AH838" s="176"/>
      <c r="AI838" s="176"/>
      <c r="AJ838" s="176"/>
      <c r="AK838" s="176"/>
      <c r="AL838" s="176"/>
      <c r="AM838" s="176"/>
      <c r="AN838" s="176"/>
      <c r="AO838" s="176"/>
      <c r="AP838" s="176"/>
      <c r="AQ838" s="176"/>
      <c r="AR838" s="176"/>
      <c r="AS838" s="176"/>
      <c r="AT838" s="176"/>
      <c r="AU838" s="176"/>
      <c r="AV838" s="176"/>
      <c r="AW838" s="176"/>
      <c r="AX838" s="176"/>
      <c r="AY838" s="176"/>
      <c r="AZ838" s="176"/>
      <c r="BA838" s="176"/>
      <c r="BB838" s="176"/>
      <c r="BC838" s="176"/>
      <c r="BD838" s="176"/>
      <c r="BE838" s="176"/>
      <c r="BF838" s="176"/>
      <c r="BG838" s="176"/>
      <c r="BH838" s="176"/>
      <c r="BI838" s="176"/>
      <c r="BJ838" s="176"/>
      <c r="BK838" s="176"/>
      <c r="BL838" s="176"/>
      <c r="BM838" s="176"/>
      <c r="BN838" s="176"/>
      <c r="BO838" s="176"/>
      <c r="BP838" s="176"/>
      <c r="BQ838" s="176"/>
      <c r="BR838" s="176"/>
      <c r="BS838" s="176"/>
      <c r="BT838" s="176"/>
      <c r="BU838" s="176"/>
      <c r="BV838" s="176"/>
      <c r="BW838" s="176"/>
      <c r="BX838" s="176"/>
      <c r="BY838" s="176"/>
      <c r="BZ838" s="176"/>
      <c r="CA838" s="176"/>
      <c r="CB838" s="176"/>
      <c r="CC838" s="176"/>
      <c r="CD838" s="176"/>
      <c r="CE838" s="176"/>
      <c r="CF838" s="176"/>
      <c r="CG838" s="176"/>
      <c r="CH838" s="176"/>
      <c r="CI838" s="176"/>
      <c r="CJ838" s="176"/>
      <c r="CK838" s="176"/>
      <c r="CL838" s="176"/>
      <c r="CM838" s="176"/>
      <c r="CN838" s="176"/>
      <c r="CO838" s="176"/>
      <c r="CP838" s="176"/>
      <c r="CQ838" s="176"/>
      <c r="CR838" s="176"/>
      <c r="CS838" s="176"/>
      <c r="CT838" s="176"/>
      <c r="CU838" s="176"/>
      <c r="CV838" s="176"/>
      <c r="CW838" s="176"/>
      <c r="CX838" s="176"/>
      <c r="CY838" s="176"/>
      <c r="CZ838" s="176"/>
      <c r="DA838" s="176"/>
      <c r="DB838" s="176"/>
      <c r="DC838" s="176"/>
      <c r="DD838" s="176"/>
      <c r="DE838" s="176"/>
      <c r="DF838" s="176"/>
      <c r="DG838" s="176"/>
      <c r="DH838" s="176"/>
    </row>
    <row r="839" spans="1:112" s="229" customFormat="1" x14ac:dyDescent="0.2">
      <c r="A839" s="216"/>
      <c r="B839" s="176"/>
      <c r="C839" s="176"/>
      <c r="D839" s="176"/>
      <c r="E839" s="224"/>
      <c r="F839" s="176"/>
      <c r="G839" s="176"/>
      <c r="H839" s="234"/>
      <c r="I839" s="232"/>
      <c r="J839" s="220"/>
      <c r="K839" s="176"/>
      <c r="L839" s="176"/>
      <c r="M839" s="176"/>
      <c r="N839" s="176"/>
      <c r="O839" s="227"/>
      <c r="P839" s="176"/>
      <c r="Q839" s="176"/>
      <c r="R839" s="176"/>
      <c r="S839" s="176"/>
      <c r="T839" s="176"/>
      <c r="U839" s="176"/>
      <c r="V839" s="176"/>
      <c r="W839" s="176"/>
      <c r="X839" s="176"/>
      <c r="Y839" s="224"/>
      <c r="Z839" s="176"/>
      <c r="AA839" s="176"/>
      <c r="AB839" s="176"/>
      <c r="AC839" s="176"/>
      <c r="AD839" s="176"/>
      <c r="AE839" s="176"/>
      <c r="AF839" s="176"/>
      <c r="AG839" s="176"/>
      <c r="AH839" s="176"/>
      <c r="AI839" s="176"/>
      <c r="AJ839" s="176"/>
      <c r="AK839" s="176"/>
      <c r="AL839" s="176"/>
      <c r="AM839" s="176"/>
      <c r="AN839" s="176"/>
      <c r="AO839" s="176"/>
      <c r="AP839" s="176"/>
      <c r="AQ839" s="176"/>
      <c r="AR839" s="176"/>
      <c r="AS839" s="176"/>
      <c r="AT839" s="176"/>
      <c r="AU839" s="176"/>
      <c r="AV839" s="176"/>
      <c r="AW839" s="176"/>
      <c r="AX839" s="176"/>
      <c r="AY839" s="176"/>
      <c r="AZ839" s="176"/>
      <c r="BA839" s="176"/>
      <c r="BB839" s="176"/>
      <c r="BC839" s="176"/>
      <c r="BD839" s="176"/>
      <c r="BE839" s="176"/>
      <c r="BF839" s="176"/>
      <c r="BG839" s="176"/>
      <c r="BH839" s="176"/>
      <c r="BI839" s="176"/>
      <c r="BJ839" s="176"/>
      <c r="BK839" s="176"/>
      <c r="BL839" s="176"/>
      <c r="BM839" s="176"/>
      <c r="BN839" s="176"/>
      <c r="BO839" s="176"/>
      <c r="BP839" s="176"/>
      <c r="BQ839" s="176"/>
      <c r="BR839" s="176"/>
      <c r="BS839" s="176"/>
      <c r="BT839" s="176"/>
      <c r="BU839" s="176"/>
      <c r="BV839" s="176"/>
      <c r="BW839" s="176"/>
      <c r="BX839" s="176"/>
      <c r="BY839" s="176"/>
      <c r="BZ839" s="176"/>
      <c r="CA839" s="176"/>
      <c r="CB839" s="176"/>
      <c r="CC839" s="176"/>
      <c r="CD839" s="176"/>
      <c r="CE839" s="176"/>
      <c r="CF839" s="176"/>
      <c r="CG839" s="176"/>
      <c r="CH839" s="176"/>
      <c r="CI839" s="176"/>
      <c r="CJ839" s="176"/>
      <c r="CK839" s="176"/>
      <c r="CL839" s="176"/>
      <c r="CM839" s="176"/>
      <c r="CN839" s="176"/>
      <c r="CO839" s="176"/>
      <c r="CP839" s="176"/>
      <c r="CQ839" s="176"/>
      <c r="CR839" s="176"/>
      <c r="CS839" s="176"/>
      <c r="CT839" s="176"/>
      <c r="CU839" s="176"/>
      <c r="CV839" s="176"/>
      <c r="CW839" s="176"/>
      <c r="CX839" s="176"/>
      <c r="CY839" s="176"/>
      <c r="CZ839" s="176"/>
      <c r="DA839" s="176"/>
      <c r="DB839" s="176"/>
      <c r="DC839" s="176"/>
      <c r="DD839" s="176"/>
      <c r="DE839" s="176"/>
      <c r="DF839" s="176"/>
      <c r="DG839" s="176"/>
      <c r="DH839" s="176"/>
    </row>
    <row r="840" spans="1:112" s="229" customFormat="1" x14ac:dyDescent="0.2">
      <c r="A840" s="216"/>
      <c r="B840" s="176"/>
      <c r="C840" s="176"/>
      <c r="D840" s="176"/>
      <c r="E840" s="224"/>
      <c r="F840" s="176"/>
      <c r="G840" s="176"/>
      <c r="H840" s="234"/>
      <c r="I840" s="232"/>
      <c r="J840" s="220"/>
      <c r="K840" s="176"/>
      <c r="L840" s="176"/>
      <c r="M840" s="176"/>
      <c r="N840" s="176"/>
      <c r="O840" s="227"/>
      <c r="P840" s="176"/>
      <c r="Q840" s="176"/>
      <c r="R840" s="176"/>
      <c r="S840" s="176"/>
      <c r="T840" s="176"/>
      <c r="U840" s="176"/>
      <c r="V840" s="176"/>
      <c r="W840" s="176"/>
      <c r="X840" s="176"/>
      <c r="Y840" s="224"/>
      <c r="Z840" s="176"/>
      <c r="AA840" s="176"/>
      <c r="AB840" s="176"/>
      <c r="AC840" s="176"/>
      <c r="AD840" s="176"/>
      <c r="AE840" s="176"/>
      <c r="AF840" s="176"/>
      <c r="AG840" s="176"/>
      <c r="AH840" s="176"/>
      <c r="AI840" s="176"/>
      <c r="AJ840" s="176"/>
      <c r="AK840" s="176"/>
      <c r="AL840" s="176"/>
      <c r="AM840" s="176"/>
      <c r="AN840" s="176"/>
      <c r="AO840" s="176"/>
      <c r="AP840" s="176"/>
      <c r="AQ840" s="176"/>
      <c r="AR840" s="176"/>
      <c r="AS840" s="176"/>
      <c r="AT840" s="176"/>
      <c r="AU840" s="176"/>
      <c r="AV840" s="176"/>
      <c r="AW840" s="176"/>
      <c r="AX840" s="176"/>
      <c r="AY840" s="176"/>
      <c r="AZ840" s="176"/>
      <c r="BA840" s="176"/>
      <c r="BB840" s="176"/>
      <c r="BC840" s="176"/>
      <c r="BD840" s="176"/>
      <c r="BE840" s="176"/>
      <c r="BF840" s="176"/>
      <c r="BG840" s="176"/>
      <c r="BH840" s="176"/>
      <c r="BI840" s="176"/>
      <c r="BJ840" s="176"/>
      <c r="BK840" s="176"/>
      <c r="BL840" s="176"/>
      <c r="BM840" s="176"/>
      <c r="BN840" s="176"/>
      <c r="BO840" s="176"/>
      <c r="BP840" s="176"/>
      <c r="BQ840" s="176"/>
      <c r="BR840" s="176"/>
      <c r="BS840" s="176"/>
      <c r="BT840" s="176"/>
      <c r="BU840" s="176"/>
      <c r="BV840" s="176"/>
      <c r="BW840" s="176"/>
      <c r="BX840" s="176"/>
      <c r="BY840" s="176"/>
      <c r="BZ840" s="176"/>
      <c r="CA840" s="176"/>
      <c r="CB840" s="176"/>
      <c r="CC840" s="176"/>
      <c r="CD840" s="176"/>
      <c r="CE840" s="176"/>
      <c r="CF840" s="176"/>
      <c r="CG840" s="176"/>
      <c r="CH840" s="176"/>
      <c r="CI840" s="176"/>
      <c r="CJ840" s="176"/>
      <c r="CK840" s="176"/>
      <c r="CL840" s="176"/>
      <c r="CM840" s="176"/>
      <c r="CN840" s="176"/>
      <c r="CO840" s="176"/>
      <c r="CP840" s="176"/>
      <c r="CQ840" s="176"/>
      <c r="CR840" s="176"/>
      <c r="CS840" s="176"/>
      <c r="CT840" s="176"/>
      <c r="CU840" s="176"/>
      <c r="CV840" s="176"/>
      <c r="CW840" s="176"/>
      <c r="CX840" s="176"/>
      <c r="CY840" s="176"/>
      <c r="CZ840" s="176"/>
      <c r="DA840" s="176"/>
      <c r="DB840" s="176"/>
      <c r="DC840" s="176"/>
      <c r="DD840" s="176"/>
      <c r="DE840" s="176"/>
      <c r="DF840" s="176"/>
      <c r="DG840" s="176"/>
      <c r="DH840" s="176"/>
    </row>
    <row r="841" spans="1:112" s="229" customFormat="1" x14ac:dyDescent="0.2">
      <c r="A841" s="216"/>
      <c r="B841" s="176"/>
      <c r="C841" s="176"/>
      <c r="D841" s="176"/>
      <c r="E841" s="224"/>
      <c r="F841" s="176"/>
      <c r="G841" s="176"/>
      <c r="H841" s="234"/>
      <c r="I841" s="232"/>
      <c r="J841" s="220"/>
      <c r="K841" s="176"/>
      <c r="L841" s="176"/>
      <c r="M841" s="176"/>
      <c r="N841" s="176"/>
      <c r="O841" s="227"/>
      <c r="P841" s="176"/>
      <c r="Q841" s="176"/>
      <c r="R841" s="176"/>
      <c r="S841" s="176"/>
      <c r="T841" s="176"/>
      <c r="U841" s="176"/>
      <c r="V841" s="176"/>
      <c r="W841" s="176"/>
      <c r="X841" s="176"/>
      <c r="Y841" s="224"/>
      <c r="Z841" s="176"/>
      <c r="AA841" s="176"/>
      <c r="AB841" s="176"/>
      <c r="AC841" s="176"/>
      <c r="AD841" s="176"/>
      <c r="AE841" s="176"/>
      <c r="AF841" s="176"/>
      <c r="AG841" s="176"/>
      <c r="AH841" s="176"/>
      <c r="AI841" s="176"/>
      <c r="AJ841" s="176"/>
      <c r="AK841" s="176"/>
      <c r="AL841" s="176"/>
      <c r="AM841" s="176"/>
      <c r="AN841" s="176"/>
      <c r="AO841" s="176"/>
      <c r="AP841" s="176"/>
      <c r="AQ841" s="176"/>
      <c r="AR841" s="176"/>
      <c r="AS841" s="176"/>
      <c r="AT841" s="176"/>
      <c r="AU841" s="176"/>
      <c r="AV841" s="176"/>
      <c r="AW841" s="176"/>
      <c r="AX841" s="176"/>
      <c r="AY841" s="176"/>
      <c r="AZ841" s="176"/>
      <c r="BA841" s="176"/>
      <c r="BB841" s="176"/>
      <c r="BC841" s="176"/>
      <c r="BD841" s="176"/>
      <c r="BE841" s="176"/>
      <c r="BF841" s="176"/>
      <c r="BG841" s="176"/>
      <c r="BH841" s="176"/>
      <c r="BI841" s="176"/>
      <c r="BJ841" s="176"/>
      <c r="BK841" s="176"/>
      <c r="BL841" s="176"/>
      <c r="BM841" s="176"/>
      <c r="BN841" s="176"/>
      <c r="BO841" s="176"/>
      <c r="BP841" s="176"/>
      <c r="BQ841" s="176"/>
      <c r="BR841" s="176"/>
      <c r="BS841" s="176"/>
      <c r="BT841" s="176"/>
      <c r="BU841" s="176"/>
      <c r="BV841" s="176"/>
      <c r="BW841" s="176"/>
      <c r="BX841" s="176"/>
      <c r="BY841" s="176"/>
      <c r="BZ841" s="176"/>
      <c r="CA841" s="176"/>
      <c r="CB841" s="176"/>
      <c r="CC841" s="176"/>
      <c r="CD841" s="176"/>
      <c r="CE841" s="176"/>
      <c r="CF841" s="176"/>
      <c r="CG841" s="176"/>
      <c r="CH841" s="176"/>
      <c r="CI841" s="176"/>
      <c r="CJ841" s="176"/>
      <c r="CK841" s="176"/>
      <c r="CL841" s="176"/>
      <c r="CM841" s="176"/>
      <c r="CN841" s="176"/>
      <c r="CO841" s="176"/>
      <c r="CP841" s="176"/>
      <c r="CQ841" s="176"/>
      <c r="CR841" s="176"/>
      <c r="CS841" s="176"/>
      <c r="CT841" s="176"/>
      <c r="CU841" s="176"/>
      <c r="CV841" s="176"/>
      <c r="CW841" s="176"/>
      <c r="CX841" s="176"/>
      <c r="CY841" s="176"/>
      <c r="CZ841" s="176"/>
      <c r="DA841" s="176"/>
      <c r="DB841" s="176"/>
      <c r="DC841" s="176"/>
      <c r="DD841" s="176"/>
      <c r="DE841" s="176"/>
      <c r="DF841" s="176"/>
      <c r="DG841" s="176"/>
      <c r="DH841" s="176"/>
    </row>
    <row r="842" spans="1:112" s="229" customFormat="1" x14ac:dyDescent="0.2">
      <c r="A842" s="216"/>
      <c r="B842" s="176"/>
      <c r="C842" s="176"/>
      <c r="D842" s="176"/>
      <c r="E842" s="224"/>
      <c r="F842" s="176"/>
      <c r="G842" s="176"/>
      <c r="H842" s="234"/>
      <c r="I842" s="232"/>
      <c r="J842" s="220"/>
      <c r="K842" s="176"/>
      <c r="L842" s="176"/>
      <c r="M842" s="176"/>
      <c r="N842" s="176"/>
      <c r="O842" s="227"/>
      <c r="P842" s="176"/>
      <c r="Q842" s="176"/>
      <c r="R842" s="176"/>
      <c r="S842" s="176"/>
      <c r="T842" s="176"/>
      <c r="U842" s="176"/>
      <c r="V842" s="176"/>
      <c r="W842" s="176"/>
      <c r="X842" s="176"/>
      <c r="Y842" s="224"/>
      <c r="Z842" s="176"/>
      <c r="AA842" s="176"/>
      <c r="AB842" s="176"/>
      <c r="AC842" s="176"/>
      <c r="AD842" s="176"/>
      <c r="AE842" s="176"/>
      <c r="AF842" s="176"/>
      <c r="AG842" s="176"/>
      <c r="AH842" s="176"/>
      <c r="AI842" s="176"/>
      <c r="AJ842" s="176"/>
      <c r="AK842" s="176"/>
      <c r="AL842" s="176"/>
      <c r="AM842" s="176"/>
      <c r="AN842" s="176"/>
      <c r="AO842" s="176"/>
      <c r="AP842" s="176"/>
      <c r="AQ842" s="176"/>
      <c r="AR842" s="176"/>
      <c r="AS842" s="176"/>
      <c r="AT842" s="176"/>
      <c r="AU842" s="176"/>
      <c r="AV842" s="176"/>
      <c r="AW842" s="176"/>
      <c r="AX842" s="176"/>
      <c r="AY842" s="176"/>
      <c r="AZ842" s="176"/>
      <c r="BA842" s="176"/>
      <c r="BB842" s="176"/>
      <c r="BC842" s="176"/>
      <c r="BD842" s="176"/>
      <c r="BE842" s="176"/>
      <c r="BF842" s="176"/>
      <c r="BG842" s="176"/>
      <c r="BH842" s="176"/>
      <c r="BI842" s="176"/>
      <c r="BJ842" s="176"/>
      <c r="BK842" s="176"/>
      <c r="BL842" s="176"/>
      <c r="BM842" s="176"/>
      <c r="BN842" s="176"/>
      <c r="BO842" s="176"/>
      <c r="BP842" s="176"/>
      <c r="BQ842" s="176"/>
      <c r="BR842" s="176"/>
      <c r="BS842" s="176"/>
      <c r="BT842" s="176"/>
      <c r="BU842" s="176"/>
      <c r="BV842" s="176"/>
      <c r="BW842" s="176"/>
      <c r="BX842" s="176"/>
      <c r="BY842" s="176"/>
      <c r="BZ842" s="176"/>
      <c r="CA842" s="176"/>
      <c r="CB842" s="176"/>
      <c r="CC842" s="176"/>
      <c r="CD842" s="176"/>
      <c r="CE842" s="176"/>
      <c r="CF842" s="176"/>
      <c r="CG842" s="176"/>
      <c r="CH842" s="176"/>
      <c r="CI842" s="176"/>
      <c r="CJ842" s="176"/>
      <c r="CK842" s="176"/>
      <c r="CL842" s="176"/>
      <c r="CM842" s="176"/>
      <c r="CN842" s="176"/>
      <c r="CO842" s="176"/>
      <c r="CP842" s="176"/>
      <c r="CQ842" s="176"/>
      <c r="CR842" s="176"/>
      <c r="CS842" s="176"/>
      <c r="CT842" s="176"/>
      <c r="CU842" s="176"/>
      <c r="CV842" s="176"/>
      <c r="CW842" s="176"/>
      <c r="CX842" s="176"/>
      <c r="CY842" s="176"/>
      <c r="CZ842" s="176"/>
      <c r="DA842" s="176"/>
      <c r="DB842" s="176"/>
      <c r="DC842" s="176"/>
      <c r="DD842" s="176"/>
      <c r="DE842" s="176"/>
      <c r="DF842" s="176"/>
      <c r="DG842" s="176"/>
      <c r="DH842" s="176"/>
    </row>
    <row r="843" spans="1:112" s="229" customFormat="1" x14ac:dyDescent="0.2">
      <c r="A843" s="216"/>
      <c r="B843" s="176"/>
      <c r="C843" s="176"/>
      <c r="D843" s="176"/>
      <c r="E843" s="224"/>
      <c r="F843" s="176"/>
      <c r="G843" s="176"/>
      <c r="H843" s="234"/>
      <c r="I843" s="232"/>
      <c r="J843" s="220"/>
      <c r="K843" s="176"/>
      <c r="L843" s="176"/>
      <c r="M843" s="176"/>
      <c r="N843" s="176"/>
      <c r="O843" s="227"/>
      <c r="P843" s="176"/>
      <c r="Q843" s="176"/>
      <c r="R843" s="176"/>
      <c r="S843" s="176"/>
      <c r="T843" s="176"/>
      <c r="U843" s="176"/>
      <c r="V843" s="176"/>
      <c r="W843" s="176"/>
      <c r="X843" s="176"/>
      <c r="Y843" s="224"/>
      <c r="Z843" s="176"/>
      <c r="AA843" s="176"/>
      <c r="AB843" s="176"/>
      <c r="AC843" s="176"/>
      <c r="AD843" s="176"/>
      <c r="AE843" s="176"/>
      <c r="AF843" s="176"/>
      <c r="AG843" s="176"/>
      <c r="AH843" s="176"/>
      <c r="AI843" s="176"/>
      <c r="AJ843" s="176"/>
      <c r="AK843" s="176"/>
      <c r="AL843" s="176"/>
      <c r="AM843" s="176"/>
      <c r="AN843" s="176"/>
      <c r="AO843" s="176"/>
      <c r="AP843" s="176"/>
      <c r="AQ843" s="176"/>
      <c r="AR843" s="176"/>
      <c r="AS843" s="176"/>
      <c r="AT843" s="176"/>
      <c r="AU843" s="176"/>
      <c r="AV843" s="176"/>
      <c r="AW843" s="176"/>
      <c r="AX843" s="176"/>
      <c r="AY843" s="176"/>
      <c r="AZ843" s="176"/>
      <c r="BA843" s="176"/>
      <c r="BB843" s="176"/>
      <c r="BC843" s="176"/>
      <c r="BD843" s="176"/>
      <c r="BE843" s="176"/>
      <c r="BF843" s="176"/>
      <c r="BG843" s="176"/>
      <c r="BH843" s="176"/>
      <c r="BI843" s="176"/>
      <c r="BJ843" s="176"/>
      <c r="BK843" s="176"/>
      <c r="BL843" s="176"/>
      <c r="BM843" s="176"/>
      <c r="BN843" s="176"/>
      <c r="BO843" s="176"/>
      <c r="BP843" s="176"/>
      <c r="BQ843" s="176"/>
      <c r="BR843" s="176"/>
      <c r="BS843" s="176"/>
      <c r="BT843" s="176"/>
      <c r="BU843" s="176"/>
      <c r="BV843" s="176"/>
      <c r="BW843" s="176"/>
      <c r="BX843" s="176"/>
      <c r="BY843" s="176"/>
      <c r="BZ843" s="176"/>
      <c r="CA843" s="176"/>
      <c r="CB843" s="176"/>
      <c r="CC843" s="176"/>
      <c r="CD843" s="176"/>
      <c r="CE843" s="176"/>
      <c r="CF843" s="176"/>
      <c r="CG843" s="176"/>
      <c r="CH843" s="176"/>
      <c r="CI843" s="176"/>
      <c r="CJ843" s="176"/>
      <c r="CK843" s="176"/>
      <c r="CL843" s="176"/>
      <c r="CM843" s="176"/>
      <c r="CN843" s="176"/>
      <c r="CO843" s="176"/>
      <c r="CP843" s="176"/>
      <c r="CQ843" s="176"/>
      <c r="CR843" s="176"/>
      <c r="CS843" s="176"/>
      <c r="CT843" s="176"/>
      <c r="CU843" s="176"/>
      <c r="CV843" s="176"/>
      <c r="CW843" s="176"/>
      <c r="CX843" s="176"/>
      <c r="CY843" s="176"/>
      <c r="CZ843" s="176"/>
      <c r="DA843" s="176"/>
      <c r="DB843" s="176"/>
      <c r="DC843" s="176"/>
      <c r="DD843" s="176"/>
      <c r="DE843" s="176"/>
      <c r="DF843" s="176"/>
      <c r="DG843" s="176"/>
      <c r="DH843" s="176"/>
    </row>
    <row r="844" spans="1:112" s="229" customFormat="1" x14ac:dyDescent="0.2">
      <c r="A844" s="216"/>
      <c r="B844" s="176"/>
      <c r="C844" s="176"/>
      <c r="D844" s="176"/>
      <c r="E844" s="224"/>
      <c r="F844" s="176"/>
      <c r="G844" s="176"/>
      <c r="H844" s="234"/>
      <c r="I844" s="232"/>
      <c r="J844" s="220"/>
      <c r="K844" s="176"/>
      <c r="L844" s="176"/>
      <c r="M844" s="176"/>
      <c r="N844" s="176"/>
      <c r="O844" s="227"/>
      <c r="P844" s="176"/>
      <c r="Q844" s="176"/>
      <c r="R844" s="176"/>
      <c r="S844" s="176"/>
      <c r="T844" s="176"/>
      <c r="U844" s="176"/>
      <c r="V844" s="176"/>
      <c r="W844" s="176"/>
      <c r="X844" s="176"/>
      <c r="Y844" s="224"/>
      <c r="Z844" s="176"/>
      <c r="AA844" s="176"/>
      <c r="AB844" s="176"/>
      <c r="AC844" s="176"/>
      <c r="AD844" s="176"/>
      <c r="AE844" s="176"/>
      <c r="AF844" s="176"/>
      <c r="AG844" s="176"/>
      <c r="AH844" s="176"/>
      <c r="AI844" s="176"/>
      <c r="AJ844" s="176"/>
      <c r="AK844" s="176"/>
      <c r="AL844" s="176"/>
      <c r="AM844" s="176"/>
      <c r="AN844" s="176"/>
      <c r="AO844" s="176"/>
      <c r="AP844" s="176"/>
      <c r="AQ844" s="176"/>
      <c r="AR844" s="176"/>
      <c r="AS844" s="176"/>
      <c r="AT844" s="176"/>
      <c r="AU844" s="176"/>
      <c r="AV844" s="176"/>
      <c r="AW844" s="176"/>
      <c r="AX844" s="176"/>
      <c r="AY844" s="176"/>
      <c r="AZ844" s="176"/>
      <c r="BA844" s="176"/>
      <c r="BB844" s="176"/>
      <c r="BC844" s="176"/>
      <c r="BD844" s="176"/>
      <c r="BE844" s="176"/>
      <c r="BF844" s="176"/>
      <c r="BG844" s="176"/>
      <c r="BH844" s="176"/>
      <c r="BI844" s="176"/>
      <c r="BJ844" s="176"/>
      <c r="BK844" s="176"/>
      <c r="BL844" s="176"/>
      <c r="BM844" s="176"/>
      <c r="BN844" s="176"/>
      <c r="BO844" s="176"/>
      <c r="BP844" s="176"/>
      <c r="BQ844" s="176"/>
      <c r="BR844" s="176"/>
      <c r="BS844" s="176"/>
      <c r="BT844" s="176"/>
      <c r="BU844" s="176"/>
      <c r="BV844" s="176"/>
      <c r="BW844" s="176"/>
      <c r="BX844" s="176"/>
      <c r="BY844" s="176"/>
      <c r="BZ844" s="176"/>
      <c r="CA844" s="176"/>
      <c r="CB844" s="176"/>
      <c r="CC844" s="176"/>
      <c r="CD844" s="176"/>
      <c r="CE844" s="176"/>
      <c r="CF844" s="176"/>
      <c r="CG844" s="176"/>
      <c r="CH844" s="176"/>
      <c r="CI844" s="176"/>
      <c r="CJ844" s="176"/>
      <c r="CK844" s="176"/>
      <c r="CL844" s="176"/>
      <c r="CM844" s="176"/>
      <c r="CN844" s="176"/>
      <c r="CO844" s="176"/>
      <c r="CP844" s="176"/>
      <c r="CQ844" s="176"/>
      <c r="CR844" s="176"/>
      <c r="CS844" s="176"/>
      <c r="CT844" s="176"/>
      <c r="CU844" s="176"/>
      <c r="CV844" s="176"/>
      <c r="CW844" s="176"/>
      <c r="CX844" s="176"/>
      <c r="CY844" s="176"/>
      <c r="CZ844" s="176"/>
      <c r="DA844" s="176"/>
      <c r="DB844" s="176"/>
      <c r="DC844" s="176"/>
      <c r="DD844" s="176"/>
      <c r="DE844" s="176"/>
      <c r="DF844" s="176"/>
      <c r="DG844" s="176"/>
      <c r="DH844" s="176"/>
    </row>
    <row r="845" spans="1:112" s="229" customFormat="1" x14ac:dyDescent="0.2">
      <c r="A845" s="216"/>
      <c r="B845" s="176"/>
      <c r="C845" s="176"/>
      <c r="D845" s="176"/>
      <c r="E845" s="224"/>
      <c r="F845" s="176"/>
      <c r="G845" s="176"/>
      <c r="H845" s="234"/>
      <c r="I845" s="232"/>
      <c r="J845" s="220"/>
      <c r="K845" s="176"/>
      <c r="L845" s="176"/>
      <c r="M845" s="176"/>
      <c r="N845" s="176"/>
      <c r="O845" s="227"/>
      <c r="P845" s="176"/>
      <c r="Q845" s="176"/>
      <c r="R845" s="176"/>
      <c r="S845" s="176"/>
      <c r="T845" s="176"/>
      <c r="U845" s="176"/>
      <c r="V845" s="176"/>
      <c r="W845" s="176"/>
      <c r="X845" s="176"/>
      <c r="Y845" s="224"/>
      <c r="Z845" s="176"/>
      <c r="AA845" s="176"/>
      <c r="AB845" s="176"/>
      <c r="AC845" s="176"/>
      <c r="AD845" s="176"/>
      <c r="AE845" s="176"/>
      <c r="AF845" s="176"/>
      <c r="AG845" s="176"/>
      <c r="AH845" s="176"/>
      <c r="AI845" s="176"/>
      <c r="AJ845" s="176"/>
      <c r="AK845" s="176"/>
      <c r="AL845" s="176"/>
      <c r="AM845" s="176"/>
      <c r="AN845" s="176"/>
      <c r="AO845" s="176"/>
      <c r="AP845" s="176"/>
      <c r="AQ845" s="176"/>
      <c r="AR845" s="176"/>
      <c r="AS845" s="176"/>
      <c r="AT845" s="176"/>
      <c r="AU845" s="176"/>
      <c r="AV845" s="176"/>
      <c r="AW845" s="176"/>
      <c r="AX845" s="176"/>
      <c r="AY845" s="176"/>
      <c r="AZ845" s="176"/>
      <c r="BA845" s="176"/>
      <c r="BB845" s="176"/>
      <c r="BC845" s="176"/>
      <c r="BD845" s="176"/>
      <c r="BE845" s="176"/>
      <c r="BF845" s="176"/>
      <c r="BG845" s="176"/>
      <c r="BH845" s="176"/>
      <c r="BI845" s="176"/>
      <c r="BJ845" s="176"/>
      <c r="BK845" s="176"/>
      <c r="BL845" s="176"/>
      <c r="BM845" s="176"/>
      <c r="BN845" s="176"/>
      <c r="BO845" s="176"/>
      <c r="BP845" s="176"/>
      <c r="BQ845" s="176"/>
      <c r="BR845" s="176"/>
      <c r="BS845" s="176"/>
      <c r="BT845" s="176"/>
      <c r="BU845" s="176"/>
      <c r="BV845" s="176"/>
      <c r="BW845" s="176"/>
      <c r="BX845" s="176"/>
      <c r="BY845" s="176"/>
      <c r="BZ845" s="176"/>
      <c r="CA845" s="176"/>
      <c r="CB845" s="176"/>
      <c r="CC845" s="176"/>
      <c r="CD845" s="176"/>
      <c r="CE845" s="176"/>
      <c r="CF845" s="176"/>
      <c r="CG845" s="176"/>
      <c r="CH845" s="176"/>
      <c r="CI845" s="176"/>
      <c r="CJ845" s="176"/>
      <c r="CK845" s="176"/>
      <c r="CL845" s="176"/>
      <c r="CM845" s="176"/>
      <c r="CN845" s="176"/>
      <c r="CO845" s="176"/>
      <c r="CP845" s="176"/>
      <c r="CQ845" s="176"/>
      <c r="CR845" s="176"/>
      <c r="CS845" s="176"/>
      <c r="CT845" s="176"/>
      <c r="CU845" s="176"/>
      <c r="CV845" s="176"/>
      <c r="CW845" s="176"/>
      <c r="CX845" s="176"/>
      <c r="CY845" s="176"/>
      <c r="CZ845" s="176"/>
      <c r="DA845" s="176"/>
      <c r="DB845" s="176"/>
      <c r="DC845" s="176"/>
      <c r="DD845" s="176"/>
      <c r="DE845" s="176"/>
      <c r="DF845" s="176"/>
      <c r="DG845" s="176"/>
      <c r="DH845" s="176"/>
    </row>
    <row r="846" spans="1:112" s="229" customFormat="1" x14ac:dyDescent="0.2">
      <c r="A846" s="216"/>
      <c r="B846" s="176"/>
      <c r="C846" s="176"/>
      <c r="D846" s="176"/>
      <c r="E846" s="224"/>
      <c r="F846" s="176"/>
      <c r="G846" s="176"/>
      <c r="H846" s="234"/>
      <c r="I846" s="232"/>
      <c r="J846" s="220"/>
      <c r="K846" s="176"/>
      <c r="L846" s="176"/>
      <c r="M846" s="176"/>
      <c r="N846" s="176"/>
      <c r="O846" s="227"/>
      <c r="P846" s="176"/>
      <c r="Q846" s="176"/>
      <c r="R846" s="176"/>
      <c r="S846" s="176"/>
      <c r="T846" s="176"/>
      <c r="U846" s="176"/>
      <c r="V846" s="176"/>
      <c r="W846" s="176"/>
      <c r="X846" s="176"/>
      <c r="Y846" s="224"/>
      <c r="Z846" s="176"/>
      <c r="AA846" s="176"/>
      <c r="AB846" s="176"/>
      <c r="AC846" s="176"/>
      <c r="AD846" s="176"/>
      <c r="AE846" s="176"/>
      <c r="AF846" s="176"/>
      <c r="AG846" s="176"/>
      <c r="AH846" s="176"/>
      <c r="AI846" s="176"/>
      <c r="AJ846" s="176"/>
      <c r="AK846" s="176"/>
      <c r="AL846" s="176"/>
      <c r="AM846" s="176"/>
      <c r="AN846" s="176"/>
      <c r="AO846" s="176"/>
      <c r="AP846" s="176"/>
      <c r="AQ846" s="176"/>
      <c r="AR846" s="176"/>
      <c r="AS846" s="176"/>
      <c r="AT846" s="176"/>
      <c r="AU846" s="176"/>
      <c r="AV846" s="176"/>
      <c r="AW846" s="176"/>
      <c r="AX846" s="176"/>
      <c r="AY846" s="176"/>
      <c r="AZ846" s="176"/>
      <c r="BA846" s="176"/>
      <c r="BB846" s="176"/>
      <c r="BC846" s="176"/>
      <c r="BD846" s="176"/>
      <c r="BE846" s="176"/>
      <c r="BF846" s="176"/>
      <c r="BG846" s="176"/>
      <c r="BH846" s="176"/>
      <c r="BI846" s="176"/>
      <c r="BJ846" s="176"/>
      <c r="BK846" s="176"/>
      <c r="BL846" s="176"/>
      <c r="BM846" s="176"/>
      <c r="BN846" s="176"/>
      <c r="BO846" s="176"/>
      <c r="BP846" s="176"/>
      <c r="BQ846" s="176"/>
      <c r="BR846" s="176"/>
      <c r="BS846" s="176"/>
      <c r="BT846" s="176"/>
      <c r="BU846" s="176"/>
      <c r="BV846" s="176"/>
      <c r="BW846" s="176"/>
      <c r="BX846" s="176"/>
      <c r="BY846" s="176"/>
      <c r="BZ846" s="176"/>
      <c r="CA846" s="176"/>
      <c r="CB846" s="176"/>
      <c r="CC846" s="176"/>
      <c r="CD846" s="176"/>
      <c r="CE846" s="176"/>
      <c r="CF846" s="176"/>
      <c r="CG846" s="176"/>
      <c r="CH846" s="176"/>
      <c r="CI846" s="176"/>
      <c r="CJ846" s="176"/>
      <c r="CK846" s="176"/>
      <c r="CL846" s="176"/>
      <c r="CM846" s="176"/>
      <c r="CN846" s="176"/>
      <c r="CO846" s="176"/>
      <c r="CP846" s="176"/>
      <c r="CQ846" s="176"/>
      <c r="CR846" s="176"/>
      <c r="CS846" s="176"/>
      <c r="CT846" s="176"/>
      <c r="CU846" s="176"/>
      <c r="CV846" s="176"/>
      <c r="CW846" s="176"/>
      <c r="CX846" s="176"/>
      <c r="CY846" s="176"/>
      <c r="CZ846" s="176"/>
      <c r="DA846" s="176"/>
      <c r="DB846" s="176"/>
      <c r="DC846" s="176"/>
      <c r="DD846" s="176"/>
      <c r="DE846" s="176"/>
      <c r="DF846" s="176"/>
      <c r="DG846" s="176"/>
      <c r="DH846" s="176"/>
    </row>
    <row r="847" spans="1:112" s="229" customFormat="1" x14ac:dyDescent="0.2">
      <c r="A847" s="216"/>
      <c r="B847" s="176"/>
      <c r="C847" s="176"/>
      <c r="D847" s="176"/>
      <c r="E847" s="224"/>
      <c r="F847" s="176"/>
      <c r="G847" s="176"/>
      <c r="H847" s="234"/>
      <c r="I847" s="232"/>
      <c r="J847" s="220"/>
      <c r="K847" s="176"/>
      <c r="L847" s="176"/>
      <c r="M847" s="176"/>
      <c r="N847" s="176"/>
      <c r="O847" s="227"/>
      <c r="P847" s="176"/>
      <c r="Q847" s="176"/>
      <c r="R847" s="176"/>
      <c r="S847" s="176"/>
      <c r="T847" s="176"/>
      <c r="U847" s="176"/>
      <c r="V847" s="176"/>
      <c r="W847" s="176"/>
      <c r="X847" s="176"/>
      <c r="Y847" s="224"/>
      <c r="Z847" s="176"/>
      <c r="AA847" s="176"/>
      <c r="AB847" s="176"/>
      <c r="AC847" s="176"/>
      <c r="AD847" s="176"/>
      <c r="AE847" s="176"/>
      <c r="AF847" s="176"/>
      <c r="AG847" s="176"/>
      <c r="AH847" s="176"/>
      <c r="AI847" s="176"/>
      <c r="AJ847" s="176"/>
      <c r="AK847" s="176"/>
      <c r="AL847" s="176"/>
      <c r="AM847" s="176"/>
      <c r="AN847" s="176"/>
      <c r="AO847" s="176"/>
      <c r="AP847" s="176"/>
      <c r="AQ847" s="176"/>
      <c r="AR847" s="176"/>
      <c r="AS847" s="176"/>
      <c r="AT847" s="176"/>
      <c r="AU847" s="176"/>
      <c r="AV847" s="176"/>
      <c r="AW847" s="176"/>
      <c r="AX847" s="176"/>
      <c r="AY847" s="176"/>
      <c r="AZ847" s="176"/>
      <c r="BA847" s="176"/>
      <c r="BB847" s="176"/>
      <c r="BC847" s="176"/>
      <c r="BD847" s="176"/>
      <c r="BE847" s="176"/>
      <c r="BF847" s="176"/>
      <c r="BG847" s="176"/>
      <c r="BH847" s="176"/>
      <c r="BI847" s="176"/>
      <c r="BJ847" s="176"/>
      <c r="BK847" s="176"/>
      <c r="BL847" s="176"/>
      <c r="BM847" s="176"/>
      <c r="BN847" s="176"/>
      <c r="BO847" s="176"/>
      <c r="BP847" s="176"/>
      <c r="BQ847" s="176"/>
      <c r="BR847" s="176"/>
      <c r="BS847" s="176"/>
      <c r="BT847" s="176"/>
      <c r="BU847" s="176"/>
      <c r="BV847" s="176"/>
      <c r="BW847" s="176"/>
      <c r="BX847" s="176"/>
      <c r="BY847" s="176"/>
      <c r="BZ847" s="176"/>
      <c r="CA847" s="176"/>
      <c r="CB847" s="176"/>
      <c r="CC847" s="176"/>
      <c r="CD847" s="176"/>
      <c r="CE847" s="176"/>
      <c r="CF847" s="176"/>
      <c r="CG847" s="176"/>
      <c r="CH847" s="176"/>
      <c r="CI847" s="176"/>
      <c r="CJ847" s="176"/>
      <c r="CK847" s="176"/>
      <c r="CL847" s="176"/>
      <c r="CM847" s="176"/>
      <c r="CN847" s="176"/>
      <c r="CO847" s="176"/>
      <c r="CP847" s="176"/>
      <c r="CQ847" s="176"/>
      <c r="CR847" s="176"/>
      <c r="CS847" s="176"/>
      <c r="CT847" s="176"/>
      <c r="CU847" s="176"/>
      <c r="CV847" s="176"/>
      <c r="CW847" s="176"/>
      <c r="CX847" s="176"/>
      <c r="CY847" s="176"/>
      <c r="CZ847" s="176"/>
      <c r="DA847" s="176"/>
      <c r="DB847" s="176"/>
      <c r="DC847" s="176"/>
      <c r="DD847" s="176"/>
      <c r="DE847" s="176"/>
      <c r="DF847" s="176"/>
      <c r="DG847" s="176"/>
      <c r="DH847" s="176"/>
    </row>
    <row r="848" spans="1:112" s="229" customFormat="1" x14ac:dyDescent="0.2">
      <c r="A848" s="216"/>
      <c r="B848" s="176"/>
      <c r="C848" s="176"/>
      <c r="D848" s="176"/>
      <c r="E848" s="224"/>
      <c r="F848" s="176"/>
      <c r="G848" s="176"/>
      <c r="H848" s="234"/>
      <c r="I848" s="232"/>
      <c r="J848" s="220"/>
      <c r="K848" s="176"/>
      <c r="L848" s="176"/>
      <c r="M848" s="176"/>
      <c r="N848" s="176"/>
      <c r="O848" s="227"/>
      <c r="P848" s="176"/>
      <c r="Q848" s="176"/>
      <c r="R848" s="176"/>
      <c r="S848" s="176"/>
      <c r="T848" s="176"/>
      <c r="U848" s="176"/>
      <c r="V848" s="176"/>
      <c r="W848" s="176"/>
      <c r="X848" s="176"/>
      <c r="Y848" s="224"/>
      <c r="Z848" s="176"/>
      <c r="AA848" s="176"/>
      <c r="AB848" s="176"/>
      <c r="AC848" s="176"/>
      <c r="AD848" s="176"/>
      <c r="AE848" s="176"/>
      <c r="AF848" s="176"/>
      <c r="AG848" s="176"/>
      <c r="AH848" s="176"/>
      <c r="AI848" s="176"/>
      <c r="AJ848" s="176"/>
      <c r="AK848" s="176"/>
      <c r="AL848" s="176"/>
      <c r="AM848" s="176"/>
      <c r="AN848" s="176"/>
      <c r="AO848" s="176"/>
      <c r="AP848" s="176"/>
      <c r="AQ848" s="176"/>
      <c r="AR848" s="176"/>
      <c r="AS848" s="176"/>
      <c r="AT848" s="176"/>
      <c r="AU848" s="176"/>
      <c r="AV848" s="176"/>
      <c r="AW848" s="176"/>
      <c r="AX848" s="176"/>
      <c r="AY848" s="176"/>
      <c r="AZ848" s="176"/>
      <c r="BA848" s="176"/>
      <c r="BB848" s="176"/>
      <c r="BC848" s="176"/>
      <c r="BD848" s="176"/>
      <c r="BE848" s="176"/>
      <c r="BF848" s="176"/>
      <c r="BG848" s="176"/>
      <c r="BH848" s="176"/>
      <c r="BI848" s="176"/>
      <c r="BJ848" s="176"/>
      <c r="BK848" s="176"/>
      <c r="BL848" s="176"/>
      <c r="BM848" s="176"/>
      <c r="BN848" s="176"/>
      <c r="BO848" s="176"/>
      <c r="BP848" s="176"/>
      <c r="BQ848" s="176"/>
      <c r="BR848" s="176"/>
      <c r="BS848" s="176"/>
      <c r="BT848" s="176"/>
      <c r="BU848" s="176"/>
      <c r="BV848" s="176"/>
      <c r="BW848" s="176"/>
      <c r="BX848" s="176"/>
      <c r="BY848" s="176"/>
      <c r="BZ848" s="176"/>
      <c r="CA848" s="176"/>
      <c r="CB848" s="176"/>
      <c r="CC848" s="176"/>
      <c r="CD848" s="176"/>
      <c r="CE848" s="176"/>
      <c r="CF848" s="176"/>
      <c r="CG848" s="176"/>
      <c r="CH848" s="176"/>
      <c r="CI848" s="176"/>
      <c r="CJ848" s="176"/>
      <c r="CK848" s="176"/>
      <c r="CL848" s="176"/>
      <c r="CM848" s="176"/>
      <c r="CN848" s="176"/>
      <c r="CO848" s="176"/>
      <c r="CP848" s="176"/>
      <c r="CQ848" s="176"/>
      <c r="CR848" s="176"/>
      <c r="CS848" s="176"/>
      <c r="CT848" s="176"/>
      <c r="CU848" s="176"/>
      <c r="CV848" s="176"/>
      <c r="CW848" s="176"/>
      <c r="CX848" s="176"/>
      <c r="CY848" s="176"/>
      <c r="CZ848" s="176"/>
      <c r="DA848" s="176"/>
      <c r="DB848" s="176"/>
      <c r="DC848" s="176"/>
      <c r="DD848" s="176"/>
      <c r="DE848" s="176"/>
      <c r="DF848" s="176"/>
      <c r="DG848" s="176"/>
      <c r="DH848" s="176"/>
    </row>
    <row r="849" spans="1:112" s="229" customFormat="1" x14ac:dyDescent="0.2">
      <c r="A849" s="216"/>
      <c r="B849" s="176"/>
      <c r="C849" s="176"/>
      <c r="D849" s="176"/>
      <c r="E849" s="224"/>
      <c r="F849" s="176"/>
      <c r="G849" s="176"/>
      <c r="H849" s="234"/>
      <c r="I849" s="232"/>
      <c r="J849" s="220"/>
      <c r="K849" s="176"/>
      <c r="L849" s="176"/>
      <c r="M849" s="176"/>
      <c r="N849" s="176"/>
      <c r="O849" s="227"/>
      <c r="P849" s="176"/>
      <c r="Q849" s="176"/>
      <c r="R849" s="176"/>
      <c r="S849" s="176"/>
      <c r="T849" s="176"/>
      <c r="U849" s="176"/>
      <c r="V849" s="176"/>
      <c r="W849" s="176"/>
      <c r="X849" s="176"/>
      <c r="Y849" s="224"/>
      <c r="Z849" s="176"/>
      <c r="AA849" s="176"/>
      <c r="AB849" s="176"/>
      <c r="AC849" s="176"/>
      <c r="AD849" s="176"/>
      <c r="AE849" s="176"/>
      <c r="AF849" s="176"/>
      <c r="AG849" s="176"/>
      <c r="AH849" s="176"/>
      <c r="AI849" s="176"/>
      <c r="AJ849" s="176"/>
      <c r="AK849" s="176"/>
      <c r="AL849" s="176"/>
      <c r="AM849" s="176"/>
      <c r="AN849" s="176"/>
      <c r="AO849" s="176"/>
      <c r="AP849" s="176"/>
      <c r="AQ849" s="176"/>
      <c r="AR849" s="176"/>
      <c r="AS849" s="176"/>
      <c r="AT849" s="176"/>
      <c r="AU849" s="176"/>
      <c r="AV849" s="176"/>
      <c r="AW849" s="176"/>
      <c r="AX849" s="176"/>
      <c r="AY849" s="176"/>
      <c r="AZ849" s="176"/>
      <c r="BA849" s="176"/>
      <c r="BB849" s="176"/>
      <c r="BC849" s="176"/>
      <c r="BD849" s="176"/>
      <c r="BE849" s="176"/>
      <c r="BF849" s="176"/>
      <c r="BG849" s="176"/>
      <c r="BH849" s="176"/>
      <c r="BI849" s="176"/>
      <c r="BJ849" s="176"/>
      <c r="BK849" s="176"/>
      <c r="BL849" s="176"/>
      <c r="BM849" s="176"/>
      <c r="BN849" s="176"/>
      <c r="BO849" s="176"/>
      <c r="BP849" s="176"/>
      <c r="BQ849" s="176"/>
      <c r="BR849" s="176"/>
      <c r="BS849" s="176"/>
      <c r="BT849" s="176"/>
      <c r="BU849" s="176"/>
      <c r="BV849" s="176"/>
      <c r="BW849" s="176"/>
      <c r="BX849" s="176"/>
      <c r="BY849" s="176"/>
      <c r="BZ849" s="176"/>
      <c r="CA849" s="176"/>
      <c r="CB849" s="176"/>
      <c r="CC849" s="176"/>
      <c r="CD849" s="176"/>
      <c r="CE849" s="176"/>
      <c r="CF849" s="176"/>
      <c r="CG849" s="176"/>
      <c r="CH849" s="176"/>
      <c r="CI849" s="176"/>
      <c r="CJ849" s="176"/>
      <c r="CK849" s="176"/>
      <c r="CL849" s="176"/>
      <c r="CM849" s="176"/>
      <c r="CN849" s="176"/>
      <c r="CO849" s="176"/>
      <c r="CP849" s="176"/>
      <c r="CQ849" s="176"/>
      <c r="CR849" s="176"/>
      <c r="CS849" s="176"/>
      <c r="CT849" s="176"/>
      <c r="CU849" s="176"/>
      <c r="CV849" s="176"/>
      <c r="CW849" s="176"/>
      <c r="CX849" s="176"/>
      <c r="CY849" s="176"/>
      <c r="CZ849" s="176"/>
      <c r="DA849" s="176"/>
      <c r="DB849" s="176"/>
      <c r="DC849" s="176"/>
      <c r="DD849" s="176"/>
      <c r="DE849" s="176"/>
      <c r="DF849" s="176"/>
      <c r="DG849" s="176"/>
      <c r="DH849" s="176"/>
    </row>
    <row r="850" spans="1:112" s="229" customFormat="1" x14ac:dyDescent="0.2">
      <c r="A850" s="216"/>
      <c r="B850" s="176"/>
      <c r="C850" s="176"/>
      <c r="D850" s="176"/>
      <c r="E850" s="224"/>
      <c r="F850" s="176"/>
      <c r="G850" s="176"/>
      <c r="H850" s="232"/>
      <c r="I850" s="232"/>
      <c r="J850" s="220"/>
      <c r="K850" s="176"/>
      <c r="L850" s="176"/>
      <c r="M850" s="176"/>
      <c r="N850" s="176"/>
      <c r="O850" s="227"/>
      <c r="P850" s="176"/>
      <c r="Q850" s="176"/>
      <c r="R850" s="176"/>
      <c r="S850" s="176"/>
      <c r="T850" s="176"/>
      <c r="U850" s="176"/>
      <c r="V850" s="176"/>
      <c r="W850" s="176"/>
      <c r="X850" s="176"/>
      <c r="Y850" s="224"/>
      <c r="Z850" s="176"/>
      <c r="AA850" s="176"/>
      <c r="AB850" s="176"/>
      <c r="AC850" s="176"/>
      <c r="AD850" s="176"/>
      <c r="AE850" s="176"/>
      <c r="AF850" s="176"/>
      <c r="AG850" s="176"/>
      <c r="AH850" s="176"/>
      <c r="AI850" s="176"/>
      <c r="AJ850" s="176"/>
      <c r="AK850" s="176"/>
      <c r="AL850" s="176"/>
      <c r="AM850" s="176"/>
      <c r="AN850" s="176"/>
      <c r="AO850" s="176"/>
      <c r="AP850" s="176"/>
      <c r="AQ850" s="176"/>
      <c r="AR850" s="176"/>
      <c r="AS850" s="176"/>
      <c r="AT850" s="176"/>
      <c r="AU850" s="176"/>
      <c r="AV850" s="176"/>
      <c r="AW850" s="176"/>
      <c r="AX850" s="176"/>
      <c r="AY850" s="176"/>
      <c r="AZ850" s="176"/>
      <c r="BA850" s="176"/>
      <c r="BB850" s="176"/>
      <c r="BC850" s="176"/>
      <c r="BD850" s="176"/>
      <c r="BE850" s="176"/>
      <c r="BF850" s="176"/>
      <c r="BG850" s="176"/>
      <c r="BH850" s="176"/>
      <c r="BI850" s="176"/>
      <c r="BJ850" s="176"/>
      <c r="BK850" s="176"/>
      <c r="BL850" s="176"/>
      <c r="BM850" s="176"/>
      <c r="BN850" s="176"/>
      <c r="BO850" s="176"/>
      <c r="BP850" s="176"/>
      <c r="BQ850" s="176"/>
      <c r="BR850" s="176"/>
      <c r="BS850" s="176"/>
      <c r="BT850" s="176"/>
      <c r="BU850" s="176"/>
      <c r="BV850" s="176"/>
      <c r="BW850" s="176"/>
      <c r="BX850" s="176"/>
      <c r="BY850" s="176"/>
      <c r="BZ850" s="176"/>
      <c r="CA850" s="176"/>
      <c r="CB850" s="176"/>
      <c r="CC850" s="176"/>
      <c r="CD850" s="176"/>
      <c r="CE850" s="176"/>
      <c r="CF850" s="176"/>
      <c r="CG850" s="176"/>
      <c r="CH850" s="176"/>
      <c r="CI850" s="176"/>
      <c r="CJ850" s="176"/>
      <c r="CK850" s="176"/>
      <c r="CL850" s="176"/>
      <c r="CM850" s="176"/>
      <c r="CN850" s="176"/>
      <c r="CO850" s="176"/>
      <c r="CP850" s="176"/>
      <c r="CQ850" s="176"/>
      <c r="CR850" s="176"/>
      <c r="CS850" s="176"/>
      <c r="CT850" s="176"/>
      <c r="CU850" s="176"/>
      <c r="CV850" s="176"/>
      <c r="CW850" s="176"/>
      <c r="CX850" s="176"/>
      <c r="CY850" s="176"/>
      <c r="CZ850" s="176"/>
      <c r="DA850" s="176"/>
      <c r="DB850" s="176"/>
      <c r="DC850" s="176"/>
      <c r="DD850" s="176"/>
      <c r="DE850" s="176"/>
      <c r="DF850" s="176"/>
      <c r="DG850" s="176"/>
      <c r="DH850" s="176"/>
    </row>
    <row r="851" spans="1:112" s="229" customFormat="1" x14ac:dyDescent="0.2">
      <c r="A851" s="216"/>
      <c r="B851" s="176"/>
      <c r="C851" s="176"/>
      <c r="D851" s="176"/>
      <c r="E851" s="224"/>
      <c r="F851" s="176"/>
      <c r="G851" s="176"/>
      <c r="H851" s="232"/>
      <c r="I851" s="232"/>
      <c r="J851" s="220"/>
      <c r="K851" s="176"/>
      <c r="L851" s="176"/>
      <c r="M851" s="176"/>
      <c r="N851" s="176"/>
      <c r="O851" s="227"/>
      <c r="P851" s="176"/>
      <c r="Q851" s="176"/>
      <c r="R851" s="176"/>
      <c r="S851" s="176"/>
      <c r="T851" s="176"/>
      <c r="U851" s="176"/>
      <c r="V851" s="176"/>
      <c r="W851" s="176"/>
      <c r="X851" s="176"/>
      <c r="Y851" s="224"/>
      <c r="Z851" s="176"/>
      <c r="AA851" s="176"/>
      <c r="AB851" s="176"/>
      <c r="AC851" s="176"/>
      <c r="AD851" s="176"/>
      <c r="AE851" s="176"/>
      <c r="AF851" s="176"/>
      <c r="AG851" s="176"/>
      <c r="AH851" s="176"/>
      <c r="AI851" s="176"/>
      <c r="AJ851" s="176"/>
      <c r="AK851" s="176"/>
      <c r="AL851" s="176"/>
      <c r="AM851" s="176"/>
      <c r="AN851" s="176"/>
      <c r="AO851" s="176"/>
      <c r="AP851" s="176"/>
      <c r="AQ851" s="176"/>
      <c r="AR851" s="176"/>
      <c r="AS851" s="176"/>
      <c r="AT851" s="176"/>
      <c r="AU851" s="176"/>
      <c r="AV851" s="176"/>
      <c r="AW851" s="176"/>
      <c r="AX851" s="176"/>
      <c r="AY851" s="176"/>
      <c r="AZ851" s="176"/>
      <c r="BA851" s="176"/>
      <c r="BB851" s="176"/>
      <c r="BC851" s="176"/>
      <c r="BD851" s="176"/>
      <c r="BE851" s="176"/>
      <c r="BF851" s="176"/>
      <c r="BG851" s="176"/>
      <c r="BH851" s="176"/>
      <c r="BI851" s="176"/>
      <c r="BJ851" s="176"/>
      <c r="BK851" s="176"/>
      <c r="BL851" s="176"/>
      <c r="BM851" s="176"/>
      <c r="BN851" s="176"/>
      <c r="BO851" s="176"/>
      <c r="BP851" s="176"/>
      <c r="BQ851" s="176"/>
      <c r="BR851" s="176"/>
      <c r="BS851" s="176"/>
      <c r="BT851" s="176"/>
      <c r="BU851" s="176"/>
      <c r="BV851" s="176"/>
      <c r="BW851" s="176"/>
      <c r="BX851" s="176"/>
      <c r="BY851" s="176"/>
      <c r="BZ851" s="176"/>
      <c r="CA851" s="176"/>
      <c r="CB851" s="176"/>
      <c r="CC851" s="176"/>
      <c r="CD851" s="176"/>
      <c r="CE851" s="176"/>
      <c r="CF851" s="176"/>
      <c r="CG851" s="176"/>
      <c r="CH851" s="176"/>
      <c r="CI851" s="176"/>
      <c r="CJ851" s="176"/>
      <c r="CK851" s="176"/>
      <c r="CL851" s="176"/>
      <c r="CM851" s="176"/>
      <c r="CN851" s="176"/>
      <c r="CO851" s="176"/>
      <c r="CP851" s="176"/>
      <c r="CQ851" s="176"/>
      <c r="CR851" s="176"/>
      <c r="CS851" s="176"/>
      <c r="CT851" s="176"/>
      <c r="CU851" s="176"/>
      <c r="CV851" s="176"/>
      <c r="CW851" s="176"/>
      <c r="CX851" s="176"/>
      <c r="CY851" s="176"/>
      <c r="CZ851" s="176"/>
      <c r="DA851" s="176"/>
      <c r="DB851" s="176"/>
      <c r="DC851" s="176"/>
      <c r="DD851" s="176"/>
      <c r="DE851" s="176"/>
      <c r="DF851" s="176"/>
      <c r="DG851" s="176"/>
      <c r="DH851" s="176"/>
    </row>
    <row r="852" spans="1:112" s="229" customFormat="1" x14ac:dyDescent="0.2">
      <c r="A852" s="216"/>
      <c r="B852" s="176"/>
      <c r="C852" s="176"/>
      <c r="D852" s="176"/>
      <c r="E852" s="224"/>
      <c r="F852" s="176"/>
      <c r="G852" s="176"/>
      <c r="H852" s="234"/>
      <c r="I852" s="232"/>
      <c r="J852" s="220"/>
      <c r="K852" s="176"/>
      <c r="L852" s="176"/>
      <c r="M852" s="176"/>
      <c r="N852" s="176"/>
      <c r="O852" s="227"/>
      <c r="P852" s="176"/>
      <c r="Q852" s="176"/>
      <c r="R852" s="176"/>
      <c r="S852" s="176"/>
      <c r="T852" s="176"/>
      <c r="U852" s="176"/>
      <c r="V852" s="176"/>
      <c r="W852" s="176"/>
      <c r="X852" s="176"/>
      <c r="Y852" s="224"/>
      <c r="Z852" s="176"/>
      <c r="AA852" s="176"/>
      <c r="AB852" s="176"/>
      <c r="AC852" s="176"/>
      <c r="AD852" s="176"/>
      <c r="AE852" s="176"/>
      <c r="AF852" s="176"/>
      <c r="AG852" s="176"/>
      <c r="AH852" s="176"/>
      <c r="AI852" s="176"/>
      <c r="AJ852" s="176"/>
      <c r="AK852" s="176"/>
      <c r="AL852" s="176"/>
      <c r="AM852" s="176"/>
      <c r="AN852" s="176"/>
      <c r="AO852" s="176"/>
      <c r="AP852" s="176"/>
      <c r="AQ852" s="176"/>
      <c r="AR852" s="176"/>
      <c r="AS852" s="176"/>
      <c r="AT852" s="176"/>
      <c r="AU852" s="176"/>
      <c r="AV852" s="176"/>
      <c r="AW852" s="176"/>
      <c r="AX852" s="176"/>
      <c r="AY852" s="176"/>
      <c r="AZ852" s="176"/>
      <c r="BA852" s="176"/>
      <c r="BB852" s="176"/>
      <c r="BC852" s="176"/>
      <c r="BD852" s="176"/>
      <c r="BE852" s="176"/>
      <c r="BF852" s="176"/>
      <c r="BG852" s="176"/>
      <c r="BH852" s="176"/>
      <c r="BI852" s="176"/>
      <c r="BJ852" s="176"/>
      <c r="BK852" s="176"/>
      <c r="BL852" s="176"/>
      <c r="BM852" s="176"/>
      <c r="BN852" s="176"/>
      <c r="BO852" s="176"/>
      <c r="BP852" s="176"/>
      <c r="BQ852" s="176"/>
      <c r="BR852" s="176"/>
      <c r="BS852" s="176"/>
      <c r="BT852" s="176"/>
      <c r="BU852" s="176"/>
      <c r="BV852" s="176"/>
      <c r="BW852" s="176"/>
      <c r="BX852" s="176"/>
      <c r="BY852" s="176"/>
      <c r="BZ852" s="176"/>
      <c r="CA852" s="176"/>
      <c r="CB852" s="176"/>
      <c r="CC852" s="176"/>
      <c r="CD852" s="176"/>
      <c r="CE852" s="176"/>
      <c r="CF852" s="176"/>
      <c r="CG852" s="176"/>
      <c r="CH852" s="176"/>
      <c r="CI852" s="176"/>
      <c r="CJ852" s="176"/>
      <c r="CK852" s="176"/>
      <c r="CL852" s="176"/>
      <c r="CM852" s="176"/>
      <c r="CN852" s="176"/>
      <c r="CO852" s="176"/>
      <c r="CP852" s="176"/>
      <c r="CQ852" s="176"/>
      <c r="CR852" s="176"/>
      <c r="CS852" s="176"/>
      <c r="CT852" s="176"/>
      <c r="CU852" s="176"/>
      <c r="CV852" s="176"/>
      <c r="CW852" s="176"/>
      <c r="CX852" s="176"/>
      <c r="CY852" s="176"/>
      <c r="CZ852" s="176"/>
      <c r="DA852" s="176"/>
      <c r="DB852" s="176"/>
      <c r="DC852" s="176"/>
      <c r="DD852" s="176"/>
      <c r="DE852" s="176"/>
      <c r="DF852" s="176"/>
      <c r="DG852" s="176"/>
      <c r="DH852" s="176"/>
    </row>
    <row r="853" spans="1:112" s="229" customFormat="1" x14ac:dyDescent="0.2">
      <c r="A853" s="216"/>
      <c r="B853" s="176"/>
      <c r="C853" s="176"/>
      <c r="D853" s="176"/>
      <c r="E853" s="224"/>
      <c r="F853" s="176"/>
      <c r="G853" s="176"/>
      <c r="H853" s="234"/>
      <c r="I853" s="232"/>
      <c r="J853" s="220"/>
      <c r="K853" s="176"/>
      <c r="L853" s="176"/>
      <c r="M853" s="176"/>
      <c r="N853" s="176"/>
      <c r="O853" s="227"/>
      <c r="P853" s="176"/>
      <c r="Q853" s="176"/>
      <c r="R853" s="176"/>
      <c r="S853" s="176"/>
      <c r="T853" s="176"/>
      <c r="U853" s="176"/>
      <c r="V853" s="176"/>
      <c r="W853" s="176"/>
      <c r="X853" s="176"/>
      <c r="Y853" s="224"/>
      <c r="Z853" s="176"/>
      <c r="AA853" s="176"/>
      <c r="AB853" s="176"/>
      <c r="AC853" s="176"/>
      <c r="AD853" s="176"/>
      <c r="AE853" s="176"/>
      <c r="AF853" s="176"/>
      <c r="AG853" s="176"/>
      <c r="AH853" s="176"/>
      <c r="AI853" s="176"/>
      <c r="AJ853" s="176"/>
      <c r="AK853" s="176"/>
      <c r="AL853" s="176"/>
      <c r="AM853" s="176"/>
      <c r="AN853" s="176"/>
      <c r="AO853" s="176"/>
      <c r="AP853" s="176"/>
      <c r="AQ853" s="176"/>
      <c r="AR853" s="176"/>
      <c r="AS853" s="176"/>
      <c r="AT853" s="176"/>
      <c r="AU853" s="176"/>
      <c r="AV853" s="176"/>
      <c r="AW853" s="176"/>
      <c r="AX853" s="176"/>
      <c r="AY853" s="176"/>
      <c r="AZ853" s="176"/>
      <c r="BA853" s="176"/>
      <c r="BB853" s="176"/>
      <c r="BC853" s="176"/>
      <c r="BD853" s="176"/>
      <c r="BE853" s="176"/>
      <c r="BF853" s="176"/>
      <c r="BG853" s="176"/>
      <c r="BH853" s="176"/>
      <c r="BI853" s="176"/>
      <c r="BJ853" s="176"/>
      <c r="BK853" s="176"/>
      <c r="BL853" s="176"/>
      <c r="BM853" s="176"/>
      <c r="BN853" s="176"/>
      <c r="BO853" s="176"/>
      <c r="BP853" s="176"/>
      <c r="BQ853" s="176"/>
      <c r="BR853" s="176"/>
      <c r="BS853" s="176"/>
      <c r="BT853" s="176"/>
      <c r="BU853" s="176"/>
      <c r="BV853" s="176"/>
      <c r="BW853" s="176"/>
      <c r="BX853" s="176"/>
      <c r="BY853" s="176"/>
      <c r="BZ853" s="176"/>
      <c r="CA853" s="176"/>
      <c r="CB853" s="176"/>
      <c r="CC853" s="176"/>
      <c r="CD853" s="176"/>
      <c r="CE853" s="176"/>
      <c r="CF853" s="176"/>
      <c r="CG853" s="176"/>
      <c r="CH853" s="176"/>
      <c r="CI853" s="176"/>
      <c r="CJ853" s="176"/>
      <c r="CK853" s="176"/>
      <c r="CL853" s="176"/>
      <c r="CM853" s="176"/>
      <c r="CN853" s="176"/>
      <c r="CO853" s="176"/>
      <c r="CP853" s="176"/>
      <c r="CQ853" s="176"/>
      <c r="CR853" s="176"/>
      <c r="CS853" s="176"/>
      <c r="CT853" s="176"/>
      <c r="CU853" s="176"/>
      <c r="CV853" s="176"/>
      <c r="CW853" s="176"/>
      <c r="CX853" s="176"/>
      <c r="CY853" s="176"/>
      <c r="CZ853" s="176"/>
      <c r="DA853" s="176"/>
      <c r="DB853" s="176"/>
      <c r="DC853" s="176"/>
      <c r="DD853" s="176"/>
      <c r="DE853" s="176"/>
      <c r="DF853" s="176"/>
      <c r="DG853" s="176"/>
      <c r="DH853" s="176"/>
    </row>
    <row r="854" spans="1:112" s="229" customFormat="1" x14ac:dyDescent="0.2">
      <c r="A854" s="216"/>
      <c r="B854" s="176"/>
      <c r="C854" s="176"/>
      <c r="D854" s="176"/>
      <c r="E854" s="224"/>
      <c r="F854" s="176"/>
      <c r="G854" s="176"/>
      <c r="H854" s="234"/>
      <c r="I854" s="232"/>
      <c r="J854" s="220"/>
      <c r="K854" s="176"/>
      <c r="L854" s="176"/>
      <c r="M854" s="176"/>
      <c r="N854" s="176"/>
      <c r="O854" s="227"/>
      <c r="P854" s="176"/>
      <c r="Q854" s="176"/>
      <c r="R854" s="176"/>
      <c r="S854" s="176"/>
      <c r="T854" s="176"/>
      <c r="U854" s="176"/>
      <c r="V854" s="176"/>
      <c r="W854" s="176"/>
      <c r="X854" s="176"/>
      <c r="Y854" s="224"/>
      <c r="Z854" s="176"/>
      <c r="AA854" s="176"/>
      <c r="AB854" s="176"/>
      <c r="AC854" s="176"/>
      <c r="AD854" s="176"/>
      <c r="AE854" s="176"/>
      <c r="AF854" s="176"/>
      <c r="AG854" s="176"/>
      <c r="AH854" s="176"/>
      <c r="AI854" s="176"/>
      <c r="AJ854" s="176"/>
      <c r="AK854" s="176"/>
      <c r="AL854" s="176"/>
      <c r="AM854" s="176"/>
      <c r="AN854" s="176"/>
      <c r="AO854" s="176"/>
      <c r="AP854" s="176"/>
      <c r="AQ854" s="176"/>
      <c r="AR854" s="176"/>
      <c r="AS854" s="176"/>
      <c r="AT854" s="176"/>
      <c r="AU854" s="176"/>
      <c r="AV854" s="176"/>
      <c r="AW854" s="176"/>
      <c r="AX854" s="176"/>
      <c r="AY854" s="176"/>
      <c r="AZ854" s="176"/>
      <c r="BA854" s="176"/>
      <c r="BB854" s="176"/>
      <c r="BC854" s="176"/>
      <c r="BD854" s="176"/>
      <c r="BE854" s="176"/>
      <c r="BF854" s="176"/>
      <c r="BG854" s="176"/>
      <c r="BH854" s="176"/>
      <c r="BI854" s="176"/>
      <c r="BJ854" s="176"/>
      <c r="BK854" s="176"/>
      <c r="BL854" s="176"/>
      <c r="BM854" s="176"/>
      <c r="BN854" s="176"/>
      <c r="BO854" s="176"/>
      <c r="BP854" s="176"/>
      <c r="BQ854" s="176"/>
      <c r="BR854" s="176"/>
      <c r="BS854" s="176"/>
      <c r="BT854" s="176"/>
      <c r="BU854" s="176"/>
      <c r="BV854" s="176"/>
      <c r="BW854" s="176"/>
      <c r="BX854" s="176"/>
      <c r="BY854" s="176"/>
      <c r="BZ854" s="176"/>
      <c r="CA854" s="176"/>
      <c r="CB854" s="176"/>
      <c r="CC854" s="176"/>
      <c r="CD854" s="176"/>
      <c r="CE854" s="176"/>
      <c r="CF854" s="176"/>
      <c r="CG854" s="176"/>
      <c r="CH854" s="176"/>
      <c r="CI854" s="176"/>
      <c r="CJ854" s="176"/>
      <c r="CK854" s="176"/>
      <c r="CL854" s="176"/>
      <c r="CM854" s="176"/>
      <c r="CN854" s="176"/>
      <c r="CO854" s="176"/>
      <c r="CP854" s="176"/>
      <c r="CQ854" s="176"/>
      <c r="CR854" s="176"/>
      <c r="CS854" s="176"/>
      <c r="CT854" s="176"/>
      <c r="CU854" s="176"/>
      <c r="CV854" s="176"/>
      <c r="CW854" s="176"/>
      <c r="CX854" s="176"/>
      <c r="CY854" s="176"/>
      <c r="CZ854" s="176"/>
      <c r="DA854" s="176"/>
      <c r="DB854" s="176"/>
      <c r="DC854" s="176"/>
      <c r="DD854" s="176"/>
      <c r="DE854" s="176"/>
      <c r="DF854" s="176"/>
      <c r="DG854" s="176"/>
      <c r="DH854" s="176"/>
    </row>
    <row r="855" spans="1:112" s="229" customFormat="1" x14ac:dyDescent="0.2">
      <c r="A855" s="216"/>
      <c r="B855" s="176"/>
      <c r="C855" s="176"/>
      <c r="D855" s="176"/>
      <c r="E855" s="224"/>
      <c r="F855" s="176"/>
      <c r="G855" s="176"/>
      <c r="H855" s="234"/>
      <c r="I855" s="232"/>
      <c r="J855" s="220"/>
      <c r="K855" s="176"/>
      <c r="L855" s="176"/>
      <c r="M855" s="176"/>
      <c r="N855" s="176"/>
      <c r="O855" s="227"/>
      <c r="P855" s="176"/>
      <c r="Q855" s="176"/>
      <c r="R855" s="176"/>
      <c r="S855" s="176"/>
      <c r="T855" s="176"/>
      <c r="U855" s="176"/>
      <c r="V855" s="176"/>
      <c r="W855" s="176"/>
      <c r="X855" s="176"/>
      <c r="Y855" s="224"/>
      <c r="Z855" s="176"/>
      <c r="AA855" s="176"/>
      <c r="AB855" s="176"/>
      <c r="AC855" s="176"/>
      <c r="AD855" s="176"/>
      <c r="AE855" s="176"/>
      <c r="AF855" s="176"/>
      <c r="AG855" s="176"/>
      <c r="AH855" s="176"/>
      <c r="AI855" s="176"/>
      <c r="AJ855" s="176"/>
      <c r="AK855" s="176"/>
      <c r="AL855" s="176"/>
      <c r="AM855" s="176"/>
      <c r="AN855" s="176"/>
      <c r="AO855" s="176"/>
      <c r="AP855" s="176"/>
      <c r="AQ855" s="176"/>
      <c r="AR855" s="176"/>
      <c r="AS855" s="176"/>
      <c r="AT855" s="176"/>
      <c r="AU855" s="176"/>
      <c r="AV855" s="176"/>
      <c r="AW855" s="176"/>
      <c r="AX855" s="176"/>
      <c r="AY855" s="176"/>
      <c r="AZ855" s="176"/>
      <c r="BA855" s="176"/>
      <c r="BB855" s="176"/>
      <c r="BC855" s="176"/>
      <c r="BD855" s="176"/>
      <c r="BE855" s="176"/>
      <c r="BF855" s="176"/>
      <c r="BG855" s="176"/>
      <c r="BH855" s="176"/>
      <c r="BI855" s="176"/>
      <c r="BJ855" s="176"/>
      <c r="BK855" s="176"/>
      <c r="BL855" s="176"/>
      <c r="BM855" s="176"/>
      <c r="BN855" s="176"/>
      <c r="BO855" s="176"/>
      <c r="BP855" s="176"/>
      <c r="BQ855" s="176"/>
      <c r="BR855" s="176"/>
      <c r="BS855" s="176"/>
      <c r="BT855" s="176"/>
      <c r="BU855" s="176"/>
      <c r="BV855" s="176"/>
      <c r="BW855" s="176"/>
      <c r="BX855" s="176"/>
      <c r="BY855" s="176"/>
      <c r="BZ855" s="176"/>
      <c r="CA855" s="176"/>
      <c r="CB855" s="176"/>
      <c r="CC855" s="176"/>
      <c r="CD855" s="176"/>
      <c r="CE855" s="176"/>
      <c r="CF855" s="176"/>
      <c r="CG855" s="176"/>
      <c r="CH855" s="176"/>
      <c r="CI855" s="176"/>
      <c r="CJ855" s="176"/>
      <c r="CK855" s="176"/>
      <c r="CL855" s="176"/>
      <c r="CM855" s="176"/>
      <c r="CN855" s="176"/>
      <c r="CO855" s="176"/>
      <c r="CP855" s="176"/>
      <c r="CQ855" s="176"/>
      <c r="CR855" s="176"/>
      <c r="CS855" s="176"/>
      <c r="CT855" s="176"/>
      <c r="CU855" s="176"/>
      <c r="CV855" s="176"/>
      <c r="CW855" s="176"/>
      <c r="CX855" s="176"/>
      <c r="CY855" s="176"/>
      <c r="CZ855" s="176"/>
      <c r="DA855" s="176"/>
      <c r="DB855" s="176"/>
      <c r="DC855" s="176"/>
      <c r="DD855" s="176"/>
      <c r="DE855" s="176"/>
      <c r="DF855" s="176"/>
      <c r="DG855" s="176"/>
      <c r="DH855" s="176"/>
    </row>
    <row r="856" spans="1:112" s="229" customFormat="1" x14ac:dyDescent="0.2">
      <c r="A856" s="216"/>
      <c r="B856" s="176"/>
      <c r="C856" s="176"/>
      <c r="D856" s="176"/>
      <c r="E856" s="224"/>
      <c r="F856" s="176"/>
      <c r="G856" s="176"/>
      <c r="H856" s="234"/>
      <c r="I856" s="232"/>
      <c r="J856" s="220"/>
      <c r="K856" s="176"/>
      <c r="L856" s="176"/>
      <c r="M856" s="176"/>
      <c r="N856" s="176"/>
      <c r="O856" s="227"/>
      <c r="P856" s="176"/>
      <c r="Q856" s="176"/>
      <c r="R856" s="176"/>
      <c r="S856" s="176"/>
      <c r="T856" s="176"/>
      <c r="U856" s="176"/>
      <c r="V856" s="176"/>
      <c r="W856" s="176"/>
      <c r="X856" s="176"/>
      <c r="Y856" s="224"/>
      <c r="Z856" s="176"/>
      <c r="AA856" s="176"/>
      <c r="AB856" s="176"/>
      <c r="AC856" s="176"/>
      <c r="AD856" s="176"/>
      <c r="AE856" s="176"/>
      <c r="AF856" s="176"/>
      <c r="AG856" s="176"/>
      <c r="AH856" s="176"/>
      <c r="AI856" s="176"/>
      <c r="AJ856" s="176"/>
      <c r="AK856" s="176"/>
      <c r="AL856" s="176"/>
      <c r="AM856" s="176"/>
      <c r="AN856" s="176"/>
      <c r="AO856" s="176"/>
      <c r="AP856" s="176"/>
      <c r="AQ856" s="176"/>
      <c r="AR856" s="176"/>
      <c r="AS856" s="176"/>
      <c r="AT856" s="176"/>
      <c r="AU856" s="176"/>
      <c r="AV856" s="176"/>
      <c r="AW856" s="176"/>
      <c r="AX856" s="176"/>
      <c r="AY856" s="176"/>
      <c r="AZ856" s="176"/>
      <c r="BA856" s="176"/>
      <c r="BB856" s="176"/>
      <c r="BC856" s="176"/>
      <c r="BD856" s="176"/>
      <c r="BE856" s="176"/>
      <c r="BF856" s="176"/>
      <c r="BG856" s="176"/>
      <c r="BH856" s="176"/>
      <c r="BI856" s="176"/>
      <c r="BJ856" s="176"/>
      <c r="BK856" s="176"/>
      <c r="BL856" s="176"/>
      <c r="BM856" s="176"/>
      <c r="BN856" s="176"/>
      <c r="BO856" s="176"/>
      <c r="BP856" s="176"/>
      <c r="BQ856" s="176"/>
      <c r="BR856" s="176"/>
      <c r="BS856" s="176"/>
      <c r="BT856" s="176"/>
      <c r="BU856" s="176"/>
      <c r="BV856" s="176"/>
      <c r="BW856" s="176"/>
      <c r="BX856" s="176"/>
      <c r="BY856" s="176"/>
      <c r="BZ856" s="176"/>
      <c r="CA856" s="176"/>
      <c r="CB856" s="176"/>
      <c r="CC856" s="176"/>
      <c r="CD856" s="176"/>
      <c r="CE856" s="176"/>
      <c r="CF856" s="176"/>
      <c r="CG856" s="176"/>
      <c r="CH856" s="176"/>
      <c r="CI856" s="176"/>
      <c r="CJ856" s="176"/>
      <c r="CK856" s="176"/>
      <c r="CL856" s="176"/>
      <c r="CM856" s="176"/>
      <c r="CN856" s="176"/>
      <c r="CO856" s="176"/>
      <c r="CP856" s="176"/>
      <c r="CQ856" s="176"/>
      <c r="CR856" s="176"/>
      <c r="CS856" s="176"/>
      <c r="CT856" s="176"/>
      <c r="CU856" s="176"/>
      <c r="CV856" s="176"/>
      <c r="CW856" s="176"/>
      <c r="CX856" s="176"/>
      <c r="CY856" s="176"/>
      <c r="CZ856" s="176"/>
      <c r="DA856" s="176"/>
      <c r="DB856" s="176"/>
      <c r="DC856" s="176"/>
      <c r="DD856" s="176"/>
      <c r="DE856" s="176"/>
      <c r="DF856" s="176"/>
      <c r="DG856" s="176"/>
      <c r="DH856" s="176"/>
    </row>
    <row r="857" spans="1:112" s="229" customFormat="1" x14ac:dyDescent="0.2">
      <c r="A857" s="216"/>
      <c r="B857" s="176"/>
      <c r="C857" s="176"/>
      <c r="D857" s="176"/>
      <c r="E857" s="224"/>
      <c r="F857" s="176"/>
      <c r="G857" s="176"/>
      <c r="H857" s="234"/>
      <c r="I857" s="232"/>
      <c r="J857" s="220"/>
      <c r="K857" s="176"/>
      <c r="L857" s="176"/>
      <c r="M857" s="176"/>
      <c r="N857" s="176"/>
      <c r="O857" s="227"/>
      <c r="P857" s="176"/>
      <c r="Q857" s="176"/>
      <c r="R857" s="176"/>
      <c r="S857" s="176"/>
      <c r="T857" s="176"/>
      <c r="U857" s="176"/>
      <c r="V857" s="176"/>
      <c r="W857" s="176"/>
      <c r="X857" s="176"/>
      <c r="Y857" s="224"/>
      <c r="Z857" s="176"/>
      <c r="AA857" s="176"/>
      <c r="AB857" s="176"/>
      <c r="AC857" s="176"/>
      <c r="AD857" s="176"/>
      <c r="AE857" s="176"/>
      <c r="AF857" s="176"/>
      <c r="AG857" s="176"/>
      <c r="AH857" s="176"/>
      <c r="AI857" s="176"/>
      <c r="AJ857" s="176"/>
      <c r="AK857" s="176"/>
      <c r="AL857" s="176"/>
      <c r="AM857" s="176"/>
      <c r="AN857" s="176"/>
      <c r="AO857" s="176"/>
      <c r="AP857" s="176"/>
      <c r="AQ857" s="176"/>
      <c r="AR857" s="176"/>
      <c r="AS857" s="176"/>
      <c r="AT857" s="176"/>
      <c r="AU857" s="176"/>
      <c r="AV857" s="176"/>
      <c r="AW857" s="176"/>
      <c r="AX857" s="176"/>
      <c r="AY857" s="176"/>
      <c r="AZ857" s="176"/>
      <c r="BA857" s="176"/>
      <c r="BB857" s="176"/>
      <c r="BC857" s="176"/>
      <c r="BD857" s="176"/>
      <c r="BE857" s="176"/>
      <c r="BF857" s="176"/>
      <c r="BG857" s="176"/>
      <c r="BH857" s="176"/>
      <c r="BI857" s="176"/>
      <c r="BJ857" s="176"/>
      <c r="BK857" s="176"/>
      <c r="BL857" s="176"/>
      <c r="BM857" s="176"/>
      <c r="BN857" s="176"/>
      <c r="BO857" s="176"/>
      <c r="BP857" s="176"/>
      <c r="BQ857" s="176"/>
      <c r="BR857" s="176"/>
      <c r="BS857" s="176"/>
      <c r="BT857" s="176"/>
      <c r="BU857" s="176"/>
      <c r="BV857" s="176"/>
      <c r="BW857" s="176"/>
      <c r="BX857" s="176"/>
      <c r="BY857" s="176"/>
      <c r="BZ857" s="176"/>
      <c r="CA857" s="176"/>
      <c r="CB857" s="176"/>
      <c r="CC857" s="176"/>
      <c r="CD857" s="176"/>
      <c r="CE857" s="176"/>
      <c r="CF857" s="176"/>
      <c r="CG857" s="176"/>
      <c r="CH857" s="176"/>
      <c r="CI857" s="176"/>
      <c r="CJ857" s="176"/>
      <c r="CK857" s="176"/>
      <c r="CL857" s="176"/>
      <c r="CM857" s="176"/>
      <c r="CN857" s="176"/>
      <c r="CO857" s="176"/>
      <c r="CP857" s="176"/>
      <c r="CQ857" s="176"/>
      <c r="CR857" s="176"/>
      <c r="CS857" s="176"/>
      <c r="CT857" s="176"/>
      <c r="CU857" s="176"/>
      <c r="CV857" s="176"/>
      <c r="CW857" s="176"/>
      <c r="CX857" s="176"/>
      <c r="CY857" s="176"/>
      <c r="CZ857" s="176"/>
      <c r="DA857" s="176"/>
      <c r="DB857" s="176"/>
      <c r="DC857" s="176"/>
      <c r="DD857" s="176"/>
      <c r="DE857" s="176"/>
      <c r="DF857" s="176"/>
      <c r="DG857" s="176"/>
      <c r="DH857" s="176"/>
    </row>
    <row r="858" spans="1:112" s="229" customFormat="1" x14ac:dyDescent="0.2">
      <c r="A858" s="216"/>
      <c r="B858" s="176"/>
      <c r="C858" s="176"/>
      <c r="D858" s="176"/>
      <c r="E858" s="224"/>
      <c r="F858" s="176"/>
      <c r="G858" s="176"/>
      <c r="H858" s="234"/>
      <c r="I858" s="232"/>
      <c r="J858" s="220"/>
      <c r="K858" s="176"/>
      <c r="L858" s="176"/>
      <c r="M858" s="176"/>
      <c r="N858" s="176"/>
      <c r="O858" s="227"/>
      <c r="P858" s="176"/>
      <c r="Q858" s="176"/>
      <c r="R858" s="176"/>
      <c r="S858" s="176"/>
      <c r="T858" s="176"/>
      <c r="U858" s="176"/>
      <c r="V858" s="176"/>
      <c r="W858" s="176"/>
      <c r="X858" s="176"/>
      <c r="Y858" s="224"/>
      <c r="Z858" s="176"/>
      <c r="AA858" s="176"/>
      <c r="AB858" s="176"/>
      <c r="AC858" s="176"/>
      <c r="AD858" s="176"/>
      <c r="AE858" s="176"/>
      <c r="AF858" s="176"/>
      <c r="AG858" s="176"/>
      <c r="AH858" s="176"/>
      <c r="AI858" s="176"/>
      <c r="AJ858" s="176"/>
      <c r="AK858" s="176"/>
      <c r="AL858" s="176"/>
      <c r="AM858" s="176"/>
      <c r="AN858" s="176"/>
      <c r="AO858" s="176"/>
      <c r="AP858" s="176"/>
      <c r="AQ858" s="176"/>
      <c r="AR858" s="176"/>
      <c r="AS858" s="176"/>
      <c r="AT858" s="176"/>
      <c r="AU858" s="176"/>
      <c r="AV858" s="176"/>
      <c r="AW858" s="176"/>
      <c r="AX858" s="176"/>
      <c r="AY858" s="176"/>
      <c r="AZ858" s="176"/>
      <c r="BA858" s="176"/>
      <c r="BB858" s="176"/>
      <c r="BC858" s="176"/>
      <c r="BD858" s="176"/>
      <c r="BE858" s="176"/>
      <c r="BF858" s="176"/>
      <c r="BG858" s="176"/>
      <c r="BH858" s="176"/>
      <c r="BI858" s="176"/>
      <c r="BJ858" s="176"/>
      <c r="BK858" s="176"/>
      <c r="BL858" s="176"/>
      <c r="BM858" s="176"/>
      <c r="BN858" s="176"/>
      <c r="BO858" s="176"/>
      <c r="BP858" s="176"/>
      <c r="BQ858" s="176"/>
      <c r="BR858" s="176"/>
      <c r="BS858" s="176"/>
      <c r="BT858" s="176"/>
      <c r="BU858" s="176"/>
      <c r="BV858" s="176"/>
      <c r="BW858" s="176"/>
      <c r="BX858" s="176"/>
      <c r="BY858" s="176"/>
      <c r="BZ858" s="176"/>
      <c r="CA858" s="176"/>
      <c r="CB858" s="176"/>
      <c r="CC858" s="176"/>
      <c r="CD858" s="176"/>
      <c r="CE858" s="176"/>
      <c r="CF858" s="176"/>
      <c r="CG858" s="176"/>
      <c r="CH858" s="176"/>
      <c r="CI858" s="176"/>
      <c r="CJ858" s="176"/>
      <c r="CK858" s="176"/>
      <c r="CL858" s="176"/>
      <c r="CM858" s="176"/>
      <c r="CN858" s="176"/>
      <c r="CO858" s="176"/>
      <c r="CP858" s="176"/>
      <c r="CQ858" s="176"/>
      <c r="CR858" s="176"/>
      <c r="CS858" s="176"/>
      <c r="CT858" s="176"/>
      <c r="CU858" s="176"/>
      <c r="CV858" s="176"/>
      <c r="CW858" s="176"/>
      <c r="CX858" s="176"/>
      <c r="CY858" s="176"/>
      <c r="CZ858" s="176"/>
      <c r="DA858" s="176"/>
      <c r="DB858" s="176"/>
      <c r="DC858" s="176"/>
      <c r="DD858" s="176"/>
      <c r="DE858" s="176"/>
      <c r="DF858" s="176"/>
      <c r="DG858" s="176"/>
      <c r="DH858" s="176"/>
    </row>
    <row r="859" spans="1:112" s="229" customFormat="1" x14ac:dyDescent="0.2">
      <c r="A859" s="216"/>
      <c r="B859" s="176"/>
      <c r="C859" s="176"/>
      <c r="D859" s="176"/>
      <c r="E859" s="224"/>
      <c r="F859" s="176"/>
      <c r="G859" s="176"/>
      <c r="H859" s="234"/>
      <c r="I859" s="232"/>
      <c r="J859" s="220"/>
      <c r="K859" s="176"/>
      <c r="L859" s="176"/>
      <c r="M859" s="176"/>
      <c r="N859" s="176"/>
      <c r="O859" s="227"/>
      <c r="P859" s="176"/>
      <c r="Q859" s="176"/>
      <c r="R859" s="176"/>
      <c r="S859" s="176"/>
      <c r="T859" s="176"/>
      <c r="U859" s="176"/>
      <c r="V859" s="176"/>
      <c r="W859" s="176"/>
      <c r="X859" s="176"/>
      <c r="Y859" s="224"/>
      <c r="Z859" s="176"/>
      <c r="AA859" s="176"/>
      <c r="AB859" s="176"/>
      <c r="AC859" s="176"/>
      <c r="AD859" s="176"/>
      <c r="AE859" s="176"/>
      <c r="AF859" s="176"/>
      <c r="AG859" s="176"/>
      <c r="AH859" s="176"/>
      <c r="AI859" s="176"/>
      <c r="AJ859" s="176"/>
      <c r="AK859" s="176"/>
      <c r="AL859" s="176"/>
      <c r="AM859" s="176"/>
      <c r="AN859" s="176"/>
      <c r="AO859" s="176"/>
      <c r="AP859" s="176"/>
      <c r="AQ859" s="176"/>
      <c r="AR859" s="176"/>
      <c r="AS859" s="176"/>
      <c r="AT859" s="176"/>
      <c r="AU859" s="176"/>
      <c r="AV859" s="176"/>
      <c r="AW859" s="176"/>
      <c r="AX859" s="176"/>
      <c r="AY859" s="176"/>
      <c r="AZ859" s="176"/>
      <c r="BA859" s="176"/>
      <c r="BB859" s="176"/>
      <c r="BC859" s="176"/>
      <c r="BD859" s="176"/>
      <c r="BE859" s="176"/>
      <c r="BF859" s="176"/>
      <c r="BG859" s="176"/>
      <c r="BH859" s="176"/>
      <c r="BI859" s="176"/>
      <c r="BJ859" s="176"/>
      <c r="BK859" s="176"/>
      <c r="BL859" s="176"/>
      <c r="BM859" s="176"/>
      <c r="BN859" s="176"/>
      <c r="BO859" s="176"/>
      <c r="BP859" s="176"/>
      <c r="BQ859" s="176"/>
      <c r="BR859" s="176"/>
      <c r="BS859" s="176"/>
      <c r="BT859" s="176"/>
      <c r="BU859" s="176"/>
      <c r="BV859" s="176"/>
      <c r="BW859" s="176"/>
      <c r="BX859" s="176"/>
      <c r="BY859" s="176"/>
      <c r="BZ859" s="176"/>
      <c r="CA859" s="176"/>
      <c r="CB859" s="176"/>
      <c r="CC859" s="176"/>
      <c r="CD859" s="176"/>
      <c r="CE859" s="176"/>
      <c r="CF859" s="176"/>
      <c r="CG859" s="176"/>
      <c r="CH859" s="176"/>
      <c r="CI859" s="176"/>
      <c r="CJ859" s="176"/>
      <c r="CK859" s="176"/>
      <c r="CL859" s="176"/>
      <c r="CM859" s="176"/>
      <c r="CN859" s="176"/>
      <c r="CO859" s="176"/>
      <c r="CP859" s="176"/>
      <c r="CQ859" s="176"/>
      <c r="CR859" s="176"/>
      <c r="CS859" s="176"/>
      <c r="CT859" s="176"/>
      <c r="CU859" s="176"/>
      <c r="CV859" s="176"/>
      <c r="CW859" s="176"/>
      <c r="CX859" s="176"/>
      <c r="CY859" s="176"/>
      <c r="CZ859" s="176"/>
      <c r="DA859" s="176"/>
      <c r="DB859" s="176"/>
      <c r="DC859" s="176"/>
      <c r="DD859" s="176"/>
      <c r="DE859" s="176"/>
      <c r="DF859" s="176"/>
      <c r="DG859" s="176"/>
      <c r="DH859" s="176"/>
    </row>
    <row r="860" spans="1:112" s="229" customFormat="1" x14ac:dyDescent="0.2">
      <c r="A860" s="216"/>
      <c r="B860" s="176"/>
      <c r="C860" s="176"/>
      <c r="D860" s="176"/>
      <c r="E860" s="224"/>
      <c r="F860" s="176"/>
      <c r="G860" s="176"/>
      <c r="H860" s="234"/>
      <c r="I860" s="232"/>
      <c r="J860" s="220"/>
      <c r="K860" s="176"/>
      <c r="L860" s="176"/>
      <c r="M860" s="176"/>
      <c r="N860" s="176"/>
      <c r="O860" s="227"/>
      <c r="P860" s="176"/>
      <c r="Q860" s="176"/>
      <c r="R860" s="176"/>
      <c r="S860" s="176"/>
      <c r="T860" s="176"/>
      <c r="U860" s="176"/>
      <c r="V860" s="176"/>
      <c r="W860" s="176"/>
      <c r="X860" s="176"/>
      <c r="Y860" s="224"/>
      <c r="Z860" s="176"/>
      <c r="AA860" s="176"/>
      <c r="AB860" s="176"/>
      <c r="AC860" s="176"/>
      <c r="AD860" s="176"/>
      <c r="AE860" s="176"/>
      <c r="AF860" s="176"/>
      <c r="AG860" s="176"/>
      <c r="AH860" s="176"/>
      <c r="AI860" s="176"/>
      <c r="AJ860" s="176"/>
      <c r="AK860" s="176"/>
      <c r="AL860" s="176"/>
      <c r="AM860" s="176"/>
      <c r="AN860" s="176"/>
      <c r="AO860" s="176"/>
      <c r="AP860" s="176"/>
      <c r="AQ860" s="176"/>
      <c r="AR860" s="176"/>
      <c r="AS860" s="176"/>
      <c r="AT860" s="176"/>
      <c r="AU860" s="176"/>
      <c r="AV860" s="176"/>
      <c r="AW860" s="176"/>
      <c r="AX860" s="176"/>
      <c r="AY860" s="176"/>
      <c r="AZ860" s="176"/>
      <c r="BA860" s="176"/>
      <c r="BB860" s="176"/>
      <c r="BC860" s="176"/>
      <c r="BD860" s="176"/>
      <c r="BE860" s="176"/>
      <c r="BF860" s="176"/>
      <c r="BG860" s="176"/>
      <c r="BH860" s="176"/>
      <c r="BI860" s="176"/>
      <c r="BJ860" s="176"/>
      <c r="BK860" s="176"/>
      <c r="BL860" s="176"/>
      <c r="BM860" s="176"/>
      <c r="BN860" s="176"/>
      <c r="BO860" s="176"/>
      <c r="BP860" s="176"/>
      <c r="BQ860" s="176"/>
      <c r="BR860" s="176"/>
      <c r="BS860" s="176"/>
      <c r="BT860" s="176"/>
      <c r="BU860" s="176"/>
      <c r="BV860" s="176"/>
      <c r="BW860" s="176"/>
      <c r="BX860" s="176"/>
      <c r="BY860" s="176"/>
      <c r="BZ860" s="176"/>
      <c r="CA860" s="176"/>
      <c r="CB860" s="176"/>
      <c r="CC860" s="176"/>
      <c r="CD860" s="176"/>
      <c r="CE860" s="176"/>
      <c r="CF860" s="176"/>
      <c r="CG860" s="176"/>
      <c r="CH860" s="176"/>
      <c r="CI860" s="176"/>
      <c r="CJ860" s="176"/>
      <c r="CK860" s="176"/>
      <c r="CL860" s="176"/>
      <c r="CM860" s="176"/>
      <c r="CN860" s="176"/>
      <c r="CO860" s="176"/>
      <c r="CP860" s="176"/>
      <c r="CQ860" s="176"/>
      <c r="CR860" s="176"/>
      <c r="CS860" s="176"/>
      <c r="CT860" s="176"/>
      <c r="CU860" s="176"/>
      <c r="CV860" s="176"/>
      <c r="CW860" s="176"/>
      <c r="CX860" s="176"/>
      <c r="CY860" s="176"/>
      <c r="CZ860" s="176"/>
      <c r="DA860" s="176"/>
      <c r="DB860" s="176"/>
      <c r="DC860" s="176"/>
      <c r="DD860" s="176"/>
      <c r="DE860" s="176"/>
      <c r="DF860" s="176"/>
      <c r="DG860" s="176"/>
      <c r="DH860" s="176"/>
    </row>
    <row r="861" spans="1:112" s="229" customFormat="1" x14ac:dyDescent="0.2">
      <c r="A861" s="216"/>
      <c r="B861" s="176"/>
      <c r="C861" s="176"/>
      <c r="D861" s="176"/>
      <c r="E861" s="224"/>
      <c r="F861" s="176"/>
      <c r="G861" s="176"/>
      <c r="H861" s="234"/>
      <c r="I861" s="232"/>
      <c r="J861" s="220"/>
      <c r="K861" s="176"/>
      <c r="L861" s="176"/>
      <c r="M861" s="176"/>
      <c r="N861" s="176"/>
      <c r="O861" s="227"/>
      <c r="P861" s="176"/>
      <c r="Q861" s="176"/>
      <c r="R861" s="176"/>
      <c r="S861" s="176"/>
      <c r="T861" s="176"/>
      <c r="U861" s="176"/>
      <c r="V861" s="176"/>
      <c r="W861" s="176"/>
      <c r="X861" s="176"/>
      <c r="Y861" s="224"/>
      <c r="Z861" s="176"/>
      <c r="AA861" s="176"/>
      <c r="AB861" s="176"/>
      <c r="AC861" s="176"/>
      <c r="AD861" s="176"/>
      <c r="AE861" s="176"/>
      <c r="AF861" s="176"/>
      <c r="AG861" s="176"/>
      <c r="AH861" s="176"/>
      <c r="AI861" s="176"/>
      <c r="AJ861" s="176"/>
      <c r="AK861" s="176"/>
      <c r="AL861" s="176"/>
      <c r="AM861" s="176"/>
      <c r="AN861" s="176"/>
      <c r="AO861" s="176"/>
      <c r="AP861" s="176"/>
      <c r="AQ861" s="176"/>
      <c r="AR861" s="176"/>
      <c r="AS861" s="176"/>
      <c r="AT861" s="176"/>
      <c r="AU861" s="176"/>
      <c r="AV861" s="176"/>
      <c r="AW861" s="176"/>
      <c r="AX861" s="176"/>
      <c r="AY861" s="176"/>
      <c r="AZ861" s="176"/>
      <c r="BA861" s="176"/>
      <c r="BB861" s="176"/>
      <c r="BC861" s="176"/>
      <c r="BD861" s="176"/>
      <c r="BE861" s="176"/>
      <c r="BF861" s="176"/>
      <c r="BG861" s="176"/>
      <c r="BH861" s="176"/>
      <c r="BI861" s="176"/>
      <c r="BJ861" s="176"/>
      <c r="BK861" s="176"/>
      <c r="BL861" s="176"/>
      <c r="BM861" s="176"/>
      <c r="BN861" s="176"/>
      <c r="BO861" s="176"/>
      <c r="BP861" s="176"/>
      <c r="BQ861" s="176"/>
      <c r="BR861" s="176"/>
      <c r="BS861" s="176"/>
      <c r="BT861" s="176"/>
      <c r="BU861" s="176"/>
      <c r="BV861" s="176"/>
      <c r="BW861" s="176"/>
      <c r="BX861" s="176"/>
      <c r="BY861" s="176"/>
      <c r="BZ861" s="176"/>
      <c r="CA861" s="176"/>
      <c r="CB861" s="176"/>
      <c r="CC861" s="176"/>
      <c r="CD861" s="176"/>
      <c r="CE861" s="176"/>
      <c r="CF861" s="176"/>
      <c r="CG861" s="176"/>
      <c r="CH861" s="176"/>
      <c r="CI861" s="176"/>
      <c r="CJ861" s="176"/>
      <c r="CK861" s="176"/>
      <c r="CL861" s="176"/>
      <c r="CM861" s="176"/>
      <c r="CN861" s="176"/>
      <c r="CO861" s="176"/>
      <c r="CP861" s="176"/>
      <c r="CQ861" s="176"/>
      <c r="CR861" s="176"/>
      <c r="CS861" s="176"/>
      <c r="CT861" s="176"/>
      <c r="CU861" s="176"/>
      <c r="CV861" s="176"/>
      <c r="CW861" s="176"/>
      <c r="CX861" s="176"/>
      <c r="CY861" s="176"/>
      <c r="CZ861" s="176"/>
      <c r="DA861" s="176"/>
      <c r="DB861" s="176"/>
      <c r="DC861" s="176"/>
      <c r="DD861" s="176"/>
      <c r="DE861" s="176"/>
      <c r="DF861" s="176"/>
      <c r="DG861" s="176"/>
      <c r="DH861" s="176"/>
    </row>
    <row r="862" spans="1:112" s="229" customFormat="1" x14ac:dyDescent="0.2">
      <c r="A862" s="216"/>
      <c r="B862" s="176"/>
      <c r="C862" s="176"/>
      <c r="D862" s="176"/>
      <c r="E862" s="224"/>
      <c r="F862" s="176"/>
      <c r="G862" s="176"/>
      <c r="H862" s="234"/>
      <c r="I862" s="232"/>
      <c r="J862" s="220"/>
      <c r="K862" s="176"/>
      <c r="L862" s="176"/>
      <c r="M862" s="176"/>
      <c r="N862" s="176"/>
      <c r="O862" s="227"/>
      <c r="P862" s="176"/>
      <c r="Q862" s="176"/>
      <c r="R862" s="176"/>
      <c r="S862" s="176"/>
      <c r="T862" s="176"/>
      <c r="U862" s="176"/>
      <c r="V862" s="176"/>
      <c r="W862" s="176"/>
      <c r="X862" s="176"/>
      <c r="Y862" s="224"/>
      <c r="Z862" s="176"/>
      <c r="AA862" s="176"/>
      <c r="AB862" s="176"/>
      <c r="AC862" s="176"/>
      <c r="AD862" s="176"/>
      <c r="AE862" s="176"/>
      <c r="AF862" s="176"/>
      <c r="AG862" s="176"/>
      <c r="AH862" s="176"/>
      <c r="AI862" s="176"/>
      <c r="AJ862" s="176"/>
      <c r="AK862" s="176"/>
      <c r="AL862" s="176"/>
      <c r="AM862" s="176"/>
      <c r="AN862" s="176"/>
      <c r="AO862" s="176"/>
      <c r="AP862" s="176"/>
      <c r="AQ862" s="176"/>
      <c r="AR862" s="176"/>
      <c r="AS862" s="176"/>
      <c r="AT862" s="176"/>
      <c r="AU862" s="176"/>
      <c r="AV862" s="176"/>
      <c r="AW862" s="176"/>
      <c r="AX862" s="176"/>
      <c r="AY862" s="176"/>
      <c r="AZ862" s="176"/>
      <c r="BA862" s="176"/>
      <c r="BB862" s="176"/>
      <c r="BC862" s="176"/>
      <c r="BD862" s="176"/>
      <c r="BE862" s="176"/>
      <c r="BF862" s="176"/>
      <c r="BG862" s="176"/>
      <c r="BH862" s="176"/>
      <c r="BI862" s="176"/>
      <c r="BJ862" s="176"/>
      <c r="BK862" s="176"/>
      <c r="BL862" s="176"/>
      <c r="BM862" s="176"/>
      <c r="BN862" s="176"/>
      <c r="BO862" s="176"/>
      <c r="BP862" s="176"/>
      <c r="BQ862" s="176"/>
      <c r="BR862" s="176"/>
      <c r="BS862" s="176"/>
      <c r="BT862" s="176"/>
      <c r="BU862" s="176"/>
      <c r="BV862" s="176"/>
      <c r="BW862" s="176"/>
      <c r="BX862" s="176"/>
      <c r="BY862" s="176"/>
      <c r="BZ862" s="176"/>
      <c r="CA862" s="176"/>
      <c r="CB862" s="176"/>
      <c r="CC862" s="176"/>
      <c r="CD862" s="176"/>
      <c r="CE862" s="176"/>
      <c r="CF862" s="176"/>
      <c r="CG862" s="176"/>
      <c r="CH862" s="176"/>
      <c r="CI862" s="176"/>
      <c r="CJ862" s="176"/>
      <c r="CK862" s="176"/>
      <c r="CL862" s="176"/>
      <c r="CM862" s="176"/>
      <c r="CN862" s="176"/>
      <c r="CO862" s="176"/>
      <c r="CP862" s="176"/>
      <c r="CQ862" s="176"/>
      <c r="CR862" s="176"/>
      <c r="CS862" s="176"/>
      <c r="CT862" s="176"/>
      <c r="CU862" s="176"/>
      <c r="CV862" s="176"/>
      <c r="CW862" s="176"/>
      <c r="CX862" s="176"/>
      <c r="CY862" s="176"/>
      <c r="CZ862" s="176"/>
      <c r="DA862" s="176"/>
      <c r="DB862" s="176"/>
      <c r="DC862" s="176"/>
      <c r="DD862" s="176"/>
      <c r="DE862" s="176"/>
      <c r="DF862" s="176"/>
      <c r="DG862" s="176"/>
      <c r="DH862" s="176"/>
    </row>
    <row r="863" spans="1:112" s="229" customFormat="1" x14ac:dyDescent="0.2">
      <c r="A863" s="216"/>
      <c r="B863" s="176"/>
      <c r="C863" s="176"/>
      <c r="D863" s="176"/>
      <c r="E863" s="224"/>
      <c r="F863" s="176"/>
      <c r="G863" s="176"/>
      <c r="H863" s="234"/>
      <c r="I863" s="232"/>
      <c r="J863" s="220"/>
      <c r="K863" s="176"/>
      <c r="L863" s="176"/>
      <c r="M863" s="176"/>
      <c r="N863" s="176"/>
      <c r="O863" s="227"/>
      <c r="P863" s="176"/>
      <c r="Q863" s="176"/>
      <c r="R863" s="176"/>
      <c r="S863" s="176"/>
      <c r="T863" s="176"/>
      <c r="U863" s="176"/>
      <c r="V863" s="176"/>
      <c r="W863" s="176"/>
      <c r="X863" s="176"/>
      <c r="Y863" s="224"/>
      <c r="Z863" s="176"/>
      <c r="AA863" s="176"/>
      <c r="AB863" s="176"/>
      <c r="AC863" s="176"/>
      <c r="AD863" s="176"/>
      <c r="AE863" s="176"/>
      <c r="AF863" s="176"/>
      <c r="AG863" s="176"/>
      <c r="AH863" s="176"/>
      <c r="AI863" s="176"/>
      <c r="AJ863" s="176"/>
      <c r="AK863" s="176"/>
      <c r="AL863" s="176"/>
      <c r="AM863" s="176"/>
      <c r="AN863" s="176"/>
      <c r="AO863" s="176"/>
      <c r="AP863" s="176"/>
      <c r="AQ863" s="176"/>
      <c r="AR863" s="176"/>
      <c r="AS863" s="176"/>
      <c r="AT863" s="176"/>
      <c r="AU863" s="176"/>
      <c r="AV863" s="176"/>
      <c r="AW863" s="176"/>
      <c r="AX863" s="176"/>
      <c r="AY863" s="176"/>
      <c r="AZ863" s="176"/>
      <c r="BA863" s="176"/>
      <c r="BB863" s="176"/>
      <c r="BC863" s="176"/>
      <c r="BD863" s="176"/>
      <c r="BE863" s="176"/>
      <c r="BF863" s="176"/>
      <c r="BG863" s="176"/>
      <c r="BH863" s="176"/>
      <c r="BI863" s="176"/>
      <c r="BJ863" s="176"/>
      <c r="BK863" s="176"/>
      <c r="BL863" s="176"/>
      <c r="BM863" s="176"/>
      <c r="BN863" s="176"/>
      <c r="BO863" s="176"/>
      <c r="BP863" s="176"/>
      <c r="BQ863" s="176"/>
      <c r="BR863" s="176"/>
      <c r="BS863" s="176"/>
      <c r="BT863" s="176"/>
      <c r="BU863" s="176"/>
      <c r="BV863" s="176"/>
      <c r="BW863" s="176"/>
      <c r="BX863" s="176"/>
      <c r="BY863" s="176"/>
      <c r="BZ863" s="176"/>
      <c r="CA863" s="176"/>
      <c r="CB863" s="176"/>
      <c r="CC863" s="176"/>
      <c r="CD863" s="176"/>
      <c r="CE863" s="176"/>
      <c r="CF863" s="176"/>
      <c r="CG863" s="176"/>
      <c r="CH863" s="176"/>
      <c r="CI863" s="176"/>
      <c r="CJ863" s="176"/>
      <c r="CK863" s="176"/>
      <c r="CL863" s="176"/>
      <c r="CM863" s="176"/>
      <c r="CN863" s="176"/>
      <c r="CO863" s="176"/>
      <c r="CP863" s="176"/>
      <c r="CQ863" s="176"/>
      <c r="CR863" s="176"/>
      <c r="CS863" s="176"/>
      <c r="CT863" s="176"/>
      <c r="CU863" s="176"/>
      <c r="CV863" s="176"/>
      <c r="CW863" s="176"/>
      <c r="CX863" s="176"/>
      <c r="CY863" s="176"/>
      <c r="CZ863" s="176"/>
      <c r="DA863" s="176"/>
      <c r="DB863" s="176"/>
      <c r="DC863" s="176"/>
      <c r="DD863" s="176"/>
      <c r="DE863" s="176"/>
      <c r="DF863" s="176"/>
      <c r="DG863" s="176"/>
      <c r="DH863" s="176"/>
    </row>
    <row r="864" spans="1:112" s="229" customFormat="1" x14ac:dyDescent="0.2">
      <c r="A864" s="216"/>
      <c r="B864" s="176"/>
      <c r="C864" s="176"/>
      <c r="D864" s="176"/>
      <c r="E864" s="224"/>
      <c r="F864" s="176"/>
      <c r="G864" s="176"/>
      <c r="H864" s="232"/>
      <c r="I864" s="232"/>
      <c r="J864" s="220"/>
      <c r="K864" s="176"/>
      <c r="L864" s="176"/>
      <c r="M864" s="176"/>
      <c r="N864" s="176"/>
      <c r="O864" s="227"/>
      <c r="P864" s="176"/>
      <c r="Q864" s="176"/>
      <c r="R864" s="176"/>
      <c r="S864" s="176"/>
      <c r="T864" s="176"/>
      <c r="U864" s="176"/>
      <c r="V864" s="176"/>
      <c r="W864" s="176"/>
      <c r="X864" s="176"/>
      <c r="Y864" s="224"/>
      <c r="Z864" s="176"/>
      <c r="AA864" s="176"/>
      <c r="AB864" s="176"/>
      <c r="AC864" s="176"/>
      <c r="AD864" s="176"/>
      <c r="AE864" s="176"/>
      <c r="AF864" s="176"/>
      <c r="AG864" s="176"/>
      <c r="AH864" s="176"/>
      <c r="AI864" s="176"/>
      <c r="AJ864" s="176"/>
      <c r="AK864" s="176"/>
      <c r="AL864" s="176"/>
      <c r="AM864" s="176"/>
      <c r="AN864" s="176"/>
      <c r="AO864" s="176"/>
      <c r="AP864" s="176"/>
      <c r="AQ864" s="176"/>
      <c r="AR864" s="176"/>
      <c r="AS864" s="176"/>
      <c r="AT864" s="176"/>
      <c r="AU864" s="176"/>
      <c r="AV864" s="176"/>
      <c r="AW864" s="176"/>
      <c r="AX864" s="176"/>
      <c r="AY864" s="176"/>
      <c r="AZ864" s="176"/>
      <c r="BA864" s="176"/>
      <c r="BB864" s="176"/>
      <c r="BC864" s="176"/>
      <c r="BD864" s="176"/>
      <c r="BE864" s="176"/>
      <c r="BF864" s="176"/>
      <c r="BG864" s="176"/>
      <c r="BH864" s="176"/>
      <c r="BI864" s="176"/>
      <c r="BJ864" s="176"/>
      <c r="BK864" s="176"/>
      <c r="BL864" s="176"/>
      <c r="BM864" s="176"/>
      <c r="BN864" s="176"/>
      <c r="BO864" s="176"/>
      <c r="BP864" s="176"/>
      <c r="BQ864" s="176"/>
      <c r="BR864" s="176"/>
      <c r="BS864" s="176"/>
      <c r="BT864" s="176"/>
      <c r="BU864" s="176"/>
      <c r="BV864" s="176"/>
      <c r="BW864" s="176"/>
      <c r="BX864" s="176"/>
      <c r="BY864" s="176"/>
      <c r="BZ864" s="176"/>
      <c r="CA864" s="176"/>
      <c r="CB864" s="176"/>
      <c r="CC864" s="176"/>
      <c r="CD864" s="176"/>
      <c r="CE864" s="176"/>
      <c r="CF864" s="176"/>
      <c r="CG864" s="176"/>
      <c r="CH864" s="176"/>
      <c r="CI864" s="176"/>
      <c r="CJ864" s="176"/>
      <c r="CK864" s="176"/>
      <c r="CL864" s="176"/>
      <c r="CM864" s="176"/>
      <c r="CN864" s="176"/>
      <c r="CO864" s="176"/>
      <c r="CP864" s="176"/>
      <c r="CQ864" s="176"/>
      <c r="CR864" s="176"/>
      <c r="CS864" s="176"/>
      <c r="CT864" s="176"/>
      <c r="CU864" s="176"/>
      <c r="CV864" s="176"/>
      <c r="CW864" s="176"/>
      <c r="CX864" s="176"/>
      <c r="CY864" s="176"/>
      <c r="CZ864" s="176"/>
      <c r="DA864" s="176"/>
      <c r="DB864" s="176"/>
      <c r="DC864" s="176"/>
      <c r="DD864" s="176"/>
      <c r="DE864" s="176"/>
      <c r="DF864" s="176"/>
      <c r="DG864" s="176"/>
      <c r="DH864" s="176"/>
    </row>
    <row r="865" spans="1:112" s="229" customFormat="1" x14ac:dyDescent="0.2">
      <c r="A865" s="216"/>
      <c r="B865" s="176"/>
      <c r="C865" s="176"/>
      <c r="D865" s="176"/>
      <c r="E865" s="224"/>
      <c r="F865" s="176"/>
      <c r="G865" s="176"/>
      <c r="H865" s="234"/>
      <c r="I865" s="232"/>
      <c r="J865" s="220"/>
      <c r="K865" s="176"/>
      <c r="L865" s="176"/>
      <c r="M865" s="176"/>
      <c r="N865" s="176"/>
      <c r="O865" s="227"/>
      <c r="P865" s="176"/>
      <c r="Q865" s="176"/>
      <c r="R865" s="176"/>
      <c r="S865" s="176"/>
      <c r="T865" s="176"/>
      <c r="U865" s="176"/>
      <c r="V865" s="176"/>
      <c r="W865" s="176"/>
      <c r="X865" s="176"/>
      <c r="Y865" s="224"/>
      <c r="Z865" s="176"/>
      <c r="AA865" s="176"/>
      <c r="AB865" s="176"/>
      <c r="AC865" s="176"/>
      <c r="AD865" s="176"/>
      <c r="AE865" s="176"/>
      <c r="AF865" s="176"/>
      <c r="AG865" s="176"/>
      <c r="AH865" s="176"/>
      <c r="AI865" s="176"/>
      <c r="AJ865" s="176"/>
      <c r="AK865" s="176"/>
      <c r="AL865" s="176"/>
      <c r="AM865" s="176"/>
      <c r="AN865" s="176"/>
      <c r="AO865" s="176"/>
      <c r="AP865" s="176"/>
      <c r="AQ865" s="176"/>
      <c r="AR865" s="176"/>
      <c r="AS865" s="176"/>
      <c r="AT865" s="176"/>
      <c r="AU865" s="176"/>
      <c r="AV865" s="176"/>
      <c r="AW865" s="176"/>
      <c r="AX865" s="176"/>
      <c r="AY865" s="176"/>
      <c r="AZ865" s="176"/>
      <c r="BA865" s="176"/>
      <c r="BB865" s="176"/>
      <c r="BC865" s="176"/>
      <c r="BD865" s="176"/>
      <c r="BE865" s="176"/>
      <c r="BF865" s="176"/>
      <c r="BG865" s="176"/>
      <c r="BH865" s="176"/>
      <c r="BI865" s="176"/>
      <c r="BJ865" s="176"/>
      <c r="BK865" s="176"/>
      <c r="BL865" s="176"/>
      <c r="BM865" s="176"/>
      <c r="BN865" s="176"/>
      <c r="BO865" s="176"/>
      <c r="BP865" s="176"/>
      <c r="BQ865" s="176"/>
      <c r="BR865" s="176"/>
      <c r="BS865" s="176"/>
      <c r="BT865" s="176"/>
      <c r="BU865" s="176"/>
      <c r="BV865" s="176"/>
      <c r="BW865" s="176"/>
      <c r="BX865" s="176"/>
      <c r="BY865" s="176"/>
      <c r="BZ865" s="176"/>
      <c r="CA865" s="176"/>
      <c r="CB865" s="176"/>
      <c r="CC865" s="176"/>
      <c r="CD865" s="176"/>
      <c r="CE865" s="176"/>
      <c r="CF865" s="176"/>
      <c r="CG865" s="176"/>
      <c r="CH865" s="176"/>
      <c r="CI865" s="176"/>
      <c r="CJ865" s="176"/>
      <c r="CK865" s="176"/>
      <c r="CL865" s="176"/>
      <c r="CM865" s="176"/>
      <c r="CN865" s="176"/>
      <c r="CO865" s="176"/>
      <c r="CP865" s="176"/>
      <c r="CQ865" s="176"/>
      <c r="CR865" s="176"/>
      <c r="CS865" s="176"/>
      <c r="CT865" s="176"/>
      <c r="CU865" s="176"/>
      <c r="CV865" s="176"/>
      <c r="CW865" s="176"/>
      <c r="CX865" s="176"/>
      <c r="CY865" s="176"/>
      <c r="CZ865" s="176"/>
      <c r="DA865" s="176"/>
      <c r="DB865" s="176"/>
      <c r="DC865" s="176"/>
      <c r="DD865" s="176"/>
      <c r="DE865" s="176"/>
      <c r="DF865" s="176"/>
      <c r="DG865" s="176"/>
      <c r="DH865" s="176"/>
    </row>
    <row r="866" spans="1:112" s="229" customFormat="1" x14ac:dyDescent="0.2">
      <c r="A866" s="216"/>
      <c r="B866" s="176"/>
      <c r="C866" s="176"/>
      <c r="D866" s="176"/>
      <c r="E866" s="224"/>
      <c r="F866" s="176"/>
      <c r="G866" s="176"/>
      <c r="H866" s="234"/>
      <c r="I866" s="232"/>
      <c r="J866" s="220"/>
      <c r="K866" s="176"/>
      <c r="L866" s="176"/>
      <c r="M866" s="176"/>
      <c r="N866" s="176"/>
      <c r="O866" s="227"/>
      <c r="P866" s="176"/>
      <c r="Q866" s="176"/>
      <c r="R866" s="176"/>
      <c r="S866" s="176"/>
      <c r="T866" s="176"/>
      <c r="U866" s="176"/>
      <c r="V866" s="176"/>
      <c r="W866" s="176"/>
      <c r="X866" s="176"/>
      <c r="Y866" s="224"/>
      <c r="Z866" s="176"/>
      <c r="AA866" s="176"/>
      <c r="AB866" s="176"/>
      <c r="AC866" s="176"/>
      <c r="AD866" s="176"/>
      <c r="AE866" s="176"/>
      <c r="AF866" s="176"/>
      <c r="AG866" s="176"/>
      <c r="AH866" s="176"/>
      <c r="AI866" s="176"/>
      <c r="AJ866" s="176"/>
      <c r="AK866" s="176"/>
      <c r="AL866" s="176"/>
      <c r="AM866" s="176"/>
      <c r="AN866" s="176"/>
      <c r="AO866" s="176"/>
      <c r="AP866" s="176"/>
      <c r="AQ866" s="176"/>
      <c r="AR866" s="176"/>
      <c r="AS866" s="176"/>
      <c r="AT866" s="176"/>
      <c r="AU866" s="176"/>
      <c r="AV866" s="176"/>
      <c r="AW866" s="176"/>
      <c r="AX866" s="176"/>
      <c r="AY866" s="176"/>
      <c r="AZ866" s="176"/>
      <c r="BA866" s="176"/>
      <c r="BB866" s="176"/>
      <c r="BC866" s="176"/>
      <c r="BD866" s="176"/>
      <c r="BE866" s="176"/>
      <c r="BF866" s="176"/>
      <c r="BG866" s="176"/>
      <c r="BH866" s="176"/>
      <c r="BI866" s="176"/>
      <c r="BJ866" s="176"/>
      <c r="BK866" s="176"/>
      <c r="BL866" s="176"/>
      <c r="BM866" s="176"/>
      <c r="BN866" s="176"/>
      <c r="BO866" s="176"/>
      <c r="BP866" s="176"/>
      <c r="BQ866" s="176"/>
      <c r="BR866" s="176"/>
      <c r="BS866" s="176"/>
      <c r="BT866" s="176"/>
      <c r="BU866" s="176"/>
      <c r="BV866" s="176"/>
      <c r="BW866" s="176"/>
      <c r="BX866" s="176"/>
      <c r="BY866" s="176"/>
      <c r="BZ866" s="176"/>
      <c r="CA866" s="176"/>
      <c r="CB866" s="176"/>
      <c r="CC866" s="176"/>
      <c r="CD866" s="176"/>
      <c r="CE866" s="176"/>
      <c r="CF866" s="176"/>
      <c r="CG866" s="176"/>
      <c r="CH866" s="176"/>
      <c r="CI866" s="176"/>
      <c r="CJ866" s="176"/>
      <c r="CK866" s="176"/>
      <c r="CL866" s="176"/>
      <c r="CM866" s="176"/>
      <c r="CN866" s="176"/>
      <c r="CO866" s="176"/>
      <c r="CP866" s="176"/>
      <c r="CQ866" s="176"/>
      <c r="CR866" s="176"/>
      <c r="CS866" s="176"/>
      <c r="CT866" s="176"/>
      <c r="CU866" s="176"/>
      <c r="CV866" s="176"/>
      <c r="CW866" s="176"/>
      <c r="CX866" s="176"/>
      <c r="CY866" s="176"/>
      <c r="CZ866" s="176"/>
      <c r="DA866" s="176"/>
      <c r="DB866" s="176"/>
      <c r="DC866" s="176"/>
      <c r="DD866" s="176"/>
      <c r="DE866" s="176"/>
      <c r="DF866" s="176"/>
      <c r="DG866" s="176"/>
      <c r="DH866" s="176"/>
    </row>
    <row r="867" spans="1:112" s="229" customFormat="1" x14ac:dyDescent="0.2">
      <c r="A867" s="216"/>
      <c r="B867" s="176"/>
      <c r="C867" s="176"/>
      <c r="D867" s="176"/>
      <c r="E867" s="224"/>
      <c r="F867" s="176"/>
      <c r="G867" s="176"/>
      <c r="H867" s="234"/>
      <c r="I867" s="232"/>
      <c r="J867" s="220"/>
      <c r="K867" s="176"/>
      <c r="L867" s="176"/>
      <c r="M867" s="176"/>
      <c r="N867" s="176"/>
      <c r="O867" s="227"/>
      <c r="P867" s="176"/>
      <c r="Q867" s="176"/>
      <c r="R867" s="176"/>
      <c r="S867" s="176"/>
      <c r="T867" s="176"/>
      <c r="U867" s="176"/>
      <c r="V867" s="176"/>
      <c r="W867" s="176"/>
      <c r="X867" s="176"/>
      <c r="Y867" s="224"/>
      <c r="Z867" s="176"/>
      <c r="AA867" s="176"/>
      <c r="AB867" s="176"/>
      <c r="AC867" s="176"/>
      <c r="AD867" s="176"/>
      <c r="AE867" s="176"/>
      <c r="AF867" s="176"/>
      <c r="AG867" s="176"/>
      <c r="AH867" s="176"/>
      <c r="AI867" s="176"/>
      <c r="AJ867" s="176"/>
      <c r="AK867" s="176"/>
      <c r="AL867" s="176"/>
      <c r="AM867" s="176"/>
      <c r="AN867" s="176"/>
      <c r="AO867" s="176"/>
      <c r="AP867" s="176"/>
      <c r="AQ867" s="176"/>
      <c r="AR867" s="176"/>
      <c r="AS867" s="176"/>
      <c r="AT867" s="176"/>
      <c r="AU867" s="176"/>
      <c r="AV867" s="176"/>
      <c r="AW867" s="176"/>
      <c r="AX867" s="176"/>
      <c r="AY867" s="176"/>
      <c r="AZ867" s="176"/>
      <c r="BA867" s="176"/>
      <c r="BB867" s="176"/>
      <c r="BC867" s="176"/>
      <c r="BD867" s="176"/>
      <c r="BE867" s="176"/>
      <c r="BF867" s="176"/>
      <c r="BG867" s="176"/>
      <c r="BH867" s="176"/>
      <c r="BI867" s="176"/>
      <c r="BJ867" s="176"/>
      <c r="BK867" s="176"/>
      <c r="BL867" s="176"/>
      <c r="BM867" s="176"/>
      <c r="BN867" s="176"/>
      <c r="BO867" s="176"/>
      <c r="BP867" s="176"/>
      <c r="BQ867" s="176"/>
      <c r="BR867" s="176"/>
      <c r="BS867" s="176"/>
      <c r="BT867" s="176"/>
      <c r="BU867" s="176"/>
      <c r="BV867" s="176"/>
      <c r="BW867" s="176"/>
      <c r="BX867" s="176"/>
      <c r="BY867" s="176"/>
      <c r="BZ867" s="176"/>
      <c r="CA867" s="176"/>
      <c r="CB867" s="176"/>
      <c r="CC867" s="176"/>
      <c r="CD867" s="176"/>
      <c r="CE867" s="176"/>
      <c r="CF867" s="176"/>
      <c r="CG867" s="176"/>
      <c r="CH867" s="176"/>
      <c r="CI867" s="176"/>
      <c r="CJ867" s="176"/>
      <c r="CK867" s="176"/>
      <c r="CL867" s="176"/>
      <c r="CM867" s="176"/>
      <c r="CN867" s="176"/>
      <c r="CO867" s="176"/>
      <c r="CP867" s="176"/>
      <c r="CQ867" s="176"/>
      <c r="CR867" s="176"/>
      <c r="CS867" s="176"/>
      <c r="CT867" s="176"/>
      <c r="CU867" s="176"/>
      <c r="CV867" s="176"/>
      <c r="CW867" s="176"/>
      <c r="CX867" s="176"/>
      <c r="CY867" s="176"/>
      <c r="CZ867" s="176"/>
      <c r="DA867" s="176"/>
      <c r="DB867" s="176"/>
      <c r="DC867" s="176"/>
      <c r="DD867" s="176"/>
      <c r="DE867" s="176"/>
      <c r="DF867" s="176"/>
      <c r="DG867" s="176"/>
      <c r="DH867" s="176"/>
    </row>
    <row r="868" spans="1:112" s="229" customFormat="1" x14ac:dyDescent="0.2">
      <c r="A868" s="216"/>
      <c r="B868" s="176"/>
      <c r="C868" s="176"/>
      <c r="D868" s="176"/>
      <c r="E868" s="224"/>
      <c r="F868" s="176"/>
      <c r="G868" s="176"/>
      <c r="H868" s="234"/>
      <c r="I868" s="232"/>
      <c r="J868" s="220"/>
      <c r="K868" s="176"/>
      <c r="L868" s="176"/>
      <c r="M868" s="176"/>
      <c r="N868" s="176"/>
      <c r="O868" s="227"/>
      <c r="P868" s="176"/>
      <c r="Q868" s="176"/>
      <c r="R868" s="176"/>
      <c r="S868" s="176"/>
      <c r="T868" s="176"/>
      <c r="U868" s="176"/>
      <c r="V868" s="176"/>
      <c r="W868" s="176"/>
      <c r="X868" s="176"/>
      <c r="Y868" s="224"/>
      <c r="Z868" s="176"/>
      <c r="AA868" s="176"/>
      <c r="AB868" s="176"/>
      <c r="AC868" s="176"/>
      <c r="AD868" s="176"/>
      <c r="AE868" s="176"/>
      <c r="AF868" s="176"/>
      <c r="AG868" s="176"/>
      <c r="AH868" s="176"/>
      <c r="AI868" s="176"/>
      <c r="AJ868" s="176"/>
      <c r="AK868" s="176"/>
      <c r="AL868" s="176"/>
      <c r="AM868" s="176"/>
      <c r="AN868" s="176"/>
      <c r="AO868" s="176"/>
      <c r="AP868" s="176"/>
      <c r="AQ868" s="176"/>
      <c r="AR868" s="176"/>
      <c r="AS868" s="176"/>
      <c r="AT868" s="176"/>
      <c r="AU868" s="176"/>
      <c r="AV868" s="176"/>
      <c r="AW868" s="176"/>
      <c r="AX868" s="176"/>
      <c r="AY868" s="176"/>
      <c r="AZ868" s="176"/>
      <c r="BA868" s="176"/>
      <c r="BB868" s="176"/>
      <c r="BC868" s="176"/>
      <c r="BD868" s="176"/>
      <c r="BE868" s="176"/>
      <c r="BF868" s="176"/>
      <c r="BG868" s="176"/>
      <c r="BH868" s="176"/>
      <c r="BI868" s="176"/>
      <c r="BJ868" s="176"/>
      <c r="BK868" s="176"/>
      <c r="BL868" s="176"/>
      <c r="BM868" s="176"/>
      <c r="BN868" s="176"/>
      <c r="BO868" s="176"/>
      <c r="BP868" s="176"/>
      <c r="BQ868" s="176"/>
      <c r="BR868" s="176"/>
      <c r="BS868" s="176"/>
      <c r="BT868" s="176"/>
      <c r="BU868" s="176"/>
      <c r="BV868" s="176"/>
      <c r="BW868" s="176"/>
      <c r="BX868" s="176"/>
      <c r="BY868" s="176"/>
      <c r="BZ868" s="176"/>
      <c r="CA868" s="176"/>
      <c r="CB868" s="176"/>
      <c r="CC868" s="176"/>
      <c r="CD868" s="176"/>
      <c r="CE868" s="176"/>
      <c r="CF868" s="176"/>
      <c r="CG868" s="176"/>
      <c r="CH868" s="176"/>
      <c r="CI868" s="176"/>
      <c r="CJ868" s="176"/>
      <c r="CK868" s="176"/>
      <c r="CL868" s="176"/>
      <c r="CM868" s="176"/>
      <c r="CN868" s="176"/>
      <c r="CO868" s="176"/>
      <c r="CP868" s="176"/>
      <c r="CQ868" s="176"/>
      <c r="CR868" s="176"/>
      <c r="CS868" s="176"/>
      <c r="CT868" s="176"/>
      <c r="CU868" s="176"/>
      <c r="CV868" s="176"/>
      <c r="CW868" s="176"/>
      <c r="CX868" s="176"/>
      <c r="CY868" s="176"/>
      <c r="CZ868" s="176"/>
      <c r="DA868" s="176"/>
      <c r="DB868" s="176"/>
      <c r="DC868" s="176"/>
      <c r="DD868" s="176"/>
      <c r="DE868" s="176"/>
      <c r="DF868" s="176"/>
      <c r="DG868" s="176"/>
      <c r="DH868" s="176"/>
    </row>
    <row r="869" spans="1:112" s="229" customFormat="1" x14ac:dyDescent="0.2">
      <c r="A869" s="216"/>
      <c r="B869" s="176"/>
      <c r="C869" s="176"/>
      <c r="D869" s="176"/>
      <c r="E869" s="224"/>
      <c r="F869" s="176"/>
      <c r="G869" s="176"/>
      <c r="H869" s="232"/>
      <c r="I869" s="232"/>
      <c r="J869" s="220"/>
      <c r="K869" s="176"/>
      <c r="L869" s="176"/>
      <c r="M869" s="176"/>
      <c r="N869" s="176"/>
      <c r="O869" s="227"/>
      <c r="P869" s="176"/>
      <c r="Q869" s="176"/>
      <c r="R869" s="176"/>
      <c r="S869" s="176"/>
      <c r="T869" s="176"/>
      <c r="U869" s="176"/>
      <c r="V869" s="176"/>
      <c r="W869" s="176"/>
      <c r="X869" s="176"/>
      <c r="Y869" s="224"/>
      <c r="Z869" s="176"/>
      <c r="AA869" s="176"/>
      <c r="AB869" s="176"/>
      <c r="AC869" s="176"/>
      <c r="AD869" s="176"/>
      <c r="AE869" s="176"/>
      <c r="AF869" s="176"/>
      <c r="AG869" s="176"/>
      <c r="AH869" s="176"/>
      <c r="AI869" s="176"/>
      <c r="AJ869" s="176"/>
      <c r="AK869" s="176"/>
      <c r="AL869" s="176"/>
      <c r="AM869" s="176"/>
      <c r="AN869" s="176"/>
      <c r="AO869" s="176"/>
      <c r="AP869" s="176"/>
      <c r="AQ869" s="176"/>
      <c r="AR869" s="176"/>
      <c r="AS869" s="176"/>
      <c r="AT869" s="176"/>
      <c r="AU869" s="176"/>
      <c r="AV869" s="176"/>
      <c r="AW869" s="176"/>
      <c r="AX869" s="176"/>
      <c r="AY869" s="176"/>
      <c r="AZ869" s="176"/>
      <c r="BA869" s="176"/>
      <c r="BB869" s="176"/>
      <c r="BC869" s="176"/>
      <c r="BD869" s="176"/>
      <c r="BE869" s="176"/>
      <c r="BF869" s="176"/>
      <c r="BG869" s="176"/>
      <c r="BH869" s="176"/>
      <c r="BI869" s="176"/>
      <c r="BJ869" s="176"/>
      <c r="BK869" s="176"/>
      <c r="BL869" s="176"/>
      <c r="BM869" s="176"/>
      <c r="BN869" s="176"/>
      <c r="BO869" s="176"/>
      <c r="BP869" s="176"/>
      <c r="BQ869" s="176"/>
      <c r="BR869" s="176"/>
      <c r="BS869" s="176"/>
      <c r="BT869" s="176"/>
      <c r="BU869" s="176"/>
      <c r="BV869" s="176"/>
      <c r="BW869" s="176"/>
      <c r="BX869" s="176"/>
      <c r="BY869" s="176"/>
      <c r="BZ869" s="176"/>
      <c r="CA869" s="176"/>
      <c r="CB869" s="176"/>
      <c r="CC869" s="176"/>
      <c r="CD869" s="176"/>
      <c r="CE869" s="176"/>
      <c r="CF869" s="176"/>
      <c r="CG869" s="176"/>
      <c r="CH869" s="176"/>
      <c r="CI869" s="176"/>
      <c r="CJ869" s="176"/>
      <c r="CK869" s="176"/>
      <c r="CL869" s="176"/>
      <c r="CM869" s="176"/>
      <c r="CN869" s="176"/>
      <c r="CO869" s="176"/>
      <c r="CP869" s="176"/>
      <c r="CQ869" s="176"/>
      <c r="CR869" s="176"/>
      <c r="CS869" s="176"/>
      <c r="CT869" s="176"/>
      <c r="CU869" s="176"/>
      <c r="CV869" s="176"/>
      <c r="CW869" s="176"/>
      <c r="CX869" s="176"/>
      <c r="CY869" s="176"/>
      <c r="CZ869" s="176"/>
      <c r="DA869" s="176"/>
      <c r="DB869" s="176"/>
      <c r="DC869" s="176"/>
      <c r="DD869" s="176"/>
      <c r="DE869" s="176"/>
      <c r="DF869" s="176"/>
      <c r="DG869" s="176"/>
      <c r="DH869" s="176"/>
    </row>
    <row r="870" spans="1:112" s="229" customFormat="1" x14ac:dyDescent="0.2">
      <c r="A870" s="216"/>
      <c r="B870" s="176"/>
      <c r="C870" s="176"/>
      <c r="D870" s="176"/>
      <c r="E870" s="224"/>
      <c r="F870" s="176"/>
      <c r="G870" s="176"/>
      <c r="H870" s="232"/>
      <c r="I870" s="232"/>
      <c r="J870" s="220"/>
      <c r="K870" s="176"/>
      <c r="L870" s="176"/>
      <c r="M870" s="176"/>
      <c r="N870" s="176"/>
      <c r="O870" s="227"/>
      <c r="P870" s="176"/>
      <c r="Q870" s="176"/>
      <c r="R870" s="176"/>
      <c r="S870" s="176"/>
      <c r="T870" s="176"/>
      <c r="U870" s="176"/>
      <c r="V870" s="176"/>
      <c r="W870" s="176"/>
      <c r="X870" s="176"/>
      <c r="Y870" s="224"/>
      <c r="Z870" s="176"/>
      <c r="AA870" s="176"/>
      <c r="AB870" s="176"/>
      <c r="AC870" s="176"/>
      <c r="AD870" s="176"/>
      <c r="AE870" s="176"/>
      <c r="AF870" s="176"/>
      <c r="AG870" s="176"/>
      <c r="AH870" s="176"/>
      <c r="AI870" s="176"/>
      <c r="AJ870" s="176"/>
      <c r="AK870" s="176"/>
      <c r="AL870" s="176"/>
      <c r="AM870" s="176"/>
      <c r="AN870" s="176"/>
      <c r="AO870" s="176"/>
      <c r="AP870" s="176"/>
      <c r="AQ870" s="176"/>
      <c r="AR870" s="176"/>
      <c r="AS870" s="176"/>
      <c r="AT870" s="176"/>
      <c r="AU870" s="176"/>
      <c r="AV870" s="176"/>
      <c r="AW870" s="176"/>
      <c r="AX870" s="176"/>
      <c r="AY870" s="176"/>
      <c r="AZ870" s="176"/>
      <c r="BA870" s="176"/>
      <c r="BB870" s="176"/>
      <c r="BC870" s="176"/>
      <c r="BD870" s="176"/>
      <c r="BE870" s="176"/>
      <c r="BF870" s="176"/>
      <c r="BG870" s="176"/>
      <c r="BH870" s="176"/>
      <c r="BI870" s="176"/>
      <c r="BJ870" s="176"/>
      <c r="BK870" s="176"/>
      <c r="BL870" s="176"/>
      <c r="BM870" s="176"/>
      <c r="BN870" s="176"/>
      <c r="BO870" s="176"/>
      <c r="BP870" s="176"/>
      <c r="BQ870" s="176"/>
      <c r="BR870" s="176"/>
      <c r="BS870" s="176"/>
      <c r="BT870" s="176"/>
      <c r="BU870" s="176"/>
      <c r="BV870" s="176"/>
      <c r="BW870" s="176"/>
      <c r="BX870" s="176"/>
      <c r="BY870" s="176"/>
      <c r="BZ870" s="176"/>
      <c r="CA870" s="176"/>
      <c r="CB870" s="176"/>
      <c r="CC870" s="176"/>
      <c r="CD870" s="176"/>
      <c r="CE870" s="176"/>
      <c r="CF870" s="176"/>
      <c r="CG870" s="176"/>
      <c r="CH870" s="176"/>
      <c r="CI870" s="176"/>
      <c r="CJ870" s="176"/>
      <c r="CK870" s="176"/>
      <c r="CL870" s="176"/>
      <c r="CM870" s="176"/>
      <c r="CN870" s="176"/>
      <c r="CO870" s="176"/>
      <c r="CP870" s="176"/>
      <c r="CQ870" s="176"/>
      <c r="CR870" s="176"/>
      <c r="CS870" s="176"/>
      <c r="CT870" s="176"/>
      <c r="CU870" s="176"/>
      <c r="CV870" s="176"/>
      <c r="CW870" s="176"/>
      <c r="CX870" s="176"/>
      <c r="CY870" s="176"/>
      <c r="CZ870" s="176"/>
      <c r="DA870" s="176"/>
      <c r="DB870" s="176"/>
      <c r="DC870" s="176"/>
      <c r="DD870" s="176"/>
      <c r="DE870" s="176"/>
      <c r="DF870" s="176"/>
      <c r="DG870" s="176"/>
      <c r="DH870" s="176"/>
    </row>
    <row r="871" spans="1:112" s="229" customFormat="1" x14ac:dyDescent="0.2">
      <c r="A871" s="216"/>
      <c r="B871" s="176"/>
      <c r="C871" s="176"/>
      <c r="D871" s="176"/>
      <c r="E871" s="224"/>
      <c r="F871" s="176"/>
      <c r="G871" s="176"/>
      <c r="H871" s="234"/>
      <c r="I871" s="232"/>
      <c r="J871" s="220"/>
      <c r="K871" s="176"/>
      <c r="L871" s="176"/>
      <c r="M871" s="176"/>
      <c r="N871" s="176"/>
      <c r="O871" s="227"/>
      <c r="P871" s="176"/>
      <c r="Q871" s="176"/>
      <c r="R871" s="176"/>
      <c r="S871" s="176"/>
      <c r="T871" s="176"/>
      <c r="U871" s="176"/>
      <c r="V871" s="176"/>
      <c r="W871" s="176"/>
      <c r="X871" s="176"/>
      <c r="Y871" s="224"/>
      <c r="Z871" s="176"/>
      <c r="AA871" s="176"/>
      <c r="AB871" s="176"/>
      <c r="AC871" s="176"/>
      <c r="AD871" s="176"/>
      <c r="AE871" s="176"/>
      <c r="AF871" s="176"/>
      <c r="AG871" s="176"/>
      <c r="AH871" s="176"/>
      <c r="AI871" s="176"/>
      <c r="AJ871" s="176"/>
      <c r="AK871" s="176"/>
      <c r="AL871" s="176"/>
      <c r="AM871" s="176"/>
      <c r="AN871" s="176"/>
      <c r="AO871" s="176"/>
      <c r="AP871" s="176"/>
      <c r="AQ871" s="176"/>
      <c r="AR871" s="176"/>
      <c r="AS871" s="176"/>
      <c r="AT871" s="176"/>
      <c r="AU871" s="176"/>
      <c r="AV871" s="176"/>
      <c r="AW871" s="176"/>
      <c r="AX871" s="176"/>
      <c r="AY871" s="176"/>
      <c r="AZ871" s="176"/>
      <c r="BA871" s="176"/>
      <c r="BB871" s="176"/>
      <c r="BC871" s="176"/>
      <c r="BD871" s="176"/>
      <c r="BE871" s="176"/>
      <c r="BF871" s="176"/>
      <c r="BG871" s="176"/>
      <c r="BH871" s="176"/>
      <c r="BI871" s="176"/>
      <c r="BJ871" s="176"/>
      <c r="BK871" s="176"/>
      <c r="BL871" s="176"/>
      <c r="BM871" s="176"/>
      <c r="BN871" s="176"/>
      <c r="BO871" s="176"/>
      <c r="BP871" s="176"/>
      <c r="BQ871" s="176"/>
      <c r="BR871" s="176"/>
      <c r="BS871" s="176"/>
      <c r="BT871" s="176"/>
      <c r="BU871" s="176"/>
      <c r="BV871" s="176"/>
      <c r="BW871" s="176"/>
      <c r="BX871" s="176"/>
      <c r="BY871" s="176"/>
      <c r="BZ871" s="176"/>
      <c r="CA871" s="176"/>
      <c r="CB871" s="176"/>
      <c r="CC871" s="176"/>
      <c r="CD871" s="176"/>
      <c r="CE871" s="176"/>
      <c r="CF871" s="176"/>
      <c r="CG871" s="176"/>
      <c r="CH871" s="176"/>
      <c r="CI871" s="176"/>
      <c r="CJ871" s="176"/>
      <c r="CK871" s="176"/>
      <c r="CL871" s="176"/>
      <c r="CM871" s="176"/>
      <c r="CN871" s="176"/>
      <c r="CO871" s="176"/>
      <c r="CP871" s="176"/>
      <c r="CQ871" s="176"/>
      <c r="CR871" s="176"/>
      <c r="CS871" s="176"/>
      <c r="CT871" s="176"/>
      <c r="CU871" s="176"/>
      <c r="CV871" s="176"/>
      <c r="CW871" s="176"/>
      <c r="CX871" s="176"/>
      <c r="CY871" s="176"/>
      <c r="CZ871" s="176"/>
      <c r="DA871" s="176"/>
      <c r="DB871" s="176"/>
      <c r="DC871" s="176"/>
      <c r="DD871" s="176"/>
      <c r="DE871" s="176"/>
      <c r="DF871" s="176"/>
      <c r="DG871" s="176"/>
      <c r="DH871" s="176"/>
    </row>
    <row r="872" spans="1:112" s="229" customFormat="1" x14ac:dyDescent="0.2">
      <c r="A872" s="216"/>
      <c r="B872" s="176"/>
      <c r="C872" s="176"/>
      <c r="D872" s="176"/>
      <c r="E872" s="224"/>
      <c r="F872" s="176"/>
      <c r="G872" s="176"/>
      <c r="H872" s="234"/>
      <c r="I872" s="232"/>
      <c r="J872" s="220"/>
      <c r="K872" s="176"/>
      <c r="L872" s="176"/>
      <c r="M872" s="176"/>
      <c r="N872" s="176"/>
      <c r="O872" s="227"/>
      <c r="P872" s="176"/>
      <c r="Q872" s="176"/>
      <c r="R872" s="176"/>
      <c r="S872" s="176"/>
      <c r="T872" s="176"/>
      <c r="U872" s="176"/>
      <c r="V872" s="176"/>
      <c r="W872" s="176"/>
      <c r="X872" s="176"/>
      <c r="Y872" s="224"/>
      <c r="Z872" s="176"/>
      <c r="AA872" s="176"/>
      <c r="AB872" s="176"/>
      <c r="AC872" s="176"/>
      <c r="AD872" s="176"/>
      <c r="AE872" s="176"/>
      <c r="AF872" s="176"/>
      <c r="AG872" s="176"/>
      <c r="AH872" s="176"/>
      <c r="AI872" s="176"/>
      <c r="AJ872" s="176"/>
      <c r="AK872" s="176"/>
      <c r="AL872" s="176"/>
      <c r="AM872" s="176"/>
      <c r="AN872" s="176"/>
      <c r="AO872" s="176"/>
      <c r="AP872" s="176"/>
      <c r="AQ872" s="176"/>
      <c r="AR872" s="176"/>
      <c r="AS872" s="176"/>
      <c r="AT872" s="176"/>
      <c r="AU872" s="176"/>
      <c r="AV872" s="176"/>
      <c r="AW872" s="176"/>
      <c r="AX872" s="176"/>
      <c r="AY872" s="176"/>
      <c r="AZ872" s="176"/>
      <c r="BA872" s="176"/>
      <c r="BB872" s="176"/>
      <c r="BC872" s="176"/>
      <c r="BD872" s="176"/>
      <c r="BE872" s="176"/>
      <c r="BF872" s="176"/>
      <c r="BG872" s="176"/>
      <c r="BH872" s="176"/>
      <c r="BI872" s="176"/>
      <c r="BJ872" s="176"/>
      <c r="BK872" s="176"/>
      <c r="BL872" s="176"/>
      <c r="BM872" s="176"/>
      <c r="BN872" s="176"/>
      <c r="BO872" s="176"/>
      <c r="BP872" s="176"/>
      <c r="BQ872" s="176"/>
      <c r="BR872" s="176"/>
      <c r="BS872" s="176"/>
      <c r="BT872" s="176"/>
      <c r="BU872" s="176"/>
      <c r="BV872" s="176"/>
      <c r="BW872" s="176"/>
      <c r="BX872" s="176"/>
      <c r="BY872" s="176"/>
      <c r="BZ872" s="176"/>
      <c r="CA872" s="176"/>
      <c r="CB872" s="176"/>
      <c r="CC872" s="176"/>
      <c r="CD872" s="176"/>
      <c r="CE872" s="176"/>
      <c r="CF872" s="176"/>
      <c r="CG872" s="176"/>
      <c r="CH872" s="176"/>
      <c r="CI872" s="176"/>
      <c r="CJ872" s="176"/>
      <c r="CK872" s="176"/>
      <c r="CL872" s="176"/>
      <c r="CM872" s="176"/>
      <c r="CN872" s="176"/>
      <c r="CO872" s="176"/>
      <c r="CP872" s="176"/>
      <c r="CQ872" s="176"/>
      <c r="CR872" s="176"/>
      <c r="CS872" s="176"/>
      <c r="CT872" s="176"/>
      <c r="CU872" s="176"/>
      <c r="CV872" s="176"/>
      <c r="CW872" s="176"/>
      <c r="CX872" s="176"/>
      <c r="CY872" s="176"/>
      <c r="CZ872" s="176"/>
      <c r="DA872" s="176"/>
      <c r="DB872" s="176"/>
      <c r="DC872" s="176"/>
      <c r="DD872" s="176"/>
      <c r="DE872" s="176"/>
      <c r="DF872" s="176"/>
      <c r="DG872" s="176"/>
      <c r="DH872" s="176"/>
    </row>
    <row r="873" spans="1:112" s="229" customFormat="1" x14ac:dyDescent="0.2">
      <c r="A873" s="216"/>
      <c r="B873" s="176"/>
      <c r="C873" s="176"/>
      <c r="D873" s="176"/>
      <c r="E873" s="224"/>
      <c r="F873" s="176"/>
      <c r="G873" s="176"/>
      <c r="H873" s="234"/>
      <c r="I873" s="232"/>
      <c r="J873" s="220"/>
      <c r="K873" s="176"/>
      <c r="L873" s="176"/>
      <c r="M873" s="176"/>
      <c r="N873" s="176"/>
      <c r="O873" s="227"/>
      <c r="P873" s="176"/>
      <c r="Q873" s="176"/>
      <c r="R873" s="176"/>
      <c r="S873" s="176"/>
      <c r="T873" s="176"/>
      <c r="U873" s="176"/>
      <c r="V873" s="176"/>
      <c r="W873" s="176"/>
      <c r="X873" s="176"/>
      <c r="Y873" s="224"/>
      <c r="Z873" s="176"/>
      <c r="AA873" s="176"/>
      <c r="AB873" s="176"/>
      <c r="AC873" s="176"/>
      <c r="AD873" s="176"/>
      <c r="AE873" s="176"/>
      <c r="AF873" s="176"/>
      <c r="AG873" s="176"/>
      <c r="AH873" s="176"/>
      <c r="AI873" s="176"/>
      <c r="AJ873" s="176"/>
      <c r="AK873" s="176"/>
      <c r="AL873" s="176"/>
      <c r="AM873" s="176"/>
      <c r="AN873" s="176"/>
      <c r="AO873" s="176"/>
      <c r="AP873" s="176"/>
      <c r="AQ873" s="176"/>
      <c r="AR873" s="176"/>
      <c r="AS873" s="176"/>
      <c r="AT873" s="176"/>
      <c r="AU873" s="176"/>
      <c r="AV873" s="176"/>
      <c r="AW873" s="176"/>
      <c r="AX873" s="176"/>
      <c r="AY873" s="176"/>
      <c r="AZ873" s="176"/>
      <c r="BA873" s="176"/>
      <c r="BB873" s="176"/>
      <c r="BC873" s="176"/>
      <c r="BD873" s="176"/>
      <c r="BE873" s="176"/>
      <c r="BF873" s="176"/>
      <c r="BG873" s="176"/>
      <c r="BH873" s="176"/>
      <c r="BI873" s="176"/>
      <c r="BJ873" s="176"/>
      <c r="BK873" s="176"/>
      <c r="BL873" s="176"/>
      <c r="BM873" s="176"/>
      <c r="BN873" s="176"/>
      <c r="BO873" s="176"/>
      <c r="BP873" s="176"/>
      <c r="BQ873" s="176"/>
      <c r="BR873" s="176"/>
      <c r="BS873" s="176"/>
      <c r="BT873" s="176"/>
      <c r="BU873" s="176"/>
      <c r="BV873" s="176"/>
      <c r="BW873" s="176"/>
      <c r="BX873" s="176"/>
      <c r="BY873" s="176"/>
      <c r="BZ873" s="176"/>
      <c r="CA873" s="176"/>
      <c r="CB873" s="176"/>
      <c r="CC873" s="176"/>
      <c r="CD873" s="176"/>
      <c r="CE873" s="176"/>
      <c r="CF873" s="176"/>
      <c r="CG873" s="176"/>
      <c r="CH873" s="176"/>
      <c r="CI873" s="176"/>
      <c r="CJ873" s="176"/>
      <c r="CK873" s="176"/>
      <c r="CL873" s="176"/>
      <c r="CM873" s="176"/>
      <c r="CN873" s="176"/>
      <c r="CO873" s="176"/>
      <c r="CP873" s="176"/>
      <c r="CQ873" s="176"/>
      <c r="CR873" s="176"/>
      <c r="CS873" s="176"/>
      <c r="CT873" s="176"/>
      <c r="CU873" s="176"/>
      <c r="CV873" s="176"/>
      <c r="CW873" s="176"/>
      <c r="CX873" s="176"/>
      <c r="CY873" s="176"/>
      <c r="CZ873" s="176"/>
      <c r="DA873" s="176"/>
      <c r="DB873" s="176"/>
      <c r="DC873" s="176"/>
      <c r="DD873" s="176"/>
      <c r="DE873" s="176"/>
      <c r="DF873" s="176"/>
      <c r="DG873" s="176"/>
      <c r="DH873" s="176"/>
    </row>
    <row r="874" spans="1:112" s="229" customFormat="1" x14ac:dyDescent="0.2">
      <c r="A874" s="216"/>
      <c r="B874" s="176"/>
      <c r="C874" s="176"/>
      <c r="D874" s="176"/>
      <c r="E874" s="224"/>
      <c r="F874" s="176"/>
      <c r="G874" s="176"/>
      <c r="H874" s="234"/>
      <c r="I874" s="232"/>
      <c r="J874" s="220"/>
      <c r="K874" s="176"/>
      <c r="L874" s="176"/>
      <c r="M874" s="176"/>
      <c r="N874" s="176"/>
      <c r="O874" s="227"/>
      <c r="P874" s="176"/>
      <c r="Q874" s="176"/>
      <c r="R874" s="176"/>
      <c r="S874" s="176"/>
      <c r="T874" s="176"/>
      <c r="U874" s="176"/>
      <c r="V874" s="176"/>
      <c r="W874" s="176"/>
      <c r="X874" s="176"/>
      <c r="Y874" s="224"/>
      <c r="Z874" s="176"/>
      <c r="AA874" s="176"/>
      <c r="AB874" s="176"/>
      <c r="AC874" s="176"/>
      <c r="AD874" s="176"/>
      <c r="AE874" s="176"/>
      <c r="AF874" s="176"/>
      <c r="AG874" s="176"/>
      <c r="AH874" s="176"/>
      <c r="AI874" s="176"/>
      <c r="AJ874" s="176"/>
      <c r="AK874" s="176"/>
      <c r="AL874" s="176"/>
      <c r="AM874" s="176"/>
      <c r="AN874" s="176"/>
      <c r="AO874" s="176"/>
      <c r="AP874" s="176"/>
      <c r="AQ874" s="176"/>
      <c r="AR874" s="176"/>
      <c r="AS874" s="176"/>
      <c r="AT874" s="176"/>
      <c r="AU874" s="176"/>
      <c r="AV874" s="176"/>
      <c r="AW874" s="176"/>
      <c r="AX874" s="176"/>
      <c r="AY874" s="176"/>
      <c r="AZ874" s="176"/>
      <c r="BA874" s="176"/>
      <c r="BB874" s="176"/>
      <c r="BC874" s="176"/>
      <c r="BD874" s="176"/>
      <c r="BE874" s="176"/>
      <c r="BF874" s="176"/>
      <c r="BG874" s="176"/>
      <c r="BH874" s="176"/>
      <c r="BI874" s="176"/>
      <c r="BJ874" s="176"/>
      <c r="BK874" s="176"/>
      <c r="BL874" s="176"/>
      <c r="BM874" s="176"/>
      <c r="BN874" s="176"/>
      <c r="BO874" s="176"/>
      <c r="BP874" s="176"/>
      <c r="BQ874" s="176"/>
      <c r="BR874" s="176"/>
      <c r="BS874" s="176"/>
      <c r="BT874" s="176"/>
      <c r="BU874" s="176"/>
      <c r="BV874" s="176"/>
      <c r="BW874" s="176"/>
      <c r="BX874" s="176"/>
      <c r="BY874" s="176"/>
      <c r="BZ874" s="176"/>
      <c r="CA874" s="176"/>
      <c r="CB874" s="176"/>
      <c r="CC874" s="176"/>
      <c r="CD874" s="176"/>
      <c r="CE874" s="176"/>
      <c r="CF874" s="176"/>
      <c r="CG874" s="176"/>
      <c r="CH874" s="176"/>
      <c r="CI874" s="176"/>
      <c r="CJ874" s="176"/>
      <c r="CK874" s="176"/>
      <c r="CL874" s="176"/>
      <c r="CM874" s="176"/>
      <c r="CN874" s="176"/>
      <c r="CO874" s="176"/>
      <c r="CP874" s="176"/>
      <c r="CQ874" s="176"/>
      <c r="CR874" s="176"/>
      <c r="CS874" s="176"/>
      <c r="CT874" s="176"/>
      <c r="CU874" s="176"/>
      <c r="CV874" s="176"/>
      <c r="CW874" s="176"/>
      <c r="CX874" s="176"/>
      <c r="CY874" s="176"/>
      <c r="CZ874" s="176"/>
      <c r="DA874" s="176"/>
      <c r="DB874" s="176"/>
      <c r="DC874" s="176"/>
      <c r="DD874" s="176"/>
      <c r="DE874" s="176"/>
      <c r="DF874" s="176"/>
      <c r="DG874" s="176"/>
      <c r="DH874" s="176"/>
    </row>
    <row r="875" spans="1:112" s="229" customFormat="1" x14ac:dyDescent="0.2">
      <c r="A875" s="216"/>
      <c r="B875" s="176"/>
      <c r="C875" s="176"/>
      <c r="D875" s="176"/>
      <c r="E875" s="224"/>
      <c r="F875" s="176"/>
      <c r="G875" s="176"/>
      <c r="H875" s="234"/>
      <c r="I875" s="232"/>
      <c r="J875" s="220"/>
      <c r="K875" s="176"/>
      <c r="L875" s="176"/>
      <c r="M875" s="176"/>
      <c r="N875" s="176"/>
      <c r="O875" s="227"/>
      <c r="P875" s="176"/>
      <c r="Q875" s="176"/>
      <c r="R875" s="176"/>
      <c r="S875" s="176"/>
      <c r="T875" s="176"/>
      <c r="U875" s="176"/>
      <c r="V875" s="176"/>
      <c r="W875" s="176"/>
      <c r="X875" s="176"/>
      <c r="Y875" s="224"/>
      <c r="Z875" s="176"/>
      <c r="AA875" s="176"/>
      <c r="AB875" s="176"/>
      <c r="AC875" s="176"/>
      <c r="AD875" s="176"/>
      <c r="AE875" s="176"/>
      <c r="AF875" s="176"/>
      <c r="AG875" s="176"/>
      <c r="AH875" s="176"/>
      <c r="AI875" s="176"/>
      <c r="AJ875" s="176"/>
      <c r="AK875" s="176"/>
      <c r="AL875" s="176"/>
      <c r="AM875" s="176"/>
      <c r="AN875" s="176"/>
      <c r="AO875" s="176"/>
      <c r="AP875" s="176"/>
      <c r="AQ875" s="176"/>
      <c r="AR875" s="176"/>
      <c r="AS875" s="176"/>
      <c r="AT875" s="176"/>
      <c r="AU875" s="176"/>
      <c r="AV875" s="176"/>
      <c r="AW875" s="176"/>
      <c r="AX875" s="176"/>
      <c r="AY875" s="176"/>
      <c r="AZ875" s="176"/>
      <c r="BA875" s="176"/>
      <c r="BB875" s="176"/>
      <c r="BC875" s="176"/>
      <c r="BD875" s="176"/>
      <c r="BE875" s="176"/>
      <c r="BF875" s="176"/>
      <c r="BG875" s="176"/>
      <c r="BH875" s="176"/>
      <c r="BI875" s="176"/>
      <c r="BJ875" s="176"/>
      <c r="BK875" s="176"/>
      <c r="BL875" s="176"/>
      <c r="BM875" s="176"/>
      <c r="BN875" s="176"/>
      <c r="BO875" s="176"/>
      <c r="BP875" s="176"/>
      <c r="BQ875" s="176"/>
      <c r="BR875" s="176"/>
      <c r="BS875" s="176"/>
      <c r="BT875" s="176"/>
      <c r="BU875" s="176"/>
      <c r="BV875" s="176"/>
      <c r="BW875" s="176"/>
      <c r="BX875" s="176"/>
      <c r="BY875" s="176"/>
      <c r="BZ875" s="176"/>
      <c r="CA875" s="176"/>
      <c r="CB875" s="176"/>
      <c r="CC875" s="176"/>
      <c r="CD875" s="176"/>
      <c r="CE875" s="176"/>
      <c r="CF875" s="176"/>
      <c r="CG875" s="176"/>
      <c r="CH875" s="176"/>
      <c r="CI875" s="176"/>
      <c r="CJ875" s="176"/>
      <c r="CK875" s="176"/>
      <c r="CL875" s="176"/>
      <c r="CM875" s="176"/>
      <c r="CN875" s="176"/>
      <c r="CO875" s="176"/>
      <c r="CP875" s="176"/>
      <c r="CQ875" s="176"/>
      <c r="CR875" s="176"/>
      <c r="CS875" s="176"/>
      <c r="CT875" s="176"/>
      <c r="CU875" s="176"/>
      <c r="CV875" s="176"/>
      <c r="CW875" s="176"/>
      <c r="CX875" s="176"/>
      <c r="CY875" s="176"/>
      <c r="CZ875" s="176"/>
      <c r="DA875" s="176"/>
      <c r="DB875" s="176"/>
      <c r="DC875" s="176"/>
      <c r="DD875" s="176"/>
      <c r="DE875" s="176"/>
      <c r="DF875" s="176"/>
      <c r="DG875" s="176"/>
      <c r="DH875" s="176"/>
    </row>
    <row r="876" spans="1:112" s="229" customFormat="1" x14ac:dyDescent="0.2">
      <c r="A876" s="216"/>
      <c r="B876" s="176"/>
      <c r="C876" s="176"/>
      <c r="D876" s="176"/>
      <c r="E876" s="224"/>
      <c r="F876" s="176"/>
      <c r="G876" s="176"/>
      <c r="H876" s="234"/>
      <c r="I876" s="232"/>
      <c r="J876" s="220"/>
      <c r="K876" s="176"/>
      <c r="L876" s="176"/>
      <c r="M876" s="176"/>
      <c r="N876" s="176"/>
      <c r="O876" s="227"/>
      <c r="P876" s="176"/>
      <c r="Q876" s="176"/>
      <c r="R876" s="176"/>
      <c r="S876" s="176"/>
      <c r="T876" s="176"/>
      <c r="U876" s="176"/>
      <c r="V876" s="176"/>
      <c r="W876" s="176"/>
      <c r="X876" s="176"/>
      <c r="Y876" s="224"/>
      <c r="Z876" s="176"/>
      <c r="AA876" s="176"/>
      <c r="AB876" s="176"/>
      <c r="AC876" s="176"/>
      <c r="AD876" s="176"/>
      <c r="AE876" s="176"/>
      <c r="AF876" s="176"/>
      <c r="AG876" s="176"/>
      <c r="AH876" s="176"/>
      <c r="AI876" s="176"/>
      <c r="AJ876" s="176"/>
      <c r="AK876" s="176"/>
      <c r="AL876" s="176"/>
      <c r="AM876" s="176"/>
      <c r="AN876" s="176"/>
      <c r="AO876" s="176"/>
      <c r="AP876" s="176"/>
      <c r="AQ876" s="176"/>
      <c r="AR876" s="176"/>
      <c r="AS876" s="176"/>
      <c r="AT876" s="176"/>
      <c r="AU876" s="176"/>
      <c r="AV876" s="176"/>
      <c r="AW876" s="176"/>
      <c r="AX876" s="176"/>
      <c r="AY876" s="176"/>
      <c r="AZ876" s="176"/>
      <c r="BA876" s="176"/>
      <c r="BB876" s="176"/>
      <c r="BC876" s="176"/>
      <c r="BD876" s="176"/>
      <c r="BE876" s="176"/>
      <c r="BF876" s="176"/>
      <c r="BG876" s="176"/>
      <c r="BH876" s="176"/>
      <c r="BI876" s="176"/>
      <c r="BJ876" s="176"/>
      <c r="BK876" s="176"/>
      <c r="BL876" s="176"/>
      <c r="BM876" s="176"/>
      <c r="BN876" s="176"/>
      <c r="BO876" s="176"/>
      <c r="BP876" s="176"/>
      <c r="BQ876" s="176"/>
      <c r="BR876" s="176"/>
      <c r="BS876" s="176"/>
      <c r="BT876" s="176"/>
      <c r="BU876" s="176"/>
      <c r="BV876" s="176"/>
      <c r="BW876" s="176"/>
      <c r="BX876" s="176"/>
      <c r="BY876" s="176"/>
      <c r="BZ876" s="176"/>
      <c r="CA876" s="176"/>
      <c r="CB876" s="176"/>
      <c r="CC876" s="176"/>
      <c r="CD876" s="176"/>
      <c r="CE876" s="176"/>
      <c r="CF876" s="176"/>
      <c r="CG876" s="176"/>
      <c r="CH876" s="176"/>
      <c r="CI876" s="176"/>
      <c r="CJ876" s="176"/>
      <c r="CK876" s="176"/>
      <c r="CL876" s="176"/>
      <c r="CM876" s="176"/>
      <c r="CN876" s="176"/>
      <c r="CO876" s="176"/>
      <c r="CP876" s="176"/>
      <c r="CQ876" s="176"/>
      <c r="CR876" s="176"/>
      <c r="CS876" s="176"/>
      <c r="CT876" s="176"/>
      <c r="CU876" s="176"/>
      <c r="CV876" s="176"/>
      <c r="CW876" s="176"/>
      <c r="CX876" s="176"/>
      <c r="CY876" s="176"/>
      <c r="CZ876" s="176"/>
      <c r="DA876" s="176"/>
      <c r="DB876" s="176"/>
      <c r="DC876" s="176"/>
      <c r="DD876" s="176"/>
      <c r="DE876" s="176"/>
      <c r="DF876" s="176"/>
      <c r="DG876" s="176"/>
      <c r="DH876" s="176"/>
    </row>
    <row r="877" spans="1:112" s="229" customFormat="1" x14ac:dyDescent="0.2">
      <c r="A877" s="216"/>
      <c r="B877" s="176"/>
      <c r="C877" s="176"/>
      <c r="D877" s="176"/>
      <c r="E877" s="224"/>
      <c r="F877" s="176"/>
      <c r="G877" s="176"/>
      <c r="H877" s="234"/>
      <c r="I877" s="232"/>
      <c r="J877" s="220"/>
      <c r="K877" s="176"/>
      <c r="L877" s="176"/>
      <c r="M877" s="176"/>
      <c r="N877" s="176"/>
      <c r="O877" s="227"/>
      <c r="P877" s="176"/>
      <c r="Q877" s="176"/>
      <c r="R877" s="176"/>
      <c r="S877" s="176"/>
      <c r="T877" s="176"/>
      <c r="U877" s="176"/>
      <c r="V877" s="176"/>
      <c r="W877" s="176"/>
      <c r="X877" s="176"/>
      <c r="Y877" s="224"/>
      <c r="Z877" s="176"/>
      <c r="AA877" s="176"/>
      <c r="AB877" s="176"/>
      <c r="AC877" s="176"/>
      <c r="AD877" s="176"/>
      <c r="AE877" s="176"/>
      <c r="AF877" s="176"/>
      <c r="AG877" s="176"/>
      <c r="AH877" s="176"/>
      <c r="AI877" s="176"/>
      <c r="AJ877" s="176"/>
      <c r="AK877" s="176"/>
      <c r="AL877" s="176"/>
      <c r="AM877" s="176"/>
      <c r="AN877" s="176"/>
      <c r="AO877" s="176"/>
      <c r="AP877" s="176"/>
      <c r="AQ877" s="176"/>
      <c r="AR877" s="176"/>
      <c r="AS877" s="176"/>
      <c r="AT877" s="176"/>
      <c r="AU877" s="176"/>
      <c r="AV877" s="176"/>
      <c r="AW877" s="176"/>
      <c r="AX877" s="176"/>
      <c r="AY877" s="176"/>
      <c r="AZ877" s="176"/>
      <c r="BA877" s="176"/>
      <c r="BB877" s="176"/>
      <c r="BC877" s="176"/>
      <c r="BD877" s="176"/>
      <c r="BE877" s="176"/>
      <c r="BF877" s="176"/>
      <c r="BG877" s="176"/>
      <c r="BH877" s="176"/>
      <c r="BI877" s="176"/>
      <c r="BJ877" s="176"/>
      <c r="BK877" s="176"/>
      <c r="BL877" s="176"/>
      <c r="BM877" s="176"/>
      <c r="BN877" s="176"/>
      <c r="BO877" s="176"/>
      <c r="BP877" s="176"/>
      <c r="BQ877" s="176"/>
      <c r="BR877" s="176"/>
      <c r="BS877" s="176"/>
      <c r="BT877" s="176"/>
      <c r="BU877" s="176"/>
      <c r="BV877" s="176"/>
      <c r="BW877" s="176"/>
      <c r="BX877" s="176"/>
      <c r="BY877" s="176"/>
      <c r="BZ877" s="176"/>
      <c r="CA877" s="176"/>
      <c r="CB877" s="176"/>
      <c r="CC877" s="176"/>
      <c r="CD877" s="176"/>
      <c r="CE877" s="176"/>
      <c r="CF877" s="176"/>
      <c r="CG877" s="176"/>
      <c r="CH877" s="176"/>
      <c r="CI877" s="176"/>
      <c r="CJ877" s="176"/>
      <c r="CK877" s="176"/>
      <c r="CL877" s="176"/>
      <c r="CM877" s="176"/>
      <c r="CN877" s="176"/>
      <c r="CO877" s="176"/>
      <c r="CP877" s="176"/>
      <c r="CQ877" s="176"/>
      <c r="CR877" s="176"/>
      <c r="CS877" s="176"/>
      <c r="CT877" s="176"/>
      <c r="CU877" s="176"/>
      <c r="CV877" s="176"/>
      <c r="CW877" s="176"/>
      <c r="CX877" s="176"/>
      <c r="CY877" s="176"/>
      <c r="CZ877" s="176"/>
      <c r="DA877" s="176"/>
      <c r="DB877" s="176"/>
      <c r="DC877" s="176"/>
      <c r="DD877" s="176"/>
      <c r="DE877" s="176"/>
      <c r="DF877" s="176"/>
      <c r="DG877" s="176"/>
      <c r="DH877" s="176"/>
    </row>
    <row r="878" spans="1:112" s="229" customFormat="1" x14ac:dyDescent="0.2">
      <c r="A878" s="216"/>
      <c r="B878" s="176"/>
      <c r="C878" s="176"/>
      <c r="D878" s="176"/>
      <c r="E878" s="224"/>
      <c r="F878" s="176"/>
      <c r="G878" s="176"/>
      <c r="H878" s="234"/>
      <c r="I878" s="232"/>
      <c r="J878" s="220"/>
      <c r="K878" s="176"/>
      <c r="L878" s="176"/>
      <c r="M878" s="176"/>
      <c r="N878" s="176"/>
      <c r="O878" s="227"/>
      <c r="P878" s="176"/>
      <c r="Q878" s="176"/>
      <c r="R878" s="176"/>
      <c r="S878" s="176"/>
      <c r="T878" s="176"/>
      <c r="U878" s="176"/>
      <c r="V878" s="176"/>
      <c r="W878" s="176"/>
      <c r="X878" s="176"/>
      <c r="Y878" s="224"/>
      <c r="Z878" s="176"/>
      <c r="AA878" s="176"/>
      <c r="AB878" s="176"/>
      <c r="AC878" s="176"/>
      <c r="AD878" s="176"/>
      <c r="AE878" s="176"/>
      <c r="AF878" s="176"/>
      <c r="AG878" s="176"/>
      <c r="AH878" s="176"/>
      <c r="AI878" s="176"/>
      <c r="AJ878" s="176"/>
      <c r="AK878" s="176"/>
      <c r="AL878" s="176"/>
      <c r="AM878" s="176"/>
      <c r="AN878" s="176"/>
      <c r="AO878" s="176"/>
      <c r="AP878" s="176"/>
      <c r="AQ878" s="176"/>
      <c r="AR878" s="176"/>
      <c r="AS878" s="176"/>
      <c r="AT878" s="176"/>
      <c r="AU878" s="176"/>
      <c r="AV878" s="176"/>
      <c r="AW878" s="176"/>
      <c r="AX878" s="176"/>
      <c r="AY878" s="176"/>
      <c r="AZ878" s="176"/>
      <c r="BA878" s="176"/>
      <c r="BB878" s="176"/>
      <c r="BC878" s="176"/>
      <c r="BD878" s="176"/>
      <c r="BE878" s="176"/>
      <c r="BF878" s="176"/>
      <c r="BG878" s="176"/>
      <c r="BH878" s="176"/>
      <c r="BI878" s="176"/>
      <c r="BJ878" s="176"/>
      <c r="BK878" s="176"/>
      <c r="BL878" s="176"/>
      <c r="BM878" s="176"/>
      <c r="BN878" s="176"/>
      <c r="BO878" s="176"/>
      <c r="BP878" s="176"/>
      <c r="BQ878" s="176"/>
      <c r="BR878" s="176"/>
      <c r="BS878" s="176"/>
      <c r="BT878" s="176"/>
      <c r="BU878" s="176"/>
      <c r="BV878" s="176"/>
      <c r="BW878" s="176"/>
      <c r="BX878" s="176"/>
      <c r="BY878" s="176"/>
      <c r="BZ878" s="176"/>
      <c r="CA878" s="176"/>
      <c r="CB878" s="176"/>
      <c r="CC878" s="176"/>
      <c r="CD878" s="176"/>
      <c r="CE878" s="176"/>
      <c r="CF878" s="176"/>
      <c r="CG878" s="176"/>
      <c r="CH878" s="176"/>
      <c r="CI878" s="176"/>
      <c r="CJ878" s="176"/>
      <c r="CK878" s="176"/>
      <c r="CL878" s="176"/>
      <c r="CM878" s="176"/>
      <c r="CN878" s="176"/>
      <c r="CO878" s="176"/>
      <c r="CP878" s="176"/>
      <c r="CQ878" s="176"/>
      <c r="CR878" s="176"/>
      <c r="CS878" s="176"/>
      <c r="CT878" s="176"/>
      <c r="CU878" s="176"/>
      <c r="CV878" s="176"/>
      <c r="CW878" s="176"/>
      <c r="CX878" s="176"/>
      <c r="CY878" s="176"/>
      <c r="CZ878" s="176"/>
      <c r="DA878" s="176"/>
      <c r="DB878" s="176"/>
      <c r="DC878" s="176"/>
      <c r="DD878" s="176"/>
      <c r="DE878" s="176"/>
      <c r="DF878" s="176"/>
      <c r="DG878" s="176"/>
      <c r="DH878" s="176"/>
    </row>
    <row r="879" spans="1:112" s="229" customFormat="1" x14ac:dyDescent="0.2">
      <c r="A879" s="216"/>
      <c r="B879" s="176"/>
      <c r="C879" s="176"/>
      <c r="D879" s="176"/>
      <c r="E879" s="224"/>
      <c r="F879" s="176"/>
      <c r="G879" s="176"/>
      <c r="H879" s="234"/>
      <c r="I879" s="232"/>
      <c r="J879" s="220"/>
      <c r="K879" s="176"/>
      <c r="L879" s="176"/>
      <c r="M879" s="176"/>
      <c r="N879" s="176"/>
      <c r="O879" s="227"/>
      <c r="P879" s="176"/>
      <c r="Q879" s="176"/>
      <c r="R879" s="176"/>
      <c r="S879" s="176"/>
      <c r="T879" s="176"/>
      <c r="U879" s="176"/>
      <c r="V879" s="176"/>
      <c r="W879" s="176"/>
      <c r="X879" s="176"/>
      <c r="Y879" s="224"/>
      <c r="Z879" s="176"/>
      <c r="AA879" s="176"/>
      <c r="AB879" s="176"/>
      <c r="AC879" s="176"/>
      <c r="AD879" s="176"/>
      <c r="AE879" s="176"/>
      <c r="AF879" s="176"/>
      <c r="AG879" s="176"/>
      <c r="AH879" s="176"/>
      <c r="AI879" s="176"/>
      <c r="AJ879" s="176"/>
      <c r="AK879" s="176"/>
      <c r="AL879" s="176"/>
      <c r="AM879" s="176"/>
      <c r="AN879" s="176"/>
      <c r="AO879" s="176"/>
      <c r="AP879" s="176"/>
      <c r="AQ879" s="176"/>
      <c r="AR879" s="176"/>
      <c r="AS879" s="176"/>
      <c r="AT879" s="176"/>
      <c r="AU879" s="176"/>
      <c r="AV879" s="176"/>
      <c r="AW879" s="176"/>
      <c r="AX879" s="176"/>
      <c r="AY879" s="176"/>
      <c r="AZ879" s="176"/>
      <c r="BA879" s="176"/>
      <c r="BB879" s="176"/>
      <c r="BC879" s="176"/>
      <c r="BD879" s="176"/>
      <c r="BE879" s="176"/>
      <c r="BF879" s="176"/>
      <c r="BG879" s="176"/>
      <c r="BH879" s="176"/>
      <c r="BI879" s="176"/>
      <c r="BJ879" s="176"/>
      <c r="BK879" s="176"/>
      <c r="BL879" s="176"/>
      <c r="BM879" s="176"/>
      <c r="BN879" s="176"/>
      <c r="BO879" s="176"/>
      <c r="BP879" s="176"/>
      <c r="BQ879" s="176"/>
      <c r="BR879" s="176"/>
      <c r="BS879" s="176"/>
      <c r="BT879" s="176"/>
      <c r="BU879" s="176"/>
      <c r="BV879" s="176"/>
      <c r="BW879" s="176"/>
      <c r="BX879" s="176"/>
      <c r="BY879" s="176"/>
      <c r="BZ879" s="176"/>
      <c r="CA879" s="176"/>
      <c r="CB879" s="176"/>
      <c r="CC879" s="176"/>
      <c r="CD879" s="176"/>
      <c r="CE879" s="176"/>
      <c r="CF879" s="176"/>
      <c r="CG879" s="176"/>
      <c r="CH879" s="176"/>
      <c r="CI879" s="176"/>
      <c r="CJ879" s="176"/>
      <c r="CK879" s="176"/>
      <c r="CL879" s="176"/>
      <c r="CM879" s="176"/>
      <c r="CN879" s="176"/>
      <c r="CO879" s="176"/>
      <c r="CP879" s="176"/>
      <c r="CQ879" s="176"/>
      <c r="CR879" s="176"/>
      <c r="CS879" s="176"/>
      <c r="CT879" s="176"/>
      <c r="CU879" s="176"/>
      <c r="CV879" s="176"/>
      <c r="CW879" s="176"/>
      <c r="CX879" s="176"/>
      <c r="CY879" s="176"/>
      <c r="CZ879" s="176"/>
      <c r="DA879" s="176"/>
      <c r="DB879" s="176"/>
      <c r="DC879" s="176"/>
      <c r="DD879" s="176"/>
      <c r="DE879" s="176"/>
      <c r="DF879" s="176"/>
      <c r="DG879" s="176"/>
      <c r="DH879" s="176"/>
    </row>
    <row r="880" spans="1:112" s="229" customFormat="1" x14ac:dyDescent="0.2">
      <c r="A880" s="216"/>
      <c r="B880" s="176"/>
      <c r="C880" s="176"/>
      <c r="D880" s="176"/>
      <c r="E880" s="224"/>
      <c r="F880" s="176"/>
      <c r="G880" s="176"/>
      <c r="H880" s="234"/>
      <c r="I880" s="232"/>
      <c r="J880" s="220"/>
      <c r="K880" s="176"/>
      <c r="L880" s="176"/>
      <c r="M880" s="176"/>
      <c r="N880" s="176"/>
      <c r="O880" s="227"/>
      <c r="P880" s="176"/>
      <c r="Q880" s="176"/>
      <c r="R880" s="176"/>
      <c r="S880" s="176"/>
      <c r="T880" s="176"/>
      <c r="U880" s="176"/>
      <c r="V880" s="176"/>
      <c r="W880" s="176"/>
      <c r="X880" s="176"/>
      <c r="Y880" s="224"/>
      <c r="Z880" s="176"/>
      <c r="AA880" s="176"/>
      <c r="AB880" s="176"/>
      <c r="AC880" s="176"/>
      <c r="AD880" s="176"/>
      <c r="AE880" s="176"/>
      <c r="AF880" s="176"/>
      <c r="AG880" s="176"/>
      <c r="AH880" s="176"/>
      <c r="AI880" s="176"/>
      <c r="AJ880" s="176"/>
      <c r="AK880" s="176"/>
      <c r="AL880" s="176"/>
      <c r="AM880" s="176"/>
      <c r="AN880" s="176"/>
      <c r="AO880" s="176"/>
      <c r="AP880" s="176"/>
      <c r="AQ880" s="176"/>
      <c r="AR880" s="176"/>
      <c r="AS880" s="176"/>
      <c r="AT880" s="176"/>
      <c r="AU880" s="176"/>
      <c r="AV880" s="176"/>
      <c r="AW880" s="176"/>
      <c r="AX880" s="176"/>
      <c r="AY880" s="176"/>
      <c r="AZ880" s="176"/>
      <c r="BA880" s="176"/>
      <c r="BB880" s="176"/>
      <c r="BC880" s="176"/>
      <c r="BD880" s="176"/>
      <c r="BE880" s="176"/>
      <c r="BF880" s="176"/>
      <c r="BG880" s="176"/>
      <c r="BH880" s="176"/>
      <c r="BI880" s="176"/>
      <c r="BJ880" s="176"/>
      <c r="BK880" s="176"/>
      <c r="BL880" s="176"/>
      <c r="BM880" s="176"/>
      <c r="BN880" s="176"/>
      <c r="BO880" s="176"/>
      <c r="BP880" s="176"/>
      <c r="BQ880" s="176"/>
      <c r="BR880" s="176"/>
      <c r="BS880" s="176"/>
      <c r="BT880" s="176"/>
      <c r="BU880" s="176"/>
      <c r="BV880" s="176"/>
      <c r="BW880" s="176"/>
      <c r="BX880" s="176"/>
      <c r="BY880" s="176"/>
      <c r="BZ880" s="176"/>
      <c r="CA880" s="176"/>
      <c r="CB880" s="176"/>
      <c r="CC880" s="176"/>
      <c r="CD880" s="176"/>
      <c r="CE880" s="176"/>
      <c r="CF880" s="176"/>
      <c r="CG880" s="176"/>
      <c r="CH880" s="176"/>
      <c r="CI880" s="176"/>
      <c r="CJ880" s="176"/>
      <c r="CK880" s="176"/>
      <c r="CL880" s="176"/>
      <c r="CM880" s="176"/>
      <c r="CN880" s="176"/>
      <c r="CO880" s="176"/>
      <c r="CP880" s="176"/>
      <c r="CQ880" s="176"/>
      <c r="CR880" s="176"/>
      <c r="CS880" s="176"/>
      <c r="CT880" s="176"/>
      <c r="CU880" s="176"/>
      <c r="CV880" s="176"/>
      <c r="CW880" s="176"/>
      <c r="CX880" s="176"/>
      <c r="CY880" s="176"/>
      <c r="CZ880" s="176"/>
      <c r="DA880" s="176"/>
      <c r="DB880" s="176"/>
      <c r="DC880" s="176"/>
      <c r="DD880" s="176"/>
      <c r="DE880" s="176"/>
      <c r="DF880" s="176"/>
      <c r="DG880" s="176"/>
      <c r="DH880" s="176"/>
    </row>
    <row r="881" spans="1:112" s="229" customFormat="1" x14ac:dyDescent="0.2">
      <c r="A881" s="216"/>
      <c r="B881" s="176"/>
      <c r="C881" s="176"/>
      <c r="D881" s="176"/>
      <c r="E881" s="224"/>
      <c r="F881" s="176"/>
      <c r="G881" s="176"/>
      <c r="H881" s="234"/>
      <c r="I881" s="232"/>
      <c r="J881" s="220"/>
      <c r="K881" s="176"/>
      <c r="L881" s="176"/>
      <c r="M881" s="176"/>
      <c r="N881" s="176"/>
      <c r="O881" s="227"/>
      <c r="P881" s="176"/>
      <c r="Q881" s="176"/>
      <c r="R881" s="176"/>
      <c r="S881" s="176"/>
      <c r="T881" s="176"/>
      <c r="U881" s="176"/>
      <c r="V881" s="176"/>
      <c r="W881" s="176"/>
      <c r="X881" s="176"/>
      <c r="Y881" s="224"/>
      <c r="Z881" s="176"/>
      <c r="AA881" s="176"/>
      <c r="AB881" s="176"/>
      <c r="AC881" s="176"/>
      <c r="AD881" s="176"/>
      <c r="AE881" s="176"/>
      <c r="AF881" s="176"/>
      <c r="AG881" s="176"/>
      <c r="AH881" s="176"/>
      <c r="AI881" s="176"/>
      <c r="AJ881" s="176"/>
      <c r="AK881" s="176"/>
      <c r="AL881" s="176"/>
      <c r="AM881" s="176"/>
      <c r="AN881" s="176"/>
      <c r="AO881" s="176"/>
      <c r="AP881" s="176"/>
      <c r="AQ881" s="176"/>
      <c r="AR881" s="176"/>
      <c r="AS881" s="176"/>
      <c r="AT881" s="176"/>
      <c r="AU881" s="176"/>
      <c r="AV881" s="176"/>
      <c r="AW881" s="176"/>
      <c r="AX881" s="176"/>
      <c r="AY881" s="176"/>
      <c r="AZ881" s="176"/>
      <c r="BA881" s="176"/>
      <c r="BB881" s="176"/>
      <c r="BC881" s="176"/>
      <c r="BD881" s="176"/>
      <c r="BE881" s="176"/>
      <c r="BF881" s="176"/>
      <c r="BG881" s="176"/>
      <c r="BH881" s="176"/>
      <c r="BI881" s="176"/>
      <c r="BJ881" s="176"/>
      <c r="BK881" s="176"/>
      <c r="BL881" s="176"/>
      <c r="BM881" s="176"/>
      <c r="BN881" s="176"/>
      <c r="BO881" s="176"/>
      <c r="BP881" s="176"/>
      <c r="BQ881" s="176"/>
      <c r="BR881" s="176"/>
      <c r="BS881" s="176"/>
      <c r="BT881" s="176"/>
      <c r="BU881" s="176"/>
      <c r="BV881" s="176"/>
      <c r="BW881" s="176"/>
      <c r="BX881" s="176"/>
      <c r="BY881" s="176"/>
      <c r="BZ881" s="176"/>
      <c r="CA881" s="176"/>
      <c r="CB881" s="176"/>
      <c r="CC881" s="176"/>
      <c r="CD881" s="176"/>
      <c r="CE881" s="176"/>
      <c r="CF881" s="176"/>
      <c r="CG881" s="176"/>
      <c r="CH881" s="176"/>
      <c r="CI881" s="176"/>
      <c r="CJ881" s="176"/>
      <c r="CK881" s="176"/>
      <c r="CL881" s="176"/>
      <c r="CM881" s="176"/>
      <c r="CN881" s="176"/>
      <c r="CO881" s="176"/>
      <c r="CP881" s="176"/>
      <c r="CQ881" s="176"/>
      <c r="CR881" s="176"/>
      <c r="CS881" s="176"/>
      <c r="CT881" s="176"/>
      <c r="CU881" s="176"/>
      <c r="CV881" s="176"/>
      <c r="CW881" s="176"/>
      <c r="CX881" s="176"/>
      <c r="CY881" s="176"/>
      <c r="CZ881" s="176"/>
      <c r="DA881" s="176"/>
      <c r="DB881" s="176"/>
      <c r="DC881" s="176"/>
      <c r="DD881" s="176"/>
      <c r="DE881" s="176"/>
      <c r="DF881" s="176"/>
      <c r="DG881" s="176"/>
      <c r="DH881" s="176"/>
    </row>
    <row r="882" spans="1:112" s="229" customFormat="1" x14ac:dyDescent="0.2">
      <c r="A882" s="216"/>
      <c r="B882" s="176"/>
      <c r="C882" s="176"/>
      <c r="D882" s="176"/>
      <c r="E882" s="224"/>
      <c r="F882" s="176"/>
      <c r="G882" s="176"/>
      <c r="H882" s="234"/>
      <c r="I882" s="232"/>
      <c r="J882" s="220"/>
      <c r="K882" s="176"/>
      <c r="L882" s="176"/>
      <c r="M882" s="176"/>
      <c r="N882" s="176"/>
      <c r="O882" s="227"/>
      <c r="P882" s="176"/>
      <c r="Q882" s="176"/>
      <c r="R882" s="176"/>
      <c r="S882" s="176"/>
      <c r="T882" s="176"/>
      <c r="U882" s="176"/>
      <c r="V882" s="176"/>
      <c r="W882" s="176"/>
      <c r="X882" s="176"/>
      <c r="Y882" s="224"/>
      <c r="Z882" s="176"/>
      <c r="AA882" s="176"/>
      <c r="AB882" s="176"/>
      <c r="AC882" s="176"/>
      <c r="AD882" s="176"/>
      <c r="AE882" s="176"/>
      <c r="AF882" s="176"/>
      <c r="AG882" s="176"/>
      <c r="AH882" s="176"/>
      <c r="AI882" s="176"/>
      <c r="AJ882" s="176"/>
      <c r="AK882" s="176"/>
      <c r="AL882" s="176"/>
      <c r="AM882" s="176"/>
      <c r="AN882" s="176"/>
      <c r="AO882" s="176"/>
      <c r="AP882" s="176"/>
      <c r="AQ882" s="176"/>
      <c r="AR882" s="176"/>
      <c r="AS882" s="176"/>
      <c r="AT882" s="176"/>
      <c r="AU882" s="176"/>
      <c r="AV882" s="176"/>
      <c r="AW882" s="176"/>
      <c r="AX882" s="176"/>
      <c r="AY882" s="176"/>
      <c r="AZ882" s="176"/>
      <c r="BA882" s="176"/>
      <c r="BB882" s="176"/>
      <c r="BC882" s="176"/>
      <c r="BD882" s="176"/>
      <c r="BE882" s="176"/>
      <c r="BF882" s="176"/>
      <c r="BG882" s="176"/>
      <c r="BH882" s="176"/>
      <c r="BI882" s="176"/>
      <c r="BJ882" s="176"/>
      <c r="BK882" s="176"/>
      <c r="BL882" s="176"/>
      <c r="BM882" s="176"/>
      <c r="BN882" s="176"/>
      <c r="BO882" s="176"/>
      <c r="BP882" s="176"/>
      <c r="BQ882" s="176"/>
      <c r="BR882" s="176"/>
      <c r="BS882" s="176"/>
      <c r="BT882" s="176"/>
      <c r="BU882" s="176"/>
      <c r="BV882" s="176"/>
      <c r="BW882" s="176"/>
      <c r="BX882" s="176"/>
      <c r="BY882" s="176"/>
      <c r="BZ882" s="176"/>
      <c r="CA882" s="176"/>
      <c r="CB882" s="176"/>
      <c r="CC882" s="176"/>
      <c r="CD882" s="176"/>
      <c r="CE882" s="176"/>
      <c r="CF882" s="176"/>
      <c r="CG882" s="176"/>
      <c r="CH882" s="176"/>
      <c r="CI882" s="176"/>
      <c r="CJ882" s="176"/>
      <c r="CK882" s="176"/>
      <c r="CL882" s="176"/>
      <c r="CM882" s="176"/>
      <c r="CN882" s="176"/>
      <c r="CO882" s="176"/>
      <c r="CP882" s="176"/>
      <c r="CQ882" s="176"/>
      <c r="CR882" s="176"/>
      <c r="CS882" s="176"/>
      <c r="CT882" s="176"/>
      <c r="CU882" s="176"/>
      <c r="CV882" s="176"/>
      <c r="CW882" s="176"/>
      <c r="CX882" s="176"/>
      <c r="CY882" s="176"/>
      <c r="CZ882" s="176"/>
      <c r="DA882" s="176"/>
      <c r="DB882" s="176"/>
      <c r="DC882" s="176"/>
      <c r="DD882" s="176"/>
      <c r="DE882" s="176"/>
      <c r="DF882" s="176"/>
      <c r="DG882" s="176"/>
      <c r="DH882" s="176"/>
    </row>
    <row r="883" spans="1:112" s="229" customFormat="1" x14ac:dyDescent="0.2">
      <c r="A883" s="216"/>
      <c r="B883" s="176"/>
      <c r="C883" s="176"/>
      <c r="D883" s="176"/>
      <c r="E883" s="224"/>
      <c r="F883" s="176"/>
      <c r="G883" s="176"/>
      <c r="H883" s="225"/>
      <c r="I883" s="228"/>
      <c r="J883" s="220"/>
      <c r="K883" s="176"/>
      <c r="L883" s="176"/>
      <c r="M883" s="176"/>
      <c r="N883" s="176"/>
      <c r="O883" s="227"/>
      <c r="P883" s="176"/>
      <c r="Q883" s="176"/>
      <c r="R883" s="176"/>
      <c r="S883" s="176"/>
      <c r="T883" s="176"/>
      <c r="U883" s="176"/>
      <c r="V883" s="176"/>
      <c r="W883" s="176"/>
      <c r="X883" s="176"/>
      <c r="Y883" s="224"/>
      <c r="Z883" s="176"/>
      <c r="AA883" s="176"/>
      <c r="AB883" s="176"/>
      <c r="AC883" s="176"/>
      <c r="AD883" s="176"/>
      <c r="AE883" s="176"/>
      <c r="AF883" s="176"/>
      <c r="AG883" s="176"/>
      <c r="AH883" s="176"/>
      <c r="AI883" s="176"/>
      <c r="AJ883" s="176"/>
      <c r="AK883" s="176"/>
      <c r="AL883" s="176"/>
      <c r="AM883" s="176"/>
      <c r="AN883" s="176"/>
      <c r="AO883" s="176"/>
      <c r="AP883" s="176"/>
      <c r="AQ883" s="176"/>
      <c r="AR883" s="176"/>
      <c r="AS883" s="176"/>
      <c r="AT883" s="176"/>
      <c r="AU883" s="176"/>
      <c r="AV883" s="176"/>
      <c r="AW883" s="176"/>
      <c r="AX883" s="176"/>
      <c r="AY883" s="176"/>
      <c r="AZ883" s="176"/>
      <c r="BA883" s="176"/>
      <c r="BB883" s="176"/>
      <c r="BC883" s="176"/>
      <c r="BD883" s="176"/>
      <c r="BE883" s="176"/>
      <c r="BF883" s="176"/>
      <c r="BG883" s="176"/>
      <c r="BH883" s="176"/>
      <c r="BI883" s="176"/>
      <c r="BJ883" s="176"/>
      <c r="BK883" s="176"/>
      <c r="BL883" s="176"/>
      <c r="BM883" s="176"/>
      <c r="BN883" s="176"/>
      <c r="BO883" s="176"/>
      <c r="BP883" s="176"/>
      <c r="BQ883" s="176"/>
      <c r="BR883" s="176"/>
      <c r="BS883" s="176"/>
      <c r="BT883" s="176"/>
      <c r="BU883" s="176"/>
      <c r="BV883" s="176"/>
      <c r="BW883" s="176"/>
      <c r="BX883" s="176"/>
      <c r="BY883" s="176"/>
      <c r="BZ883" s="176"/>
      <c r="CA883" s="176"/>
      <c r="CB883" s="176"/>
      <c r="CC883" s="176"/>
      <c r="CD883" s="176"/>
      <c r="CE883" s="176"/>
      <c r="CF883" s="176"/>
      <c r="CG883" s="176"/>
      <c r="CH883" s="176"/>
      <c r="CI883" s="176"/>
      <c r="CJ883" s="176"/>
      <c r="CK883" s="176"/>
      <c r="CL883" s="176"/>
      <c r="CM883" s="176"/>
      <c r="CN883" s="176"/>
      <c r="CO883" s="176"/>
      <c r="CP883" s="176"/>
      <c r="CQ883" s="176"/>
      <c r="CR883" s="176"/>
      <c r="CS883" s="176"/>
      <c r="CT883" s="176"/>
      <c r="CU883" s="176"/>
      <c r="CV883" s="176"/>
      <c r="CW883" s="176"/>
      <c r="CX883" s="176"/>
      <c r="CY883" s="176"/>
      <c r="CZ883" s="176"/>
      <c r="DA883" s="176"/>
      <c r="DB883" s="176"/>
      <c r="DC883" s="176"/>
      <c r="DD883" s="176"/>
      <c r="DE883" s="176"/>
      <c r="DF883" s="176"/>
      <c r="DG883" s="176"/>
      <c r="DH883" s="176"/>
    </row>
    <row r="884" spans="1:112" s="229" customFormat="1" x14ac:dyDescent="0.2">
      <c r="A884" s="216"/>
      <c r="B884" s="176"/>
      <c r="C884" s="176"/>
      <c r="D884" s="176"/>
      <c r="E884" s="224"/>
      <c r="F884" s="176"/>
      <c r="G884" s="176"/>
      <c r="H884" s="225"/>
      <c r="I884" s="228"/>
      <c r="J884" s="220"/>
      <c r="K884" s="176"/>
      <c r="L884" s="176"/>
      <c r="M884" s="176"/>
      <c r="N884" s="176"/>
      <c r="O884" s="227"/>
      <c r="P884" s="176"/>
      <c r="Q884" s="176"/>
      <c r="R884" s="176"/>
      <c r="S884" s="176"/>
      <c r="T884" s="176"/>
      <c r="U884" s="176"/>
      <c r="V884" s="176"/>
      <c r="W884" s="176"/>
      <c r="X884" s="176"/>
      <c r="Y884" s="224"/>
      <c r="Z884" s="176"/>
      <c r="AA884" s="176"/>
      <c r="AB884" s="176"/>
      <c r="AC884" s="176"/>
      <c r="AD884" s="176"/>
      <c r="AE884" s="176"/>
      <c r="AF884" s="176"/>
      <c r="AG884" s="176"/>
      <c r="AH884" s="176"/>
      <c r="AI884" s="176"/>
      <c r="AJ884" s="176"/>
      <c r="AK884" s="176"/>
      <c r="AL884" s="176"/>
      <c r="AM884" s="176"/>
      <c r="AN884" s="176"/>
      <c r="AO884" s="176"/>
      <c r="AP884" s="176"/>
      <c r="AQ884" s="176"/>
      <c r="AR884" s="176"/>
      <c r="AS884" s="176"/>
      <c r="AT884" s="176"/>
      <c r="AU884" s="176"/>
      <c r="AV884" s="176"/>
      <c r="AW884" s="176"/>
      <c r="AX884" s="176"/>
      <c r="AY884" s="176"/>
      <c r="AZ884" s="176"/>
      <c r="BA884" s="176"/>
      <c r="BB884" s="176"/>
      <c r="BC884" s="176"/>
      <c r="BD884" s="176"/>
      <c r="BE884" s="176"/>
      <c r="BF884" s="176"/>
      <c r="BG884" s="176"/>
      <c r="BH884" s="176"/>
      <c r="BI884" s="176"/>
      <c r="BJ884" s="176"/>
      <c r="BK884" s="176"/>
      <c r="BL884" s="176"/>
      <c r="BM884" s="176"/>
      <c r="BN884" s="176"/>
      <c r="BO884" s="176"/>
      <c r="BP884" s="176"/>
      <c r="BQ884" s="176"/>
      <c r="BR884" s="176"/>
      <c r="BS884" s="176"/>
      <c r="BT884" s="176"/>
      <c r="BU884" s="176"/>
      <c r="BV884" s="176"/>
      <c r="BW884" s="176"/>
      <c r="BX884" s="176"/>
      <c r="BY884" s="176"/>
      <c r="BZ884" s="176"/>
      <c r="CA884" s="176"/>
      <c r="CB884" s="176"/>
      <c r="CC884" s="176"/>
      <c r="CD884" s="176"/>
      <c r="CE884" s="176"/>
      <c r="CF884" s="176"/>
      <c r="CG884" s="176"/>
      <c r="CH884" s="176"/>
      <c r="CI884" s="176"/>
      <c r="CJ884" s="176"/>
      <c r="CK884" s="176"/>
      <c r="CL884" s="176"/>
      <c r="CM884" s="176"/>
      <c r="CN884" s="176"/>
      <c r="CO884" s="176"/>
      <c r="CP884" s="176"/>
      <c r="CQ884" s="176"/>
      <c r="CR884" s="176"/>
      <c r="CS884" s="176"/>
      <c r="CT884" s="176"/>
      <c r="CU884" s="176"/>
      <c r="CV884" s="176"/>
      <c r="CW884" s="176"/>
      <c r="CX884" s="176"/>
      <c r="CY884" s="176"/>
      <c r="CZ884" s="176"/>
      <c r="DA884" s="176"/>
      <c r="DB884" s="176"/>
      <c r="DC884" s="176"/>
      <c r="DD884" s="176"/>
      <c r="DE884" s="176"/>
      <c r="DF884" s="176"/>
      <c r="DG884" s="176"/>
      <c r="DH884" s="176"/>
    </row>
    <row r="885" spans="1:112" s="229" customFormat="1" x14ac:dyDescent="0.2">
      <c r="A885" s="216"/>
      <c r="B885" s="176"/>
      <c r="C885" s="176"/>
      <c r="D885" s="176"/>
      <c r="E885" s="224"/>
      <c r="F885" s="176"/>
      <c r="G885" s="176"/>
      <c r="H885" s="226"/>
      <c r="I885" s="228"/>
      <c r="J885" s="220"/>
      <c r="K885" s="176"/>
      <c r="L885" s="176"/>
      <c r="M885" s="176"/>
      <c r="N885" s="176"/>
      <c r="O885" s="227"/>
      <c r="P885" s="176"/>
      <c r="Q885" s="176"/>
      <c r="R885" s="176"/>
      <c r="S885" s="176"/>
      <c r="T885" s="176"/>
      <c r="U885" s="176"/>
      <c r="V885" s="176"/>
      <c r="W885" s="176"/>
      <c r="X885" s="176"/>
      <c r="Y885" s="224"/>
      <c r="Z885" s="176"/>
      <c r="AA885" s="176"/>
      <c r="AB885" s="176"/>
      <c r="AC885" s="176"/>
      <c r="AD885" s="176"/>
      <c r="AE885" s="176"/>
      <c r="AF885" s="176"/>
      <c r="AG885" s="176"/>
      <c r="AH885" s="176"/>
      <c r="AI885" s="176"/>
      <c r="AJ885" s="176"/>
      <c r="AK885" s="176"/>
      <c r="AL885" s="176"/>
      <c r="AM885" s="176"/>
      <c r="AN885" s="176"/>
      <c r="AO885" s="176"/>
      <c r="AP885" s="176"/>
      <c r="AQ885" s="176"/>
      <c r="AR885" s="176"/>
      <c r="AS885" s="176"/>
      <c r="AT885" s="176"/>
      <c r="AU885" s="176"/>
      <c r="AV885" s="176"/>
      <c r="AW885" s="176"/>
      <c r="AX885" s="176"/>
      <c r="AY885" s="176"/>
      <c r="AZ885" s="176"/>
      <c r="BA885" s="176"/>
      <c r="BB885" s="176"/>
      <c r="BC885" s="176"/>
      <c r="BD885" s="176"/>
      <c r="BE885" s="176"/>
      <c r="BF885" s="176"/>
      <c r="BG885" s="176"/>
      <c r="BH885" s="176"/>
      <c r="BI885" s="176"/>
      <c r="BJ885" s="176"/>
      <c r="BK885" s="176"/>
      <c r="BL885" s="176"/>
      <c r="BM885" s="176"/>
      <c r="BN885" s="176"/>
      <c r="BO885" s="176"/>
      <c r="BP885" s="176"/>
      <c r="BQ885" s="176"/>
      <c r="BR885" s="176"/>
      <c r="BS885" s="176"/>
      <c r="BT885" s="176"/>
      <c r="BU885" s="176"/>
      <c r="BV885" s="176"/>
      <c r="BW885" s="176"/>
      <c r="BX885" s="176"/>
      <c r="BY885" s="176"/>
      <c r="BZ885" s="176"/>
      <c r="CA885" s="176"/>
      <c r="CB885" s="176"/>
      <c r="CC885" s="176"/>
      <c r="CD885" s="176"/>
      <c r="CE885" s="176"/>
      <c r="CF885" s="176"/>
      <c r="CG885" s="176"/>
      <c r="CH885" s="176"/>
      <c r="CI885" s="176"/>
      <c r="CJ885" s="176"/>
      <c r="CK885" s="176"/>
      <c r="CL885" s="176"/>
      <c r="CM885" s="176"/>
      <c r="CN885" s="176"/>
      <c r="CO885" s="176"/>
      <c r="CP885" s="176"/>
      <c r="CQ885" s="176"/>
      <c r="CR885" s="176"/>
      <c r="CS885" s="176"/>
      <c r="CT885" s="176"/>
      <c r="CU885" s="176"/>
      <c r="CV885" s="176"/>
      <c r="CW885" s="176"/>
      <c r="CX885" s="176"/>
      <c r="CY885" s="176"/>
      <c r="CZ885" s="176"/>
      <c r="DA885" s="176"/>
      <c r="DB885" s="176"/>
      <c r="DC885" s="176"/>
      <c r="DD885" s="176"/>
      <c r="DE885" s="176"/>
      <c r="DF885" s="176"/>
      <c r="DG885" s="176"/>
      <c r="DH885" s="176"/>
    </row>
    <row r="886" spans="1:112" s="229" customFormat="1" x14ac:dyDescent="0.2">
      <c r="A886" s="216"/>
      <c r="B886" s="176"/>
      <c r="C886" s="176"/>
      <c r="D886" s="176"/>
      <c r="E886" s="228"/>
      <c r="F886" s="176"/>
      <c r="G886" s="176"/>
      <c r="H886" s="225"/>
      <c r="I886" s="228"/>
      <c r="J886" s="220"/>
      <c r="K886" s="176"/>
      <c r="L886" s="176"/>
      <c r="M886" s="176"/>
      <c r="N886" s="176"/>
      <c r="O886" s="227"/>
      <c r="P886" s="176"/>
      <c r="Q886" s="176"/>
      <c r="R886" s="176"/>
      <c r="S886" s="176"/>
      <c r="T886" s="176"/>
      <c r="U886" s="176"/>
      <c r="V886" s="176"/>
      <c r="W886" s="176"/>
      <c r="X886" s="176"/>
      <c r="Y886" s="224"/>
      <c r="Z886" s="176"/>
      <c r="AA886" s="176"/>
      <c r="AB886" s="176"/>
      <c r="AC886" s="176"/>
      <c r="AD886" s="176"/>
      <c r="AE886" s="176"/>
      <c r="AF886" s="176"/>
      <c r="AG886" s="176"/>
      <c r="AH886" s="176"/>
      <c r="AI886" s="176"/>
      <c r="AJ886" s="176"/>
      <c r="AK886" s="176"/>
      <c r="AL886" s="176"/>
      <c r="AM886" s="176"/>
      <c r="AN886" s="176"/>
      <c r="AO886" s="176"/>
      <c r="AP886" s="176"/>
      <c r="AQ886" s="176"/>
      <c r="AR886" s="176"/>
      <c r="AS886" s="176"/>
      <c r="AT886" s="176"/>
      <c r="AU886" s="176"/>
      <c r="AV886" s="176"/>
      <c r="AW886" s="176"/>
      <c r="AX886" s="176"/>
      <c r="AY886" s="176"/>
      <c r="AZ886" s="176"/>
      <c r="BA886" s="176"/>
      <c r="BB886" s="176"/>
      <c r="BC886" s="176"/>
      <c r="BD886" s="176"/>
      <c r="BE886" s="176"/>
      <c r="BF886" s="176"/>
      <c r="BG886" s="176"/>
      <c r="BH886" s="176"/>
      <c r="BI886" s="176"/>
      <c r="BJ886" s="176"/>
      <c r="BK886" s="176"/>
      <c r="BL886" s="176"/>
      <c r="BM886" s="176"/>
      <c r="BN886" s="176"/>
      <c r="BO886" s="176"/>
      <c r="BP886" s="176"/>
      <c r="BQ886" s="176"/>
      <c r="BR886" s="176"/>
      <c r="BS886" s="176"/>
      <c r="BT886" s="176"/>
      <c r="BU886" s="176"/>
      <c r="BV886" s="176"/>
      <c r="BW886" s="176"/>
      <c r="BX886" s="176"/>
      <c r="BY886" s="176"/>
      <c r="BZ886" s="176"/>
      <c r="CA886" s="176"/>
      <c r="CB886" s="176"/>
      <c r="CC886" s="176"/>
      <c r="CD886" s="176"/>
      <c r="CE886" s="176"/>
      <c r="CF886" s="176"/>
      <c r="CG886" s="176"/>
      <c r="CH886" s="176"/>
      <c r="CI886" s="176"/>
      <c r="CJ886" s="176"/>
      <c r="CK886" s="176"/>
      <c r="CL886" s="176"/>
      <c r="CM886" s="176"/>
      <c r="CN886" s="176"/>
      <c r="CO886" s="176"/>
      <c r="CP886" s="176"/>
      <c r="CQ886" s="176"/>
      <c r="CR886" s="176"/>
      <c r="CS886" s="176"/>
      <c r="CT886" s="176"/>
      <c r="CU886" s="176"/>
      <c r="CV886" s="176"/>
      <c r="CW886" s="176"/>
      <c r="CX886" s="176"/>
      <c r="CY886" s="176"/>
      <c r="CZ886" s="176"/>
      <c r="DA886" s="176"/>
      <c r="DB886" s="176"/>
      <c r="DC886" s="176"/>
      <c r="DD886" s="176"/>
      <c r="DE886" s="176"/>
      <c r="DF886" s="176"/>
      <c r="DG886" s="176"/>
      <c r="DH886" s="176"/>
    </row>
    <row r="887" spans="1:112" s="229" customFormat="1" x14ac:dyDescent="0.2">
      <c r="A887" s="216"/>
      <c r="B887" s="176"/>
      <c r="C887" s="176"/>
      <c r="D887" s="176"/>
      <c r="E887" s="228"/>
      <c r="F887" s="176"/>
      <c r="G887" s="176"/>
      <c r="H887" s="225"/>
      <c r="I887" s="228"/>
      <c r="J887" s="220"/>
      <c r="K887" s="176"/>
      <c r="L887" s="176"/>
      <c r="M887" s="176"/>
      <c r="N887" s="176"/>
      <c r="O887" s="227"/>
      <c r="P887" s="176"/>
      <c r="Q887" s="176"/>
      <c r="R887" s="176"/>
      <c r="S887" s="176"/>
      <c r="T887" s="176"/>
      <c r="U887" s="176"/>
      <c r="V887" s="176"/>
      <c r="W887" s="176"/>
      <c r="X887" s="176"/>
      <c r="Y887" s="224"/>
      <c r="Z887" s="176"/>
      <c r="AA887" s="176"/>
      <c r="AB887" s="176"/>
      <c r="AC887" s="176"/>
      <c r="AD887" s="176"/>
      <c r="AE887" s="176"/>
      <c r="AF887" s="176"/>
      <c r="AG887" s="176"/>
      <c r="AH887" s="176"/>
      <c r="AI887" s="176"/>
      <c r="AJ887" s="176"/>
      <c r="AK887" s="176"/>
      <c r="AL887" s="176"/>
      <c r="AM887" s="176"/>
      <c r="AN887" s="176"/>
      <c r="AO887" s="176"/>
      <c r="AP887" s="176"/>
      <c r="AQ887" s="176"/>
      <c r="AR887" s="176"/>
      <c r="AS887" s="176"/>
      <c r="AT887" s="176"/>
      <c r="AU887" s="176"/>
      <c r="AV887" s="176"/>
      <c r="AW887" s="176"/>
      <c r="AX887" s="176"/>
      <c r="AY887" s="176"/>
      <c r="AZ887" s="176"/>
      <c r="BA887" s="176"/>
      <c r="BB887" s="176"/>
      <c r="BC887" s="176"/>
      <c r="BD887" s="176"/>
      <c r="BE887" s="176"/>
      <c r="BF887" s="176"/>
      <c r="BG887" s="176"/>
      <c r="BH887" s="176"/>
      <c r="BI887" s="176"/>
      <c r="BJ887" s="176"/>
      <c r="BK887" s="176"/>
      <c r="BL887" s="176"/>
      <c r="BM887" s="176"/>
      <c r="BN887" s="176"/>
      <c r="BO887" s="176"/>
      <c r="BP887" s="176"/>
      <c r="BQ887" s="176"/>
      <c r="BR887" s="176"/>
      <c r="BS887" s="176"/>
      <c r="BT887" s="176"/>
      <c r="BU887" s="176"/>
      <c r="BV887" s="176"/>
      <c r="BW887" s="176"/>
      <c r="BX887" s="176"/>
      <c r="BY887" s="176"/>
      <c r="BZ887" s="176"/>
      <c r="CA887" s="176"/>
      <c r="CB887" s="176"/>
      <c r="CC887" s="176"/>
      <c r="CD887" s="176"/>
      <c r="CE887" s="176"/>
      <c r="CF887" s="176"/>
      <c r="CG887" s="176"/>
      <c r="CH887" s="176"/>
      <c r="CI887" s="176"/>
      <c r="CJ887" s="176"/>
      <c r="CK887" s="176"/>
      <c r="CL887" s="176"/>
      <c r="CM887" s="176"/>
      <c r="CN887" s="176"/>
      <c r="CO887" s="176"/>
      <c r="CP887" s="176"/>
      <c r="CQ887" s="176"/>
      <c r="CR887" s="176"/>
      <c r="CS887" s="176"/>
      <c r="CT887" s="176"/>
      <c r="CU887" s="176"/>
      <c r="CV887" s="176"/>
      <c r="CW887" s="176"/>
      <c r="CX887" s="176"/>
      <c r="CY887" s="176"/>
      <c r="CZ887" s="176"/>
      <c r="DA887" s="176"/>
      <c r="DB887" s="176"/>
      <c r="DC887" s="176"/>
      <c r="DD887" s="176"/>
      <c r="DE887" s="176"/>
      <c r="DF887" s="176"/>
      <c r="DG887" s="176"/>
      <c r="DH887" s="176"/>
    </row>
    <row r="888" spans="1:112" s="229" customFormat="1" x14ac:dyDescent="0.2">
      <c r="A888" s="216"/>
      <c r="B888" s="176"/>
      <c r="C888" s="176"/>
      <c r="D888" s="176"/>
      <c r="E888" s="224"/>
      <c r="F888" s="176"/>
      <c r="G888" s="176"/>
      <c r="H888" s="225"/>
      <c r="I888" s="228"/>
      <c r="J888" s="220"/>
      <c r="K888" s="176"/>
      <c r="L888" s="176"/>
      <c r="M888" s="176"/>
      <c r="N888" s="176"/>
      <c r="O888" s="227"/>
      <c r="P888" s="176"/>
      <c r="Q888" s="176"/>
      <c r="R888" s="176"/>
      <c r="S888" s="176"/>
      <c r="T888" s="176"/>
      <c r="U888" s="176"/>
      <c r="V888" s="176"/>
      <c r="W888" s="176"/>
      <c r="X888" s="176"/>
      <c r="Y888" s="224"/>
      <c r="Z888" s="176"/>
      <c r="AA888" s="176"/>
      <c r="AB888" s="176"/>
      <c r="AC888" s="176"/>
      <c r="AD888" s="176"/>
      <c r="AE888" s="176"/>
      <c r="AF888" s="176"/>
      <c r="AG888" s="176"/>
      <c r="AH888" s="176"/>
      <c r="AI888" s="176"/>
      <c r="AJ888" s="176"/>
      <c r="AK888" s="176"/>
      <c r="AL888" s="176"/>
      <c r="AM888" s="176"/>
      <c r="AN888" s="176"/>
      <c r="AO888" s="176"/>
      <c r="AP888" s="176"/>
      <c r="AQ888" s="176"/>
      <c r="AR888" s="176"/>
      <c r="AS888" s="176"/>
      <c r="AT888" s="176"/>
      <c r="AU888" s="176"/>
      <c r="AV888" s="176"/>
      <c r="AW888" s="176"/>
      <c r="AX888" s="176"/>
      <c r="AY888" s="176"/>
      <c r="AZ888" s="176"/>
      <c r="BA888" s="176"/>
      <c r="BB888" s="176"/>
      <c r="BC888" s="176"/>
      <c r="BD888" s="176"/>
      <c r="BE888" s="176"/>
      <c r="BF888" s="176"/>
      <c r="BG888" s="176"/>
      <c r="BH888" s="176"/>
      <c r="BI888" s="176"/>
      <c r="BJ888" s="176"/>
      <c r="BK888" s="176"/>
      <c r="BL888" s="176"/>
      <c r="BM888" s="176"/>
      <c r="BN888" s="176"/>
      <c r="BO888" s="176"/>
      <c r="BP888" s="176"/>
      <c r="BQ888" s="176"/>
      <c r="BR888" s="176"/>
      <c r="BS888" s="176"/>
      <c r="BT888" s="176"/>
      <c r="BU888" s="176"/>
      <c r="BV888" s="176"/>
      <c r="BW888" s="176"/>
      <c r="BX888" s="176"/>
      <c r="BY888" s="176"/>
      <c r="BZ888" s="176"/>
      <c r="CA888" s="176"/>
      <c r="CB888" s="176"/>
      <c r="CC888" s="176"/>
      <c r="CD888" s="176"/>
      <c r="CE888" s="176"/>
      <c r="CF888" s="176"/>
      <c r="CG888" s="176"/>
      <c r="CH888" s="176"/>
      <c r="CI888" s="176"/>
      <c r="CJ888" s="176"/>
      <c r="CK888" s="176"/>
      <c r="CL888" s="176"/>
      <c r="CM888" s="176"/>
      <c r="CN888" s="176"/>
      <c r="CO888" s="176"/>
      <c r="CP888" s="176"/>
      <c r="CQ888" s="176"/>
      <c r="CR888" s="176"/>
      <c r="CS888" s="176"/>
      <c r="CT888" s="176"/>
      <c r="CU888" s="176"/>
      <c r="CV888" s="176"/>
      <c r="CW888" s="176"/>
      <c r="CX888" s="176"/>
      <c r="CY888" s="176"/>
      <c r="CZ888" s="176"/>
      <c r="DA888" s="176"/>
      <c r="DB888" s="176"/>
      <c r="DC888" s="176"/>
      <c r="DD888" s="176"/>
      <c r="DE888" s="176"/>
      <c r="DF888" s="176"/>
      <c r="DG888" s="176"/>
      <c r="DH888" s="176"/>
    </row>
    <row r="889" spans="1:112" s="229" customFormat="1" x14ac:dyDescent="0.2">
      <c r="A889" s="216"/>
      <c r="B889" s="176"/>
      <c r="C889" s="176"/>
      <c r="D889" s="176"/>
      <c r="E889" s="224"/>
      <c r="F889" s="176"/>
      <c r="G889" s="176"/>
      <c r="H889" s="225"/>
      <c r="I889" s="228"/>
      <c r="J889" s="220"/>
      <c r="K889" s="176"/>
      <c r="L889" s="176"/>
      <c r="M889" s="176"/>
      <c r="N889" s="176"/>
      <c r="O889" s="227"/>
      <c r="P889" s="176"/>
      <c r="Q889" s="176"/>
      <c r="R889" s="176"/>
      <c r="S889" s="176"/>
      <c r="T889" s="176"/>
      <c r="U889" s="176"/>
      <c r="V889" s="176"/>
      <c r="W889" s="176"/>
      <c r="X889" s="176"/>
      <c r="Y889" s="224"/>
      <c r="Z889" s="176"/>
      <c r="AA889" s="176"/>
      <c r="AB889" s="176"/>
      <c r="AC889" s="176"/>
      <c r="AD889" s="176"/>
      <c r="AE889" s="176"/>
      <c r="AF889" s="176"/>
      <c r="AG889" s="176"/>
      <c r="AH889" s="176"/>
      <c r="AI889" s="176"/>
      <c r="AJ889" s="176"/>
      <c r="AK889" s="176"/>
      <c r="AL889" s="176"/>
      <c r="AM889" s="176"/>
      <c r="AN889" s="176"/>
      <c r="AO889" s="176"/>
      <c r="AP889" s="176"/>
      <c r="AQ889" s="176"/>
      <c r="AR889" s="176"/>
      <c r="AS889" s="176"/>
      <c r="AT889" s="176"/>
      <c r="AU889" s="176"/>
      <c r="AV889" s="176"/>
      <c r="AW889" s="176"/>
      <c r="AX889" s="176"/>
      <c r="AY889" s="176"/>
      <c r="AZ889" s="176"/>
      <c r="BA889" s="176"/>
      <c r="BB889" s="176"/>
      <c r="BC889" s="176"/>
      <c r="BD889" s="176"/>
      <c r="BE889" s="176"/>
      <c r="BF889" s="176"/>
      <c r="BG889" s="176"/>
      <c r="BH889" s="176"/>
      <c r="BI889" s="176"/>
      <c r="BJ889" s="176"/>
      <c r="BK889" s="176"/>
      <c r="BL889" s="176"/>
      <c r="BM889" s="176"/>
      <c r="BN889" s="176"/>
      <c r="BO889" s="176"/>
      <c r="BP889" s="176"/>
      <c r="BQ889" s="176"/>
      <c r="BR889" s="176"/>
      <c r="BS889" s="176"/>
      <c r="BT889" s="176"/>
      <c r="BU889" s="176"/>
      <c r="BV889" s="176"/>
      <c r="BW889" s="176"/>
      <c r="BX889" s="176"/>
      <c r="BY889" s="176"/>
      <c r="BZ889" s="176"/>
      <c r="CA889" s="176"/>
      <c r="CB889" s="176"/>
      <c r="CC889" s="176"/>
      <c r="CD889" s="176"/>
      <c r="CE889" s="176"/>
      <c r="CF889" s="176"/>
      <c r="CG889" s="176"/>
      <c r="CH889" s="176"/>
      <c r="CI889" s="176"/>
      <c r="CJ889" s="176"/>
      <c r="CK889" s="176"/>
      <c r="CL889" s="176"/>
      <c r="CM889" s="176"/>
      <c r="CN889" s="176"/>
      <c r="CO889" s="176"/>
      <c r="CP889" s="176"/>
      <c r="CQ889" s="176"/>
      <c r="CR889" s="176"/>
      <c r="CS889" s="176"/>
      <c r="CT889" s="176"/>
      <c r="CU889" s="176"/>
      <c r="CV889" s="176"/>
      <c r="CW889" s="176"/>
      <c r="CX889" s="176"/>
      <c r="CY889" s="176"/>
      <c r="CZ889" s="176"/>
      <c r="DA889" s="176"/>
      <c r="DB889" s="176"/>
      <c r="DC889" s="176"/>
      <c r="DD889" s="176"/>
      <c r="DE889" s="176"/>
      <c r="DF889" s="176"/>
      <c r="DG889" s="176"/>
      <c r="DH889" s="176"/>
    </row>
    <row r="890" spans="1:112" s="229" customFormat="1" x14ac:dyDescent="0.2">
      <c r="A890" s="216"/>
      <c r="B890" s="176"/>
      <c r="C890" s="176"/>
      <c r="D890" s="176"/>
      <c r="E890" s="224"/>
      <c r="F890" s="176"/>
      <c r="G890" s="176"/>
      <c r="H890" s="225"/>
      <c r="I890" s="228"/>
      <c r="J890" s="220"/>
      <c r="K890" s="176"/>
      <c r="L890" s="176"/>
      <c r="M890" s="176"/>
      <c r="N890" s="176"/>
      <c r="O890" s="227"/>
      <c r="P890" s="176"/>
      <c r="Q890" s="176"/>
      <c r="R890" s="176"/>
      <c r="S890" s="176"/>
      <c r="T890" s="176"/>
      <c r="U890" s="176"/>
      <c r="V890" s="176"/>
      <c r="W890" s="176"/>
      <c r="X890" s="176"/>
      <c r="Y890" s="224"/>
      <c r="Z890" s="176"/>
      <c r="AA890" s="176"/>
      <c r="AB890" s="176"/>
      <c r="AC890" s="176"/>
      <c r="AD890" s="176"/>
      <c r="AE890" s="176"/>
      <c r="AF890" s="176"/>
      <c r="AG890" s="176"/>
      <c r="AH890" s="176"/>
      <c r="AI890" s="176"/>
      <c r="AJ890" s="176"/>
      <c r="AK890" s="176"/>
      <c r="AL890" s="176"/>
      <c r="AM890" s="176"/>
      <c r="AN890" s="176"/>
      <c r="AO890" s="176"/>
      <c r="AP890" s="176"/>
      <c r="AQ890" s="176"/>
      <c r="AR890" s="176"/>
      <c r="AS890" s="176"/>
      <c r="AT890" s="176"/>
      <c r="AU890" s="176"/>
      <c r="AV890" s="176"/>
      <c r="AW890" s="176"/>
      <c r="AX890" s="176"/>
      <c r="AY890" s="176"/>
      <c r="AZ890" s="176"/>
      <c r="BA890" s="176"/>
      <c r="BB890" s="176"/>
      <c r="BC890" s="176"/>
      <c r="BD890" s="176"/>
      <c r="BE890" s="176"/>
      <c r="BF890" s="176"/>
      <c r="BG890" s="176"/>
      <c r="BH890" s="176"/>
      <c r="BI890" s="176"/>
      <c r="BJ890" s="176"/>
      <c r="BK890" s="176"/>
      <c r="BL890" s="176"/>
      <c r="BM890" s="176"/>
      <c r="BN890" s="176"/>
      <c r="BO890" s="176"/>
      <c r="BP890" s="176"/>
      <c r="BQ890" s="176"/>
      <c r="BR890" s="176"/>
      <c r="BS890" s="176"/>
      <c r="BT890" s="176"/>
      <c r="BU890" s="176"/>
      <c r="BV890" s="176"/>
      <c r="BW890" s="176"/>
      <c r="BX890" s="176"/>
      <c r="BY890" s="176"/>
      <c r="BZ890" s="176"/>
      <c r="CA890" s="176"/>
      <c r="CB890" s="176"/>
      <c r="CC890" s="176"/>
      <c r="CD890" s="176"/>
      <c r="CE890" s="176"/>
      <c r="CF890" s="176"/>
      <c r="CG890" s="176"/>
      <c r="CH890" s="176"/>
      <c r="CI890" s="176"/>
      <c r="CJ890" s="176"/>
      <c r="CK890" s="176"/>
      <c r="CL890" s="176"/>
      <c r="CM890" s="176"/>
      <c r="CN890" s="176"/>
      <c r="CO890" s="176"/>
      <c r="CP890" s="176"/>
      <c r="CQ890" s="176"/>
      <c r="CR890" s="176"/>
      <c r="CS890" s="176"/>
      <c r="CT890" s="176"/>
      <c r="CU890" s="176"/>
      <c r="CV890" s="176"/>
      <c r="CW890" s="176"/>
      <c r="CX890" s="176"/>
      <c r="CY890" s="176"/>
      <c r="CZ890" s="176"/>
      <c r="DA890" s="176"/>
      <c r="DB890" s="176"/>
      <c r="DC890" s="176"/>
      <c r="DD890" s="176"/>
      <c r="DE890" s="176"/>
      <c r="DF890" s="176"/>
      <c r="DG890" s="176"/>
      <c r="DH890" s="176"/>
    </row>
    <row r="891" spans="1:112" s="229" customFormat="1" x14ac:dyDescent="0.2">
      <c r="A891" s="216"/>
      <c r="B891" s="176"/>
      <c r="C891" s="176"/>
      <c r="D891" s="176"/>
      <c r="E891" s="224"/>
      <c r="F891" s="176"/>
      <c r="G891" s="176"/>
      <c r="H891" s="225"/>
      <c r="I891" s="228"/>
      <c r="J891" s="220"/>
      <c r="K891" s="176"/>
      <c r="L891" s="176"/>
      <c r="M891" s="176"/>
      <c r="N891" s="176"/>
      <c r="O891" s="227"/>
      <c r="P891" s="176"/>
      <c r="Q891" s="176"/>
      <c r="R891" s="176"/>
      <c r="S891" s="176"/>
      <c r="T891" s="176"/>
      <c r="U891" s="176"/>
      <c r="V891" s="176"/>
      <c r="W891" s="176"/>
      <c r="X891" s="176"/>
      <c r="Y891" s="224"/>
      <c r="Z891" s="176"/>
      <c r="AA891" s="176"/>
      <c r="AB891" s="176"/>
      <c r="AC891" s="176"/>
      <c r="AD891" s="176"/>
      <c r="AE891" s="176"/>
      <c r="AF891" s="176"/>
      <c r="AG891" s="176"/>
      <c r="AH891" s="176"/>
      <c r="AI891" s="176"/>
      <c r="AJ891" s="176"/>
      <c r="AK891" s="176"/>
      <c r="AL891" s="176"/>
      <c r="AM891" s="176"/>
      <c r="AN891" s="176"/>
      <c r="AO891" s="176"/>
      <c r="AP891" s="176"/>
      <c r="AQ891" s="176"/>
      <c r="AR891" s="176"/>
      <c r="AS891" s="176"/>
      <c r="AT891" s="176"/>
      <c r="AU891" s="176"/>
      <c r="AV891" s="176"/>
      <c r="AW891" s="176"/>
      <c r="AX891" s="176"/>
      <c r="AY891" s="176"/>
      <c r="AZ891" s="176"/>
      <c r="BA891" s="176"/>
      <c r="BB891" s="176"/>
      <c r="BC891" s="176"/>
      <c r="BD891" s="176"/>
      <c r="BE891" s="176"/>
      <c r="BF891" s="176"/>
      <c r="BG891" s="176"/>
      <c r="BH891" s="176"/>
      <c r="BI891" s="176"/>
      <c r="BJ891" s="176"/>
      <c r="BK891" s="176"/>
      <c r="BL891" s="176"/>
      <c r="BM891" s="176"/>
      <c r="BN891" s="176"/>
      <c r="BO891" s="176"/>
      <c r="BP891" s="176"/>
      <c r="BQ891" s="176"/>
      <c r="BR891" s="176"/>
      <c r="BS891" s="176"/>
      <c r="BT891" s="176"/>
      <c r="BU891" s="176"/>
      <c r="BV891" s="176"/>
      <c r="BW891" s="176"/>
      <c r="BX891" s="176"/>
      <c r="BY891" s="176"/>
      <c r="BZ891" s="176"/>
      <c r="CA891" s="176"/>
      <c r="CB891" s="176"/>
      <c r="CC891" s="176"/>
      <c r="CD891" s="176"/>
      <c r="CE891" s="176"/>
      <c r="CF891" s="176"/>
      <c r="CG891" s="176"/>
      <c r="CH891" s="176"/>
      <c r="CI891" s="176"/>
      <c r="CJ891" s="176"/>
      <c r="CK891" s="176"/>
      <c r="CL891" s="176"/>
      <c r="CM891" s="176"/>
      <c r="CN891" s="176"/>
      <c r="CO891" s="176"/>
      <c r="CP891" s="176"/>
      <c r="CQ891" s="176"/>
      <c r="CR891" s="176"/>
      <c r="CS891" s="176"/>
      <c r="CT891" s="176"/>
      <c r="CU891" s="176"/>
      <c r="CV891" s="176"/>
      <c r="CW891" s="176"/>
      <c r="CX891" s="176"/>
      <c r="CY891" s="176"/>
      <c r="CZ891" s="176"/>
      <c r="DA891" s="176"/>
      <c r="DB891" s="176"/>
      <c r="DC891" s="176"/>
      <c r="DD891" s="176"/>
      <c r="DE891" s="176"/>
      <c r="DF891" s="176"/>
      <c r="DG891" s="176"/>
      <c r="DH891" s="176"/>
    </row>
    <row r="892" spans="1:112" s="229" customFormat="1" x14ac:dyDescent="0.2">
      <c r="A892" s="216"/>
      <c r="B892" s="176"/>
      <c r="C892" s="176"/>
      <c r="D892" s="176"/>
      <c r="E892" s="224"/>
      <c r="F892" s="176"/>
      <c r="G892" s="176"/>
      <c r="H892" s="225"/>
      <c r="I892" s="228"/>
      <c r="J892" s="220"/>
      <c r="K892" s="176"/>
      <c r="L892" s="176"/>
      <c r="M892" s="176"/>
      <c r="N892" s="176"/>
      <c r="O892" s="227"/>
      <c r="P892" s="176"/>
      <c r="Q892" s="176"/>
      <c r="R892" s="176"/>
      <c r="S892" s="176"/>
      <c r="T892" s="176"/>
      <c r="U892" s="176"/>
      <c r="V892" s="176"/>
      <c r="W892" s="176"/>
      <c r="X892" s="176"/>
      <c r="Y892" s="224"/>
      <c r="Z892" s="176"/>
      <c r="AA892" s="176"/>
      <c r="AB892" s="176"/>
      <c r="AC892" s="176"/>
      <c r="AD892" s="176"/>
      <c r="AE892" s="176"/>
      <c r="AF892" s="176"/>
      <c r="AG892" s="176"/>
      <c r="AH892" s="176"/>
      <c r="AI892" s="176"/>
      <c r="AJ892" s="176"/>
      <c r="AK892" s="176"/>
      <c r="AL892" s="176"/>
      <c r="AM892" s="176"/>
      <c r="AN892" s="176"/>
      <c r="AO892" s="176"/>
      <c r="AP892" s="176"/>
      <c r="AQ892" s="176"/>
      <c r="AR892" s="176"/>
      <c r="AS892" s="176"/>
      <c r="AT892" s="176"/>
      <c r="AU892" s="176"/>
      <c r="AV892" s="176"/>
      <c r="AW892" s="176"/>
      <c r="AX892" s="176"/>
      <c r="AY892" s="176"/>
      <c r="AZ892" s="176"/>
      <c r="BA892" s="176"/>
      <c r="BB892" s="176"/>
      <c r="BC892" s="176"/>
      <c r="BD892" s="176"/>
      <c r="BE892" s="176"/>
      <c r="BF892" s="176"/>
      <c r="BG892" s="176"/>
      <c r="BH892" s="176"/>
      <c r="BI892" s="176"/>
      <c r="BJ892" s="176"/>
      <c r="BK892" s="176"/>
      <c r="BL892" s="176"/>
      <c r="BM892" s="176"/>
      <c r="BN892" s="176"/>
      <c r="BO892" s="176"/>
      <c r="BP892" s="176"/>
      <c r="BQ892" s="176"/>
      <c r="BR892" s="176"/>
      <c r="BS892" s="176"/>
      <c r="BT892" s="176"/>
      <c r="BU892" s="176"/>
      <c r="BV892" s="176"/>
      <c r="BW892" s="176"/>
      <c r="BX892" s="176"/>
      <c r="BY892" s="176"/>
      <c r="BZ892" s="176"/>
      <c r="CA892" s="176"/>
      <c r="CB892" s="176"/>
      <c r="CC892" s="176"/>
      <c r="CD892" s="176"/>
      <c r="CE892" s="176"/>
      <c r="CF892" s="176"/>
      <c r="CG892" s="176"/>
      <c r="CH892" s="176"/>
      <c r="CI892" s="176"/>
      <c r="CJ892" s="176"/>
      <c r="CK892" s="176"/>
      <c r="CL892" s="176"/>
      <c r="CM892" s="176"/>
      <c r="CN892" s="176"/>
      <c r="CO892" s="176"/>
      <c r="CP892" s="176"/>
      <c r="CQ892" s="176"/>
      <c r="CR892" s="176"/>
      <c r="CS892" s="176"/>
      <c r="CT892" s="176"/>
      <c r="CU892" s="176"/>
      <c r="CV892" s="176"/>
      <c r="CW892" s="176"/>
      <c r="CX892" s="176"/>
      <c r="CY892" s="176"/>
      <c r="CZ892" s="176"/>
      <c r="DA892" s="176"/>
      <c r="DB892" s="176"/>
      <c r="DC892" s="176"/>
      <c r="DD892" s="176"/>
      <c r="DE892" s="176"/>
      <c r="DF892" s="176"/>
      <c r="DG892" s="176"/>
      <c r="DH892" s="176"/>
    </row>
    <row r="893" spans="1:112" s="229" customFormat="1" x14ac:dyDescent="0.2">
      <c r="A893" s="216"/>
      <c r="B893" s="176"/>
      <c r="C893" s="176"/>
      <c r="D893" s="176"/>
      <c r="E893" s="224"/>
      <c r="F893" s="176"/>
      <c r="G893" s="176"/>
      <c r="H893" s="228"/>
      <c r="I893" s="228"/>
      <c r="J893" s="220"/>
      <c r="K893" s="176"/>
      <c r="L893" s="176"/>
      <c r="M893" s="176"/>
      <c r="N893" s="176"/>
      <c r="O893" s="227"/>
      <c r="P893" s="176"/>
      <c r="Q893" s="176"/>
      <c r="R893" s="176"/>
      <c r="S893" s="176"/>
      <c r="T893" s="176"/>
      <c r="U893" s="176"/>
      <c r="V893" s="176"/>
      <c r="W893" s="176"/>
      <c r="X893" s="176"/>
      <c r="Y893" s="224"/>
      <c r="Z893" s="176"/>
      <c r="AA893" s="176"/>
      <c r="AB893" s="176"/>
      <c r="AC893" s="176"/>
      <c r="AD893" s="176"/>
      <c r="AE893" s="176"/>
      <c r="AF893" s="176"/>
      <c r="AG893" s="176"/>
      <c r="AH893" s="176"/>
      <c r="AI893" s="176"/>
      <c r="AJ893" s="176"/>
      <c r="AK893" s="176"/>
      <c r="AL893" s="176"/>
      <c r="AM893" s="176"/>
      <c r="AN893" s="176"/>
      <c r="AO893" s="176"/>
      <c r="AP893" s="176"/>
      <c r="AQ893" s="176"/>
      <c r="AR893" s="176"/>
      <c r="AS893" s="176"/>
      <c r="AT893" s="176"/>
      <c r="AU893" s="176"/>
      <c r="AV893" s="176"/>
      <c r="AW893" s="176"/>
      <c r="AX893" s="176"/>
      <c r="AY893" s="176"/>
      <c r="AZ893" s="176"/>
      <c r="BA893" s="176"/>
      <c r="BB893" s="176"/>
      <c r="BC893" s="176"/>
      <c r="BD893" s="176"/>
      <c r="BE893" s="176"/>
      <c r="BF893" s="176"/>
      <c r="BG893" s="176"/>
      <c r="BH893" s="176"/>
      <c r="BI893" s="176"/>
      <c r="BJ893" s="176"/>
      <c r="BK893" s="176"/>
      <c r="BL893" s="176"/>
      <c r="BM893" s="176"/>
      <c r="BN893" s="176"/>
      <c r="BO893" s="176"/>
      <c r="BP893" s="176"/>
      <c r="BQ893" s="176"/>
      <c r="BR893" s="176"/>
      <c r="BS893" s="176"/>
      <c r="BT893" s="176"/>
      <c r="BU893" s="176"/>
      <c r="BV893" s="176"/>
      <c r="BW893" s="176"/>
      <c r="BX893" s="176"/>
      <c r="BY893" s="176"/>
      <c r="BZ893" s="176"/>
      <c r="CA893" s="176"/>
      <c r="CB893" s="176"/>
      <c r="CC893" s="176"/>
      <c r="CD893" s="176"/>
      <c r="CE893" s="176"/>
      <c r="CF893" s="176"/>
      <c r="CG893" s="176"/>
      <c r="CH893" s="176"/>
      <c r="CI893" s="176"/>
      <c r="CJ893" s="176"/>
      <c r="CK893" s="176"/>
      <c r="CL893" s="176"/>
      <c r="CM893" s="176"/>
      <c r="CN893" s="176"/>
      <c r="CO893" s="176"/>
      <c r="CP893" s="176"/>
      <c r="CQ893" s="176"/>
      <c r="CR893" s="176"/>
      <c r="CS893" s="176"/>
      <c r="CT893" s="176"/>
      <c r="CU893" s="176"/>
      <c r="CV893" s="176"/>
      <c r="CW893" s="176"/>
      <c r="CX893" s="176"/>
      <c r="CY893" s="176"/>
      <c r="CZ893" s="176"/>
      <c r="DA893" s="176"/>
      <c r="DB893" s="176"/>
      <c r="DC893" s="176"/>
      <c r="DD893" s="176"/>
      <c r="DE893" s="176"/>
      <c r="DF893" s="176"/>
      <c r="DG893" s="176"/>
      <c r="DH893" s="176"/>
    </row>
    <row r="894" spans="1:112" s="229" customFormat="1" x14ac:dyDescent="0.2">
      <c r="A894" s="216"/>
      <c r="B894" s="176"/>
      <c r="C894" s="176"/>
      <c r="D894" s="176"/>
      <c r="E894" s="224"/>
      <c r="F894" s="176"/>
      <c r="G894" s="176"/>
      <c r="H894" s="228"/>
      <c r="I894" s="228"/>
      <c r="J894" s="220"/>
      <c r="K894" s="176"/>
      <c r="L894" s="176"/>
      <c r="M894" s="176"/>
      <c r="N894" s="176"/>
      <c r="O894" s="227"/>
      <c r="P894" s="176"/>
      <c r="Q894" s="176"/>
      <c r="R894" s="176"/>
      <c r="S894" s="176"/>
      <c r="T894" s="176"/>
      <c r="U894" s="176"/>
      <c r="V894" s="176"/>
      <c r="W894" s="176"/>
      <c r="X894" s="176"/>
      <c r="Y894" s="224"/>
      <c r="Z894" s="176"/>
      <c r="AA894" s="176"/>
      <c r="AB894" s="176"/>
      <c r="AC894" s="176"/>
      <c r="AD894" s="176"/>
      <c r="AE894" s="176"/>
      <c r="AF894" s="176"/>
      <c r="AG894" s="176"/>
      <c r="AH894" s="176"/>
      <c r="AI894" s="176"/>
      <c r="AJ894" s="176"/>
      <c r="AK894" s="176"/>
      <c r="AL894" s="176"/>
      <c r="AM894" s="176"/>
      <c r="AN894" s="176"/>
      <c r="AO894" s="176"/>
      <c r="AP894" s="176"/>
      <c r="AQ894" s="176"/>
      <c r="AR894" s="176"/>
      <c r="AS894" s="176"/>
      <c r="AT894" s="176"/>
      <c r="AU894" s="176"/>
      <c r="AV894" s="176"/>
      <c r="AW894" s="176"/>
      <c r="AX894" s="176"/>
      <c r="AY894" s="176"/>
      <c r="AZ894" s="176"/>
      <c r="BA894" s="176"/>
      <c r="BB894" s="176"/>
      <c r="BC894" s="176"/>
      <c r="BD894" s="176"/>
      <c r="BE894" s="176"/>
      <c r="BF894" s="176"/>
      <c r="BG894" s="176"/>
      <c r="BH894" s="176"/>
      <c r="BI894" s="176"/>
      <c r="BJ894" s="176"/>
      <c r="BK894" s="176"/>
      <c r="BL894" s="176"/>
      <c r="BM894" s="176"/>
      <c r="BN894" s="176"/>
      <c r="BO894" s="176"/>
      <c r="BP894" s="176"/>
      <c r="BQ894" s="176"/>
      <c r="BR894" s="176"/>
      <c r="BS894" s="176"/>
      <c r="BT894" s="176"/>
      <c r="BU894" s="176"/>
      <c r="BV894" s="176"/>
      <c r="BW894" s="176"/>
      <c r="BX894" s="176"/>
      <c r="BY894" s="176"/>
      <c r="BZ894" s="176"/>
      <c r="CA894" s="176"/>
      <c r="CB894" s="176"/>
      <c r="CC894" s="176"/>
      <c r="CD894" s="176"/>
      <c r="CE894" s="176"/>
      <c r="CF894" s="176"/>
      <c r="CG894" s="176"/>
      <c r="CH894" s="176"/>
      <c r="CI894" s="176"/>
      <c r="CJ894" s="176"/>
      <c r="CK894" s="176"/>
      <c r="CL894" s="176"/>
      <c r="CM894" s="176"/>
      <c r="CN894" s="176"/>
      <c r="CO894" s="176"/>
      <c r="CP894" s="176"/>
      <c r="CQ894" s="176"/>
      <c r="CR894" s="176"/>
      <c r="CS894" s="176"/>
      <c r="CT894" s="176"/>
      <c r="CU894" s="176"/>
      <c r="CV894" s="176"/>
      <c r="CW894" s="176"/>
      <c r="CX894" s="176"/>
      <c r="CY894" s="176"/>
      <c r="CZ894" s="176"/>
      <c r="DA894" s="176"/>
      <c r="DB894" s="176"/>
      <c r="DC894" s="176"/>
      <c r="DD894" s="176"/>
      <c r="DE894" s="176"/>
      <c r="DF894" s="176"/>
      <c r="DG894" s="176"/>
      <c r="DH894" s="176"/>
    </row>
    <row r="895" spans="1:112" s="229" customFormat="1" x14ac:dyDescent="0.2">
      <c r="A895" s="216"/>
      <c r="B895" s="176"/>
      <c r="C895" s="176"/>
      <c r="D895" s="176"/>
      <c r="E895" s="224"/>
      <c r="F895" s="176"/>
      <c r="G895" s="176"/>
      <c r="H895" s="225"/>
      <c r="I895" s="228"/>
      <c r="J895" s="220"/>
      <c r="K895" s="176"/>
      <c r="L895" s="176"/>
      <c r="M895" s="176"/>
      <c r="N895" s="176"/>
      <c r="O895" s="227"/>
      <c r="P895" s="176"/>
      <c r="Q895" s="176"/>
      <c r="R895" s="176"/>
      <c r="S895" s="176"/>
      <c r="T895" s="176"/>
      <c r="U895" s="176"/>
      <c r="V895" s="176"/>
      <c r="W895" s="176"/>
      <c r="X895" s="176"/>
      <c r="Y895" s="224"/>
      <c r="Z895" s="176"/>
      <c r="AA895" s="176"/>
      <c r="AB895" s="176"/>
      <c r="AC895" s="176"/>
      <c r="AD895" s="176"/>
      <c r="AE895" s="176"/>
      <c r="AF895" s="176"/>
      <c r="AG895" s="176"/>
      <c r="AH895" s="176"/>
      <c r="AI895" s="176"/>
      <c r="AJ895" s="176"/>
      <c r="AK895" s="176"/>
      <c r="AL895" s="176"/>
      <c r="AM895" s="176"/>
      <c r="AN895" s="176"/>
      <c r="AO895" s="176"/>
      <c r="AP895" s="176"/>
      <c r="AQ895" s="176"/>
      <c r="AR895" s="176"/>
      <c r="AS895" s="176"/>
      <c r="AT895" s="176"/>
      <c r="AU895" s="176"/>
      <c r="AV895" s="176"/>
      <c r="AW895" s="176"/>
      <c r="AX895" s="176"/>
      <c r="AY895" s="176"/>
      <c r="AZ895" s="176"/>
      <c r="BA895" s="176"/>
      <c r="BB895" s="176"/>
      <c r="BC895" s="176"/>
      <c r="BD895" s="176"/>
      <c r="BE895" s="176"/>
      <c r="BF895" s="176"/>
      <c r="BG895" s="176"/>
      <c r="BH895" s="176"/>
      <c r="BI895" s="176"/>
      <c r="BJ895" s="176"/>
      <c r="BK895" s="176"/>
      <c r="BL895" s="176"/>
      <c r="BM895" s="176"/>
      <c r="BN895" s="176"/>
      <c r="BO895" s="176"/>
      <c r="BP895" s="176"/>
      <c r="BQ895" s="176"/>
      <c r="BR895" s="176"/>
      <c r="BS895" s="176"/>
      <c r="BT895" s="176"/>
      <c r="BU895" s="176"/>
      <c r="BV895" s="176"/>
      <c r="BW895" s="176"/>
      <c r="BX895" s="176"/>
      <c r="BY895" s="176"/>
      <c r="BZ895" s="176"/>
      <c r="CA895" s="176"/>
      <c r="CB895" s="176"/>
      <c r="CC895" s="176"/>
      <c r="CD895" s="176"/>
      <c r="CE895" s="176"/>
      <c r="CF895" s="176"/>
      <c r="CG895" s="176"/>
      <c r="CH895" s="176"/>
      <c r="CI895" s="176"/>
      <c r="CJ895" s="176"/>
      <c r="CK895" s="176"/>
      <c r="CL895" s="176"/>
      <c r="CM895" s="176"/>
      <c r="CN895" s="176"/>
      <c r="CO895" s="176"/>
      <c r="CP895" s="176"/>
      <c r="CQ895" s="176"/>
      <c r="CR895" s="176"/>
      <c r="CS895" s="176"/>
      <c r="CT895" s="176"/>
      <c r="CU895" s="176"/>
      <c r="CV895" s="176"/>
      <c r="CW895" s="176"/>
      <c r="CX895" s="176"/>
      <c r="CY895" s="176"/>
      <c r="CZ895" s="176"/>
      <c r="DA895" s="176"/>
      <c r="DB895" s="176"/>
      <c r="DC895" s="176"/>
      <c r="DD895" s="176"/>
      <c r="DE895" s="176"/>
      <c r="DF895" s="176"/>
      <c r="DG895" s="176"/>
      <c r="DH895" s="176"/>
    </row>
    <row r="896" spans="1:112" s="229" customFormat="1" x14ac:dyDescent="0.2">
      <c r="A896" s="216"/>
      <c r="B896" s="176"/>
      <c r="C896" s="176"/>
      <c r="D896" s="176"/>
      <c r="E896" s="224"/>
      <c r="F896" s="176"/>
      <c r="G896" s="176"/>
      <c r="H896" s="225"/>
      <c r="I896" s="228"/>
      <c r="J896" s="220"/>
      <c r="K896" s="176"/>
      <c r="L896" s="176"/>
      <c r="M896" s="176"/>
      <c r="N896" s="176"/>
      <c r="O896" s="227"/>
      <c r="P896" s="176"/>
      <c r="Q896" s="176"/>
      <c r="R896" s="176"/>
      <c r="S896" s="176"/>
      <c r="T896" s="176"/>
      <c r="U896" s="176"/>
      <c r="V896" s="176"/>
      <c r="W896" s="176"/>
      <c r="X896" s="176"/>
      <c r="Y896" s="224"/>
      <c r="Z896" s="176"/>
      <c r="AA896" s="176"/>
      <c r="AB896" s="176"/>
      <c r="AC896" s="176"/>
      <c r="AD896" s="176"/>
      <c r="AE896" s="176"/>
      <c r="AF896" s="176"/>
      <c r="AG896" s="176"/>
      <c r="AH896" s="176"/>
      <c r="AI896" s="176"/>
      <c r="AJ896" s="176"/>
      <c r="AK896" s="176"/>
      <c r="AL896" s="176"/>
      <c r="AM896" s="176"/>
      <c r="AN896" s="176"/>
      <c r="AO896" s="176"/>
      <c r="AP896" s="176"/>
      <c r="AQ896" s="176"/>
      <c r="AR896" s="176"/>
      <c r="AS896" s="176"/>
      <c r="AT896" s="176"/>
      <c r="AU896" s="176"/>
      <c r="AV896" s="176"/>
      <c r="AW896" s="176"/>
      <c r="AX896" s="176"/>
      <c r="AY896" s="176"/>
      <c r="AZ896" s="176"/>
      <c r="BA896" s="176"/>
      <c r="BB896" s="176"/>
      <c r="BC896" s="176"/>
      <c r="BD896" s="176"/>
      <c r="BE896" s="176"/>
      <c r="BF896" s="176"/>
      <c r="BG896" s="176"/>
      <c r="BH896" s="176"/>
      <c r="BI896" s="176"/>
      <c r="BJ896" s="176"/>
      <c r="BK896" s="176"/>
      <c r="BL896" s="176"/>
      <c r="BM896" s="176"/>
      <c r="BN896" s="176"/>
      <c r="BO896" s="176"/>
      <c r="BP896" s="176"/>
      <c r="BQ896" s="176"/>
      <c r="BR896" s="176"/>
      <c r="BS896" s="176"/>
      <c r="BT896" s="176"/>
      <c r="BU896" s="176"/>
      <c r="BV896" s="176"/>
      <c r="BW896" s="176"/>
      <c r="BX896" s="176"/>
      <c r="BY896" s="176"/>
      <c r="BZ896" s="176"/>
      <c r="CA896" s="176"/>
      <c r="CB896" s="176"/>
      <c r="CC896" s="176"/>
      <c r="CD896" s="176"/>
      <c r="CE896" s="176"/>
      <c r="CF896" s="176"/>
      <c r="CG896" s="176"/>
      <c r="CH896" s="176"/>
      <c r="CI896" s="176"/>
      <c r="CJ896" s="176"/>
      <c r="CK896" s="176"/>
      <c r="CL896" s="176"/>
      <c r="CM896" s="176"/>
      <c r="CN896" s="176"/>
      <c r="CO896" s="176"/>
      <c r="CP896" s="176"/>
      <c r="CQ896" s="176"/>
      <c r="CR896" s="176"/>
      <c r="CS896" s="176"/>
      <c r="CT896" s="176"/>
      <c r="CU896" s="176"/>
      <c r="CV896" s="176"/>
      <c r="CW896" s="176"/>
      <c r="CX896" s="176"/>
      <c r="CY896" s="176"/>
      <c r="CZ896" s="176"/>
      <c r="DA896" s="176"/>
      <c r="DB896" s="176"/>
      <c r="DC896" s="176"/>
      <c r="DD896" s="176"/>
      <c r="DE896" s="176"/>
      <c r="DF896" s="176"/>
      <c r="DG896" s="176"/>
      <c r="DH896" s="176"/>
    </row>
    <row r="897" spans="1:112" s="229" customFormat="1" x14ac:dyDescent="0.2">
      <c r="A897" s="216"/>
      <c r="B897" s="176"/>
      <c r="C897" s="176"/>
      <c r="D897" s="176"/>
      <c r="E897" s="224"/>
      <c r="F897" s="176"/>
      <c r="G897" s="176"/>
      <c r="H897" s="225"/>
      <c r="I897" s="228"/>
      <c r="J897" s="220"/>
      <c r="K897" s="176"/>
      <c r="L897" s="176"/>
      <c r="M897" s="176"/>
      <c r="N897" s="176"/>
      <c r="O897" s="227"/>
      <c r="P897" s="176"/>
      <c r="Q897" s="176"/>
      <c r="R897" s="176"/>
      <c r="S897" s="176"/>
      <c r="T897" s="176"/>
      <c r="U897" s="176"/>
      <c r="V897" s="176"/>
      <c r="W897" s="176"/>
      <c r="X897" s="176"/>
      <c r="Y897" s="224"/>
      <c r="Z897" s="176"/>
      <c r="AA897" s="176"/>
      <c r="AB897" s="176"/>
      <c r="AC897" s="176"/>
      <c r="AD897" s="176"/>
      <c r="AE897" s="176"/>
      <c r="AF897" s="176"/>
      <c r="AG897" s="176"/>
      <c r="AH897" s="176"/>
      <c r="AI897" s="176"/>
      <c r="AJ897" s="176"/>
      <c r="AK897" s="176"/>
      <c r="AL897" s="176"/>
      <c r="AM897" s="176"/>
      <c r="AN897" s="176"/>
      <c r="AO897" s="176"/>
      <c r="AP897" s="176"/>
      <c r="AQ897" s="176"/>
      <c r="AR897" s="176"/>
      <c r="AS897" s="176"/>
      <c r="AT897" s="176"/>
      <c r="AU897" s="176"/>
      <c r="AV897" s="176"/>
      <c r="AW897" s="176"/>
      <c r="AX897" s="176"/>
      <c r="AY897" s="176"/>
      <c r="AZ897" s="176"/>
      <c r="BA897" s="176"/>
      <c r="BB897" s="176"/>
      <c r="BC897" s="176"/>
      <c r="BD897" s="176"/>
      <c r="BE897" s="176"/>
      <c r="BF897" s="176"/>
      <c r="BG897" s="176"/>
      <c r="BH897" s="176"/>
      <c r="BI897" s="176"/>
      <c r="BJ897" s="176"/>
      <c r="BK897" s="176"/>
      <c r="BL897" s="176"/>
      <c r="BM897" s="176"/>
      <c r="BN897" s="176"/>
      <c r="BO897" s="176"/>
      <c r="BP897" s="176"/>
      <c r="BQ897" s="176"/>
      <c r="BR897" s="176"/>
      <c r="BS897" s="176"/>
      <c r="BT897" s="176"/>
      <c r="BU897" s="176"/>
      <c r="BV897" s="176"/>
      <c r="BW897" s="176"/>
      <c r="BX897" s="176"/>
      <c r="BY897" s="176"/>
      <c r="BZ897" s="176"/>
      <c r="CA897" s="176"/>
      <c r="CB897" s="176"/>
      <c r="CC897" s="176"/>
      <c r="CD897" s="176"/>
      <c r="CE897" s="176"/>
      <c r="CF897" s="176"/>
      <c r="CG897" s="176"/>
      <c r="CH897" s="176"/>
      <c r="CI897" s="176"/>
      <c r="CJ897" s="176"/>
      <c r="CK897" s="176"/>
      <c r="CL897" s="176"/>
      <c r="CM897" s="176"/>
      <c r="CN897" s="176"/>
      <c r="CO897" s="176"/>
      <c r="CP897" s="176"/>
      <c r="CQ897" s="176"/>
      <c r="CR897" s="176"/>
      <c r="CS897" s="176"/>
      <c r="CT897" s="176"/>
      <c r="CU897" s="176"/>
      <c r="CV897" s="176"/>
      <c r="CW897" s="176"/>
      <c r="CX897" s="176"/>
      <c r="CY897" s="176"/>
      <c r="CZ897" s="176"/>
      <c r="DA897" s="176"/>
      <c r="DB897" s="176"/>
      <c r="DC897" s="176"/>
      <c r="DD897" s="176"/>
      <c r="DE897" s="176"/>
      <c r="DF897" s="176"/>
      <c r="DG897" s="176"/>
      <c r="DH897" s="176"/>
    </row>
    <row r="898" spans="1:112" s="229" customFormat="1" x14ac:dyDescent="0.2">
      <c r="A898" s="216"/>
      <c r="B898" s="176"/>
      <c r="C898" s="176"/>
      <c r="D898" s="176"/>
      <c r="E898" s="224"/>
      <c r="F898" s="176"/>
      <c r="G898" s="176"/>
      <c r="H898" s="225"/>
      <c r="I898" s="228"/>
      <c r="J898" s="220"/>
      <c r="K898" s="176"/>
      <c r="L898" s="176"/>
      <c r="M898" s="176"/>
      <c r="N898" s="176"/>
      <c r="O898" s="227"/>
      <c r="P898" s="176"/>
      <c r="Q898" s="176"/>
      <c r="R898" s="176"/>
      <c r="S898" s="176"/>
      <c r="T898" s="176"/>
      <c r="U898" s="176"/>
      <c r="V898" s="176"/>
      <c r="W898" s="176"/>
      <c r="X898" s="176"/>
      <c r="Y898" s="224"/>
      <c r="Z898" s="176"/>
      <c r="AA898" s="176"/>
      <c r="AB898" s="176"/>
      <c r="AC898" s="176"/>
      <c r="AD898" s="176"/>
      <c r="AE898" s="176"/>
      <c r="AF898" s="176"/>
      <c r="AG898" s="176"/>
      <c r="AH898" s="176"/>
      <c r="AI898" s="176"/>
      <c r="AJ898" s="176"/>
      <c r="AK898" s="176"/>
      <c r="AL898" s="176"/>
      <c r="AM898" s="176"/>
      <c r="AN898" s="176"/>
      <c r="AO898" s="176"/>
      <c r="AP898" s="176"/>
      <c r="AQ898" s="176"/>
      <c r="AR898" s="176"/>
      <c r="AS898" s="176"/>
      <c r="AT898" s="176"/>
      <c r="AU898" s="176"/>
      <c r="AV898" s="176"/>
      <c r="AW898" s="176"/>
      <c r="AX898" s="176"/>
      <c r="AY898" s="176"/>
      <c r="AZ898" s="176"/>
      <c r="BA898" s="176"/>
      <c r="BB898" s="176"/>
      <c r="BC898" s="176"/>
      <c r="BD898" s="176"/>
      <c r="BE898" s="176"/>
      <c r="BF898" s="176"/>
      <c r="BG898" s="176"/>
      <c r="BH898" s="176"/>
      <c r="BI898" s="176"/>
      <c r="BJ898" s="176"/>
      <c r="BK898" s="176"/>
      <c r="BL898" s="176"/>
      <c r="BM898" s="176"/>
      <c r="BN898" s="176"/>
      <c r="BO898" s="176"/>
      <c r="BP898" s="176"/>
      <c r="BQ898" s="176"/>
      <c r="BR898" s="176"/>
      <c r="BS898" s="176"/>
      <c r="BT898" s="176"/>
      <c r="BU898" s="176"/>
      <c r="BV898" s="176"/>
      <c r="BW898" s="176"/>
      <c r="BX898" s="176"/>
      <c r="BY898" s="176"/>
      <c r="BZ898" s="176"/>
      <c r="CA898" s="176"/>
      <c r="CB898" s="176"/>
      <c r="CC898" s="176"/>
      <c r="CD898" s="176"/>
      <c r="CE898" s="176"/>
      <c r="CF898" s="176"/>
      <c r="CG898" s="176"/>
      <c r="CH898" s="176"/>
      <c r="CI898" s="176"/>
      <c r="CJ898" s="176"/>
      <c r="CK898" s="176"/>
      <c r="CL898" s="176"/>
      <c r="CM898" s="176"/>
      <c r="CN898" s="176"/>
      <c r="CO898" s="176"/>
      <c r="CP898" s="176"/>
      <c r="CQ898" s="176"/>
      <c r="CR898" s="176"/>
      <c r="CS898" s="176"/>
      <c r="CT898" s="176"/>
      <c r="CU898" s="176"/>
      <c r="CV898" s="176"/>
      <c r="CW898" s="176"/>
      <c r="CX898" s="176"/>
      <c r="CY898" s="176"/>
      <c r="CZ898" s="176"/>
      <c r="DA898" s="176"/>
      <c r="DB898" s="176"/>
      <c r="DC898" s="176"/>
      <c r="DD898" s="176"/>
      <c r="DE898" s="176"/>
      <c r="DF898" s="176"/>
      <c r="DG898" s="176"/>
      <c r="DH898" s="176"/>
    </row>
    <row r="899" spans="1:112" s="229" customFormat="1" x14ac:dyDescent="0.2">
      <c r="A899" s="216"/>
      <c r="B899" s="176"/>
      <c r="C899" s="176"/>
      <c r="D899" s="176"/>
      <c r="E899" s="224"/>
      <c r="F899" s="176"/>
      <c r="G899" s="176"/>
      <c r="H899" s="228"/>
      <c r="I899" s="228"/>
      <c r="J899" s="220"/>
      <c r="K899" s="176"/>
      <c r="L899" s="176"/>
      <c r="M899" s="176"/>
      <c r="N899" s="176"/>
      <c r="O899" s="227"/>
      <c r="P899" s="176"/>
      <c r="Q899" s="176"/>
      <c r="R899" s="176"/>
      <c r="S899" s="176"/>
      <c r="T899" s="176"/>
      <c r="U899" s="176"/>
      <c r="V899" s="176"/>
      <c r="W899" s="176"/>
      <c r="X899" s="176"/>
      <c r="Y899" s="224"/>
      <c r="Z899" s="176"/>
      <c r="AA899" s="176"/>
      <c r="AB899" s="176"/>
      <c r="AC899" s="176"/>
      <c r="AD899" s="176"/>
      <c r="AE899" s="176"/>
      <c r="AF899" s="176"/>
      <c r="AG899" s="176"/>
      <c r="AH899" s="176"/>
      <c r="AI899" s="176"/>
      <c r="AJ899" s="176"/>
      <c r="AK899" s="176"/>
      <c r="AL899" s="176"/>
      <c r="AM899" s="176"/>
      <c r="AN899" s="176"/>
      <c r="AO899" s="176"/>
      <c r="AP899" s="176"/>
      <c r="AQ899" s="176"/>
      <c r="AR899" s="176"/>
      <c r="AS899" s="176"/>
      <c r="AT899" s="176"/>
      <c r="AU899" s="176"/>
      <c r="AV899" s="176"/>
      <c r="AW899" s="176"/>
      <c r="AX899" s="176"/>
      <c r="AY899" s="176"/>
      <c r="AZ899" s="176"/>
      <c r="BA899" s="176"/>
      <c r="BB899" s="176"/>
      <c r="BC899" s="176"/>
      <c r="BD899" s="176"/>
      <c r="BE899" s="176"/>
      <c r="BF899" s="176"/>
      <c r="BG899" s="176"/>
      <c r="BH899" s="176"/>
      <c r="BI899" s="176"/>
      <c r="BJ899" s="176"/>
      <c r="BK899" s="176"/>
      <c r="BL899" s="176"/>
      <c r="BM899" s="176"/>
      <c r="BN899" s="176"/>
      <c r="BO899" s="176"/>
      <c r="BP899" s="176"/>
      <c r="BQ899" s="176"/>
      <c r="BR899" s="176"/>
      <c r="BS899" s="176"/>
      <c r="BT899" s="176"/>
      <c r="BU899" s="176"/>
      <c r="BV899" s="176"/>
      <c r="BW899" s="176"/>
      <c r="BX899" s="176"/>
      <c r="BY899" s="176"/>
      <c r="BZ899" s="176"/>
      <c r="CA899" s="176"/>
      <c r="CB899" s="176"/>
      <c r="CC899" s="176"/>
      <c r="CD899" s="176"/>
      <c r="CE899" s="176"/>
      <c r="CF899" s="176"/>
      <c r="CG899" s="176"/>
      <c r="CH899" s="176"/>
      <c r="CI899" s="176"/>
      <c r="CJ899" s="176"/>
      <c r="CK899" s="176"/>
      <c r="CL899" s="176"/>
      <c r="CM899" s="176"/>
      <c r="CN899" s="176"/>
      <c r="CO899" s="176"/>
      <c r="CP899" s="176"/>
      <c r="CQ899" s="176"/>
      <c r="CR899" s="176"/>
      <c r="CS899" s="176"/>
      <c r="CT899" s="176"/>
      <c r="CU899" s="176"/>
      <c r="CV899" s="176"/>
      <c r="CW899" s="176"/>
      <c r="CX899" s="176"/>
      <c r="CY899" s="176"/>
      <c r="CZ899" s="176"/>
      <c r="DA899" s="176"/>
      <c r="DB899" s="176"/>
      <c r="DC899" s="176"/>
      <c r="DD899" s="176"/>
      <c r="DE899" s="176"/>
      <c r="DF899" s="176"/>
      <c r="DG899" s="176"/>
      <c r="DH899" s="176"/>
    </row>
    <row r="900" spans="1:112" s="229" customFormat="1" x14ac:dyDescent="0.2">
      <c r="A900" s="216"/>
      <c r="B900" s="176"/>
      <c r="C900" s="176"/>
      <c r="D900" s="176"/>
      <c r="E900" s="224"/>
      <c r="F900" s="176"/>
      <c r="G900" s="176"/>
      <c r="H900" s="228"/>
      <c r="I900" s="228"/>
      <c r="J900" s="220"/>
      <c r="K900" s="176"/>
      <c r="L900" s="176"/>
      <c r="M900" s="176"/>
      <c r="N900" s="176"/>
      <c r="O900" s="227"/>
      <c r="P900" s="176"/>
      <c r="Q900" s="176"/>
      <c r="R900" s="176"/>
      <c r="S900" s="176"/>
      <c r="T900" s="176"/>
      <c r="U900" s="176"/>
      <c r="V900" s="176"/>
      <c r="W900" s="176"/>
      <c r="X900" s="176"/>
      <c r="Y900" s="224"/>
      <c r="Z900" s="176"/>
      <c r="AA900" s="176"/>
      <c r="AB900" s="176"/>
      <c r="AC900" s="176"/>
      <c r="AD900" s="176"/>
      <c r="AE900" s="176"/>
      <c r="AF900" s="176"/>
      <c r="AG900" s="176"/>
      <c r="AH900" s="176"/>
      <c r="AI900" s="176"/>
      <c r="AJ900" s="176"/>
      <c r="AK900" s="176"/>
      <c r="AL900" s="176"/>
      <c r="AM900" s="176"/>
      <c r="AN900" s="176"/>
      <c r="AO900" s="176"/>
      <c r="AP900" s="176"/>
      <c r="AQ900" s="176"/>
      <c r="AR900" s="176"/>
      <c r="AS900" s="176"/>
      <c r="AT900" s="176"/>
      <c r="AU900" s="176"/>
      <c r="AV900" s="176"/>
      <c r="AW900" s="176"/>
      <c r="AX900" s="176"/>
      <c r="AY900" s="176"/>
      <c r="AZ900" s="176"/>
      <c r="BA900" s="176"/>
      <c r="BB900" s="176"/>
      <c r="BC900" s="176"/>
      <c r="BD900" s="176"/>
      <c r="BE900" s="176"/>
      <c r="BF900" s="176"/>
      <c r="BG900" s="176"/>
      <c r="BH900" s="176"/>
      <c r="BI900" s="176"/>
      <c r="BJ900" s="176"/>
      <c r="BK900" s="176"/>
      <c r="BL900" s="176"/>
      <c r="BM900" s="176"/>
      <c r="BN900" s="176"/>
      <c r="BO900" s="176"/>
      <c r="BP900" s="176"/>
      <c r="BQ900" s="176"/>
      <c r="BR900" s="176"/>
      <c r="BS900" s="176"/>
      <c r="BT900" s="176"/>
      <c r="BU900" s="176"/>
      <c r="BV900" s="176"/>
      <c r="BW900" s="176"/>
      <c r="BX900" s="176"/>
      <c r="BY900" s="176"/>
      <c r="BZ900" s="176"/>
      <c r="CA900" s="176"/>
      <c r="CB900" s="176"/>
      <c r="CC900" s="176"/>
      <c r="CD900" s="176"/>
      <c r="CE900" s="176"/>
      <c r="CF900" s="176"/>
      <c r="CG900" s="176"/>
      <c r="CH900" s="176"/>
      <c r="CI900" s="176"/>
      <c r="CJ900" s="176"/>
      <c r="CK900" s="176"/>
      <c r="CL900" s="176"/>
      <c r="CM900" s="176"/>
      <c r="CN900" s="176"/>
      <c r="CO900" s="176"/>
      <c r="CP900" s="176"/>
      <c r="CQ900" s="176"/>
      <c r="CR900" s="176"/>
      <c r="CS900" s="176"/>
      <c r="CT900" s="176"/>
      <c r="CU900" s="176"/>
      <c r="CV900" s="176"/>
      <c r="CW900" s="176"/>
      <c r="CX900" s="176"/>
      <c r="CY900" s="176"/>
      <c r="CZ900" s="176"/>
      <c r="DA900" s="176"/>
      <c r="DB900" s="176"/>
      <c r="DC900" s="176"/>
      <c r="DD900" s="176"/>
      <c r="DE900" s="176"/>
      <c r="DF900" s="176"/>
      <c r="DG900" s="176"/>
      <c r="DH900" s="176"/>
    </row>
    <row r="901" spans="1:112" s="229" customFormat="1" x14ac:dyDescent="0.2">
      <c r="A901" s="216"/>
      <c r="B901" s="176"/>
      <c r="C901" s="176"/>
      <c r="D901" s="176"/>
      <c r="E901" s="224"/>
      <c r="F901" s="176"/>
      <c r="G901" s="176"/>
      <c r="H901" s="228"/>
      <c r="I901" s="228"/>
      <c r="J901" s="220"/>
      <c r="K901" s="176"/>
      <c r="L901" s="176"/>
      <c r="M901" s="176"/>
      <c r="N901" s="176"/>
      <c r="O901" s="227"/>
      <c r="P901" s="176"/>
      <c r="Q901" s="176"/>
      <c r="R901" s="176"/>
      <c r="S901" s="176"/>
      <c r="T901" s="176"/>
      <c r="U901" s="176"/>
      <c r="V901" s="176"/>
      <c r="W901" s="176"/>
      <c r="X901" s="176"/>
      <c r="Y901" s="224"/>
      <c r="Z901" s="176"/>
      <c r="AA901" s="176"/>
      <c r="AB901" s="176"/>
      <c r="AC901" s="176"/>
      <c r="AD901" s="176"/>
      <c r="AE901" s="176"/>
      <c r="AF901" s="176"/>
      <c r="AG901" s="176"/>
      <c r="AH901" s="176"/>
      <c r="AI901" s="176"/>
      <c r="AJ901" s="176"/>
      <c r="AK901" s="176"/>
      <c r="AL901" s="176"/>
      <c r="AM901" s="176"/>
      <c r="AN901" s="176"/>
      <c r="AO901" s="176"/>
      <c r="AP901" s="176"/>
      <c r="AQ901" s="176"/>
      <c r="AR901" s="176"/>
      <c r="AS901" s="176"/>
      <c r="AT901" s="176"/>
      <c r="AU901" s="176"/>
      <c r="AV901" s="176"/>
      <c r="AW901" s="176"/>
      <c r="AX901" s="176"/>
      <c r="AY901" s="176"/>
      <c r="AZ901" s="176"/>
      <c r="BA901" s="176"/>
      <c r="BB901" s="176"/>
      <c r="BC901" s="176"/>
      <c r="BD901" s="176"/>
      <c r="BE901" s="176"/>
      <c r="BF901" s="176"/>
      <c r="BG901" s="176"/>
      <c r="BH901" s="176"/>
      <c r="BI901" s="176"/>
      <c r="BJ901" s="176"/>
      <c r="BK901" s="176"/>
      <c r="BL901" s="176"/>
      <c r="BM901" s="176"/>
      <c r="BN901" s="176"/>
      <c r="BO901" s="176"/>
      <c r="BP901" s="176"/>
      <c r="BQ901" s="176"/>
      <c r="BR901" s="176"/>
      <c r="BS901" s="176"/>
      <c r="BT901" s="176"/>
      <c r="BU901" s="176"/>
      <c r="BV901" s="176"/>
      <c r="BW901" s="176"/>
      <c r="BX901" s="176"/>
      <c r="BY901" s="176"/>
      <c r="BZ901" s="176"/>
      <c r="CA901" s="176"/>
      <c r="CB901" s="176"/>
      <c r="CC901" s="176"/>
      <c r="CD901" s="176"/>
      <c r="CE901" s="176"/>
      <c r="CF901" s="176"/>
      <c r="CG901" s="176"/>
      <c r="CH901" s="176"/>
      <c r="CI901" s="176"/>
      <c r="CJ901" s="176"/>
      <c r="CK901" s="176"/>
      <c r="CL901" s="176"/>
      <c r="CM901" s="176"/>
      <c r="CN901" s="176"/>
      <c r="CO901" s="176"/>
      <c r="CP901" s="176"/>
      <c r="CQ901" s="176"/>
      <c r="CR901" s="176"/>
      <c r="CS901" s="176"/>
      <c r="CT901" s="176"/>
      <c r="CU901" s="176"/>
      <c r="CV901" s="176"/>
      <c r="CW901" s="176"/>
      <c r="CX901" s="176"/>
      <c r="CY901" s="176"/>
      <c r="CZ901" s="176"/>
      <c r="DA901" s="176"/>
      <c r="DB901" s="176"/>
      <c r="DC901" s="176"/>
      <c r="DD901" s="176"/>
      <c r="DE901" s="176"/>
      <c r="DF901" s="176"/>
      <c r="DG901" s="176"/>
      <c r="DH901" s="176"/>
    </row>
    <row r="902" spans="1:112" s="229" customFormat="1" x14ac:dyDescent="0.2">
      <c r="A902" s="216"/>
      <c r="B902" s="176"/>
      <c r="C902" s="176"/>
      <c r="D902" s="176"/>
      <c r="E902" s="224"/>
      <c r="F902" s="176"/>
      <c r="G902" s="176"/>
      <c r="H902" s="228"/>
      <c r="I902" s="228"/>
      <c r="J902" s="220"/>
      <c r="K902" s="176"/>
      <c r="L902" s="176"/>
      <c r="M902" s="176"/>
      <c r="N902" s="176"/>
      <c r="O902" s="227"/>
      <c r="P902" s="176"/>
      <c r="Q902" s="176"/>
      <c r="R902" s="176"/>
      <c r="S902" s="176"/>
      <c r="T902" s="176"/>
      <c r="U902" s="176"/>
      <c r="V902" s="176"/>
      <c r="W902" s="176"/>
      <c r="X902" s="176"/>
      <c r="Y902" s="224"/>
      <c r="Z902" s="176"/>
      <c r="AA902" s="176"/>
      <c r="AB902" s="176"/>
      <c r="AC902" s="176"/>
      <c r="AD902" s="176"/>
      <c r="AE902" s="176"/>
      <c r="AF902" s="176"/>
      <c r="AG902" s="176"/>
      <c r="AH902" s="176"/>
      <c r="AI902" s="176"/>
      <c r="AJ902" s="176"/>
      <c r="AK902" s="176"/>
      <c r="AL902" s="176"/>
      <c r="AM902" s="176"/>
      <c r="AN902" s="176"/>
      <c r="AO902" s="176"/>
      <c r="AP902" s="176"/>
      <c r="AQ902" s="176"/>
      <c r="AR902" s="176"/>
      <c r="AS902" s="176"/>
      <c r="AT902" s="176"/>
      <c r="AU902" s="176"/>
      <c r="AV902" s="176"/>
      <c r="AW902" s="176"/>
      <c r="AX902" s="176"/>
      <c r="AY902" s="176"/>
      <c r="AZ902" s="176"/>
      <c r="BA902" s="176"/>
      <c r="BB902" s="176"/>
      <c r="BC902" s="176"/>
      <c r="BD902" s="176"/>
      <c r="BE902" s="176"/>
      <c r="BF902" s="176"/>
      <c r="BG902" s="176"/>
      <c r="BH902" s="176"/>
      <c r="BI902" s="176"/>
      <c r="BJ902" s="176"/>
      <c r="BK902" s="176"/>
      <c r="BL902" s="176"/>
      <c r="BM902" s="176"/>
      <c r="BN902" s="176"/>
      <c r="BO902" s="176"/>
      <c r="BP902" s="176"/>
      <c r="BQ902" s="176"/>
      <c r="BR902" s="176"/>
      <c r="BS902" s="176"/>
      <c r="BT902" s="176"/>
      <c r="BU902" s="176"/>
      <c r="BV902" s="176"/>
      <c r="BW902" s="176"/>
      <c r="BX902" s="176"/>
      <c r="BY902" s="176"/>
      <c r="BZ902" s="176"/>
      <c r="CA902" s="176"/>
      <c r="CB902" s="176"/>
      <c r="CC902" s="176"/>
      <c r="CD902" s="176"/>
      <c r="CE902" s="176"/>
      <c r="CF902" s="176"/>
      <c r="CG902" s="176"/>
      <c r="CH902" s="176"/>
      <c r="CI902" s="176"/>
      <c r="CJ902" s="176"/>
      <c r="CK902" s="176"/>
      <c r="CL902" s="176"/>
      <c r="CM902" s="176"/>
      <c r="CN902" s="176"/>
      <c r="CO902" s="176"/>
      <c r="CP902" s="176"/>
      <c r="CQ902" s="176"/>
      <c r="CR902" s="176"/>
      <c r="CS902" s="176"/>
      <c r="CT902" s="176"/>
      <c r="CU902" s="176"/>
      <c r="CV902" s="176"/>
      <c r="CW902" s="176"/>
      <c r="CX902" s="176"/>
      <c r="CY902" s="176"/>
      <c r="CZ902" s="176"/>
      <c r="DA902" s="176"/>
      <c r="DB902" s="176"/>
      <c r="DC902" s="176"/>
      <c r="DD902" s="176"/>
      <c r="DE902" s="176"/>
      <c r="DF902" s="176"/>
      <c r="DG902" s="176"/>
      <c r="DH902" s="176"/>
    </row>
    <row r="903" spans="1:112" s="229" customFormat="1" x14ac:dyDescent="0.2">
      <c r="A903" s="216"/>
      <c r="B903" s="176"/>
      <c r="C903" s="223"/>
      <c r="D903" s="176"/>
      <c r="E903" s="224"/>
      <c r="F903" s="176"/>
      <c r="G903" s="176"/>
      <c r="H903" s="225"/>
      <c r="I903" s="228"/>
      <c r="J903" s="220"/>
      <c r="K903" s="176"/>
      <c r="L903" s="176"/>
      <c r="M903" s="176"/>
      <c r="N903" s="176"/>
      <c r="O903" s="227"/>
      <c r="P903" s="176"/>
      <c r="Q903" s="176"/>
      <c r="R903" s="176"/>
      <c r="S903" s="176"/>
      <c r="T903" s="176"/>
      <c r="U903" s="176"/>
      <c r="V903" s="176"/>
      <c r="W903" s="176"/>
      <c r="X903" s="176"/>
      <c r="Y903" s="224"/>
      <c r="Z903" s="176"/>
      <c r="AA903" s="176"/>
      <c r="AB903" s="176"/>
      <c r="AC903" s="176"/>
      <c r="AD903" s="176"/>
      <c r="AE903" s="176"/>
      <c r="AF903" s="176"/>
      <c r="AG903" s="176"/>
      <c r="AH903" s="176"/>
      <c r="AI903" s="176"/>
      <c r="AJ903" s="176"/>
      <c r="AK903" s="176"/>
      <c r="AL903" s="176"/>
      <c r="AM903" s="176"/>
      <c r="AN903" s="176"/>
      <c r="AO903" s="176"/>
      <c r="AP903" s="176"/>
      <c r="AQ903" s="176"/>
      <c r="AR903" s="176"/>
      <c r="AS903" s="176"/>
      <c r="AT903" s="176"/>
      <c r="AU903" s="176"/>
      <c r="AV903" s="176"/>
      <c r="AW903" s="176"/>
      <c r="AX903" s="176"/>
      <c r="AY903" s="176"/>
      <c r="AZ903" s="176"/>
      <c r="BA903" s="176"/>
      <c r="BB903" s="176"/>
      <c r="BC903" s="176"/>
      <c r="BD903" s="176"/>
      <c r="BE903" s="176"/>
      <c r="BF903" s="176"/>
      <c r="BG903" s="176"/>
      <c r="BH903" s="176"/>
      <c r="BI903" s="176"/>
      <c r="BJ903" s="176"/>
      <c r="BK903" s="176"/>
      <c r="BL903" s="176"/>
      <c r="BM903" s="176"/>
      <c r="BN903" s="176"/>
      <c r="BO903" s="176"/>
      <c r="BP903" s="176"/>
      <c r="BQ903" s="176"/>
      <c r="BR903" s="176"/>
      <c r="BS903" s="176"/>
      <c r="BT903" s="176"/>
      <c r="BU903" s="176"/>
      <c r="BV903" s="176"/>
      <c r="BW903" s="176"/>
      <c r="BX903" s="176"/>
      <c r="BY903" s="176"/>
      <c r="BZ903" s="176"/>
      <c r="CA903" s="176"/>
      <c r="CB903" s="176"/>
      <c r="CC903" s="176"/>
      <c r="CD903" s="176"/>
      <c r="CE903" s="176"/>
      <c r="CF903" s="176"/>
      <c r="CG903" s="176"/>
      <c r="CH903" s="176"/>
      <c r="CI903" s="176"/>
      <c r="CJ903" s="176"/>
      <c r="CK903" s="176"/>
      <c r="CL903" s="176"/>
      <c r="CM903" s="176"/>
      <c r="CN903" s="176"/>
      <c r="CO903" s="176"/>
      <c r="CP903" s="176"/>
      <c r="CQ903" s="176"/>
      <c r="CR903" s="176"/>
      <c r="CS903" s="176"/>
      <c r="CT903" s="176"/>
      <c r="CU903" s="176"/>
      <c r="CV903" s="176"/>
      <c r="CW903" s="176"/>
      <c r="CX903" s="176"/>
      <c r="CY903" s="176"/>
      <c r="CZ903" s="176"/>
      <c r="DA903" s="176"/>
      <c r="DB903" s="176"/>
      <c r="DC903" s="176"/>
      <c r="DD903" s="176"/>
      <c r="DE903" s="176"/>
      <c r="DF903" s="176"/>
      <c r="DG903" s="176"/>
      <c r="DH903" s="176"/>
    </row>
    <row r="904" spans="1:112" s="229" customFormat="1" x14ac:dyDescent="0.2">
      <c r="A904" s="216"/>
      <c r="B904" s="176"/>
      <c r="C904" s="176"/>
      <c r="D904" s="176"/>
      <c r="E904" s="224"/>
      <c r="F904" s="176"/>
      <c r="G904" s="176"/>
      <c r="H904" s="225"/>
      <c r="I904" s="228"/>
      <c r="J904" s="220"/>
      <c r="K904" s="176"/>
      <c r="L904" s="176"/>
      <c r="M904" s="176"/>
      <c r="N904" s="176"/>
      <c r="O904" s="227"/>
      <c r="P904" s="176"/>
      <c r="Q904" s="176"/>
      <c r="R904" s="176"/>
      <c r="S904" s="176"/>
      <c r="T904" s="176"/>
      <c r="U904" s="176"/>
      <c r="V904" s="176"/>
      <c r="W904" s="176"/>
      <c r="X904" s="176"/>
      <c r="Y904" s="224"/>
      <c r="Z904" s="176"/>
      <c r="AA904" s="176"/>
      <c r="AB904" s="176"/>
      <c r="AC904" s="176"/>
      <c r="AD904" s="176"/>
      <c r="AE904" s="176"/>
      <c r="AF904" s="176"/>
      <c r="AG904" s="176"/>
      <c r="AH904" s="176"/>
      <c r="AI904" s="176"/>
      <c r="AJ904" s="176"/>
      <c r="AK904" s="176"/>
      <c r="AL904" s="176"/>
      <c r="AM904" s="176"/>
      <c r="AN904" s="176"/>
      <c r="AO904" s="176"/>
      <c r="AP904" s="176"/>
      <c r="AQ904" s="176"/>
      <c r="AR904" s="176"/>
      <c r="AS904" s="176"/>
      <c r="AT904" s="176"/>
      <c r="AU904" s="176"/>
      <c r="AV904" s="176"/>
      <c r="AW904" s="176"/>
      <c r="AX904" s="176"/>
      <c r="AY904" s="176"/>
      <c r="AZ904" s="176"/>
      <c r="BA904" s="176"/>
      <c r="BB904" s="176"/>
      <c r="BC904" s="176"/>
      <c r="BD904" s="176"/>
      <c r="BE904" s="176"/>
      <c r="BF904" s="176"/>
      <c r="BG904" s="176"/>
      <c r="BH904" s="176"/>
      <c r="BI904" s="176"/>
      <c r="BJ904" s="176"/>
      <c r="BK904" s="176"/>
      <c r="BL904" s="176"/>
      <c r="BM904" s="176"/>
      <c r="BN904" s="176"/>
      <c r="BO904" s="176"/>
      <c r="BP904" s="176"/>
      <c r="BQ904" s="176"/>
      <c r="BR904" s="176"/>
      <c r="BS904" s="176"/>
      <c r="BT904" s="176"/>
      <c r="BU904" s="176"/>
      <c r="BV904" s="176"/>
      <c r="BW904" s="176"/>
      <c r="BX904" s="176"/>
      <c r="BY904" s="176"/>
      <c r="BZ904" s="176"/>
      <c r="CA904" s="176"/>
      <c r="CB904" s="176"/>
      <c r="CC904" s="176"/>
      <c r="CD904" s="176"/>
      <c r="CE904" s="176"/>
      <c r="CF904" s="176"/>
      <c r="CG904" s="176"/>
      <c r="CH904" s="176"/>
      <c r="CI904" s="176"/>
      <c r="CJ904" s="176"/>
      <c r="CK904" s="176"/>
      <c r="CL904" s="176"/>
      <c r="CM904" s="176"/>
      <c r="CN904" s="176"/>
      <c r="CO904" s="176"/>
      <c r="CP904" s="176"/>
      <c r="CQ904" s="176"/>
      <c r="CR904" s="176"/>
      <c r="CS904" s="176"/>
      <c r="CT904" s="176"/>
      <c r="CU904" s="176"/>
      <c r="CV904" s="176"/>
      <c r="CW904" s="176"/>
      <c r="CX904" s="176"/>
      <c r="CY904" s="176"/>
      <c r="CZ904" s="176"/>
      <c r="DA904" s="176"/>
      <c r="DB904" s="176"/>
      <c r="DC904" s="176"/>
      <c r="DD904" s="176"/>
      <c r="DE904" s="176"/>
      <c r="DF904" s="176"/>
      <c r="DG904" s="176"/>
      <c r="DH904" s="176"/>
    </row>
    <row r="905" spans="1:112" s="229" customFormat="1" x14ac:dyDescent="0.2">
      <c r="A905" s="216"/>
      <c r="B905" s="176"/>
      <c r="C905" s="176"/>
      <c r="D905" s="176"/>
      <c r="E905" s="224"/>
      <c r="F905" s="176"/>
      <c r="G905" s="176"/>
      <c r="H905" s="225"/>
      <c r="I905" s="228"/>
      <c r="J905" s="220"/>
      <c r="K905" s="176"/>
      <c r="L905" s="176"/>
      <c r="M905" s="176"/>
      <c r="N905" s="176"/>
      <c r="O905" s="227"/>
      <c r="P905" s="176"/>
      <c r="Q905" s="176"/>
      <c r="R905" s="176"/>
      <c r="S905" s="176"/>
      <c r="T905" s="176"/>
      <c r="U905" s="176"/>
      <c r="V905" s="176"/>
      <c r="W905" s="176"/>
      <c r="X905" s="176"/>
      <c r="Y905" s="224"/>
      <c r="Z905" s="176"/>
      <c r="AA905" s="176"/>
      <c r="AB905" s="176"/>
      <c r="AC905" s="176"/>
      <c r="AD905" s="176"/>
      <c r="AE905" s="176"/>
      <c r="AF905" s="176"/>
      <c r="AG905" s="176"/>
      <c r="AH905" s="176"/>
      <c r="AI905" s="176"/>
      <c r="AJ905" s="176"/>
      <c r="AK905" s="176"/>
      <c r="AL905" s="176"/>
      <c r="AM905" s="176"/>
      <c r="AN905" s="176"/>
      <c r="AO905" s="176"/>
      <c r="AP905" s="176"/>
      <c r="AQ905" s="176"/>
      <c r="AR905" s="176"/>
      <c r="AS905" s="176"/>
      <c r="AT905" s="176"/>
      <c r="AU905" s="176"/>
      <c r="AV905" s="176"/>
      <c r="AW905" s="176"/>
      <c r="AX905" s="176"/>
      <c r="AY905" s="176"/>
      <c r="AZ905" s="176"/>
      <c r="BA905" s="176"/>
      <c r="BB905" s="176"/>
      <c r="BC905" s="176"/>
      <c r="BD905" s="176"/>
      <c r="BE905" s="176"/>
      <c r="BF905" s="176"/>
      <c r="BG905" s="176"/>
      <c r="BH905" s="176"/>
      <c r="BI905" s="176"/>
      <c r="BJ905" s="176"/>
      <c r="BK905" s="176"/>
      <c r="BL905" s="176"/>
      <c r="BM905" s="176"/>
      <c r="BN905" s="176"/>
      <c r="BO905" s="176"/>
      <c r="BP905" s="176"/>
      <c r="BQ905" s="176"/>
      <c r="BR905" s="176"/>
      <c r="BS905" s="176"/>
      <c r="BT905" s="176"/>
      <c r="BU905" s="176"/>
      <c r="BV905" s="176"/>
      <c r="BW905" s="176"/>
      <c r="BX905" s="176"/>
      <c r="BY905" s="176"/>
      <c r="BZ905" s="176"/>
      <c r="CA905" s="176"/>
      <c r="CB905" s="176"/>
      <c r="CC905" s="176"/>
      <c r="CD905" s="176"/>
      <c r="CE905" s="176"/>
      <c r="CF905" s="176"/>
      <c r="CG905" s="176"/>
      <c r="CH905" s="176"/>
      <c r="CI905" s="176"/>
      <c r="CJ905" s="176"/>
      <c r="CK905" s="176"/>
      <c r="CL905" s="176"/>
      <c r="CM905" s="176"/>
      <c r="CN905" s="176"/>
      <c r="CO905" s="176"/>
      <c r="CP905" s="176"/>
      <c r="CQ905" s="176"/>
      <c r="CR905" s="176"/>
      <c r="CS905" s="176"/>
      <c r="CT905" s="176"/>
      <c r="CU905" s="176"/>
      <c r="CV905" s="176"/>
      <c r="CW905" s="176"/>
      <c r="CX905" s="176"/>
      <c r="CY905" s="176"/>
      <c r="CZ905" s="176"/>
      <c r="DA905" s="176"/>
      <c r="DB905" s="176"/>
      <c r="DC905" s="176"/>
      <c r="DD905" s="176"/>
      <c r="DE905" s="176"/>
      <c r="DF905" s="176"/>
      <c r="DG905" s="176"/>
      <c r="DH905" s="176"/>
    </row>
    <row r="906" spans="1:112" s="229" customFormat="1" x14ac:dyDescent="0.2">
      <c r="A906" s="216"/>
      <c r="B906" s="176"/>
      <c r="C906" s="176"/>
      <c r="D906" s="176"/>
      <c r="E906" s="224"/>
      <c r="F906" s="176"/>
      <c r="G906" s="176"/>
      <c r="H906" s="225"/>
      <c r="I906" s="228"/>
      <c r="J906" s="220"/>
      <c r="K906" s="176"/>
      <c r="L906" s="176"/>
      <c r="M906" s="176"/>
      <c r="N906" s="176"/>
      <c r="O906" s="227"/>
      <c r="P906" s="176"/>
      <c r="Q906" s="176"/>
      <c r="R906" s="176"/>
      <c r="S906" s="176"/>
      <c r="T906" s="176"/>
      <c r="U906" s="176"/>
      <c r="V906" s="176"/>
      <c r="W906" s="176"/>
      <c r="X906" s="176"/>
      <c r="Y906" s="224"/>
      <c r="Z906" s="176"/>
      <c r="AA906" s="176"/>
      <c r="AB906" s="176"/>
      <c r="AC906" s="176"/>
      <c r="AD906" s="176"/>
      <c r="AE906" s="176"/>
      <c r="AF906" s="176"/>
      <c r="AG906" s="176"/>
      <c r="AH906" s="176"/>
      <c r="AI906" s="176"/>
      <c r="AJ906" s="176"/>
      <c r="AK906" s="176"/>
      <c r="AL906" s="176"/>
      <c r="AM906" s="176"/>
      <c r="AN906" s="176"/>
      <c r="AO906" s="176"/>
      <c r="AP906" s="176"/>
      <c r="AQ906" s="176"/>
      <c r="AR906" s="176"/>
      <c r="AS906" s="176"/>
      <c r="AT906" s="176"/>
      <c r="AU906" s="176"/>
      <c r="AV906" s="176"/>
      <c r="AW906" s="176"/>
      <c r="AX906" s="176"/>
      <c r="AY906" s="176"/>
      <c r="AZ906" s="176"/>
      <c r="BA906" s="176"/>
      <c r="BB906" s="176"/>
      <c r="BC906" s="176"/>
      <c r="BD906" s="176"/>
      <c r="BE906" s="176"/>
      <c r="BF906" s="176"/>
      <c r="BG906" s="176"/>
      <c r="BH906" s="176"/>
      <c r="BI906" s="176"/>
      <c r="BJ906" s="176"/>
      <c r="BK906" s="176"/>
      <c r="BL906" s="176"/>
      <c r="BM906" s="176"/>
      <c r="BN906" s="176"/>
      <c r="BO906" s="176"/>
      <c r="BP906" s="176"/>
      <c r="BQ906" s="176"/>
      <c r="BR906" s="176"/>
      <c r="BS906" s="176"/>
      <c r="BT906" s="176"/>
      <c r="BU906" s="176"/>
      <c r="BV906" s="176"/>
      <c r="BW906" s="176"/>
      <c r="BX906" s="176"/>
      <c r="BY906" s="176"/>
      <c r="BZ906" s="176"/>
      <c r="CA906" s="176"/>
      <c r="CB906" s="176"/>
      <c r="CC906" s="176"/>
      <c r="CD906" s="176"/>
      <c r="CE906" s="176"/>
      <c r="CF906" s="176"/>
      <c r="CG906" s="176"/>
      <c r="CH906" s="176"/>
      <c r="CI906" s="176"/>
      <c r="CJ906" s="176"/>
      <c r="CK906" s="176"/>
      <c r="CL906" s="176"/>
      <c r="CM906" s="176"/>
      <c r="CN906" s="176"/>
      <c r="CO906" s="176"/>
      <c r="CP906" s="176"/>
      <c r="CQ906" s="176"/>
      <c r="CR906" s="176"/>
      <c r="CS906" s="176"/>
      <c r="CT906" s="176"/>
      <c r="CU906" s="176"/>
      <c r="CV906" s="176"/>
      <c r="CW906" s="176"/>
      <c r="CX906" s="176"/>
      <c r="CY906" s="176"/>
      <c r="CZ906" s="176"/>
      <c r="DA906" s="176"/>
      <c r="DB906" s="176"/>
      <c r="DC906" s="176"/>
      <c r="DD906" s="176"/>
      <c r="DE906" s="176"/>
      <c r="DF906" s="176"/>
      <c r="DG906" s="176"/>
      <c r="DH906" s="176"/>
    </row>
    <row r="907" spans="1:112" s="229" customFormat="1" x14ac:dyDescent="0.2">
      <c r="A907" s="216"/>
      <c r="B907" s="176"/>
      <c r="C907" s="176"/>
      <c r="D907" s="176"/>
      <c r="E907" s="224"/>
      <c r="F907" s="176"/>
      <c r="G907" s="176"/>
      <c r="H907" s="228"/>
      <c r="I907" s="228"/>
      <c r="J907" s="220"/>
      <c r="K907" s="176"/>
      <c r="L907" s="176"/>
      <c r="M907" s="176"/>
      <c r="N907" s="176"/>
      <c r="O907" s="227"/>
      <c r="P907" s="176"/>
      <c r="Q907" s="176"/>
      <c r="R907" s="176"/>
      <c r="S907" s="176"/>
      <c r="T907" s="176"/>
      <c r="U907" s="176"/>
      <c r="V907" s="176"/>
      <c r="W907" s="176"/>
      <c r="X907" s="176"/>
      <c r="Y907" s="224"/>
      <c r="Z907" s="176"/>
      <c r="AA907" s="176"/>
      <c r="AB907" s="176"/>
      <c r="AC907" s="176"/>
      <c r="AD907" s="176"/>
      <c r="AE907" s="176"/>
      <c r="AF907" s="176"/>
      <c r="AG907" s="176"/>
      <c r="AH907" s="176"/>
      <c r="AI907" s="176"/>
      <c r="AJ907" s="176"/>
      <c r="AK907" s="176"/>
      <c r="AL907" s="176"/>
      <c r="AM907" s="176"/>
      <c r="AN907" s="176"/>
      <c r="AO907" s="176"/>
      <c r="AP907" s="176"/>
      <c r="AQ907" s="176"/>
      <c r="AR907" s="176"/>
      <c r="AS907" s="176"/>
      <c r="AT907" s="176"/>
      <c r="AU907" s="176"/>
      <c r="AV907" s="176"/>
      <c r="AW907" s="176"/>
      <c r="AX907" s="176"/>
      <c r="AY907" s="176"/>
      <c r="AZ907" s="176"/>
      <c r="BA907" s="176"/>
      <c r="BB907" s="176"/>
      <c r="BC907" s="176"/>
      <c r="BD907" s="176"/>
      <c r="BE907" s="176"/>
      <c r="BF907" s="176"/>
      <c r="BG907" s="176"/>
      <c r="BH907" s="176"/>
      <c r="BI907" s="176"/>
      <c r="BJ907" s="176"/>
      <c r="BK907" s="176"/>
      <c r="BL907" s="176"/>
      <c r="BM907" s="176"/>
      <c r="BN907" s="176"/>
      <c r="BO907" s="176"/>
      <c r="BP907" s="176"/>
      <c r="BQ907" s="176"/>
      <c r="BR907" s="176"/>
      <c r="BS907" s="176"/>
      <c r="BT907" s="176"/>
      <c r="BU907" s="176"/>
      <c r="BV907" s="176"/>
      <c r="BW907" s="176"/>
      <c r="BX907" s="176"/>
      <c r="BY907" s="176"/>
      <c r="BZ907" s="176"/>
      <c r="CA907" s="176"/>
      <c r="CB907" s="176"/>
      <c r="CC907" s="176"/>
      <c r="CD907" s="176"/>
      <c r="CE907" s="176"/>
      <c r="CF907" s="176"/>
      <c r="CG907" s="176"/>
      <c r="CH907" s="176"/>
      <c r="CI907" s="176"/>
      <c r="CJ907" s="176"/>
      <c r="CK907" s="176"/>
      <c r="CL907" s="176"/>
      <c r="CM907" s="176"/>
      <c r="CN907" s="176"/>
      <c r="CO907" s="176"/>
      <c r="CP907" s="176"/>
      <c r="CQ907" s="176"/>
      <c r="CR907" s="176"/>
      <c r="CS907" s="176"/>
      <c r="CT907" s="176"/>
      <c r="CU907" s="176"/>
      <c r="CV907" s="176"/>
      <c r="CW907" s="176"/>
      <c r="CX907" s="176"/>
      <c r="CY907" s="176"/>
      <c r="CZ907" s="176"/>
      <c r="DA907" s="176"/>
      <c r="DB907" s="176"/>
      <c r="DC907" s="176"/>
      <c r="DD907" s="176"/>
      <c r="DE907" s="176"/>
      <c r="DF907" s="176"/>
      <c r="DG907" s="176"/>
      <c r="DH907" s="176"/>
    </row>
    <row r="908" spans="1:112" s="229" customFormat="1" x14ac:dyDescent="0.2">
      <c r="A908" s="216"/>
      <c r="B908" s="176"/>
      <c r="C908" s="176"/>
      <c r="D908" s="176"/>
      <c r="E908" s="224"/>
      <c r="F908" s="176"/>
      <c r="G908" s="176"/>
      <c r="H908" s="228"/>
      <c r="I908" s="228"/>
      <c r="J908" s="220"/>
      <c r="K908" s="176"/>
      <c r="L908" s="176"/>
      <c r="M908" s="176"/>
      <c r="N908" s="176"/>
      <c r="O908" s="227"/>
      <c r="P908" s="176"/>
      <c r="Q908" s="176"/>
      <c r="R908" s="176"/>
      <c r="S908" s="176"/>
      <c r="T908" s="176"/>
      <c r="U908" s="176"/>
      <c r="V908" s="176"/>
      <c r="W908" s="176"/>
      <c r="X908" s="176"/>
      <c r="Y908" s="224"/>
      <c r="Z908" s="176"/>
      <c r="AA908" s="176"/>
      <c r="AB908" s="176"/>
      <c r="AC908" s="176"/>
      <c r="AD908" s="176"/>
      <c r="AE908" s="176"/>
      <c r="AF908" s="176"/>
      <c r="AG908" s="176"/>
      <c r="AH908" s="176"/>
      <c r="AI908" s="176"/>
      <c r="AJ908" s="176"/>
      <c r="AK908" s="176"/>
      <c r="AL908" s="176"/>
      <c r="AM908" s="176"/>
      <c r="AN908" s="176"/>
      <c r="AO908" s="176"/>
      <c r="AP908" s="176"/>
      <c r="AQ908" s="176"/>
      <c r="AR908" s="176"/>
      <c r="AS908" s="176"/>
      <c r="AT908" s="176"/>
      <c r="AU908" s="176"/>
      <c r="AV908" s="176"/>
      <c r="AW908" s="176"/>
      <c r="AX908" s="176"/>
      <c r="AY908" s="176"/>
      <c r="AZ908" s="176"/>
      <c r="BA908" s="176"/>
      <c r="BB908" s="176"/>
      <c r="BC908" s="176"/>
      <c r="BD908" s="176"/>
      <c r="BE908" s="176"/>
      <c r="BF908" s="176"/>
      <c r="BG908" s="176"/>
      <c r="BH908" s="176"/>
      <c r="BI908" s="176"/>
      <c r="BJ908" s="176"/>
      <c r="BK908" s="176"/>
      <c r="BL908" s="176"/>
      <c r="BM908" s="176"/>
      <c r="BN908" s="176"/>
      <c r="BO908" s="176"/>
      <c r="BP908" s="176"/>
      <c r="BQ908" s="176"/>
      <c r="BR908" s="176"/>
      <c r="BS908" s="176"/>
      <c r="BT908" s="176"/>
      <c r="BU908" s="176"/>
      <c r="BV908" s="176"/>
      <c r="BW908" s="176"/>
      <c r="BX908" s="176"/>
      <c r="BY908" s="176"/>
      <c r="BZ908" s="176"/>
      <c r="CA908" s="176"/>
      <c r="CB908" s="176"/>
      <c r="CC908" s="176"/>
      <c r="CD908" s="176"/>
      <c r="CE908" s="176"/>
      <c r="CF908" s="176"/>
      <c r="CG908" s="176"/>
      <c r="CH908" s="176"/>
      <c r="CI908" s="176"/>
      <c r="CJ908" s="176"/>
      <c r="CK908" s="176"/>
      <c r="CL908" s="176"/>
      <c r="CM908" s="176"/>
      <c r="CN908" s="176"/>
      <c r="CO908" s="176"/>
      <c r="CP908" s="176"/>
      <c r="CQ908" s="176"/>
      <c r="CR908" s="176"/>
      <c r="CS908" s="176"/>
      <c r="CT908" s="176"/>
      <c r="CU908" s="176"/>
      <c r="CV908" s="176"/>
      <c r="CW908" s="176"/>
      <c r="CX908" s="176"/>
      <c r="CY908" s="176"/>
      <c r="CZ908" s="176"/>
      <c r="DA908" s="176"/>
      <c r="DB908" s="176"/>
      <c r="DC908" s="176"/>
      <c r="DD908" s="176"/>
      <c r="DE908" s="176"/>
      <c r="DF908" s="176"/>
      <c r="DG908" s="176"/>
      <c r="DH908" s="176"/>
    </row>
    <row r="909" spans="1:112" s="229" customFormat="1" x14ac:dyDescent="0.2">
      <c r="A909" s="216"/>
      <c r="B909" s="176"/>
      <c r="C909" s="176"/>
      <c r="D909" s="176"/>
      <c r="E909" s="224"/>
      <c r="F909" s="176"/>
      <c r="G909" s="176"/>
      <c r="H909" s="228"/>
      <c r="I909" s="228"/>
      <c r="J909" s="220"/>
      <c r="K909" s="176"/>
      <c r="L909" s="176"/>
      <c r="M909" s="176"/>
      <c r="N909" s="176"/>
      <c r="O909" s="227"/>
      <c r="P909" s="176"/>
      <c r="Q909" s="176"/>
      <c r="R909" s="176"/>
      <c r="S909" s="176"/>
      <c r="T909" s="176"/>
      <c r="U909" s="176"/>
      <c r="V909" s="176"/>
      <c r="W909" s="176"/>
      <c r="X909" s="176"/>
      <c r="Y909" s="224"/>
      <c r="Z909" s="176"/>
      <c r="AA909" s="176"/>
      <c r="AB909" s="176"/>
      <c r="AC909" s="176"/>
      <c r="AD909" s="176"/>
      <c r="AE909" s="176"/>
      <c r="AF909" s="176"/>
      <c r="AG909" s="176"/>
      <c r="AH909" s="176"/>
      <c r="AI909" s="176"/>
      <c r="AJ909" s="176"/>
      <c r="AK909" s="176"/>
      <c r="AL909" s="176"/>
      <c r="AM909" s="176"/>
      <c r="AN909" s="176"/>
      <c r="AO909" s="176"/>
      <c r="AP909" s="176"/>
      <c r="AQ909" s="176"/>
      <c r="AR909" s="176"/>
      <c r="AS909" s="176"/>
      <c r="AT909" s="176"/>
      <c r="AU909" s="176"/>
      <c r="AV909" s="176"/>
      <c r="AW909" s="176"/>
      <c r="AX909" s="176"/>
      <c r="AY909" s="176"/>
      <c r="AZ909" s="176"/>
      <c r="BA909" s="176"/>
      <c r="BB909" s="176"/>
      <c r="BC909" s="176"/>
      <c r="BD909" s="176"/>
      <c r="BE909" s="176"/>
      <c r="BF909" s="176"/>
      <c r="BG909" s="176"/>
      <c r="BH909" s="176"/>
      <c r="BI909" s="176"/>
      <c r="BJ909" s="176"/>
      <c r="BK909" s="176"/>
      <c r="BL909" s="176"/>
      <c r="BM909" s="176"/>
      <c r="BN909" s="176"/>
      <c r="BO909" s="176"/>
      <c r="BP909" s="176"/>
      <c r="BQ909" s="176"/>
      <c r="BR909" s="176"/>
      <c r="BS909" s="176"/>
      <c r="BT909" s="176"/>
      <c r="BU909" s="176"/>
      <c r="BV909" s="176"/>
      <c r="BW909" s="176"/>
      <c r="BX909" s="176"/>
      <c r="BY909" s="176"/>
      <c r="BZ909" s="176"/>
      <c r="CA909" s="176"/>
      <c r="CB909" s="176"/>
      <c r="CC909" s="176"/>
      <c r="CD909" s="176"/>
      <c r="CE909" s="176"/>
      <c r="CF909" s="176"/>
      <c r="CG909" s="176"/>
      <c r="CH909" s="176"/>
      <c r="CI909" s="176"/>
      <c r="CJ909" s="176"/>
      <c r="CK909" s="176"/>
      <c r="CL909" s="176"/>
      <c r="CM909" s="176"/>
      <c r="CN909" s="176"/>
      <c r="CO909" s="176"/>
      <c r="CP909" s="176"/>
      <c r="CQ909" s="176"/>
      <c r="CR909" s="176"/>
      <c r="CS909" s="176"/>
      <c r="CT909" s="176"/>
      <c r="CU909" s="176"/>
      <c r="CV909" s="176"/>
      <c r="CW909" s="176"/>
      <c r="CX909" s="176"/>
      <c r="CY909" s="176"/>
      <c r="CZ909" s="176"/>
      <c r="DA909" s="176"/>
      <c r="DB909" s="176"/>
      <c r="DC909" s="176"/>
      <c r="DD909" s="176"/>
      <c r="DE909" s="176"/>
      <c r="DF909" s="176"/>
      <c r="DG909" s="176"/>
      <c r="DH909" s="176"/>
    </row>
    <row r="910" spans="1:112" s="229" customFormat="1" x14ac:dyDescent="0.2">
      <c r="A910" s="216"/>
      <c r="B910" s="176"/>
      <c r="C910" s="176"/>
      <c r="D910" s="176"/>
      <c r="E910" s="224"/>
      <c r="F910" s="176"/>
      <c r="G910" s="176"/>
      <c r="H910" s="225"/>
      <c r="I910" s="228"/>
      <c r="J910" s="220"/>
      <c r="K910" s="176"/>
      <c r="L910" s="176"/>
      <c r="M910" s="176"/>
      <c r="N910" s="176"/>
      <c r="O910" s="227"/>
      <c r="P910" s="176"/>
      <c r="Q910" s="176"/>
      <c r="R910" s="176"/>
      <c r="S910" s="176"/>
      <c r="T910" s="176"/>
      <c r="U910" s="176"/>
      <c r="V910" s="176"/>
      <c r="W910" s="176"/>
      <c r="X910" s="176"/>
      <c r="Y910" s="224"/>
      <c r="Z910" s="176"/>
      <c r="AA910" s="176"/>
      <c r="AB910" s="176"/>
      <c r="AC910" s="176"/>
      <c r="AD910" s="176"/>
      <c r="AE910" s="176"/>
      <c r="AF910" s="176"/>
      <c r="AG910" s="176"/>
      <c r="AH910" s="176"/>
      <c r="AI910" s="176"/>
      <c r="AJ910" s="176"/>
      <c r="AK910" s="176"/>
      <c r="AL910" s="176"/>
      <c r="AM910" s="176"/>
      <c r="AN910" s="176"/>
      <c r="AO910" s="176"/>
      <c r="AP910" s="176"/>
      <c r="AQ910" s="176"/>
      <c r="AR910" s="176"/>
      <c r="AS910" s="176"/>
      <c r="AT910" s="176"/>
      <c r="AU910" s="176"/>
      <c r="AV910" s="176"/>
      <c r="AW910" s="176"/>
      <c r="AX910" s="176"/>
      <c r="AY910" s="176"/>
      <c r="AZ910" s="176"/>
      <c r="BA910" s="176"/>
      <c r="BB910" s="176"/>
      <c r="BC910" s="176"/>
      <c r="BD910" s="176"/>
      <c r="BE910" s="176"/>
      <c r="BF910" s="176"/>
      <c r="BG910" s="176"/>
      <c r="BH910" s="176"/>
      <c r="BI910" s="176"/>
      <c r="BJ910" s="176"/>
      <c r="BK910" s="176"/>
      <c r="BL910" s="176"/>
      <c r="BM910" s="176"/>
      <c r="BN910" s="176"/>
      <c r="BO910" s="176"/>
      <c r="BP910" s="176"/>
      <c r="BQ910" s="176"/>
      <c r="BR910" s="176"/>
      <c r="BS910" s="176"/>
      <c r="BT910" s="176"/>
      <c r="BU910" s="176"/>
      <c r="BV910" s="176"/>
      <c r="BW910" s="176"/>
      <c r="BX910" s="176"/>
      <c r="BY910" s="176"/>
      <c r="BZ910" s="176"/>
      <c r="CA910" s="176"/>
      <c r="CB910" s="176"/>
      <c r="CC910" s="176"/>
      <c r="CD910" s="176"/>
      <c r="CE910" s="176"/>
      <c r="CF910" s="176"/>
      <c r="CG910" s="176"/>
      <c r="CH910" s="176"/>
      <c r="CI910" s="176"/>
      <c r="CJ910" s="176"/>
      <c r="CK910" s="176"/>
      <c r="CL910" s="176"/>
      <c r="CM910" s="176"/>
      <c r="CN910" s="176"/>
      <c r="CO910" s="176"/>
      <c r="CP910" s="176"/>
      <c r="CQ910" s="176"/>
      <c r="CR910" s="176"/>
      <c r="CS910" s="176"/>
      <c r="CT910" s="176"/>
      <c r="CU910" s="176"/>
      <c r="CV910" s="176"/>
      <c r="CW910" s="176"/>
      <c r="CX910" s="176"/>
      <c r="CY910" s="176"/>
      <c r="CZ910" s="176"/>
      <c r="DA910" s="176"/>
      <c r="DB910" s="176"/>
      <c r="DC910" s="176"/>
      <c r="DD910" s="176"/>
      <c r="DE910" s="176"/>
      <c r="DF910" s="176"/>
      <c r="DG910" s="176"/>
      <c r="DH910" s="176"/>
    </row>
    <row r="911" spans="1:112" s="229" customFormat="1" x14ac:dyDescent="0.2">
      <c r="A911" s="216"/>
      <c r="B911" s="176"/>
      <c r="C911" s="176"/>
      <c r="D911" s="176"/>
      <c r="E911" s="224"/>
      <c r="F911" s="176"/>
      <c r="G911" s="176"/>
      <c r="H911" s="225"/>
      <c r="I911" s="228"/>
      <c r="J911" s="220"/>
      <c r="K911" s="176"/>
      <c r="L911" s="176"/>
      <c r="M911" s="176"/>
      <c r="N911" s="176"/>
      <c r="O911" s="227"/>
      <c r="P911" s="176"/>
      <c r="Q911" s="176"/>
      <c r="R911" s="176"/>
      <c r="S911" s="176"/>
      <c r="T911" s="176"/>
      <c r="U911" s="176"/>
      <c r="V911" s="176"/>
      <c r="W911" s="176"/>
      <c r="X911" s="176"/>
      <c r="Y911" s="224"/>
      <c r="Z911" s="176"/>
      <c r="AA911" s="176"/>
      <c r="AB911" s="176"/>
      <c r="AC911" s="176"/>
      <c r="AD911" s="176"/>
      <c r="AE911" s="176"/>
      <c r="AF911" s="176"/>
      <c r="AG911" s="176"/>
      <c r="AH911" s="176"/>
      <c r="AI911" s="176"/>
      <c r="AJ911" s="176"/>
      <c r="AK911" s="176"/>
      <c r="AL911" s="176"/>
      <c r="AM911" s="176"/>
      <c r="AN911" s="176"/>
      <c r="AO911" s="176"/>
      <c r="AP911" s="176"/>
      <c r="AQ911" s="176"/>
      <c r="AR911" s="176"/>
      <c r="AS911" s="176"/>
      <c r="AT911" s="176"/>
      <c r="AU911" s="176"/>
      <c r="AV911" s="176"/>
      <c r="AW911" s="176"/>
      <c r="AX911" s="176"/>
      <c r="AY911" s="176"/>
      <c r="AZ911" s="176"/>
      <c r="BA911" s="176"/>
      <c r="BB911" s="176"/>
      <c r="BC911" s="176"/>
      <c r="BD911" s="176"/>
      <c r="BE911" s="176"/>
      <c r="BF911" s="176"/>
      <c r="BG911" s="176"/>
      <c r="BH911" s="176"/>
      <c r="BI911" s="176"/>
      <c r="BJ911" s="176"/>
      <c r="BK911" s="176"/>
      <c r="BL911" s="176"/>
      <c r="BM911" s="176"/>
      <c r="BN911" s="176"/>
      <c r="BO911" s="176"/>
      <c r="BP911" s="176"/>
      <c r="BQ911" s="176"/>
      <c r="BR911" s="176"/>
      <c r="BS911" s="176"/>
      <c r="BT911" s="176"/>
      <c r="BU911" s="176"/>
      <c r="BV911" s="176"/>
      <c r="BW911" s="176"/>
      <c r="BX911" s="176"/>
      <c r="BY911" s="176"/>
      <c r="BZ911" s="176"/>
      <c r="CA911" s="176"/>
      <c r="CB911" s="176"/>
      <c r="CC911" s="176"/>
      <c r="CD911" s="176"/>
      <c r="CE911" s="176"/>
      <c r="CF911" s="176"/>
      <c r="CG911" s="176"/>
      <c r="CH911" s="176"/>
      <c r="CI911" s="176"/>
      <c r="CJ911" s="176"/>
      <c r="CK911" s="176"/>
      <c r="CL911" s="176"/>
      <c r="CM911" s="176"/>
      <c r="CN911" s="176"/>
      <c r="CO911" s="176"/>
      <c r="CP911" s="176"/>
      <c r="CQ911" s="176"/>
      <c r="CR911" s="176"/>
      <c r="CS911" s="176"/>
      <c r="CT911" s="176"/>
      <c r="CU911" s="176"/>
      <c r="CV911" s="176"/>
      <c r="CW911" s="176"/>
      <c r="CX911" s="176"/>
      <c r="CY911" s="176"/>
      <c r="CZ911" s="176"/>
      <c r="DA911" s="176"/>
      <c r="DB911" s="176"/>
      <c r="DC911" s="176"/>
      <c r="DD911" s="176"/>
      <c r="DE911" s="176"/>
      <c r="DF911" s="176"/>
      <c r="DG911" s="176"/>
      <c r="DH911" s="176"/>
    </row>
    <row r="912" spans="1:112" s="229" customFormat="1" x14ac:dyDescent="0.2">
      <c r="A912" s="216"/>
      <c r="B912" s="176"/>
      <c r="C912" s="176"/>
      <c r="D912" s="176"/>
      <c r="E912" s="224"/>
      <c r="F912" s="176"/>
      <c r="G912" s="176"/>
      <c r="H912" s="225"/>
      <c r="I912" s="228"/>
      <c r="J912" s="220"/>
      <c r="K912" s="176"/>
      <c r="L912" s="176"/>
      <c r="M912" s="176"/>
      <c r="N912" s="176"/>
      <c r="O912" s="227"/>
      <c r="P912" s="176"/>
      <c r="Q912" s="176"/>
      <c r="R912" s="176"/>
      <c r="S912" s="176"/>
      <c r="T912" s="176"/>
      <c r="U912" s="176"/>
      <c r="V912" s="176"/>
      <c r="W912" s="176"/>
      <c r="X912" s="176"/>
      <c r="Y912" s="224"/>
      <c r="Z912" s="176"/>
      <c r="AA912" s="176"/>
      <c r="AB912" s="176"/>
      <c r="AC912" s="176"/>
      <c r="AD912" s="176"/>
      <c r="AE912" s="176"/>
      <c r="AF912" s="176"/>
      <c r="AG912" s="176"/>
      <c r="AH912" s="176"/>
      <c r="AI912" s="176"/>
      <c r="AJ912" s="176"/>
      <c r="AK912" s="176"/>
      <c r="AL912" s="176"/>
      <c r="AM912" s="176"/>
      <c r="AN912" s="176"/>
      <c r="AO912" s="176"/>
      <c r="AP912" s="176"/>
      <c r="AQ912" s="176"/>
      <c r="AR912" s="176"/>
      <c r="AS912" s="176"/>
      <c r="AT912" s="176"/>
      <c r="AU912" s="176"/>
      <c r="AV912" s="176"/>
      <c r="AW912" s="176"/>
      <c r="AX912" s="176"/>
      <c r="AY912" s="176"/>
      <c r="AZ912" s="176"/>
      <c r="BA912" s="176"/>
      <c r="BB912" s="176"/>
      <c r="BC912" s="176"/>
      <c r="BD912" s="176"/>
      <c r="BE912" s="176"/>
      <c r="BF912" s="176"/>
      <c r="BG912" s="176"/>
      <c r="BH912" s="176"/>
      <c r="BI912" s="176"/>
      <c r="BJ912" s="176"/>
      <c r="BK912" s="176"/>
      <c r="BL912" s="176"/>
      <c r="BM912" s="176"/>
      <c r="BN912" s="176"/>
      <c r="BO912" s="176"/>
      <c r="BP912" s="176"/>
      <c r="BQ912" s="176"/>
      <c r="BR912" s="176"/>
      <c r="BS912" s="176"/>
      <c r="BT912" s="176"/>
      <c r="BU912" s="176"/>
      <c r="BV912" s="176"/>
      <c r="BW912" s="176"/>
      <c r="BX912" s="176"/>
      <c r="BY912" s="176"/>
      <c r="BZ912" s="176"/>
      <c r="CA912" s="176"/>
      <c r="CB912" s="176"/>
      <c r="CC912" s="176"/>
      <c r="CD912" s="176"/>
      <c r="CE912" s="176"/>
      <c r="CF912" s="176"/>
      <c r="CG912" s="176"/>
      <c r="CH912" s="176"/>
      <c r="CI912" s="176"/>
      <c r="CJ912" s="176"/>
      <c r="CK912" s="176"/>
      <c r="CL912" s="176"/>
      <c r="CM912" s="176"/>
      <c r="CN912" s="176"/>
      <c r="CO912" s="176"/>
      <c r="CP912" s="176"/>
      <c r="CQ912" s="176"/>
      <c r="CR912" s="176"/>
      <c r="CS912" s="176"/>
      <c r="CT912" s="176"/>
      <c r="CU912" s="176"/>
      <c r="CV912" s="176"/>
      <c r="CW912" s="176"/>
      <c r="CX912" s="176"/>
      <c r="CY912" s="176"/>
      <c r="CZ912" s="176"/>
      <c r="DA912" s="176"/>
      <c r="DB912" s="176"/>
      <c r="DC912" s="176"/>
      <c r="DD912" s="176"/>
      <c r="DE912" s="176"/>
      <c r="DF912" s="176"/>
      <c r="DG912" s="176"/>
      <c r="DH912" s="176"/>
    </row>
    <row r="913" spans="1:112" s="229" customFormat="1" x14ac:dyDescent="0.2">
      <c r="A913" s="216"/>
      <c r="B913" s="176"/>
      <c r="C913" s="176"/>
      <c r="D913" s="176"/>
      <c r="E913" s="224"/>
      <c r="F913" s="176"/>
      <c r="G913" s="176"/>
      <c r="H913" s="225"/>
      <c r="I913" s="228"/>
      <c r="J913" s="220"/>
      <c r="K913" s="176"/>
      <c r="L913" s="176"/>
      <c r="M913" s="176"/>
      <c r="N913" s="176"/>
      <c r="O913" s="227"/>
      <c r="P913" s="176"/>
      <c r="Q913" s="176"/>
      <c r="R913" s="176"/>
      <c r="S913" s="176"/>
      <c r="T913" s="176"/>
      <c r="U913" s="176"/>
      <c r="V913" s="176"/>
      <c r="W913" s="176"/>
      <c r="X913" s="176"/>
      <c r="Y913" s="224"/>
      <c r="Z913" s="176"/>
      <c r="AA913" s="176"/>
      <c r="AB913" s="176"/>
      <c r="AC913" s="176"/>
      <c r="AD913" s="176"/>
      <c r="AE913" s="176"/>
      <c r="AF913" s="176"/>
      <c r="AG913" s="176"/>
      <c r="AH913" s="176"/>
      <c r="AI913" s="176"/>
      <c r="AJ913" s="176"/>
      <c r="AK913" s="176"/>
      <c r="AL913" s="176"/>
      <c r="AM913" s="176"/>
      <c r="AN913" s="176"/>
      <c r="AO913" s="176"/>
      <c r="AP913" s="176"/>
      <c r="AQ913" s="176"/>
      <c r="AR913" s="176"/>
      <c r="AS913" s="176"/>
      <c r="AT913" s="176"/>
      <c r="AU913" s="176"/>
      <c r="AV913" s="176"/>
      <c r="AW913" s="176"/>
      <c r="AX913" s="176"/>
      <c r="AY913" s="176"/>
      <c r="AZ913" s="176"/>
      <c r="BA913" s="176"/>
      <c r="BB913" s="176"/>
      <c r="BC913" s="176"/>
      <c r="BD913" s="176"/>
      <c r="BE913" s="176"/>
      <c r="BF913" s="176"/>
      <c r="BG913" s="176"/>
      <c r="BH913" s="176"/>
      <c r="BI913" s="176"/>
      <c r="BJ913" s="176"/>
      <c r="BK913" s="176"/>
      <c r="BL913" s="176"/>
      <c r="BM913" s="176"/>
      <c r="BN913" s="176"/>
      <c r="BO913" s="176"/>
      <c r="BP913" s="176"/>
      <c r="BQ913" s="176"/>
      <c r="BR913" s="176"/>
      <c r="BS913" s="176"/>
      <c r="BT913" s="176"/>
      <c r="BU913" s="176"/>
      <c r="BV913" s="176"/>
      <c r="BW913" s="176"/>
      <c r="BX913" s="176"/>
      <c r="BY913" s="176"/>
      <c r="BZ913" s="176"/>
      <c r="CA913" s="176"/>
      <c r="CB913" s="176"/>
      <c r="CC913" s="176"/>
      <c r="CD913" s="176"/>
      <c r="CE913" s="176"/>
      <c r="CF913" s="176"/>
      <c r="CG913" s="176"/>
      <c r="CH913" s="176"/>
      <c r="CI913" s="176"/>
      <c r="CJ913" s="176"/>
      <c r="CK913" s="176"/>
      <c r="CL913" s="176"/>
      <c r="CM913" s="176"/>
      <c r="CN913" s="176"/>
      <c r="CO913" s="176"/>
      <c r="CP913" s="176"/>
      <c r="CQ913" s="176"/>
      <c r="CR913" s="176"/>
      <c r="CS913" s="176"/>
      <c r="CT913" s="176"/>
      <c r="CU913" s="176"/>
      <c r="CV913" s="176"/>
      <c r="CW913" s="176"/>
      <c r="CX913" s="176"/>
      <c r="CY913" s="176"/>
      <c r="CZ913" s="176"/>
      <c r="DA913" s="176"/>
      <c r="DB913" s="176"/>
      <c r="DC913" s="176"/>
      <c r="DD913" s="176"/>
      <c r="DE913" s="176"/>
      <c r="DF913" s="176"/>
      <c r="DG913" s="176"/>
      <c r="DH913" s="176"/>
    </row>
    <row r="914" spans="1:112" s="229" customFormat="1" x14ac:dyDescent="0.2">
      <c r="A914" s="216"/>
      <c r="B914" s="176"/>
      <c r="C914" s="176"/>
      <c r="D914" s="176"/>
      <c r="E914" s="224"/>
      <c r="F914" s="176"/>
      <c r="G914" s="176"/>
      <c r="H914" s="228"/>
      <c r="I914" s="228"/>
      <c r="J914" s="220"/>
      <c r="K914" s="176"/>
      <c r="L914" s="176"/>
      <c r="M914" s="176"/>
      <c r="N914" s="176"/>
      <c r="O914" s="227"/>
      <c r="P914" s="176"/>
      <c r="Q914" s="176"/>
      <c r="R914" s="176"/>
      <c r="S914" s="176"/>
      <c r="T914" s="176"/>
      <c r="U914" s="176"/>
      <c r="V914" s="176"/>
      <c r="W914" s="176"/>
      <c r="X914" s="176"/>
      <c r="Y914" s="224"/>
      <c r="Z914" s="176"/>
      <c r="AA914" s="176"/>
      <c r="AB914" s="176"/>
      <c r="AC914" s="176"/>
      <c r="AD914" s="176"/>
      <c r="AE914" s="176"/>
      <c r="AF914" s="176"/>
      <c r="AG914" s="176"/>
      <c r="AH914" s="176"/>
      <c r="AI914" s="176"/>
      <c r="AJ914" s="176"/>
      <c r="AK914" s="176"/>
      <c r="AL914" s="176"/>
      <c r="AM914" s="176"/>
      <c r="AN914" s="176"/>
      <c r="AO914" s="176"/>
      <c r="AP914" s="176"/>
      <c r="AQ914" s="176"/>
      <c r="AR914" s="176"/>
      <c r="AS914" s="176"/>
      <c r="AT914" s="176"/>
      <c r="AU914" s="176"/>
      <c r="AV914" s="176"/>
      <c r="AW914" s="176"/>
      <c r="AX914" s="176"/>
      <c r="AY914" s="176"/>
      <c r="AZ914" s="176"/>
      <c r="BA914" s="176"/>
      <c r="BB914" s="176"/>
      <c r="BC914" s="176"/>
      <c r="BD914" s="176"/>
      <c r="BE914" s="176"/>
      <c r="BF914" s="176"/>
      <c r="BG914" s="176"/>
      <c r="BH914" s="176"/>
      <c r="BI914" s="176"/>
      <c r="BJ914" s="176"/>
      <c r="BK914" s="176"/>
      <c r="BL914" s="176"/>
      <c r="BM914" s="176"/>
      <c r="BN914" s="176"/>
      <c r="BO914" s="176"/>
      <c r="BP914" s="176"/>
      <c r="BQ914" s="176"/>
      <c r="BR914" s="176"/>
      <c r="BS914" s="176"/>
      <c r="BT914" s="176"/>
      <c r="BU914" s="176"/>
      <c r="BV914" s="176"/>
      <c r="BW914" s="176"/>
      <c r="BX914" s="176"/>
      <c r="BY914" s="176"/>
      <c r="BZ914" s="176"/>
      <c r="CA914" s="176"/>
      <c r="CB914" s="176"/>
      <c r="CC914" s="176"/>
      <c r="CD914" s="176"/>
      <c r="CE914" s="176"/>
      <c r="CF914" s="176"/>
      <c r="CG914" s="176"/>
      <c r="CH914" s="176"/>
      <c r="CI914" s="176"/>
      <c r="CJ914" s="176"/>
      <c r="CK914" s="176"/>
      <c r="CL914" s="176"/>
      <c r="CM914" s="176"/>
      <c r="CN914" s="176"/>
      <c r="CO914" s="176"/>
      <c r="CP914" s="176"/>
      <c r="CQ914" s="176"/>
      <c r="CR914" s="176"/>
      <c r="CS914" s="176"/>
      <c r="CT914" s="176"/>
      <c r="CU914" s="176"/>
      <c r="CV914" s="176"/>
      <c r="CW914" s="176"/>
      <c r="CX914" s="176"/>
      <c r="CY914" s="176"/>
      <c r="CZ914" s="176"/>
      <c r="DA914" s="176"/>
      <c r="DB914" s="176"/>
      <c r="DC914" s="176"/>
      <c r="DD914" s="176"/>
      <c r="DE914" s="176"/>
      <c r="DF914" s="176"/>
      <c r="DG914" s="176"/>
      <c r="DH914" s="176"/>
    </row>
    <row r="915" spans="1:112" s="229" customFormat="1" x14ac:dyDescent="0.2">
      <c r="A915" s="216"/>
      <c r="B915" s="176"/>
      <c r="C915" s="176"/>
      <c r="D915" s="176"/>
      <c r="E915" s="224"/>
      <c r="F915" s="176"/>
      <c r="G915" s="176"/>
      <c r="H915" s="228"/>
      <c r="I915" s="228"/>
      <c r="J915" s="220"/>
      <c r="K915" s="176"/>
      <c r="L915" s="176"/>
      <c r="M915" s="176"/>
      <c r="N915" s="176"/>
      <c r="O915" s="227"/>
      <c r="P915" s="176"/>
      <c r="Q915" s="176"/>
      <c r="R915" s="176"/>
      <c r="S915" s="176"/>
      <c r="T915" s="176"/>
      <c r="U915" s="176"/>
      <c r="V915" s="176"/>
      <c r="W915" s="176"/>
      <c r="X915" s="176"/>
      <c r="Y915" s="224"/>
      <c r="Z915" s="176"/>
      <c r="AA915" s="176"/>
      <c r="AB915" s="176"/>
      <c r="AC915" s="176"/>
      <c r="AD915" s="176"/>
      <c r="AE915" s="176"/>
      <c r="AF915" s="176"/>
      <c r="AG915" s="176"/>
      <c r="AH915" s="176"/>
      <c r="AI915" s="176"/>
      <c r="AJ915" s="176"/>
      <c r="AK915" s="176"/>
      <c r="AL915" s="176"/>
      <c r="AM915" s="176"/>
      <c r="AN915" s="176"/>
      <c r="AO915" s="176"/>
      <c r="AP915" s="176"/>
      <c r="AQ915" s="176"/>
      <c r="AR915" s="176"/>
      <c r="AS915" s="176"/>
      <c r="AT915" s="176"/>
      <c r="AU915" s="176"/>
      <c r="AV915" s="176"/>
      <c r="AW915" s="176"/>
      <c r="AX915" s="176"/>
      <c r="AY915" s="176"/>
      <c r="AZ915" s="176"/>
      <c r="BA915" s="176"/>
      <c r="BB915" s="176"/>
      <c r="BC915" s="176"/>
      <c r="BD915" s="176"/>
      <c r="BE915" s="176"/>
      <c r="BF915" s="176"/>
      <c r="BG915" s="176"/>
      <c r="BH915" s="176"/>
      <c r="BI915" s="176"/>
      <c r="BJ915" s="176"/>
      <c r="BK915" s="176"/>
      <c r="BL915" s="176"/>
      <c r="BM915" s="176"/>
      <c r="BN915" s="176"/>
      <c r="BO915" s="176"/>
      <c r="BP915" s="176"/>
      <c r="BQ915" s="176"/>
      <c r="BR915" s="176"/>
      <c r="BS915" s="176"/>
      <c r="BT915" s="176"/>
      <c r="BU915" s="176"/>
      <c r="BV915" s="176"/>
      <c r="BW915" s="176"/>
      <c r="BX915" s="176"/>
      <c r="BY915" s="176"/>
      <c r="BZ915" s="176"/>
      <c r="CA915" s="176"/>
      <c r="CB915" s="176"/>
      <c r="CC915" s="176"/>
      <c r="CD915" s="176"/>
      <c r="CE915" s="176"/>
      <c r="CF915" s="176"/>
      <c r="CG915" s="176"/>
      <c r="CH915" s="176"/>
      <c r="CI915" s="176"/>
      <c r="CJ915" s="176"/>
      <c r="CK915" s="176"/>
      <c r="CL915" s="176"/>
      <c r="CM915" s="176"/>
      <c r="CN915" s="176"/>
      <c r="CO915" s="176"/>
      <c r="CP915" s="176"/>
      <c r="CQ915" s="176"/>
      <c r="CR915" s="176"/>
      <c r="CS915" s="176"/>
      <c r="CT915" s="176"/>
      <c r="CU915" s="176"/>
      <c r="CV915" s="176"/>
      <c r="CW915" s="176"/>
      <c r="CX915" s="176"/>
      <c r="CY915" s="176"/>
      <c r="CZ915" s="176"/>
      <c r="DA915" s="176"/>
      <c r="DB915" s="176"/>
      <c r="DC915" s="176"/>
      <c r="DD915" s="176"/>
      <c r="DE915" s="176"/>
      <c r="DF915" s="176"/>
      <c r="DG915" s="176"/>
      <c r="DH915" s="176"/>
    </row>
    <row r="916" spans="1:112" s="229" customFormat="1" x14ac:dyDescent="0.2">
      <c r="A916" s="216"/>
      <c r="B916" s="176"/>
      <c r="C916" s="223"/>
      <c r="D916" s="176"/>
      <c r="E916" s="224"/>
      <c r="F916" s="176"/>
      <c r="G916" s="176"/>
      <c r="H916" s="228"/>
      <c r="I916" s="228"/>
      <c r="J916" s="220"/>
      <c r="K916" s="176"/>
      <c r="L916" s="176"/>
      <c r="M916" s="176"/>
      <c r="N916" s="176"/>
      <c r="O916" s="227"/>
      <c r="P916" s="176"/>
      <c r="Q916" s="176"/>
      <c r="R916" s="176"/>
      <c r="S916" s="176"/>
      <c r="T916" s="176"/>
      <c r="U916" s="176"/>
      <c r="V916" s="176"/>
      <c r="W916" s="176"/>
      <c r="X916" s="176"/>
      <c r="Y916" s="224"/>
      <c r="Z916" s="176"/>
      <c r="AA916" s="176"/>
      <c r="AB916" s="176"/>
      <c r="AC916" s="176"/>
      <c r="AD916" s="176"/>
      <c r="AE916" s="176"/>
      <c r="AF916" s="176"/>
      <c r="AG916" s="176"/>
      <c r="AH916" s="176"/>
      <c r="AI916" s="176"/>
      <c r="AJ916" s="176"/>
      <c r="AK916" s="176"/>
      <c r="AL916" s="176"/>
      <c r="AM916" s="176"/>
      <c r="AN916" s="176"/>
      <c r="AO916" s="176"/>
      <c r="AP916" s="176"/>
      <c r="AQ916" s="176"/>
      <c r="AR916" s="176"/>
      <c r="AS916" s="176"/>
      <c r="AT916" s="176"/>
      <c r="AU916" s="176"/>
      <c r="AV916" s="176"/>
      <c r="AW916" s="176"/>
      <c r="AX916" s="176"/>
      <c r="AY916" s="176"/>
      <c r="AZ916" s="176"/>
      <c r="BA916" s="176"/>
      <c r="BB916" s="176"/>
      <c r="BC916" s="176"/>
      <c r="BD916" s="176"/>
      <c r="BE916" s="176"/>
      <c r="BF916" s="176"/>
      <c r="BG916" s="176"/>
      <c r="BH916" s="176"/>
      <c r="BI916" s="176"/>
      <c r="BJ916" s="176"/>
      <c r="BK916" s="176"/>
      <c r="BL916" s="176"/>
      <c r="BM916" s="176"/>
      <c r="BN916" s="176"/>
      <c r="BO916" s="176"/>
      <c r="BP916" s="176"/>
      <c r="BQ916" s="176"/>
      <c r="BR916" s="176"/>
      <c r="BS916" s="176"/>
      <c r="BT916" s="176"/>
      <c r="BU916" s="176"/>
      <c r="BV916" s="176"/>
      <c r="BW916" s="176"/>
      <c r="BX916" s="176"/>
      <c r="BY916" s="176"/>
      <c r="BZ916" s="176"/>
      <c r="CA916" s="176"/>
      <c r="CB916" s="176"/>
      <c r="CC916" s="176"/>
      <c r="CD916" s="176"/>
      <c r="CE916" s="176"/>
      <c r="CF916" s="176"/>
      <c r="CG916" s="176"/>
      <c r="CH916" s="176"/>
      <c r="CI916" s="176"/>
      <c r="CJ916" s="176"/>
      <c r="CK916" s="176"/>
      <c r="CL916" s="176"/>
      <c r="CM916" s="176"/>
      <c r="CN916" s="176"/>
      <c r="CO916" s="176"/>
      <c r="CP916" s="176"/>
      <c r="CQ916" s="176"/>
      <c r="CR916" s="176"/>
      <c r="CS916" s="176"/>
      <c r="CT916" s="176"/>
      <c r="CU916" s="176"/>
      <c r="CV916" s="176"/>
      <c r="CW916" s="176"/>
      <c r="CX916" s="176"/>
      <c r="CY916" s="176"/>
      <c r="CZ916" s="176"/>
      <c r="DA916" s="176"/>
      <c r="DB916" s="176"/>
      <c r="DC916" s="176"/>
      <c r="DD916" s="176"/>
      <c r="DE916" s="176"/>
      <c r="DF916" s="176"/>
      <c r="DG916" s="176"/>
      <c r="DH916" s="176"/>
    </row>
    <row r="917" spans="1:112" s="229" customFormat="1" x14ac:dyDescent="0.2">
      <c r="A917" s="216"/>
      <c r="B917" s="176"/>
      <c r="C917" s="176"/>
      <c r="D917" s="176"/>
      <c r="E917" s="224"/>
      <c r="F917" s="176"/>
      <c r="G917" s="176"/>
      <c r="H917" s="228"/>
      <c r="I917" s="228"/>
      <c r="J917" s="220"/>
      <c r="K917" s="176"/>
      <c r="L917" s="176"/>
      <c r="M917" s="176"/>
      <c r="N917" s="176"/>
      <c r="O917" s="227"/>
      <c r="P917" s="176"/>
      <c r="Q917" s="176"/>
      <c r="R917" s="176"/>
      <c r="S917" s="176"/>
      <c r="T917" s="176"/>
      <c r="U917" s="176"/>
      <c r="V917" s="176"/>
      <c r="W917" s="176"/>
      <c r="X917" s="176"/>
      <c r="Y917" s="224"/>
      <c r="Z917" s="176"/>
      <c r="AA917" s="176"/>
      <c r="AB917" s="176"/>
      <c r="AC917" s="176"/>
      <c r="AD917" s="176"/>
      <c r="AE917" s="176"/>
      <c r="AF917" s="176"/>
      <c r="AG917" s="176"/>
      <c r="AH917" s="176"/>
      <c r="AI917" s="176"/>
      <c r="AJ917" s="176"/>
      <c r="AK917" s="176"/>
      <c r="AL917" s="176"/>
      <c r="AM917" s="176"/>
      <c r="AN917" s="176"/>
      <c r="AO917" s="176"/>
      <c r="AP917" s="176"/>
      <c r="AQ917" s="176"/>
      <c r="AR917" s="176"/>
      <c r="AS917" s="176"/>
      <c r="AT917" s="176"/>
      <c r="AU917" s="176"/>
      <c r="AV917" s="176"/>
      <c r="AW917" s="176"/>
      <c r="AX917" s="176"/>
      <c r="AY917" s="176"/>
      <c r="AZ917" s="176"/>
      <c r="BA917" s="176"/>
      <c r="BB917" s="176"/>
      <c r="BC917" s="176"/>
      <c r="BD917" s="176"/>
      <c r="BE917" s="176"/>
      <c r="BF917" s="176"/>
      <c r="BG917" s="176"/>
      <c r="BH917" s="176"/>
      <c r="BI917" s="176"/>
      <c r="BJ917" s="176"/>
      <c r="BK917" s="176"/>
      <c r="BL917" s="176"/>
      <c r="BM917" s="176"/>
      <c r="BN917" s="176"/>
      <c r="BO917" s="176"/>
      <c r="BP917" s="176"/>
      <c r="BQ917" s="176"/>
      <c r="BR917" s="176"/>
      <c r="BS917" s="176"/>
      <c r="BT917" s="176"/>
      <c r="BU917" s="176"/>
      <c r="BV917" s="176"/>
      <c r="BW917" s="176"/>
      <c r="BX917" s="176"/>
      <c r="BY917" s="176"/>
      <c r="BZ917" s="176"/>
      <c r="CA917" s="176"/>
      <c r="CB917" s="176"/>
      <c r="CC917" s="176"/>
      <c r="CD917" s="176"/>
      <c r="CE917" s="176"/>
      <c r="CF917" s="176"/>
      <c r="CG917" s="176"/>
      <c r="CH917" s="176"/>
      <c r="CI917" s="176"/>
      <c r="CJ917" s="176"/>
      <c r="CK917" s="176"/>
      <c r="CL917" s="176"/>
      <c r="CM917" s="176"/>
      <c r="CN917" s="176"/>
      <c r="CO917" s="176"/>
      <c r="CP917" s="176"/>
      <c r="CQ917" s="176"/>
      <c r="CR917" s="176"/>
      <c r="CS917" s="176"/>
      <c r="CT917" s="176"/>
      <c r="CU917" s="176"/>
      <c r="CV917" s="176"/>
      <c r="CW917" s="176"/>
      <c r="CX917" s="176"/>
      <c r="CY917" s="176"/>
      <c r="CZ917" s="176"/>
      <c r="DA917" s="176"/>
      <c r="DB917" s="176"/>
      <c r="DC917" s="176"/>
      <c r="DD917" s="176"/>
      <c r="DE917" s="176"/>
      <c r="DF917" s="176"/>
      <c r="DG917" s="176"/>
      <c r="DH917" s="176"/>
    </row>
    <row r="918" spans="1:112" s="229" customFormat="1" x14ac:dyDescent="0.2">
      <c r="A918" s="216"/>
      <c r="B918" s="176"/>
      <c r="C918" s="176"/>
      <c r="D918" s="176"/>
      <c r="E918" s="224"/>
      <c r="F918" s="176"/>
      <c r="G918" s="176"/>
      <c r="H918" s="228"/>
      <c r="I918" s="228"/>
      <c r="J918" s="220"/>
      <c r="K918" s="176"/>
      <c r="L918" s="176"/>
      <c r="M918" s="176"/>
      <c r="N918" s="176"/>
      <c r="O918" s="227"/>
      <c r="P918" s="176"/>
      <c r="Q918" s="176"/>
      <c r="R918" s="176"/>
      <c r="S918" s="176"/>
      <c r="T918" s="176"/>
      <c r="U918" s="176"/>
      <c r="V918" s="176"/>
      <c r="W918" s="176"/>
      <c r="X918" s="176"/>
      <c r="Y918" s="224"/>
      <c r="Z918" s="176"/>
      <c r="AA918" s="176"/>
      <c r="AB918" s="176"/>
      <c r="AC918" s="176"/>
      <c r="AD918" s="176"/>
      <c r="AE918" s="176"/>
      <c r="AF918" s="176"/>
      <c r="AG918" s="176"/>
      <c r="AH918" s="176"/>
      <c r="AI918" s="176"/>
      <c r="AJ918" s="176"/>
      <c r="AK918" s="176"/>
      <c r="AL918" s="176"/>
      <c r="AM918" s="176"/>
      <c r="AN918" s="176"/>
      <c r="AO918" s="176"/>
      <c r="AP918" s="176"/>
      <c r="AQ918" s="176"/>
      <c r="AR918" s="176"/>
      <c r="AS918" s="176"/>
      <c r="AT918" s="176"/>
      <c r="AU918" s="176"/>
      <c r="AV918" s="176"/>
      <c r="AW918" s="176"/>
      <c r="AX918" s="176"/>
      <c r="AY918" s="176"/>
      <c r="AZ918" s="176"/>
      <c r="BA918" s="176"/>
      <c r="BB918" s="176"/>
      <c r="BC918" s="176"/>
      <c r="BD918" s="176"/>
      <c r="BE918" s="176"/>
      <c r="BF918" s="176"/>
      <c r="BG918" s="176"/>
      <c r="BH918" s="176"/>
      <c r="BI918" s="176"/>
      <c r="BJ918" s="176"/>
      <c r="BK918" s="176"/>
      <c r="BL918" s="176"/>
      <c r="BM918" s="176"/>
      <c r="BN918" s="176"/>
      <c r="BO918" s="176"/>
      <c r="BP918" s="176"/>
      <c r="BQ918" s="176"/>
      <c r="BR918" s="176"/>
      <c r="BS918" s="176"/>
      <c r="BT918" s="176"/>
      <c r="BU918" s="176"/>
      <c r="BV918" s="176"/>
      <c r="BW918" s="176"/>
      <c r="BX918" s="176"/>
      <c r="BY918" s="176"/>
      <c r="BZ918" s="176"/>
      <c r="CA918" s="176"/>
      <c r="CB918" s="176"/>
      <c r="CC918" s="176"/>
      <c r="CD918" s="176"/>
      <c r="CE918" s="176"/>
      <c r="CF918" s="176"/>
      <c r="CG918" s="176"/>
      <c r="CH918" s="176"/>
      <c r="CI918" s="176"/>
      <c r="CJ918" s="176"/>
      <c r="CK918" s="176"/>
      <c r="CL918" s="176"/>
      <c r="CM918" s="176"/>
      <c r="CN918" s="176"/>
      <c r="CO918" s="176"/>
      <c r="CP918" s="176"/>
      <c r="CQ918" s="176"/>
      <c r="CR918" s="176"/>
      <c r="CS918" s="176"/>
      <c r="CT918" s="176"/>
      <c r="CU918" s="176"/>
      <c r="CV918" s="176"/>
      <c r="CW918" s="176"/>
      <c r="CX918" s="176"/>
      <c r="CY918" s="176"/>
      <c r="CZ918" s="176"/>
      <c r="DA918" s="176"/>
      <c r="DB918" s="176"/>
      <c r="DC918" s="176"/>
      <c r="DD918" s="176"/>
      <c r="DE918" s="176"/>
      <c r="DF918" s="176"/>
      <c r="DG918" s="176"/>
      <c r="DH918" s="176"/>
    </row>
    <row r="919" spans="1:112" s="229" customFormat="1" x14ac:dyDescent="0.2">
      <c r="A919" s="216"/>
      <c r="B919" s="176"/>
      <c r="C919" s="176"/>
      <c r="D919" s="176"/>
      <c r="E919" s="224"/>
      <c r="F919" s="176"/>
      <c r="G919" s="176"/>
      <c r="H919" s="225"/>
      <c r="I919" s="228"/>
      <c r="J919" s="220"/>
      <c r="K919" s="176"/>
      <c r="L919" s="176"/>
      <c r="M919" s="176"/>
      <c r="N919" s="176"/>
      <c r="O919" s="227"/>
      <c r="P919" s="176"/>
      <c r="Q919" s="176"/>
      <c r="R919" s="176"/>
      <c r="S919" s="176"/>
      <c r="T919" s="176"/>
      <c r="U919" s="176"/>
      <c r="V919" s="176"/>
      <c r="W919" s="176"/>
      <c r="X919" s="176"/>
      <c r="Y919" s="224"/>
      <c r="Z919" s="176"/>
      <c r="AA919" s="176"/>
      <c r="AB919" s="176"/>
      <c r="AC919" s="176"/>
      <c r="AD919" s="176"/>
      <c r="AE919" s="176"/>
      <c r="AF919" s="176"/>
      <c r="AG919" s="176"/>
      <c r="AH919" s="176"/>
      <c r="AI919" s="176"/>
      <c r="AJ919" s="176"/>
      <c r="AK919" s="176"/>
      <c r="AL919" s="176"/>
      <c r="AM919" s="176"/>
      <c r="AN919" s="176"/>
      <c r="AO919" s="176"/>
      <c r="AP919" s="176"/>
      <c r="AQ919" s="176"/>
      <c r="AR919" s="176"/>
      <c r="AS919" s="176"/>
      <c r="AT919" s="176"/>
      <c r="AU919" s="176"/>
      <c r="AV919" s="176"/>
      <c r="AW919" s="176"/>
      <c r="AX919" s="176"/>
      <c r="AY919" s="176"/>
      <c r="AZ919" s="176"/>
      <c r="BA919" s="176"/>
      <c r="BB919" s="176"/>
      <c r="BC919" s="176"/>
      <c r="BD919" s="176"/>
      <c r="BE919" s="176"/>
      <c r="BF919" s="176"/>
      <c r="BG919" s="176"/>
      <c r="BH919" s="176"/>
      <c r="BI919" s="176"/>
      <c r="BJ919" s="176"/>
      <c r="BK919" s="176"/>
      <c r="BL919" s="176"/>
      <c r="BM919" s="176"/>
      <c r="BN919" s="176"/>
      <c r="BO919" s="176"/>
      <c r="BP919" s="176"/>
      <c r="BQ919" s="176"/>
      <c r="BR919" s="176"/>
      <c r="BS919" s="176"/>
      <c r="BT919" s="176"/>
      <c r="BU919" s="176"/>
      <c r="BV919" s="176"/>
      <c r="BW919" s="176"/>
      <c r="BX919" s="176"/>
      <c r="BY919" s="176"/>
      <c r="BZ919" s="176"/>
      <c r="CA919" s="176"/>
      <c r="CB919" s="176"/>
      <c r="CC919" s="176"/>
      <c r="CD919" s="176"/>
      <c r="CE919" s="176"/>
      <c r="CF919" s="176"/>
      <c r="CG919" s="176"/>
      <c r="CH919" s="176"/>
      <c r="CI919" s="176"/>
      <c r="CJ919" s="176"/>
      <c r="CK919" s="176"/>
      <c r="CL919" s="176"/>
      <c r="CM919" s="176"/>
      <c r="CN919" s="176"/>
      <c r="CO919" s="176"/>
      <c r="CP919" s="176"/>
      <c r="CQ919" s="176"/>
      <c r="CR919" s="176"/>
      <c r="CS919" s="176"/>
      <c r="CT919" s="176"/>
      <c r="CU919" s="176"/>
      <c r="CV919" s="176"/>
      <c r="CW919" s="176"/>
      <c r="CX919" s="176"/>
      <c r="CY919" s="176"/>
      <c r="CZ919" s="176"/>
      <c r="DA919" s="176"/>
      <c r="DB919" s="176"/>
      <c r="DC919" s="176"/>
      <c r="DD919" s="176"/>
      <c r="DE919" s="176"/>
      <c r="DF919" s="176"/>
      <c r="DG919" s="176"/>
      <c r="DH919" s="176"/>
    </row>
    <row r="920" spans="1:112" s="229" customFormat="1" x14ac:dyDescent="0.2">
      <c r="A920" s="216"/>
      <c r="B920" s="176"/>
      <c r="C920" s="176"/>
      <c r="D920" s="176"/>
      <c r="E920" s="224"/>
      <c r="F920" s="176"/>
      <c r="G920" s="176"/>
      <c r="H920" s="228"/>
      <c r="I920" s="228"/>
      <c r="J920" s="220"/>
      <c r="K920" s="176"/>
      <c r="L920" s="176"/>
      <c r="M920" s="176"/>
      <c r="N920" s="176"/>
      <c r="O920" s="227"/>
      <c r="P920" s="176"/>
      <c r="Q920" s="176"/>
      <c r="R920" s="176"/>
      <c r="S920" s="176"/>
      <c r="T920" s="176"/>
      <c r="U920" s="176"/>
      <c r="V920" s="176"/>
      <c r="W920" s="176"/>
      <c r="X920" s="176"/>
      <c r="Y920" s="224"/>
      <c r="Z920" s="176"/>
      <c r="AA920" s="176"/>
      <c r="AB920" s="176"/>
      <c r="AC920" s="176"/>
      <c r="AD920" s="176"/>
      <c r="AE920" s="176"/>
      <c r="AF920" s="176"/>
      <c r="AG920" s="176"/>
      <c r="AH920" s="176"/>
      <c r="AI920" s="176"/>
      <c r="AJ920" s="176"/>
      <c r="AK920" s="176"/>
      <c r="AL920" s="176"/>
      <c r="AM920" s="176"/>
      <c r="AN920" s="176"/>
      <c r="AO920" s="176"/>
      <c r="AP920" s="176"/>
      <c r="AQ920" s="176"/>
      <c r="AR920" s="176"/>
      <c r="AS920" s="176"/>
      <c r="AT920" s="176"/>
      <c r="AU920" s="176"/>
      <c r="AV920" s="176"/>
      <c r="AW920" s="176"/>
      <c r="AX920" s="176"/>
      <c r="AY920" s="176"/>
      <c r="AZ920" s="176"/>
      <c r="BA920" s="176"/>
      <c r="BB920" s="176"/>
      <c r="BC920" s="176"/>
      <c r="BD920" s="176"/>
      <c r="BE920" s="176"/>
      <c r="BF920" s="176"/>
      <c r="BG920" s="176"/>
      <c r="BH920" s="176"/>
      <c r="BI920" s="176"/>
      <c r="BJ920" s="176"/>
      <c r="BK920" s="176"/>
      <c r="BL920" s="176"/>
      <c r="BM920" s="176"/>
      <c r="BN920" s="176"/>
      <c r="BO920" s="176"/>
      <c r="BP920" s="176"/>
      <c r="BQ920" s="176"/>
      <c r="BR920" s="176"/>
      <c r="BS920" s="176"/>
      <c r="BT920" s="176"/>
      <c r="BU920" s="176"/>
      <c r="BV920" s="176"/>
      <c r="BW920" s="176"/>
      <c r="BX920" s="176"/>
      <c r="BY920" s="176"/>
      <c r="BZ920" s="176"/>
      <c r="CA920" s="176"/>
      <c r="CB920" s="176"/>
      <c r="CC920" s="176"/>
      <c r="CD920" s="176"/>
      <c r="CE920" s="176"/>
      <c r="CF920" s="176"/>
      <c r="CG920" s="176"/>
      <c r="CH920" s="176"/>
      <c r="CI920" s="176"/>
      <c r="CJ920" s="176"/>
      <c r="CK920" s="176"/>
      <c r="CL920" s="176"/>
      <c r="CM920" s="176"/>
      <c r="CN920" s="176"/>
      <c r="CO920" s="176"/>
      <c r="CP920" s="176"/>
      <c r="CQ920" s="176"/>
      <c r="CR920" s="176"/>
      <c r="CS920" s="176"/>
      <c r="CT920" s="176"/>
      <c r="CU920" s="176"/>
      <c r="CV920" s="176"/>
      <c r="CW920" s="176"/>
      <c r="CX920" s="176"/>
      <c r="CY920" s="176"/>
      <c r="CZ920" s="176"/>
      <c r="DA920" s="176"/>
      <c r="DB920" s="176"/>
      <c r="DC920" s="176"/>
      <c r="DD920" s="176"/>
      <c r="DE920" s="176"/>
      <c r="DF920" s="176"/>
      <c r="DG920" s="176"/>
      <c r="DH920" s="176"/>
    </row>
    <row r="921" spans="1:112" s="229" customFormat="1" x14ac:dyDescent="0.2">
      <c r="A921" s="216"/>
      <c r="B921" s="176"/>
      <c r="C921" s="176"/>
      <c r="D921" s="176"/>
      <c r="E921" s="224"/>
      <c r="F921" s="176"/>
      <c r="G921" s="176"/>
      <c r="H921" s="225"/>
      <c r="I921" s="228"/>
      <c r="J921" s="220"/>
      <c r="K921" s="176"/>
      <c r="L921" s="176"/>
      <c r="M921" s="176"/>
      <c r="N921" s="176"/>
      <c r="O921" s="227"/>
      <c r="P921" s="176"/>
      <c r="Q921" s="176"/>
      <c r="R921" s="176"/>
      <c r="S921" s="176"/>
      <c r="T921" s="176"/>
      <c r="U921" s="176"/>
      <c r="V921" s="176"/>
      <c r="W921" s="176"/>
      <c r="X921" s="176"/>
      <c r="Y921" s="224"/>
      <c r="Z921" s="176"/>
      <c r="AA921" s="176"/>
      <c r="AB921" s="176"/>
      <c r="AC921" s="176"/>
      <c r="AD921" s="176"/>
      <c r="AE921" s="176"/>
      <c r="AF921" s="176"/>
      <c r="AG921" s="176"/>
      <c r="AH921" s="176"/>
      <c r="AI921" s="176"/>
      <c r="AJ921" s="176"/>
      <c r="AK921" s="176"/>
      <c r="AL921" s="176"/>
      <c r="AM921" s="176"/>
      <c r="AN921" s="176"/>
      <c r="AO921" s="176"/>
      <c r="AP921" s="176"/>
      <c r="AQ921" s="176"/>
      <c r="AR921" s="176"/>
      <c r="AS921" s="176"/>
      <c r="AT921" s="176"/>
      <c r="AU921" s="176"/>
      <c r="AV921" s="176"/>
      <c r="AW921" s="176"/>
      <c r="AX921" s="176"/>
      <c r="AY921" s="176"/>
      <c r="AZ921" s="176"/>
      <c r="BA921" s="176"/>
      <c r="BB921" s="176"/>
      <c r="BC921" s="176"/>
      <c r="BD921" s="176"/>
      <c r="BE921" s="176"/>
      <c r="BF921" s="176"/>
      <c r="BG921" s="176"/>
      <c r="BH921" s="176"/>
      <c r="BI921" s="176"/>
      <c r="BJ921" s="176"/>
      <c r="BK921" s="176"/>
      <c r="BL921" s="176"/>
      <c r="BM921" s="176"/>
      <c r="BN921" s="176"/>
      <c r="BO921" s="176"/>
      <c r="BP921" s="176"/>
      <c r="BQ921" s="176"/>
      <c r="BR921" s="176"/>
      <c r="BS921" s="176"/>
      <c r="BT921" s="176"/>
      <c r="BU921" s="176"/>
      <c r="BV921" s="176"/>
      <c r="BW921" s="176"/>
      <c r="BX921" s="176"/>
      <c r="BY921" s="176"/>
      <c r="BZ921" s="176"/>
      <c r="CA921" s="176"/>
      <c r="CB921" s="176"/>
      <c r="CC921" s="176"/>
      <c r="CD921" s="176"/>
      <c r="CE921" s="176"/>
      <c r="CF921" s="176"/>
      <c r="CG921" s="176"/>
      <c r="CH921" s="176"/>
      <c r="CI921" s="176"/>
      <c r="CJ921" s="176"/>
      <c r="CK921" s="176"/>
      <c r="CL921" s="176"/>
      <c r="CM921" s="176"/>
      <c r="CN921" s="176"/>
      <c r="CO921" s="176"/>
      <c r="CP921" s="176"/>
      <c r="CQ921" s="176"/>
      <c r="CR921" s="176"/>
      <c r="CS921" s="176"/>
      <c r="CT921" s="176"/>
      <c r="CU921" s="176"/>
      <c r="CV921" s="176"/>
      <c r="CW921" s="176"/>
      <c r="CX921" s="176"/>
      <c r="CY921" s="176"/>
      <c r="CZ921" s="176"/>
      <c r="DA921" s="176"/>
      <c r="DB921" s="176"/>
      <c r="DC921" s="176"/>
      <c r="DD921" s="176"/>
      <c r="DE921" s="176"/>
      <c r="DF921" s="176"/>
      <c r="DG921" s="176"/>
      <c r="DH921" s="176"/>
    </row>
    <row r="922" spans="1:112" s="229" customFormat="1" x14ac:dyDescent="0.2">
      <c r="A922" s="216"/>
      <c r="B922" s="176"/>
      <c r="C922" s="176"/>
      <c r="D922" s="176"/>
      <c r="E922" s="224"/>
      <c r="F922" s="176"/>
      <c r="G922" s="176"/>
      <c r="H922" s="225"/>
      <c r="I922" s="228"/>
      <c r="J922" s="220"/>
      <c r="K922" s="176"/>
      <c r="L922" s="176"/>
      <c r="M922" s="176"/>
      <c r="N922" s="176"/>
      <c r="O922" s="227"/>
      <c r="P922" s="176"/>
      <c r="Q922" s="176"/>
      <c r="R922" s="176"/>
      <c r="S922" s="176"/>
      <c r="T922" s="176"/>
      <c r="U922" s="176"/>
      <c r="V922" s="176"/>
      <c r="W922" s="176"/>
      <c r="X922" s="176"/>
      <c r="Y922" s="224"/>
      <c r="Z922" s="176"/>
      <c r="AA922" s="176"/>
      <c r="AB922" s="176"/>
      <c r="AC922" s="176"/>
      <c r="AD922" s="176"/>
      <c r="AE922" s="176"/>
      <c r="AF922" s="176"/>
      <c r="AG922" s="176"/>
      <c r="AH922" s="176"/>
      <c r="AI922" s="176"/>
      <c r="AJ922" s="176"/>
      <c r="AK922" s="176"/>
      <c r="AL922" s="176"/>
      <c r="AM922" s="176"/>
      <c r="AN922" s="176"/>
      <c r="AO922" s="176"/>
      <c r="AP922" s="176"/>
      <c r="AQ922" s="176"/>
      <c r="AR922" s="176"/>
      <c r="AS922" s="176"/>
      <c r="AT922" s="176"/>
      <c r="AU922" s="176"/>
      <c r="AV922" s="176"/>
      <c r="AW922" s="176"/>
      <c r="AX922" s="176"/>
      <c r="AY922" s="176"/>
      <c r="AZ922" s="176"/>
      <c r="BA922" s="176"/>
      <c r="BB922" s="176"/>
      <c r="BC922" s="176"/>
      <c r="BD922" s="176"/>
      <c r="BE922" s="176"/>
      <c r="BF922" s="176"/>
      <c r="BG922" s="176"/>
      <c r="BH922" s="176"/>
      <c r="BI922" s="176"/>
      <c r="BJ922" s="176"/>
      <c r="BK922" s="176"/>
      <c r="BL922" s="176"/>
      <c r="BM922" s="176"/>
      <c r="BN922" s="176"/>
      <c r="BO922" s="176"/>
      <c r="BP922" s="176"/>
      <c r="BQ922" s="176"/>
      <c r="BR922" s="176"/>
      <c r="BS922" s="176"/>
      <c r="BT922" s="176"/>
      <c r="BU922" s="176"/>
      <c r="BV922" s="176"/>
      <c r="BW922" s="176"/>
      <c r="BX922" s="176"/>
      <c r="BY922" s="176"/>
      <c r="BZ922" s="176"/>
      <c r="CA922" s="176"/>
      <c r="CB922" s="176"/>
      <c r="CC922" s="176"/>
      <c r="CD922" s="176"/>
      <c r="CE922" s="176"/>
      <c r="CF922" s="176"/>
      <c r="CG922" s="176"/>
      <c r="CH922" s="176"/>
      <c r="CI922" s="176"/>
      <c r="CJ922" s="176"/>
      <c r="CK922" s="176"/>
      <c r="CL922" s="176"/>
      <c r="CM922" s="176"/>
      <c r="CN922" s="176"/>
      <c r="CO922" s="176"/>
      <c r="CP922" s="176"/>
      <c r="CQ922" s="176"/>
      <c r="CR922" s="176"/>
      <c r="CS922" s="176"/>
      <c r="CT922" s="176"/>
      <c r="CU922" s="176"/>
      <c r="CV922" s="176"/>
      <c r="CW922" s="176"/>
      <c r="CX922" s="176"/>
      <c r="CY922" s="176"/>
      <c r="CZ922" s="176"/>
      <c r="DA922" s="176"/>
      <c r="DB922" s="176"/>
      <c r="DC922" s="176"/>
      <c r="DD922" s="176"/>
      <c r="DE922" s="176"/>
      <c r="DF922" s="176"/>
      <c r="DG922" s="176"/>
      <c r="DH922" s="176"/>
    </row>
    <row r="923" spans="1:112" s="229" customFormat="1" x14ac:dyDescent="0.2">
      <c r="A923" s="216"/>
      <c r="B923" s="176"/>
      <c r="C923" s="223"/>
      <c r="D923" s="176"/>
      <c r="E923" s="224"/>
      <c r="F923" s="176"/>
      <c r="G923" s="176"/>
      <c r="H923" s="225"/>
      <c r="I923" s="228"/>
      <c r="J923" s="220"/>
      <c r="K923" s="176"/>
      <c r="L923" s="176"/>
      <c r="M923" s="176"/>
      <c r="N923" s="176"/>
      <c r="O923" s="227"/>
      <c r="P923" s="176"/>
      <c r="Q923" s="176"/>
      <c r="R923" s="176"/>
      <c r="S923" s="176"/>
      <c r="T923" s="176"/>
      <c r="U923" s="176"/>
      <c r="V923" s="176"/>
      <c r="W923" s="176"/>
      <c r="X923" s="176"/>
      <c r="Y923" s="224"/>
      <c r="Z923" s="176"/>
      <c r="AA923" s="176"/>
      <c r="AB923" s="176"/>
      <c r="AC923" s="176"/>
      <c r="AD923" s="176"/>
      <c r="AE923" s="176"/>
      <c r="AF923" s="176"/>
      <c r="AG923" s="176"/>
      <c r="AH923" s="176"/>
      <c r="AI923" s="176"/>
      <c r="AJ923" s="176"/>
      <c r="AK923" s="176"/>
      <c r="AL923" s="176"/>
      <c r="AM923" s="176"/>
      <c r="AN923" s="176"/>
      <c r="AO923" s="176"/>
      <c r="AP923" s="176"/>
      <c r="AQ923" s="176"/>
      <c r="AR923" s="176"/>
      <c r="AS923" s="176"/>
      <c r="AT923" s="176"/>
      <c r="AU923" s="176"/>
      <c r="AV923" s="176"/>
      <c r="AW923" s="176"/>
      <c r="AX923" s="176"/>
      <c r="AY923" s="176"/>
      <c r="AZ923" s="176"/>
      <c r="BA923" s="176"/>
      <c r="BB923" s="176"/>
      <c r="BC923" s="176"/>
      <c r="BD923" s="176"/>
      <c r="BE923" s="176"/>
      <c r="BF923" s="176"/>
      <c r="BG923" s="176"/>
      <c r="BH923" s="176"/>
      <c r="BI923" s="176"/>
      <c r="BJ923" s="176"/>
      <c r="BK923" s="176"/>
      <c r="BL923" s="176"/>
      <c r="BM923" s="176"/>
      <c r="BN923" s="176"/>
      <c r="BO923" s="176"/>
      <c r="BP923" s="176"/>
      <c r="BQ923" s="176"/>
      <c r="BR923" s="176"/>
      <c r="BS923" s="176"/>
      <c r="BT923" s="176"/>
      <c r="BU923" s="176"/>
      <c r="BV923" s="176"/>
      <c r="BW923" s="176"/>
      <c r="BX923" s="176"/>
      <c r="BY923" s="176"/>
      <c r="BZ923" s="176"/>
      <c r="CA923" s="176"/>
      <c r="CB923" s="176"/>
      <c r="CC923" s="176"/>
      <c r="CD923" s="176"/>
      <c r="CE923" s="176"/>
      <c r="CF923" s="176"/>
      <c r="CG923" s="176"/>
      <c r="CH923" s="176"/>
      <c r="CI923" s="176"/>
      <c r="CJ923" s="176"/>
      <c r="CK923" s="176"/>
      <c r="CL923" s="176"/>
      <c r="CM923" s="176"/>
      <c r="CN923" s="176"/>
      <c r="CO923" s="176"/>
      <c r="CP923" s="176"/>
      <c r="CQ923" s="176"/>
      <c r="CR923" s="176"/>
      <c r="CS923" s="176"/>
      <c r="CT923" s="176"/>
      <c r="CU923" s="176"/>
      <c r="CV923" s="176"/>
      <c r="CW923" s="176"/>
      <c r="CX923" s="176"/>
      <c r="CY923" s="176"/>
      <c r="CZ923" s="176"/>
      <c r="DA923" s="176"/>
      <c r="DB923" s="176"/>
      <c r="DC923" s="176"/>
      <c r="DD923" s="176"/>
      <c r="DE923" s="176"/>
      <c r="DF923" s="176"/>
      <c r="DG923" s="176"/>
      <c r="DH923" s="176"/>
    </row>
    <row r="924" spans="1:112" s="229" customFormat="1" x14ac:dyDescent="0.2">
      <c r="A924" s="216"/>
      <c r="B924" s="176"/>
      <c r="C924" s="223"/>
      <c r="D924" s="176"/>
      <c r="E924" s="224"/>
      <c r="F924" s="176"/>
      <c r="G924" s="176"/>
      <c r="H924" s="228"/>
      <c r="I924" s="228"/>
      <c r="J924" s="220"/>
      <c r="K924" s="176"/>
      <c r="L924" s="176"/>
      <c r="M924" s="176"/>
      <c r="N924" s="176"/>
      <c r="O924" s="227"/>
      <c r="P924" s="176"/>
      <c r="Q924" s="176"/>
      <c r="R924" s="176"/>
      <c r="S924" s="176"/>
      <c r="T924" s="176"/>
      <c r="U924" s="176"/>
      <c r="V924" s="176"/>
      <c r="W924" s="176"/>
      <c r="X924" s="176"/>
      <c r="Y924" s="224"/>
      <c r="Z924" s="176"/>
      <c r="AA924" s="176"/>
      <c r="AB924" s="176"/>
      <c r="AC924" s="176"/>
      <c r="AD924" s="176"/>
      <c r="AE924" s="176"/>
      <c r="AF924" s="176"/>
      <c r="AG924" s="176"/>
      <c r="AH924" s="176"/>
      <c r="AI924" s="176"/>
      <c r="AJ924" s="176"/>
      <c r="AK924" s="176"/>
      <c r="AL924" s="176"/>
      <c r="AM924" s="176"/>
      <c r="AN924" s="176"/>
      <c r="AO924" s="176"/>
      <c r="AP924" s="176"/>
      <c r="AQ924" s="176"/>
      <c r="AR924" s="176"/>
      <c r="AS924" s="176"/>
      <c r="AT924" s="176"/>
      <c r="AU924" s="176"/>
      <c r="AV924" s="176"/>
      <c r="AW924" s="176"/>
      <c r="AX924" s="176"/>
      <c r="AY924" s="176"/>
      <c r="AZ924" s="176"/>
      <c r="BA924" s="176"/>
      <c r="BB924" s="176"/>
      <c r="BC924" s="176"/>
      <c r="BD924" s="176"/>
      <c r="BE924" s="176"/>
      <c r="BF924" s="176"/>
      <c r="BG924" s="176"/>
      <c r="BH924" s="176"/>
      <c r="BI924" s="176"/>
      <c r="BJ924" s="176"/>
      <c r="BK924" s="176"/>
      <c r="BL924" s="176"/>
      <c r="BM924" s="176"/>
      <c r="BN924" s="176"/>
      <c r="BO924" s="176"/>
      <c r="BP924" s="176"/>
      <c r="BQ924" s="176"/>
      <c r="BR924" s="176"/>
      <c r="BS924" s="176"/>
      <c r="BT924" s="176"/>
      <c r="BU924" s="176"/>
      <c r="BV924" s="176"/>
      <c r="BW924" s="176"/>
      <c r="BX924" s="176"/>
      <c r="BY924" s="176"/>
      <c r="BZ924" s="176"/>
      <c r="CA924" s="176"/>
      <c r="CB924" s="176"/>
      <c r="CC924" s="176"/>
      <c r="CD924" s="176"/>
      <c r="CE924" s="176"/>
      <c r="CF924" s="176"/>
      <c r="CG924" s="176"/>
      <c r="CH924" s="176"/>
      <c r="CI924" s="176"/>
      <c r="CJ924" s="176"/>
      <c r="CK924" s="176"/>
      <c r="CL924" s="176"/>
      <c r="CM924" s="176"/>
      <c r="CN924" s="176"/>
      <c r="CO924" s="176"/>
      <c r="CP924" s="176"/>
      <c r="CQ924" s="176"/>
      <c r="CR924" s="176"/>
      <c r="CS924" s="176"/>
      <c r="CT924" s="176"/>
      <c r="CU924" s="176"/>
      <c r="CV924" s="176"/>
      <c r="CW924" s="176"/>
      <c r="CX924" s="176"/>
      <c r="CY924" s="176"/>
      <c r="CZ924" s="176"/>
      <c r="DA924" s="176"/>
      <c r="DB924" s="176"/>
      <c r="DC924" s="176"/>
      <c r="DD924" s="176"/>
      <c r="DE924" s="176"/>
      <c r="DF924" s="176"/>
      <c r="DG924" s="176"/>
      <c r="DH924" s="176"/>
    </row>
    <row r="925" spans="1:112" s="229" customFormat="1" x14ac:dyDescent="0.2">
      <c r="A925" s="216"/>
      <c r="B925" s="176"/>
      <c r="C925" s="223"/>
      <c r="D925" s="176"/>
      <c r="E925" s="224"/>
      <c r="F925" s="176"/>
      <c r="G925" s="176"/>
      <c r="H925" s="228"/>
      <c r="I925" s="228"/>
      <c r="J925" s="220"/>
      <c r="K925" s="176"/>
      <c r="L925" s="176"/>
      <c r="M925" s="176"/>
      <c r="N925" s="176"/>
      <c r="O925" s="227"/>
      <c r="P925" s="176"/>
      <c r="Q925" s="176"/>
      <c r="R925" s="176"/>
      <c r="S925" s="176"/>
      <c r="T925" s="176"/>
      <c r="U925" s="176"/>
      <c r="V925" s="176"/>
      <c r="W925" s="176"/>
      <c r="X925" s="176"/>
      <c r="Y925" s="224"/>
      <c r="Z925" s="176"/>
      <c r="AA925" s="176"/>
      <c r="AB925" s="176"/>
      <c r="AC925" s="176"/>
      <c r="AD925" s="176"/>
      <c r="AE925" s="176"/>
      <c r="AF925" s="176"/>
      <c r="AG925" s="176"/>
      <c r="AH925" s="176"/>
      <c r="AI925" s="176"/>
      <c r="AJ925" s="176"/>
      <c r="AK925" s="176"/>
      <c r="AL925" s="176"/>
      <c r="AM925" s="176"/>
      <c r="AN925" s="176"/>
      <c r="AO925" s="176"/>
      <c r="AP925" s="176"/>
      <c r="AQ925" s="176"/>
      <c r="AR925" s="176"/>
      <c r="AS925" s="176"/>
      <c r="AT925" s="176"/>
      <c r="AU925" s="176"/>
      <c r="AV925" s="176"/>
      <c r="AW925" s="176"/>
      <c r="AX925" s="176"/>
      <c r="AY925" s="176"/>
      <c r="AZ925" s="176"/>
      <c r="BA925" s="176"/>
      <c r="BB925" s="176"/>
      <c r="BC925" s="176"/>
      <c r="BD925" s="176"/>
      <c r="BE925" s="176"/>
      <c r="BF925" s="176"/>
      <c r="BG925" s="176"/>
      <c r="BH925" s="176"/>
      <c r="BI925" s="176"/>
      <c r="BJ925" s="176"/>
      <c r="BK925" s="176"/>
      <c r="BL925" s="176"/>
      <c r="BM925" s="176"/>
      <c r="BN925" s="176"/>
      <c r="BO925" s="176"/>
      <c r="BP925" s="176"/>
      <c r="BQ925" s="176"/>
      <c r="BR925" s="176"/>
      <c r="BS925" s="176"/>
      <c r="BT925" s="176"/>
      <c r="BU925" s="176"/>
      <c r="BV925" s="176"/>
      <c r="BW925" s="176"/>
      <c r="BX925" s="176"/>
      <c r="BY925" s="176"/>
      <c r="BZ925" s="176"/>
      <c r="CA925" s="176"/>
      <c r="CB925" s="176"/>
      <c r="CC925" s="176"/>
      <c r="CD925" s="176"/>
      <c r="CE925" s="176"/>
      <c r="CF925" s="176"/>
      <c r="CG925" s="176"/>
      <c r="CH925" s="176"/>
      <c r="CI925" s="176"/>
      <c r="CJ925" s="176"/>
      <c r="CK925" s="176"/>
      <c r="CL925" s="176"/>
      <c r="CM925" s="176"/>
      <c r="CN925" s="176"/>
      <c r="CO925" s="176"/>
      <c r="CP925" s="176"/>
      <c r="CQ925" s="176"/>
      <c r="CR925" s="176"/>
      <c r="CS925" s="176"/>
      <c r="CT925" s="176"/>
      <c r="CU925" s="176"/>
      <c r="CV925" s="176"/>
      <c r="CW925" s="176"/>
      <c r="CX925" s="176"/>
      <c r="CY925" s="176"/>
      <c r="CZ925" s="176"/>
      <c r="DA925" s="176"/>
      <c r="DB925" s="176"/>
      <c r="DC925" s="176"/>
      <c r="DD925" s="176"/>
      <c r="DE925" s="176"/>
      <c r="DF925" s="176"/>
      <c r="DG925" s="176"/>
      <c r="DH925" s="176"/>
    </row>
    <row r="926" spans="1:112" s="229" customFormat="1" x14ac:dyDescent="0.2">
      <c r="A926" s="216"/>
      <c r="B926" s="176"/>
      <c r="C926" s="176"/>
      <c r="D926" s="176"/>
      <c r="E926" s="224"/>
      <c r="F926" s="176"/>
      <c r="G926" s="176"/>
      <c r="H926" s="225"/>
      <c r="I926" s="228"/>
      <c r="J926" s="220"/>
      <c r="K926" s="176"/>
      <c r="L926" s="176"/>
      <c r="M926" s="176"/>
      <c r="N926" s="176"/>
      <c r="O926" s="227"/>
      <c r="P926" s="176"/>
      <c r="Q926" s="176"/>
      <c r="R926" s="176"/>
      <c r="S926" s="176"/>
      <c r="T926" s="176"/>
      <c r="U926" s="176"/>
      <c r="V926" s="176"/>
      <c r="W926" s="176"/>
      <c r="X926" s="176"/>
      <c r="Y926" s="224"/>
      <c r="Z926" s="176"/>
      <c r="AA926" s="176"/>
      <c r="AB926" s="176"/>
      <c r="AC926" s="176"/>
      <c r="AD926" s="176"/>
      <c r="AE926" s="176"/>
      <c r="AF926" s="176"/>
      <c r="AG926" s="176"/>
      <c r="AH926" s="176"/>
      <c r="AI926" s="176"/>
      <c r="AJ926" s="176"/>
      <c r="AK926" s="176"/>
      <c r="AL926" s="176"/>
      <c r="AM926" s="176"/>
      <c r="AN926" s="176"/>
      <c r="AO926" s="176"/>
      <c r="AP926" s="176"/>
      <c r="AQ926" s="176"/>
      <c r="AR926" s="176"/>
      <c r="AS926" s="176"/>
      <c r="AT926" s="176"/>
      <c r="AU926" s="176"/>
      <c r="AV926" s="176"/>
      <c r="AW926" s="176"/>
      <c r="AX926" s="176"/>
      <c r="AY926" s="176"/>
      <c r="AZ926" s="176"/>
      <c r="BA926" s="176"/>
      <c r="BB926" s="176"/>
      <c r="BC926" s="176"/>
      <c r="BD926" s="176"/>
      <c r="BE926" s="176"/>
      <c r="BF926" s="176"/>
      <c r="BG926" s="176"/>
      <c r="BH926" s="176"/>
      <c r="BI926" s="176"/>
      <c r="BJ926" s="176"/>
      <c r="BK926" s="176"/>
      <c r="BL926" s="176"/>
      <c r="BM926" s="176"/>
      <c r="BN926" s="176"/>
      <c r="BO926" s="176"/>
      <c r="BP926" s="176"/>
      <c r="BQ926" s="176"/>
      <c r="BR926" s="176"/>
      <c r="BS926" s="176"/>
      <c r="BT926" s="176"/>
      <c r="BU926" s="176"/>
      <c r="BV926" s="176"/>
      <c r="BW926" s="176"/>
      <c r="BX926" s="176"/>
      <c r="BY926" s="176"/>
      <c r="BZ926" s="176"/>
      <c r="CA926" s="176"/>
      <c r="CB926" s="176"/>
      <c r="CC926" s="176"/>
      <c r="CD926" s="176"/>
      <c r="CE926" s="176"/>
      <c r="CF926" s="176"/>
      <c r="CG926" s="176"/>
      <c r="CH926" s="176"/>
      <c r="CI926" s="176"/>
      <c r="CJ926" s="176"/>
      <c r="CK926" s="176"/>
      <c r="CL926" s="176"/>
      <c r="CM926" s="176"/>
      <c r="CN926" s="176"/>
      <c r="CO926" s="176"/>
      <c r="CP926" s="176"/>
      <c r="CQ926" s="176"/>
      <c r="CR926" s="176"/>
      <c r="CS926" s="176"/>
      <c r="CT926" s="176"/>
      <c r="CU926" s="176"/>
      <c r="CV926" s="176"/>
      <c r="CW926" s="176"/>
      <c r="CX926" s="176"/>
      <c r="CY926" s="176"/>
      <c r="CZ926" s="176"/>
      <c r="DA926" s="176"/>
      <c r="DB926" s="176"/>
      <c r="DC926" s="176"/>
      <c r="DD926" s="176"/>
      <c r="DE926" s="176"/>
      <c r="DF926" s="176"/>
      <c r="DG926" s="176"/>
      <c r="DH926" s="176"/>
    </row>
    <row r="927" spans="1:112" s="229" customFormat="1" x14ac:dyDescent="0.2">
      <c r="A927" s="216"/>
      <c r="B927" s="176"/>
      <c r="C927" s="223"/>
      <c r="D927" s="176"/>
      <c r="E927" s="224"/>
      <c r="F927" s="176"/>
      <c r="G927" s="176"/>
      <c r="H927" s="225"/>
      <c r="I927" s="228"/>
      <c r="J927" s="220"/>
      <c r="K927" s="176"/>
      <c r="L927" s="176"/>
      <c r="M927" s="176"/>
      <c r="N927" s="176"/>
      <c r="O927" s="227"/>
      <c r="P927" s="176"/>
      <c r="Q927" s="176"/>
      <c r="R927" s="176"/>
      <c r="S927" s="176"/>
      <c r="T927" s="176"/>
      <c r="U927" s="176"/>
      <c r="V927" s="176"/>
      <c r="W927" s="176"/>
      <c r="X927" s="176"/>
      <c r="Y927" s="224"/>
      <c r="Z927" s="176"/>
      <c r="AA927" s="176"/>
      <c r="AB927" s="176"/>
      <c r="AC927" s="176"/>
      <c r="AD927" s="176"/>
      <c r="AE927" s="176"/>
      <c r="AF927" s="176"/>
      <c r="AG927" s="176"/>
      <c r="AH927" s="176"/>
      <c r="AI927" s="176"/>
      <c r="AJ927" s="176"/>
      <c r="AK927" s="176"/>
      <c r="AL927" s="176"/>
      <c r="AM927" s="176"/>
      <c r="AN927" s="176"/>
      <c r="AO927" s="176"/>
      <c r="AP927" s="176"/>
      <c r="AQ927" s="176"/>
      <c r="AR927" s="176"/>
      <c r="AS927" s="176"/>
      <c r="AT927" s="176"/>
      <c r="AU927" s="176"/>
      <c r="AV927" s="176"/>
      <c r="AW927" s="176"/>
      <c r="AX927" s="176"/>
      <c r="AY927" s="176"/>
      <c r="AZ927" s="176"/>
      <c r="BA927" s="176"/>
      <c r="BB927" s="176"/>
      <c r="BC927" s="176"/>
      <c r="BD927" s="176"/>
      <c r="BE927" s="176"/>
      <c r="BF927" s="176"/>
      <c r="BG927" s="176"/>
      <c r="BH927" s="176"/>
      <c r="BI927" s="176"/>
      <c r="BJ927" s="176"/>
      <c r="BK927" s="176"/>
      <c r="BL927" s="176"/>
      <c r="BM927" s="176"/>
      <c r="BN927" s="176"/>
      <c r="BO927" s="176"/>
      <c r="BP927" s="176"/>
      <c r="BQ927" s="176"/>
      <c r="BR927" s="176"/>
      <c r="BS927" s="176"/>
      <c r="BT927" s="176"/>
      <c r="BU927" s="176"/>
      <c r="BV927" s="176"/>
      <c r="BW927" s="176"/>
      <c r="BX927" s="176"/>
      <c r="BY927" s="176"/>
      <c r="BZ927" s="176"/>
      <c r="CA927" s="176"/>
      <c r="CB927" s="176"/>
      <c r="CC927" s="176"/>
      <c r="CD927" s="176"/>
      <c r="CE927" s="176"/>
      <c r="CF927" s="176"/>
      <c r="CG927" s="176"/>
      <c r="CH927" s="176"/>
      <c r="CI927" s="176"/>
      <c r="CJ927" s="176"/>
      <c r="CK927" s="176"/>
      <c r="CL927" s="176"/>
      <c r="CM927" s="176"/>
      <c r="CN927" s="176"/>
      <c r="CO927" s="176"/>
      <c r="CP927" s="176"/>
      <c r="CQ927" s="176"/>
      <c r="CR927" s="176"/>
      <c r="CS927" s="176"/>
      <c r="CT927" s="176"/>
      <c r="CU927" s="176"/>
      <c r="CV927" s="176"/>
      <c r="CW927" s="176"/>
      <c r="CX927" s="176"/>
      <c r="CY927" s="176"/>
      <c r="CZ927" s="176"/>
      <c r="DA927" s="176"/>
      <c r="DB927" s="176"/>
      <c r="DC927" s="176"/>
      <c r="DD927" s="176"/>
      <c r="DE927" s="176"/>
      <c r="DF927" s="176"/>
      <c r="DG927" s="176"/>
      <c r="DH927" s="176"/>
    </row>
    <row r="928" spans="1:112" s="229" customFormat="1" x14ac:dyDescent="0.2">
      <c r="A928" s="216"/>
      <c r="B928" s="176"/>
      <c r="C928" s="176"/>
      <c r="D928" s="176"/>
      <c r="E928" s="224"/>
      <c r="F928" s="176"/>
      <c r="G928" s="176"/>
      <c r="H928" s="228"/>
      <c r="I928" s="228"/>
      <c r="J928" s="220"/>
      <c r="K928" s="176"/>
      <c r="L928" s="176"/>
      <c r="M928" s="176"/>
      <c r="N928" s="176"/>
      <c r="O928" s="227"/>
      <c r="P928" s="176"/>
      <c r="Q928" s="176"/>
      <c r="R928" s="176"/>
      <c r="S928" s="176"/>
      <c r="T928" s="176"/>
      <c r="U928" s="176"/>
      <c r="V928" s="176"/>
      <c r="W928" s="176"/>
      <c r="X928" s="176"/>
      <c r="Y928" s="224"/>
      <c r="Z928" s="176"/>
      <c r="AA928" s="176"/>
      <c r="AB928" s="176"/>
      <c r="AC928" s="176"/>
      <c r="AD928" s="176"/>
      <c r="AE928" s="176"/>
      <c r="AF928" s="176"/>
      <c r="AG928" s="176"/>
      <c r="AH928" s="176"/>
      <c r="AI928" s="176"/>
      <c r="AJ928" s="176"/>
      <c r="AK928" s="176"/>
      <c r="AL928" s="176"/>
      <c r="AM928" s="176"/>
      <c r="AN928" s="176"/>
      <c r="AO928" s="176"/>
      <c r="AP928" s="176"/>
      <c r="AQ928" s="176"/>
      <c r="AR928" s="176"/>
      <c r="AS928" s="176"/>
      <c r="AT928" s="176"/>
      <c r="AU928" s="176"/>
      <c r="AV928" s="176"/>
      <c r="AW928" s="176"/>
      <c r="AX928" s="176"/>
      <c r="AY928" s="176"/>
      <c r="AZ928" s="176"/>
      <c r="BA928" s="176"/>
      <c r="BB928" s="176"/>
      <c r="BC928" s="176"/>
      <c r="BD928" s="176"/>
      <c r="BE928" s="176"/>
      <c r="BF928" s="176"/>
      <c r="BG928" s="176"/>
      <c r="BH928" s="176"/>
      <c r="BI928" s="176"/>
      <c r="BJ928" s="176"/>
      <c r="BK928" s="176"/>
      <c r="BL928" s="176"/>
      <c r="BM928" s="176"/>
      <c r="BN928" s="176"/>
      <c r="BO928" s="176"/>
      <c r="BP928" s="176"/>
      <c r="BQ928" s="176"/>
      <c r="BR928" s="176"/>
      <c r="BS928" s="176"/>
      <c r="BT928" s="176"/>
      <c r="BU928" s="176"/>
      <c r="BV928" s="176"/>
      <c r="BW928" s="176"/>
      <c r="BX928" s="176"/>
      <c r="BY928" s="176"/>
      <c r="BZ928" s="176"/>
      <c r="CA928" s="176"/>
      <c r="CB928" s="176"/>
      <c r="CC928" s="176"/>
      <c r="CD928" s="176"/>
      <c r="CE928" s="176"/>
      <c r="CF928" s="176"/>
      <c r="CG928" s="176"/>
      <c r="CH928" s="176"/>
      <c r="CI928" s="176"/>
      <c r="CJ928" s="176"/>
      <c r="CK928" s="176"/>
      <c r="CL928" s="176"/>
      <c r="CM928" s="176"/>
      <c r="CN928" s="176"/>
      <c r="CO928" s="176"/>
      <c r="CP928" s="176"/>
      <c r="CQ928" s="176"/>
      <c r="CR928" s="176"/>
      <c r="CS928" s="176"/>
      <c r="CT928" s="176"/>
      <c r="CU928" s="176"/>
      <c r="CV928" s="176"/>
      <c r="CW928" s="176"/>
      <c r="CX928" s="176"/>
      <c r="CY928" s="176"/>
      <c r="CZ928" s="176"/>
      <c r="DA928" s="176"/>
      <c r="DB928" s="176"/>
      <c r="DC928" s="176"/>
      <c r="DD928" s="176"/>
      <c r="DE928" s="176"/>
      <c r="DF928" s="176"/>
      <c r="DG928" s="176"/>
      <c r="DH928" s="176"/>
    </row>
    <row r="929" spans="1:112" s="229" customFormat="1" x14ac:dyDescent="0.2">
      <c r="A929" s="216"/>
      <c r="B929" s="176"/>
      <c r="C929" s="176"/>
      <c r="D929" s="176"/>
      <c r="E929" s="224"/>
      <c r="F929" s="176"/>
      <c r="G929" s="176"/>
      <c r="H929" s="228"/>
      <c r="I929" s="228"/>
      <c r="J929" s="220"/>
      <c r="K929" s="176"/>
      <c r="L929" s="176"/>
      <c r="M929" s="176"/>
      <c r="N929" s="176"/>
      <c r="O929" s="227"/>
      <c r="P929" s="176"/>
      <c r="Q929" s="176"/>
      <c r="R929" s="176"/>
      <c r="S929" s="176"/>
      <c r="T929" s="176"/>
      <c r="U929" s="176"/>
      <c r="V929" s="176"/>
      <c r="W929" s="176"/>
      <c r="X929" s="176"/>
      <c r="Y929" s="224"/>
      <c r="Z929" s="176"/>
      <c r="AA929" s="176"/>
      <c r="AB929" s="176"/>
      <c r="AC929" s="176"/>
      <c r="AD929" s="176"/>
      <c r="AE929" s="176"/>
      <c r="AF929" s="176"/>
      <c r="AG929" s="176"/>
      <c r="AH929" s="176"/>
      <c r="AI929" s="176"/>
      <c r="AJ929" s="176"/>
      <c r="AK929" s="176"/>
      <c r="AL929" s="176"/>
      <c r="AM929" s="176"/>
      <c r="AN929" s="176"/>
      <c r="AO929" s="176"/>
      <c r="AP929" s="176"/>
      <c r="AQ929" s="176"/>
      <c r="AR929" s="176"/>
      <c r="AS929" s="176"/>
      <c r="AT929" s="176"/>
      <c r="AU929" s="176"/>
      <c r="AV929" s="176"/>
      <c r="AW929" s="176"/>
      <c r="AX929" s="176"/>
      <c r="AY929" s="176"/>
      <c r="AZ929" s="176"/>
      <c r="BA929" s="176"/>
      <c r="BB929" s="176"/>
      <c r="BC929" s="176"/>
      <c r="BD929" s="176"/>
      <c r="BE929" s="176"/>
      <c r="BF929" s="176"/>
      <c r="BG929" s="176"/>
      <c r="BH929" s="176"/>
      <c r="BI929" s="176"/>
      <c r="BJ929" s="176"/>
      <c r="BK929" s="176"/>
      <c r="BL929" s="176"/>
      <c r="BM929" s="176"/>
      <c r="BN929" s="176"/>
      <c r="BO929" s="176"/>
      <c r="BP929" s="176"/>
      <c r="BQ929" s="176"/>
      <c r="BR929" s="176"/>
      <c r="BS929" s="176"/>
      <c r="BT929" s="176"/>
      <c r="BU929" s="176"/>
      <c r="BV929" s="176"/>
      <c r="BW929" s="176"/>
      <c r="BX929" s="176"/>
      <c r="BY929" s="176"/>
      <c r="BZ929" s="176"/>
      <c r="CA929" s="176"/>
      <c r="CB929" s="176"/>
      <c r="CC929" s="176"/>
      <c r="CD929" s="176"/>
      <c r="CE929" s="176"/>
      <c r="CF929" s="176"/>
      <c r="CG929" s="176"/>
      <c r="CH929" s="176"/>
      <c r="CI929" s="176"/>
      <c r="CJ929" s="176"/>
      <c r="CK929" s="176"/>
      <c r="CL929" s="176"/>
      <c r="CM929" s="176"/>
      <c r="CN929" s="176"/>
      <c r="CO929" s="176"/>
      <c r="CP929" s="176"/>
      <c r="CQ929" s="176"/>
      <c r="CR929" s="176"/>
      <c r="CS929" s="176"/>
      <c r="CT929" s="176"/>
      <c r="CU929" s="176"/>
      <c r="CV929" s="176"/>
      <c r="CW929" s="176"/>
      <c r="CX929" s="176"/>
      <c r="CY929" s="176"/>
      <c r="CZ929" s="176"/>
      <c r="DA929" s="176"/>
      <c r="DB929" s="176"/>
      <c r="DC929" s="176"/>
      <c r="DD929" s="176"/>
      <c r="DE929" s="176"/>
      <c r="DF929" s="176"/>
      <c r="DG929" s="176"/>
      <c r="DH929" s="176"/>
    </row>
    <row r="930" spans="1:112" s="229" customFormat="1" x14ac:dyDescent="0.2">
      <c r="A930" s="216"/>
      <c r="B930" s="176"/>
      <c r="C930" s="176"/>
      <c r="D930" s="176"/>
      <c r="E930" s="224"/>
      <c r="F930" s="176"/>
      <c r="G930" s="176"/>
      <c r="H930" s="225"/>
      <c r="I930" s="228"/>
      <c r="J930" s="220"/>
      <c r="K930" s="176"/>
      <c r="L930" s="176"/>
      <c r="M930" s="176"/>
      <c r="N930" s="176"/>
      <c r="O930" s="227"/>
      <c r="P930" s="176"/>
      <c r="Q930" s="176"/>
      <c r="R930" s="176"/>
      <c r="S930" s="176"/>
      <c r="T930" s="176"/>
      <c r="U930" s="176"/>
      <c r="V930" s="176"/>
      <c r="W930" s="176"/>
      <c r="X930" s="176"/>
      <c r="Y930" s="224"/>
      <c r="Z930" s="176"/>
      <c r="AA930" s="176"/>
      <c r="AB930" s="176"/>
      <c r="AC930" s="176"/>
      <c r="AD930" s="176"/>
      <c r="AE930" s="176"/>
      <c r="AF930" s="176"/>
      <c r="AG930" s="176"/>
      <c r="AH930" s="176"/>
      <c r="AI930" s="176"/>
      <c r="AJ930" s="176"/>
      <c r="AK930" s="176"/>
      <c r="AL930" s="176"/>
      <c r="AM930" s="176"/>
      <c r="AN930" s="176"/>
      <c r="AO930" s="176"/>
      <c r="AP930" s="176"/>
      <c r="AQ930" s="176"/>
      <c r="AR930" s="176"/>
      <c r="AS930" s="176"/>
      <c r="AT930" s="176"/>
      <c r="AU930" s="176"/>
      <c r="AV930" s="176"/>
      <c r="AW930" s="176"/>
      <c r="AX930" s="176"/>
      <c r="AY930" s="176"/>
      <c r="AZ930" s="176"/>
      <c r="BA930" s="176"/>
      <c r="BB930" s="176"/>
      <c r="BC930" s="176"/>
      <c r="BD930" s="176"/>
      <c r="BE930" s="176"/>
      <c r="BF930" s="176"/>
      <c r="BG930" s="176"/>
      <c r="BH930" s="176"/>
      <c r="BI930" s="176"/>
      <c r="BJ930" s="176"/>
      <c r="BK930" s="176"/>
      <c r="BL930" s="176"/>
      <c r="BM930" s="176"/>
      <c r="BN930" s="176"/>
      <c r="BO930" s="176"/>
      <c r="BP930" s="176"/>
      <c r="BQ930" s="176"/>
      <c r="BR930" s="176"/>
      <c r="BS930" s="176"/>
      <c r="BT930" s="176"/>
      <c r="BU930" s="176"/>
      <c r="BV930" s="176"/>
      <c r="BW930" s="176"/>
      <c r="BX930" s="176"/>
      <c r="BY930" s="176"/>
      <c r="BZ930" s="176"/>
      <c r="CA930" s="176"/>
      <c r="CB930" s="176"/>
      <c r="CC930" s="176"/>
      <c r="CD930" s="176"/>
      <c r="CE930" s="176"/>
      <c r="CF930" s="176"/>
      <c r="CG930" s="176"/>
      <c r="CH930" s="176"/>
      <c r="CI930" s="176"/>
      <c r="CJ930" s="176"/>
      <c r="CK930" s="176"/>
      <c r="CL930" s="176"/>
      <c r="CM930" s="176"/>
      <c r="CN930" s="176"/>
      <c r="CO930" s="176"/>
      <c r="CP930" s="176"/>
      <c r="CQ930" s="176"/>
      <c r="CR930" s="176"/>
      <c r="CS930" s="176"/>
      <c r="CT930" s="176"/>
      <c r="CU930" s="176"/>
      <c r="CV930" s="176"/>
      <c r="CW930" s="176"/>
      <c r="CX930" s="176"/>
      <c r="CY930" s="176"/>
      <c r="CZ930" s="176"/>
      <c r="DA930" s="176"/>
      <c r="DB930" s="176"/>
      <c r="DC930" s="176"/>
      <c r="DD930" s="176"/>
      <c r="DE930" s="176"/>
      <c r="DF930" s="176"/>
      <c r="DG930" s="176"/>
      <c r="DH930" s="176"/>
    </row>
    <row r="931" spans="1:112" s="229" customFormat="1" x14ac:dyDescent="0.2">
      <c r="A931" s="216"/>
      <c r="B931" s="176"/>
      <c r="C931" s="176"/>
      <c r="D931" s="176"/>
      <c r="E931" s="224"/>
      <c r="F931" s="176"/>
      <c r="G931" s="176"/>
      <c r="H931" s="225"/>
      <c r="I931" s="228"/>
      <c r="J931" s="220"/>
      <c r="K931" s="176"/>
      <c r="L931" s="176"/>
      <c r="M931" s="176"/>
      <c r="N931" s="176"/>
      <c r="O931" s="227"/>
      <c r="P931" s="176"/>
      <c r="Q931" s="176"/>
      <c r="R931" s="176"/>
      <c r="S931" s="176"/>
      <c r="T931" s="176"/>
      <c r="U931" s="176"/>
      <c r="V931" s="176"/>
      <c r="W931" s="176"/>
      <c r="X931" s="176"/>
      <c r="Y931" s="224"/>
      <c r="Z931" s="176"/>
      <c r="AA931" s="176"/>
      <c r="AB931" s="176"/>
      <c r="AC931" s="176"/>
      <c r="AD931" s="176"/>
      <c r="AE931" s="176"/>
      <c r="AF931" s="176"/>
      <c r="AG931" s="176"/>
      <c r="AH931" s="176"/>
      <c r="AI931" s="176"/>
      <c r="AJ931" s="176"/>
      <c r="AK931" s="176"/>
      <c r="AL931" s="176"/>
      <c r="AM931" s="176"/>
      <c r="AN931" s="176"/>
      <c r="AO931" s="176"/>
      <c r="AP931" s="176"/>
      <c r="AQ931" s="176"/>
      <c r="AR931" s="176"/>
      <c r="AS931" s="176"/>
      <c r="AT931" s="176"/>
      <c r="AU931" s="176"/>
      <c r="AV931" s="176"/>
      <c r="AW931" s="176"/>
      <c r="AX931" s="176"/>
      <c r="AY931" s="176"/>
      <c r="AZ931" s="176"/>
      <c r="BA931" s="176"/>
      <c r="BB931" s="176"/>
      <c r="BC931" s="176"/>
      <c r="BD931" s="176"/>
      <c r="BE931" s="176"/>
      <c r="BF931" s="176"/>
      <c r="BG931" s="176"/>
      <c r="BH931" s="176"/>
      <c r="BI931" s="176"/>
      <c r="BJ931" s="176"/>
      <c r="BK931" s="176"/>
      <c r="BL931" s="176"/>
      <c r="BM931" s="176"/>
      <c r="BN931" s="176"/>
      <c r="BO931" s="176"/>
      <c r="BP931" s="176"/>
      <c r="BQ931" s="176"/>
      <c r="BR931" s="176"/>
      <c r="BS931" s="176"/>
      <c r="BT931" s="176"/>
      <c r="BU931" s="176"/>
      <c r="BV931" s="176"/>
      <c r="BW931" s="176"/>
      <c r="BX931" s="176"/>
      <c r="BY931" s="176"/>
      <c r="BZ931" s="176"/>
      <c r="CA931" s="176"/>
      <c r="CB931" s="176"/>
      <c r="CC931" s="176"/>
      <c r="CD931" s="176"/>
      <c r="CE931" s="176"/>
      <c r="CF931" s="176"/>
      <c r="CG931" s="176"/>
      <c r="CH931" s="176"/>
      <c r="CI931" s="176"/>
      <c r="CJ931" s="176"/>
      <c r="CK931" s="176"/>
      <c r="CL931" s="176"/>
      <c r="CM931" s="176"/>
      <c r="CN931" s="176"/>
      <c r="CO931" s="176"/>
      <c r="CP931" s="176"/>
      <c r="CQ931" s="176"/>
      <c r="CR931" s="176"/>
      <c r="CS931" s="176"/>
      <c r="CT931" s="176"/>
      <c r="CU931" s="176"/>
      <c r="CV931" s="176"/>
      <c r="CW931" s="176"/>
      <c r="CX931" s="176"/>
      <c r="CY931" s="176"/>
      <c r="CZ931" s="176"/>
      <c r="DA931" s="176"/>
      <c r="DB931" s="176"/>
      <c r="DC931" s="176"/>
      <c r="DD931" s="176"/>
      <c r="DE931" s="176"/>
      <c r="DF931" s="176"/>
      <c r="DG931" s="176"/>
      <c r="DH931" s="176"/>
    </row>
    <row r="932" spans="1:112" s="229" customFormat="1" x14ac:dyDescent="0.2">
      <c r="A932" s="216"/>
      <c r="B932" s="176"/>
      <c r="C932" s="176"/>
      <c r="D932" s="176"/>
      <c r="E932" s="224"/>
      <c r="F932" s="176"/>
      <c r="G932" s="176"/>
      <c r="H932" s="228"/>
      <c r="I932" s="228"/>
      <c r="J932" s="220"/>
      <c r="K932" s="176"/>
      <c r="L932" s="176"/>
      <c r="M932" s="176"/>
      <c r="N932" s="176"/>
      <c r="O932" s="227"/>
      <c r="P932" s="176"/>
      <c r="Q932" s="176"/>
      <c r="R932" s="176"/>
      <c r="S932" s="176"/>
      <c r="T932" s="176"/>
      <c r="U932" s="176"/>
      <c r="V932" s="176"/>
      <c r="W932" s="176"/>
      <c r="X932" s="176"/>
      <c r="Y932" s="224"/>
      <c r="Z932" s="176"/>
      <c r="AA932" s="176"/>
      <c r="AB932" s="176"/>
      <c r="AC932" s="176"/>
      <c r="AD932" s="176"/>
      <c r="AE932" s="176"/>
      <c r="AF932" s="176"/>
      <c r="AG932" s="176"/>
      <c r="AH932" s="176"/>
      <c r="AI932" s="176"/>
      <c r="AJ932" s="176"/>
      <c r="AK932" s="176"/>
      <c r="AL932" s="176"/>
      <c r="AM932" s="176"/>
      <c r="AN932" s="176"/>
      <c r="AO932" s="176"/>
      <c r="AP932" s="176"/>
      <c r="AQ932" s="176"/>
      <c r="AR932" s="176"/>
      <c r="AS932" s="176"/>
      <c r="AT932" s="176"/>
      <c r="AU932" s="176"/>
      <c r="AV932" s="176"/>
      <c r="AW932" s="176"/>
      <c r="AX932" s="176"/>
      <c r="AY932" s="176"/>
      <c r="AZ932" s="176"/>
      <c r="BA932" s="176"/>
      <c r="BB932" s="176"/>
      <c r="BC932" s="176"/>
      <c r="BD932" s="176"/>
      <c r="BE932" s="176"/>
      <c r="BF932" s="176"/>
      <c r="BG932" s="176"/>
      <c r="BH932" s="176"/>
      <c r="BI932" s="176"/>
      <c r="BJ932" s="176"/>
      <c r="BK932" s="176"/>
      <c r="BL932" s="176"/>
      <c r="BM932" s="176"/>
      <c r="BN932" s="176"/>
      <c r="BO932" s="176"/>
      <c r="BP932" s="176"/>
      <c r="BQ932" s="176"/>
      <c r="BR932" s="176"/>
      <c r="BS932" s="176"/>
      <c r="BT932" s="176"/>
      <c r="BU932" s="176"/>
      <c r="BV932" s="176"/>
      <c r="BW932" s="176"/>
      <c r="BX932" s="176"/>
      <c r="BY932" s="176"/>
      <c r="BZ932" s="176"/>
      <c r="CA932" s="176"/>
      <c r="CB932" s="176"/>
      <c r="CC932" s="176"/>
      <c r="CD932" s="176"/>
      <c r="CE932" s="176"/>
      <c r="CF932" s="176"/>
      <c r="CG932" s="176"/>
      <c r="CH932" s="176"/>
      <c r="CI932" s="176"/>
      <c r="CJ932" s="176"/>
      <c r="CK932" s="176"/>
      <c r="CL932" s="176"/>
      <c r="CM932" s="176"/>
      <c r="CN932" s="176"/>
      <c r="CO932" s="176"/>
      <c r="CP932" s="176"/>
      <c r="CQ932" s="176"/>
      <c r="CR932" s="176"/>
      <c r="CS932" s="176"/>
      <c r="CT932" s="176"/>
      <c r="CU932" s="176"/>
      <c r="CV932" s="176"/>
      <c r="CW932" s="176"/>
      <c r="CX932" s="176"/>
      <c r="CY932" s="176"/>
      <c r="CZ932" s="176"/>
      <c r="DA932" s="176"/>
      <c r="DB932" s="176"/>
      <c r="DC932" s="176"/>
      <c r="DD932" s="176"/>
      <c r="DE932" s="176"/>
      <c r="DF932" s="176"/>
      <c r="DG932" s="176"/>
      <c r="DH932" s="176"/>
    </row>
    <row r="933" spans="1:112" s="229" customFormat="1" x14ac:dyDescent="0.2">
      <c r="A933" s="216"/>
      <c r="B933" s="176"/>
      <c r="C933" s="223"/>
      <c r="D933" s="176"/>
      <c r="E933" s="224"/>
      <c r="F933" s="176"/>
      <c r="G933" s="176"/>
      <c r="H933" s="228"/>
      <c r="I933" s="228"/>
      <c r="J933" s="220"/>
      <c r="K933" s="176"/>
      <c r="L933" s="176"/>
      <c r="M933" s="176"/>
      <c r="N933" s="176"/>
      <c r="O933" s="227"/>
      <c r="P933" s="176"/>
      <c r="Q933" s="176"/>
      <c r="R933" s="176"/>
      <c r="S933" s="176"/>
      <c r="T933" s="176"/>
      <c r="U933" s="176"/>
      <c r="V933" s="176"/>
      <c r="W933" s="176"/>
      <c r="X933" s="176"/>
      <c r="Y933" s="224"/>
      <c r="Z933" s="176"/>
      <c r="AA933" s="176"/>
      <c r="AB933" s="176"/>
      <c r="AC933" s="176"/>
      <c r="AD933" s="176"/>
      <c r="AE933" s="176"/>
      <c r="AF933" s="176"/>
      <c r="AG933" s="176"/>
      <c r="AH933" s="176"/>
      <c r="AI933" s="176"/>
      <c r="AJ933" s="176"/>
      <c r="AK933" s="176"/>
      <c r="AL933" s="176"/>
      <c r="AM933" s="176"/>
      <c r="AN933" s="176"/>
      <c r="AO933" s="176"/>
      <c r="AP933" s="176"/>
      <c r="AQ933" s="176"/>
      <c r="AR933" s="176"/>
      <c r="AS933" s="176"/>
      <c r="AT933" s="176"/>
      <c r="AU933" s="176"/>
      <c r="AV933" s="176"/>
      <c r="AW933" s="176"/>
      <c r="AX933" s="176"/>
      <c r="AY933" s="176"/>
      <c r="AZ933" s="176"/>
      <c r="BA933" s="176"/>
      <c r="BB933" s="176"/>
      <c r="BC933" s="176"/>
      <c r="BD933" s="176"/>
      <c r="BE933" s="176"/>
      <c r="BF933" s="176"/>
      <c r="BG933" s="176"/>
      <c r="BH933" s="176"/>
      <c r="BI933" s="176"/>
      <c r="BJ933" s="176"/>
      <c r="BK933" s="176"/>
      <c r="BL933" s="176"/>
      <c r="BM933" s="176"/>
      <c r="BN933" s="176"/>
      <c r="BO933" s="176"/>
      <c r="BP933" s="176"/>
      <c r="BQ933" s="176"/>
      <c r="BR933" s="176"/>
      <c r="BS933" s="176"/>
      <c r="BT933" s="176"/>
      <c r="BU933" s="176"/>
      <c r="BV933" s="176"/>
      <c r="BW933" s="176"/>
      <c r="BX933" s="176"/>
      <c r="BY933" s="176"/>
      <c r="BZ933" s="176"/>
      <c r="CA933" s="176"/>
      <c r="CB933" s="176"/>
      <c r="CC933" s="176"/>
      <c r="CD933" s="176"/>
      <c r="CE933" s="176"/>
      <c r="CF933" s="176"/>
      <c r="CG933" s="176"/>
      <c r="CH933" s="176"/>
      <c r="CI933" s="176"/>
      <c r="CJ933" s="176"/>
      <c r="CK933" s="176"/>
      <c r="CL933" s="176"/>
      <c r="CM933" s="176"/>
      <c r="CN933" s="176"/>
      <c r="CO933" s="176"/>
      <c r="CP933" s="176"/>
      <c r="CQ933" s="176"/>
      <c r="CR933" s="176"/>
      <c r="CS933" s="176"/>
      <c r="CT933" s="176"/>
      <c r="CU933" s="176"/>
      <c r="CV933" s="176"/>
      <c r="CW933" s="176"/>
      <c r="CX933" s="176"/>
      <c r="CY933" s="176"/>
      <c r="CZ933" s="176"/>
      <c r="DA933" s="176"/>
      <c r="DB933" s="176"/>
      <c r="DC933" s="176"/>
      <c r="DD933" s="176"/>
      <c r="DE933" s="176"/>
      <c r="DF933" s="176"/>
      <c r="DG933" s="176"/>
      <c r="DH933" s="176"/>
    </row>
    <row r="934" spans="1:112" s="229" customFormat="1" x14ac:dyDescent="0.2">
      <c r="A934" s="216"/>
      <c r="B934" s="176"/>
      <c r="C934" s="176"/>
      <c r="D934" s="176"/>
      <c r="E934" s="224"/>
      <c r="F934" s="176"/>
      <c r="G934" s="176"/>
      <c r="H934" s="225"/>
      <c r="I934" s="228"/>
      <c r="J934" s="220"/>
      <c r="K934" s="176"/>
      <c r="L934" s="176"/>
      <c r="M934" s="176"/>
      <c r="N934" s="176"/>
      <c r="O934" s="227"/>
      <c r="P934" s="176"/>
      <c r="Q934" s="176"/>
      <c r="R934" s="176"/>
      <c r="S934" s="176"/>
      <c r="T934" s="176"/>
      <c r="U934" s="176"/>
      <c r="V934" s="176"/>
      <c r="W934" s="176"/>
      <c r="X934" s="176"/>
      <c r="Y934" s="224"/>
      <c r="Z934" s="176"/>
      <c r="AA934" s="176"/>
      <c r="AB934" s="176"/>
      <c r="AC934" s="176"/>
      <c r="AD934" s="176"/>
      <c r="AE934" s="176"/>
      <c r="AF934" s="176"/>
      <c r="AG934" s="176"/>
      <c r="AH934" s="176"/>
      <c r="AI934" s="176"/>
      <c r="AJ934" s="176"/>
      <c r="AK934" s="176"/>
      <c r="AL934" s="176"/>
      <c r="AM934" s="176"/>
      <c r="AN934" s="176"/>
      <c r="AO934" s="176"/>
      <c r="AP934" s="176"/>
      <c r="AQ934" s="176"/>
      <c r="AR934" s="176"/>
      <c r="AS934" s="176"/>
      <c r="AT934" s="176"/>
      <c r="AU934" s="176"/>
      <c r="AV934" s="176"/>
      <c r="AW934" s="176"/>
      <c r="AX934" s="176"/>
      <c r="AY934" s="176"/>
      <c r="AZ934" s="176"/>
      <c r="BA934" s="176"/>
      <c r="BB934" s="176"/>
      <c r="BC934" s="176"/>
      <c r="BD934" s="176"/>
      <c r="BE934" s="176"/>
      <c r="BF934" s="176"/>
      <c r="BG934" s="176"/>
      <c r="BH934" s="176"/>
      <c r="BI934" s="176"/>
      <c r="BJ934" s="176"/>
      <c r="BK934" s="176"/>
      <c r="BL934" s="176"/>
      <c r="BM934" s="176"/>
      <c r="BN934" s="176"/>
      <c r="BO934" s="176"/>
      <c r="BP934" s="176"/>
      <c r="BQ934" s="176"/>
      <c r="BR934" s="176"/>
      <c r="BS934" s="176"/>
      <c r="BT934" s="176"/>
      <c r="BU934" s="176"/>
      <c r="BV934" s="176"/>
      <c r="BW934" s="176"/>
      <c r="BX934" s="176"/>
      <c r="BY934" s="176"/>
      <c r="BZ934" s="176"/>
      <c r="CA934" s="176"/>
      <c r="CB934" s="176"/>
      <c r="CC934" s="176"/>
      <c r="CD934" s="176"/>
      <c r="CE934" s="176"/>
      <c r="CF934" s="176"/>
      <c r="CG934" s="176"/>
      <c r="CH934" s="176"/>
      <c r="CI934" s="176"/>
      <c r="CJ934" s="176"/>
      <c r="CK934" s="176"/>
      <c r="CL934" s="176"/>
      <c r="CM934" s="176"/>
      <c r="CN934" s="176"/>
      <c r="CO934" s="176"/>
      <c r="CP934" s="176"/>
      <c r="CQ934" s="176"/>
      <c r="CR934" s="176"/>
      <c r="CS934" s="176"/>
      <c r="CT934" s="176"/>
      <c r="CU934" s="176"/>
      <c r="CV934" s="176"/>
      <c r="CW934" s="176"/>
      <c r="CX934" s="176"/>
      <c r="CY934" s="176"/>
      <c r="CZ934" s="176"/>
      <c r="DA934" s="176"/>
      <c r="DB934" s="176"/>
      <c r="DC934" s="176"/>
      <c r="DD934" s="176"/>
      <c r="DE934" s="176"/>
      <c r="DF934" s="176"/>
      <c r="DG934" s="176"/>
      <c r="DH934" s="176"/>
    </row>
    <row r="935" spans="1:112" s="229" customFormat="1" x14ac:dyDescent="0.2">
      <c r="A935" s="216"/>
      <c r="B935" s="176"/>
      <c r="C935" s="176"/>
      <c r="D935" s="176"/>
      <c r="E935" s="224"/>
      <c r="F935" s="176"/>
      <c r="G935" s="176"/>
      <c r="H935" s="225"/>
      <c r="I935" s="228"/>
      <c r="J935" s="220"/>
      <c r="K935" s="176"/>
      <c r="L935" s="176"/>
      <c r="M935" s="176"/>
      <c r="N935" s="176"/>
      <c r="O935" s="227"/>
      <c r="P935" s="176"/>
      <c r="Q935" s="176"/>
      <c r="R935" s="176"/>
      <c r="S935" s="176"/>
      <c r="T935" s="176"/>
      <c r="U935" s="176"/>
      <c r="V935" s="176"/>
      <c r="W935" s="176"/>
      <c r="X935" s="176"/>
      <c r="Y935" s="224"/>
      <c r="Z935" s="176"/>
      <c r="AA935" s="176"/>
      <c r="AB935" s="176"/>
      <c r="AC935" s="176"/>
      <c r="AD935" s="176"/>
      <c r="AE935" s="176"/>
      <c r="AF935" s="176"/>
      <c r="AG935" s="176"/>
      <c r="AH935" s="176"/>
      <c r="AI935" s="176"/>
      <c r="AJ935" s="176"/>
      <c r="AK935" s="176"/>
      <c r="AL935" s="176"/>
      <c r="AM935" s="176"/>
      <c r="AN935" s="176"/>
      <c r="AO935" s="176"/>
      <c r="AP935" s="176"/>
      <c r="AQ935" s="176"/>
      <c r="AR935" s="176"/>
      <c r="AS935" s="176"/>
      <c r="AT935" s="176"/>
      <c r="AU935" s="176"/>
      <c r="AV935" s="176"/>
      <c r="AW935" s="176"/>
      <c r="AX935" s="176"/>
      <c r="AY935" s="176"/>
      <c r="AZ935" s="176"/>
      <c r="BA935" s="176"/>
      <c r="BB935" s="176"/>
      <c r="BC935" s="176"/>
      <c r="BD935" s="176"/>
      <c r="BE935" s="176"/>
      <c r="BF935" s="176"/>
      <c r="BG935" s="176"/>
      <c r="BH935" s="176"/>
      <c r="BI935" s="176"/>
      <c r="BJ935" s="176"/>
      <c r="BK935" s="176"/>
      <c r="BL935" s="176"/>
      <c r="BM935" s="176"/>
      <c r="BN935" s="176"/>
      <c r="BO935" s="176"/>
      <c r="BP935" s="176"/>
      <c r="BQ935" s="176"/>
      <c r="BR935" s="176"/>
      <c r="BS935" s="176"/>
      <c r="BT935" s="176"/>
      <c r="BU935" s="176"/>
      <c r="BV935" s="176"/>
      <c r="BW935" s="176"/>
      <c r="BX935" s="176"/>
      <c r="BY935" s="176"/>
      <c r="BZ935" s="176"/>
      <c r="CA935" s="176"/>
      <c r="CB935" s="176"/>
      <c r="CC935" s="176"/>
      <c r="CD935" s="176"/>
      <c r="CE935" s="176"/>
      <c r="CF935" s="176"/>
      <c r="CG935" s="176"/>
      <c r="CH935" s="176"/>
      <c r="CI935" s="176"/>
      <c r="CJ935" s="176"/>
      <c r="CK935" s="176"/>
      <c r="CL935" s="176"/>
      <c r="CM935" s="176"/>
      <c r="CN935" s="176"/>
      <c r="CO935" s="176"/>
      <c r="CP935" s="176"/>
      <c r="CQ935" s="176"/>
      <c r="CR935" s="176"/>
      <c r="CS935" s="176"/>
      <c r="CT935" s="176"/>
      <c r="CU935" s="176"/>
      <c r="CV935" s="176"/>
      <c r="CW935" s="176"/>
      <c r="CX935" s="176"/>
      <c r="CY935" s="176"/>
      <c r="CZ935" s="176"/>
      <c r="DA935" s="176"/>
      <c r="DB935" s="176"/>
      <c r="DC935" s="176"/>
      <c r="DD935" s="176"/>
      <c r="DE935" s="176"/>
      <c r="DF935" s="176"/>
      <c r="DG935" s="176"/>
      <c r="DH935" s="176"/>
    </row>
    <row r="936" spans="1:112" s="229" customFormat="1" x14ac:dyDescent="0.2">
      <c r="A936" s="216"/>
      <c r="B936" s="176"/>
      <c r="C936" s="176"/>
      <c r="D936" s="176"/>
      <c r="E936" s="224"/>
      <c r="F936" s="176"/>
      <c r="G936" s="176"/>
      <c r="H936" s="225"/>
      <c r="I936" s="228"/>
      <c r="J936" s="220"/>
      <c r="K936" s="176"/>
      <c r="L936" s="176"/>
      <c r="M936" s="176"/>
      <c r="N936" s="176"/>
      <c r="O936" s="227"/>
      <c r="P936" s="176"/>
      <c r="Q936" s="176"/>
      <c r="R936" s="176"/>
      <c r="S936" s="176"/>
      <c r="T936" s="176"/>
      <c r="U936" s="176"/>
      <c r="V936" s="176"/>
      <c r="W936" s="176"/>
      <c r="X936" s="176"/>
      <c r="Y936" s="224"/>
      <c r="Z936" s="176"/>
      <c r="AA936" s="176"/>
      <c r="AB936" s="176"/>
      <c r="AC936" s="176"/>
      <c r="AD936" s="176"/>
      <c r="AE936" s="176"/>
      <c r="AF936" s="176"/>
      <c r="AG936" s="176"/>
      <c r="AH936" s="176"/>
      <c r="AI936" s="176"/>
      <c r="AJ936" s="176"/>
      <c r="AK936" s="176"/>
      <c r="AL936" s="176"/>
      <c r="AM936" s="176"/>
      <c r="AN936" s="176"/>
      <c r="AO936" s="176"/>
      <c r="AP936" s="176"/>
      <c r="AQ936" s="176"/>
      <c r="AR936" s="176"/>
      <c r="AS936" s="176"/>
      <c r="AT936" s="176"/>
      <c r="AU936" s="176"/>
      <c r="AV936" s="176"/>
      <c r="AW936" s="176"/>
      <c r="AX936" s="176"/>
      <c r="AY936" s="176"/>
      <c r="AZ936" s="176"/>
      <c r="BA936" s="176"/>
      <c r="BB936" s="176"/>
      <c r="BC936" s="176"/>
      <c r="BD936" s="176"/>
      <c r="BE936" s="176"/>
      <c r="BF936" s="176"/>
      <c r="BG936" s="176"/>
      <c r="BH936" s="176"/>
      <c r="BI936" s="176"/>
      <c r="BJ936" s="176"/>
      <c r="BK936" s="176"/>
      <c r="BL936" s="176"/>
      <c r="BM936" s="176"/>
      <c r="BN936" s="176"/>
      <c r="BO936" s="176"/>
      <c r="BP936" s="176"/>
      <c r="BQ936" s="176"/>
      <c r="BR936" s="176"/>
      <c r="BS936" s="176"/>
      <c r="BT936" s="176"/>
      <c r="BU936" s="176"/>
      <c r="BV936" s="176"/>
      <c r="BW936" s="176"/>
      <c r="BX936" s="176"/>
      <c r="BY936" s="176"/>
      <c r="BZ936" s="176"/>
      <c r="CA936" s="176"/>
      <c r="CB936" s="176"/>
      <c r="CC936" s="176"/>
      <c r="CD936" s="176"/>
      <c r="CE936" s="176"/>
      <c r="CF936" s="176"/>
      <c r="CG936" s="176"/>
      <c r="CH936" s="176"/>
      <c r="CI936" s="176"/>
      <c r="CJ936" s="176"/>
      <c r="CK936" s="176"/>
      <c r="CL936" s="176"/>
      <c r="CM936" s="176"/>
      <c r="CN936" s="176"/>
      <c r="CO936" s="176"/>
      <c r="CP936" s="176"/>
      <c r="CQ936" s="176"/>
      <c r="CR936" s="176"/>
      <c r="CS936" s="176"/>
      <c r="CT936" s="176"/>
      <c r="CU936" s="176"/>
      <c r="CV936" s="176"/>
      <c r="CW936" s="176"/>
      <c r="CX936" s="176"/>
      <c r="CY936" s="176"/>
      <c r="CZ936" s="176"/>
      <c r="DA936" s="176"/>
      <c r="DB936" s="176"/>
      <c r="DC936" s="176"/>
      <c r="DD936" s="176"/>
      <c r="DE936" s="176"/>
      <c r="DF936" s="176"/>
      <c r="DG936" s="176"/>
      <c r="DH936" s="176"/>
    </row>
    <row r="937" spans="1:112" s="229" customFormat="1" x14ac:dyDescent="0.2">
      <c r="A937" s="216"/>
      <c r="B937" s="176"/>
      <c r="C937" s="176"/>
      <c r="D937" s="176"/>
      <c r="E937" s="224"/>
      <c r="F937" s="176"/>
      <c r="G937" s="176"/>
      <c r="H937" s="228"/>
      <c r="I937" s="228"/>
      <c r="J937" s="220"/>
      <c r="K937" s="176"/>
      <c r="L937" s="176"/>
      <c r="M937" s="176"/>
      <c r="N937" s="176"/>
      <c r="O937" s="227"/>
      <c r="P937" s="176"/>
      <c r="Q937" s="176"/>
      <c r="R937" s="176"/>
      <c r="S937" s="176"/>
      <c r="T937" s="176"/>
      <c r="U937" s="176"/>
      <c r="V937" s="176"/>
      <c r="W937" s="176"/>
      <c r="X937" s="176"/>
      <c r="Y937" s="224"/>
      <c r="Z937" s="176"/>
      <c r="AA937" s="176"/>
      <c r="AB937" s="176"/>
      <c r="AC937" s="176"/>
      <c r="AD937" s="176"/>
      <c r="AE937" s="176"/>
      <c r="AF937" s="176"/>
      <c r="AG937" s="176"/>
      <c r="AH937" s="176"/>
      <c r="AI937" s="176"/>
      <c r="AJ937" s="176"/>
      <c r="AK937" s="176"/>
      <c r="AL937" s="176"/>
      <c r="AM937" s="176"/>
      <c r="AN937" s="176"/>
      <c r="AO937" s="176"/>
      <c r="AP937" s="176"/>
      <c r="AQ937" s="176"/>
      <c r="AR937" s="176"/>
      <c r="AS937" s="176"/>
      <c r="AT937" s="176"/>
      <c r="AU937" s="176"/>
      <c r="AV937" s="176"/>
      <c r="AW937" s="176"/>
      <c r="AX937" s="176"/>
      <c r="AY937" s="176"/>
      <c r="AZ937" s="176"/>
      <c r="BA937" s="176"/>
      <c r="BB937" s="176"/>
      <c r="BC937" s="176"/>
      <c r="BD937" s="176"/>
      <c r="BE937" s="176"/>
      <c r="BF937" s="176"/>
      <c r="BG937" s="176"/>
      <c r="BH937" s="176"/>
      <c r="BI937" s="176"/>
      <c r="BJ937" s="176"/>
      <c r="BK937" s="176"/>
      <c r="BL937" s="176"/>
      <c r="BM937" s="176"/>
      <c r="BN937" s="176"/>
      <c r="BO937" s="176"/>
      <c r="BP937" s="176"/>
      <c r="BQ937" s="176"/>
      <c r="BR937" s="176"/>
      <c r="BS937" s="176"/>
      <c r="BT937" s="176"/>
      <c r="BU937" s="176"/>
      <c r="BV937" s="176"/>
      <c r="BW937" s="176"/>
      <c r="BX937" s="176"/>
      <c r="BY937" s="176"/>
      <c r="BZ937" s="176"/>
      <c r="CA937" s="176"/>
      <c r="CB937" s="176"/>
      <c r="CC937" s="176"/>
      <c r="CD937" s="176"/>
      <c r="CE937" s="176"/>
      <c r="CF937" s="176"/>
      <c r="CG937" s="176"/>
      <c r="CH937" s="176"/>
      <c r="CI937" s="176"/>
      <c r="CJ937" s="176"/>
      <c r="CK937" s="176"/>
      <c r="CL937" s="176"/>
      <c r="CM937" s="176"/>
      <c r="CN937" s="176"/>
      <c r="CO937" s="176"/>
      <c r="CP937" s="176"/>
      <c r="CQ937" s="176"/>
      <c r="CR937" s="176"/>
      <c r="CS937" s="176"/>
      <c r="CT937" s="176"/>
      <c r="CU937" s="176"/>
      <c r="CV937" s="176"/>
      <c r="CW937" s="176"/>
      <c r="CX937" s="176"/>
      <c r="CY937" s="176"/>
      <c r="CZ937" s="176"/>
      <c r="DA937" s="176"/>
      <c r="DB937" s="176"/>
      <c r="DC937" s="176"/>
      <c r="DD937" s="176"/>
      <c r="DE937" s="176"/>
      <c r="DF937" s="176"/>
      <c r="DG937" s="176"/>
      <c r="DH937" s="176"/>
    </row>
    <row r="938" spans="1:112" s="229" customFormat="1" x14ac:dyDescent="0.2">
      <c r="A938" s="216"/>
      <c r="B938" s="176"/>
      <c r="C938" s="176"/>
      <c r="D938" s="176"/>
      <c r="E938" s="224"/>
      <c r="F938" s="176"/>
      <c r="G938" s="176"/>
      <c r="H938" s="228"/>
      <c r="I938" s="228"/>
      <c r="J938" s="220"/>
      <c r="K938" s="176"/>
      <c r="L938" s="176"/>
      <c r="M938" s="176"/>
      <c r="N938" s="176"/>
      <c r="O938" s="227"/>
      <c r="P938" s="176"/>
      <c r="Q938" s="176"/>
      <c r="R938" s="176"/>
      <c r="S938" s="176"/>
      <c r="T938" s="176"/>
      <c r="U938" s="176"/>
      <c r="V938" s="176"/>
      <c r="W938" s="176"/>
      <c r="X938" s="176"/>
      <c r="Y938" s="224"/>
      <c r="Z938" s="176"/>
      <c r="AA938" s="176"/>
      <c r="AB938" s="176"/>
      <c r="AC938" s="176"/>
      <c r="AD938" s="176"/>
      <c r="AE938" s="176"/>
      <c r="AF938" s="176"/>
      <c r="AG938" s="176"/>
      <c r="AH938" s="176"/>
      <c r="AI938" s="176"/>
      <c r="AJ938" s="176"/>
      <c r="AK938" s="176"/>
      <c r="AL938" s="176"/>
      <c r="AM938" s="176"/>
      <c r="AN938" s="176"/>
      <c r="AO938" s="176"/>
      <c r="AP938" s="176"/>
      <c r="AQ938" s="176"/>
      <c r="AR938" s="176"/>
      <c r="AS938" s="176"/>
      <c r="AT938" s="176"/>
      <c r="AU938" s="176"/>
      <c r="AV938" s="176"/>
      <c r="AW938" s="176"/>
      <c r="AX938" s="176"/>
      <c r="AY938" s="176"/>
      <c r="AZ938" s="176"/>
      <c r="BA938" s="176"/>
      <c r="BB938" s="176"/>
      <c r="BC938" s="176"/>
      <c r="BD938" s="176"/>
      <c r="BE938" s="176"/>
      <c r="BF938" s="176"/>
      <c r="BG938" s="176"/>
      <c r="BH938" s="176"/>
      <c r="BI938" s="176"/>
      <c r="BJ938" s="176"/>
      <c r="BK938" s="176"/>
      <c r="BL938" s="176"/>
      <c r="BM938" s="176"/>
      <c r="BN938" s="176"/>
      <c r="BO938" s="176"/>
      <c r="BP938" s="176"/>
      <c r="BQ938" s="176"/>
      <c r="BR938" s="176"/>
      <c r="BS938" s="176"/>
      <c r="BT938" s="176"/>
      <c r="BU938" s="176"/>
      <c r="BV938" s="176"/>
      <c r="BW938" s="176"/>
      <c r="BX938" s="176"/>
      <c r="BY938" s="176"/>
      <c r="BZ938" s="176"/>
      <c r="CA938" s="176"/>
      <c r="CB938" s="176"/>
      <c r="CC938" s="176"/>
      <c r="CD938" s="176"/>
      <c r="CE938" s="176"/>
      <c r="CF938" s="176"/>
      <c r="CG938" s="176"/>
      <c r="CH938" s="176"/>
      <c r="CI938" s="176"/>
      <c r="CJ938" s="176"/>
      <c r="CK938" s="176"/>
      <c r="CL938" s="176"/>
      <c r="CM938" s="176"/>
      <c r="CN938" s="176"/>
      <c r="CO938" s="176"/>
      <c r="CP938" s="176"/>
      <c r="CQ938" s="176"/>
      <c r="CR938" s="176"/>
      <c r="CS938" s="176"/>
      <c r="CT938" s="176"/>
      <c r="CU938" s="176"/>
      <c r="CV938" s="176"/>
      <c r="CW938" s="176"/>
      <c r="CX938" s="176"/>
      <c r="CY938" s="176"/>
      <c r="CZ938" s="176"/>
      <c r="DA938" s="176"/>
      <c r="DB938" s="176"/>
      <c r="DC938" s="176"/>
      <c r="DD938" s="176"/>
      <c r="DE938" s="176"/>
      <c r="DF938" s="176"/>
      <c r="DG938" s="176"/>
      <c r="DH938" s="176"/>
    </row>
    <row r="939" spans="1:112" s="229" customFormat="1" x14ac:dyDescent="0.2">
      <c r="A939" s="216"/>
      <c r="B939" s="176"/>
      <c r="C939" s="176"/>
      <c r="D939" s="176"/>
      <c r="E939" s="224"/>
      <c r="F939" s="176"/>
      <c r="G939" s="176"/>
      <c r="H939" s="225"/>
      <c r="I939" s="228"/>
      <c r="J939" s="220"/>
      <c r="K939" s="176"/>
      <c r="L939" s="176"/>
      <c r="M939" s="176"/>
      <c r="N939" s="176"/>
      <c r="O939" s="227"/>
      <c r="P939" s="176"/>
      <c r="Q939" s="176"/>
      <c r="R939" s="176"/>
      <c r="S939" s="176"/>
      <c r="T939" s="176"/>
      <c r="U939" s="176"/>
      <c r="V939" s="176"/>
      <c r="W939" s="176"/>
      <c r="X939" s="176"/>
      <c r="Y939" s="224"/>
      <c r="Z939" s="176"/>
      <c r="AA939" s="176"/>
      <c r="AB939" s="176"/>
      <c r="AC939" s="176"/>
      <c r="AD939" s="176"/>
      <c r="AE939" s="176"/>
      <c r="AF939" s="176"/>
      <c r="AG939" s="176"/>
      <c r="AH939" s="176"/>
      <c r="AI939" s="176"/>
      <c r="AJ939" s="176"/>
      <c r="AK939" s="176"/>
      <c r="AL939" s="176"/>
      <c r="AM939" s="176"/>
      <c r="AN939" s="176"/>
      <c r="AO939" s="176"/>
      <c r="AP939" s="176"/>
      <c r="AQ939" s="176"/>
      <c r="AR939" s="176"/>
      <c r="AS939" s="176"/>
      <c r="AT939" s="176"/>
      <c r="AU939" s="176"/>
      <c r="AV939" s="176"/>
      <c r="AW939" s="176"/>
      <c r="AX939" s="176"/>
      <c r="AY939" s="176"/>
      <c r="AZ939" s="176"/>
      <c r="BA939" s="176"/>
      <c r="BB939" s="176"/>
      <c r="BC939" s="176"/>
      <c r="BD939" s="176"/>
      <c r="BE939" s="176"/>
      <c r="BF939" s="176"/>
      <c r="BG939" s="176"/>
      <c r="BH939" s="176"/>
      <c r="BI939" s="176"/>
      <c r="BJ939" s="176"/>
      <c r="BK939" s="176"/>
      <c r="BL939" s="176"/>
      <c r="BM939" s="176"/>
      <c r="BN939" s="176"/>
      <c r="BO939" s="176"/>
      <c r="BP939" s="176"/>
      <c r="BQ939" s="176"/>
      <c r="BR939" s="176"/>
      <c r="BS939" s="176"/>
      <c r="BT939" s="176"/>
      <c r="BU939" s="176"/>
      <c r="BV939" s="176"/>
      <c r="BW939" s="176"/>
      <c r="BX939" s="176"/>
      <c r="BY939" s="176"/>
      <c r="BZ939" s="176"/>
      <c r="CA939" s="176"/>
      <c r="CB939" s="176"/>
      <c r="CC939" s="176"/>
      <c r="CD939" s="176"/>
      <c r="CE939" s="176"/>
      <c r="CF939" s="176"/>
      <c r="CG939" s="176"/>
      <c r="CH939" s="176"/>
      <c r="CI939" s="176"/>
      <c r="CJ939" s="176"/>
      <c r="CK939" s="176"/>
      <c r="CL939" s="176"/>
      <c r="CM939" s="176"/>
      <c r="CN939" s="176"/>
      <c r="CO939" s="176"/>
      <c r="CP939" s="176"/>
      <c r="CQ939" s="176"/>
      <c r="CR939" s="176"/>
      <c r="CS939" s="176"/>
      <c r="CT939" s="176"/>
      <c r="CU939" s="176"/>
      <c r="CV939" s="176"/>
      <c r="CW939" s="176"/>
      <c r="CX939" s="176"/>
      <c r="CY939" s="176"/>
      <c r="CZ939" s="176"/>
      <c r="DA939" s="176"/>
      <c r="DB939" s="176"/>
      <c r="DC939" s="176"/>
      <c r="DD939" s="176"/>
      <c r="DE939" s="176"/>
      <c r="DF939" s="176"/>
      <c r="DG939" s="176"/>
      <c r="DH939" s="176"/>
    </row>
    <row r="940" spans="1:112" s="229" customFormat="1" x14ac:dyDescent="0.2">
      <c r="A940" s="216"/>
      <c r="B940" s="176"/>
      <c r="C940" s="176"/>
      <c r="D940" s="176"/>
      <c r="E940" s="224"/>
      <c r="F940" s="176"/>
      <c r="G940" s="176"/>
      <c r="H940" s="225"/>
      <c r="I940" s="228"/>
      <c r="J940" s="220"/>
      <c r="K940" s="176"/>
      <c r="L940" s="176"/>
      <c r="M940" s="176"/>
      <c r="N940" s="176"/>
      <c r="O940" s="227"/>
      <c r="P940" s="176"/>
      <c r="Q940" s="176"/>
      <c r="R940" s="176"/>
      <c r="S940" s="176"/>
      <c r="T940" s="176"/>
      <c r="U940" s="176"/>
      <c r="V940" s="176"/>
      <c r="W940" s="176"/>
      <c r="X940" s="176"/>
      <c r="Y940" s="224"/>
      <c r="Z940" s="176"/>
      <c r="AA940" s="176"/>
      <c r="AB940" s="176"/>
      <c r="AC940" s="176"/>
      <c r="AD940" s="176"/>
      <c r="AE940" s="176"/>
      <c r="AF940" s="176"/>
      <c r="AG940" s="176"/>
      <c r="AH940" s="176"/>
      <c r="AI940" s="176"/>
      <c r="AJ940" s="176"/>
      <c r="AK940" s="176"/>
      <c r="AL940" s="176"/>
      <c r="AM940" s="176"/>
      <c r="AN940" s="176"/>
      <c r="AO940" s="176"/>
      <c r="AP940" s="176"/>
      <c r="AQ940" s="176"/>
      <c r="AR940" s="176"/>
      <c r="AS940" s="176"/>
      <c r="AT940" s="176"/>
      <c r="AU940" s="176"/>
      <c r="AV940" s="176"/>
      <c r="AW940" s="176"/>
      <c r="AX940" s="176"/>
      <c r="AY940" s="176"/>
      <c r="AZ940" s="176"/>
      <c r="BA940" s="176"/>
      <c r="BB940" s="176"/>
      <c r="BC940" s="176"/>
      <c r="BD940" s="176"/>
      <c r="BE940" s="176"/>
      <c r="BF940" s="176"/>
      <c r="BG940" s="176"/>
      <c r="BH940" s="176"/>
      <c r="BI940" s="176"/>
      <c r="BJ940" s="176"/>
      <c r="BK940" s="176"/>
      <c r="BL940" s="176"/>
      <c r="BM940" s="176"/>
      <c r="BN940" s="176"/>
      <c r="BO940" s="176"/>
      <c r="BP940" s="176"/>
      <c r="BQ940" s="176"/>
      <c r="BR940" s="176"/>
      <c r="BS940" s="176"/>
      <c r="BT940" s="176"/>
      <c r="BU940" s="176"/>
      <c r="BV940" s="176"/>
      <c r="BW940" s="176"/>
      <c r="BX940" s="176"/>
      <c r="BY940" s="176"/>
      <c r="BZ940" s="176"/>
      <c r="CA940" s="176"/>
      <c r="CB940" s="176"/>
      <c r="CC940" s="176"/>
      <c r="CD940" s="176"/>
      <c r="CE940" s="176"/>
      <c r="CF940" s="176"/>
      <c r="CG940" s="176"/>
      <c r="CH940" s="176"/>
      <c r="CI940" s="176"/>
      <c r="CJ940" s="176"/>
      <c r="CK940" s="176"/>
      <c r="CL940" s="176"/>
      <c r="CM940" s="176"/>
      <c r="CN940" s="176"/>
      <c r="CO940" s="176"/>
      <c r="CP940" s="176"/>
      <c r="CQ940" s="176"/>
      <c r="CR940" s="176"/>
      <c r="CS940" s="176"/>
      <c r="CT940" s="176"/>
      <c r="CU940" s="176"/>
      <c r="CV940" s="176"/>
      <c r="CW940" s="176"/>
      <c r="CX940" s="176"/>
      <c r="CY940" s="176"/>
      <c r="CZ940" s="176"/>
      <c r="DA940" s="176"/>
      <c r="DB940" s="176"/>
      <c r="DC940" s="176"/>
      <c r="DD940" s="176"/>
      <c r="DE940" s="176"/>
      <c r="DF940" s="176"/>
      <c r="DG940" s="176"/>
      <c r="DH940" s="176"/>
    </row>
    <row r="941" spans="1:112" s="229" customFormat="1" x14ac:dyDescent="0.2">
      <c r="A941" s="216"/>
      <c r="B941" s="176"/>
      <c r="C941" s="176"/>
      <c r="D941" s="176"/>
      <c r="E941" s="224"/>
      <c r="F941" s="176"/>
      <c r="G941" s="176"/>
      <c r="H941" s="225"/>
      <c r="I941" s="228"/>
      <c r="J941" s="220"/>
      <c r="K941" s="176"/>
      <c r="L941" s="176"/>
      <c r="M941" s="176"/>
      <c r="N941" s="176"/>
      <c r="O941" s="227"/>
      <c r="P941" s="176"/>
      <c r="Q941" s="176"/>
      <c r="R941" s="176"/>
      <c r="S941" s="176"/>
      <c r="T941" s="176"/>
      <c r="U941" s="176"/>
      <c r="V941" s="176"/>
      <c r="W941" s="176"/>
      <c r="X941" s="176"/>
      <c r="Y941" s="224"/>
      <c r="Z941" s="176"/>
      <c r="AA941" s="176"/>
      <c r="AB941" s="176"/>
      <c r="AC941" s="176"/>
      <c r="AD941" s="176"/>
      <c r="AE941" s="176"/>
      <c r="AF941" s="176"/>
      <c r="AG941" s="176"/>
      <c r="AH941" s="176"/>
      <c r="AI941" s="176"/>
      <c r="AJ941" s="176"/>
      <c r="AK941" s="176"/>
      <c r="AL941" s="176"/>
      <c r="AM941" s="176"/>
      <c r="AN941" s="176"/>
      <c r="AO941" s="176"/>
      <c r="AP941" s="176"/>
      <c r="AQ941" s="176"/>
      <c r="AR941" s="176"/>
      <c r="AS941" s="176"/>
      <c r="AT941" s="176"/>
      <c r="AU941" s="176"/>
      <c r="AV941" s="176"/>
      <c r="AW941" s="176"/>
      <c r="AX941" s="176"/>
      <c r="AY941" s="176"/>
      <c r="AZ941" s="176"/>
      <c r="BA941" s="176"/>
      <c r="BB941" s="176"/>
      <c r="BC941" s="176"/>
      <c r="BD941" s="176"/>
      <c r="BE941" s="176"/>
      <c r="BF941" s="176"/>
      <c r="BG941" s="176"/>
      <c r="BH941" s="176"/>
      <c r="BI941" s="176"/>
      <c r="BJ941" s="176"/>
      <c r="BK941" s="176"/>
      <c r="BL941" s="176"/>
      <c r="BM941" s="176"/>
      <c r="BN941" s="176"/>
      <c r="BO941" s="176"/>
      <c r="BP941" s="176"/>
      <c r="BQ941" s="176"/>
      <c r="BR941" s="176"/>
      <c r="BS941" s="176"/>
      <c r="BT941" s="176"/>
      <c r="BU941" s="176"/>
      <c r="BV941" s="176"/>
      <c r="BW941" s="176"/>
      <c r="BX941" s="176"/>
      <c r="BY941" s="176"/>
      <c r="BZ941" s="176"/>
      <c r="CA941" s="176"/>
      <c r="CB941" s="176"/>
      <c r="CC941" s="176"/>
      <c r="CD941" s="176"/>
      <c r="CE941" s="176"/>
      <c r="CF941" s="176"/>
      <c r="CG941" s="176"/>
      <c r="CH941" s="176"/>
      <c r="CI941" s="176"/>
      <c r="CJ941" s="176"/>
      <c r="CK941" s="176"/>
      <c r="CL941" s="176"/>
      <c r="CM941" s="176"/>
      <c r="CN941" s="176"/>
      <c r="CO941" s="176"/>
      <c r="CP941" s="176"/>
      <c r="CQ941" s="176"/>
      <c r="CR941" s="176"/>
      <c r="CS941" s="176"/>
      <c r="CT941" s="176"/>
      <c r="CU941" s="176"/>
      <c r="CV941" s="176"/>
      <c r="CW941" s="176"/>
      <c r="CX941" s="176"/>
      <c r="CY941" s="176"/>
      <c r="CZ941" s="176"/>
      <c r="DA941" s="176"/>
      <c r="DB941" s="176"/>
      <c r="DC941" s="176"/>
      <c r="DD941" s="176"/>
      <c r="DE941" s="176"/>
      <c r="DF941" s="176"/>
      <c r="DG941" s="176"/>
      <c r="DH941" s="176"/>
    </row>
    <row r="942" spans="1:112" s="229" customFormat="1" x14ac:dyDescent="0.2">
      <c r="A942" s="216"/>
      <c r="B942" s="176"/>
      <c r="C942" s="176"/>
      <c r="D942" s="176"/>
      <c r="E942" s="224"/>
      <c r="F942" s="176"/>
      <c r="G942" s="176"/>
      <c r="H942" s="225"/>
      <c r="I942" s="228"/>
      <c r="J942" s="220"/>
      <c r="K942" s="176"/>
      <c r="L942" s="176"/>
      <c r="M942" s="176"/>
      <c r="N942" s="176"/>
      <c r="O942" s="227"/>
      <c r="P942" s="176"/>
      <c r="Q942" s="176"/>
      <c r="R942" s="176"/>
      <c r="S942" s="176"/>
      <c r="T942" s="176"/>
      <c r="U942" s="176"/>
      <c r="V942" s="176"/>
      <c r="W942" s="176"/>
      <c r="X942" s="176"/>
      <c r="Y942" s="224"/>
      <c r="Z942" s="176"/>
      <c r="AA942" s="176"/>
      <c r="AB942" s="176"/>
      <c r="AC942" s="176"/>
      <c r="AD942" s="176"/>
      <c r="AE942" s="176"/>
      <c r="AF942" s="176"/>
      <c r="AG942" s="176"/>
      <c r="AH942" s="176"/>
      <c r="AI942" s="176"/>
      <c r="AJ942" s="176"/>
      <c r="AK942" s="176"/>
      <c r="AL942" s="176"/>
      <c r="AM942" s="176"/>
      <c r="AN942" s="176"/>
      <c r="AO942" s="176"/>
      <c r="AP942" s="176"/>
      <c r="AQ942" s="176"/>
      <c r="AR942" s="176"/>
      <c r="AS942" s="176"/>
      <c r="AT942" s="176"/>
      <c r="AU942" s="176"/>
      <c r="AV942" s="176"/>
      <c r="AW942" s="176"/>
      <c r="AX942" s="176"/>
      <c r="AY942" s="176"/>
      <c r="AZ942" s="176"/>
      <c r="BA942" s="176"/>
      <c r="BB942" s="176"/>
      <c r="BC942" s="176"/>
      <c r="BD942" s="176"/>
      <c r="BE942" s="176"/>
      <c r="BF942" s="176"/>
      <c r="BG942" s="176"/>
      <c r="BH942" s="176"/>
      <c r="BI942" s="176"/>
      <c r="BJ942" s="176"/>
      <c r="BK942" s="176"/>
      <c r="BL942" s="176"/>
      <c r="BM942" s="176"/>
      <c r="BN942" s="176"/>
      <c r="BO942" s="176"/>
      <c r="BP942" s="176"/>
      <c r="BQ942" s="176"/>
      <c r="BR942" s="176"/>
      <c r="BS942" s="176"/>
      <c r="BT942" s="176"/>
      <c r="BU942" s="176"/>
      <c r="BV942" s="176"/>
      <c r="BW942" s="176"/>
      <c r="BX942" s="176"/>
      <c r="BY942" s="176"/>
      <c r="BZ942" s="176"/>
      <c r="CA942" s="176"/>
      <c r="CB942" s="176"/>
      <c r="CC942" s="176"/>
      <c r="CD942" s="176"/>
      <c r="CE942" s="176"/>
      <c r="CF942" s="176"/>
      <c r="CG942" s="176"/>
      <c r="CH942" s="176"/>
      <c r="CI942" s="176"/>
      <c r="CJ942" s="176"/>
      <c r="CK942" s="176"/>
      <c r="CL942" s="176"/>
      <c r="CM942" s="176"/>
      <c r="CN942" s="176"/>
      <c r="CO942" s="176"/>
      <c r="CP942" s="176"/>
      <c r="CQ942" s="176"/>
      <c r="CR942" s="176"/>
      <c r="CS942" s="176"/>
      <c r="CT942" s="176"/>
      <c r="CU942" s="176"/>
      <c r="CV942" s="176"/>
      <c r="CW942" s="176"/>
      <c r="CX942" s="176"/>
      <c r="CY942" s="176"/>
      <c r="CZ942" s="176"/>
      <c r="DA942" s="176"/>
      <c r="DB942" s="176"/>
      <c r="DC942" s="176"/>
      <c r="DD942" s="176"/>
      <c r="DE942" s="176"/>
      <c r="DF942" s="176"/>
      <c r="DG942" s="176"/>
      <c r="DH942" s="176"/>
    </row>
    <row r="943" spans="1:112" s="229" customFormat="1" x14ac:dyDescent="0.2">
      <c r="A943" s="216"/>
      <c r="B943" s="176"/>
      <c r="C943" s="176"/>
      <c r="D943" s="176"/>
      <c r="E943" s="224"/>
      <c r="F943" s="176"/>
      <c r="G943" s="176"/>
      <c r="H943" s="228"/>
      <c r="I943" s="228"/>
      <c r="J943" s="220"/>
      <c r="K943" s="176"/>
      <c r="L943" s="176"/>
      <c r="M943" s="176"/>
      <c r="N943" s="176"/>
      <c r="O943" s="227"/>
      <c r="P943" s="176"/>
      <c r="Q943" s="176"/>
      <c r="R943" s="176"/>
      <c r="S943" s="176"/>
      <c r="T943" s="176"/>
      <c r="U943" s="176"/>
      <c r="V943" s="176"/>
      <c r="W943" s="176"/>
      <c r="X943" s="176"/>
      <c r="Y943" s="224"/>
      <c r="Z943" s="176"/>
      <c r="AA943" s="176"/>
      <c r="AB943" s="176"/>
      <c r="AC943" s="176"/>
      <c r="AD943" s="176"/>
      <c r="AE943" s="176"/>
      <c r="AF943" s="176"/>
      <c r="AG943" s="176"/>
      <c r="AH943" s="176"/>
      <c r="AI943" s="176"/>
      <c r="AJ943" s="176"/>
      <c r="AK943" s="176"/>
      <c r="AL943" s="176"/>
      <c r="AM943" s="176"/>
      <c r="AN943" s="176"/>
      <c r="AO943" s="176"/>
      <c r="AP943" s="176"/>
      <c r="AQ943" s="176"/>
      <c r="AR943" s="176"/>
      <c r="AS943" s="176"/>
      <c r="AT943" s="176"/>
      <c r="AU943" s="176"/>
      <c r="AV943" s="176"/>
      <c r="AW943" s="176"/>
      <c r="AX943" s="176"/>
      <c r="AY943" s="176"/>
      <c r="AZ943" s="176"/>
      <c r="BA943" s="176"/>
      <c r="BB943" s="176"/>
      <c r="BC943" s="176"/>
      <c r="BD943" s="176"/>
      <c r="BE943" s="176"/>
      <c r="BF943" s="176"/>
      <c r="BG943" s="176"/>
      <c r="BH943" s="176"/>
      <c r="BI943" s="176"/>
      <c r="BJ943" s="176"/>
      <c r="BK943" s="176"/>
      <c r="BL943" s="176"/>
      <c r="BM943" s="176"/>
      <c r="BN943" s="176"/>
      <c r="BO943" s="176"/>
      <c r="BP943" s="176"/>
      <c r="BQ943" s="176"/>
      <c r="BR943" s="176"/>
      <c r="BS943" s="176"/>
      <c r="BT943" s="176"/>
      <c r="BU943" s="176"/>
      <c r="BV943" s="176"/>
      <c r="BW943" s="176"/>
      <c r="BX943" s="176"/>
      <c r="BY943" s="176"/>
      <c r="BZ943" s="176"/>
      <c r="CA943" s="176"/>
      <c r="CB943" s="176"/>
      <c r="CC943" s="176"/>
      <c r="CD943" s="176"/>
      <c r="CE943" s="176"/>
      <c r="CF943" s="176"/>
      <c r="CG943" s="176"/>
      <c r="CH943" s="176"/>
      <c r="CI943" s="176"/>
      <c r="CJ943" s="176"/>
      <c r="CK943" s="176"/>
      <c r="CL943" s="176"/>
      <c r="CM943" s="176"/>
      <c r="CN943" s="176"/>
      <c r="CO943" s="176"/>
      <c r="CP943" s="176"/>
      <c r="CQ943" s="176"/>
      <c r="CR943" s="176"/>
      <c r="CS943" s="176"/>
      <c r="CT943" s="176"/>
      <c r="CU943" s="176"/>
      <c r="CV943" s="176"/>
      <c r="CW943" s="176"/>
      <c r="CX943" s="176"/>
      <c r="CY943" s="176"/>
      <c r="CZ943" s="176"/>
      <c r="DA943" s="176"/>
      <c r="DB943" s="176"/>
      <c r="DC943" s="176"/>
      <c r="DD943" s="176"/>
      <c r="DE943" s="176"/>
      <c r="DF943" s="176"/>
      <c r="DG943" s="176"/>
      <c r="DH943" s="176"/>
    </row>
    <row r="944" spans="1:112" s="229" customFormat="1" x14ac:dyDescent="0.2">
      <c r="A944" s="216"/>
      <c r="B944" s="176"/>
      <c r="C944" s="176"/>
      <c r="D944" s="176"/>
      <c r="E944" s="224"/>
      <c r="F944" s="176"/>
      <c r="G944" s="176"/>
      <c r="H944" s="228"/>
      <c r="I944" s="228"/>
      <c r="J944" s="220"/>
      <c r="K944" s="176"/>
      <c r="L944" s="176"/>
      <c r="M944" s="176"/>
      <c r="N944" s="176"/>
      <c r="O944" s="227"/>
      <c r="P944" s="176"/>
      <c r="Q944" s="176"/>
      <c r="R944" s="176"/>
      <c r="S944" s="176"/>
      <c r="T944" s="176"/>
      <c r="U944" s="176"/>
      <c r="V944" s="176"/>
      <c r="W944" s="176"/>
      <c r="X944" s="176"/>
      <c r="Y944" s="224"/>
      <c r="Z944" s="176"/>
      <c r="AA944" s="176"/>
      <c r="AB944" s="176"/>
      <c r="AC944" s="176"/>
      <c r="AD944" s="176"/>
      <c r="AE944" s="176"/>
      <c r="AF944" s="176"/>
      <c r="AG944" s="176"/>
      <c r="AH944" s="176"/>
      <c r="AI944" s="176"/>
      <c r="AJ944" s="176"/>
      <c r="AK944" s="176"/>
      <c r="AL944" s="176"/>
      <c r="AM944" s="176"/>
      <c r="AN944" s="176"/>
      <c r="AO944" s="176"/>
      <c r="AP944" s="176"/>
      <c r="AQ944" s="176"/>
      <c r="AR944" s="176"/>
      <c r="AS944" s="176"/>
      <c r="AT944" s="176"/>
      <c r="AU944" s="176"/>
      <c r="AV944" s="176"/>
      <c r="AW944" s="176"/>
      <c r="AX944" s="176"/>
      <c r="AY944" s="176"/>
      <c r="AZ944" s="176"/>
      <c r="BA944" s="176"/>
      <c r="BB944" s="176"/>
      <c r="BC944" s="176"/>
      <c r="BD944" s="176"/>
      <c r="BE944" s="176"/>
      <c r="BF944" s="176"/>
      <c r="BG944" s="176"/>
      <c r="BH944" s="176"/>
      <c r="BI944" s="176"/>
      <c r="BJ944" s="176"/>
      <c r="BK944" s="176"/>
      <c r="BL944" s="176"/>
      <c r="BM944" s="176"/>
      <c r="BN944" s="176"/>
      <c r="BO944" s="176"/>
      <c r="BP944" s="176"/>
      <c r="BQ944" s="176"/>
      <c r="BR944" s="176"/>
      <c r="BS944" s="176"/>
      <c r="BT944" s="176"/>
      <c r="BU944" s="176"/>
      <c r="BV944" s="176"/>
      <c r="BW944" s="176"/>
      <c r="BX944" s="176"/>
      <c r="BY944" s="176"/>
      <c r="BZ944" s="176"/>
      <c r="CA944" s="176"/>
      <c r="CB944" s="176"/>
      <c r="CC944" s="176"/>
      <c r="CD944" s="176"/>
      <c r="CE944" s="176"/>
      <c r="CF944" s="176"/>
      <c r="CG944" s="176"/>
      <c r="CH944" s="176"/>
      <c r="CI944" s="176"/>
      <c r="CJ944" s="176"/>
      <c r="CK944" s="176"/>
      <c r="CL944" s="176"/>
      <c r="CM944" s="176"/>
      <c r="CN944" s="176"/>
      <c r="CO944" s="176"/>
      <c r="CP944" s="176"/>
      <c r="CQ944" s="176"/>
      <c r="CR944" s="176"/>
      <c r="CS944" s="176"/>
      <c r="CT944" s="176"/>
      <c r="CU944" s="176"/>
      <c r="CV944" s="176"/>
      <c r="CW944" s="176"/>
      <c r="CX944" s="176"/>
      <c r="CY944" s="176"/>
      <c r="CZ944" s="176"/>
      <c r="DA944" s="176"/>
      <c r="DB944" s="176"/>
      <c r="DC944" s="176"/>
      <c r="DD944" s="176"/>
      <c r="DE944" s="176"/>
      <c r="DF944" s="176"/>
      <c r="DG944" s="176"/>
      <c r="DH944" s="176"/>
    </row>
    <row r="945" spans="1:112" s="229" customFormat="1" x14ac:dyDescent="0.2">
      <c r="A945" s="216"/>
      <c r="B945" s="176"/>
      <c r="C945" s="176"/>
      <c r="D945" s="176"/>
      <c r="E945" s="224"/>
      <c r="F945" s="176"/>
      <c r="G945" s="176"/>
      <c r="H945" s="225"/>
      <c r="I945" s="228"/>
      <c r="J945" s="220"/>
      <c r="K945" s="176"/>
      <c r="L945" s="176"/>
      <c r="M945" s="176"/>
      <c r="N945" s="176"/>
      <c r="O945" s="227"/>
      <c r="P945" s="176"/>
      <c r="Q945" s="176"/>
      <c r="R945" s="176"/>
      <c r="S945" s="176"/>
      <c r="T945" s="176"/>
      <c r="U945" s="176"/>
      <c r="V945" s="176"/>
      <c r="W945" s="176"/>
      <c r="X945" s="176"/>
      <c r="Y945" s="224"/>
      <c r="Z945" s="176"/>
      <c r="AA945" s="176"/>
      <c r="AB945" s="176"/>
      <c r="AC945" s="176"/>
      <c r="AD945" s="176"/>
      <c r="AE945" s="176"/>
      <c r="AF945" s="176"/>
      <c r="AG945" s="176"/>
      <c r="AH945" s="176"/>
      <c r="AI945" s="176"/>
      <c r="AJ945" s="176"/>
      <c r="AK945" s="176"/>
      <c r="AL945" s="176"/>
      <c r="AM945" s="176"/>
      <c r="AN945" s="176"/>
      <c r="AO945" s="176"/>
      <c r="AP945" s="176"/>
      <c r="AQ945" s="176"/>
      <c r="AR945" s="176"/>
      <c r="AS945" s="176"/>
      <c r="AT945" s="176"/>
      <c r="AU945" s="176"/>
      <c r="AV945" s="176"/>
      <c r="AW945" s="176"/>
      <c r="AX945" s="176"/>
      <c r="AY945" s="176"/>
      <c r="AZ945" s="176"/>
      <c r="BA945" s="176"/>
      <c r="BB945" s="176"/>
      <c r="BC945" s="176"/>
      <c r="BD945" s="176"/>
      <c r="BE945" s="176"/>
      <c r="BF945" s="176"/>
      <c r="BG945" s="176"/>
      <c r="BH945" s="176"/>
      <c r="BI945" s="176"/>
      <c r="BJ945" s="176"/>
      <c r="BK945" s="176"/>
      <c r="BL945" s="176"/>
      <c r="BM945" s="176"/>
      <c r="BN945" s="176"/>
      <c r="BO945" s="176"/>
      <c r="BP945" s="176"/>
      <c r="BQ945" s="176"/>
      <c r="BR945" s="176"/>
      <c r="BS945" s="176"/>
      <c r="BT945" s="176"/>
      <c r="BU945" s="176"/>
      <c r="BV945" s="176"/>
      <c r="BW945" s="176"/>
      <c r="BX945" s="176"/>
      <c r="BY945" s="176"/>
      <c r="BZ945" s="176"/>
      <c r="CA945" s="176"/>
      <c r="CB945" s="176"/>
      <c r="CC945" s="176"/>
      <c r="CD945" s="176"/>
      <c r="CE945" s="176"/>
      <c r="CF945" s="176"/>
      <c r="CG945" s="176"/>
      <c r="CH945" s="176"/>
      <c r="CI945" s="176"/>
      <c r="CJ945" s="176"/>
      <c r="CK945" s="176"/>
      <c r="CL945" s="176"/>
      <c r="CM945" s="176"/>
      <c r="CN945" s="176"/>
      <c r="CO945" s="176"/>
      <c r="CP945" s="176"/>
      <c r="CQ945" s="176"/>
      <c r="CR945" s="176"/>
      <c r="CS945" s="176"/>
      <c r="CT945" s="176"/>
      <c r="CU945" s="176"/>
      <c r="CV945" s="176"/>
      <c r="CW945" s="176"/>
      <c r="CX945" s="176"/>
      <c r="CY945" s="176"/>
      <c r="CZ945" s="176"/>
      <c r="DA945" s="176"/>
      <c r="DB945" s="176"/>
      <c r="DC945" s="176"/>
      <c r="DD945" s="176"/>
      <c r="DE945" s="176"/>
      <c r="DF945" s="176"/>
      <c r="DG945" s="176"/>
      <c r="DH945" s="176"/>
    </row>
    <row r="946" spans="1:112" s="229" customFormat="1" x14ac:dyDescent="0.2">
      <c r="A946" s="216"/>
      <c r="B946" s="176"/>
      <c r="C946" s="176"/>
      <c r="D946" s="176"/>
      <c r="E946" s="224"/>
      <c r="F946" s="176"/>
      <c r="G946" s="176"/>
      <c r="H946" s="228"/>
      <c r="I946" s="228"/>
      <c r="J946" s="220"/>
      <c r="K946" s="176"/>
      <c r="L946" s="176"/>
      <c r="M946" s="176"/>
      <c r="N946" s="176"/>
      <c r="O946" s="227"/>
      <c r="P946" s="176"/>
      <c r="Q946" s="176"/>
      <c r="R946" s="176"/>
      <c r="S946" s="176"/>
      <c r="T946" s="176"/>
      <c r="U946" s="176"/>
      <c r="V946" s="176"/>
      <c r="W946" s="176"/>
      <c r="X946" s="176"/>
      <c r="Y946" s="224"/>
      <c r="Z946" s="176"/>
      <c r="AA946" s="176"/>
      <c r="AB946" s="176"/>
      <c r="AC946" s="176"/>
      <c r="AD946" s="176"/>
      <c r="AE946" s="176"/>
      <c r="AF946" s="176"/>
      <c r="AG946" s="176"/>
      <c r="AH946" s="176"/>
      <c r="AI946" s="176"/>
      <c r="AJ946" s="176"/>
      <c r="AK946" s="176"/>
      <c r="AL946" s="176"/>
      <c r="AM946" s="176"/>
      <c r="AN946" s="176"/>
      <c r="AO946" s="176"/>
      <c r="AP946" s="176"/>
      <c r="AQ946" s="176"/>
      <c r="AR946" s="176"/>
      <c r="AS946" s="176"/>
      <c r="AT946" s="176"/>
      <c r="AU946" s="176"/>
      <c r="AV946" s="176"/>
      <c r="AW946" s="176"/>
      <c r="AX946" s="176"/>
      <c r="AY946" s="176"/>
      <c r="AZ946" s="176"/>
      <c r="BA946" s="176"/>
      <c r="BB946" s="176"/>
      <c r="BC946" s="176"/>
      <c r="BD946" s="176"/>
      <c r="BE946" s="176"/>
      <c r="BF946" s="176"/>
      <c r="BG946" s="176"/>
      <c r="BH946" s="176"/>
      <c r="BI946" s="176"/>
      <c r="BJ946" s="176"/>
      <c r="BK946" s="176"/>
      <c r="BL946" s="176"/>
      <c r="BM946" s="176"/>
      <c r="BN946" s="176"/>
      <c r="BO946" s="176"/>
      <c r="BP946" s="176"/>
      <c r="BQ946" s="176"/>
      <c r="BR946" s="176"/>
      <c r="BS946" s="176"/>
      <c r="BT946" s="176"/>
      <c r="BU946" s="176"/>
      <c r="BV946" s="176"/>
      <c r="BW946" s="176"/>
      <c r="BX946" s="176"/>
      <c r="BY946" s="176"/>
      <c r="BZ946" s="176"/>
      <c r="CA946" s="176"/>
      <c r="CB946" s="176"/>
      <c r="CC946" s="176"/>
      <c r="CD946" s="176"/>
      <c r="CE946" s="176"/>
      <c r="CF946" s="176"/>
      <c r="CG946" s="176"/>
      <c r="CH946" s="176"/>
      <c r="CI946" s="176"/>
      <c r="CJ946" s="176"/>
      <c r="CK946" s="176"/>
      <c r="CL946" s="176"/>
      <c r="CM946" s="176"/>
      <c r="CN946" s="176"/>
      <c r="CO946" s="176"/>
      <c r="CP946" s="176"/>
      <c r="CQ946" s="176"/>
      <c r="CR946" s="176"/>
      <c r="CS946" s="176"/>
      <c r="CT946" s="176"/>
      <c r="CU946" s="176"/>
      <c r="CV946" s="176"/>
      <c r="CW946" s="176"/>
      <c r="CX946" s="176"/>
      <c r="CY946" s="176"/>
      <c r="CZ946" s="176"/>
      <c r="DA946" s="176"/>
      <c r="DB946" s="176"/>
      <c r="DC946" s="176"/>
      <c r="DD946" s="176"/>
      <c r="DE946" s="176"/>
      <c r="DF946" s="176"/>
      <c r="DG946" s="176"/>
      <c r="DH946" s="176"/>
    </row>
    <row r="947" spans="1:112" s="229" customFormat="1" x14ac:dyDescent="0.2">
      <c r="A947" s="216"/>
      <c r="B947" s="176"/>
      <c r="C947" s="176"/>
      <c r="D947" s="176"/>
      <c r="E947" s="224"/>
      <c r="F947" s="176"/>
      <c r="G947" s="176"/>
      <c r="H947" s="225"/>
      <c r="I947" s="228"/>
      <c r="J947" s="220"/>
      <c r="K947" s="176"/>
      <c r="L947" s="176"/>
      <c r="M947" s="176"/>
      <c r="N947" s="176"/>
      <c r="O947" s="227"/>
      <c r="P947" s="176"/>
      <c r="Q947" s="176"/>
      <c r="R947" s="176"/>
      <c r="S947" s="176"/>
      <c r="T947" s="176"/>
      <c r="U947" s="176"/>
      <c r="V947" s="176"/>
      <c r="W947" s="176"/>
      <c r="X947" s="176"/>
      <c r="Y947" s="224"/>
      <c r="Z947" s="176"/>
      <c r="AA947" s="176"/>
      <c r="AB947" s="176"/>
      <c r="AC947" s="176"/>
      <c r="AD947" s="176"/>
      <c r="AE947" s="176"/>
      <c r="AF947" s="176"/>
      <c r="AG947" s="176"/>
      <c r="AH947" s="176"/>
      <c r="AI947" s="176"/>
      <c r="AJ947" s="176"/>
      <c r="AK947" s="176"/>
      <c r="AL947" s="176"/>
      <c r="AM947" s="176"/>
      <c r="AN947" s="176"/>
      <c r="AO947" s="176"/>
      <c r="AP947" s="176"/>
      <c r="AQ947" s="176"/>
      <c r="AR947" s="176"/>
      <c r="AS947" s="176"/>
      <c r="AT947" s="176"/>
      <c r="AU947" s="176"/>
      <c r="AV947" s="176"/>
      <c r="AW947" s="176"/>
      <c r="AX947" s="176"/>
      <c r="AY947" s="176"/>
      <c r="AZ947" s="176"/>
      <c r="BA947" s="176"/>
      <c r="BB947" s="176"/>
      <c r="BC947" s="176"/>
      <c r="BD947" s="176"/>
      <c r="BE947" s="176"/>
      <c r="BF947" s="176"/>
      <c r="BG947" s="176"/>
      <c r="BH947" s="176"/>
      <c r="BI947" s="176"/>
      <c r="BJ947" s="176"/>
      <c r="BK947" s="176"/>
      <c r="BL947" s="176"/>
      <c r="BM947" s="176"/>
      <c r="BN947" s="176"/>
      <c r="BO947" s="176"/>
      <c r="BP947" s="176"/>
      <c r="BQ947" s="176"/>
      <c r="BR947" s="176"/>
      <c r="BS947" s="176"/>
      <c r="BT947" s="176"/>
      <c r="BU947" s="176"/>
      <c r="BV947" s="176"/>
      <c r="BW947" s="176"/>
      <c r="BX947" s="176"/>
      <c r="BY947" s="176"/>
      <c r="BZ947" s="176"/>
      <c r="CA947" s="176"/>
      <c r="CB947" s="176"/>
      <c r="CC947" s="176"/>
      <c r="CD947" s="176"/>
      <c r="CE947" s="176"/>
      <c r="CF947" s="176"/>
      <c r="CG947" s="176"/>
      <c r="CH947" s="176"/>
      <c r="CI947" s="176"/>
      <c r="CJ947" s="176"/>
      <c r="CK947" s="176"/>
      <c r="CL947" s="176"/>
      <c r="CM947" s="176"/>
      <c r="CN947" s="176"/>
      <c r="CO947" s="176"/>
      <c r="CP947" s="176"/>
      <c r="CQ947" s="176"/>
      <c r="CR947" s="176"/>
      <c r="CS947" s="176"/>
      <c r="CT947" s="176"/>
      <c r="CU947" s="176"/>
      <c r="CV947" s="176"/>
      <c r="CW947" s="176"/>
      <c r="CX947" s="176"/>
      <c r="CY947" s="176"/>
      <c r="CZ947" s="176"/>
      <c r="DA947" s="176"/>
      <c r="DB947" s="176"/>
      <c r="DC947" s="176"/>
      <c r="DD947" s="176"/>
      <c r="DE947" s="176"/>
      <c r="DF947" s="176"/>
      <c r="DG947" s="176"/>
      <c r="DH947" s="176"/>
    </row>
    <row r="948" spans="1:112" s="229" customFormat="1" x14ac:dyDescent="0.2">
      <c r="A948" s="216"/>
      <c r="B948" s="176"/>
      <c r="C948" s="176"/>
      <c r="D948" s="176"/>
      <c r="E948" s="224"/>
      <c r="F948" s="176"/>
      <c r="G948" s="176"/>
      <c r="H948" s="225"/>
      <c r="I948" s="228"/>
      <c r="J948" s="220"/>
      <c r="K948" s="176"/>
      <c r="L948" s="176"/>
      <c r="M948" s="176"/>
      <c r="N948" s="176"/>
      <c r="O948" s="227"/>
      <c r="P948" s="176"/>
      <c r="Q948" s="176"/>
      <c r="R948" s="176"/>
      <c r="S948" s="176"/>
      <c r="T948" s="176"/>
      <c r="U948" s="176"/>
      <c r="V948" s="176"/>
      <c r="W948" s="176"/>
      <c r="X948" s="176"/>
      <c r="Y948" s="224"/>
      <c r="Z948" s="176"/>
      <c r="AA948" s="176"/>
      <c r="AB948" s="176"/>
      <c r="AC948" s="176"/>
      <c r="AD948" s="176"/>
      <c r="AE948" s="176"/>
      <c r="AF948" s="176"/>
      <c r="AG948" s="176"/>
      <c r="AH948" s="176"/>
      <c r="AI948" s="176"/>
      <c r="AJ948" s="176"/>
      <c r="AK948" s="176"/>
      <c r="AL948" s="176"/>
      <c r="AM948" s="176"/>
      <c r="AN948" s="176"/>
      <c r="AO948" s="176"/>
      <c r="AP948" s="176"/>
      <c r="AQ948" s="176"/>
      <c r="AR948" s="176"/>
      <c r="AS948" s="176"/>
      <c r="AT948" s="176"/>
      <c r="AU948" s="176"/>
      <c r="AV948" s="176"/>
      <c r="AW948" s="176"/>
      <c r="AX948" s="176"/>
      <c r="AY948" s="176"/>
      <c r="AZ948" s="176"/>
      <c r="BA948" s="176"/>
      <c r="BB948" s="176"/>
      <c r="BC948" s="176"/>
      <c r="BD948" s="176"/>
      <c r="BE948" s="176"/>
      <c r="BF948" s="176"/>
      <c r="BG948" s="176"/>
      <c r="BH948" s="176"/>
      <c r="BI948" s="176"/>
      <c r="BJ948" s="176"/>
      <c r="BK948" s="176"/>
      <c r="BL948" s="176"/>
      <c r="BM948" s="176"/>
      <c r="BN948" s="176"/>
      <c r="BO948" s="176"/>
      <c r="BP948" s="176"/>
      <c r="BQ948" s="176"/>
      <c r="BR948" s="176"/>
      <c r="BS948" s="176"/>
      <c r="BT948" s="176"/>
      <c r="BU948" s="176"/>
      <c r="BV948" s="176"/>
      <c r="BW948" s="176"/>
      <c r="BX948" s="176"/>
      <c r="BY948" s="176"/>
      <c r="BZ948" s="176"/>
      <c r="CA948" s="176"/>
      <c r="CB948" s="176"/>
      <c r="CC948" s="176"/>
      <c r="CD948" s="176"/>
      <c r="CE948" s="176"/>
      <c r="CF948" s="176"/>
      <c r="CG948" s="176"/>
      <c r="CH948" s="176"/>
      <c r="CI948" s="176"/>
      <c r="CJ948" s="176"/>
      <c r="CK948" s="176"/>
      <c r="CL948" s="176"/>
      <c r="CM948" s="176"/>
      <c r="CN948" s="176"/>
      <c r="CO948" s="176"/>
      <c r="CP948" s="176"/>
      <c r="CQ948" s="176"/>
      <c r="CR948" s="176"/>
      <c r="CS948" s="176"/>
      <c r="CT948" s="176"/>
      <c r="CU948" s="176"/>
      <c r="CV948" s="176"/>
      <c r="CW948" s="176"/>
      <c r="CX948" s="176"/>
      <c r="CY948" s="176"/>
      <c r="CZ948" s="176"/>
      <c r="DA948" s="176"/>
      <c r="DB948" s="176"/>
      <c r="DC948" s="176"/>
      <c r="DD948" s="176"/>
      <c r="DE948" s="176"/>
      <c r="DF948" s="176"/>
      <c r="DG948" s="176"/>
      <c r="DH948" s="176"/>
    </row>
    <row r="949" spans="1:112" s="229" customFormat="1" x14ac:dyDescent="0.2">
      <c r="A949" s="216"/>
      <c r="B949" s="176"/>
      <c r="C949" s="176"/>
      <c r="D949" s="176"/>
      <c r="E949" s="224"/>
      <c r="F949" s="176"/>
      <c r="G949" s="176"/>
      <c r="H949" s="225"/>
      <c r="I949" s="228"/>
      <c r="J949" s="220"/>
      <c r="K949" s="176"/>
      <c r="L949" s="176"/>
      <c r="M949" s="176"/>
      <c r="N949" s="176"/>
      <c r="O949" s="227"/>
      <c r="P949" s="176"/>
      <c r="Q949" s="176"/>
      <c r="R949" s="176"/>
      <c r="S949" s="176"/>
      <c r="T949" s="176"/>
      <c r="U949" s="176"/>
      <c r="V949" s="176"/>
      <c r="W949" s="176"/>
      <c r="X949" s="176"/>
      <c r="Y949" s="224"/>
      <c r="Z949" s="176"/>
      <c r="AA949" s="176"/>
      <c r="AB949" s="176"/>
      <c r="AC949" s="176"/>
      <c r="AD949" s="176"/>
      <c r="AE949" s="176"/>
      <c r="AF949" s="176"/>
      <c r="AG949" s="176"/>
      <c r="AH949" s="176"/>
      <c r="AI949" s="176"/>
      <c r="AJ949" s="176"/>
      <c r="AK949" s="176"/>
      <c r="AL949" s="176"/>
      <c r="AM949" s="176"/>
      <c r="AN949" s="176"/>
      <c r="AO949" s="176"/>
      <c r="AP949" s="176"/>
      <c r="AQ949" s="176"/>
      <c r="AR949" s="176"/>
      <c r="AS949" s="176"/>
      <c r="AT949" s="176"/>
      <c r="AU949" s="176"/>
      <c r="AV949" s="176"/>
      <c r="AW949" s="176"/>
      <c r="AX949" s="176"/>
      <c r="AY949" s="176"/>
      <c r="AZ949" s="176"/>
      <c r="BA949" s="176"/>
      <c r="BB949" s="176"/>
      <c r="BC949" s="176"/>
      <c r="BD949" s="176"/>
      <c r="BE949" s="176"/>
      <c r="BF949" s="176"/>
      <c r="BG949" s="176"/>
      <c r="BH949" s="176"/>
      <c r="BI949" s="176"/>
      <c r="BJ949" s="176"/>
      <c r="BK949" s="176"/>
      <c r="BL949" s="176"/>
      <c r="BM949" s="176"/>
      <c r="BN949" s="176"/>
      <c r="BO949" s="176"/>
      <c r="BP949" s="176"/>
      <c r="BQ949" s="176"/>
      <c r="BR949" s="176"/>
      <c r="BS949" s="176"/>
      <c r="BT949" s="176"/>
      <c r="BU949" s="176"/>
      <c r="BV949" s="176"/>
      <c r="BW949" s="176"/>
      <c r="BX949" s="176"/>
      <c r="BY949" s="176"/>
      <c r="BZ949" s="176"/>
      <c r="CA949" s="176"/>
      <c r="CB949" s="176"/>
      <c r="CC949" s="176"/>
      <c r="CD949" s="176"/>
      <c r="CE949" s="176"/>
      <c r="CF949" s="176"/>
      <c r="CG949" s="176"/>
      <c r="CH949" s="176"/>
      <c r="CI949" s="176"/>
      <c r="CJ949" s="176"/>
      <c r="CK949" s="176"/>
      <c r="CL949" s="176"/>
      <c r="CM949" s="176"/>
      <c r="CN949" s="176"/>
      <c r="CO949" s="176"/>
      <c r="CP949" s="176"/>
      <c r="CQ949" s="176"/>
      <c r="CR949" s="176"/>
      <c r="CS949" s="176"/>
      <c r="CT949" s="176"/>
      <c r="CU949" s="176"/>
      <c r="CV949" s="176"/>
      <c r="CW949" s="176"/>
      <c r="CX949" s="176"/>
      <c r="CY949" s="176"/>
      <c r="CZ949" s="176"/>
      <c r="DA949" s="176"/>
      <c r="DB949" s="176"/>
      <c r="DC949" s="176"/>
      <c r="DD949" s="176"/>
      <c r="DE949" s="176"/>
      <c r="DF949" s="176"/>
      <c r="DG949" s="176"/>
      <c r="DH949" s="176"/>
    </row>
    <row r="950" spans="1:112" s="229" customFormat="1" x14ac:dyDescent="0.2">
      <c r="A950" s="216"/>
      <c r="B950" s="176"/>
      <c r="C950" s="176"/>
      <c r="D950" s="176"/>
      <c r="E950" s="224"/>
      <c r="F950" s="176"/>
      <c r="G950" s="176"/>
      <c r="H950" s="225"/>
      <c r="I950" s="228"/>
      <c r="J950" s="220"/>
      <c r="K950" s="176"/>
      <c r="L950" s="176"/>
      <c r="M950" s="176"/>
      <c r="N950" s="176"/>
      <c r="O950" s="227"/>
      <c r="P950" s="176"/>
      <c r="Q950" s="176"/>
      <c r="R950" s="176"/>
      <c r="S950" s="176"/>
      <c r="T950" s="176"/>
      <c r="U950" s="176"/>
      <c r="V950" s="176"/>
      <c r="W950" s="176"/>
      <c r="X950" s="176"/>
      <c r="Y950" s="224"/>
      <c r="Z950" s="176"/>
      <c r="AA950" s="176"/>
      <c r="AB950" s="176"/>
      <c r="AC950" s="176"/>
      <c r="AD950" s="176"/>
      <c r="AE950" s="176"/>
      <c r="AF950" s="176"/>
      <c r="AG950" s="176"/>
      <c r="AH950" s="176"/>
      <c r="AI950" s="176"/>
      <c r="AJ950" s="176"/>
      <c r="AK950" s="176"/>
      <c r="AL950" s="176"/>
      <c r="AM950" s="176"/>
      <c r="AN950" s="176"/>
      <c r="AO950" s="176"/>
      <c r="AP950" s="176"/>
      <c r="AQ950" s="176"/>
      <c r="AR950" s="176"/>
      <c r="AS950" s="176"/>
      <c r="AT950" s="176"/>
      <c r="AU950" s="176"/>
      <c r="AV950" s="176"/>
      <c r="AW950" s="176"/>
      <c r="AX950" s="176"/>
      <c r="AY950" s="176"/>
      <c r="AZ950" s="176"/>
      <c r="BA950" s="176"/>
      <c r="BB950" s="176"/>
      <c r="BC950" s="176"/>
      <c r="BD950" s="176"/>
      <c r="BE950" s="176"/>
      <c r="BF950" s="176"/>
      <c r="BG950" s="176"/>
      <c r="BH950" s="176"/>
      <c r="BI950" s="176"/>
      <c r="BJ950" s="176"/>
      <c r="BK950" s="176"/>
      <c r="BL950" s="176"/>
      <c r="BM950" s="176"/>
      <c r="BN950" s="176"/>
      <c r="BO950" s="176"/>
      <c r="BP950" s="176"/>
      <c r="BQ950" s="176"/>
      <c r="BR950" s="176"/>
      <c r="BS950" s="176"/>
      <c r="BT950" s="176"/>
      <c r="BU950" s="176"/>
      <c r="BV950" s="176"/>
      <c r="BW950" s="176"/>
      <c r="BX950" s="176"/>
      <c r="BY950" s="176"/>
      <c r="BZ950" s="176"/>
      <c r="CA950" s="176"/>
      <c r="CB950" s="176"/>
      <c r="CC950" s="176"/>
      <c r="CD950" s="176"/>
      <c r="CE950" s="176"/>
      <c r="CF950" s="176"/>
      <c r="CG950" s="176"/>
      <c r="CH950" s="176"/>
      <c r="CI950" s="176"/>
      <c r="CJ950" s="176"/>
      <c r="CK950" s="176"/>
      <c r="CL950" s="176"/>
      <c r="CM950" s="176"/>
      <c r="CN950" s="176"/>
      <c r="CO950" s="176"/>
      <c r="CP950" s="176"/>
      <c r="CQ950" s="176"/>
      <c r="CR950" s="176"/>
      <c r="CS950" s="176"/>
      <c r="CT950" s="176"/>
      <c r="CU950" s="176"/>
      <c r="CV950" s="176"/>
      <c r="CW950" s="176"/>
      <c r="CX950" s="176"/>
      <c r="CY950" s="176"/>
      <c r="CZ950" s="176"/>
      <c r="DA950" s="176"/>
      <c r="DB950" s="176"/>
      <c r="DC950" s="176"/>
      <c r="DD950" s="176"/>
      <c r="DE950" s="176"/>
      <c r="DF950" s="176"/>
      <c r="DG950" s="176"/>
      <c r="DH950" s="176"/>
    </row>
    <row r="951" spans="1:112" s="229" customFormat="1" x14ac:dyDescent="0.2">
      <c r="A951" s="216"/>
      <c r="B951" s="176"/>
      <c r="C951" s="176"/>
      <c r="D951" s="176"/>
      <c r="E951" s="224"/>
      <c r="F951" s="176"/>
      <c r="G951" s="176"/>
      <c r="H951" s="228"/>
      <c r="I951" s="228"/>
      <c r="J951" s="220"/>
      <c r="K951" s="176"/>
      <c r="L951" s="176"/>
      <c r="M951" s="176"/>
      <c r="N951" s="176"/>
      <c r="O951" s="227"/>
      <c r="P951" s="176"/>
      <c r="Q951" s="176"/>
      <c r="R951" s="176"/>
      <c r="S951" s="176"/>
      <c r="T951" s="176"/>
      <c r="U951" s="176"/>
      <c r="V951" s="176"/>
      <c r="W951" s="176"/>
      <c r="X951" s="176"/>
      <c r="Y951" s="224"/>
      <c r="Z951" s="176"/>
      <c r="AA951" s="176"/>
      <c r="AB951" s="176"/>
      <c r="AC951" s="176"/>
      <c r="AD951" s="176"/>
      <c r="AE951" s="176"/>
      <c r="AF951" s="176"/>
      <c r="AG951" s="176"/>
      <c r="AH951" s="176"/>
      <c r="AI951" s="176"/>
      <c r="AJ951" s="176"/>
      <c r="AK951" s="176"/>
      <c r="AL951" s="176"/>
      <c r="AM951" s="176"/>
      <c r="AN951" s="176"/>
      <c r="AO951" s="176"/>
      <c r="AP951" s="176"/>
      <c r="AQ951" s="176"/>
      <c r="AR951" s="176"/>
      <c r="AS951" s="176"/>
      <c r="AT951" s="176"/>
      <c r="AU951" s="176"/>
      <c r="AV951" s="176"/>
      <c r="AW951" s="176"/>
      <c r="AX951" s="176"/>
      <c r="AY951" s="176"/>
      <c r="AZ951" s="176"/>
      <c r="BA951" s="176"/>
      <c r="BB951" s="176"/>
      <c r="BC951" s="176"/>
      <c r="BD951" s="176"/>
      <c r="BE951" s="176"/>
      <c r="BF951" s="176"/>
      <c r="BG951" s="176"/>
      <c r="BH951" s="176"/>
      <c r="BI951" s="176"/>
      <c r="BJ951" s="176"/>
      <c r="BK951" s="176"/>
      <c r="BL951" s="176"/>
      <c r="BM951" s="176"/>
      <c r="BN951" s="176"/>
      <c r="BO951" s="176"/>
      <c r="BP951" s="176"/>
      <c r="BQ951" s="176"/>
      <c r="BR951" s="176"/>
      <c r="BS951" s="176"/>
      <c r="BT951" s="176"/>
      <c r="BU951" s="176"/>
      <c r="BV951" s="176"/>
      <c r="BW951" s="176"/>
      <c r="BX951" s="176"/>
      <c r="BY951" s="176"/>
      <c r="BZ951" s="176"/>
      <c r="CA951" s="176"/>
      <c r="CB951" s="176"/>
      <c r="CC951" s="176"/>
      <c r="CD951" s="176"/>
      <c r="CE951" s="176"/>
      <c r="CF951" s="176"/>
      <c r="CG951" s="176"/>
      <c r="CH951" s="176"/>
      <c r="CI951" s="176"/>
      <c r="CJ951" s="176"/>
      <c r="CK951" s="176"/>
      <c r="CL951" s="176"/>
      <c r="CM951" s="176"/>
      <c r="CN951" s="176"/>
      <c r="CO951" s="176"/>
      <c r="CP951" s="176"/>
      <c r="CQ951" s="176"/>
      <c r="CR951" s="176"/>
      <c r="CS951" s="176"/>
      <c r="CT951" s="176"/>
      <c r="CU951" s="176"/>
      <c r="CV951" s="176"/>
      <c r="CW951" s="176"/>
      <c r="CX951" s="176"/>
      <c r="CY951" s="176"/>
      <c r="CZ951" s="176"/>
      <c r="DA951" s="176"/>
      <c r="DB951" s="176"/>
      <c r="DC951" s="176"/>
      <c r="DD951" s="176"/>
      <c r="DE951" s="176"/>
      <c r="DF951" s="176"/>
      <c r="DG951" s="176"/>
      <c r="DH951" s="176"/>
    </row>
    <row r="952" spans="1:112" s="229" customFormat="1" x14ac:dyDescent="0.2">
      <c r="A952" s="216"/>
      <c r="B952" s="176"/>
      <c r="C952" s="176"/>
      <c r="D952" s="176"/>
      <c r="E952" s="224"/>
      <c r="F952" s="176"/>
      <c r="G952" s="176"/>
      <c r="H952" s="225"/>
      <c r="I952" s="228"/>
      <c r="J952" s="220"/>
      <c r="K952" s="176"/>
      <c r="L952" s="176"/>
      <c r="M952" s="176"/>
      <c r="N952" s="176"/>
      <c r="O952" s="227"/>
      <c r="P952" s="176"/>
      <c r="Q952" s="176"/>
      <c r="R952" s="176"/>
      <c r="S952" s="176"/>
      <c r="T952" s="176"/>
      <c r="U952" s="176"/>
      <c r="V952" s="176"/>
      <c r="W952" s="176"/>
      <c r="X952" s="176"/>
      <c r="Y952" s="224"/>
      <c r="Z952" s="176"/>
      <c r="AA952" s="176"/>
      <c r="AB952" s="176"/>
      <c r="AC952" s="176"/>
      <c r="AD952" s="176"/>
      <c r="AE952" s="176"/>
      <c r="AF952" s="176"/>
      <c r="AG952" s="176"/>
      <c r="AH952" s="176"/>
      <c r="AI952" s="176"/>
      <c r="AJ952" s="176"/>
      <c r="AK952" s="176"/>
      <c r="AL952" s="176"/>
      <c r="AM952" s="176"/>
      <c r="AN952" s="176"/>
      <c r="AO952" s="176"/>
      <c r="AP952" s="176"/>
      <c r="AQ952" s="176"/>
      <c r="AR952" s="176"/>
      <c r="AS952" s="176"/>
      <c r="AT952" s="176"/>
      <c r="AU952" s="176"/>
      <c r="AV952" s="176"/>
      <c r="AW952" s="176"/>
      <c r="AX952" s="176"/>
      <c r="AY952" s="176"/>
      <c r="AZ952" s="176"/>
      <c r="BA952" s="176"/>
      <c r="BB952" s="176"/>
      <c r="BC952" s="176"/>
      <c r="BD952" s="176"/>
      <c r="BE952" s="176"/>
      <c r="BF952" s="176"/>
      <c r="BG952" s="176"/>
      <c r="BH952" s="176"/>
      <c r="BI952" s="176"/>
      <c r="BJ952" s="176"/>
      <c r="BK952" s="176"/>
      <c r="BL952" s="176"/>
      <c r="BM952" s="176"/>
      <c r="BN952" s="176"/>
      <c r="BO952" s="176"/>
      <c r="BP952" s="176"/>
      <c r="BQ952" s="176"/>
      <c r="BR952" s="176"/>
      <c r="BS952" s="176"/>
      <c r="BT952" s="176"/>
      <c r="BU952" s="176"/>
      <c r="BV952" s="176"/>
      <c r="BW952" s="176"/>
      <c r="BX952" s="176"/>
      <c r="BY952" s="176"/>
      <c r="BZ952" s="176"/>
      <c r="CA952" s="176"/>
      <c r="CB952" s="176"/>
      <c r="CC952" s="176"/>
      <c r="CD952" s="176"/>
      <c r="CE952" s="176"/>
      <c r="CF952" s="176"/>
      <c r="CG952" s="176"/>
      <c r="CH952" s="176"/>
      <c r="CI952" s="176"/>
      <c r="CJ952" s="176"/>
      <c r="CK952" s="176"/>
      <c r="CL952" s="176"/>
      <c r="CM952" s="176"/>
      <c r="CN952" s="176"/>
      <c r="CO952" s="176"/>
      <c r="CP952" s="176"/>
      <c r="CQ952" s="176"/>
      <c r="CR952" s="176"/>
      <c r="CS952" s="176"/>
      <c r="CT952" s="176"/>
      <c r="CU952" s="176"/>
      <c r="CV952" s="176"/>
      <c r="CW952" s="176"/>
      <c r="CX952" s="176"/>
      <c r="CY952" s="176"/>
      <c r="CZ952" s="176"/>
      <c r="DA952" s="176"/>
      <c r="DB952" s="176"/>
      <c r="DC952" s="176"/>
      <c r="DD952" s="176"/>
      <c r="DE952" s="176"/>
      <c r="DF952" s="176"/>
      <c r="DG952" s="176"/>
      <c r="DH952" s="176"/>
    </row>
    <row r="953" spans="1:112" s="229" customFormat="1" x14ac:dyDescent="0.2">
      <c r="A953" s="216"/>
      <c r="B953" s="176"/>
      <c r="C953" s="176"/>
      <c r="D953" s="176"/>
      <c r="E953" s="224"/>
      <c r="F953" s="176"/>
      <c r="G953" s="176"/>
      <c r="H953" s="228"/>
      <c r="I953" s="228"/>
      <c r="J953" s="220"/>
      <c r="K953" s="176"/>
      <c r="L953" s="176"/>
      <c r="M953" s="176"/>
      <c r="N953" s="176"/>
      <c r="O953" s="227"/>
      <c r="P953" s="176"/>
      <c r="Q953" s="176"/>
      <c r="R953" s="176"/>
      <c r="S953" s="176"/>
      <c r="T953" s="176"/>
      <c r="U953" s="176"/>
      <c r="V953" s="176"/>
      <c r="W953" s="176"/>
      <c r="X953" s="176"/>
      <c r="Y953" s="224"/>
      <c r="Z953" s="176"/>
      <c r="AA953" s="176"/>
      <c r="AB953" s="176"/>
      <c r="AC953" s="176"/>
      <c r="AD953" s="176"/>
      <c r="AE953" s="176"/>
      <c r="AF953" s="176"/>
      <c r="AG953" s="176"/>
      <c r="AH953" s="176"/>
      <c r="AI953" s="176"/>
      <c r="AJ953" s="176"/>
      <c r="AK953" s="176"/>
      <c r="AL953" s="176"/>
      <c r="AM953" s="176"/>
      <c r="AN953" s="176"/>
      <c r="AO953" s="176"/>
      <c r="AP953" s="176"/>
      <c r="AQ953" s="176"/>
      <c r="AR953" s="176"/>
      <c r="AS953" s="176"/>
      <c r="AT953" s="176"/>
      <c r="AU953" s="176"/>
      <c r="AV953" s="176"/>
      <c r="AW953" s="176"/>
      <c r="AX953" s="176"/>
      <c r="AY953" s="176"/>
      <c r="AZ953" s="176"/>
      <c r="BA953" s="176"/>
      <c r="BB953" s="176"/>
      <c r="BC953" s="176"/>
      <c r="BD953" s="176"/>
      <c r="BE953" s="176"/>
      <c r="BF953" s="176"/>
      <c r="BG953" s="176"/>
      <c r="BH953" s="176"/>
      <c r="BI953" s="176"/>
      <c r="BJ953" s="176"/>
      <c r="BK953" s="176"/>
      <c r="BL953" s="176"/>
      <c r="BM953" s="176"/>
      <c r="BN953" s="176"/>
      <c r="BO953" s="176"/>
      <c r="BP953" s="176"/>
      <c r="BQ953" s="176"/>
      <c r="BR953" s="176"/>
      <c r="BS953" s="176"/>
      <c r="BT953" s="176"/>
      <c r="BU953" s="176"/>
      <c r="BV953" s="176"/>
      <c r="BW953" s="176"/>
      <c r="BX953" s="176"/>
      <c r="BY953" s="176"/>
      <c r="BZ953" s="176"/>
      <c r="CA953" s="176"/>
      <c r="CB953" s="176"/>
      <c r="CC953" s="176"/>
      <c r="CD953" s="176"/>
      <c r="CE953" s="176"/>
      <c r="CF953" s="176"/>
      <c r="CG953" s="176"/>
      <c r="CH953" s="176"/>
      <c r="CI953" s="176"/>
      <c r="CJ953" s="176"/>
      <c r="CK953" s="176"/>
      <c r="CL953" s="176"/>
      <c r="CM953" s="176"/>
      <c r="CN953" s="176"/>
      <c r="CO953" s="176"/>
      <c r="CP953" s="176"/>
      <c r="CQ953" s="176"/>
      <c r="CR953" s="176"/>
      <c r="CS953" s="176"/>
      <c r="CT953" s="176"/>
      <c r="CU953" s="176"/>
      <c r="CV953" s="176"/>
      <c r="CW953" s="176"/>
      <c r="CX953" s="176"/>
      <c r="CY953" s="176"/>
      <c r="CZ953" s="176"/>
      <c r="DA953" s="176"/>
      <c r="DB953" s="176"/>
      <c r="DC953" s="176"/>
      <c r="DD953" s="176"/>
      <c r="DE953" s="176"/>
      <c r="DF953" s="176"/>
      <c r="DG953" s="176"/>
      <c r="DH953" s="176"/>
    </row>
    <row r="954" spans="1:112" s="229" customFormat="1" x14ac:dyDescent="0.2">
      <c r="A954" s="216"/>
      <c r="B954" s="176"/>
      <c r="C954" s="176"/>
      <c r="D954" s="176"/>
      <c r="E954" s="224"/>
      <c r="F954" s="176"/>
      <c r="G954" s="176"/>
      <c r="H954" s="228"/>
      <c r="I954" s="228"/>
      <c r="J954" s="220"/>
      <c r="K954" s="176"/>
      <c r="L954" s="176"/>
      <c r="M954" s="176"/>
      <c r="N954" s="176"/>
      <c r="O954" s="227"/>
      <c r="P954" s="176"/>
      <c r="Q954" s="176"/>
      <c r="R954" s="176"/>
      <c r="S954" s="176"/>
      <c r="T954" s="176"/>
      <c r="U954" s="176"/>
      <c r="V954" s="176"/>
      <c r="W954" s="176"/>
      <c r="X954" s="176"/>
      <c r="Y954" s="224"/>
      <c r="Z954" s="176"/>
      <c r="AA954" s="176"/>
      <c r="AB954" s="176"/>
      <c r="AC954" s="176"/>
      <c r="AD954" s="176"/>
      <c r="AE954" s="176"/>
      <c r="AF954" s="176"/>
      <c r="AG954" s="176"/>
      <c r="AH954" s="176"/>
      <c r="AI954" s="176"/>
      <c r="AJ954" s="176"/>
      <c r="AK954" s="176"/>
      <c r="AL954" s="176"/>
      <c r="AM954" s="176"/>
      <c r="AN954" s="176"/>
      <c r="AO954" s="176"/>
      <c r="AP954" s="176"/>
      <c r="AQ954" s="176"/>
      <c r="AR954" s="176"/>
      <c r="AS954" s="176"/>
      <c r="AT954" s="176"/>
      <c r="AU954" s="176"/>
      <c r="AV954" s="176"/>
      <c r="AW954" s="176"/>
      <c r="AX954" s="176"/>
      <c r="AY954" s="176"/>
      <c r="AZ954" s="176"/>
      <c r="BA954" s="176"/>
      <c r="BB954" s="176"/>
      <c r="BC954" s="176"/>
      <c r="BD954" s="176"/>
      <c r="BE954" s="176"/>
      <c r="BF954" s="176"/>
      <c r="BG954" s="176"/>
      <c r="BH954" s="176"/>
      <c r="BI954" s="176"/>
      <c r="BJ954" s="176"/>
      <c r="BK954" s="176"/>
      <c r="BL954" s="176"/>
      <c r="BM954" s="176"/>
      <c r="BN954" s="176"/>
      <c r="BO954" s="176"/>
      <c r="BP954" s="176"/>
      <c r="BQ954" s="176"/>
      <c r="BR954" s="176"/>
      <c r="BS954" s="176"/>
      <c r="BT954" s="176"/>
      <c r="BU954" s="176"/>
      <c r="BV954" s="176"/>
      <c r="BW954" s="176"/>
      <c r="BX954" s="176"/>
      <c r="BY954" s="176"/>
      <c r="BZ954" s="176"/>
      <c r="CA954" s="176"/>
      <c r="CB954" s="176"/>
      <c r="CC954" s="176"/>
      <c r="CD954" s="176"/>
      <c r="CE954" s="176"/>
      <c r="CF954" s="176"/>
      <c r="CG954" s="176"/>
      <c r="CH954" s="176"/>
      <c r="CI954" s="176"/>
      <c r="CJ954" s="176"/>
      <c r="CK954" s="176"/>
      <c r="CL954" s="176"/>
      <c r="CM954" s="176"/>
      <c r="CN954" s="176"/>
      <c r="CO954" s="176"/>
      <c r="CP954" s="176"/>
      <c r="CQ954" s="176"/>
      <c r="CR954" s="176"/>
      <c r="CS954" s="176"/>
      <c r="CT954" s="176"/>
      <c r="CU954" s="176"/>
      <c r="CV954" s="176"/>
      <c r="CW954" s="176"/>
      <c r="CX954" s="176"/>
      <c r="CY954" s="176"/>
      <c r="CZ954" s="176"/>
      <c r="DA954" s="176"/>
      <c r="DB954" s="176"/>
      <c r="DC954" s="176"/>
      <c r="DD954" s="176"/>
      <c r="DE954" s="176"/>
      <c r="DF954" s="176"/>
      <c r="DG954" s="176"/>
      <c r="DH954" s="176"/>
    </row>
    <row r="955" spans="1:112" s="229" customFormat="1" x14ac:dyDescent="0.2">
      <c r="A955" s="216"/>
      <c r="B955" s="176"/>
      <c r="C955" s="176"/>
      <c r="D955" s="176"/>
      <c r="E955" s="224"/>
      <c r="F955" s="176"/>
      <c r="G955" s="176"/>
      <c r="H955" s="225"/>
      <c r="I955" s="228"/>
      <c r="J955" s="220"/>
      <c r="K955" s="176"/>
      <c r="L955" s="176"/>
      <c r="M955" s="176"/>
      <c r="N955" s="176"/>
      <c r="O955" s="227"/>
      <c r="P955" s="176"/>
      <c r="Q955" s="176"/>
      <c r="R955" s="176"/>
      <c r="S955" s="176"/>
      <c r="T955" s="176"/>
      <c r="U955" s="176"/>
      <c r="V955" s="176"/>
      <c r="W955" s="176"/>
      <c r="X955" s="176"/>
      <c r="Y955" s="224"/>
      <c r="Z955" s="176"/>
      <c r="AA955" s="176"/>
      <c r="AB955" s="176"/>
      <c r="AC955" s="176"/>
      <c r="AD955" s="176"/>
      <c r="AE955" s="176"/>
      <c r="AF955" s="176"/>
      <c r="AG955" s="176"/>
      <c r="AH955" s="176"/>
      <c r="AI955" s="176"/>
      <c r="AJ955" s="176"/>
      <c r="AK955" s="176"/>
      <c r="AL955" s="176"/>
      <c r="AM955" s="176"/>
      <c r="AN955" s="176"/>
      <c r="AO955" s="176"/>
      <c r="AP955" s="176"/>
      <c r="AQ955" s="176"/>
      <c r="AR955" s="176"/>
      <c r="AS955" s="176"/>
      <c r="AT955" s="176"/>
      <c r="AU955" s="176"/>
      <c r="AV955" s="176"/>
      <c r="AW955" s="176"/>
      <c r="AX955" s="176"/>
      <c r="AY955" s="176"/>
      <c r="AZ955" s="176"/>
      <c r="BA955" s="176"/>
      <c r="BB955" s="176"/>
      <c r="BC955" s="176"/>
      <c r="BD955" s="176"/>
      <c r="BE955" s="176"/>
      <c r="BF955" s="176"/>
      <c r="BG955" s="176"/>
      <c r="BH955" s="176"/>
      <c r="BI955" s="176"/>
      <c r="BJ955" s="176"/>
      <c r="BK955" s="176"/>
      <c r="BL955" s="176"/>
      <c r="BM955" s="176"/>
      <c r="BN955" s="176"/>
      <c r="BO955" s="176"/>
      <c r="BP955" s="176"/>
      <c r="BQ955" s="176"/>
      <c r="BR955" s="176"/>
      <c r="BS955" s="176"/>
      <c r="BT955" s="176"/>
      <c r="BU955" s="176"/>
      <c r="BV955" s="176"/>
      <c r="BW955" s="176"/>
      <c r="BX955" s="176"/>
      <c r="BY955" s="176"/>
      <c r="BZ955" s="176"/>
      <c r="CA955" s="176"/>
      <c r="CB955" s="176"/>
      <c r="CC955" s="176"/>
      <c r="CD955" s="176"/>
      <c r="CE955" s="176"/>
      <c r="CF955" s="176"/>
      <c r="CG955" s="176"/>
      <c r="CH955" s="176"/>
      <c r="CI955" s="176"/>
      <c r="CJ955" s="176"/>
      <c r="CK955" s="176"/>
      <c r="CL955" s="176"/>
      <c r="CM955" s="176"/>
      <c r="CN955" s="176"/>
      <c r="CO955" s="176"/>
      <c r="CP955" s="176"/>
      <c r="CQ955" s="176"/>
      <c r="CR955" s="176"/>
      <c r="CS955" s="176"/>
      <c r="CT955" s="176"/>
      <c r="CU955" s="176"/>
      <c r="CV955" s="176"/>
      <c r="CW955" s="176"/>
      <c r="CX955" s="176"/>
      <c r="CY955" s="176"/>
      <c r="CZ955" s="176"/>
      <c r="DA955" s="176"/>
      <c r="DB955" s="176"/>
      <c r="DC955" s="176"/>
      <c r="DD955" s="176"/>
      <c r="DE955" s="176"/>
      <c r="DF955" s="176"/>
      <c r="DG955" s="176"/>
      <c r="DH955" s="176"/>
    </row>
    <row r="956" spans="1:112" s="229" customFormat="1" x14ac:dyDescent="0.2">
      <c r="A956" s="216"/>
      <c r="B956" s="176"/>
      <c r="C956" s="176"/>
      <c r="D956" s="176"/>
      <c r="E956" s="224"/>
      <c r="F956" s="176"/>
      <c r="G956" s="176"/>
      <c r="H956" s="228"/>
      <c r="I956" s="228"/>
      <c r="J956" s="220"/>
      <c r="K956" s="176"/>
      <c r="L956" s="176"/>
      <c r="M956" s="176"/>
      <c r="N956" s="176"/>
      <c r="O956" s="227"/>
      <c r="P956" s="176"/>
      <c r="Q956" s="176"/>
      <c r="R956" s="176"/>
      <c r="S956" s="176"/>
      <c r="T956" s="176"/>
      <c r="U956" s="176"/>
      <c r="V956" s="176"/>
      <c r="W956" s="176"/>
      <c r="X956" s="176"/>
      <c r="Y956" s="224"/>
      <c r="Z956" s="176"/>
      <c r="AA956" s="176"/>
      <c r="AB956" s="176"/>
      <c r="AC956" s="176"/>
      <c r="AD956" s="176"/>
      <c r="AE956" s="176"/>
      <c r="AF956" s="176"/>
      <c r="AG956" s="176"/>
      <c r="AH956" s="176"/>
      <c r="AI956" s="176"/>
      <c r="AJ956" s="176"/>
      <c r="AK956" s="176"/>
      <c r="AL956" s="176"/>
      <c r="AM956" s="176"/>
      <c r="AN956" s="176"/>
      <c r="AO956" s="176"/>
      <c r="AP956" s="176"/>
      <c r="AQ956" s="176"/>
      <c r="AR956" s="176"/>
      <c r="AS956" s="176"/>
      <c r="AT956" s="176"/>
      <c r="AU956" s="176"/>
      <c r="AV956" s="176"/>
      <c r="AW956" s="176"/>
      <c r="AX956" s="176"/>
      <c r="AY956" s="176"/>
      <c r="AZ956" s="176"/>
      <c r="BA956" s="176"/>
      <c r="BB956" s="176"/>
      <c r="BC956" s="176"/>
      <c r="BD956" s="176"/>
      <c r="BE956" s="176"/>
      <c r="BF956" s="176"/>
      <c r="BG956" s="176"/>
      <c r="BH956" s="176"/>
      <c r="BI956" s="176"/>
      <c r="BJ956" s="176"/>
      <c r="BK956" s="176"/>
      <c r="BL956" s="176"/>
      <c r="BM956" s="176"/>
      <c r="BN956" s="176"/>
      <c r="BO956" s="176"/>
      <c r="BP956" s="176"/>
      <c r="BQ956" s="176"/>
      <c r="BR956" s="176"/>
      <c r="BS956" s="176"/>
      <c r="BT956" s="176"/>
      <c r="BU956" s="176"/>
      <c r="BV956" s="176"/>
      <c r="BW956" s="176"/>
      <c r="BX956" s="176"/>
      <c r="BY956" s="176"/>
      <c r="BZ956" s="176"/>
      <c r="CA956" s="176"/>
      <c r="CB956" s="176"/>
      <c r="CC956" s="176"/>
      <c r="CD956" s="176"/>
      <c r="CE956" s="176"/>
      <c r="CF956" s="176"/>
      <c r="CG956" s="176"/>
      <c r="CH956" s="176"/>
      <c r="CI956" s="176"/>
      <c r="CJ956" s="176"/>
      <c r="CK956" s="176"/>
      <c r="CL956" s="176"/>
      <c r="CM956" s="176"/>
      <c r="CN956" s="176"/>
      <c r="CO956" s="176"/>
      <c r="CP956" s="176"/>
      <c r="CQ956" s="176"/>
      <c r="CR956" s="176"/>
      <c r="CS956" s="176"/>
      <c r="CT956" s="176"/>
      <c r="CU956" s="176"/>
      <c r="CV956" s="176"/>
      <c r="CW956" s="176"/>
      <c r="CX956" s="176"/>
      <c r="CY956" s="176"/>
      <c r="CZ956" s="176"/>
      <c r="DA956" s="176"/>
      <c r="DB956" s="176"/>
      <c r="DC956" s="176"/>
      <c r="DD956" s="176"/>
      <c r="DE956" s="176"/>
      <c r="DF956" s="176"/>
      <c r="DG956" s="176"/>
      <c r="DH956" s="176"/>
    </row>
    <row r="957" spans="1:112" s="229" customFormat="1" x14ac:dyDescent="0.2">
      <c r="A957" s="216"/>
      <c r="B957" s="176"/>
      <c r="C957" s="176"/>
      <c r="D957" s="176"/>
      <c r="E957" s="224"/>
      <c r="F957" s="176"/>
      <c r="G957" s="176"/>
      <c r="H957" s="228"/>
      <c r="I957" s="228"/>
      <c r="J957" s="220"/>
      <c r="K957" s="176"/>
      <c r="L957" s="176"/>
      <c r="M957" s="176"/>
      <c r="N957" s="176"/>
      <c r="O957" s="227"/>
      <c r="P957" s="176"/>
      <c r="Q957" s="176"/>
      <c r="R957" s="176"/>
      <c r="S957" s="176"/>
      <c r="T957" s="176"/>
      <c r="U957" s="176"/>
      <c r="V957" s="176"/>
      <c r="W957" s="176"/>
      <c r="X957" s="176"/>
      <c r="Y957" s="224"/>
      <c r="Z957" s="176"/>
      <c r="AA957" s="176"/>
      <c r="AB957" s="176"/>
      <c r="AC957" s="176"/>
      <c r="AD957" s="176"/>
      <c r="AE957" s="176"/>
      <c r="AF957" s="176"/>
      <c r="AG957" s="176"/>
      <c r="AH957" s="176"/>
      <c r="AI957" s="176"/>
      <c r="AJ957" s="176"/>
      <c r="AK957" s="176"/>
      <c r="AL957" s="176"/>
      <c r="AM957" s="176"/>
      <c r="AN957" s="176"/>
      <c r="AO957" s="176"/>
      <c r="AP957" s="176"/>
      <c r="AQ957" s="176"/>
      <c r="AR957" s="176"/>
      <c r="AS957" s="176"/>
      <c r="AT957" s="176"/>
      <c r="AU957" s="176"/>
      <c r="AV957" s="176"/>
      <c r="AW957" s="176"/>
      <c r="AX957" s="176"/>
      <c r="AY957" s="176"/>
      <c r="AZ957" s="176"/>
      <c r="BA957" s="176"/>
      <c r="BB957" s="176"/>
      <c r="BC957" s="176"/>
      <c r="BD957" s="176"/>
      <c r="BE957" s="176"/>
      <c r="BF957" s="176"/>
      <c r="BG957" s="176"/>
      <c r="BH957" s="176"/>
      <c r="BI957" s="176"/>
      <c r="BJ957" s="176"/>
      <c r="BK957" s="176"/>
      <c r="BL957" s="176"/>
      <c r="BM957" s="176"/>
      <c r="BN957" s="176"/>
      <c r="BO957" s="176"/>
      <c r="BP957" s="176"/>
      <c r="BQ957" s="176"/>
      <c r="BR957" s="176"/>
      <c r="BS957" s="176"/>
      <c r="BT957" s="176"/>
      <c r="BU957" s="176"/>
      <c r="BV957" s="176"/>
      <c r="BW957" s="176"/>
      <c r="BX957" s="176"/>
      <c r="BY957" s="176"/>
      <c r="BZ957" s="176"/>
      <c r="CA957" s="176"/>
      <c r="CB957" s="176"/>
      <c r="CC957" s="176"/>
      <c r="CD957" s="176"/>
      <c r="CE957" s="176"/>
      <c r="CF957" s="176"/>
      <c r="CG957" s="176"/>
      <c r="CH957" s="176"/>
      <c r="CI957" s="176"/>
      <c r="CJ957" s="176"/>
      <c r="CK957" s="176"/>
      <c r="CL957" s="176"/>
      <c r="CM957" s="176"/>
      <c r="CN957" s="176"/>
      <c r="CO957" s="176"/>
      <c r="CP957" s="176"/>
      <c r="CQ957" s="176"/>
      <c r="CR957" s="176"/>
      <c r="CS957" s="176"/>
      <c r="CT957" s="176"/>
      <c r="CU957" s="176"/>
      <c r="CV957" s="176"/>
      <c r="CW957" s="176"/>
      <c r="CX957" s="176"/>
      <c r="CY957" s="176"/>
      <c r="CZ957" s="176"/>
      <c r="DA957" s="176"/>
      <c r="DB957" s="176"/>
      <c r="DC957" s="176"/>
      <c r="DD957" s="176"/>
      <c r="DE957" s="176"/>
      <c r="DF957" s="176"/>
      <c r="DG957" s="176"/>
      <c r="DH957" s="176"/>
    </row>
    <row r="958" spans="1:112" s="229" customFormat="1" x14ac:dyDescent="0.2">
      <c r="A958" s="216"/>
      <c r="B958" s="176"/>
      <c r="C958" s="176"/>
      <c r="D958" s="176"/>
      <c r="E958" s="224"/>
      <c r="F958" s="176"/>
      <c r="G958" s="176"/>
      <c r="H958" s="225"/>
      <c r="I958" s="228"/>
      <c r="J958" s="220"/>
      <c r="K958" s="176"/>
      <c r="L958" s="176"/>
      <c r="M958" s="176"/>
      <c r="N958" s="176"/>
      <c r="O958" s="227"/>
      <c r="P958" s="176"/>
      <c r="Q958" s="176"/>
      <c r="R958" s="176"/>
      <c r="S958" s="176"/>
      <c r="T958" s="176"/>
      <c r="U958" s="176"/>
      <c r="V958" s="176"/>
      <c r="W958" s="176"/>
      <c r="X958" s="176"/>
      <c r="Y958" s="224"/>
      <c r="Z958" s="176"/>
      <c r="AA958" s="176"/>
      <c r="AB958" s="176"/>
      <c r="AC958" s="176"/>
      <c r="AD958" s="176"/>
      <c r="AE958" s="176"/>
      <c r="AF958" s="176"/>
      <c r="AG958" s="176"/>
      <c r="AH958" s="176"/>
      <c r="AI958" s="176"/>
      <c r="AJ958" s="176"/>
      <c r="AK958" s="176"/>
      <c r="AL958" s="176"/>
      <c r="AM958" s="176"/>
      <c r="AN958" s="176"/>
      <c r="AO958" s="176"/>
      <c r="AP958" s="176"/>
      <c r="AQ958" s="176"/>
      <c r="AR958" s="176"/>
      <c r="AS958" s="176"/>
      <c r="AT958" s="176"/>
      <c r="AU958" s="176"/>
      <c r="AV958" s="176"/>
      <c r="AW958" s="176"/>
      <c r="AX958" s="176"/>
      <c r="AY958" s="176"/>
      <c r="AZ958" s="176"/>
      <c r="BA958" s="176"/>
      <c r="BB958" s="176"/>
      <c r="BC958" s="176"/>
      <c r="BD958" s="176"/>
      <c r="BE958" s="176"/>
      <c r="BF958" s="176"/>
      <c r="BG958" s="176"/>
      <c r="BH958" s="176"/>
      <c r="BI958" s="176"/>
      <c r="BJ958" s="176"/>
      <c r="BK958" s="176"/>
      <c r="BL958" s="176"/>
      <c r="BM958" s="176"/>
      <c r="BN958" s="176"/>
      <c r="BO958" s="176"/>
      <c r="BP958" s="176"/>
      <c r="BQ958" s="176"/>
      <c r="BR958" s="176"/>
      <c r="BS958" s="176"/>
      <c r="BT958" s="176"/>
      <c r="BU958" s="176"/>
      <c r="BV958" s="176"/>
      <c r="BW958" s="176"/>
      <c r="BX958" s="176"/>
      <c r="BY958" s="176"/>
      <c r="BZ958" s="176"/>
      <c r="CA958" s="176"/>
      <c r="CB958" s="176"/>
      <c r="CC958" s="176"/>
      <c r="CD958" s="176"/>
      <c r="CE958" s="176"/>
      <c r="CF958" s="176"/>
      <c r="CG958" s="176"/>
      <c r="CH958" s="176"/>
      <c r="CI958" s="176"/>
      <c r="CJ958" s="176"/>
      <c r="CK958" s="176"/>
      <c r="CL958" s="176"/>
      <c r="CM958" s="176"/>
      <c r="CN958" s="176"/>
      <c r="CO958" s="176"/>
      <c r="CP958" s="176"/>
      <c r="CQ958" s="176"/>
      <c r="CR958" s="176"/>
      <c r="CS958" s="176"/>
      <c r="CT958" s="176"/>
      <c r="CU958" s="176"/>
      <c r="CV958" s="176"/>
      <c r="CW958" s="176"/>
      <c r="CX958" s="176"/>
      <c r="CY958" s="176"/>
      <c r="CZ958" s="176"/>
      <c r="DA958" s="176"/>
      <c r="DB958" s="176"/>
      <c r="DC958" s="176"/>
      <c r="DD958" s="176"/>
      <c r="DE958" s="176"/>
      <c r="DF958" s="176"/>
      <c r="DG958" s="176"/>
      <c r="DH958" s="176"/>
    </row>
    <row r="959" spans="1:112" s="229" customFormat="1" x14ac:dyDescent="0.2">
      <c r="A959" s="216"/>
      <c r="B959" s="176"/>
      <c r="C959" s="223"/>
      <c r="D959" s="176"/>
      <c r="E959" s="224"/>
      <c r="F959" s="176"/>
      <c r="G959" s="176"/>
      <c r="H959" s="228"/>
      <c r="I959" s="228"/>
      <c r="J959" s="220"/>
      <c r="K959" s="176"/>
      <c r="L959" s="176"/>
      <c r="M959" s="176"/>
      <c r="N959" s="176"/>
      <c r="O959" s="227"/>
      <c r="P959" s="176"/>
      <c r="Q959" s="176"/>
      <c r="R959" s="176"/>
      <c r="S959" s="176"/>
      <c r="T959" s="176"/>
      <c r="U959" s="176"/>
      <c r="V959" s="176"/>
      <c r="W959" s="176"/>
      <c r="X959" s="176"/>
      <c r="Y959" s="224"/>
      <c r="Z959" s="176"/>
      <c r="AA959" s="176"/>
      <c r="AB959" s="176"/>
      <c r="AC959" s="176"/>
      <c r="AD959" s="176"/>
      <c r="AE959" s="176"/>
      <c r="AF959" s="176"/>
      <c r="AG959" s="176"/>
      <c r="AH959" s="176"/>
      <c r="AI959" s="176"/>
      <c r="AJ959" s="176"/>
      <c r="AK959" s="176"/>
      <c r="AL959" s="176"/>
      <c r="AM959" s="176"/>
      <c r="AN959" s="176"/>
      <c r="AO959" s="176"/>
      <c r="AP959" s="176"/>
      <c r="AQ959" s="176"/>
      <c r="AR959" s="176"/>
      <c r="AS959" s="176"/>
      <c r="AT959" s="176"/>
      <c r="AU959" s="176"/>
      <c r="AV959" s="176"/>
      <c r="AW959" s="176"/>
      <c r="AX959" s="176"/>
      <c r="AY959" s="176"/>
      <c r="AZ959" s="176"/>
      <c r="BA959" s="176"/>
      <c r="BB959" s="176"/>
      <c r="BC959" s="176"/>
      <c r="BD959" s="176"/>
      <c r="BE959" s="176"/>
      <c r="BF959" s="176"/>
      <c r="BG959" s="176"/>
      <c r="BH959" s="176"/>
      <c r="BI959" s="176"/>
      <c r="BJ959" s="176"/>
      <c r="BK959" s="176"/>
      <c r="BL959" s="176"/>
      <c r="BM959" s="176"/>
      <c r="BN959" s="176"/>
      <c r="BO959" s="176"/>
      <c r="BP959" s="176"/>
      <c r="BQ959" s="176"/>
      <c r="BR959" s="176"/>
      <c r="BS959" s="176"/>
      <c r="BT959" s="176"/>
      <c r="BU959" s="176"/>
      <c r="BV959" s="176"/>
      <c r="BW959" s="176"/>
      <c r="BX959" s="176"/>
      <c r="BY959" s="176"/>
      <c r="BZ959" s="176"/>
      <c r="CA959" s="176"/>
      <c r="CB959" s="176"/>
      <c r="CC959" s="176"/>
      <c r="CD959" s="176"/>
      <c r="CE959" s="176"/>
      <c r="CF959" s="176"/>
      <c r="CG959" s="176"/>
      <c r="CH959" s="176"/>
      <c r="CI959" s="176"/>
      <c r="CJ959" s="176"/>
      <c r="CK959" s="176"/>
      <c r="CL959" s="176"/>
      <c r="CM959" s="176"/>
      <c r="CN959" s="176"/>
      <c r="CO959" s="176"/>
      <c r="CP959" s="176"/>
      <c r="CQ959" s="176"/>
      <c r="CR959" s="176"/>
      <c r="CS959" s="176"/>
      <c r="CT959" s="176"/>
      <c r="CU959" s="176"/>
      <c r="CV959" s="176"/>
      <c r="CW959" s="176"/>
      <c r="CX959" s="176"/>
      <c r="CY959" s="176"/>
      <c r="CZ959" s="176"/>
      <c r="DA959" s="176"/>
      <c r="DB959" s="176"/>
      <c r="DC959" s="176"/>
      <c r="DD959" s="176"/>
      <c r="DE959" s="176"/>
      <c r="DF959" s="176"/>
      <c r="DG959" s="176"/>
      <c r="DH959" s="176"/>
    </row>
    <row r="960" spans="1:112" s="229" customFormat="1" x14ac:dyDescent="0.2">
      <c r="A960" s="216"/>
      <c r="B960" s="176"/>
      <c r="C960" s="176"/>
      <c r="D960" s="176"/>
      <c r="E960" s="224"/>
      <c r="F960" s="176"/>
      <c r="G960" s="176"/>
      <c r="H960" s="228"/>
      <c r="I960" s="228"/>
      <c r="J960" s="220"/>
      <c r="K960" s="176"/>
      <c r="L960" s="176"/>
      <c r="M960" s="176"/>
      <c r="N960" s="176"/>
      <c r="O960" s="227"/>
      <c r="P960" s="176"/>
      <c r="Q960" s="176"/>
      <c r="R960" s="176"/>
      <c r="S960" s="176"/>
      <c r="T960" s="176"/>
      <c r="U960" s="176"/>
      <c r="V960" s="176"/>
      <c r="W960" s="176"/>
      <c r="X960" s="176"/>
      <c r="Y960" s="224"/>
      <c r="Z960" s="176"/>
      <c r="AA960" s="176"/>
      <c r="AB960" s="176"/>
      <c r="AC960" s="176"/>
      <c r="AD960" s="176"/>
      <c r="AE960" s="176"/>
      <c r="AF960" s="176"/>
      <c r="AG960" s="176"/>
      <c r="AH960" s="176"/>
      <c r="AI960" s="176"/>
      <c r="AJ960" s="176"/>
      <c r="AK960" s="176"/>
      <c r="AL960" s="176"/>
      <c r="AM960" s="176"/>
      <c r="AN960" s="176"/>
      <c r="AO960" s="176"/>
      <c r="AP960" s="176"/>
      <c r="AQ960" s="176"/>
      <c r="AR960" s="176"/>
      <c r="AS960" s="176"/>
      <c r="AT960" s="176"/>
      <c r="AU960" s="176"/>
      <c r="AV960" s="176"/>
      <c r="AW960" s="176"/>
      <c r="AX960" s="176"/>
      <c r="AY960" s="176"/>
      <c r="AZ960" s="176"/>
      <c r="BA960" s="176"/>
      <c r="BB960" s="176"/>
      <c r="BC960" s="176"/>
      <c r="BD960" s="176"/>
      <c r="BE960" s="176"/>
      <c r="BF960" s="176"/>
      <c r="BG960" s="176"/>
      <c r="BH960" s="176"/>
      <c r="BI960" s="176"/>
      <c r="BJ960" s="176"/>
      <c r="BK960" s="176"/>
      <c r="BL960" s="176"/>
      <c r="BM960" s="176"/>
      <c r="BN960" s="176"/>
      <c r="BO960" s="176"/>
      <c r="BP960" s="176"/>
      <c r="BQ960" s="176"/>
      <c r="BR960" s="176"/>
      <c r="BS960" s="176"/>
      <c r="BT960" s="176"/>
      <c r="BU960" s="176"/>
      <c r="BV960" s="176"/>
      <c r="BW960" s="176"/>
      <c r="BX960" s="176"/>
      <c r="BY960" s="176"/>
      <c r="BZ960" s="176"/>
      <c r="CA960" s="176"/>
      <c r="CB960" s="176"/>
      <c r="CC960" s="176"/>
      <c r="CD960" s="176"/>
      <c r="CE960" s="176"/>
      <c r="CF960" s="176"/>
      <c r="CG960" s="176"/>
      <c r="CH960" s="176"/>
      <c r="CI960" s="176"/>
      <c r="CJ960" s="176"/>
      <c r="CK960" s="176"/>
      <c r="CL960" s="176"/>
      <c r="CM960" s="176"/>
      <c r="CN960" s="176"/>
      <c r="CO960" s="176"/>
      <c r="CP960" s="176"/>
      <c r="CQ960" s="176"/>
      <c r="CR960" s="176"/>
      <c r="CS960" s="176"/>
      <c r="CT960" s="176"/>
      <c r="CU960" s="176"/>
      <c r="CV960" s="176"/>
      <c r="CW960" s="176"/>
      <c r="CX960" s="176"/>
      <c r="CY960" s="176"/>
      <c r="CZ960" s="176"/>
      <c r="DA960" s="176"/>
      <c r="DB960" s="176"/>
      <c r="DC960" s="176"/>
      <c r="DD960" s="176"/>
      <c r="DE960" s="176"/>
      <c r="DF960" s="176"/>
      <c r="DG960" s="176"/>
      <c r="DH960" s="176"/>
    </row>
    <row r="961" spans="1:112" s="229" customFormat="1" x14ac:dyDescent="0.2">
      <c r="A961" s="216"/>
      <c r="B961" s="176"/>
      <c r="C961" s="176"/>
      <c r="D961" s="176"/>
      <c r="E961" s="224"/>
      <c r="F961" s="176"/>
      <c r="G961" s="176"/>
      <c r="H961" s="225"/>
      <c r="I961" s="228"/>
      <c r="J961" s="220"/>
      <c r="K961" s="176"/>
      <c r="L961" s="176"/>
      <c r="M961" s="176"/>
      <c r="N961" s="176"/>
      <c r="O961" s="227"/>
      <c r="P961" s="176"/>
      <c r="Q961" s="176"/>
      <c r="R961" s="176"/>
      <c r="S961" s="176"/>
      <c r="T961" s="176"/>
      <c r="U961" s="176"/>
      <c r="V961" s="176"/>
      <c r="W961" s="176"/>
      <c r="X961" s="176"/>
      <c r="Y961" s="224"/>
      <c r="Z961" s="176"/>
      <c r="AA961" s="176"/>
      <c r="AB961" s="176"/>
      <c r="AC961" s="176"/>
      <c r="AD961" s="176"/>
      <c r="AE961" s="176"/>
      <c r="AF961" s="176"/>
      <c r="AG961" s="176"/>
      <c r="AH961" s="176"/>
      <c r="AI961" s="176"/>
      <c r="AJ961" s="176"/>
      <c r="AK961" s="176"/>
      <c r="AL961" s="176"/>
      <c r="AM961" s="176"/>
      <c r="AN961" s="176"/>
      <c r="AO961" s="176"/>
      <c r="AP961" s="176"/>
      <c r="AQ961" s="176"/>
      <c r="AR961" s="176"/>
      <c r="AS961" s="176"/>
      <c r="AT961" s="176"/>
      <c r="AU961" s="176"/>
      <c r="AV961" s="176"/>
      <c r="AW961" s="176"/>
      <c r="AX961" s="176"/>
      <c r="AY961" s="176"/>
      <c r="AZ961" s="176"/>
      <c r="BA961" s="176"/>
      <c r="BB961" s="176"/>
      <c r="BC961" s="176"/>
      <c r="BD961" s="176"/>
      <c r="BE961" s="176"/>
      <c r="BF961" s="176"/>
      <c r="BG961" s="176"/>
      <c r="BH961" s="176"/>
      <c r="BI961" s="176"/>
      <c r="BJ961" s="176"/>
      <c r="BK961" s="176"/>
      <c r="BL961" s="176"/>
      <c r="BM961" s="176"/>
      <c r="BN961" s="176"/>
      <c r="BO961" s="176"/>
      <c r="BP961" s="176"/>
      <c r="BQ961" s="176"/>
      <c r="BR961" s="176"/>
      <c r="BS961" s="176"/>
      <c r="BT961" s="176"/>
      <c r="BU961" s="176"/>
      <c r="BV961" s="176"/>
      <c r="BW961" s="176"/>
      <c r="BX961" s="176"/>
      <c r="BY961" s="176"/>
      <c r="BZ961" s="176"/>
      <c r="CA961" s="176"/>
      <c r="CB961" s="176"/>
      <c r="CC961" s="176"/>
      <c r="CD961" s="176"/>
      <c r="CE961" s="176"/>
      <c r="CF961" s="176"/>
      <c r="CG961" s="176"/>
      <c r="CH961" s="176"/>
      <c r="CI961" s="176"/>
      <c r="CJ961" s="176"/>
      <c r="CK961" s="176"/>
      <c r="CL961" s="176"/>
      <c r="CM961" s="176"/>
      <c r="CN961" s="176"/>
      <c r="CO961" s="176"/>
      <c r="CP961" s="176"/>
      <c r="CQ961" s="176"/>
      <c r="CR961" s="176"/>
      <c r="CS961" s="176"/>
      <c r="CT961" s="176"/>
      <c r="CU961" s="176"/>
      <c r="CV961" s="176"/>
      <c r="CW961" s="176"/>
      <c r="CX961" s="176"/>
      <c r="CY961" s="176"/>
      <c r="CZ961" s="176"/>
      <c r="DA961" s="176"/>
      <c r="DB961" s="176"/>
      <c r="DC961" s="176"/>
      <c r="DD961" s="176"/>
      <c r="DE961" s="176"/>
      <c r="DF961" s="176"/>
      <c r="DG961" s="176"/>
      <c r="DH961" s="176"/>
    </row>
    <row r="962" spans="1:112" s="229" customFormat="1" x14ac:dyDescent="0.2">
      <c r="A962" s="216"/>
      <c r="B962" s="176"/>
      <c r="C962" s="176"/>
      <c r="D962" s="176"/>
      <c r="E962" s="224"/>
      <c r="F962" s="176"/>
      <c r="G962" s="176"/>
      <c r="H962" s="225"/>
      <c r="I962" s="228"/>
      <c r="J962" s="220"/>
      <c r="K962" s="176"/>
      <c r="L962" s="176"/>
      <c r="M962" s="176"/>
      <c r="N962" s="176"/>
      <c r="O962" s="227"/>
      <c r="P962" s="176"/>
      <c r="Q962" s="176"/>
      <c r="R962" s="176"/>
      <c r="S962" s="176"/>
      <c r="T962" s="176"/>
      <c r="U962" s="176"/>
      <c r="V962" s="176"/>
      <c r="W962" s="176"/>
      <c r="X962" s="176"/>
      <c r="Y962" s="224"/>
      <c r="Z962" s="176"/>
      <c r="AA962" s="176"/>
      <c r="AB962" s="176"/>
      <c r="AC962" s="176"/>
      <c r="AD962" s="176"/>
      <c r="AE962" s="176"/>
      <c r="AF962" s="176"/>
      <c r="AG962" s="176"/>
      <c r="AH962" s="176"/>
      <c r="AI962" s="176"/>
      <c r="AJ962" s="176"/>
      <c r="AK962" s="176"/>
      <c r="AL962" s="176"/>
      <c r="AM962" s="176"/>
      <c r="AN962" s="176"/>
      <c r="AO962" s="176"/>
      <c r="AP962" s="176"/>
      <c r="AQ962" s="176"/>
      <c r="AR962" s="176"/>
      <c r="AS962" s="176"/>
      <c r="AT962" s="176"/>
      <c r="AU962" s="176"/>
      <c r="AV962" s="176"/>
      <c r="AW962" s="176"/>
      <c r="AX962" s="176"/>
      <c r="AY962" s="176"/>
      <c r="AZ962" s="176"/>
      <c r="BA962" s="176"/>
      <c r="BB962" s="176"/>
      <c r="BC962" s="176"/>
      <c r="BD962" s="176"/>
      <c r="BE962" s="176"/>
      <c r="BF962" s="176"/>
      <c r="BG962" s="176"/>
      <c r="BH962" s="176"/>
      <c r="BI962" s="176"/>
      <c r="BJ962" s="176"/>
      <c r="BK962" s="176"/>
      <c r="BL962" s="176"/>
      <c r="BM962" s="176"/>
      <c r="BN962" s="176"/>
      <c r="BO962" s="176"/>
      <c r="BP962" s="176"/>
      <c r="BQ962" s="176"/>
      <c r="BR962" s="176"/>
      <c r="BS962" s="176"/>
      <c r="BT962" s="176"/>
      <c r="BU962" s="176"/>
      <c r="BV962" s="176"/>
      <c r="BW962" s="176"/>
      <c r="BX962" s="176"/>
      <c r="BY962" s="176"/>
      <c r="BZ962" s="176"/>
      <c r="CA962" s="176"/>
      <c r="CB962" s="176"/>
      <c r="CC962" s="176"/>
      <c r="CD962" s="176"/>
      <c r="CE962" s="176"/>
      <c r="CF962" s="176"/>
      <c r="CG962" s="176"/>
      <c r="CH962" s="176"/>
      <c r="CI962" s="176"/>
      <c r="CJ962" s="176"/>
      <c r="CK962" s="176"/>
      <c r="CL962" s="176"/>
      <c r="CM962" s="176"/>
      <c r="CN962" s="176"/>
      <c r="CO962" s="176"/>
      <c r="CP962" s="176"/>
      <c r="CQ962" s="176"/>
      <c r="CR962" s="176"/>
      <c r="CS962" s="176"/>
      <c r="CT962" s="176"/>
      <c r="CU962" s="176"/>
      <c r="CV962" s="176"/>
      <c r="CW962" s="176"/>
      <c r="CX962" s="176"/>
      <c r="CY962" s="176"/>
      <c r="CZ962" s="176"/>
      <c r="DA962" s="176"/>
      <c r="DB962" s="176"/>
      <c r="DC962" s="176"/>
      <c r="DD962" s="176"/>
      <c r="DE962" s="176"/>
      <c r="DF962" s="176"/>
      <c r="DG962" s="176"/>
      <c r="DH962" s="176"/>
    </row>
    <row r="963" spans="1:112" s="229" customFormat="1" x14ac:dyDescent="0.2">
      <c r="A963" s="216"/>
      <c r="B963" s="176"/>
      <c r="C963" s="176"/>
      <c r="D963" s="176"/>
      <c r="E963" s="224"/>
      <c r="F963" s="176"/>
      <c r="G963" s="176"/>
      <c r="H963" s="225"/>
      <c r="I963" s="228"/>
      <c r="J963" s="220"/>
      <c r="K963" s="176"/>
      <c r="L963" s="176"/>
      <c r="M963" s="176"/>
      <c r="N963" s="176"/>
      <c r="O963" s="227"/>
      <c r="P963" s="176"/>
      <c r="Q963" s="176"/>
      <c r="R963" s="176"/>
      <c r="S963" s="176"/>
      <c r="T963" s="176"/>
      <c r="U963" s="176"/>
      <c r="V963" s="176"/>
      <c r="W963" s="176"/>
      <c r="X963" s="176"/>
      <c r="Y963" s="224"/>
      <c r="Z963" s="176"/>
      <c r="AA963" s="176"/>
      <c r="AB963" s="176"/>
      <c r="AC963" s="176"/>
      <c r="AD963" s="176"/>
      <c r="AE963" s="176"/>
      <c r="AF963" s="176"/>
      <c r="AG963" s="176"/>
      <c r="AH963" s="176"/>
      <c r="AI963" s="176"/>
      <c r="AJ963" s="176"/>
      <c r="AK963" s="176"/>
      <c r="AL963" s="176"/>
      <c r="AM963" s="176"/>
      <c r="AN963" s="176"/>
      <c r="AO963" s="176"/>
      <c r="AP963" s="176"/>
      <c r="AQ963" s="176"/>
      <c r="AR963" s="176"/>
      <c r="AS963" s="176"/>
      <c r="AT963" s="176"/>
      <c r="AU963" s="176"/>
      <c r="AV963" s="176"/>
      <c r="AW963" s="176"/>
      <c r="AX963" s="176"/>
      <c r="AY963" s="176"/>
      <c r="AZ963" s="176"/>
      <c r="BA963" s="176"/>
      <c r="BB963" s="176"/>
      <c r="BC963" s="176"/>
      <c r="BD963" s="176"/>
      <c r="BE963" s="176"/>
      <c r="BF963" s="176"/>
      <c r="BG963" s="176"/>
      <c r="BH963" s="176"/>
      <c r="BI963" s="176"/>
      <c r="BJ963" s="176"/>
      <c r="BK963" s="176"/>
      <c r="BL963" s="176"/>
      <c r="BM963" s="176"/>
      <c r="BN963" s="176"/>
      <c r="BO963" s="176"/>
      <c r="BP963" s="176"/>
      <c r="BQ963" s="176"/>
      <c r="BR963" s="176"/>
      <c r="BS963" s="176"/>
      <c r="BT963" s="176"/>
      <c r="BU963" s="176"/>
      <c r="BV963" s="176"/>
      <c r="BW963" s="176"/>
      <c r="BX963" s="176"/>
      <c r="BY963" s="176"/>
      <c r="BZ963" s="176"/>
      <c r="CA963" s="176"/>
      <c r="CB963" s="176"/>
      <c r="CC963" s="176"/>
      <c r="CD963" s="176"/>
      <c r="CE963" s="176"/>
      <c r="CF963" s="176"/>
      <c r="CG963" s="176"/>
      <c r="CH963" s="176"/>
      <c r="CI963" s="176"/>
      <c r="CJ963" s="176"/>
      <c r="CK963" s="176"/>
      <c r="CL963" s="176"/>
      <c r="CM963" s="176"/>
      <c r="CN963" s="176"/>
      <c r="CO963" s="176"/>
      <c r="CP963" s="176"/>
      <c r="CQ963" s="176"/>
      <c r="CR963" s="176"/>
      <c r="CS963" s="176"/>
      <c r="CT963" s="176"/>
      <c r="CU963" s="176"/>
      <c r="CV963" s="176"/>
      <c r="CW963" s="176"/>
      <c r="CX963" s="176"/>
      <c r="CY963" s="176"/>
      <c r="CZ963" s="176"/>
      <c r="DA963" s="176"/>
      <c r="DB963" s="176"/>
      <c r="DC963" s="176"/>
      <c r="DD963" s="176"/>
      <c r="DE963" s="176"/>
      <c r="DF963" s="176"/>
      <c r="DG963" s="176"/>
      <c r="DH963" s="176"/>
    </row>
    <row r="964" spans="1:112" s="229" customFormat="1" x14ac:dyDescent="0.2">
      <c r="A964" s="216"/>
      <c r="B964" s="176"/>
      <c r="C964" s="176"/>
      <c r="D964" s="176"/>
      <c r="E964" s="224"/>
      <c r="F964" s="176"/>
      <c r="G964" s="176"/>
      <c r="H964" s="225"/>
      <c r="I964" s="228"/>
      <c r="J964" s="220"/>
      <c r="K964" s="176"/>
      <c r="L964" s="176"/>
      <c r="M964" s="176"/>
      <c r="N964" s="176"/>
      <c r="O964" s="227"/>
      <c r="P964" s="176"/>
      <c r="Q964" s="176"/>
      <c r="R964" s="176"/>
      <c r="S964" s="176"/>
      <c r="T964" s="176"/>
      <c r="U964" s="176"/>
      <c r="V964" s="176"/>
      <c r="W964" s="176"/>
      <c r="X964" s="176"/>
      <c r="Y964" s="224"/>
      <c r="Z964" s="176"/>
      <c r="AA964" s="176"/>
      <c r="AB964" s="176"/>
      <c r="AC964" s="176"/>
      <c r="AD964" s="176"/>
      <c r="AE964" s="176"/>
      <c r="AF964" s="176"/>
      <c r="AG964" s="176"/>
      <c r="AH964" s="176"/>
      <c r="AI964" s="176"/>
      <c r="AJ964" s="176"/>
      <c r="AK964" s="176"/>
      <c r="AL964" s="176"/>
      <c r="AM964" s="176"/>
      <c r="AN964" s="176"/>
      <c r="AO964" s="176"/>
      <c r="AP964" s="176"/>
      <c r="AQ964" s="176"/>
      <c r="AR964" s="176"/>
      <c r="AS964" s="176"/>
      <c r="AT964" s="176"/>
      <c r="AU964" s="176"/>
      <c r="AV964" s="176"/>
      <c r="AW964" s="176"/>
      <c r="AX964" s="176"/>
      <c r="AY964" s="176"/>
      <c r="AZ964" s="176"/>
      <c r="BA964" s="176"/>
      <c r="BB964" s="176"/>
      <c r="BC964" s="176"/>
      <c r="BD964" s="176"/>
      <c r="BE964" s="176"/>
      <c r="BF964" s="176"/>
      <c r="BG964" s="176"/>
      <c r="BH964" s="176"/>
      <c r="BI964" s="176"/>
      <c r="BJ964" s="176"/>
      <c r="BK964" s="176"/>
      <c r="BL964" s="176"/>
      <c r="BM964" s="176"/>
      <c r="BN964" s="176"/>
      <c r="BO964" s="176"/>
      <c r="BP964" s="176"/>
      <c r="BQ964" s="176"/>
      <c r="BR964" s="176"/>
      <c r="BS964" s="176"/>
      <c r="BT964" s="176"/>
      <c r="BU964" s="176"/>
      <c r="BV964" s="176"/>
      <c r="BW964" s="176"/>
      <c r="BX964" s="176"/>
      <c r="BY964" s="176"/>
      <c r="BZ964" s="176"/>
      <c r="CA964" s="176"/>
      <c r="CB964" s="176"/>
      <c r="CC964" s="176"/>
      <c r="CD964" s="176"/>
      <c r="CE964" s="176"/>
      <c r="CF964" s="176"/>
      <c r="CG964" s="176"/>
      <c r="CH964" s="176"/>
      <c r="CI964" s="176"/>
      <c r="CJ964" s="176"/>
      <c r="CK964" s="176"/>
      <c r="CL964" s="176"/>
      <c r="CM964" s="176"/>
      <c r="CN964" s="176"/>
      <c r="CO964" s="176"/>
      <c r="CP964" s="176"/>
      <c r="CQ964" s="176"/>
      <c r="CR964" s="176"/>
      <c r="CS964" s="176"/>
      <c r="CT964" s="176"/>
      <c r="CU964" s="176"/>
      <c r="CV964" s="176"/>
      <c r="CW964" s="176"/>
      <c r="CX964" s="176"/>
      <c r="CY964" s="176"/>
      <c r="CZ964" s="176"/>
      <c r="DA964" s="176"/>
      <c r="DB964" s="176"/>
      <c r="DC964" s="176"/>
      <c r="DD964" s="176"/>
      <c r="DE964" s="176"/>
      <c r="DF964" s="176"/>
      <c r="DG964" s="176"/>
      <c r="DH964" s="176"/>
    </row>
    <row r="965" spans="1:112" s="229" customFormat="1" x14ac:dyDescent="0.2">
      <c r="A965" s="216"/>
      <c r="B965" s="176"/>
      <c r="C965" s="176"/>
      <c r="D965" s="176"/>
      <c r="E965" s="224"/>
      <c r="F965" s="176"/>
      <c r="G965" s="176"/>
      <c r="H965" s="228"/>
      <c r="I965" s="228"/>
      <c r="J965" s="220"/>
      <c r="K965" s="176"/>
      <c r="L965" s="176"/>
      <c r="M965" s="176"/>
      <c r="N965" s="176"/>
      <c r="O965" s="227"/>
      <c r="P965" s="176"/>
      <c r="Q965" s="176"/>
      <c r="R965" s="176"/>
      <c r="S965" s="176"/>
      <c r="T965" s="176"/>
      <c r="U965" s="176"/>
      <c r="V965" s="176"/>
      <c r="W965" s="176"/>
      <c r="X965" s="176"/>
      <c r="Y965" s="224"/>
      <c r="Z965" s="176"/>
      <c r="AA965" s="176"/>
      <c r="AB965" s="176"/>
      <c r="AC965" s="176"/>
      <c r="AD965" s="176"/>
      <c r="AE965" s="176"/>
      <c r="AF965" s="176"/>
      <c r="AG965" s="176"/>
      <c r="AH965" s="176"/>
      <c r="AI965" s="176"/>
      <c r="AJ965" s="176"/>
      <c r="AK965" s="176"/>
      <c r="AL965" s="176"/>
      <c r="AM965" s="176"/>
      <c r="AN965" s="176"/>
      <c r="AO965" s="176"/>
      <c r="AP965" s="176"/>
      <c r="AQ965" s="176"/>
      <c r="AR965" s="176"/>
      <c r="AS965" s="176"/>
      <c r="AT965" s="176"/>
      <c r="AU965" s="176"/>
      <c r="AV965" s="176"/>
      <c r="AW965" s="176"/>
      <c r="AX965" s="176"/>
      <c r="AY965" s="176"/>
      <c r="AZ965" s="176"/>
      <c r="BA965" s="176"/>
      <c r="BB965" s="176"/>
      <c r="BC965" s="176"/>
      <c r="BD965" s="176"/>
      <c r="BE965" s="176"/>
      <c r="BF965" s="176"/>
      <c r="BG965" s="176"/>
      <c r="BH965" s="176"/>
      <c r="BI965" s="176"/>
      <c r="BJ965" s="176"/>
      <c r="BK965" s="176"/>
      <c r="BL965" s="176"/>
      <c r="BM965" s="176"/>
      <c r="BN965" s="176"/>
      <c r="BO965" s="176"/>
      <c r="BP965" s="176"/>
      <c r="BQ965" s="176"/>
      <c r="BR965" s="176"/>
      <c r="BS965" s="176"/>
      <c r="BT965" s="176"/>
      <c r="BU965" s="176"/>
      <c r="BV965" s="176"/>
      <c r="BW965" s="176"/>
      <c r="BX965" s="176"/>
      <c r="BY965" s="176"/>
      <c r="BZ965" s="176"/>
      <c r="CA965" s="176"/>
      <c r="CB965" s="176"/>
      <c r="CC965" s="176"/>
      <c r="CD965" s="176"/>
      <c r="CE965" s="176"/>
      <c r="CF965" s="176"/>
      <c r="CG965" s="176"/>
      <c r="CH965" s="176"/>
      <c r="CI965" s="176"/>
      <c r="CJ965" s="176"/>
      <c r="CK965" s="176"/>
      <c r="CL965" s="176"/>
      <c r="CM965" s="176"/>
      <c r="CN965" s="176"/>
      <c r="CO965" s="176"/>
      <c r="CP965" s="176"/>
      <c r="CQ965" s="176"/>
      <c r="CR965" s="176"/>
      <c r="CS965" s="176"/>
      <c r="CT965" s="176"/>
      <c r="CU965" s="176"/>
      <c r="CV965" s="176"/>
      <c r="CW965" s="176"/>
      <c r="CX965" s="176"/>
      <c r="CY965" s="176"/>
      <c r="CZ965" s="176"/>
      <c r="DA965" s="176"/>
      <c r="DB965" s="176"/>
      <c r="DC965" s="176"/>
      <c r="DD965" s="176"/>
      <c r="DE965" s="176"/>
      <c r="DF965" s="176"/>
      <c r="DG965" s="176"/>
      <c r="DH965" s="176"/>
    </row>
    <row r="966" spans="1:112" s="229" customFormat="1" x14ac:dyDescent="0.2">
      <c r="A966" s="216"/>
      <c r="B966" s="176"/>
      <c r="C966" s="176"/>
      <c r="D966" s="176"/>
      <c r="E966" s="224"/>
      <c r="F966" s="176"/>
      <c r="G966" s="176"/>
      <c r="H966" s="228"/>
      <c r="I966" s="228"/>
      <c r="J966" s="220"/>
      <c r="K966" s="176"/>
      <c r="L966" s="176"/>
      <c r="M966" s="176"/>
      <c r="N966" s="176"/>
      <c r="O966" s="227"/>
      <c r="P966" s="176"/>
      <c r="Q966" s="176"/>
      <c r="R966" s="176"/>
      <c r="S966" s="176"/>
      <c r="T966" s="176"/>
      <c r="U966" s="176"/>
      <c r="V966" s="176"/>
      <c r="W966" s="176"/>
      <c r="X966" s="176"/>
      <c r="Y966" s="224"/>
      <c r="Z966" s="176"/>
      <c r="AA966" s="176"/>
      <c r="AB966" s="176"/>
      <c r="AC966" s="176"/>
      <c r="AD966" s="176"/>
      <c r="AE966" s="176"/>
      <c r="AF966" s="176"/>
      <c r="AG966" s="176"/>
      <c r="AH966" s="176"/>
      <c r="AI966" s="176"/>
      <c r="AJ966" s="176"/>
      <c r="AK966" s="176"/>
      <c r="AL966" s="176"/>
      <c r="AM966" s="176"/>
      <c r="AN966" s="176"/>
      <c r="AO966" s="176"/>
      <c r="AP966" s="176"/>
      <c r="AQ966" s="176"/>
      <c r="AR966" s="176"/>
      <c r="AS966" s="176"/>
      <c r="AT966" s="176"/>
      <c r="AU966" s="176"/>
      <c r="AV966" s="176"/>
      <c r="AW966" s="176"/>
      <c r="AX966" s="176"/>
      <c r="AY966" s="176"/>
      <c r="AZ966" s="176"/>
      <c r="BA966" s="176"/>
      <c r="BB966" s="176"/>
      <c r="BC966" s="176"/>
      <c r="BD966" s="176"/>
      <c r="BE966" s="176"/>
      <c r="BF966" s="176"/>
      <c r="BG966" s="176"/>
      <c r="BH966" s="176"/>
      <c r="BI966" s="176"/>
      <c r="BJ966" s="176"/>
      <c r="BK966" s="176"/>
      <c r="BL966" s="176"/>
      <c r="BM966" s="176"/>
      <c r="BN966" s="176"/>
      <c r="BO966" s="176"/>
      <c r="BP966" s="176"/>
      <c r="BQ966" s="176"/>
      <c r="BR966" s="176"/>
      <c r="BS966" s="176"/>
      <c r="BT966" s="176"/>
      <c r="BU966" s="176"/>
      <c r="BV966" s="176"/>
      <c r="BW966" s="176"/>
      <c r="BX966" s="176"/>
      <c r="BY966" s="176"/>
      <c r="BZ966" s="176"/>
      <c r="CA966" s="176"/>
      <c r="CB966" s="176"/>
      <c r="CC966" s="176"/>
      <c r="CD966" s="176"/>
      <c r="CE966" s="176"/>
      <c r="CF966" s="176"/>
      <c r="CG966" s="176"/>
      <c r="CH966" s="176"/>
      <c r="CI966" s="176"/>
      <c r="CJ966" s="176"/>
      <c r="CK966" s="176"/>
      <c r="CL966" s="176"/>
      <c r="CM966" s="176"/>
      <c r="CN966" s="176"/>
      <c r="CO966" s="176"/>
      <c r="CP966" s="176"/>
      <c r="CQ966" s="176"/>
      <c r="CR966" s="176"/>
      <c r="CS966" s="176"/>
      <c r="CT966" s="176"/>
      <c r="CU966" s="176"/>
      <c r="CV966" s="176"/>
      <c r="CW966" s="176"/>
      <c r="CX966" s="176"/>
      <c r="CY966" s="176"/>
      <c r="CZ966" s="176"/>
      <c r="DA966" s="176"/>
      <c r="DB966" s="176"/>
      <c r="DC966" s="176"/>
      <c r="DD966" s="176"/>
      <c r="DE966" s="176"/>
      <c r="DF966" s="176"/>
      <c r="DG966" s="176"/>
      <c r="DH966" s="176"/>
    </row>
    <row r="967" spans="1:112" s="229" customFormat="1" x14ac:dyDescent="0.2">
      <c r="A967" s="216"/>
      <c r="B967" s="176"/>
      <c r="C967" s="176"/>
      <c r="D967" s="176"/>
      <c r="E967" s="224"/>
      <c r="F967" s="176"/>
      <c r="G967" s="176"/>
      <c r="H967" s="225"/>
      <c r="I967" s="228"/>
      <c r="J967" s="220"/>
      <c r="K967" s="176"/>
      <c r="L967" s="176"/>
      <c r="M967" s="176"/>
      <c r="N967" s="176"/>
      <c r="O967" s="227"/>
      <c r="P967" s="176"/>
      <c r="Q967" s="176"/>
      <c r="R967" s="176"/>
      <c r="S967" s="176"/>
      <c r="T967" s="176"/>
      <c r="U967" s="176"/>
      <c r="V967" s="176"/>
      <c r="W967" s="176"/>
      <c r="X967" s="176"/>
      <c r="Y967" s="224"/>
      <c r="Z967" s="176"/>
      <c r="AA967" s="176"/>
      <c r="AB967" s="176"/>
      <c r="AC967" s="176"/>
      <c r="AD967" s="176"/>
      <c r="AE967" s="176"/>
      <c r="AF967" s="176"/>
      <c r="AG967" s="176"/>
      <c r="AH967" s="176"/>
      <c r="AI967" s="176"/>
      <c r="AJ967" s="176"/>
      <c r="AK967" s="176"/>
      <c r="AL967" s="176"/>
      <c r="AM967" s="176"/>
      <c r="AN967" s="176"/>
      <c r="AO967" s="176"/>
      <c r="AP967" s="176"/>
      <c r="AQ967" s="176"/>
      <c r="AR967" s="176"/>
      <c r="AS967" s="176"/>
      <c r="AT967" s="176"/>
      <c r="AU967" s="176"/>
      <c r="AV967" s="176"/>
      <c r="AW967" s="176"/>
      <c r="AX967" s="176"/>
      <c r="AY967" s="176"/>
      <c r="AZ967" s="176"/>
      <c r="BA967" s="176"/>
      <c r="BB967" s="176"/>
      <c r="BC967" s="176"/>
      <c r="BD967" s="176"/>
      <c r="BE967" s="176"/>
      <c r="BF967" s="176"/>
      <c r="BG967" s="176"/>
      <c r="BH967" s="176"/>
      <c r="BI967" s="176"/>
      <c r="BJ967" s="176"/>
      <c r="BK967" s="176"/>
      <c r="BL967" s="176"/>
      <c r="BM967" s="176"/>
      <c r="BN967" s="176"/>
      <c r="BO967" s="176"/>
      <c r="BP967" s="176"/>
      <c r="BQ967" s="176"/>
      <c r="BR967" s="176"/>
      <c r="BS967" s="176"/>
      <c r="BT967" s="176"/>
      <c r="BU967" s="176"/>
      <c r="BV967" s="176"/>
      <c r="BW967" s="176"/>
      <c r="BX967" s="176"/>
      <c r="BY967" s="176"/>
      <c r="BZ967" s="176"/>
      <c r="CA967" s="176"/>
      <c r="CB967" s="176"/>
      <c r="CC967" s="176"/>
      <c r="CD967" s="176"/>
      <c r="CE967" s="176"/>
      <c r="CF967" s="176"/>
      <c r="CG967" s="176"/>
      <c r="CH967" s="176"/>
      <c r="CI967" s="176"/>
      <c r="CJ967" s="176"/>
      <c r="CK967" s="176"/>
      <c r="CL967" s="176"/>
      <c r="CM967" s="176"/>
      <c r="CN967" s="176"/>
      <c r="CO967" s="176"/>
      <c r="CP967" s="176"/>
      <c r="CQ967" s="176"/>
      <c r="CR967" s="176"/>
      <c r="CS967" s="176"/>
      <c r="CT967" s="176"/>
      <c r="CU967" s="176"/>
      <c r="CV967" s="176"/>
      <c r="CW967" s="176"/>
      <c r="CX967" s="176"/>
      <c r="CY967" s="176"/>
      <c r="CZ967" s="176"/>
      <c r="DA967" s="176"/>
      <c r="DB967" s="176"/>
      <c r="DC967" s="176"/>
      <c r="DD967" s="176"/>
      <c r="DE967" s="176"/>
      <c r="DF967" s="176"/>
      <c r="DG967" s="176"/>
      <c r="DH967" s="176"/>
    </row>
    <row r="968" spans="1:112" s="229" customFormat="1" x14ac:dyDescent="0.2">
      <c r="A968" s="216"/>
      <c r="B968" s="176"/>
      <c r="C968" s="176"/>
      <c r="D968" s="176"/>
      <c r="E968" s="224"/>
      <c r="F968" s="176"/>
      <c r="G968" s="176"/>
      <c r="H968" s="228"/>
      <c r="I968" s="228"/>
      <c r="J968" s="220"/>
      <c r="K968" s="176"/>
      <c r="L968" s="176"/>
      <c r="M968" s="176"/>
      <c r="N968" s="176"/>
      <c r="O968" s="227"/>
      <c r="P968" s="176"/>
      <c r="Q968" s="176"/>
      <c r="R968" s="176"/>
      <c r="S968" s="176"/>
      <c r="T968" s="176"/>
      <c r="U968" s="176"/>
      <c r="V968" s="176"/>
      <c r="W968" s="176"/>
      <c r="X968" s="176"/>
      <c r="Y968" s="224"/>
      <c r="Z968" s="176"/>
      <c r="AA968" s="176"/>
      <c r="AB968" s="176"/>
      <c r="AC968" s="176"/>
      <c r="AD968" s="176"/>
      <c r="AE968" s="176"/>
      <c r="AF968" s="176"/>
      <c r="AG968" s="176"/>
      <c r="AH968" s="176"/>
      <c r="AI968" s="176"/>
      <c r="AJ968" s="176"/>
      <c r="AK968" s="176"/>
      <c r="AL968" s="176"/>
      <c r="AM968" s="176"/>
      <c r="AN968" s="176"/>
      <c r="AO968" s="176"/>
      <c r="AP968" s="176"/>
      <c r="AQ968" s="176"/>
      <c r="AR968" s="176"/>
      <c r="AS968" s="176"/>
      <c r="AT968" s="176"/>
      <c r="AU968" s="176"/>
      <c r="AV968" s="176"/>
      <c r="AW968" s="176"/>
      <c r="AX968" s="176"/>
      <c r="AY968" s="176"/>
      <c r="AZ968" s="176"/>
      <c r="BA968" s="176"/>
      <c r="BB968" s="176"/>
      <c r="BC968" s="176"/>
      <c r="BD968" s="176"/>
      <c r="BE968" s="176"/>
      <c r="BF968" s="176"/>
      <c r="BG968" s="176"/>
      <c r="BH968" s="176"/>
      <c r="BI968" s="176"/>
      <c r="BJ968" s="176"/>
      <c r="BK968" s="176"/>
      <c r="BL968" s="176"/>
      <c r="BM968" s="176"/>
      <c r="BN968" s="176"/>
      <c r="BO968" s="176"/>
      <c r="BP968" s="176"/>
      <c r="BQ968" s="176"/>
      <c r="BR968" s="176"/>
      <c r="BS968" s="176"/>
      <c r="BT968" s="176"/>
      <c r="BU968" s="176"/>
      <c r="BV968" s="176"/>
      <c r="BW968" s="176"/>
      <c r="BX968" s="176"/>
      <c r="BY968" s="176"/>
      <c r="BZ968" s="176"/>
      <c r="CA968" s="176"/>
      <c r="CB968" s="176"/>
      <c r="CC968" s="176"/>
      <c r="CD968" s="176"/>
      <c r="CE968" s="176"/>
      <c r="CF968" s="176"/>
      <c r="CG968" s="176"/>
      <c r="CH968" s="176"/>
      <c r="CI968" s="176"/>
      <c r="CJ968" s="176"/>
      <c r="CK968" s="176"/>
      <c r="CL968" s="176"/>
      <c r="CM968" s="176"/>
      <c r="CN968" s="176"/>
      <c r="CO968" s="176"/>
      <c r="CP968" s="176"/>
      <c r="CQ968" s="176"/>
      <c r="CR968" s="176"/>
      <c r="CS968" s="176"/>
      <c r="CT968" s="176"/>
      <c r="CU968" s="176"/>
      <c r="CV968" s="176"/>
      <c r="CW968" s="176"/>
      <c r="CX968" s="176"/>
      <c r="CY968" s="176"/>
      <c r="CZ968" s="176"/>
      <c r="DA968" s="176"/>
      <c r="DB968" s="176"/>
      <c r="DC968" s="176"/>
      <c r="DD968" s="176"/>
      <c r="DE968" s="176"/>
      <c r="DF968" s="176"/>
      <c r="DG968" s="176"/>
      <c r="DH968" s="176"/>
    </row>
    <row r="969" spans="1:112" s="229" customFormat="1" x14ac:dyDescent="0.2">
      <c r="A969" s="216"/>
      <c r="B969" s="176"/>
      <c r="C969" s="176"/>
      <c r="D969" s="176"/>
      <c r="E969" s="224"/>
      <c r="F969" s="176"/>
      <c r="G969" s="176"/>
      <c r="H969" s="225"/>
      <c r="I969" s="228"/>
      <c r="J969" s="220"/>
      <c r="K969" s="176"/>
      <c r="L969" s="176"/>
      <c r="M969" s="176"/>
      <c r="N969" s="176"/>
      <c r="O969" s="227"/>
      <c r="P969" s="176"/>
      <c r="Q969" s="176"/>
      <c r="R969" s="176"/>
      <c r="S969" s="176"/>
      <c r="T969" s="176"/>
      <c r="U969" s="176"/>
      <c r="V969" s="176"/>
      <c r="W969" s="176"/>
      <c r="X969" s="176"/>
      <c r="Y969" s="224"/>
      <c r="Z969" s="176"/>
      <c r="AA969" s="176"/>
      <c r="AB969" s="176"/>
      <c r="AC969" s="176"/>
      <c r="AD969" s="176"/>
      <c r="AE969" s="176"/>
      <c r="AF969" s="176"/>
      <c r="AG969" s="176"/>
      <c r="AH969" s="176"/>
      <c r="AI969" s="176"/>
      <c r="AJ969" s="176"/>
      <c r="AK969" s="176"/>
      <c r="AL969" s="176"/>
      <c r="AM969" s="176"/>
      <c r="AN969" s="176"/>
      <c r="AO969" s="176"/>
      <c r="AP969" s="176"/>
      <c r="AQ969" s="176"/>
      <c r="AR969" s="176"/>
      <c r="AS969" s="176"/>
      <c r="AT969" s="176"/>
      <c r="AU969" s="176"/>
      <c r="AV969" s="176"/>
      <c r="AW969" s="176"/>
      <c r="AX969" s="176"/>
      <c r="AY969" s="176"/>
      <c r="AZ969" s="176"/>
      <c r="BA969" s="176"/>
      <c r="BB969" s="176"/>
      <c r="BC969" s="176"/>
      <c r="BD969" s="176"/>
      <c r="BE969" s="176"/>
      <c r="BF969" s="176"/>
      <c r="BG969" s="176"/>
      <c r="BH969" s="176"/>
      <c r="BI969" s="176"/>
      <c r="BJ969" s="176"/>
      <c r="BK969" s="176"/>
      <c r="BL969" s="176"/>
      <c r="BM969" s="176"/>
      <c r="BN969" s="176"/>
      <c r="BO969" s="176"/>
      <c r="BP969" s="176"/>
      <c r="BQ969" s="176"/>
      <c r="BR969" s="176"/>
      <c r="BS969" s="176"/>
      <c r="BT969" s="176"/>
      <c r="BU969" s="176"/>
      <c r="BV969" s="176"/>
      <c r="BW969" s="176"/>
      <c r="BX969" s="176"/>
      <c r="BY969" s="176"/>
      <c r="BZ969" s="176"/>
      <c r="CA969" s="176"/>
      <c r="CB969" s="176"/>
      <c r="CC969" s="176"/>
      <c r="CD969" s="176"/>
      <c r="CE969" s="176"/>
      <c r="CF969" s="176"/>
      <c r="CG969" s="176"/>
      <c r="CH969" s="176"/>
      <c r="CI969" s="176"/>
      <c r="CJ969" s="176"/>
      <c r="CK969" s="176"/>
      <c r="CL969" s="176"/>
      <c r="CM969" s="176"/>
      <c r="CN969" s="176"/>
      <c r="CO969" s="176"/>
      <c r="CP969" s="176"/>
      <c r="CQ969" s="176"/>
      <c r="CR969" s="176"/>
      <c r="CS969" s="176"/>
      <c r="CT969" s="176"/>
      <c r="CU969" s="176"/>
      <c r="CV969" s="176"/>
      <c r="CW969" s="176"/>
      <c r="CX969" s="176"/>
      <c r="CY969" s="176"/>
      <c r="CZ969" s="176"/>
      <c r="DA969" s="176"/>
      <c r="DB969" s="176"/>
      <c r="DC969" s="176"/>
      <c r="DD969" s="176"/>
      <c r="DE969" s="176"/>
      <c r="DF969" s="176"/>
      <c r="DG969" s="176"/>
      <c r="DH969" s="176"/>
    </row>
    <row r="970" spans="1:112" s="229" customFormat="1" x14ac:dyDescent="0.2">
      <c r="A970" s="216"/>
      <c r="B970" s="176"/>
      <c r="C970" s="176"/>
      <c r="D970" s="176"/>
      <c r="E970" s="224"/>
      <c r="F970" s="176"/>
      <c r="G970" s="176"/>
      <c r="H970" s="228"/>
      <c r="I970" s="228"/>
      <c r="J970" s="220"/>
      <c r="K970" s="176"/>
      <c r="L970" s="176"/>
      <c r="M970" s="176"/>
      <c r="N970" s="176"/>
      <c r="O970" s="227"/>
      <c r="P970" s="176"/>
      <c r="Q970" s="176"/>
      <c r="R970" s="176"/>
      <c r="S970" s="176"/>
      <c r="T970" s="176"/>
      <c r="U970" s="176"/>
      <c r="V970" s="176"/>
      <c r="W970" s="176"/>
      <c r="X970" s="176"/>
      <c r="Y970" s="224"/>
      <c r="Z970" s="176"/>
      <c r="AA970" s="176"/>
      <c r="AB970" s="176"/>
      <c r="AC970" s="176"/>
      <c r="AD970" s="176"/>
      <c r="AE970" s="176"/>
      <c r="AF970" s="176"/>
      <c r="AG970" s="176"/>
      <c r="AH970" s="176"/>
      <c r="AI970" s="176"/>
      <c r="AJ970" s="176"/>
      <c r="AK970" s="176"/>
      <c r="AL970" s="176"/>
      <c r="AM970" s="176"/>
      <c r="AN970" s="176"/>
      <c r="AO970" s="176"/>
      <c r="AP970" s="176"/>
      <c r="AQ970" s="176"/>
      <c r="AR970" s="176"/>
      <c r="AS970" s="176"/>
      <c r="AT970" s="176"/>
      <c r="AU970" s="176"/>
      <c r="AV970" s="176"/>
      <c r="AW970" s="176"/>
      <c r="AX970" s="176"/>
      <c r="AY970" s="176"/>
      <c r="AZ970" s="176"/>
      <c r="BA970" s="176"/>
      <c r="BB970" s="176"/>
      <c r="BC970" s="176"/>
      <c r="BD970" s="176"/>
      <c r="BE970" s="176"/>
      <c r="BF970" s="176"/>
      <c r="BG970" s="176"/>
      <c r="BH970" s="176"/>
      <c r="BI970" s="176"/>
      <c r="BJ970" s="176"/>
      <c r="BK970" s="176"/>
      <c r="BL970" s="176"/>
      <c r="BM970" s="176"/>
      <c r="BN970" s="176"/>
      <c r="BO970" s="176"/>
      <c r="BP970" s="176"/>
      <c r="BQ970" s="176"/>
      <c r="BR970" s="176"/>
      <c r="BS970" s="176"/>
      <c r="BT970" s="176"/>
      <c r="BU970" s="176"/>
      <c r="BV970" s="176"/>
      <c r="BW970" s="176"/>
      <c r="BX970" s="176"/>
      <c r="BY970" s="176"/>
      <c r="BZ970" s="176"/>
      <c r="CA970" s="176"/>
      <c r="CB970" s="176"/>
      <c r="CC970" s="176"/>
      <c r="CD970" s="176"/>
      <c r="CE970" s="176"/>
      <c r="CF970" s="176"/>
      <c r="CG970" s="176"/>
      <c r="CH970" s="176"/>
      <c r="CI970" s="176"/>
      <c r="CJ970" s="176"/>
      <c r="CK970" s="176"/>
      <c r="CL970" s="176"/>
      <c r="CM970" s="176"/>
      <c r="CN970" s="176"/>
      <c r="CO970" s="176"/>
      <c r="CP970" s="176"/>
      <c r="CQ970" s="176"/>
      <c r="CR970" s="176"/>
      <c r="CS970" s="176"/>
      <c r="CT970" s="176"/>
      <c r="CU970" s="176"/>
      <c r="CV970" s="176"/>
      <c r="CW970" s="176"/>
      <c r="CX970" s="176"/>
      <c r="CY970" s="176"/>
      <c r="CZ970" s="176"/>
      <c r="DA970" s="176"/>
      <c r="DB970" s="176"/>
      <c r="DC970" s="176"/>
      <c r="DD970" s="176"/>
      <c r="DE970" s="176"/>
      <c r="DF970" s="176"/>
      <c r="DG970" s="176"/>
      <c r="DH970" s="176"/>
    </row>
    <row r="971" spans="1:112" s="229" customFormat="1" x14ac:dyDescent="0.2">
      <c r="A971" s="216"/>
      <c r="B971" s="176"/>
      <c r="C971" s="176"/>
      <c r="D971" s="176"/>
      <c r="E971" s="224"/>
      <c r="F971" s="176"/>
      <c r="G971" s="176"/>
      <c r="H971" s="228"/>
      <c r="I971" s="228"/>
      <c r="J971" s="220"/>
      <c r="K971" s="176"/>
      <c r="L971" s="176"/>
      <c r="M971" s="176"/>
      <c r="N971" s="176"/>
      <c r="O971" s="227"/>
      <c r="P971" s="176"/>
      <c r="Q971" s="176"/>
      <c r="R971" s="176"/>
      <c r="S971" s="176"/>
      <c r="T971" s="176"/>
      <c r="U971" s="176"/>
      <c r="V971" s="176"/>
      <c r="W971" s="176"/>
      <c r="X971" s="176"/>
      <c r="Y971" s="224"/>
      <c r="Z971" s="176"/>
      <c r="AA971" s="176"/>
      <c r="AB971" s="176"/>
      <c r="AC971" s="176"/>
      <c r="AD971" s="176"/>
      <c r="AE971" s="176"/>
      <c r="AF971" s="176"/>
      <c r="AG971" s="176"/>
      <c r="AH971" s="176"/>
      <c r="AI971" s="176"/>
      <c r="AJ971" s="176"/>
      <c r="AK971" s="176"/>
      <c r="AL971" s="176"/>
      <c r="AM971" s="176"/>
      <c r="AN971" s="176"/>
      <c r="AO971" s="176"/>
      <c r="AP971" s="176"/>
      <c r="AQ971" s="176"/>
      <c r="AR971" s="176"/>
      <c r="AS971" s="176"/>
      <c r="AT971" s="176"/>
      <c r="AU971" s="176"/>
      <c r="AV971" s="176"/>
      <c r="AW971" s="176"/>
      <c r="AX971" s="176"/>
      <c r="AY971" s="176"/>
      <c r="AZ971" s="176"/>
      <c r="BA971" s="176"/>
      <c r="BB971" s="176"/>
      <c r="BC971" s="176"/>
      <c r="BD971" s="176"/>
      <c r="BE971" s="176"/>
      <c r="BF971" s="176"/>
      <c r="BG971" s="176"/>
      <c r="BH971" s="176"/>
      <c r="BI971" s="176"/>
      <c r="BJ971" s="176"/>
      <c r="BK971" s="176"/>
      <c r="BL971" s="176"/>
      <c r="BM971" s="176"/>
      <c r="BN971" s="176"/>
      <c r="BO971" s="176"/>
      <c r="BP971" s="176"/>
      <c r="BQ971" s="176"/>
      <c r="BR971" s="176"/>
      <c r="BS971" s="176"/>
      <c r="BT971" s="176"/>
      <c r="BU971" s="176"/>
      <c r="BV971" s="176"/>
      <c r="BW971" s="176"/>
      <c r="BX971" s="176"/>
      <c r="BY971" s="176"/>
      <c r="BZ971" s="176"/>
      <c r="CA971" s="176"/>
      <c r="CB971" s="176"/>
      <c r="CC971" s="176"/>
      <c r="CD971" s="176"/>
      <c r="CE971" s="176"/>
      <c r="CF971" s="176"/>
      <c r="CG971" s="176"/>
      <c r="CH971" s="176"/>
      <c r="CI971" s="176"/>
      <c r="CJ971" s="176"/>
      <c r="CK971" s="176"/>
      <c r="CL971" s="176"/>
      <c r="CM971" s="176"/>
      <c r="CN971" s="176"/>
      <c r="CO971" s="176"/>
      <c r="CP971" s="176"/>
      <c r="CQ971" s="176"/>
      <c r="CR971" s="176"/>
      <c r="CS971" s="176"/>
      <c r="CT971" s="176"/>
      <c r="CU971" s="176"/>
      <c r="CV971" s="176"/>
      <c r="CW971" s="176"/>
      <c r="CX971" s="176"/>
      <c r="CY971" s="176"/>
      <c r="CZ971" s="176"/>
      <c r="DA971" s="176"/>
      <c r="DB971" s="176"/>
      <c r="DC971" s="176"/>
      <c r="DD971" s="176"/>
      <c r="DE971" s="176"/>
      <c r="DF971" s="176"/>
      <c r="DG971" s="176"/>
      <c r="DH971" s="176"/>
    </row>
    <row r="972" spans="1:112" s="229" customFormat="1" x14ac:dyDescent="0.2">
      <c r="A972" s="216"/>
      <c r="B972" s="176"/>
      <c r="C972" s="223"/>
      <c r="D972" s="176"/>
      <c r="E972" s="224"/>
      <c r="F972" s="176"/>
      <c r="G972" s="176"/>
      <c r="H972" s="225"/>
      <c r="I972" s="228"/>
      <c r="J972" s="220"/>
      <c r="K972" s="176"/>
      <c r="L972" s="176"/>
      <c r="M972" s="176"/>
      <c r="N972" s="176"/>
      <c r="O972" s="227"/>
      <c r="P972" s="176"/>
      <c r="Q972" s="176"/>
      <c r="R972" s="176"/>
      <c r="S972" s="176"/>
      <c r="T972" s="176"/>
      <c r="U972" s="176"/>
      <c r="V972" s="176"/>
      <c r="W972" s="176"/>
      <c r="X972" s="176"/>
      <c r="Y972" s="224"/>
      <c r="Z972" s="176"/>
      <c r="AA972" s="176"/>
      <c r="AB972" s="176"/>
      <c r="AC972" s="176"/>
      <c r="AD972" s="176"/>
      <c r="AE972" s="176"/>
      <c r="AF972" s="176"/>
      <c r="AG972" s="176"/>
      <c r="AH972" s="176"/>
      <c r="AI972" s="176"/>
      <c r="AJ972" s="176"/>
      <c r="AK972" s="176"/>
      <c r="AL972" s="176"/>
      <c r="AM972" s="176"/>
      <c r="AN972" s="176"/>
      <c r="AO972" s="176"/>
      <c r="AP972" s="176"/>
      <c r="AQ972" s="176"/>
      <c r="AR972" s="176"/>
      <c r="AS972" s="176"/>
      <c r="AT972" s="176"/>
      <c r="AU972" s="176"/>
      <c r="AV972" s="176"/>
      <c r="AW972" s="176"/>
      <c r="AX972" s="176"/>
      <c r="AY972" s="176"/>
      <c r="AZ972" s="176"/>
      <c r="BA972" s="176"/>
      <c r="BB972" s="176"/>
      <c r="BC972" s="176"/>
      <c r="BD972" s="176"/>
      <c r="BE972" s="176"/>
      <c r="BF972" s="176"/>
      <c r="BG972" s="176"/>
      <c r="BH972" s="176"/>
      <c r="BI972" s="176"/>
      <c r="BJ972" s="176"/>
      <c r="BK972" s="176"/>
      <c r="BL972" s="176"/>
      <c r="BM972" s="176"/>
      <c r="BN972" s="176"/>
      <c r="BO972" s="176"/>
      <c r="BP972" s="176"/>
      <c r="BQ972" s="176"/>
      <c r="BR972" s="176"/>
      <c r="BS972" s="176"/>
      <c r="BT972" s="176"/>
      <c r="BU972" s="176"/>
      <c r="BV972" s="176"/>
      <c r="BW972" s="176"/>
      <c r="BX972" s="176"/>
      <c r="BY972" s="176"/>
      <c r="BZ972" s="176"/>
      <c r="CA972" s="176"/>
      <c r="CB972" s="176"/>
      <c r="CC972" s="176"/>
      <c r="CD972" s="176"/>
      <c r="CE972" s="176"/>
      <c r="CF972" s="176"/>
      <c r="CG972" s="176"/>
      <c r="CH972" s="176"/>
      <c r="CI972" s="176"/>
      <c r="CJ972" s="176"/>
      <c r="CK972" s="176"/>
      <c r="CL972" s="176"/>
      <c r="CM972" s="176"/>
      <c r="CN972" s="176"/>
      <c r="CO972" s="176"/>
      <c r="CP972" s="176"/>
      <c r="CQ972" s="176"/>
      <c r="CR972" s="176"/>
      <c r="CS972" s="176"/>
      <c r="CT972" s="176"/>
      <c r="CU972" s="176"/>
      <c r="CV972" s="176"/>
      <c r="CW972" s="176"/>
      <c r="CX972" s="176"/>
      <c r="CY972" s="176"/>
      <c r="CZ972" s="176"/>
      <c r="DA972" s="176"/>
      <c r="DB972" s="176"/>
      <c r="DC972" s="176"/>
      <c r="DD972" s="176"/>
      <c r="DE972" s="176"/>
      <c r="DF972" s="176"/>
      <c r="DG972" s="176"/>
      <c r="DH972" s="176"/>
    </row>
    <row r="973" spans="1:112" s="229" customFormat="1" x14ac:dyDescent="0.2">
      <c r="A973" s="216"/>
      <c r="B973" s="176"/>
      <c r="C973" s="223"/>
      <c r="D973" s="176"/>
      <c r="E973" s="224"/>
      <c r="F973" s="176"/>
      <c r="G973" s="176"/>
      <c r="H973" s="225"/>
      <c r="I973" s="228"/>
      <c r="J973" s="220"/>
      <c r="K973" s="176"/>
      <c r="L973" s="176"/>
      <c r="M973" s="176"/>
      <c r="N973" s="176"/>
      <c r="O973" s="227"/>
      <c r="P973" s="176"/>
      <c r="Q973" s="176"/>
      <c r="R973" s="176"/>
      <c r="S973" s="176"/>
      <c r="T973" s="176"/>
      <c r="U973" s="176"/>
      <c r="V973" s="176"/>
      <c r="W973" s="176"/>
      <c r="X973" s="176"/>
      <c r="Y973" s="224"/>
      <c r="Z973" s="176"/>
      <c r="AA973" s="176"/>
      <c r="AB973" s="176"/>
      <c r="AC973" s="176"/>
      <c r="AD973" s="176"/>
      <c r="AE973" s="176"/>
      <c r="AF973" s="176"/>
      <c r="AG973" s="176"/>
      <c r="AH973" s="176"/>
      <c r="AI973" s="176"/>
      <c r="AJ973" s="176"/>
      <c r="AK973" s="176"/>
      <c r="AL973" s="176"/>
      <c r="AM973" s="176"/>
      <c r="AN973" s="176"/>
      <c r="AO973" s="176"/>
      <c r="AP973" s="176"/>
      <c r="AQ973" s="176"/>
      <c r="AR973" s="176"/>
      <c r="AS973" s="176"/>
      <c r="AT973" s="176"/>
      <c r="AU973" s="176"/>
      <c r="AV973" s="176"/>
      <c r="AW973" s="176"/>
      <c r="AX973" s="176"/>
      <c r="AY973" s="176"/>
      <c r="AZ973" s="176"/>
      <c r="BA973" s="176"/>
      <c r="BB973" s="176"/>
      <c r="BC973" s="176"/>
      <c r="BD973" s="176"/>
      <c r="BE973" s="176"/>
      <c r="BF973" s="176"/>
      <c r="BG973" s="176"/>
      <c r="BH973" s="176"/>
      <c r="BI973" s="176"/>
      <c r="BJ973" s="176"/>
      <c r="BK973" s="176"/>
      <c r="BL973" s="176"/>
      <c r="BM973" s="176"/>
      <c r="BN973" s="176"/>
      <c r="BO973" s="176"/>
      <c r="BP973" s="176"/>
      <c r="BQ973" s="176"/>
      <c r="BR973" s="176"/>
      <c r="BS973" s="176"/>
      <c r="BT973" s="176"/>
      <c r="BU973" s="176"/>
      <c r="BV973" s="176"/>
      <c r="BW973" s="176"/>
      <c r="BX973" s="176"/>
      <c r="BY973" s="176"/>
      <c r="BZ973" s="176"/>
      <c r="CA973" s="176"/>
      <c r="CB973" s="176"/>
      <c r="CC973" s="176"/>
      <c r="CD973" s="176"/>
      <c r="CE973" s="176"/>
      <c r="CF973" s="176"/>
      <c r="CG973" s="176"/>
      <c r="CH973" s="176"/>
      <c r="CI973" s="176"/>
      <c r="CJ973" s="176"/>
      <c r="CK973" s="176"/>
      <c r="CL973" s="176"/>
      <c r="CM973" s="176"/>
      <c r="CN973" s="176"/>
      <c r="CO973" s="176"/>
      <c r="CP973" s="176"/>
      <c r="CQ973" s="176"/>
      <c r="CR973" s="176"/>
      <c r="CS973" s="176"/>
      <c r="CT973" s="176"/>
      <c r="CU973" s="176"/>
      <c r="CV973" s="176"/>
      <c r="CW973" s="176"/>
      <c r="CX973" s="176"/>
      <c r="CY973" s="176"/>
      <c r="CZ973" s="176"/>
      <c r="DA973" s="176"/>
      <c r="DB973" s="176"/>
      <c r="DC973" s="176"/>
      <c r="DD973" s="176"/>
      <c r="DE973" s="176"/>
      <c r="DF973" s="176"/>
      <c r="DG973" s="176"/>
      <c r="DH973" s="176"/>
    </row>
    <row r="974" spans="1:112" s="229" customFormat="1" x14ac:dyDescent="0.2">
      <c r="A974" s="216"/>
      <c r="B974" s="176"/>
      <c r="C974" s="176"/>
      <c r="D974" s="176"/>
      <c r="E974" s="224"/>
      <c r="F974" s="176"/>
      <c r="G974" s="176"/>
      <c r="H974" s="228"/>
      <c r="I974" s="228"/>
      <c r="J974" s="220"/>
      <c r="K974" s="176"/>
      <c r="L974" s="176"/>
      <c r="M974" s="176"/>
      <c r="N974" s="176"/>
      <c r="O974" s="227"/>
      <c r="P974" s="176"/>
      <c r="Q974" s="176"/>
      <c r="R974" s="176"/>
      <c r="S974" s="176"/>
      <c r="T974" s="176"/>
      <c r="U974" s="176"/>
      <c r="V974" s="176"/>
      <c r="W974" s="176"/>
      <c r="X974" s="176"/>
      <c r="Y974" s="224"/>
      <c r="Z974" s="176"/>
      <c r="AA974" s="176"/>
      <c r="AB974" s="176"/>
      <c r="AC974" s="176"/>
      <c r="AD974" s="176"/>
      <c r="AE974" s="176"/>
      <c r="AF974" s="176"/>
      <c r="AG974" s="176"/>
      <c r="AH974" s="176"/>
      <c r="AI974" s="176"/>
      <c r="AJ974" s="176"/>
      <c r="AK974" s="176"/>
      <c r="AL974" s="176"/>
      <c r="AM974" s="176"/>
      <c r="AN974" s="176"/>
      <c r="AO974" s="176"/>
      <c r="AP974" s="176"/>
      <c r="AQ974" s="176"/>
      <c r="AR974" s="176"/>
      <c r="AS974" s="176"/>
      <c r="AT974" s="176"/>
      <c r="AU974" s="176"/>
      <c r="AV974" s="176"/>
      <c r="AW974" s="176"/>
      <c r="AX974" s="176"/>
      <c r="AY974" s="176"/>
      <c r="AZ974" s="176"/>
      <c r="BA974" s="176"/>
      <c r="BB974" s="176"/>
      <c r="BC974" s="176"/>
      <c r="BD974" s="176"/>
      <c r="BE974" s="176"/>
      <c r="BF974" s="176"/>
      <c r="BG974" s="176"/>
      <c r="BH974" s="176"/>
      <c r="BI974" s="176"/>
      <c r="BJ974" s="176"/>
      <c r="BK974" s="176"/>
      <c r="BL974" s="176"/>
      <c r="BM974" s="176"/>
      <c r="BN974" s="176"/>
      <c r="BO974" s="176"/>
      <c r="BP974" s="176"/>
      <c r="BQ974" s="176"/>
      <c r="BR974" s="176"/>
      <c r="BS974" s="176"/>
      <c r="BT974" s="176"/>
      <c r="BU974" s="176"/>
      <c r="BV974" s="176"/>
      <c r="BW974" s="176"/>
      <c r="BX974" s="176"/>
      <c r="BY974" s="176"/>
      <c r="BZ974" s="176"/>
      <c r="CA974" s="176"/>
      <c r="CB974" s="176"/>
      <c r="CC974" s="176"/>
      <c r="CD974" s="176"/>
      <c r="CE974" s="176"/>
      <c r="CF974" s="176"/>
      <c r="CG974" s="176"/>
      <c r="CH974" s="176"/>
      <c r="CI974" s="176"/>
      <c r="CJ974" s="176"/>
      <c r="CK974" s="176"/>
      <c r="CL974" s="176"/>
      <c r="CM974" s="176"/>
      <c r="CN974" s="176"/>
      <c r="CO974" s="176"/>
      <c r="CP974" s="176"/>
      <c r="CQ974" s="176"/>
      <c r="CR974" s="176"/>
      <c r="CS974" s="176"/>
      <c r="CT974" s="176"/>
      <c r="CU974" s="176"/>
      <c r="CV974" s="176"/>
      <c r="CW974" s="176"/>
      <c r="CX974" s="176"/>
      <c r="CY974" s="176"/>
      <c r="CZ974" s="176"/>
      <c r="DA974" s="176"/>
      <c r="DB974" s="176"/>
      <c r="DC974" s="176"/>
      <c r="DD974" s="176"/>
      <c r="DE974" s="176"/>
      <c r="DF974" s="176"/>
      <c r="DG974" s="176"/>
      <c r="DH974" s="176"/>
    </row>
    <row r="975" spans="1:112" s="229" customFormat="1" x14ac:dyDescent="0.2">
      <c r="A975" s="216"/>
      <c r="B975" s="176"/>
      <c r="C975" s="176"/>
      <c r="D975" s="176"/>
      <c r="E975" s="224"/>
      <c r="F975" s="176"/>
      <c r="G975" s="176"/>
      <c r="H975" s="225"/>
      <c r="I975" s="228"/>
      <c r="J975" s="220"/>
      <c r="K975" s="176"/>
      <c r="L975" s="176"/>
      <c r="M975" s="176"/>
      <c r="N975" s="176"/>
      <c r="O975" s="227"/>
      <c r="P975" s="176"/>
      <c r="Q975" s="176"/>
      <c r="R975" s="176"/>
      <c r="S975" s="176"/>
      <c r="T975" s="176"/>
      <c r="U975" s="176"/>
      <c r="V975" s="176"/>
      <c r="W975" s="176"/>
      <c r="X975" s="176"/>
      <c r="Y975" s="224"/>
      <c r="Z975" s="176"/>
      <c r="AA975" s="176"/>
      <c r="AB975" s="176"/>
      <c r="AC975" s="176"/>
      <c r="AD975" s="176"/>
      <c r="AE975" s="176"/>
      <c r="AF975" s="176"/>
      <c r="AG975" s="176"/>
      <c r="AH975" s="176"/>
      <c r="AI975" s="176"/>
      <c r="AJ975" s="176"/>
      <c r="AK975" s="176"/>
      <c r="AL975" s="176"/>
      <c r="AM975" s="176"/>
      <c r="AN975" s="176"/>
      <c r="AO975" s="176"/>
      <c r="AP975" s="176"/>
      <c r="AQ975" s="176"/>
      <c r="AR975" s="176"/>
      <c r="AS975" s="176"/>
      <c r="AT975" s="176"/>
      <c r="AU975" s="176"/>
      <c r="AV975" s="176"/>
      <c r="AW975" s="176"/>
      <c r="AX975" s="176"/>
      <c r="AY975" s="176"/>
      <c r="AZ975" s="176"/>
      <c r="BA975" s="176"/>
      <c r="BB975" s="176"/>
      <c r="BC975" s="176"/>
      <c r="BD975" s="176"/>
      <c r="BE975" s="176"/>
      <c r="BF975" s="176"/>
      <c r="BG975" s="176"/>
      <c r="BH975" s="176"/>
      <c r="BI975" s="176"/>
      <c r="BJ975" s="176"/>
      <c r="BK975" s="176"/>
      <c r="BL975" s="176"/>
      <c r="BM975" s="176"/>
      <c r="BN975" s="176"/>
      <c r="BO975" s="176"/>
      <c r="BP975" s="176"/>
      <c r="BQ975" s="176"/>
      <c r="BR975" s="176"/>
      <c r="BS975" s="176"/>
      <c r="BT975" s="176"/>
      <c r="BU975" s="176"/>
      <c r="BV975" s="176"/>
      <c r="BW975" s="176"/>
      <c r="BX975" s="176"/>
      <c r="BY975" s="176"/>
      <c r="BZ975" s="176"/>
      <c r="CA975" s="176"/>
      <c r="CB975" s="176"/>
      <c r="CC975" s="176"/>
      <c r="CD975" s="176"/>
      <c r="CE975" s="176"/>
      <c r="CF975" s="176"/>
      <c r="CG975" s="176"/>
      <c r="CH975" s="176"/>
      <c r="CI975" s="176"/>
      <c r="CJ975" s="176"/>
      <c r="CK975" s="176"/>
      <c r="CL975" s="176"/>
      <c r="CM975" s="176"/>
      <c r="CN975" s="176"/>
      <c r="CO975" s="176"/>
      <c r="CP975" s="176"/>
      <c r="CQ975" s="176"/>
      <c r="CR975" s="176"/>
      <c r="CS975" s="176"/>
      <c r="CT975" s="176"/>
      <c r="CU975" s="176"/>
      <c r="CV975" s="176"/>
      <c r="CW975" s="176"/>
      <c r="CX975" s="176"/>
      <c r="CY975" s="176"/>
      <c r="CZ975" s="176"/>
      <c r="DA975" s="176"/>
      <c r="DB975" s="176"/>
      <c r="DC975" s="176"/>
      <c r="DD975" s="176"/>
      <c r="DE975" s="176"/>
      <c r="DF975" s="176"/>
      <c r="DG975" s="176"/>
      <c r="DH975" s="176"/>
    </row>
    <row r="976" spans="1:112" s="229" customFormat="1" x14ac:dyDescent="0.2">
      <c r="A976" s="216"/>
      <c r="B976" s="176"/>
      <c r="C976" s="176"/>
      <c r="D976" s="176"/>
      <c r="E976" s="224"/>
      <c r="F976" s="176"/>
      <c r="G976" s="176"/>
      <c r="H976" s="225"/>
      <c r="I976" s="228"/>
      <c r="J976" s="220"/>
      <c r="K976" s="176"/>
      <c r="L976" s="176"/>
      <c r="M976" s="176"/>
      <c r="N976" s="176"/>
      <c r="O976" s="227"/>
      <c r="P976" s="176"/>
      <c r="Q976" s="176"/>
      <c r="R976" s="176"/>
      <c r="S976" s="176"/>
      <c r="T976" s="176"/>
      <c r="U976" s="176"/>
      <c r="V976" s="176"/>
      <c r="W976" s="176"/>
      <c r="X976" s="176"/>
      <c r="Y976" s="224"/>
      <c r="Z976" s="176"/>
      <c r="AA976" s="176"/>
      <c r="AB976" s="176"/>
      <c r="AC976" s="176"/>
      <c r="AD976" s="176"/>
      <c r="AE976" s="176"/>
      <c r="AF976" s="176"/>
      <c r="AG976" s="176"/>
      <c r="AH976" s="176"/>
      <c r="AI976" s="176"/>
      <c r="AJ976" s="176"/>
      <c r="AK976" s="176"/>
      <c r="AL976" s="176"/>
      <c r="AM976" s="176"/>
      <c r="AN976" s="176"/>
      <c r="AO976" s="176"/>
      <c r="AP976" s="176"/>
      <c r="AQ976" s="176"/>
      <c r="AR976" s="176"/>
      <c r="AS976" s="176"/>
      <c r="AT976" s="176"/>
      <c r="AU976" s="176"/>
      <c r="AV976" s="176"/>
      <c r="AW976" s="176"/>
      <c r="AX976" s="176"/>
      <c r="AY976" s="176"/>
      <c r="AZ976" s="176"/>
      <c r="BA976" s="176"/>
      <c r="BB976" s="176"/>
      <c r="BC976" s="176"/>
      <c r="BD976" s="176"/>
      <c r="BE976" s="176"/>
      <c r="BF976" s="176"/>
      <c r="BG976" s="176"/>
      <c r="BH976" s="176"/>
      <c r="BI976" s="176"/>
      <c r="BJ976" s="176"/>
      <c r="BK976" s="176"/>
      <c r="BL976" s="176"/>
      <c r="BM976" s="176"/>
      <c r="BN976" s="176"/>
      <c r="BO976" s="176"/>
      <c r="BP976" s="176"/>
      <c r="BQ976" s="176"/>
      <c r="BR976" s="176"/>
      <c r="BS976" s="176"/>
      <c r="BT976" s="176"/>
      <c r="BU976" s="176"/>
      <c r="BV976" s="176"/>
      <c r="BW976" s="176"/>
      <c r="BX976" s="176"/>
      <c r="BY976" s="176"/>
      <c r="BZ976" s="176"/>
      <c r="CA976" s="176"/>
      <c r="CB976" s="176"/>
      <c r="CC976" s="176"/>
      <c r="CD976" s="176"/>
      <c r="CE976" s="176"/>
      <c r="CF976" s="176"/>
      <c r="CG976" s="176"/>
      <c r="CH976" s="176"/>
      <c r="CI976" s="176"/>
      <c r="CJ976" s="176"/>
      <c r="CK976" s="176"/>
      <c r="CL976" s="176"/>
      <c r="CM976" s="176"/>
      <c r="CN976" s="176"/>
      <c r="CO976" s="176"/>
      <c r="CP976" s="176"/>
      <c r="CQ976" s="176"/>
      <c r="CR976" s="176"/>
      <c r="CS976" s="176"/>
      <c r="CT976" s="176"/>
      <c r="CU976" s="176"/>
      <c r="CV976" s="176"/>
      <c r="CW976" s="176"/>
      <c r="CX976" s="176"/>
      <c r="CY976" s="176"/>
      <c r="CZ976" s="176"/>
      <c r="DA976" s="176"/>
      <c r="DB976" s="176"/>
      <c r="DC976" s="176"/>
      <c r="DD976" s="176"/>
      <c r="DE976" s="176"/>
      <c r="DF976" s="176"/>
      <c r="DG976" s="176"/>
      <c r="DH976" s="176"/>
    </row>
    <row r="977" spans="1:112" s="229" customFormat="1" x14ac:dyDescent="0.2">
      <c r="A977" s="216"/>
      <c r="B977" s="176"/>
      <c r="C977" s="176"/>
      <c r="D977" s="176"/>
      <c r="E977" s="224"/>
      <c r="F977" s="176"/>
      <c r="G977" s="176"/>
      <c r="H977" s="225"/>
      <c r="I977" s="228"/>
      <c r="J977" s="220"/>
      <c r="K977" s="176"/>
      <c r="L977" s="176"/>
      <c r="M977" s="176"/>
      <c r="N977" s="176"/>
      <c r="O977" s="227"/>
      <c r="P977" s="176"/>
      <c r="Q977" s="176"/>
      <c r="R977" s="176"/>
      <c r="S977" s="176"/>
      <c r="T977" s="176"/>
      <c r="U977" s="176"/>
      <c r="V977" s="176"/>
      <c r="W977" s="176"/>
      <c r="X977" s="176"/>
      <c r="Y977" s="224"/>
      <c r="Z977" s="176"/>
      <c r="AA977" s="176"/>
      <c r="AB977" s="176"/>
      <c r="AC977" s="176"/>
      <c r="AD977" s="176"/>
      <c r="AE977" s="176"/>
      <c r="AF977" s="176"/>
      <c r="AG977" s="176"/>
      <c r="AH977" s="176"/>
      <c r="AI977" s="176"/>
      <c r="AJ977" s="176"/>
      <c r="AK977" s="176"/>
      <c r="AL977" s="176"/>
      <c r="AM977" s="176"/>
      <c r="AN977" s="176"/>
      <c r="AO977" s="176"/>
      <c r="AP977" s="176"/>
      <c r="AQ977" s="176"/>
      <c r="AR977" s="176"/>
      <c r="AS977" s="176"/>
      <c r="AT977" s="176"/>
      <c r="AU977" s="176"/>
      <c r="AV977" s="176"/>
      <c r="AW977" s="176"/>
      <c r="AX977" s="176"/>
      <c r="AY977" s="176"/>
      <c r="AZ977" s="176"/>
      <c r="BA977" s="176"/>
      <c r="BB977" s="176"/>
      <c r="BC977" s="176"/>
      <c r="BD977" s="176"/>
      <c r="BE977" s="176"/>
      <c r="BF977" s="176"/>
      <c r="BG977" s="176"/>
      <c r="BH977" s="176"/>
      <c r="BI977" s="176"/>
      <c r="BJ977" s="176"/>
      <c r="BK977" s="176"/>
      <c r="BL977" s="176"/>
      <c r="BM977" s="176"/>
      <c r="BN977" s="176"/>
      <c r="BO977" s="176"/>
      <c r="BP977" s="176"/>
      <c r="BQ977" s="176"/>
      <c r="BR977" s="176"/>
      <c r="BS977" s="176"/>
      <c r="BT977" s="176"/>
      <c r="BU977" s="176"/>
      <c r="BV977" s="176"/>
      <c r="BW977" s="176"/>
      <c r="BX977" s="176"/>
      <c r="BY977" s="176"/>
      <c r="BZ977" s="176"/>
      <c r="CA977" s="176"/>
      <c r="CB977" s="176"/>
      <c r="CC977" s="176"/>
      <c r="CD977" s="176"/>
      <c r="CE977" s="176"/>
      <c r="CF977" s="176"/>
      <c r="CG977" s="176"/>
      <c r="CH977" s="176"/>
      <c r="CI977" s="176"/>
      <c r="CJ977" s="176"/>
      <c r="CK977" s="176"/>
      <c r="CL977" s="176"/>
      <c r="CM977" s="176"/>
      <c r="CN977" s="176"/>
      <c r="CO977" s="176"/>
      <c r="CP977" s="176"/>
      <c r="CQ977" s="176"/>
      <c r="CR977" s="176"/>
      <c r="CS977" s="176"/>
      <c r="CT977" s="176"/>
      <c r="CU977" s="176"/>
      <c r="CV977" s="176"/>
      <c r="CW977" s="176"/>
      <c r="CX977" s="176"/>
      <c r="CY977" s="176"/>
      <c r="CZ977" s="176"/>
      <c r="DA977" s="176"/>
      <c r="DB977" s="176"/>
      <c r="DC977" s="176"/>
      <c r="DD977" s="176"/>
      <c r="DE977" s="176"/>
      <c r="DF977" s="176"/>
      <c r="DG977" s="176"/>
      <c r="DH977" s="176"/>
    </row>
    <row r="978" spans="1:112" s="229" customFormat="1" x14ac:dyDescent="0.2">
      <c r="A978" s="216"/>
      <c r="B978" s="176"/>
      <c r="C978" s="176"/>
      <c r="D978" s="176"/>
      <c r="E978" s="224"/>
      <c r="F978" s="176"/>
      <c r="G978" s="176"/>
      <c r="H978" s="228"/>
      <c r="I978" s="228"/>
      <c r="J978" s="220"/>
      <c r="K978" s="176"/>
      <c r="L978" s="176"/>
      <c r="M978" s="176"/>
      <c r="N978" s="176"/>
      <c r="O978" s="227"/>
      <c r="P978" s="176"/>
      <c r="Q978" s="176"/>
      <c r="R978" s="176"/>
      <c r="S978" s="176"/>
      <c r="T978" s="176"/>
      <c r="U978" s="176"/>
      <c r="V978" s="176"/>
      <c r="W978" s="176"/>
      <c r="X978" s="176"/>
      <c r="Y978" s="224"/>
      <c r="Z978" s="176"/>
      <c r="AA978" s="176"/>
      <c r="AB978" s="176"/>
      <c r="AC978" s="176"/>
      <c r="AD978" s="176"/>
      <c r="AE978" s="176"/>
      <c r="AF978" s="176"/>
      <c r="AG978" s="176"/>
      <c r="AH978" s="176"/>
      <c r="AI978" s="176"/>
      <c r="AJ978" s="176"/>
      <c r="AK978" s="176"/>
      <c r="AL978" s="176"/>
      <c r="AM978" s="176"/>
      <c r="AN978" s="176"/>
      <c r="AO978" s="176"/>
      <c r="AP978" s="176"/>
      <c r="AQ978" s="176"/>
      <c r="AR978" s="176"/>
      <c r="AS978" s="176"/>
      <c r="AT978" s="176"/>
      <c r="AU978" s="176"/>
      <c r="AV978" s="176"/>
      <c r="AW978" s="176"/>
      <c r="AX978" s="176"/>
      <c r="AY978" s="176"/>
      <c r="AZ978" s="176"/>
      <c r="BA978" s="176"/>
      <c r="BB978" s="176"/>
      <c r="BC978" s="176"/>
      <c r="BD978" s="176"/>
      <c r="BE978" s="176"/>
      <c r="BF978" s="176"/>
      <c r="BG978" s="176"/>
      <c r="BH978" s="176"/>
      <c r="BI978" s="176"/>
      <c r="BJ978" s="176"/>
      <c r="BK978" s="176"/>
      <c r="BL978" s="176"/>
      <c r="BM978" s="176"/>
      <c r="BN978" s="176"/>
      <c r="BO978" s="176"/>
      <c r="BP978" s="176"/>
      <c r="BQ978" s="176"/>
      <c r="BR978" s="176"/>
      <c r="BS978" s="176"/>
      <c r="BT978" s="176"/>
      <c r="BU978" s="176"/>
      <c r="BV978" s="176"/>
      <c r="BW978" s="176"/>
      <c r="BX978" s="176"/>
      <c r="BY978" s="176"/>
      <c r="BZ978" s="176"/>
      <c r="CA978" s="176"/>
      <c r="CB978" s="176"/>
      <c r="CC978" s="176"/>
      <c r="CD978" s="176"/>
      <c r="CE978" s="176"/>
      <c r="CF978" s="176"/>
      <c r="CG978" s="176"/>
      <c r="CH978" s="176"/>
      <c r="CI978" s="176"/>
      <c r="CJ978" s="176"/>
      <c r="CK978" s="176"/>
      <c r="CL978" s="176"/>
      <c r="CM978" s="176"/>
      <c r="CN978" s="176"/>
      <c r="CO978" s="176"/>
      <c r="CP978" s="176"/>
      <c r="CQ978" s="176"/>
      <c r="CR978" s="176"/>
      <c r="CS978" s="176"/>
      <c r="CT978" s="176"/>
      <c r="CU978" s="176"/>
      <c r="CV978" s="176"/>
      <c r="CW978" s="176"/>
      <c r="CX978" s="176"/>
      <c r="CY978" s="176"/>
      <c r="CZ978" s="176"/>
      <c r="DA978" s="176"/>
      <c r="DB978" s="176"/>
      <c r="DC978" s="176"/>
      <c r="DD978" s="176"/>
      <c r="DE978" s="176"/>
      <c r="DF978" s="176"/>
      <c r="DG978" s="176"/>
      <c r="DH978" s="176"/>
    </row>
    <row r="979" spans="1:112" s="229" customFormat="1" x14ac:dyDescent="0.2">
      <c r="A979" s="216"/>
      <c r="B979" s="176"/>
      <c r="C979" s="176"/>
      <c r="D979" s="176"/>
      <c r="E979" s="224"/>
      <c r="F979" s="176"/>
      <c r="G979" s="176"/>
      <c r="H979" s="228"/>
      <c r="I979" s="228"/>
      <c r="J979" s="220"/>
      <c r="K979" s="176"/>
      <c r="L979" s="176"/>
      <c r="M979" s="176"/>
      <c r="N979" s="176"/>
      <c r="O979" s="227"/>
      <c r="P979" s="176"/>
      <c r="Q979" s="176"/>
      <c r="R979" s="176"/>
      <c r="S979" s="176"/>
      <c r="T979" s="176"/>
      <c r="U979" s="176"/>
      <c r="V979" s="176"/>
      <c r="W979" s="176"/>
      <c r="X979" s="176"/>
      <c r="Y979" s="224"/>
      <c r="Z979" s="176"/>
      <c r="AA979" s="176"/>
      <c r="AB979" s="176"/>
      <c r="AC979" s="176"/>
      <c r="AD979" s="176"/>
      <c r="AE979" s="176"/>
      <c r="AF979" s="176"/>
      <c r="AG979" s="176"/>
      <c r="AH979" s="176"/>
      <c r="AI979" s="176"/>
      <c r="AJ979" s="176"/>
      <c r="AK979" s="176"/>
      <c r="AL979" s="176"/>
      <c r="AM979" s="176"/>
      <c r="AN979" s="176"/>
      <c r="AO979" s="176"/>
      <c r="AP979" s="176"/>
      <c r="AQ979" s="176"/>
      <c r="AR979" s="176"/>
      <c r="AS979" s="176"/>
      <c r="AT979" s="176"/>
      <c r="AU979" s="176"/>
      <c r="AV979" s="176"/>
      <c r="AW979" s="176"/>
      <c r="AX979" s="176"/>
      <c r="AY979" s="176"/>
      <c r="AZ979" s="176"/>
      <c r="BA979" s="176"/>
      <c r="BB979" s="176"/>
      <c r="BC979" s="176"/>
      <c r="BD979" s="176"/>
      <c r="BE979" s="176"/>
      <c r="BF979" s="176"/>
      <c r="BG979" s="176"/>
      <c r="BH979" s="176"/>
      <c r="BI979" s="176"/>
      <c r="BJ979" s="176"/>
      <c r="BK979" s="176"/>
      <c r="BL979" s="176"/>
      <c r="BM979" s="176"/>
      <c r="BN979" s="176"/>
      <c r="BO979" s="176"/>
      <c r="BP979" s="176"/>
      <c r="BQ979" s="176"/>
      <c r="BR979" s="176"/>
      <c r="BS979" s="176"/>
      <c r="BT979" s="176"/>
      <c r="BU979" s="176"/>
      <c r="BV979" s="176"/>
      <c r="BW979" s="176"/>
      <c r="BX979" s="176"/>
      <c r="BY979" s="176"/>
      <c r="BZ979" s="176"/>
      <c r="CA979" s="176"/>
      <c r="CB979" s="176"/>
      <c r="CC979" s="176"/>
      <c r="CD979" s="176"/>
      <c r="CE979" s="176"/>
      <c r="CF979" s="176"/>
      <c r="CG979" s="176"/>
      <c r="CH979" s="176"/>
      <c r="CI979" s="176"/>
      <c r="CJ979" s="176"/>
      <c r="CK979" s="176"/>
      <c r="CL979" s="176"/>
      <c r="CM979" s="176"/>
      <c r="CN979" s="176"/>
      <c r="CO979" s="176"/>
      <c r="CP979" s="176"/>
      <c r="CQ979" s="176"/>
      <c r="CR979" s="176"/>
      <c r="CS979" s="176"/>
      <c r="CT979" s="176"/>
      <c r="CU979" s="176"/>
      <c r="CV979" s="176"/>
      <c r="CW979" s="176"/>
      <c r="CX979" s="176"/>
      <c r="CY979" s="176"/>
      <c r="CZ979" s="176"/>
      <c r="DA979" s="176"/>
      <c r="DB979" s="176"/>
      <c r="DC979" s="176"/>
      <c r="DD979" s="176"/>
      <c r="DE979" s="176"/>
      <c r="DF979" s="176"/>
      <c r="DG979" s="176"/>
      <c r="DH979" s="176"/>
    </row>
    <row r="980" spans="1:112" s="229" customFormat="1" x14ac:dyDescent="0.2">
      <c r="A980" s="216"/>
      <c r="B980" s="176"/>
      <c r="C980" s="176"/>
      <c r="D980" s="176"/>
      <c r="E980" s="224"/>
      <c r="F980" s="176"/>
      <c r="G980" s="176"/>
      <c r="H980" s="225"/>
      <c r="I980" s="228"/>
      <c r="J980" s="220"/>
      <c r="K980" s="176"/>
      <c r="L980" s="176"/>
      <c r="M980" s="176"/>
      <c r="N980" s="176"/>
      <c r="O980" s="227"/>
      <c r="P980" s="176"/>
      <c r="Q980" s="176"/>
      <c r="R980" s="176"/>
      <c r="S980" s="176"/>
      <c r="T980" s="176"/>
      <c r="U980" s="176"/>
      <c r="V980" s="176"/>
      <c r="W980" s="176"/>
      <c r="X980" s="176"/>
      <c r="Y980" s="224"/>
      <c r="Z980" s="176"/>
      <c r="AA980" s="176"/>
      <c r="AB980" s="176"/>
      <c r="AC980" s="176"/>
      <c r="AD980" s="176"/>
      <c r="AE980" s="176"/>
      <c r="AF980" s="176"/>
      <c r="AG980" s="176"/>
      <c r="AH980" s="176"/>
      <c r="AI980" s="176"/>
      <c r="AJ980" s="176"/>
      <c r="AK980" s="176"/>
      <c r="AL980" s="176"/>
      <c r="AM980" s="176"/>
      <c r="AN980" s="176"/>
      <c r="AO980" s="176"/>
      <c r="AP980" s="176"/>
      <c r="AQ980" s="176"/>
      <c r="AR980" s="176"/>
      <c r="AS980" s="176"/>
      <c r="AT980" s="176"/>
      <c r="AU980" s="176"/>
      <c r="AV980" s="176"/>
      <c r="AW980" s="176"/>
      <c r="AX980" s="176"/>
      <c r="AY980" s="176"/>
      <c r="AZ980" s="176"/>
      <c r="BA980" s="176"/>
      <c r="BB980" s="176"/>
      <c r="BC980" s="176"/>
      <c r="BD980" s="176"/>
      <c r="BE980" s="176"/>
      <c r="BF980" s="176"/>
      <c r="BG980" s="176"/>
      <c r="BH980" s="176"/>
      <c r="BI980" s="176"/>
      <c r="BJ980" s="176"/>
      <c r="BK980" s="176"/>
      <c r="BL980" s="176"/>
      <c r="BM980" s="176"/>
      <c r="BN980" s="176"/>
      <c r="BO980" s="176"/>
      <c r="BP980" s="176"/>
      <c r="BQ980" s="176"/>
      <c r="BR980" s="176"/>
      <c r="BS980" s="176"/>
      <c r="BT980" s="176"/>
      <c r="BU980" s="176"/>
      <c r="BV980" s="176"/>
      <c r="BW980" s="176"/>
      <c r="BX980" s="176"/>
      <c r="BY980" s="176"/>
      <c r="BZ980" s="176"/>
      <c r="CA980" s="176"/>
      <c r="CB980" s="176"/>
      <c r="CC980" s="176"/>
      <c r="CD980" s="176"/>
      <c r="CE980" s="176"/>
      <c r="CF980" s="176"/>
      <c r="CG980" s="176"/>
      <c r="CH980" s="176"/>
      <c r="CI980" s="176"/>
      <c r="CJ980" s="176"/>
      <c r="CK980" s="176"/>
      <c r="CL980" s="176"/>
      <c r="CM980" s="176"/>
      <c r="CN980" s="176"/>
      <c r="CO980" s="176"/>
      <c r="CP980" s="176"/>
      <c r="CQ980" s="176"/>
      <c r="CR980" s="176"/>
      <c r="CS980" s="176"/>
      <c r="CT980" s="176"/>
      <c r="CU980" s="176"/>
      <c r="CV980" s="176"/>
      <c r="CW980" s="176"/>
      <c r="CX980" s="176"/>
      <c r="CY980" s="176"/>
      <c r="CZ980" s="176"/>
      <c r="DA980" s="176"/>
      <c r="DB980" s="176"/>
      <c r="DC980" s="176"/>
      <c r="DD980" s="176"/>
      <c r="DE980" s="176"/>
      <c r="DF980" s="176"/>
      <c r="DG980" s="176"/>
      <c r="DH980" s="176"/>
    </row>
    <row r="981" spans="1:112" s="229" customFormat="1" x14ac:dyDescent="0.2">
      <c r="A981" s="216"/>
      <c r="B981" s="176"/>
      <c r="C981" s="223"/>
      <c r="D981" s="176"/>
      <c r="E981" s="224"/>
      <c r="F981" s="176"/>
      <c r="G981" s="176"/>
      <c r="H981" s="225"/>
      <c r="I981" s="228"/>
      <c r="J981" s="220"/>
      <c r="K981" s="176"/>
      <c r="L981" s="176"/>
      <c r="M981" s="176"/>
      <c r="N981" s="176"/>
      <c r="O981" s="227"/>
      <c r="P981" s="176"/>
      <c r="Q981" s="176"/>
      <c r="R981" s="176"/>
      <c r="S981" s="176"/>
      <c r="T981" s="176"/>
      <c r="U981" s="176"/>
      <c r="V981" s="176"/>
      <c r="W981" s="176"/>
      <c r="X981" s="176"/>
      <c r="Y981" s="224"/>
      <c r="Z981" s="176"/>
      <c r="AA981" s="176"/>
      <c r="AB981" s="176"/>
      <c r="AC981" s="176"/>
      <c r="AD981" s="176"/>
      <c r="AE981" s="176"/>
      <c r="AF981" s="176"/>
      <c r="AG981" s="176"/>
      <c r="AH981" s="176"/>
      <c r="AI981" s="176"/>
      <c r="AJ981" s="176"/>
      <c r="AK981" s="176"/>
      <c r="AL981" s="176"/>
      <c r="AM981" s="176"/>
      <c r="AN981" s="176"/>
      <c r="AO981" s="176"/>
      <c r="AP981" s="176"/>
      <c r="AQ981" s="176"/>
      <c r="AR981" s="176"/>
      <c r="AS981" s="176"/>
      <c r="AT981" s="176"/>
      <c r="AU981" s="176"/>
      <c r="AV981" s="176"/>
      <c r="AW981" s="176"/>
      <c r="AX981" s="176"/>
      <c r="AY981" s="176"/>
      <c r="AZ981" s="176"/>
      <c r="BA981" s="176"/>
      <c r="BB981" s="176"/>
      <c r="BC981" s="176"/>
      <c r="BD981" s="176"/>
      <c r="BE981" s="176"/>
      <c r="BF981" s="176"/>
      <c r="BG981" s="176"/>
      <c r="BH981" s="176"/>
      <c r="BI981" s="176"/>
      <c r="BJ981" s="176"/>
      <c r="BK981" s="176"/>
      <c r="BL981" s="176"/>
      <c r="BM981" s="176"/>
      <c r="BN981" s="176"/>
      <c r="BO981" s="176"/>
      <c r="BP981" s="176"/>
      <c r="BQ981" s="176"/>
      <c r="BR981" s="176"/>
      <c r="BS981" s="176"/>
      <c r="BT981" s="176"/>
      <c r="BU981" s="176"/>
      <c r="BV981" s="176"/>
      <c r="BW981" s="176"/>
      <c r="BX981" s="176"/>
      <c r="BY981" s="176"/>
      <c r="BZ981" s="176"/>
      <c r="CA981" s="176"/>
      <c r="CB981" s="176"/>
      <c r="CC981" s="176"/>
      <c r="CD981" s="176"/>
      <c r="CE981" s="176"/>
      <c r="CF981" s="176"/>
      <c r="CG981" s="176"/>
      <c r="CH981" s="176"/>
      <c r="CI981" s="176"/>
      <c r="CJ981" s="176"/>
      <c r="CK981" s="176"/>
      <c r="CL981" s="176"/>
      <c r="CM981" s="176"/>
      <c r="CN981" s="176"/>
      <c r="CO981" s="176"/>
      <c r="CP981" s="176"/>
      <c r="CQ981" s="176"/>
      <c r="CR981" s="176"/>
      <c r="CS981" s="176"/>
      <c r="CT981" s="176"/>
      <c r="CU981" s="176"/>
      <c r="CV981" s="176"/>
      <c r="CW981" s="176"/>
      <c r="CX981" s="176"/>
      <c r="CY981" s="176"/>
      <c r="CZ981" s="176"/>
      <c r="DA981" s="176"/>
      <c r="DB981" s="176"/>
      <c r="DC981" s="176"/>
      <c r="DD981" s="176"/>
      <c r="DE981" s="176"/>
      <c r="DF981" s="176"/>
      <c r="DG981" s="176"/>
      <c r="DH981" s="176"/>
    </row>
    <row r="982" spans="1:112" s="229" customFormat="1" x14ac:dyDescent="0.2">
      <c r="A982" s="216"/>
      <c r="B982" s="176"/>
      <c r="C982" s="176"/>
      <c r="D982" s="176"/>
      <c r="E982" s="224"/>
      <c r="F982" s="176"/>
      <c r="G982" s="176"/>
      <c r="H982" s="228"/>
      <c r="I982" s="228"/>
      <c r="J982" s="220"/>
      <c r="K982" s="176"/>
      <c r="L982" s="176"/>
      <c r="M982" s="176"/>
      <c r="N982" s="176"/>
      <c r="O982" s="227"/>
      <c r="P982" s="176"/>
      <c r="Q982" s="176"/>
      <c r="R982" s="176"/>
      <c r="S982" s="176"/>
      <c r="T982" s="176"/>
      <c r="U982" s="176"/>
      <c r="V982" s="176"/>
      <c r="W982" s="176"/>
      <c r="X982" s="176"/>
      <c r="Y982" s="224"/>
      <c r="Z982" s="176"/>
      <c r="AA982" s="176"/>
      <c r="AB982" s="176"/>
      <c r="AC982" s="176"/>
      <c r="AD982" s="176"/>
      <c r="AE982" s="176"/>
      <c r="AF982" s="176"/>
      <c r="AG982" s="176"/>
      <c r="AH982" s="176"/>
      <c r="AI982" s="176"/>
      <c r="AJ982" s="176"/>
      <c r="AK982" s="176"/>
      <c r="AL982" s="176"/>
      <c r="AM982" s="176"/>
      <c r="AN982" s="176"/>
      <c r="AO982" s="176"/>
      <c r="AP982" s="176"/>
      <c r="AQ982" s="176"/>
      <c r="AR982" s="176"/>
      <c r="AS982" s="176"/>
      <c r="AT982" s="176"/>
      <c r="AU982" s="176"/>
      <c r="AV982" s="176"/>
      <c r="AW982" s="176"/>
      <c r="AX982" s="176"/>
      <c r="AY982" s="176"/>
      <c r="AZ982" s="176"/>
      <c r="BA982" s="176"/>
      <c r="BB982" s="176"/>
      <c r="BC982" s="176"/>
      <c r="BD982" s="176"/>
      <c r="BE982" s="176"/>
      <c r="BF982" s="176"/>
      <c r="BG982" s="176"/>
      <c r="BH982" s="176"/>
      <c r="BI982" s="176"/>
      <c r="BJ982" s="176"/>
      <c r="BK982" s="176"/>
      <c r="BL982" s="176"/>
      <c r="BM982" s="176"/>
      <c r="BN982" s="176"/>
      <c r="BO982" s="176"/>
      <c r="BP982" s="176"/>
      <c r="BQ982" s="176"/>
      <c r="BR982" s="176"/>
      <c r="BS982" s="176"/>
      <c r="BT982" s="176"/>
      <c r="BU982" s="176"/>
      <c r="BV982" s="176"/>
      <c r="BW982" s="176"/>
      <c r="BX982" s="176"/>
      <c r="BY982" s="176"/>
      <c r="BZ982" s="176"/>
      <c r="CA982" s="176"/>
      <c r="CB982" s="176"/>
      <c r="CC982" s="176"/>
      <c r="CD982" s="176"/>
      <c r="CE982" s="176"/>
      <c r="CF982" s="176"/>
      <c r="CG982" s="176"/>
      <c r="CH982" s="176"/>
      <c r="CI982" s="176"/>
      <c r="CJ982" s="176"/>
      <c r="CK982" s="176"/>
      <c r="CL982" s="176"/>
      <c r="CM982" s="176"/>
      <c r="CN982" s="176"/>
      <c r="CO982" s="176"/>
      <c r="CP982" s="176"/>
      <c r="CQ982" s="176"/>
      <c r="CR982" s="176"/>
      <c r="CS982" s="176"/>
      <c r="CT982" s="176"/>
      <c r="CU982" s="176"/>
      <c r="CV982" s="176"/>
      <c r="CW982" s="176"/>
      <c r="CX982" s="176"/>
      <c r="CY982" s="176"/>
      <c r="CZ982" s="176"/>
      <c r="DA982" s="176"/>
      <c r="DB982" s="176"/>
      <c r="DC982" s="176"/>
      <c r="DD982" s="176"/>
      <c r="DE982" s="176"/>
      <c r="DF982" s="176"/>
      <c r="DG982" s="176"/>
      <c r="DH982" s="176"/>
    </row>
    <row r="983" spans="1:112" s="229" customFormat="1" x14ac:dyDescent="0.2">
      <c r="A983" s="216"/>
      <c r="B983" s="176"/>
      <c r="C983" s="176"/>
      <c r="D983" s="176"/>
      <c r="E983" s="224"/>
      <c r="F983" s="176"/>
      <c r="G983" s="176"/>
      <c r="H983" s="225"/>
      <c r="I983" s="228"/>
      <c r="J983" s="220"/>
      <c r="K983" s="176"/>
      <c r="L983" s="176"/>
      <c r="M983" s="176"/>
      <c r="N983" s="176"/>
      <c r="O983" s="227"/>
      <c r="P983" s="176"/>
      <c r="Q983" s="176"/>
      <c r="R983" s="176"/>
      <c r="S983" s="176"/>
      <c r="T983" s="176"/>
      <c r="U983" s="176"/>
      <c r="V983" s="176"/>
      <c r="W983" s="176"/>
      <c r="X983" s="176"/>
      <c r="Y983" s="224"/>
      <c r="Z983" s="176"/>
      <c r="AA983" s="176"/>
      <c r="AB983" s="176"/>
      <c r="AC983" s="176"/>
      <c r="AD983" s="176"/>
      <c r="AE983" s="176"/>
      <c r="AF983" s="176"/>
      <c r="AG983" s="176"/>
      <c r="AH983" s="176"/>
      <c r="AI983" s="176"/>
      <c r="AJ983" s="176"/>
      <c r="AK983" s="176"/>
      <c r="AL983" s="176"/>
      <c r="AM983" s="176"/>
      <c r="AN983" s="176"/>
      <c r="AO983" s="176"/>
      <c r="AP983" s="176"/>
      <c r="AQ983" s="176"/>
      <c r="AR983" s="176"/>
      <c r="AS983" s="176"/>
      <c r="AT983" s="176"/>
      <c r="AU983" s="176"/>
      <c r="AV983" s="176"/>
      <c r="AW983" s="176"/>
      <c r="AX983" s="176"/>
      <c r="AY983" s="176"/>
      <c r="AZ983" s="176"/>
      <c r="BA983" s="176"/>
      <c r="BB983" s="176"/>
      <c r="BC983" s="176"/>
      <c r="BD983" s="176"/>
      <c r="BE983" s="176"/>
      <c r="BF983" s="176"/>
      <c r="BG983" s="176"/>
      <c r="BH983" s="176"/>
      <c r="BI983" s="176"/>
      <c r="BJ983" s="176"/>
      <c r="BK983" s="176"/>
      <c r="BL983" s="176"/>
      <c r="BM983" s="176"/>
      <c r="BN983" s="176"/>
      <c r="BO983" s="176"/>
      <c r="BP983" s="176"/>
      <c r="BQ983" s="176"/>
      <c r="BR983" s="176"/>
      <c r="BS983" s="176"/>
      <c r="BT983" s="176"/>
      <c r="BU983" s="176"/>
      <c r="BV983" s="176"/>
      <c r="BW983" s="176"/>
      <c r="BX983" s="176"/>
      <c r="BY983" s="176"/>
      <c r="BZ983" s="176"/>
      <c r="CA983" s="176"/>
      <c r="CB983" s="176"/>
      <c r="CC983" s="176"/>
      <c r="CD983" s="176"/>
      <c r="CE983" s="176"/>
      <c r="CF983" s="176"/>
      <c r="CG983" s="176"/>
      <c r="CH983" s="176"/>
      <c r="CI983" s="176"/>
      <c r="CJ983" s="176"/>
      <c r="CK983" s="176"/>
      <c r="CL983" s="176"/>
      <c r="CM983" s="176"/>
      <c r="CN983" s="176"/>
      <c r="CO983" s="176"/>
      <c r="CP983" s="176"/>
      <c r="CQ983" s="176"/>
      <c r="CR983" s="176"/>
      <c r="CS983" s="176"/>
      <c r="CT983" s="176"/>
      <c r="CU983" s="176"/>
      <c r="CV983" s="176"/>
      <c r="CW983" s="176"/>
      <c r="CX983" s="176"/>
      <c r="CY983" s="176"/>
      <c r="CZ983" s="176"/>
      <c r="DA983" s="176"/>
      <c r="DB983" s="176"/>
      <c r="DC983" s="176"/>
      <c r="DD983" s="176"/>
      <c r="DE983" s="176"/>
      <c r="DF983" s="176"/>
      <c r="DG983" s="176"/>
      <c r="DH983" s="176"/>
    </row>
    <row r="984" spans="1:112" s="229" customFormat="1" x14ac:dyDescent="0.2">
      <c r="A984" s="216"/>
      <c r="B984" s="176"/>
      <c r="C984" s="176"/>
      <c r="D984" s="176"/>
      <c r="E984" s="224"/>
      <c r="F984" s="176"/>
      <c r="G984" s="176"/>
      <c r="H984" s="225"/>
      <c r="I984" s="228"/>
      <c r="J984" s="220"/>
      <c r="K984" s="176"/>
      <c r="L984" s="176"/>
      <c r="M984" s="176"/>
      <c r="N984" s="176"/>
      <c r="O984" s="227"/>
      <c r="P984" s="176"/>
      <c r="Q984" s="176"/>
      <c r="R984" s="176"/>
      <c r="S984" s="176"/>
      <c r="T984" s="176"/>
      <c r="U984" s="176"/>
      <c r="V984" s="176"/>
      <c r="W984" s="176"/>
      <c r="X984" s="176"/>
      <c r="Y984" s="224"/>
      <c r="Z984" s="176"/>
      <c r="AA984" s="176"/>
      <c r="AB984" s="176"/>
      <c r="AC984" s="176"/>
      <c r="AD984" s="176"/>
      <c r="AE984" s="176"/>
      <c r="AF984" s="176"/>
      <c r="AG984" s="176"/>
      <c r="AH984" s="176"/>
      <c r="AI984" s="176"/>
      <c r="AJ984" s="176"/>
      <c r="AK984" s="176"/>
      <c r="AL984" s="176"/>
      <c r="AM984" s="176"/>
      <c r="AN984" s="176"/>
      <c r="AO984" s="176"/>
      <c r="AP984" s="176"/>
      <c r="AQ984" s="176"/>
      <c r="AR984" s="176"/>
      <c r="AS984" s="176"/>
      <c r="AT984" s="176"/>
      <c r="AU984" s="176"/>
      <c r="AV984" s="176"/>
      <c r="AW984" s="176"/>
      <c r="AX984" s="176"/>
      <c r="AY984" s="176"/>
      <c r="AZ984" s="176"/>
      <c r="BA984" s="176"/>
      <c r="BB984" s="176"/>
      <c r="BC984" s="176"/>
      <c r="BD984" s="176"/>
      <c r="BE984" s="176"/>
      <c r="BF984" s="176"/>
      <c r="BG984" s="176"/>
      <c r="BH984" s="176"/>
      <c r="BI984" s="176"/>
      <c r="BJ984" s="176"/>
      <c r="BK984" s="176"/>
      <c r="BL984" s="176"/>
      <c r="BM984" s="176"/>
      <c r="BN984" s="176"/>
      <c r="BO984" s="176"/>
      <c r="BP984" s="176"/>
      <c r="BQ984" s="176"/>
      <c r="BR984" s="176"/>
      <c r="BS984" s="176"/>
      <c r="BT984" s="176"/>
      <c r="BU984" s="176"/>
      <c r="BV984" s="176"/>
      <c r="BW984" s="176"/>
      <c r="BX984" s="176"/>
      <c r="BY984" s="176"/>
      <c r="BZ984" s="176"/>
      <c r="CA984" s="176"/>
      <c r="CB984" s="176"/>
      <c r="CC984" s="176"/>
      <c r="CD984" s="176"/>
      <c r="CE984" s="176"/>
      <c r="CF984" s="176"/>
      <c r="CG984" s="176"/>
      <c r="CH984" s="176"/>
      <c r="CI984" s="176"/>
      <c r="CJ984" s="176"/>
      <c r="CK984" s="176"/>
      <c r="CL984" s="176"/>
      <c r="CM984" s="176"/>
      <c r="CN984" s="176"/>
      <c r="CO984" s="176"/>
      <c r="CP984" s="176"/>
      <c r="CQ984" s="176"/>
      <c r="CR984" s="176"/>
      <c r="CS984" s="176"/>
      <c r="CT984" s="176"/>
      <c r="CU984" s="176"/>
      <c r="CV984" s="176"/>
      <c r="CW984" s="176"/>
      <c r="CX984" s="176"/>
      <c r="CY984" s="176"/>
      <c r="CZ984" s="176"/>
      <c r="DA984" s="176"/>
      <c r="DB984" s="176"/>
      <c r="DC984" s="176"/>
      <c r="DD984" s="176"/>
      <c r="DE984" s="176"/>
      <c r="DF984" s="176"/>
      <c r="DG984" s="176"/>
      <c r="DH984" s="176"/>
    </row>
    <row r="985" spans="1:112" s="229" customFormat="1" x14ac:dyDescent="0.2">
      <c r="A985" s="216"/>
      <c r="B985" s="176"/>
      <c r="C985" s="176"/>
      <c r="D985" s="176"/>
      <c r="E985" s="224"/>
      <c r="F985" s="176"/>
      <c r="G985" s="176"/>
      <c r="H985" s="225"/>
      <c r="I985" s="228"/>
      <c r="J985" s="220"/>
      <c r="K985" s="176"/>
      <c r="L985" s="176"/>
      <c r="M985" s="176"/>
      <c r="N985" s="176"/>
      <c r="O985" s="227"/>
      <c r="P985" s="176"/>
      <c r="Q985" s="176"/>
      <c r="R985" s="176"/>
      <c r="S985" s="176"/>
      <c r="T985" s="176"/>
      <c r="U985" s="176"/>
      <c r="V985" s="176"/>
      <c r="W985" s="176"/>
      <c r="X985" s="176"/>
      <c r="Y985" s="224"/>
      <c r="Z985" s="176"/>
      <c r="AA985" s="176"/>
      <c r="AB985" s="176"/>
      <c r="AC985" s="176"/>
      <c r="AD985" s="176"/>
      <c r="AE985" s="176"/>
      <c r="AF985" s="176"/>
      <c r="AG985" s="176"/>
      <c r="AH985" s="176"/>
      <c r="AI985" s="176"/>
      <c r="AJ985" s="176"/>
      <c r="AK985" s="176"/>
      <c r="AL985" s="176"/>
      <c r="AM985" s="176"/>
      <c r="AN985" s="176"/>
      <c r="AO985" s="176"/>
      <c r="AP985" s="176"/>
      <c r="AQ985" s="176"/>
      <c r="AR985" s="176"/>
      <c r="AS985" s="176"/>
      <c r="AT985" s="176"/>
      <c r="AU985" s="176"/>
      <c r="AV985" s="176"/>
      <c r="AW985" s="176"/>
      <c r="AX985" s="176"/>
      <c r="AY985" s="176"/>
      <c r="AZ985" s="176"/>
      <c r="BA985" s="176"/>
      <c r="BB985" s="176"/>
      <c r="BC985" s="176"/>
      <c r="BD985" s="176"/>
      <c r="BE985" s="176"/>
      <c r="BF985" s="176"/>
      <c r="BG985" s="176"/>
      <c r="BH985" s="176"/>
      <c r="BI985" s="176"/>
      <c r="BJ985" s="176"/>
      <c r="BK985" s="176"/>
      <c r="BL985" s="176"/>
      <c r="BM985" s="176"/>
      <c r="BN985" s="176"/>
      <c r="BO985" s="176"/>
      <c r="BP985" s="176"/>
      <c r="BQ985" s="176"/>
      <c r="BR985" s="176"/>
      <c r="BS985" s="176"/>
      <c r="BT985" s="176"/>
      <c r="BU985" s="176"/>
      <c r="BV985" s="176"/>
      <c r="BW985" s="176"/>
      <c r="BX985" s="176"/>
      <c r="BY985" s="176"/>
      <c r="BZ985" s="176"/>
      <c r="CA985" s="176"/>
      <c r="CB985" s="176"/>
      <c r="CC985" s="176"/>
      <c r="CD985" s="176"/>
      <c r="CE985" s="176"/>
      <c r="CF985" s="176"/>
      <c r="CG985" s="176"/>
      <c r="CH985" s="176"/>
      <c r="CI985" s="176"/>
      <c r="CJ985" s="176"/>
      <c r="CK985" s="176"/>
      <c r="CL985" s="176"/>
      <c r="CM985" s="176"/>
      <c r="CN985" s="176"/>
      <c r="CO985" s="176"/>
      <c r="CP985" s="176"/>
      <c r="CQ985" s="176"/>
      <c r="CR985" s="176"/>
      <c r="CS985" s="176"/>
      <c r="CT985" s="176"/>
      <c r="CU985" s="176"/>
      <c r="CV985" s="176"/>
      <c r="CW985" s="176"/>
      <c r="CX985" s="176"/>
      <c r="CY985" s="176"/>
      <c r="CZ985" s="176"/>
      <c r="DA985" s="176"/>
      <c r="DB985" s="176"/>
      <c r="DC985" s="176"/>
      <c r="DD985" s="176"/>
      <c r="DE985" s="176"/>
      <c r="DF985" s="176"/>
      <c r="DG985" s="176"/>
      <c r="DH985" s="176"/>
    </row>
    <row r="986" spans="1:112" s="229" customFormat="1" x14ac:dyDescent="0.2">
      <c r="A986" s="216"/>
      <c r="B986" s="176"/>
      <c r="C986" s="176"/>
      <c r="D986" s="176"/>
      <c r="E986" s="224"/>
      <c r="F986" s="176"/>
      <c r="G986" s="176"/>
      <c r="H986" s="225"/>
      <c r="I986" s="228"/>
      <c r="J986" s="220"/>
      <c r="K986" s="176"/>
      <c r="L986" s="176"/>
      <c r="M986" s="176"/>
      <c r="N986" s="176"/>
      <c r="O986" s="227"/>
      <c r="P986" s="176"/>
      <c r="Q986" s="176"/>
      <c r="R986" s="176"/>
      <c r="S986" s="176"/>
      <c r="T986" s="176"/>
      <c r="U986" s="176"/>
      <c r="V986" s="176"/>
      <c r="W986" s="176"/>
      <c r="X986" s="176"/>
      <c r="Y986" s="224"/>
      <c r="Z986" s="176"/>
      <c r="AA986" s="176"/>
      <c r="AB986" s="176"/>
      <c r="AC986" s="176"/>
      <c r="AD986" s="176"/>
      <c r="AE986" s="176"/>
      <c r="AF986" s="176"/>
      <c r="AG986" s="176"/>
      <c r="AH986" s="176"/>
      <c r="AI986" s="176"/>
      <c r="AJ986" s="176"/>
      <c r="AK986" s="176"/>
      <c r="AL986" s="176"/>
      <c r="AM986" s="176"/>
      <c r="AN986" s="176"/>
      <c r="AO986" s="176"/>
      <c r="AP986" s="176"/>
      <c r="AQ986" s="176"/>
      <c r="AR986" s="176"/>
      <c r="AS986" s="176"/>
      <c r="AT986" s="176"/>
      <c r="AU986" s="176"/>
      <c r="AV986" s="176"/>
      <c r="AW986" s="176"/>
      <c r="AX986" s="176"/>
      <c r="AY986" s="176"/>
      <c r="AZ986" s="176"/>
      <c r="BA986" s="176"/>
      <c r="BB986" s="176"/>
      <c r="BC986" s="176"/>
      <c r="BD986" s="176"/>
      <c r="BE986" s="176"/>
      <c r="BF986" s="176"/>
      <c r="BG986" s="176"/>
      <c r="BH986" s="176"/>
      <c r="BI986" s="176"/>
      <c r="BJ986" s="176"/>
      <c r="BK986" s="176"/>
      <c r="BL986" s="176"/>
      <c r="BM986" s="176"/>
      <c r="BN986" s="176"/>
      <c r="BO986" s="176"/>
      <c r="BP986" s="176"/>
      <c r="BQ986" s="176"/>
      <c r="BR986" s="176"/>
      <c r="BS986" s="176"/>
      <c r="BT986" s="176"/>
      <c r="BU986" s="176"/>
      <c r="BV986" s="176"/>
      <c r="BW986" s="176"/>
      <c r="BX986" s="176"/>
      <c r="BY986" s="176"/>
      <c r="BZ986" s="176"/>
      <c r="CA986" s="176"/>
      <c r="CB986" s="176"/>
      <c r="CC986" s="176"/>
      <c r="CD986" s="176"/>
      <c r="CE986" s="176"/>
      <c r="CF986" s="176"/>
      <c r="CG986" s="176"/>
      <c r="CH986" s="176"/>
      <c r="CI986" s="176"/>
      <c r="CJ986" s="176"/>
      <c r="CK986" s="176"/>
      <c r="CL986" s="176"/>
      <c r="CM986" s="176"/>
      <c r="CN986" s="176"/>
      <c r="CO986" s="176"/>
      <c r="CP986" s="176"/>
      <c r="CQ986" s="176"/>
      <c r="CR986" s="176"/>
      <c r="CS986" s="176"/>
      <c r="CT986" s="176"/>
      <c r="CU986" s="176"/>
      <c r="CV986" s="176"/>
      <c r="CW986" s="176"/>
      <c r="CX986" s="176"/>
      <c r="CY986" s="176"/>
      <c r="CZ986" s="176"/>
      <c r="DA986" s="176"/>
      <c r="DB986" s="176"/>
      <c r="DC986" s="176"/>
      <c r="DD986" s="176"/>
      <c r="DE986" s="176"/>
      <c r="DF986" s="176"/>
      <c r="DG986" s="176"/>
      <c r="DH986" s="176"/>
    </row>
    <row r="987" spans="1:112" s="229" customFormat="1" x14ac:dyDescent="0.2">
      <c r="A987" s="216"/>
      <c r="B987" s="176"/>
      <c r="C987" s="176"/>
      <c r="D987" s="176"/>
      <c r="E987" s="224"/>
      <c r="F987" s="176"/>
      <c r="G987" s="176"/>
      <c r="H987" s="225"/>
      <c r="I987" s="228"/>
      <c r="J987" s="220"/>
      <c r="K987" s="176"/>
      <c r="L987" s="176"/>
      <c r="M987" s="176"/>
      <c r="N987" s="176"/>
      <c r="O987" s="227"/>
      <c r="P987" s="176"/>
      <c r="Q987" s="176"/>
      <c r="R987" s="176"/>
      <c r="S987" s="176"/>
      <c r="T987" s="176"/>
      <c r="U987" s="176"/>
      <c r="V987" s="176"/>
      <c r="W987" s="176"/>
      <c r="X987" s="176"/>
      <c r="Y987" s="224"/>
      <c r="Z987" s="176"/>
      <c r="AA987" s="176"/>
      <c r="AB987" s="176"/>
      <c r="AC987" s="176"/>
      <c r="AD987" s="176"/>
      <c r="AE987" s="176"/>
      <c r="AF987" s="176"/>
      <c r="AG987" s="176"/>
      <c r="AH987" s="176"/>
      <c r="AI987" s="176"/>
      <c r="AJ987" s="176"/>
      <c r="AK987" s="176"/>
      <c r="AL987" s="176"/>
      <c r="AM987" s="176"/>
      <c r="AN987" s="176"/>
      <c r="AO987" s="176"/>
      <c r="AP987" s="176"/>
      <c r="AQ987" s="176"/>
      <c r="AR987" s="176"/>
      <c r="AS987" s="176"/>
      <c r="AT987" s="176"/>
      <c r="AU987" s="176"/>
      <c r="AV987" s="176"/>
      <c r="AW987" s="176"/>
      <c r="AX987" s="176"/>
      <c r="AY987" s="176"/>
      <c r="AZ987" s="176"/>
      <c r="BA987" s="176"/>
      <c r="BB987" s="176"/>
      <c r="BC987" s="176"/>
      <c r="BD987" s="176"/>
      <c r="BE987" s="176"/>
      <c r="BF987" s="176"/>
      <c r="BG987" s="176"/>
      <c r="BH987" s="176"/>
      <c r="BI987" s="176"/>
      <c r="BJ987" s="176"/>
      <c r="BK987" s="176"/>
      <c r="BL987" s="176"/>
      <c r="BM987" s="176"/>
      <c r="BN987" s="176"/>
      <c r="BO987" s="176"/>
      <c r="BP987" s="176"/>
      <c r="BQ987" s="176"/>
      <c r="BR987" s="176"/>
      <c r="BS987" s="176"/>
      <c r="BT987" s="176"/>
      <c r="BU987" s="176"/>
      <c r="BV987" s="176"/>
      <c r="BW987" s="176"/>
      <c r="BX987" s="176"/>
      <c r="BY987" s="176"/>
      <c r="BZ987" s="176"/>
      <c r="CA987" s="176"/>
      <c r="CB987" s="176"/>
      <c r="CC987" s="176"/>
      <c r="CD987" s="176"/>
      <c r="CE987" s="176"/>
      <c r="CF987" s="176"/>
      <c r="CG987" s="176"/>
      <c r="CH987" s="176"/>
      <c r="CI987" s="176"/>
      <c r="CJ987" s="176"/>
      <c r="CK987" s="176"/>
      <c r="CL987" s="176"/>
      <c r="CM987" s="176"/>
      <c r="CN987" s="176"/>
      <c r="CO987" s="176"/>
      <c r="CP987" s="176"/>
      <c r="CQ987" s="176"/>
      <c r="CR987" s="176"/>
      <c r="CS987" s="176"/>
      <c r="CT987" s="176"/>
      <c r="CU987" s="176"/>
      <c r="CV987" s="176"/>
      <c r="CW987" s="176"/>
      <c r="CX987" s="176"/>
      <c r="CY987" s="176"/>
      <c r="CZ987" s="176"/>
      <c r="DA987" s="176"/>
      <c r="DB987" s="176"/>
      <c r="DC987" s="176"/>
      <c r="DD987" s="176"/>
      <c r="DE987" s="176"/>
      <c r="DF987" s="176"/>
      <c r="DG987" s="176"/>
      <c r="DH987" s="176"/>
    </row>
    <row r="988" spans="1:112" s="229" customFormat="1" x14ac:dyDescent="0.2">
      <c r="A988" s="216"/>
      <c r="B988" s="176"/>
      <c r="C988" s="176"/>
      <c r="D988" s="176"/>
      <c r="E988" s="224"/>
      <c r="F988" s="176"/>
      <c r="G988" s="176"/>
      <c r="H988" s="225"/>
      <c r="I988" s="228"/>
      <c r="J988" s="220"/>
      <c r="K988" s="176"/>
      <c r="L988" s="176"/>
      <c r="M988" s="176"/>
      <c r="N988" s="176"/>
      <c r="O988" s="227"/>
      <c r="P988" s="176"/>
      <c r="Q988" s="176"/>
      <c r="R988" s="176"/>
      <c r="S988" s="176"/>
      <c r="T988" s="176"/>
      <c r="U988" s="176"/>
      <c r="V988" s="176"/>
      <c r="W988" s="176"/>
      <c r="X988" s="176"/>
      <c r="Y988" s="224"/>
      <c r="Z988" s="176"/>
      <c r="AA988" s="176"/>
      <c r="AB988" s="176"/>
      <c r="AC988" s="176"/>
      <c r="AD988" s="176"/>
      <c r="AE988" s="176"/>
      <c r="AF988" s="176"/>
      <c r="AG988" s="176"/>
      <c r="AH988" s="176"/>
      <c r="AI988" s="176"/>
      <c r="AJ988" s="176"/>
      <c r="AK988" s="176"/>
      <c r="AL988" s="176"/>
      <c r="AM988" s="176"/>
      <c r="AN988" s="176"/>
      <c r="AO988" s="176"/>
      <c r="AP988" s="176"/>
      <c r="AQ988" s="176"/>
      <c r="AR988" s="176"/>
      <c r="AS988" s="176"/>
      <c r="AT988" s="176"/>
      <c r="AU988" s="176"/>
      <c r="AV988" s="176"/>
      <c r="AW988" s="176"/>
      <c r="AX988" s="176"/>
      <c r="AY988" s="176"/>
      <c r="AZ988" s="176"/>
      <c r="BA988" s="176"/>
      <c r="BB988" s="176"/>
      <c r="BC988" s="176"/>
      <c r="BD988" s="176"/>
      <c r="BE988" s="176"/>
      <c r="BF988" s="176"/>
      <c r="BG988" s="176"/>
      <c r="BH988" s="176"/>
      <c r="BI988" s="176"/>
      <c r="BJ988" s="176"/>
      <c r="BK988" s="176"/>
      <c r="BL988" s="176"/>
      <c r="BM988" s="176"/>
      <c r="BN988" s="176"/>
      <c r="BO988" s="176"/>
      <c r="BP988" s="176"/>
      <c r="BQ988" s="176"/>
      <c r="BR988" s="176"/>
      <c r="BS988" s="176"/>
      <c r="BT988" s="176"/>
      <c r="BU988" s="176"/>
      <c r="BV988" s="176"/>
      <c r="BW988" s="176"/>
      <c r="BX988" s="176"/>
      <c r="BY988" s="176"/>
      <c r="BZ988" s="176"/>
      <c r="CA988" s="176"/>
      <c r="CB988" s="176"/>
      <c r="CC988" s="176"/>
      <c r="CD988" s="176"/>
      <c r="CE988" s="176"/>
      <c r="CF988" s="176"/>
      <c r="CG988" s="176"/>
      <c r="CH988" s="176"/>
      <c r="CI988" s="176"/>
      <c r="CJ988" s="176"/>
      <c r="CK988" s="176"/>
      <c r="CL988" s="176"/>
      <c r="CM988" s="176"/>
      <c r="CN988" s="176"/>
      <c r="CO988" s="176"/>
      <c r="CP988" s="176"/>
      <c r="CQ988" s="176"/>
      <c r="CR988" s="176"/>
      <c r="CS988" s="176"/>
      <c r="CT988" s="176"/>
      <c r="CU988" s="176"/>
      <c r="CV988" s="176"/>
      <c r="CW988" s="176"/>
      <c r="CX988" s="176"/>
      <c r="CY988" s="176"/>
      <c r="CZ988" s="176"/>
      <c r="DA988" s="176"/>
      <c r="DB988" s="176"/>
      <c r="DC988" s="176"/>
      <c r="DD988" s="176"/>
      <c r="DE988" s="176"/>
      <c r="DF988" s="176"/>
      <c r="DG988" s="176"/>
      <c r="DH988" s="176"/>
    </row>
    <row r="989" spans="1:112" s="229" customFormat="1" x14ac:dyDescent="0.2">
      <c r="A989" s="216"/>
      <c r="B989" s="176"/>
      <c r="C989" s="223"/>
      <c r="D989" s="176"/>
      <c r="E989" s="224"/>
      <c r="F989" s="176"/>
      <c r="G989" s="176"/>
      <c r="H989" s="225"/>
      <c r="I989" s="228"/>
      <c r="J989" s="220"/>
      <c r="K989" s="176"/>
      <c r="L989" s="176"/>
      <c r="M989" s="176"/>
      <c r="N989" s="176"/>
      <c r="O989" s="227"/>
      <c r="P989" s="176"/>
      <c r="Q989" s="176"/>
      <c r="R989" s="176"/>
      <c r="S989" s="176"/>
      <c r="T989" s="176"/>
      <c r="U989" s="176"/>
      <c r="V989" s="176"/>
      <c r="W989" s="176"/>
      <c r="X989" s="176"/>
      <c r="Y989" s="224"/>
      <c r="Z989" s="176"/>
      <c r="AA989" s="176"/>
      <c r="AB989" s="176"/>
      <c r="AC989" s="176"/>
      <c r="AD989" s="176"/>
      <c r="AE989" s="176"/>
      <c r="AF989" s="176"/>
      <c r="AG989" s="176"/>
      <c r="AH989" s="176"/>
      <c r="AI989" s="176"/>
      <c r="AJ989" s="176"/>
      <c r="AK989" s="176"/>
      <c r="AL989" s="176"/>
      <c r="AM989" s="176"/>
      <c r="AN989" s="176"/>
      <c r="AO989" s="176"/>
      <c r="AP989" s="176"/>
      <c r="AQ989" s="176"/>
      <c r="AR989" s="176"/>
      <c r="AS989" s="176"/>
      <c r="AT989" s="176"/>
      <c r="AU989" s="176"/>
      <c r="AV989" s="176"/>
      <c r="AW989" s="176"/>
      <c r="AX989" s="176"/>
      <c r="AY989" s="176"/>
      <c r="AZ989" s="176"/>
      <c r="BA989" s="176"/>
      <c r="BB989" s="176"/>
      <c r="BC989" s="176"/>
      <c r="BD989" s="176"/>
      <c r="BE989" s="176"/>
      <c r="BF989" s="176"/>
      <c r="BG989" s="176"/>
      <c r="BH989" s="176"/>
      <c r="BI989" s="176"/>
      <c r="BJ989" s="176"/>
      <c r="BK989" s="176"/>
      <c r="BL989" s="176"/>
      <c r="BM989" s="176"/>
      <c r="BN989" s="176"/>
      <c r="BO989" s="176"/>
      <c r="BP989" s="176"/>
      <c r="BQ989" s="176"/>
      <c r="BR989" s="176"/>
      <c r="BS989" s="176"/>
      <c r="BT989" s="176"/>
      <c r="BU989" s="176"/>
      <c r="BV989" s="176"/>
      <c r="BW989" s="176"/>
      <c r="BX989" s="176"/>
      <c r="BY989" s="176"/>
      <c r="BZ989" s="176"/>
      <c r="CA989" s="176"/>
      <c r="CB989" s="176"/>
      <c r="CC989" s="176"/>
      <c r="CD989" s="176"/>
      <c r="CE989" s="176"/>
      <c r="CF989" s="176"/>
      <c r="CG989" s="176"/>
      <c r="CH989" s="176"/>
      <c r="CI989" s="176"/>
      <c r="CJ989" s="176"/>
      <c r="CK989" s="176"/>
      <c r="CL989" s="176"/>
      <c r="CM989" s="176"/>
      <c r="CN989" s="176"/>
      <c r="CO989" s="176"/>
      <c r="CP989" s="176"/>
      <c r="CQ989" s="176"/>
      <c r="CR989" s="176"/>
      <c r="CS989" s="176"/>
      <c r="CT989" s="176"/>
      <c r="CU989" s="176"/>
      <c r="CV989" s="176"/>
      <c r="CW989" s="176"/>
      <c r="CX989" s="176"/>
      <c r="CY989" s="176"/>
      <c r="CZ989" s="176"/>
      <c r="DA989" s="176"/>
      <c r="DB989" s="176"/>
      <c r="DC989" s="176"/>
      <c r="DD989" s="176"/>
      <c r="DE989" s="176"/>
      <c r="DF989" s="176"/>
      <c r="DG989" s="176"/>
      <c r="DH989" s="176"/>
    </row>
    <row r="990" spans="1:112" s="229" customFormat="1" x14ac:dyDescent="0.2">
      <c r="A990" s="216"/>
      <c r="B990" s="176"/>
      <c r="C990" s="176"/>
      <c r="D990" s="176"/>
      <c r="E990" s="224"/>
      <c r="F990" s="176"/>
      <c r="G990" s="176"/>
      <c r="H990" s="225"/>
      <c r="I990" s="228"/>
      <c r="J990" s="220"/>
      <c r="K990" s="176"/>
      <c r="L990" s="176"/>
      <c r="M990" s="176"/>
      <c r="N990" s="176"/>
      <c r="O990" s="227"/>
      <c r="P990" s="176"/>
      <c r="Q990" s="176"/>
      <c r="R990" s="176"/>
      <c r="S990" s="176"/>
      <c r="T990" s="176"/>
      <c r="U990" s="176"/>
      <c r="V990" s="176"/>
      <c r="W990" s="176"/>
      <c r="X990" s="176"/>
      <c r="Y990" s="224"/>
      <c r="Z990" s="176"/>
      <c r="AA990" s="176"/>
      <c r="AB990" s="176"/>
      <c r="AC990" s="176"/>
      <c r="AD990" s="176"/>
      <c r="AE990" s="176"/>
      <c r="AF990" s="176"/>
      <c r="AG990" s="176"/>
      <c r="AH990" s="176"/>
      <c r="AI990" s="176"/>
      <c r="AJ990" s="176"/>
      <c r="AK990" s="176"/>
      <c r="AL990" s="176"/>
      <c r="AM990" s="176"/>
      <c r="AN990" s="176"/>
      <c r="AO990" s="176"/>
      <c r="AP990" s="176"/>
      <c r="AQ990" s="176"/>
      <c r="AR990" s="176"/>
      <c r="AS990" s="176"/>
      <c r="AT990" s="176"/>
      <c r="AU990" s="176"/>
      <c r="AV990" s="176"/>
      <c r="AW990" s="176"/>
      <c r="AX990" s="176"/>
      <c r="AY990" s="176"/>
      <c r="AZ990" s="176"/>
      <c r="BA990" s="176"/>
      <c r="BB990" s="176"/>
      <c r="BC990" s="176"/>
      <c r="BD990" s="176"/>
      <c r="BE990" s="176"/>
      <c r="BF990" s="176"/>
      <c r="BG990" s="176"/>
      <c r="BH990" s="176"/>
      <c r="BI990" s="176"/>
      <c r="BJ990" s="176"/>
      <c r="BK990" s="176"/>
      <c r="BL990" s="176"/>
      <c r="BM990" s="176"/>
      <c r="BN990" s="176"/>
      <c r="BO990" s="176"/>
      <c r="BP990" s="176"/>
      <c r="BQ990" s="176"/>
      <c r="BR990" s="176"/>
      <c r="BS990" s="176"/>
      <c r="BT990" s="176"/>
      <c r="BU990" s="176"/>
      <c r="BV990" s="176"/>
      <c r="BW990" s="176"/>
      <c r="BX990" s="176"/>
      <c r="BY990" s="176"/>
      <c r="BZ990" s="176"/>
      <c r="CA990" s="176"/>
      <c r="CB990" s="176"/>
      <c r="CC990" s="176"/>
      <c r="CD990" s="176"/>
      <c r="CE990" s="176"/>
      <c r="CF990" s="176"/>
      <c r="CG990" s="176"/>
      <c r="CH990" s="176"/>
      <c r="CI990" s="176"/>
      <c r="CJ990" s="176"/>
      <c r="CK990" s="176"/>
      <c r="CL990" s="176"/>
      <c r="CM990" s="176"/>
      <c r="CN990" s="176"/>
      <c r="CO990" s="176"/>
      <c r="CP990" s="176"/>
      <c r="CQ990" s="176"/>
      <c r="CR990" s="176"/>
      <c r="CS990" s="176"/>
      <c r="CT990" s="176"/>
      <c r="CU990" s="176"/>
      <c r="CV990" s="176"/>
      <c r="CW990" s="176"/>
      <c r="CX990" s="176"/>
      <c r="CY990" s="176"/>
      <c r="CZ990" s="176"/>
      <c r="DA990" s="176"/>
      <c r="DB990" s="176"/>
      <c r="DC990" s="176"/>
      <c r="DD990" s="176"/>
      <c r="DE990" s="176"/>
      <c r="DF990" s="176"/>
      <c r="DG990" s="176"/>
      <c r="DH990" s="176"/>
    </row>
    <row r="991" spans="1:112" s="229" customFormat="1" x14ac:dyDescent="0.2">
      <c r="A991" s="216"/>
      <c r="B991" s="176"/>
      <c r="C991" s="176"/>
      <c r="D991" s="176"/>
      <c r="E991" s="224"/>
      <c r="F991" s="176"/>
      <c r="G991" s="176"/>
      <c r="H991" s="225"/>
      <c r="I991" s="228"/>
      <c r="J991" s="220"/>
      <c r="K991" s="176"/>
      <c r="L991" s="176"/>
      <c r="M991" s="176"/>
      <c r="N991" s="176"/>
      <c r="O991" s="227"/>
      <c r="P991" s="176"/>
      <c r="Q991" s="176"/>
      <c r="R991" s="176"/>
      <c r="S991" s="176"/>
      <c r="T991" s="176"/>
      <c r="U991" s="176"/>
      <c r="V991" s="176"/>
      <c r="W991" s="176"/>
      <c r="X991" s="176"/>
      <c r="Y991" s="224"/>
      <c r="Z991" s="176"/>
      <c r="AA991" s="176"/>
      <c r="AB991" s="176"/>
      <c r="AC991" s="176"/>
      <c r="AD991" s="176"/>
      <c r="AE991" s="176"/>
      <c r="AF991" s="176"/>
      <c r="AG991" s="176"/>
      <c r="AH991" s="176"/>
      <c r="AI991" s="176"/>
      <c r="AJ991" s="176"/>
      <c r="AK991" s="176"/>
      <c r="AL991" s="176"/>
      <c r="AM991" s="176"/>
      <c r="AN991" s="176"/>
      <c r="AO991" s="176"/>
      <c r="AP991" s="176"/>
      <c r="AQ991" s="176"/>
      <c r="AR991" s="176"/>
      <c r="AS991" s="176"/>
      <c r="AT991" s="176"/>
      <c r="AU991" s="176"/>
      <c r="AV991" s="176"/>
      <c r="AW991" s="176"/>
      <c r="AX991" s="176"/>
      <c r="AY991" s="176"/>
      <c r="AZ991" s="176"/>
      <c r="BA991" s="176"/>
      <c r="BB991" s="176"/>
      <c r="BC991" s="176"/>
      <c r="BD991" s="176"/>
      <c r="BE991" s="176"/>
      <c r="BF991" s="176"/>
      <c r="BG991" s="176"/>
      <c r="BH991" s="176"/>
      <c r="BI991" s="176"/>
      <c r="BJ991" s="176"/>
      <c r="BK991" s="176"/>
      <c r="BL991" s="176"/>
      <c r="BM991" s="176"/>
      <c r="BN991" s="176"/>
      <c r="BO991" s="176"/>
      <c r="BP991" s="176"/>
      <c r="BQ991" s="176"/>
      <c r="BR991" s="176"/>
      <c r="BS991" s="176"/>
      <c r="BT991" s="176"/>
      <c r="BU991" s="176"/>
      <c r="BV991" s="176"/>
      <c r="BW991" s="176"/>
      <c r="BX991" s="176"/>
      <c r="BY991" s="176"/>
      <c r="BZ991" s="176"/>
      <c r="CA991" s="176"/>
      <c r="CB991" s="176"/>
      <c r="CC991" s="176"/>
      <c r="CD991" s="176"/>
      <c r="CE991" s="176"/>
      <c r="CF991" s="176"/>
      <c r="CG991" s="176"/>
      <c r="CH991" s="176"/>
      <c r="CI991" s="176"/>
      <c r="CJ991" s="176"/>
      <c r="CK991" s="176"/>
      <c r="CL991" s="176"/>
      <c r="CM991" s="176"/>
      <c r="CN991" s="176"/>
      <c r="CO991" s="176"/>
      <c r="CP991" s="176"/>
      <c r="CQ991" s="176"/>
      <c r="CR991" s="176"/>
      <c r="CS991" s="176"/>
      <c r="CT991" s="176"/>
      <c r="CU991" s="176"/>
      <c r="CV991" s="176"/>
      <c r="CW991" s="176"/>
      <c r="CX991" s="176"/>
      <c r="CY991" s="176"/>
      <c r="CZ991" s="176"/>
      <c r="DA991" s="176"/>
      <c r="DB991" s="176"/>
      <c r="DC991" s="176"/>
      <c r="DD991" s="176"/>
      <c r="DE991" s="176"/>
      <c r="DF991" s="176"/>
      <c r="DG991" s="176"/>
      <c r="DH991" s="176"/>
    </row>
    <row r="992" spans="1:112" s="229" customFormat="1" x14ac:dyDescent="0.2">
      <c r="A992" s="216"/>
      <c r="B992" s="176"/>
      <c r="C992" s="223"/>
      <c r="D992" s="176"/>
      <c r="E992" s="224"/>
      <c r="F992" s="176"/>
      <c r="G992" s="176"/>
      <c r="H992" s="225"/>
      <c r="I992" s="228"/>
      <c r="J992" s="220"/>
      <c r="K992" s="176"/>
      <c r="L992" s="176"/>
      <c r="M992" s="176"/>
      <c r="N992" s="176"/>
      <c r="O992" s="227"/>
      <c r="P992" s="176"/>
      <c r="Q992" s="176"/>
      <c r="R992" s="176"/>
      <c r="S992" s="176"/>
      <c r="T992" s="176"/>
      <c r="U992" s="176"/>
      <c r="V992" s="176"/>
      <c r="W992" s="176"/>
      <c r="X992" s="176"/>
      <c r="Y992" s="224"/>
      <c r="Z992" s="176"/>
      <c r="AA992" s="176"/>
      <c r="AB992" s="176"/>
      <c r="AC992" s="176"/>
      <c r="AD992" s="176"/>
      <c r="AE992" s="176"/>
      <c r="AF992" s="176"/>
      <c r="AG992" s="176"/>
      <c r="AH992" s="176"/>
      <c r="AI992" s="176"/>
      <c r="AJ992" s="176"/>
      <c r="AK992" s="176"/>
      <c r="AL992" s="176"/>
      <c r="AM992" s="176"/>
      <c r="AN992" s="176"/>
      <c r="AO992" s="176"/>
      <c r="AP992" s="176"/>
      <c r="AQ992" s="176"/>
      <c r="AR992" s="176"/>
      <c r="AS992" s="176"/>
      <c r="AT992" s="176"/>
      <c r="AU992" s="176"/>
      <c r="AV992" s="176"/>
      <c r="AW992" s="176"/>
      <c r="AX992" s="176"/>
      <c r="AY992" s="176"/>
      <c r="AZ992" s="176"/>
      <c r="BA992" s="176"/>
      <c r="BB992" s="176"/>
      <c r="BC992" s="176"/>
      <c r="BD992" s="176"/>
      <c r="BE992" s="176"/>
      <c r="BF992" s="176"/>
      <c r="BG992" s="176"/>
      <c r="BH992" s="176"/>
      <c r="BI992" s="176"/>
      <c r="BJ992" s="176"/>
      <c r="BK992" s="176"/>
      <c r="BL992" s="176"/>
      <c r="BM992" s="176"/>
      <c r="BN992" s="176"/>
      <c r="BO992" s="176"/>
      <c r="BP992" s="176"/>
      <c r="BQ992" s="176"/>
      <c r="BR992" s="176"/>
      <c r="BS992" s="176"/>
      <c r="BT992" s="176"/>
      <c r="BU992" s="176"/>
      <c r="BV992" s="176"/>
      <c r="BW992" s="176"/>
      <c r="BX992" s="176"/>
      <c r="BY992" s="176"/>
      <c r="BZ992" s="176"/>
      <c r="CA992" s="176"/>
      <c r="CB992" s="176"/>
      <c r="CC992" s="176"/>
      <c r="CD992" s="176"/>
      <c r="CE992" s="176"/>
      <c r="CF992" s="176"/>
      <c r="CG992" s="176"/>
      <c r="CH992" s="176"/>
      <c r="CI992" s="176"/>
      <c r="CJ992" s="176"/>
      <c r="CK992" s="176"/>
      <c r="CL992" s="176"/>
      <c r="CM992" s="176"/>
      <c r="CN992" s="176"/>
      <c r="CO992" s="176"/>
      <c r="CP992" s="176"/>
      <c r="CQ992" s="176"/>
      <c r="CR992" s="176"/>
      <c r="CS992" s="176"/>
      <c r="CT992" s="176"/>
      <c r="CU992" s="176"/>
      <c r="CV992" s="176"/>
      <c r="CW992" s="176"/>
      <c r="CX992" s="176"/>
      <c r="CY992" s="176"/>
      <c r="CZ992" s="176"/>
      <c r="DA992" s="176"/>
      <c r="DB992" s="176"/>
      <c r="DC992" s="176"/>
      <c r="DD992" s="176"/>
      <c r="DE992" s="176"/>
      <c r="DF992" s="176"/>
      <c r="DG992" s="176"/>
      <c r="DH992" s="176"/>
    </row>
    <row r="993" spans="1:112" s="229" customFormat="1" x14ac:dyDescent="0.2">
      <c r="A993" s="216"/>
      <c r="B993" s="176"/>
      <c r="C993" s="176"/>
      <c r="D993" s="176"/>
      <c r="E993" s="224"/>
      <c r="F993" s="176"/>
      <c r="G993" s="176"/>
      <c r="H993" s="225"/>
      <c r="I993" s="228"/>
      <c r="J993" s="220"/>
      <c r="K993" s="176"/>
      <c r="L993" s="176"/>
      <c r="M993" s="176"/>
      <c r="N993" s="176"/>
      <c r="O993" s="227"/>
      <c r="P993" s="176"/>
      <c r="Q993" s="176"/>
      <c r="R993" s="176"/>
      <c r="S993" s="176"/>
      <c r="T993" s="176"/>
      <c r="U993" s="176"/>
      <c r="V993" s="176"/>
      <c r="W993" s="176"/>
      <c r="X993" s="176"/>
      <c r="Y993" s="224"/>
      <c r="Z993" s="176"/>
      <c r="AA993" s="176"/>
      <c r="AB993" s="176"/>
      <c r="AC993" s="176"/>
      <c r="AD993" s="176"/>
      <c r="AE993" s="176"/>
      <c r="AF993" s="176"/>
      <c r="AG993" s="176"/>
      <c r="AH993" s="176"/>
      <c r="AI993" s="176"/>
      <c r="AJ993" s="176"/>
      <c r="AK993" s="176"/>
      <c r="AL993" s="176"/>
      <c r="AM993" s="176"/>
      <c r="AN993" s="176"/>
      <c r="AO993" s="176"/>
      <c r="AP993" s="176"/>
      <c r="AQ993" s="176"/>
      <c r="AR993" s="176"/>
      <c r="AS993" s="176"/>
      <c r="AT993" s="176"/>
      <c r="AU993" s="176"/>
      <c r="AV993" s="176"/>
      <c r="AW993" s="176"/>
      <c r="AX993" s="176"/>
      <c r="AY993" s="176"/>
      <c r="AZ993" s="176"/>
      <c r="BA993" s="176"/>
      <c r="BB993" s="176"/>
      <c r="BC993" s="176"/>
      <c r="BD993" s="176"/>
      <c r="BE993" s="176"/>
      <c r="BF993" s="176"/>
      <c r="BG993" s="176"/>
      <c r="BH993" s="176"/>
      <c r="BI993" s="176"/>
      <c r="BJ993" s="176"/>
      <c r="BK993" s="176"/>
      <c r="BL993" s="176"/>
      <c r="BM993" s="176"/>
      <c r="BN993" s="176"/>
      <c r="BO993" s="176"/>
      <c r="BP993" s="176"/>
      <c r="BQ993" s="176"/>
      <c r="BR993" s="176"/>
      <c r="BS993" s="176"/>
      <c r="BT993" s="176"/>
      <c r="BU993" s="176"/>
      <c r="BV993" s="176"/>
      <c r="BW993" s="176"/>
      <c r="BX993" s="176"/>
      <c r="BY993" s="176"/>
      <c r="BZ993" s="176"/>
      <c r="CA993" s="176"/>
      <c r="CB993" s="176"/>
      <c r="CC993" s="176"/>
      <c r="CD993" s="176"/>
      <c r="CE993" s="176"/>
      <c r="CF993" s="176"/>
      <c r="CG993" s="176"/>
      <c r="CH993" s="176"/>
      <c r="CI993" s="176"/>
      <c r="CJ993" s="176"/>
      <c r="CK993" s="176"/>
      <c r="CL993" s="176"/>
      <c r="CM993" s="176"/>
      <c r="CN993" s="176"/>
      <c r="CO993" s="176"/>
      <c r="CP993" s="176"/>
      <c r="CQ993" s="176"/>
      <c r="CR993" s="176"/>
      <c r="CS993" s="176"/>
      <c r="CT993" s="176"/>
      <c r="CU993" s="176"/>
      <c r="CV993" s="176"/>
      <c r="CW993" s="176"/>
      <c r="CX993" s="176"/>
      <c r="CY993" s="176"/>
      <c r="CZ993" s="176"/>
      <c r="DA993" s="176"/>
      <c r="DB993" s="176"/>
      <c r="DC993" s="176"/>
      <c r="DD993" s="176"/>
      <c r="DE993" s="176"/>
      <c r="DF993" s="176"/>
      <c r="DG993" s="176"/>
      <c r="DH993" s="176"/>
    </row>
    <row r="994" spans="1:112" s="229" customFormat="1" x14ac:dyDescent="0.2">
      <c r="A994" s="216"/>
      <c r="B994" s="176"/>
      <c r="C994" s="176"/>
      <c r="D994" s="176"/>
      <c r="E994" s="224"/>
      <c r="F994" s="176"/>
      <c r="G994" s="176"/>
      <c r="H994" s="225"/>
      <c r="I994" s="228"/>
      <c r="J994" s="220"/>
      <c r="K994" s="176"/>
      <c r="L994" s="176"/>
      <c r="M994" s="176"/>
      <c r="N994" s="176"/>
      <c r="O994" s="227"/>
      <c r="P994" s="176"/>
      <c r="Q994" s="176"/>
      <c r="R994" s="176"/>
      <c r="S994" s="176"/>
      <c r="T994" s="176"/>
      <c r="U994" s="176"/>
      <c r="V994" s="176"/>
      <c r="W994" s="176"/>
      <c r="X994" s="176"/>
      <c r="Y994" s="224"/>
      <c r="Z994" s="176"/>
      <c r="AA994" s="176"/>
      <c r="AB994" s="176"/>
      <c r="AC994" s="176"/>
      <c r="AD994" s="176"/>
      <c r="AE994" s="176"/>
      <c r="AF994" s="176"/>
      <c r="AG994" s="176"/>
      <c r="AH994" s="176"/>
      <c r="AI994" s="176"/>
      <c r="AJ994" s="176"/>
      <c r="AK994" s="176"/>
      <c r="AL994" s="176"/>
      <c r="AM994" s="176"/>
      <c r="AN994" s="176"/>
      <c r="AO994" s="176"/>
      <c r="AP994" s="176"/>
      <c r="AQ994" s="176"/>
      <c r="AR994" s="176"/>
      <c r="AS994" s="176"/>
      <c r="AT994" s="176"/>
      <c r="AU994" s="176"/>
      <c r="AV994" s="176"/>
      <c r="AW994" s="176"/>
      <c r="AX994" s="176"/>
      <c r="AY994" s="176"/>
      <c r="AZ994" s="176"/>
      <c r="BA994" s="176"/>
      <c r="BB994" s="176"/>
      <c r="BC994" s="176"/>
      <c r="BD994" s="176"/>
      <c r="BE994" s="176"/>
      <c r="BF994" s="176"/>
      <c r="BG994" s="176"/>
      <c r="BH994" s="176"/>
      <c r="BI994" s="176"/>
      <c r="BJ994" s="176"/>
      <c r="BK994" s="176"/>
      <c r="BL994" s="176"/>
      <c r="BM994" s="176"/>
      <c r="BN994" s="176"/>
      <c r="BO994" s="176"/>
      <c r="BP994" s="176"/>
      <c r="BQ994" s="176"/>
      <c r="BR994" s="176"/>
      <c r="BS994" s="176"/>
      <c r="BT994" s="176"/>
      <c r="BU994" s="176"/>
      <c r="BV994" s="176"/>
      <c r="BW994" s="176"/>
      <c r="BX994" s="176"/>
      <c r="BY994" s="176"/>
      <c r="BZ994" s="176"/>
      <c r="CA994" s="176"/>
      <c r="CB994" s="176"/>
      <c r="CC994" s="176"/>
      <c r="CD994" s="176"/>
      <c r="CE994" s="176"/>
      <c r="CF994" s="176"/>
      <c r="CG994" s="176"/>
      <c r="CH994" s="176"/>
      <c r="CI994" s="176"/>
      <c r="CJ994" s="176"/>
      <c r="CK994" s="176"/>
      <c r="CL994" s="176"/>
      <c r="CM994" s="176"/>
      <c r="CN994" s="176"/>
      <c r="CO994" s="176"/>
      <c r="CP994" s="176"/>
      <c r="CQ994" s="176"/>
      <c r="CR994" s="176"/>
      <c r="CS994" s="176"/>
      <c r="CT994" s="176"/>
      <c r="CU994" s="176"/>
      <c r="CV994" s="176"/>
      <c r="CW994" s="176"/>
      <c r="CX994" s="176"/>
      <c r="CY994" s="176"/>
      <c r="CZ994" s="176"/>
      <c r="DA994" s="176"/>
      <c r="DB994" s="176"/>
      <c r="DC994" s="176"/>
      <c r="DD994" s="176"/>
      <c r="DE994" s="176"/>
      <c r="DF994" s="176"/>
      <c r="DG994" s="176"/>
      <c r="DH994" s="176"/>
    </row>
    <row r="995" spans="1:112" s="229" customFormat="1" x14ac:dyDescent="0.2">
      <c r="A995" s="216"/>
      <c r="B995" s="176"/>
      <c r="C995" s="176"/>
      <c r="D995" s="176"/>
      <c r="E995" s="224"/>
      <c r="F995" s="176"/>
      <c r="G995" s="176"/>
      <c r="H995" s="225"/>
      <c r="I995" s="228"/>
      <c r="J995" s="220"/>
      <c r="K995" s="176"/>
      <c r="L995" s="176"/>
      <c r="M995" s="176"/>
      <c r="N995" s="176"/>
      <c r="O995" s="227"/>
      <c r="P995" s="176"/>
      <c r="Q995" s="176"/>
      <c r="R995" s="176"/>
      <c r="S995" s="176"/>
      <c r="T995" s="176"/>
      <c r="U995" s="176"/>
      <c r="V995" s="176"/>
      <c r="W995" s="176"/>
      <c r="X995" s="176"/>
      <c r="Y995" s="224"/>
      <c r="Z995" s="176"/>
      <c r="AA995" s="176"/>
      <c r="AB995" s="176"/>
      <c r="AC995" s="176"/>
      <c r="AD995" s="176"/>
      <c r="AE995" s="176"/>
      <c r="AF995" s="176"/>
      <c r="AG995" s="176"/>
      <c r="AH995" s="176"/>
      <c r="AI995" s="176"/>
      <c r="AJ995" s="176"/>
      <c r="AK995" s="176"/>
      <c r="AL995" s="176"/>
      <c r="AM995" s="176"/>
      <c r="AN995" s="176"/>
      <c r="AO995" s="176"/>
      <c r="AP995" s="176"/>
      <c r="AQ995" s="176"/>
      <c r="AR995" s="176"/>
      <c r="AS995" s="176"/>
      <c r="AT995" s="176"/>
      <c r="AU995" s="176"/>
      <c r="AV995" s="176"/>
      <c r="AW995" s="176"/>
      <c r="AX995" s="176"/>
      <c r="AY995" s="176"/>
      <c r="AZ995" s="176"/>
      <c r="BA995" s="176"/>
      <c r="BB995" s="176"/>
      <c r="BC995" s="176"/>
      <c r="BD995" s="176"/>
      <c r="BE995" s="176"/>
      <c r="BF995" s="176"/>
      <c r="BG995" s="176"/>
      <c r="BH995" s="176"/>
      <c r="BI995" s="176"/>
      <c r="BJ995" s="176"/>
      <c r="BK995" s="176"/>
      <c r="BL995" s="176"/>
      <c r="BM995" s="176"/>
      <c r="BN995" s="176"/>
      <c r="BO995" s="176"/>
      <c r="BP995" s="176"/>
      <c r="BQ995" s="176"/>
      <c r="BR995" s="176"/>
      <c r="BS995" s="176"/>
      <c r="BT995" s="176"/>
      <c r="BU995" s="176"/>
      <c r="BV995" s="176"/>
      <c r="BW995" s="176"/>
      <c r="BX995" s="176"/>
      <c r="BY995" s="176"/>
      <c r="BZ995" s="176"/>
      <c r="CA995" s="176"/>
      <c r="CB995" s="176"/>
      <c r="CC995" s="176"/>
      <c r="CD995" s="176"/>
      <c r="CE995" s="176"/>
      <c r="CF995" s="176"/>
      <c r="CG995" s="176"/>
      <c r="CH995" s="176"/>
      <c r="CI995" s="176"/>
      <c r="CJ995" s="176"/>
      <c r="CK995" s="176"/>
      <c r="CL995" s="176"/>
      <c r="CM995" s="176"/>
      <c r="CN995" s="176"/>
      <c r="CO995" s="176"/>
      <c r="CP995" s="176"/>
      <c r="CQ995" s="176"/>
      <c r="CR995" s="176"/>
      <c r="CS995" s="176"/>
      <c r="CT995" s="176"/>
      <c r="CU995" s="176"/>
      <c r="CV995" s="176"/>
      <c r="CW995" s="176"/>
      <c r="CX995" s="176"/>
      <c r="CY995" s="176"/>
      <c r="CZ995" s="176"/>
      <c r="DA995" s="176"/>
      <c r="DB995" s="176"/>
      <c r="DC995" s="176"/>
      <c r="DD995" s="176"/>
      <c r="DE995" s="176"/>
      <c r="DF995" s="176"/>
      <c r="DG995" s="176"/>
      <c r="DH995" s="176"/>
    </row>
    <row r="996" spans="1:112" s="229" customFormat="1" x14ac:dyDescent="0.2">
      <c r="A996" s="216"/>
      <c r="B996" s="176"/>
      <c r="C996" s="176"/>
      <c r="D996" s="176"/>
      <c r="E996" s="224"/>
      <c r="F996" s="176"/>
      <c r="G996" s="176"/>
      <c r="H996" s="225"/>
      <c r="I996" s="228"/>
      <c r="J996" s="220"/>
      <c r="K996" s="176"/>
      <c r="L996" s="176"/>
      <c r="M996" s="176"/>
      <c r="N996" s="176"/>
      <c r="O996" s="227"/>
      <c r="P996" s="176"/>
      <c r="Q996" s="176"/>
      <c r="R996" s="176"/>
      <c r="S996" s="176"/>
      <c r="T996" s="176"/>
      <c r="U996" s="176"/>
      <c r="V996" s="176"/>
      <c r="W996" s="176"/>
      <c r="X996" s="176"/>
      <c r="Y996" s="224"/>
      <c r="Z996" s="176"/>
      <c r="AA996" s="176"/>
      <c r="AB996" s="176"/>
      <c r="AC996" s="176"/>
      <c r="AD996" s="176"/>
      <c r="AE996" s="176"/>
      <c r="AF996" s="176"/>
      <c r="AG996" s="176"/>
      <c r="AH996" s="176"/>
      <c r="AI996" s="176"/>
      <c r="AJ996" s="176"/>
      <c r="AK996" s="176"/>
      <c r="AL996" s="176"/>
      <c r="AM996" s="176"/>
      <c r="AN996" s="176"/>
      <c r="AO996" s="176"/>
      <c r="AP996" s="176"/>
      <c r="AQ996" s="176"/>
      <c r="AR996" s="176"/>
      <c r="AS996" s="176"/>
      <c r="AT996" s="176"/>
      <c r="AU996" s="176"/>
      <c r="AV996" s="176"/>
      <c r="AW996" s="176"/>
      <c r="AX996" s="176"/>
      <c r="AY996" s="176"/>
      <c r="AZ996" s="176"/>
      <c r="BA996" s="176"/>
      <c r="BB996" s="176"/>
      <c r="BC996" s="176"/>
      <c r="BD996" s="176"/>
      <c r="BE996" s="176"/>
      <c r="BF996" s="176"/>
      <c r="BG996" s="176"/>
      <c r="BH996" s="176"/>
      <c r="BI996" s="176"/>
      <c r="BJ996" s="176"/>
      <c r="BK996" s="176"/>
      <c r="BL996" s="176"/>
      <c r="BM996" s="176"/>
      <c r="BN996" s="176"/>
      <c r="BO996" s="176"/>
      <c r="BP996" s="176"/>
      <c r="BQ996" s="176"/>
      <c r="BR996" s="176"/>
      <c r="BS996" s="176"/>
      <c r="BT996" s="176"/>
      <c r="BU996" s="176"/>
      <c r="BV996" s="176"/>
      <c r="BW996" s="176"/>
      <c r="BX996" s="176"/>
      <c r="BY996" s="176"/>
      <c r="BZ996" s="176"/>
      <c r="CA996" s="176"/>
      <c r="CB996" s="176"/>
      <c r="CC996" s="176"/>
      <c r="CD996" s="176"/>
      <c r="CE996" s="176"/>
      <c r="CF996" s="176"/>
      <c r="CG996" s="176"/>
      <c r="CH996" s="176"/>
      <c r="CI996" s="176"/>
      <c r="CJ996" s="176"/>
      <c r="CK996" s="176"/>
      <c r="CL996" s="176"/>
      <c r="CM996" s="176"/>
      <c r="CN996" s="176"/>
      <c r="CO996" s="176"/>
      <c r="CP996" s="176"/>
      <c r="CQ996" s="176"/>
      <c r="CR996" s="176"/>
      <c r="CS996" s="176"/>
      <c r="CT996" s="176"/>
      <c r="CU996" s="176"/>
      <c r="CV996" s="176"/>
      <c r="CW996" s="176"/>
      <c r="CX996" s="176"/>
      <c r="CY996" s="176"/>
      <c r="CZ996" s="176"/>
      <c r="DA996" s="176"/>
      <c r="DB996" s="176"/>
      <c r="DC996" s="176"/>
      <c r="DD996" s="176"/>
      <c r="DE996" s="176"/>
      <c r="DF996" s="176"/>
      <c r="DG996" s="176"/>
      <c r="DH996" s="176"/>
    </row>
    <row r="997" spans="1:112" s="229" customFormat="1" x14ac:dyDescent="0.2">
      <c r="A997" s="216"/>
      <c r="B997" s="176"/>
      <c r="C997" s="223"/>
      <c r="D997" s="176"/>
      <c r="E997" s="224"/>
      <c r="F997" s="176"/>
      <c r="G997" s="176"/>
      <c r="H997" s="225"/>
      <c r="I997" s="228"/>
      <c r="J997" s="220"/>
      <c r="K997" s="176"/>
      <c r="L997" s="176"/>
      <c r="M997" s="176"/>
      <c r="N997" s="176"/>
      <c r="O997" s="227"/>
      <c r="P997" s="176"/>
      <c r="Q997" s="176"/>
      <c r="R997" s="176"/>
      <c r="S997" s="176"/>
      <c r="T997" s="176"/>
      <c r="U997" s="176"/>
      <c r="V997" s="176"/>
      <c r="W997" s="176"/>
      <c r="X997" s="176"/>
      <c r="Y997" s="224"/>
      <c r="Z997" s="176"/>
      <c r="AA997" s="176"/>
      <c r="AB997" s="176"/>
      <c r="AC997" s="176"/>
      <c r="AD997" s="176"/>
      <c r="AE997" s="176"/>
      <c r="AF997" s="176"/>
      <c r="AG997" s="176"/>
      <c r="AH997" s="176"/>
      <c r="AI997" s="176"/>
      <c r="AJ997" s="176"/>
      <c r="AK997" s="176"/>
      <c r="AL997" s="176"/>
      <c r="AM997" s="176"/>
      <c r="AN997" s="176"/>
      <c r="AO997" s="176"/>
      <c r="AP997" s="176"/>
      <c r="AQ997" s="176"/>
      <c r="AR997" s="176"/>
      <c r="AS997" s="176"/>
      <c r="AT997" s="176"/>
      <c r="AU997" s="176"/>
      <c r="AV997" s="176"/>
      <c r="AW997" s="176"/>
      <c r="AX997" s="176"/>
      <c r="AY997" s="176"/>
      <c r="AZ997" s="176"/>
      <c r="BA997" s="176"/>
      <c r="BB997" s="176"/>
      <c r="BC997" s="176"/>
      <c r="BD997" s="176"/>
      <c r="BE997" s="176"/>
      <c r="BF997" s="176"/>
      <c r="BG997" s="176"/>
      <c r="BH997" s="176"/>
      <c r="BI997" s="176"/>
      <c r="BJ997" s="176"/>
      <c r="BK997" s="176"/>
      <c r="BL997" s="176"/>
      <c r="BM997" s="176"/>
      <c r="BN997" s="176"/>
      <c r="BO997" s="176"/>
      <c r="BP997" s="176"/>
      <c r="BQ997" s="176"/>
      <c r="BR997" s="176"/>
      <c r="BS997" s="176"/>
      <c r="BT997" s="176"/>
      <c r="BU997" s="176"/>
      <c r="BV997" s="176"/>
      <c r="BW997" s="176"/>
      <c r="BX997" s="176"/>
      <c r="BY997" s="176"/>
      <c r="BZ997" s="176"/>
      <c r="CA997" s="176"/>
      <c r="CB997" s="176"/>
      <c r="CC997" s="176"/>
      <c r="CD997" s="176"/>
      <c r="CE997" s="176"/>
      <c r="CF997" s="176"/>
      <c r="CG997" s="176"/>
      <c r="CH997" s="176"/>
      <c r="CI997" s="176"/>
      <c r="CJ997" s="176"/>
      <c r="CK997" s="176"/>
      <c r="CL997" s="176"/>
      <c r="CM997" s="176"/>
      <c r="CN997" s="176"/>
      <c r="CO997" s="176"/>
      <c r="CP997" s="176"/>
      <c r="CQ997" s="176"/>
      <c r="CR997" s="176"/>
      <c r="CS997" s="176"/>
      <c r="CT997" s="176"/>
      <c r="CU997" s="176"/>
      <c r="CV997" s="176"/>
      <c r="CW997" s="176"/>
      <c r="CX997" s="176"/>
      <c r="CY997" s="176"/>
      <c r="CZ997" s="176"/>
      <c r="DA997" s="176"/>
      <c r="DB997" s="176"/>
      <c r="DC997" s="176"/>
      <c r="DD997" s="176"/>
      <c r="DE997" s="176"/>
      <c r="DF997" s="176"/>
      <c r="DG997" s="176"/>
      <c r="DH997" s="176"/>
    </row>
    <row r="998" spans="1:112" s="176" customFormat="1" x14ac:dyDescent="0.2">
      <c r="A998" s="216"/>
      <c r="E998" s="224"/>
      <c r="H998" s="225"/>
      <c r="I998" s="228"/>
      <c r="J998" s="220"/>
      <c r="O998" s="227"/>
      <c r="Y998" s="224"/>
    </row>
    <row r="999" spans="1:112" s="176" customFormat="1" x14ac:dyDescent="0.2">
      <c r="A999" s="216"/>
      <c r="C999" s="223"/>
      <c r="E999" s="224"/>
      <c r="H999" s="225"/>
      <c r="I999" s="228"/>
      <c r="J999" s="220"/>
      <c r="O999" s="227"/>
      <c r="Y999" s="224"/>
    </row>
    <row r="1000" spans="1:112" s="176" customFormat="1" x14ac:dyDescent="0.2">
      <c r="A1000" s="216"/>
      <c r="C1000" s="223"/>
      <c r="E1000" s="224"/>
      <c r="H1000" s="228"/>
      <c r="I1000" s="228"/>
      <c r="J1000" s="220"/>
      <c r="O1000" s="227"/>
      <c r="Y1000" s="224"/>
    </row>
    <row r="1001" spans="1:112" s="176" customFormat="1" x14ac:dyDescent="0.2">
      <c r="A1001" s="216"/>
      <c r="E1001" s="224"/>
      <c r="H1001" s="228"/>
      <c r="I1001" s="228"/>
      <c r="J1001" s="220"/>
      <c r="O1001" s="227"/>
      <c r="Y1001" s="224"/>
    </row>
    <row r="1002" spans="1:112" s="176" customFormat="1" x14ac:dyDescent="0.2">
      <c r="A1002" s="216"/>
      <c r="E1002" s="224"/>
      <c r="H1002" s="228"/>
      <c r="I1002" s="228"/>
      <c r="J1002" s="220"/>
      <c r="O1002" s="227"/>
      <c r="Y1002" s="224"/>
    </row>
    <row r="1003" spans="1:112" s="176" customFormat="1" x14ac:dyDescent="0.2">
      <c r="A1003" s="216"/>
      <c r="E1003" s="224"/>
      <c r="H1003" s="228"/>
      <c r="I1003" s="228"/>
      <c r="J1003" s="220"/>
      <c r="O1003" s="227"/>
      <c r="Y1003" s="224"/>
    </row>
    <row r="1004" spans="1:112" s="176" customFormat="1" x14ac:dyDescent="0.2">
      <c r="A1004" s="216"/>
      <c r="E1004" s="224"/>
      <c r="H1004" s="225"/>
      <c r="I1004" s="228"/>
      <c r="J1004" s="220"/>
      <c r="O1004" s="227"/>
      <c r="Y1004" s="224"/>
    </row>
    <row r="1005" spans="1:112" s="176" customFormat="1" x14ac:dyDescent="0.2">
      <c r="A1005" s="216"/>
      <c r="E1005" s="224"/>
      <c r="H1005" s="228"/>
      <c r="I1005" s="228"/>
      <c r="J1005" s="220"/>
      <c r="O1005" s="227"/>
      <c r="Y1005" s="224"/>
    </row>
    <row r="1006" spans="1:112" s="176" customFormat="1" x14ac:dyDescent="0.2">
      <c r="A1006" s="216"/>
      <c r="E1006" s="224"/>
      <c r="H1006" s="228"/>
      <c r="I1006" s="228"/>
      <c r="J1006" s="220"/>
      <c r="O1006" s="227"/>
      <c r="Y1006" s="224"/>
    </row>
    <row r="1007" spans="1:112" s="176" customFormat="1" x14ac:dyDescent="0.2">
      <c r="A1007" s="216"/>
      <c r="C1007" s="223"/>
      <c r="E1007" s="224"/>
      <c r="H1007" s="228"/>
      <c r="I1007" s="228"/>
      <c r="J1007" s="220"/>
      <c r="O1007" s="227"/>
      <c r="Y1007" s="224"/>
    </row>
    <row r="1008" spans="1:112" s="176" customFormat="1" x14ac:dyDescent="0.2">
      <c r="A1008" s="216"/>
      <c r="E1008" s="224"/>
      <c r="H1008" s="225"/>
      <c r="I1008" s="228"/>
      <c r="J1008" s="220"/>
      <c r="O1008" s="227"/>
      <c r="Y1008" s="224"/>
    </row>
    <row r="1009" spans="1:25" s="176" customFormat="1" x14ac:dyDescent="0.2">
      <c r="A1009" s="216"/>
      <c r="E1009" s="224"/>
      <c r="H1009" s="228"/>
      <c r="I1009" s="228"/>
      <c r="J1009" s="220"/>
      <c r="O1009" s="227"/>
      <c r="Y1009" s="224"/>
    </row>
    <row r="1010" spans="1:25" s="176" customFormat="1" x14ac:dyDescent="0.2">
      <c r="A1010" s="216"/>
      <c r="E1010" s="224"/>
      <c r="H1010" s="228"/>
      <c r="I1010" s="228"/>
      <c r="J1010" s="220"/>
      <c r="O1010" s="227"/>
      <c r="Y1010" s="224"/>
    </row>
    <row r="1011" spans="1:25" s="176" customFormat="1" x14ac:dyDescent="0.2">
      <c r="A1011" s="216"/>
      <c r="E1011" s="224"/>
      <c r="H1011" s="225"/>
      <c r="I1011" s="228"/>
      <c r="J1011" s="220"/>
      <c r="O1011" s="227"/>
      <c r="Y1011" s="224"/>
    </row>
    <row r="1012" spans="1:25" s="176" customFormat="1" x14ac:dyDescent="0.2">
      <c r="A1012" s="216"/>
      <c r="E1012" s="224"/>
      <c r="H1012" s="228"/>
      <c r="I1012" s="228"/>
      <c r="J1012" s="220"/>
      <c r="O1012" s="227"/>
      <c r="Y1012" s="224"/>
    </row>
    <row r="1013" spans="1:25" s="176" customFormat="1" x14ac:dyDescent="0.2">
      <c r="A1013" s="216"/>
      <c r="E1013" s="224"/>
      <c r="H1013" s="225"/>
      <c r="I1013" s="228"/>
      <c r="J1013" s="220"/>
      <c r="O1013" s="227"/>
      <c r="Y1013" s="224"/>
    </row>
    <row r="1014" spans="1:25" s="176" customFormat="1" x14ac:dyDescent="0.2">
      <c r="A1014" s="216"/>
      <c r="E1014" s="224"/>
      <c r="H1014" s="228"/>
      <c r="I1014" s="228"/>
      <c r="J1014" s="220"/>
      <c r="O1014" s="227"/>
      <c r="Y1014" s="224"/>
    </row>
    <row r="1015" spans="1:25" s="176" customFormat="1" x14ac:dyDescent="0.2">
      <c r="A1015" s="216"/>
      <c r="E1015" s="224"/>
      <c r="H1015" s="228"/>
      <c r="I1015" s="228"/>
      <c r="J1015" s="220"/>
      <c r="O1015" s="227"/>
      <c r="Y1015" s="224"/>
    </row>
    <row r="1016" spans="1:25" s="176" customFormat="1" x14ac:dyDescent="0.2">
      <c r="A1016" s="216"/>
      <c r="C1016" s="223"/>
      <c r="E1016" s="224"/>
      <c r="H1016" s="228"/>
      <c r="I1016" s="228"/>
      <c r="J1016" s="220"/>
      <c r="O1016" s="227"/>
      <c r="Y1016" s="224"/>
    </row>
    <row r="1017" spans="1:25" s="176" customFormat="1" x14ac:dyDescent="0.2">
      <c r="A1017" s="216"/>
      <c r="E1017" s="224"/>
      <c r="H1017" s="228"/>
      <c r="I1017" s="228"/>
      <c r="J1017" s="220"/>
      <c r="O1017" s="227"/>
      <c r="Y1017" s="224"/>
    </row>
    <row r="1018" spans="1:25" s="176" customFormat="1" x14ac:dyDescent="0.2">
      <c r="A1018" s="216"/>
      <c r="E1018" s="224"/>
      <c r="H1018" s="228"/>
      <c r="I1018" s="228"/>
      <c r="J1018" s="220"/>
      <c r="O1018" s="227"/>
      <c r="Y1018" s="224"/>
    </row>
    <row r="1019" spans="1:25" s="176" customFormat="1" x14ac:dyDescent="0.2">
      <c r="A1019" s="216"/>
      <c r="E1019" s="224"/>
      <c r="H1019" s="228"/>
      <c r="I1019" s="228"/>
      <c r="J1019" s="220"/>
      <c r="O1019" s="227"/>
      <c r="Y1019" s="224"/>
    </row>
    <row r="1020" spans="1:25" s="176" customFormat="1" x14ac:dyDescent="0.2">
      <c r="A1020" s="216"/>
      <c r="E1020" s="224"/>
      <c r="H1020" s="228"/>
      <c r="I1020" s="228"/>
      <c r="J1020" s="220"/>
      <c r="O1020" s="227"/>
      <c r="Y1020" s="224"/>
    </row>
    <row r="1021" spans="1:25" s="176" customFormat="1" x14ac:dyDescent="0.2">
      <c r="A1021" s="216"/>
      <c r="E1021" s="224"/>
      <c r="H1021" s="225"/>
      <c r="I1021" s="228"/>
      <c r="J1021" s="220"/>
      <c r="O1021" s="227"/>
      <c r="Y1021" s="224"/>
    </row>
    <row r="1022" spans="1:25" s="176" customFormat="1" x14ac:dyDescent="0.2">
      <c r="A1022" s="216"/>
      <c r="E1022" s="224"/>
      <c r="H1022" s="225"/>
      <c r="I1022" s="228"/>
      <c r="J1022" s="220"/>
      <c r="O1022" s="227"/>
      <c r="Y1022" s="224"/>
    </row>
    <row r="1023" spans="1:25" s="176" customFormat="1" x14ac:dyDescent="0.2">
      <c r="A1023" s="216"/>
      <c r="E1023" s="224"/>
      <c r="H1023" s="228"/>
      <c r="I1023" s="228"/>
      <c r="J1023" s="220"/>
      <c r="O1023" s="227"/>
      <c r="Y1023" s="224"/>
    </row>
    <row r="1024" spans="1:25" s="176" customFormat="1" x14ac:dyDescent="0.2">
      <c r="A1024" s="216"/>
      <c r="E1024" s="224"/>
      <c r="H1024" s="225"/>
      <c r="I1024" s="228"/>
      <c r="J1024" s="220"/>
      <c r="O1024" s="227"/>
      <c r="Y1024" s="224"/>
    </row>
    <row r="1025" spans="1:25" s="176" customFormat="1" x14ac:dyDescent="0.2">
      <c r="A1025" s="216"/>
      <c r="E1025" s="224"/>
      <c r="H1025" s="225"/>
      <c r="I1025" s="228"/>
      <c r="J1025" s="220"/>
      <c r="O1025" s="227"/>
      <c r="Y1025" s="224"/>
    </row>
    <row r="1026" spans="1:25" s="176" customFormat="1" x14ac:dyDescent="0.2">
      <c r="A1026" s="216"/>
      <c r="E1026" s="224"/>
      <c r="H1026" s="228"/>
      <c r="I1026" s="228"/>
      <c r="J1026" s="220"/>
      <c r="O1026" s="227"/>
      <c r="Y1026" s="224"/>
    </row>
    <row r="1027" spans="1:25" s="176" customFormat="1" x14ac:dyDescent="0.2">
      <c r="A1027" s="216"/>
      <c r="E1027" s="224"/>
      <c r="H1027" s="228"/>
      <c r="I1027" s="228"/>
      <c r="J1027" s="220"/>
      <c r="O1027" s="227"/>
      <c r="Y1027" s="224"/>
    </row>
    <row r="1028" spans="1:25" s="176" customFormat="1" x14ac:dyDescent="0.2">
      <c r="A1028" s="216"/>
      <c r="E1028" s="224"/>
      <c r="H1028" s="225"/>
      <c r="I1028" s="228"/>
      <c r="J1028" s="220"/>
      <c r="O1028" s="227"/>
      <c r="Y1028" s="224"/>
    </row>
    <row r="1029" spans="1:25" s="176" customFormat="1" x14ac:dyDescent="0.2">
      <c r="A1029" s="216"/>
      <c r="E1029" s="224"/>
      <c r="H1029" s="228"/>
      <c r="I1029" s="228"/>
      <c r="J1029" s="220"/>
      <c r="O1029" s="227"/>
      <c r="Y1029" s="224"/>
    </row>
    <row r="1030" spans="1:25" s="176" customFormat="1" x14ac:dyDescent="0.2">
      <c r="A1030" s="216"/>
      <c r="E1030" s="224"/>
      <c r="H1030" s="225"/>
      <c r="I1030" s="228"/>
      <c r="J1030" s="220"/>
      <c r="O1030" s="227"/>
      <c r="Y1030" s="224"/>
    </row>
    <row r="1031" spans="1:25" s="176" customFormat="1" x14ac:dyDescent="0.2">
      <c r="A1031" s="216"/>
      <c r="E1031" s="224"/>
      <c r="H1031" s="225"/>
      <c r="I1031" s="228"/>
      <c r="J1031" s="220"/>
      <c r="O1031" s="227"/>
      <c r="Y1031" s="224"/>
    </row>
    <row r="1032" spans="1:25" s="176" customFormat="1" x14ac:dyDescent="0.2">
      <c r="A1032" s="216"/>
      <c r="E1032" s="224"/>
      <c r="H1032" s="225"/>
      <c r="I1032" s="228"/>
      <c r="J1032" s="220"/>
      <c r="O1032" s="227"/>
      <c r="Y1032" s="224"/>
    </row>
    <row r="1033" spans="1:25" s="176" customFormat="1" x14ac:dyDescent="0.2">
      <c r="A1033" s="216"/>
      <c r="E1033" s="224"/>
      <c r="H1033" s="225"/>
      <c r="I1033" s="228"/>
      <c r="J1033" s="220"/>
      <c r="O1033" s="227"/>
      <c r="Y1033" s="224"/>
    </row>
    <row r="1034" spans="1:25" s="176" customFormat="1" x14ac:dyDescent="0.2">
      <c r="A1034" s="216"/>
      <c r="E1034" s="224"/>
      <c r="H1034" s="225"/>
      <c r="I1034" s="228"/>
      <c r="J1034" s="220"/>
      <c r="O1034" s="227"/>
      <c r="Y1034" s="224"/>
    </row>
    <row r="1035" spans="1:25" s="176" customFormat="1" x14ac:dyDescent="0.2">
      <c r="A1035" s="216"/>
      <c r="E1035" s="224"/>
      <c r="H1035" s="225"/>
      <c r="I1035" s="228"/>
      <c r="J1035" s="220"/>
      <c r="O1035" s="227"/>
      <c r="Y1035" s="224"/>
    </row>
    <row r="1036" spans="1:25" s="176" customFormat="1" x14ac:dyDescent="0.2">
      <c r="A1036" s="216"/>
      <c r="E1036" s="224"/>
      <c r="H1036" s="228"/>
      <c r="I1036" s="228"/>
      <c r="J1036" s="220"/>
      <c r="O1036" s="227"/>
      <c r="Y1036" s="224"/>
    </row>
    <row r="1037" spans="1:25" s="176" customFormat="1" x14ac:dyDescent="0.2">
      <c r="A1037" s="216"/>
      <c r="C1037" s="223"/>
      <c r="E1037" s="224"/>
      <c r="H1037" s="225"/>
      <c r="I1037" s="228"/>
      <c r="J1037" s="220"/>
      <c r="O1037" s="227"/>
      <c r="Y1037" s="224"/>
    </row>
    <row r="1038" spans="1:25" s="176" customFormat="1" x14ac:dyDescent="0.2">
      <c r="A1038" s="216"/>
      <c r="E1038" s="224"/>
      <c r="H1038" s="228"/>
      <c r="I1038" s="228"/>
      <c r="J1038" s="220"/>
      <c r="O1038" s="227"/>
      <c r="Y1038" s="224"/>
    </row>
    <row r="1039" spans="1:25" s="176" customFormat="1" x14ac:dyDescent="0.2">
      <c r="A1039" s="216"/>
      <c r="C1039" s="223"/>
      <c r="E1039" s="224"/>
      <c r="H1039" s="228"/>
      <c r="I1039" s="228"/>
      <c r="J1039" s="220"/>
      <c r="O1039" s="227"/>
      <c r="Y1039" s="224"/>
    </row>
    <row r="1040" spans="1:25" s="176" customFormat="1" x14ac:dyDescent="0.2">
      <c r="A1040" s="216"/>
      <c r="E1040" s="224"/>
      <c r="H1040" s="228"/>
      <c r="I1040" s="228"/>
      <c r="J1040" s="220"/>
      <c r="O1040" s="227"/>
      <c r="Y1040" s="224"/>
    </row>
    <row r="1041" spans="1:25" s="176" customFormat="1" x14ac:dyDescent="0.2">
      <c r="A1041" s="216"/>
      <c r="E1041" s="224"/>
      <c r="H1041" s="228"/>
      <c r="I1041" s="228"/>
      <c r="J1041" s="220"/>
      <c r="O1041" s="227"/>
      <c r="Y1041" s="224"/>
    </row>
    <row r="1042" spans="1:25" s="176" customFormat="1" x14ac:dyDescent="0.2">
      <c r="A1042" s="216"/>
      <c r="E1042" s="224"/>
      <c r="H1042" s="225"/>
      <c r="I1042" s="228"/>
      <c r="J1042" s="220"/>
      <c r="O1042" s="227"/>
      <c r="Y1042" s="224"/>
    </row>
    <row r="1043" spans="1:25" s="176" customFormat="1" x14ac:dyDescent="0.2">
      <c r="A1043" s="216"/>
      <c r="E1043" s="224"/>
      <c r="H1043" s="228"/>
      <c r="I1043" s="228"/>
      <c r="J1043" s="220"/>
      <c r="O1043" s="227"/>
      <c r="Y1043" s="224"/>
    </row>
    <row r="1044" spans="1:25" s="176" customFormat="1" x14ac:dyDescent="0.2">
      <c r="A1044" s="216"/>
      <c r="E1044" s="224"/>
      <c r="H1044" s="228"/>
      <c r="I1044" s="228"/>
      <c r="J1044" s="220"/>
      <c r="O1044" s="227"/>
      <c r="Y1044" s="224"/>
    </row>
    <row r="1045" spans="1:25" s="176" customFormat="1" x14ac:dyDescent="0.2">
      <c r="A1045" s="216"/>
      <c r="E1045" s="224"/>
      <c r="H1045" s="228"/>
      <c r="I1045" s="228"/>
      <c r="J1045" s="220"/>
      <c r="O1045" s="227"/>
      <c r="Y1045" s="224"/>
    </row>
    <row r="1046" spans="1:25" s="176" customFormat="1" x14ac:dyDescent="0.2">
      <c r="A1046" s="216"/>
      <c r="E1046" s="224"/>
      <c r="H1046" s="228"/>
      <c r="I1046" s="228"/>
      <c r="J1046" s="220"/>
      <c r="O1046" s="227"/>
      <c r="Y1046" s="224"/>
    </row>
    <row r="1047" spans="1:25" s="176" customFormat="1" x14ac:dyDescent="0.2">
      <c r="A1047" s="216"/>
      <c r="E1047" s="224"/>
      <c r="H1047" s="225"/>
      <c r="I1047" s="228"/>
      <c r="J1047" s="220"/>
      <c r="O1047" s="227"/>
      <c r="Y1047" s="224"/>
    </row>
    <row r="1048" spans="1:25" s="176" customFormat="1" x14ac:dyDescent="0.2">
      <c r="A1048" s="216"/>
      <c r="E1048" s="224"/>
      <c r="H1048" s="225"/>
      <c r="I1048" s="228"/>
      <c r="J1048" s="220"/>
      <c r="O1048" s="227"/>
      <c r="Y1048" s="224"/>
    </row>
    <row r="1049" spans="1:25" s="176" customFormat="1" x14ac:dyDescent="0.2">
      <c r="A1049" s="216"/>
      <c r="E1049" s="224"/>
      <c r="H1049" s="225"/>
      <c r="I1049" s="228"/>
      <c r="J1049" s="220"/>
      <c r="O1049" s="227"/>
      <c r="Y1049" s="224"/>
    </row>
    <row r="1050" spans="1:25" s="176" customFormat="1" x14ac:dyDescent="0.2">
      <c r="A1050" s="216"/>
      <c r="E1050" s="224"/>
      <c r="H1050" s="228"/>
      <c r="I1050" s="228"/>
      <c r="J1050" s="220"/>
      <c r="O1050" s="227"/>
      <c r="Y1050" s="224"/>
    </row>
    <row r="1051" spans="1:25" s="176" customFormat="1" x14ac:dyDescent="0.2">
      <c r="A1051" s="216"/>
      <c r="E1051" s="224"/>
      <c r="H1051" s="225"/>
      <c r="I1051" s="228"/>
      <c r="J1051" s="220"/>
      <c r="O1051" s="227"/>
      <c r="Y1051" s="224"/>
    </row>
    <row r="1052" spans="1:25" s="176" customFormat="1" x14ac:dyDescent="0.2">
      <c r="A1052" s="216"/>
      <c r="E1052" s="224"/>
      <c r="H1052" s="228"/>
      <c r="I1052" s="228"/>
      <c r="J1052" s="220"/>
      <c r="O1052" s="227"/>
      <c r="Y1052" s="224"/>
    </row>
    <row r="1053" spans="1:25" s="176" customFormat="1" x14ac:dyDescent="0.2">
      <c r="A1053" s="216"/>
      <c r="E1053" s="224"/>
      <c r="H1053" s="228"/>
      <c r="I1053" s="228"/>
      <c r="J1053" s="220"/>
      <c r="O1053" s="227"/>
      <c r="Y1053" s="224"/>
    </row>
    <row r="1054" spans="1:25" s="176" customFormat="1" x14ac:dyDescent="0.2">
      <c r="A1054" s="216"/>
      <c r="E1054" s="224"/>
      <c r="H1054" s="225"/>
      <c r="I1054" s="228"/>
      <c r="J1054" s="220"/>
      <c r="O1054" s="227"/>
      <c r="Y1054" s="224"/>
    </row>
    <row r="1055" spans="1:25" s="176" customFormat="1" x14ac:dyDescent="0.2">
      <c r="A1055" s="216"/>
      <c r="E1055" s="224"/>
      <c r="H1055" s="225"/>
      <c r="I1055" s="228"/>
      <c r="J1055" s="220"/>
      <c r="O1055" s="227"/>
      <c r="Y1055" s="224"/>
    </row>
    <row r="1056" spans="1:25" s="176" customFormat="1" x14ac:dyDescent="0.2">
      <c r="A1056" s="216"/>
      <c r="E1056" s="224"/>
      <c r="H1056" s="228"/>
      <c r="I1056" s="228"/>
      <c r="J1056" s="220"/>
      <c r="O1056" s="227"/>
      <c r="Y1056" s="224"/>
    </row>
    <row r="1057" spans="1:25" s="176" customFormat="1" x14ac:dyDescent="0.2">
      <c r="A1057" s="216"/>
      <c r="E1057" s="224"/>
      <c r="H1057" s="225"/>
      <c r="I1057" s="228"/>
      <c r="J1057" s="220"/>
      <c r="O1057" s="227"/>
      <c r="Y1057" s="224"/>
    </row>
    <row r="1058" spans="1:25" s="176" customFormat="1" x14ac:dyDescent="0.2">
      <c r="A1058" s="216"/>
      <c r="E1058" s="224"/>
      <c r="H1058" s="228"/>
      <c r="I1058" s="228"/>
      <c r="J1058" s="220"/>
      <c r="O1058" s="227"/>
      <c r="Y1058" s="224"/>
    </row>
    <row r="1059" spans="1:25" s="176" customFormat="1" x14ac:dyDescent="0.2">
      <c r="A1059" s="216"/>
      <c r="E1059" s="224"/>
      <c r="H1059" s="228"/>
      <c r="I1059" s="228"/>
      <c r="J1059" s="220"/>
      <c r="O1059" s="227"/>
      <c r="Y1059" s="224"/>
    </row>
    <row r="1060" spans="1:25" s="176" customFormat="1" x14ac:dyDescent="0.2">
      <c r="A1060" s="216"/>
      <c r="E1060" s="224"/>
      <c r="H1060" s="225"/>
      <c r="I1060" s="228"/>
      <c r="J1060" s="220"/>
      <c r="O1060" s="227"/>
      <c r="Y1060" s="224"/>
    </row>
    <row r="1061" spans="1:25" s="176" customFormat="1" x14ac:dyDescent="0.2">
      <c r="A1061" s="216"/>
      <c r="E1061" s="224"/>
      <c r="H1061" s="225"/>
      <c r="I1061" s="228"/>
      <c r="J1061" s="220"/>
      <c r="O1061" s="227"/>
      <c r="Y1061" s="224"/>
    </row>
    <row r="1062" spans="1:25" s="176" customFormat="1" x14ac:dyDescent="0.2">
      <c r="A1062" s="216"/>
      <c r="E1062" s="224"/>
      <c r="H1062" s="228"/>
      <c r="I1062" s="228"/>
      <c r="J1062" s="220"/>
      <c r="O1062" s="227"/>
      <c r="Y1062" s="224"/>
    </row>
    <row r="1063" spans="1:25" s="176" customFormat="1" x14ac:dyDescent="0.2">
      <c r="A1063" s="216"/>
      <c r="E1063" s="224"/>
      <c r="H1063" s="228"/>
      <c r="I1063" s="228"/>
      <c r="J1063" s="220"/>
      <c r="O1063" s="227"/>
      <c r="Y1063" s="224"/>
    </row>
    <row r="1064" spans="1:25" s="176" customFormat="1" x14ac:dyDescent="0.2">
      <c r="A1064" s="216"/>
      <c r="E1064" s="224"/>
      <c r="H1064" s="228"/>
      <c r="I1064" s="228"/>
      <c r="J1064" s="220"/>
      <c r="O1064" s="227"/>
      <c r="Y1064" s="224"/>
    </row>
    <row r="1065" spans="1:25" s="176" customFormat="1" x14ac:dyDescent="0.2">
      <c r="A1065" s="216"/>
      <c r="E1065" s="224"/>
      <c r="H1065" s="225"/>
      <c r="I1065" s="228"/>
      <c r="J1065" s="220"/>
      <c r="O1065" s="227"/>
      <c r="Y1065" s="224"/>
    </row>
    <row r="1066" spans="1:25" s="176" customFormat="1" x14ac:dyDescent="0.2">
      <c r="A1066" s="216"/>
      <c r="E1066" s="224"/>
      <c r="H1066" s="228"/>
      <c r="I1066" s="228"/>
      <c r="J1066" s="220"/>
      <c r="O1066" s="227"/>
      <c r="Y1066" s="224"/>
    </row>
    <row r="1067" spans="1:25" s="176" customFormat="1" x14ac:dyDescent="0.2">
      <c r="A1067" s="216"/>
      <c r="E1067" s="224"/>
      <c r="H1067" s="228"/>
      <c r="I1067" s="228"/>
      <c r="J1067" s="220"/>
      <c r="O1067" s="227"/>
      <c r="Y1067" s="224"/>
    </row>
    <row r="1068" spans="1:25" s="176" customFormat="1" x14ac:dyDescent="0.2">
      <c r="A1068" s="216"/>
      <c r="E1068" s="224"/>
      <c r="H1068" s="228"/>
      <c r="I1068" s="228"/>
      <c r="J1068" s="220"/>
      <c r="O1068" s="227"/>
      <c r="Y1068" s="224"/>
    </row>
    <row r="1069" spans="1:25" s="176" customFormat="1" x14ac:dyDescent="0.2">
      <c r="A1069" s="216"/>
      <c r="E1069" s="224"/>
      <c r="H1069" s="225"/>
      <c r="I1069" s="228"/>
      <c r="J1069" s="220"/>
      <c r="O1069" s="227"/>
      <c r="Y1069" s="224"/>
    </row>
    <row r="1070" spans="1:25" s="176" customFormat="1" x14ac:dyDescent="0.2">
      <c r="A1070" s="216"/>
      <c r="E1070" s="224"/>
      <c r="H1070" s="225"/>
      <c r="I1070" s="228"/>
      <c r="J1070" s="220"/>
      <c r="O1070" s="227"/>
      <c r="Y1070" s="224"/>
    </row>
    <row r="1071" spans="1:25" s="176" customFormat="1" x14ac:dyDescent="0.2">
      <c r="A1071" s="216"/>
      <c r="E1071" s="224"/>
      <c r="H1071" s="225"/>
      <c r="I1071" s="228"/>
      <c r="J1071" s="220"/>
      <c r="O1071" s="227"/>
      <c r="Y1071" s="224"/>
    </row>
    <row r="1072" spans="1:25" s="176" customFormat="1" x14ac:dyDescent="0.2">
      <c r="A1072" s="216"/>
      <c r="E1072" s="224"/>
      <c r="H1072" s="228"/>
      <c r="I1072" s="228"/>
      <c r="J1072" s="220"/>
      <c r="O1072" s="227"/>
      <c r="Y1072" s="224"/>
    </row>
    <row r="1073" spans="1:25" s="176" customFormat="1" x14ac:dyDescent="0.2">
      <c r="A1073" s="216"/>
      <c r="E1073" s="224"/>
      <c r="H1073" s="228"/>
      <c r="I1073" s="228"/>
      <c r="J1073" s="220"/>
      <c r="O1073" s="227"/>
      <c r="Y1073" s="224"/>
    </row>
    <row r="1074" spans="1:25" s="176" customFormat="1" x14ac:dyDescent="0.2">
      <c r="A1074" s="216"/>
      <c r="E1074" s="224"/>
      <c r="H1074" s="228"/>
      <c r="I1074" s="228"/>
      <c r="J1074" s="220"/>
      <c r="O1074" s="227"/>
      <c r="Y1074" s="224"/>
    </row>
    <row r="1075" spans="1:25" s="176" customFormat="1" x14ac:dyDescent="0.2">
      <c r="A1075" s="216"/>
      <c r="E1075" s="224"/>
      <c r="H1075" s="228"/>
      <c r="I1075" s="228"/>
      <c r="J1075" s="220"/>
      <c r="O1075" s="227"/>
      <c r="Y1075" s="224"/>
    </row>
    <row r="1076" spans="1:25" s="176" customFormat="1" x14ac:dyDescent="0.2">
      <c r="A1076" s="216"/>
      <c r="E1076" s="224"/>
      <c r="H1076" s="225"/>
      <c r="I1076" s="228"/>
      <c r="J1076" s="220"/>
      <c r="O1076" s="227"/>
      <c r="Y1076" s="224"/>
    </row>
    <row r="1077" spans="1:25" s="176" customFormat="1" x14ac:dyDescent="0.2">
      <c r="A1077" s="216"/>
      <c r="E1077" s="224"/>
      <c r="H1077" s="225"/>
      <c r="I1077" s="228"/>
      <c r="J1077" s="220"/>
      <c r="O1077" s="227"/>
      <c r="Y1077" s="224"/>
    </row>
  </sheetData>
  <autoFilter ref="A2:DJ1077" xr:uid="{8EBCE6DC-AC18-46F9-9BBB-4BF0A511203E}"/>
  <conditionalFormatting sqref="B745:B882">
    <cfRule type="duplicateValues" dxfId="290" priority="3"/>
  </conditionalFormatting>
  <conditionalFormatting sqref="B883:B997">
    <cfRule type="duplicateValues" dxfId="289" priority="2"/>
  </conditionalFormatting>
  <conditionalFormatting sqref="B998:B1077">
    <cfRule type="duplicateValues" dxfId="288" priority="1"/>
  </conditionalFormatting>
  <pageMargins left="0.511811024" right="0.511811024" top="0.78740157499999996" bottom="0.78740157499999996" header="0.31496062000000002" footer="0.31496062000000002"/>
  <pageSetup orientation="portrait" r:id="rId1"/>
  <headerFooter>
    <oddFooter>&amp;C_x000D_&amp;1#&amp;"Calibri"&amp;11&amp;KFF0000 Internal</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AAA3-1097-4C12-B80F-ECD0AF1283AA}">
  <sheetPr codeName="Planilha9" filterMode="1"/>
  <dimension ref="A1:DU1077"/>
  <sheetViews>
    <sheetView zoomScale="70" zoomScaleNormal="70" workbookViewId="0">
      <pane ySplit="2" topLeftCell="A29" activePane="bottomLeft" state="frozen"/>
      <selection activeCell="A3" sqref="A3:A18"/>
      <selection pane="bottomLeft" activeCell="B29" sqref="B29"/>
    </sheetView>
  </sheetViews>
  <sheetFormatPr defaultColWidth="9.140625" defaultRowHeight="12.75" x14ac:dyDescent="0.2"/>
  <cols>
    <col min="1" max="1" width="17" style="3" bestFit="1" customWidth="1"/>
    <col min="2" max="2" width="46.85546875" style="3" bestFit="1" customWidth="1"/>
    <col min="3" max="3" width="16.5703125" style="79" bestFit="1" customWidth="1"/>
    <col min="4" max="4" width="66.85546875" style="79" bestFit="1" customWidth="1"/>
    <col min="5" max="5" width="15" style="79" bestFit="1" customWidth="1"/>
    <col min="6" max="6" width="19.28515625" style="90" bestFit="1" customWidth="1"/>
    <col min="7" max="7" width="17.5703125" style="79" bestFit="1" customWidth="1"/>
    <col min="8" max="8" width="19.5703125" style="79" bestFit="1" customWidth="1"/>
    <col min="9" max="9" width="24.42578125" style="79" bestFit="1" customWidth="1"/>
    <col min="10" max="10" width="27" style="79" bestFit="1" customWidth="1"/>
    <col min="11" max="12" width="36.7109375" style="79" bestFit="1" customWidth="1"/>
    <col min="13" max="13" width="39.5703125" style="79" bestFit="1" customWidth="1"/>
    <col min="14" max="14" width="47.42578125" style="79" bestFit="1" customWidth="1"/>
    <col min="15" max="15" width="61.7109375" style="79" bestFit="1" customWidth="1"/>
    <col min="16" max="16" width="78.85546875" style="91" customWidth="1"/>
    <col min="17" max="17" width="38.140625" style="79" bestFit="1" customWidth="1"/>
    <col min="18" max="18" width="42.42578125" style="79" bestFit="1" customWidth="1"/>
    <col min="19" max="19" width="109.85546875" style="79" bestFit="1" customWidth="1"/>
    <col min="20" max="20" width="38.85546875" style="79" bestFit="1" customWidth="1"/>
    <col min="21" max="21" width="23.5703125" style="79" bestFit="1" customWidth="1"/>
    <col min="22" max="22" width="19.42578125" style="79" bestFit="1" customWidth="1"/>
    <col min="23" max="24" width="30.85546875" style="79" bestFit="1" customWidth="1"/>
    <col min="25" max="26" width="20" style="79" bestFit="1" customWidth="1"/>
    <col min="27" max="27" width="17.85546875" style="79" bestFit="1" customWidth="1"/>
    <col min="28" max="28" width="21.140625" style="79" bestFit="1" customWidth="1"/>
    <col min="29" max="29" width="27.140625" style="79" bestFit="1" customWidth="1"/>
    <col min="30" max="30" width="20.42578125" style="79" bestFit="1" customWidth="1"/>
    <col min="31" max="31" width="26.85546875" style="79" bestFit="1" customWidth="1"/>
    <col min="32" max="32" width="19.42578125" style="79" bestFit="1" customWidth="1"/>
    <col min="33" max="33" width="16.28515625" style="79" bestFit="1" customWidth="1"/>
    <col min="34" max="34" width="19.42578125" style="79" bestFit="1" customWidth="1"/>
    <col min="35" max="35" width="18.140625" style="79" bestFit="1" customWidth="1"/>
    <col min="36" max="36" width="24.140625" style="79" bestFit="1" customWidth="1"/>
    <col min="37" max="37" width="41.42578125" style="79" bestFit="1" customWidth="1"/>
    <col min="38" max="38" width="41.140625" style="79" bestFit="1" customWidth="1"/>
    <col min="39" max="39" width="22.85546875" style="79" bestFit="1" customWidth="1"/>
    <col min="40" max="40" width="51.85546875" style="79" bestFit="1" customWidth="1"/>
    <col min="41" max="41" width="53.42578125" style="79" bestFit="1" customWidth="1"/>
    <col min="42" max="42" width="22.85546875" style="79" bestFit="1" customWidth="1"/>
    <col min="43" max="43" width="20.7109375" style="79" bestFit="1" customWidth="1"/>
    <col min="44" max="44" width="24.140625" style="79" bestFit="1" customWidth="1"/>
    <col min="45" max="45" width="22.5703125" style="79" bestFit="1" customWidth="1"/>
    <col min="46" max="46" width="20.85546875" style="79" bestFit="1" customWidth="1"/>
    <col min="47" max="47" width="32.42578125" style="79" bestFit="1" customWidth="1"/>
    <col min="48" max="48" width="34.140625" style="79" bestFit="1" customWidth="1"/>
    <col min="49" max="49" width="22" style="79" bestFit="1" customWidth="1"/>
    <col min="50" max="50" width="17.85546875" style="79" bestFit="1" customWidth="1"/>
    <col min="51" max="51" width="21.28515625" style="79" bestFit="1" customWidth="1"/>
    <col min="52" max="52" width="19.85546875" style="79" bestFit="1" customWidth="1"/>
    <col min="53" max="53" width="18.140625" style="79" bestFit="1" customWidth="1"/>
    <col min="54" max="54" width="16" style="79" bestFit="1" customWidth="1"/>
    <col min="55" max="55" width="13.5703125" style="79" bestFit="1" customWidth="1"/>
    <col min="56" max="56" width="21.140625" style="79" bestFit="1" customWidth="1"/>
    <col min="57" max="57" width="23.28515625" style="79" bestFit="1" customWidth="1"/>
    <col min="58" max="58" width="20" style="79" bestFit="1" customWidth="1"/>
    <col min="59" max="59" width="27.5703125" style="79" bestFit="1" customWidth="1"/>
    <col min="60" max="60" width="38.140625" style="79" bestFit="1" customWidth="1"/>
    <col min="61" max="61" width="36.5703125" style="79" bestFit="1" customWidth="1"/>
    <col min="62" max="62" width="33.5703125" style="79" bestFit="1" customWidth="1"/>
    <col min="63" max="63" width="12.28515625" style="79" bestFit="1" customWidth="1"/>
    <col min="64" max="64" width="18.85546875" style="79" bestFit="1" customWidth="1"/>
    <col min="65" max="65" width="27" style="79" bestFit="1" customWidth="1"/>
    <col min="66" max="66" width="24.28515625" style="79" bestFit="1" customWidth="1"/>
    <col min="67" max="67" width="39.85546875" style="79" bestFit="1" customWidth="1"/>
    <col min="68" max="68" width="43.42578125" style="79" bestFit="1" customWidth="1"/>
    <col min="69" max="69" width="25.140625" style="79" bestFit="1" customWidth="1"/>
    <col min="70" max="70" width="184.42578125" style="79" bestFit="1" customWidth="1"/>
    <col min="71" max="71" width="150.140625" style="79" bestFit="1" customWidth="1"/>
    <col min="72" max="72" width="15.85546875" style="79" bestFit="1" customWidth="1"/>
    <col min="73" max="73" width="30.5703125" style="79" bestFit="1" customWidth="1"/>
    <col min="74" max="74" width="21.7109375" style="79" bestFit="1" customWidth="1"/>
    <col min="75" max="75" width="29.28515625" style="79" bestFit="1" customWidth="1"/>
    <col min="76" max="76" width="12.140625" style="79" bestFit="1" customWidth="1"/>
    <col min="77" max="77" width="42.140625" style="79" bestFit="1" customWidth="1"/>
    <col min="78" max="78" width="33.140625" style="79" bestFit="1" customWidth="1"/>
    <col min="79" max="79" width="48.7109375" style="79" bestFit="1" customWidth="1"/>
    <col min="80" max="80" width="21.28515625" style="79" bestFit="1" customWidth="1"/>
    <col min="81" max="81" width="33.5703125" style="79" bestFit="1" customWidth="1"/>
    <col min="82" max="82" width="162.28515625" style="79" bestFit="1" customWidth="1"/>
    <col min="83" max="83" width="114.42578125" style="79" bestFit="1" customWidth="1"/>
    <col min="84" max="84" width="35.28515625" style="79" bestFit="1" customWidth="1"/>
    <col min="85" max="85" width="33.5703125" style="79" bestFit="1" customWidth="1"/>
    <col min="86" max="86" width="43.85546875" style="79" bestFit="1" customWidth="1"/>
    <col min="87" max="87" width="46.5703125" style="79" bestFit="1" customWidth="1"/>
    <col min="88" max="88" width="32.42578125" style="79" bestFit="1" customWidth="1"/>
    <col min="89" max="89" width="47.85546875" style="79" bestFit="1" customWidth="1"/>
    <col min="90" max="90" width="34.7109375" style="79" bestFit="1" customWidth="1"/>
    <col min="91" max="91" width="33.42578125" style="79" bestFit="1" customWidth="1"/>
    <col min="92" max="92" width="25.42578125" style="79" bestFit="1" customWidth="1"/>
    <col min="93" max="93" width="20.85546875" style="79" bestFit="1" customWidth="1"/>
    <col min="94" max="94" width="18.140625" style="79" bestFit="1" customWidth="1"/>
    <col min="95" max="95" width="25.5703125" style="79" bestFit="1" customWidth="1"/>
    <col min="96" max="96" width="16" style="79" customWidth="1"/>
    <col min="97" max="98" width="3.140625" style="79" bestFit="1" customWidth="1"/>
    <col min="99" max="99" width="11.5703125" style="79" bestFit="1" customWidth="1"/>
    <col min="100" max="100" width="11.5703125" style="79" customWidth="1"/>
    <col min="101" max="102" width="36.7109375" style="79" customWidth="1"/>
    <col min="103" max="103" width="16" style="79" customWidth="1"/>
    <col min="104" max="104" width="22.7109375" style="79" customWidth="1"/>
    <col min="105" max="105" width="94.140625" style="79" bestFit="1" customWidth="1"/>
    <col min="106" max="106" width="95.5703125" style="79" bestFit="1" customWidth="1"/>
    <col min="107" max="107" width="24.5703125" style="79" customWidth="1"/>
    <col min="108" max="108" width="12.42578125" style="79" bestFit="1" customWidth="1"/>
    <col min="109" max="109" width="36.7109375" style="79" bestFit="1" customWidth="1"/>
    <col min="110" max="110" width="27.5703125" style="79" bestFit="1" customWidth="1"/>
    <col min="111" max="111" width="57.140625" style="79" bestFit="1" customWidth="1"/>
    <col min="112" max="112" width="69.7109375" style="79" customWidth="1"/>
    <col min="113" max="113" width="8.42578125" style="79" customWidth="1"/>
    <col min="114" max="114" width="4.85546875" style="79" bestFit="1" customWidth="1"/>
    <col min="115" max="115" width="9.140625" style="79"/>
    <col min="116" max="116" width="13.85546875" style="79" bestFit="1" customWidth="1"/>
    <col min="117" max="117" width="8.140625" style="79" bestFit="1" customWidth="1"/>
    <col min="118" max="123" width="9.140625" style="79"/>
    <col min="124" max="125" width="5.7109375" style="79" bestFit="1" customWidth="1"/>
    <col min="126" max="16384" width="9.140625" style="79"/>
  </cols>
  <sheetData>
    <row r="1" spans="1:111" x14ac:dyDescent="0.2">
      <c r="I1" s="82">
        <f>SUBTOTAL(9,I3:I1048576)</f>
        <v>21493.11</v>
      </c>
    </row>
    <row r="2" spans="1:111" s="3" customFormat="1" x14ac:dyDescent="0.2">
      <c r="A2" s="2" t="s">
        <v>29</v>
      </c>
      <c r="B2" s="2" t="s">
        <v>30</v>
      </c>
      <c r="C2" s="61" t="s">
        <v>31</v>
      </c>
      <c r="D2" s="61" t="s">
        <v>32</v>
      </c>
      <c r="E2" s="61" t="s">
        <v>33</v>
      </c>
      <c r="F2" s="62" t="s">
        <v>34</v>
      </c>
      <c r="G2" s="63" t="s">
        <v>35</v>
      </c>
      <c r="H2" s="63" t="s">
        <v>36</v>
      </c>
      <c r="I2" s="63" t="s">
        <v>37</v>
      </c>
      <c r="J2" s="63" t="s">
        <v>38</v>
      </c>
      <c r="K2" s="64" t="s">
        <v>39</v>
      </c>
      <c r="L2" s="61" t="s">
        <v>40</v>
      </c>
      <c r="M2" s="65" t="s">
        <v>41</v>
      </c>
      <c r="N2" s="61" t="s">
        <v>42</v>
      </c>
      <c r="O2" s="61" t="s">
        <v>43</v>
      </c>
      <c r="P2" s="92" t="s">
        <v>44</v>
      </c>
      <c r="Q2" s="61" t="s">
        <v>45</v>
      </c>
      <c r="R2" s="61" t="s">
        <v>46</v>
      </c>
      <c r="S2" s="61" t="s">
        <v>47</v>
      </c>
      <c r="T2" s="61" t="s">
        <v>48</v>
      </c>
      <c r="U2" s="61" t="s">
        <v>49</v>
      </c>
      <c r="V2" s="61" t="s">
        <v>50</v>
      </c>
      <c r="W2" s="61" t="s">
        <v>51</v>
      </c>
      <c r="X2" s="61" t="s">
        <v>52</v>
      </c>
      <c r="Y2" s="61" t="s">
        <v>53</v>
      </c>
      <c r="Z2" s="61" t="s">
        <v>54</v>
      </c>
      <c r="AA2" s="61" t="s">
        <v>55</v>
      </c>
      <c r="AB2" s="61" t="s">
        <v>56</v>
      </c>
      <c r="AC2" s="61" t="s">
        <v>57</v>
      </c>
      <c r="AD2" s="61" t="s">
        <v>58</v>
      </c>
      <c r="AE2" s="61" t="s">
        <v>59</v>
      </c>
      <c r="AF2" s="61" t="s">
        <v>60</v>
      </c>
      <c r="AG2" s="61" t="s">
        <v>61</v>
      </c>
      <c r="AH2" s="61" t="s">
        <v>62</v>
      </c>
      <c r="AI2" s="61" t="s">
        <v>63</v>
      </c>
      <c r="AJ2" s="61" t="s">
        <v>64</v>
      </c>
      <c r="AK2" s="61" t="s">
        <v>65</v>
      </c>
      <c r="AL2" s="61" t="s">
        <v>66</v>
      </c>
      <c r="AM2" s="61" t="s">
        <v>67</v>
      </c>
      <c r="AN2" s="61" t="s">
        <v>68</v>
      </c>
      <c r="AO2" s="61" t="s">
        <v>69</v>
      </c>
      <c r="AP2" s="61" t="s">
        <v>70</v>
      </c>
      <c r="AQ2" s="61" t="s">
        <v>71</v>
      </c>
      <c r="AR2" s="61" t="s">
        <v>72</v>
      </c>
      <c r="AS2" s="61" t="s">
        <v>73</v>
      </c>
      <c r="AT2" s="61" t="s">
        <v>74</v>
      </c>
      <c r="AU2" s="61" t="s">
        <v>75</v>
      </c>
      <c r="AV2" s="61" t="s">
        <v>76</v>
      </c>
      <c r="AW2" s="61" t="s">
        <v>77</v>
      </c>
      <c r="AX2" s="61" t="s">
        <v>78</v>
      </c>
      <c r="AY2" s="61" t="s">
        <v>79</v>
      </c>
      <c r="AZ2" s="61" t="s">
        <v>80</v>
      </c>
      <c r="BA2" s="61" t="s">
        <v>81</v>
      </c>
      <c r="BB2" s="61" t="s">
        <v>82</v>
      </c>
      <c r="BC2" s="61" t="s">
        <v>83</v>
      </c>
      <c r="BD2" s="61" t="s">
        <v>84</v>
      </c>
      <c r="BE2" s="61" t="s">
        <v>85</v>
      </c>
      <c r="BF2" s="61" t="s">
        <v>86</v>
      </c>
      <c r="BG2" s="61" t="s">
        <v>87</v>
      </c>
      <c r="BH2" s="61" t="s">
        <v>88</v>
      </c>
      <c r="BI2" s="61" t="s">
        <v>89</v>
      </c>
      <c r="BJ2" s="61" t="s">
        <v>90</v>
      </c>
      <c r="BK2" s="61" t="s">
        <v>91</v>
      </c>
      <c r="BL2" s="61" t="s">
        <v>92</v>
      </c>
      <c r="BM2" s="61" t="s">
        <v>93</v>
      </c>
      <c r="BN2" s="61" t="s">
        <v>94</v>
      </c>
      <c r="BO2" s="61" t="s">
        <v>95</v>
      </c>
      <c r="BP2" s="61" t="s">
        <v>96</v>
      </c>
      <c r="BQ2" s="61" t="s">
        <v>97</v>
      </c>
      <c r="BR2" s="61" t="s">
        <v>98</v>
      </c>
      <c r="BS2" s="61" t="s">
        <v>99</v>
      </c>
      <c r="BT2" s="61" t="s">
        <v>100</v>
      </c>
      <c r="BU2" s="61" t="s">
        <v>101</v>
      </c>
      <c r="BV2" s="61" t="s">
        <v>102</v>
      </c>
      <c r="BW2" s="61" t="s">
        <v>103</v>
      </c>
      <c r="BX2" s="61" t="s">
        <v>104</v>
      </c>
      <c r="BY2" s="61" t="s">
        <v>105</v>
      </c>
      <c r="BZ2" s="61" t="s">
        <v>106</v>
      </c>
      <c r="CA2" s="61" t="s">
        <v>107</v>
      </c>
      <c r="CB2" s="61" t="s">
        <v>108</v>
      </c>
      <c r="CC2" s="61" t="s">
        <v>109</v>
      </c>
      <c r="CD2" s="61" t="s">
        <v>110</v>
      </c>
      <c r="CE2" s="61" t="s">
        <v>111</v>
      </c>
      <c r="CF2" s="61" t="s">
        <v>112</v>
      </c>
      <c r="CG2" s="61" t="s">
        <v>113</v>
      </c>
      <c r="CH2" s="61" t="s">
        <v>114</v>
      </c>
      <c r="CI2" s="61" t="s">
        <v>115</v>
      </c>
      <c r="CJ2" s="61" t="s">
        <v>116</v>
      </c>
      <c r="CK2" s="61" t="s">
        <v>117</v>
      </c>
      <c r="CL2" s="61" t="s">
        <v>118</v>
      </c>
      <c r="CM2" s="61" t="s">
        <v>119</v>
      </c>
      <c r="CN2" s="61" t="s">
        <v>120</v>
      </c>
      <c r="CO2" s="61" t="s">
        <v>121</v>
      </c>
      <c r="CP2" s="61" t="s">
        <v>122</v>
      </c>
      <c r="CQ2" s="66" t="s">
        <v>123</v>
      </c>
    </row>
    <row r="3" spans="1:111" s="3" customFormat="1" hidden="1" x14ac:dyDescent="0.2">
      <c r="A3" s="73">
        <v>45292</v>
      </c>
      <c r="B3" s="3" t="s">
        <v>15606</v>
      </c>
      <c r="C3" s="68">
        <v>109640</v>
      </c>
      <c r="D3" s="68" t="s">
        <v>6288</v>
      </c>
      <c r="E3" s="68" t="s">
        <v>164</v>
      </c>
      <c r="F3" s="69">
        <v>45293</v>
      </c>
      <c r="G3" s="68" t="s">
        <v>165</v>
      </c>
      <c r="H3" s="68" t="s">
        <v>166</v>
      </c>
      <c r="I3" s="70">
        <v>37</v>
      </c>
      <c r="J3" s="70">
        <v>37</v>
      </c>
      <c r="K3" s="71">
        <f>I3/$I$1</f>
        <v>1.7214819074577853E-3</v>
      </c>
      <c r="L3" s="68" t="s">
        <v>316</v>
      </c>
      <c r="M3" s="68" t="s">
        <v>317</v>
      </c>
      <c r="N3" s="68" t="s">
        <v>960</v>
      </c>
      <c r="O3" s="68" t="s">
        <v>6289</v>
      </c>
      <c r="P3" s="93" t="s">
        <v>319</v>
      </c>
      <c r="Q3" s="68" t="s">
        <v>170</v>
      </c>
      <c r="R3" s="68" t="s">
        <v>6290</v>
      </c>
      <c r="S3" s="68" t="s">
        <v>6291</v>
      </c>
      <c r="T3" s="68" t="s">
        <v>135</v>
      </c>
      <c r="U3" s="68" t="s">
        <v>135</v>
      </c>
      <c r="V3" s="68" t="s">
        <v>136</v>
      </c>
      <c r="W3" s="68" t="s">
        <v>137</v>
      </c>
      <c r="X3" s="68" t="s">
        <v>322</v>
      </c>
      <c r="Y3" s="68" t="s">
        <v>6292</v>
      </c>
      <c r="Z3" s="68" t="s">
        <v>6293</v>
      </c>
      <c r="AA3" s="68" t="s">
        <v>139</v>
      </c>
      <c r="AB3" s="68" t="s">
        <v>323</v>
      </c>
      <c r="AC3" s="68" t="s">
        <v>5272</v>
      </c>
      <c r="AD3" s="68" t="s">
        <v>143</v>
      </c>
      <c r="AE3" s="68" t="s">
        <v>6294</v>
      </c>
      <c r="AF3" s="68" t="s">
        <v>143</v>
      </c>
      <c r="AG3" s="68" t="s">
        <v>235</v>
      </c>
      <c r="AH3" s="68" t="s">
        <v>141</v>
      </c>
      <c r="AI3" s="68" t="s">
        <v>143</v>
      </c>
      <c r="AJ3" s="68" t="s">
        <v>6294</v>
      </c>
      <c r="AK3" s="68" t="s">
        <v>207</v>
      </c>
      <c r="AL3" s="68" t="s">
        <v>143</v>
      </c>
      <c r="AM3" s="68" t="s">
        <v>6294</v>
      </c>
      <c r="AN3" s="68" t="s">
        <v>174</v>
      </c>
      <c r="AO3" s="68" t="s">
        <v>6295</v>
      </c>
      <c r="AP3" s="68" t="s">
        <v>3264</v>
      </c>
      <c r="AQ3" s="68" t="s">
        <v>6296</v>
      </c>
      <c r="AR3" s="68" t="s">
        <v>353</v>
      </c>
      <c r="AS3" s="68" t="s">
        <v>231</v>
      </c>
      <c r="AT3" s="68" t="s">
        <v>5736</v>
      </c>
      <c r="AU3" s="68" t="s">
        <v>3266</v>
      </c>
      <c r="AV3" s="68" t="s">
        <v>145</v>
      </c>
      <c r="AW3" s="68" t="s">
        <v>146</v>
      </c>
      <c r="AX3" s="68" t="s">
        <v>972</v>
      </c>
      <c r="AY3" s="68" t="s">
        <v>148</v>
      </c>
      <c r="AZ3" s="68" t="s">
        <v>139</v>
      </c>
      <c r="BA3" s="68" t="s">
        <v>149</v>
      </c>
      <c r="BB3" s="68" t="s">
        <v>150</v>
      </c>
      <c r="BC3" s="68" t="s">
        <v>156</v>
      </c>
      <c r="BD3" s="68" t="s">
        <v>157</v>
      </c>
      <c r="BE3" s="68" t="s">
        <v>303</v>
      </c>
      <c r="BF3" s="68" t="s">
        <v>6297</v>
      </c>
      <c r="BG3" s="68" t="s">
        <v>5272</v>
      </c>
      <c r="BH3" s="68" t="s">
        <v>143</v>
      </c>
      <c r="BI3" s="68" t="s">
        <v>6298</v>
      </c>
      <c r="BJ3" s="68" t="s">
        <v>143</v>
      </c>
      <c r="BK3" s="68" t="s">
        <v>136</v>
      </c>
      <c r="BL3" s="68" t="s">
        <v>143</v>
      </c>
      <c r="BM3" s="68" t="s">
        <v>160</v>
      </c>
      <c r="BN3" s="68" t="s">
        <v>160</v>
      </c>
      <c r="BO3" s="68" t="s">
        <v>143</v>
      </c>
      <c r="BP3" s="68" t="s">
        <v>143</v>
      </c>
      <c r="BQ3" s="68" t="s">
        <v>6299</v>
      </c>
      <c r="BR3" s="68" t="s">
        <v>5352</v>
      </c>
      <c r="BS3" s="68" t="s">
        <v>162</v>
      </c>
      <c r="BT3" s="68" t="s">
        <v>6294</v>
      </c>
      <c r="BU3" s="68" t="s">
        <v>6294</v>
      </c>
      <c r="BV3" s="68" t="s">
        <v>135</v>
      </c>
      <c r="BW3" s="68" t="s">
        <v>135</v>
      </c>
      <c r="BX3" s="68" t="s">
        <v>135</v>
      </c>
      <c r="BY3" s="68" t="s">
        <v>148</v>
      </c>
      <c r="BZ3" s="68" t="s">
        <v>6300</v>
      </c>
      <c r="CA3" s="68" t="s">
        <v>174</v>
      </c>
      <c r="CB3" s="68" t="s">
        <v>143</v>
      </c>
      <c r="CC3" s="68" t="s">
        <v>143</v>
      </c>
      <c r="CD3" s="68" t="s">
        <v>143</v>
      </c>
      <c r="CE3" s="68" t="s">
        <v>6301</v>
      </c>
      <c r="CF3" s="68" t="s">
        <v>2261</v>
      </c>
      <c r="CG3" s="68" t="s">
        <v>2261</v>
      </c>
      <c r="CH3" s="68" t="s">
        <v>143</v>
      </c>
      <c r="CI3" s="68" t="s">
        <v>143</v>
      </c>
      <c r="CJ3" s="68" t="s">
        <v>5272</v>
      </c>
      <c r="CK3" s="68" t="s">
        <v>143</v>
      </c>
      <c r="CL3" s="68" t="s">
        <v>143</v>
      </c>
      <c r="CM3" s="68" t="s">
        <v>143</v>
      </c>
      <c r="CN3" s="68" t="s">
        <v>143</v>
      </c>
      <c r="CO3" s="68" t="s">
        <v>143</v>
      </c>
      <c r="CP3" s="68" t="s">
        <v>143</v>
      </c>
      <c r="CQ3" s="68" t="s">
        <v>143</v>
      </c>
      <c r="CR3" s="68" t="s">
        <v>143</v>
      </c>
      <c r="CS3" s="68" t="s">
        <v>1</v>
      </c>
      <c r="CT3" s="68" t="s">
        <v>143</v>
      </c>
      <c r="CU3" s="68" t="s">
        <v>1</v>
      </c>
      <c r="CV3" s="68" t="s">
        <v>1985</v>
      </c>
      <c r="CW3" s="68" t="s">
        <v>1985</v>
      </c>
      <c r="CX3" s="68" t="s">
        <v>316</v>
      </c>
      <c r="CY3" s="68" t="s">
        <v>166</v>
      </c>
      <c r="CZ3" s="68" t="s">
        <v>136</v>
      </c>
      <c r="DA3" s="68" t="s">
        <v>1986</v>
      </c>
      <c r="DB3" s="68" t="s">
        <v>143</v>
      </c>
      <c r="DC3" s="68" t="s">
        <v>143</v>
      </c>
      <c r="DD3" s="68" t="s">
        <v>164</v>
      </c>
      <c r="DE3" s="68" t="s">
        <v>2261</v>
      </c>
      <c r="DF3" s="68" t="s">
        <v>6302</v>
      </c>
      <c r="DG3" s="68"/>
    </row>
    <row r="4" spans="1:111" s="3" customFormat="1" hidden="1" x14ac:dyDescent="0.2">
      <c r="A4" s="73">
        <v>45292</v>
      </c>
      <c r="B4" s="3" t="s">
        <v>15606</v>
      </c>
      <c r="C4" s="68">
        <v>109643</v>
      </c>
      <c r="D4" s="68" t="s">
        <v>6288</v>
      </c>
      <c r="E4" s="68" t="s">
        <v>279</v>
      </c>
      <c r="F4" s="69">
        <v>45293</v>
      </c>
      <c r="G4" s="68" t="s">
        <v>165</v>
      </c>
      <c r="H4" s="68" t="s">
        <v>166</v>
      </c>
      <c r="I4" s="70">
        <v>210</v>
      </c>
      <c r="J4" s="70">
        <v>210</v>
      </c>
      <c r="K4" s="71">
        <f t="shared" ref="K4:K67" si="0">I4/$I$1</f>
        <v>9.7705729882739158E-3</v>
      </c>
      <c r="L4" s="68" t="s">
        <v>316</v>
      </c>
      <c r="M4" s="68" t="s">
        <v>317</v>
      </c>
      <c r="N4" s="68" t="s">
        <v>960</v>
      </c>
      <c r="O4" s="68" t="s">
        <v>318</v>
      </c>
      <c r="P4" s="93" t="s">
        <v>319</v>
      </c>
      <c r="Q4" s="68" t="s">
        <v>170</v>
      </c>
      <c r="R4" s="68" t="s">
        <v>6303</v>
      </c>
      <c r="S4" s="68" t="s">
        <v>5575</v>
      </c>
      <c r="T4" s="68" t="s">
        <v>135</v>
      </c>
      <c r="U4" s="68" t="s">
        <v>135</v>
      </c>
      <c r="V4" s="68" t="s">
        <v>136</v>
      </c>
      <c r="W4" s="68" t="s">
        <v>137</v>
      </c>
      <c r="X4" s="68" t="s">
        <v>322</v>
      </c>
      <c r="Y4" s="68" t="s">
        <v>6304</v>
      </c>
      <c r="Z4" s="68" t="s">
        <v>6305</v>
      </c>
      <c r="AA4" s="68" t="s">
        <v>139</v>
      </c>
      <c r="AB4" s="68" t="s">
        <v>323</v>
      </c>
      <c r="AC4" s="68" t="s">
        <v>5272</v>
      </c>
      <c r="AD4" s="68" t="s">
        <v>143</v>
      </c>
      <c r="AE4" s="68" t="s">
        <v>5931</v>
      </c>
      <c r="AF4" s="68" t="s">
        <v>143</v>
      </c>
      <c r="AG4" s="68" t="s">
        <v>235</v>
      </c>
      <c r="AH4" s="68" t="s">
        <v>141</v>
      </c>
      <c r="AI4" s="68" t="s">
        <v>143</v>
      </c>
      <c r="AJ4" s="68" t="s">
        <v>5931</v>
      </c>
      <c r="AK4" s="68" t="s">
        <v>207</v>
      </c>
      <c r="AL4" s="68" t="s">
        <v>143</v>
      </c>
      <c r="AM4" s="68" t="s">
        <v>5931</v>
      </c>
      <c r="AN4" s="68" t="s">
        <v>174</v>
      </c>
      <c r="AO4" s="68" t="s">
        <v>324</v>
      </c>
      <c r="AP4" s="68" t="s">
        <v>325</v>
      </c>
      <c r="AQ4" s="68" t="s">
        <v>326</v>
      </c>
      <c r="AR4" s="68" t="s">
        <v>178</v>
      </c>
      <c r="AS4" s="68" t="s">
        <v>179</v>
      </c>
      <c r="AT4" s="68" t="s">
        <v>327</v>
      </c>
      <c r="AU4" s="68" t="s">
        <v>328</v>
      </c>
      <c r="AV4" s="68" t="s">
        <v>145</v>
      </c>
      <c r="AW4" s="68" t="s">
        <v>146</v>
      </c>
      <c r="AX4" s="68" t="s">
        <v>972</v>
      </c>
      <c r="AY4" s="68" t="s">
        <v>148</v>
      </c>
      <c r="AZ4" s="68" t="s">
        <v>139</v>
      </c>
      <c r="BA4" s="68" t="s">
        <v>149</v>
      </c>
      <c r="BB4" s="68" t="s">
        <v>150</v>
      </c>
      <c r="BC4" s="68" t="s">
        <v>156</v>
      </c>
      <c r="BD4" s="68" t="s">
        <v>157</v>
      </c>
      <c r="BE4" s="68" t="s">
        <v>303</v>
      </c>
      <c r="BF4" s="68" t="s">
        <v>6306</v>
      </c>
      <c r="BG4" s="68" t="s">
        <v>5272</v>
      </c>
      <c r="BH4" s="68" t="s">
        <v>143</v>
      </c>
      <c r="BI4" s="68" t="s">
        <v>6307</v>
      </c>
      <c r="BJ4" s="68" t="s">
        <v>143</v>
      </c>
      <c r="BK4" s="68" t="s">
        <v>136</v>
      </c>
      <c r="BL4" s="68" t="s">
        <v>143</v>
      </c>
      <c r="BM4" s="68" t="s">
        <v>160</v>
      </c>
      <c r="BN4" s="68" t="s">
        <v>160</v>
      </c>
      <c r="BO4" s="68" t="s">
        <v>143</v>
      </c>
      <c r="BP4" s="68" t="s">
        <v>143</v>
      </c>
      <c r="BQ4" s="68" t="s">
        <v>6308</v>
      </c>
      <c r="BR4" s="68" t="s">
        <v>5352</v>
      </c>
      <c r="BS4" s="68" t="s">
        <v>162</v>
      </c>
      <c r="BT4" s="68" t="s">
        <v>5931</v>
      </c>
      <c r="BU4" s="68" t="s">
        <v>5931</v>
      </c>
      <c r="BV4" s="68" t="s">
        <v>135</v>
      </c>
      <c r="BW4" s="68" t="s">
        <v>135</v>
      </c>
      <c r="BX4" s="68" t="s">
        <v>135</v>
      </c>
      <c r="BY4" s="68" t="s">
        <v>148</v>
      </c>
      <c r="BZ4" s="68" t="s">
        <v>6029</v>
      </c>
      <c r="CA4" s="68" t="s">
        <v>174</v>
      </c>
      <c r="CB4" s="68" t="s">
        <v>143</v>
      </c>
      <c r="CC4" s="68" t="s">
        <v>143</v>
      </c>
      <c r="CD4" s="68" t="s">
        <v>143</v>
      </c>
      <c r="CE4" s="68" t="s">
        <v>6309</v>
      </c>
      <c r="CF4" s="68" t="s">
        <v>2261</v>
      </c>
      <c r="CG4" s="68" t="s">
        <v>2261</v>
      </c>
      <c r="CH4" s="68" t="s">
        <v>143</v>
      </c>
      <c r="CI4" s="68" t="s">
        <v>143</v>
      </c>
      <c r="CJ4" s="68" t="s">
        <v>5272</v>
      </c>
      <c r="CK4" s="68" t="s">
        <v>143</v>
      </c>
      <c r="CL4" s="68" t="s">
        <v>143</v>
      </c>
      <c r="CM4" s="68" t="s">
        <v>143</v>
      </c>
      <c r="CN4" s="68" t="s">
        <v>143</v>
      </c>
      <c r="CO4" s="68" t="s">
        <v>143</v>
      </c>
      <c r="CP4" s="68" t="s">
        <v>143</v>
      </c>
      <c r="CQ4" s="68" t="s">
        <v>143</v>
      </c>
      <c r="CR4" s="68" t="s">
        <v>143</v>
      </c>
      <c r="CS4" s="68" t="s">
        <v>1</v>
      </c>
      <c r="CT4" s="68" t="s">
        <v>143</v>
      </c>
      <c r="CU4" s="68" t="s">
        <v>1</v>
      </c>
      <c r="CV4" s="68" t="s">
        <v>1985</v>
      </c>
      <c r="CW4" s="68" t="s">
        <v>1985</v>
      </c>
      <c r="CX4" s="68" t="s">
        <v>316</v>
      </c>
      <c r="CY4" s="68" t="s">
        <v>166</v>
      </c>
      <c r="CZ4" s="68" t="s">
        <v>136</v>
      </c>
      <c r="DA4" s="68" t="s">
        <v>1989</v>
      </c>
      <c r="DB4" s="68" t="s">
        <v>143</v>
      </c>
      <c r="DC4" s="68" t="s">
        <v>143</v>
      </c>
      <c r="DD4" s="68" t="s">
        <v>279</v>
      </c>
      <c r="DE4" s="68" t="s">
        <v>2261</v>
      </c>
      <c r="DF4" s="68" t="s">
        <v>6302</v>
      </c>
      <c r="DG4" s="68"/>
    </row>
    <row r="5" spans="1:111" s="3" customFormat="1" hidden="1" x14ac:dyDescent="0.2">
      <c r="A5" s="73">
        <v>45292</v>
      </c>
      <c r="B5" s="3" t="s">
        <v>15606</v>
      </c>
      <c r="C5" s="68">
        <v>109647</v>
      </c>
      <c r="D5" s="68" t="s">
        <v>6288</v>
      </c>
      <c r="E5" s="68" t="s">
        <v>279</v>
      </c>
      <c r="F5" s="69">
        <v>45293</v>
      </c>
      <c r="G5" s="68" t="s">
        <v>165</v>
      </c>
      <c r="H5" s="68" t="s">
        <v>166</v>
      </c>
      <c r="I5" s="70">
        <v>43</v>
      </c>
      <c r="J5" s="70">
        <v>43</v>
      </c>
      <c r="K5" s="71">
        <f t="shared" si="0"/>
        <v>2.0006411356941829E-3</v>
      </c>
      <c r="L5" s="68" t="s">
        <v>316</v>
      </c>
      <c r="M5" s="68" t="s">
        <v>317</v>
      </c>
      <c r="N5" s="68" t="s">
        <v>960</v>
      </c>
      <c r="O5" s="68" t="s">
        <v>318</v>
      </c>
      <c r="P5" s="93" t="s">
        <v>319</v>
      </c>
      <c r="Q5" s="68" t="s">
        <v>170</v>
      </c>
      <c r="R5" s="68" t="s">
        <v>6310</v>
      </c>
      <c r="S5" s="68" t="s">
        <v>5575</v>
      </c>
      <c r="T5" s="68" t="s">
        <v>135</v>
      </c>
      <c r="U5" s="68" t="s">
        <v>135</v>
      </c>
      <c r="V5" s="68" t="s">
        <v>136</v>
      </c>
      <c r="W5" s="68" t="s">
        <v>137</v>
      </c>
      <c r="X5" s="68" t="s">
        <v>322</v>
      </c>
      <c r="Y5" s="68" t="s">
        <v>6311</v>
      </c>
      <c r="Z5" s="68" t="s">
        <v>6312</v>
      </c>
      <c r="AA5" s="68" t="s">
        <v>139</v>
      </c>
      <c r="AB5" s="68" t="s">
        <v>323</v>
      </c>
      <c r="AC5" s="68" t="s">
        <v>5272</v>
      </c>
      <c r="AD5" s="68" t="s">
        <v>143</v>
      </c>
      <c r="AE5" s="68" t="s">
        <v>6313</v>
      </c>
      <c r="AF5" s="68" t="s">
        <v>143</v>
      </c>
      <c r="AG5" s="68" t="s">
        <v>235</v>
      </c>
      <c r="AH5" s="68" t="s">
        <v>141</v>
      </c>
      <c r="AI5" s="68" t="s">
        <v>143</v>
      </c>
      <c r="AJ5" s="68" t="s">
        <v>6313</v>
      </c>
      <c r="AK5" s="68" t="s">
        <v>207</v>
      </c>
      <c r="AL5" s="68" t="s">
        <v>143</v>
      </c>
      <c r="AM5" s="68" t="s">
        <v>6313</v>
      </c>
      <c r="AN5" s="68" t="s">
        <v>174</v>
      </c>
      <c r="AO5" s="68" t="s">
        <v>324</v>
      </c>
      <c r="AP5" s="68" t="s">
        <v>325</v>
      </c>
      <c r="AQ5" s="68" t="s">
        <v>326</v>
      </c>
      <c r="AR5" s="68" t="s">
        <v>178</v>
      </c>
      <c r="AS5" s="68" t="s">
        <v>179</v>
      </c>
      <c r="AT5" s="68" t="s">
        <v>327</v>
      </c>
      <c r="AU5" s="68" t="s">
        <v>328</v>
      </c>
      <c r="AV5" s="68" t="s">
        <v>145</v>
      </c>
      <c r="AW5" s="68" t="s">
        <v>146</v>
      </c>
      <c r="AX5" s="68" t="s">
        <v>972</v>
      </c>
      <c r="AY5" s="68" t="s">
        <v>148</v>
      </c>
      <c r="AZ5" s="68" t="s">
        <v>139</v>
      </c>
      <c r="BA5" s="68" t="s">
        <v>149</v>
      </c>
      <c r="BB5" s="68" t="s">
        <v>150</v>
      </c>
      <c r="BC5" s="68" t="s">
        <v>156</v>
      </c>
      <c r="BD5" s="68" t="s">
        <v>157</v>
      </c>
      <c r="BE5" s="68" t="s">
        <v>303</v>
      </c>
      <c r="BF5" s="68" t="s">
        <v>6314</v>
      </c>
      <c r="BG5" s="68" t="s">
        <v>5272</v>
      </c>
      <c r="BH5" s="68" t="s">
        <v>170</v>
      </c>
      <c r="BI5" s="68" t="s">
        <v>6315</v>
      </c>
      <c r="BJ5" s="68" t="s">
        <v>143</v>
      </c>
      <c r="BK5" s="68" t="s">
        <v>136</v>
      </c>
      <c r="BL5" s="68" t="s">
        <v>143</v>
      </c>
      <c r="BM5" s="68" t="s">
        <v>160</v>
      </c>
      <c r="BN5" s="68" t="s">
        <v>160</v>
      </c>
      <c r="BO5" s="68" t="s">
        <v>143</v>
      </c>
      <c r="BP5" s="68" t="s">
        <v>143</v>
      </c>
      <c r="BQ5" s="68" t="s">
        <v>783</v>
      </c>
      <c r="BR5" s="68" t="s">
        <v>5352</v>
      </c>
      <c r="BS5" s="68" t="s">
        <v>162</v>
      </c>
      <c r="BT5" s="68" t="s">
        <v>6313</v>
      </c>
      <c r="BU5" s="68" t="s">
        <v>6313</v>
      </c>
      <c r="BV5" s="68" t="s">
        <v>135</v>
      </c>
      <c r="BW5" s="68" t="s">
        <v>135</v>
      </c>
      <c r="BX5" s="68" t="s">
        <v>135</v>
      </c>
      <c r="BY5" s="68" t="s">
        <v>148</v>
      </c>
      <c r="BZ5" s="68" t="s">
        <v>6029</v>
      </c>
      <c r="CA5" s="68" t="s">
        <v>174</v>
      </c>
      <c r="CB5" s="68" t="s">
        <v>143</v>
      </c>
      <c r="CC5" s="68" t="s">
        <v>143</v>
      </c>
      <c r="CD5" s="68" t="s">
        <v>143</v>
      </c>
      <c r="CE5" s="68" t="s">
        <v>6316</v>
      </c>
      <c r="CF5" s="68" t="s">
        <v>2261</v>
      </c>
      <c r="CG5" s="68" t="s">
        <v>2261</v>
      </c>
      <c r="CH5" s="68" t="s">
        <v>143</v>
      </c>
      <c r="CI5" s="68" t="s">
        <v>143</v>
      </c>
      <c r="CJ5" s="68" t="s">
        <v>5272</v>
      </c>
      <c r="CK5" s="68" t="s">
        <v>143</v>
      </c>
      <c r="CL5" s="68" t="s">
        <v>143</v>
      </c>
      <c r="CM5" s="68" t="s">
        <v>143</v>
      </c>
      <c r="CN5" s="68" t="s">
        <v>143</v>
      </c>
      <c r="CO5" s="68" t="s">
        <v>143</v>
      </c>
      <c r="CP5" s="68" t="s">
        <v>143</v>
      </c>
      <c r="CQ5" s="68" t="s">
        <v>143</v>
      </c>
      <c r="CR5" s="68" t="s">
        <v>143</v>
      </c>
      <c r="CS5" s="68" t="s">
        <v>1</v>
      </c>
      <c r="CT5" s="68" t="s">
        <v>143</v>
      </c>
      <c r="CU5" s="68" t="s">
        <v>1</v>
      </c>
      <c r="CV5" s="68" t="s">
        <v>1985</v>
      </c>
      <c r="CW5" s="68" t="s">
        <v>1985</v>
      </c>
      <c r="CX5" s="68" t="s">
        <v>316</v>
      </c>
      <c r="CY5" s="68" t="s">
        <v>166</v>
      </c>
      <c r="CZ5" s="68" t="s">
        <v>136</v>
      </c>
      <c r="DA5" s="68" t="s">
        <v>1986</v>
      </c>
      <c r="DB5" s="68" t="s">
        <v>143</v>
      </c>
      <c r="DC5" s="68" t="s">
        <v>143</v>
      </c>
      <c r="DD5" s="68" t="s">
        <v>279</v>
      </c>
      <c r="DE5" s="68" t="s">
        <v>2261</v>
      </c>
      <c r="DF5" s="68" t="s">
        <v>6302</v>
      </c>
      <c r="DG5" s="68"/>
    </row>
    <row r="6" spans="1:111" s="3" customFormat="1" hidden="1" x14ac:dyDescent="0.2">
      <c r="A6" s="73">
        <v>45292</v>
      </c>
      <c r="B6" s="3" t="s">
        <v>15606</v>
      </c>
      <c r="C6" s="68">
        <v>109649</v>
      </c>
      <c r="D6" s="68" t="s">
        <v>6317</v>
      </c>
      <c r="E6" s="68" t="s">
        <v>373</v>
      </c>
      <c r="F6" s="69">
        <v>45293</v>
      </c>
      <c r="G6" s="68" t="s">
        <v>165</v>
      </c>
      <c r="H6" s="68" t="s">
        <v>166</v>
      </c>
      <c r="I6" s="70">
        <v>66</v>
      </c>
      <c r="J6" s="70">
        <v>66</v>
      </c>
      <c r="K6" s="71">
        <f t="shared" si="0"/>
        <v>3.0707515106003737E-3</v>
      </c>
      <c r="L6" s="68" t="s">
        <v>316</v>
      </c>
      <c r="M6" s="68" t="s">
        <v>317</v>
      </c>
      <c r="N6" s="68" t="s">
        <v>960</v>
      </c>
      <c r="O6" s="68" t="s">
        <v>6318</v>
      </c>
      <c r="P6" s="93" t="s">
        <v>879</v>
      </c>
      <c r="Q6" s="68" t="s">
        <v>170</v>
      </c>
      <c r="R6" s="68" t="s">
        <v>6319</v>
      </c>
      <c r="S6" s="68" t="s">
        <v>6320</v>
      </c>
      <c r="T6" s="68" t="s">
        <v>135</v>
      </c>
      <c r="U6" s="68" t="s">
        <v>135</v>
      </c>
      <c r="V6" s="68" t="s">
        <v>136</v>
      </c>
      <c r="W6" s="68" t="s">
        <v>137</v>
      </c>
      <c r="X6" s="68" t="s">
        <v>322</v>
      </c>
      <c r="Y6" s="68" t="s">
        <v>6321</v>
      </c>
      <c r="Z6" s="68" t="s">
        <v>6322</v>
      </c>
      <c r="AA6" s="68" t="s">
        <v>139</v>
      </c>
      <c r="AB6" s="68" t="s">
        <v>226</v>
      </c>
      <c r="AC6" s="68" t="s">
        <v>5272</v>
      </c>
      <c r="AD6" s="68" t="s">
        <v>143</v>
      </c>
      <c r="AE6" s="68" t="s">
        <v>6323</v>
      </c>
      <c r="AF6" s="68" t="s">
        <v>143</v>
      </c>
      <c r="AG6" s="68" t="s">
        <v>235</v>
      </c>
      <c r="AH6" s="68" t="s">
        <v>141</v>
      </c>
      <c r="AI6" s="68" t="s">
        <v>143</v>
      </c>
      <c r="AJ6" s="68" t="s">
        <v>6323</v>
      </c>
      <c r="AK6" s="68" t="s">
        <v>207</v>
      </c>
      <c r="AL6" s="68" t="s">
        <v>143</v>
      </c>
      <c r="AM6" s="68" t="s">
        <v>6323</v>
      </c>
      <c r="AN6" s="68" t="s">
        <v>174</v>
      </c>
      <c r="AO6" s="68" t="s">
        <v>6324</v>
      </c>
      <c r="AP6" s="68" t="s">
        <v>6325</v>
      </c>
      <c r="AQ6" s="68" t="s">
        <v>6326</v>
      </c>
      <c r="AR6" s="68" t="s">
        <v>6327</v>
      </c>
      <c r="AS6" s="68" t="s">
        <v>431</v>
      </c>
      <c r="AT6" s="68" t="s">
        <v>6328</v>
      </c>
      <c r="AU6" s="68" t="s">
        <v>6329</v>
      </c>
      <c r="AV6" s="68" t="s">
        <v>145</v>
      </c>
      <c r="AW6" s="68" t="s">
        <v>146</v>
      </c>
      <c r="AX6" s="68" t="s">
        <v>972</v>
      </c>
      <c r="AY6" s="68" t="s">
        <v>148</v>
      </c>
      <c r="AZ6" s="68" t="s">
        <v>139</v>
      </c>
      <c r="BA6" s="68" t="s">
        <v>149</v>
      </c>
      <c r="BB6" s="68" t="s">
        <v>150</v>
      </c>
      <c r="BC6" s="68" t="s">
        <v>156</v>
      </c>
      <c r="BD6" s="68" t="s">
        <v>157</v>
      </c>
      <c r="BE6" s="68" t="s">
        <v>303</v>
      </c>
      <c r="BF6" s="68" t="s">
        <v>6330</v>
      </c>
      <c r="BG6" s="68" t="s">
        <v>5272</v>
      </c>
      <c r="BH6" s="68" t="s">
        <v>170</v>
      </c>
      <c r="BI6" s="68" t="s">
        <v>6331</v>
      </c>
      <c r="BJ6" s="68" t="s">
        <v>143</v>
      </c>
      <c r="BK6" s="68" t="s">
        <v>136</v>
      </c>
      <c r="BL6" s="68" t="s">
        <v>143</v>
      </c>
      <c r="BM6" s="68" t="s">
        <v>160</v>
      </c>
      <c r="BN6" s="68" t="s">
        <v>160</v>
      </c>
      <c r="BO6" s="68" t="s">
        <v>143</v>
      </c>
      <c r="BP6" s="68" t="s">
        <v>143</v>
      </c>
      <c r="BQ6" s="68" t="s">
        <v>6332</v>
      </c>
      <c r="BR6" s="68" t="s">
        <v>5352</v>
      </c>
      <c r="BS6" s="68" t="s">
        <v>162</v>
      </c>
      <c r="BT6" s="68" t="s">
        <v>6323</v>
      </c>
      <c r="BU6" s="68" t="s">
        <v>6323</v>
      </c>
      <c r="BV6" s="68" t="s">
        <v>135</v>
      </c>
      <c r="BW6" s="68" t="s">
        <v>135</v>
      </c>
      <c r="BX6" s="68" t="s">
        <v>135</v>
      </c>
      <c r="BY6" s="68" t="s">
        <v>148</v>
      </c>
      <c r="BZ6" s="68" t="s">
        <v>1458</v>
      </c>
      <c r="CA6" s="68" t="s">
        <v>174</v>
      </c>
      <c r="CB6" s="68" t="s">
        <v>143</v>
      </c>
      <c r="CC6" s="68" t="s">
        <v>143</v>
      </c>
      <c r="CD6" s="68" t="s">
        <v>143</v>
      </c>
      <c r="CE6" s="68" t="s">
        <v>6333</v>
      </c>
      <c r="CF6" s="68" t="s">
        <v>2261</v>
      </c>
      <c r="CG6" s="68" t="s">
        <v>2261</v>
      </c>
      <c r="CH6" s="68" t="s">
        <v>143</v>
      </c>
      <c r="CI6" s="68" t="s">
        <v>143</v>
      </c>
      <c r="CJ6" s="68" t="s">
        <v>5272</v>
      </c>
      <c r="CK6" s="68" t="s">
        <v>143</v>
      </c>
      <c r="CL6" s="68" t="s">
        <v>143</v>
      </c>
      <c r="CM6" s="68" t="s">
        <v>143</v>
      </c>
      <c r="CN6" s="68" t="s">
        <v>143</v>
      </c>
      <c r="CO6" s="68" t="s">
        <v>6334</v>
      </c>
      <c r="CP6" s="68" t="s">
        <v>143</v>
      </c>
      <c r="CQ6" s="68" t="s">
        <v>143</v>
      </c>
      <c r="CR6" s="68" t="s">
        <v>143</v>
      </c>
      <c r="CS6" s="68" t="s">
        <v>1</v>
      </c>
      <c r="CT6" s="68" t="s">
        <v>143</v>
      </c>
      <c r="CU6" s="68" t="s">
        <v>1</v>
      </c>
      <c r="CV6" s="68" t="s">
        <v>1985</v>
      </c>
      <c r="CW6" s="68" t="s">
        <v>1985</v>
      </c>
      <c r="CX6" s="68" t="s">
        <v>316</v>
      </c>
      <c r="CY6" s="68" t="s">
        <v>166</v>
      </c>
      <c r="CZ6" s="68" t="s">
        <v>136</v>
      </c>
      <c r="DA6" s="68" t="s">
        <v>1989</v>
      </c>
      <c r="DB6" s="68" t="s">
        <v>143</v>
      </c>
      <c r="DC6" s="68" t="s">
        <v>143</v>
      </c>
      <c r="DD6" s="68" t="s">
        <v>373</v>
      </c>
      <c r="DE6" s="68" t="s">
        <v>2261</v>
      </c>
      <c r="DF6" s="68" t="s">
        <v>6302</v>
      </c>
      <c r="DG6" s="68"/>
    </row>
    <row r="7" spans="1:111" s="3" customFormat="1" hidden="1" x14ac:dyDescent="0.2">
      <c r="A7" s="73">
        <v>45292</v>
      </c>
      <c r="B7" s="3" t="s">
        <v>15606</v>
      </c>
      <c r="C7" s="68">
        <v>109671</v>
      </c>
      <c r="D7" s="68" t="s">
        <v>6335</v>
      </c>
      <c r="E7" s="68" t="s">
        <v>164</v>
      </c>
      <c r="F7" s="69">
        <v>45293</v>
      </c>
      <c r="G7" s="68" t="s">
        <v>165</v>
      </c>
      <c r="H7" s="68" t="s">
        <v>166</v>
      </c>
      <c r="I7" s="70">
        <v>196</v>
      </c>
      <c r="J7" s="70">
        <v>196</v>
      </c>
      <c r="K7" s="71">
        <f t="shared" si="0"/>
        <v>9.1192014557223214E-3</v>
      </c>
      <c r="L7" s="68" t="s">
        <v>316</v>
      </c>
      <c r="M7" s="68" t="s">
        <v>317</v>
      </c>
      <c r="N7" s="68" t="s">
        <v>1056</v>
      </c>
      <c r="O7" s="68" t="s">
        <v>318</v>
      </c>
      <c r="P7" s="93" t="s">
        <v>5592</v>
      </c>
      <c r="Q7" s="68" t="s">
        <v>170</v>
      </c>
      <c r="R7" s="68" t="s">
        <v>6336</v>
      </c>
      <c r="S7" s="68" t="s">
        <v>4258</v>
      </c>
      <c r="T7" s="68" t="s">
        <v>135</v>
      </c>
      <c r="U7" s="68" t="s">
        <v>135</v>
      </c>
      <c r="V7" s="68" t="s">
        <v>136</v>
      </c>
      <c r="W7" s="68" t="s">
        <v>137</v>
      </c>
      <c r="X7" s="68" t="s">
        <v>322</v>
      </c>
      <c r="Y7" s="68" t="s">
        <v>6337</v>
      </c>
      <c r="Z7" s="68" t="s">
        <v>6338</v>
      </c>
      <c r="AA7" s="68" t="s">
        <v>139</v>
      </c>
      <c r="AB7" s="68" t="s">
        <v>323</v>
      </c>
      <c r="AC7" s="68" t="s">
        <v>5272</v>
      </c>
      <c r="AD7" s="68" t="s">
        <v>143</v>
      </c>
      <c r="AE7" s="68" t="s">
        <v>6339</v>
      </c>
      <c r="AF7" s="68" t="s">
        <v>143</v>
      </c>
      <c r="AG7" s="68" t="s">
        <v>235</v>
      </c>
      <c r="AH7" s="68" t="s">
        <v>141</v>
      </c>
      <c r="AI7" s="68" t="s">
        <v>143</v>
      </c>
      <c r="AJ7" s="68" t="s">
        <v>6339</v>
      </c>
      <c r="AK7" s="68" t="s">
        <v>207</v>
      </c>
      <c r="AL7" s="68" t="s">
        <v>143</v>
      </c>
      <c r="AM7" s="68" t="s">
        <v>6339</v>
      </c>
      <c r="AN7" s="68" t="s">
        <v>174</v>
      </c>
      <c r="AO7" s="68" t="s">
        <v>324</v>
      </c>
      <c r="AP7" s="68" t="s">
        <v>325</v>
      </c>
      <c r="AQ7" s="68" t="s">
        <v>326</v>
      </c>
      <c r="AR7" s="68" t="s">
        <v>178</v>
      </c>
      <c r="AS7" s="68" t="s">
        <v>179</v>
      </c>
      <c r="AT7" s="68" t="s">
        <v>327</v>
      </c>
      <c r="AU7" s="68" t="s">
        <v>328</v>
      </c>
      <c r="AV7" s="68" t="s">
        <v>145</v>
      </c>
      <c r="AW7" s="68" t="s">
        <v>146</v>
      </c>
      <c r="AX7" s="68" t="s">
        <v>1060</v>
      </c>
      <c r="AY7" s="68" t="s">
        <v>148</v>
      </c>
      <c r="AZ7" s="68" t="s">
        <v>139</v>
      </c>
      <c r="BA7" s="68" t="s">
        <v>149</v>
      </c>
      <c r="BB7" s="68" t="s">
        <v>150</v>
      </c>
      <c r="BC7" s="68" t="s">
        <v>156</v>
      </c>
      <c r="BD7" s="68" t="s">
        <v>157</v>
      </c>
      <c r="BE7" s="68" t="s">
        <v>303</v>
      </c>
      <c r="BF7" s="68" t="s">
        <v>6340</v>
      </c>
      <c r="BG7" s="68" t="s">
        <v>5272</v>
      </c>
      <c r="BH7" s="68" t="s">
        <v>170</v>
      </c>
      <c r="BI7" s="68" t="s">
        <v>6341</v>
      </c>
      <c r="BJ7" s="68" t="s">
        <v>143</v>
      </c>
      <c r="BK7" s="68" t="s">
        <v>136</v>
      </c>
      <c r="BL7" s="68" t="s">
        <v>143</v>
      </c>
      <c r="BM7" s="68" t="s">
        <v>160</v>
      </c>
      <c r="BN7" s="68" t="s">
        <v>160</v>
      </c>
      <c r="BO7" s="68" t="s">
        <v>143</v>
      </c>
      <c r="BP7" s="68" t="s">
        <v>143</v>
      </c>
      <c r="BQ7" s="68" t="s">
        <v>6342</v>
      </c>
      <c r="BR7" s="68" t="s">
        <v>5352</v>
      </c>
      <c r="BS7" s="68" t="s">
        <v>162</v>
      </c>
      <c r="BT7" s="68" t="s">
        <v>6339</v>
      </c>
      <c r="BU7" s="68" t="s">
        <v>6339</v>
      </c>
      <c r="BV7" s="68" t="s">
        <v>135</v>
      </c>
      <c r="BW7" s="68" t="s">
        <v>135</v>
      </c>
      <c r="BX7" s="68" t="s">
        <v>135</v>
      </c>
      <c r="BY7" s="68" t="s">
        <v>148</v>
      </c>
      <c r="BZ7" s="68" t="s">
        <v>6343</v>
      </c>
      <c r="CA7" s="68" t="s">
        <v>174</v>
      </c>
      <c r="CB7" s="68" t="s">
        <v>143</v>
      </c>
      <c r="CC7" s="68" t="s">
        <v>143</v>
      </c>
      <c r="CD7" s="68" t="s">
        <v>143</v>
      </c>
      <c r="CE7" s="68" t="s">
        <v>6344</v>
      </c>
      <c r="CF7" s="68" t="s">
        <v>2261</v>
      </c>
      <c r="CG7" s="68" t="s">
        <v>2261</v>
      </c>
      <c r="CH7" s="68" t="s">
        <v>143</v>
      </c>
      <c r="CI7" s="68" t="s">
        <v>143</v>
      </c>
      <c r="CJ7" s="68" t="s">
        <v>5272</v>
      </c>
      <c r="CK7" s="68" t="s">
        <v>143</v>
      </c>
      <c r="CL7" s="68" t="s">
        <v>143</v>
      </c>
      <c r="CM7" s="68" t="s">
        <v>143</v>
      </c>
      <c r="CN7" s="68" t="s">
        <v>143</v>
      </c>
      <c r="CO7" s="68" t="s">
        <v>143</v>
      </c>
      <c r="CP7" s="68" t="s">
        <v>143</v>
      </c>
      <c r="CQ7" s="68" t="s">
        <v>143</v>
      </c>
      <c r="CR7" s="68" t="s">
        <v>143</v>
      </c>
      <c r="CS7" s="68" t="s">
        <v>1</v>
      </c>
      <c r="CT7" s="68" t="s">
        <v>143</v>
      </c>
      <c r="CU7" s="68" t="s">
        <v>1</v>
      </c>
      <c r="CV7" s="68" t="s">
        <v>1985</v>
      </c>
      <c r="CW7" s="68" t="s">
        <v>1985</v>
      </c>
      <c r="CX7" s="68" t="s">
        <v>316</v>
      </c>
      <c r="CY7" s="68" t="s">
        <v>166</v>
      </c>
      <c r="CZ7" s="68" t="s">
        <v>136</v>
      </c>
      <c r="DA7" s="68" t="s">
        <v>1986</v>
      </c>
      <c r="DB7" s="68" t="s">
        <v>143</v>
      </c>
      <c r="DC7" s="68" t="s">
        <v>143</v>
      </c>
      <c r="DD7" s="68" t="s">
        <v>164</v>
      </c>
      <c r="DE7" s="68" t="s">
        <v>2261</v>
      </c>
      <c r="DF7" s="68" t="s">
        <v>6302</v>
      </c>
      <c r="DG7" s="68"/>
    </row>
    <row r="8" spans="1:111" s="3" customFormat="1" hidden="1" x14ac:dyDescent="0.2">
      <c r="A8" s="73">
        <v>45292</v>
      </c>
      <c r="B8" s="3" t="s">
        <v>15606</v>
      </c>
      <c r="C8" s="68">
        <v>109672</v>
      </c>
      <c r="D8" s="68" t="s">
        <v>6345</v>
      </c>
      <c r="E8" s="68" t="s">
        <v>279</v>
      </c>
      <c r="F8" s="69">
        <v>45293</v>
      </c>
      <c r="G8" s="68" t="s">
        <v>165</v>
      </c>
      <c r="H8" s="68" t="s">
        <v>166</v>
      </c>
      <c r="I8" s="70">
        <v>51</v>
      </c>
      <c r="J8" s="70">
        <v>51</v>
      </c>
      <c r="K8" s="71">
        <f t="shared" si="0"/>
        <v>2.3728534400093795E-3</v>
      </c>
      <c r="L8" s="68" t="s">
        <v>316</v>
      </c>
      <c r="M8" s="68" t="s">
        <v>317</v>
      </c>
      <c r="N8" s="68" t="s">
        <v>1056</v>
      </c>
      <c r="O8" s="68" t="s">
        <v>318</v>
      </c>
      <c r="P8" s="93" t="s">
        <v>477</v>
      </c>
      <c r="Q8" s="68" t="s">
        <v>170</v>
      </c>
      <c r="R8" s="68" t="s">
        <v>6346</v>
      </c>
      <c r="S8" s="68" t="s">
        <v>6347</v>
      </c>
      <c r="T8" s="68" t="s">
        <v>135</v>
      </c>
      <c r="U8" s="68" t="s">
        <v>135</v>
      </c>
      <c r="V8" s="68" t="s">
        <v>136</v>
      </c>
      <c r="W8" s="68" t="s">
        <v>137</v>
      </c>
      <c r="X8" s="68" t="s">
        <v>322</v>
      </c>
      <c r="Y8" s="68" t="s">
        <v>6348</v>
      </c>
      <c r="Z8" s="68" t="s">
        <v>6349</v>
      </c>
      <c r="AA8" s="68" t="s">
        <v>139</v>
      </c>
      <c r="AB8" s="68" t="s">
        <v>323</v>
      </c>
      <c r="AC8" s="68" t="s">
        <v>5272</v>
      </c>
      <c r="AD8" s="68" t="s">
        <v>143</v>
      </c>
      <c r="AE8" s="68" t="s">
        <v>5636</v>
      </c>
      <c r="AF8" s="68" t="s">
        <v>143</v>
      </c>
      <c r="AG8" s="68" t="s">
        <v>235</v>
      </c>
      <c r="AH8" s="68" t="s">
        <v>141</v>
      </c>
      <c r="AI8" s="68" t="s">
        <v>143</v>
      </c>
      <c r="AJ8" s="68" t="s">
        <v>5636</v>
      </c>
      <c r="AK8" s="68" t="s">
        <v>207</v>
      </c>
      <c r="AL8" s="68" t="s">
        <v>143</v>
      </c>
      <c r="AM8" s="68" t="s">
        <v>5636</v>
      </c>
      <c r="AN8" s="68" t="s">
        <v>174</v>
      </c>
      <c r="AO8" s="68" t="s">
        <v>324</v>
      </c>
      <c r="AP8" s="68" t="s">
        <v>325</v>
      </c>
      <c r="AQ8" s="68" t="s">
        <v>326</v>
      </c>
      <c r="AR8" s="68" t="s">
        <v>178</v>
      </c>
      <c r="AS8" s="68" t="s">
        <v>179</v>
      </c>
      <c r="AT8" s="68" t="s">
        <v>327</v>
      </c>
      <c r="AU8" s="68" t="s">
        <v>328</v>
      </c>
      <c r="AV8" s="68" t="s">
        <v>145</v>
      </c>
      <c r="AW8" s="68" t="s">
        <v>146</v>
      </c>
      <c r="AX8" s="68" t="s">
        <v>1060</v>
      </c>
      <c r="AY8" s="68" t="s">
        <v>148</v>
      </c>
      <c r="AZ8" s="68" t="s">
        <v>139</v>
      </c>
      <c r="BA8" s="68" t="s">
        <v>149</v>
      </c>
      <c r="BB8" s="68" t="s">
        <v>150</v>
      </c>
      <c r="BC8" s="68" t="s">
        <v>156</v>
      </c>
      <c r="BD8" s="68" t="s">
        <v>157</v>
      </c>
      <c r="BE8" s="68" t="s">
        <v>303</v>
      </c>
      <c r="BF8" s="68" t="s">
        <v>6350</v>
      </c>
      <c r="BG8" s="68" t="s">
        <v>5272</v>
      </c>
      <c r="BH8" s="68" t="s">
        <v>170</v>
      </c>
      <c r="BI8" s="68" t="s">
        <v>6351</v>
      </c>
      <c r="BJ8" s="68" t="s">
        <v>143</v>
      </c>
      <c r="BK8" s="68" t="s">
        <v>136</v>
      </c>
      <c r="BL8" s="68" t="s">
        <v>143</v>
      </c>
      <c r="BM8" s="68" t="s">
        <v>160</v>
      </c>
      <c r="BN8" s="68" t="s">
        <v>160</v>
      </c>
      <c r="BO8" s="68" t="s">
        <v>143</v>
      </c>
      <c r="BP8" s="68" t="s">
        <v>143</v>
      </c>
      <c r="BQ8" s="68" t="s">
        <v>6352</v>
      </c>
      <c r="BR8" s="68" t="s">
        <v>5352</v>
      </c>
      <c r="BS8" s="68" t="s">
        <v>162</v>
      </c>
      <c r="BT8" s="68" t="s">
        <v>5636</v>
      </c>
      <c r="BU8" s="68" t="s">
        <v>5636</v>
      </c>
      <c r="BV8" s="68" t="s">
        <v>135</v>
      </c>
      <c r="BW8" s="68" t="s">
        <v>135</v>
      </c>
      <c r="BX8" s="68" t="s">
        <v>135</v>
      </c>
      <c r="BY8" s="68" t="s">
        <v>148</v>
      </c>
      <c r="BZ8" s="68" t="s">
        <v>1660</v>
      </c>
      <c r="CA8" s="68" t="s">
        <v>174</v>
      </c>
      <c r="CB8" s="68" t="s">
        <v>143</v>
      </c>
      <c r="CC8" s="68" t="s">
        <v>143</v>
      </c>
      <c r="CD8" s="68" t="s">
        <v>143</v>
      </c>
      <c r="CE8" s="68" t="s">
        <v>6353</v>
      </c>
      <c r="CF8" s="68" t="s">
        <v>2261</v>
      </c>
      <c r="CG8" s="68" t="s">
        <v>2261</v>
      </c>
      <c r="CH8" s="68" t="s">
        <v>143</v>
      </c>
      <c r="CI8" s="68" t="s">
        <v>143</v>
      </c>
      <c r="CJ8" s="68" t="s">
        <v>5272</v>
      </c>
      <c r="CK8" s="68" t="s">
        <v>143</v>
      </c>
      <c r="CL8" s="68" t="s">
        <v>143</v>
      </c>
      <c r="CM8" s="68" t="s">
        <v>143</v>
      </c>
      <c r="CN8" s="68" t="s">
        <v>143</v>
      </c>
      <c r="CO8" s="68" t="s">
        <v>143</v>
      </c>
      <c r="CP8" s="68" t="s">
        <v>143</v>
      </c>
      <c r="CQ8" s="68" t="s">
        <v>143</v>
      </c>
      <c r="CR8" s="68" t="s">
        <v>143</v>
      </c>
      <c r="CS8" s="68" t="s">
        <v>1</v>
      </c>
      <c r="CT8" s="68" t="s">
        <v>143</v>
      </c>
      <c r="CU8" s="68" t="s">
        <v>1</v>
      </c>
      <c r="CV8" s="68" t="s">
        <v>1985</v>
      </c>
      <c r="CW8" s="68" t="s">
        <v>1985</v>
      </c>
      <c r="CX8" s="68" t="s">
        <v>316</v>
      </c>
      <c r="CY8" s="68" t="s">
        <v>166</v>
      </c>
      <c r="CZ8" s="68" t="s">
        <v>136</v>
      </c>
      <c r="DA8" s="68" t="s">
        <v>1986</v>
      </c>
      <c r="DB8" s="68" t="s">
        <v>143</v>
      </c>
      <c r="DC8" s="68" t="s">
        <v>143</v>
      </c>
      <c r="DD8" s="68" t="s">
        <v>279</v>
      </c>
      <c r="DE8" s="68" t="s">
        <v>2261</v>
      </c>
      <c r="DF8" s="68" t="s">
        <v>6302</v>
      </c>
      <c r="DG8" s="68"/>
    </row>
    <row r="9" spans="1:111" s="3" customFormat="1" hidden="1" x14ac:dyDescent="0.2">
      <c r="A9" s="73">
        <v>45292</v>
      </c>
      <c r="B9" s="3" t="s">
        <v>15606</v>
      </c>
      <c r="C9" s="68">
        <v>109907</v>
      </c>
      <c r="D9" s="68" t="s">
        <v>6354</v>
      </c>
      <c r="E9" s="68" t="s">
        <v>164</v>
      </c>
      <c r="F9" s="69">
        <v>45295</v>
      </c>
      <c r="G9" s="68" t="s">
        <v>165</v>
      </c>
      <c r="H9" s="68" t="s">
        <v>166</v>
      </c>
      <c r="I9" s="70">
        <v>115</v>
      </c>
      <c r="J9" s="70">
        <v>115</v>
      </c>
      <c r="K9" s="71">
        <f t="shared" si="0"/>
        <v>5.350551874530954E-3</v>
      </c>
      <c r="L9" s="68" t="s">
        <v>316</v>
      </c>
      <c r="M9" s="68" t="s">
        <v>317</v>
      </c>
      <c r="N9" s="68" t="s">
        <v>960</v>
      </c>
      <c r="O9" s="68" t="s">
        <v>6355</v>
      </c>
      <c r="P9" s="93" t="s">
        <v>5221</v>
      </c>
      <c r="Q9" s="68" t="s">
        <v>170</v>
      </c>
      <c r="R9" s="68" t="s">
        <v>6356</v>
      </c>
      <c r="S9" s="68" t="s">
        <v>6357</v>
      </c>
      <c r="T9" s="68" t="s">
        <v>135</v>
      </c>
      <c r="U9" s="68" t="s">
        <v>135</v>
      </c>
      <c r="V9" s="68" t="s">
        <v>136</v>
      </c>
      <c r="W9" s="68" t="s">
        <v>137</v>
      </c>
      <c r="X9" s="68" t="s">
        <v>322</v>
      </c>
      <c r="Y9" s="68" t="s">
        <v>6358</v>
      </c>
      <c r="Z9" s="68" t="s">
        <v>6359</v>
      </c>
      <c r="AA9" s="68" t="s">
        <v>139</v>
      </c>
      <c r="AB9" s="68" t="s">
        <v>323</v>
      </c>
      <c r="AC9" s="68" t="s">
        <v>5272</v>
      </c>
      <c r="AD9" s="68" t="s">
        <v>143</v>
      </c>
      <c r="AE9" s="68" t="s">
        <v>6360</v>
      </c>
      <c r="AF9" s="68" t="s">
        <v>143</v>
      </c>
      <c r="AG9" s="68" t="s">
        <v>235</v>
      </c>
      <c r="AH9" s="68" t="s">
        <v>141</v>
      </c>
      <c r="AI9" s="68" t="s">
        <v>143</v>
      </c>
      <c r="AJ9" s="68" t="s">
        <v>6360</v>
      </c>
      <c r="AK9" s="68" t="s">
        <v>207</v>
      </c>
      <c r="AL9" s="68" t="s">
        <v>143</v>
      </c>
      <c r="AM9" s="68" t="s">
        <v>6360</v>
      </c>
      <c r="AN9" s="68" t="s">
        <v>174</v>
      </c>
      <c r="AO9" s="68" t="s">
        <v>6361</v>
      </c>
      <c r="AP9" s="68" t="s">
        <v>3543</v>
      </c>
      <c r="AQ9" s="68" t="s">
        <v>6362</v>
      </c>
      <c r="AR9" s="68" t="s">
        <v>353</v>
      </c>
      <c r="AS9" s="68" t="s">
        <v>231</v>
      </c>
      <c r="AT9" s="68" t="s">
        <v>492</v>
      </c>
      <c r="AU9" s="68" t="s">
        <v>6363</v>
      </c>
      <c r="AV9" s="68" t="s">
        <v>145</v>
      </c>
      <c r="AW9" s="68" t="s">
        <v>146</v>
      </c>
      <c r="AX9" s="68" t="s">
        <v>972</v>
      </c>
      <c r="AY9" s="68" t="s">
        <v>148</v>
      </c>
      <c r="AZ9" s="68" t="s">
        <v>139</v>
      </c>
      <c r="BA9" s="68" t="s">
        <v>149</v>
      </c>
      <c r="BB9" s="68" t="s">
        <v>150</v>
      </c>
      <c r="BC9" s="68" t="s">
        <v>156</v>
      </c>
      <c r="BD9" s="68" t="s">
        <v>157</v>
      </c>
      <c r="BE9" s="68" t="s">
        <v>303</v>
      </c>
      <c r="BF9" s="68" t="s">
        <v>6364</v>
      </c>
      <c r="BG9" s="68" t="s">
        <v>5272</v>
      </c>
      <c r="BH9" s="68" t="s">
        <v>170</v>
      </c>
      <c r="BI9" s="68" t="s">
        <v>6365</v>
      </c>
      <c r="BJ9" s="68" t="s">
        <v>143</v>
      </c>
      <c r="BK9" s="68" t="s">
        <v>136</v>
      </c>
      <c r="BL9" s="68" t="s">
        <v>143</v>
      </c>
      <c r="BM9" s="68" t="s">
        <v>160</v>
      </c>
      <c r="BN9" s="68" t="s">
        <v>160</v>
      </c>
      <c r="BO9" s="68" t="s">
        <v>143</v>
      </c>
      <c r="BP9" s="68" t="s">
        <v>143</v>
      </c>
      <c r="BQ9" s="68" t="s">
        <v>6366</v>
      </c>
      <c r="BR9" s="68" t="s">
        <v>5352</v>
      </c>
      <c r="BS9" s="68" t="s">
        <v>162</v>
      </c>
      <c r="BT9" s="68" t="s">
        <v>6360</v>
      </c>
      <c r="BU9" s="68" t="s">
        <v>6360</v>
      </c>
      <c r="BV9" s="68" t="s">
        <v>135</v>
      </c>
      <c r="BW9" s="68" t="s">
        <v>135</v>
      </c>
      <c r="BX9" s="68" t="s">
        <v>135</v>
      </c>
      <c r="BY9" s="68" t="s">
        <v>148</v>
      </c>
      <c r="BZ9" s="68" t="s">
        <v>6367</v>
      </c>
      <c r="CA9" s="68" t="s">
        <v>174</v>
      </c>
      <c r="CB9" s="68" t="s">
        <v>143</v>
      </c>
      <c r="CC9" s="68" t="s">
        <v>143</v>
      </c>
      <c r="CD9" s="68" t="s">
        <v>143</v>
      </c>
      <c r="CE9" s="68" t="s">
        <v>6368</v>
      </c>
      <c r="CF9" s="68" t="s">
        <v>2261</v>
      </c>
      <c r="CG9" s="68" t="s">
        <v>2261</v>
      </c>
      <c r="CH9" s="68" t="s">
        <v>143</v>
      </c>
      <c r="CI9" s="68" t="s">
        <v>143</v>
      </c>
      <c r="CJ9" s="68" t="s">
        <v>5272</v>
      </c>
      <c r="CK9" s="68" t="s">
        <v>143</v>
      </c>
      <c r="CL9" s="68" t="s">
        <v>143</v>
      </c>
      <c r="CM9" s="68" t="s">
        <v>143</v>
      </c>
      <c r="CN9" s="68" t="s">
        <v>143</v>
      </c>
      <c r="CO9" s="68" t="s">
        <v>6369</v>
      </c>
      <c r="CP9" s="68" t="s">
        <v>143</v>
      </c>
      <c r="CQ9" s="68" t="s">
        <v>143</v>
      </c>
      <c r="CR9" s="68" t="s">
        <v>143</v>
      </c>
      <c r="CS9" s="68" t="s">
        <v>1</v>
      </c>
      <c r="CT9" s="68" t="s">
        <v>143</v>
      </c>
      <c r="CU9" s="68" t="s">
        <v>1</v>
      </c>
      <c r="CV9" s="68" t="s">
        <v>1985</v>
      </c>
      <c r="CW9" s="68" t="s">
        <v>1985</v>
      </c>
      <c r="CX9" s="68" t="s">
        <v>316</v>
      </c>
      <c r="CY9" s="68" t="s">
        <v>166</v>
      </c>
      <c r="CZ9" s="68" t="s">
        <v>136</v>
      </c>
      <c r="DA9" s="68" t="s">
        <v>1989</v>
      </c>
      <c r="DB9" s="68" t="s">
        <v>143</v>
      </c>
      <c r="DC9" s="68" t="s">
        <v>143</v>
      </c>
      <c r="DD9" s="68" t="s">
        <v>164</v>
      </c>
      <c r="DE9" s="68" t="s">
        <v>2261</v>
      </c>
      <c r="DF9" s="68" t="s">
        <v>3601</v>
      </c>
      <c r="DG9" s="68"/>
    </row>
    <row r="10" spans="1:111" s="3" customFormat="1" hidden="1" x14ac:dyDescent="0.2">
      <c r="A10" s="73">
        <v>45292</v>
      </c>
      <c r="B10" s="3" t="s">
        <v>15606</v>
      </c>
      <c r="C10" s="68">
        <v>109910</v>
      </c>
      <c r="D10" s="68" t="s">
        <v>6288</v>
      </c>
      <c r="E10" s="68" t="s">
        <v>2037</v>
      </c>
      <c r="F10" s="69">
        <v>45295</v>
      </c>
      <c r="G10" s="68" t="s">
        <v>165</v>
      </c>
      <c r="H10" s="68" t="s">
        <v>166</v>
      </c>
      <c r="I10" s="70">
        <v>83</v>
      </c>
      <c r="J10" s="70">
        <v>83</v>
      </c>
      <c r="K10" s="71">
        <f t="shared" si="0"/>
        <v>3.861702657270167E-3</v>
      </c>
      <c r="L10" s="68" t="s">
        <v>316</v>
      </c>
      <c r="M10" s="68" t="s">
        <v>317</v>
      </c>
      <c r="N10" s="68" t="s">
        <v>960</v>
      </c>
      <c r="O10" s="68" t="s">
        <v>318</v>
      </c>
      <c r="P10" s="93" t="s">
        <v>319</v>
      </c>
      <c r="Q10" s="68" t="s">
        <v>170</v>
      </c>
      <c r="R10" s="68" t="s">
        <v>6370</v>
      </c>
      <c r="S10" s="68" t="s">
        <v>4179</v>
      </c>
      <c r="T10" s="68" t="s">
        <v>135</v>
      </c>
      <c r="U10" s="68" t="s">
        <v>135</v>
      </c>
      <c r="V10" s="68" t="s">
        <v>136</v>
      </c>
      <c r="W10" s="68" t="s">
        <v>137</v>
      </c>
      <c r="X10" s="68" t="s">
        <v>322</v>
      </c>
      <c r="Y10" s="68" t="s">
        <v>6371</v>
      </c>
      <c r="Z10" s="68" t="s">
        <v>6372</v>
      </c>
      <c r="AA10" s="68" t="s">
        <v>139</v>
      </c>
      <c r="AB10" s="68" t="s">
        <v>323</v>
      </c>
      <c r="AC10" s="68" t="s">
        <v>5272</v>
      </c>
      <c r="AD10" s="68" t="s">
        <v>143</v>
      </c>
      <c r="AE10" s="68" t="s">
        <v>6373</v>
      </c>
      <c r="AF10" s="68" t="s">
        <v>143</v>
      </c>
      <c r="AG10" s="68" t="s">
        <v>235</v>
      </c>
      <c r="AH10" s="68" t="s">
        <v>141</v>
      </c>
      <c r="AI10" s="68" t="s">
        <v>143</v>
      </c>
      <c r="AJ10" s="68" t="s">
        <v>6373</v>
      </c>
      <c r="AK10" s="68" t="s">
        <v>207</v>
      </c>
      <c r="AL10" s="68" t="s">
        <v>143</v>
      </c>
      <c r="AM10" s="68" t="s">
        <v>6373</v>
      </c>
      <c r="AN10" s="68" t="s">
        <v>174</v>
      </c>
      <c r="AO10" s="68" t="s">
        <v>324</v>
      </c>
      <c r="AP10" s="68" t="s">
        <v>325</v>
      </c>
      <c r="AQ10" s="68" t="s">
        <v>326</v>
      </c>
      <c r="AR10" s="68" t="s">
        <v>178</v>
      </c>
      <c r="AS10" s="68" t="s">
        <v>179</v>
      </c>
      <c r="AT10" s="68" t="s">
        <v>327</v>
      </c>
      <c r="AU10" s="68" t="s">
        <v>328</v>
      </c>
      <c r="AV10" s="68" t="s">
        <v>145</v>
      </c>
      <c r="AW10" s="68" t="s">
        <v>146</v>
      </c>
      <c r="AX10" s="68" t="s">
        <v>972</v>
      </c>
      <c r="AY10" s="68" t="s">
        <v>148</v>
      </c>
      <c r="AZ10" s="68" t="s">
        <v>139</v>
      </c>
      <c r="BA10" s="68" t="s">
        <v>149</v>
      </c>
      <c r="BB10" s="68" t="s">
        <v>150</v>
      </c>
      <c r="BC10" s="68" t="s">
        <v>156</v>
      </c>
      <c r="BD10" s="68" t="s">
        <v>157</v>
      </c>
      <c r="BE10" s="68" t="s">
        <v>303</v>
      </c>
      <c r="BF10" s="68" t="s">
        <v>6374</v>
      </c>
      <c r="BG10" s="68" t="s">
        <v>5272</v>
      </c>
      <c r="BH10" s="68" t="s">
        <v>170</v>
      </c>
      <c r="BI10" s="68" t="s">
        <v>6375</v>
      </c>
      <c r="BJ10" s="68" t="s">
        <v>143</v>
      </c>
      <c r="BK10" s="68" t="s">
        <v>136</v>
      </c>
      <c r="BL10" s="68" t="s">
        <v>143</v>
      </c>
      <c r="BM10" s="68" t="s">
        <v>160</v>
      </c>
      <c r="BN10" s="68" t="s">
        <v>160</v>
      </c>
      <c r="BO10" s="68" t="s">
        <v>143</v>
      </c>
      <c r="BP10" s="68" t="s">
        <v>143</v>
      </c>
      <c r="BQ10" s="68" t="s">
        <v>6376</v>
      </c>
      <c r="BR10" s="68" t="s">
        <v>5352</v>
      </c>
      <c r="BS10" s="68" t="s">
        <v>162</v>
      </c>
      <c r="BT10" s="68" t="s">
        <v>6373</v>
      </c>
      <c r="BU10" s="68" t="s">
        <v>6373</v>
      </c>
      <c r="BV10" s="68" t="s">
        <v>135</v>
      </c>
      <c r="BW10" s="68" t="s">
        <v>135</v>
      </c>
      <c r="BX10" s="68" t="s">
        <v>135</v>
      </c>
      <c r="BY10" s="68" t="s">
        <v>148</v>
      </c>
      <c r="BZ10" s="68" t="s">
        <v>6377</v>
      </c>
      <c r="CA10" s="68" t="s">
        <v>174</v>
      </c>
      <c r="CB10" s="68" t="s">
        <v>143</v>
      </c>
      <c r="CC10" s="68" t="s">
        <v>143</v>
      </c>
      <c r="CD10" s="68" t="s">
        <v>143</v>
      </c>
      <c r="CE10" s="68" t="s">
        <v>6378</v>
      </c>
      <c r="CF10" s="68" t="s">
        <v>2261</v>
      </c>
      <c r="CG10" s="68" t="s">
        <v>2261</v>
      </c>
      <c r="CH10" s="68" t="s">
        <v>143</v>
      </c>
      <c r="CI10" s="68" t="s">
        <v>143</v>
      </c>
      <c r="CJ10" s="68" t="s">
        <v>5272</v>
      </c>
      <c r="CK10" s="68" t="s">
        <v>143</v>
      </c>
      <c r="CL10" s="68" t="s">
        <v>143</v>
      </c>
      <c r="CM10" s="68" t="s">
        <v>143</v>
      </c>
      <c r="CN10" s="68" t="s">
        <v>143</v>
      </c>
      <c r="CO10" s="68" t="s">
        <v>143</v>
      </c>
      <c r="CP10" s="68" t="s">
        <v>143</v>
      </c>
      <c r="CQ10" s="68" t="s">
        <v>143</v>
      </c>
      <c r="CR10" s="68" t="s">
        <v>143</v>
      </c>
      <c r="CS10" s="68" t="s">
        <v>1</v>
      </c>
      <c r="CT10" s="68" t="s">
        <v>143</v>
      </c>
      <c r="CU10" s="68" t="s">
        <v>1</v>
      </c>
      <c r="CV10" s="68" t="s">
        <v>1985</v>
      </c>
      <c r="CW10" s="68" t="s">
        <v>1985</v>
      </c>
      <c r="CX10" s="68" t="s">
        <v>316</v>
      </c>
      <c r="CY10" s="68" t="s">
        <v>166</v>
      </c>
      <c r="CZ10" s="68" t="s">
        <v>136</v>
      </c>
      <c r="DA10" s="68" t="s">
        <v>1989</v>
      </c>
      <c r="DB10" s="68" t="s">
        <v>143</v>
      </c>
      <c r="DC10" s="68" t="s">
        <v>143</v>
      </c>
      <c r="DD10" s="68" t="s">
        <v>2037</v>
      </c>
      <c r="DE10" s="68" t="s">
        <v>2261</v>
      </c>
      <c r="DF10" s="68" t="s">
        <v>3601</v>
      </c>
      <c r="DG10" s="68"/>
    </row>
    <row r="11" spans="1:111" s="3" customFormat="1" hidden="1" x14ac:dyDescent="0.2">
      <c r="A11" s="73">
        <v>45292</v>
      </c>
      <c r="B11" s="3" t="s">
        <v>16</v>
      </c>
      <c r="C11" s="68">
        <v>109926</v>
      </c>
      <c r="D11" s="68" t="s">
        <v>6379</v>
      </c>
      <c r="E11" s="68" t="s">
        <v>164</v>
      </c>
      <c r="F11" s="69">
        <v>45295</v>
      </c>
      <c r="G11" s="68" t="s">
        <v>165</v>
      </c>
      <c r="H11" s="68" t="s">
        <v>166</v>
      </c>
      <c r="I11" s="70">
        <v>35</v>
      </c>
      <c r="J11" s="70">
        <v>35</v>
      </c>
      <c r="K11" s="71">
        <f t="shared" si="0"/>
        <v>1.628428831378986E-3</v>
      </c>
      <c r="L11" s="68" t="s">
        <v>316</v>
      </c>
      <c r="M11" s="68" t="s">
        <v>129</v>
      </c>
      <c r="N11" s="68" t="s">
        <v>960</v>
      </c>
      <c r="O11" s="68" t="s">
        <v>6380</v>
      </c>
      <c r="P11" s="93" t="s">
        <v>6381</v>
      </c>
      <c r="Q11" s="68" t="s">
        <v>170</v>
      </c>
      <c r="R11" s="68" t="s">
        <v>6382</v>
      </c>
      <c r="S11" s="68" t="s">
        <v>6383</v>
      </c>
      <c r="T11" s="68" t="s">
        <v>135</v>
      </c>
      <c r="U11" s="68" t="s">
        <v>135</v>
      </c>
      <c r="V11" s="68" t="s">
        <v>136</v>
      </c>
      <c r="W11" s="68" t="s">
        <v>137</v>
      </c>
      <c r="X11" s="68" t="s">
        <v>322</v>
      </c>
      <c r="Y11" s="68" t="s">
        <v>6384</v>
      </c>
      <c r="Z11" s="68" t="s">
        <v>6385</v>
      </c>
      <c r="AA11" s="68" t="s">
        <v>139</v>
      </c>
      <c r="AB11" s="68" t="s">
        <v>140</v>
      </c>
      <c r="AC11" s="68" t="s">
        <v>5272</v>
      </c>
      <c r="AD11" s="68" t="s">
        <v>143</v>
      </c>
      <c r="AE11" s="68" t="s">
        <v>5680</v>
      </c>
      <c r="AF11" s="68" t="s">
        <v>143</v>
      </c>
      <c r="AG11" s="68" t="s">
        <v>235</v>
      </c>
      <c r="AH11" s="68" t="s">
        <v>141</v>
      </c>
      <c r="AI11" s="68" t="s">
        <v>143</v>
      </c>
      <c r="AJ11" s="68" t="s">
        <v>5680</v>
      </c>
      <c r="AK11" s="68" t="s">
        <v>142</v>
      </c>
      <c r="AL11" s="68" t="s">
        <v>143</v>
      </c>
      <c r="AM11" s="68" t="s">
        <v>5680</v>
      </c>
      <c r="AN11" s="68" t="s">
        <v>174</v>
      </c>
      <c r="AO11" s="68" t="s">
        <v>6386</v>
      </c>
      <c r="AP11" s="68" t="s">
        <v>6387</v>
      </c>
      <c r="AQ11" s="68" t="s">
        <v>309</v>
      </c>
      <c r="AR11" s="68" t="s">
        <v>178</v>
      </c>
      <c r="AS11" s="68" t="s">
        <v>431</v>
      </c>
      <c r="AT11" s="68" t="s">
        <v>6388</v>
      </c>
      <c r="AU11" s="68" t="s">
        <v>6389</v>
      </c>
      <c r="AV11" s="68" t="s">
        <v>145</v>
      </c>
      <c r="AW11" s="68" t="s">
        <v>146</v>
      </c>
      <c r="AX11" s="68" t="s">
        <v>972</v>
      </c>
      <c r="AY11" s="68" t="s">
        <v>148</v>
      </c>
      <c r="AZ11" s="68" t="s">
        <v>139</v>
      </c>
      <c r="BA11" s="68" t="s">
        <v>149</v>
      </c>
      <c r="BB11" s="68" t="s">
        <v>150</v>
      </c>
      <c r="BC11" s="68" t="s">
        <v>156</v>
      </c>
      <c r="BD11" s="68" t="s">
        <v>157</v>
      </c>
      <c r="BE11" s="68" t="s">
        <v>303</v>
      </c>
      <c r="BF11" s="68" t="s">
        <v>6390</v>
      </c>
      <c r="BG11" s="68" t="s">
        <v>5272</v>
      </c>
      <c r="BH11" s="68" t="s">
        <v>170</v>
      </c>
      <c r="BI11" s="68" t="s">
        <v>6391</v>
      </c>
      <c r="BJ11" s="68" t="s">
        <v>143</v>
      </c>
      <c r="BK11" s="68" t="s">
        <v>136</v>
      </c>
      <c r="BL11" s="68" t="s">
        <v>143</v>
      </c>
      <c r="BM11" s="68" t="s">
        <v>160</v>
      </c>
      <c r="BN11" s="68" t="s">
        <v>160</v>
      </c>
      <c r="BO11" s="68" t="s">
        <v>143</v>
      </c>
      <c r="BP11" s="68" t="s">
        <v>143</v>
      </c>
      <c r="BQ11" s="68" t="s">
        <v>6392</v>
      </c>
      <c r="BR11" s="68" t="s">
        <v>5352</v>
      </c>
      <c r="BS11" s="68" t="s">
        <v>162</v>
      </c>
      <c r="BT11" s="68" t="s">
        <v>5680</v>
      </c>
      <c r="BU11" s="68" t="s">
        <v>5680</v>
      </c>
      <c r="BV11" s="68" t="s">
        <v>135</v>
      </c>
      <c r="BW11" s="68" t="s">
        <v>135</v>
      </c>
      <c r="BX11" s="68" t="s">
        <v>135</v>
      </c>
      <c r="BY11" s="68" t="s">
        <v>148</v>
      </c>
      <c r="BZ11" s="68" t="s">
        <v>2202</v>
      </c>
      <c r="CA11" s="68" t="s">
        <v>174</v>
      </c>
      <c r="CB11" s="68" t="s">
        <v>143</v>
      </c>
      <c r="CC11" s="68" t="s">
        <v>143</v>
      </c>
      <c r="CD11" s="68" t="s">
        <v>143</v>
      </c>
      <c r="CE11" s="68" t="s">
        <v>6393</v>
      </c>
      <c r="CF11" s="68" t="s">
        <v>2261</v>
      </c>
      <c r="CG11" s="68" t="s">
        <v>2261</v>
      </c>
      <c r="CH11" s="68" t="s">
        <v>143</v>
      </c>
      <c r="CI11" s="68" t="s">
        <v>143</v>
      </c>
      <c r="CJ11" s="68" t="s">
        <v>5272</v>
      </c>
      <c r="CK11" s="68" t="s">
        <v>143</v>
      </c>
      <c r="CL11" s="68" t="s">
        <v>143</v>
      </c>
      <c r="CM11" s="68" t="s">
        <v>143</v>
      </c>
      <c r="CN11" s="68" t="s">
        <v>143</v>
      </c>
      <c r="CO11" s="68" t="s">
        <v>143</v>
      </c>
      <c r="CP11" s="68" t="s">
        <v>143</v>
      </c>
      <c r="CQ11" s="68" t="s">
        <v>143</v>
      </c>
      <c r="CR11" s="68" t="s">
        <v>143</v>
      </c>
      <c r="CS11" s="68" t="s">
        <v>1</v>
      </c>
      <c r="CT11" s="68" t="s">
        <v>143</v>
      </c>
      <c r="CU11" s="68" t="s">
        <v>1</v>
      </c>
      <c r="CV11" s="68" t="s">
        <v>1985</v>
      </c>
      <c r="CW11" s="68" t="s">
        <v>1985</v>
      </c>
      <c r="CX11" s="68" t="s">
        <v>316</v>
      </c>
      <c r="CY11" s="68" t="s">
        <v>166</v>
      </c>
      <c r="CZ11" s="68" t="s">
        <v>136</v>
      </c>
      <c r="DA11" s="68" t="s">
        <v>1989</v>
      </c>
      <c r="DB11" s="68" t="s">
        <v>143</v>
      </c>
      <c r="DC11" s="68" t="s">
        <v>143</v>
      </c>
      <c r="DD11" s="68" t="s">
        <v>164</v>
      </c>
      <c r="DE11" s="68" t="s">
        <v>2261</v>
      </c>
      <c r="DF11" s="68" t="s">
        <v>3601</v>
      </c>
      <c r="DG11" s="68"/>
    </row>
    <row r="12" spans="1:111" s="3" customFormat="1" hidden="1" x14ac:dyDescent="0.2">
      <c r="A12" s="73">
        <v>45292</v>
      </c>
      <c r="B12" s="3" t="s">
        <v>15606</v>
      </c>
      <c r="C12" s="68">
        <v>109929</v>
      </c>
      <c r="D12" s="68" t="s">
        <v>6317</v>
      </c>
      <c r="E12" s="68" t="s">
        <v>373</v>
      </c>
      <c r="F12" s="69">
        <v>45293</v>
      </c>
      <c r="G12" s="68" t="s">
        <v>165</v>
      </c>
      <c r="H12" s="68" t="s">
        <v>166</v>
      </c>
      <c r="I12" s="70">
        <v>74</v>
      </c>
      <c r="J12" s="70">
        <v>74</v>
      </c>
      <c r="K12" s="71">
        <f t="shared" si="0"/>
        <v>3.4429638149155706E-3</v>
      </c>
      <c r="L12" s="68" t="s">
        <v>316</v>
      </c>
      <c r="M12" s="68" t="s">
        <v>317</v>
      </c>
      <c r="N12" s="68" t="s">
        <v>960</v>
      </c>
      <c r="O12" s="68" t="s">
        <v>3318</v>
      </c>
      <c r="P12" s="93" t="s">
        <v>879</v>
      </c>
      <c r="Q12" s="68" t="s">
        <v>170</v>
      </c>
      <c r="R12" s="68" t="s">
        <v>6394</v>
      </c>
      <c r="S12" s="68" t="s">
        <v>6395</v>
      </c>
      <c r="T12" s="68" t="s">
        <v>135</v>
      </c>
      <c r="U12" s="68" t="s">
        <v>135</v>
      </c>
      <c r="V12" s="68" t="s">
        <v>136</v>
      </c>
      <c r="W12" s="68" t="s">
        <v>137</v>
      </c>
      <c r="X12" s="68" t="s">
        <v>322</v>
      </c>
      <c r="Y12" s="68" t="s">
        <v>6396</v>
      </c>
      <c r="Z12" s="68" t="s">
        <v>6397</v>
      </c>
      <c r="AA12" s="68" t="s">
        <v>139</v>
      </c>
      <c r="AB12" s="68" t="s">
        <v>226</v>
      </c>
      <c r="AC12" s="68" t="s">
        <v>5272</v>
      </c>
      <c r="AD12" s="68" t="s">
        <v>143</v>
      </c>
      <c r="AE12" s="68" t="s">
        <v>6398</v>
      </c>
      <c r="AF12" s="68" t="s">
        <v>143</v>
      </c>
      <c r="AG12" s="68" t="s">
        <v>235</v>
      </c>
      <c r="AH12" s="68" t="s">
        <v>141</v>
      </c>
      <c r="AI12" s="68" t="s">
        <v>143</v>
      </c>
      <c r="AJ12" s="68" t="s">
        <v>6398</v>
      </c>
      <c r="AK12" s="68" t="s">
        <v>207</v>
      </c>
      <c r="AL12" s="68" t="s">
        <v>143</v>
      </c>
      <c r="AM12" s="68" t="s">
        <v>6398</v>
      </c>
      <c r="AN12" s="68" t="s">
        <v>174</v>
      </c>
      <c r="AO12" s="68" t="s">
        <v>2174</v>
      </c>
      <c r="AP12" s="68" t="s">
        <v>2175</v>
      </c>
      <c r="AQ12" s="68" t="s">
        <v>3322</v>
      </c>
      <c r="AR12" s="68" t="s">
        <v>2177</v>
      </c>
      <c r="AS12" s="68" t="s">
        <v>231</v>
      </c>
      <c r="AT12" s="68" t="s">
        <v>2178</v>
      </c>
      <c r="AU12" s="68" t="s">
        <v>2179</v>
      </c>
      <c r="AV12" s="68" t="s">
        <v>145</v>
      </c>
      <c r="AW12" s="68" t="s">
        <v>146</v>
      </c>
      <c r="AX12" s="68" t="s">
        <v>972</v>
      </c>
      <c r="AY12" s="68" t="s">
        <v>148</v>
      </c>
      <c r="AZ12" s="68" t="s">
        <v>139</v>
      </c>
      <c r="BA12" s="68" t="s">
        <v>149</v>
      </c>
      <c r="BB12" s="68" t="s">
        <v>150</v>
      </c>
      <c r="BC12" s="68" t="s">
        <v>156</v>
      </c>
      <c r="BD12" s="68" t="s">
        <v>157</v>
      </c>
      <c r="BE12" s="68" t="s">
        <v>303</v>
      </c>
      <c r="BF12" s="68" t="s">
        <v>6399</v>
      </c>
      <c r="BG12" s="68" t="s">
        <v>5272</v>
      </c>
      <c r="BH12" s="68" t="s">
        <v>170</v>
      </c>
      <c r="BI12" s="68" t="s">
        <v>6400</v>
      </c>
      <c r="BJ12" s="68" t="s">
        <v>143</v>
      </c>
      <c r="BK12" s="68" t="s">
        <v>136</v>
      </c>
      <c r="BL12" s="68" t="s">
        <v>143</v>
      </c>
      <c r="BM12" s="68" t="s">
        <v>160</v>
      </c>
      <c r="BN12" s="68" t="s">
        <v>160</v>
      </c>
      <c r="BO12" s="68" t="s">
        <v>143</v>
      </c>
      <c r="BP12" s="68" t="s">
        <v>143</v>
      </c>
      <c r="BQ12" s="68" t="s">
        <v>6401</v>
      </c>
      <c r="BR12" s="68" t="s">
        <v>5352</v>
      </c>
      <c r="BS12" s="68" t="s">
        <v>162</v>
      </c>
      <c r="BT12" s="68" t="s">
        <v>6398</v>
      </c>
      <c r="BU12" s="68" t="s">
        <v>6398</v>
      </c>
      <c r="BV12" s="68" t="s">
        <v>135</v>
      </c>
      <c r="BW12" s="68" t="s">
        <v>135</v>
      </c>
      <c r="BX12" s="68" t="s">
        <v>135</v>
      </c>
      <c r="BY12" s="68" t="s">
        <v>148</v>
      </c>
      <c r="BZ12" s="68" t="s">
        <v>1458</v>
      </c>
      <c r="CA12" s="68" t="s">
        <v>174</v>
      </c>
      <c r="CB12" s="68" t="s">
        <v>143</v>
      </c>
      <c r="CC12" s="68" t="s">
        <v>143</v>
      </c>
      <c r="CD12" s="68" t="s">
        <v>143</v>
      </c>
      <c r="CE12" s="68" t="s">
        <v>6402</v>
      </c>
      <c r="CF12" s="68" t="s">
        <v>2261</v>
      </c>
      <c r="CG12" s="68" t="s">
        <v>2261</v>
      </c>
      <c r="CH12" s="68" t="s">
        <v>143</v>
      </c>
      <c r="CI12" s="68" t="s">
        <v>143</v>
      </c>
      <c r="CJ12" s="68" t="s">
        <v>5272</v>
      </c>
      <c r="CK12" s="68" t="s">
        <v>143</v>
      </c>
      <c r="CL12" s="68" t="s">
        <v>143</v>
      </c>
      <c r="CM12" s="68" t="s">
        <v>143</v>
      </c>
      <c r="CN12" s="68" t="s">
        <v>143</v>
      </c>
      <c r="CO12" s="68" t="s">
        <v>143</v>
      </c>
      <c r="CP12" s="68" t="s">
        <v>143</v>
      </c>
      <c r="CQ12" s="68" t="s">
        <v>143</v>
      </c>
      <c r="CR12" s="68" t="s">
        <v>143</v>
      </c>
      <c r="CS12" s="68" t="s">
        <v>1</v>
      </c>
      <c r="CT12" s="68" t="s">
        <v>143</v>
      </c>
      <c r="CU12" s="68" t="s">
        <v>1</v>
      </c>
      <c r="CV12" s="68" t="s">
        <v>1985</v>
      </c>
      <c r="CW12" s="68" t="s">
        <v>1985</v>
      </c>
      <c r="CX12" s="68" t="s">
        <v>316</v>
      </c>
      <c r="CY12" s="68" t="s">
        <v>166</v>
      </c>
      <c r="CZ12" s="68" t="s">
        <v>136</v>
      </c>
      <c r="DA12" s="68" t="s">
        <v>1989</v>
      </c>
      <c r="DB12" s="68" t="s">
        <v>143</v>
      </c>
      <c r="DC12" s="68" t="s">
        <v>143</v>
      </c>
      <c r="DD12" s="68" t="s">
        <v>373</v>
      </c>
      <c r="DE12" s="68" t="s">
        <v>2261</v>
      </c>
      <c r="DF12" s="68" t="s">
        <v>6302</v>
      </c>
      <c r="DG12" s="68"/>
    </row>
    <row r="13" spans="1:111" s="3" customFormat="1" ht="25.5" hidden="1" x14ac:dyDescent="0.2">
      <c r="A13" s="73">
        <v>45292</v>
      </c>
      <c r="B13" s="3" t="s">
        <v>15606</v>
      </c>
      <c r="C13" s="68">
        <v>110451</v>
      </c>
      <c r="D13" s="68" t="s">
        <v>6403</v>
      </c>
      <c r="E13" s="68" t="s">
        <v>364</v>
      </c>
      <c r="F13" s="69">
        <v>45299</v>
      </c>
      <c r="G13" s="68" t="s">
        <v>165</v>
      </c>
      <c r="H13" s="68" t="s">
        <v>166</v>
      </c>
      <c r="I13" s="70">
        <v>104.85</v>
      </c>
      <c r="J13" s="70">
        <v>130</v>
      </c>
      <c r="K13" s="71">
        <f t="shared" si="0"/>
        <v>4.8783075134310478E-3</v>
      </c>
      <c r="L13" s="68" t="s">
        <v>342</v>
      </c>
      <c r="M13" s="68" t="s">
        <v>317</v>
      </c>
      <c r="N13" s="68" t="s">
        <v>960</v>
      </c>
      <c r="O13" s="68" t="s">
        <v>6404</v>
      </c>
      <c r="P13" s="93" t="s">
        <v>5336</v>
      </c>
      <c r="Q13" s="68" t="s">
        <v>170</v>
      </c>
      <c r="R13" s="68" t="s">
        <v>6405</v>
      </c>
      <c r="S13" s="68" t="s">
        <v>6406</v>
      </c>
      <c r="T13" s="68" t="s">
        <v>6407</v>
      </c>
      <c r="U13" s="68" t="s">
        <v>6408</v>
      </c>
      <c r="V13" s="68" t="s">
        <v>136</v>
      </c>
      <c r="W13" s="68" t="s">
        <v>137</v>
      </c>
      <c r="X13" s="68" t="s">
        <v>349</v>
      </c>
      <c r="Y13" s="68" t="s">
        <v>6409</v>
      </c>
      <c r="Z13" s="68" t="s">
        <v>6410</v>
      </c>
      <c r="AA13" s="68" t="s">
        <v>139</v>
      </c>
      <c r="AB13" s="68" t="s">
        <v>323</v>
      </c>
      <c r="AC13" s="68" t="s">
        <v>5272</v>
      </c>
      <c r="AD13" s="68" t="s">
        <v>143</v>
      </c>
      <c r="AE13" s="68" t="s">
        <v>6411</v>
      </c>
      <c r="AF13" s="68" t="s">
        <v>143</v>
      </c>
      <c r="AG13" s="68" t="s">
        <v>235</v>
      </c>
      <c r="AH13" s="68" t="s">
        <v>141</v>
      </c>
      <c r="AI13" s="68" t="s">
        <v>143</v>
      </c>
      <c r="AJ13" s="68" t="s">
        <v>6411</v>
      </c>
      <c r="AK13" s="68" t="s">
        <v>207</v>
      </c>
      <c r="AL13" s="68" t="s">
        <v>143</v>
      </c>
      <c r="AM13" s="68" t="s">
        <v>5515</v>
      </c>
      <c r="AN13" s="68" t="s">
        <v>174</v>
      </c>
      <c r="AO13" s="68" t="s">
        <v>1201</v>
      </c>
      <c r="AP13" s="68" t="s">
        <v>176</v>
      </c>
      <c r="AQ13" s="68" t="s">
        <v>6412</v>
      </c>
      <c r="AR13" s="68" t="s">
        <v>178</v>
      </c>
      <c r="AS13" s="68" t="s">
        <v>179</v>
      </c>
      <c r="AT13" s="68" t="s">
        <v>180</v>
      </c>
      <c r="AU13" s="68" t="s">
        <v>181</v>
      </c>
      <c r="AV13" s="68" t="s">
        <v>145</v>
      </c>
      <c r="AW13" s="68" t="s">
        <v>146</v>
      </c>
      <c r="AX13" s="68" t="s">
        <v>972</v>
      </c>
      <c r="AY13" s="68" t="s">
        <v>148</v>
      </c>
      <c r="AZ13" s="68" t="s">
        <v>139</v>
      </c>
      <c r="BA13" s="68" t="s">
        <v>149</v>
      </c>
      <c r="BB13" s="68" t="s">
        <v>150</v>
      </c>
      <c r="BC13" s="68" t="s">
        <v>156</v>
      </c>
      <c r="BD13" s="68" t="s">
        <v>157</v>
      </c>
      <c r="BE13" s="68" t="s">
        <v>303</v>
      </c>
      <c r="BF13" s="68" t="s">
        <v>6413</v>
      </c>
      <c r="BG13" s="68" t="s">
        <v>5272</v>
      </c>
      <c r="BH13" s="68" t="s">
        <v>143</v>
      </c>
      <c r="BI13" s="68" t="s">
        <v>143</v>
      </c>
      <c r="BJ13" s="68" t="s">
        <v>143</v>
      </c>
      <c r="BK13" s="68" t="s">
        <v>136</v>
      </c>
      <c r="BL13" s="68" t="s">
        <v>143</v>
      </c>
      <c r="BM13" s="68" t="s">
        <v>160</v>
      </c>
      <c r="BN13" s="68" t="s">
        <v>160</v>
      </c>
      <c r="BO13" s="68" t="s">
        <v>143</v>
      </c>
      <c r="BP13" s="68" t="s">
        <v>143</v>
      </c>
      <c r="BQ13" s="68" t="s">
        <v>2755</v>
      </c>
      <c r="BR13" s="68" t="s">
        <v>5352</v>
      </c>
      <c r="BS13" s="68" t="s">
        <v>162</v>
      </c>
      <c r="BT13" s="68" t="s">
        <v>6411</v>
      </c>
      <c r="BU13" s="68" t="s">
        <v>6411</v>
      </c>
      <c r="BV13" s="68" t="s">
        <v>4888</v>
      </c>
      <c r="BW13" s="68" t="s">
        <v>3488</v>
      </c>
      <c r="BX13" s="68" t="s">
        <v>3488</v>
      </c>
      <c r="BY13" s="68" t="s">
        <v>148</v>
      </c>
      <c r="BZ13" s="68" t="s">
        <v>2557</v>
      </c>
      <c r="CA13" s="68" t="s">
        <v>174</v>
      </c>
      <c r="CB13" s="68" t="s">
        <v>143</v>
      </c>
      <c r="CC13" s="68" t="s">
        <v>143</v>
      </c>
      <c r="CD13" s="68" t="s">
        <v>362</v>
      </c>
      <c r="CE13" s="68" t="s">
        <v>5137</v>
      </c>
      <c r="CF13" s="68" t="s">
        <v>2261</v>
      </c>
      <c r="CG13" s="68" t="s">
        <v>2261</v>
      </c>
      <c r="CH13" s="68" t="s">
        <v>143</v>
      </c>
      <c r="CI13" s="68" t="s">
        <v>143</v>
      </c>
      <c r="CJ13" s="68" t="s">
        <v>5272</v>
      </c>
      <c r="CK13" s="68" t="s">
        <v>143</v>
      </c>
      <c r="CL13" s="68" t="s">
        <v>143</v>
      </c>
      <c r="CM13" s="68" t="s">
        <v>143</v>
      </c>
      <c r="CN13" s="68" t="s">
        <v>143</v>
      </c>
      <c r="CO13" s="68" t="s">
        <v>143</v>
      </c>
      <c r="CP13" s="68" t="s">
        <v>143</v>
      </c>
      <c r="CQ13" s="68" t="s">
        <v>143</v>
      </c>
      <c r="CR13" s="68" t="s">
        <v>143</v>
      </c>
      <c r="CS13" s="68" t="s">
        <v>1</v>
      </c>
      <c r="CT13" s="68" t="s">
        <v>143</v>
      </c>
      <c r="CU13" s="68" t="s">
        <v>1</v>
      </c>
      <c r="CV13" s="68" t="s">
        <v>1985</v>
      </c>
      <c r="CW13" s="68" t="s">
        <v>1985</v>
      </c>
      <c r="CX13" s="68" t="s">
        <v>342</v>
      </c>
      <c r="CY13" s="68" t="s">
        <v>166</v>
      </c>
      <c r="CZ13" s="68" t="s">
        <v>136</v>
      </c>
      <c r="DA13" s="68" t="s">
        <v>1986</v>
      </c>
      <c r="DB13" s="68" t="s">
        <v>5137</v>
      </c>
      <c r="DC13" s="68" t="s">
        <v>143</v>
      </c>
      <c r="DD13" s="68" t="s">
        <v>364</v>
      </c>
      <c r="DE13" s="68" t="s">
        <v>2261</v>
      </c>
      <c r="DF13" s="68" t="s">
        <v>5405</v>
      </c>
      <c r="DG13" s="68"/>
    </row>
    <row r="14" spans="1:111" s="3" customFormat="1" hidden="1" x14ac:dyDescent="0.2">
      <c r="A14" s="73">
        <v>45292</v>
      </c>
      <c r="B14" s="3" t="s">
        <v>15606</v>
      </c>
      <c r="C14" s="68">
        <v>110512</v>
      </c>
      <c r="D14" s="68" t="s">
        <v>6335</v>
      </c>
      <c r="E14" s="68" t="s">
        <v>164</v>
      </c>
      <c r="F14" s="69">
        <v>45300</v>
      </c>
      <c r="G14" s="68" t="s">
        <v>165</v>
      </c>
      <c r="H14" s="68" t="s">
        <v>166</v>
      </c>
      <c r="I14" s="70">
        <v>1485.58</v>
      </c>
      <c r="J14" s="70">
        <v>1485.58</v>
      </c>
      <c r="K14" s="71">
        <f t="shared" si="0"/>
        <v>6.9118894380571255E-2</v>
      </c>
      <c r="L14" s="68" t="s">
        <v>316</v>
      </c>
      <c r="M14" s="68" t="s">
        <v>317</v>
      </c>
      <c r="N14" s="68" t="s">
        <v>219</v>
      </c>
      <c r="O14" s="68" t="s">
        <v>511</v>
      </c>
      <c r="P14" s="93" t="s">
        <v>5592</v>
      </c>
      <c r="Q14" s="68" t="s">
        <v>262</v>
      </c>
      <c r="R14" s="68" t="s">
        <v>6414</v>
      </c>
      <c r="S14" s="68" t="s">
        <v>6415</v>
      </c>
      <c r="T14" s="68" t="s">
        <v>135</v>
      </c>
      <c r="U14" s="68" t="s">
        <v>135</v>
      </c>
      <c r="V14" s="68" t="s">
        <v>136</v>
      </c>
      <c r="W14" s="68" t="s">
        <v>137</v>
      </c>
      <c r="X14" s="68" t="s">
        <v>322</v>
      </c>
      <c r="Y14" s="68" t="s">
        <v>6416</v>
      </c>
      <c r="Z14" s="68" t="s">
        <v>6417</v>
      </c>
      <c r="AA14" s="68" t="s">
        <v>139</v>
      </c>
      <c r="AB14" s="68" t="s">
        <v>323</v>
      </c>
      <c r="AC14" s="68" t="s">
        <v>5272</v>
      </c>
      <c r="AD14" s="68" t="s">
        <v>143</v>
      </c>
      <c r="AE14" s="68" t="s">
        <v>5272</v>
      </c>
      <c r="AF14" s="68" t="s">
        <v>143</v>
      </c>
      <c r="AG14" s="68" t="s">
        <v>235</v>
      </c>
      <c r="AH14" s="68" t="s">
        <v>141</v>
      </c>
      <c r="AI14" s="68" t="s">
        <v>143</v>
      </c>
      <c r="AJ14" s="68" t="s">
        <v>143</v>
      </c>
      <c r="AK14" s="68" t="s">
        <v>207</v>
      </c>
      <c r="AL14" s="68" t="s">
        <v>143</v>
      </c>
      <c r="AM14" s="68" t="s">
        <v>6418</v>
      </c>
      <c r="AN14" s="68" t="s">
        <v>143</v>
      </c>
      <c r="AO14" s="68" t="s">
        <v>227</v>
      </c>
      <c r="AP14" s="68" t="s">
        <v>228</v>
      </c>
      <c r="AQ14" s="68" t="s">
        <v>515</v>
      </c>
      <c r="AR14" s="68" t="s">
        <v>230</v>
      </c>
      <c r="AS14" s="68" t="s">
        <v>231</v>
      </c>
      <c r="AT14" s="68" t="s">
        <v>232</v>
      </c>
      <c r="AU14" s="68" t="s">
        <v>233</v>
      </c>
      <c r="AV14" s="68" t="s">
        <v>234</v>
      </c>
      <c r="AW14" s="68" t="s">
        <v>165</v>
      </c>
      <c r="AX14" s="68" t="s">
        <v>235</v>
      </c>
      <c r="AY14" s="68" t="s">
        <v>148</v>
      </c>
      <c r="AZ14" s="68" t="s">
        <v>139</v>
      </c>
      <c r="BA14" s="68" t="s">
        <v>236</v>
      </c>
      <c r="BB14" s="68" t="s">
        <v>150</v>
      </c>
      <c r="BC14" s="68" t="s">
        <v>156</v>
      </c>
      <c r="BD14" s="68" t="s">
        <v>157</v>
      </c>
      <c r="BE14" s="68" t="s">
        <v>2674</v>
      </c>
      <c r="BF14" s="68" t="s">
        <v>6419</v>
      </c>
      <c r="BG14" s="68" t="s">
        <v>5272</v>
      </c>
      <c r="BH14" s="68" t="s">
        <v>143</v>
      </c>
      <c r="BI14" s="68" t="s">
        <v>143</v>
      </c>
      <c r="BJ14" s="68" t="s">
        <v>143</v>
      </c>
      <c r="BK14" s="68" t="s">
        <v>136</v>
      </c>
      <c r="BL14" s="68" t="s">
        <v>143</v>
      </c>
      <c r="BM14" s="68" t="s">
        <v>1674</v>
      </c>
      <c r="BN14" s="68" t="s">
        <v>1674</v>
      </c>
      <c r="BO14" s="68" t="s">
        <v>143</v>
      </c>
      <c r="BP14" s="68" t="s">
        <v>143</v>
      </c>
      <c r="BQ14" s="68" t="s">
        <v>6420</v>
      </c>
      <c r="BR14" s="68" t="s">
        <v>6421</v>
      </c>
      <c r="BS14" s="68" t="s">
        <v>314</v>
      </c>
      <c r="BT14" s="68" t="s">
        <v>6422</v>
      </c>
      <c r="BU14" s="68" t="s">
        <v>6422</v>
      </c>
      <c r="BV14" s="68" t="s">
        <v>135</v>
      </c>
      <c r="BW14" s="68" t="s">
        <v>135</v>
      </c>
      <c r="BX14" s="68" t="s">
        <v>135</v>
      </c>
      <c r="BY14" s="68" t="s">
        <v>148</v>
      </c>
      <c r="BZ14" s="68" t="s">
        <v>4203</v>
      </c>
      <c r="CA14" s="68" t="s">
        <v>2415</v>
      </c>
      <c r="CB14" s="68" t="s">
        <v>143</v>
      </c>
      <c r="CC14" s="68" t="s">
        <v>143</v>
      </c>
      <c r="CD14" s="68" t="s">
        <v>143</v>
      </c>
      <c r="CE14" s="68" t="s">
        <v>6423</v>
      </c>
      <c r="CF14" s="68" t="s">
        <v>6424</v>
      </c>
      <c r="CG14" s="68" t="s">
        <v>143</v>
      </c>
      <c r="CH14" s="68" t="s">
        <v>143</v>
      </c>
      <c r="CI14" s="68" t="s">
        <v>143</v>
      </c>
      <c r="CJ14" s="68" t="s">
        <v>5272</v>
      </c>
      <c r="CK14" s="68" t="s">
        <v>143</v>
      </c>
      <c r="CL14" s="68" t="s">
        <v>143</v>
      </c>
      <c r="CM14" s="68" t="s">
        <v>143</v>
      </c>
      <c r="CN14" s="68" t="s">
        <v>143</v>
      </c>
      <c r="CO14" s="68" t="s">
        <v>143</v>
      </c>
      <c r="CP14" s="68" t="s">
        <v>143</v>
      </c>
      <c r="CQ14" s="68" t="s">
        <v>143</v>
      </c>
      <c r="CR14" s="68" t="s">
        <v>143</v>
      </c>
      <c r="CS14" s="68" t="s">
        <v>1</v>
      </c>
      <c r="CT14" s="68" t="s">
        <v>143</v>
      </c>
      <c r="CU14" s="68" t="s">
        <v>1</v>
      </c>
      <c r="CV14" s="68" t="s">
        <v>2092</v>
      </c>
      <c r="CW14" s="68" t="s">
        <v>143</v>
      </c>
      <c r="CX14" s="68" t="s">
        <v>316</v>
      </c>
      <c r="CY14" s="68" t="s">
        <v>166</v>
      </c>
      <c r="CZ14" s="68" t="s">
        <v>136</v>
      </c>
      <c r="DA14" s="68" t="s">
        <v>1989</v>
      </c>
      <c r="DB14" s="68" t="s">
        <v>143</v>
      </c>
      <c r="DC14" s="68" t="s">
        <v>143</v>
      </c>
      <c r="DD14" s="68" t="s">
        <v>164</v>
      </c>
      <c r="DE14" s="68" t="s">
        <v>2261</v>
      </c>
      <c r="DF14" s="68" t="s">
        <v>6425</v>
      </c>
      <c r="DG14" s="68"/>
    </row>
    <row r="15" spans="1:111" s="3" customFormat="1" hidden="1" x14ac:dyDescent="0.2">
      <c r="A15" s="73">
        <v>45292</v>
      </c>
      <c r="B15" s="3" t="s">
        <v>15606</v>
      </c>
      <c r="C15" s="68">
        <v>110513</v>
      </c>
      <c r="D15" s="68" t="s">
        <v>6317</v>
      </c>
      <c r="E15" s="68" t="s">
        <v>373</v>
      </c>
      <c r="F15" s="69">
        <v>45300</v>
      </c>
      <c r="G15" s="68" t="s">
        <v>165</v>
      </c>
      <c r="H15" s="68" t="s">
        <v>166</v>
      </c>
      <c r="I15" s="70">
        <v>1864.15</v>
      </c>
      <c r="J15" s="70">
        <v>1864.15</v>
      </c>
      <c r="K15" s="71">
        <f t="shared" si="0"/>
        <v>8.6732445886146772E-2</v>
      </c>
      <c r="L15" s="68" t="s">
        <v>316</v>
      </c>
      <c r="M15" s="68" t="s">
        <v>317</v>
      </c>
      <c r="N15" s="68" t="s">
        <v>219</v>
      </c>
      <c r="O15" s="68" t="s">
        <v>6426</v>
      </c>
      <c r="P15" s="93" t="s">
        <v>879</v>
      </c>
      <c r="Q15" s="68" t="s">
        <v>262</v>
      </c>
      <c r="R15" s="68" t="s">
        <v>6427</v>
      </c>
      <c r="S15" s="68" t="s">
        <v>6428</v>
      </c>
      <c r="T15" s="68" t="s">
        <v>135</v>
      </c>
      <c r="U15" s="68" t="s">
        <v>135</v>
      </c>
      <c r="V15" s="68" t="s">
        <v>136</v>
      </c>
      <c r="W15" s="68" t="s">
        <v>137</v>
      </c>
      <c r="X15" s="68" t="s">
        <v>322</v>
      </c>
      <c r="Y15" s="68" t="s">
        <v>6429</v>
      </c>
      <c r="Z15" s="68" t="s">
        <v>6430</v>
      </c>
      <c r="AA15" s="68" t="s">
        <v>139</v>
      </c>
      <c r="AB15" s="68" t="s">
        <v>226</v>
      </c>
      <c r="AC15" s="68" t="s">
        <v>5272</v>
      </c>
      <c r="AD15" s="68" t="s">
        <v>143</v>
      </c>
      <c r="AE15" s="68" t="s">
        <v>5272</v>
      </c>
      <c r="AF15" s="68" t="s">
        <v>143</v>
      </c>
      <c r="AG15" s="68" t="s">
        <v>235</v>
      </c>
      <c r="AH15" s="68" t="s">
        <v>141</v>
      </c>
      <c r="AI15" s="68" t="s">
        <v>143</v>
      </c>
      <c r="AJ15" s="68" t="s">
        <v>143</v>
      </c>
      <c r="AK15" s="68" t="s">
        <v>207</v>
      </c>
      <c r="AL15" s="68" t="s">
        <v>143</v>
      </c>
      <c r="AM15" s="68" t="s">
        <v>6431</v>
      </c>
      <c r="AN15" s="68" t="s">
        <v>143</v>
      </c>
      <c r="AO15" s="68" t="s">
        <v>6432</v>
      </c>
      <c r="AP15" s="68" t="s">
        <v>6433</v>
      </c>
      <c r="AQ15" s="68" t="s">
        <v>6434</v>
      </c>
      <c r="AR15" s="68" t="s">
        <v>353</v>
      </c>
      <c r="AS15" s="68" t="s">
        <v>231</v>
      </c>
      <c r="AT15" s="68" t="s">
        <v>1616</v>
      </c>
      <c r="AU15" s="68" t="s">
        <v>6435</v>
      </c>
      <c r="AV15" s="68" t="s">
        <v>234</v>
      </c>
      <c r="AW15" s="68" t="s">
        <v>165</v>
      </c>
      <c r="AX15" s="68" t="s">
        <v>235</v>
      </c>
      <c r="AY15" s="68" t="s">
        <v>148</v>
      </c>
      <c r="AZ15" s="68" t="s">
        <v>139</v>
      </c>
      <c r="BA15" s="68" t="s">
        <v>236</v>
      </c>
      <c r="BB15" s="68" t="s">
        <v>150</v>
      </c>
      <c r="BC15" s="68" t="s">
        <v>156</v>
      </c>
      <c r="BD15" s="68" t="s">
        <v>157</v>
      </c>
      <c r="BE15" s="68" t="s">
        <v>2674</v>
      </c>
      <c r="BF15" s="68" t="s">
        <v>6436</v>
      </c>
      <c r="BG15" s="68" t="s">
        <v>5272</v>
      </c>
      <c r="BH15" s="68" t="s">
        <v>262</v>
      </c>
      <c r="BI15" s="68" t="s">
        <v>143</v>
      </c>
      <c r="BJ15" s="68" t="s">
        <v>143</v>
      </c>
      <c r="BK15" s="68" t="s">
        <v>136</v>
      </c>
      <c r="BL15" s="68" t="s">
        <v>143</v>
      </c>
      <c r="BM15" s="68" t="s">
        <v>1674</v>
      </c>
      <c r="BN15" s="68" t="s">
        <v>1674</v>
      </c>
      <c r="BO15" s="68" t="s">
        <v>143</v>
      </c>
      <c r="BP15" s="68" t="s">
        <v>143</v>
      </c>
      <c r="BQ15" s="68" t="s">
        <v>6437</v>
      </c>
      <c r="BR15" s="68" t="s">
        <v>6421</v>
      </c>
      <c r="BS15" s="68" t="s">
        <v>314</v>
      </c>
      <c r="BT15" s="68" t="s">
        <v>6438</v>
      </c>
      <c r="BU15" s="68" t="s">
        <v>6438</v>
      </c>
      <c r="BV15" s="68" t="s">
        <v>135</v>
      </c>
      <c r="BW15" s="68" t="s">
        <v>135</v>
      </c>
      <c r="BX15" s="68" t="s">
        <v>135</v>
      </c>
      <c r="BY15" s="68" t="s">
        <v>148</v>
      </c>
      <c r="BZ15" s="68" t="s">
        <v>6439</v>
      </c>
      <c r="CA15" s="68" t="s">
        <v>2415</v>
      </c>
      <c r="CB15" s="68" t="s">
        <v>143</v>
      </c>
      <c r="CC15" s="68" t="s">
        <v>143</v>
      </c>
      <c r="CD15" s="68" t="s">
        <v>143</v>
      </c>
      <c r="CE15" s="68" t="s">
        <v>6440</v>
      </c>
      <c r="CF15" s="68" t="s">
        <v>6424</v>
      </c>
      <c r="CG15" s="68" t="s">
        <v>143</v>
      </c>
      <c r="CH15" s="68" t="s">
        <v>143</v>
      </c>
      <c r="CI15" s="68" t="s">
        <v>143</v>
      </c>
      <c r="CJ15" s="68" t="s">
        <v>5272</v>
      </c>
      <c r="CK15" s="68" t="s">
        <v>143</v>
      </c>
      <c r="CL15" s="68" t="s">
        <v>143</v>
      </c>
      <c r="CM15" s="68" t="s">
        <v>143</v>
      </c>
      <c r="CN15" s="68" t="s">
        <v>143</v>
      </c>
      <c r="CO15" s="68" t="s">
        <v>6441</v>
      </c>
      <c r="CP15" s="68" t="s">
        <v>143</v>
      </c>
      <c r="CQ15" s="68" t="s">
        <v>143</v>
      </c>
      <c r="CR15" s="68" t="s">
        <v>143</v>
      </c>
      <c r="CS15" s="68" t="s">
        <v>1</v>
      </c>
      <c r="CT15" s="68" t="s">
        <v>143</v>
      </c>
      <c r="CU15" s="68" t="s">
        <v>1</v>
      </c>
      <c r="CV15" s="68" t="s">
        <v>2092</v>
      </c>
      <c r="CW15" s="68" t="s">
        <v>143</v>
      </c>
      <c r="CX15" s="68" t="s">
        <v>316</v>
      </c>
      <c r="CY15" s="68" t="s">
        <v>166</v>
      </c>
      <c r="CZ15" s="68" t="s">
        <v>136</v>
      </c>
      <c r="DA15" s="68" t="s">
        <v>1989</v>
      </c>
      <c r="DB15" s="68" t="s">
        <v>143</v>
      </c>
      <c r="DC15" s="68" t="s">
        <v>143</v>
      </c>
      <c r="DD15" s="68" t="s">
        <v>373</v>
      </c>
      <c r="DE15" s="68" t="s">
        <v>2261</v>
      </c>
      <c r="DF15" s="68" t="s">
        <v>6425</v>
      </c>
      <c r="DG15" s="68"/>
    </row>
    <row r="16" spans="1:111" s="3" customFormat="1" hidden="1" x14ac:dyDescent="0.2">
      <c r="A16" s="73">
        <v>45292</v>
      </c>
      <c r="B16" s="3" t="s">
        <v>15606</v>
      </c>
      <c r="C16" s="68">
        <v>110521</v>
      </c>
      <c r="D16" s="68" t="s">
        <v>6442</v>
      </c>
      <c r="E16" s="68" t="s">
        <v>2037</v>
      </c>
      <c r="F16" s="69">
        <v>45293</v>
      </c>
      <c r="G16" s="68" t="s">
        <v>165</v>
      </c>
      <c r="H16" s="68" t="s">
        <v>166</v>
      </c>
      <c r="I16" s="70">
        <v>126</v>
      </c>
      <c r="J16" s="70">
        <v>126</v>
      </c>
      <c r="K16" s="71">
        <f t="shared" si="0"/>
        <v>5.8623437929643495E-3</v>
      </c>
      <c r="L16" s="68" t="s">
        <v>316</v>
      </c>
      <c r="M16" s="68" t="s">
        <v>218</v>
      </c>
      <c r="N16" s="68" t="s">
        <v>960</v>
      </c>
      <c r="O16" s="68" t="s">
        <v>318</v>
      </c>
      <c r="P16" s="93" t="s">
        <v>879</v>
      </c>
      <c r="Q16" s="68" t="s">
        <v>170</v>
      </c>
      <c r="R16" s="68" t="s">
        <v>6443</v>
      </c>
      <c r="S16" s="68" t="s">
        <v>5211</v>
      </c>
      <c r="T16" s="68" t="s">
        <v>135</v>
      </c>
      <c r="U16" s="68" t="s">
        <v>135</v>
      </c>
      <c r="V16" s="68" t="s">
        <v>136</v>
      </c>
      <c r="W16" s="68" t="s">
        <v>137</v>
      </c>
      <c r="X16" s="68" t="s">
        <v>322</v>
      </c>
      <c r="Y16" s="68" t="s">
        <v>6444</v>
      </c>
      <c r="Z16" s="68" t="s">
        <v>6445</v>
      </c>
      <c r="AA16" s="68" t="s">
        <v>139</v>
      </c>
      <c r="AB16" s="68" t="s">
        <v>226</v>
      </c>
      <c r="AC16" s="68" t="s">
        <v>5272</v>
      </c>
      <c r="AD16" s="68" t="s">
        <v>143</v>
      </c>
      <c r="AE16" s="68" t="s">
        <v>5272</v>
      </c>
      <c r="AF16" s="68" t="s">
        <v>143</v>
      </c>
      <c r="AG16" s="68" t="s">
        <v>235</v>
      </c>
      <c r="AH16" s="68" t="s">
        <v>141</v>
      </c>
      <c r="AI16" s="68" t="s">
        <v>143</v>
      </c>
      <c r="AJ16" s="68" t="s">
        <v>143</v>
      </c>
      <c r="AK16" s="68" t="s">
        <v>207</v>
      </c>
      <c r="AL16" s="68" t="s">
        <v>143</v>
      </c>
      <c r="AM16" s="68" t="s">
        <v>6446</v>
      </c>
      <c r="AN16" s="68" t="s">
        <v>143</v>
      </c>
      <c r="AO16" s="68" t="s">
        <v>324</v>
      </c>
      <c r="AP16" s="68" t="s">
        <v>325</v>
      </c>
      <c r="AQ16" s="68" t="s">
        <v>326</v>
      </c>
      <c r="AR16" s="68" t="s">
        <v>178</v>
      </c>
      <c r="AS16" s="68" t="s">
        <v>179</v>
      </c>
      <c r="AT16" s="68" t="s">
        <v>327</v>
      </c>
      <c r="AU16" s="68" t="s">
        <v>328</v>
      </c>
      <c r="AV16" s="68" t="s">
        <v>145</v>
      </c>
      <c r="AW16" s="68" t="s">
        <v>146</v>
      </c>
      <c r="AX16" s="68" t="s">
        <v>972</v>
      </c>
      <c r="AY16" s="68" t="s">
        <v>148</v>
      </c>
      <c r="AZ16" s="68" t="s">
        <v>139</v>
      </c>
      <c r="BA16" s="68" t="s">
        <v>149</v>
      </c>
      <c r="BB16" s="68" t="s">
        <v>150</v>
      </c>
      <c r="BC16" s="68" t="s">
        <v>156</v>
      </c>
      <c r="BD16" s="68" t="s">
        <v>157</v>
      </c>
      <c r="BE16" s="68" t="s">
        <v>303</v>
      </c>
      <c r="BF16" s="68" t="s">
        <v>6447</v>
      </c>
      <c r="BG16" s="68" t="s">
        <v>5272</v>
      </c>
      <c r="BH16" s="68" t="s">
        <v>170</v>
      </c>
      <c r="BI16" s="68" t="s">
        <v>143</v>
      </c>
      <c r="BJ16" s="68" t="s">
        <v>143</v>
      </c>
      <c r="BK16" s="68" t="s">
        <v>136</v>
      </c>
      <c r="BL16" s="68" t="s">
        <v>143</v>
      </c>
      <c r="BM16" s="68" t="s">
        <v>160</v>
      </c>
      <c r="BN16" s="68" t="s">
        <v>160</v>
      </c>
      <c r="BO16" s="68" t="s">
        <v>143</v>
      </c>
      <c r="BP16" s="68" t="s">
        <v>143</v>
      </c>
      <c r="BQ16" s="68" t="s">
        <v>807</v>
      </c>
      <c r="BR16" s="68" t="s">
        <v>5352</v>
      </c>
      <c r="BS16" s="68" t="s">
        <v>162</v>
      </c>
      <c r="BT16" s="68" t="s">
        <v>6446</v>
      </c>
      <c r="BU16" s="68" t="s">
        <v>6446</v>
      </c>
      <c r="BV16" s="68" t="s">
        <v>135</v>
      </c>
      <c r="BW16" s="68" t="s">
        <v>135</v>
      </c>
      <c r="BX16" s="68" t="s">
        <v>135</v>
      </c>
      <c r="BY16" s="68" t="s">
        <v>148</v>
      </c>
      <c r="BZ16" s="68" t="s">
        <v>6448</v>
      </c>
      <c r="CA16" s="68" t="s">
        <v>174</v>
      </c>
      <c r="CB16" s="68" t="s">
        <v>143</v>
      </c>
      <c r="CC16" s="68" t="s">
        <v>143</v>
      </c>
      <c r="CD16" s="68" t="s">
        <v>143</v>
      </c>
      <c r="CE16" s="68" t="s">
        <v>6449</v>
      </c>
      <c r="CF16" s="68" t="s">
        <v>2261</v>
      </c>
      <c r="CG16" s="68" t="s">
        <v>143</v>
      </c>
      <c r="CH16" s="68" t="s">
        <v>143</v>
      </c>
      <c r="CI16" s="68" t="s">
        <v>143</v>
      </c>
      <c r="CJ16" s="68" t="s">
        <v>5272</v>
      </c>
      <c r="CK16" s="68" t="s">
        <v>143</v>
      </c>
      <c r="CL16" s="68" t="s">
        <v>143</v>
      </c>
      <c r="CM16" s="68" t="s">
        <v>143</v>
      </c>
      <c r="CN16" s="68" t="s">
        <v>143</v>
      </c>
      <c r="CO16" s="68" t="s">
        <v>143</v>
      </c>
      <c r="CP16" s="68" t="s">
        <v>143</v>
      </c>
      <c r="CQ16" s="68" t="s">
        <v>143</v>
      </c>
      <c r="CR16" s="68" t="s">
        <v>143</v>
      </c>
      <c r="CS16" s="68" t="s">
        <v>1</v>
      </c>
      <c r="CT16" s="68" t="s">
        <v>143</v>
      </c>
      <c r="CU16" s="68" t="s">
        <v>1</v>
      </c>
      <c r="CV16" s="68" t="s">
        <v>1985</v>
      </c>
      <c r="CW16" s="68" t="s">
        <v>143</v>
      </c>
      <c r="CX16" s="68" t="s">
        <v>316</v>
      </c>
      <c r="CY16" s="68" t="s">
        <v>166</v>
      </c>
      <c r="CZ16" s="68" t="s">
        <v>136</v>
      </c>
      <c r="DA16" s="68" t="s">
        <v>1989</v>
      </c>
      <c r="DB16" s="68" t="s">
        <v>143</v>
      </c>
      <c r="DC16" s="68" t="s">
        <v>143</v>
      </c>
      <c r="DD16" s="68" t="s">
        <v>2037</v>
      </c>
      <c r="DE16" s="68" t="s">
        <v>2261</v>
      </c>
      <c r="DF16" s="68" t="s">
        <v>6302</v>
      </c>
      <c r="DG16" s="68"/>
    </row>
    <row r="17" spans="1:115" s="3" customFormat="1" hidden="1" x14ac:dyDescent="0.2">
      <c r="A17" s="73">
        <v>45292</v>
      </c>
      <c r="B17" s="3" t="s">
        <v>15606</v>
      </c>
      <c r="C17" s="68">
        <v>110522</v>
      </c>
      <c r="D17" s="68" t="s">
        <v>6317</v>
      </c>
      <c r="E17" s="68" t="s">
        <v>373</v>
      </c>
      <c r="F17" s="69">
        <v>45293</v>
      </c>
      <c r="G17" s="68" t="s">
        <v>165</v>
      </c>
      <c r="H17" s="68" t="s">
        <v>166</v>
      </c>
      <c r="I17" s="70">
        <v>278</v>
      </c>
      <c r="J17" s="70">
        <v>278</v>
      </c>
      <c r="K17" s="71">
        <f t="shared" si="0"/>
        <v>1.2934377574953089E-2</v>
      </c>
      <c r="L17" s="68" t="s">
        <v>316</v>
      </c>
      <c r="M17" s="68" t="s">
        <v>317</v>
      </c>
      <c r="N17" s="68" t="s">
        <v>960</v>
      </c>
      <c r="O17" s="68" t="s">
        <v>318</v>
      </c>
      <c r="P17" s="93" t="s">
        <v>879</v>
      </c>
      <c r="Q17" s="68" t="s">
        <v>170</v>
      </c>
      <c r="R17" s="68" t="s">
        <v>6450</v>
      </c>
      <c r="S17" s="68" t="s">
        <v>6451</v>
      </c>
      <c r="T17" s="68" t="s">
        <v>135</v>
      </c>
      <c r="U17" s="68" t="s">
        <v>135</v>
      </c>
      <c r="V17" s="68" t="s">
        <v>136</v>
      </c>
      <c r="W17" s="68" t="s">
        <v>137</v>
      </c>
      <c r="X17" s="68" t="s">
        <v>322</v>
      </c>
      <c r="Y17" s="68" t="s">
        <v>6452</v>
      </c>
      <c r="Z17" s="68" t="s">
        <v>6453</v>
      </c>
      <c r="AA17" s="68" t="s">
        <v>139</v>
      </c>
      <c r="AB17" s="68" t="s">
        <v>226</v>
      </c>
      <c r="AC17" s="68" t="s">
        <v>5272</v>
      </c>
      <c r="AD17" s="68" t="s">
        <v>143</v>
      </c>
      <c r="AE17" s="68" t="s">
        <v>5272</v>
      </c>
      <c r="AF17" s="68" t="s">
        <v>143</v>
      </c>
      <c r="AG17" s="68" t="s">
        <v>235</v>
      </c>
      <c r="AH17" s="68" t="s">
        <v>141</v>
      </c>
      <c r="AI17" s="68" t="s">
        <v>143</v>
      </c>
      <c r="AJ17" s="68" t="s">
        <v>143</v>
      </c>
      <c r="AK17" s="68" t="s">
        <v>207</v>
      </c>
      <c r="AL17" s="68" t="s">
        <v>143</v>
      </c>
      <c r="AM17" s="68" t="s">
        <v>6454</v>
      </c>
      <c r="AN17" s="68" t="s">
        <v>143</v>
      </c>
      <c r="AO17" s="68" t="s">
        <v>324</v>
      </c>
      <c r="AP17" s="68" t="s">
        <v>325</v>
      </c>
      <c r="AQ17" s="68" t="s">
        <v>326</v>
      </c>
      <c r="AR17" s="68" t="s">
        <v>178</v>
      </c>
      <c r="AS17" s="68" t="s">
        <v>179</v>
      </c>
      <c r="AT17" s="68" t="s">
        <v>327</v>
      </c>
      <c r="AU17" s="68" t="s">
        <v>328</v>
      </c>
      <c r="AV17" s="68" t="s">
        <v>145</v>
      </c>
      <c r="AW17" s="68" t="s">
        <v>146</v>
      </c>
      <c r="AX17" s="68" t="s">
        <v>972</v>
      </c>
      <c r="AY17" s="68" t="s">
        <v>148</v>
      </c>
      <c r="AZ17" s="68" t="s">
        <v>139</v>
      </c>
      <c r="BA17" s="68" t="s">
        <v>149</v>
      </c>
      <c r="BB17" s="68" t="s">
        <v>150</v>
      </c>
      <c r="BC17" s="68" t="s">
        <v>156</v>
      </c>
      <c r="BD17" s="68" t="s">
        <v>157</v>
      </c>
      <c r="BE17" s="68" t="s">
        <v>303</v>
      </c>
      <c r="BF17" s="68" t="s">
        <v>6455</v>
      </c>
      <c r="BG17" s="68" t="s">
        <v>5272</v>
      </c>
      <c r="BH17" s="68" t="s">
        <v>170</v>
      </c>
      <c r="BI17" s="68" t="s">
        <v>143</v>
      </c>
      <c r="BJ17" s="68" t="s">
        <v>143</v>
      </c>
      <c r="BK17" s="68" t="s">
        <v>136</v>
      </c>
      <c r="BL17" s="68" t="s">
        <v>143</v>
      </c>
      <c r="BM17" s="68" t="s">
        <v>160</v>
      </c>
      <c r="BN17" s="68" t="s">
        <v>160</v>
      </c>
      <c r="BO17" s="68" t="s">
        <v>143</v>
      </c>
      <c r="BP17" s="68" t="s">
        <v>143</v>
      </c>
      <c r="BQ17" s="68" t="s">
        <v>2424</v>
      </c>
      <c r="BR17" s="68" t="s">
        <v>5352</v>
      </c>
      <c r="BS17" s="68" t="s">
        <v>162</v>
      </c>
      <c r="BT17" s="68" t="s">
        <v>6454</v>
      </c>
      <c r="BU17" s="68" t="s">
        <v>6454</v>
      </c>
      <c r="BV17" s="68" t="s">
        <v>135</v>
      </c>
      <c r="BW17" s="68" t="s">
        <v>135</v>
      </c>
      <c r="BX17" s="68" t="s">
        <v>135</v>
      </c>
      <c r="BY17" s="68" t="s">
        <v>148</v>
      </c>
      <c r="BZ17" s="68" t="s">
        <v>1458</v>
      </c>
      <c r="CA17" s="68" t="s">
        <v>174</v>
      </c>
      <c r="CB17" s="68" t="s">
        <v>143</v>
      </c>
      <c r="CC17" s="68" t="s">
        <v>143</v>
      </c>
      <c r="CD17" s="68" t="s">
        <v>143</v>
      </c>
      <c r="CE17" s="68" t="s">
        <v>6456</v>
      </c>
      <c r="CF17" s="68" t="s">
        <v>2261</v>
      </c>
      <c r="CG17" s="68" t="s">
        <v>143</v>
      </c>
      <c r="CH17" s="68" t="s">
        <v>143</v>
      </c>
      <c r="CI17" s="68" t="s">
        <v>143</v>
      </c>
      <c r="CJ17" s="68" t="s">
        <v>5272</v>
      </c>
      <c r="CK17" s="68" t="s">
        <v>143</v>
      </c>
      <c r="CL17" s="68" t="s">
        <v>143</v>
      </c>
      <c r="CM17" s="68" t="s">
        <v>143</v>
      </c>
      <c r="CN17" s="68" t="s">
        <v>143</v>
      </c>
      <c r="CO17" s="68" t="s">
        <v>143</v>
      </c>
      <c r="CP17" s="68" t="s">
        <v>143</v>
      </c>
      <c r="CQ17" s="68" t="s">
        <v>143</v>
      </c>
      <c r="CR17" s="68" t="s">
        <v>143</v>
      </c>
      <c r="CS17" s="68" t="s">
        <v>1</v>
      </c>
      <c r="CT17" s="68" t="s">
        <v>143</v>
      </c>
      <c r="CU17" s="68" t="s">
        <v>1</v>
      </c>
      <c r="CV17" s="68" t="s">
        <v>1985</v>
      </c>
      <c r="CW17" s="68" t="s">
        <v>143</v>
      </c>
      <c r="CX17" s="68" t="s">
        <v>316</v>
      </c>
      <c r="CY17" s="68" t="s">
        <v>166</v>
      </c>
      <c r="CZ17" s="68" t="s">
        <v>136</v>
      </c>
      <c r="DA17" s="68" t="s">
        <v>1989</v>
      </c>
      <c r="DB17" s="68" t="s">
        <v>143</v>
      </c>
      <c r="DC17" s="68" t="s">
        <v>143</v>
      </c>
      <c r="DD17" s="68" t="s">
        <v>373</v>
      </c>
      <c r="DE17" s="68" t="s">
        <v>2261</v>
      </c>
      <c r="DF17" s="68" t="s">
        <v>6302</v>
      </c>
      <c r="DG17" s="68"/>
    </row>
    <row r="18" spans="1:115" s="72" customFormat="1" hidden="1" x14ac:dyDescent="0.2">
      <c r="A18" s="73">
        <v>45292</v>
      </c>
      <c r="B18" s="3" t="s">
        <v>15606</v>
      </c>
      <c r="C18" s="68">
        <v>110523</v>
      </c>
      <c r="D18" s="68" t="s">
        <v>6317</v>
      </c>
      <c r="E18" s="68" t="s">
        <v>373</v>
      </c>
      <c r="F18" s="69">
        <v>45293</v>
      </c>
      <c r="G18" s="68" t="s">
        <v>165</v>
      </c>
      <c r="H18" s="68" t="s">
        <v>166</v>
      </c>
      <c r="I18" s="70">
        <v>155</v>
      </c>
      <c r="J18" s="70">
        <v>155</v>
      </c>
      <c r="K18" s="71">
        <f t="shared" si="0"/>
        <v>7.2116133961069384E-3</v>
      </c>
      <c r="L18" s="68" t="s">
        <v>316</v>
      </c>
      <c r="M18" s="68" t="s">
        <v>317</v>
      </c>
      <c r="N18" s="68" t="s">
        <v>960</v>
      </c>
      <c r="O18" s="68" t="s">
        <v>6426</v>
      </c>
      <c r="P18" s="93" t="s">
        <v>879</v>
      </c>
      <c r="Q18" s="68" t="s">
        <v>170</v>
      </c>
      <c r="R18" s="68" t="s">
        <v>6457</v>
      </c>
      <c r="S18" s="68" t="s">
        <v>6458</v>
      </c>
      <c r="T18" s="68" t="s">
        <v>135</v>
      </c>
      <c r="U18" s="68" t="s">
        <v>135</v>
      </c>
      <c r="V18" s="68" t="s">
        <v>136</v>
      </c>
      <c r="W18" s="68" t="s">
        <v>137</v>
      </c>
      <c r="X18" s="68" t="s">
        <v>322</v>
      </c>
      <c r="Y18" s="68" t="s">
        <v>6459</v>
      </c>
      <c r="Z18" s="68" t="s">
        <v>6460</v>
      </c>
      <c r="AA18" s="68" t="s">
        <v>139</v>
      </c>
      <c r="AB18" s="68" t="s">
        <v>226</v>
      </c>
      <c r="AC18" s="68" t="s">
        <v>5272</v>
      </c>
      <c r="AD18" s="68" t="s">
        <v>143</v>
      </c>
      <c r="AE18" s="68" t="s">
        <v>5272</v>
      </c>
      <c r="AF18" s="68" t="s">
        <v>143</v>
      </c>
      <c r="AG18" s="68" t="s">
        <v>235</v>
      </c>
      <c r="AH18" s="68" t="s">
        <v>141</v>
      </c>
      <c r="AI18" s="68" t="s">
        <v>143</v>
      </c>
      <c r="AJ18" s="68" t="s">
        <v>143</v>
      </c>
      <c r="AK18" s="68" t="s">
        <v>207</v>
      </c>
      <c r="AL18" s="68" t="s">
        <v>143</v>
      </c>
      <c r="AM18" s="68" t="s">
        <v>6461</v>
      </c>
      <c r="AN18" s="68" t="s">
        <v>143</v>
      </c>
      <c r="AO18" s="68" t="s">
        <v>6432</v>
      </c>
      <c r="AP18" s="68" t="s">
        <v>6433</v>
      </c>
      <c r="AQ18" s="68" t="s">
        <v>6434</v>
      </c>
      <c r="AR18" s="68" t="s">
        <v>353</v>
      </c>
      <c r="AS18" s="68" t="s">
        <v>231</v>
      </c>
      <c r="AT18" s="68" t="s">
        <v>1616</v>
      </c>
      <c r="AU18" s="68" t="s">
        <v>6435</v>
      </c>
      <c r="AV18" s="68" t="s">
        <v>145</v>
      </c>
      <c r="AW18" s="68" t="s">
        <v>146</v>
      </c>
      <c r="AX18" s="68" t="s">
        <v>972</v>
      </c>
      <c r="AY18" s="68" t="s">
        <v>148</v>
      </c>
      <c r="AZ18" s="68" t="s">
        <v>139</v>
      </c>
      <c r="BA18" s="68" t="s">
        <v>149</v>
      </c>
      <c r="BB18" s="68" t="s">
        <v>150</v>
      </c>
      <c r="BC18" s="68" t="s">
        <v>156</v>
      </c>
      <c r="BD18" s="68" t="s">
        <v>157</v>
      </c>
      <c r="BE18" s="68" t="s">
        <v>303</v>
      </c>
      <c r="BF18" s="68" t="s">
        <v>6462</v>
      </c>
      <c r="BG18" s="68" t="s">
        <v>5272</v>
      </c>
      <c r="BH18" s="68" t="s">
        <v>170</v>
      </c>
      <c r="BI18" s="68" t="s">
        <v>143</v>
      </c>
      <c r="BJ18" s="68" t="s">
        <v>143</v>
      </c>
      <c r="BK18" s="68" t="s">
        <v>136</v>
      </c>
      <c r="BL18" s="68" t="s">
        <v>143</v>
      </c>
      <c r="BM18" s="68" t="s">
        <v>160</v>
      </c>
      <c r="BN18" s="68" t="s">
        <v>160</v>
      </c>
      <c r="BO18" s="68" t="s">
        <v>143</v>
      </c>
      <c r="BP18" s="68" t="s">
        <v>143</v>
      </c>
      <c r="BQ18" s="68" t="s">
        <v>329</v>
      </c>
      <c r="BR18" s="68" t="s">
        <v>5352</v>
      </c>
      <c r="BS18" s="68" t="s">
        <v>162</v>
      </c>
      <c r="BT18" s="68" t="s">
        <v>6461</v>
      </c>
      <c r="BU18" s="68" t="s">
        <v>6461</v>
      </c>
      <c r="BV18" s="68" t="s">
        <v>135</v>
      </c>
      <c r="BW18" s="68" t="s">
        <v>135</v>
      </c>
      <c r="BX18" s="68" t="s">
        <v>135</v>
      </c>
      <c r="BY18" s="68" t="s">
        <v>148</v>
      </c>
      <c r="BZ18" s="68" t="s">
        <v>1458</v>
      </c>
      <c r="CA18" s="68" t="s">
        <v>174</v>
      </c>
      <c r="CB18" s="68" t="s">
        <v>143</v>
      </c>
      <c r="CC18" s="68" t="s">
        <v>143</v>
      </c>
      <c r="CD18" s="68" t="s">
        <v>143</v>
      </c>
      <c r="CE18" s="68" t="s">
        <v>6463</v>
      </c>
      <c r="CF18" s="68" t="s">
        <v>2261</v>
      </c>
      <c r="CG18" s="68" t="s">
        <v>143</v>
      </c>
      <c r="CH18" s="68" t="s">
        <v>143</v>
      </c>
      <c r="CI18" s="68" t="s">
        <v>143</v>
      </c>
      <c r="CJ18" s="68" t="s">
        <v>5272</v>
      </c>
      <c r="CK18" s="68" t="s">
        <v>143</v>
      </c>
      <c r="CL18" s="68" t="s">
        <v>143</v>
      </c>
      <c r="CM18" s="68" t="s">
        <v>143</v>
      </c>
      <c r="CN18" s="68" t="s">
        <v>143</v>
      </c>
      <c r="CO18" s="68" t="s">
        <v>6441</v>
      </c>
      <c r="CP18" s="68" t="s">
        <v>143</v>
      </c>
      <c r="CQ18" s="68" t="s">
        <v>143</v>
      </c>
      <c r="CR18" s="68" t="s">
        <v>143</v>
      </c>
      <c r="CS18" s="68" t="s">
        <v>1</v>
      </c>
      <c r="CT18" s="68" t="s">
        <v>143</v>
      </c>
      <c r="CU18" s="68" t="s">
        <v>1</v>
      </c>
      <c r="CV18" s="68" t="s">
        <v>1985</v>
      </c>
      <c r="CW18" s="68" t="s">
        <v>143</v>
      </c>
      <c r="CX18" s="68" t="s">
        <v>316</v>
      </c>
      <c r="CY18" s="68" t="s">
        <v>166</v>
      </c>
      <c r="CZ18" s="68" t="s">
        <v>136</v>
      </c>
      <c r="DA18" s="68" t="s">
        <v>1989</v>
      </c>
      <c r="DB18" s="68" t="s">
        <v>143</v>
      </c>
      <c r="DC18" s="68" t="s">
        <v>143</v>
      </c>
      <c r="DD18" s="68" t="s">
        <v>373</v>
      </c>
      <c r="DE18" s="68" t="s">
        <v>2261</v>
      </c>
      <c r="DF18" s="68" t="s">
        <v>6302</v>
      </c>
      <c r="DG18" s="68"/>
      <c r="DK18" s="3"/>
    </row>
    <row r="19" spans="1:115" s="3" customFormat="1" hidden="1" x14ac:dyDescent="0.2">
      <c r="A19" s="73">
        <v>45292</v>
      </c>
      <c r="B19" s="3" t="s">
        <v>15606</v>
      </c>
      <c r="C19" s="68">
        <v>110526</v>
      </c>
      <c r="D19" s="68" t="s">
        <v>6317</v>
      </c>
      <c r="E19" s="68" t="s">
        <v>373</v>
      </c>
      <c r="F19" s="69">
        <v>45293</v>
      </c>
      <c r="G19" s="68" t="s">
        <v>165</v>
      </c>
      <c r="H19" s="68" t="s">
        <v>166</v>
      </c>
      <c r="I19" s="70">
        <v>212</v>
      </c>
      <c r="J19" s="70">
        <v>212</v>
      </c>
      <c r="K19" s="71">
        <f t="shared" si="0"/>
        <v>9.8636260643527162E-3</v>
      </c>
      <c r="L19" s="68" t="s">
        <v>316</v>
      </c>
      <c r="M19" s="68" t="s">
        <v>317</v>
      </c>
      <c r="N19" s="68" t="s">
        <v>960</v>
      </c>
      <c r="O19" s="68" t="s">
        <v>6464</v>
      </c>
      <c r="P19" s="93" t="s">
        <v>879</v>
      </c>
      <c r="Q19" s="68" t="s">
        <v>170</v>
      </c>
      <c r="R19" s="68" t="s">
        <v>6465</v>
      </c>
      <c r="S19" s="68" t="s">
        <v>6466</v>
      </c>
      <c r="T19" s="68" t="s">
        <v>135</v>
      </c>
      <c r="U19" s="68" t="s">
        <v>135</v>
      </c>
      <c r="V19" s="68" t="s">
        <v>136</v>
      </c>
      <c r="W19" s="68" t="s">
        <v>137</v>
      </c>
      <c r="X19" s="68" t="s">
        <v>322</v>
      </c>
      <c r="Y19" s="68" t="s">
        <v>6467</v>
      </c>
      <c r="Z19" s="68" t="s">
        <v>6468</v>
      </c>
      <c r="AA19" s="68" t="s">
        <v>139</v>
      </c>
      <c r="AB19" s="68" t="s">
        <v>226</v>
      </c>
      <c r="AC19" s="68" t="s">
        <v>5272</v>
      </c>
      <c r="AD19" s="68" t="s">
        <v>143</v>
      </c>
      <c r="AE19" s="68" t="s">
        <v>5272</v>
      </c>
      <c r="AF19" s="68" t="s">
        <v>143</v>
      </c>
      <c r="AG19" s="68" t="s">
        <v>235</v>
      </c>
      <c r="AH19" s="68" t="s">
        <v>141</v>
      </c>
      <c r="AI19" s="68" t="s">
        <v>143</v>
      </c>
      <c r="AJ19" s="68" t="s">
        <v>143</v>
      </c>
      <c r="AK19" s="68" t="s">
        <v>207</v>
      </c>
      <c r="AL19" s="68" t="s">
        <v>143</v>
      </c>
      <c r="AM19" s="68" t="s">
        <v>6469</v>
      </c>
      <c r="AN19" s="68" t="s">
        <v>143</v>
      </c>
      <c r="AO19" s="68" t="s">
        <v>6470</v>
      </c>
      <c r="AP19" s="68" t="s">
        <v>6471</v>
      </c>
      <c r="AQ19" s="68" t="s">
        <v>6472</v>
      </c>
      <c r="AR19" s="68" t="s">
        <v>430</v>
      </c>
      <c r="AS19" s="68" t="s">
        <v>431</v>
      </c>
      <c r="AT19" s="68" t="s">
        <v>5515</v>
      </c>
      <c r="AU19" s="68" t="s">
        <v>6473</v>
      </c>
      <c r="AV19" s="68" t="s">
        <v>145</v>
      </c>
      <c r="AW19" s="68" t="s">
        <v>146</v>
      </c>
      <c r="AX19" s="68" t="s">
        <v>972</v>
      </c>
      <c r="AY19" s="68" t="s">
        <v>148</v>
      </c>
      <c r="AZ19" s="68" t="s">
        <v>139</v>
      </c>
      <c r="BA19" s="68" t="s">
        <v>149</v>
      </c>
      <c r="BB19" s="68" t="s">
        <v>150</v>
      </c>
      <c r="BC19" s="68" t="s">
        <v>156</v>
      </c>
      <c r="BD19" s="68" t="s">
        <v>157</v>
      </c>
      <c r="BE19" s="68" t="s">
        <v>303</v>
      </c>
      <c r="BF19" s="68" t="s">
        <v>6474</v>
      </c>
      <c r="BG19" s="68" t="s">
        <v>5272</v>
      </c>
      <c r="BH19" s="68" t="s">
        <v>262</v>
      </c>
      <c r="BI19" s="68" t="s">
        <v>143</v>
      </c>
      <c r="BJ19" s="68" t="s">
        <v>143</v>
      </c>
      <c r="BK19" s="68" t="s">
        <v>136</v>
      </c>
      <c r="BL19" s="68" t="s">
        <v>143</v>
      </c>
      <c r="BM19" s="68" t="s">
        <v>160</v>
      </c>
      <c r="BN19" s="68" t="s">
        <v>160</v>
      </c>
      <c r="BO19" s="68" t="s">
        <v>143</v>
      </c>
      <c r="BP19" s="68" t="s">
        <v>143</v>
      </c>
      <c r="BQ19" s="68" t="s">
        <v>6475</v>
      </c>
      <c r="BR19" s="68" t="s">
        <v>5352</v>
      </c>
      <c r="BS19" s="68" t="s">
        <v>162</v>
      </c>
      <c r="BT19" s="68" t="s">
        <v>6469</v>
      </c>
      <c r="BU19" s="68" t="s">
        <v>6469</v>
      </c>
      <c r="BV19" s="68" t="s">
        <v>135</v>
      </c>
      <c r="BW19" s="68" t="s">
        <v>135</v>
      </c>
      <c r="BX19" s="68" t="s">
        <v>135</v>
      </c>
      <c r="BY19" s="68" t="s">
        <v>148</v>
      </c>
      <c r="BZ19" s="68" t="s">
        <v>1458</v>
      </c>
      <c r="CA19" s="68" t="s">
        <v>174</v>
      </c>
      <c r="CB19" s="68" t="s">
        <v>143</v>
      </c>
      <c r="CC19" s="68" t="s">
        <v>143</v>
      </c>
      <c r="CD19" s="68" t="s">
        <v>143</v>
      </c>
      <c r="CE19" s="68" t="s">
        <v>6476</v>
      </c>
      <c r="CF19" s="68" t="s">
        <v>2261</v>
      </c>
      <c r="CG19" s="68" t="s">
        <v>143</v>
      </c>
      <c r="CH19" s="68" t="s">
        <v>143</v>
      </c>
      <c r="CI19" s="68" t="s">
        <v>143</v>
      </c>
      <c r="CJ19" s="68" t="s">
        <v>5272</v>
      </c>
      <c r="CK19" s="68" t="s">
        <v>143</v>
      </c>
      <c r="CL19" s="68" t="s">
        <v>143</v>
      </c>
      <c r="CM19" s="68" t="s">
        <v>143</v>
      </c>
      <c r="CN19" s="68" t="s">
        <v>143</v>
      </c>
      <c r="CO19" s="68" t="s">
        <v>143</v>
      </c>
      <c r="CP19" s="68" t="s">
        <v>143</v>
      </c>
      <c r="CQ19" s="68" t="s">
        <v>143</v>
      </c>
      <c r="CR19" s="68" t="s">
        <v>143</v>
      </c>
      <c r="CS19" s="68" t="s">
        <v>1</v>
      </c>
      <c r="CT19" s="68" t="s">
        <v>143</v>
      </c>
      <c r="CU19" s="68" t="s">
        <v>1</v>
      </c>
      <c r="CV19" s="68" t="s">
        <v>1985</v>
      </c>
      <c r="CW19" s="68" t="s">
        <v>143</v>
      </c>
      <c r="CX19" s="68" t="s">
        <v>316</v>
      </c>
      <c r="CY19" s="68" t="s">
        <v>166</v>
      </c>
      <c r="CZ19" s="68" t="s">
        <v>136</v>
      </c>
      <c r="DA19" s="68" t="s">
        <v>1989</v>
      </c>
      <c r="DB19" s="68" t="s">
        <v>143</v>
      </c>
      <c r="DC19" s="68" t="s">
        <v>143</v>
      </c>
      <c r="DD19" s="68" t="s">
        <v>373</v>
      </c>
      <c r="DE19" s="68" t="s">
        <v>2261</v>
      </c>
      <c r="DF19" s="68" t="s">
        <v>6302</v>
      </c>
      <c r="DG19" s="68"/>
    </row>
    <row r="20" spans="1:115" s="3" customFormat="1" hidden="1" x14ac:dyDescent="0.2">
      <c r="A20" s="73">
        <v>45292</v>
      </c>
      <c r="B20" s="3" t="s">
        <v>15606</v>
      </c>
      <c r="C20" s="68">
        <v>110552</v>
      </c>
      <c r="D20" s="68" t="s">
        <v>6477</v>
      </c>
      <c r="E20" s="68" t="s">
        <v>373</v>
      </c>
      <c r="F20" s="69">
        <v>45300</v>
      </c>
      <c r="G20" s="68" t="s">
        <v>165</v>
      </c>
      <c r="H20" s="68" t="s">
        <v>166</v>
      </c>
      <c r="I20" s="70">
        <v>1218.48</v>
      </c>
      <c r="J20" s="70">
        <v>455.6</v>
      </c>
      <c r="K20" s="71">
        <f t="shared" si="0"/>
        <v>5.6691656070247627E-2</v>
      </c>
      <c r="L20" s="68" t="s">
        <v>316</v>
      </c>
      <c r="M20" s="68" t="s">
        <v>218</v>
      </c>
      <c r="N20" s="68" t="s">
        <v>960</v>
      </c>
      <c r="O20" s="68" t="s">
        <v>6478</v>
      </c>
      <c r="P20" s="93" t="s">
        <v>6479</v>
      </c>
      <c r="Q20" s="68" t="s">
        <v>170</v>
      </c>
      <c r="R20" s="68" t="s">
        <v>6480</v>
      </c>
      <c r="S20" s="68" t="s">
        <v>6481</v>
      </c>
      <c r="T20" s="68" t="s">
        <v>135</v>
      </c>
      <c r="U20" s="68" t="s">
        <v>135</v>
      </c>
      <c r="V20" s="68" t="s">
        <v>136</v>
      </c>
      <c r="W20" s="68" t="s">
        <v>137</v>
      </c>
      <c r="X20" s="68" t="s">
        <v>2483</v>
      </c>
      <c r="Y20" s="68" t="s">
        <v>6482</v>
      </c>
      <c r="Z20" s="68" t="s">
        <v>6483</v>
      </c>
      <c r="AA20" s="68" t="s">
        <v>139</v>
      </c>
      <c r="AB20" s="68" t="s">
        <v>226</v>
      </c>
      <c r="AC20" s="68" t="s">
        <v>5272</v>
      </c>
      <c r="AD20" s="68" t="s">
        <v>143</v>
      </c>
      <c r="AE20" s="68" t="s">
        <v>6484</v>
      </c>
      <c r="AF20" s="68" t="s">
        <v>143</v>
      </c>
      <c r="AG20" s="68" t="s">
        <v>235</v>
      </c>
      <c r="AH20" s="68" t="s">
        <v>141</v>
      </c>
      <c r="AI20" s="68" t="s">
        <v>143</v>
      </c>
      <c r="AJ20" s="68" t="s">
        <v>6485</v>
      </c>
      <c r="AK20" s="68" t="s">
        <v>207</v>
      </c>
      <c r="AL20" s="68" t="s">
        <v>143</v>
      </c>
      <c r="AM20" s="68" t="s">
        <v>6486</v>
      </c>
      <c r="AN20" s="68" t="s">
        <v>2415</v>
      </c>
      <c r="AO20" s="68" t="s">
        <v>6487</v>
      </c>
      <c r="AP20" s="68" t="s">
        <v>6488</v>
      </c>
      <c r="AQ20" s="68" t="s">
        <v>6489</v>
      </c>
      <c r="AR20" s="68" t="s">
        <v>1846</v>
      </c>
      <c r="AS20" s="68" t="s">
        <v>231</v>
      </c>
      <c r="AT20" s="68" t="s">
        <v>2623</v>
      </c>
      <c r="AU20" s="68" t="s">
        <v>6490</v>
      </c>
      <c r="AV20" s="68" t="s">
        <v>145</v>
      </c>
      <c r="AW20" s="68" t="s">
        <v>146</v>
      </c>
      <c r="AX20" s="68" t="s">
        <v>972</v>
      </c>
      <c r="AY20" s="68" t="s">
        <v>148</v>
      </c>
      <c r="AZ20" s="68" t="s">
        <v>139</v>
      </c>
      <c r="BA20" s="68" t="s">
        <v>149</v>
      </c>
      <c r="BB20" s="68" t="s">
        <v>150</v>
      </c>
      <c r="BC20" s="68" t="s">
        <v>156</v>
      </c>
      <c r="BD20" s="68" t="s">
        <v>157</v>
      </c>
      <c r="BE20" s="68" t="s">
        <v>303</v>
      </c>
      <c r="BF20" s="68" t="s">
        <v>6491</v>
      </c>
      <c r="BG20" s="68" t="s">
        <v>5272</v>
      </c>
      <c r="BH20" s="68" t="s">
        <v>143</v>
      </c>
      <c r="BI20" s="68" t="s">
        <v>143</v>
      </c>
      <c r="BJ20" s="68" t="s">
        <v>143</v>
      </c>
      <c r="BK20" s="68" t="s">
        <v>136</v>
      </c>
      <c r="BL20" s="68" t="s">
        <v>143</v>
      </c>
      <c r="BM20" s="68" t="s">
        <v>160</v>
      </c>
      <c r="BN20" s="68" t="s">
        <v>160</v>
      </c>
      <c r="BO20" s="68" t="s">
        <v>143</v>
      </c>
      <c r="BP20" s="68" t="s">
        <v>143</v>
      </c>
      <c r="BQ20" s="68" t="s">
        <v>3713</v>
      </c>
      <c r="BR20" s="68" t="s">
        <v>5352</v>
      </c>
      <c r="BS20" s="68" t="s">
        <v>162</v>
      </c>
      <c r="BT20" s="68" t="s">
        <v>6484</v>
      </c>
      <c r="BU20" s="68" t="s">
        <v>6484</v>
      </c>
      <c r="BV20" s="68" t="s">
        <v>135</v>
      </c>
      <c r="BW20" s="68" t="s">
        <v>135</v>
      </c>
      <c r="BX20" s="68" t="s">
        <v>135</v>
      </c>
      <c r="BY20" s="68" t="s">
        <v>148</v>
      </c>
      <c r="BZ20" s="68" t="s">
        <v>6169</v>
      </c>
      <c r="CA20" s="68" t="s">
        <v>174</v>
      </c>
      <c r="CB20" s="68" t="s">
        <v>143</v>
      </c>
      <c r="CC20" s="68" t="s">
        <v>143</v>
      </c>
      <c r="CD20" s="68" t="s">
        <v>143</v>
      </c>
      <c r="CE20" s="68" t="s">
        <v>143</v>
      </c>
      <c r="CF20" s="68" t="s">
        <v>2261</v>
      </c>
      <c r="CG20" s="68" t="s">
        <v>6424</v>
      </c>
      <c r="CH20" s="68" t="s">
        <v>143</v>
      </c>
      <c r="CI20" s="68" t="s">
        <v>143</v>
      </c>
      <c r="CJ20" s="68" t="s">
        <v>5272</v>
      </c>
      <c r="CK20" s="68" t="s">
        <v>143</v>
      </c>
      <c r="CL20" s="68" t="s">
        <v>143</v>
      </c>
      <c r="CM20" s="68" t="s">
        <v>143</v>
      </c>
      <c r="CN20" s="68" t="s">
        <v>143</v>
      </c>
      <c r="CO20" s="68" t="s">
        <v>6492</v>
      </c>
      <c r="CP20" s="68" t="s">
        <v>143</v>
      </c>
      <c r="CQ20" s="68" t="s">
        <v>143</v>
      </c>
      <c r="CR20" s="68" t="s">
        <v>143</v>
      </c>
      <c r="CS20" s="68" t="s">
        <v>1</v>
      </c>
      <c r="CT20" s="68" t="s">
        <v>143</v>
      </c>
      <c r="CU20" s="68" t="s">
        <v>1</v>
      </c>
      <c r="CV20" s="68" t="s">
        <v>1985</v>
      </c>
      <c r="CW20" s="68" t="s">
        <v>2092</v>
      </c>
      <c r="CX20" s="68" t="s">
        <v>316</v>
      </c>
      <c r="CY20" s="68" t="s">
        <v>166</v>
      </c>
      <c r="CZ20" s="68" t="s">
        <v>136</v>
      </c>
      <c r="DA20" s="68" t="s">
        <v>1986</v>
      </c>
      <c r="DB20" s="68" t="s">
        <v>143</v>
      </c>
      <c r="DC20" s="68" t="s">
        <v>143</v>
      </c>
      <c r="DD20" s="68" t="s">
        <v>373</v>
      </c>
      <c r="DE20" s="68" t="s">
        <v>2261</v>
      </c>
      <c r="DF20" s="68" t="s">
        <v>6425</v>
      </c>
      <c r="DG20" s="68"/>
    </row>
    <row r="21" spans="1:115" s="5" customFormat="1" hidden="1" x14ac:dyDescent="0.2">
      <c r="A21" s="73">
        <v>45292</v>
      </c>
      <c r="B21" s="3" t="s">
        <v>7652</v>
      </c>
      <c r="C21" s="68">
        <v>110773</v>
      </c>
      <c r="D21" s="68" t="s">
        <v>6493</v>
      </c>
      <c r="E21" s="68" t="s">
        <v>164</v>
      </c>
      <c r="F21" s="69">
        <v>45301</v>
      </c>
      <c r="G21" s="68" t="s">
        <v>165</v>
      </c>
      <c r="H21" s="68" t="s">
        <v>127</v>
      </c>
      <c r="I21" s="70">
        <v>141.87</v>
      </c>
      <c r="J21" s="70">
        <v>141.87</v>
      </c>
      <c r="K21" s="71">
        <f t="shared" si="0"/>
        <v>6.6007199516496216E-3</v>
      </c>
      <c r="L21" s="68" t="s">
        <v>394</v>
      </c>
      <c r="M21" s="68" t="s">
        <v>129</v>
      </c>
      <c r="N21" s="68" t="s">
        <v>4822</v>
      </c>
      <c r="O21" s="68" t="s">
        <v>1151</v>
      </c>
      <c r="P21" s="93" t="s">
        <v>6494</v>
      </c>
      <c r="Q21" s="68" t="s">
        <v>132</v>
      </c>
      <c r="R21" s="68" t="s">
        <v>6495</v>
      </c>
      <c r="S21" s="68" t="s">
        <v>6496</v>
      </c>
      <c r="T21" s="68" t="s">
        <v>6497</v>
      </c>
      <c r="U21" s="68" t="s">
        <v>1856</v>
      </c>
      <c r="V21" s="68" t="s">
        <v>136</v>
      </c>
      <c r="W21" s="68" t="s">
        <v>137</v>
      </c>
      <c r="X21" s="68" t="s">
        <v>349</v>
      </c>
      <c r="Y21" s="68" t="s">
        <v>6498</v>
      </c>
      <c r="Z21" s="68" t="s">
        <v>6499</v>
      </c>
      <c r="AA21" s="68" t="s">
        <v>139</v>
      </c>
      <c r="AB21" s="68" t="s">
        <v>140</v>
      </c>
      <c r="AC21" s="68" t="s">
        <v>5272</v>
      </c>
      <c r="AD21" s="68" t="s">
        <v>143</v>
      </c>
      <c r="AE21" s="68" t="s">
        <v>5272</v>
      </c>
      <c r="AF21" s="68" t="s">
        <v>143</v>
      </c>
      <c r="AG21" s="68" t="s">
        <v>235</v>
      </c>
      <c r="AH21" s="68" t="s">
        <v>141</v>
      </c>
      <c r="AI21" s="68" t="s">
        <v>143</v>
      </c>
      <c r="AJ21" s="68" t="s">
        <v>143</v>
      </c>
      <c r="AK21" s="68" t="s">
        <v>142</v>
      </c>
      <c r="AL21" s="68" t="s">
        <v>143</v>
      </c>
      <c r="AM21" s="68" t="s">
        <v>6500</v>
      </c>
      <c r="AN21" s="68" t="s">
        <v>143</v>
      </c>
      <c r="AO21" s="68" t="s">
        <v>145</v>
      </c>
      <c r="AP21" s="68" t="s">
        <v>146</v>
      </c>
      <c r="AQ21" s="68" t="s">
        <v>1154</v>
      </c>
      <c r="AR21" s="68" t="s">
        <v>148</v>
      </c>
      <c r="AS21" s="68" t="s">
        <v>139</v>
      </c>
      <c r="AT21" s="68" t="s">
        <v>149</v>
      </c>
      <c r="AU21" s="68" t="s">
        <v>150</v>
      </c>
      <c r="AV21" s="68" t="s">
        <v>4828</v>
      </c>
      <c r="AW21" s="68" t="s">
        <v>4828</v>
      </c>
      <c r="AX21" s="68" t="s">
        <v>309</v>
      </c>
      <c r="AY21" s="68" t="s">
        <v>148</v>
      </c>
      <c r="AZ21" s="68" t="s">
        <v>139</v>
      </c>
      <c r="BA21" s="68" t="s">
        <v>4828</v>
      </c>
      <c r="BB21" s="68" t="s">
        <v>4828</v>
      </c>
      <c r="BC21" s="68" t="s">
        <v>156</v>
      </c>
      <c r="BD21" s="68" t="s">
        <v>157</v>
      </c>
      <c r="BE21" s="68" t="s">
        <v>303</v>
      </c>
      <c r="BF21" s="68" t="s">
        <v>6501</v>
      </c>
      <c r="BG21" s="68" t="s">
        <v>5272</v>
      </c>
      <c r="BH21" s="68" t="s">
        <v>143</v>
      </c>
      <c r="BI21" s="68" t="s">
        <v>143</v>
      </c>
      <c r="BJ21" s="68" t="s">
        <v>143</v>
      </c>
      <c r="BK21" s="68" t="s">
        <v>136</v>
      </c>
      <c r="BL21" s="68" t="s">
        <v>143</v>
      </c>
      <c r="BM21" s="68" t="s">
        <v>1674</v>
      </c>
      <c r="BN21" s="68" t="s">
        <v>143</v>
      </c>
      <c r="BO21" s="68" t="s">
        <v>143</v>
      </c>
      <c r="BP21" s="68" t="s">
        <v>143</v>
      </c>
      <c r="BQ21" s="68" t="s">
        <v>6502</v>
      </c>
      <c r="BR21" s="68" t="s">
        <v>5352</v>
      </c>
      <c r="BS21" s="68" t="s">
        <v>162</v>
      </c>
      <c r="BT21" s="68" t="s">
        <v>6503</v>
      </c>
      <c r="BU21" s="68" t="s">
        <v>6503</v>
      </c>
      <c r="BV21" s="68" t="s">
        <v>1856</v>
      </c>
      <c r="BW21" s="68" t="s">
        <v>135</v>
      </c>
      <c r="BX21" s="68" t="s">
        <v>135</v>
      </c>
      <c r="BY21" s="68" t="s">
        <v>148</v>
      </c>
      <c r="BZ21" s="68" t="s">
        <v>6504</v>
      </c>
      <c r="CA21" s="68" t="s">
        <v>144</v>
      </c>
      <c r="CB21" s="68" t="s">
        <v>143</v>
      </c>
      <c r="CC21" s="68" t="s">
        <v>143</v>
      </c>
      <c r="CD21" s="68" t="s">
        <v>143</v>
      </c>
      <c r="CE21" s="68" t="s">
        <v>6494</v>
      </c>
      <c r="CF21" s="68" t="s">
        <v>6505</v>
      </c>
      <c r="CG21" s="68" t="s">
        <v>143</v>
      </c>
      <c r="CH21" s="68" t="s">
        <v>143</v>
      </c>
      <c r="CI21" s="68" t="s">
        <v>143</v>
      </c>
      <c r="CJ21" s="68" t="s">
        <v>5272</v>
      </c>
      <c r="CK21" s="68" t="s">
        <v>143</v>
      </c>
      <c r="CL21" s="68" t="s">
        <v>143</v>
      </c>
      <c r="CM21" s="68" t="s">
        <v>143</v>
      </c>
      <c r="CN21" s="68" t="s">
        <v>143</v>
      </c>
      <c r="CO21" s="68" t="s">
        <v>143</v>
      </c>
      <c r="CP21" s="68" t="s">
        <v>143</v>
      </c>
      <c r="CQ21" s="68" t="s">
        <v>143</v>
      </c>
      <c r="CR21" s="68" t="s">
        <v>143</v>
      </c>
      <c r="CS21" s="68" t="s">
        <v>1</v>
      </c>
      <c r="CT21" s="68" t="s">
        <v>143</v>
      </c>
      <c r="CU21" s="68" t="s">
        <v>1</v>
      </c>
      <c r="CV21" s="68" t="s">
        <v>1985</v>
      </c>
      <c r="CW21" s="68" t="s">
        <v>143</v>
      </c>
      <c r="CX21" s="68" t="s">
        <v>394</v>
      </c>
      <c r="CY21" s="68" t="s">
        <v>127</v>
      </c>
      <c r="CZ21" s="68" t="s">
        <v>136</v>
      </c>
      <c r="DA21" s="68" t="s">
        <v>1989</v>
      </c>
      <c r="DB21" s="68" t="s">
        <v>143</v>
      </c>
      <c r="DC21" s="68" t="s">
        <v>143</v>
      </c>
      <c r="DD21" s="68" t="s">
        <v>164</v>
      </c>
      <c r="DE21" s="68" t="s">
        <v>2261</v>
      </c>
      <c r="DF21" s="68" t="s">
        <v>1515</v>
      </c>
      <c r="DG21" s="68"/>
      <c r="DK21" s="3"/>
    </row>
    <row r="22" spans="1:115" s="3" customFormat="1" ht="25.5" hidden="1" x14ac:dyDescent="0.2">
      <c r="A22" s="73">
        <v>45292</v>
      </c>
      <c r="B22" s="3" t="s">
        <v>15606</v>
      </c>
      <c r="C22" s="68">
        <v>110779</v>
      </c>
      <c r="D22" s="68" t="s">
        <v>6403</v>
      </c>
      <c r="E22" s="68" t="s">
        <v>364</v>
      </c>
      <c r="F22" s="69">
        <v>45301</v>
      </c>
      <c r="G22" s="68" t="s">
        <v>165</v>
      </c>
      <c r="H22" s="68" t="s">
        <v>166</v>
      </c>
      <c r="I22" s="70">
        <v>239.39</v>
      </c>
      <c r="J22" s="70">
        <v>227.02</v>
      </c>
      <c r="K22" s="71">
        <f t="shared" si="0"/>
        <v>1.113798794125187E-2</v>
      </c>
      <c r="L22" s="68" t="s">
        <v>342</v>
      </c>
      <c r="M22" s="68" t="s">
        <v>317</v>
      </c>
      <c r="N22" s="68" t="s">
        <v>1151</v>
      </c>
      <c r="O22" s="68" t="s">
        <v>5426</v>
      </c>
      <c r="P22" s="93" t="s">
        <v>6039</v>
      </c>
      <c r="Q22" s="68" t="s">
        <v>170</v>
      </c>
      <c r="R22" s="68" t="s">
        <v>6506</v>
      </c>
      <c r="S22" s="68" t="s">
        <v>5429</v>
      </c>
      <c r="T22" s="68" t="s">
        <v>6507</v>
      </c>
      <c r="U22" s="68" t="s">
        <v>6508</v>
      </c>
      <c r="V22" s="68" t="s">
        <v>136</v>
      </c>
      <c r="W22" s="68" t="s">
        <v>137</v>
      </c>
      <c r="X22" s="68" t="s">
        <v>349</v>
      </c>
      <c r="Y22" s="68" t="s">
        <v>6509</v>
      </c>
      <c r="Z22" s="68" t="s">
        <v>6510</v>
      </c>
      <c r="AA22" s="68" t="s">
        <v>139</v>
      </c>
      <c r="AB22" s="68" t="s">
        <v>323</v>
      </c>
      <c r="AC22" s="68" t="s">
        <v>5272</v>
      </c>
      <c r="AD22" s="68" t="s">
        <v>143</v>
      </c>
      <c r="AE22" s="68" t="s">
        <v>6511</v>
      </c>
      <c r="AF22" s="68" t="s">
        <v>143</v>
      </c>
      <c r="AG22" s="68" t="s">
        <v>235</v>
      </c>
      <c r="AH22" s="68" t="s">
        <v>141</v>
      </c>
      <c r="AI22" s="68" t="s">
        <v>143</v>
      </c>
      <c r="AJ22" s="68" t="s">
        <v>6511</v>
      </c>
      <c r="AK22" s="68" t="s">
        <v>207</v>
      </c>
      <c r="AL22" s="68" t="s">
        <v>143</v>
      </c>
      <c r="AM22" s="68" t="s">
        <v>6512</v>
      </c>
      <c r="AN22" s="68" t="s">
        <v>174</v>
      </c>
      <c r="AO22" s="68" t="s">
        <v>5433</v>
      </c>
      <c r="AP22" s="68" t="s">
        <v>5434</v>
      </c>
      <c r="AQ22" s="68" t="s">
        <v>5435</v>
      </c>
      <c r="AR22" s="68" t="s">
        <v>617</v>
      </c>
      <c r="AS22" s="68" t="s">
        <v>231</v>
      </c>
      <c r="AT22" s="68" t="s">
        <v>781</v>
      </c>
      <c r="AU22" s="68" t="s">
        <v>5272</v>
      </c>
      <c r="AV22" s="68" t="s">
        <v>145</v>
      </c>
      <c r="AW22" s="68" t="s">
        <v>146</v>
      </c>
      <c r="AX22" s="68" t="s">
        <v>1154</v>
      </c>
      <c r="AY22" s="68" t="s">
        <v>148</v>
      </c>
      <c r="AZ22" s="68" t="s">
        <v>139</v>
      </c>
      <c r="BA22" s="68" t="s">
        <v>149</v>
      </c>
      <c r="BB22" s="68" t="s">
        <v>150</v>
      </c>
      <c r="BC22" s="68" t="s">
        <v>156</v>
      </c>
      <c r="BD22" s="68" t="s">
        <v>157</v>
      </c>
      <c r="BE22" s="68" t="s">
        <v>303</v>
      </c>
      <c r="BF22" s="68" t="s">
        <v>6513</v>
      </c>
      <c r="BG22" s="68" t="s">
        <v>5272</v>
      </c>
      <c r="BH22" s="68" t="s">
        <v>143</v>
      </c>
      <c r="BI22" s="68" t="s">
        <v>6514</v>
      </c>
      <c r="BJ22" s="68" t="s">
        <v>143</v>
      </c>
      <c r="BK22" s="68" t="s">
        <v>136</v>
      </c>
      <c r="BL22" s="68" t="s">
        <v>143</v>
      </c>
      <c r="BM22" s="68" t="s">
        <v>160</v>
      </c>
      <c r="BN22" s="68" t="s">
        <v>160</v>
      </c>
      <c r="BO22" s="68" t="s">
        <v>143</v>
      </c>
      <c r="BP22" s="68" t="s">
        <v>143</v>
      </c>
      <c r="BQ22" s="68" t="s">
        <v>1291</v>
      </c>
      <c r="BR22" s="68" t="s">
        <v>5352</v>
      </c>
      <c r="BS22" s="68" t="s">
        <v>162</v>
      </c>
      <c r="BT22" s="68" t="s">
        <v>6511</v>
      </c>
      <c r="BU22" s="68" t="s">
        <v>6511</v>
      </c>
      <c r="BV22" s="68" t="s">
        <v>135</v>
      </c>
      <c r="BW22" s="68" t="s">
        <v>135</v>
      </c>
      <c r="BX22" s="68" t="s">
        <v>135</v>
      </c>
      <c r="BY22" s="68" t="s">
        <v>148</v>
      </c>
      <c r="BZ22" s="68" t="s">
        <v>5437</v>
      </c>
      <c r="CA22" s="68" t="s">
        <v>174</v>
      </c>
      <c r="CB22" s="68" t="s">
        <v>143</v>
      </c>
      <c r="CC22" s="68" t="s">
        <v>143</v>
      </c>
      <c r="CD22" s="68" t="s">
        <v>362</v>
      </c>
      <c r="CE22" s="68" t="s">
        <v>6039</v>
      </c>
      <c r="CF22" s="68" t="s">
        <v>2261</v>
      </c>
      <c r="CG22" s="68" t="s">
        <v>2261</v>
      </c>
      <c r="CH22" s="68" t="s">
        <v>143</v>
      </c>
      <c r="CI22" s="68" t="s">
        <v>143</v>
      </c>
      <c r="CJ22" s="68" t="s">
        <v>5272</v>
      </c>
      <c r="CK22" s="68" t="s">
        <v>143</v>
      </c>
      <c r="CL22" s="68" t="s">
        <v>143</v>
      </c>
      <c r="CM22" s="68" t="s">
        <v>143</v>
      </c>
      <c r="CN22" s="68" t="s">
        <v>143</v>
      </c>
      <c r="CO22" s="68" t="s">
        <v>6044</v>
      </c>
      <c r="CP22" s="68" t="s">
        <v>143</v>
      </c>
      <c r="CQ22" s="68" t="s">
        <v>143</v>
      </c>
      <c r="CR22" s="68" t="s">
        <v>143</v>
      </c>
      <c r="CS22" s="68" t="s">
        <v>1</v>
      </c>
      <c r="CT22" s="68" t="s">
        <v>143</v>
      </c>
      <c r="CU22" s="68" t="s">
        <v>1</v>
      </c>
      <c r="CV22" s="68" t="s">
        <v>1985</v>
      </c>
      <c r="CW22" s="68" t="s">
        <v>1985</v>
      </c>
      <c r="CX22" s="68" t="s">
        <v>342</v>
      </c>
      <c r="CY22" s="68" t="s">
        <v>166</v>
      </c>
      <c r="CZ22" s="68" t="s">
        <v>136</v>
      </c>
      <c r="DA22" s="68" t="s">
        <v>1986</v>
      </c>
      <c r="DB22" s="68" t="s">
        <v>143</v>
      </c>
      <c r="DC22" s="68" t="s">
        <v>143</v>
      </c>
      <c r="DD22" s="68" t="s">
        <v>364</v>
      </c>
      <c r="DE22" s="68" t="s">
        <v>2261</v>
      </c>
      <c r="DF22" s="68" t="s">
        <v>1515</v>
      </c>
      <c r="DG22" s="68"/>
    </row>
    <row r="23" spans="1:115" s="3" customFormat="1" hidden="1" x14ac:dyDescent="0.2">
      <c r="A23" s="73">
        <v>45292</v>
      </c>
      <c r="B23" s="3" t="s">
        <v>12718</v>
      </c>
      <c r="C23" s="68">
        <v>110799</v>
      </c>
      <c r="D23" s="68" t="s">
        <v>6515</v>
      </c>
      <c r="E23" s="68" t="s">
        <v>364</v>
      </c>
      <c r="F23" s="69">
        <v>45302</v>
      </c>
      <c r="G23" s="68" t="s">
        <v>126</v>
      </c>
      <c r="H23" s="68" t="s">
        <v>166</v>
      </c>
      <c r="I23" s="70">
        <v>170</v>
      </c>
      <c r="J23" s="70">
        <v>170</v>
      </c>
      <c r="K23" s="71">
        <f t="shared" si="0"/>
        <v>7.909511466697933E-3</v>
      </c>
      <c r="L23" s="68" t="s">
        <v>953</v>
      </c>
      <c r="M23" s="68" t="s">
        <v>218</v>
      </c>
      <c r="N23" s="68" t="s">
        <v>1065</v>
      </c>
      <c r="O23" s="68" t="s">
        <v>4697</v>
      </c>
      <c r="P23" s="93" t="s">
        <v>6516</v>
      </c>
      <c r="Q23" s="68" t="s">
        <v>170</v>
      </c>
      <c r="R23" s="68" t="s">
        <v>6517</v>
      </c>
      <c r="S23" s="68" t="s">
        <v>2855</v>
      </c>
      <c r="T23" s="68" t="s">
        <v>135</v>
      </c>
      <c r="U23" s="68" t="s">
        <v>135</v>
      </c>
      <c r="V23" s="68" t="s">
        <v>506</v>
      </c>
      <c r="W23" s="68" t="s">
        <v>137</v>
      </c>
      <c r="X23" s="68" t="s">
        <v>957</v>
      </c>
      <c r="Y23" s="68" t="s">
        <v>6518</v>
      </c>
      <c r="Z23" s="68" t="s">
        <v>6519</v>
      </c>
      <c r="AA23" s="68" t="s">
        <v>139</v>
      </c>
      <c r="AB23" s="68" t="s">
        <v>226</v>
      </c>
      <c r="AC23" s="68" t="s">
        <v>5272</v>
      </c>
      <c r="AD23" s="68" t="s">
        <v>143</v>
      </c>
      <c r="AE23" s="68" t="s">
        <v>5272</v>
      </c>
      <c r="AF23" s="68" t="s">
        <v>6520</v>
      </c>
      <c r="AG23" s="68" t="s">
        <v>5974</v>
      </c>
      <c r="AH23" s="68" t="s">
        <v>141</v>
      </c>
      <c r="AI23" s="68" t="s">
        <v>143</v>
      </c>
      <c r="AJ23" s="68" t="s">
        <v>143</v>
      </c>
      <c r="AK23" s="68" t="s">
        <v>207</v>
      </c>
      <c r="AL23" s="68" t="s">
        <v>143</v>
      </c>
      <c r="AM23" s="68" t="s">
        <v>5943</v>
      </c>
      <c r="AN23" s="68" t="s">
        <v>143</v>
      </c>
      <c r="AO23" s="68" t="s">
        <v>2258</v>
      </c>
      <c r="AP23" s="68" t="s">
        <v>2259</v>
      </c>
      <c r="AQ23" s="68" t="s">
        <v>4700</v>
      </c>
      <c r="AR23" s="68" t="s">
        <v>2177</v>
      </c>
      <c r="AS23" s="68" t="s">
        <v>231</v>
      </c>
      <c r="AT23" s="68" t="s">
        <v>2261</v>
      </c>
      <c r="AU23" s="68" t="s">
        <v>2262</v>
      </c>
      <c r="AV23" s="68" t="s">
        <v>631</v>
      </c>
      <c r="AW23" s="68" t="s">
        <v>632</v>
      </c>
      <c r="AX23" s="68" t="s">
        <v>1068</v>
      </c>
      <c r="AY23" s="68" t="s">
        <v>148</v>
      </c>
      <c r="AZ23" s="68" t="s">
        <v>139</v>
      </c>
      <c r="BA23" s="68" t="s">
        <v>149</v>
      </c>
      <c r="BB23" s="68" t="s">
        <v>634</v>
      </c>
      <c r="BC23" s="68" t="s">
        <v>156</v>
      </c>
      <c r="BD23" s="68" t="s">
        <v>157</v>
      </c>
      <c r="BE23" s="68" t="s">
        <v>303</v>
      </c>
      <c r="BF23" s="68" t="s">
        <v>6521</v>
      </c>
      <c r="BG23" s="68" t="s">
        <v>5272</v>
      </c>
      <c r="BH23" s="68" t="s">
        <v>143</v>
      </c>
      <c r="BI23" s="68" t="s">
        <v>143</v>
      </c>
      <c r="BJ23" s="68" t="s">
        <v>143</v>
      </c>
      <c r="BK23" s="68" t="s">
        <v>506</v>
      </c>
      <c r="BL23" s="68" t="s">
        <v>143</v>
      </c>
      <c r="BM23" s="68" t="s">
        <v>160</v>
      </c>
      <c r="BN23" s="68" t="s">
        <v>143</v>
      </c>
      <c r="BO23" s="68" t="s">
        <v>364</v>
      </c>
      <c r="BP23" s="68" t="s">
        <v>143</v>
      </c>
      <c r="BQ23" s="68" t="s">
        <v>6522</v>
      </c>
      <c r="BR23" s="68" t="s">
        <v>5352</v>
      </c>
      <c r="BS23" s="68" t="s">
        <v>162</v>
      </c>
      <c r="BT23" s="68" t="s">
        <v>5943</v>
      </c>
      <c r="BU23" s="68" t="s">
        <v>5943</v>
      </c>
      <c r="BV23" s="68" t="s">
        <v>135</v>
      </c>
      <c r="BW23" s="68" t="s">
        <v>135</v>
      </c>
      <c r="BX23" s="68" t="s">
        <v>135</v>
      </c>
      <c r="BY23" s="68" t="s">
        <v>148</v>
      </c>
      <c r="BZ23" s="68" t="s">
        <v>5829</v>
      </c>
      <c r="CA23" s="68" t="s">
        <v>174</v>
      </c>
      <c r="CB23" s="68" t="s">
        <v>143</v>
      </c>
      <c r="CC23" s="68" t="s">
        <v>143</v>
      </c>
      <c r="CD23" s="68" t="s">
        <v>143</v>
      </c>
      <c r="CE23" s="68" t="s">
        <v>143</v>
      </c>
      <c r="CF23" s="68" t="s">
        <v>2261</v>
      </c>
      <c r="CG23" s="68" t="s">
        <v>143</v>
      </c>
      <c r="CH23" s="68" t="s">
        <v>143</v>
      </c>
      <c r="CI23" s="68" t="s">
        <v>143</v>
      </c>
      <c r="CJ23" s="68" t="s">
        <v>5272</v>
      </c>
      <c r="CK23" s="68" t="s">
        <v>143</v>
      </c>
      <c r="CL23" s="68" t="s">
        <v>143</v>
      </c>
      <c r="CM23" s="68" t="s">
        <v>143</v>
      </c>
      <c r="CN23" s="68" t="s">
        <v>143</v>
      </c>
      <c r="CO23" s="68" t="s">
        <v>6189</v>
      </c>
      <c r="CP23" s="68" t="s">
        <v>143</v>
      </c>
      <c r="CQ23" s="68" t="s">
        <v>143</v>
      </c>
      <c r="CR23" s="68" t="s">
        <v>143</v>
      </c>
      <c r="CS23" s="68" t="s">
        <v>1</v>
      </c>
      <c r="CT23" s="68" t="s">
        <v>143</v>
      </c>
      <c r="CU23" s="68" t="s">
        <v>1</v>
      </c>
      <c r="CV23" s="68" t="s">
        <v>1985</v>
      </c>
      <c r="CW23" s="68" t="s">
        <v>143</v>
      </c>
      <c r="CX23" s="68" t="s">
        <v>953</v>
      </c>
      <c r="CY23" s="68" t="s">
        <v>166</v>
      </c>
      <c r="CZ23" s="68" t="s">
        <v>506</v>
      </c>
      <c r="DA23" s="68" t="s">
        <v>1989</v>
      </c>
      <c r="DB23" s="68" t="s">
        <v>143</v>
      </c>
      <c r="DC23" s="68" t="s">
        <v>143</v>
      </c>
      <c r="DD23" s="68" t="s">
        <v>364</v>
      </c>
      <c r="DE23" s="68" t="s">
        <v>2261</v>
      </c>
      <c r="DF23" s="68" t="s">
        <v>3193</v>
      </c>
      <c r="DG23" s="68"/>
    </row>
    <row r="24" spans="1:115" s="3" customFormat="1" hidden="1" x14ac:dyDescent="0.2">
      <c r="A24" s="73">
        <v>45292</v>
      </c>
      <c r="B24" s="3" t="s">
        <v>15606</v>
      </c>
      <c r="C24" s="68">
        <v>110818</v>
      </c>
      <c r="D24" s="68" t="s">
        <v>6523</v>
      </c>
      <c r="E24" s="68" t="s">
        <v>5129</v>
      </c>
      <c r="F24" s="69">
        <v>45301</v>
      </c>
      <c r="G24" s="68" t="s">
        <v>165</v>
      </c>
      <c r="H24" s="68" t="s">
        <v>166</v>
      </c>
      <c r="I24" s="70">
        <v>417.15</v>
      </c>
      <c r="J24" s="70">
        <v>417.15</v>
      </c>
      <c r="K24" s="71">
        <f t="shared" si="0"/>
        <v>1.9408545343135544E-2</v>
      </c>
      <c r="L24" s="68" t="s">
        <v>342</v>
      </c>
      <c r="M24" s="68" t="s">
        <v>129</v>
      </c>
      <c r="N24" s="68" t="s">
        <v>960</v>
      </c>
      <c r="O24" s="68" t="s">
        <v>6524</v>
      </c>
      <c r="P24" s="93" t="s">
        <v>6525</v>
      </c>
      <c r="Q24" s="68" t="s">
        <v>170</v>
      </c>
      <c r="R24" s="68" t="s">
        <v>6526</v>
      </c>
      <c r="S24" s="68" t="s">
        <v>6527</v>
      </c>
      <c r="T24" s="68" t="s">
        <v>6528</v>
      </c>
      <c r="U24" s="68" t="s">
        <v>6529</v>
      </c>
      <c r="V24" s="68" t="s">
        <v>136</v>
      </c>
      <c r="W24" s="68" t="s">
        <v>137</v>
      </c>
      <c r="X24" s="68" t="s">
        <v>349</v>
      </c>
      <c r="Y24" s="68" t="s">
        <v>6530</v>
      </c>
      <c r="Z24" s="68" t="s">
        <v>6531</v>
      </c>
      <c r="AA24" s="68" t="s">
        <v>139</v>
      </c>
      <c r="AB24" s="68" t="s">
        <v>140</v>
      </c>
      <c r="AC24" s="68" t="s">
        <v>5272</v>
      </c>
      <c r="AD24" s="68" t="s">
        <v>143</v>
      </c>
      <c r="AE24" s="68" t="s">
        <v>5272</v>
      </c>
      <c r="AF24" s="68" t="s">
        <v>143</v>
      </c>
      <c r="AG24" s="68" t="s">
        <v>235</v>
      </c>
      <c r="AH24" s="68" t="s">
        <v>141</v>
      </c>
      <c r="AI24" s="68" t="s">
        <v>143</v>
      </c>
      <c r="AJ24" s="68" t="s">
        <v>143</v>
      </c>
      <c r="AK24" s="68" t="s">
        <v>142</v>
      </c>
      <c r="AL24" s="68" t="s">
        <v>143</v>
      </c>
      <c r="AM24" s="68" t="s">
        <v>6532</v>
      </c>
      <c r="AN24" s="68" t="s">
        <v>143</v>
      </c>
      <c r="AO24" s="68" t="s">
        <v>6533</v>
      </c>
      <c r="AP24" s="68" t="s">
        <v>6534</v>
      </c>
      <c r="AQ24" s="68" t="s">
        <v>6535</v>
      </c>
      <c r="AR24" s="68" t="s">
        <v>353</v>
      </c>
      <c r="AS24" s="68" t="s">
        <v>231</v>
      </c>
      <c r="AT24" s="68" t="s">
        <v>354</v>
      </c>
      <c r="AU24" s="68" t="s">
        <v>6536</v>
      </c>
      <c r="AV24" s="68" t="s">
        <v>145</v>
      </c>
      <c r="AW24" s="68" t="s">
        <v>146</v>
      </c>
      <c r="AX24" s="68" t="s">
        <v>972</v>
      </c>
      <c r="AY24" s="68" t="s">
        <v>148</v>
      </c>
      <c r="AZ24" s="68" t="s">
        <v>139</v>
      </c>
      <c r="BA24" s="68" t="s">
        <v>149</v>
      </c>
      <c r="BB24" s="68" t="s">
        <v>150</v>
      </c>
      <c r="BC24" s="68" t="s">
        <v>156</v>
      </c>
      <c r="BD24" s="68" t="s">
        <v>157</v>
      </c>
      <c r="BE24" s="68" t="s">
        <v>303</v>
      </c>
      <c r="BF24" s="68" t="s">
        <v>6537</v>
      </c>
      <c r="BG24" s="68" t="s">
        <v>5272</v>
      </c>
      <c r="BH24" s="68" t="s">
        <v>143</v>
      </c>
      <c r="BI24" s="68" t="s">
        <v>6538</v>
      </c>
      <c r="BJ24" s="68" t="s">
        <v>143</v>
      </c>
      <c r="BK24" s="68" t="s">
        <v>136</v>
      </c>
      <c r="BL24" s="68" t="s">
        <v>143</v>
      </c>
      <c r="BM24" s="68" t="s">
        <v>160</v>
      </c>
      <c r="BN24" s="68" t="s">
        <v>143</v>
      </c>
      <c r="BO24" s="68" t="s">
        <v>143</v>
      </c>
      <c r="BP24" s="68" t="s">
        <v>143</v>
      </c>
      <c r="BQ24" s="68" t="s">
        <v>6539</v>
      </c>
      <c r="BR24" s="68" t="s">
        <v>5352</v>
      </c>
      <c r="BS24" s="68" t="s">
        <v>162</v>
      </c>
      <c r="BT24" s="68" t="s">
        <v>6532</v>
      </c>
      <c r="BU24" s="68" t="s">
        <v>6532</v>
      </c>
      <c r="BV24" s="68" t="s">
        <v>4904</v>
      </c>
      <c r="BW24" s="68" t="s">
        <v>6540</v>
      </c>
      <c r="BX24" s="68" t="s">
        <v>4908</v>
      </c>
      <c r="BY24" s="68" t="s">
        <v>148</v>
      </c>
      <c r="BZ24" s="68" t="s">
        <v>6541</v>
      </c>
      <c r="CA24" s="68" t="s">
        <v>174</v>
      </c>
      <c r="CB24" s="68" t="s">
        <v>143</v>
      </c>
      <c r="CC24" s="68" t="s">
        <v>143</v>
      </c>
      <c r="CD24" s="68" t="s">
        <v>362</v>
      </c>
      <c r="CE24" s="68" t="s">
        <v>6542</v>
      </c>
      <c r="CF24" s="68" t="s">
        <v>2261</v>
      </c>
      <c r="CG24" s="68" t="s">
        <v>143</v>
      </c>
      <c r="CH24" s="68" t="s">
        <v>143</v>
      </c>
      <c r="CI24" s="68" t="s">
        <v>143</v>
      </c>
      <c r="CJ24" s="68" t="s">
        <v>5272</v>
      </c>
      <c r="CK24" s="68" t="s">
        <v>143</v>
      </c>
      <c r="CL24" s="68" t="s">
        <v>143</v>
      </c>
      <c r="CM24" s="68" t="s">
        <v>143</v>
      </c>
      <c r="CN24" s="68" t="s">
        <v>143</v>
      </c>
      <c r="CO24" s="68" t="s">
        <v>6543</v>
      </c>
      <c r="CP24" s="68" t="s">
        <v>143</v>
      </c>
      <c r="CQ24" s="68" t="s">
        <v>143</v>
      </c>
      <c r="CR24" s="68" t="s">
        <v>143</v>
      </c>
      <c r="CS24" s="68" t="s">
        <v>1</v>
      </c>
      <c r="CT24" s="68" t="s">
        <v>143</v>
      </c>
      <c r="CU24" s="68" t="s">
        <v>1</v>
      </c>
      <c r="CV24" s="68" t="s">
        <v>1985</v>
      </c>
      <c r="CW24" s="68" t="s">
        <v>143</v>
      </c>
      <c r="CX24" s="68" t="s">
        <v>342</v>
      </c>
      <c r="CY24" s="68" t="s">
        <v>166</v>
      </c>
      <c r="CZ24" s="68" t="s">
        <v>136</v>
      </c>
      <c r="DA24" s="68" t="s">
        <v>1986</v>
      </c>
      <c r="DB24" s="68" t="s">
        <v>143</v>
      </c>
      <c r="DC24" s="68" t="s">
        <v>143</v>
      </c>
      <c r="DD24" s="68" t="s">
        <v>5129</v>
      </c>
      <c r="DE24" s="68" t="s">
        <v>2261</v>
      </c>
      <c r="DF24" s="68" t="s">
        <v>1515</v>
      </c>
      <c r="DG24" s="68"/>
    </row>
    <row r="25" spans="1:115" s="3" customFormat="1" ht="25.5" hidden="1" x14ac:dyDescent="0.2">
      <c r="A25" s="73">
        <v>45292</v>
      </c>
      <c r="B25" s="3" t="s">
        <v>15607</v>
      </c>
      <c r="C25" s="68">
        <v>110979</v>
      </c>
      <c r="D25" s="68" t="s">
        <v>6544</v>
      </c>
      <c r="E25" s="68" t="s">
        <v>164</v>
      </c>
      <c r="F25" s="69">
        <v>45303</v>
      </c>
      <c r="G25" s="68" t="s">
        <v>165</v>
      </c>
      <c r="H25" s="68" t="s">
        <v>166</v>
      </c>
      <c r="I25" s="70">
        <v>869</v>
      </c>
      <c r="J25" s="70">
        <v>980</v>
      </c>
      <c r="K25" s="71">
        <f t="shared" si="0"/>
        <v>4.0431561556238255E-2</v>
      </c>
      <c r="L25" s="68" t="s">
        <v>374</v>
      </c>
      <c r="M25" s="68" t="s">
        <v>317</v>
      </c>
      <c r="N25" s="68" t="s">
        <v>960</v>
      </c>
      <c r="O25" s="68" t="s">
        <v>1118</v>
      </c>
      <c r="P25" s="93" t="s">
        <v>6545</v>
      </c>
      <c r="Q25" s="68" t="s">
        <v>262</v>
      </c>
      <c r="R25" s="68" t="s">
        <v>6546</v>
      </c>
      <c r="S25" s="68" t="s">
        <v>6547</v>
      </c>
      <c r="T25" s="68" t="s">
        <v>135</v>
      </c>
      <c r="U25" s="68" t="s">
        <v>135</v>
      </c>
      <c r="V25" s="68" t="s">
        <v>136</v>
      </c>
      <c r="W25" s="68" t="s">
        <v>137</v>
      </c>
      <c r="X25" s="68" t="s">
        <v>173</v>
      </c>
      <c r="Y25" s="68" t="s">
        <v>6548</v>
      </c>
      <c r="Z25" s="68" t="s">
        <v>6549</v>
      </c>
      <c r="AA25" s="68" t="s">
        <v>139</v>
      </c>
      <c r="AB25" s="68" t="s">
        <v>323</v>
      </c>
      <c r="AC25" s="68" t="s">
        <v>5272</v>
      </c>
      <c r="AD25" s="68" t="s">
        <v>143</v>
      </c>
      <c r="AE25" s="68" t="s">
        <v>6550</v>
      </c>
      <c r="AF25" s="68" t="s">
        <v>143</v>
      </c>
      <c r="AG25" s="68" t="s">
        <v>235</v>
      </c>
      <c r="AH25" s="68" t="s">
        <v>141</v>
      </c>
      <c r="AI25" s="68" t="s">
        <v>143</v>
      </c>
      <c r="AJ25" s="68" t="s">
        <v>6550</v>
      </c>
      <c r="AK25" s="68" t="s">
        <v>142</v>
      </c>
      <c r="AL25" s="68" t="s">
        <v>143</v>
      </c>
      <c r="AM25" s="68" t="s">
        <v>6551</v>
      </c>
      <c r="AN25" s="68" t="s">
        <v>174</v>
      </c>
      <c r="AO25" s="68" t="s">
        <v>6552</v>
      </c>
      <c r="AP25" s="68" t="s">
        <v>6553</v>
      </c>
      <c r="AQ25" s="68" t="s">
        <v>1124</v>
      </c>
      <c r="AR25" s="68" t="s">
        <v>1014</v>
      </c>
      <c r="AS25" s="68" t="s">
        <v>231</v>
      </c>
      <c r="AT25" s="68" t="s">
        <v>1125</v>
      </c>
      <c r="AU25" s="68" t="s">
        <v>1126</v>
      </c>
      <c r="AV25" s="68" t="s">
        <v>145</v>
      </c>
      <c r="AW25" s="68" t="s">
        <v>146</v>
      </c>
      <c r="AX25" s="68" t="s">
        <v>972</v>
      </c>
      <c r="AY25" s="68" t="s">
        <v>148</v>
      </c>
      <c r="AZ25" s="68" t="s">
        <v>139</v>
      </c>
      <c r="BA25" s="68" t="s">
        <v>149</v>
      </c>
      <c r="BB25" s="68" t="s">
        <v>150</v>
      </c>
      <c r="BC25" s="68" t="s">
        <v>156</v>
      </c>
      <c r="BD25" s="68" t="s">
        <v>157</v>
      </c>
      <c r="BE25" s="68" t="s">
        <v>484</v>
      </c>
      <c r="BF25" s="68" t="s">
        <v>6554</v>
      </c>
      <c r="BG25" s="68" t="s">
        <v>5272</v>
      </c>
      <c r="BH25" s="68" t="s">
        <v>262</v>
      </c>
      <c r="BI25" s="68" t="s">
        <v>6555</v>
      </c>
      <c r="BJ25" s="68" t="s">
        <v>143</v>
      </c>
      <c r="BK25" s="68" t="s">
        <v>136</v>
      </c>
      <c r="BL25" s="68" t="s">
        <v>143</v>
      </c>
      <c r="BM25" s="68" t="s">
        <v>160</v>
      </c>
      <c r="BN25" s="68" t="s">
        <v>160</v>
      </c>
      <c r="BO25" s="68" t="s">
        <v>143</v>
      </c>
      <c r="BP25" s="68" t="s">
        <v>143</v>
      </c>
      <c r="BQ25" s="68" t="s">
        <v>6556</v>
      </c>
      <c r="BR25" s="68" t="s">
        <v>5684</v>
      </c>
      <c r="BS25" s="68" t="s">
        <v>241</v>
      </c>
      <c r="BT25" s="68" t="s">
        <v>6550</v>
      </c>
      <c r="BU25" s="68" t="s">
        <v>6550</v>
      </c>
      <c r="BV25" s="68" t="s">
        <v>135</v>
      </c>
      <c r="BW25" s="68" t="s">
        <v>135</v>
      </c>
      <c r="BX25" s="68" t="s">
        <v>135</v>
      </c>
      <c r="BY25" s="68" t="s">
        <v>148</v>
      </c>
      <c r="BZ25" s="68" t="s">
        <v>4203</v>
      </c>
      <c r="CA25" s="68" t="s">
        <v>174</v>
      </c>
      <c r="CB25" s="68" t="s">
        <v>143</v>
      </c>
      <c r="CC25" s="68" t="s">
        <v>143</v>
      </c>
      <c r="CD25" s="68" t="s">
        <v>143</v>
      </c>
      <c r="CE25" s="68" t="s">
        <v>6557</v>
      </c>
      <c r="CF25" s="68" t="s">
        <v>2261</v>
      </c>
      <c r="CG25" s="68" t="s">
        <v>2261</v>
      </c>
      <c r="CH25" s="68" t="s">
        <v>143</v>
      </c>
      <c r="CI25" s="68" t="s">
        <v>143</v>
      </c>
      <c r="CJ25" s="68" t="s">
        <v>5272</v>
      </c>
      <c r="CK25" s="68" t="s">
        <v>143</v>
      </c>
      <c r="CL25" s="68" t="s">
        <v>143</v>
      </c>
      <c r="CM25" s="68" t="s">
        <v>143</v>
      </c>
      <c r="CN25" s="68" t="s">
        <v>143</v>
      </c>
      <c r="CO25" s="68" t="s">
        <v>6206</v>
      </c>
      <c r="CP25" s="68" t="s">
        <v>143</v>
      </c>
      <c r="CQ25" s="68" t="s">
        <v>143</v>
      </c>
      <c r="CR25" s="68" t="s">
        <v>143</v>
      </c>
      <c r="CS25" s="68" t="s">
        <v>1</v>
      </c>
      <c r="CT25" s="68" t="s">
        <v>143</v>
      </c>
      <c r="CU25" s="68" t="s">
        <v>1</v>
      </c>
      <c r="CV25" s="68" t="s">
        <v>2092</v>
      </c>
      <c r="CW25" s="68" t="s">
        <v>2092</v>
      </c>
      <c r="CX25" s="68" t="s">
        <v>374</v>
      </c>
      <c r="CY25" s="68" t="s">
        <v>166</v>
      </c>
      <c r="CZ25" s="68" t="s">
        <v>136</v>
      </c>
      <c r="DA25" s="68" t="s">
        <v>2007</v>
      </c>
      <c r="DB25" s="68" t="s">
        <v>6558</v>
      </c>
      <c r="DC25" s="68" t="s">
        <v>143</v>
      </c>
      <c r="DD25" s="68" t="s">
        <v>164</v>
      </c>
      <c r="DE25" s="68" t="s">
        <v>2261</v>
      </c>
      <c r="DF25" s="68" t="s">
        <v>3995</v>
      </c>
      <c r="DG25" s="68"/>
    </row>
    <row r="26" spans="1:115" s="3" customFormat="1" ht="25.5" hidden="1" x14ac:dyDescent="0.2">
      <c r="A26" s="73">
        <v>45292</v>
      </c>
      <c r="B26" s="3" t="s">
        <v>12474</v>
      </c>
      <c r="C26" s="68">
        <v>110981</v>
      </c>
      <c r="D26" s="5" t="s">
        <v>12474</v>
      </c>
      <c r="E26" s="68" t="s">
        <v>5495</v>
      </c>
      <c r="F26" s="69">
        <v>45302</v>
      </c>
      <c r="G26" s="68" t="s">
        <v>165</v>
      </c>
      <c r="H26" s="68" t="s">
        <v>127</v>
      </c>
      <c r="I26" s="70">
        <v>517.67999999999995</v>
      </c>
      <c r="J26" s="70">
        <v>517.67999999999995</v>
      </c>
      <c r="K26" s="71">
        <f t="shared" si="0"/>
        <v>2.4085858212236383E-2</v>
      </c>
      <c r="L26" s="68" t="s">
        <v>394</v>
      </c>
      <c r="M26" s="68" t="s">
        <v>129</v>
      </c>
      <c r="N26" s="68" t="s">
        <v>4822</v>
      </c>
      <c r="O26" s="68" t="s">
        <v>960</v>
      </c>
      <c r="P26" s="93" t="s">
        <v>6559</v>
      </c>
      <c r="Q26" s="68" t="s">
        <v>132</v>
      </c>
      <c r="R26" s="68" t="s">
        <v>6560</v>
      </c>
      <c r="S26" s="68" t="s">
        <v>6561</v>
      </c>
      <c r="T26" s="68" t="s">
        <v>6562</v>
      </c>
      <c r="U26" s="68" t="s">
        <v>1856</v>
      </c>
      <c r="V26" s="68" t="s">
        <v>136</v>
      </c>
      <c r="W26" s="68" t="s">
        <v>137</v>
      </c>
      <c r="X26" s="68" t="s">
        <v>349</v>
      </c>
      <c r="Y26" s="68" t="s">
        <v>6563</v>
      </c>
      <c r="Z26" s="68" t="s">
        <v>6564</v>
      </c>
      <c r="AA26" s="68" t="s">
        <v>139</v>
      </c>
      <c r="AB26" s="68" t="s">
        <v>140</v>
      </c>
      <c r="AC26" s="68" t="s">
        <v>5272</v>
      </c>
      <c r="AD26" s="68" t="s">
        <v>143</v>
      </c>
      <c r="AE26" s="68" t="s">
        <v>5272</v>
      </c>
      <c r="AF26" s="68" t="s">
        <v>143</v>
      </c>
      <c r="AG26" s="68" t="s">
        <v>235</v>
      </c>
      <c r="AH26" s="68" t="s">
        <v>141</v>
      </c>
      <c r="AI26" s="68" t="s">
        <v>143</v>
      </c>
      <c r="AJ26" s="68" t="s">
        <v>143</v>
      </c>
      <c r="AK26" s="68" t="s">
        <v>142</v>
      </c>
      <c r="AL26" s="68" t="s">
        <v>143</v>
      </c>
      <c r="AM26" s="68" t="s">
        <v>6565</v>
      </c>
      <c r="AN26" s="68" t="s">
        <v>143</v>
      </c>
      <c r="AO26" s="68" t="s">
        <v>145</v>
      </c>
      <c r="AP26" s="68" t="s">
        <v>146</v>
      </c>
      <c r="AQ26" s="68" t="s">
        <v>972</v>
      </c>
      <c r="AR26" s="68" t="s">
        <v>148</v>
      </c>
      <c r="AS26" s="68" t="s">
        <v>139</v>
      </c>
      <c r="AT26" s="68" t="s">
        <v>149</v>
      </c>
      <c r="AU26" s="68" t="s">
        <v>150</v>
      </c>
      <c r="AV26" s="68" t="s">
        <v>4828</v>
      </c>
      <c r="AW26" s="68" t="s">
        <v>4828</v>
      </c>
      <c r="AX26" s="68" t="s">
        <v>309</v>
      </c>
      <c r="AY26" s="68" t="s">
        <v>5485</v>
      </c>
      <c r="AZ26" s="68" t="s">
        <v>139</v>
      </c>
      <c r="BA26" s="68" t="s">
        <v>4828</v>
      </c>
      <c r="BB26" s="68" t="s">
        <v>4828</v>
      </c>
      <c r="BC26" s="68" t="s">
        <v>156</v>
      </c>
      <c r="BD26" s="68" t="s">
        <v>157</v>
      </c>
      <c r="BE26" s="68" t="s">
        <v>484</v>
      </c>
      <c r="BF26" s="68" t="s">
        <v>6566</v>
      </c>
      <c r="BG26" s="68" t="s">
        <v>5272</v>
      </c>
      <c r="BH26" s="68" t="s">
        <v>143</v>
      </c>
      <c r="BI26" s="68" t="s">
        <v>143</v>
      </c>
      <c r="BJ26" s="68" t="s">
        <v>143</v>
      </c>
      <c r="BK26" s="68" t="s">
        <v>136</v>
      </c>
      <c r="BL26" s="68" t="s">
        <v>143</v>
      </c>
      <c r="BM26" s="68" t="s">
        <v>1674</v>
      </c>
      <c r="BN26" s="68" t="s">
        <v>143</v>
      </c>
      <c r="BO26" s="68" t="s">
        <v>143</v>
      </c>
      <c r="BP26" s="68" t="s">
        <v>143</v>
      </c>
      <c r="BQ26" s="68" t="s">
        <v>6567</v>
      </c>
      <c r="BR26" s="68" t="s">
        <v>5684</v>
      </c>
      <c r="BS26" s="68" t="s">
        <v>241</v>
      </c>
      <c r="BT26" s="68" t="s">
        <v>6568</v>
      </c>
      <c r="BU26" s="68" t="s">
        <v>6568</v>
      </c>
      <c r="BV26" s="68" t="s">
        <v>1856</v>
      </c>
      <c r="BW26" s="68" t="s">
        <v>135</v>
      </c>
      <c r="BX26" s="68" t="s">
        <v>135</v>
      </c>
      <c r="BY26" s="68" t="s">
        <v>148</v>
      </c>
      <c r="BZ26" s="68" t="s">
        <v>975</v>
      </c>
      <c r="CA26" s="68" t="s">
        <v>144</v>
      </c>
      <c r="CB26" s="68" t="s">
        <v>143</v>
      </c>
      <c r="CC26" s="68" t="s">
        <v>143</v>
      </c>
      <c r="CD26" s="68" t="s">
        <v>143</v>
      </c>
      <c r="CE26" s="68" t="s">
        <v>6559</v>
      </c>
      <c r="CF26" s="68" t="s">
        <v>6505</v>
      </c>
      <c r="CG26" s="68" t="s">
        <v>143</v>
      </c>
      <c r="CH26" s="68" t="s">
        <v>143</v>
      </c>
      <c r="CI26" s="68" t="s">
        <v>143</v>
      </c>
      <c r="CJ26" s="68" t="s">
        <v>5272</v>
      </c>
      <c r="CK26" s="68" t="s">
        <v>143</v>
      </c>
      <c r="CL26" s="68" t="s">
        <v>143</v>
      </c>
      <c r="CM26" s="68" t="s">
        <v>143</v>
      </c>
      <c r="CN26" s="68" t="s">
        <v>143</v>
      </c>
      <c r="CO26" s="68" t="s">
        <v>143</v>
      </c>
      <c r="CP26" s="68" t="s">
        <v>143</v>
      </c>
      <c r="CQ26" s="68" t="s">
        <v>143</v>
      </c>
      <c r="CR26" s="68" t="s">
        <v>143</v>
      </c>
      <c r="CS26" s="68" t="s">
        <v>1</v>
      </c>
      <c r="CT26" s="68" t="s">
        <v>143</v>
      </c>
      <c r="CU26" s="68" t="s">
        <v>1</v>
      </c>
      <c r="CV26" s="68" t="s">
        <v>2092</v>
      </c>
      <c r="CW26" s="68" t="s">
        <v>143</v>
      </c>
      <c r="CX26" s="68" t="s">
        <v>394</v>
      </c>
      <c r="CY26" s="68" t="s">
        <v>127</v>
      </c>
      <c r="CZ26" s="68" t="s">
        <v>136</v>
      </c>
      <c r="DA26" s="68" t="s">
        <v>1986</v>
      </c>
      <c r="DB26" s="68" t="s">
        <v>143</v>
      </c>
      <c r="DC26" s="68" t="s">
        <v>143</v>
      </c>
      <c r="DD26" s="68" t="s">
        <v>5495</v>
      </c>
      <c r="DE26" s="68" t="s">
        <v>2261</v>
      </c>
      <c r="DF26" s="68" t="s">
        <v>3193</v>
      </c>
      <c r="DG26" s="68"/>
    </row>
    <row r="27" spans="1:115" s="3" customFormat="1" hidden="1" x14ac:dyDescent="0.2">
      <c r="A27" s="73">
        <v>45292</v>
      </c>
      <c r="B27" s="3" t="s">
        <v>12474</v>
      </c>
      <c r="C27" s="68">
        <v>111067</v>
      </c>
      <c r="D27" s="5" t="s">
        <v>12474</v>
      </c>
      <c r="E27" s="68" t="s">
        <v>164</v>
      </c>
      <c r="F27" s="69">
        <v>45302</v>
      </c>
      <c r="G27" s="68" t="s">
        <v>165</v>
      </c>
      <c r="H27" s="68" t="s">
        <v>127</v>
      </c>
      <c r="I27" s="70">
        <v>53.62</v>
      </c>
      <c r="J27" s="70">
        <v>53.62</v>
      </c>
      <c r="K27" s="71">
        <f t="shared" si="0"/>
        <v>2.4947529696726064E-3</v>
      </c>
      <c r="L27" s="68" t="s">
        <v>394</v>
      </c>
      <c r="M27" s="68" t="s">
        <v>129</v>
      </c>
      <c r="N27" s="68" t="s">
        <v>6569</v>
      </c>
      <c r="O27" s="68" t="s">
        <v>1151</v>
      </c>
      <c r="P27" s="93" t="s">
        <v>6570</v>
      </c>
      <c r="Q27" s="68" t="s">
        <v>132</v>
      </c>
      <c r="R27" s="68" t="s">
        <v>6571</v>
      </c>
      <c r="S27" s="68" t="s">
        <v>4924</v>
      </c>
      <c r="T27" s="68" t="s">
        <v>6572</v>
      </c>
      <c r="U27" s="68" t="s">
        <v>135</v>
      </c>
      <c r="V27" s="68" t="s">
        <v>136</v>
      </c>
      <c r="W27" s="68" t="s">
        <v>137</v>
      </c>
      <c r="X27" s="68" t="s">
        <v>349</v>
      </c>
      <c r="Y27" s="68" t="s">
        <v>6573</v>
      </c>
      <c r="Z27" s="68" t="s">
        <v>6574</v>
      </c>
      <c r="AA27" s="68" t="s">
        <v>139</v>
      </c>
      <c r="AB27" s="68" t="s">
        <v>140</v>
      </c>
      <c r="AC27" s="68" t="s">
        <v>5272</v>
      </c>
      <c r="AD27" s="68" t="s">
        <v>143</v>
      </c>
      <c r="AE27" s="68" t="s">
        <v>5272</v>
      </c>
      <c r="AF27" s="68" t="s">
        <v>143</v>
      </c>
      <c r="AG27" s="68" t="s">
        <v>235</v>
      </c>
      <c r="AH27" s="68" t="s">
        <v>141</v>
      </c>
      <c r="AI27" s="68" t="s">
        <v>143</v>
      </c>
      <c r="AJ27" s="68" t="s">
        <v>143</v>
      </c>
      <c r="AK27" s="68" t="s">
        <v>142</v>
      </c>
      <c r="AL27" s="68" t="s">
        <v>143</v>
      </c>
      <c r="AM27" s="68" t="s">
        <v>6575</v>
      </c>
      <c r="AN27" s="68" t="s">
        <v>143</v>
      </c>
      <c r="AO27" s="68" t="s">
        <v>145</v>
      </c>
      <c r="AP27" s="68" t="s">
        <v>146</v>
      </c>
      <c r="AQ27" s="68" t="s">
        <v>1154</v>
      </c>
      <c r="AR27" s="68" t="s">
        <v>148</v>
      </c>
      <c r="AS27" s="68" t="s">
        <v>139</v>
      </c>
      <c r="AT27" s="68" t="s">
        <v>149</v>
      </c>
      <c r="AU27" s="68" t="s">
        <v>150</v>
      </c>
      <c r="AV27" s="68" t="s">
        <v>6576</v>
      </c>
      <c r="AW27" s="68" t="s">
        <v>6577</v>
      </c>
      <c r="AX27" s="68" t="s">
        <v>6578</v>
      </c>
      <c r="AY27" s="68" t="s">
        <v>148</v>
      </c>
      <c r="AZ27" s="68" t="s">
        <v>139</v>
      </c>
      <c r="BA27" s="68" t="s">
        <v>154</v>
      </c>
      <c r="BB27" s="68" t="s">
        <v>6579</v>
      </c>
      <c r="BC27" s="68" t="s">
        <v>156</v>
      </c>
      <c r="BD27" s="68" t="s">
        <v>157</v>
      </c>
      <c r="BE27" s="68" t="s">
        <v>303</v>
      </c>
      <c r="BF27" s="68" t="s">
        <v>6580</v>
      </c>
      <c r="BG27" s="68" t="s">
        <v>5272</v>
      </c>
      <c r="BH27" s="68" t="s">
        <v>143</v>
      </c>
      <c r="BI27" s="68" t="s">
        <v>143</v>
      </c>
      <c r="BJ27" s="68" t="s">
        <v>143</v>
      </c>
      <c r="BK27" s="68" t="s">
        <v>136</v>
      </c>
      <c r="BL27" s="68" t="s">
        <v>143</v>
      </c>
      <c r="BM27" s="68" t="s">
        <v>1674</v>
      </c>
      <c r="BN27" s="68" t="s">
        <v>143</v>
      </c>
      <c r="BO27" s="68" t="s">
        <v>143</v>
      </c>
      <c r="BP27" s="68" t="s">
        <v>143</v>
      </c>
      <c r="BQ27" s="68" t="s">
        <v>1115</v>
      </c>
      <c r="BR27" s="68" t="s">
        <v>5352</v>
      </c>
      <c r="BS27" s="68" t="s">
        <v>162</v>
      </c>
      <c r="BT27" s="68" t="s">
        <v>6581</v>
      </c>
      <c r="BU27" s="68" t="s">
        <v>6581</v>
      </c>
      <c r="BV27" s="68" t="s">
        <v>135</v>
      </c>
      <c r="BW27" s="68" t="s">
        <v>135</v>
      </c>
      <c r="BX27" s="68" t="s">
        <v>135</v>
      </c>
      <c r="BY27" s="68" t="s">
        <v>148</v>
      </c>
      <c r="BZ27" s="68" t="s">
        <v>6582</v>
      </c>
      <c r="CA27" s="68" t="s">
        <v>144</v>
      </c>
      <c r="CB27" s="68" t="s">
        <v>143</v>
      </c>
      <c r="CC27" s="68" t="s">
        <v>143</v>
      </c>
      <c r="CD27" s="68" t="s">
        <v>143</v>
      </c>
      <c r="CE27" s="68" t="s">
        <v>6570</v>
      </c>
      <c r="CF27" s="68" t="s">
        <v>6505</v>
      </c>
      <c r="CG27" s="68" t="s">
        <v>143</v>
      </c>
      <c r="CH27" s="68" t="s">
        <v>143</v>
      </c>
      <c r="CI27" s="68" t="s">
        <v>143</v>
      </c>
      <c r="CJ27" s="68" t="s">
        <v>5272</v>
      </c>
      <c r="CK27" s="68" t="s">
        <v>143</v>
      </c>
      <c r="CL27" s="68" t="s">
        <v>143</v>
      </c>
      <c r="CM27" s="68" t="s">
        <v>143</v>
      </c>
      <c r="CN27" s="68" t="s">
        <v>143</v>
      </c>
      <c r="CO27" s="68" t="s">
        <v>143</v>
      </c>
      <c r="CP27" s="68" t="s">
        <v>143</v>
      </c>
      <c r="CQ27" s="68" t="s">
        <v>143</v>
      </c>
      <c r="CR27" s="68" t="s">
        <v>143</v>
      </c>
      <c r="CS27" s="68" t="s">
        <v>1</v>
      </c>
      <c r="CT27" s="68" t="s">
        <v>143</v>
      </c>
      <c r="CU27" s="68" t="s">
        <v>1</v>
      </c>
      <c r="CV27" s="68" t="s">
        <v>1985</v>
      </c>
      <c r="CW27" s="68" t="s">
        <v>143</v>
      </c>
      <c r="CX27" s="68" t="s">
        <v>394</v>
      </c>
      <c r="CY27" s="68" t="s">
        <v>127</v>
      </c>
      <c r="CZ27" s="68" t="s">
        <v>136</v>
      </c>
      <c r="DA27" s="68" t="s">
        <v>1986</v>
      </c>
      <c r="DB27" s="68" t="s">
        <v>143</v>
      </c>
      <c r="DC27" s="68" t="s">
        <v>143</v>
      </c>
      <c r="DD27" s="68" t="s">
        <v>164</v>
      </c>
      <c r="DE27" s="68" t="s">
        <v>2261</v>
      </c>
      <c r="DF27" s="68" t="s">
        <v>3193</v>
      </c>
      <c r="DG27" s="68"/>
    </row>
    <row r="28" spans="1:115" s="3" customFormat="1" hidden="1" x14ac:dyDescent="0.2">
      <c r="A28" s="73">
        <v>45292</v>
      </c>
      <c r="B28" s="3" t="s">
        <v>12718</v>
      </c>
      <c r="C28" s="68">
        <v>111245</v>
      </c>
      <c r="D28" s="68" t="s">
        <v>6515</v>
      </c>
      <c r="E28" s="68" t="s">
        <v>364</v>
      </c>
      <c r="F28" s="69">
        <v>45306</v>
      </c>
      <c r="G28" s="68" t="s">
        <v>126</v>
      </c>
      <c r="H28" s="68" t="s">
        <v>166</v>
      </c>
      <c r="I28" s="70">
        <v>150</v>
      </c>
      <c r="J28" s="70">
        <v>150</v>
      </c>
      <c r="K28" s="71">
        <f t="shared" si="0"/>
        <v>6.97898070590994E-3</v>
      </c>
      <c r="L28" s="68" t="s">
        <v>953</v>
      </c>
      <c r="M28" s="68" t="s">
        <v>218</v>
      </c>
      <c r="N28" s="68" t="s">
        <v>1065</v>
      </c>
      <c r="O28" s="68" t="s">
        <v>2513</v>
      </c>
      <c r="P28" s="93" t="s">
        <v>6583</v>
      </c>
      <c r="Q28" s="68" t="s">
        <v>170</v>
      </c>
      <c r="R28" s="68" t="s">
        <v>6584</v>
      </c>
      <c r="S28" s="68" t="s">
        <v>2515</v>
      </c>
      <c r="T28" s="68" t="s">
        <v>135</v>
      </c>
      <c r="U28" s="68" t="s">
        <v>135</v>
      </c>
      <c r="V28" s="68" t="s">
        <v>506</v>
      </c>
      <c r="W28" s="68" t="s">
        <v>137</v>
      </c>
      <c r="X28" s="68" t="s">
        <v>957</v>
      </c>
      <c r="Y28" s="68" t="s">
        <v>6585</v>
      </c>
      <c r="Z28" s="68" t="s">
        <v>6586</v>
      </c>
      <c r="AA28" s="68" t="s">
        <v>139</v>
      </c>
      <c r="AB28" s="68" t="s">
        <v>226</v>
      </c>
      <c r="AC28" s="68" t="s">
        <v>5272</v>
      </c>
      <c r="AD28" s="68" t="s">
        <v>143</v>
      </c>
      <c r="AE28" s="68" t="s">
        <v>5272</v>
      </c>
      <c r="AF28" s="68" t="s">
        <v>6587</v>
      </c>
      <c r="AG28" s="68" t="s">
        <v>5974</v>
      </c>
      <c r="AH28" s="68" t="s">
        <v>141</v>
      </c>
      <c r="AI28" s="68" t="s">
        <v>143</v>
      </c>
      <c r="AJ28" s="68" t="s">
        <v>143</v>
      </c>
      <c r="AK28" s="68" t="s">
        <v>207</v>
      </c>
      <c r="AL28" s="68" t="s">
        <v>143</v>
      </c>
      <c r="AM28" s="68" t="s">
        <v>6588</v>
      </c>
      <c r="AN28" s="68" t="s">
        <v>143</v>
      </c>
      <c r="AO28" s="68" t="s">
        <v>2516</v>
      </c>
      <c r="AP28" s="68" t="s">
        <v>2517</v>
      </c>
      <c r="AQ28" s="68" t="s">
        <v>2518</v>
      </c>
      <c r="AR28" s="68" t="s">
        <v>230</v>
      </c>
      <c r="AS28" s="68" t="s">
        <v>231</v>
      </c>
      <c r="AT28" s="68" t="s">
        <v>2519</v>
      </c>
      <c r="AU28" s="68" t="s">
        <v>2520</v>
      </c>
      <c r="AV28" s="68" t="s">
        <v>631</v>
      </c>
      <c r="AW28" s="68" t="s">
        <v>632</v>
      </c>
      <c r="AX28" s="68" t="s">
        <v>1068</v>
      </c>
      <c r="AY28" s="68" t="s">
        <v>148</v>
      </c>
      <c r="AZ28" s="68" t="s">
        <v>139</v>
      </c>
      <c r="BA28" s="68" t="s">
        <v>149</v>
      </c>
      <c r="BB28" s="68" t="s">
        <v>634</v>
      </c>
      <c r="BC28" s="68" t="s">
        <v>156</v>
      </c>
      <c r="BD28" s="68" t="s">
        <v>157</v>
      </c>
      <c r="BE28" s="68" t="s">
        <v>303</v>
      </c>
      <c r="BF28" s="68" t="s">
        <v>6589</v>
      </c>
      <c r="BG28" s="68" t="s">
        <v>5272</v>
      </c>
      <c r="BH28" s="68" t="s">
        <v>143</v>
      </c>
      <c r="BI28" s="68" t="s">
        <v>143</v>
      </c>
      <c r="BJ28" s="68" t="s">
        <v>143</v>
      </c>
      <c r="BK28" s="68" t="s">
        <v>506</v>
      </c>
      <c r="BL28" s="68" t="s">
        <v>143</v>
      </c>
      <c r="BM28" s="68" t="s">
        <v>160</v>
      </c>
      <c r="BN28" s="68" t="s">
        <v>143</v>
      </c>
      <c r="BO28" s="68" t="s">
        <v>364</v>
      </c>
      <c r="BP28" s="68" t="s">
        <v>143</v>
      </c>
      <c r="BQ28" s="68" t="s">
        <v>2786</v>
      </c>
      <c r="BR28" s="68" t="s">
        <v>5352</v>
      </c>
      <c r="BS28" s="68" t="s">
        <v>162</v>
      </c>
      <c r="BT28" s="68" t="s">
        <v>6588</v>
      </c>
      <c r="BU28" s="68" t="s">
        <v>6588</v>
      </c>
      <c r="BV28" s="68" t="s">
        <v>135</v>
      </c>
      <c r="BW28" s="68" t="s">
        <v>135</v>
      </c>
      <c r="BX28" s="68" t="s">
        <v>135</v>
      </c>
      <c r="BY28" s="68" t="s">
        <v>148</v>
      </c>
      <c r="BZ28" s="68" t="s">
        <v>6590</v>
      </c>
      <c r="CA28" s="68" t="s">
        <v>174</v>
      </c>
      <c r="CB28" s="68" t="s">
        <v>143</v>
      </c>
      <c r="CC28" s="68" t="s">
        <v>143</v>
      </c>
      <c r="CD28" s="68" t="s">
        <v>143</v>
      </c>
      <c r="CE28" s="68" t="s">
        <v>6591</v>
      </c>
      <c r="CF28" s="68" t="s">
        <v>2261</v>
      </c>
      <c r="CG28" s="68" t="s">
        <v>143</v>
      </c>
      <c r="CH28" s="68" t="s">
        <v>143</v>
      </c>
      <c r="CI28" s="68" t="s">
        <v>143</v>
      </c>
      <c r="CJ28" s="68" t="s">
        <v>5272</v>
      </c>
      <c r="CK28" s="68" t="s">
        <v>143</v>
      </c>
      <c r="CL28" s="68" t="s">
        <v>143</v>
      </c>
      <c r="CM28" s="68" t="s">
        <v>143</v>
      </c>
      <c r="CN28" s="68" t="s">
        <v>143</v>
      </c>
      <c r="CO28" s="68" t="s">
        <v>143</v>
      </c>
      <c r="CP28" s="68" t="s">
        <v>143</v>
      </c>
      <c r="CQ28" s="68" t="s">
        <v>143</v>
      </c>
      <c r="CR28" s="68" t="s">
        <v>143</v>
      </c>
      <c r="CS28" s="68" t="s">
        <v>1</v>
      </c>
      <c r="CT28" s="68" t="s">
        <v>143</v>
      </c>
      <c r="CU28" s="68" t="s">
        <v>1</v>
      </c>
      <c r="CV28" s="68" t="s">
        <v>1985</v>
      </c>
      <c r="CW28" s="68" t="s">
        <v>143</v>
      </c>
      <c r="CX28" s="68" t="s">
        <v>953</v>
      </c>
      <c r="CY28" s="68" t="s">
        <v>166</v>
      </c>
      <c r="CZ28" s="68" t="s">
        <v>506</v>
      </c>
      <c r="DA28" s="68" t="s">
        <v>2007</v>
      </c>
      <c r="DB28" s="68" t="s">
        <v>143</v>
      </c>
      <c r="DC28" s="68" t="s">
        <v>143</v>
      </c>
      <c r="DD28" s="68" t="s">
        <v>364</v>
      </c>
      <c r="DE28" s="68" t="s">
        <v>2261</v>
      </c>
      <c r="DF28" s="68" t="s">
        <v>5830</v>
      </c>
      <c r="DG28" s="68"/>
    </row>
    <row r="29" spans="1:115" s="72" customFormat="1" x14ac:dyDescent="0.2">
      <c r="A29" s="73">
        <v>45292</v>
      </c>
      <c r="B29" s="3" t="s">
        <v>19</v>
      </c>
      <c r="C29" s="68">
        <v>111263</v>
      </c>
      <c r="D29" s="68" t="s">
        <v>6592</v>
      </c>
      <c r="E29" s="68" t="s">
        <v>685</v>
      </c>
      <c r="F29" s="69">
        <v>45306</v>
      </c>
      <c r="G29" s="68" t="s">
        <v>165</v>
      </c>
      <c r="H29" s="68" t="s">
        <v>166</v>
      </c>
      <c r="I29" s="70">
        <v>180</v>
      </c>
      <c r="J29" s="70">
        <v>180</v>
      </c>
      <c r="K29" s="71">
        <f t="shared" si="0"/>
        <v>8.3747768470919283E-3</v>
      </c>
      <c r="L29" s="68" t="s">
        <v>519</v>
      </c>
      <c r="M29" s="68" t="s">
        <v>129</v>
      </c>
      <c r="N29" s="68" t="s">
        <v>1056</v>
      </c>
      <c r="O29" s="68" t="s">
        <v>6593</v>
      </c>
      <c r="P29" s="93" t="s">
        <v>6594</v>
      </c>
      <c r="Q29" s="68" t="s">
        <v>170</v>
      </c>
      <c r="R29" s="68" t="s">
        <v>6595</v>
      </c>
      <c r="S29" s="68" t="s">
        <v>6596</v>
      </c>
      <c r="T29" s="68" t="s">
        <v>135</v>
      </c>
      <c r="U29" s="68" t="s">
        <v>135</v>
      </c>
      <c r="V29" s="68" t="s">
        <v>136</v>
      </c>
      <c r="W29" s="68" t="s">
        <v>137</v>
      </c>
      <c r="X29" s="68" t="s">
        <v>957</v>
      </c>
      <c r="Y29" s="68" t="s">
        <v>6597</v>
      </c>
      <c r="Z29" s="68" t="s">
        <v>6598</v>
      </c>
      <c r="AA29" s="68" t="s">
        <v>139</v>
      </c>
      <c r="AB29" s="68" t="s">
        <v>140</v>
      </c>
      <c r="AC29" s="68" t="s">
        <v>5272</v>
      </c>
      <c r="AD29" s="68" t="s">
        <v>143</v>
      </c>
      <c r="AE29" s="68" t="s">
        <v>5272</v>
      </c>
      <c r="AF29" s="68" t="s">
        <v>6587</v>
      </c>
      <c r="AG29" s="68" t="s">
        <v>235</v>
      </c>
      <c r="AH29" s="68" t="s">
        <v>141</v>
      </c>
      <c r="AI29" s="68" t="s">
        <v>143</v>
      </c>
      <c r="AJ29" s="68" t="s">
        <v>143</v>
      </c>
      <c r="AK29" s="68" t="s">
        <v>142</v>
      </c>
      <c r="AL29" s="68" t="s">
        <v>143</v>
      </c>
      <c r="AM29" s="68" t="s">
        <v>6599</v>
      </c>
      <c r="AN29" s="68" t="s">
        <v>143</v>
      </c>
      <c r="AO29" s="68" t="s">
        <v>6600</v>
      </c>
      <c r="AP29" s="68" t="s">
        <v>2242</v>
      </c>
      <c r="AQ29" s="68" t="s">
        <v>6601</v>
      </c>
      <c r="AR29" s="68" t="s">
        <v>2082</v>
      </c>
      <c r="AS29" s="68" t="s">
        <v>231</v>
      </c>
      <c r="AT29" s="68" t="s">
        <v>6602</v>
      </c>
      <c r="AU29" s="68" t="s">
        <v>2245</v>
      </c>
      <c r="AV29" s="68" t="s">
        <v>145</v>
      </c>
      <c r="AW29" s="68" t="s">
        <v>146</v>
      </c>
      <c r="AX29" s="68" t="s">
        <v>1060</v>
      </c>
      <c r="AY29" s="68" t="s">
        <v>148</v>
      </c>
      <c r="AZ29" s="68" t="s">
        <v>139</v>
      </c>
      <c r="BA29" s="68" t="s">
        <v>149</v>
      </c>
      <c r="BB29" s="68" t="s">
        <v>150</v>
      </c>
      <c r="BC29" s="68" t="s">
        <v>156</v>
      </c>
      <c r="BD29" s="68" t="s">
        <v>157</v>
      </c>
      <c r="BE29" s="68" t="s">
        <v>303</v>
      </c>
      <c r="BF29" s="68" t="s">
        <v>6603</v>
      </c>
      <c r="BG29" s="68" t="s">
        <v>5272</v>
      </c>
      <c r="BH29" s="68" t="s">
        <v>143</v>
      </c>
      <c r="BI29" s="68" t="s">
        <v>143</v>
      </c>
      <c r="BJ29" s="68" t="s">
        <v>143</v>
      </c>
      <c r="BK29" s="68" t="s">
        <v>136</v>
      </c>
      <c r="BL29" s="68" t="s">
        <v>143</v>
      </c>
      <c r="BM29" s="68" t="s">
        <v>160</v>
      </c>
      <c r="BN29" s="68" t="s">
        <v>143</v>
      </c>
      <c r="BO29" s="68" t="s">
        <v>143</v>
      </c>
      <c r="BP29" s="68" t="s">
        <v>143</v>
      </c>
      <c r="BQ29" s="68" t="s">
        <v>3760</v>
      </c>
      <c r="BR29" s="68" t="s">
        <v>5352</v>
      </c>
      <c r="BS29" s="68" t="s">
        <v>162</v>
      </c>
      <c r="BT29" s="68" t="s">
        <v>6599</v>
      </c>
      <c r="BU29" s="68" t="s">
        <v>6599</v>
      </c>
      <c r="BV29" s="68" t="s">
        <v>135</v>
      </c>
      <c r="BW29" s="68" t="s">
        <v>135</v>
      </c>
      <c r="BX29" s="68" t="s">
        <v>135</v>
      </c>
      <c r="BY29" s="68" t="s">
        <v>148</v>
      </c>
      <c r="BZ29" s="68" t="s">
        <v>6604</v>
      </c>
      <c r="CA29" s="68" t="s">
        <v>174</v>
      </c>
      <c r="CB29" s="68" t="s">
        <v>143</v>
      </c>
      <c r="CC29" s="68" t="s">
        <v>143</v>
      </c>
      <c r="CD29" s="68" t="s">
        <v>143</v>
      </c>
      <c r="CE29" s="68" t="s">
        <v>6605</v>
      </c>
      <c r="CF29" s="68" t="s">
        <v>2261</v>
      </c>
      <c r="CG29" s="68" t="s">
        <v>143</v>
      </c>
      <c r="CH29" s="68" t="s">
        <v>143</v>
      </c>
      <c r="CI29" s="68" t="s">
        <v>143</v>
      </c>
      <c r="CJ29" s="68" t="s">
        <v>5272</v>
      </c>
      <c r="CK29" s="68" t="s">
        <v>143</v>
      </c>
      <c r="CL29" s="68" t="s">
        <v>143</v>
      </c>
      <c r="CM29" s="68" t="s">
        <v>143</v>
      </c>
      <c r="CN29" s="68" t="s">
        <v>143</v>
      </c>
      <c r="CO29" s="68" t="s">
        <v>6606</v>
      </c>
      <c r="CP29" s="68" t="s">
        <v>143</v>
      </c>
      <c r="CQ29" s="68" t="s">
        <v>143</v>
      </c>
      <c r="CR29" s="68" t="s">
        <v>143</v>
      </c>
      <c r="CS29" s="68" t="s">
        <v>1</v>
      </c>
      <c r="CT29" s="68" t="s">
        <v>143</v>
      </c>
      <c r="CU29" s="68" t="s">
        <v>1</v>
      </c>
      <c r="CV29" s="68" t="s">
        <v>1985</v>
      </c>
      <c r="CW29" s="68" t="s">
        <v>143</v>
      </c>
      <c r="CX29" s="68" t="s">
        <v>519</v>
      </c>
      <c r="CY29" s="68" t="s">
        <v>166</v>
      </c>
      <c r="CZ29" s="68" t="s">
        <v>136</v>
      </c>
      <c r="DA29" s="68" t="s">
        <v>2007</v>
      </c>
      <c r="DB29" s="68" t="s">
        <v>143</v>
      </c>
      <c r="DC29" s="68" t="s">
        <v>143</v>
      </c>
      <c r="DD29" s="68" t="s">
        <v>685</v>
      </c>
      <c r="DE29" s="68" t="s">
        <v>2261</v>
      </c>
      <c r="DF29" s="68" t="s">
        <v>5830</v>
      </c>
      <c r="DG29" s="68"/>
      <c r="DK29" s="3"/>
    </row>
    <row r="30" spans="1:115" s="5" customFormat="1" hidden="1" x14ac:dyDescent="0.2">
      <c r="A30" s="73">
        <v>45292</v>
      </c>
      <c r="B30" s="3" t="s">
        <v>12718</v>
      </c>
      <c r="C30" s="68">
        <v>111287</v>
      </c>
      <c r="D30" s="68" t="s">
        <v>6607</v>
      </c>
      <c r="E30" s="68" t="s">
        <v>5495</v>
      </c>
      <c r="F30" s="69">
        <v>45306</v>
      </c>
      <c r="G30" s="68" t="s">
        <v>165</v>
      </c>
      <c r="H30" s="68" t="s">
        <v>166</v>
      </c>
      <c r="I30" s="70">
        <v>100</v>
      </c>
      <c r="J30" s="70">
        <v>100</v>
      </c>
      <c r="K30" s="71">
        <f t="shared" si="0"/>
        <v>4.6526538039399603E-3</v>
      </c>
      <c r="L30" s="68" t="s">
        <v>953</v>
      </c>
      <c r="M30" s="68" t="s">
        <v>317</v>
      </c>
      <c r="N30" s="68" t="s">
        <v>1151</v>
      </c>
      <c r="O30" s="68" t="s">
        <v>1107</v>
      </c>
      <c r="P30" s="93" t="s">
        <v>6608</v>
      </c>
      <c r="Q30" s="68" t="s">
        <v>170</v>
      </c>
      <c r="R30" s="68" t="s">
        <v>6609</v>
      </c>
      <c r="S30" s="68" t="s">
        <v>5759</v>
      </c>
      <c r="T30" s="68" t="s">
        <v>135</v>
      </c>
      <c r="U30" s="68" t="s">
        <v>135</v>
      </c>
      <c r="V30" s="68" t="s">
        <v>506</v>
      </c>
      <c r="W30" s="68" t="s">
        <v>137</v>
      </c>
      <c r="X30" s="68" t="s">
        <v>957</v>
      </c>
      <c r="Y30" s="68" t="s">
        <v>6610</v>
      </c>
      <c r="Z30" s="68" t="s">
        <v>6611</v>
      </c>
      <c r="AA30" s="68" t="s">
        <v>139</v>
      </c>
      <c r="AB30" s="68" t="s">
        <v>323</v>
      </c>
      <c r="AC30" s="68" t="s">
        <v>5272</v>
      </c>
      <c r="AD30" s="68" t="s">
        <v>143</v>
      </c>
      <c r="AE30" s="68" t="s">
        <v>5272</v>
      </c>
      <c r="AF30" s="68" t="s">
        <v>6612</v>
      </c>
      <c r="AG30" s="68" t="s">
        <v>235</v>
      </c>
      <c r="AH30" s="68" t="s">
        <v>141</v>
      </c>
      <c r="AI30" s="68" t="s">
        <v>143</v>
      </c>
      <c r="AJ30" s="68" t="s">
        <v>143</v>
      </c>
      <c r="AK30" s="68" t="s">
        <v>207</v>
      </c>
      <c r="AL30" s="68" t="s">
        <v>143</v>
      </c>
      <c r="AM30" s="68" t="s">
        <v>432</v>
      </c>
      <c r="AN30" s="68" t="s">
        <v>143</v>
      </c>
      <c r="AO30" s="68" t="s">
        <v>1111</v>
      </c>
      <c r="AP30" s="68" t="s">
        <v>1112</v>
      </c>
      <c r="AQ30" s="68" t="s">
        <v>1113</v>
      </c>
      <c r="AR30" s="68" t="s">
        <v>353</v>
      </c>
      <c r="AS30" s="68" t="s">
        <v>231</v>
      </c>
      <c r="AT30" s="68" t="s">
        <v>492</v>
      </c>
      <c r="AU30" s="68" t="s">
        <v>1114</v>
      </c>
      <c r="AV30" s="68" t="s">
        <v>145</v>
      </c>
      <c r="AW30" s="68" t="s">
        <v>146</v>
      </c>
      <c r="AX30" s="68" t="s">
        <v>1154</v>
      </c>
      <c r="AY30" s="68" t="s">
        <v>148</v>
      </c>
      <c r="AZ30" s="68" t="s">
        <v>139</v>
      </c>
      <c r="BA30" s="68" t="s">
        <v>149</v>
      </c>
      <c r="BB30" s="68" t="s">
        <v>150</v>
      </c>
      <c r="BC30" s="68" t="s">
        <v>156</v>
      </c>
      <c r="BD30" s="68" t="s">
        <v>157</v>
      </c>
      <c r="BE30" s="68" t="s">
        <v>303</v>
      </c>
      <c r="BF30" s="68" t="s">
        <v>6613</v>
      </c>
      <c r="BG30" s="68" t="s">
        <v>5272</v>
      </c>
      <c r="BH30" s="68" t="s">
        <v>143</v>
      </c>
      <c r="BI30" s="68" t="s">
        <v>143</v>
      </c>
      <c r="BJ30" s="68" t="s">
        <v>143</v>
      </c>
      <c r="BK30" s="68" t="s">
        <v>506</v>
      </c>
      <c r="BL30" s="68" t="s">
        <v>143</v>
      </c>
      <c r="BM30" s="68" t="s">
        <v>160</v>
      </c>
      <c r="BN30" s="68" t="s">
        <v>143</v>
      </c>
      <c r="BO30" s="68" t="s">
        <v>5495</v>
      </c>
      <c r="BP30" s="68" t="s">
        <v>143</v>
      </c>
      <c r="BQ30" s="68" t="s">
        <v>3808</v>
      </c>
      <c r="BR30" s="68" t="s">
        <v>5352</v>
      </c>
      <c r="BS30" s="68" t="s">
        <v>162</v>
      </c>
      <c r="BT30" s="68" t="s">
        <v>432</v>
      </c>
      <c r="BU30" s="68" t="s">
        <v>432</v>
      </c>
      <c r="BV30" s="68" t="s">
        <v>135</v>
      </c>
      <c r="BW30" s="68" t="s">
        <v>135</v>
      </c>
      <c r="BX30" s="68" t="s">
        <v>135</v>
      </c>
      <c r="BY30" s="68" t="s">
        <v>148</v>
      </c>
      <c r="BZ30" s="68" t="s">
        <v>6614</v>
      </c>
      <c r="CA30" s="68" t="s">
        <v>174</v>
      </c>
      <c r="CB30" s="68" t="s">
        <v>143</v>
      </c>
      <c r="CC30" s="68" t="s">
        <v>143</v>
      </c>
      <c r="CD30" s="68" t="s">
        <v>143</v>
      </c>
      <c r="CE30" s="68" t="s">
        <v>143</v>
      </c>
      <c r="CF30" s="68" t="s">
        <v>2261</v>
      </c>
      <c r="CG30" s="68" t="s">
        <v>143</v>
      </c>
      <c r="CH30" s="68" t="s">
        <v>143</v>
      </c>
      <c r="CI30" s="68" t="s">
        <v>143</v>
      </c>
      <c r="CJ30" s="68" t="s">
        <v>5272</v>
      </c>
      <c r="CK30" s="68" t="s">
        <v>143</v>
      </c>
      <c r="CL30" s="68" t="s">
        <v>143</v>
      </c>
      <c r="CM30" s="68" t="s">
        <v>143</v>
      </c>
      <c r="CN30" s="68" t="s">
        <v>143</v>
      </c>
      <c r="CO30" s="68" t="s">
        <v>5766</v>
      </c>
      <c r="CP30" s="68" t="s">
        <v>143</v>
      </c>
      <c r="CQ30" s="68" t="s">
        <v>143</v>
      </c>
      <c r="CR30" s="68" t="s">
        <v>143</v>
      </c>
      <c r="CS30" s="68" t="s">
        <v>1</v>
      </c>
      <c r="CT30" s="68" t="s">
        <v>143</v>
      </c>
      <c r="CU30" s="68" t="s">
        <v>1</v>
      </c>
      <c r="CV30" s="68" t="s">
        <v>1985</v>
      </c>
      <c r="CW30" s="68" t="s">
        <v>143</v>
      </c>
      <c r="CX30" s="68" t="s">
        <v>953</v>
      </c>
      <c r="CY30" s="68" t="s">
        <v>166</v>
      </c>
      <c r="CZ30" s="68" t="s">
        <v>506</v>
      </c>
      <c r="DA30" s="68" t="s">
        <v>2007</v>
      </c>
      <c r="DB30" s="68" t="s">
        <v>143</v>
      </c>
      <c r="DC30" s="68" t="s">
        <v>143</v>
      </c>
      <c r="DD30" s="68" t="s">
        <v>5495</v>
      </c>
      <c r="DE30" s="68" t="s">
        <v>2261</v>
      </c>
      <c r="DF30" s="68" t="s">
        <v>5830</v>
      </c>
      <c r="DG30" s="68"/>
      <c r="DK30" s="3"/>
    </row>
    <row r="31" spans="1:115" s="3" customFormat="1" hidden="1" x14ac:dyDescent="0.2">
      <c r="A31" s="73">
        <v>45292</v>
      </c>
      <c r="B31" s="3" t="s">
        <v>12474</v>
      </c>
      <c r="C31" s="68">
        <v>111312</v>
      </c>
      <c r="D31" s="5" t="s">
        <v>12474</v>
      </c>
      <c r="E31" s="68" t="s">
        <v>5495</v>
      </c>
      <c r="F31" s="69">
        <v>45303</v>
      </c>
      <c r="G31" s="68" t="s">
        <v>165</v>
      </c>
      <c r="H31" s="68" t="s">
        <v>127</v>
      </c>
      <c r="I31" s="70">
        <v>131.82</v>
      </c>
      <c r="J31" s="70">
        <v>131.82</v>
      </c>
      <c r="K31" s="71">
        <f t="shared" si="0"/>
        <v>6.1331282443536552E-3</v>
      </c>
      <c r="L31" s="68" t="s">
        <v>394</v>
      </c>
      <c r="M31" s="68" t="s">
        <v>129</v>
      </c>
      <c r="N31" s="68" t="s">
        <v>4822</v>
      </c>
      <c r="O31" s="68" t="s">
        <v>960</v>
      </c>
      <c r="P31" s="93" t="s">
        <v>6615</v>
      </c>
      <c r="Q31" s="68" t="s">
        <v>132</v>
      </c>
      <c r="R31" s="68" t="s">
        <v>6616</v>
      </c>
      <c r="S31" s="68" t="s">
        <v>6617</v>
      </c>
      <c r="T31" s="68" t="s">
        <v>135</v>
      </c>
      <c r="U31" s="68" t="s">
        <v>135</v>
      </c>
      <c r="V31" s="68" t="s">
        <v>136</v>
      </c>
      <c r="W31" s="68" t="s">
        <v>137</v>
      </c>
      <c r="X31" s="68" t="s">
        <v>349</v>
      </c>
      <c r="Y31" s="68" t="s">
        <v>6618</v>
      </c>
      <c r="Z31" s="68" t="s">
        <v>6619</v>
      </c>
      <c r="AA31" s="68" t="s">
        <v>139</v>
      </c>
      <c r="AB31" s="68" t="s">
        <v>140</v>
      </c>
      <c r="AC31" s="68" t="s">
        <v>5272</v>
      </c>
      <c r="AD31" s="68" t="s">
        <v>143</v>
      </c>
      <c r="AE31" s="68" t="s">
        <v>5272</v>
      </c>
      <c r="AF31" s="68" t="s">
        <v>143</v>
      </c>
      <c r="AG31" s="68" t="s">
        <v>235</v>
      </c>
      <c r="AH31" s="68" t="s">
        <v>141</v>
      </c>
      <c r="AI31" s="68" t="s">
        <v>143</v>
      </c>
      <c r="AJ31" s="68" t="s">
        <v>143</v>
      </c>
      <c r="AK31" s="68" t="s">
        <v>142</v>
      </c>
      <c r="AL31" s="68" t="s">
        <v>143</v>
      </c>
      <c r="AM31" s="68" t="s">
        <v>6620</v>
      </c>
      <c r="AN31" s="68" t="s">
        <v>143</v>
      </c>
      <c r="AO31" s="68" t="s">
        <v>145</v>
      </c>
      <c r="AP31" s="68" t="s">
        <v>146</v>
      </c>
      <c r="AQ31" s="68" t="s">
        <v>972</v>
      </c>
      <c r="AR31" s="68" t="s">
        <v>148</v>
      </c>
      <c r="AS31" s="68" t="s">
        <v>139</v>
      </c>
      <c r="AT31" s="68" t="s">
        <v>149</v>
      </c>
      <c r="AU31" s="68" t="s">
        <v>150</v>
      </c>
      <c r="AV31" s="68" t="s">
        <v>4828</v>
      </c>
      <c r="AW31" s="68" t="s">
        <v>4828</v>
      </c>
      <c r="AX31" s="68" t="s">
        <v>309</v>
      </c>
      <c r="AY31" s="68" t="s">
        <v>148</v>
      </c>
      <c r="AZ31" s="68" t="s">
        <v>139</v>
      </c>
      <c r="BA31" s="68" t="s">
        <v>4927</v>
      </c>
      <c r="BB31" s="68" t="s">
        <v>4828</v>
      </c>
      <c r="BC31" s="68" t="s">
        <v>156</v>
      </c>
      <c r="BD31" s="68" t="s">
        <v>157</v>
      </c>
      <c r="BE31" s="68" t="s">
        <v>303</v>
      </c>
      <c r="BF31" s="68" t="s">
        <v>6621</v>
      </c>
      <c r="BG31" s="68" t="s">
        <v>5272</v>
      </c>
      <c r="BH31" s="68" t="s">
        <v>143</v>
      </c>
      <c r="BI31" s="68" t="s">
        <v>143</v>
      </c>
      <c r="BJ31" s="68" t="s">
        <v>143</v>
      </c>
      <c r="BK31" s="68" t="s">
        <v>136</v>
      </c>
      <c r="BL31" s="68" t="s">
        <v>143</v>
      </c>
      <c r="BM31" s="68" t="s">
        <v>1674</v>
      </c>
      <c r="BN31" s="68" t="s">
        <v>143</v>
      </c>
      <c r="BO31" s="68" t="s">
        <v>143</v>
      </c>
      <c r="BP31" s="68" t="s">
        <v>143</v>
      </c>
      <c r="BQ31" s="68" t="s">
        <v>6622</v>
      </c>
      <c r="BR31" s="68" t="s">
        <v>5352</v>
      </c>
      <c r="BS31" s="68" t="s">
        <v>162</v>
      </c>
      <c r="BT31" s="68" t="s">
        <v>6623</v>
      </c>
      <c r="BU31" s="68" t="s">
        <v>6623</v>
      </c>
      <c r="BV31" s="68" t="s">
        <v>135</v>
      </c>
      <c r="BW31" s="68" t="s">
        <v>135</v>
      </c>
      <c r="BX31" s="68" t="s">
        <v>135</v>
      </c>
      <c r="BY31" s="68" t="s">
        <v>148</v>
      </c>
      <c r="BZ31" s="68" t="s">
        <v>6504</v>
      </c>
      <c r="CA31" s="68" t="s">
        <v>144</v>
      </c>
      <c r="CB31" s="68" t="s">
        <v>143</v>
      </c>
      <c r="CC31" s="68" t="s">
        <v>143</v>
      </c>
      <c r="CD31" s="68" t="s">
        <v>143</v>
      </c>
      <c r="CE31" s="68" t="s">
        <v>6615</v>
      </c>
      <c r="CF31" s="68" t="s">
        <v>6505</v>
      </c>
      <c r="CG31" s="68" t="s">
        <v>143</v>
      </c>
      <c r="CH31" s="68" t="s">
        <v>143</v>
      </c>
      <c r="CI31" s="68" t="s">
        <v>143</v>
      </c>
      <c r="CJ31" s="68" t="s">
        <v>5272</v>
      </c>
      <c r="CK31" s="68" t="s">
        <v>143</v>
      </c>
      <c r="CL31" s="68" t="s">
        <v>143</v>
      </c>
      <c r="CM31" s="68" t="s">
        <v>143</v>
      </c>
      <c r="CN31" s="68" t="s">
        <v>143</v>
      </c>
      <c r="CO31" s="68" t="s">
        <v>143</v>
      </c>
      <c r="CP31" s="68" t="s">
        <v>143</v>
      </c>
      <c r="CQ31" s="68" t="s">
        <v>143</v>
      </c>
      <c r="CR31" s="68" t="s">
        <v>143</v>
      </c>
      <c r="CS31" s="68" t="s">
        <v>1</v>
      </c>
      <c r="CT31" s="68" t="s">
        <v>143</v>
      </c>
      <c r="CU31" s="68" t="s">
        <v>1</v>
      </c>
      <c r="CV31" s="68" t="s">
        <v>1985</v>
      </c>
      <c r="CW31" s="68" t="s">
        <v>143</v>
      </c>
      <c r="CX31" s="68" t="s">
        <v>394</v>
      </c>
      <c r="CY31" s="68" t="s">
        <v>127</v>
      </c>
      <c r="CZ31" s="68" t="s">
        <v>136</v>
      </c>
      <c r="DA31" s="68" t="s">
        <v>1986</v>
      </c>
      <c r="DB31" s="68" t="s">
        <v>143</v>
      </c>
      <c r="DC31" s="68" t="s">
        <v>143</v>
      </c>
      <c r="DD31" s="68" t="s">
        <v>5495</v>
      </c>
      <c r="DE31" s="68" t="s">
        <v>2261</v>
      </c>
      <c r="DF31" s="68" t="s">
        <v>3995</v>
      </c>
      <c r="DG31" s="68"/>
    </row>
    <row r="32" spans="1:115" s="3" customFormat="1" ht="25.5" x14ac:dyDescent="0.2">
      <c r="A32" s="73">
        <v>45292</v>
      </c>
      <c r="B32" s="3" t="s">
        <v>19</v>
      </c>
      <c r="C32" s="68">
        <v>111343</v>
      </c>
      <c r="D32" s="68" t="s">
        <v>6624</v>
      </c>
      <c r="E32" s="68" t="s">
        <v>125</v>
      </c>
      <c r="F32" s="69">
        <v>45303</v>
      </c>
      <c r="G32" s="68" t="s">
        <v>257</v>
      </c>
      <c r="H32" s="68" t="s">
        <v>166</v>
      </c>
      <c r="I32" s="70">
        <v>375.21</v>
      </c>
      <c r="J32" s="70">
        <v>401.92</v>
      </c>
      <c r="K32" s="71">
        <f t="shared" si="0"/>
        <v>1.7457222337763124E-2</v>
      </c>
      <c r="L32" s="68" t="s">
        <v>908</v>
      </c>
      <c r="M32" s="68" t="s">
        <v>129</v>
      </c>
      <c r="N32" s="68" t="s">
        <v>980</v>
      </c>
      <c r="O32" s="68" t="s">
        <v>260</v>
      </c>
      <c r="P32" s="93" t="s">
        <v>6625</v>
      </c>
      <c r="Q32" s="68" t="s">
        <v>170</v>
      </c>
      <c r="R32" s="68" t="s">
        <v>6626</v>
      </c>
      <c r="S32" s="68" t="s">
        <v>6627</v>
      </c>
      <c r="T32" s="68" t="s">
        <v>135</v>
      </c>
      <c r="U32" s="68" t="s">
        <v>135</v>
      </c>
      <c r="V32" s="68" t="s">
        <v>136</v>
      </c>
      <c r="W32" s="68" t="s">
        <v>137</v>
      </c>
      <c r="X32" s="68" t="s">
        <v>264</v>
      </c>
      <c r="Y32" s="68" t="s">
        <v>6628</v>
      </c>
      <c r="Z32" s="68" t="s">
        <v>6629</v>
      </c>
      <c r="AA32" s="68" t="s">
        <v>139</v>
      </c>
      <c r="AB32" s="68" t="s">
        <v>140</v>
      </c>
      <c r="AC32" s="68" t="s">
        <v>5272</v>
      </c>
      <c r="AD32" s="68" t="s">
        <v>143</v>
      </c>
      <c r="AE32" s="68" t="s">
        <v>6630</v>
      </c>
      <c r="AF32" s="68" t="s">
        <v>6631</v>
      </c>
      <c r="AG32" s="68" t="s">
        <v>5675</v>
      </c>
      <c r="AH32" s="68" t="s">
        <v>265</v>
      </c>
      <c r="AI32" s="68" t="s">
        <v>143</v>
      </c>
      <c r="AJ32" s="68" t="s">
        <v>6630</v>
      </c>
      <c r="AK32" s="68" t="s">
        <v>142</v>
      </c>
      <c r="AL32" s="68" t="s">
        <v>143</v>
      </c>
      <c r="AM32" s="68" t="s">
        <v>6632</v>
      </c>
      <c r="AN32" s="68" t="s">
        <v>174</v>
      </c>
      <c r="AO32" s="68" t="s">
        <v>266</v>
      </c>
      <c r="AP32" s="68" t="s">
        <v>267</v>
      </c>
      <c r="AQ32" s="68" t="s">
        <v>268</v>
      </c>
      <c r="AR32" s="68" t="s">
        <v>269</v>
      </c>
      <c r="AS32" s="68" t="s">
        <v>179</v>
      </c>
      <c r="AT32" s="68" t="s">
        <v>270</v>
      </c>
      <c r="AU32" s="68" t="s">
        <v>271</v>
      </c>
      <c r="AV32" s="68" t="s">
        <v>990</v>
      </c>
      <c r="AW32" s="68" t="s">
        <v>273</v>
      </c>
      <c r="AX32" s="68" t="s">
        <v>991</v>
      </c>
      <c r="AY32" s="68" t="s">
        <v>148</v>
      </c>
      <c r="AZ32" s="68" t="s">
        <v>139</v>
      </c>
      <c r="BA32" s="68" t="s">
        <v>154</v>
      </c>
      <c r="BB32" s="68" t="s">
        <v>992</v>
      </c>
      <c r="BC32" s="68" t="s">
        <v>156</v>
      </c>
      <c r="BD32" s="68" t="s">
        <v>157</v>
      </c>
      <c r="BE32" s="68" t="s">
        <v>303</v>
      </c>
      <c r="BF32" s="68" t="s">
        <v>6633</v>
      </c>
      <c r="BG32" s="68" t="s">
        <v>5272</v>
      </c>
      <c r="BH32" s="68" t="s">
        <v>170</v>
      </c>
      <c r="BI32" s="68" t="s">
        <v>6634</v>
      </c>
      <c r="BJ32" s="68" t="s">
        <v>143</v>
      </c>
      <c r="BK32" s="68" t="s">
        <v>136</v>
      </c>
      <c r="BL32" s="68" t="s">
        <v>143</v>
      </c>
      <c r="BM32" s="68" t="s">
        <v>200</v>
      </c>
      <c r="BN32" s="68" t="s">
        <v>200</v>
      </c>
      <c r="BO32" s="68" t="s">
        <v>143</v>
      </c>
      <c r="BP32" s="68" t="s">
        <v>143</v>
      </c>
      <c r="BQ32" s="68" t="s">
        <v>6635</v>
      </c>
      <c r="BR32" s="68" t="s">
        <v>5352</v>
      </c>
      <c r="BS32" s="68" t="s">
        <v>1608</v>
      </c>
      <c r="BT32" s="68" t="s">
        <v>6630</v>
      </c>
      <c r="BU32" s="68" t="s">
        <v>6630</v>
      </c>
      <c r="BV32" s="68" t="s">
        <v>135</v>
      </c>
      <c r="BW32" s="68" t="s">
        <v>135</v>
      </c>
      <c r="BX32" s="68" t="s">
        <v>135</v>
      </c>
      <c r="BY32" s="68" t="s">
        <v>148</v>
      </c>
      <c r="BZ32" s="68" t="s">
        <v>6636</v>
      </c>
      <c r="CA32" s="68" t="s">
        <v>174</v>
      </c>
      <c r="CB32" s="68" t="s">
        <v>143</v>
      </c>
      <c r="CC32" s="68" t="s">
        <v>143</v>
      </c>
      <c r="CD32" s="68" t="s">
        <v>143</v>
      </c>
      <c r="CE32" s="68" t="s">
        <v>6637</v>
      </c>
      <c r="CF32" s="68" t="s">
        <v>2261</v>
      </c>
      <c r="CG32" s="68" t="s">
        <v>2261</v>
      </c>
      <c r="CH32" s="68" t="s">
        <v>143</v>
      </c>
      <c r="CI32" s="68" t="s">
        <v>143</v>
      </c>
      <c r="CJ32" s="68" t="s">
        <v>5272</v>
      </c>
      <c r="CK32" s="68" t="s">
        <v>143</v>
      </c>
      <c r="CL32" s="68" t="s">
        <v>143</v>
      </c>
      <c r="CM32" s="68" t="s">
        <v>143</v>
      </c>
      <c r="CN32" s="68" t="s">
        <v>143</v>
      </c>
      <c r="CO32" s="68" t="s">
        <v>143</v>
      </c>
      <c r="CP32" s="68" t="s">
        <v>143</v>
      </c>
      <c r="CQ32" s="68" t="s">
        <v>143</v>
      </c>
      <c r="CR32" s="68" t="s">
        <v>143</v>
      </c>
      <c r="CS32" s="68" t="s">
        <v>1</v>
      </c>
      <c r="CT32" s="68" t="s">
        <v>143</v>
      </c>
      <c r="CU32" s="68" t="s">
        <v>1</v>
      </c>
      <c r="CV32" s="68" t="s">
        <v>1985</v>
      </c>
      <c r="CW32" s="68" t="s">
        <v>1985</v>
      </c>
      <c r="CX32" s="68" t="s">
        <v>908</v>
      </c>
      <c r="CY32" s="68" t="s">
        <v>166</v>
      </c>
      <c r="CZ32" s="68" t="s">
        <v>136</v>
      </c>
      <c r="DA32" s="68" t="s">
        <v>1986</v>
      </c>
      <c r="DB32" s="68" t="s">
        <v>143</v>
      </c>
      <c r="DC32" s="68" t="s">
        <v>143</v>
      </c>
      <c r="DD32" s="68" t="s">
        <v>125</v>
      </c>
      <c r="DE32" s="68" t="s">
        <v>2261</v>
      </c>
      <c r="DF32" s="68" t="s">
        <v>3995</v>
      </c>
      <c r="DG32" s="68"/>
    </row>
    <row r="33" spans="1:115" s="5" customFormat="1" x14ac:dyDescent="0.2">
      <c r="A33" s="73">
        <v>45292</v>
      </c>
      <c r="B33" s="3" t="s">
        <v>19</v>
      </c>
      <c r="C33" s="68">
        <v>111366</v>
      </c>
      <c r="D33" s="68" t="s">
        <v>6638</v>
      </c>
      <c r="E33" s="68" t="s">
        <v>5129</v>
      </c>
      <c r="F33" s="69">
        <v>45306</v>
      </c>
      <c r="G33" s="68" t="s">
        <v>165</v>
      </c>
      <c r="H33" s="68" t="s">
        <v>166</v>
      </c>
      <c r="I33" s="70">
        <v>60</v>
      </c>
      <c r="J33" s="70">
        <v>60</v>
      </c>
      <c r="K33" s="71">
        <f t="shared" si="0"/>
        <v>2.7915922823639762E-3</v>
      </c>
      <c r="L33" s="68" t="s">
        <v>519</v>
      </c>
      <c r="M33" s="68" t="s">
        <v>129</v>
      </c>
      <c r="N33" s="68" t="s">
        <v>960</v>
      </c>
      <c r="O33" s="68" t="s">
        <v>6639</v>
      </c>
      <c r="P33" s="93" t="s">
        <v>6640</v>
      </c>
      <c r="Q33" s="68" t="s">
        <v>170</v>
      </c>
      <c r="R33" s="68" t="s">
        <v>6641</v>
      </c>
      <c r="S33" s="68" t="s">
        <v>6642</v>
      </c>
      <c r="T33" s="68" t="s">
        <v>135</v>
      </c>
      <c r="U33" s="68" t="s">
        <v>135</v>
      </c>
      <c r="V33" s="68" t="s">
        <v>136</v>
      </c>
      <c r="W33" s="68" t="s">
        <v>137</v>
      </c>
      <c r="X33" s="68" t="s">
        <v>957</v>
      </c>
      <c r="Y33" s="68" t="s">
        <v>6643</v>
      </c>
      <c r="Z33" s="68" t="s">
        <v>6644</v>
      </c>
      <c r="AA33" s="68" t="s">
        <v>139</v>
      </c>
      <c r="AB33" s="68" t="s">
        <v>140</v>
      </c>
      <c r="AC33" s="68" t="s">
        <v>5272</v>
      </c>
      <c r="AD33" s="68" t="s">
        <v>143</v>
      </c>
      <c r="AE33" s="68" t="s">
        <v>5272</v>
      </c>
      <c r="AF33" s="68" t="s">
        <v>6587</v>
      </c>
      <c r="AG33" s="68" t="s">
        <v>235</v>
      </c>
      <c r="AH33" s="68" t="s">
        <v>141</v>
      </c>
      <c r="AI33" s="68" t="s">
        <v>143</v>
      </c>
      <c r="AJ33" s="68" t="s">
        <v>143</v>
      </c>
      <c r="AK33" s="68" t="s">
        <v>142</v>
      </c>
      <c r="AL33" s="68" t="s">
        <v>143</v>
      </c>
      <c r="AM33" s="68" t="s">
        <v>5695</v>
      </c>
      <c r="AN33" s="68" t="s">
        <v>143</v>
      </c>
      <c r="AO33" s="68" t="s">
        <v>3049</v>
      </c>
      <c r="AP33" s="68" t="s">
        <v>1089</v>
      </c>
      <c r="AQ33" s="68" t="s">
        <v>6645</v>
      </c>
      <c r="AR33" s="68" t="s">
        <v>353</v>
      </c>
      <c r="AS33" s="68" t="s">
        <v>231</v>
      </c>
      <c r="AT33" s="68" t="s">
        <v>1895</v>
      </c>
      <c r="AU33" s="68" t="s">
        <v>1092</v>
      </c>
      <c r="AV33" s="68" t="s">
        <v>145</v>
      </c>
      <c r="AW33" s="68" t="s">
        <v>146</v>
      </c>
      <c r="AX33" s="68" t="s">
        <v>972</v>
      </c>
      <c r="AY33" s="68" t="s">
        <v>148</v>
      </c>
      <c r="AZ33" s="68" t="s">
        <v>139</v>
      </c>
      <c r="BA33" s="68" t="s">
        <v>149</v>
      </c>
      <c r="BB33" s="68" t="s">
        <v>150</v>
      </c>
      <c r="BC33" s="68" t="s">
        <v>156</v>
      </c>
      <c r="BD33" s="68" t="s">
        <v>157</v>
      </c>
      <c r="BE33" s="68" t="s">
        <v>303</v>
      </c>
      <c r="BF33" s="68" t="s">
        <v>6646</v>
      </c>
      <c r="BG33" s="68" t="s">
        <v>5272</v>
      </c>
      <c r="BH33" s="68" t="s">
        <v>143</v>
      </c>
      <c r="BI33" s="68" t="s">
        <v>143</v>
      </c>
      <c r="BJ33" s="68" t="s">
        <v>143</v>
      </c>
      <c r="BK33" s="68" t="s">
        <v>136</v>
      </c>
      <c r="BL33" s="68" t="s">
        <v>143</v>
      </c>
      <c r="BM33" s="68" t="s">
        <v>160</v>
      </c>
      <c r="BN33" s="68" t="s">
        <v>143</v>
      </c>
      <c r="BO33" s="68" t="s">
        <v>143</v>
      </c>
      <c r="BP33" s="68" t="s">
        <v>143</v>
      </c>
      <c r="BQ33" s="68" t="s">
        <v>6647</v>
      </c>
      <c r="BR33" s="68" t="s">
        <v>5352</v>
      </c>
      <c r="BS33" s="68" t="s">
        <v>162</v>
      </c>
      <c r="BT33" s="68" t="s">
        <v>5695</v>
      </c>
      <c r="BU33" s="68" t="s">
        <v>5695</v>
      </c>
      <c r="BV33" s="68" t="s">
        <v>135</v>
      </c>
      <c r="BW33" s="68" t="s">
        <v>135</v>
      </c>
      <c r="BX33" s="68" t="s">
        <v>135</v>
      </c>
      <c r="BY33" s="68" t="s">
        <v>148</v>
      </c>
      <c r="BZ33" s="68" t="s">
        <v>1094</v>
      </c>
      <c r="CA33" s="68" t="s">
        <v>174</v>
      </c>
      <c r="CB33" s="68" t="s">
        <v>143</v>
      </c>
      <c r="CC33" s="68" t="s">
        <v>143</v>
      </c>
      <c r="CD33" s="68" t="s">
        <v>143</v>
      </c>
      <c r="CE33" s="68" t="s">
        <v>143</v>
      </c>
      <c r="CF33" s="68" t="s">
        <v>2261</v>
      </c>
      <c r="CG33" s="68" t="s">
        <v>143</v>
      </c>
      <c r="CH33" s="68" t="s">
        <v>143</v>
      </c>
      <c r="CI33" s="68" t="s">
        <v>143</v>
      </c>
      <c r="CJ33" s="68" t="s">
        <v>5272</v>
      </c>
      <c r="CK33" s="68" t="s">
        <v>143</v>
      </c>
      <c r="CL33" s="68" t="s">
        <v>143</v>
      </c>
      <c r="CM33" s="68" t="s">
        <v>143</v>
      </c>
      <c r="CN33" s="68" t="s">
        <v>143</v>
      </c>
      <c r="CO33" s="68" t="s">
        <v>6230</v>
      </c>
      <c r="CP33" s="68" t="s">
        <v>143</v>
      </c>
      <c r="CQ33" s="68" t="s">
        <v>143</v>
      </c>
      <c r="CR33" s="68" t="s">
        <v>143</v>
      </c>
      <c r="CS33" s="68" t="s">
        <v>1</v>
      </c>
      <c r="CT33" s="68" t="s">
        <v>143</v>
      </c>
      <c r="CU33" s="68" t="s">
        <v>1</v>
      </c>
      <c r="CV33" s="68" t="s">
        <v>1985</v>
      </c>
      <c r="CW33" s="68" t="s">
        <v>143</v>
      </c>
      <c r="CX33" s="68" t="s">
        <v>519</v>
      </c>
      <c r="CY33" s="68" t="s">
        <v>166</v>
      </c>
      <c r="CZ33" s="68" t="s">
        <v>136</v>
      </c>
      <c r="DA33" s="68" t="s">
        <v>2007</v>
      </c>
      <c r="DB33" s="68" t="s">
        <v>143</v>
      </c>
      <c r="DC33" s="68" t="s">
        <v>143</v>
      </c>
      <c r="DD33" s="68" t="s">
        <v>5129</v>
      </c>
      <c r="DE33" s="68" t="s">
        <v>2261</v>
      </c>
      <c r="DF33" s="68" t="s">
        <v>5830</v>
      </c>
      <c r="DG33" s="68"/>
      <c r="DK33" s="3"/>
    </row>
    <row r="34" spans="1:115" s="3" customFormat="1" ht="25.5" hidden="1" x14ac:dyDescent="0.2">
      <c r="A34" s="73">
        <v>45292</v>
      </c>
      <c r="B34" s="3" t="s">
        <v>16</v>
      </c>
      <c r="C34" s="68">
        <v>111426</v>
      </c>
      <c r="D34" s="68" t="s">
        <v>6648</v>
      </c>
      <c r="E34" s="68" t="s">
        <v>190</v>
      </c>
      <c r="F34" s="69">
        <v>45306</v>
      </c>
      <c r="G34" s="68" t="s">
        <v>165</v>
      </c>
      <c r="H34" s="68" t="s">
        <v>166</v>
      </c>
      <c r="I34" s="70">
        <v>452.52</v>
      </c>
      <c r="J34" s="70">
        <v>452.52</v>
      </c>
      <c r="K34" s="71">
        <f t="shared" si="0"/>
        <v>2.1054188993589108E-2</v>
      </c>
      <c r="L34" s="68" t="s">
        <v>374</v>
      </c>
      <c r="M34" s="68" t="s">
        <v>129</v>
      </c>
      <c r="N34" s="68" t="s">
        <v>219</v>
      </c>
      <c r="O34" s="68" t="s">
        <v>6649</v>
      </c>
      <c r="P34" s="93" t="s">
        <v>6650</v>
      </c>
      <c r="Q34" s="68" t="s">
        <v>170</v>
      </c>
      <c r="R34" s="68" t="s">
        <v>6651</v>
      </c>
      <c r="S34" s="68" t="s">
        <v>6652</v>
      </c>
      <c r="T34" s="68" t="s">
        <v>135</v>
      </c>
      <c r="U34" s="68" t="s">
        <v>135</v>
      </c>
      <c r="V34" s="68" t="s">
        <v>136</v>
      </c>
      <c r="W34" s="68" t="s">
        <v>137</v>
      </c>
      <c r="X34" s="68" t="s">
        <v>6653</v>
      </c>
      <c r="Y34" s="68" t="s">
        <v>6654</v>
      </c>
      <c r="Z34" s="68" t="s">
        <v>6655</v>
      </c>
      <c r="AA34" s="68" t="s">
        <v>139</v>
      </c>
      <c r="AB34" s="68" t="s">
        <v>140</v>
      </c>
      <c r="AC34" s="68" t="s">
        <v>5272</v>
      </c>
      <c r="AD34" s="68" t="s">
        <v>143</v>
      </c>
      <c r="AE34" s="68" t="s">
        <v>5272</v>
      </c>
      <c r="AF34" s="68" t="s">
        <v>143</v>
      </c>
      <c r="AG34" s="68" t="s">
        <v>235</v>
      </c>
      <c r="AH34" s="68" t="s">
        <v>141</v>
      </c>
      <c r="AI34" s="68" t="s">
        <v>143</v>
      </c>
      <c r="AJ34" s="68" t="s">
        <v>143</v>
      </c>
      <c r="AK34" s="68" t="s">
        <v>142</v>
      </c>
      <c r="AL34" s="68" t="s">
        <v>143</v>
      </c>
      <c r="AM34" s="68" t="s">
        <v>6656</v>
      </c>
      <c r="AN34" s="68" t="s">
        <v>143</v>
      </c>
      <c r="AO34" s="68" t="s">
        <v>6657</v>
      </c>
      <c r="AP34" s="68" t="s">
        <v>1229</v>
      </c>
      <c r="AQ34" s="68" t="s">
        <v>6658</v>
      </c>
      <c r="AR34" s="68" t="s">
        <v>178</v>
      </c>
      <c r="AS34" s="68" t="s">
        <v>179</v>
      </c>
      <c r="AT34" s="68" t="s">
        <v>211</v>
      </c>
      <c r="AU34" s="68" t="s">
        <v>6659</v>
      </c>
      <c r="AV34" s="68" t="s">
        <v>234</v>
      </c>
      <c r="AW34" s="68" t="s">
        <v>165</v>
      </c>
      <c r="AX34" s="68" t="s">
        <v>235</v>
      </c>
      <c r="AY34" s="68" t="s">
        <v>148</v>
      </c>
      <c r="AZ34" s="68" t="s">
        <v>139</v>
      </c>
      <c r="BA34" s="68" t="s">
        <v>236</v>
      </c>
      <c r="BB34" s="68" t="s">
        <v>150</v>
      </c>
      <c r="BC34" s="68" t="s">
        <v>156</v>
      </c>
      <c r="BD34" s="68" t="s">
        <v>157</v>
      </c>
      <c r="BE34" s="68" t="s">
        <v>303</v>
      </c>
      <c r="BF34" s="68" t="s">
        <v>6660</v>
      </c>
      <c r="BG34" s="68" t="s">
        <v>5272</v>
      </c>
      <c r="BH34" s="68" t="s">
        <v>143</v>
      </c>
      <c r="BI34" s="68" t="s">
        <v>143</v>
      </c>
      <c r="BJ34" s="68" t="s">
        <v>143</v>
      </c>
      <c r="BK34" s="68" t="s">
        <v>136</v>
      </c>
      <c r="BL34" s="68" t="s">
        <v>143</v>
      </c>
      <c r="BM34" s="68" t="s">
        <v>160</v>
      </c>
      <c r="BN34" s="68" t="s">
        <v>143</v>
      </c>
      <c r="BO34" s="68" t="s">
        <v>143</v>
      </c>
      <c r="BP34" s="68" t="s">
        <v>143</v>
      </c>
      <c r="BQ34" s="68" t="s">
        <v>6661</v>
      </c>
      <c r="BR34" s="68" t="s">
        <v>5352</v>
      </c>
      <c r="BS34" s="68" t="s">
        <v>162</v>
      </c>
      <c r="BT34" s="68" t="s">
        <v>6656</v>
      </c>
      <c r="BU34" s="68" t="s">
        <v>6656</v>
      </c>
      <c r="BV34" s="68" t="s">
        <v>135</v>
      </c>
      <c r="BW34" s="68" t="s">
        <v>135</v>
      </c>
      <c r="BX34" s="68" t="s">
        <v>135</v>
      </c>
      <c r="BY34" s="68" t="s">
        <v>148</v>
      </c>
      <c r="BZ34" s="68" t="s">
        <v>6662</v>
      </c>
      <c r="CA34" s="68" t="s">
        <v>174</v>
      </c>
      <c r="CB34" s="68" t="s">
        <v>143</v>
      </c>
      <c r="CC34" s="68" t="s">
        <v>143</v>
      </c>
      <c r="CD34" s="68" t="s">
        <v>143</v>
      </c>
      <c r="CE34" s="68" t="s">
        <v>143</v>
      </c>
      <c r="CF34" s="68" t="s">
        <v>2261</v>
      </c>
      <c r="CG34" s="68" t="s">
        <v>143</v>
      </c>
      <c r="CH34" s="68" t="s">
        <v>143</v>
      </c>
      <c r="CI34" s="68" t="s">
        <v>143</v>
      </c>
      <c r="CJ34" s="68" t="s">
        <v>5272</v>
      </c>
      <c r="CK34" s="68" t="s">
        <v>143</v>
      </c>
      <c r="CL34" s="68" t="s">
        <v>143</v>
      </c>
      <c r="CM34" s="68" t="s">
        <v>143</v>
      </c>
      <c r="CN34" s="68" t="s">
        <v>143</v>
      </c>
      <c r="CO34" s="68" t="s">
        <v>6663</v>
      </c>
      <c r="CP34" s="68" t="s">
        <v>143</v>
      </c>
      <c r="CQ34" s="68" t="s">
        <v>143</v>
      </c>
      <c r="CR34" s="68" t="s">
        <v>143</v>
      </c>
      <c r="CS34" s="68" t="s">
        <v>1</v>
      </c>
      <c r="CT34" s="68" t="s">
        <v>143</v>
      </c>
      <c r="CU34" s="68" t="s">
        <v>1</v>
      </c>
      <c r="CV34" s="68" t="s">
        <v>1985</v>
      </c>
      <c r="CW34" s="68" t="s">
        <v>143</v>
      </c>
      <c r="CX34" s="68" t="s">
        <v>374</v>
      </c>
      <c r="CY34" s="68" t="s">
        <v>166</v>
      </c>
      <c r="CZ34" s="68" t="s">
        <v>136</v>
      </c>
      <c r="DA34" s="68" t="s">
        <v>2007</v>
      </c>
      <c r="DB34" s="68" t="s">
        <v>143</v>
      </c>
      <c r="DC34" s="68" t="s">
        <v>6653</v>
      </c>
      <c r="DD34" s="68" t="s">
        <v>190</v>
      </c>
      <c r="DE34" s="68" t="s">
        <v>2261</v>
      </c>
      <c r="DF34" s="68" t="s">
        <v>5830</v>
      </c>
      <c r="DG34" s="68"/>
    </row>
    <row r="35" spans="1:115" s="3" customFormat="1" hidden="1" x14ac:dyDescent="0.2">
      <c r="A35" s="73">
        <v>45292</v>
      </c>
      <c r="B35" s="3" t="s">
        <v>15606</v>
      </c>
      <c r="C35" s="68">
        <v>111537</v>
      </c>
      <c r="D35" s="68" t="s">
        <v>6523</v>
      </c>
      <c r="E35" s="68" t="s">
        <v>5129</v>
      </c>
      <c r="F35" s="69">
        <v>45306</v>
      </c>
      <c r="G35" s="68" t="s">
        <v>165</v>
      </c>
      <c r="H35" s="68" t="s">
        <v>166</v>
      </c>
      <c r="I35" s="70">
        <v>120.27</v>
      </c>
      <c r="J35" s="70">
        <v>115.44</v>
      </c>
      <c r="K35" s="71">
        <f t="shared" si="0"/>
        <v>5.5957467299985898E-3</v>
      </c>
      <c r="L35" s="68" t="s">
        <v>342</v>
      </c>
      <c r="M35" s="68" t="s">
        <v>129</v>
      </c>
      <c r="N35" s="68" t="s">
        <v>960</v>
      </c>
      <c r="O35" s="68" t="s">
        <v>6524</v>
      </c>
      <c r="P35" s="93" t="s">
        <v>6525</v>
      </c>
      <c r="Q35" s="68" t="s">
        <v>170</v>
      </c>
      <c r="R35" s="68" t="s">
        <v>6664</v>
      </c>
      <c r="S35" s="68" t="s">
        <v>6665</v>
      </c>
      <c r="T35" s="68" t="s">
        <v>6666</v>
      </c>
      <c r="U35" s="68" t="s">
        <v>6667</v>
      </c>
      <c r="V35" s="68" t="s">
        <v>136</v>
      </c>
      <c r="W35" s="68" t="s">
        <v>137</v>
      </c>
      <c r="X35" s="68" t="s">
        <v>349</v>
      </c>
      <c r="Y35" s="68" t="s">
        <v>6668</v>
      </c>
      <c r="Z35" s="68" t="s">
        <v>6669</v>
      </c>
      <c r="AA35" s="68" t="s">
        <v>139</v>
      </c>
      <c r="AB35" s="68" t="s">
        <v>140</v>
      </c>
      <c r="AC35" s="68" t="s">
        <v>5272</v>
      </c>
      <c r="AD35" s="68" t="s">
        <v>143</v>
      </c>
      <c r="AE35" s="68" t="s">
        <v>6670</v>
      </c>
      <c r="AF35" s="68" t="s">
        <v>143</v>
      </c>
      <c r="AG35" s="68" t="s">
        <v>235</v>
      </c>
      <c r="AH35" s="68" t="s">
        <v>141</v>
      </c>
      <c r="AI35" s="68" t="s">
        <v>143</v>
      </c>
      <c r="AJ35" s="68" t="s">
        <v>6670</v>
      </c>
      <c r="AK35" s="68" t="s">
        <v>142</v>
      </c>
      <c r="AL35" s="68" t="s">
        <v>143</v>
      </c>
      <c r="AM35" s="68" t="s">
        <v>6671</v>
      </c>
      <c r="AN35" s="68" t="s">
        <v>174</v>
      </c>
      <c r="AO35" s="68" t="s">
        <v>6533</v>
      </c>
      <c r="AP35" s="68" t="s">
        <v>6534</v>
      </c>
      <c r="AQ35" s="68" t="s">
        <v>6535</v>
      </c>
      <c r="AR35" s="68" t="s">
        <v>353</v>
      </c>
      <c r="AS35" s="68" t="s">
        <v>231</v>
      </c>
      <c r="AT35" s="68" t="s">
        <v>354</v>
      </c>
      <c r="AU35" s="68" t="s">
        <v>6536</v>
      </c>
      <c r="AV35" s="68" t="s">
        <v>145</v>
      </c>
      <c r="AW35" s="68" t="s">
        <v>146</v>
      </c>
      <c r="AX35" s="68" t="s">
        <v>972</v>
      </c>
      <c r="AY35" s="68" t="s">
        <v>148</v>
      </c>
      <c r="AZ35" s="68" t="s">
        <v>139</v>
      </c>
      <c r="BA35" s="68" t="s">
        <v>149</v>
      </c>
      <c r="BB35" s="68" t="s">
        <v>150</v>
      </c>
      <c r="BC35" s="68" t="s">
        <v>156</v>
      </c>
      <c r="BD35" s="68" t="s">
        <v>157</v>
      </c>
      <c r="BE35" s="68" t="s">
        <v>303</v>
      </c>
      <c r="BF35" s="68" t="s">
        <v>6672</v>
      </c>
      <c r="BG35" s="68" t="s">
        <v>5272</v>
      </c>
      <c r="BH35" s="68" t="s">
        <v>143</v>
      </c>
      <c r="BI35" s="68" t="s">
        <v>143</v>
      </c>
      <c r="BJ35" s="68" t="s">
        <v>143</v>
      </c>
      <c r="BK35" s="68" t="s">
        <v>136</v>
      </c>
      <c r="BL35" s="68" t="s">
        <v>143</v>
      </c>
      <c r="BM35" s="68" t="s">
        <v>160</v>
      </c>
      <c r="BN35" s="68" t="s">
        <v>160</v>
      </c>
      <c r="BO35" s="68" t="s">
        <v>143</v>
      </c>
      <c r="BP35" s="68" t="s">
        <v>143</v>
      </c>
      <c r="BQ35" s="68" t="s">
        <v>1541</v>
      </c>
      <c r="BR35" s="68" t="s">
        <v>5352</v>
      </c>
      <c r="BS35" s="68" t="s">
        <v>162</v>
      </c>
      <c r="BT35" s="68" t="s">
        <v>6670</v>
      </c>
      <c r="BU35" s="68" t="s">
        <v>6670</v>
      </c>
      <c r="BV35" s="68" t="s">
        <v>1856</v>
      </c>
      <c r="BW35" s="68" t="s">
        <v>6673</v>
      </c>
      <c r="BX35" s="68" t="s">
        <v>135</v>
      </c>
      <c r="BY35" s="68" t="s">
        <v>148</v>
      </c>
      <c r="BZ35" s="68" t="s">
        <v>6541</v>
      </c>
      <c r="CA35" s="68" t="s">
        <v>174</v>
      </c>
      <c r="CB35" s="68" t="s">
        <v>143</v>
      </c>
      <c r="CC35" s="68" t="s">
        <v>143</v>
      </c>
      <c r="CD35" s="68" t="s">
        <v>362</v>
      </c>
      <c r="CE35" s="68" t="s">
        <v>6674</v>
      </c>
      <c r="CF35" s="68" t="s">
        <v>2261</v>
      </c>
      <c r="CG35" s="68" t="s">
        <v>2261</v>
      </c>
      <c r="CH35" s="68" t="s">
        <v>143</v>
      </c>
      <c r="CI35" s="68" t="s">
        <v>143</v>
      </c>
      <c r="CJ35" s="68" t="s">
        <v>5272</v>
      </c>
      <c r="CK35" s="68" t="s">
        <v>143</v>
      </c>
      <c r="CL35" s="68" t="s">
        <v>143</v>
      </c>
      <c r="CM35" s="68" t="s">
        <v>143</v>
      </c>
      <c r="CN35" s="68" t="s">
        <v>143</v>
      </c>
      <c r="CO35" s="68" t="s">
        <v>6543</v>
      </c>
      <c r="CP35" s="68" t="s">
        <v>143</v>
      </c>
      <c r="CQ35" s="68" t="s">
        <v>143</v>
      </c>
      <c r="CR35" s="68" t="s">
        <v>143</v>
      </c>
      <c r="CS35" s="68" t="s">
        <v>1</v>
      </c>
      <c r="CT35" s="68" t="s">
        <v>143</v>
      </c>
      <c r="CU35" s="68" t="s">
        <v>1</v>
      </c>
      <c r="CV35" s="68" t="s">
        <v>1985</v>
      </c>
      <c r="CW35" s="68" t="s">
        <v>1985</v>
      </c>
      <c r="CX35" s="68" t="s">
        <v>342</v>
      </c>
      <c r="CY35" s="68" t="s">
        <v>166</v>
      </c>
      <c r="CZ35" s="68" t="s">
        <v>136</v>
      </c>
      <c r="DA35" s="68" t="s">
        <v>1986</v>
      </c>
      <c r="DB35" s="68" t="s">
        <v>143</v>
      </c>
      <c r="DC35" s="68" t="s">
        <v>143</v>
      </c>
      <c r="DD35" s="68" t="s">
        <v>5129</v>
      </c>
      <c r="DE35" s="68" t="s">
        <v>2261</v>
      </c>
      <c r="DF35" s="68" t="s">
        <v>5830</v>
      </c>
      <c r="DG35" s="68"/>
    </row>
    <row r="36" spans="1:115" s="3" customFormat="1" ht="25.5" hidden="1" x14ac:dyDescent="0.2">
      <c r="A36" s="73">
        <v>45292</v>
      </c>
      <c r="B36" s="3" t="s">
        <v>15606</v>
      </c>
      <c r="C36" s="68">
        <v>111582</v>
      </c>
      <c r="D36" s="68" t="s">
        <v>6403</v>
      </c>
      <c r="E36" s="68" t="s">
        <v>364</v>
      </c>
      <c r="F36" s="69">
        <v>45306</v>
      </c>
      <c r="G36" s="68" t="s">
        <v>165</v>
      </c>
      <c r="H36" s="68" t="s">
        <v>166</v>
      </c>
      <c r="I36" s="70">
        <v>104.85</v>
      </c>
      <c r="J36" s="70">
        <v>260</v>
      </c>
      <c r="K36" s="71">
        <f t="shared" si="0"/>
        <v>4.8783075134310478E-3</v>
      </c>
      <c r="L36" s="68" t="s">
        <v>342</v>
      </c>
      <c r="M36" s="68" t="s">
        <v>129</v>
      </c>
      <c r="N36" s="68" t="s">
        <v>960</v>
      </c>
      <c r="O36" s="68" t="s">
        <v>4892</v>
      </c>
      <c r="P36" s="93" t="s">
        <v>5336</v>
      </c>
      <c r="Q36" s="68" t="s">
        <v>170</v>
      </c>
      <c r="R36" s="68" t="s">
        <v>6675</v>
      </c>
      <c r="S36" s="68" t="s">
        <v>6676</v>
      </c>
      <c r="T36" s="68" t="s">
        <v>6677</v>
      </c>
      <c r="U36" s="68" t="s">
        <v>4888</v>
      </c>
      <c r="V36" s="68" t="s">
        <v>136</v>
      </c>
      <c r="W36" s="68" t="s">
        <v>137</v>
      </c>
      <c r="X36" s="68" t="s">
        <v>349</v>
      </c>
      <c r="Y36" s="68" t="s">
        <v>6678</v>
      </c>
      <c r="Z36" s="68" t="s">
        <v>6679</v>
      </c>
      <c r="AA36" s="68" t="s">
        <v>139</v>
      </c>
      <c r="AB36" s="68" t="s">
        <v>140</v>
      </c>
      <c r="AC36" s="68" t="s">
        <v>5272</v>
      </c>
      <c r="AD36" s="68" t="s">
        <v>143</v>
      </c>
      <c r="AE36" s="68" t="s">
        <v>6411</v>
      </c>
      <c r="AF36" s="68" t="s">
        <v>143</v>
      </c>
      <c r="AG36" s="68" t="s">
        <v>235</v>
      </c>
      <c r="AH36" s="68" t="s">
        <v>141</v>
      </c>
      <c r="AI36" s="68" t="s">
        <v>143</v>
      </c>
      <c r="AJ36" s="68" t="s">
        <v>6411</v>
      </c>
      <c r="AK36" s="68" t="s">
        <v>207</v>
      </c>
      <c r="AL36" s="68" t="s">
        <v>143</v>
      </c>
      <c r="AM36" s="68" t="s">
        <v>6680</v>
      </c>
      <c r="AN36" s="68" t="s">
        <v>174</v>
      </c>
      <c r="AO36" s="68" t="s">
        <v>1201</v>
      </c>
      <c r="AP36" s="68" t="s">
        <v>176</v>
      </c>
      <c r="AQ36" s="68" t="s">
        <v>4896</v>
      </c>
      <c r="AR36" s="68" t="s">
        <v>178</v>
      </c>
      <c r="AS36" s="68" t="s">
        <v>179</v>
      </c>
      <c r="AT36" s="68" t="s">
        <v>180</v>
      </c>
      <c r="AU36" s="68" t="s">
        <v>181</v>
      </c>
      <c r="AV36" s="68" t="s">
        <v>145</v>
      </c>
      <c r="AW36" s="68" t="s">
        <v>146</v>
      </c>
      <c r="AX36" s="68" t="s">
        <v>972</v>
      </c>
      <c r="AY36" s="68" t="s">
        <v>148</v>
      </c>
      <c r="AZ36" s="68" t="s">
        <v>139</v>
      </c>
      <c r="BA36" s="68" t="s">
        <v>149</v>
      </c>
      <c r="BB36" s="68" t="s">
        <v>150</v>
      </c>
      <c r="BC36" s="68" t="s">
        <v>156</v>
      </c>
      <c r="BD36" s="68" t="s">
        <v>157</v>
      </c>
      <c r="BE36" s="68" t="s">
        <v>303</v>
      </c>
      <c r="BF36" s="68" t="s">
        <v>6681</v>
      </c>
      <c r="BG36" s="68" t="s">
        <v>5272</v>
      </c>
      <c r="BH36" s="68" t="s">
        <v>143</v>
      </c>
      <c r="BI36" s="68" t="s">
        <v>143</v>
      </c>
      <c r="BJ36" s="68" t="s">
        <v>143</v>
      </c>
      <c r="BK36" s="68" t="s">
        <v>136</v>
      </c>
      <c r="BL36" s="68" t="s">
        <v>143</v>
      </c>
      <c r="BM36" s="68" t="s">
        <v>160</v>
      </c>
      <c r="BN36" s="68" t="s">
        <v>160</v>
      </c>
      <c r="BO36" s="68" t="s">
        <v>143</v>
      </c>
      <c r="BP36" s="68" t="s">
        <v>143</v>
      </c>
      <c r="BQ36" s="68" t="s">
        <v>3231</v>
      </c>
      <c r="BR36" s="68" t="s">
        <v>5352</v>
      </c>
      <c r="BS36" s="68" t="s">
        <v>162</v>
      </c>
      <c r="BT36" s="68" t="s">
        <v>6411</v>
      </c>
      <c r="BU36" s="68" t="s">
        <v>6411</v>
      </c>
      <c r="BV36" s="68" t="s">
        <v>4888</v>
      </c>
      <c r="BW36" s="68" t="s">
        <v>3488</v>
      </c>
      <c r="BX36" s="68" t="s">
        <v>3488</v>
      </c>
      <c r="BY36" s="68" t="s">
        <v>148</v>
      </c>
      <c r="BZ36" s="68" t="s">
        <v>2557</v>
      </c>
      <c r="CA36" s="68" t="s">
        <v>174</v>
      </c>
      <c r="CB36" s="68" t="s">
        <v>143</v>
      </c>
      <c r="CC36" s="68" t="s">
        <v>143</v>
      </c>
      <c r="CD36" s="68" t="s">
        <v>362</v>
      </c>
      <c r="CE36" s="68" t="s">
        <v>5137</v>
      </c>
      <c r="CF36" s="68" t="s">
        <v>2261</v>
      </c>
      <c r="CG36" s="68" t="s">
        <v>2261</v>
      </c>
      <c r="CH36" s="68" t="s">
        <v>143</v>
      </c>
      <c r="CI36" s="68" t="s">
        <v>143</v>
      </c>
      <c r="CJ36" s="68" t="s">
        <v>5272</v>
      </c>
      <c r="CK36" s="68" t="s">
        <v>143</v>
      </c>
      <c r="CL36" s="68" t="s">
        <v>143</v>
      </c>
      <c r="CM36" s="68" t="s">
        <v>143</v>
      </c>
      <c r="CN36" s="68" t="s">
        <v>143</v>
      </c>
      <c r="CO36" s="68" t="s">
        <v>143</v>
      </c>
      <c r="CP36" s="68" t="s">
        <v>143</v>
      </c>
      <c r="CQ36" s="68" t="s">
        <v>143</v>
      </c>
      <c r="CR36" s="68" t="s">
        <v>143</v>
      </c>
      <c r="CS36" s="68" t="s">
        <v>1</v>
      </c>
      <c r="CT36" s="68" t="s">
        <v>143</v>
      </c>
      <c r="CU36" s="68" t="s">
        <v>1</v>
      </c>
      <c r="CV36" s="68" t="s">
        <v>1985</v>
      </c>
      <c r="CW36" s="68" t="s">
        <v>1985</v>
      </c>
      <c r="CX36" s="68" t="s">
        <v>342</v>
      </c>
      <c r="CY36" s="68" t="s">
        <v>166</v>
      </c>
      <c r="CZ36" s="68" t="s">
        <v>136</v>
      </c>
      <c r="DA36" s="68" t="s">
        <v>1986</v>
      </c>
      <c r="DB36" s="68" t="s">
        <v>143</v>
      </c>
      <c r="DC36" s="68" t="s">
        <v>143</v>
      </c>
      <c r="DD36" s="68" t="s">
        <v>364</v>
      </c>
      <c r="DE36" s="68" t="s">
        <v>2261</v>
      </c>
      <c r="DF36" s="68" t="s">
        <v>5830</v>
      </c>
      <c r="DG36" s="68"/>
    </row>
    <row r="37" spans="1:115" s="3" customFormat="1" hidden="1" x14ac:dyDescent="0.2">
      <c r="A37" s="73">
        <v>45292</v>
      </c>
      <c r="B37" s="3" t="s">
        <v>15606</v>
      </c>
      <c r="C37" s="68">
        <v>111772</v>
      </c>
      <c r="D37" s="68" t="s">
        <v>6317</v>
      </c>
      <c r="E37" s="68" t="s">
        <v>373</v>
      </c>
      <c r="F37" s="69">
        <v>45307</v>
      </c>
      <c r="G37" s="68" t="s">
        <v>165</v>
      </c>
      <c r="H37" s="68" t="s">
        <v>166</v>
      </c>
      <c r="I37" s="70">
        <v>103.37</v>
      </c>
      <c r="J37" s="70">
        <v>103.37</v>
      </c>
      <c r="K37" s="71">
        <f t="shared" si="0"/>
        <v>4.8094482371327371E-3</v>
      </c>
      <c r="L37" s="68" t="s">
        <v>316</v>
      </c>
      <c r="M37" s="68" t="s">
        <v>317</v>
      </c>
      <c r="N37" s="68" t="s">
        <v>960</v>
      </c>
      <c r="O37" s="68" t="s">
        <v>6682</v>
      </c>
      <c r="P37" s="93" t="s">
        <v>879</v>
      </c>
      <c r="Q37" s="68" t="s">
        <v>170</v>
      </c>
      <c r="R37" s="68" t="s">
        <v>6683</v>
      </c>
      <c r="S37" s="68" t="s">
        <v>6684</v>
      </c>
      <c r="T37" s="68" t="s">
        <v>135</v>
      </c>
      <c r="U37" s="68" t="s">
        <v>135</v>
      </c>
      <c r="V37" s="68" t="s">
        <v>136</v>
      </c>
      <c r="W37" s="68" t="s">
        <v>137</v>
      </c>
      <c r="X37" s="68" t="s">
        <v>2483</v>
      </c>
      <c r="Y37" s="68" t="s">
        <v>6685</v>
      </c>
      <c r="Z37" s="68" t="s">
        <v>6686</v>
      </c>
      <c r="AA37" s="68" t="s">
        <v>139</v>
      </c>
      <c r="AB37" s="68" t="s">
        <v>226</v>
      </c>
      <c r="AC37" s="68" t="s">
        <v>5272</v>
      </c>
      <c r="AD37" s="68" t="s">
        <v>143</v>
      </c>
      <c r="AE37" s="68" t="s">
        <v>5272</v>
      </c>
      <c r="AF37" s="68" t="s">
        <v>143</v>
      </c>
      <c r="AG37" s="68" t="s">
        <v>235</v>
      </c>
      <c r="AH37" s="68" t="s">
        <v>141</v>
      </c>
      <c r="AI37" s="68" t="s">
        <v>143</v>
      </c>
      <c r="AJ37" s="68" t="s">
        <v>143</v>
      </c>
      <c r="AK37" s="68" t="s">
        <v>207</v>
      </c>
      <c r="AL37" s="68" t="s">
        <v>143</v>
      </c>
      <c r="AM37" s="68" t="s">
        <v>6687</v>
      </c>
      <c r="AN37" s="68" t="s">
        <v>143</v>
      </c>
      <c r="AO37" s="68" t="s">
        <v>6688</v>
      </c>
      <c r="AP37" s="68" t="s">
        <v>6689</v>
      </c>
      <c r="AQ37" s="68" t="s">
        <v>6690</v>
      </c>
      <c r="AR37" s="68" t="s">
        <v>353</v>
      </c>
      <c r="AS37" s="68" t="s">
        <v>231</v>
      </c>
      <c r="AT37" s="68" t="s">
        <v>1895</v>
      </c>
      <c r="AU37" s="68" t="s">
        <v>6691</v>
      </c>
      <c r="AV37" s="68" t="s">
        <v>145</v>
      </c>
      <c r="AW37" s="68" t="s">
        <v>146</v>
      </c>
      <c r="AX37" s="68" t="s">
        <v>972</v>
      </c>
      <c r="AY37" s="68" t="s">
        <v>148</v>
      </c>
      <c r="AZ37" s="68" t="s">
        <v>139</v>
      </c>
      <c r="BA37" s="68" t="s">
        <v>149</v>
      </c>
      <c r="BB37" s="68" t="s">
        <v>150</v>
      </c>
      <c r="BC37" s="68" t="s">
        <v>156</v>
      </c>
      <c r="BD37" s="68" t="s">
        <v>157</v>
      </c>
      <c r="BE37" s="68" t="s">
        <v>303</v>
      </c>
      <c r="BF37" s="68" t="s">
        <v>6692</v>
      </c>
      <c r="BG37" s="68" t="s">
        <v>5272</v>
      </c>
      <c r="BH37" s="68" t="s">
        <v>143</v>
      </c>
      <c r="BI37" s="68" t="s">
        <v>143</v>
      </c>
      <c r="BJ37" s="68" t="s">
        <v>143</v>
      </c>
      <c r="BK37" s="68" t="s">
        <v>136</v>
      </c>
      <c r="BL37" s="68" t="s">
        <v>143</v>
      </c>
      <c r="BM37" s="68" t="s">
        <v>160</v>
      </c>
      <c r="BN37" s="68" t="s">
        <v>160</v>
      </c>
      <c r="BO37" s="68" t="s">
        <v>373</v>
      </c>
      <c r="BP37" s="68" t="s">
        <v>143</v>
      </c>
      <c r="BQ37" s="68" t="s">
        <v>6693</v>
      </c>
      <c r="BR37" s="68" t="s">
        <v>5352</v>
      </c>
      <c r="BS37" s="68" t="s">
        <v>162</v>
      </c>
      <c r="BT37" s="68" t="s">
        <v>6687</v>
      </c>
      <c r="BU37" s="68" t="s">
        <v>6687</v>
      </c>
      <c r="BV37" s="68" t="s">
        <v>135</v>
      </c>
      <c r="BW37" s="68" t="s">
        <v>135</v>
      </c>
      <c r="BX37" s="68" t="s">
        <v>135</v>
      </c>
      <c r="BY37" s="68" t="s">
        <v>148</v>
      </c>
      <c r="BZ37" s="68" t="s">
        <v>6439</v>
      </c>
      <c r="CA37" s="68" t="s">
        <v>174</v>
      </c>
      <c r="CB37" s="68" t="s">
        <v>143</v>
      </c>
      <c r="CC37" s="68" t="s">
        <v>143</v>
      </c>
      <c r="CD37" s="68" t="s">
        <v>143</v>
      </c>
      <c r="CE37" s="68" t="s">
        <v>143</v>
      </c>
      <c r="CF37" s="68" t="s">
        <v>2261</v>
      </c>
      <c r="CG37" s="68" t="s">
        <v>143</v>
      </c>
      <c r="CH37" s="68" t="s">
        <v>143</v>
      </c>
      <c r="CI37" s="68" t="s">
        <v>143</v>
      </c>
      <c r="CJ37" s="68" t="s">
        <v>5272</v>
      </c>
      <c r="CK37" s="68" t="s">
        <v>143</v>
      </c>
      <c r="CL37" s="68" t="s">
        <v>143</v>
      </c>
      <c r="CM37" s="68" t="s">
        <v>143</v>
      </c>
      <c r="CN37" s="68" t="s">
        <v>143</v>
      </c>
      <c r="CO37" s="68" t="s">
        <v>6694</v>
      </c>
      <c r="CP37" s="68" t="s">
        <v>143</v>
      </c>
      <c r="CQ37" s="68" t="s">
        <v>143</v>
      </c>
      <c r="CR37" s="68" t="s">
        <v>143</v>
      </c>
      <c r="CS37" s="68" t="s">
        <v>1</v>
      </c>
      <c r="CT37" s="68" t="s">
        <v>143</v>
      </c>
      <c r="CU37" s="68" t="s">
        <v>1</v>
      </c>
      <c r="CV37" s="68" t="s">
        <v>1985</v>
      </c>
      <c r="CW37" s="68" t="s">
        <v>143</v>
      </c>
      <c r="CX37" s="68" t="s">
        <v>316</v>
      </c>
      <c r="CY37" s="68" t="s">
        <v>166</v>
      </c>
      <c r="CZ37" s="68" t="s">
        <v>136</v>
      </c>
      <c r="DA37" s="68" t="s">
        <v>1989</v>
      </c>
      <c r="DB37" s="68" t="s">
        <v>143</v>
      </c>
      <c r="DC37" s="68" t="s">
        <v>143</v>
      </c>
      <c r="DD37" s="68" t="s">
        <v>373</v>
      </c>
      <c r="DE37" s="68" t="s">
        <v>2261</v>
      </c>
      <c r="DF37" s="68" t="s">
        <v>781</v>
      </c>
      <c r="DG37" s="68"/>
    </row>
    <row r="38" spans="1:115" s="3" customFormat="1" hidden="1" x14ac:dyDescent="0.2">
      <c r="A38" s="73">
        <v>45292</v>
      </c>
      <c r="B38" s="3" t="s">
        <v>11</v>
      </c>
      <c r="C38" s="68">
        <v>111774</v>
      </c>
      <c r="D38" s="68" t="s">
        <v>5860</v>
      </c>
      <c r="E38" s="68" t="s">
        <v>685</v>
      </c>
      <c r="F38" s="69">
        <v>45308</v>
      </c>
      <c r="G38" s="68" t="s">
        <v>165</v>
      </c>
      <c r="H38" s="68" t="s">
        <v>166</v>
      </c>
      <c r="I38" s="70">
        <v>60</v>
      </c>
      <c r="J38" s="70">
        <v>60</v>
      </c>
      <c r="K38" s="71">
        <f t="shared" si="0"/>
        <v>2.7915922823639762E-3</v>
      </c>
      <c r="L38" s="68" t="s">
        <v>258</v>
      </c>
      <c r="M38" s="68" t="s">
        <v>129</v>
      </c>
      <c r="N38" s="68" t="s">
        <v>960</v>
      </c>
      <c r="O38" s="68" t="s">
        <v>3011</v>
      </c>
      <c r="P38" s="93" t="s">
        <v>921</v>
      </c>
      <c r="Q38" s="68" t="s">
        <v>170</v>
      </c>
      <c r="R38" s="68" t="s">
        <v>6695</v>
      </c>
      <c r="S38" s="68" t="s">
        <v>4861</v>
      </c>
      <c r="T38" s="68" t="s">
        <v>135</v>
      </c>
      <c r="U38" s="68" t="s">
        <v>135</v>
      </c>
      <c r="V38" s="68" t="s">
        <v>136</v>
      </c>
      <c r="W38" s="68" t="s">
        <v>137</v>
      </c>
      <c r="X38" s="68" t="s">
        <v>957</v>
      </c>
      <c r="Y38" s="68" t="s">
        <v>6696</v>
      </c>
      <c r="Z38" s="68" t="s">
        <v>6697</v>
      </c>
      <c r="AA38" s="68" t="s">
        <v>139</v>
      </c>
      <c r="AB38" s="68" t="s">
        <v>140</v>
      </c>
      <c r="AC38" s="68" t="s">
        <v>5272</v>
      </c>
      <c r="AD38" s="68" t="s">
        <v>143</v>
      </c>
      <c r="AE38" s="68" t="s">
        <v>5272</v>
      </c>
      <c r="AF38" s="68" t="s">
        <v>6698</v>
      </c>
      <c r="AG38" s="68" t="s">
        <v>235</v>
      </c>
      <c r="AH38" s="68" t="s">
        <v>141</v>
      </c>
      <c r="AI38" s="68" t="s">
        <v>143</v>
      </c>
      <c r="AJ38" s="68" t="s">
        <v>143</v>
      </c>
      <c r="AK38" s="68" t="s">
        <v>142</v>
      </c>
      <c r="AL38" s="68" t="s">
        <v>143</v>
      </c>
      <c r="AM38" s="68" t="s">
        <v>5695</v>
      </c>
      <c r="AN38" s="68" t="s">
        <v>143</v>
      </c>
      <c r="AO38" s="68" t="s">
        <v>3015</v>
      </c>
      <c r="AP38" s="68" t="s">
        <v>3016</v>
      </c>
      <c r="AQ38" s="68" t="s">
        <v>3017</v>
      </c>
      <c r="AR38" s="68" t="s">
        <v>2082</v>
      </c>
      <c r="AS38" s="68" t="s">
        <v>231</v>
      </c>
      <c r="AT38" s="68" t="s">
        <v>3018</v>
      </c>
      <c r="AU38" s="68" t="s">
        <v>3019</v>
      </c>
      <c r="AV38" s="68" t="s">
        <v>145</v>
      </c>
      <c r="AW38" s="68" t="s">
        <v>146</v>
      </c>
      <c r="AX38" s="68" t="s">
        <v>972</v>
      </c>
      <c r="AY38" s="68" t="s">
        <v>148</v>
      </c>
      <c r="AZ38" s="68" t="s">
        <v>139</v>
      </c>
      <c r="BA38" s="68" t="s">
        <v>149</v>
      </c>
      <c r="BB38" s="68" t="s">
        <v>150</v>
      </c>
      <c r="BC38" s="68" t="s">
        <v>156</v>
      </c>
      <c r="BD38" s="68" t="s">
        <v>157</v>
      </c>
      <c r="BE38" s="68" t="s">
        <v>303</v>
      </c>
      <c r="BF38" s="68" t="s">
        <v>6699</v>
      </c>
      <c r="BG38" s="68" t="s">
        <v>5272</v>
      </c>
      <c r="BH38" s="68" t="s">
        <v>143</v>
      </c>
      <c r="BI38" s="68" t="s">
        <v>143</v>
      </c>
      <c r="BJ38" s="68" t="s">
        <v>143</v>
      </c>
      <c r="BK38" s="68" t="s">
        <v>136</v>
      </c>
      <c r="BL38" s="68" t="s">
        <v>143</v>
      </c>
      <c r="BM38" s="68" t="s">
        <v>160</v>
      </c>
      <c r="BN38" s="68" t="s">
        <v>143</v>
      </c>
      <c r="BO38" s="68" t="s">
        <v>143</v>
      </c>
      <c r="BP38" s="68" t="s">
        <v>143</v>
      </c>
      <c r="BQ38" s="68" t="s">
        <v>6700</v>
      </c>
      <c r="BR38" s="68" t="s">
        <v>5352</v>
      </c>
      <c r="BS38" s="68" t="s">
        <v>162</v>
      </c>
      <c r="BT38" s="68" t="s">
        <v>5695</v>
      </c>
      <c r="BU38" s="68" t="s">
        <v>5695</v>
      </c>
      <c r="BV38" s="68" t="s">
        <v>135</v>
      </c>
      <c r="BW38" s="68" t="s">
        <v>135</v>
      </c>
      <c r="BX38" s="68" t="s">
        <v>135</v>
      </c>
      <c r="BY38" s="68" t="s">
        <v>148</v>
      </c>
      <c r="BZ38" s="68" t="s">
        <v>6701</v>
      </c>
      <c r="CA38" s="68" t="s">
        <v>174</v>
      </c>
      <c r="CB38" s="68" t="s">
        <v>143</v>
      </c>
      <c r="CC38" s="68" t="s">
        <v>143</v>
      </c>
      <c r="CD38" s="68" t="s">
        <v>143</v>
      </c>
      <c r="CE38" s="68" t="s">
        <v>143</v>
      </c>
      <c r="CF38" s="68" t="s">
        <v>2261</v>
      </c>
      <c r="CG38" s="68" t="s">
        <v>143</v>
      </c>
      <c r="CH38" s="68" t="s">
        <v>143</v>
      </c>
      <c r="CI38" s="68" t="s">
        <v>143</v>
      </c>
      <c r="CJ38" s="68" t="s">
        <v>5272</v>
      </c>
      <c r="CK38" s="68" t="s">
        <v>143</v>
      </c>
      <c r="CL38" s="68" t="s">
        <v>143</v>
      </c>
      <c r="CM38" s="68" t="s">
        <v>143</v>
      </c>
      <c r="CN38" s="68" t="s">
        <v>143</v>
      </c>
      <c r="CO38" s="68" t="s">
        <v>6702</v>
      </c>
      <c r="CP38" s="68" t="s">
        <v>143</v>
      </c>
      <c r="CQ38" s="68" t="s">
        <v>143</v>
      </c>
      <c r="CR38" s="68" t="s">
        <v>143</v>
      </c>
      <c r="CS38" s="68" t="s">
        <v>1</v>
      </c>
      <c r="CT38" s="68" t="s">
        <v>143</v>
      </c>
      <c r="CU38" s="68" t="s">
        <v>1</v>
      </c>
      <c r="CV38" s="68" t="s">
        <v>1985</v>
      </c>
      <c r="CW38" s="68" t="s">
        <v>143</v>
      </c>
      <c r="CX38" s="68" t="s">
        <v>258</v>
      </c>
      <c r="CY38" s="68" t="s">
        <v>166</v>
      </c>
      <c r="CZ38" s="68" t="s">
        <v>136</v>
      </c>
      <c r="DA38" s="68" t="s">
        <v>1986</v>
      </c>
      <c r="DB38" s="68" t="s">
        <v>143</v>
      </c>
      <c r="DC38" s="68" t="s">
        <v>143</v>
      </c>
      <c r="DD38" s="68" t="s">
        <v>685</v>
      </c>
      <c r="DE38" s="68" t="s">
        <v>2261</v>
      </c>
      <c r="DF38" s="68" t="s">
        <v>6703</v>
      </c>
      <c r="DG38" s="68"/>
    </row>
    <row r="39" spans="1:115" s="3" customFormat="1" hidden="1" x14ac:dyDescent="0.2">
      <c r="A39" s="73">
        <v>45292</v>
      </c>
      <c r="B39" s="3" t="s">
        <v>15606</v>
      </c>
      <c r="C39" s="68">
        <v>111775</v>
      </c>
      <c r="D39" s="68" t="s">
        <v>6317</v>
      </c>
      <c r="E39" s="68" t="s">
        <v>373</v>
      </c>
      <c r="F39" s="69">
        <v>45307</v>
      </c>
      <c r="G39" s="68" t="s">
        <v>165</v>
      </c>
      <c r="H39" s="68" t="s">
        <v>166</v>
      </c>
      <c r="I39" s="70">
        <v>62.65</v>
      </c>
      <c r="J39" s="70">
        <v>62.65</v>
      </c>
      <c r="K39" s="71">
        <f t="shared" si="0"/>
        <v>2.9148876081683851E-3</v>
      </c>
      <c r="L39" s="68" t="s">
        <v>316</v>
      </c>
      <c r="M39" s="68" t="s">
        <v>317</v>
      </c>
      <c r="N39" s="68" t="s">
        <v>960</v>
      </c>
      <c r="O39" s="68" t="s">
        <v>2929</v>
      </c>
      <c r="P39" s="93" t="s">
        <v>879</v>
      </c>
      <c r="Q39" s="68" t="s">
        <v>170</v>
      </c>
      <c r="R39" s="68" t="s">
        <v>6704</v>
      </c>
      <c r="S39" s="68" t="s">
        <v>6705</v>
      </c>
      <c r="T39" s="68" t="s">
        <v>135</v>
      </c>
      <c r="U39" s="68" t="s">
        <v>135</v>
      </c>
      <c r="V39" s="68" t="s">
        <v>136</v>
      </c>
      <c r="W39" s="68" t="s">
        <v>137</v>
      </c>
      <c r="X39" s="68" t="s">
        <v>2483</v>
      </c>
      <c r="Y39" s="68" t="s">
        <v>6706</v>
      </c>
      <c r="Z39" s="68" t="s">
        <v>6707</v>
      </c>
      <c r="AA39" s="68" t="s">
        <v>139</v>
      </c>
      <c r="AB39" s="68" t="s">
        <v>226</v>
      </c>
      <c r="AC39" s="68" t="s">
        <v>5272</v>
      </c>
      <c r="AD39" s="68" t="s">
        <v>143</v>
      </c>
      <c r="AE39" s="68" t="s">
        <v>5272</v>
      </c>
      <c r="AF39" s="68" t="s">
        <v>143</v>
      </c>
      <c r="AG39" s="68" t="s">
        <v>235</v>
      </c>
      <c r="AH39" s="68" t="s">
        <v>141</v>
      </c>
      <c r="AI39" s="68" t="s">
        <v>143</v>
      </c>
      <c r="AJ39" s="68" t="s">
        <v>143</v>
      </c>
      <c r="AK39" s="68" t="s">
        <v>207</v>
      </c>
      <c r="AL39" s="68" t="s">
        <v>143</v>
      </c>
      <c r="AM39" s="68" t="s">
        <v>6708</v>
      </c>
      <c r="AN39" s="68" t="s">
        <v>143</v>
      </c>
      <c r="AO39" s="68" t="s">
        <v>2258</v>
      </c>
      <c r="AP39" s="68" t="s">
        <v>2259</v>
      </c>
      <c r="AQ39" s="68" t="s">
        <v>2930</v>
      </c>
      <c r="AR39" s="68" t="s">
        <v>2177</v>
      </c>
      <c r="AS39" s="68" t="s">
        <v>231</v>
      </c>
      <c r="AT39" s="68" t="s">
        <v>2623</v>
      </c>
      <c r="AU39" s="68" t="s">
        <v>2262</v>
      </c>
      <c r="AV39" s="68" t="s">
        <v>145</v>
      </c>
      <c r="AW39" s="68" t="s">
        <v>146</v>
      </c>
      <c r="AX39" s="68" t="s">
        <v>972</v>
      </c>
      <c r="AY39" s="68" t="s">
        <v>148</v>
      </c>
      <c r="AZ39" s="68" t="s">
        <v>139</v>
      </c>
      <c r="BA39" s="68" t="s">
        <v>149</v>
      </c>
      <c r="BB39" s="68" t="s">
        <v>150</v>
      </c>
      <c r="BC39" s="68" t="s">
        <v>156</v>
      </c>
      <c r="BD39" s="68" t="s">
        <v>157</v>
      </c>
      <c r="BE39" s="68" t="s">
        <v>303</v>
      </c>
      <c r="BF39" s="68" t="s">
        <v>6709</v>
      </c>
      <c r="BG39" s="68" t="s">
        <v>5272</v>
      </c>
      <c r="BH39" s="68" t="s">
        <v>143</v>
      </c>
      <c r="BI39" s="68" t="s">
        <v>143</v>
      </c>
      <c r="BJ39" s="68" t="s">
        <v>143</v>
      </c>
      <c r="BK39" s="68" t="s">
        <v>136</v>
      </c>
      <c r="BL39" s="68" t="s">
        <v>143</v>
      </c>
      <c r="BM39" s="68" t="s">
        <v>160</v>
      </c>
      <c r="BN39" s="68" t="s">
        <v>160</v>
      </c>
      <c r="BO39" s="68" t="s">
        <v>373</v>
      </c>
      <c r="BP39" s="68" t="s">
        <v>143</v>
      </c>
      <c r="BQ39" s="68" t="s">
        <v>6710</v>
      </c>
      <c r="BR39" s="68" t="s">
        <v>5352</v>
      </c>
      <c r="BS39" s="68" t="s">
        <v>162</v>
      </c>
      <c r="BT39" s="68" t="s">
        <v>6708</v>
      </c>
      <c r="BU39" s="68" t="s">
        <v>6708</v>
      </c>
      <c r="BV39" s="68" t="s">
        <v>135</v>
      </c>
      <c r="BW39" s="68" t="s">
        <v>135</v>
      </c>
      <c r="BX39" s="68" t="s">
        <v>135</v>
      </c>
      <c r="BY39" s="68" t="s">
        <v>148</v>
      </c>
      <c r="BZ39" s="68" t="s">
        <v>6439</v>
      </c>
      <c r="CA39" s="68" t="s">
        <v>174</v>
      </c>
      <c r="CB39" s="68" t="s">
        <v>143</v>
      </c>
      <c r="CC39" s="68" t="s">
        <v>143</v>
      </c>
      <c r="CD39" s="68" t="s">
        <v>143</v>
      </c>
      <c r="CE39" s="68" t="s">
        <v>143</v>
      </c>
      <c r="CF39" s="68" t="s">
        <v>2261</v>
      </c>
      <c r="CG39" s="68" t="s">
        <v>143</v>
      </c>
      <c r="CH39" s="68" t="s">
        <v>143</v>
      </c>
      <c r="CI39" s="68" t="s">
        <v>143</v>
      </c>
      <c r="CJ39" s="68" t="s">
        <v>5272</v>
      </c>
      <c r="CK39" s="68" t="s">
        <v>143</v>
      </c>
      <c r="CL39" s="68" t="s">
        <v>143</v>
      </c>
      <c r="CM39" s="68" t="s">
        <v>143</v>
      </c>
      <c r="CN39" s="68" t="s">
        <v>143</v>
      </c>
      <c r="CO39" s="68" t="s">
        <v>143</v>
      </c>
      <c r="CP39" s="68" t="s">
        <v>143</v>
      </c>
      <c r="CQ39" s="68" t="s">
        <v>143</v>
      </c>
      <c r="CR39" s="68" t="s">
        <v>143</v>
      </c>
      <c r="CS39" s="68" t="s">
        <v>1</v>
      </c>
      <c r="CT39" s="68" t="s">
        <v>143</v>
      </c>
      <c r="CU39" s="68" t="s">
        <v>1</v>
      </c>
      <c r="CV39" s="68" t="s">
        <v>1985</v>
      </c>
      <c r="CW39" s="68" t="s">
        <v>143</v>
      </c>
      <c r="CX39" s="68" t="s">
        <v>316</v>
      </c>
      <c r="CY39" s="68" t="s">
        <v>166</v>
      </c>
      <c r="CZ39" s="68" t="s">
        <v>136</v>
      </c>
      <c r="DA39" s="68" t="s">
        <v>1989</v>
      </c>
      <c r="DB39" s="68" t="s">
        <v>143</v>
      </c>
      <c r="DC39" s="68" t="s">
        <v>143</v>
      </c>
      <c r="DD39" s="68" t="s">
        <v>373</v>
      </c>
      <c r="DE39" s="68" t="s">
        <v>2261</v>
      </c>
      <c r="DF39" s="68" t="s">
        <v>781</v>
      </c>
      <c r="DG39" s="68"/>
    </row>
    <row r="40" spans="1:115" s="3" customFormat="1" hidden="1" x14ac:dyDescent="0.2">
      <c r="A40" s="73">
        <v>45292</v>
      </c>
      <c r="B40" s="3" t="s">
        <v>15606</v>
      </c>
      <c r="C40" s="68">
        <v>111776</v>
      </c>
      <c r="D40" s="68" t="s">
        <v>6317</v>
      </c>
      <c r="E40" s="68" t="s">
        <v>373</v>
      </c>
      <c r="F40" s="69">
        <v>45302</v>
      </c>
      <c r="G40" s="68" t="s">
        <v>165</v>
      </c>
      <c r="H40" s="68" t="s">
        <v>166</v>
      </c>
      <c r="I40" s="70">
        <v>160.83000000000001</v>
      </c>
      <c r="J40" s="70">
        <v>160.83000000000001</v>
      </c>
      <c r="K40" s="71">
        <f t="shared" si="0"/>
        <v>7.4828631128766388E-3</v>
      </c>
      <c r="L40" s="68" t="s">
        <v>316</v>
      </c>
      <c r="M40" s="68" t="s">
        <v>317</v>
      </c>
      <c r="N40" s="68" t="s">
        <v>960</v>
      </c>
      <c r="O40" s="68" t="s">
        <v>647</v>
      </c>
      <c r="P40" s="93" t="s">
        <v>879</v>
      </c>
      <c r="Q40" s="68" t="s">
        <v>170</v>
      </c>
      <c r="R40" s="68" t="s">
        <v>6711</v>
      </c>
      <c r="S40" s="68" t="s">
        <v>6712</v>
      </c>
      <c r="T40" s="68" t="s">
        <v>135</v>
      </c>
      <c r="U40" s="68" t="s">
        <v>135</v>
      </c>
      <c r="V40" s="68" t="s">
        <v>136</v>
      </c>
      <c r="W40" s="68" t="s">
        <v>137</v>
      </c>
      <c r="X40" s="68" t="s">
        <v>2483</v>
      </c>
      <c r="Y40" s="68" t="s">
        <v>6713</v>
      </c>
      <c r="Z40" s="68" t="s">
        <v>6714</v>
      </c>
      <c r="AA40" s="68" t="s">
        <v>139</v>
      </c>
      <c r="AB40" s="68" t="s">
        <v>226</v>
      </c>
      <c r="AC40" s="68" t="s">
        <v>5272</v>
      </c>
      <c r="AD40" s="68" t="s">
        <v>143</v>
      </c>
      <c r="AE40" s="68" t="s">
        <v>5272</v>
      </c>
      <c r="AF40" s="68" t="s">
        <v>143</v>
      </c>
      <c r="AG40" s="68" t="s">
        <v>235</v>
      </c>
      <c r="AH40" s="68" t="s">
        <v>141</v>
      </c>
      <c r="AI40" s="68" t="s">
        <v>143</v>
      </c>
      <c r="AJ40" s="68" t="s">
        <v>143</v>
      </c>
      <c r="AK40" s="68" t="s">
        <v>207</v>
      </c>
      <c r="AL40" s="68" t="s">
        <v>143</v>
      </c>
      <c r="AM40" s="68" t="s">
        <v>6715</v>
      </c>
      <c r="AN40" s="68" t="s">
        <v>143</v>
      </c>
      <c r="AO40" s="68" t="s">
        <v>650</v>
      </c>
      <c r="AP40" s="68" t="s">
        <v>568</v>
      </c>
      <c r="AQ40" s="68" t="s">
        <v>651</v>
      </c>
      <c r="AR40" s="68" t="s">
        <v>570</v>
      </c>
      <c r="AS40" s="68" t="s">
        <v>231</v>
      </c>
      <c r="AT40" s="68" t="s">
        <v>652</v>
      </c>
      <c r="AU40" s="68" t="s">
        <v>572</v>
      </c>
      <c r="AV40" s="68" t="s">
        <v>145</v>
      </c>
      <c r="AW40" s="68" t="s">
        <v>146</v>
      </c>
      <c r="AX40" s="68" t="s">
        <v>972</v>
      </c>
      <c r="AY40" s="68" t="s">
        <v>148</v>
      </c>
      <c r="AZ40" s="68" t="s">
        <v>139</v>
      </c>
      <c r="BA40" s="68" t="s">
        <v>149</v>
      </c>
      <c r="BB40" s="68" t="s">
        <v>150</v>
      </c>
      <c r="BC40" s="68" t="s">
        <v>156</v>
      </c>
      <c r="BD40" s="68" t="s">
        <v>157</v>
      </c>
      <c r="BE40" s="68" t="s">
        <v>303</v>
      </c>
      <c r="BF40" s="68" t="s">
        <v>6716</v>
      </c>
      <c r="BG40" s="68" t="s">
        <v>5272</v>
      </c>
      <c r="BH40" s="68" t="s">
        <v>143</v>
      </c>
      <c r="BI40" s="68" t="s">
        <v>143</v>
      </c>
      <c r="BJ40" s="68" t="s">
        <v>143</v>
      </c>
      <c r="BK40" s="68" t="s">
        <v>136</v>
      </c>
      <c r="BL40" s="68" t="s">
        <v>143</v>
      </c>
      <c r="BM40" s="68" t="s">
        <v>160</v>
      </c>
      <c r="BN40" s="68" t="s">
        <v>160</v>
      </c>
      <c r="BO40" s="68" t="s">
        <v>373</v>
      </c>
      <c r="BP40" s="68" t="s">
        <v>143</v>
      </c>
      <c r="BQ40" s="68" t="s">
        <v>6717</v>
      </c>
      <c r="BR40" s="68" t="s">
        <v>5352</v>
      </c>
      <c r="BS40" s="68" t="s">
        <v>162</v>
      </c>
      <c r="BT40" s="68" t="s">
        <v>6715</v>
      </c>
      <c r="BU40" s="68" t="s">
        <v>6715</v>
      </c>
      <c r="BV40" s="68" t="s">
        <v>135</v>
      </c>
      <c r="BW40" s="68" t="s">
        <v>135</v>
      </c>
      <c r="BX40" s="68" t="s">
        <v>135</v>
      </c>
      <c r="BY40" s="68" t="s">
        <v>148</v>
      </c>
      <c r="BZ40" s="68" t="s">
        <v>6439</v>
      </c>
      <c r="CA40" s="68" t="s">
        <v>174</v>
      </c>
      <c r="CB40" s="68" t="s">
        <v>143</v>
      </c>
      <c r="CC40" s="68" t="s">
        <v>143</v>
      </c>
      <c r="CD40" s="68" t="s">
        <v>143</v>
      </c>
      <c r="CE40" s="68" t="s">
        <v>143</v>
      </c>
      <c r="CF40" s="68" t="s">
        <v>2261</v>
      </c>
      <c r="CG40" s="68" t="s">
        <v>143</v>
      </c>
      <c r="CH40" s="68" t="s">
        <v>143</v>
      </c>
      <c r="CI40" s="68" t="s">
        <v>143</v>
      </c>
      <c r="CJ40" s="68" t="s">
        <v>5272</v>
      </c>
      <c r="CK40" s="68" t="s">
        <v>143</v>
      </c>
      <c r="CL40" s="68" t="s">
        <v>143</v>
      </c>
      <c r="CM40" s="68" t="s">
        <v>143</v>
      </c>
      <c r="CN40" s="68" t="s">
        <v>143</v>
      </c>
      <c r="CO40" s="68" t="s">
        <v>143</v>
      </c>
      <c r="CP40" s="68" t="s">
        <v>143</v>
      </c>
      <c r="CQ40" s="68" t="s">
        <v>143</v>
      </c>
      <c r="CR40" s="68" t="s">
        <v>143</v>
      </c>
      <c r="CS40" s="68" t="s">
        <v>1</v>
      </c>
      <c r="CT40" s="68" t="s">
        <v>143</v>
      </c>
      <c r="CU40" s="68" t="s">
        <v>1</v>
      </c>
      <c r="CV40" s="68" t="s">
        <v>1985</v>
      </c>
      <c r="CW40" s="68" t="s">
        <v>143</v>
      </c>
      <c r="CX40" s="68" t="s">
        <v>316</v>
      </c>
      <c r="CY40" s="68" t="s">
        <v>166</v>
      </c>
      <c r="CZ40" s="68" t="s">
        <v>136</v>
      </c>
      <c r="DA40" s="68" t="s">
        <v>1989</v>
      </c>
      <c r="DB40" s="68" t="s">
        <v>143</v>
      </c>
      <c r="DC40" s="68" t="s">
        <v>143</v>
      </c>
      <c r="DD40" s="68" t="s">
        <v>373</v>
      </c>
      <c r="DE40" s="68" t="s">
        <v>2261</v>
      </c>
      <c r="DF40" s="68" t="s">
        <v>3193</v>
      </c>
      <c r="DG40" s="68"/>
    </row>
    <row r="41" spans="1:115" s="3" customFormat="1" hidden="1" x14ac:dyDescent="0.2">
      <c r="A41" s="73">
        <v>45292</v>
      </c>
      <c r="B41" s="3" t="s">
        <v>15606</v>
      </c>
      <c r="C41" s="68">
        <v>111782</v>
      </c>
      <c r="D41" s="68" t="s">
        <v>6317</v>
      </c>
      <c r="E41" s="68" t="s">
        <v>373</v>
      </c>
      <c r="F41" s="69">
        <v>45307</v>
      </c>
      <c r="G41" s="68" t="s">
        <v>165</v>
      </c>
      <c r="H41" s="68" t="s">
        <v>166</v>
      </c>
      <c r="I41" s="70">
        <v>609.41999999999996</v>
      </c>
      <c r="J41" s="70">
        <v>609.41999999999996</v>
      </c>
      <c r="K41" s="71">
        <f t="shared" si="0"/>
        <v>2.8354202811970902E-2</v>
      </c>
      <c r="L41" s="68" t="s">
        <v>316</v>
      </c>
      <c r="M41" s="68" t="s">
        <v>317</v>
      </c>
      <c r="N41" s="68" t="s">
        <v>960</v>
      </c>
      <c r="O41" s="68" t="s">
        <v>4717</v>
      </c>
      <c r="P41" s="93" t="s">
        <v>879</v>
      </c>
      <c r="Q41" s="68" t="s">
        <v>170</v>
      </c>
      <c r="R41" s="68" t="s">
        <v>6718</v>
      </c>
      <c r="S41" s="68" t="s">
        <v>6719</v>
      </c>
      <c r="T41" s="68" t="s">
        <v>135</v>
      </c>
      <c r="U41" s="68" t="s">
        <v>135</v>
      </c>
      <c r="V41" s="68" t="s">
        <v>136</v>
      </c>
      <c r="W41" s="68" t="s">
        <v>137</v>
      </c>
      <c r="X41" s="68" t="s">
        <v>2483</v>
      </c>
      <c r="Y41" s="68" t="s">
        <v>6720</v>
      </c>
      <c r="Z41" s="68" t="s">
        <v>6721</v>
      </c>
      <c r="AA41" s="68" t="s">
        <v>139</v>
      </c>
      <c r="AB41" s="68" t="s">
        <v>226</v>
      </c>
      <c r="AC41" s="68" t="s">
        <v>5272</v>
      </c>
      <c r="AD41" s="68" t="s">
        <v>143</v>
      </c>
      <c r="AE41" s="68" t="s">
        <v>5272</v>
      </c>
      <c r="AF41" s="68" t="s">
        <v>143</v>
      </c>
      <c r="AG41" s="68" t="s">
        <v>235</v>
      </c>
      <c r="AH41" s="68" t="s">
        <v>141</v>
      </c>
      <c r="AI41" s="68" t="s">
        <v>143</v>
      </c>
      <c r="AJ41" s="68" t="s">
        <v>143</v>
      </c>
      <c r="AK41" s="68" t="s">
        <v>207</v>
      </c>
      <c r="AL41" s="68" t="s">
        <v>143</v>
      </c>
      <c r="AM41" s="68" t="s">
        <v>6722</v>
      </c>
      <c r="AN41" s="68" t="s">
        <v>143</v>
      </c>
      <c r="AO41" s="68" t="s">
        <v>4720</v>
      </c>
      <c r="AP41" s="68" t="s">
        <v>4721</v>
      </c>
      <c r="AQ41" s="68" t="s">
        <v>4722</v>
      </c>
      <c r="AR41" s="68" t="s">
        <v>353</v>
      </c>
      <c r="AS41" s="68" t="s">
        <v>231</v>
      </c>
      <c r="AT41" s="68" t="s">
        <v>492</v>
      </c>
      <c r="AU41" s="68" t="s">
        <v>4723</v>
      </c>
      <c r="AV41" s="68" t="s">
        <v>145</v>
      </c>
      <c r="AW41" s="68" t="s">
        <v>146</v>
      </c>
      <c r="AX41" s="68" t="s">
        <v>972</v>
      </c>
      <c r="AY41" s="68" t="s">
        <v>148</v>
      </c>
      <c r="AZ41" s="68" t="s">
        <v>139</v>
      </c>
      <c r="BA41" s="68" t="s">
        <v>149</v>
      </c>
      <c r="BB41" s="68" t="s">
        <v>150</v>
      </c>
      <c r="BC41" s="68" t="s">
        <v>156</v>
      </c>
      <c r="BD41" s="68" t="s">
        <v>157</v>
      </c>
      <c r="BE41" s="68" t="s">
        <v>484</v>
      </c>
      <c r="BF41" s="68" t="s">
        <v>6723</v>
      </c>
      <c r="BG41" s="68" t="s">
        <v>5272</v>
      </c>
      <c r="BH41" s="68" t="s">
        <v>143</v>
      </c>
      <c r="BI41" s="68" t="s">
        <v>143</v>
      </c>
      <c r="BJ41" s="68" t="s">
        <v>143</v>
      </c>
      <c r="BK41" s="68" t="s">
        <v>136</v>
      </c>
      <c r="BL41" s="68" t="s">
        <v>143</v>
      </c>
      <c r="BM41" s="68" t="s">
        <v>160</v>
      </c>
      <c r="BN41" s="68" t="s">
        <v>160</v>
      </c>
      <c r="BO41" s="68" t="s">
        <v>373</v>
      </c>
      <c r="BP41" s="68" t="s">
        <v>143</v>
      </c>
      <c r="BQ41" s="68" t="s">
        <v>6724</v>
      </c>
      <c r="BR41" s="68" t="s">
        <v>5684</v>
      </c>
      <c r="BS41" s="68" t="s">
        <v>241</v>
      </c>
      <c r="BT41" s="68" t="s">
        <v>6722</v>
      </c>
      <c r="BU41" s="68" t="s">
        <v>6722</v>
      </c>
      <c r="BV41" s="68" t="s">
        <v>135</v>
      </c>
      <c r="BW41" s="68" t="s">
        <v>135</v>
      </c>
      <c r="BX41" s="68" t="s">
        <v>135</v>
      </c>
      <c r="BY41" s="68" t="s">
        <v>148</v>
      </c>
      <c r="BZ41" s="68" t="s">
        <v>6439</v>
      </c>
      <c r="CA41" s="68" t="s">
        <v>174</v>
      </c>
      <c r="CB41" s="68" t="s">
        <v>143</v>
      </c>
      <c r="CC41" s="68" t="s">
        <v>143</v>
      </c>
      <c r="CD41" s="68" t="s">
        <v>143</v>
      </c>
      <c r="CE41" s="68" t="s">
        <v>143</v>
      </c>
      <c r="CF41" s="68" t="s">
        <v>2261</v>
      </c>
      <c r="CG41" s="68" t="s">
        <v>143</v>
      </c>
      <c r="CH41" s="68" t="s">
        <v>143</v>
      </c>
      <c r="CI41" s="68" t="s">
        <v>143</v>
      </c>
      <c r="CJ41" s="68" t="s">
        <v>5272</v>
      </c>
      <c r="CK41" s="68" t="s">
        <v>143</v>
      </c>
      <c r="CL41" s="68" t="s">
        <v>143</v>
      </c>
      <c r="CM41" s="68" t="s">
        <v>143</v>
      </c>
      <c r="CN41" s="68" t="s">
        <v>143</v>
      </c>
      <c r="CO41" s="68" t="s">
        <v>6694</v>
      </c>
      <c r="CP41" s="68" t="s">
        <v>143</v>
      </c>
      <c r="CQ41" s="68" t="s">
        <v>143</v>
      </c>
      <c r="CR41" s="68" t="s">
        <v>143</v>
      </c>
      <c r="CS41" s="68" t="s">
        <v>1</v>
      </c>
      <c r="CT41" s="68" t="s">
        <v>143</v>
      </c>
      <c r="CU41" s="68" t="s">
        <v>1</v>
      </c>
      <c r="CV41" s="68" t="s">
        <v>2092</v>
      </c>
      <c r="CW41" s="68" t="s">
        <v>143</v>
      </c>
      <c r="CX41" s="68" t="s">
        <v>316</v>
      </c>
      <c r="CY41" s="68" t="s">
        <v>166</v>
      </c>
      <c r="CZ41" s="68" t="s">
        <v>136</v>
      </c>
      <c r="DA41" s="68" t="s">
        <v>1989</v>
      </c>
      <c r="DB41" s="68" t="s">
        <v>143</v>
      </c>
      <c r="DC41" s="68" t="s">
        <v>143</v>
      </c>
      <c r="DD41" s="68" t="s">
        <v>373</v>
      </c>
      <c r="DE41" s="68" t="s">
        <v>2261</v>
      </c>
      <c r="DF41" s="68" t="s">
        <v>781</v>
      </c>
      <c r="DG41" s="68"/>
    </row>
    <row r="42" spans="1:115" s="3" customFormat="1" hidden="1" x14ac:dyDescent="0.2">
      <c r="A42" s="73">
        <v>45292</v>
      </c>
      <c r="B42" s="3" t="s">
        <v>15606</v>
      </c>
      <c r="C42" s="68">
        <v>111792</v>
      </c>
      <c r="D42" s="68" t="s">
        <v>6317</v>
      </c>
      <c r="E42" s="68" t="s">
        <v>373</v>
      </c>
      <c r="F42" s="69">
        <v>45293</v>
      </c>
      <c r="G42" s="68" t="s">
        <v>165</v>
      </c>
      <c r="H42" s="68" t="s">
        <v>166</v>
      </c>
      <c r="I42" s="70">
        <v>1091</v>
      </c>
      <c r="J42" s="70">
        <v>1091</v>
      </c>
      <c r="K42" s="71">
        <f t="shared" si="0"/>
        <v>5.0760453000984966E-2</v>
      </c>
      <c r="L42" s="68" t="s">
        <v>316</v>
      </c>
      <c r="M42" s="68" t="s">
        <v>317</v>
      </c>
      <c r="N42" s="68" t="s">
        <v>960</v>
      </c>
      <c r="O42" s="68" t="s">
        <v>4697</v>
      </c>
      <c r="P42" s="93" t="s">
        <v>879</v>
      </c>
      <c r="Q42" s="68" t="s">
        <v>170</v>
      </c>
      <c r="R42" s="68" t="s">
        <v>143</v>
      </c>
      <c r="S42" s="68" t="s">
        <v>6725</v>
      </c>
      <c r="T42" s="68" t="s">
        <v>135</v>
      </c>
      <c r="U42" s="68" t="s">
        <v>135</v>
      </c>
      <c r="V42" s="68" t="s">
        <v>136</v>
      </c>
      <c r="W42" s="68" t="s">
        <v>137</v>
      </c>
      <c r="X42" s="68" t="s">
        <v>2483</v>
      </c>
      <c r="Y42" s="68" t="s">
        <v>6726</v>
      </c>
      <c r="Z42" s="68" t="s">
        <v>6727</v>
      </c>
      <c r="AA42" s="68" t="s">
        <v>139</v>
      </c>
      <c r="AB42" s="68" t="s">
        <v>226</v>
      </c>
      <c r="AC42" s="68" t="s">
        <v>5272</v>
      </c>
      <c r="AD42" s="68" t="s">
        <v>143</v>
      </c>
      <c r="AE42" s="68" t="s">
        <v>5272</v>
      </c>
      <c r="AF42" s="68" t="s">
        <v>143</v>
      </c>
      <c r="AG42" s="68" t="s">
        <v>235</v>
      </c>
      <c r="AH42" s="68" t="s">
        <v>141</v>
      </c>
      <c r="AI42" s="68" t="s">
        <v>143</v>
      </c>
      <c r="AJ42" s="68" t="s">
        <v>143</v>
      </c>
      <c r="AK42" s="68" t="s">
        <v>207</v>
      </c>
      <c r="AL42" s="68" t="s">
        <v>143</v>
      </c>
      <c r="AM42" s="68" t="s">
        <v>6728</v>
      </c>
      <c r="AN42" s="68" t="s">
        <v>143</v>
      </c>
      <c r="AO42" s="68" t="s">
        <v>2258</v>
      </c>
      <c r="AP42" s="68" t="s">
        <v>2259</v>
      </c>
      <c r="AQ42" s="68" t="s">
        <v>4700</v>
      </c>
      <c r="AR42" s="68" t="s">
        <v>2177</v>
      </c>
      <c r="AS42" s="68" t="s">
        <v>231</v>
      </c>
      <c r="AT42" s="68" t="s">
        <v>2261</v>
      </c>
      <c r="AU42" s="68" t="s">
        <v>2262</v>
      </c>
      <c r="AV42" s="68" t="s">
        <v>145</v>
      </c>
      <c r="AW42" s="68" t="s">
        <v>146</v>
      </c>
      <c r="AX42" s="68" t="s">
        <v>972</v>
      </c>
      <c r="AY42" s="68" t="s">
        <v>148</v>
      </c>
      <c r="AZ42" s="68" t="s">
        <v>139</v>
      </c>
      <c r="BA42" s="68" t="s">
        <v>149</v>
      </c>
      <c r="BB42" s="68" t="s">
        <v>150</v>
      </c>
      <c r="BC42" s="68" t="s">
        <v>156</v>
      </c>
      <c r="BD42" s="68" t="s">
        <v>276</v>
      </c>
      <c r="BE42" s="68" t="s">
        <v>143</v>
      </c>
      <c r="BF42" s="68" t="s">
        <v>143</v>
      </c>
      <c r="BG42" s="68" t="s">
        <v>5272</v>
      </c>
      <c r="BH42" s="68" t="s">
        <v>170</v>
      </c>
      <c r="BI42" s="68" t="s">
        <v>143</v>
      </c>
      <c r="BJ42" s="68" t="s">
        <v>143</v>
      </c>
      <c r="BK42" s="68" t="s">
        <v>136</v>
      </c>
      <c r="BL42" s="68" t="s">
        <v>143</v>
      </c>
      <c r="BM42" s="68" t="s">
        <v>160</v>
      </c>
      <c r="BN42" s="68" t="s">
        <v>160</v>
      </c>
      <c r="BO42" s="68" t="s">
        <v>143</v>
      </c>
      <c r="BP42" s="68" t="s">
        <v>143</v>
      </c>
      <c r="BQ42" s="68" t="s">
        <v>143</v>
      </c>
      <c r="BR42" s="68" t="s">
        <v>5272</v>
      </c>
      <c r="BS42" s="68" t="s">
        <v>5520</v>
      </c>
      <c r="BT42" s="68" t="s">
        <v>6728</v>
      </c>
      <c r="BU42" s="68" t="s">
        <v>6728</v>
      </c>
      <c r="BV42" s="68" t="s">
        <v>135</v>
      </c>
      <c r="BW42" s="68" t="s">
        <v>135</v>
      </c>
      <c r="BX42" s="68" t="s">
        <v>135</v>
      </c>
      <c r="BY42" s="68" t="s">
        <v>148</v>
      </c>
      <c r="BZ42" s="68" t="s">
        <v>1458</v>
      </c>
      <c r="CA42" s="68" t="s">
        <v>174</v>
      </c>
      <c r="CB42" s="68" t="s">
        <v>143</v>
      </c>
      <c r="CC42" s="68" t="s">
        <v>143</v>
      </c>
      <c r="CD42" s="68" t="s">
        <v>143</v>
      </c>
      <c r="CE42" s="68" t="s">
        <v>6729</v>
      </c>
      <c r="CF42" s="68" t="s">
        <v>2261</v>
      </c>
      <c r="CG42" s="68" t="s">
        <v>143</v>
      </c>
      <c r="CH42" s="68" t="s">
        <v>143</v>
      </c>
      <c r="CI42" s="68" t="s">
        <v>143</v>
      </c>
      <c r="CJ42" s="68" t="s">
        <v>5272</v>
      </c>
      <c r="CK42" s="68" t="s">
        <v>143</v>
      </c>
      <c r="CL42" s="68" t="s">
        <v>143</v>
      </c>
      <c r="CM42" s="68" t="s">
        <v>143</v>
      </c>
      <c r="CN42" s="68" t="s">
        <v>143</v>
      </c>
      <c r="CO42" s="68" t="s">
        <v>6189</v>
      </c>
      <c r="CP42" s="68" t="s">
        <v>143</v>
      </c>
      <c r="CQ42" s="68" t="s">
        <v>143</v>
      </c>
      <c r="CR42" s="68" t="s">
        <v>143</v>
      </c>
      <c r="CS42" s="68" t="s">
        <v>1</v>
      </c>
      <c r="CT42" s="68" t="s">
        <v>143</v>
      </c>
      <c r="CU42" s="68" t="s">
        <v>1</v>
      </c>
      <c r="CV42" s="68" t="s">
        <v>2092</v>
      </c>
      <c r="CW42" s="68" t="s">
        <v>143</v>
      </c>
      <c r="CX42" s="68" t="s">
        <v>316</v>
      </c>
      <c r="CY42" s="68" t="s">
        <v>166</v>
      </c>
      <c r="CZ42" s="68" t="s">
        <v>136</v>
      </c>
      <c r="DA42" s="68" t="s">
        <v>2495</v>
      </c>
      <c r="DB42" s="68" t="s">
        <v>143</v>
      </c>
      <c r="DC42" s="68" t="s">
        <v>143</v>
      </c>
      <c r="DD42" s="68" t="s">
        <v>373</v>
      </c>
      <c r="DE42" s="68" t="s">
        <v>2261</v>
      </c>
      <c r="DF42" s="68" t="s">
        <v>6302</v>
      </c>
      <c r="DG42" s="68"/>
    </row>
    <row r="43" spans="1:115" s="3" customFormat="1" hidden="1" x14ac:dyDescent="0.2">
      <c r="A43" s="73">
        <v>45292</v>
      </c>
      <c r="B43" s="3" t="s">
        <v>7652</v>
      </c>
      <c r="C43" s="68">
        <v>111844</v>
      </c>
      <c r="D43" s="68" t="s">
        <v>6493</v>
      </c>
      <c r="E43" s="68" t="s">
        <v>164</v>
      </c>
      <c r="F43" s="69">
        <v>45307</v>
      </c>
      <c r="G43" s="68" t="s">
        <v>165</v>
      </c>
      <c r="H43" s="68" t="s">
        <v>127</v>
      </c>
      <c r="I43" s="70">
        <v>159.35</v>
      </c>
      <c r="J43" s="70">
        <v>159.35</v>
      </c>
      <c r="K43" s="71">
        <f t="shared" si="0"/>
        <v>7.4140038365783263E-3</v>
      </c>
      <c r="L43" s="68" t="s">
        <v>394</v>
      </c>
      <c r="M43" s="68" t="s">
        <v>129</v>
      </c>
      <c r="N43" s="68" t="s">
        <v>4822</v>
      </c>
      <c r="O43" s="68" t="s">
        <v>1151</v>
      </c>
      <c r="P43" s="93" t="s">
        <v>6494</v>
      </c>
      <c r="Q43" s="68" t="s">
        <v>132</v>
      </c>
      <c r="R43" s="68" t="s">
        <v>6730</v>
      </c>
      <c r="S43" s="68" t="s">
        <v>6731</v>
      </c>
      <c r="T43" s="68" t="s">
        <v>6732</v>
      </c>
      <c r="U43" s="68" t="s">
        <v>6733</v>
      </c>
      <c r="V43" s="68" t="s">
        <v>136</v>
      </c>
      <c r="W43" s="68" t="s">
        <v>137</v>
      </c>
      <c r="X43" s="68" t="s">
        <v>349</v>
      </c>
      <c r="Y43" s="68" t="s">
        <v>6734</v>
      </c>
      <c r="Z43" s="68" t="s">
        <v>6735</v>
      </c>
      <c r="AA43" s="68" t="s">
        <v>139</v>
      </c>
      <c r="AB43" s="68" t="s">
        <v>140</v>
      </c>
      <c r="AC43" s="68" t="s">
        <v>5272</v>
      </c>
      <c r="AD43" s="68" t="s">
        <v>143</v>
      </c>
      <c r="AE43" s="68" t="s">
        <v>5272</v>
      </c>
      <c r="AF43" s="68" t="s">
        <v>143</v>
      </c>
      <c r="AG43" s="68" t="s">
        <v>235</v>
      </c>
      <c r="AH43" s="68" t="s">
        <v>141</v>
      </c>
      <c r="AI43" s="68" t="s">
        <v>143</v>
      </c>
      <c r="AJ43" s="68" t="s">
        <v>143</v>
      </c>
      <c r="AK43" s="68" t="s">
        <v>142</v>
      </c>
      <c r="AL43" s="68" t="s">
        <v>143</v>
      </c>
      <c r="AM43" s="68" t="s">
        <v>6736</v>
      </c>
      <c r="AN43" s="68" t="s">
        <v>143</v>
      </c>
      <c r="AO43" s="68" t="s">
        <v>145</v>
      </c>
      <c r="AP43" s="68" t="s">
        <v>146</v>
      </c>
      <c r="AQ43" s="68" t="s">
        <v>1154</v>
      </c>
      <c r="AR43" s="68" t="s">
        <v>148</v>
      </c>
      <c r="AS43" s="68" t="s">
        <v>139</v>
      </c>
      <c r="AT43" s="68" t="s">
        <v>149</v>
      </c>
      <c r="AU43" s="68" t="s">
        <v>150</v>
      </c>
      <c r="AV43" s="68" t="s">
        <v>4828</v>
      </c>
      <c r="AW43" s="68" t="s">
        <v>4828</v>
      </c>
      <c r="AX43" s="68" t="s">
        <v>309</v>
      </c>
      <c r="AY43" s="68" t="s">
        <v>148</v>
      </c>
      <c r="AZ43" s="68" t="s">
        <v>139</v>
      </c>
      <c r="BA43" s="68" t="s">
        <v>4828</v>
      </c>
      <c r="BB43" s="68" t="s">
        <v>4828</v>
      </c>
      <c r="BC43" s="68" t="s">
        <v>156</v>
      </c>
      <c r="BD43" s="68" t="s">
        <v>157</v>
      </c>
      <c r="BE43" s="68" t="s">
        <v>303</v>
      </c>
      <c r="BF43" s="68" t="s">
        <v>6737</v>
      </c>
      <c r="BG43" s="68" t="s">
        <v>5272</v>
      </c>
      <c r="BH43" s="68" t="s">
        <v>143</v>
      </c>
      <c r="BI43" s="68" t="s">
        <v>143</v>
      </c>
      <c r="BJ43" s="68" t="s">
        <v>143</v>
      </c>
      <c r="BK43" s="68" t="s">
        <v>136</v>
      </c>
      <c r="BL43" s="68" t="s">
        <v>143</v>
      </c>
      <c r="BM43" s="68" t="s">
        <v>1674</v>
      </c>
      <c r="BN43" s="68" t="s">
        <v>143</v>
      </c>
      <c r="BO43" s="68" t="s">
        <v>143</v>
      </c>
      <c r="BP43" s="68" t="s">
        <v>143</v>
      </c>
      <c r="BQ43" s="68" t="s">
        <v>1566</v>
      </c>
      <c r="BR43" s="68" t="s">
        <v>5352</v>
      </c>
      <c r="BS43" s="68" t="s">
        <v>162</v>
      </c>
      <c r="BT43" s="68" t="s">
        <v>6738</v>
      </c>
      <c r="BU43" s="68" t="s">
        <v>6738</v>
      </c>
      <c r="BV43" s="68" t="s">
        <v>6733</v>
      </c>
      <c r="BW43" s="68" t="s">
        <v>6739</v>
      </c>
      <c r="BX43" s="68" t="s">
        <v>6739</v>
      </c>
      <c r="BY43" s="68" t="s">
        <v>148</v>
      </c>
      <c r="BZ43" s="68" t="s">
        <v>6740</v>
      </c>
      <c r="CA43" s="68" t="s">
        <v>144</v>
      </c>
      <c r="CB43" s="68" t="s">
        <v>143</v>
      </c>
      <c r="CC43" s="68" t="s">
        <v>143</v>
      </c>
      <c r="CD43" s="68" t="s">
        <v>143</v>
      </c>
      <c r="CE43" s="68" t="s">
        <v>6494</v>
      </c>
      <c r="CF43" s="68" t="s">
        <v>6505</v>
      </c>
      <c r="CG43" s="68" t="s">
        <v>143</v>
      </c>
      <c r="CH43" s="68" t="s">
        <v>143</v>
      </c>
      <c r="CI43" s="68" t="s">
        <v>143</v>
      </c>
      <c r="CJ43" s="68" t="s">
        <v>5272</v>
      </c>
      <c r="CK43" s="68" t="s">
        <v>143</v>
      </c>
      <c r="CL43" s="68" t="s">
        <v>143</v>
      </c>
      <c r="CM43" s="68" t="s">
        <v>143</v>
      </c>
      <c r="CN43" s="68" t="s">
        <v>143</v>
      </c>
      <c r="CO43" s="68" t="s">
        <v>143</v>
      </c>
      <c r="CP43" s="68" t="s">
        <v>143</v>
      </c>
      <c r="CQ43" s="68" t="s">
        <v>143</v>
      </c>
      <c r="CR43" s="68" t="s">
        <v>143</v>
      </c>
      <c r="CS43" s="68" t="s">
        <v>1</v>
      </c>
      <c r="CT43" s="68" t="s">
        <v>143</v>
      </c>
      <c r="CU43" s="68" t="s">
        <v>1</v>
      </c>
      <c r="CV43" s="68" t="s">
        <v>1985</v>
      </c>
      <c r="CW43" s="68" t="s">
        <v>143</v>
      </c>
      <c r="CX43" s="68" t="s">
        <v>394</v>
      </c>
      <c r="CY43" s="68" t="s">
        <v>127</v>
      </c>
      <c r="CZ43" s="68" t="s">
        <v>136</v>
      </c>
      <c r="DA43" s="68" t="s">
        <v>1986</v>
      </c>
      <c r="DB43" s="68" t="s">
        <v>143</v>
      </c>
      <c r="DC43" s="68" t="s">
        <v>143</v>
      </c>
      <c r="DD43" s="68" t="s">
        <v>164</v>
      </c>
      <c r="DE43" s="68" t="s">
        <v>2261</v>
      </c>
      <c r="DF43" s="68" t="s">
        <v>781</v>
      </c>
      <c r="DG43" s="68"/>
    </row>
    <row r="44" spans="1:115" s="3" customFormat="1" ht="25.5" hidden="1" x14ac:dyDescent="0.2">
      <c r="A44" s="73">
        <v>45292</v>
      </c>
      <c r="B44" s="3" t="s">
        <v>16</v>
      </c>
      <c r="C44" s="68">
        <v>112087</v>
      </c>
      <c r="D44" s="68" t="s">
        <v>6741</v>
      </c>
      <c r="E44" s="68" t="s">
        <v>373</v>
      </c>
      <c r="F44" s="69">
        <v>45314</v>
      </c>
      <c r="G44" s="68" t="s">
        <v>257</v>
      </c>
      <c r="H44" s="68" t="s">
        <v>166</v>
      </c>
      <c r="I44" s="70">
        <v>609.5</v>
      </c>
      <c r="J44" s="70">
        <v>325.2</v>
      </c>
      <c r="K44" s="71">
        <f t="shared" si="0"/>
        <v>2.8357924935014059E-2</v>
      </c>
      <c r="L44" s="68" t="s">
        <v>374</v>
      </c>
      <c r="M44" s="68" t="s">
        <v>129</v>
      </c>
      <c r="N44" s="68" t="s">
        <v>980</v>
      </c>
      <c r="O44" s="68" t="s">
        <v>5562</v>
      </c>
      <c r="P44" s="93" t="s">
        <v>6742</v>
      </c>
      <c r="Q44" s="68" t="s">
        <v>2863</v>
      </c>
      <c r="R44" s="68" t="s">
        <v>6743</v>
      </c>
      <c r="S44" s="68" t="s">
        <v>6744</v>
      </c>
      <c r="T44" s="68" t="s">
        <v>135</v>
      </c>
      <c r="U44" s="68" t="s">
        <v>135</v>
      </c>
      <c r="V44" s="68" t="s">
        <v>136</v>
      </c>
      <c r="W44" s="68" t="s">
        <v>137</v>
      </c>
      <c r="X44" s="68" t="s">
        <v>264</v>
      </c>
      <c r="Y44" s="68" t="s">
        <v>6745</v>
      </c>
      <c r="Z44" s="68" t="s">
        <v>6746</v>
      </c>
      <c r="AA44" s="68" t="s">
        <v>139</v>
      </c>
      <c r="AB44" s="68" t="s">
        <v>140</v>
      </c>
      <c r="AC44" s="68" t="s">
        <v>5272</v>
      </c>
      <c r="AD44" s="68" t="s">
        <v>143</v>
      </c>
      <c r="AE44" s="68" t="s">
        <v>6747</v>
      </c>
      <c r="AF44" s="68" t="s">
        <v>6748</v>
      </c>
      <c r="AG44" s="68" t="s">
        <v>5675</v>
      </c>
      <c r="AH44" s="68" t="s">
        <v>265</v>
      </c>
      <c r="AI44" s="68" t="s">
        <v>143</v>
      </c>
      <c r="AJ44" s="68" t="s">
        <v>6747</v>
      </c>
      <c r="AK44" s="68" t="s">
        <v>142</v>
      </c>
      <c r="AL44" s="68" t="s">
        <v>143</v>
      </c>
      <c r="AM44" s="68" t="s">
        <v>6749</v>
      </c>
      <c r="AN44" s="68" t="s">
        <v>174</v>
      </c>
      <c r="AO44" s="68" t="s">
        <v>5566</v>
      </c>
      <c r="AP44" s="68" t="s">
        <v>3633</v>
      </c>
      <c r="AQ44" s="68" t="s">
        <v>5567</v>
      </c>
      <c r="AR44" s="68" t="s">
        <v>1846</v>
      </c>
      <c r="AS44" s="68" t="s">
        <v>231</v>
      </c>
      <c r="AT44" s="68" t="s">
        <v>988</v>
      </c>
      <c r="AU44" s="68" t="s">
        <v>3635</v>
      </c>
      <c r="AV44" s="68" t="s">
        <v>990</v>
      </c>
      <c r="AW44" s="68" t="s">
        <v>273</v>
      </c>
      <c r="AX44" s="68" t="s">
        <v>991</v>
      </c>
      <c r="AY44" s="68" t="s">
        <v>148</v>
      </c>
      <c r="AZ44" s="68" t="s">
        <v>139</v>
      </c>
      <c r="BA44" s="68" t="s">
        <v>154</v>
      </c>
      <c r="BB44" s="68" t="s">
        <v>992</v>
      </c>
      <c r="BC44" s="68" t="s">
        <v>156</v>
      </c>
      <c r="BD44" s="68" t="s">
        <v>157</v>
      </c>
      <c r="BE44" s="68" t="s">
        <v>303</v>
      </c>
      <c r="BF44" s="68" t="s">
        <v>6750</v>
      </c>
      <c r="BG44" s="68" t="s">
        <v>5272</v>
      </c>
      <c r="BH44" s="68" t="s">
        <v>2863</v>
      </c>
      <c r="BI44" s="68" t="s">
        <v>6751</v>
      </c>
      <c r="BJ44" s="68" t="s">
        <v>143</v>
      </c>
      <c r="BK44" s="68" t="s">
        <v>136</v>
      </c>
      <c r="BL44" s="68" t="s">
        <v>143</v>
      </c>
      <c r="BM44" s="68" t="s">
        <v>200</v>
      </c>
      <c r="BN44" s="68" t="s">
        <v>200</v>
      </c>
      <c r="BO44" s="68" t="s">
        <v>143</v>
      </c>
      <c r="BP44" s="68" t="s">
        <v>143</v>
      </c>
      <c r="BQ44" s="68" t="s">
        <v>6752</v>
      </c>
      <c r="BR44" s="68" t="s">
        <v>5352</v>
      </c>
      <c r="BS44" s="68" t="s">
        <v>1608</v>
      </c>
      <c r="BT44" s="68" t="s">
        <v>6747</v>
      </c>
      <c r="BU44" s="68" t="s">
        <v>6747</v>
      </c>
      <c r="BV44" s="68" t="s">
        <v>135</v>
      </c>
      <c r="BW44" s="68" t="s">
        <v>135</v>
      </c>
      <c r="BX44" s="68" t="s">
        <v>135</v>
      </c>
      <c r="BY44" s="68" t="s">
        <v>148</v>
      </c>
      <c r="BZ44" s="68" t="s">
        <v>6753</v>
      </c>
      <c r="CA44" s="68" t="s">
        <v>174</v>
      </c>
      <c r="CB44" s="68" t="s">
        <v>143</v>
      </c>
      <c r="CC44" s="68" t="s">
        <v>143</v>
      </c>
      <c r="CD44" s="68" t="s">
        <v>143</v>
      </c>
      <c r="CE44" s="68" t="s">
        <v>143</v>
      </c>
      <c r="CF44" s="68" t="s">
        <v>2261</v>
      </c>
      <c r="CG44" s="68" t="s">
        <v>2261</v>
      </c>
      <c r="CH44" s="68" t="s">
        <v>143</v>
      </c>
      <c r="CI44" s="68" t="s">
        <v>143</v>
      </c>
      <c r="CJ44" s="68" t="s">
        <v>5272</v>
      </c>
      <c r="CK44" s="68" t="s">
        <v>143</v>
      </c>
      <c r="CL44" s="68" t="s">
        <v>143</v>
      </c>
      <c r="CM44" s="68" t="s">
        <v>143</v>
      </c>
      <c r="CN44" s="68" t="s">
        <v>143</v>
      </c>
      <c r="CO44" s="68" t="s">
        <v>143</v>
      </c>
      <c r="CP44" s="68" t="s">
        <v>143</v>
      </c>
      <c r="CQ44" s="68" t="s">
        <v>143</v>
      </c>
      <c r="CR44" s="68" t="s">
        <v>143</v>
      </c>
      <c r="CS44" s="68" t="s">
        <v>1</v>
      </c>
      <c r="CT44" s="68" t="s">
        <v>143</v>
      </c>
      <c r="CU44" s="68" t="s">
        <v>1</v>
      </c>
      <c r="CV44" s="68" t="s">
        <v>1985</v>
      </c>
      <c r="CW44" s="68" t="s">
        <v>2092</v>
      </c>
      <c r="CX44" s="68" t="s">
        <v>374</v>
      </c>
      <c r="CY44" s="68" t="s">
        <v>166</v>
      </c>
      <c r="CZ44" s="68" t="s">
        <v>136</v>
      </c>
      <c r="DA44" s="68" t="s">
        <v>2007</v>
      </c>
      <c r="DB44" s="68" t="s">
        <v>143</v>
      </c>
      <c r="DC44" s="68" t="s">
        <v>143</v>
      </c>
      <c r="DD44" s="68" t="s">
        <v>373</v>
      </c>
      <c r="DE44" s="68" t="s">
        <v>2261</v>
      </c>
      <c r="DF44" s="68" t="s">
        <v>652</v>
      </c>
      <c r="DG44" s="68"/>
    </row>
    <row r="45" spans="1:115" s="72" customFormat="1" hidden="1" x14ac:dyDescent="0.2">
      <c r="A45" s="73">
        <v>45292</v>
      </c>
      <c r="B45" s="3" t="s">
        <v>15606</v>
      </c>
      <c r="C45" s="68">
        <v>112114</v>
      </c>
      <c r="D45" s="68" t="s">
        <v>6754</v>
      </c>
      <c r="E45" s="68" t="s">
        <v>373</v>
      </c>
      <c r="F45" s="69">
        <v>45308</v>
      </c>
      <c r="G45" s="68" t="s">
        <v>257</v>
      </c>
      <c r="H45" s="68" t="s">
        <v>166</v>
      </c>
      <c r="I45" s="70">
        <v>102.67</v>
      </c>
      <c r="J45" s="70">
        <v>102.67</v>
      </c>
      <c r="K45" s="71">
        <f t="shared" si="0"/>
        <v>4.776879660505157E-3</v>
      </c>
      <c r="L45" s="68" t="s">
        <v>316</v>
      </c>
      <c r="M45" s="68" t="s">
        <v>218</v>
      </c>
      <c r="N45" s="68" t="s">
        <v>980</v>
      </c>
      <c r="O45" s="68" t="s">
        <v>4762</v>
      </c>
      <c r="P45" s="93" t="s">
        <v>879</v>
      </c>
      <c r="Q45" s="68" t="s">
        <v>170</v>
      </c>
      <c r="R45" s="68" t="s">
        <v>6755</v>
      </c>
      <c r="S45" s="68" t="s">
        <v>6756</v>
      </c>
      <c r="T45" s="68" t="s">
        <v>135</v>
      </c>
      <c r="U45" s="68" t="s">
        <v>135</v>
      </c>
      <c r="V45" s="68" t="s">
        <v>136</v>
      </c>
      <c r="W45" s="68" t="s">
        <v>137</v>
      </c>
      <c r="X45" s="68" t="s">
        <v>2483</v>
      </c>
      <c r="Y45" s="68" t="s">
        <v>6757</v>
      </c>
      <c r="Z45" s="68" t="s">
        <v>6758</v>
      </c>
      <c r="AA45" s="68" t="s">
        <v>139</v>
      </c>
      <c r="AB45" s="68" t="s">
        <v>226</v>
      </c>
      <c r="AC45" s="68" t="s">
        <v>5272</v>
      </c>
      <c r="AD45" s="68" t="s">
        <v>143</v>
      </c>
      <c r="AE45" s="68" t="s">
        <v>5272</v>
      </c>
      <c r="AF45" s="68" t="s">
        <v>143</v>
      </c>
      <c r="AG45" s="68" t="s">
        <v>5675</v>
      </c>
      <c r="AH45" s="68" t="s">
        <v>265</v>
      </c>
      <c r="AI45" s="68" t="s">
        <v>143</v>
      </c>
      <c r="AJ45" s="68" t="s">
        <v>143</v>
      </c>
      <c r="AK45" s="68" t="s">
        <v>207</v>
      </c>
      <c r="AL45" s="68" t="s">
        <v>143</v>
      </c>
      <c r="AM45" s="68" t="s">
        <v>6759</v>
      </c>
      <c r="AN45" s="68" t="s">
        <v>143</v>
      </c>
      <c r="AO45" s="68" t="s">
        <v>3410</v>
      </c>
      <c r="AP45" s="68" t="s">
        <v>3411</v>
      </c>
      <c r="AQ45" s="68" t="s">
        <v>4766</v>
      </c>
      <c r="AR45" s="68" t="s">
        <v>250</v>
      </c>
      <c r="AS45" s="68" t="s">
        <v>179</v>
      </c>
      <c r="AT45" s="68" t="s">
        <v>3413</v>
      </c>
      <c r="AU45" s="68" t="s">
        <v>3414</v>
      </c>
      <c r="AV45" s="68" t="s">
        <v>990</v>
      </c>
      <c r="AW45" s="68" t="s">
        <v>273</v>
      </c>
      <c r="AX45" s="68" t="s">
        <v>991</v>
      </c>
      <c r="AY45" s="68" t="s">
        <v>148</v>
      </c>
      <c r="AZ45" s="68" t="s">
        <v>139</v>
      </c>
      <c r="BA45" s="68" t="s">
        <v>154</v>
      </c>
      <c r="BB45" s="68" t="s">
        <v>992</v>
      </c>
      <c r="BC45" s="68" t="s">
        <v>156</v>
      </c>
      <c r="BD45" s="68" t="s">
        <v>157</v>
      </c>
      <c r="BE45" s="68" t="s">
        <v>303</v>
      </c>
      <c r="BF45" s="68" t="s">
        <v>6760</v>
      </c>
      <c r="BG45" s="68" t="s">
        <v>5272</v>
      </c>
      <c r="BH45" s="68" t="s">
        <v>143</v>
      </c>
      <c r="BI45" s="68" t="s">
        <v>143</v>
      </c>
      <c r="BJ45" s="68" t="s">
        <v>143</v>
      </c>
      <c r="BK45" s="68" t="s">
        <v>136</v>
      </c>
      <c r="BL45" s="68" t="s">
        <v>143</v>
      </c>
      <c r="BM45" s="68" t="s">
        <v>160</v>
      </c>
      <c r="BN45" s="68" t="s">
        <v>160</v>
      </c>
      <c r="BO45" s="68" t="s">
        <v>373</v>
      </c>
      <c r="BP45" s="68" t="s">
        <v>143</v>
      </c>
      <c r="BQ45" s="68" t="s">
        <v>6761</v>
      </c>
      <c r="BR45" s="68" t="s">
        <v>5352</v>
      </c>
      <c r="BS45" s="68" t="s">
        <v>1608</v>
      </c>
      <c r="BT45" s="68" t="s">
        <v>6759</v>
      </c>
      <c r="BU45" s="68" t="s">
        <v>6759</v>
      </c>
      <c r="BV45" s="68" t="s">
        <v>135</v>
      </c>
      <c r="BW45" s="68" t="s">
        <v>135</v>
      </c>
      <c r="BX45" s="68" t="s">
        <v>135</v>
      </c>
      <c r="BY45" s="68" t="s">
        <v>148</v>
      </c>
      <c r="BZ45" s="68" t="s">
        <v>388</v>
      </c>
      <c r="CA45" s="68" t="s">
        <v>174</v>
      </c>
      <c r="CB45" s="68" t="s">
        <v>143</v>
      </c>
      <c r="CC45" s="68" t="s">
        <v>143</v>
      </c>
      <c r="CD45" s="68" t="s">
        <v>143</v>
      </c>
      <c r="CE45" s="68" t="s">
        <v>143</v>
      </c>
      <c r="CF45" s="68" t="s">
        <v>2261</v>
      </c>
      <c r="CG45" s="68" t="s">
        <v>143</v>
      </c>
      <c r="CH45" s="68" t="s">
        <v>143</v>
      </c>
      <c r="CI45" s="68" t="s">
        <v>143</v>
      </c>
      <c r="CJ45" s="68" t="s">
        <v>5272</v>
      </c>
      <c r="CK45" s="68" t="s">
        <v>143</v>
      </c>
      <c r="CL45" s="68" t="s">
        <v>143</v>
      </c>
      <c r="CM45" s="68" t="s">
        <v>143</v>
      </c>
      <c r="CN45" s="68" t="s">
        <v>143</v>
      </c>
      <c r="CO45" s="68" t="s">
        <v>6762</v>
      </c>
      <c r="CP45" s="68" t="s">
        <v>143</v>
      </c>
      <c r="CQ45" s="68" t="s">
        <v>143</v>
      </c>
      <c r="CR45" s="68" t="s">
        <v>143</v>
      </c>
      <c r="CS45" s="68" t="s">
        <v>1</v>
      </c>
      <c r="CT45" s="68" t="s">
        <v>143</v>
      </c>
      <c r="CU45" s="68" t="s">
        <v>1</v>
      </c>
      <c r="CV45" s="68" t="s">
        <v>1985</v>
      </c>
      <c r="CW45" s="68" t="s">
        <v>143</v>
      </c>
      <c r="CX45" s="68" t="s">
        <v>316</v>
      </c>
      <c r="CY45" s="68" t="s">
        <v>166</v>
      </c>
      <c r="CZ45" s="68" t="s">
        <v>136</v>
      </c>
      <c r="DA45" s="68" t="s">
        <v>1986</v>
      </c>
      <c r="DB45" s="68" t="s">
        <v>6763</v>
      </c>
      <c r="DC45" s="68" t="s">
        <v>143</v>
      </c>
      <c r="DD45" s="68" t="s">
        <v>373</v>
      </c>
      <c r="DE45" s="68" t="s">
        <v>2261</v>
      </c>
      <c r="DF45" s="68" t="s">
        <v>6703</v>
      </c>
      <c r="DG45" s="68"/>
      <c r="DK45" s="3"/>
    </row>
    <row r="46" spans="1:115" s="3" customFormat="1" hidden="1" x14ac:dyDescent="0.2">
      <c r="A46" s="73">
        <v>45292</v>
      </c>
      <c r="B46" s="3" t="s">
        <v>12718</v>
      </c>
      <c r="C46" s="68">
        <v>112165</v>
      </c>
      <c r="D46" s="68" t="s">
        <v>6764</v>
      </c>
      <c r="E46" s="68" t="s">
        <v>5495</v>
      </c>
      <c r="F46" s="69">
        <v>45308</v>
      </c>
      <c r="G46" s="68" t="s">
        <v>165</v>
      </c>
      <c r="H46" s="68" t="s">
        <v>127</v>
      </c>
      <c r="I46" s="70">
        <v>131.82</v>
      </c>
      <c r="J46" s="70">
        <v>131.82</v>
      </c>
      <c r="K46" s="71">
        <f t="shared" si="0"/>
        <v>6.1331282443536552E-3</v>
      </c>
      <c r="L46" s="68" t="s">
        <v>394</v>
      </c>
      <c r="M46" s="68" t="s">
        <v>317</v>
      </c>
      <c r="N46" s="68" t="s">
        <v>6569</v>
      </c>
      <c r="O46" s="68" t="s">
        <v>1151</v>
      </c>
      <c r="P46" s="93" t="s">
        <v>6765</v>
      </c>
      <c r="Q46" s="68" t="s">
        <v>132</v>
      </c>
      <c r="R46" s="68" t="s">
        <v>6766</v>
      </c>
      <c r="S46" s="68" t="s">
        <v>6767</v>
      </c>
      <c r="T46" s="68" t="s">
        <v>6768</v>
      </c>
      <c r="U46" s="68" t="s">
        <v>4888</v>
      </c>
      <c r="V46" s="68" t="s">
        <v>136</v>
      </c>
      <c r="W46" s="68" t="s">
        <v>137</v>
      </c>
      <c r="X46" s="68" t="s">
        <v>349</v>
      </c>
      <c r="Y46" s="68" t="s">
        <v>6769</v>
      </c>
      <c r="Z46" s="68" t="s">
        <v>6770</v>
      </c>
      <c r="AA46" s="68" t="s">
        <v>139</v>
      </c>
      <c r="AB46" s="68" t="s">
        <v>323</v>
      </c>
      <c r="AC46" s="68" t="s">
        <v>5272</v>
      </c>
      <c r="AD46" s="68" t="s">
        <v>143</v>
      </c>
      <c r="AE46" s="68" t="s">
        <v>5272</v>
      </c>
      <c r="AF46" s="68" t="s">
        <v>143</v>
      </c>
      <c r="AG46" s="68" t="s">
        <v>235</v>
      </c>
      <c r="AH46" s="68" t="s">
        <v>141</v>
      </c>
      <c r="AI46" s="68" t="s">
        <v>143</v>
      </c>
      <c r="AJ46" s="68" t="s">
        <v>143</v>
      </c>
      <c r="AK46" s="68" t="s">
        <v>207</v>
      </c>
      <c r="AL46" s="68" t="s">
        <v>143</v>
      </c>
      <c r="AM46" s="68" t="s">
        <v>6620</v>
      </c>
      <c r="AN46" s="68" t="s">
        <v>143</v>
      </c>
      <c r="AO46" s="68" t="s">
        <v>145</v>
      </c>
      <c r="AP46" s="68" t="s">
        <v>146</v>
      </c>
      <c r="AQ46" s="68" t="s">
        <v>1154</v>
      </c>
      <c r="AR46" s="68" t="s">
        <v>148</v>
      </c>
      <c r="AS46" s="68" t="s">
        <v>139</v>
      </c>
      <c r="AT46" s="68" t="s">
        <v>149</v>
      </c>
      <c r="AU46" s="68" t="s">
        <v>150</v>
      </c>
      <c r="AV46" s="68" t="s">
        <v>6576</v>
      </c>
      <c r="AW46" s="68" t="s">
        <v>6577</v>
      </c>
      <c r="AX46" s="68" t="s">
        <v>6578</v>
      </c>
      <c r="AY46" s="68" t="s">
        <v>148</v>
      </c>
      <c r="AZ46" s="68" t="s">
        <v>139</v>
      </c>
      <c r="BA46" s="68" t="s">
        <v>154</v>
      </c>
      <c r="BB46" s="68" t="s">
        <v>6579</v>
      </c>
      <c r="BC46" s="68" t="s">
        <v>156</v>
      </c>
      <c r="BD46" s="68" t="s">
        <v>157</v>
      </c>
      <c r="BE46" s="68" t="s">
        <v>303</v>
      </c>
      <c r="BF46" s="68" t="s">
        <v>6771</v>
      </c>
      <c r="BG46" s="68" t="s">
        <v>5272</v>
      </c>
      <c r="BH46" s="68" t="s">
        <v>143</v>
      </c>
      <c r="BI46" s="68" t="s">
        <v>143</v>
      </c>
      <c r="BJ46" s="68" t="s">
        <v>143</v>
      </c>
      <c r="BK46" s="68" t="s">
        <v>136</v>
      </c>
      <c r="BL46" s="68" t="s">
        <v>143</v>
      </c>
      <c r="BM46" s="68" t="s">
        <v>1674</v>
      </c>
      <c r="BN46" s="68" t="s">
        <v>143</v>
      </c>
      <c r="BO46" s="68" t="s">
        <v>143</v>
      </c>
      <c r="BP46" s="68" t="s">
        <v>143</v>
      </c>
      <c r="BQ46" s="68" t="s">
        <v>3455</v>
      </c>
      <c r="BR46" s="68" t="s">
        <v>5352</v>
      </c>
      <c r="BS46" s="68" t="s">
        <v>162</v>
      </c>
      <c r="BT46" s="68" t="s">
        <v>6623</v>
      </c>
      <c r="BU46" s="68" t="s">
        <v>6623</v>
      </c>
      <c r="BV46" s="68" t="s">
        <v>4888</v>
      </c>
      <c r="BW46" s="68" t="s">
        <v>3488</v>
      </c>
      <c r="BX46" s="68" t="s">
        <v>3488</v>
      </c>
      <c r="BY46" s="68" t="s">
        <v>148</v>
      </c>
      <c r="BZ46" s="68" t="s">
        <v>6504</v>
      </c>
      <c r="CA46" s="68" t="s">
        <v>144</v>
      </c>
      <c r="CB46" s="68" t="s">
        <v>143</v>
      </c>
      <c r="CC46" s="68" t="s">
        <v>143</v>
      </c>
      <c r="CD46" s="68" t="s">
        <v>143</v>
      </c>
      <c r="CE46" s="68" t="s">
        <v>6765</v>
      </c>
      <c r="CF46" s="68" t="s">
        <v>6505</v>
      </c>
      <c r="CG46" s="68" t="s">
        <v>143</v>
      </c>
      <c r="CH46" s="68" t="s">
        <v>143</v>
      </c>
      <c r="CI46" s="68" t="s">
        <v>143</v>
      </c>
      <c r="CJ46" s="68" t="s">
        <v>5272</v>
      </c>
      <c r="CK46" s="68" t="s">
        <v>143</v>
      </c>
      <c r="CL46" s="68" t="s">
        <v>143</v>
      </c>
      <c r="CM46" s="68" t="s">
        <v>143</v>
      </c>
      <c r="CN46" s="68" t="s">
        <v>143</v>
      </c>
      <c r="CO46" s="68" t="s">
        <v>143</v>
      </c>
      <c r="CP46" s="68" t="s">
        <v>143</v>
      </c>
      <c r="CQ46" s="68" t="s">
        <v>143</v>
      </c>
      <c r="CR46" s="68" t="s">
        <v>143</v>
      </c>
      <c r="CS46" s="68" t="s">
        <v>1</v>
      </c>
      <c r="CT46" s="68" t="s">
        <v>143</v>
      </c>
      <c r="CU46" s="68" t="s">
        <v>1</v>
      </c>
      <c r="CV46" s="68" t="s">
        <v>1985</v>
      </c>
      <c r="CW46" s="68" t="s">
        <v>143</v>
      </c>
      <c r="CX46" s="68" t="s">
        <v>394</v>
      </c>
      <c r="CY46" s="68" t="s">
        <v>127</v>
      </c>
      <c r="CZ46" s="68" t="s">
        <v>136</v>
      </c>
      <c r="DA46" s="68" t="s">
        <v>1986</v>
      </c>
      <c r="DB46" s="68" t="s">
        <v>143</v>
      </c>
      <c r="DC46" s="68" t="s">
        <v>143</v>
      </c>
      <c r="DD46" s="68" t="s">
        <v>5495</v>
      </c>
      <c r="DE46" s="68" t="s">
        <v>2261</v>
      </c>
      <c r="DF46" s="68" t="s">
        <v>6703</v>
      </c>
      <c r="DG46" s="68"/>
    </row>
    <row r="47" spans="1:115" s="3" customFormat="1" hidden="1" x14ac:dyDescent="0.2">
      <c r="A47" s="73">
        <v>45292</v>
      </c>
      <c r="B47" s="3" t="s">
        <v>15606</v>
      </c>
      <c r="C47" s="68">
        <v>112208</v>
      </c>
      <c r="D47" s="68" t="s">
        <v>6772</v>
      </c>
      <c r="E47" s="68" t="s">
        <v>125</v>
      </c>
      <c r="F47" s="69">
        <v>45309</v>
      </c>
      <c r="G47" s="68" t="s">
        <v>257</v>
      </c>
      <c r="H47" s="68" t="s">
        <v>166</v>
      </c>
      <c r="I47" s="70">
        <v>177.45</v>
      </c>
      <c r="J47" s="70">
        <v>150</v>
      </c>
      <c r="K47" s="71">
        <f t="shared" si="0"/>
        <v>8.2561341750914587E-3</v>
      </c>
      <c r="L47" s="68" t="s">
        <v>374</v>
      </c>
      <c r="M47" s="68" t="s">
        <v>129</v>
      </c>
      <c r="N47" s="68" t="s">
        <v>980</v>
      </c>
      <c r="O47" s="68" t="s">
        <v>3927</v>
      </c>
      <c r="P47" s="93" t="s">
        <v>6773</v>
      </c>
      <c r="Q47" s="68" t="s">
        <v>170</v>
      </c>
      <c r="R47" s="68" t="s">
        <v>6774</v>
      </c>
      <c r="S47" s="68" t="s">
        <v>6775</v>
      </c>
      <c r="T47" s="68" t="s">
        <v>135</v>
      </c>
      <c r="U47" s="68" t="s">
        <v>135</v>
      </c>
      <c r="V47" s="68" t="s">
        <v>136</v>
      </c>
      <c r="W47" s="68" t="s">
        <v>137</v>
      </c>
      <c r="X47" s="68" t="s">
        <v>264</v>
      </c>
      <c r="Y47" s="68" t="s">
        <v>6776</v>
      </c>
      <c r="Z47" s="68" t="s">
        <v>6777</v>
      </c>
      <c r="AA47" s="68" t="s">
        <v>139</v>
      </c>
      <c r="AB47" s="68" t="s">
        <v>140</v>
      </c>
      <c r="AC47" s="68" t="s">
        <v>5272</v>
      </c>
      <c r="AD47" s="68" t="s">
        <v>143</v>
      </c>
      <c r="AE47" s="68" t="s">
        <v>6778</v>
      </c>
      <c r="AF47" s="68" t="s">
        <v>6748</v>
      </c>
      <c r="AG47" s="68" t="s">
        <v>5675</v>
      </c>
      <c r="AH47" s="68" t="s">
        <v>265</v>
      </c>
      <c r="AI47" s="68" t="s">
        <v>143</v>
      </c>
      <c r="AJ47" s="68" t="s">
        <v>6778</v>
      </c>
      <c r="AK47" s="68" t="s">
        <v>142</v>
      </c>
      <c r="AL47" s="68" t="s">
        <v>143</v>
      </c>
      <c r="AM47" s="68" t="s">
        <v>6588</v>
      </c>
      <c r="AN47" s="68" t="s">
        <v>174</v>
      </c>
      <c r="AO47" s="68" t="s">
        <v>3930</v>
      </c>
      <c r="AP47" s="68" t="s">
        <v>603</v>
      </c>
      <c r="AQ47" s="68" t="s">
        <v>3931</v>
      </c>
      <c r="AR47" s="68" t="s">
        <v>178</v>
      </c>
      <c r="AS47" s="68" t="s">
        <v>179</v>
      </c>
      <c r="AT47" s="68" t="s">
        <v>211</v>
      </c>
      <c r="AU47" s="68" t="s">
        <v>3932</v>
      </c>
      <c r="AV47" s="68" t="s">
        <v>990</v>
      </c>
      <c r="AW47" s="68" t="s">
        <v>273</v>
      </c>
      <c r="AX47" s="68" t="s">
        <v>991</v>
      </c>
      <c r="AY47" s="68" t="s">
        <v>148</v>
      </c>
      <c r="AZ47" s="68" t="s">
        <v>139</v>
      </c>
      <c r="BA47" s="68" t="s">
        <v>154</v>
      </c>
      <c r="BB47" s="68" t="s">
        <v>992</v>
      </c>
      <c r="BC47" s="68" t="s">
        <v>156</v>
      </c>
      <c r="BD47" s="68" t="s">
        <v>157</v>
      </c>
      <c r="BE47" s="68" t="s">
        <v>303</v>
      </c>
      <c r="BF47" s="68" t="s">
        <v>6779</v>
      </c>
      <c r="BG47" s="68" t="s">
        <v>5272</v>
      </c>
      <c r="BH47" s="68" t="s">
        <v>170</v>
      </c>
      <c r="BI47" s="68" t="s">
        <v>6780</v>
      </c>
      <c r="BJ47" s="68" t="s">
        <v>143</v>
      </c>
      <c r="BK47" s="68" t="s">
        <v>136</v>
      </c>
      <c r="BL47" s="68" t="s">
        <v>143</v>
      </c>
      <c r="BM47" s="68" t="s">
        <v>200</v>
      </c>
      <c r="BN47" s="68" t="s">
        <v>200</v>
      </c>
      <c r="BO47" s="68" t="s">
        <v>143</v>
      </c>
      <c r="BP47" s="68" t="s">
        <v>143</v>
      </c>
      <c r="BQ47" s="68" t="s">
        <v>895</v>
      </c>
      <c r="BR47" s="68" t="s">
        <v>5352</v>
      </c>
      <c r="BS47" s="68" t="s">
        <v>1608</v>
      </c>
      <c r="BT47" s="68" t="s">
        <v>6778</v>
      </c>
      <c r="BU47" s="68" t="s">
        <v>6778</v>
      </c>
      <c r="BV47" s="68" t="s">
        <v>135</v>
      </c>
      <c r="BW47" s="68" t="s">
        <v>135</v>
      </c>
      <c r="BX47" s="68" t="s">
        <v>135</v>
      </c>
      <c r="BY47" s="68" t="s">
        <v>148</v>
      </c>
      <c r="BZ47" s="68" t="s">
        <v>2574</v>
      </c>
      <c r="CA47" s="68" t="s">
        <v>174</v>
      </c>
      <c r="CB47" s="68" t="s">
        <v>143</v>
      </c>
      <c r="CC47" s="68" t="s">
        <v>143</v>
      </c>
      <c r="CD47" s="68" t="s">
        <v>143</v>
      </c>
      <c r="CE47" s="68" t="s">
        <v>143</v>
      </c>
      <c r="CF47" s="68" t="s">
        <v>2261</v>
      </c>
      <c r="CG47" s="68" t="s">
        <v>2261</v>
      </c>
      <c r="CH47" s="68" t="s">
        <v>143</v>
      </c>
      <c r="CI47" s="68" t="s">
        <v>143</v>
      </c>
      <c r="CJ47" s="68" t="s">
        <v>5272</v>
      </c>
      <c r="CK47" s="68" t="s">
        <v>143</v>
      </c>
      <c r="CL47" s="68" t="s">
        <v>143</v>
      </c>
      <c r="CM47" s="68" t="s">
        <v>143</v>
      </c>
      <c r="CN47" s="68" t="s">
        <v>143</v>
      </c>
      <c r="CO47" s="68" t="s">
        <v>143</v>
      </c>
      <c r="CP47" s="68" t="s">
        <v>143</v>
      </c>
      <c r="CQ47" s="68" t="s">
        <v>143</v>
      </c>
      <c r="CR47" s="68" t="s">
        <v>143</v>
      </c>
      <c r="CS47" s="68" t="s">
        <v>1</v>
      </c>
      <c r="CT47" s="68" t="s">
        <v>143</v>
      </c>
      <c r="CU47" s="68" t="s">
        <v>1</v>
      </c>
      <c r="CV47" s="68" t="s">
        <v>1985</v>
      </c>
      <c r="CW47" s="68" t="s">
        <v>1985</v>
      </c>
      <c r="CX47" s="68" t="s">
        <v>374</v>
      </c>
      <c r="CY47" s="68" t="s">
        <v>166</v>
      </c>
      <c r="CZ47" s="68" t="s">
        <v>136</v>
      </c>
      <c r="DA47" s="68" t="s">
        <v>2007</v>
      </c>
      <c r="DB47" s="68" t="s">
        <v>143</v>
      </c>
      <c r="DC47" s="68" t="s">
        <v>143</v>
      </c>
      <c r="DD47" s="68" t="s">
        <v>125</v>
      </c>
      <c r="DE47" s="68" t="s">
        <v>2261</v>
      </c>
      <c r="DF47" s="68" t="s">
        <v>5867</v>
      </c>
      <c r="DG47" s="68"/>
    </row>
    <row r="48" spans="1:115" s="3" customFormat="1" ht="25.5" hidden="1" x14ac:dyDescent="0.2">
      <c r="A48" s="73">
        <v>45292</v>
      </c>
      <c r="B48" s="3" t="s">
        <v>16</v>
      </c>
      <c r="C48" s="68">
        <v>112342</v>
      </c>
      <c r="D48" s="68" t="s">
        <v>6781</v>
      </c>
      <c r="E48" s="68" t="s">
        <v>5129</v>
      </c>
      <c r="F48" s="69">
        <v>45309</v>
      </c>
      <c r="G48" s="68" t="s">
        <v>165</v>
      </c>
      <c r="H48" s="68" t="s">
        <v>166</v>
      </c>
      <c r="I48" s="70">
        <v>430</v>
      </c>
      <c r="J48" s="70">
        <v>430</v>
      </c>
      <c r="K48" s="71">
        <f t="shared" si="0"/>
        <v>2.0006411356941829E-2</v>
      </c>
      <c r="L48" s="68" t="s">
        <v>1833</v>
      </c>
      <c r="M48" s="68" t="s">
        <v>317</v>
      </c>
      <c r="N48" s="68" t="s">
        <v>1056</v>
      </c>
      <c r="O48" s="68" t="s">
        <v>6782</v>
      </c>
      <c r="P48" s="93" t="s">
        <v>6783</v>
      </c>
      <c r="Q48" s="68" t="s">
        <v>170</v>
      </c>
      <c r="R48" s="68" t="s">
        <v>6784</v>
      </c>
      <c r="S48" s="68" t="s">
        <v>6785</v>
      </c>
      <c r="T48" s="68" t="s">
        <v>135</v>
      </c>
      <c r="U48" s="68" t="s">
        <v>135</v>
      </c>
      <c r="V48" s="68" t="s">
        <v>136</v>
      </c>
      <c r="W48" s="68" t="s">
        <v>137</v>
      </c>
      <c r="X48" s="68" t="s">
        <v>957</v>
      </c>
      <c r="Y48" s="68" t="s">
        <v>6786</v>
      </c>
      <c r="Z48" s="68" t="s">
        <v>6787</v>
      </c>
      <c r="AA48" s="68" t="s">
        <v>139</v>
      </c>
      <c r="AB48" s="68" t="s">
        <v>323</v>
      </c>
      <c r="AC48" s="68" t="s">
        <v>5272</v>
      </c>
      <c r="AD48" s="68" t="s">
        <v>143</v>
      </c>
      <c r="AE48" s="68" t="s">
        <v>5272</v>
      </c>
      <c r="AF48" s="68" t="s">
        <v>6698</v>
      </c>
      <c r="AG48" s="68" t="s">
        <v>235</v>
      </c>
      <c r="AH48" s="68" t="s">
        <v>141</v>
      </c>
      <c r="AI48" s="68" t="s">
        <v>143</v>
      </c>
      <c r="AJ48" s="68" t="s">
        <v>143</v>
      </c>
      <c r="AK48" s="68" t="s">
        <v>207</v>
      </c>
      <c r="AL48" s="68" t="s">
        <v>6788</v>
      </c>
      <c r="AM48" s="68" t="s">
        <v>6789</v>
      </c>
      <c r="AN48" s="68" t="s">
        <v>143</v>
      </c>
      <c r="AO48" s="68" t="s">
        <v>5402</v>
      </c>
      <c r="AP48" s="68" t="s">
        <v>5403</v>
      </c>
      <c r="AQ48" s="68" t="s">
        <v>6790</v>
      </c>
      <c r="AR48" s="68" t="s">
        <v>2177</v>
      </c>
      <c r="AS48" s="68" t="s">
        <v>231</v>
      </c>
      <c r="AT48" s="68" t="s">
        <v>5405</v>
      </c>
      <c r="AU48" s="68" t="s">
        <v>5406</v>
      </c>
      <c r="AV48" s="68" t="s">
        <v>145</v>
      </c>
      <c r="AW48" s="68" t="s">
        <v>146</v>
      </c>
      <c r="AX48" s="68" t="s">
        <v>1060</v>
      </c>
      <c r="AY48" s="68" t="s">
        <v>148</v>
      </c>
      <c r="AZ48" s="68" t="s">
        <v>139</v>
      </c>
      <c r="BA48" s="68" t="s">
        <v>149</v>
      </c>
      <c r="BB48" s="68" t="s">
        <v>150</v>
      </c>
      <c r="BC48" s="68" t="s">
        <v>156</v>
      </c>
      <c r="BD48" s="68" t="s">
        <v>157</v>
      </c>
      <c r="BE48" s="68" t="s">
        <v>303</v>
      </c>
      <c r="BF48" s="68" t="s">
        <v>6791</v>
      </c>
      <c r="BG48" s="68" t="s">
        <v>5272</v>
      </c>
      <c r="BH48" s="68" t="s">
        <v>143</v>
      </c>
      <c r="BI48" s="68" t="s">
        <v>143</v>
      </c>
      <c r="BJ48" s="68" t="s">
        <v>143</v>
      </c>
      <c r="BK48" s="68" t="s">
        <v>136</v>
      </c>
      <c r="BL48" s="68" t="s">
        <v>143</v>
      </c>
      <c r="BM48" s="68" t="s">
        <v>160</v>
      </c>
      <c r="BN48" s="68" t="s">
        <v>143</v>
      </c>
      <c r="BO48" s="68" t="s">
        <v>143</v>
      </c>
      <c r="BP48" s="68" t="s">
        <v>143</v>
      </c>
      <c r="BQ48" s="68" t="s">
        <v>2029</v>
      </c>
      <c r="BR48" s="68" t="s">
        <v>5352</v>
      </c>
      <c r="BS48" s="68" t="s">
        <v>162</v>
      </c>
      <c r="BT48" s="68" t="s">
        <v>6789</v>
      </c>
      <c r="BU48" s="68" t="s">
        <v>6789</v>
      </c>
      <c r="BV48" s="68" t="s">
        <v>135</v>
      </c>
      <c r="BW48" s="68" t="s">
        <v>135</v>
      </c>
      <c r="BX48" s="68" t="s">
        <v>135</v>
      </c>
      <c r="BY48" s="68" t="s">
        <v>148</v>
      </c>
      <c r="BZ48" s="68" t="s">
        <v>6792</v>
      </c>
      <c r="CA48" s="68" t="s">
        <v>174</v>
      </c>
      <c r="CB48" s="68" t="s">
        <v>143</v>
      </c>
      <c r="CC48" s="68" t="s">
        <v>143</v>
      </c>
      <c r="CD48" s="68" t="s">
        <v>143</v>
      </c>
      <c r="CE48" s="68" t="s">
        <v>143</v>
      </c>
      <c r="CF48" s="68" t="s">
        <v>2261</v>
      </c>
      <c r="CG48" s="68" t="s">
        <v>143</v>
      </c>
      <c r="CH48" s="68" t="s">
        <v>143</v>
      </c>
      <c r="CI48" s="68" t="s">
        <v>143</v>
      </c>
      <c r="CJ48" s="68" t="s">
        <v>5272</v>
      </c>
      <c r="CK48" s="68" t="s">
        <v>143</v>
      </c>
      <c r="CL48" s="68" t="s">
        <v>143</v>
      </c>
      <c r="CM48" s="68" t="s">
        <v>143</v>
      </c>
      <c r="CN48" s="68" t="s">
        <v>143</v>
      </c>
      <c r="CO48" s="68" t="s">
        <v>6793</v>
      </c>
      <c r="CP48" s="68" t="s">
        <v>143</v>
      </c>
      <c r="CQ48" s="68" t="s">
        <v>143</v>
      </c>
      <c r="CR48" s="68" t="s">
        <v>143</v>
      </c>
      <c r="CS48" s="68" t="s">
        <v>1</v>
      </c>
      <c r="CT48" s="68" t="s">
        <v>143</v>
      </c>
      <c r="CU48" s="68" t="s">
        <v>1</v>
      </c>
      <c r="CV48" s="68" t="s">
        <v>1985</v>
      </c>
      <c r="CW48" s="68" t="s">
        <v>143</v>
      </c>
      <c r="CX48" s="68" t="s">
        <v>1833</v>
      </c>
      <c r="CY48" s="68" t="s">
        <v>166</v>
      </c>
      <c r="CZ48" s="68" t="s">
        <v>136</v>
      </c>
      <c r="DA48" s="68" t="s">
        <v>1986</v>
      </c>
      <c r="DB48" s="68" t="s">
        <v>143</v>
      </c>
      <c r="DC48" s="68" t="s">
        <v>143</v>
      </c>
      <c r="DD48" s="68" t="s">
        <v>5129</v>
      </c>
      <c r="DE48" s="68" t="s">
        <v>2261</v>
      </c>
      <c r="DF48" s="68" t="s">
        <v>5867</v>
      </c>
      <c r="DG48" s="68"/>
    </row>
    <row r="49" spans="1:111" s="3" customFormat="1" ht="25.5" hidden="1" x14ac:dyDescent="0.2">
      <c r="A49" s="73">
        <v>45292</v>
      </c>
      <c r="B49" s="3" t="s">
        <v>16</v>
      </c>
      <c r="C49" s="68">
        <v>112359</v>
      </c>
      <c r="D49" s="68" t="s">
        <v>6741</v>
      </c>
      <c r="E49" s="68" t="s">
        <v>373</v>
      </c>
      <c r="F49" s="69">
        <v>45310</v>
      </c>
      <c r="G49" s="68" t="s">
        <v>257</v>
      </c>
      <c r="H49" s="68" t="s">
        <v>166</v>
      </c>
      <c r="I49" s="70">
        <v>154.07</v>
      </c>
      <c r="J49" s="70">
        <v>154.07</v>
      </c>
      <c r="K49" s="71">
        <f t="shared" si="0"/>
        <v>7.168343715730296E-3</v>
      </c>
      <c r="L49" s="68" t="s">
        <v>374</v>
      </c>
      <c r="M49" s="68" t="s">
        <v>129</v>
      </c>
      <c r="N49" s="68" t="s">
        <v>980</v>
      </c>
      <c r="O49" s="68" t="s">
        <v>2695</v>
      </c>
      <c r="P49" s="93" t="s">
        <v>6742</v>
      </c>
      <c r="Q49" s="68" t="s">
        <v>170</v>
      </c>
      <c r="R49" s="68" t="s">
        <v>6794</v>
      </c>
      <c r="S49" s="68" t="s">
        <v>6795</v>
      </c>
      <c r="T49" s="68" t="s">
        <v>135</v>
      </c>
      <c r="U49" s="68" t="s">
        <v>135</v>
      </c>
      <c r="V49" s="68" t="s">
        <v>136</v>
      </c>
      <c r="W49" s="68" t="s">
        <v>137</v>
      </c>
      <c r="X49" s="68" t="s">
        <v>4976</v>
      </c>
      <c r="Y49" s="68" t="s">
        <v>6796</v>
      </c>
      <c r="Z49" s="68" t="s">
        <v>6797</v>
      </c>
      <c r="AA49" s="68" t="s">
        <v>139</v>
      </c>
      <c r="AB49" s="68" t="s">
        <v>140</v>
      </c>
      <c r="AC49" s="68" t="s">
        <v>5272</v>
      </c>
      <c r="AD49" s="68" t="s">
        <v>143</v>
      </c>
      <c r="AE49" s="68" t="s">
        <v>5272</v>
      </c>
      <c r="AF49" s="68" t="s">
        <v>6798</v>
      </c>
      <c r="AG49" s="68" t="s">
        <v>5675</v>
      </c>
      <c r="AH49" s="68" t="s">
        <v>265</v>
      </c>
      <c r="AI49" s="68" t="s">
        <v>143</v>
      </c>
      <c r="AJ49" s="68" t="s">
        <v>143</v>
      </c>
      <c r="AK49" s="68" t="s">
        <v>142</v>
      </c>
      <c r="AL49" s="68" t="s">
        <v>143</v>
      </c>
      <c r="AM49" s="68" t="s">
        <v>6799</v>
      </c>
      <c r="AN49" s="68" t="s">
        <v>143</v>
      </c>
      <c r="AO49" s="68" t="s">
        <v>2699</v>
      </c>
      <c r="AP49" s="68" t="s">
        <v>2700</v>
      </c>
      <c r="AQ49" s="68" t="s">
        <v>2701</v>
      </c>
      <c r="AR49" s="68" t="s">
        <v>353</v>
      </c>
      <c r="AS49" s="68" t="s">
        <v>231</v>
      </c>
      <c r="AT49" s="68" t="s">
        <v>2702</v>
      </c>
      <c r="AU49" s="68" t="s">
        <v>2703</v>
      </c>
      <c r="AV49" s="68" t="s">
        <v>990</v>
      </c>
      <c r="AW49" s="68" t="s">
        <v>273</v>
      </c>
      <c r="AX49" s="68" t="s">
        <v>991</v>
      </c>
      <c r="AY49" s="68" t="s">
        <v>148</v>
      </c>
      <c r="AZ49" s="68" t="s">
        <v>139</v>
      </c>
      <c r="BA49" s="68" t="s">
        <v>154</v>
      </c>
      <c r="BB49" s="68" t="s">
        <v>992</v>
      </c>
      <c r="BC49" s="68" t="s">
        <v>156</v>
      </c>
      <c r="BD49" s="68" t="s">
        <v>157</v>
      </c>
      <c r="BE49" s="68" t="s">
        <v>303</v>
      </c>
      <c r="BF49" s="68" t="s">
        <v>6800</v>
      </c>
      <c r="BG49" s="68" t="s">
        <v>5272</v>
      </c>
      <c r="BH49" s="68" t="s">
        <v>143</v>
      </c>
      <c r="BI49" s="68" t="s">
        <v>143</v>
      </c>
      <c r="BJ49" s="68" t="s">
        <v>143</v>
      </c>
      <c r="BK49" s="68" t="s">
        <v>136</v>
      </c>
      <c r="BL49" s="68" t="s">
        <v>143</v>
      </c>
      <c r="BM49" s="68" t="s">
        <v>200</v>
      </c>
      <c r="BN49" s="68" t="s">
        <v>143</v>
      </c>
      <c r="BO49" s="68" t="s">
        <v>143</v>
      </c>
      <c r="BP49" s="68" t="s">
        <v>143</v>
      </c>
      <c r="BQ49" s="68" t="s">
        <v>6801</v>
      </c>
      <c r="BR49" s="68" t="s">
        <v>5352</v>
      </c>
      <c r="BS49" s="68" t="s">
        <v>1608</v>
      </c>
      <c r="BT49" s="68" t="s">
        <v>6799</v>
      </c>
      <c r="BU49" s="68" t="s">
        <v>6799</v>
      </c>
      <c r="BV49" s="68" t="s">
        <v>135</v>
      </c>
      <c r="BW49" s="68" t="s">
        <v>135</v>
      </c>
      <c r="BX49" s="68" t="s">
        <v>135</v>
      </c>
      <c r="BY49" s="68" t="s">
        <v>148</v>
      </c>
      <c r="BZ49" s="68" t="s">
        <v>6753</v>
      </c>
      <c r="CA49" s="68" t="s">
        <v>174</v>
      </c>
      <c r="CB49" s="68" t="s">
        <v>143</v>
      </c>
      <c r="CC49" s="68" t="s">
        <v>143</v>
      </c>
      <c r="CD49" s="68" t="s">
        <v>143</v>
      </c>
      <c r="CE49" s="68" t="s">
        <v>6802</v>
      </c>
      <c r="CF49" s="68" t="s">
        <v>2261</v>
      </c>
      <c r="CG49" s="68" t="s">
        <v>143</v>
      </c>
      <c r="CH49" s="68" t="s">
        <v>143</v>
      </c>
      <c r="CI49" s="68" t="s">
        <v>143</v>
      </c>
      <c r="CJ49" s="68" t="s">
        <v>5272</v>
      </c>
      <c r="CK49" s="68" t="s">
        <v>143</v>
      </c>
      <c r="CL49" s="68" t="s">
        <v>143</v>
      </c>
      <c r="CM49" s="68" t="s">
        <v>143</v>
      </c>
      <c r="CN49" s="68" t="s">
        <v>143</v>
      </c>
      <c r="CO49" s="68" t="s">
        <v>6206</v>
      </c>
      <c r="CP49" s="68" t="s">
        <v>143</v>
      </c>
      <c r="CQ49" s="68" t="s">
        <v>143</v>
      </c>
      <c r="CR49" s="68" t="s">
        <v>143</v>
      </c>
      <c r="CS49" s="68" t="s">
        <v>1</v>
      </c>
      <c r="CT49" s="68" t="s">
        <v>143</v>
      </c>
      <c r="CU49" s="68" t="s">
        <v>1</v>
      </c>
      <c r="CV49" s="68" t="s">
        <v>1985</v>
      </c>
      <c r="CW49" s="68" t="s">
        <v>143</v>
      </c>
      <c r="CX49" s="68" t="s">
        <v>374</v>
      </c>
      <c r="CY49" s="68" t="s">
        <v>166</v>
      </c>
      <c r="CZ49" s="68" t="s">
        <v>136</v>
      </c>
      <c r="DA49" s="68" t="s">
        <v>1986</v>
      </c>
      <c r="DB49" s="68" t="s">
        <v>143</v>
      </c>
      <c r="DC49" s="68" t="s">
        <v>143</v>
      </c>
      <c r="DD49" s="68" t="s">
        <v>373</v>
      </c>
      <c r="DE49" s="68" t="s">
        <v>2261</v>
      </c>
      <c r="DF49" s="68" t="s">
        <v>2271</v>
      </c>
      <c r="DG49" s="68"/>
    </row>
    <row r="50" spans="1:111" s="3" customFormat="1" hidden="1" x14ac:dyDescent="0.2">
      <c r="A50" s="73">
        <v>45292</v>
      </c>
      <c r="B50" s="3" t="s">
        <v>15606</v>
      </c>
      <c r="C50" s="68">
        <v>112361</v>
      </c>
      <c r="D50" s="68" t="s">
        <v>6317</v>
      </c>
      <c r="E50" s="68" t="s">
        <v>373</v>
      </c>
      <c r="F50" s="69">
        <v>45309</v>
      </c>
      <c r="G50" s="68" t="s">
        <v>165</v>
      </c>
      <c r="H50" s="68" t="s">
        <v>166</v>
      </c>
      <c r="I50" s="70">
        <v>60.02</v>
      </c>
      <c r="J50" s="70">
        <v>60.02</v>
      </c>
      <c r="K50" s="71">
        <f t="shared" si="0"/>
        <v>2.7925228131247641E-3</v>
      </c>
      <c r="L50" s="68" t="s">
        <v>316</v>
      </c>
      <c r="M50" s="68" t="s">
        <v>317</v>
      </c>
      <c r="N50" s="68" t="s">
        <v>960</v>
      </c>
      <c r="O50" s="68" t="s">
        <v>6803</v>
      </c>
      <c r="P50" s="93" t="s">
        <v>879</v>
      </c>
      <c r="Q50" s="68" t="s">
        <v>170</v>
      </c>
      <c r="R50" s="68" t="s">
        <v>6804</v>
      </c>
      <c r="S50" s="68" t="s">
        <v>6719</v>
      </c>
      <c r="T50" s="68" t="s">
        <v>135</v>
      </c>
      <c r="U50" s="68" t="s">
        <v>135</v>
      </c>
      <c r="V50" s="68" t="s">
        <v>136</v>
      </c>
      <c r="W50" s="68" t="s">
        <v>137</v>
      </c>
      <c r="X50" s="68" t="s">
        <v>2483</v>
      </c>
      <c r="Y50" s="68" t="s">
        <v>6805</v>
      </c>
      <c r="Z50" s="68" t="s">
        <v>6806</v>
      </c>
      <c r="AA50" s="68" t="s">
        <v>139</v>
      </c>
      <c r="AB50" s="68" t="s">
        <v>226</v>
      </c>
      <c r="AC50" s="68" t="s">
        <v>5272</v>
      </c>
      <c r="AD50" s="68" t="s">
        <v>143</v>
      </c>
      <c r="AE50" s="68" t="s">
        <v>5272</v>
      </c>
      <c r="AF50" s="68" t="s">
        <v>143</v>
      </c>
      <c r="AG50" s="68" t="s">
        <v>235</v>
      </c>
      <c r="AH50" s="68" t="s">
        <v>141</v>
      </c>
      <c r="AI50" s="68" t="s">
        <v>143</v>
      </c>
      <c r="AJ50" s="68" t="s">
        <v>143</v>
      </c>
      <c r="AK50" s="68" t="s">
        <v>207</v>
      </c>
      <c r="AL50" s="68" t="s">
        <v>143</v>
      </c>
      <c r="AM50" s="68" t="s">
        <v>6807</v>
      </c>
      <c r="AN50" s="68" t="s">
        <v>143</v>
      </c>
      <c r="AO50" s="68" t="s">
        <v>6808</v>
      </c>
      <c r="AP50" s="68" t="s">
        <v>6809</v>
      </c>
      <c r="AQ50" s="68" t="s">
        <v>6810</v>
      </c>
      <c r="AR50" s="68" t="s">
        <v>6811</v>
      </c>
      <c r="AS50" s="68" t="s">
        <v>231</v>
      </c>
      <c r="AT50" s="68" t="s">
        <v>1091</v>
      </c>
      <c r="AU50" s="68" t="s">
        <v>6812</v>
      </c>
      <c r="AV50" s="68" t="s">
        <v>145</v>
      </c>
      <c r="AW50" s="68" t="s">
        <v>146</v>
      </c>
      <c r="AX50" s="68" t="s">
        <v>972</v>
      </c>
      <c r="AY50" s="68" t="s">
        <v>148</v>
      </c>
      <c r="AZ50" s="68" t="s">
        <v>139</v>
      </c>
      <c r="BA50" s="68" t="s">
        <v>149</v>
      </c>
      <c r="BB50" s="68" t="s">
        <v>150</v>
      </c>
      <c r="BC50" s="68" t="s">
        <v>156</v>
      </c>
      <c r="BD50" s="68" t="s">
        <v>157</v>
      </c>
      <c r="BE50" s="68" t="s">
        <v>303</v>
      </c>
      <c r="BF50" s="68" t="s">
        <v>6813</v>
      </c>
      <c r="BG50" s="68" t="s">
        <v>5272</v>
      </c>
      <c r="BH50" s="68" t="s">
        <v>143</v>
      </c>
      <c r="BI50" s="68" t="s">
        <v>143</v>
      </c>
      <c r="BJ50" s="68" t="s">
        <v>143</v>
      </c>
      <c r="BK50" s="68" t="s">
        <v>136</v>
      </c>
      <c r="BL50" s="68" t="s">
        <v>143</v>
      </c>
      <c r="BM50" s="68" t="s">
        <v>160</v>
      </c>
      <c r="BN50" s="68" t="s">
        <v>160</v>
      </c>
      <c r="BO50" s="68" t="s">
        <v>373</v>
      </c>
      <c r="BP50" s="68" t="s">
        <v>143</v>
      </c>
      <c r="BQ50" s="68" t="s">
        <v>6814</v>
      </c>
      <c r="BR50" s="68" t="s">
        <v>5352</v>
      </c>
      <c r="BS50" s="68" t="s">
        <v>162</v>
      </c>
      <c r="BT50" s="68" t="s">
        <v>6807</v>
      </c>
      <c r="BU50" s="68" t="s">
        <v>6807</v>
      </c>
      <c r="BV50" s="68" t="s">
        <v>135</v>
      </c>
      <c r="BW50" s="68" t="s">
        <v>135</v>
      </c>
      <c r="BX50" s="68" t="s">
        <v>135</v>
      </c>
      <c r="BY50" s="68" t="s">
        <v>148</v>
      </c>
      <c r="BZ50" s="68" t="s">
        <v>6439</v>
      </c>
      <c r="CA50" s="68" t="s">
        <v>174</v>
      </c>
      <c r="CB50" s="68" t="s">
        <v>143</v>
      </c>
      <c r="CC50" s="68" t="s">
        <v>143</v>
      </c>
      <c r="CD50" s="68" t="s">
        <v>143</v>
      </c>
      <c r="CE50" s="68" t="s">
        <v>143</v>
      </c>
      <c r="CF50" s="68" t="s">
        <v>2261</v>
      </c>
      <c r="CG50" s="68" t="s">
        <v>143</v>
      </c>
      <c r="CH50" s="68" t="s">
        <v>143</v>
      </c>
      <c r="CI50" s="68" t="s">
        <v>143</v>
      </c>
      <c r="CJ50" s="68" t="s">
        <v>5272</v>
      </c>
      <c r="CK50" s="68" t="s">
        <v>143</v>
      </c>
      <c r="CL50" s="68" t="s">
        <v>143</v>
      </c>
      <c r="CM50" s="68" t="s">
        <v>143</v>
      </c>
      <c r="CN50" s="68" t="s">
        <v>143</v>
      </c>
      <c r="CO50" s="68" t="s">
        <v>143</v>
      </c>
      <c r="CP50" s="68" t="s">
        <v>143</v>
      </c>
      <c r="CQ50" s="68" t="s">
        <v>143</v>
      </c>
      <c r="CR50" s="68" t="s">
        <v>143</v>
      </c>
      <c r="CS50" s="68" t="s">
        <v>1</v>
      </c>
      <c r="CT50" s="68" t="s">
        <v>143</v>
      </c>
      <c r="CU50" s="68" t="s">
        <v>1</v>
      </c>
      <c r="CV50" s="68" t="s">
        <v>1985</v>
      </c>
      <c r="CW50" s="68" t="s">
        <v>143</v>
      </c>
      <c r="CX50" s="68" t="s">
        <v>316</v>
      </c>
      <c r="CY50" s="68" t="s">
        <v>166</v>
      </c>
      <c r="CZ50" s="68" t="s">
        <v>136</v>
      </c>
      <c r="DA50" s="68" t="s">
        <v>1989</v>
      </c>
      <c r="DB50" s="68" t="s">
        <v>143</v>
      </c>
      <c r="DC50" s="68" t="s">
        <v>143</v>
      </c>
      <c r="DD50" s="68" t="s">
        <v>373</v>
      </c>
      <c r="DE50" s="68" t="s">
        <v>2261</v>
      </c>
      <c r="DF50" s="68" t="s">
        <v>5867</v>
      </c>
      <c r="DG50" s="68"/>
    </row>
    <row r="51" spans="1:111" s="3" customFormat="1" hidden="1" x14ac:dyDescent="0.2">
      <c r="A51" s="73">
        <v>45292</v>
      </c>
      <c r="B51" s="3" t="s">
        <v>12718</v>
      </c>
      <c r="C51" s="68">
        <v>112432</v>
      </c>
      <c r="D51" s="68" t="s">
        <v>6764</v>
      </c>
      <c r="E51" s="68" t="s">
        <v>279</v>
      </c>
      <c r="F51" s="69">
        <v>45310</v>
      </c>
      <c r="G51" s="68" t="s">
        <v>165</v>
      </c>
      <c r="H51" s="68" t="s">
        <v>166</v>
      </c>
      <c r="I51" s="70">
        <v>811.3</v>
      </c>
      <c r="J51" s="70">
        <v>811.3</v>
      </c>
      <c r="K51" s="71">
        <f t="shared" si="0"/>
        <v>3.7746980311364892E-2</v>
      </c>
      <c r="L51" s="68" t="s">
        <v>953</v>
      </c>
      <c r="M51" s="68" t="s">
        <v>317</v>
      </c>
      <c r="N51" s="68" t="s">
        <v>1151</v>
      </c>
      <c r="O51" s="68" t="s">
        <v>6815</v>
      </c>
      <c r="P51" s="93" t="s">
        <v>6816</v>
      </c>
      <c r="Q51" s="68" t="s">
        <v>170</v>
      </c>
      <c r="R51" s="68" t="s">
        <v>6817</v>
      </c>
      <c r="S51" s="68" t="s">
        <v>6818</v>
      </c>
      <c r="T51" s="68" t="s">
        <v>135</v>
      </c>
      <c r="U51" s="68" t="s">
        <v>135</v>
      </c>
      <c r="V51" s="68" t="s">
        <v>506</v>
      </c>
      <c r="W51" s="68" t="s">
        <v>137</v>
      </c>
      <c r="X51" s="68" t="s">
        <v>4880</v>
      </c>
      <c r="Y51" s="68" t="s">
        <v>6819</v>
      </c>
      <c r="Z51" s="68" t="s">
        <v>6820</v>
      </c>
      <c r="AA51" s="68" t="s">
        <v>139</v>
      </c>
      <c r="AB51" s="68" t="s">
        <v>323</v>
      </c>
      <c r="AC51" s="68" t="s">
        <v>5272</v>
      </c>
      <c r="AD51" s="68" t="s">
        <v>143</v>
      </c>
      <c r="AE51" s="68" t="s">
        <v>5272</v>
      </c>
      <c r="AF51" s="68" t="s">
        <v>143</v>
      </c>
      <c r="AG51" s="68" t="s">
        <v>235</v>
      </c>
      <c r="AH51" s="68" t="s">
        <v>141</v>
      </c>
      <c r="AI51" s="68" t="s">
        <v>143</v>
      </c>
      <c r="AJ51" s="68" t="s">
        <v>143</v>
      </c>
      <c r="AK51" s="68" t="s">
        <v>207</v>
      </c>
      <c r="AL51" s="68" t="s">
        <v>5748</v>
      </c>
      <c r="AM51" s="68" t="s">
        <v>6821</v>
      </c>
      <c r="AN51" s="68" t="s">
        <v>143</v>
      </c>
      <c r="AO51" s="68" t="s">
        <v>6822</v>
      </c>
      <c r="AP51" s="68" t="s">
        <v>6823</v>
      </c>
      <c r="AQ51" s="68" t="s">
        <v>6824</v>
      </c>
      <c r="AR51" s="68" t="s">
        <v>1454</v>
      </c>
      <c r="AS51" s="68" t="s">
        <v>231</v>
      </c>
      <c r="AT51" s="68" t="s">
        <v>6825</v>
      </c>
      <c r="AU51" s="68" t="s">
        <v>6826</v>
      </c>
      <c r="AV51" s="68" t="s">
        <v>145</v>
      </c>
      <c r="AW51" s="68" t="s">
        <v>146</v>
      </c>
      <c r="AX51" s="68" t="s">
        <v>1154</v>
      </c>
      <c r="AY51" s="68" t="s">
        <v>148</v>
      </c>
      <c r="AZ51" s="68" t="s">
        <v>139</v>
      </c>
      <c r="BA51" s="68" t="s">
        <v>149</v>
      </c>
      <c r="BB51" s="68" t="s">
        <v>150</v>
      </c>
      <c r="BC51" s="68" t="s">
        <v>156</v>
      </c>
      <c r="BD51" s="68" t="s">
        <v>157</v>
      </c>
      <c r="BE51" s="68" t="s">
        <v>484</v>
      </c>
      <c r="BF51" s="68" t="s">
        <v>6827</v>
      </c>
      <c r="BG51" s="68" t="s">
        <v>5272</v>
      </c>
      <c r="BH51" s="68" t="s">
        <v>143</v>
      </c>
      <c r="BI51" s="68" t="s">
        <v>143</v>
      </c>
      <c r="BJ51" s="68" t="s">
        <v>143</v>
      </c>
      <c r="BK51" s="68" t="s">
        <v>506</v>
      </c>
      <c r="BL51" s="68" t="s">
        <v>143</v>
      </c>
      <c r="BM51" s="68" t="s">
        <v>160</v>
      </c>
      <c r="BN51" s="68" t="s">
        <v>143</v>
      </c>
      <c r="BO51" s="68" t="s">
        <v>279</v>
      </c>
      <c r="BP51" s="68" t="s">
        <v>143</v>
      </c>
      <c r="BQ51" s="68" t="s">
        <v>5351</v>
      </c>
      <c r="BR51" s="68" t="s">
        <v>5684</v>
      </c>
      <c r="BS51" s="68" t="s">
        <v>241</v>
      </c>
      <c r="BT51" s="68" t="s">
        <v>6821</v>
      </c>
      <c r="BU51" s="68" t="s">
        <v>6821</v>
      </c>
      <c r="BV51" s="68" t="s">
        <v>135</v>
      </c>
      <c r="BW51" s="68" t="s">
        <v>135</v>
      </c>
      <c r="BX51" s="68" t="s">
        <v>135</v>
      </c>
      <c r="BY51" s="68" t="s">
        <v>148</v>
      </c>
      <c r="BZ51" s="68" t="s">
        <v>6828</v>
      </c>
      <c r="CA51" s="68" t="s">
        <v>174</v>
      </c>
      <c r="CB51" s="68" t="s">
        <v>143</v>
      </c>
      <c r="CC51" s="68" t="s">
        <v>143</v>
      </c>
      <c r="CD51" s="68" t="s">
        <v>143</v>
      </c>
      <c r="CE51" s="68" t="s">
        <v>6829</v>
      </c>
      <c r="CF51" s="68" t="s">
        <v>2261</v>
      </c>
      <c r="CG51" s="68" t="s">
        <v>143</v>
      </c>
      <c r="CH51" s="68" t="s">
        <v>143</v>
      </c>
      <c r="CI51" s="68" t="s">
        <v>143</v>
      </c>
      <c r="CJ51" s="68" t="s">
        <v>5272</v>
      </c>
      <c r="CK51" s="68" t="s">
        <v>143</v>
      </c>
      <c r="CL51" s="68" t="s">
        <v>143</v>
      </c>
      <c r="CM51" s="68" t="s">
        <v>143</v>
      </c>
      <c r="CN51" s="68" t="s">
        <v>143</v>
      </c>
      <c r="CO51" s="68" t="s">
        <v>6830</v>
      </c>
      <c r="CP51" s="68" t="s">
        <v>143</v>
      </c>
      <c r="CQ51" s="68" t="s">
        <v>143</v>
      </c>
      <c r="CR51" s="68" t="s">
        <v>143</v>
      </c>
      <c r="CS51" s="68" t="s">
        <v>1</v>
      </c>
      <c r="CT51" s="68" t="s">
        <v>143</v>
      </c>
      <c r="CU51" s="68" t="s">
        <v>1</v>
      </c>
      <c r="CV51" s="68" t="s">
        <v>2092</v>
      </c>
      <c r="CW51" s="68" t="s">
        <v>143</v>
      </c>
      <c r="CX51" s="68" t="s">
        <v>953</v>
      </c>
      <c r="CY51" s="68" t="s">
        <v>166</v>
      </c>
      <c r="CZ51" s="68" t="s">
        <v>506</v>
      </c>
      <c r="DA51" s="68" t="s">
        <v>1986</v>
      </c>
      <c r="DB51" s="68" t="s">
        <v>143</v>
      </c>
      <c r="DC51" s="68" t="s">
        <v>143</v>
      </c>
      <c r="DD51" s="68" t="s">
        <v>279</v>
      </c>
      <c r="DE51" s="68" t="s">
        <v>2261</v>
      </c>
      <c r="DF51" s="68" t="s">
        <v>2271</v>
      </c>
      <c r="DG51" s="68"/>
    </row>
    <row r="52" spans="1:111" s="3" customFormat="1" hidden="1" x14ac:dyDescent="0.2">
      <c r="A52" s="73">
        <v>45292</v>
      </c>
      <c r="B52" s="3" t="s">
        <v>15608</v>
      </c>
      <c r="C52" s="68">
        <v>112498</v>
      </c>
      <c r="D52" s="68" t="s">
        <v>6831</v>
      </c>
      <c r="E52" s="68" t="s">
        <v>164</v>
      </c>
      <c r="F52" s="69">
        <v>45313</v>
      </c>
      <c r="G52" s="68" t="s">
        <v>165</v>
      </c>
      <c r="H52" s="68" t="s">
        <v>166</v>
      </c>
      <c r="I52" s="70">
        <v>180</v>
      </c>
      <c r="J52" s="70">
        <v>180</v>
      </c>
      <c r="K52" s="71">
        <f t="shared" si="0"/>
        <v>8.3747768470919283E-3</v>
      </c>
      <c r="L52" s="68" t="s">
        <v>519</v>
      </c>
      <c r="M52" s="68" t="s">
        <v>317</v>
      </c>
      <c r="N52" s="68" t="s">
        <v>1070</v>
      </c>
      <c r="O52" s="68" t="s">
        <v>168</v>
      </c>
      <c r="P52" s="93" t="s">
        <v>6832</v>
      </c>
      <c r="Q52" s="68" t="s">
        <v>170</v>
      </c>
      <c r="R52" s="68" t="s">
        <v>6833</v>
      </c>
      <c r="S52" s="68" t="s">
        <v>6834</v>
      </c>
      <c r="T52" s="68" t="s">
        <v>135</v>
      </c>
      <c r="U52" s="68" t="s">
        <v>135</v>
      </c>
      <c r="V52" s="68" t="s">
        <v>136</v>
      </c>
      <c r="W52" s="68" t="s">
        <v>137</v>
      </c>
      <c r="X52" s="68" t="s">
        <v>173</v>
      </c>
      <c r="Y52" s="68" t="s">
        <v>6835</v>
      </c>
      <c r="Z52" s="68" t="s">
        <v>6836</v>
      </c>
      <c r="AA52" s="68" t="s">
        <v>139</v>
      </c>
      <c r="AB52" s="68" t="s">
        <v>323</v>
      </c>
      <c r="AC52" s="68" t="s">
        <v>5272</v>
      </c>
      <c r="AD52" s="68" t="s">
        <v>143</v>
      </c>
      <c r="AE52" s="68" t="s">
        <v>5272</v>
      </c>
      <c r="AF52" s="68" t="s">
        <v>143</v>
      </c>
      <c r="AG52" s="68" t="s">
        <v>235</v>
      </c>
      <c r="AH52" s="68" t="s">
        <v>141</v>
      </c>
      <c r="AI52" s="68" t="s">
        <v>143</v>
      </c>
      <c r="AJ52" s="68" t="s">
        <v>143</v>
      </c>
      <c r="AK52" s="68" t="s">
        <v>207</v>
      </c>
      <c r="AL52" s="68" t="s">
        <v>6837</v>
      </c>
      <c r="AM52" s="68" t="s">
        <v>6599</v>
      </c>
      <c r="AN52" s="68" t="s">
        <v>143</v>
      </c>
      <c r="AO52" s="68" t="s">
        <v>175</v>
      </c>
      <c r="AP52" s="68" t="s">
        <v>176</v>
      </c>
      <c r="AQ52" s="68" t="s">
        <v>177</v>
      </c>
      <c r="AR52" s="68" t="s">
        <v>178</v>
      </c>
      <c r="AS52" s="68" t="s">
        <v>179</v>
      </c>
      <c r="AT52" s="68" t="s">
        <v>180</v>
      </c>
      <c r="AU52" s="68" t="s">
        <v>181</v>
      </c>
      <c r="AV52" s="68" t="s">
        <v>1079</v>
      </c>
      <c r="AW52" s="68" t="s">
        <v>1080</v>
      </c>
      <c r="AX52" s="68" t="s">
        <v>1081</v>
      </c>
      <c r="AY52" s="68" t="s">
        <v>148</v>
      </c>
      <c r="AZ52" s="68" t="s">
        <v>139</v>
      </c>
      <c r="BA52" s="68" t="s">
        <v>148</v>
      </c>
      <c r="BB52" s="68" t="s">
        <v>150</v>
      </c>
      <c r="BC52" s="68" t="s">
        <v>156</v>
      </c>
      <c r="BD52" s="68" t="s">
        <v>157</v>
      </c>
      <c r="BE52" s="68" t="s">
        <v>303</v>
      </c>
      <c r="BF52" s="68" t="s">
        <v>6838</v>
      </c>
      <c r="BG52" s="68" t="s">
        <v>5272</v>
      </c>
      <c r="BH52" s="68" t="s">
        <v>143</v>
      </c>
      <c r="BI52" s="68" t="s">
        <v>143</v>
      </c>
      <c r="BJ52" s="68" t="s">
        <v>143</v>
      </c>
      <c r="BK52" s="68" t="s">
        <v>136</v>
      </c>
      <c r="BL52" s="68" t="s">
        <v>143</v>
      </c>
      <c r="BM52" s="68" t="s">
        <v>200</v>
      </c>
      <c r="BN52" s="68" t="s">
        <v>143</v>
      </c>
      <c r="BO52" s="68" t="s">
        <v>143</v>
      </c>
      <c r="BP52" s="68" t="s">
        <v>168</v>
      </c>
      <c r="BQ52" s="68" t="s">
        <v>6839</v>
      </c>
      <c r="BR52" s="68" t="s">
        <v>5352</v>
      </c>
      <c r="BS52" s="68" t="s">
        <v>162</v>
      </c>
      <c r="BT52" s="68" t="s">
        <v>6599</v>
      </c>
      <c r="BU52" s="68" t="s">
        <v>6599</v>
      </c>
      <c r="BV52" s="68" t="s">
        <v>135</v>
      </c>
      <c r="BW52" s="68" t="s">
        <v>135</v>
      </c>
      <c r="BX52" s="68" t="s">
        <v>135</v>
      </c>
      <c r="BY52" s="68" t="s">
        <v>148</v>
      </c>
      <c r="BZ52" s="68" t="s">
        <v>2362</v>
      </c>
      <c r="CA52" s="68" t="s">
        <v>174</v>
      </c>
      <c r="CB52" s="68" t="s">
        <v>143</v>
      </c>
      <c r="CC52" s="68" t="s">
        <v>143</v>
      </c>
      <c r="CD52" s="68" t="s">
        <v>143</v>
      </c>
      <c r="CE52" s="68" t="s">
        <v>143</v>
      </c>
      <c r="CF52" s="68" t="s">
        <v>2261</v>
      </c>
      <c r="CG52" s="68" t="s">
        <v>143</v>
      </c>
      <c r="CH52" s="68" t="s">
        <v>143</v>
      </c>
      <c r="CI52" s="68" t="s">
        <v>143</v>
      </c>
      <c r="CJ52" s="68" t="s">
        <v>5272</v>
      </c>
      <c r="CK52" s="68" t="s">
        <v>143</v>
      </c>
      <c r="CL52" s="68" t="s">
        <v>143</v>
      </c>
      <c r="CM52" s="68" t="s">
        <v>143</v>
      </c>
      <c r="CN52" s="68" t="s">
        <v>143</v>
      </c>
      <c r="CO52" s="68" t="s">
        <v>143</v>
      </c>
      <c r="CP52" s="68" t="s">
        <v>143</v>
      </c>
      <c r="CQ52" s="68" t="s">
        <v>143</v>
      </c>
      <c r="CR52" s="68" t="s">
        <v>143</v>
      </c>
      <c r="CS52" s="68" t="s">
        <v>1</v>
      </c>
      <c r="CT52" s="68" t="s">
        <v>143</v>
      </c>
      <c r="CU52" s="68" t="s">
        <v>1</v>
      </c>
      <c r="CV52" s="68" t="s">
        <v>1985</v>
      </c>
      <c r="CW52" s="68" t="s">
        <v>143</v>
      </c>
      <c r="CX52" s="68" t="s">
        <v>519</v>
      </c>
      <c r="CY52" s="68" t="s">
        <v>166</v>
      </c>
      <c r="CZ52" s="68" t="s">
        <v>136</v>
      </c>
      <c r="DA52" s="68" t="s">
        <v>2007</v>
      </c>
      <c r="DB52" s="68" t="s">
        <v>143</v>
      </c>
      <c r="DC52" s="68" t="s">
        <v>143</v>
      </c>
      <c r="DD52" s="68" t="s">
        <v>164</v>
      </c>
      <c r="DE52" s="68" t="s">
        <v>2261</v>
      </c>
      <c r="DF52" s="68" t="s">
        <v>571</v>
      </c>
      <c r="DG52" s="68"/>
    </row>
    <row r="53" spans="1:111" s="3" customFormat="1" hidden="1" x14ac:dyDescent="0.2">
      <c r="A53" s="73">
        <v>45292</v>
      </c>
      <c r="B53" s="3" t="s">
        <v>12718</v>
      </c>
      <c r="C53" s="68">
        <v>112501</v>
      </c>
      <c r="D53" s="68" t="s">
        <v>6840</v>
      </c>
      <c r="E53" s="68" t="s">
        <v>364</v>
      </c>
      <c r="F53" s="69">
        <v>45310</v>
      </c>
      <c r="G53" s="68" t="s">
        <v>126</v>
      </c>
      <c r="H53" s="68" t="s">
        <v>166</v>
      </c>
      <c r="I53" s="70">
        <v>200</v>
      </c>
      <c r="J53" s="70">
        <v>200</v>
      </c>
      <c r="K53" s="71">
        <f t="shared" si="0"/>
        <v>9.3053076078799205E-3</v>
      </c>
      <c r="L53" s="68" t="s">
        <v>519</v>
      </c>
      <c r="M53" s="68" t="s">
        <v>218</v>
      </c>
      <c r="N53" s="68" t="s">
        <v>1065</v>
      </c>
      <c r="O53" s="68" t="s">
        <v>4021</v>
      </c>
      <c r="P53" s="93" t="s">
        <v>6841</v>
      </c>
      <c r="Q53" s="68" t="s">
        <v>170</v>
      </c>
      <c r="R53" s="68" t="s">
        <v>6842</v>
      </c>
      <c r="S53" s="68" t="s">
        <v>3861</v>
      </c>
      <c r="T53" s="68" t="s">
        <v>135</v>
      </c>
      <c r="U53" s="68" t="s">
        <v>135</v>
      </c>
      <c r="V53" s="68" t="s">
        <v>136</v>
      </c>
      <c r="W53" s="68" t="s">
        <v>137</v>
      </c>
      <c r="X53" s="68" t="s">
        <v>957</v>
      </c>
      <c r="Y53" s="68" t="s">
        <v>6843</v>
      </c>
      <c r="Z53" s="68" t="s">
        <v>6844</v>
      </c>
      <c r="AA53" s="68" t="s">
        <v>139</v>
      </c>
      <c r="AB53" s="68" t="s">
        <v>226</v>
      </c>
      <c r="AC53" s="68" t="s">
        <v>5272</v>
      </c>
      <c r="AD53" s="68" t="s">
        <v>143</v>
      </c>
      <c r="AE53" s="68" t="s">
        <v>5272</v>
      </c>
      <c r="AF53" s="68" t="s">
        <v>6698</v>
      </c>
      <c r="AG53" s="68" t="s">
        <v>5974</v>
      </c>
      <c r="AH53" s="68" t="s">
        <v>141</v>
      </c>
      <c r="AI53" s="68" t="s">
        <v>143</v>
      </c>
      <c r="AJ53" s="68" t="s">
        <v>143</v>
      </c>
      <c r="AK53" s="68" t="s">
        <v>207</v>
      </c>
      <c r="AL53" s="68" t="s">
        <v>143</v>
      </c>
      <c r="AM53" s="68" t="s">
        <v>5772</v>
      </c>
      <c r="AN53" s="68" t="s">
        <v>143</v>
      </c>
      <c r="AO53" s="68" t="s">
        <v>1813</v>
      </c>
      <c r="AP53" s="68" t="s">
        <v>699</v>
      </c>
      <c r="AQ53" s="68" t="s">
        <v>4025</v>
      </c>
      <c r="AR53" s="68" t="s">
        <v>178</v>
      </c>
      <c r="AS53" s="68" t="s">
        <v>179</v>
      </c>
      <c r="AT53" s="68" t="s">
        <v>211</v>
      </c>
      <c r="AU53" s="68" t="s">
        <v>1815</v>
      </c>
      <c r="AV53" s="68" t="s">
        <v>631</v>
      </c>
      <c r="AW53" s="68" t="s">
        <v>632</v>
      </c>
      <c r="AX53" s="68" t="s">
        <v>1068</v>
      </c>
      <c r="AY53" s="68" t="s">
        <v>148</v>
      </c>
      <c r="AZ53" s="68" t="s">
        <v>139</v>
      </c>
      <c r="BA53" s="68" t="s">
        <v>149</v>
      </c>
      <c r="BB53" s="68" t="s">
        <v>634</v>
      </c>
      <c r="BC53" s="68" t="s">
        <v>156</v>
      </c>
      <c r="BD53" s="68" t="s">
        <v>157</v>
      </c>
      <c r="BE53" s="68" t="s">
        <v>303</v>
      </c>
      <c r="BF53" s="68" t="s">
        <v>6845</v>
      </c>
      <c r="BG53" s="68" t="s">
        <v>5272</v>
      </c>
      <c r="BH53" s="68" t="s">
        <v>143</v>
      </c>
      <c r="BI53" s="68" t="s">
        <v>143</v>
      </c>
      <c r="BJ53" s="68" t="s">
        <v>143</v>
      </c>
      <c r="BK53" s="68" t="s">
        <v>136</v>
      </c>
      <c r="BL53" s="68" t="s">
        <v>143</v>
      </c>
      <c r="BM53" s="68" t="s">
        <v>160</v>
      </c>
      <c r="BN53" s="68" t="s">
        <v>143</v>
      </c>
      <c r="BO53" s="68" t="s">
        <v>143</v>
      </c>
      <c r="BP53" s="68" t="s">
        <v>143</v>
      </c>
      <c r="BQ53" s="68" t="s">
        <v>3290</v>
      </c>
      <c r="BR53" s="68" t="s">
        <v>5352</v>
      </c>
      <c r="BS53" s="68" t="s">
        <v>162</v>
      </c>
      <c r="BT53" s="68" t="s">
        <v>5772</v>
      </c>
      <c r="BU53" s="68" t="s">
        <v>5772</v>
      </c>
      <c r="BV53" s="68" t="s">
        <v>135</v>
      </c>
      <c r="BW53" s="68" t="s">
        <v>135</v>
      </c>
      <c r="BX53" s="68" t="s">
        <v>135</v>
      </c>
      <c r="BY53" s="68" t="s">
        <v>148</v>
      </c>
      <c r="BZ53" s="68" t="s">
        <v>6846</v>
      </c>
      <c r="CA53" s="68" t="s">
        <v>174</v>
      </c>
      <c r="CB53" s="68" t="s">
        <v>143</v>
      </c>
      <c r="CC53" s="68" t="s">
        <v>143</v>
      </c>
      <c r="CD53" s="68" t="s">
        <v>143</v>
      </c>
      <c r="CE53" s="68" t="s">
        <v>143</v>
      </c>
      <c r="CF53" s="68" t="s">
        <v>2261</v>
      </c>
      <c r="CG53" s="68" t="s">
        <v>143</v>
      </c>
      <c r="CH53" s="68" t="s">
        <v>143</v>
      </c>
      <c r="CI53" s="68" t="s">
        <v>143</v>
      </c>
      <c r="CJ53" s="68" t="s">
        <v>5272</v>
      </c>
      <c r="CK53" s="68" t="s">
        <v>143</v>
      </c>
      <c r="CL53" s="68" t="s">
        <v>143</v>
      </c>
      <c r="CM53" s="68" t="s">
        <v>143</v>
      </c>
      <c r="CN53" s="68" t="s">
        <v>143</v>
      </c>
      <c r="CO53" s="68" t="s">
        <v>143</v>
      </c>
      <c r="CP53" s="68" t="s">
        <v>143</v>
      </c>
      <c r="CQ53" s="68" t="s">
        <v>143</v>
      </c>
      <c r="CR53" s="68" t="s">
        <v>143</v>
      </c>
      <c r="CS53" s="68" t="s">
        <v>1</v>
      </c>
      <c r="CT53" s="68" t="s">
        <v>143</v>
      </c>
      <c r="CU53" s="68" t="s">
        <v>1</v>
      </c>
      <c r="CV53" s="68" t="s">
        <v>1985</v>
      </c>
      <c r="CW53" s="68" t="s">
        <v>143</v>
      </c>
      <c r="CX53" s="68" t="s">
        <v>519</v>
      </c>
      <c r="CY53" s="68" t="s">
        <v>166</v>
      </c>
      <c r="CZ53" s="68" t="s">
        <v>136</v>
      </c>
      <c r="DA53" s="68" t="s">
        <v>1986</v>
      </c>
      <c r="DB53" s="68" t="s">
        <v>143</v>
      </c>
      <c r="DC53" s="68" t="s">
        <v>143</v>
      </c>
      <c r="DD53" s="68" t="s">
        <v>364</v>
      </c>
      <c r="DE53" s="68" t="s">
        <v>2261</v>
      </c>
      <c r="DF53" s="68" t="s">
        <v>2271</v>
      </c>
      <c r="DG53" s="68"/>
    </row>
    <row r="54" spans="1:111" s="3" customFormat="1" ht="25.5" hidden="1" x14ac:dyDescent="0.2">
      <c r="A54" s="73">
        <v>45292</v>
      </c>
      <c r="B54" s="3" t="s">
        <v>12718</v>
      </c>
      <c r="C54" s="68">
        <v>112575</v>
      </c>
      <c r="D54" s="68" t="s">
        <v>6764</v>
      </c>
      <c r="E54" s="68" t="s">
        <v>5495</v>
      </c>
      <c r="F54" s="69">
        <v>45310</v>
      </c>
      <c r="G54" s="68" t="s">
        <v>165</v>
      </c>
      <c r="H54" s="68" t="s">
        <v>127</v>
      </c>
      <c r="I54" s="70">
        <v>179.17</v>
      </c>
      <c r="J54" s="70">
        <v>179.17</v>
      </c>
      <c r="K54" s="71">
        <f t="shared" si="0"/>
        <v>8.3361598205192265E-3</v>
      </c>
      <c r="L54" s="68" t="s">
        <v>394</v>
      </c>
      <c r="M54" s="68" t="s">
        <v>317</v>
      </c>
      <c r="N54" s="68" t="s">
        <v>4822</v>
      </c>
      <c r="O54" s="68" t="s">
        <v>960</v>
      </c>
      <c r="P54" s="93" t="s">
        <v>6847</v>
      </c>
      <c r="Q54" s="68" t="s">
        <v>132</v>
      </c>
      <c r="R54" s="68" t="s">
        <v>6848</v>
      </c>
      <c r="S54" s="68" t="s">
        <v>6849</v>
      </c>
      <c r="T54" s="68" t="s">
        <v>6850</v>
      </c>
      <c r="U54" s="68" t="s">
        <v>4904</v>
      </c>
      <c r="V54" s="68" t="s">
        <v>136</v>
      </c>
      <c r="W54" s="68" t="s">
        <v>137</v>
      </c>
      <c r="X54" s="68" t="s">
        <v>349</v>
      </c>
      <c r="Y54" s="68" t="s">
        <v>6851</v>
      </c>
      <c r="Z54" s="68" t="s">
        <v>6852</v>
      </c>
      <c r="AA54" s="68" t="s">
        <v>139</v>
      </c>
      <c r="AB54" s="68" t="s">
        <v>323</v>
      </c>
      <c r="AC54" s="68" t="s">
        <v>5272</v>
      </c>
      <c r="AD54" s="68" t="s">
        <v>143</v>
      </c>
      <c r="AE54" s="68" t="s">
        <v>5272</v>
      </c>
      <c r="AF54" s="68" t="s">
        <v>143</v>
      </c>
      <c r="AG54" s="68" t="s">
        <v>235</v>
      </c>
      <c r="AH54" s="68" t="s">
        <v>141</v>
      </c>
      <c r="AI54" s="68" t="s">
        <v>143</v>
      </c>
      <c r="AJ54" s="68" t="s">
        <v>143</v>
      </c>
      <c r="AK54" s="68" t="s">
        <v>207</v>
      </c>
      <c r="AL54" s="68" t="s">
        <v>143</v>
      </c>
      <c r="AM54" s="68" t="s">
        <v>6853</v>
      </c>
      <c r="AN54" s="68" t="s">
        <v>143</v>
      </c>
      <c r="AO54" s="68" t="s">
        <v>145</v>
      </c>
      <c r="AP54" s="68" t="s">
        <v>146</v>
      </c>
      <c r="AQ54" s="68" t="s">
        <v>972</v>
      </c>
      <c r="AR54" s="68" t="s">
        <v>148</v>
      </c>
      <c r="AS54" s="68" t="s">
        <v>139</v>
      </c>
      <c r="AT54" s="68" t="s">
        <v>149</v>
      </c>
      <c r="AU54" s="68" t="s">
        <v>150</v>
      </c>
      <c r="AV54" s="68" t="s">
        <v>4828</v>
      </c>
      <c r="AW54" s="68" t="s">
        <v>4828</v>
      </c>
      <c r="AX54" s="68" t="s">
        <v>309</v>
      </c>
      <c r="AY54" s="68" t="s">
        <v>148</v>
      </c>
      <c r="AZ54" s="68" t="s">
        <v>139</v>
      </c>
      <c r="BA54" s="68" t="s">
        <v>4927</v>
      </c>
      <c r="BB54" s="68" t="s">
        <v>4828</v>
      </c>
      <c r="BC54" s="68" t="s">
        <v>156</v>
      </c>
      <c r="BD54" s="68" t="s">
        <v>157</v>
      </c>
      <c r="BE54" s="68" t="s">
        <v>303</v>
      </c>
      <c r="BF54" s="68" t="s">
        <v>6854</v>
      </c>
      <c r="BG54" s="68" t="s">
        <v>5272</v>
      </c>
      <c r="BH54" s="68" t="s">
        <v>143</v>
      </c>
      <c r="BI54" s="68" t="s">
        <v>143</v>
      </c>
      <c r="BJ54" s="68" t="s">
        <v>143</v>
      </c>
      <c r="BK54" s="68" t="s">
        <v>136</v>
      </c>
      <c r="BL54" s="68" t="s">
        <v>143</v>
      </c>
      <c r="BM54" s="68" t="s">
        <v>1674</v>
      </c>
      <c r="BN54" s="68" t="s">
        <v>143</v>
      </c>
      <c r="BO54" s="68" t="s">
        <v>143</v>
      </c>
      <c r="BP54" s="68" t="s">
        <v>143</v>
      </c>
      <c r="BQ54" s="68" t="s">
        <v>6855</v>
      </c>
      <c r="BR54" s="68" t="s">
        <v>5352</v>
      </c>
      <c r="BS54" s="68" t="s">
        <v>162</v>
      </c>
      <c r="BT54" s="68" t="s">
        <v>6856</v>
      </c>
      <c r="BU54" s="68" t="s">
        <v>6856</v>
      </c>
      <c r="BV54" s="68" t="s">
        <v>4904</v>
      </c>
      <c r="BW54" s="68" t="s">
        <v>4908</v>
      </c>
      <c r="BX54" s="68" t="s">
        <v>4908</v>
      </c>
      <c r="BY54" s="68" t="s">
        <v>148</v>
      </c>
      <c r="BZ54" s="68" t="s">
        <v>6857</v>
      </c>
      <c r="CA54" s="68" t="s">
        <v>144</v>
      </c>
      <c r="CB54" s="68" t="s">
        <v>143</v>
      </c>
      <c r="CC54" s="68" t="s">
        <v>143</v>
      </c>
      <c r="CD54" s="68" t="s">
        <v>143</v>
      </c>
      <c r="CE54" s="68" t="s">
        <v>6847</v>
      </c>
      <c r="CF54" s="68" t="s">
        <v>6505</v>
      </c>
      <c r="CG54" s="68" t="s">
        <v>143</v>
      </c>
      <c r="CH54" s="68" t="s">
        <v>143</v>
      </c>
      <c r="CI54" s="68" t="s">
        <v>143</v>
      </c>
      <c r="CJ54" s="68" t="s">
        <v>5272</v>
      </c>
      <c r="CK54" s="68" t="s">
        <v>143</v>
      </c>
      <c r="CL54" s="68" t="s">
        <v>143</v>
      </c>
      <c r="CM54" s="68" t="s">
        <v>143</v>
      </c>
      <c r="CN54" s="68" t="s">
        <v>143</v>
      </c>
      <c r="CO54" s="68" t="s">
        <v>143</v>
      </c>
      <c r="CP54" s="68" t="s">
        <v>143</v>
      </c>
      <c r="CQ54" s="68" t="s">
        <v>143</v>
      </c>
      <c r="CR54" s="68" t="s">
        <v>143</v>
      </c>
      <c r="CS54" s="68" t="s">
        <v>1</v>
      </c>
      <c r="CT54" s="68" t="s">
        <v>143</v>
      </c>
      <c r="CU54" s="68" t="s">
        <v>1</v>
      </c>
      <c r="CV54" s="68" t="s">
        <v>1985</v>
      </c>
      <c r="CW54" s="68" t="s">
        <v>143</v>
      </c>
      <c r="CX54" s="68" t="s">
        <v>394</v>
      </c>
      <c r="CY54" s="68" t="s">
        <v>127</v>
      </c>
      <c r="CZ54" s="68" t="s">
        <v>136</v>
      </c>
      <c r="DA54" s="68" t="s">
        <v>1989</v>
      </c>
      <c r="DB54" s="68" t="s">
        <v>143</v>
      </c>
      <c r="DC54" s="68" t="s">
        <v>143</v>
      </c>
      <c r="DD54" s="68" t="s">
        <v>5495</v>
      </c>
      <c r="DE54" s="68" t="s">
        <v>2261</v>
      </c>
      <c r="DF54" s="68" t="s">
        <v>2271</v>
      </c>
      <c r="DG54" s="68"/>
    </row>
    <row r="55" spans="1:111" s="3" customFormat="1" hidden="1" x14ac:dyDescent="0.2">
      <c r="A55" s="73">
        <v>45292</v>
      </c>
      <c r="B55" s="3" t="s">
        <v>7652</v>
      </c>
      <c r="C55" s="68">
        <v>112603</v>
      </c>
      <c r="D55" s="68" t="s">
        <v>6858</v>
      </c>
      <c r="E55" s="68" t="s">
        <v>364</v>
      </c>
      <c r="F55" s="69">
        <v>45313</v>
      </c>
      <c r="G55" s="68" t="s">
        <v>165</v>
      </c>
      <c r="H55" s="68" t="s">
        <v>166</v>
      </c>
      <c r="I55" s="70">
        <v>612.48</v>
      </c>
      <c r="J55" s="70">
        <v>612.48</v>
      </c>
      <c r="K55" s="71">
        <f t="shared" si="0"/>
        <v>2.8496574018371468E-2</v>
      </c>
      <c r="L55" s="68" t="s">
        <v>2459</v>
      </c>
      <c r="M55" s="68" t="s">
        <v>129</v>
      </c>
      <c r="N55" s="68" t="s">
        <v>1065</v>
      </c>
      <c r="O55" s="68" t="s">
        <v>4594</v>
      </c>
      <c r="P55" s="93" t="s">
        <v>6859</v>
      </c>
      <c r="Q55" s="68" t="s">
        <v>170</v>
      </c>
      <c r="R55" s="68" t="s">
        <v>6860</v>
      </c>
      <c r="S55" s="68" t="s">
        <v>3367</v>
      </c>
      <c r="T55" s="68" t="s">
        <v>135</v>
      </c>
      <c r="U55" s="68" t="s">
        <v>135</v>
      </c>
      <c r="V55" s="68" t="s">
        <v>136</v>
      </c>
      <c r="W55" s="68" t="s">
        <v>137</v>
      </c>
      <c r="X55" s="68" t="s">
        <v>4880</v>
      </c>
      <c r="Y55" s="68" t="s">
        <v>6861</v>
      </c>
      <c r="Z55" s="68" t="s">
        <v>6862</v>
      </c>
      <c r="AA55" s="68" t="s">
        <v>139</v>
      </c>
      <c r="AB55" s="68" t="s">
        <v>140</v>
      </c>
      <c r="AC55" s="68" t="s">
        <v>5272</v>
      </c>
      <c r="AD55" s="68" t="s">
        <v>143</v>
      </c>
      <c r="AE55" s="68" t="s">
        <v>5272</v>
      </c>
      <c r="AF55" s="68" t="s">
        <v>143</v>
      </c>
      <c r="AG55" s="68" t="s">
        <v>235</v>
      </c>
      <c r="AH55" s="68" t="s">
        <v>141</v>
      </c>
      <c r="AI55" s="68" t="s">
        <v>143</v>
      </c>
      <c r="AJ55" s="68" t="s">
        <v>143</v>
      </c>
      <c r="AK55" s="68" t="s">
        <v>142</v>
      </c>
      <c r="AL55" s="68" t="s">
        <v>143</v>
      </c>
      <c r="AM55" s="68" t="s">
        <v>6863</v>
      </c>
      <c r="AN55" s="68" t="s">
        <v>143</v>
      </c>
      <c r="AO55" s="68" t="s">
        <v>4598</v>
      </c>
      <c r="AP55" s="68" t="s">
        <v>1229</v>
      </c>
      <c r="AQ55" s="68" t="s">
        <v>4599</v>
      </c>
      <c r="AR55" s="68" t="s">
        <v>178</v>
      </c>
      <c r="AS55" s="68" t="s">
        <v>179</v>
      </c>
      <c r="AT55" s="68" t="s">
        <v>211</v>
      </c>
      <c r="AU55" s="68" t="s">
        <v>4600</v>
      </c>
      <c r="AV55" s="68" t="s">
        <v>631</v>
      </c>
      <c r="AW55" s="68" t="s">
        <v>632</v>
      </c>
      <c r="AX55" s="68" t="s">
        <v>1068</v>
      </c>
      <c r="AY55" s="68" t="s">
        <v>148</v>
      </c>
      <c r="AZ55" s="68" t="s">
        <v>139</v>
      </c>
      <c r="BA55" s="68" t="s">
        <v>149</v>
      </c>
      <c r="BB55" s="68" t="s">
        <v>634</v>
      </c>
      <c r="BC55" s="68" t="s">
        <v>156</v>
      </c>
      <c r="BD55" s="68" t="s">
        <v>157</v>
      </c>
      <c r="BE55" s="68" t="s">
        <v>484</v>
      </c>
      <c r="BF55" s="68" t="s">
        <v>6864</v>
      </c>
      <c r="BG55" s="68" t="s">
        <v>5272</v>
      </c>
      <c r="BH55" s="68" t="s">
        <v>143</v>
      </c>
      <c r="BI55" s="68" t="s">
        <v>143</v>
      </c>
      <c r="BJ55" s="68" t="s">
        <v>143</v>
      </c>
      <c r="BK55" s="68" t="s">
        <v>136</v>
      </c>
      <c r="BL55" s="68" t="s">
        <v>143</v>
      </c>
      <c r="BM55" s="68" t="s">
        <v>160</v>
      </c>
      <c r="BN55" s="68" t="s">
        <v>160</v>
      </c>
      <c r="BO55" s="68" t="s">
        <v>143</v>
      </c>
      <c r="BP55" s="68" t="s">
        <v>143</v>
      </c>
      <c r="BQ55" s="68" t="s">
        <v>2458</v>
      </c>
      <c r="BR55" s="68" t="s">
        <v>5684</v>
      </c>
      <c r="BS55" s="68" t="s">
        <v>241</v>
      </c>
      <c r="BT55" s="68" t="s">
        <v>6863</v>
      </c>
      <c r="BU55" s="68" t="s">
        <v>6863</v>
      </c>
      <c r="BV55" s="68" t="s">
        <v>135</v>
      </c>
      <c r="BW55" s="68" t="s">
        <v>135</v>
      </c>
      <c r="BX55" s="68" t="s">
        <v>135</v>
      </c>
      <c r="BY55" s="68" t="s">
        <v>148</v>
      </c>
      <c r="BZ55" s="68" t="s">
        <v>6865</v>
      </c>
      <c r="CA55" s="68" t="s">
        <v>174</v>
      </c>
      <c r="CB55" s="68" t="s">
        <v>143</v>
      </c>
      <c r="CC55" s="68" t="s">
        <v>143</v>
      </c>
      <c r="CD55" s="68" t="s">
        <v>143</v>
      </c>
      <c r="CE55" s="68" t="s">
        <v>143</v>
      </c>
      <c r="CF55" s="68" t="s">
        <v>2261</v>
      </c>
      <c r="CG55" s="68" t="s">
        <v>143</v>
      </c>
      <c r="CH55" s="68" t="s">
        <v>143</v>
      </c>
      <c r="CI55" s="68" t="s">
        <v>143</v>
      </c>
      <c r="CJ55" s="68" t="s">
        <v>5272</v>
      </c>
      <c r="CK55" s="68" t="s">
        <v>143</v>
      </c>
      <c r="CL55" s="68" t="s">
        <v>143</v>
      </c>
      <c r="CM55" s="68" t="s">
        <v>143</v>
      </c>
      <c r="CN55" s="68" t="s">
        <v>143</v>
      </c>
      <c r="CO55" s="68" t="s">
        <v>143</v>
      </c>
      <c r="CP55" s="68" t="s">
        <v>143</v>
      </c>
      <c r="CQ55" s="68" t="s">
        <v>143</v>
      </c>
      <c r="CR55" s="68" t="s">
        <v>143</v>
      </c>
      <c r="CS55" s="68" t="s">
        <v>1</v>
      </c>
      <c r="CT55" s="68" t="s">
        <v>143</v>
      </c>
      <c r="CU55" s="68" t="s">
        <v>1</v>
      </c>
      <c r="CV55" s="68" t="s">
        <v>2092</v>
      </c>
      <c r="CW55" s="68" t="s">
        <v>143</v>
      </c>
      <c r="CX55" s="68" t="s">
        <v>2459</v>
      </c>
      <c r="CY55" s="68" t="s">
        <v>166</v>
      </c>
      <c r="CZ55" s="68" t="s">
        <v>136</v>
      </c>
      <c r="DA55" s="68" t="s">
        <v>2007</v>
      </c>
      <c r="DB55" s="68" t="s">
        <v>143</v>
      </c>
      <c r="DC55" s="68" t="s">
        <v>143</v>
      </c>
      <c r="DD55" s="68" t="s">
        <v>364</v>
      </c>
      <c r="DE55" s="68" t="s">
        <v>2261</v>
      </c>
      <c r="DF55" s="68" t="s">
        <v>571</v>
      </c>
      <c r="DG55" s="68"/>
    </row>
    <row r="56" spans="1:111" s="3" customFormat="1" ht="25.5" hidden="1" x14ac:dyDescent="0.2">
      <c r="A56" s="73">
        <v>45292</v>
      </c>
      <c r="B56" s="3" t="s">
        <v>16</v>
      </c>
      <c r="C56" s="68">
        <v>112667</v>
      </c>
      <c r="D56" s="68" t="s">
        <v>6866</v>
      </c>
      <c r="E56" s="68" t="s">
        <v>164</v>
      </c>
      <c r="F56" s="69">
        <v>45313</v>
      </c>
      <c r="G56" s="68" t="s">
        <v>165</v>
      </c>
      <c r="H56" s="68" t="s">
        <v>166</v>
      </c>
      <c r="I56" s="70">
        <v>40</v>
      </c>
      <c r="J56" s="70">
        <v>40</v>
      </c>
      <c r="K56" s="71">
        <f t="shared" si="0"/>
        <v>1.861061521575984E-3</v>
      </c>
      <c r="L56" s="68" t="s">
        <v>1064</v>
      </c>
      <c r="M56" s="68" t="s">
        <v>129</v>
      </c>
      <c r="N56" s="68" t="s">
        <v>219</v>
      </c>
      <c r="O56" s="68" t="s">
        <v>6867</v>
      </c>
      <c r="P56" s="93" t="s">
        <v>6868</v>
      </c>
      <c r="Q56" s="68" t="s">
        <v>170</v>
      </c>
      <c r="R56" s="68" t="s">
        <v>6869</v>
      </c>
      <c r="S56" s="68" t="s">
        <v>3670</v>
      </c>
      <c r="T56" s="68" t="s">
        <v>135</v>
      </c>
      <c r="U56" s="68" t="s">
        <v>135</v>
      </c>
      <c r="V56" s="68" t="s">
        <v>136</v>
      </c>
      <c r="W56" s="68" t="s">
        <v>137</v>
      </c>
      <c r="X56" s="68" t="s">
        <v>225</v>
      </c>
      <c r="Y56" s="68" t="s">
        <v>6870</v>
      </c>
      <c r="Z56" s="68" t="s">
        <v>6871</v>
      </c>
      <c r="AA56" s="68" t="s">
        <v>139</v>
      </c>
      <c r="AB56" s="68" t="s">
        <v>140</v>
      </c>
      <c r="AC56" s="68" t="s">
        <v>5272</v>
      </c>
      <c r="AD56" s="68" t="s">
        <v>143</v>
      </c>
      <c r="AE56" s="68" t="s">
        <v>5272</v>
      </c>
      <c r="AF56" s="68" t="s">
        <v>143</v>
      </c>
      <c r="AG56" s="68" t="s">
        <v>235</v>
      </c>
      <c r="AH56" s="68" t="s">
        <v>141</v>
      </c>
      <c r="AI56" s="68" t="s">
        <v>143</v>
      </c>
      <c r="AJ56" s="68" t="s">
        <v>143</v>
      </c>
      <c r="AK56" s="68" t="s">
        <v>142</v>
      </c>
      <c r="AL56" s="68" t="s">
        <v>143</v>
      </c>
      <c r="AM56" s="68" t="s">
        <v>6872</v>
      </c>
      <c r="AN56" s="68" t="s">
        <v>143</v>
      </c>
      <c r="AO56" s="68" t="s">
        <v>6873</v>
      </c>
      <c r="AP56" s="68" t="s">
        <v>3672</v>
      </c>
      <c r="AQ56" s="68" t="s">
        <v>6874</v>
      </c>
      <c r="AR56" s="68" t="s">
        <v>178</v>
      </c>
      <c r="AS56" s="68" t="s">
        <v>179</v>
      </c>
      <c r="AT56" s="68" t="s">
        <v>180</v>
      </c>
      <c r="AU56" s="68" t="s">
        <v>3674</v>
      </c>
      <c r="AV56" s="68" t="s">
        <v>234</v>
      </c>
      <c r="AW56" s="68" t="s">
        <v>165</v>
      </c>
      <c r="AX56" s="68" t="s">
        <v>235</v>
      </c>
      <c r="AY56" s="68" t="s">
        <v>148</v>
      </c>
      <c r="AZ56" s="68" t="s">
        <v>139</v>
      </c>
      <c r="BA56" s="68" t="s">
        <v>236</v>
      </c>
      <c r="BB56" s="68" t="s">
        <v>150</v>
      </c>
      <c r="BC56" s="68" t="s">
        <v>156</v>
      </c>
      <c r="BD56" s="68" t="s">
        <v>157</v>
      </c>
      <c r="BE56" s="68" t="s">
        <v>303</v>
      </c>
      <c r="BF56" s="68" t="s">
        <v>6875</v>
      </c>
      <c r="BG56" s="68" t="s">
        <v>5272</v>
      </c>
      <c r="BH56" s="68" t="s">
        <v>143</v>
      </c>
      <c r="BI56" s="68" t="s">
        <v>143</v>
      </c>
      <c r="BJ56" s="68" t="s">
        <v>143</v>
      </c>
      <c r="BK56" s="68" t="s">
        <v>136</v>
      </c>
      <c r="BL56" s="68" t="s">
        <v>143</v>
      </c>
      <c r="BM56" s="68" t="s">
        <v>160</v>
      </c>
      <c r="BN56" s="68" t="s">
        <v>143</v>
      </c>
      <c r="BO56" s="68" t="s">
        <v>143</v>
      </c>
      <c r="BP56" s="68" t="s">
        <v>143</v>
      </c>
      <c r="BQ56" s="68" t="s">
        <v>240</v>
      </c>
      <c r="BR56" s="68" t="s">
        <v>5352</v>
      </c>
      <c r="BS56" s="68" t="s">
        <v>162</v>
      </c>
      <c r="BT56" s="68" t="s">
        <v>6872</v>
      </c>
      <c r="BU56" s="68" t="s">
        <v>6872</v>
      </c>
      <c r="BV56" s="68" t="s">
        <v>135</v>
      </c>
      <c r="BW56" s="68" t="s">
        <v>135</v>
      </c>
      <c r="BX56" s="68" t="s">
        <v>135</v>
      </c>
      <c r="BY56" s="68" t="s">
        <v>148</v>
      </c>
      <c r="BZ56" s="68" t="s">
        <v>3100</v>
      </c>
      <c r="CA56" s="68" t="s">
        <v>174</v>
      </c>
      <c r="CB56" s="68" t="s">
        <v>143</v>
      </c>
      <c r="CC56" s="68" t="s">
        <v>143</v>
      </c>
      <c r="CD56" s="68" t="s">
        <v>143</v>
      </c>
      <c r="CE56" s="68" t="s">
        <v>143</v>
      </c>
      <c r="CF56" s="68" t="s">
        <v>2261</v>
      </c>
      <c r="CG56" s="68" t="s">
        <v>143</v>
      </c>
      <c r="CH56" s="68" t="s">
        <v>143</v>
      </c>
      <c r="CI56" s="68" t="s">
        <v>143</v>
      </c>
      <c r="CJ56" s="68" t="s">
        <v>5272</v>
      </c>
      <c r="CK56" s="68" t="s">
        <v>143</v>
      </c>
      <c r="CL56" s="68" t="s">
        <v>143</v>
      </c>
      <c r="CM56" s="68" t="s">
        <v>143</v>
      </c>
      <c r="CN56" s="68" t="s">
        <v>143</v>
      </c>
      <c r="CO56" s="68" t="s">
        <v>6876</v>
      </c>
      <c r="CP56" s="68" t="s">
        <v>143</v>
      </c>
      <c r="CQ56" s="68" t="s">
        <v>143</v>
      </c>
      <c r="CR56" s="68" t="s">
        <v>143</v>
      </c>
      <c r="CS56" s="68" t="s">
        <v>1</v>
      </c>
      <c r="CT56" s="68" t="s">
        <v>143</v>
      </c>
      <c r="CU56" s="68" t="s">
        <v>1</v>
      </c>
      <c r="CV56" s="68" t="s">
        <v>1985</v>
      </c>
      <c r="CW56" s="68" t="s">
        <v>143</v>
      </c>
      <c r="CX56" s="68" t="s">
        <v>1064</v>
      </c>
      <c r="CY56" s="68" t="s">
        <v>166</v>
      </c>
      <c r="CZ56" s="68" t="s">
        <v>136</v>
      </c>
      <c r="DA56" s="68" t="s">
        <v>2007</v>
      </c>
      <c r="DB56" s="68" t="s">
        <v>143</v>
      </c>
      <c r="DC56" s="68" t="s">
        <v>225</v>
      </c>
      <c r="DD56" s="68" t="s">
        <v>164</v>
      </c>
      <c r="DE56" s="68" t="s">
        <v>2261</v>
      </c>
      <c r="DF56" s="68" t="s">
        <v>571</v>
      </c>
      <c r="DG56" s="68"/>
    </row>
    <row r="57" spans="1:111" s="3" customFormat="1" hidden="1" x14ac:dyDescent="0.2">
      <c r="A57" s="73">
        <v>45292</v>
      </c>
      <c r="B57" s="3" t="s">
        <v>24</v>
      </c>
      <c r="C57" s="68">
        <v>112732</v>
      </c>
      <c r="D57" s="68" t="s">
        <v>6877</v>
      </c>
      <c r="E57" s="68" t="s">
        <v>341</v>
      </c>
      <c r="F57" s="69">
        <v>45310</v>
      </c>
      <c r="G57" s="68" t="s">
        <v>165</v>
      </c>
      <c r="H57" s="68" t="s">
        <v>166</v>
      </c>
      <c r="I57" s="70">
        <v>73.040000000000006</v>
      </c>
      <c r="J57" s="70">
        <v>40.299999999999997</v>
      </c>
      <c r="K57" s="71">
        <f t="shared" si="0"/>
        <v>3.398298338397747E-3</v>
      </c>
      <c r="L57" s="68" t="s">
        <v>394</v>
      </c>
      <c r="M57" s="68" t="s">
        <v>129</v>
      </c>
      <c r="N57" s="68" t="s">
        <v>318</v>
      </c>
      <c r="O57" s="68" t="s">
        <v>960</v>
      </c>
      <c r="P57" s="93" t="s">
        <v>6878</v>
      </c>
      <c r="Q57" s="68" t="s">
        <v>170</v>
      </c>
      <c r="R57" s="68" t="s">
        <v>6879</v>
      </c>
      <c r="S57" s="68" t="s">
        <v>6880</v>
      </c>
      <c r="T57" s="68" t="s">
        <v>6881</v>
      </c>
      <c r="U57" s="68" t="s">
        <v>1682</v>
      </c>
      <c r="V57" s="68" t="s">
        <v>136</v>
      </c>
      <c r="W57" s="68" t="s">
        <v>137</v>
      </c>
      <c r="X57" s="68" t="s">
        <v>349</v>
      </c>
      <c r="Y57" s="68" t="s">
        <v>6882</v>
      </c>
      <c r="Z57" s="68" t="s">
        <v>6883</v>
      </c>
      <c r="AA57" s="68" t="s">
        <v>139</v>
      </c>
      <c r="AB57" s="68" t="s">
        <v>140</v>
      </c>
      <c r="AC57" s="68" t="s">
        <v>5272</v>
      </c>
      <c r="AD57" s="68" t="s">
        <v>143</v>
      </c>
      <c r="AE57" s="68" t="s">
        <v>6884</v>
      </c>
      <c r="AF57" s="68" t="s">
        <v>143</v>
      </c>
      <c r="AG57" s="68" t="s">
        <v>235</v>
      </c>
      <c r="AH57" s="68" t="s">
        <v>141</v>
      </c>
      <c r="AI57" s="68" t="s">
        <v>143</v>
      </c>
      <c r="AJ57" s="68" t="s">
        <v>6884</v>
      </c>
      <c r="AK57" s="68" t="s">
        <v>142</v>
      </c>
      <c r="AL57" s="68" t="s">
        <v>143</v>
      </c>
      <c r="AM57" s="68" t="s">
        <v>6885</v>
      </c>
      <c r="AN57" s="68" t="s">
        <v>174</v>
      </c>
      <c r="AO57" s="68" t="s">
        <v>145</v>
      </c>
      <c r="AP57" s="68" t="s">
        <v>146</v>
      </c>
      <c r="AQ57" s="68" t="s">
        <v>972</v>
      </c>
      <c r="AR57" s="68" t="s">
        <v>148</v>
      </c>
      <c r="AS57" s="68" t="s">
        <v>139</v>
      </c>
      <c r="AT57" s="68" t="s">
        <v>149</v>
      </c>
      <c r="AU57" s="68" t="s">
        <v>150</v>
      </c>
      <c r="AV57" s="68" t="s">
        <v>324</v>
      </c>
      <c r="AW57" s="68" t="s">
        <v>325</v>
      </c>
      <c r="AX57" s="68" t="s">
        <v>326</v>
      </c>
      <c r="AY57" s="68" t="s">
        <v>178</v>
      </c>
      <c r="AZ57" s="68" t="s">
        <v>179</v>
      </c>
      <c r="BA57" s="68" t="s">
        <v>327</v>
      </c>
      <c r="BB57" s="68" t="s">
        <v>328</v>
      </c>
      <c r="BC57" s="68" t="s">
        <v>156</v>
      </c>
      <c r="BD57" s="68" t="s">
        <v>157</v>
      </c>
      <c r="BE57" s="68" t="s">
        <v>303</v>
      </c>
      <c r="BF57" s="68" t="s">
        <v>6886</v>
      </c>
      <c r="BG57" s="68" t="s">
        <v>5272</v>
      </c>
      <c r="BH57" s="68" t="s">
        <v>143</v>
      </c>
      <c r="BI57" s="68" t="s">
        <v>6887</v>
      </c>
      <c r="BJ57" s="68" t="s">
        <v>143</v>
      </c>
      <c r="BK57" s="68" t="s">
        <v>136</v>
      </c>
      <c r="BL57" s="68" t="s">
        <v>143</v>
      </c>
      <c r="BM57" s="68" t="s">
        <v>160</v>
      </c>
      <c r="BN57" s="68" t="s">
        <v>160</v>
      </c>
      <c r="BO57" s="68" t="s">
        <v>143</v>
      </c>
      <c r="BP57" s="68" t="s">
        <v>143</v>
      </c>
      <c r="BQ57" s="68" t="s">
        <v>2755</v>
      </c>
      <c r="BR57" s="68" t="s">
        <v>5352</v>
      </c>
      <c r="BS57" s="68" t="s">
        <v>162</v>
      </c>
      <c r="BT57" s="68" t="s">
        <v>6884</v>
      </c>
      <c r="BU57" s="68" t="s">
        <v>6884</v>
      </c>
      <c r="BV57" s="68" t="s">
        <v>135</v>
      </c>
      <c r="BW57" s="68" t="s">
        <v>475</v>
      </c>
      <c r="BX57" s="68" t="s">
        <v>135</v>
      </c>
      <c r="BY57" s="68" t="s">
        <v>148</v>
      </c>
      <c r="BZ57" s="68" t="s">
        <v>24</v>
      </c>
      <c r="CA57" s="68" t="s">
        <v>174</v>
      </c>
      <c r="CB57" s="68" t="s">
        <v>143</v>
      </c>
      <c r="CC57" s="68" t="s">
        <v>143</v>
      </c>
      <c r="CD57" s="68" t="s">
        <v>362</v>
      </c>
      <c r="CE57" s="68" t="s">
        <v>6878</v>
      </c>
      <c r="CF57" s="68" t="s">
        <v>2261</v>
      </c>
      <c r="CG57" s="68" t="s">
        <v>2261</v>
      </c>
      <c r="CH57" s="68" t="s">
        <v>143</v>
      </c>
      <c r="CI57" s="68" t="s">
        <v>143</v>
      </c>
      <c r="CJ57" s="68" t="s">
        <v>5272</v>
      </c>
      <c r="CK57" s="68" t="s">
        <v>143</v>
      </c>
      <c r="CL57" s="68" t="s">
        <v>143</v>
      </c>
      <c r="CM57" s="68" t="s">
        <v>143</v>
      </c>
      <c r="CN57" s="68" t="s">
        <v>143</v>
      </c>
      <c r="CO57" s="68" t="s">
        <v>143</v>
      </c>
      <c r="CP57" s="68" t="s">
        <v>143</v>
      </c>
      <c r="CQ57" s="68" t="s">
        <v>143</v>
      </c>
      <c r="CR57" s="68" t="s">
        <v>143</v>
      </c>
      <c r="CS57" s="68" t="s">
        <v>1</v>
      </c>
      <c r="CT57" s="68" t="s">
        <v>143</v>
      </c>
      <c r="CU57" s="68" t="s">
        <v>1</v>
      </c>
      <c r="CV57" s="68" t="s">
        <v>1985</v>
      </c>
      <c r="CW57" s="68" t="s">
        <v>1985</v>
      </c>
      <c r="CX57" s="68" t="s">
        <v>394</v>
      </c>
      <c r="CY57" s="68" t="s">
        <v>166</v>
      </c>
      <c r="CZ57" s="68" t="s">
        <v>136</v>
      </c>
      <c r="DA57" s="68" t="s">
        <v>1986</v>
      </c>
      <c r="DB57" s="68" t="s">
        <v>143</v>
      </c>
      <c r="DC57" s="68" t="s">
        <v>143</v>
      </c>
      <c r="DD57" s="68" t="s">
        <v>341</v>
      </c>
      <c r="DE57" s="68" t="s">
        <v>2261</v>
      </c>
      <c r="DF57" s="68" t="s">
        <v>2271</v>
      </c>
      <c r="DG57" s="68"/>
    </row>
    <row r="58" spans="1:111" s="3" customFormat="1" ht="25.5" hidden="1" x14ac:dyDescent="0.2">
      <c r="A58" s="73">
        <v>45292</v>
      </c>
      <c r="B58" s="3" t="s">
        <v>12718</v>
      </c>
      <c r="C58" s="68">
        <v>112946</v>
      </c>
      <c r="D58" s="68" t="s">
        <v>6888</v>
      </c>
      <c r="E58" s="68" t="s">
        <v>373</v>
      </c>
      <c r="F58" s="69">
        <v>45314</v>
      </c>
      <c r="G58" s="68" t="s">
        <v>257</v>
      </c>
      <c r="H58" s="68" t="s">
        <v>166</v>
      </c>
      <c r="I58" s="70">
        <v>8133.8</v>
      </c>
      <c r="J58" s="70">
        <v>8133.8</v>
      </c>
      <c r="K58" s="71">
        <f t="shared" si="0"/>
        <v>0.37843755510486848</v>
      </c>
      <c r="L58" s="68" t="s">
        <v>374</v>
      </c>
      <c r="M58" s="68" t="s">
        <v>317</v>
      </c>
      <c r="N58" s="68" t="s">
        <v>980</v>
      </c>
      <c r="O58" s="68" t="s">
        <v>5579</v>
      </c>
      <c r="P58" s="93" t="s">
        <v>6889</v>
      </c>
      <c r="Q58" s="68" t="s">
        <v>2863</v>
      </c>
      <c r="R58" s="68" t="s">
        <v>143</v>
      </c>
      <c r="S58" s="68" t="s">
        <v>3991</v>
      </c>
      <c r="T58" s="68" t="s">
        <v>135</v>
      </c>
      <c r="U58" s="68" t="s">
        <v>135</v>
      </c>
      <c r="V58" s="68" t="s">
        <v>506</v>
      </c>
      <c r="W58" s="68" t="s">
        <v>137</v>
      </c>
      <c r="X58" s="68" t="s">
        <v>264</v>
      </c>
      <c r="Y58" s="68" t="s">
        <v>6890</v>
      </c>
      <c r="Z58" s="68" t="s">
        <v>6891</v>
      </c>
      <c r="AA58" s="68" t="s">
        <v>139</v>
      </c>
      <c r="AB58" s="68" t="s">
        <v>226</v>
      </c>
      <c r="AC58" s="68" t="s">
        <v>5272</v>
      </c>
      <c r="AD58" s="68" t="s">
        <v>143</v>
      </c>
      <c r="AE58" s="68" t="s">
        <v>5272</v>
      </c>
      <c r="AF58" s="68" t="s">
        <v>6892</v>
      </c>
      <c r="AG58" s="68" t="s">
        <v>5675</v>
      </c>
      <c r="AH58" s="68" t="s">
        <v>265</v>
      </c>
      <c r="AI58" s="68" t="s">
        <v>143</v>
      </c>
      <c r="AJ58" s="68" t="s">
        <v>143</v>
      </c>
      <c r="AK58" s="68" t="s">
        <v>207</v>
      </c>
      <c r="AL58" s="68" t="s">
        <v>143</v>
      </c>
      <c r="AM58" s="68" t="s">
        <v>6893</v>
      </c>
      <c r="AN58" s="68" t="s">
        <v>143</v>
      </c>
      <c r="AO58" s="68" t="s">
        <v>5582</v>
      </c>
      <c r="AP58" s="68" t="s">
        <v>1941</v>
      </c>
      <c r="AQ58" s="68" t="s">
        <v>5583</v>
      </c>
      <c r="AR58" s="68" t="s">
        <v>916</v>
      </c>
      <c r="AS58" s="68" t="s">
        <v>231</v>
      </c>
      <c r="AT58" s="68" t="s">
        <v>5584</v>
      </c>
      <c r="AU58" s="68" t="s">
        <v>1944</v>
      </c>
      <c r="AV58" s="68" t="s">
        <v>990</v>
      </c>
      <c r="AW58" s="68" t="s">
        <v>273</v>
      </c>
      <c r="AX58" s="68" t="s">
        <v>991</v>
      </c>
      <c r="AY58" s="68" t="s">
        <v>148</v>
      </c>
      <c r="AZ58" s="68" t="s">
        <v>139</v>
      </c>
      <c r="BA58" s="68" t="s">
        <v>154</v>
      </c>
      <c r="BB58" s="68" t="s">
        <v>992</v>
      </c>
      <c r="BC58" s="68" t="s">
        <v>156</v>
      </c>
      <c r="BD58" s="68" t="s">
        <v>276</v>
      </c>
      <c r="BE58" s="68" t="s">
        <v>143</v>
      </c>
      <c r="BF58" s="68" t="s">
        <v>143</v>
      </c>
      <c r="BG58" s="68" t="s">
        <v>5272</v>
      </c>
      <c r="BH58" s="68" t="s">
        <v>143</v>
      </c>
      <c r="BI58" s="68" t="s">
        <v>143</v>
      </c>
      <c r="BJ58" s="68" t="s">
        <v>143</v>
      </c>
      <c r="BK58" s="68" t="s">
        <v>136</v>
      </c>
      <c r="BL58" s="68" t="s">
        <v>143</v>
      </c>
      <c r="BM58" s="68" t="s">
        <v>200</v>
      </c>
      <c r="BN58" s="68" t="s">
        <v>143</v>
      </c>
      <c r="BO58" s="68" t="s">
        <v>373</v>
      </c>
      <c r="BP58" s="68" t="s">
        <v>5579</v>
      </c>
      <c r="BQ58" s="68" t="s">
        <v>143</v>
      </c>
      <c r="BR58" s="68" t="s">
        <v>5272</v>
      </c>
      <c r="BS58" s="68" t="s">
        <v>2494</v>
      </c>
      <c r="BT58" s="68" t="s">
        <v>6893</v>
      </c>
      <c r="BU58" s="68" t="s">
        <v>6893</v>
      </c>
      <c r="BV58" s="68" t="s">
        <v>135</v>
      </c>
      <c r="BW58" s="68" t="s">
        <v>135</v>
      </c>
      <c r="BX58" s="68" t="s">
        <v>135</v>
      </c>
      <c r="BY58" s="68" t="s">
        <v>148</v>
      </c>
      <c r="BZ58" s="68" t="s">
        <v>2774</v>
      </c>
      <c r="CA58" s="68" t="s">
        <v>174</v>
      </c>
      <c r="CB58" s="68" t="s">
        <v>143</v>
      </c>
      <c r="CC58" s="68" t="s">
        <v>143</v>
      </c>
      <c r="CD58" s="68" t="s">
        <v>143</v>
      </c>
      <c r="CE58" s="68" t="s">
        <v>143</v>
      </c>
      <c r="CF58" s="68" t="s">
        <v>2261</v>
      </c>
      <c r="CG58" s="68" t="s">
        <v>143</v>
      </c>
      <c r="CH58" s="68" t="s">
        <v>143</v>
      </c>
      <c r="CI58" s="68" t="s">
        <v>143</v>
      </c>
      <c r="CJ58" s="68" t="s">
        <v>5272</v>
      </c>
      <c r="CK58" s="68" t="s">
        <v>143</v>
      </c>
      <c r="CL58" s="68" t="s">
        <v>143</v>
      </c>
      <c r="CM58" s="68" t="s">
        <v>143</v>
      </c>
      <c r="CN58" s="68" t="s">
        <v>143</v>
      </c>
      <c r="CO58" s="68" t="s">
        <v>5878</v>
      </c>
      <c r="CP58" s="68" t="s">
        <v>143</v>
      </c>
      <c r="CQ58" s="68" t="s">
        <v>5878</v>
      </c>
      <c r="CR58" s="68" t="s">
        <v>143</v>
      </c>
      <c r="CS58" s="68" t="s">
        <v>1</v>
      </c>
      <c r="CT58" s="68" t="s">
        <v>143</v>
      </c>
      <c r="CU58" s="68" t="s">
        <v>1</v>
      </c>
      <c r="CV58" s="68" t="s">
        <v>4037</v>
      </c>
      <c r="CW58" s="68" t="s">
        <v>143</v>
      </c>
      <c r="CX58" s="68" t="s">
        <v>374</v>
      </c>
      <c r="CY58" s="68" t="s">
        <v>166</v>
      </c>
      <c r="CZ58" s="68" t="s">
        <v>136</v>
      </c>
      <c r="DA58" s="68" t="s">
        <v>2495</v>
      </c>
      <c r="DB58" s="68" t="s">
        <v>143</v>
      </c>
      <c r="DC58" s="68" t="s">
        <v>143</v>
      </c>
      <c r="DD58" s="68" t="s">
        <v>373</v>
      </c>
      <c r="DE58" s="68" t="s">
        <v>2261</v>
      </c>
      <c r="DF58" s="68" t="s">
        <v>652</v>
      </c>
      <c r="DG58" s="68"/>
    </row>
    <row r="59" spans="1:111" s="3" customFormat="1" hidden="1" x14ac:dyDescent="0.2">
      <c r="A59" s="73">
        <v>45292</v>
      </c>
      <c r="B59" s="3" t="s">
        <v>15606</v>
      </c>
      <c r="C59" s="68">
        <v>113030</v>
      </c>
      <c r="D59" s="68" t="s">
        <v>6317</v>
      </c>
      <c r="E59" s="68" t="s">
        <v>373</v>
      </c>
      <c r="F59" s="69">
        <v>45293</v>
      </c>
      <c r="G59" s="68" t="s">
        <v>165</v>
      </c>
      <c r="H59" s="68" t="s">
        <v>166</v>
      </c>
      <c r="I59" s="70">
        <v>1091</v>
      </c>
      <c r="J59" s="70">
        <v>1091</v>
      </c>
      <c r="K59" s="71">
        <f t="shared" si="0"/>
        <v>5.0760453000984966E-2</v>
      </c>
      <c r="L59" s="68" t="s">
        <v>316</v>
      </c>
      <c r="M59" s="68" t="s">
        <v>317</v>
      </c>
      <c r="N59" s="68" t="s">
        <v>960</v>
      </c>
      <c r="O59" s="68" t="s">
        <v>4697</v>
      </c>
      <c r="P59" s="93" t="s">
        <v>879</v>
      </c>
      <c r="Q59" s="68" t="s">
        <v>170</v>
      </c>
      <c r="R59" s="68" t="s">
        <v>143</v>
      </c>
      <c r="S59" s="68" t="s">
        <v>6725</v>
      </c>
      <c r="T59" s="68" t="s">
        <v>135</v>
      </c>
      <c r="U59" s="68" t="s">
        <v>135</v>
      </c>
      <c r="V59" s="68" t="s">
        <v>136</v>
      </c>
      <c r="W59" s="68" t="s">
        <v>137</v>
      </c>
      <c r="X59" s="68" t="s">
        <v>322</v>
      </c>
      <c r="Y59" s="68" t="s">
        <v>6894</v>
      </c>
      <c r="Z59" s="68" t="s">
        <v>6895</v>
      </c>
      <c r="AA59" s="68" t="s">
        <v>139</v>
      </c>
      <c r="AB59" s="68" t="s">
        <v>226</v>
      </c>
      <c r="AC59" s="68" t="s">
        <v>5272</v>
      </c>
      <c r="AD59" s="68" t="s">
        <v>143</v>
      </c>
      <c r="AE59" s="68" t="s">
        <v>5272</v>
      </c>
      <c r="AF59" s="68" t="s">
        <v>143</v>
      </c>
      <c r="AG59" s="68" t="s">
        <v>235</v>
      </c>
      <c r="AH59" s="68" t="s">
        <v>141</v>
      </c>
      <c r="AI59" s="68" t="s">
        <v>143</v>
      </c>
      <c r="AJ59" s="68" t="s">
        <v>143</v>
      </c>
      <c r="AK59" s="68" t="s">
        <v>207</v>
      </c>
      <c r="AL59" s="68" t="s">
        <v>143</v>
      </c>
      <c r="AM59" s="68" t="s">
        <v>6728</v>
      </c>
      <c r="AN59" s="68" t="s">
        <v>143</v>
      </c>
      <c r="AO59" s="68" t="s">
        <v>2258</v>
      </c>
      <c r="AP59" s="68" t="s">
        <v>2259</v>
      </c>
      <c r="AQ59" s="68" t="s">
        <v>4700</v>
      </c>
      <c r="AR59" s="68" t="s">
        <v>2177</v>
      </c>
      <c r="AS59" s="68" t="s">
        <v>231</v>
      </c>
      <c r="AT59" s="68" t="s">
        <v>2261</v>
      </c>
      <c r="AU59" s="68" t="s">
        <v>2262</v>
      </c>
      <c r="AV59" s="68" t="s">
        <v>145</v>
      </c>
      <c r="AW59" s="68" t="s">
        <v>146</v>
      </c>
      <c r="AX59" s="68" t="s">
        <v>972</v>
      </c>
      <c r="AY59" s="68" t="s">
        <v>148</v>
      </c>
      <c r="AZ59" s="68" t="s">
        <v>139</v>
      </c>
      <c r="BA59" s="68" t="s">
        <v>149</v>
      </c>
      <c r="BB59" s="68" t="s">
        <v>150</v>
      </c>
      <c r="BC59" s="68" t="s">
        <v>156</v>
      </c>
      <c r="BD59" s="68" t="s">
        <v>276</v>
      </c>
      <c r="BE59" s="68" t="s">
        <v>143</v>
      </c>
      <c r="BF59" s="68" t="s">
        <v>143</v>
      </c>
      <c r="BG59" s="68" t="s">
        <v>5272</v>
      </c>
      <c r="BH59" s="68" t="s">
        <v>170</v>
      </c>
      <c r="BI59" s="68" t="s">
        <v>143</v>
      </c>
      <c r="BJ59" s="68" t="s">
        <v>143</v>
      </c>
      <c r="BK59" s="68" t="s">
        <v>136</v>
      </c>
      <c r="BL59" s="68" t="s">
        <v>143</v>
      </c>
      <c r="BM59" s="68" t="s">
        <v>160</v>
      </c>
      <c r="BN59" s="68" t="s">
        <v>160</v>
      </c>
      <c r="BO59" s="68" t="s">
        <v>143</v>
      </c>
      <c r="BP59" s="68" t="s">
        <v>143</v>
      </c>
      <c r="BQ59" s="68" t="s">
        <v>143</v>
      </c>
      <c r="BR59" s="68" t="s">
        <v>5272</v>
      </c>
      <c r="BS59" s="68" t="s">
        <v>5520</v>
      </c>
      <c r="BT59" s="68" t="s">
        <v>6728</v>
      </c>
      <c r="BU59" s="68" t="s">
        <v>6728</v>
      </c>
      <c r="BV59" s="68" t="s">
        <v>135</v>
      </c>
      <c r="BW59" s="68" t="s">
        <v>135</v>
      </c>
      <c r="BX59" s="68" t="s">
        <v>135</v>
      </c>
      <c r="BY59" s="68" t="s">
        <v>148</v>
      </c>
      <c r="BZ59" s="68" t="s">
        <v>1458</v>
      </c>
      <c r="CA59" s="68" t="s">
        <v>174</v>
      </c>
      <c r="CB59" s="68" t="s">
        <v>143</v>
      </c>
      <c r="CC59" s="68" t="s">
        <v>143</v>
      </c>
      <c r="CD59" s="68" t="s">
        <v>143</v>
      </c>
      <c r="CE59" s="68" t="s">
        <v>6729</v>
      </c>
      <c r="CF59" s="68" t="s">
        <v>2261</v>
      </c>
      <c r="CG59" s="68" t="s">
        <v>143</v>
      </c>
      <c r="CH59" s="68" t="s">
        <v>143</v>
      </c>
      <c r="CI59" s="68" t="s">
        <v>143</v>
      </c>
      <c r="CJ59" s="68" t="s">
        <v>5272</v>
      </c>
      <c r="CK59" s="68" t="s">
        <v>143</v>
      </c>
      <c r="CL59" s="68" t="s">
        <v>143</v>
      </c>
      <c r="CM59" s="68" t="s">
        <v>143</v>
      </c>
      <c r="CN59" s="68" t="s">
        <v>143</v>
      </c>
      <c r="CO59" s="68" t="s">
        <v>6189</v>
      </c>
      <c r="CP59" s="68" t="s">
        <v>143</v>
      </c>
      <c r="CQ59" s="68" t="s">
        <v>143</v>
      </c>
      <c r="CR59" s="68" t="s">
        <v>143</v>
      </c>
      <c r="CS59" s="68" t="s">
        <v>1</v>
      </c>
      <c r="CT59" s="68" t="s">
        <v>143</v>
      </c>
      <c r="CU59" s="68" t="s">
        <v>1</v>
      </c>
      <c r="CV59" s="68" t="s">
        <v>2092</v>
      </c>
      <c r="CW59" s="68" t="s">
        <v>143</v>
      </c>
      <c r="CX59" s="68" t="s">
        <v>316</v>
      </c>
      <c r="CY59" s="68" t="s">
        <v>166</v>
      </c>
      <c r="CZ59" s="68" t="s">
        <v>136</v>
      </c>
      <c r="DA59" s="68" t="s">
        <v>2495</v>
      </c>
      <c r="DB59" s="68" t="s">
        <v>143</v>
      </c>
      <c r="DC59" s="68" t="s">
        <v>143</v>
      </c>
      <c r="DD59" s="68" t="s">
        <v>373</v>
      </c>
      <c r="DE59" s="68" t="s">
        <v>2261</v>
      </c>
      <c r="DF59" s="68" t="s">
        <v>6302</v>
      </c>
      <c r="DG59" s="68"/>
    </row>
    <row r="60" spans="1:111" s="3" customFormat="1" hidden="1" x14ac:dyDescent="0.2">
      <c r="A60" s="73">
        <v>45292</v>
      </c>
      <c r="B60" s="3" t="s">
        <v>15606</v>
      </c>
      <c r="C60" s="68">
        <v>113031</v>
      </c>
      <c r="D60" s="68" t="s">
        <v>6288</v>
      </c>
      <c r="E60" s="68" t="s">
        <v>164</v>
      </c>
      <c r="F60" s="69">
        <v>45314</v>
      </c>
      <c r="G60" s="68" t="s">
        <v>165</v>
      </c>
      <c r="H60" s="68" t="s">
        <v>166</v>
      </c>
      <c r="I60" s="70">
        <v>97</v>
      </c>
      <c r="J60" s="70">
        <v>97</v>
      </c>
      <c r="K60" s="71">
        <f t="shared" si="0"/>
        <v>4.5130741898217613E-3</v>
      </c>
      <c r="L60" s="68" t="s">
        <v>316</v>
      </c>
      <c r="M60" s="68" t="s">
        <v>317</v>
      </c>
      <c r="N60" s="68" t="s">
        <v>960</v>
      </c>
      <c r="O60" s="68" t="s">
        <v>318</v>
      </c>
      <c r="P60" s="93" t="s">
        <v>6896</v>
      </c>
      <c r="Q60" s="68" t="s">
        <v>170</v>
      </c>
      <c r="R60" s="68" t="s">
        <v>6897</v>
      </c>
      <c r="S60" s="68" t="s">
        <v>6898</v>
      </c>
      <c r="T60" s="68" t="s">
        <v>135</v>
      </c>
      <c r="U60" s="68" t="s">
        <v>135</v>
      </c>
      <c r="V60" s="68" t="s">
        <v>136</v>
      </c>
      <c r="W60" s="68" t="s">
        <v>137</v>
      </c>
      <c r="X60" s="68" t="s">
        <v>322</v>
      </c>
      <c r="Y60" s="68" t="s">
        <v>6899</v>
      </c>
      <c r="Z60" s="68" t="s">
        <v>6900</v>
      </c>
      <c r="AA60" s="68" t="s">
        <v>139</v>
      </c>
      <c r="AB60" s="68" t="s">
        <v>323</v>
      </c>
      <c r="AC60" s="68" t="s">
        <v>5272</v>
      </c>
      <c r="AD60" s="68" t="s">
        <v>143</v>
      </c>
      <c r="AE60" s="68" t="s">
        <v>6901</v>
      </c>
      <c r="AF60" s="68" t="s">
        <v>143</v>
      </c>
      <c r="AG60" s="68" t="s">
        <v>235</v>
      </c>
      <c r="AH60" s="68" t="s">
        <v>141</v>
      </c>
      <c r="AI60" s="68" t="s">
        <v>143</v>
      </c>
      <c r="AJ60" s="68" t="s">
        <v>6901</v>
      </c>
      <c r="AK60" s="68" t="s">
        <v>207</v>
      </c>
      <c r="AL60" s="68" t="s">
        <v>143</v>
      </c>
      <c r="AM60" s="68" t="s">
        <v>6901</v>
      </c>
      <c r="AN60" s="68" t="s">
        <v>174</v>
      </c>
      <c r="AO60" s="68" t="s">
        <v>324</v>
      </c>
      <c r="AP60" s="68" t="s">
        <v>325</v>
      </c>
      <c r="AQ60" s="68" t="s">
        <v>326</v>
      </c>
      <c r="AR60" s="68" t="s">
        <v>178</v>
      </c>
      <c r="AS60" s="68" t="s">
        <v>179</v>
      </c>
      <c r="AT60" s="68" t="s">
        <v>327</v>
      </c>
      <c r="AU60" s="68" t="s">
        <v>328</v>
      </c>
      <c r="AV60" s="68" t="s">
        <v>145</v>
      </c>
      <c r="AW60" s="68" t="s">
        <v>146</v>
      </c>
      <c r="AX60" s="68" t="s">
        <v>972</v>
      </c>
      <c r="AY60" s="68" t="s">
        <v>148</v>
      </c>
      <c r="AZ60" s="68" t="s">
        <v>139</v>
      </c>
      <c r="BA60" s="68" t="s">
        <v>149</v>
      </c>
      <c r="BB60" s="68" t="s">
        <v>150</v>
      </c>
      <c r="BC60" s="68" t="s">
        <v>156</v>
      </c>
      <c r="BD60" s="68" t="s">
        <v>157</v>
      </c>
      <c r="BE60" s="68" t="s">
        <v>303</v>
      </c>
      <c r="BF60" s="68" t="s">
        <v>6902</v>
      </c>
      <c r="BG60" s="68" t="s">
        <v>5272</v>
      </c>
      <c r="BH60" s="68" t="s">
        <v>170</v>
      </c>
      <c r="BI60" s="68" t="s">
        <v>143</v>
      </c>
      <c r="BJ60" s="68" t="s">
        <v>143</v>
      </c>
      <c r="BK60" s="68" t="s">
        <v>136</v>
      </c>
      <c r="BL60" s="68" t="s">
        <v>143</v>
      </c>
      <c r="BM60" s="68" t="s">
        <v>160</v>
      </c>
      <c r="BN60" s="68" t="s">
        <v>160</v>
      </c>
      <c r="BO60" s="68" t="s">
        <v>143</v>
      </c>
      <c r="BP60" s="68" t="s">
        <v>143</v>
      </c>
      <c r="BQ60" s="68" t="s">
        <v>6903</v>
      </c>
      <c r="BR60" s="68" t="s">
        <v>5352</v>
      </c>
      <c r="BS60" s="68" t="s">
        <v>162</v>
      </c>
      <c r="BT60" s="68" t="s">
        <v>6901</v>
      </c>
      <c r="BU60" s="68" t="s">
        <v>6901</v>
      </c>
      <c r="BV60" s="68" t="s">
        <v>135</v>
      </c>
      <c r="BW60" s="68" t="s">
        <v>135</v>
      </c>
      <c r="BX60" s="68" t="s">
        <v>135</v>
      </c>
      <c r="BY60" s="68" t="s">
        <v>148</v>
      </c>
      <c r="BZ60" s="68" t="s">
        <v>6904</v>
      </c>
      <c r="CA60" s="68" t="s">
        <v>174</v>
      </c>
      <c r="CB60" s="68" t="s">
        <v>143</v>
      </c>
      <c r="CC60" s="68" t="s">
        <v>143</v>
      </c>
      <c r="CD60" s="68" t="s">
        <v>143</v>
      </c>
      <c r="CE60" s="68" t="s">
        <v>6905</v>
      </c>
      <c r="CF60" s="68" t="s">
        <v>2261</v>
      </c>
      <c r="CG60" s="68" t="s">
        <v>2261</v>
      </c>
      <c r="CH60" s="68" t="s">
        <v>143</v>
      </c>
      <c r="CI60" s="68" t="s">
        <v>143</v>
      </c>
      <c r="CJ60" s="68" t="s">
        <v>5272</v>
      </c>
      <c r="CK60" s="68" t="s">
        <v>143</v>
      </c>
      <c r="CL60" s="68" t="s">
        <v>143</v>
      </c>
      <c r="CM60" s="68" t="s">
        <v>143</v>
      </c>
      <c r="CN60" s="68" t="s">
        <v>143</v>
      </c>
      <c r="CO60" s="68" t="s">
        <v>143</v>
      </c>
      <c r="CP60" s="68" t="s">
        <v>143</v>
      </c>
      <c r="CQ60" s="68" t="s">
        <v>143</v>
      </c>
      <c r="CR60" s="68" t="s">
        <v>143</v>
      </c>
      <c r="CS60" s="68" t="s">
        <v>1</v>
      </c>
      <c r="CT60" s="68" t="s">
        <v>143</v>
      </c>
      <c r="CU60" s="68" t="s">
        <v>1</v>
      </c>
      <c r="CV60" s="68" t="s">
        <v>1985</v>
      </c>
      <c r="CW60" s="68" t="s">
        <v>1985</v>
      </c>
      <c r="CX60" s="68" t="s">
        <v>316</v>
      </c>
      <c r="CY60" s="68" t="s">
        <v>166</v>
      </c>
      <c r="CZ60" s="68" t="s">
        <v>136</v>
      </c>
      <c r="DA60" s="68" t="s">
        <v>1986</v>
      </c>
      <c r="DB60" s="68" t="s">
        <v>143</v>
      </c>
      <c r="DC60" s="68" t="s">
        <v>143</v>
      </c>
      <c r="DD60" s="68" t="s">
        <v>164</v>
      </c>
      <c r="DE60" s="68" t="s">
        <v>2261</v>
      </c>
      <c r="DF60" s="68" t="s">
        <v>652</v>
      </c>
      <c r="DG60" s="68"/>
    </row>
    <row r="61" spans="1:111" s="3" customFormat="1" hidden="1" x14ac:dyDescent="0.2">
      <c r="A61" s="73">
        <v>45292</v>
      </c>
      <c r="B61" s="3" t="s">
        <v>15606</v>
      </c>
      <c r="C61" s="68">
        <v>113270</v>
      </c>
      <c r="D61" s="68" t="s">
        <v>6288</v>
      </c>
      <c r="E61" s="68" t="s">
        <v>164</v>
      </c>
      <c r="F61" s="69">
        <v>45315</v>
      </c>
      <c r="G61" s="68" t="s">
        <v>165</v>
      </c>
      <c r="H61" s="68" t="s">
        <v>166</v>
      </c>
      <c r="I61" s="70">
        <v>85</v>
      </c>
      <c r="J61" s="70">
        <v>85</v>
      </c>
      <c r="K61" s="71">
        <f t="shared" si="0"/>
        <v>3.9547557333489665E-3</v>
      </c>
      <c r="L61" s="68" t="s">
        <v>316</v>
      </c>
      <c r="M61" s="68" t="s">
        <v>317</v>
      </c>
      <c r="N61" s="68" t="s">
        <v>219</v>
      </c>
      <c r="O61" s="68" t="s">
        <v>318</v>
      </c>
      <c r="P61" s="93" t="s">
        <v>6896</v>
      </c>
      <c r="Q61" s="68" t="s">
        <v>170</v>
      </c>
      <c r="R61" s="68" t="s">
        <v>6906</v>
      </c>
      <c r="S61" s="68" t="s">
        <v>6907</v>
      </c>
      <c r="T61" s="68" t="s">
        <v>135</v>
      </c>
      <c r="U61" s="68" t="s">
        <v>135</v>
      </c>
      <c r="V61" s="68" t="s">
        <v>136</v>
      </c>
      <c r="W61" s="68" t="s">
        <v>137</v>
      </c>
      <c r="X61" s="68" t="s">
        <v>322</v>
      </c>
      <c r="Y61" s="68" t="s">
        <v>6908</v>
      </c>
      <c r="Z61" s="68" t="s">
        <v>6909</v>
      </c>
      <c r="AA61" s="68" t="s">
        <v>139</v>
      </c>
      <c r="AB61" s="68" t="s">
        <v>323</v>
      </c>
      <c r="AC61" s="68" t="s">
        <v>5272</v>
      </c>
      <c r="AD61" s="68" t="s">
        <v>143</v>
      </c>
      <c r="AE61" s="68" t="s">
        <v>6910</v>
      </c>
      <c r="AF61" s="68" t="s">
        <v>143</v>
      </c>
      <c r="AG61" s="68" t="s">
        <v>235</v>
      </c>
      <c r="AH61" s="68" t="s">
        <v>141</v>
      </c>
      <c r="AI61" s="68" t="s">
        <v>143</v>
      </c>
      <c r="AJ61" s="68" t="s">
        <v>6910</v>
      </c>
      <c r="AK61" s="68" t="s">
        <v>207</v>
      </c>
      <c r="AL61" s="68" t="s">
        <v>143</v>
      </c>
      <c r="AM61" s="68" t="s">
        <v>6910</v>
      </c>
      <c r="AN61" s="68" t="s">
        <v>174</v>
      </c>
      <c r="AO61" s="68" t="s">
        <v>324</v>
      </c>
      <c r="AP61" s="68" t="s">
        <v>325</v>
      </c>
      <c r="AQ61" s="68" t="s">
        <v>326</v>
      </c>
      <c r="AR61" s="68" t="s">
        <v>178</v>
      </c>
      <c r="AS61" s="68" t="s">
        <v>179</v>
      </c>
      <c r="AT61" s="68" t="s">
        <v>327</v>
      </c>
      <c r="AU61" s="68" t="s">
        <v>328</v>
      </c>
      <c r="AV61" s="68" t="s">
        <v>234</v>
      </c>
      <c r="AW61" s="68" t="s">
        <v>165</v>
      </c>
      <c r="AX61" s="68" t="s">
        <v>235</v>
      </c>
      <c r="AY61" s="68" t="s">
        <v>148</v>
      </c>
      <c r="AZ61" s="68" t="s">
        <v>139</v>
      </c>
      <c r="BA61" s="68" t="s">
        <v>236</v>
      </c>
      <c r="BB61" s="68" t="s">
        <v>150</v>
      </c>
      <c r="BC61" s="68" t="s">
        <v>156</v>
      </c>
      <c r="BD61" s="68" t="s">
        <v>157</v>
      </c>
      <c r="BE61" s="68" t="s">
        <v>303</v>
      </c>
      <c r="BF61" s="68" t="s">
        <v>6911</v>
      </c>
      <c r="BG61" s="68" t="s">
        <v>5272</v>
      </c>
      <c r="BH61" s="68" t="s">
        <v>143</v>
      </c>
      <c r="BI61" s="68" t="s">
        <v>6912</v>
      </c>
      <c r="BJ61" s="68" t="s">
        <v>143</v>
      </c>
      <c r="BK61" s="68" t="s">
        <v>136</v>
      </c>
      <c r="BL61" s="68" t="s">
        <v>143</v>
      </c>
      <c r="BM61" s="68" t="s">
        <v>160</v>
      </c>
      <c r="BN61" s="68" t="s">
        <v>160</v>
      </c>
      <c r="BO61" s="68" t="s">
        <v>143</v>
      </c>
      <c r="BP61" s="68" t="s">
        <v>143</v>
      </c>
      <c r="BQ61" s="68" t="s">
        <v>2972</v>
      </c>
      <c r="BR61" s="68" t="s">
        <v>5352</v>
      </c>
      <c r="BS61" s="68" t="s">
        <v>162</v>
      </c>
      <c r="BT61" s="68" t="s">
        <v>6910</v>
      </c>
      <c r="BU61" s="68" t="s">
        <v>6910</v>
      </c>
      <c r="BV61" s="68" t="s">
        <v>135</v>
      </c>
      <c r="BW61" s="68" t="s">
        <v>135</v>
      </c>
      <c r="BX61" s="68" t="s">
        <v>135</v>
      </c>
      <c r="BY61" s="68" t="s">
        <v>148</v>
      </c>
      <c r="BZ61" s="68" t="s">
        <v>6913</v>
      </c>
      <c r="CA61" s="68" t="s">
        <v>174</v>
      </c>
      <c r="CB61" s="68" t="s">
        <v>143</v>
      </c>
      <c r="CC61" s="68" t="s">
        <v>143</v>
      </c>
      <c r="CD61" s="68" t="s">
        <v>143</v>
      </c>
      <c r="CE61" s="68" t="s">
        <v>6914</v>
      </c>
      <c r="CF61" s="68" t="s">
        <v>2261</v>
      </c>
      <c r="CG61" s="68" t="s">
        <v>2261</v>
      </c>
      <c r="CH61" s="68" t="s">
        <v>143</v>
      </c>
      <c r="CI61" s="68" t="s">
        <v>143</v>
      </c>
      <c r="CJ61" s="68" t="s">
        <v>5272</v>
      </c>
      <c r="CK61" s="68" t="s">
        <v>143</v>
      </c>
      <c r="CL61" s="68" t="s">
        <v>143</v>
      </c>
      <c r="CM61" s="68" t="s">
        <v>143</v>
      </c>
      <c r="CN61" s="68" t="s">
        <v>143</v>
      </c>
      <c r="CO61" s="68" t="s">
        <v>143</v>
      </c>
      <c r="CP61" s="68" t="s">
        <v>143</v>
      </c>
      <c r="CQ61" s="68" t="s">
        <v>143</v>
      </c>
      <c r="CR61" s="68" t="s">
        <v>143</v>
      </c>
      <c r="CS61" s="68" t="s">
        <v>1</v>
      </c>
      <c r="CT61" s="68" t="s">
        <v>143</v>
      </c>
      <c r="CU61" s="68" t="s">
        <v>1</v>
      </c>
      <c r="CV61" s="68" t="s">
        <v>1985</v>
      </c>
      <c r="CW61" s="68" t="s">
        <v>1985</v>
      </c>
      <c r="CX61" s="68" t="s">
        <v>316</v>
      </c>
      <c r="CY61" s="68" t="s">
        <v>166</v>
      </c>
      <c r="CZ61" s="68" t="s">
        <v>136</v>
      </c>
      <c r="DA61" s="68" t="s">
        <v>2007</v>
      </c>
      <c r="DB61" s="68" t="s">
        <v>143</v>
      </c>
      <c r="DC61" s="68" t="s">
        <v>143</v>
      </c>
      <c r="DD61" s="68" t="s">
        <v>164</v>
      </c>
      <c r="DE61" s="68" t="s">
        <v>2261</v>
      </c>
      <c r="DF61" s="68" t="s">
        <v>6915</v>
      </c>
      <c r="DG61" s="68"/>
    </row>
    <row r="62" spans="1:111" s="3" customFormat="1" hidden="1" x14ac:dyDescent="0.2">
      <c r="A62" s="73">
        <v>45292</v>
      </c>
      <c r="B62" s="3" t="s">
        <v>15606</v>
      </c>
      <c r="C62" s="68">
        <v>113377</v>
      </c>
      <c r="D62" s="68" t="s">
        <v>6317</v>
      </c>
      <c r="E62" s="68" t="s">
        <v>373</v>
      </c>
      <c r="F62" s="69">
        <v>45307</v>
      </c>
      <c r="G62" s="68" t="s">
        <v>165</v>
      </c>
      <c r="H62" s="68" t="s">
        <v>166</v>
      </c>
      <c r="I62" s="70">
        <v>267.39999999999998</v>
      </c>
      <c r="J62" s="70">
        <v>267.39999999999998</v>
      </c>
      <c r="K62" s="71">
        <f t="shared" si="0"/>
        <v>1.2441196271735452E-2</v>
      </c>
      <c r="L62" s="68" t="s">
        <v>316</v>
      </c>
      <c r="M62" s="68" t="s">
        <v>317</v>
      </c>
      <c r="N62" s="68" t="s">
        <v>960</v>
      </c>
      <c r="O62" s="68" t="s">
        <v>4762</v>
      </c>
      <c r="P62" s="93" t="s">
        <v>879</v>
      </c>
      <c r="Q62" s="68" t="s">
        <v>170</v>
      </c>
      <c r="R62" s="68" t="s">
        <v>6916</v>
      </c>
      <c r="S62" s="68" t="s">
        <v>6917</v>
      </c>
      <c r="T62" s="68" t="s">
        <v>135</v>
      </c>
      <c r="U62" s="68" t="s">
        <v>135</v>
      </c>
      <c r="V62" s="68" t="s">
        <v>136</v>
      </c>
      <c r="W62" s="68" t="s">
        <v>137</v>
      </c>
      <c r="X62" s="68" t="s">
        <v>2483</v>
      </c>
      <c r="Y62" s="68" t="s">
        <v>6918</v>
      </c>
      <c r="Z62" s="68" t="s">
        <v>6919</v>
      </c>
      <c r="AA62" s="68" t="s">
        <v>139</v>
      </c>
      <c r="AB62" s="68" t="s">
        <v>226</v>
      </c>
      <c r="AC62" s="68" t="s">
        <v>5272</v>
      </c>
      <c r="AD62" s="68" t="s">
        <v>143</v>
      </c>
      <c r="AE62" s="68" t="s">
        <v>5272</v>
      </c>
      <c r="AF62" s="68" t="s">
        <v>143</v>
      </c>
      <c r="AG62" s="68" t="s">
        <v>235</v>
      </c>
      <c r="AH62" s="68" t="s">
        <v>141</v>
      </c>
      <c r="AI62" s="68" t="s">
        <v>143</v>
      </c>
      <c r="AJ62" s="68" t="s">
        <v>143</v>
      </c>
      <c r="AK62" s="68" t="s">
        <v>207</v>
      </c>
      <c r="AL62" s="68" t="s">
        <v>143</v>
      </c>
      <c r="AM62" s="68" t="s">
        <v>6920</v>
      </c>
      <c r="AN62" s="68" t="s">
        <v>143</v>
      </c>
      <c r="AO62" s="68" t="s">
        <v>3410</v>
      </c>
      <c r="AP62" s="68" t="s">
        <v>3411</v>
      </c>
      <c r="AQ62" s="68" t="s">
        <v>4766</v>
      </c>
      <c r="AR62" s="68" t="s">
        <v>250</v>
      </c>
      <c r="AS62" s="68" t="s">
        <v>179</v>
      </c>
      <c r="AT62" s="68" t="s">
        <v>3413</v>
      </c>
      <c r="AU62" s="68" t="s">
        <v>3414</v>
      </c>
      <c r="AV62" s="68" t="s">
        <v>145</v>
      </c>
      <c r="AW62" s="68" t="s">
        <v>146</v>
      </c>
      <c r="AX62" s="68" t="s">
        <v>972</v>
      </c>
      <c r="AY62" s="68" t="s">
        <v>148</v>
      </c>
      <c r="AZ62" s="68" t="s">
        <v>139</v>
      </c>
      <c r="BA62" s="68" t="s">
        <v>149</v>
      </c>
      <c r="BB62" s="68" t="s">
        <v>150</v>
      </c>
      <c r="BC62" s="68" t="s">
        <v>156</v>
      </c>
      <c r="BD62" s="68" t="s">
        <v>157</v>
      </c>
      <c r="BE62" s="68" t="s">
        <v>303</v>
      </c>
      <c r="BF62" s="68" t="s">
        <v>6921</v>
      </c>
      <c r="BG62" s="68" t="s">
        <v>5272</v>
      </c>
      <c r="BH62" s="68" t="s">
        <v>143</v>
      </c>
      <c r="BI62" s="68" t="s">
        <v>143</v>
      </c>
      <c r="BJ62" s="68" t="s">
        <v>143</v>
      </c>
      <c r="BK62" s="68" t="s">
        <v>136</v>
      </c>
      <c r="BL62" s="68" t="s">
        <v>143</v>
      </c>
      <c r="BM62" s="68" t="s">
        <v>160</v>
      </c>
      <c r="BN62" s="68" t="s">
        <v>160</v>
      </c>
      <c r="BO62" s="68" t="s">
        <v>373</v>
      </c>
      <c r="BP62" s="68" t="s">
        <v>143</v>
      </c>
      <c r="BQ62" s="68" t="s">
        <v>1541</v>
      </c>
      <c r="BR62" s="68" t="s">
        <v>5352</v>
      </c>
      <c r="BS62" s="68" t="s">
        <v>162</v>
      </c>
      <c r="BT62" s="68" t="s">
        <v>6920</v>
      </c>
      <c r="BU62" s="68" t="s">
        <v>6920</v>
      </c>
      <c r="BV62" s="68" t="s">
        <v>135</v>
      </c>
      <c r="BW62" s="68" t="s">
        <v>135</v>
      </c>
      <c r="BX62" s="68" t="s">
        <v>135</v>
      </c>
      <c r="BY62" s="68" t="s">
        <v>148</v>
      </c>
      <c r="BZ62" s="68" t="s">
        <v>6439</v>
      </c>
      <c r="CA62" s="68" t="s">
        <v>174</v>
      </c>
      <c r="CB62" s="68" t="s">
        <v>143</v>
      </c>
      <c r="CC62" s="68" t="s">
        <v>143</v>
      </c>
      <c r="CD62" s="68" t="s">
        <v>143</v>
      </c>
      <c r="CE62" s="68" t="s">
        <v>6922</v>
      </c>
      <c r="CF62" s="68" t="s">
        <v>2261</v>
      </c>
      <c r="CG62" s="68" t="s">
        <v>143</v>
      </c>
      <c r="CH62" s="68" t="s">
        <v>143</v>
      </c>
      <c r="CI62" s="68" t="s">
        <v>143</v>
      </c>
      <c r="CJ62" s="68" t="s">
        <v>5272</v>
      </c>
      <c r="CK62" s="68" t="s">
        <v>143</v>
      </c>
      <c r="CL62" s="68" t="s">
        <v>143</v>
      </c>
      <c r="CM62" s="68" t="s">
        <v>143</v>
      </c>
      <c r="CN62" s="68" t="s">
        <v>143</v>
      </c>
      <c r="CO62" s="68" t="s">
        <v>6762</v>
      </c>
      <c r="CP62" s="68" t="s">
        <v>143</v>
      </c>
      <c r="CQ62" s="68" t="s">
        <v>143</v>
      </c>
      <c r="CR62" s="68" t="s">
        <v>143</v>
      </c>
      <c r="CS62" s="68" t="s">
        <v>1</v>
      </c>
      <c r="CT62" s="68" t="s">
        <v>143</v>
      </c>
      <c r="CU62" s="68" t="s">
        <v>1</v>
      </c>
      <c r="CV62" s="68" t="s">
        <v>1985</v>
      </c>
      <c r="CW62" s="68" t="s">
        <v>143</v>
      </c>
      <c r="CX62" s="68" t="s">
        <v>316</v>
      </c>
      <c r="CY62" s="68" t="s">
        <v>166</v>
      </c>
      <c r="CZ62" s="68" t="s">
        <v>136</v>
      </c>
      <c r="DA62" s="68" t="s">
        <v>1989</v>
      </c>
      <c r="DB62" s="68" t="s">
        <v>143</v>
      </c>
      <c r="DC62" s="68" t="s">
        <v>143</v>
      </c>
      <c r="DD62" s="68" t="s">
        <v>373</v>
      </c>
      <c r="DE62" s="68" t="s">
        <v>2261</v>
      </c>
      <c r="DF62" s="68" t="s">
        <v>781</v>
      </c>
      <c r="DG62" s="68"/>
    </row>
    <row r="63" spans="1:111" s="3" customFormat="1" hidden="1" x14ac:dyDescent="0.2">
      <c r="A63" s="73">
        <v>45292</v>
      </c>
      <c r="B63" s="3" t="s">
        <v>15606</v>
      </c>
      <c r="C63" s="68">
        <v>113378</v>
      </c>
      <c r="D63" s="68" t="s">
        <v>6317</v>
      </c>
      <c r="E63" s="68" t="s">
        <v>373</v>
      </c>
      <c r="F63" s="69">
        <v>45315</v>
      </c>
      <c r="G63" s="68" t="s">
        <v>165</v>
      </c>
      <c r="H63" s="68" t="s">
        <v>166</v>
      </c>
      <c r="I63" s="70">
        <v>73.36</v>
      </c>
      <c r="J63" s="70">
        <v>73.36</v>
      </c>
      <c r="K63" s="71">
        <f t="shared" si="0"/>
        <v>3.4131868305703546E-3</v>
      </c>
      <c r="L63" s="68" t="s">
        <v>316</v>
      </c>
      <c r="M63" s="68" t="s">
        <v>317</v>
      </c>
      <c r="N63" s="68" t="s">
        <v>960</v>
      </c>
      <c r="O63" s="68" t="s">
        <v>1582</v>
      </c>
      <c r="P63" s="93" t="s">
        <v>879</v>
      </c>
      <c r="Q63" s="68" t="s">
        <v>170</v>
      </c>
      <c r="R63" s="68" t="s">
        <v>6923</v>
      </c>
      <c r="S63" s="68" t="s">
        <v>6924</v>
      </c>
      <c r="T63" s="68" t="s">
        <v>135</v>
      </c>
      <c r="U63" s="68" t="s">
        <v>135</v>
      </c>
      <c r="V63" s="68" t="s">
        <v>136</v>
      </c>
      <c r="W63" s="68" t="s">
        <v>137</v>
      </c>
      <c r="X63" s="68" t="s">
        <v>2483</v>
      </c>
      <c r="Y63" s="68" t="s">
        <v>6925</v>
      </c>
      <c r="Z63" s="68" t="s">
        <v>6926</v>
      </c>
      <c r="AA63" s="68" t="s">
        <v>139</v>
      </c>
      <c r="AB63" s="68" t="s">
        <v>226</v>
      </c>
      <c r="AC63" s="68" t="s">
        <v>5272</v>
      </c>
      <c r="AD63" s="68" t="s">
        <v>143</v>
      </c>
      <c r="AE63" s="68" t="s">
        <v>5272</v>
      </c>
      <c r="AF63" s="68" t="s">
        <v>143</v>
      </c>
      <c r="AG63" s="68" t="s">
        <v>235</v>
      </c>
      <c r="AH63" s="68" t="s">
        <v>141</v>
      </c>
      <c r="AI63" s="68" t="s">
        <v>143</v>
      </c>
      <c r="AJ63" s="68" t="s">
        <v>143</v>
      </c>
      <c r="AK63" s="68" t="s">
        <v>207</v>
      </c>
      <c r="AL63" s="68" t="s">
        <v>143</v>
      </c>
      <c r="AM63" s="68" t="s">
        <v>6927</v>
      </c>
      <c r="AN63" s="68" t="s">
        <v>143</v>
      </c>
      <c r="AO63" s="68" t="s">
        <v>710</v>
      </c>
      <c r="AP63" s="68" t="s">
        <v>568</v>
      </c>
      <c r="AQ63" s="68" t="s">
        <v>1585</v>
      </c>
      <c r="AR63" s="68" t="s">
        <v>570</v>
      </c>
      <c r="AS63" s="68" t="s">
        <v>231</v>
      </c>
      <c r="AT63" s="68" t="s">
        <v>652</v>
      </c>
      <c r="AU63" s="68" t="s">
        <v>712</v>
      </c>
      <c r="AV63" s="68" t="s">
        <v>145</v>
      </c>
      <c r="AW63" s="68" t="s">
        <v>146</v>
      </c>
      <c r="AX63" s="68" t="s">
        <v>972</v>
      </c>
      <c r="AY63" s="68" t="s">
        <v>148</v>
      </c>
      <c r="AZ63" s="68" t="s">
        <v>139</v>
      </c>
      <c r="BA63" s="68" t="s">
        <v>149</v>
      </c>
      <c r="BB63" s="68" t="s">
        <v>150</v>
      </c>
      <c r="BC63" s="68" t="s">
        <v>156</v>
      </c>
      <c r="BD63" s="68" t="s">
        <v>157</v>
      </c>
      <c r="BE63" s="68" t="s">
        <v>303</v>
      </c>
      <c r="BF63" s="68" t="s">
        <v>6928</v>
      </c>
      <c r="BG63" s="68" t="s">
        <v>5272</v>
      </c>
      <c r="BH63" s="68" t="s">
        <v>143</v>
      </c>
      <c r="BI63" s="68" t="s">
        <v>143</v>
      </c>
      <c r="BJ63" s="68" t="s">
        <v>143</v>
      </c>
      <c r="BK63" s="68" t="s">
        <v>136</v>
      </c>
      <c r="BL63" s="68" t="s">
        <v>143</v>
      </c>
      <c r="BM63" s="68" t="s">
        <v>160</v>
      </c>
      <c r="BN63" s="68" t="s">
        <v>160</v>
      </c>
      <c r="BO63" s="68" t="s">
        <v>373</v>
      </c>
      <c r="BP63" s="68" t="s">
        <v>143</v>
      </c>
      <c r="BQ63" s="68" t="s">
        <v>2477</v>
      </c>
      <c r="BR63" s="68" t="s">
        <v>5352</v>
      </c>
      <c r="BS63" s="68" t="s">
        <v>162</v>
      </c>
      <c r="BT63" s="68" t="s">
        <v>6927</v>
      </c>
      <c r="BU63" s="68" t="s">
        <v>6927</v>
      </c>
      <c r="BV63" s="68" t="s">
        <v>135</v>
      </c>
      <c r="BW63" s="68" t="s">
        <v>135</v>
      </c>
      <c r="BX63" s="68" t="s">
        <v>135</v>
      </c>
      <c r="BY63" s="68" t="s">
        <v>148</v>
      </c>
      <c r="BZ63" s="68" t="s">
        <v>6439</v>
      </c>
      <c r="CA63" s="68" t="s">
        <v>174</v>
      </c>
      <c r="CB63" s="68" t="s">
        <v>143</v>
      </c>
      <c r="CC63" s="68" t="s">
        <v>143</v>
      </c>
      <c r="CD63" s="68" t="s">
        <v>143</v>
      </c>
      <c r="CE63" s="68" t="s">
        <v>6929</v>
      </c>
      <c r="CF63" s="68" t="s">
        <v>2261</v>
      </c>
      <c r="CG63" s="68" t="s">
        <v>143</v>
      </c>
      <c r="CH63" s="68" t="s">
        <v>143</v>
      </c>
      <c r="CI63" s="68" t="s">
        <v>143</v>
      </c>
      <c r="CJ63" s="68" t="s">
        <v>5272</v>
      </c>
      <c r="CK63" s="68" t="s">
        <v>143</v>
      </c>
      <c r="CL63" s="68" t="s">
        <v>143</v>
      </c>
      <c r="CM63" s="68" t="s">
        <v>143</v>
      </c>
      <c r="CN63" s="68" t="s">
        <v>143</v>
      </c>
      <c r="CO63" s="68" t="s">
        <v>143</v>
      </c>
      <c r="CP63" s="68" t="s">
        <v>143</v>
      </c>
      <c r="CQ63" s="68" t="s">
        <v>143</v>
      </c>
      <c r="CR63" s="68" t="s">
        <v>143</v>
      </c>
      <c r="CS63" s="68" t="s">
        <v>1</v>
      </c>
      <c r="CT63" s="68" t="s">
        <v>143</v>
      </c>
      <c r="CU63" s="68" t="s">
        <v>1</v>
      </c>
      <c r="CV63" s="68" t="s">
        <v>1985</v>
      </c>
      <c r="CW63" s="68" t="s">
        <v>143</v>
      </c>
      <c r="CX63" s="68" t="s">
        <v>316</v>
      </c>
      <c r="CY63" s="68" t="s">
        <v>166</v>
      </c>
      <c r="CZ63" s="68" t="s">
        <v>136</v>
      </c>
      <c r="DA63" s="68" t="s">
        <v>1986</v>
      </c>
      <c r="DB63" s="68" t="s">
        <v>143</v>
      </c>
      <c r="DC63" s="68" t="s">
        <v>143</v>
      </c>
      <c r="DD63" s="68" t="s">
        <v>373</v>
      </c>
      <c r="DE63" s="68" t="s">
        <v>2261</v>
      </c>
      <c r="DF63" s="68" t="s">
        <v>6915</v>
      </c>
      <c r="DG63" s="68"/>
    </row>
    <row r="64" spans="1:111" s="3" customFormat="1" hidden="1" x14ac:dyDescent="0.2">
      <c r="A64" s="73">
        <v>45292</v>
      </c>
      <c r="B64" s="3" t="s">
        <v>15606</v>
      </c>
      <c r="C64" s="68">
        <v>113379</v>
      </c>
      <c r="D64" s="68" t="s">
        <v>6317</v>
      </c>
      <c r="E64" s="68" t="s">
        <v>373</v>
      </c>
      <c r="F64" s="69">
        <v>45315</v>
      </c>
      <c r="G64" s="68" t="s">
        <v>165</v>
      </c>
      <c r="H64" s="68" t="s">
        <v>166</v>
      </c>
      <c r="I64" s="70">
        <v>229.54</v>
      </c>
      <c r="J64" s="70">
        <v>229.54</v>
      </c>
      <c r="K64" s="71">
        <f t="shared" si="0"/>
        <v>1.0679701541563785E-2</v>
      </c>
      <c r="L64" s="68" t="s">
        <v>316</v>
      </c>
      <c r="M64" s="68" t="s">
        <v>317</v>
      </c>
      <c r="N64" s="68" t="s">
        <v>960</v>
      </c>
      <c r="O64" s="68" t="s">
        <v>6930</v>
      </c>
      <c r="P64" s="93" t="s">
        <v>879</v>
      </c>
      <c r="Q64" s="68" t="s">
        <v>170</v>
      </c>
      <c r="R64" s="68" t="s">
        <v>6931</v>
      </c>
      <c r="S64" s="68" t="s">
        <v>6932</v>
      </c>
      <c r="T64" s="68" t="s">
        <v>135</v>
      </c>
      <c r="U64" s="68" t="s">
        <v>135</v>
      </c>
      <c r="V64" s="68" t="s">
        <v>136</v>
      </c>
      <c r="W64" s="68" t="s">
        <v>137</v>
      </c>
      <c r="X64" s="68" t="s">
        <v>2483</v>
      </c>
      <c r="Y64" s="68" t="s">
        <v>6933</v>
      </c>
      <c r="Z64" s="68" t="s">
        <v>6934</v>
      </c>
      <c r="AA64" s="68" t="s">
        <v>139</v>
      </c>
      <c r="AB64" s="68" t="s">
        <v>226</v>
      </c>
      <c r="AC64" s="68" t="s">
        <v>5272</v>
      </c>
      <c r="AD64" s="68" t="s">
        <v>143</v>
      </c>
      <c r="AE64" s="68" t="s">
        <v>5272</v>
      </c>
      <c r="AF64" s="68" t="s">
        <v>143</v>
      </c>
      <c r="AG64" s="68" t="s">
        <v>235</v>
      </c>
      <c r="AH64" s="68" t="s">
        <v>141</v>
      </c>
      <c r="AI64" s="68" t="s">
        <v>143</v>
      </c>
      <c r="AJ64" s="68" t="s">
        <v>143</v>
      </c>
      <c r="AK64" s="68" t="s">
        <v>207</v>
      </c>
      <c r="AL64" s="68" t="s">
        <v>143</v>
      </c>
      <c r="AM64" s="68" t="s">
        <v>6935</v>
      </c>
      <c r="AN64" s="68" t="s">
        <v>143</v>
      </c>
      <c r="AO64" s="68" t="s">
        <v>6936</v>
      </c>
      <c r="AP64" s="68" t="s">
        <v>6937</v>
      </c>
      <c r="AQ64" s="68" t="s">
        <v>6938</v>
      </c>
      <c r="AR64" s="68" t="s">
        <v>430</v>
      </c>
      <c r="AS64" s="68" t="s">
        <v>431</v>
      </c>
      <c r="AT64" s="68" t="s">
        <v>4482</v>
      </c>
      <c r="AU64" s="68" t="s">
        <v>6939</v>
      </c>
      <c r="AV64" s="68" t="s">
        <v>145</v>
      </c>
      <c r="AW64" s="68" t="s">
        <v>146</v>
      </c>
      <c r="AX64" s="68" t="s">
        <v>972</v>
      </c>
      <c r="AY64" s="68" t="s">
        <v>148</v>
      </c>
      <c r="AZ64" s="68" t="s">
        <v>139</v>
      </c>
      <c r="BA64" s="68" t="s">
        <v>149</v>
      </c>
      <c r="BB64" s="68" t="s">
        <v>150</v>
      </c>
      <c r="BC64" s="68" t="s">
        <v>156</v>
      </c>
      <c r="BD64" s="68" t="s">
        <v>157</v>
      </c>
      <c r="BE64" s="68" t="s">
        <v>303</v>
      </c>
      <c r="BF64" s="68" t="s">
        <v>6940</v>
      </c>
      <c r="BG64" s="68" t="s">
        <v>5272</v>
      </c>
      <c r="BH64" s="68" t="s">
        <v>143</v>
      </c>
      <c r="BI64" s="68" t="s">
        <v>143</v>
      </c>
      <c r="BJ64" s="68" t="s">
        <v>143</v>
      </c>
      <c r="BK64" s="68" t="s">
        <v>136</v>
      </c>
      <c r="BL64" s="68" t="s">
        <v>143</v>
      </c>
      <c r="BM64" s="68" t="s">
        <v>160</v>
      </c>
      <c r="BN64" s="68" t="s">
        <v>160</v>
      </c>
      <c r="BO64" s="68" t="s">
        <v>373</v>
      </c>
      <c r="BP64" s="68" t="s">
        <v>143</v>
      </c>
      <c r="BQ64" s="68" t="s">
        <v>2477</v>
      </c>
      <c r="BR64" s="68" t="s">
        <v>5352</v>
      </c>
      <c r="BS64" s="68" t="s">
        <v>162</v>
      </c>
      <c r="BT64" s="68" t="s">
        <v>6935</v>
      </c>
      <c r="BU64" s="68" t="s">
        <v>6935</v>
      </c>
      <c r="BV64" s="68" t="s">
        <v>135</v>
      </c>
      <c r="BW64" s="68" t="s">
        <v>135</v>
      </c>
      <c r="BX64" s="68" t="s">
        <v>135</v>
      </c>
      <c r="BY64" s="68" t="s">
        <v>148</v>
      </c>
      <c r="BZ64" s="68" t="s">
        <v>6439</v>
      </c>
      <c r="CA64" s="68" t="s">
        <v>174</v>
      </c>
      <c r="CB64" s="68" t="s">
        <v>143</v>
      </c>
      <c r="CC64" s="68" t="s">
        <v>143</v>
      </c>
      <c r="CD64" s="68" t="s">
        <v>143</v>
      </c>
      <c r="CE64" s="68" t="s">
        <v>6941</v>
      </c>
      <c r="CF64" s="68" t="s">
        <v>2261</v>
      </c>
      <c r="CG64" s="68" t="s">
        <v>143</v>
      </c>
      <c r="CH64" s="68" t="s">
        <v>143</v>
      </c>
      <c r="CI64" s="68" t="s">
        <v>143</v>
      </c>
      <c r="CJ64" s="68" t="s">
        <v>5272</v>
      </c>
      <c r="CK64" s="68" t="s">
        <v>143</v>
      </c>
      <c r="CL64" s="68" t="s">
        <v>143</v>
      </c>
      <c r="CM64" s="68" t="s">
        <v>143</v>
      </c>
      <c r="CN64" s="68" t="s">
        <v>143</v>
      </c>
      <c r="CO64" s="68" t="s">
        <v>6942</v>
      </c>
      <c r="CP64" s="68" t="s">
        <v>143</v>
      </c>
      <c r="CQ64" s="68" t="s">
        <v>143</v>
      </c>
      <c r="CR64" s="68" t="s">
        <v>143</v>
      </c>
      <c r="CS64" s="68" t="s">
        <v>1</v>
      </c>
      <c r="CT64" s="68" t="s">
        <v>143</v>
      </c>
      <c r="CU64" s="68" t="s">
        <v>1</v>
      </c>
      <c r="CV64" s="68" t="s">
        <v>1985</v>
      </c>
      <c r="CW64" s="68" t="s">
        <v>143</v>
      </c>
      <c r="CX64" s="68" t="s">
        <v>316</v>
      </c>
      <c r="CY64" s="68" t="s">
        <v>166</v>
      </c>
      <c r="CZ64" s="68" t="s">
        <v>136</v>
      </c>
      <c r="DA64" s="68" t="s">
        <v>1986</v>
      </c>
      <c r="DB64" s="68" t="s">
        <v>143</v>
      </c>
      <c r="DC64" s="68" t="s">
        <v>143</v>
      </c>
      <c r="DD64" s="68" t="s">
        <v>373</v>
      </c>
      <c r="DE64" s="68" t="s">
        <v>2261</v>
      </c>
      <c r="DF64" s="68" t="s">
        <v>6915</v>
      </c>
      <c r="DG64" s="68"/>
    </row>
    <row r="65" spans="1:115" s="3" customFormat="1" hidden="1" x14ac:dyDescent="0.2">
      <c r="A65" s="73">
        <v>45292</v>
      </c>
      <c r="B65" s="3" t="s">
        <v>15606</v>
      </c>
      <c r="C65" s="68">
        <v>113380</v>
      </c>
      <c r="D65" s="68" t="s">
        <v>6317</v>
      </c>
      <c r="E65" s="68" t="s">
        <v>373</v>
      </c>
      <c r="F65" s="69">
        <v>45315</v>
      </c>
      <c r="G65" s="68" t="s">
        <v>165</v>
      </c>
      <c r="H65" s="68" t="s">
        <v>166</v>
      </c>
      <c r="I65" s="70">
        <v>56.04</v>
      </c>
      <c r="J65" s="70">
        <v>56.04</v>
      </c>
      <c r="K65" s="71">
        <f t="shared" si="0"/>
        <v>2.6073471917279537E-3</v>
      </c>
      <c r="L65" s="68" t="s">
        <v>316</v>
      </c>
      <c r="M65" s="68" t="s">
        <v>317</v>
      </c>
      <c r="N65" s="68" t="s">
        <v>960</v>
      </c>
      <c r="O65" s="68" t="s">
        <v>318</v>
      </c>
      <c r="P65" s="93" t="s">
        <v>879</v>
      </c>
      <c r="Q65" s="68" t="s">
        <v>170</v>
      </c>
      <c r="R65" s="68" t="s">
        <v>6943</v>
      </c>
      <c r="S65" s="68" t="s">
        <v>6944</v>
      </c>
      <c r="T65" s="68" t="s">
        <v>135</v>
      </c>
      <c r="U65" s="68" t="s">
        <v>135</v>
      </c>
      <c r="V65" s="68" t="s">
        <v>136</v>
      </c>
      <c r="W65" s="68" t="s">
        <v>137</v>
      </c>
      <c r="X65" s="68" t="s">
        <v>2483</v>
      </c>
      <c r="Y65" s="68" t="s">
        <v>6945</v>
      </c>
      <c r="Z65" s="68" t="s">
        <v>6946</v>
      </c>
      <c r="AA65" s="68" t="s">
        <v>139</v>
      </c>
      <c r="AB65" s="68" t="s">
        <v>226</v>
      </c>
      <c r="AC65" s="68" t="s">
        <v>5272</v>
      </c>
      <c r="AD65" s="68" t="s">
        <v>143</v>
      </c>
      <c r="AE65" s="68" t="s">
        <v>5272</v>
      </c>
      <c r="AF65" s="68" t="s">
        <v>143</v>
      </c>
      <c r="AG65" s="68" t="s">
        <v>235</v>
      </c>
      <c r="AH65" s="68" t="s">
        <v>141</v>
      </c>
      <c r="AI65" s="68" t="s">
        <v>143</v>
      </c>
      <c r="AJ65" s="68" t="s">
        <v>143</v>
      </c>
      <c r="AK65" s="68" t="s">
        <v>207</v>
      </c>
      <c r="AL65" s="68" t="s">
        <v>143</v>
      </c>
      <c r="AM65" s="68" t="s">
        <v>6947</v>
      </c>
      <c r="AN65" s="68" t="s">
        <v>143</v>
      </c>
      <c r="AO65" s="68" t="s">
        <v>324</v>
      </c>
      <c r="AP65" s="68" t="s">
        <v>325</v>
      </c>
      <c r="AQ65" s="68" t="s">
        <v>326</v>
      </c>
      <c r="AR65" s="68" t="s">
        <v>178</v>
      </c>
      <c r="AS65" s="68" t="s">
        <v>179</v>
      </c>
      <c r="AT65" s="68" t="s">
        <v>327</v>
      </c>
      <c r="AU65" s="68" t="s">
        <v>328</v>
      </c>
      <c r="AV65" s="68" t="s">
        <v>145</v>
      </c>
      <c r="AW65" s="68" t="s">
        <v>146</v>
      </c>
      <c r="AX65" s="68" t="s">
        <v>972</v>
      </c>
      <c r="AY65" s="68" t="s">
        <v>148</v>
      </c>
      <c r="AZ65" s="68" t="s">
        <v>139</v>
      </c>
      <c r="BA65" s="68" t="s">
        <v>149</v>
      </c>
      <c r="BB65" s="68" t="s">
        <v>150</v>
      </c>
      <c r="BC65" s="68" t="s">
        <v>156</v>
      </c>
      <c r="BD65" s="68" t="s">
        <v>157</v>
      </c>
      <c r="BE65" s="68" t="s">
        <v>303</v>
      </c>
      <c r="BF65" s="68" t="s">
        <v>6948</v>
      </c>
      <c r="BG65" s="68" t="s">
        <v>5272</v>
      </c>
      <c r="BH65" s="68" t="s">
        <v>143</v>
      </c>
      <c r="BI65" s="68" t="s">
        <v>143</v>
      </c>
      <c r="BJ65" s="68" t="s">
        <v>143</v>
      </c>
      <c r="BK65" s="68" t="s">
        <v>136</v>
      </c>
      <c r="BL65" s="68" t="s">
        <v>143</v>
      </c>
      <c r="BM65" s="68" t="s">
        <v>160</v>
      </c>
      <c r="BN65" s="68" t="s">
        <v>160</v>
      </c>
      <c r="BO65" s="68" t="s">
        <v>373</v>
      </c>
      <c r="BP65" s="68" t="s">
        <v>143</v>
      </c>
      <c r="BQ65" s="68" t="s">
        <v>876</v>
      </c>
      <c r="BR65" s="68" t="s">
        <v>5352</v>
      </c>
      <c r="BS65" s="68" t="s">
        <v>162</v>
      </c>
      <c r="BT65" s="68" t="s">
        <v>6947</v>
      </c>
      <c r="BU65" s="68" t="s">
        <v>6947</v>
      </c>
      <c r="BV65" s="68" t="s">
        <v>135</v>
      </c>
      <c r="BW65" s="68" t="s">
        <v>135</v>
      </c>
      <c r="BX65" s="68" t="s">
        <v>135</v>
      </c>
      <c r="BY65" s="68" t="s">
        <v>148</v>
      </c>
      <c r="BZ65" s="68" t="s">
        <v>6439</v>
      </c>
      <c r="CA65" s="68" t="s">
        <v>174</v>
      </c>
      <c r="CB65" s="68" t="s">
        <v>143</v>
      </c>
      <c r="CC65" s="68" t="s">
        <v>143</v>
      </c>
      <c r="CD65" s="68" t="s">
        <v>143</v>
      </c>
      <c r="CE65" s="68" t="s">
        <v>6949</v>
      </c>
      <c r="CF65" s="68" t="s">
        <v>2261</v>
      </c>
      <c r="CG65" s="68" t="s">
        <v>143</v>
      </c>
      <c r="CH65" s="68" t="s">
        <v>143</v>
      </c>
      <c r="CI65" s="68" t="s">
        <v>143</v>
      </c>
      <c r="CJ65" s="68" t="s">
        <v>5272</v>
      </c>
      <c r="CK65" s="68" t="s">
        <v>143</v>
      </c>
      <c r="CL65" s="68" t="s">
        <v>143</v>
      </c>
      <c r="CM65" s="68" t="s">
        <v>143</v>
      </c>
      <c r="CN65" s="68" t="s">
        <v>143</v>
      </c>
      <c r="CO65" s="68" t="s">
        <v>143</v>
      </c>
      <c r="CP65" s="68" t="s">
        <v>143</v>
      </c>
      <c r="CQ65" s="68" t="s">
        <v>143</v>
      </c>
      <c r="CR65" s="68" t="s">
        <v>143</v>
      </c>
      <c r="CS65" s="68" t="s">
        <v>1</v>
      </c>
      <c r="CT65" s="68" t="s">
        <v>143</v>
      </c>
      <c r="CU65" s="68" t="s">
        <v>1</v>
      </c>
      <c r="CV65" s="68" t="s">
        <v>1985</v>
      </c>
      <c r="CW65" s="68" t="s">
        <v>143</v>
      </c>
      <c r="CX65" s="68" t="s">
        <v>316</v>
      </c>
      <c r="CY65" s="68" t="s">
        <v>166</v>
      </c>
      <c r="CZ65" s="68" t="s">
        <v>136</v>
      </c>
      <c r="DA65" s="68" t="s">
        <v>1986</v>
      </c>
      <c r="DB65" s="68" t="s">
        <v>143</v>
      </c>
      <c r="DC65" s="68" t="s">
        <v>143</v>
      </c>
      <c r="DD65" s="68" t="s">
        <v>373</v>
      </c>
      <c r="DE65" s="68" t="s">
        <v>2261</v>
      </c>
      <c r="DF65" s="68" t="s">
        <v>6915</v>
      </c>
      <c r="DG65" s="68"/>
    </row>
    <row r="66" spans="1:115" s="3" customFormat="1" hidden="1" x14ac:dyDescent="0.2">
      <c r="A66" s="73">
        <v>45292</v>
      </c>
      <c r="B66" s="3" t="s">
        <v>15606</v>
      </c>
      <c r="C66" s="68">
        <v>113385</v>
      </c>
      <c r="D66" s="68" t="s">
        <v>6317</v>
      </c>
      <c r="E66" s="68" t="s">
        <v>373</v>
      </c>
      <c r="F66" s="69">
        <v>45315</v>
      </c>
      <c r="G66" s="68" t="s">
        <v>165</v>
      </c>
      <c r="H66" s="68" t="s">
        <v>166</v>
      </c>
      <c r="I66" s="70">
        <v>840.14</v>
      </c>
      <c r="J66" s="70">
        <v>840.14</v>
      </c>
      <c r="K66" s="71">
        <f t="shared" si="0"/>
        <v>3.9088805668421184E-2</v>
      </c>
      <c r="L66" s="68" t="s">
        <v>316</v>
      </c>
      <c r="M66" s="68" t="s">
        <v>317</v>
      </c>
      <c r="N66" s="68" t="s">
        <v>960</v>
      </c>
      <c r="O66" s="68" t="s">
        <v>6950</v>
      </c>
      <c r="P66" s="93" t="s">
        <v>879</v>
      </c>
      <c r="Q66" s="68" t="s">
        <v>170</v>
      </c>
      <c r="R66" s="68" t="s">
        <v>6951</v>
      </c>
      <c r="S66" s="68" t="s">
        <v>6952</v>
      </c>
      <c r="T66" s="68" t="s">
        <v>135</v>
      </c>
      <c r="U66" s="68" t="s">
        <v>135</v>
      </c>
      <c r="V66" s="68" t="s">
        <v>136</v>
      </c>
      <c r="W66" s="68" t="s">
        <v>137</v>
      </c>
      <c r="X66" s="68" t="s">
        <v>2483</v>
      </c>
      <c r="Y66" s="68" t="s">
        <v>6953</v>
      </c>
      <c r="Z66" s="68" t="s">
        <v>6954</v>
      </c>
      <c r="AA66" s="68" t="s">
        <v>139</v>
      </c>
      <c r="AB66" s="68" t="s">
        <v>226</v>
      </c>
      <c r="AC66" s="68" t="s">
        <v>5272</v>
      </c>
      <c r="AD66" s="68" t="s">
        <v>143</v>
      </c>
      <c r="AE66" s="68" t="s">
        <v>5272</v>
      </c>
      <c r="AF66" s="68" t="s">
        <v>143</v>
      </c>
      <c r="AG66" s="68" t="s">
        <v>235</v>
      </c>
      <c r="AH66" s="68" t="s">
        <v>141</v>
      </c>
      <c r="AI66" s="68" t="s">
        <v>143</v>
      </c>
      <c r="AJ66" s="68" t="s">
        <v>143</v>
      </c>
      <c r="AK66" s="68" t="s">
        <v>207</v>
      </c>
      <c r="AL66" s="68" t="s">
        <v>143</v>
      </c>
      <c r="AM66" s="68" t="s">
        <v>6955</v>
      </c>
      <c r="AN66" s="68" t="s">
        <v>143</v>
      </c>
      <c r="AO66" s="68" t="s">
        <v>6956</v>
      </c>
      <c r="AP66" s="68" t="s">
        <v>6957</v>
      </c>
      <c r="AQ66" s="68" t="s">
        <v>6958</v>
      </c>
      <c r="AR66" s="68" t="s">
        <v>353</v>
      </c>
      <c r="AS66" s="68" t="s">
        <v>231</v>
      </c>
      <c r="AT66" s="68" t="s">
        <v>6959</v>
      </c>
      <c r="AU66" s="68" t="s">
        <v>6960</v>
      </c>
      <c r="AV66" s="68" t="s">
        <v>145</v>
      </c>
      <c r="AW66" s="68" t="s">
        <v>146</v>
      </c>
      <c r="AX66" s="68" t="s">
        <v>972</v>
      </c>
      <c r="AY66" s="68" t="s">
        <v>148</v>
      </c>
      <c r="AZ66" s="68" t="s">
        <v>139</v>
      </c>
      <c r="BA66" s="68" t="s">
        <v>149</v>
      </c>
      <c r="BB66" s="68" t="s">
        <v>150</v>
      </c>
      <c r="BC66" s="68" t="s">
        <v>156</v>
      </c>
      <c r="BD66" s="68" t="s">
        <v>157</v>
      </c>
      <c r="BE66" s="68" t="s">
        <v>237</v>
      </c>
      <c r="BF66" s="68" t="s">
        <v>6961</v>
      </c>
      <c r="BG66" s="68" t="s">
        <v>5272</v>
      </c>
      <c r="BH66" s="68" t="s">
        <v>143</v>
      </c>
      <c r="BI66" s="68" t="s">
        <v>143</v>
      </c>
      <c r="BJ66" s="68" t="s">
        <v>143</v>
      </c>
      <c r="BK66" s="68" t="s">
        <v>136</v>
      </c>
      <c r="BL66" s="68" t="s">
        <v>143</v>
      </c>
      <c r="BM66" s="68" t="s">
        <v>160</v>
      </c>
      <c r="BN66" s="68" t="s">
        <v>160</v>
      </c>
      <c r="BO66" s="68" t="s">
        <v>373</v>
      </c>
      <c r="BP66" s="68" t="s">
        <v>143</v>
      </c>
      <c r="BQ66" s="68" t="s">
        <v>3127</v>
      </c>
      <c r="BR66" s="68" t="s">
        <v>5684</v>
      </c>
      <c r="BS66" s="68" t="s">
        <v>314</v>
      </c>
      <c r="BT66" s="68" t="s">
        <v>6955</v>
      </c>
      <c r="BU66" s="68" t="s">
        <v>6955</v>
      </c>
      <c r="BV66" s="68" t="s">
        <v>135</v>
      </c>
      <c r="BW66" s="68" t="s">
        <v>135</v>
      </c>
      <c r="BX66" s="68" t="s">
        <v>135</v>
      </c>
      <c r="BY66" s="68" t="s">
        <v>148</v>
      </c>
      <c r="BZ66" s="68" t="s">
        <v>6439</v>
      </c>
      <c r="CA66" s="68" t="s">
        <v>174</v>
      </c>
      <c r="CB66" s="68" t="s">
        <v>143</v>
      </c>
      <c r="CC66" s="68" t="s">
        <v>143</v>
      </c>
      <c r="CD66" s="68" t="s">
        <v>143</v>
      </c>
      <c r="CE66" s="68" t="s">
        <v>6962</v>
      </c>
      <c r="CF66" s="68" t="s">
        <v>2261</v>
      </c>
      <c r="CG66" s="68" t="s">
        <v>143</v>
      </c>
      <c r="CH66" s="68" t="s">
        <v>143</v>
      </c>
      <c r="CI66" s="68" t="s">
        <v>143</v>
      </c>
      <c r="CJ66" s="68" t="s">
        <v>5272</v>
      </c>
      <c r="CK66" s="68" t="s">
        <v>143</v>
      </c>
      <c r="CL66" s="68" t="s">
        <v>143</v>
      </c>
      <c r="CM66" s="68" t="s">
        <v>143</v>
      </c>
      <c r="CN66" s="68" t="s">
        <v>143</v>
      </c>
      <c r="CO66" s="68" t="s">
        <v>6963</v>
      </c>
      <c r="CP66" s="68" t="s">
        <v>143</v>
      </c>
      <c r="CQ66" s="68" t="s">
        <v>143</v>
      </c>
      <c r="CR66" s="68" t="s">
        <v>143</v>
      </c>
      <c r="CS66" s="68" t="s">
        <v>1</v>
      </c>
      <c r="CT66" s="68" t="s">
        <v>143</v>
      </c>
      <c r="CU66" s="68" t="s">
        <v>1</v>
      </c>
      <c r="CV66" s="68" t="s">
        <v>2092</v>
      </c>
      <c r="CW66" s="68" t="s">
        <v>143</v>
      </c>
      <c r="CX66" s="68" t="s">
        <v>316</v>
      </c>
      <c r="CY66" s="68" t="s">
        <v>166</v>
      </c>
      <c r="CZ66" s="68" t="s">
        <v>136</v>
      </c>
      <c r="DA66" s="68" t="s">
        <v>1986</v>
      </c>
      <c r="DB66" s="68" t="s">
        <v>143</v>
      </c>
      <c r="DC66" s="68" t="s">
        <v>143</v>
      </c>
      <c r="DD66" s="68" t="s">
        <v>373</v>
      </c>
      <c r="DE66" s="68" t="s">
        <v>2261</v>
      </c>
      <c r="DF66" s="68" t="s">
        <v>6915</v>
      </c>
      <c r="DG66" s="68"/>
    </row>
    <row r="67" spans="1:115" s="5" customFormat="1" hidden="1" x14ac:dyDescent="0.2">
      <c r="A67" s="73">
        <v>45292</v>
      </c>
      <c r="B67" s="3" t="s">
        <v>12718</v>
      </c>
      <c r="C67" s="68">
        <v>113403</v>
      </c>
      <c r="D67" s="68" t="s">
        <v>6888</v>
      </c>
      <c r="E67" s="68" t="s">
        <v>373</v>
      </c>
      <c r="F67" s="69">
        <v>45316</v>
      </c>
      <c r="G67" s="68" t="s">
        <v>257</v>
      </c>
      <c r="H67" s="68" t="s">
        <v>166</v>
      </c>
      <c r="I67" s="70">
        <v>417.15</v>
      </c>
      <c r="J67" s="70">
        <v>937.14</v>
      </c>
      <c r="K67" s="71">
        <f t="shared" si="0"/>
        <v>1.9408545343135544E-2</v>
      </c>
      <c r="L67" s="68" t="s">
        <v>374</v>
      </c>
      <c r="M67" s="68" t="s">
        <v>317</v>
      </c>
      <c r="N67" s="68" t="s">
        <v>980</v>
      </c>
      <c r="O67" s="68" t="s">
        <v>909</v>
      </c>
      <c r="P67" s="93" t="s">
        <v>6964</v>
      </c>
      <c r="Q67" s="68" t="s">
        <v>170</v>
      </c>
      <c r="R67" s="68" t="s">
        <v>6965</v>
      </c>
      <c r="S67" s="68" t="s">
        <v>6966</v>
      </c>
      <c r="T67" s="68" t="s">
        <v>135</v>
      </c>
      <c r="U67" s="68" t="s">
        <v>135</v>
      </c>
      <c r="V67" s="68" t="s">
        <v>506</v>
      </c>
      <c r="W67" s="68" t="s">
        <v>137</v>
      </c>
      <c r="X67" s="68" t="s">
        <v>264</v>
      </c>
      <c r="Y67" s="68" t="s">
        <v>6967</v>
      </c>
      <c r="Z67" s="68" t="s">
        <v>6968</v>
      </c>
      <c r="AA67" s="68" t="s">
        <v>139</v>
      </c>
      <c r="AB67" s="68" t="s">
        <v>323</v>
      </c>
      <c r="AC67" s="68" t="s">
        <v>5272</v>
      </c>
      <c r="AD67" s="68" t="s">
        <v>143</v>
      </c>
      <c r="AE67" s="68" t="s">
        <v>6532</v>
      </c>
      <c r="AF67" s="68" t="s">
        <v>6969</v>
      </c>
      <c r="AG67" s="68" t="s">
        <v>5675</v>
      </c>
      <c r="AH67" s="68" t="s">
        <v>265</v>
      </c>
      <c r="AI67" s="68" t="s">
        <v>6532</v>
      </c>
      <c r="AJ67" s="68" t="s">
        <v>6532</v>
      </c>
      <c r="AK67" s="68" t="s">
        <v>207</v>
      </c>
      <c r="AL67" s="68" t="s">
        <v>143</v>
      </c>
      <c r="AM67" s="68" t="s">
        <v>6970</v>
      </c>
      <c r="AN67" s="68" t="s">
        <v>174</v>
      </c>
      <c r="AO67" s="68" t="s">
        <v>913</v>
      </c>
      <c r="AP67" s="68" t="s">
        <v>914</v>
      </c>
      <c r="AQ67" s="68" t="s">
        <v>915</v>
      </c>
      <c r="AR67" s="68" t="s">
        <v>916</v>
      </c>
      <c r="AS67" s="68" t="s">
        <v>231</v>
      </c>
      <c r="AT67" s="68" t="s">
        <v>917</v>
      </c>
      <c r="AU67" s="68" t="s">
        <v>918</v>
      </c>
      <c r="AV67" s="68" t="s">
        <v>990</v>
      </c>
      <c r="AW67" s="68" t="s">
        <v>273</v>
      </c>
      <c r="AX67" s="68" t="s">
        <v>991</v>
      </c>
      <c r="AY67" s="68" t="s">
        <v>148</v>
      </c>
      <c r="AZ67" s="68" t="s">
        <v>139</v>
      </c>
      <c r="BA67" s="68" t="s">
        <v>154</v>
      </c>
      <c r="BB67" s="68" t="s">
        <v>992</v>
      </c>
      <c r="BC67" s="68" t="s">
        <v>156</v>
      </c>
      <c r="BD67" s="68" t="s">
        <v>157</v>
      </c>
      <c r="BE67" s="68" t="s">
        <v>237</v>
      </c>
      <c r="BF67" s="68" t="s">
        <v>6971</v>
      </c>
      <c r="BG67" s="68" t="s">
        <v>5272</v>
      </c>
      <c r="BH67" s="68" t="s">
        <v>170</v>
      </c>
      <c r="BI67" s="68" t="s">
        <v>6972</v>
      </c>
      <c r="BJ67" s="68" t="s">
        <v>143</v>
      </c>
      <c r="BK67" s="68" t="s">
        <v>136</v>
      </c>
      <c r="BL67" s="68" t="s">
        <v>143</v>
      </c>
      <c r="BM67" s="68" t="s">
        <v>200</v>
      </c>
      <c r="BN67" s="68" t="s">
        <v>200</v>
      </c>
      <c r="BO67" s="68" t="s">
        <v>373</v>
      </c>
      <c r="BP67" s="68" t="s">
        <v>143</v>
      </c>
      <c r="BQ67" s="68" t="s">
        <v>6352</v>
      </c>
      <c r="BR67" s="68" t="s">
        <v>5684</v>
      </c>
      <c r="BS67" s="68" t="s">
        <v>241</v>
      </c>
      <c r="BT67" s="68" t="s">
        <v>6532</v>
      </c>
      <c r="BU67" s="68" t="s">
        <v>6532</v>
      </c>
      <c r="BV67" s="68" t="s">
        <v>135</v>
      </c>
      <c r="BW67" s="68" t="s">
        <v>135</v>
      </c>
      <c r="BX67" s="68" t="s">
        <v>135</v>
      </c>
      <c r="BY67" s="68" t="s">
        <v>148</v>
      </c>
      <c r="BZ67" s="68" t="s">
        <v>2774</v>
      </c>
      <c r="CA67" s="68" t="s">
        <v>174</v>
      </c>
      <c r="CB67" s="68" t="s">
        <v>143</v>
      </c>
      <c r="CC67" s="68" t="s">
        <v>143</v>
      </c>
      <c r="CD67" s="68" t="s">
        <v>143</v>
      </c>
      <c r="CE67" s="68" t="s">
        <v>6973</v>
      </c>
      <c r="CF67" s="68" t="s">
        <v>2261</v>
      </c>
      <c r="CG67" s="68" t="s">
        <v>2261</v>
      </c>
      <c r="CH67" s="68" t="s">
        <v>143</v>
      </c>
      <c r="CI67" s="68" t="s">
        <v>143</v>
      </c>
      <c r="CJ67" s="68" t="s">
        <v>5272</v>
      </c>
      <c r="CK67" s="68" t="s">
        <v>143</v>
      </c>
      <c r="CL67" s="68" t="s">
        <v>143</v>
      </c>
      <c r="CM67" s="68" t="s">
        <v>143</v>
      </c>
      <c r="CN67" s="68" t="s">
        <v>143</v>
      </c>
      <c r="CO67" s="68" t="s">
        <v>6974</v>
      </c>
      <c r="CP67" s="68" t="s">
        <v>143</v>
      </c>
      <c r="CQ67" s="68" t="s">
        <v>143</v>
      </c>
      <c r="CR67" s="68" t="s">
        <v>143</v>
      </c>
      <c r="CS67" s="68" t="s">
        <v>1</v>
      </c>
      <c r="CT67" s="68" t="s">
        <v>143</v>
      </c>
      <c r="CU67" s="68" t="s">
        <v>1</v>
      </c>
      <c r="CV67" s="68" t="s">
        <v>2092</v>
      </c>
      <c r="CW67" s="68" t="s">
        <v>1985</v>
      </c>
      <c r="CX67" s="68" t="s">
        <v>374</v>
      </c>
      <c r="CY67" s="68" t="s">
        <v>166</v>
      </c>
      <c r="CZ67" s="68" t="s">
        <v>136</v>
      </c>
      <c r="DA67" s="68" t="s">
        <v>2007</v>
      </c>
      <c r="DB67" s="68" t="s">
        <v>143</v>
      </c>
      <c r="DC67" s="68" t="s">
        <v>143</v>
      </c>
      <c r="DD67" s="68" t="s">
        <v>373</v>
      </c>
      <c r="DE67" s="68" t="s">
        <v>2261</v>
      </c>
      <c r="DF67" s="68" t="s">
        <v>4175</v>
      </c>
      <c r="DG67" s="68"/>
      <c r="DK67" s="3"/>
    </row>
    <row r="68" spans="1:115" s="5" customFormat="1" hidden="1" x14ac:dyDescent="0.2">
      <c r="A68" s="73">
        <v>45292</v>
      </c>
      <c r="B68" s="3" t="s">
        <v>7652</v>
      </c>
      <c r="C68" s="68">
        <v>113458</v>
      </c>
      <c r="D68" s="68" t="s">
        <v>6975</v>
      </c>
      <c r="E68" s="68" t="s">
        <v>164</v>
      </c>
      <c r="F68" s="69">
        <v>45315</v>
      </c>
      <c r="G68" s="68" t="s">
        <v>165</v>
      </c>
      <c r="H68" s="68" t="s">
        <v>127</v>
      </c>
      <c r="I68" s="70">
        <v>141.87</v>
      </c>
      <c r="J68" s="70">
        <v>141.87</v>
      </c>
      <c r="K68" s="71">
        <f t="shared" ref="K68:K131" si="1">I68/$I$1</f>
        <v>6.6007199516496216E-3</v>
      </c>
      <c r="L68" s="68" t="s">
        <v>394</v>
      </c>
      <c r="M68" s="68" t="s">
        <v>129</v>
      </c>
      <c r="N68" s="68" t="s">
        <v>4822</v>
      </c>
      <c r="O68" s="68" t="s">
        <v>1151</v>
      </c>
      <c r="P68" s="93" t="s">
        <v>6976</v>
      </c>
      <c r="Q68" s="68" t="s">
        <v>132</v>
      </c>
      <c r="R68" s="68" t="s">
        <v>6977</v>
      </c>
      <c r="S68" s="68" t="s">
        <v>6978</v>
      </c>
      <c r="T68" s="68" t="s">
        <v>6979</v>
      </c>
      <c r="U68" s="68" t="s">
        <v>4904</v>
      </c>
      <c r="V68" s="68" t="s">
        <v>136</v>
      </c>
      <c r="W68" s="68" t="s">
        <v>137</v>
      </c>
      <c r="X68" s="68" t="s">
        <v>349</v>
      </c>
      <c r="Y68" s="68" t="s">
        <v>6980</v>
      </c>
      <c r="Z68" s="68" t="s">
        <v>6981</v>
      </c>
      <c r="AA68" s="68" t="s">
        <v>139</v>
      </c>
      <c r="AB68" s="68" t="s">
        <v>140</v>
      </c>
      <c r="AC68" s="68" t="s">
        <v>5272</v>
      </c>
      <c r="AD68" s="68" t="s">
        <v>143</v>
      </c>
      <c r="AE68" s="68" t="s">
        <v>5272</v>
      </c>
      <c r="AF68" s="68" t="s">
        <v>143</v>
      </c>
      <c r="AG68" s="68" t="s">
        <v>235</v>
      </c>
      <c r="AH68" s="68" t="s">
        <v>141</v>
      </c>
      <c r="AI68" s="68" t="s">
        <v>143</v>
      </c>
      <c r="AJ68" s="68" t="s">
        <v>143</v>
      </c>
      <c r="AK68" s="68" t="s">
        <v>142</v>
      </c>
      <c r="AL68" s="68" t="s">
        <v>143</v>
      </c>
      <c r="AM68" s="68" t="s">
        <v>6500</v>
      </c>
      <c r="AN68" s="68" t="s">
        <v>143</v>
      </c>
      <c r="AO68" s="68" t="s">
        <v>145</v>
      </c>
      <c r="AP68" s="68" t="s">
        <v>146</v>
      </c>
      <c r="AQ68" s="68" t="s">
        <v>1154</v>
      </c>
      <c r="AR68" s="68" t="s">
        <v>148</v>
      </c>
      <c r="AS68" s="68" t="s">
        <v>139</v>
      </c>
      <c r="AT68" s="68" t="s">
        <v>149</v>
      </c>
      <c r="AU68" s="68" t="s">
        <v>150</v>
      </c>
      <c r="AV68" s="68" t="s">
        <v>4828</v>
      </c>
      <c r="AW68" s="68" t="s">
        <v>4828</v>
      </c>
      <c r="AX68" s="68" t="s">
        <v>309</v>
      </c>
      <c r="AY68" s="68" t="s">
        <v>148</v>
      </c>
      <c r="AZ68" s="68" t="s">
        <v>139</v>
      </c>
      <c r="BA68" s="68" t="s">
        <v>4828</v>
      </c>
      <c r="BB68" s="68" t="s">
        <v>4828</v>
      </c>
      <c r="BC68" s="68" t="s">
        <v>156</v>
      </c>
      <c r="BD68" s="68" t="s">
        <v>157</v>
      </c>
      <c r="BE68" s="68" t="s">
        <v>303</v>
      </c>
      <c r="BF68" s="68" t="s">
        <v>6982</v>
      </c>
      <c r="BG68" s="68" t="s">
        <v>5272</v>
      </c>
      <c r="BH68" s="68" t="s">
        <v>143</v>
      </c>
      <c r="BI68" s="68" t="s">
        <v>143</v>
      </c>
      <c r="BJ68" s="68" t="s">
        <v>143</v>
      </c>
      <c r="BK68" s="68" t="s">
        <v>136</v>
      </c>
      <c r="BL68" s="68" t="s">
        <v>143</v>
      </c>
      <c r="BM68" s="68" t="s">
        <v>1674</v>
      </c>
      <c r="BN68" s="68" t="s">
        <v>143</v>
      </c>
      <c r="BO68" s="68" t="s">
        <v>143</v>
      </c>
      <c r="BP68" s="68" t="s">
        <v>143</v>
      </c>
      <c r="BQ68" s="68" t="s">
        <v>6983</v>
      </c>
      <c r="BR68" s="68" t="s">
        <v>5352</v>
      </c>
      <c r="BS68" s="68" t="s">
        <v>162</v>
      </c>
      <c r="BT68" s="68" t="s">
        <v>6503</v>
      </c>
      <c r="BU68" s="68" t="s">
        <v>6503</v>
      </c>
      <c r="BV68" s="68" t="s">
        <v>4904</v>
      </c>
      <c r="BW68" s="68" t="s">
        <v>4908</v>
      </c>
      <c r="BX68" s="68" t="s">
        <v>4908</v>
      </c>
      <c r="BY68" s="68" t="s">
        <v>148</v>
      </c>
      <c r="BZ68" s="68" t="s">
        <v>6984</v>
      </c>
      <c r="CA68" s="68" t="s">
        <v>144</v>
      </c>
      <c r="CB68" s="68" t="s">
        <v>143</v>
      </c>
      <c r="CC68" s="68" t="s">
        <v>143</v>
      </c>
      <c r="CD68" s="68" t="s">
        <v>143</v>
      </c>
      <c r="CE68" s="68" t="s">
        <v>6976</v>
      </c>
      <c r="CF68" s="68" t="s">
        <v>6505</v>
      </c>
      <c r="CG68" s="68" t="s">
        <v>143</v>
      </c>
      <c r="CH68" s="68" t="s">
        <v>143</v>
      </c>
      <c r="CI68" s="68" t="s">
        <v>143</v>
      </c>
      <c r="CJ68" s="68" t="s">
        <v>5272</v>
      </c>
      <c r="CK68" s="68" t="s">
        <v>143</v>
      </c>
      <c r="CL68" s="68" t="s">
        <v>143</v>
      </c>
      <c r="CM68" s="68" t="s">
        <v>143</v>
      </c>
      <c r="CN68" s="68" t="s">
        <v>143</v>
      </c>
      <c r="CO68" s="68" t="s">
        <v>143</v>
      </c>
      <c r="CP68" s="68" t="s">
        <v>143</v>
      </c>
      <c r="CQ68" s="68" t="s">
        <v>143</v>
      </c>
      <c r="CR68" s="68" t="s">
        <v>143</v>
      </c>
      <c r="CS68" s="68" t="s">
        <v>1</v>
      </c>
      <c r="CT68" s="68" t="s">
        <v>143</v>
      </c>
      <c r="CU68" s="68" t="s">
        <v>1</v>
      </c>
      <c r="CV68" s="68" t="s">
        <v>1985</v>
      </c>
      <c r="CW68" s="68" t="s">
        <v>143</v>
      </c>
      <c r="CX68" s="68" t="s">
        <v>394</v>
      </c>
      <c r="CY68" s="68" t="s">
        <v>127</v>
      </c>
      <c r="CZ68" s="68" t="s">
        <v>136</v>
      </c>
      <c r="DA68" s="68" t="s">
        <v>1989</v>
      </c>
      <c r="DB68" s="68" t="s">
        <v>143</v>
      </c>
      <c r="DC68" s="68" t="s">
        <v>143</v>
      </c>
      <c r="DD68" s="68" t="s">
        <v>164</v>
      </c>
      <c r="DE68" s="68" t="s">
        <v>2261</v>
      </c>
      <c r="DF68" s="68" t="s">
        <v>6915</v>
      </c>
      <c r="DG68" s="68"/>
      <c r="DK68" s="3"/>
    </row>
    <row r="69" spans="1:115" s="5" customFormat="1" ht="25.5" hidden="1" x14ac:dyDescent="0.2">
      <c r="A69" s="73">
        <v>45292</v>
      </c>
      <c r="B69" s="3" t="s">
        <v>15606</v>
      </c>
      <c r="C69" s="68">
        <v>113520</v>
      </c>
      <c r="D69" s="68" t="s">
        <v>6403</v>
      </c>
      <c r="E69" s="68" t="s">
        <v>364</v>
      </c>
      <c r="F69" s="69">
        <v>45315</v>
      </c>
      <c r="G69" s="68" t="s">
        <v>165</v>
      </c>
      <c r="H69" s="68" t="s">
        <v>166</v>
      </c>
      <c r="I69" s="70">
        <v>301.06</v>
      </c>
      <c r="J69" s="70">
        <v>301.06</v>
      </c>
      <c r="K69" s="71">
        <f t="shared" si="1"/>
        <v>1.4007279542141645E-2</v>
      </c>
      <c r="L69" s="68" t="s">
        <v>342</v>
      </c>
      <c r="M69" s="68" t="s">
        <v>218</v>
      </c>
      <c r="N69" s="68" t="s">
        <v>1151</v>
      </c>
      <c r="O69" s="68" t="s">
        <v>5426</v>
      </c>
      <c r="P69" s="93" t="s">
        <v>6039</v>
      </c>
      <c r="Q69" s="68" t="s">
        <v>170</v>
      </c>
      <c r="R69" s="68" t="s">
        <v>6985</v>
      </c>
      <c r="S69" s="68" t="s">
        <v>5429</v>
      </c>
      <c r="T69" s="68" t="s">
        <v>6986</v>
      </c>
      <c r="U69" s="68" t="s">
        <v>6987</v>
      </c>
      <c r="V69" s="68" t="s">
        <v>136</v>
      </c>
      <c r="W69" s="68" t="s">
        <v>137</v>
      </c>
      <c r="X69" s="68" t="s">
        <v>349</v>
      </c>
      <c r="Y69" s="68" t="s">
        <v>6988</v>
      </c>
      <c r="Z69" s="68" t="s">
        <v>6989</v>
      </c>
      <c r="AA69" s="68" t="s">
        <v>139</v>
      </c>
      <c r="AB69" s="68" t="s">
        <v>226</v>
      </c>
      <c r="AC69" s="68" t="s">
        <v>5272</v>
      </c>
      <c r="AD69" s="68" t="s">
        <v>143</v>
      </c>
      <c r="AE69" s="68" t="s">
        <v>5272</v>
      </c>
      <c r="AF69" s="68" t="s">
        <v>143</v>
      </c>
      <c r="AG69" s="68" t="s">
        <v>235</v>
      </c>
      <c r="AH69" s="68" t="s">
        <v>141</v>
      </c>
      <c r="AI69" s="68" t="s">
        <v>143</v>
      </c>
      <c r="AJ69" s="68" t="s">
        <v>143</v>
      </c>
      <c r="AK69" s="68" t="s">
        <v>207</v>
      </c>
      <c r="AL69" s="68" t="s">
        <v>143</v>
      </c>
      <c r="AM69" s="68" t="s">
        <v>6990</v>
      </c>
      <c r="AN69" s="68" t="s">
        <v>143</v>
      </c>
      <c r="AO69" s="68" t="s">
        <v>5433</v>
      </c>
      <c r="AP69" s="68" t="s">
        <v>5434</v>
      </c>
      <c r="AQ69" s="68" t="s">
        <v>5435</v>
      </c>
      <c r="AR69" s="68" t="s">
        <v>617</v>
      </c>
      <c r="AS69" s="68" t="s">
        <v>231</v>
      </c>
      <c r="AT69" s="68" t="s">
        <v>781</v>
      </c>
      <c r="AU69" s="68" t="s">
        <v>5272</v>
      </c>
      <c r="AV69" s="68" t="s">
        <v>145</v>
      </c>
      <c r="AW69" s="68" t="s">
        <v>146</v>
      </c>
      <c r="AX69" s="68" t="s">
        <v>1154</v>
      </c>
      <c r="AY69" s="68" t="s">
        <v>148</v>
      </c>
      <c r="AZ69" s="68" t="s">
        <v>139</v>
      </c>
      <c r="BA69" s="68" t="s">
        <v>149</v>
      </c>
      <c r="BB69" s="68" t="s">
        <v>150</v>
      </c>
      <c r="BC69" s="68" t="s">
        <v>156</v>
      </c>
      <c r="BD69" s="68" t="s">
        <v>157</v>
      </c>
      <c r="BE69" s="68" t="s">
        <v>303</v>
      </c>
      <c r="BF69" s="68" t="s">
        <v>6991</v>
      </c>
      <c r="BG69" s="68" t="s">
        <v>5272</v>
      </c>
      <c r="BH69" s="68" t="s">
        <v>143</v>
      </c>
      <c r="BI69" s="68" t="s">
        <v>143</v>
      </c>
      <c r="BJ69" s="68" t="s">
        <v>143</v>
      </c>
      <c r="BK69" s="68" t="s">
        <v>136</v>
      </c>
      <c r="BL69" s="68" t="s">
        <v>143</v>
      </c>
      <c r="BM69" s="68" t="s">
        <v>160</v>
      </c>
      <c r="BN69" s="68" t="s">
        <v>143</v>
      </c>
      <c r="BO69" s="68" t="s">
        <v>143</v>
      </c>
      <c r="BP69" s="68" t="s">
        <v>143</v>
      </c>
      <c r="BQ69" s="68" t="s">
        <v>1155</v>
      </c>
      <c r="BR69" s="68" t="s">
        <v>5352</v>
      </c>
      <c r="BS69" s="68" t="s">
        <v>162</v>
      </c>
      <c r="BT69" s="68" t="s">
        <v>6990</v>
      </c>
      <c r="BU69" s="68" t="s">
        <v>6990</v>
      </c>
      <c r="BV69" s="68" t="s">
        <v>135</v>
      </c>
      <c r="BW69" s="68" t="s">
        <v>135</v>
      </c>
      <c r="BX69" s="68" t="s">
        <v>135</v>
      </c>
      <c r="BY69" s="68" t="s">
        <v>148</v>
      </c>
      <c r="BZ69" s="68" t="s">
        <v>5437</v>
      </c>
      <c r="CA69" s="68" t="s">
        <v>174</v>
      </c>
      <c r="CB69" s="68" t="s">
        <v>143</v>
      </c>
      <c r="CC69" s="68" t="s">
        <v>143</v>
      </c>
      <c r="CD69" s="68" t="s">
        <v>362</v>
      </c>
      <c r="CE69" s="68" t="s">
        <v>6039</v>
      </c>
      <c r="CF69" s="68" t="s">
        <v>2261</v>
      </c>
      <c r="CG69" s="68" t="s">
        <v>143</v>
      </c>
      <c r="CH69" s="68" t="s">
        <v>143</v>
      </c>
      <c r="CI69" s="68" t="s">
        <v>143</v>
      </c>
      <c r="CJ69" s="68" t="s">
        <v>5272</v>
      </c>
      <c r="CK69" s="68" t="s">
        <v>143</v>
      </c>
      <c r="CL69" s="68" t="s">
        <v>143</v>
      </c>
      <c r="CM69" s="68" t="s">
        <v>143</v>
      </c>
      <c r="CN69" s="68" t="s">
        <v>143</v>
      </c>
      <c r="CO69" s="68" t="s">
        <v>6044</v>
      </c>
      <c r="CP69" s="68" t="s">
        <v>143</v>
      </c>
      <c r="CQ69" s="68" t="s">
        <v>143</v>
      </c>
      <c r="CR69" s="68" t="s">
        <v>143</v>
      </c>
      <c r="CS69" s="68" t="s">
        <v>1</v>
      </c>
      <c r="CT69" s="68" t="s">
        <v>143</v>
      </c>
      <c r="CU69" s="68" t="s">
        <v>1</v>
      </c>
      <c r="CV69" s="68" t="s">
        <v>1985</v>
      </c>
      <c r="CW69" s="68" t="s">
        <v>143</v>
      </c>
      <c r="CX69" s="68" t="s">
        <v>342</v>
      </c>
      <c r="CY69" s="68" t="s">
        <v>166</v>
      </c>
      <c r="CZ69" s="68" t="s">
        <v>136</v>
      </c>
      <c r="DA69" s="68" t="s">
        <v>1989</v>
      </c>
      <c r="DB69" s="68" t="s">
        <v>143</v>
      </c>
      <c r="DC69" s="68" t="s">
        <v>143</v>
      </c>
      <c r="DD69" s="68" t="s">
        <v>364</v>
      </c>
      <c r="DE69" s="68" t="s">
        <v>2261</v>
      </c>
      <c r="DF69" s="68" t="s">
        <v>6915</v>
      </c>
      <c r="DG69" s="68"/>
      <c r="DK69" s="3"/>
    </row>
    <row r="70" spans="1:115" s="3" customFormat="1" ht="25.5" hidden="1" x14ac:dyDescent="0.2">
      <c r="A70" s="73">
        <v>45292</v>
      </c>
      <c r="B70" s="3" t="s">
        <v>12718</v>
      </c>
      <c r="C70" s="68">
        <v>113534</v>
      </c>
      <c r="D70" s="68" t="s">
        <v>6888</v>
      </c>
      <c r="E70" s="68" t="s">
        <v>373</v>
      </c>
      <c r="F70" s="69">
        <v>45316</v>
      </c>
      <c r="G70" s="68" t="s">
        <v>257</v>
      </c>
      <c r="H70" s="68" t="s">
        <v>166</v>
      </c>
      <c r="I70" s="70">
        <v>607.58000000000004</v>
      </c>
      <c r="J70" s="70">
        <v>208.09</v>
      </c>
      <c r="K70" s="71">
        <f t="shared" si="1"/>
        <v>2.8268593981978413E-2</v>
      </c>
      <c r="L70" s="68" t="s">
        <v>374</v>
      </c>
      <c r="M70" s="68" t="s">
        <v>317</v>
      </c>
      <c r="N70" s="68" t="s">
        <v>980</v>
      </c>
      <c r="O70" s="68" t="s">
        <v>6992</v>
      </c>
      <c r="P70" s="93" t="s">
        <v>6993</v>
      </c>
      <c r="Q70" s="68" t="s">
        <v>170</v>
      </c>
      <c r="R70" s="68" t="s">
        <v>6994</v>
      </c>
      <c r="S70" s="68" t="s">
        <v>6995</v>
      </c>
      <c r="T70" s="68" t="s">
        <v>135</v>
      </c>
      <c r="U70" s="68" t="s">
        <v>135</v>
      </c>
      <c r="V70" s="68" t="s">
        <v>506</v>
      </c>
      <c r="W70" s="68" t="s">
        <v>137</v>
      </c>
      <c r="X70" s="68" t="s">
        <v>264</v>
      </c>
      <c r="Y70" s="68" t="s">
        <v>6996</v>
      </c>
      <c r="Z70" s="68" t="s">
        <v>6997</v>
      </c>
      <c r="AA70" s="68" t="s">
        <v>139</v>
      </c>
      <c r="AB70" s="68" t="s">
        <v>323</v>
      </c>
      <c r="AC70" s="68" t="s">
        <v>6998</v>
      </c>
      <c r="AD70" s="68" t="s">
        <v>143</v>
      </c>
      <c r="AE70" s="68" t="s">
        <v>6998</v>
      </c>
      <c r="AF70" s="68" t="s">
        <v>6969</v>
      </c>
      <c r="AG70" s="68" t="s">
        <v>5675</v>
      </c>
      <c r="AH70" s="68" t="s">
        <v>265</v>
      </c>
      <c r="AI70" s="68" t="s">
        <v>6998</v>
      </c>
      <c r="AJ70" s="68" t="s">
        <v>6998</v>
      </c>
      <c r="AK70" s="68" t="s">
        <v>207</v>
      </c>
      <c r="AL70" s="68" t="s">
        <v>143</v>
      </c>
      <c r="AM70" s="68" t="s">
        <v>6999</v>
      </c>
      <c r="AN70" s="68" t="s">
        <v>174</v>
      </c>
      <c r="AO70" s="68" t="s">
        <v>7000</v>
      </c>
      <c r="AP70" s="68" t="s">
        <v>447</v>
      </c>
      <c r="AQ70" s="68" t="s">
        <v>7001</v>
      </c>
      <c r="AR70" s="68" t="s">
        <v>178</v>
      </c>
      <c r="AS70" s="68" t="s">
        <v>179</v>
      </c>
      <c r="AT70" s="68" t="s">
        <v>403</v>
      </c>
      <c r="AU70" s="68" t="s">
        <v>7002</v>
      </c>
      <c r="AV70" s="68" t="s">
        <v>990</v>
      </c>
      <c r="AW70" s="68" t="s">
        <v>273</v>
      </c>
      <c r="AX70" s="68" t="s">
        <v>991</v>
      </c>
      <c r="AY70" s="68" t="s">
        <v>148</v>
      </c>
      <c r="AZ70" s="68" t="s">
        <v>139</v>
      </c>
      <c r="BA70" s="68" t="s">
        <v>154</v>
      </c>
      <c r="BB70" s="68" t="s">
        <v>992</v>
      </c>
      <c r="BC70" s="68" t="s">
        <v>156</v>
      </c>
      <c r="BD70" s="68" t="s">
        <v>157</v>
      </c>
      <c r="BE70" s="68" t="s">
        <v>303</v>
      </c>
      <c r="BF70" s="68" t="s">
        <v>7003</v>
      </c>
      <c r="BG70" s="68" t="s">
        <v>5272</v>
      </c>
      <c r="BH70" s="68" t="s">
        <v>170</v>
      </c>
      <c r="BI70" s="68" t="s">
        <v>7004</v>
      </c>
      <c r="BJ70" s="68" t="s">
        <v>143</v>
      </c>
      <c r="BK70" s="68" t="s">
        <v>136</v>
      </c>
      <c r="BL70" s="68" t="s">
        <v>143</v>
      </c>
      <c r="BM70" s="68" t="s">
        <v>200</v>
      </c>
      <c r="BN70" s="68" t="s">
        <v>200</v>
      </c>
      <c r="BO70" s="68" t="s">
        <v>373</v>
      </c>
      <c r="BP70" s="68" t="s">
        <v>143</v>
      </c>
      <c r="BQ70" s="68" t="s">
        <v>7005</v>
      </c>
      <c r="BR70" s="68" t="s">
        <v>5352</v>
      </c>
      <c r="BS70" s="68" t="s">
        <v>1608</v>
      </c>
      <c r="BT70" s="68" t="s">
        <v>6998</v>
      </c>
      <c r="BU70" s="68" t="s">
        <v>5272</v>
      </c>
      <c r="BV70" s="68" t="s">
        <v>135</v>
      </c>
      <c r="BW70" s="68" t="s">
        <v>135</v>
      </c>
      <c r="BX70" s="68" t="s">
        <v>135</v>
      </c>
      <c r="BY70" s="68" t="s">
        <v>148</v>
      </c>
      <c r="BZ70" s="68" t="s">
        <v>3650</v>
      </c>
      <c r="CA70" s="68" t="s">
        <v>174</v>
      </c>
      <c r="CB70" s="68" t="s">
        <v>143</v>
      </c>
      <c r="CC70" s="68" t="s">
        <v>174</v>
      </c>
      <c r="CD70" s="68" t="s">
        <v>143</v>
      </c>
      <c r="CE70" s="68" t="s">
        <v>143</v>
      </c>
      <c r="CF70" s="68" t="s">
        <v>2261</v>
      </c>
      <c r="CG70" s="68" t="s">
        <v>2261</v>
      </c>
      <c r="CH70" s="68" t="s">
        <v>2261</v>
      </c>
      <c r="CI70" s="68" t="s">
        <v>143</v>
      </c>
      <c r="CJ70" s="68" t="s">
        <v>5272</v>
      </c>
      <c r="CK70" s="68" t="s">
        <v>143</v>
      </c>
      <c r="CL70" s="68" t="s">
        <v>143</v>
      </c>
      <c r="CM70" s="68" t="s">
        <v>143</v>
      </c>
      <c r="CN70" s="68" t="s">
        <v>143</v>
      </c>
      <c r="CO70" s="68" t="s">
        <v>7006</v>
      </c>
      <c r="CP70" s="68" t="s">
        <v>143</v>
      </c>
      <c r="CQ70" s="68" t="s">
        <v>143</v>
      </c>
      <c r="CR70" s="68" t="s">
        <v>143</v>
      </c>
      <c r="CS70" s="68" t="s">
        <v>1</v>
      </c>
      <c r="CT70" s="68" t="s">
        <v>143</v>
      </c>
      <c r="CU70" s="68" t="s">
        <v>1</v>
      </c>
      <c r="CV70" s="68" t="s">
        <v>1985</v>
      </c>
      <c r="CW70" s="68" t="s">
        <v>2092</v>
      </c>
      <c r="CX70" s="68" t="s">
        <v>374</v>
      </c>
      <c r="CY70" s="68" t="s">
        <v>166</v>
      </c>
      <c r="CZ70" s="68" t="s">
        <v>136</v>
      </c>
      <c r="DA70" s="68" t="s">
        <v>1986</v>
      </c>
      <c r="DB70" s="68" t="s">
        <v>143</v>
      </c>
      <c r="DC70" s="68" t="s">
        <v>143</v>
      </c>
      <c r="DD70" s="68" t="s">
        <v>373</v>
      </c>
      <c r="DE70" s="68" t="s">
        <v>2261</v>
      </c>
      <c r="DF70" s="68" t="s">
        <v>4175</v>
      </c>
      <c r="DG70" s="68"/>
    </row>
    <row r="71" spans="1:115" s="3" customFormat="1" hidden="1" x14ac:dyDescent="0.2">
      <c r="A71" s="73">
        <v>45292</v>
      </c>
      <c r="B71" s="3" t="s">
        <v>15606</v>
      </c>
      <c r="C71" s="68">
        <v>113626</v>
      </c>
      <c r="D71" s="68" t="s">
        <v>6317</v>
      </c>
      <c r="E71" s="68" t="s">
        <v>373</v>
      </c>
      <c r="F71" s="69">
        <v>45316</v>
      </c>
      <c r="G71" s="68" t="s">
        <v>165</v>
      </c>
      <c r="H71" s="68" t="s">
        <v>166</v>
      </c>
      <c r="I71" s="70">
        <v>184.04</v>
      </c>
      <c r="J71" s="70">
        <v>184.04</v>
      </c>
      <c r="K71" s="71">
        <f t="shared" si="1"/>
        <v>8.5627440607711023E-3</v>
      </c>
      <c r="L71" s="68" t="s">
        <v>316</v>
      </c>
      <c r="M71" s="68" t="s">
        <v>317</v>
      </c>
      <c r="N71" s="68" t="s">
        <v>960</v>
      </c>
      <c r="O71" s="68" t="s">
        <v>7007</v>
      </c>
      <c r="P71" s="93" t="s">
        <v>879</v>
      </c>
      <c r="Q71" s="68" t="s">
        <v>170</v>
      </c>
      <c r="R71" s="68" t="s">
        <v>7008</v>
      </c>
      <c r="S71" s="68" t="s">
        <v>7009</v>
      </c>
      <c r="T71" s="68" t="s">
        <v>135</v>
      </c>
      <c r="U71" s="68" t="s">
        <v>135</v>
      </c>
      <c r="V71" s="68" t="s">
        <v>136</v>
      </c>
      <c r="W71" s="68" t="s">
        <v>137</v>
      </c>
      <c r="X71" s="68" t="s">
        <v>2483</v>
      </c>
      <c r="Y71" s="68" t="s">
        <v>7010</v>
      </c>
      <c r="Z71" s="68" t="s">
        <v>7011</v>
      </c>
      <c r="AA71" s="68" t="s">
        <v>139</v>
      </c>
      <c r="AB71" s="68" t="s">
        <v>226</v>
      </c>
      <c r="AC71" s="68" t="s">
        <v>5272</v>
      </c>
      <c r="AD71" s="68" t="s">
        <v>143</v>
      </c>
      <c r="AE71" s="68" t="s">
        <v>5272</v>
      </c>
      <c r="AF71" s="68" t="s">
        <v>143</v>
      </c>
      <c r="AG71" s="68" t="s">
        <v>235</v>
      </c>
      <c r="AH71" s="68" t="s">
        <v>141</v>
      </c>
      <c r="AI71" s="68" t="s">
        <v>143</v>
      </c>
      <c r="AJ71" s="68" t="s">
        <v>143</v>
      </c>
      <c r="AK71" s="68" t="s">
        <v>207</v>
      </c>
      <c r="AL71" s="68" t="s">
        <v>143</v>
      </c>
      <c r="AM71" s="68" t="s">
        <v>7012</v>
      </c>
      <c r="AN71" s="68" t="s">
        <v>143</v>
      </c>
      <c r="AO71" s="68" t="s">
        <v>7013</v>
      </c>
      <c r="AP71" s="68" t="s">
        <v>1623</v>
      </c>
      <c r="AQ71" s="68" t="s">
        <v>7014</v>
      </c>
      <c r="AR71" s="68" t="s">
        <v>353</v>
      </c>
      <c r="AS71" s="68" t="s">
        <v>231</v>
      </c>
      <c r="AT71" s="68" t="s">
        <v>1625</v>
      </c>
      <c r="AU71" s="68" t="s">
        <v>1626</v>
      </c>
      <c r="AV71" s="68" t="s">
        <v>145</v>
      </c>
      <c r="AW71" s="68" t="s">
        <v>146</v>
      </c>
      <c r="AX71" s="68" t="s">
        <v>972</v>
      </c>
      <c r="AY71" s="68" t="s">
        <v>148</v>
      </c>
      <c r="AZ71" s="68" t="s">
        <v>139</v>
      </c>
      <c r="BA71" s="68" t="s">
        <v>149</v>
      </c>
      <c r="BB71" s="68" t="s">
        <v>150</v>
      </c>
      <c r="BC71" s="68" t="s">
        <v>156</v>
      </c>
      <c r="BD71" s="68" t="s">
        <v>157</v>
      </c>
      <c r="BE71" s="68" t="s">
        <v>303</v>
      </c>
      <c r="BF71" s="68" t="s">
        <v>7015</v>
      </c>
      <c r="BG71" s="68" t="s">
        <v>5272</v>
      </c>
      <c r="BH71" s="68" t="s">
        <v>143</v>
      </c>
      <c r="BI71" s="68" t="s">
        <v>143</v>
      </c>
      <c r="BJ71" s="68" t="s">
        <v>143</v>
      </c>
      <c r="BK71" s="68" t="s">
        <v>136</v>
      </c>
      <c r="BL71" s="68" t="s">
        <v>143</v>
      </c>
      <c r="BM71" s="68" t="s">
        <v>160</v>
      </c>
      <c r="BN71" s="68" t="s">
        <v>160</v>
      </c>
      <c r="BO71" s="68" t="s">
        <v>373</v>
      </c>
      <c r="BP71" s="68" t="s">
        <v>143</v>
      </c>
      <c r="BQ71" s="68" t="s">
        <v>844</v>
      </c>
      <c r="BR71" s="68" t="s">
        <v>5352</v>
      </c>
      <c r="BS71" s="68" t="s">
        <v>162</v>
      </c>
      <c r="BT71" s="68" t="s">
        <v>7012</v>
      </c>
      <c r="BU71" s="68" t="s">
        <v>7012</v>
      </c>
      <c r="BV71" s="68" t="s">
        <v>135</v>
      </c>
      <c r="BW71" s="68" t="s">
        <v>135</v>
      </c>
      <c r="BX71" s="68" t="s">
        <v>135</v>
      </c>
      <c r="BY71" s="68" t="s">
        <v>148</v>
      </c>
      <c r="BZ71" s="68" t="s">
        <v>6439</v>
      </c>
      <c r="CA71" s="68" t="s">
        <v>174</v>
      </c>
      <c r="CB71" s="68" t="s">
        <v>143</v>
      </c>
      <c r="CC71" s="68" t="s">
        <v>143</v>
      </c>
      <c r="CD71" s="68" t="s">
        <v>143</v>
      </c>
      <c r="CE71" s="68" t="s">
        <v>7016</v>
      </c>
      <c r="CF71" s="68" t="s">
        <v>2261</v>
      </c>
      <c r="CG71" s="68" t="s">
        <v>143</v>
      </c>
      <c r="CH71" s="68" t="s">
        <v>143</v>
      </c>
      <c r="CI71" s="68" t="s">
        <v>143</v>
      </c>
      <c r="CJ71" s="68" t="s">
        <v>5272</v>
      </c>
      <c r="CK71" s="68" t="s">
        <v>143</v>
      </c>
      <c r="CL71" s="68" t="s">
        <v>143</v>
      </c>
      <c r="CM71" s="68" t="s">
        <v>143</v>
      </c>
      <c r="CN71" s="68" t="s">
        <v>143</v>
      </c>
      <c r="CO71" s="68" t="s">
        <v>6963</v>
      </c>
      <c r="CP71" s="68" t="s">
        <v>143</v>
      </c>
      <c r="CQ71" s="68" t="s">
        <v>143</v>
      </c>
      <c r="CR71" s="68" t="s">
        <v>143</v>
      </c>
      <c r="CS71" s="68" t="s">
        <v>1</v>
      </c>
      <c r="CT71" s="68" t="s">
        <v>143</v>
      </c>
      <c r="CU71" s="68" t="s">
        <v>1</v>
      </c>
      <c r="CV71" s="68" t="s">
        <v>1985</v>
      </c>
      <c r="CW71" s="68" t="s">
        <v>143</v>
      </c>
      <c r="CX71" s="68" t="s">
        <v>316</v>
      </c>
      <c r="CY71" s="68" t="s">
        <v>166</v>
      </c>
      <c r="CZ71" s="68" t="s">
        <v>136</v>
      </c>
      <c r="DA71" s="68" t="s">
        <v>1986</v>
      </c>
      <c r="DB71" s="68" t="s">
        <v>7017</v>
      </c>
      <c r="DC71" s="68" t="s">
        <v>143</v>
      </c>
      <c r="DD71" s="68" t="s">
        <v>373</v>
      </c>
      <c r="DE71" s="68" t="s">
        <v>2261</v>
      </c>
      <c r="DF71" s="68" t="s">
        <v>4175</v>
      </c>
      <c r="DG71" s="68"/>
    </row>
    <row r="72" spans="1:115" s="3" customFormat="1" hidden="1" x14ac:dyDescent="0.2">
      <c r="A72" s="73">
        <v>45292</v>
      </c>
      <c r="B72" s="3" t="s">
        <v>15606</v>
      </c>
      <c r="C72" s="68">
        <v>113635</v>
      </c>
      <c r="D72" s="68" t="s">
        <v>6317</v>
      </c>
      <c r="E72" s="68" t="s">
        <v>373</v>
      </c>
      <c r="F72" s="69">
        <v>45316</v>
      </c>
      <c r="G72" s="68" t="s">
        <v>165</v>
      </c>
      <c r="H72" s="68" t="s">
        <v>166</v>
      </c>
      <c r="I72" s="70">
        <v>38.35</v>
      </c>
      <c r="J72" s="70">
        <v>38.35</v>
      </c>
      <c r="K72" s="71">
        <f t="shared" si="1"/>
        <v>1.7842927338109747E-3</v>
      </c>
      <c r="L72" s="68" t="s">
        <v>316</v>
      </c>
      <c r="M72" s="68" t="s">
        <v>317</v>
      </c>
      <c r="N72" s="68" t="s">
        <v>960</v>
      </c>
      <c r="O72" s="68" t="s">
        <v>4226</v>
      </c>
      <c r="P72" s="93" t="s">
        <v>879</v>
      </c>
      <c r="Q72" s="68" t="s">
        <v>170</v>
      </c>
      <c r="R72" s="68" t="s">
        <v>7018</v>
      </c>
      <c r="S72" s="68" t="s">
        <v>7019</v>
      </c>
      <c r="T72" s="68" t="s">
        <v>135</v>
      </c>
      <c r="U72" s="68" t="s">
        <v>135</v>
      </c>
      <c r="V72" s="68" t="s">
        <v>136</v>
      </c>
      <c r="W72" s="68" t="s">
        <v>137</v>
      </c>
      <c r="X72" s="68" t="s">
        <v>2483</v>
      </c>
      <c r="Y72" s="68" t="s">
        <v>7020</v>
      </c>
      <c r="Z72" s="68" t="s">
        <v>7021</v>
      </c>
      <c r="AA72" s="68" t="s">
        <v>139</v>
      </c>
      <c r="AB72" s="68" t="s">
        <v>226</v>
      </c>
      <c r="AC72" s="68" t="s">
        <v>5272</v>
      </c>
      <c r="AD72" s="68" t="s">
        <v>143</v>
      </c>
      <c r="AE72" s="68" t="s">
        <v>5272</v>
      </c>
      <c r="AF72" s="68" t="s">
        <v>143</v>
      </c>
      <c r="AG72" s="68" t="s">
        <v>235</v>
      </c>
      <c r="AH72" s="68" t="s">
        <v>141</v>
      </c>
      <c r="AI72" s="68" t="s">
        <v>143</v>
      </c>
      <c r="AJ72" s="68" t="s">
        <v>143</v>
      </c>
      <c r="AK72" s="68" t="s">
        <v>207</v>
      </c>
      <c r="AL72" s="68" t="s">
        <v>143</v>
      </c>
      <c r="AM72" s="68" t="s">
        <v>7022</v>
      </c>
      <c r="AN72" s="68" t="s">
        <v>143</v>
      </c>
      <c r="AO72" s="68" t="s">
        <v>4230</v>
      </c>
      <c r="AP72" s="68" t="s">
        <v>4231</v>
      </c>
      <c r="AQ72" s="68" t="s">
        <v>4232</v>
      </c>
      <c r="AR72" s="68" t="s">
        <v>969</v>
      </c>
      <c r="AS72" s="68" t="s">
        <v>231</v>
      </c>
      <c r="AT72" s="68" t="s">
        <v>969</v>
      </c>
      <c r="AU72" s="68" t="s">
        <v>4233</v>
      </c>
      <c r="AV72" s="68" t="s">
        <v>145</v>
      </c>
      <c r="AW72" s="68" t="s">
        <v>146</v>
      </c>
      <c r="AX72" s="68" t="s">
        <v>972</v>
      </c>
      <c r="AY72" s="68" t="s">
        <v>148</v>
      </c>
      <c r="AZ72" s="68" t="s">
        <v>139</v>
      </c>
      <c r="BA72" s="68" t="s">
        <v>149</v>
      </c>
      <c r="BB72" s="68" t="s">
        <v>150</v>
      </c>
      <c r="BC72" s="68" t="s">
        <v>156</v>
      </c>
      <c r="BD72" s="68" t="s">
        <v>157</v>
      </c>
      <c r="BE72" s="68" t="s">
        <v>303</v>
      </c>
      <c r="BF72" s="68" t="s">
        <v>7023</v>
      </c>
      <c r="BG72" s="68" t="s">
        <v>5272</v>
      </c>
      <c r="BH72" s="68" t="s">
        <v>143</v>
      </c>
      <c r="BI72" s="68" t="s">
        <v>143</v>
      </c>
      <c r="BJ72" s="68" t="s">
        <v>143</v>
      </c>
      <c r="BK72" s="68" t="s">
        <v>136</v>
      </c>
      <c r="BL72" s="68" t="s">
        <v>143</v>
      </c>
      <c r="BM72" s="68" t="s">
        <v>160</v>
      </c>
      <c r="BN72" s="68" t="s">
        <v>160</v>
      </c>
      <c r="BO72" s="68" t="s">
        <v>373</v>
      </c>
      <c r="BP72" s="68" t="s">
        <v>143</v>
      </c>
      <c r="BQ72" s="68" t="s">
        <v>7024</v>
      </c>
      <c r="BR72" s="68" t="s">
        <v>5352</v>
      </c>
      <c r="BS72" s="68" t="s">
        <v>162</v>
      </c>
      <c r="BT72" s="68" t="s">
        <v>7022</v>
      </c>
      <c r="BU72" s="68" t="s">
        <v>7022</v>
      </c>
      <c r="BV72" s="68" t="s">
        <v>135</v>
      </c>
      <c r="BW72" s="68" t="s">
        <v>135</v>
      </c>
      <c r="BX72" s="68" t="s">
        <v>135</v>
      </c>
      <c r="BY72" s="68" t="s">
        <v>148</v>
      </c>
      <c r="BZ72" s="68" t="s">
        <v>6439</v>
      </c>
      <c r="CA72" s="68" t="s">
        <v>174</v>
      </c>
      <c r="CB72" s="68" t="s">
        <v>143</v>
      </c>
      <c r="CC72" s="68" t="s">
        <v>143</v>
      </c>
      <c r="CD72" s="68" t="s">
        <v>143</v>
      </c>
      <c r="CE72" s="68" t="s">
        <v>7025</v>
      </c>
      <c r="CF72" s="68" t="s">
        <v>2261</v>
      </c>
      <c r="CG72" s="68" t="s">
        <v>143</v>
      </c>
      <c r="CH72" s="68" t="s">
        <v>143</v>
      </c>
      <c r="CI72" s="68" t="s">
        <v>143</v>
      </c>
      <c r="CJ72" s="68" t="s">
        <v>5272</v>
      </c>
      <c r="CK72" s="68" t="s">
        <v>143</v>
      </c>
      <c r="CL72" s="68" t="s">
        <v>143</v>
      </c>
      <c r="CM72" s="68" t="s">
        <v>143</v>
      </c>
      <c r="CN72" s="68" t="s">
        <v>143</v>
      </c>
      <c r="CO72" s="68" t="s">
        <v>143</v>
      </c>
      <c r="CP72" s="68" t="s">
        <v>143</v>
      </c>
      <c r="CQ72" s="68" t="s">
        <v>143</v>
      </c>
      <c r="CR72" s="68" t="s">
        <v>143</v>
      </c>
      <c r="CS72" s="68" t="s">
        <v>1</v>
      </c>
      <c r="CT72" s="68" t="s">
        <v>143</v>
      </c>
      <c r="CU72" s="68" t="s">
        <v>1</v>
      </c>
      <c r="CV72" s="68" t="s">
        <v>1985</v>
      </c>
      <c r="CW72" s="68" t="s">
        <v>143</v>
      </c>
      <c r="CX72" s="68" t="s">
        <v>316</v>
      </c>
      <c r="CY72" s="68" t="s">
        <v>166</v>
      </c>
      <c r="CZ72" s="68" t="s">
        <v>136</v>
      </c>
      <c r="DA72" s="68" t="s">
        <v>1989</v>
      </c>
      <c r="DB72" s="68" t="s">
        <v>143</v>
      </c>
      <c r="DC72" s="68" t="s">
        <v>143</v>
      </c>
      <c r="DD72" s="68" t="s">
        <v>373</v>
      </c>
      <c r="DE72" s="68" t="s">
        <v>2261</v>
      </c>
      <c r="DF72" s="68" t="s">
        <v>4175</v>
      </c>
      <c r="DG72" s="68"/>
    </row>
    <row r="73" spans="1:115" s="3" customFormat="1" hidden="1" x14ac:dyDescent="0.2">
      <c r="A73" s="73">
        <v>45292</v>
      </c>
      <c r="B73" s="3" t="s">
        <v>12718</v>
      </c>
      <c r="C73" s="68">
        <v>113639</v>
      </c>
      <c r="D73" s="68" t="s">
        <v>7026</v>
      </c>
      <c r="E73" s="68" t="s">
        <v>5495</v>
      </c>
      <c r="F73" s="69">
        <v>45316</v>
      </c>
      <c r="G73" s="68" t="s">
        <v>165</v>
      </c>
      <c r="H73" s="68" t="s">
        <v>127</v>
      </c>
      <c r="I73" s="70">
        <v>179.17</v>
      </c>
      <c r="J73" s="70">
        <v>179.17</v>
      </c>
      <c r="K73" s="71">
        <f t="shared" si="1"/>
        <v>8.3361598205192265E-3</v>
      </c>
      <c r="L73" s="68" t="s">
        <v>394</v>
      </c>
      <c r="M73" s="68" t="s">
        <v>317</v>
      </c>
      <c r="N73" s="68" t="s">
        <v>7027</v>
      </c>
      <c r="O73" s="68" t="s">
        <v>1056</v>
      </c>
      <c r="P73" s="93" t="s">
        <v>7028</v>
      </c>
      <c r="Q73" s="68" t="s">
        <v>132</v>
      </c>
      <c r="R73" s="68" t="s">
        <v>7029</v>
      </c>
      <c r="S73" s="68" t="s">
        <v>7030</v>
      </c>
      <c r="T73" s="68" t="s">
        <v>7031</v>
      </c>
      <c r="U73" s="68" t="s">
        <v>4888</v>
      </c>
      <c r="V73" s="68" t="s">
        <v>136</v>
      </c>
      <c r="W73" s="68" t="s">
        <v>137</v>
      </c>
      <c r="X73" s="68" t="s">
        <v>349</v>
      </c>
      <c r="Y73" s="68" t="s">
        <v>7032</v>
      </c>
      <c r="Z73" s="68" t="s">
        <v>7033</v>
      </c>
      <c r="AA73" s="68" t="s">
        <v>139</v>
      </c>
      <c r="AB73" s="68" t="s">
        <v>323</v>
      </c>
      <c r="AC73" s="68" t="s">
        <v>5272</v>
      </c>
      <c r="AD73" s="68" t="s">
        <v>143</v>
      </c>
      <c r="AE73" s="68" t="s">
        <v>5272</v>
      </c>
      <c r="AF73" s="68" t="s">
        <v>143</v>
      </c>
      <c r="AG73" s="68" t="s">
        <v>235</v>
      </c>
      <c r="AH73" s="68" t="s">
        <v>141</v>
      </c>
      <c r="AI73" s="68" t="s">
        <v>143</v>
      </c>
      <c r="AJ73" s="68" t="s">
        <v>143</v>
      </c>
      <c r="AK73" s="68" t="s">
        <v>207</v>
      </c>
      <c r="AL73" s="68" t="s">
        <v>143</v>
      </c>
      <c r="AM73" s="68" t="s">
        <v>6853</v>
      </c>
      <c r="AN73" s="68" t="s">
        <v>143</v>
      </c>
      <c r="AO73" s="68" t="s">
        <v>145</v>
      </c>
      <c r="AP73" s="68" t="s">
        <v>146</v>
      </c>
      <c r="AQ73" s="68" t="s">
        <v>1060</v>
      </c>
      <c r="AR73" s="68" t="s">
        <v>148</v>
      </c>
      <c r="AS73" s="68" t="s">
        <v>139</v>
      </c>
      <c r="AT73" s="68" t="s">
        <v>149</v>
      </c>
      <c r="AU73" s="68" t="s">
        <v>150</v>
      </c>
      <c r="AV73" s="68" t="s">
        <v>7034</v>
      </c>
      <c r="AW73" s="68" t="s">
        <v>7035</v>
      </c>
      <c r="AX73" s="68" t="s">
        <v>7036</v>
      </c>
      <c r="AY73" s="68" t="s">
        <v>148</v>
      </c>
      <c r="AZ73" s="68" t="s">
        <v>139</v>
      </c>
      <c r="BA73" s="68" t="s">
        <v>154</v>
      </c>
      <c r="BB73" s="68" t="s">
        <v>7037</v>
      </c>
      <c r="BC73" s="68" t="s">
        <v>156</v>
      </c>
      <c r="BD73" s="68" t="s">
        <v>157</v>
      </c>
      <c r="BE73" s="68" t="s">
        <v>303</v>
      </c>
      <c r="BF73" s="68" t="s">
        <v>7038</v>
      </c>
      <c r="BG73" s="68" t="s">
        <v>5272</v>
      </c>
      <c r="BH73" s="68" t="s">
        <v>143</v>
      </c>
      <c r="BI73" s="68" t="s">
        <v>143</v>
      </c>
      <c r="BJ73" s="68" t="s">
        <v>143</v>
      </c>
      <c r="BK73" s="68" t="s">
        <v>136</v>
      </c>
      <c r="BL73" s="68" t="s">
        <v>143</v>
      </c>
      <c r="BM73" s="68" t="s">
        <v>200</v>
      </c>
      <c r="BN73" s="68" t="s">
        <v>143</v>
      </c>
      <c r="BO73" s="68" t="s">
        <v>143</v>
      </c>
      <c r="BP73" s="68" t="s">
        <v>143</v>
      </c>
      <c r="BQ73" s="68" t="s">
        <v>1743</v>
      </c>
      <c r="BR73" s="68" t="s">
        <v>5352</v>
      </c>
      <c r="BS73" s="68" t="s">
        <v>162</v>
      </c>
      <c r="BT73" s="68" t="s">
        <v>6856</v>
      </c>
      <c r="BU73" s="68" t="s">
        <v>6856</v>
      </c>
      <c r="BV73" s="68" t="s">
        <v>4888</v>
      </c>
      <c r="BW73" s="68" t="s">
        <v>3488</v>
      </c>
      <c r="BX73" s="68" t="s">
        <v>3488</v>
      </c>
      <c r="BY73" s="68" t="s">
        <v>148</v>
      </c>
      <c r="BZ73" s="68" t="s">
        <v>7039</v>
      </c>
      <c r="CA73" s="68" t="s">
        <v>144</v>
      </c>
      <c r="CB73" s="68" t="s">
        <v>143</v>
      </c>
      <c r="CC73" s="68" t="s">
        <v>143</v>
      </c>
      <c r="CD73" s="68" t="s">
        <v>143</v>
      </c>
      <c r="CE73" s="68" t="s">
        <v>7028</v>
      </c>
      <c r="CF73" s="68" t="s">
        <v>6505</v>
      </c>
      <c r="CG73" s="68" t="s">
        <v>143</v>
      </c>
      <c r="CH73" s="68" t="s">
        <v>143</v>
      </c>
      <c r="CI73" s="68" t="s">
        <v>143</v>
      </c>
      <c r="CJ73" s="68" t="s">
        <v>5272</v>
      </c>
      <c r="CK73" s="68" t="s">
        <v>143</v>
      </c>
      <c r="CL73" s="68" t="s">
        <v>143</v>
      </c>
      <c r="CM73" s="68" t="s">
        <v>143</v>
      </c>
      <c r="CN73" s="68" t="s">
        <v>143</v>
      </c>
      <c r="CO73" s="68" t="s">
        <v>143</v>
      </c>
      <c r="CP73" s="68" t="s">
        <v>143</v>
      </c>
      <c r="CQ73" s="68" t="s">
        <v>143</v>
      </c>
      <c r="CR73" s="68" t="s">
        <v>143</v>
      </c>
      <c r="CS73" s="68" t="s">
        <v>1</v>
      </c>
      <c r="CT73" s="68" t="s">
        <v>143</v>
      </c>
      <c r="CU73" s="68" t="s">
        <v>1</v>
      </c>
      <c r="CV73" s="68" t="s">
        <v>1985</v>
      </c>
      <c r="CW73" s="68" t="s">
        <v>143</v>
      </c>
      <c r="CX73" s="68" t="s">
        <v>394</v>
      </c>
      <c r="CY73" s="68" t="s">
        <v>127</v>
      </c>
      <c r="CZ73" s="68" t="s">
        <v>136</v>
      </c>
      <c r="DA73" s="68" t="s">
        <v>1986</v>
      </c>
      <c r="DB73" s="68" t="s">
        <v>143</v>
      </c>
      <c r="DC73" s="68" t="s">
        <v>143</v>
      </c>
      <c r="DD73" s="68" t="s">
        <v>5495</v>
      </c>
      <c r="DE73" s="68" t="s">
        <v>2261</v>
      </c>
      <c r="DF73" s="68" t="s">
        <v>4175</v>
      </c>
      <c r="DG73" s="68"/>
    </row>
    <row r="74" spans="1:115" s="3" customFormat="1" hidden="1" x14ac:dyDescent="0.2">
      <c r="A74" s="73">
        <v>45292</v>
      </c>
      <c r="B74" s="3" t="s">
        <v>6277</v>
      </c>
      <c r="C74" s="68">
        <v>113680</v>
      </c>
      <c r="D74" s="68" t="s">
        <v>7040</v>
      </c>
      <c r="E74" s="68" t="s">
        <v>190</v>
      </c>
      <c r="F74" s="69">
        <v>45317</v>
      </c>
      <c r="G74" s="68" t="s">
        <v>165</v>
      </c>
      <c r="H74" s="68" t="s">
        <v>166</v>
      </c>
      <c r="I74" s="70">
        <v>689</v>
      </c>
      <c r="J74" s="70">
        <v>689</v>
      </c>
      <c r="K74" s="71">
        <f t="shared" si="1"/>
        <v>3.2056784709146323E-2</v>
      </c>
      <c r="L74" s="68" t="s">
        <v>167</v>
      </c>
      <c r="M74" s="68" t="s">
        <v>218</v>
      </c>
      <c r="N74" s="68" t="s">
        <v>219</v>
      </c>
      <c r="O74" s="68" t="s">
        <v>3702</v>
      </c>
      <c r="P74" s="93" t="s">
        <v>7041</v>
      </c>
      <c r="Q74" s="68" t="s">
        <v>170</v>
      </c>
      <c r="R74" s="68" t="s">
        <v>7042</v>
      </c>
      <c r="S74" s="68" t="s">
        <v>3189</v>
      </c>
      <c r="T74" s="68" t="s">
        <v>135</v>
      </c>
      <c r="U74" s="68" t="s">
        <v>135</v>
      </c>
      <c r="V74" s="68" t="s">
        <v>2050</v>
      </c>
      <c r="W74" s="68" t="s">
        <v>137</v>
      </c>
      <c r="X74" s="68" t="s">
        <v>225</v>
      </c>
      <c r="Y74" s="68" t="s">
        <v>7043</v>
      </c>
      <c r="Z74" s="68" t="s">
        <v>7044</v>
      </c>
      <c r="AA74" s="68" t="s">
        <v>139</v>
      </c>
      <c r="AB74" s="68" t="s">
        <v>226</v>
      </c>
      <c r="AC74" s="68" t="s">
        <v>5272</v>
      </c>
      <c r="AD74" s="68" t="s">
        <v>143</v>
      </c>
      <c r="AE74" s="68" t="s">
        <v>5272</v>
      </c>
      <c r="AF74" s="68" t="s">
        <v>143</v>
      </c>
      <c r="AG74" s="68" t="s">
        <v>235</v>
      </c>
      <c r="AH74" s="68" t="s">
        <v>141</v>
      </c>
      <c r="AI74" s="68" t="s">
        <v>143</v>
      </c>
      <c r="AJ74" s="68" t="s">
        <v>143</v>
      </c>
      <c r="AK74" s="68" t="s">
        <v>207</v>
      </c>
      <c r="AL74" s="68" t="s">
        <v>143</v>
      </c>
      <c r="AM74" s="68" t="s">
        <v>7045</v>
      </c>
      <c r="AN74" s="68" t="s">
        <v>174</v>
      </c>
      <c r="AO74" s="68" t="s">
        <v>3274</v>
      </c>
      <c r="AP74" s="68" t="s">
        <v>3275</v>
      </c>
      <c r="AQ74" s="68" t="s">
        <v>3704</v>
      </c>
      <c r="AR74" s="68" t="s">
        <v>430</v>
      </c>
      <c r="AS74" s="68" t="s">
        <v>431</v>
      </c>
      <c r="AT74" s="68" t="s">
        <v>3277</v>
      </c>
      <c r="AU74" s="68" t="s">
        <v>3278</v>
      </c>
      <c r="AV74" s="68" t="s">
        <v>234</v>
      </c>
      <c r="AW74" s="68" t="s">
        <v>165</v>
      </c>
      <c r="AX74" s="68" t="s">
        <v>235</v>
      </c>
      <c r="AY74" s="68" t="s">
        <v>148</v>
      </c>
      <c r="AZ74" s="68" t="s">
        <v>139</v>
      </c>
      <c r="BA74" s="68" t="s">
        <v>236</v>
      </c>
      <c r="BB74" s="68" t="s">
        <v>150</v>
      </c>
      <c r="BC74" s="68" t="s">
        <v>156</v>
      </c>
      <c r="BD74" s="68" t="s">
        <v>157</v>
      </c>
      <c r="BE74" s="68" t="s">
        <v>484</v>
      </c>
      <c r="BF74" s="68" t="s">
        <v>7046</v>
      </c>
      <c r="BG74" s="68" t="s">
        <v>5272</v>
      </c>
      <c r="BH74" s="68" t="s">
        <v>170</v>
      </c>
      <c r="BI74" s="68" t="s">
        <v>143</v>
      </c>
      <c r="BJ74" s="68" t="s">
        <v>143</v>
      </c>
      <c r="BK74" s="68" t="s">
        <v>183</v>
      </c>
      <c r="BL74" s="68" t="s">
        <v>143</v>
      </c>
      <c r="BM74" s="68" t="s">
        <v>160</v>
      </c>
      <c r="BN74" s="68" t="s">
        <v>160</v>
      </c>
      <c r="BO74" s="68" t="s">
        <v>143</v>
      </c>
      <c r="BP74" s="68" t="s">
        <v>143</v>
      </c>
      <c r="BQ74" s="68" t="s">
        <v>7047</v>
      </c>
      <c r="BR74" s="68" t="s">
        <v>5784</v>
      </c>
      <c r="BS74" s="68" t="s">
        <v>241</v>
      </c>
      <c r="BT74" s="68" t="s">
        <v>7045</v>
      </c>
      <c r="BU74" s="68" t="s">
        <v>7045</v>
      </c>
      <c r="BV74" s="68" t="s">
        <v>135</v>
      </c>
      <c r="BW74" s="68" t="s">
        <v>135</v>
      </c>
      <c r="BX74" s="68" t="s">
        <v>135</v>
      </c>
      <c r="BY74" s="68" t="s">
        <v>148</v>
      </c>
      <c r="BZ74" s="68" t="s">
        <v>4020</v>
      </c>
      <c r="CA74" s="68" t="s">
        <v>174</v>
      </c>
      <c r="CB74" s="68" t="s">
        <v>143</v>
      </c>
      <c r="CC74" s="68" t="s">
        <v>143</v>
      </c>
      <c r="CD74" s="68" t="s">
        <v>143</v>
      </c>
      <c r="CE74" s="68" t="s">
        <v>143</v>
      </c>
      <c r="CF74" s="68" t="s">
        <v>2261</v>
      </c>
      <c r="CG74" s="68" t="s">
        <v>2261</v>
      </c>
      <c r="CH74" s="68" t="s">
        <v>143</v>
      </c>
      <c r="CI74" s="68" t="s">
        <v>143</v>
      </c>
      <c r="CJ74" s="68" t="s">
        <v>5272</v>
      </c>
      <c r="CK74" s="68" t="s">
        <v>143</v>
      </c>
      <c r="CL74" s="68" t="s">
        <v>143</v>
      </c>
      <c r="CM74" s="68" t="s">
        <v>143</v>
      </c>
      <c r="CN74" s="68" t="s">
        <v>143</v>
      </c>
      <c r="CO74" s="68" t="s">
        <v>7048</v>
      </c>
      <c r="CP74" s="68" t="s">
        <v>143</v>
      </c>
      <c r="CQ74" s="68" t="s">
        <v>143</v>
      </c>
      <c r="CR74" s="68" t="s">
        <v>143</v>
      </c>
      <c r="CS74" s="68" t="s">
        <v>1</v>
      </c>
      <c r="CT74" s="68" t="s">
        <v>143</v>
      </c>
      <c r="CU74" s="68" t="s">
        <v>1</v>
      </c>
      <c r="CV74" s="68" t="s">
        <v>2092</v>
      </c>
      <c r="CW74" s="68" t="s">
        <v>143</v>
      </c>
      <c r="CX74" s="68" t="s">
        <v>167</v>
      </c>
      <c r="CY74" s="68" t="s">
        <v>166</v>
      </c>
      <c r="CZ74" s="68" t="s">
        <v>183</v>
      </c>
      <c r="DA74" s="68" t="s">
        <v>2007</v>
      </c>
      <c r="DB74" s="68" t="s">
        <v>143</v>
      </c>
      <c r="DC74" s="68" t="s">
        <v>225</v>
      </c>
      <c r="DD74" s="68" t="s">
        <v>190</v>
      </c>
      <c r="DE74" s="68" t="s">
        <v>2261</v>
      </c>
      <c r="DF74" s="68" t="s">
        <v>7049</v>
      </c>
      <c r="DG74" s="68"/>
    </row>
    <row r="75" spans="1:115" s="3" customFormat="1" hidden="1" x14ac:dyDescent="0.2">
      <c r="A75" s="73">
        <v>45292</v>
      </c>
      <c r="B75" s="3" t="s">
        <v>16</v>
      </c>
      <c r="C75" s="68">
        <v>113684</v>
      </c>
      <c r="D75" s="68" t="s">
        <v>7050</v>
      </c>
      <c r="E75" s="68" t="s">
        <v>5129</v>
      </c>
      <c r="F75" s="69">
        <v>45317</v>
      </c>
      <c r="G75" s="68" t="s">
        <v>165</v>
      </c>
      <c r="H75" s="68" t="s">
        <v>166</v>
      </c>
      <c r="I75" s="70">
        <v>350</v>
      </c>
      <c r="J75" s="70">
        <v>350</v>
      </c>
      <c r="K75" s="71">
        <f t="shared" si="1"/>
        <v>1.628428831378986E-2</v>
      </c>
      <c r="L75" s="68" t="s">
        <v>1254</v>
      </c>
      <c r="M75" s="68" t="s">
        <v>218</v>
      </c>
      <c r="N75" s="68" t="s">
        <v>960</v>
      </c>
      <c r="O75" s="68" t="s">
        <v>7051</v>
      </c>
      <c r="P75" s="93" t="s">
        <v>7052</v>
      </c>
      <c r="Q75" s="68" t="s">
        <v>2863</v>
      </c>
      <c r="R75" s="68" t="s">
        <v>7053</v>
      </c>
      <c r="S75" s="68" t="s">
        <v>7054</v>
      </c>
      <c r="T75" s="68" t="s">
        <v>135</v>
      </c>
      <c r="U75" s="68" t="s">
        <v>135</v>
      </c>
      <c r="V75" s="68" t="s">
        <v>224</v>
      </c>
      <c r="W75" s="68" t="s">
        <v>137</v>
      </c>
      <c r="X75" s="68" t="s">
        <v>4880</v>
      </c>
      <c r="Y75" s="68" t="s">
        <v>7055</v>
      </c>
      <c r="Z75" s="68" t="s">
        <v>7056</v>
      </c>
      <c r="AA75" s="68" t="s">
        <v>139</v>
      </c>
      <c r="AB75" s="68" t="s">
        <v>226</v>
      </c>
      <c r="AC75" s="68" t="s">
        <v>5272</v>
      </c>
      <c r="AD75" s="68" t="s">
        <v>143</v>
      </c>
      <c r="AE75" s="68" t="s">
        <v>5272</v>
      </c>
      <c r="AF75" s="68" t="s">
        <v>143</v>
      </c>
      <c r="AG75" s="68" t="s">
        <v>235</v>
      </c>
      <c r="AH75" s="68" t="s">
        <v>141</v>
      </c>
      <c r="AI75" s="68" t="s">
        <v>143</v>
      </c>
      <c r="AJ75" s="68" t="s">
        <v>143</v>
      </c>
      <c r="AK75" s="68" t="s">
        <v>207</v>
      </c>
      <c r="AL75" s="68" t="s">
        <v>7057</v>
      </c>
      <c r="AM75" s="68" t="s">
        <v>7058</v>
      </c>
      <c r="AN75" s="68" t="s">
        <v>143</v>
      </c>
      <c r="AO75" s="68" t="s">
        <v>7059</v>
      </c>
      <c r="AP75" s="68" t="s">
        <v>7060</v>
      </c>
      <c r="AQ75" s="68" t="s">
        <v>7061</v>
      </c>
      <c r="AR75" s="68" t="s">
        <v>1014</v>
      </c>
      <c r="AS75" s="68" t="s">
        <v>231</v>
      </c>
      <c r="AT75" s="68" t="s">
        <v>1014</v>
      </c>
      <c r="AU75" s="68" t="s">
        <v>1763</v>
      </c>
      <c r="AV75" s="68" t="s">
        <v>145</v>
      </c>
      <c r="AW75" s="68" t="s">
        <v>146</v>
      </c>
      <c r="AX75" s="68" t="s">
        <v>972</v>
      </c>
      <c r="AY75" s="68" t="s">
        <v>148</v>
      </c>
      <c r="AZ75" s="68" t="s">
        <v>139</v>
      </c>
      <c r="BA75" s="68" t="s">
        <v>149</v>
      </c>
      <c r="BB75" s="68" t="s">
        <v>150</v>
      </c>
      <c r="BC75" s="68" t="s">
        <v>156</v>
      </c>
      <c r="BD75" s="68" t="s">
        <v>157</v>
      </c>
      <c r="BE75" s="68" t="s">
        <v>303</v>
      </c>
      <c r="BF75" s="68" t="s">
        <v>7062</v>
      </c>
      <c r="BG75" s="68" t="s">
        <v>5272</v>
      </c>
      <c r="BH75" s="68" t="s">
        <v>143</v>
      </c>
      <c r="BI75" s="68" t="s">
        <v>143</v>
      </c>
      <c r="BJ75" s="68" t="s">
        <v>143</v>
      </c>
      <c r="BK75" s="68" t="s">
        <v>224</v>
      </c>
      <c r="BL75" s="68" t="s">
        <v>143</v>
      </c>
      <c r="BM75" s="68" t="s">
        <v>160</v>
      </c>
      <c r="BN75" s="68" t="s">
        <v>143</v>
      </c>
      <c r="BO75" s="68" t="s">
        <v>143</v>
      </c>
      <c r="BP75" s="68" t="s">
        <v>1755</v>
      </c>
      <c r="BQ75" s="68" t="s">
        <v>2981</v>
      </c>
      <c r="BR75" s="68" t="s">
        <v>5352</v>
      </c>
      <c r="BS75" s="68" t="s">
        <v>162</v>
      </c>
      <c r="BT75" s="68" t="s">
        <v>7058</v>
      </c>
      <c r="BU75" s="68" t="s">
        <v>7058</v>
      </c>
      <c r="BV75" s="68" t="s">
        <v>135</v>
      </c>
      <c r="BW75" s="68" t="s">
        <v>135</v>
      </c>
      <c r="BX75" s="68" t="s">
        <v>135</v>
      </c>
      <c r="BY75" s="68" t="s">
        <v>148</v>
      </c>
      <c r="BZ75" s="68" t="s">
        <v>7063</v>
      </c>
      <c r="CA75" s="68" t="s">
        <v>174</v>
      </c>
      <c r="CB75" s="68" t="s">
        <v>2764</v>
      </c>
      <c r="CC75" s="68" t="s">
        <v>143</v>
      </c>
      <c r="CD75" s="68" t="s">
        <v>143</v>
      </c>
      <c r="CE75" s="68" t="s">
        <v>143</v>
      </c>
      <c r="CF75" s="68" t="s">
        <v>2261</v>
      </c>
      <c r="CG75" s="68" t="s">
        <v>143</v>
      </c>
      <c r="CH75" s="68" t="s">
        <v>143</v>
      </c>
      <c r="CI75" s="68" t="s">
        <v>143</v>
      </c>
      <c r="CJ75" s="68" t="s">
        <v>5272</v>
      </c>
      <c r="CK75" s="68" t="s">
        <v>143</v>
      </c>
      <c r="CL75" s="68" t="s">
        <v>143</v>
      </c>
      <c r="CM75" s="68" t="s">
        <v>143</v>
      </c>
      <c r="CN75" s="68" t="s">
        <v>143</v>
      </c>
      <c r="CO75" s="68" t="s">
        <v>143</v>
      </c>
      <c r="CP75" s="68" t="s">
        <v>143</v>
      </c>
      <c r="CQ75" s="68" t="s">
        <v>5754</v>
      </c>
      <c r="CR75" s="68" t="s">
        <v>143</v>
      </c>
      <c r="CS75" s="68" t="s">
        <v>1</v>
      </c>
      <c r="CT75" s="68" t="s">
        <v>143</v>
      </c>
      <c r="CU75" s="68" t="s">
        <v>1</v>
      </c>
      <c r="CV75" s="68" t="s">
        <v>1985</v>
      </c>
      <c r="CW75" s="68" t="s">
        <v>143</v>
      </c>
      <c r="CX75" s="68" t="s">
        <v>1254</v>
      </c>
      <c r="CY75" s="68" t="s">
        <v>166</v>
      </c>
      <c r="CZ75" s="68" t="s">
        <v>224</v>
      </c>
      <c r="DA75" s="68" t="s">
        <v>2007</v>
      </c>
      <c r="DB75" s="68" t="s">
        <v>143</v>
      </c>
      <c r="DC75" s="68" t="s">
        <v>143</v>
      </c>
      <c r="DD75" s="68" t="s">
        <v>5129</v>
      </c>
      <c r="DE75" s="68" t="s">
        <v>2261</v>
      </c>
      <c r="DF75" s="68" t="s">
        <v>7049</v>
      </c>
      <c r="DG75" s="68"/>
    </row>
    <row r="76" spans="1:115" s="3" customFormat="1" hidden="1" x14ac:dyDescent="0.2">
      <c r="A76" s="73">
        <v>45292</v>
      </c>
      <c r="B76" s="3" t="s">
        <v>24</v>
      </c>
      <c r="C76" s="68">
        <v>113687</v>
      </c>
      <c r="D76" s="68" t="s">
        <v>7064</v>
      </c>
      <c r="E76" s="68" t="s">
        <v>373</v>
      </c>
      <c r="F76" s="69">
        <v>45316</v>
      </c>
      <c r="G76" s="68" t="s">
        <v>165</v>
      </c>
      <c r="H76" s="68" t="s">
        <v>166</v>
      </c>
      <c r="I76" s="70">
        <v>93.71</v>
      </c>
      <c r="J76" s="70">
        <v>108.2</v>
      </c>
      <c r="K76" s="71">
        <f t="shared" si="1"/>
        <v>4.360001879672136E-3</v>
      </c>
      <c r="L76" s="68" t="s">
        <v>394</v>
      </c>
      <c r="M76" s="68" t="s">
        <v>129</v>
      </c>
      <c r="N76" s="68" t="s">
        <v>1151</v>
      </c>
      <c r="O76" s="68" t="s">
        <v>7065</v>
      </c>
      <c r="P76" s="93" t="s">
        <v>7066</v>
      </c>
      <c r="Q76" s="68" t="s">
        <v>170</v>
      </c>
      <c r="R76" s="68" t="s">
        <v>7067</v>
      </c>
      <c r="S76" s="68" t="s">
        <v>7068</v>
      </c>
      <c r="T76" s="68" t="s">
        <v>7069</v>
      </c>
      <c r="U76" s="68" t="s">
        <v>7070</v>
      </c>
      <c r="V76" s="68" t="s">
        <v>136</v>
      </c>
      <c r="W76" s="68" t="s">
        <v>137</v>
      </c>
      <c r="X76" s="68" t="s">
        <v>349</v>
      </c>
      <c r="Y76" s="68" t="s">
        <v>7071</v>
      </c>
      <c r="Z76" s="68" t="s">
        <v>7072</v>
      </c>
      <c r="AA76" s="68" t="s">
        <v>139</v>
      </c>
      <c r="AB76" s="68" t="s">
        <v>140</v>
      </c>
      <c r="AC76" s="68" t="s">
        <v>5272</v>
      </c>
      <c r="AD76" s="68" t="s">
        <v>143</v>
      </c>
      <c r="AE76" s="68" t="s">
        <v>7073</v>
      </c>
      <c r="AF76" s="68" t="s">
        <v>143</v>
      </c>
      <c r="AG76" s="68" t="s">
        <v>235</v>
      </c>
      <c r="AH76" s="68" t="s">
        <v>141</v>
      </c>
      <c r="AI76" s="68" t="s">
        <v>143</v>
      </c>
      <c r="AJ76" s="68" t="s">
        <v>7073</v>
      </c>
      <c r="AK76" s="68" t="s">
        <v>142</v>
      </c>
      <c r="AL76" s="68" t="s">
        <v>143</v>
      </c>
      <c r="AM76" s="68" t="s">
        <v>7074</v>
      </c>
      <c r="AN76" s="68" t="s">
        <v>174</v>
      </c>
      <c r="AO76" s="68" t="s">
        <v>7075</v>
      </c>
      <c r="AP76" s="68" t="s">
        <v>6433</v>
      </c>
      <c r="AQ76" s="68" t="s">
        <v>7076</v>
      </c>
      <c r="AR76" s="68" t="s">
        <v>353</v>
      </c>
      <c r="AS76" s="68" t="s">
        <v>231</v>
      </c>
      <c r="AT76" s="68" t="s">
        <v>1616</v>
      </c>
      <c r="AU76" s="68" t="s">
        <v>6435</v>
      </c>
      <c r="AV76" s="68" t="s">
        <v>145</v>
      </c>
      <c r="AW76" s="68" t="s">
        <v>146</v>
      </c>
      <c r="AX76" s="68" t="s">
        <v>1154</v>
      </c>
      <c r="AY76" s="68" t="s">
        <v>148</v>
      </c>
      <c r="AZ76" s="68" t="s">
        <v>139</v>
      </c>
      <c r="BA76" s="68" t="s">
        <v>149</v>
      </c>
      <c r="BB76" s="68" t="s">
        <v>150</v>
      </c>
      <c r="BC76" s="68" t="s">
        <v>156</v>
      </c>
      <c r="BD76" s="68" t="s">
        <v>157</v>
      </c>
      <c r="BE76" s="68" t="s">
        <v>303</v>
      </c>
      <c r="BF76" s="68" t="s">
        <v>7077</v>
      </c>
      <c r="BG76" s="68" t="s">
        <v>5272</v>
      </c>
      <c r="BH76" s="68" t="s">
        <v>143</v>
      </c>
      <c r="BI76" s="68" t="s">
        <v>7078</v>
      </c>
      <c r="BJ76" s="68" t="s">
        <v>143</v>
      </c>
      <c r="BK76" s="68" t="s">
        <v>136</v>
      </c>
      <c r="BL76" s="68" t="s">
        <v>143</v>
      </c>
      <c r="BM76" s="68" t="s">
        <v>160</v>
      </c>
      <c r="BN76" s="68" t="s">
        <v>160</v>
      </c>
      <c r="BO76" s="68" t="s">
        <v>143</v>
      </c>
      <c r="BP76" s="68" t="s">
        <v>143</v>
      </c>
      <c r="BQ76" s="68" t="s">
        <v>1316</v>
      </c>
      <c r="BR76" s="68" t="s">
        <v>5352</v>
      </c>
      <c r="BS76" s="68" t="s">
        <v>162</v>
      </c>
      <c r="BT76" s="68" t="s">
        <v>7073</v>
      </c>
      <c r="BU76" s="68" t="s">
        <v>7073</v>
      </c>
      <c r="BV76" s="68" t="s">
        <v>135</v>
      </c>
      <c r="BW76" s="68" t="s">
        <v>7079</v>
      </c>
      <c r="BX76" s="68" t="s">
        <v>135</v>
      </c>
      <c r="BY76" s="68" t="s">
        <v>148</v>
      </c>
      <c r="BZ76" s="68" t="s">
        <v>24</v>
      </c>
      <c r="CA76" s="68" t="s">
        <v>174</v>
      </c>
      <c r="CB76" s="68" t="s">
        <v>143</v>
      </c>
      <c r="CC76" s="68" t="s">
        <v>143</v>
      </c>
      <c r="CD76" s="68" t="s">
        <v>362</v>
      </c>
      <c r="CE76" s="68" t="s">
        <v>7066</v>
      </c>
      <c r="CF76" s="68" t="s">
        <v>2261</v>
      </c>
      <c r="CG76" s="68" t="s">
        <v>2261</v>
      </c>
      <c r="CH76" s="68" t="s">
        <v>143</v>
      </c>
      <c r="CI76" s="68" t="s">
        <v>143</v>
      </c>
      <c r="CJ76" s="68" t="s">
        <v>5272</v>
      </c>
      <c r="CK76" s="68" t="s">
        <v>143</v>
      </c>
      <c r="CL76" s="68" t="s">
        <v>143</v>
      </c>
      <c r="CM76" s="68" t="s">
        <v>143</v>
      </c>
      <c r="CN76" s="68" t="s">
        <v>143</v>
      </c>
      <c r="CO76" s="68" t="s">
        <v>6441</v>
      </c>
      <c r="CP76" s="68" t="s">
        <v>143</v>
      </c>
      <c r="CQ76" s="68" t="s">
        <v>143</v>
      </c>
      <c r="CR76" s="68" t="s">
        <v>143</v>
      </c>
      <c r="CS76" s="68" t="s">
        <v>1</v>
      </c>
      <c r="CT76" s="68" t="s">
        <v>143</v>
      </c>
      <c r="CU76" s="68" t="s">
        <v>1</v>
      </c>
      <c r="CV76" s="68" t="s">
        <v>1985</v>
      </c>
      <c r="CW76" s="68" t="s">
        <v>1985</v>
      </c>
      <c r="CX76" s="68" t="s">
        <v>394</v>
      </c>
      <c r="CY76" s="68" t="s">
        <v>166</v>
      </c>
      <c r="CZ76" s="68" t="s">
        <v>136</v>
      </c>
      <c r="DA76" s="68" t="s">
        <v>1986</v>
      </c>
      <c r="DB76" s="68" t="s">
        <v>143</v>
      </c>
      <c r="DC76" s="68" t="s">
        <v>143</v>
      </c>
      <c r="DD76" s="68" t="s">
        <v>373</v>
      </c>
      <c r="DE76" s="68" t="s">
        <v>2261</v>
      </c>
      <c r="DF76" s="68" t="s">
        <v>4175</v>
      </c>
      <c r="DG76" s="68"/>
    </row>
    <row r="77" spans="1:115" s="3" customFormat="1" x14ac:dyDescent="0.2">
      <c r="A77" s="73">
        <v>45292</v>
      </c>
      <c r="B77" s="3" t="s">
        <v>19</v>
      </c>
      <c r="C77" s="68">
        <v>113765</v>
      </c>
      <c r="D77" s="68" t="s">
        <v>6592</v>
      </c>
      <c r="E77" s="68" t="s">
        <v>685</v>
      </c>
      <c r="F77" s="69">
        <v>45320</v>
      </c>
      <c r="G77" s="68" t="s">
        <v>165</v>
      </c>
      <c r="H77" s="68" t="s">
        <v>166</v>
      </c>
      <c r="I77" s="70">
        <v>220</v>
      </c>
      <c r="J77" s="70">
        <v>230</v>
      </c>
      <c r="K77" s="71">
        <f t="shared" si="1"/>
        <v>1.0235838368667913E-2</v>
      </c>
      <c r="L77" s="68" t="s">
        <v>908</v>
      </c>
      <c r="M77" s="68" t="s">
        <v>317</v>
      </c>
      <c r="N77" s="68" t="s">
        <v>1056</v>
      </c>
      <c r="O77" s="68" t="s">
        <v>3652</v>
      </c>
      <c r="P77" s="93" t="s">
        <v>6006</v>
      </c>
      <c r="Q77" s="68" t="s">
        <v>170</v>
      </c>
      <c r="R77" s="68" t="s">
        <v>7080</v>
      </c>
      <c r="S77" s="68" t="s">
        <v>7081</v>
      </c>
      <c r="T77" s="68" t="s">
        <v>135</v>
      </c>
      <c r="U77" s="68" t="s">
        <v>135</v>
      </c>
      <c r="V77" s="68" t="s">
        <v>136</v>
      </c>
      <c r="W77" s="68" t="s">
        <v>137</v>
      </c>
      <c r="X77" s="68" t="s">
        <v>173</v>
      </c>
      <c r="Y77" s="68" t="s">
        <v>7082</v>
      </c>
      <c r="Z77" s="68" t="s">
        <v>7083</v>
      </c>
      <c r="AA77" s="68" t="s">
        <v>139</v>
      </c>
      <c r="AB77" s="68" t="s">
        <v>323</v>
      </c>
      <c r="AC77" s="68" t="s">
        <v>5272</v>
      </c>
      <c r="AD77" s="68" t="s">
        <v>143</v>
      </c>
      <c r="AE77" s="68" t="s">
        <v>5749</v>
      </c>
      <c r="AF77" s="68" t="s">
        <v>143</v>
      </c>
      <c r="AG77" s="68" t="s">
        <v>235</v>
      </c>
      <c r="AH77" s="68" t="s">
        <v>141</v>
      </c>
      <c r="AI77" s="68" t="s">
        <v>143</v>
      </c>
      <c r="AJ77" s="68" t="s">
        <v>5749</v>
      </c>
      <c r="AK77" s="68" t="s">
        <v>142</v>
      </c>
      <c r="AL77" s="68" t="s">
        <v>143</v>
      </c>
      <c r="AM77" s="68" t="s">
        <v>7084</v>
      </c>
      <c r="AN77" s="68" t="s">
        <v>174</v>
      </c>
      <c r="AO77" s="68" t="s">
        <v>3656</v>
      </c>
      <c r="AP77" s="68" t="s">
        <v>3657</v>
      </c>
      <c r="AQ77" s="68" t="s">
        <v>3658</v>
      </c>
      <c r="AR77" s="68" t="s">
        <v>250</v>
      </c>
      <c r="AS77" s="68" t="s">
        <v>179</v>
      </c>
      <c r="AT77" s="68" t="s">
        <v>3659</v>
      </c>
      <c r="AU77" s="68" t="s">
        <v>3660</v>
      </c>
      <c r="AV77" s="68" t="s">
        <v>145</v>
      </c>
      <c r="AW77" s="68" t="s">
        <v>146</v>
      </c>
      <c r="AX77" s="68" t="s">
        <v>1060</v>
      </c>
      <c r="AY77" s="68" t="s">
        <v>148</v>
      </c>
      <c r="AZ77" s="68" t="s">
        <v>139</v>
      </c>
      <c r="BA77" s="68" t="s">
        <v>149</v>
      </c>
      <c r="BB77" s="68" t="s">
        <v>150</v>
      </c>
      <c r="BC77" s="68" t="s">
        <v>156</v>
      </c>
      <c r="BD77" s="68" t="s">
        <v>157</v>
      </c>
      <c r="BE77" s="68" t="s">
        <v>303</v>
      </c>
      <c r="BF77" s="68" t="s">
        <v>7085</v>
      </c>
      <c r="BG77" s="68" t="s">
        <v>5272</v>
      </c>
      <c r="BH77" s="68" t="s">
        <v>143</v>
      </c>
      <c r="BI77" s="68" t="s">
        <v>143</v>
      </c>
      <c r="BJ77" s="68" t="s">
        <v>143</v>
      </c>
      <c r="BK77" s="68" t="s">
        <v>136</v>
      </c>
      <c r="BL77" s="68" t="s">
        <v>143</v>
      </c>
      <c r="BM77" s="68" t="s">
        <v>200</v>
      </c>
      <c r="BN77" s="68" t="s">
        <v>200</v>
      </c>
      <c r="BO77" s="68" t="s">
        <v>143</v>
      </c>
      <c r="BP77" s="68" t="s">
        <v>143</v>
      </c>
      <c r="BQ77" s="68" t="s">
        <v>7086</v>
      </c>
      <c r="BR77" s="68" t="s">
        <v>5352</v>
      </c>
      <c r="BS77" s="68" t="s">
        <v>162</v>
      </c>
      <c r="BT77" s="68" t="s">
        <v>5749</v>
      </c>
      <c r="BU77" s="68" t="s">
        <v>5749</v>
      </c>
      <c r="BV77" s="68" t="s">
        <v>135</v>
      </c>
      <c r="BW77" s="68" t="s">
        <v>135</v>
      </c>
      <c r="BX77" s="68" t="s">
        <v>135</v>
      </c>
      <c r="BY77" s="68" t="s">
        <v>148</v>
      </c>
      <c r="BZ77" s="68" t="s">
        <v>7087</v>
      </c>
      <c r="CA77" s="68" t="s">
        <v>174</v>
      </c>
      <c r="CB77" s="68" t="s">
        <v>143</v>
      </c>
      <c r="CC77" s="68" t="s">
        <v>143</v>
      </c>
      <c r="CD77" s="68" t="s">
        <v>143</v>
      </c>
      <c r="CE77" s="68" t="s">
        <v>143</v>
      </c>
      <c r="CF77" s="68" t="s">
        <v>2261</v>
      </c>
      <c r="CG77" s="68" t="s">
        <v>2261</v>
      </c>
      <c r="CH77" s="68" t="s">
        <v>143</v>
      </c>
      <c r="CI77" s="68" t="s">
        <v>143</v>
      </c>
      <c r="CJ77" s="68" t="s">
        <v>5272</v>
      </c>
      <c r="CK77" s="68" t="s">
        <v>143</v>
      </c>
      <c r="CL77" s="68" t="s">
        <v>143</v>
      </c>
      <c r="CM77" s="68" t="s">
        <v>143</v>
      </c>
      <c r="CN77" s="68" t="s">
        <v>143</v>
      </c>
      <c r="CO77" s="68" t="s">
        <v>143</v>
      </c>
      <c r="CP77" s="68" t="s">
        <v>143</v>
      </c>
      <c r="CQ77" s="68" t="s">
        <v>143</v>
      </c>
      <c r="CR77" s="68" t="s">
        <v>143</v>
      </c>
      <c r="CS77" s="68" t="s">
        <v>1</v>
      </c>
      <c r="CT77" s="68" t="s">
        <v>143</v>
      </c>
      <c r="CU77" s="68" t="s">
        <v>1</v>
      </c>
      <c r="CV77" s="68" t="s">
        <v>1985</v>
      </c>
      <c r="CW77" s="68" t="s">
        <v>1985</v>
      </c>
      <c r="CX77" s="68" t="s">
        <v>908</v>
      </c>
      <c r="CY77" s="68" t="s">
        <v>166</v>
      </c>
      <c r="CZ77" s="68" t="s">
        <v>136</v>
      </c>
      <c r="DA77" s="68" t="s">
        <v>2007</v>
      </c>
      <c r="DB77" s="68" t="s">
        <v>6558</v>
      </c>
      <c r="DC77" s="68" t="s">
        <v>143</v>
      </c>
      <c r="DD77" s="68" t="s">
        <v>685</v>
      </c>
      <c r="DE77" s="68" t="s">
        <v>2261</v>
      </c>
      <c r="DF77" s="68" t="s">
        <v>7088</v>
      </c>
      <c r="DG77" s="68"/>
    </row>
    <row r="78" spans="1:115" s="3" customFormat="1" hidden="1" x14ac:dyDescent="0.2">
      <c r="A78" s="73">
        <v>45292</v>
      </c>
      <c r="B78" s="3" t="s">
        <v>15606</v>
      </c>
      <c r="C78" s="68">
        <v>113766</v>
      </c>
      <c r="D78" s="68" t="s">
        <v>6317</v>
      </c>
      <c r="E78" s="68" t="s">
        <v>373</v>
      </c>
      <c r="F78" s="69">
        <v>45316</v>
      </c>
      <c r="G78" s="68" t="s">
        <v>165</v>
      </c>
      <c r="H78" s="68" t="s">
        <v>166</v>
      </c>
      <c r="I78" s="70">
        <v>84.02</v>
      </c>
      <c r="J78" s="70">
        <v>84.02</v>
      </c>
      <c r="K78" s="71">
        <f t="shared" si="1"/>
        <v>3.9091597260703546E-3</v>
      </c>
      <c r="L78" s="68" t="s">
        <v>316</v>
      </c>
      <c r="M78" s="68" t="s">
        <v>317</v>
      </c>
      <c r="N78" s="68" t="s">
        <v>960</v>
      </c>
      <c r="O78" s="68" t="s">
        <v>4762</v>
      </c>
      <c r="P78" s="93" t="s">
        <v>879</v>
      </c>
      <c r="Q78" s="68" t="s">
        <v>170</v>
      </c>
      <c r="R78" s="68" t="s">
        <v>7089</v>
      </c>
      <c r="S78" s="68" t="s">
        <v>7090</v>
      </c>
      <c r="T78" s="68" t="s">
        <v>135</v>
      </c>
      <c r="U78" s="68" t="s">
        <v>135</v>
      </c>
      <c r="V78" s="68" t="s">
        <v>136</v>
      </c>
      <c r="W78" s="68" t="s">
        <v>137</v>
      </c>
      <c r="X78" s="68" t="s">
        <v>2483</v>
      </c>
      <c r="Y78" s="68" t="s">
        <v>7091</v>
      </c>
      <c r="Z78" s="68" t="s">
        <v>7092</v>
      </c>
      <c r="AA78" s="68" t="s">
        <v>139</v>
      </c>
      <c r="AB78" s="68" t="s">
        <v>226</v>
      </c>
      <c r="AC78" s="68" t="s">
        <v>5272</v>
      </c>
      <c r="AD78" s="68" t="s">
        <v>143</v>
      </c>
      <c r="AE78" s="68" t="s">
        <v>5272</v>
      </c>
      <c r="AF78" s="68" t="s">
        <v>143</v>
      </c>
      <c r="AG78" s="68" t="s">
        <v>235</v>
      </c>
      <c r="AH78" s="68" t="s">
        <v>141</v>
      </c>
      <c r="AI78" s="68" t="s">
        <v>143</v>
      </c>
      <c r="AJ78" s="68" t="s">
        <v>143</v>
      </c>
      <c r="AK78" s="68" t="s">
        <v>207</v>
      </c>
      <c r="AL78" s="68" t="s">
        <v>143</v>
      </c>
      <c r="AM78" s="68" t="s">
        <v>7093</v>
      </c>
      <c r="AN78" s="68" t="s">
        <v>143</v>
      </c>
      <c r="AO78" s="68" t="s">
        <v>3410</v>
      </c>
      <c r="AP78" s="68" t="s">
        <v>3411</v>
      </c>
      <c r="AQ78" s="68" t="s">
        <v>4766</v>
      </c>
      <c r="AR78" s="68" t="s">
        <v>250</v>
      </c>
      <c r="AS78" s="68" t="s">
        <v>179</v>
      </c>
      <c r="AT78" s="68" t="s">
        <v>3413</v>
      </c>
      <c r="AU78" s="68" t="s">
        <v>3414</v>
      </c>
      <c r="AV78" s="68" t="s">
        <v>145</v>
      </c>
      <c r="AW78" s="68" t="s">
        <v>146</v>
      </c>
      <c r="AX78" s="68" t="s">
        <v>972</v>
      </c>
      <c r="AY78" s="68" t="s">
        <v>148</v>
      </c>
      <c r="AZ78" s="68" t="s">
        <v>139</v>
      </c>
      <c r="BA78" s="68" t="s">
        <v>149</v>
      </c>
      <c r="BB78" s="68" t="s">
        <v>150</v>
      </c>
      <c r="BC78" s="68" t="s">
        <v>156</v>
      </c>
      <c r="BD78" s="68" t="s">
        <v>157</v>
      </c>
      <c r="BE78" s="68" t="s">
        <v>303</v>
      </c>
      <c r="BF78" s="68" t="s">
        <v>7094</v>
      </c>
      <c r="BG78" s="68" t="s">
        <v>5272</v>
      </c>
      <c r="BH78" s="68" t="s">
        <v>143</v>
      </c>
      <c r="BI78" s="68" t="s">
        <v>143</v>
      </c>
      <c r="BJ78" s="68" t="s">
        <v>143</v>
      </c>
      <c r="BK78" s="68" t="s">
        <v>136</v>
      </c>
      <c r="BL78" s="68" t="s">
        <v>143</v>
      </c>
      <c r="BM78" s="68" t="s">
        <v>160</v>
      </c>
      <c r="BN78" s="68" t="s">
        <v>160</v>
      </c>
      <c r="BO78" s="68" t="s">
        <v>373</v>
      </c>
      <c r="BP78" s="68" t="s">
        <v>143</v>
      </c>
      <c r="BQ78" s="68" t="s">
        <v>7095</v>
      </c>
      <c r="BR78" s="68" t="s">
        <v>5352</v>
      </c>
      <c r="BS78" s="68" t="s">
        <v>162</v>
      </c>
      <c r="BT78" s="68" t="s">
        <v>7093</v>
      </c>
      <c r="BU78" s="68" t="s">
        <v>7093</v>
      </c>
      <c r="BV78" s="68" t="s">
        <v>135</v>
      </c>
      <c r="BW78" s="68" t="s">
        <v>135</v>
      </c>
      <c r="BX78" s="68" t="s">
        <v>135</v>
      </c>
      <c r="BY78" s="68" t="s">
        <v>148</v>
      </c>
      <c r="BZ78" s="68" t="s">
        <v>6439</v>
      </c>
      <c r="CA78" s="68" t="s">
        <v>174</v>
      </c>
      <c r="CB78" s="68" t="s">
        <v>143</v>
      </c>
      <c r="CC78" s="68" t="s">
        <v>143</v>
      </c>
      <c r="CD78" s="68" t="s">
        <v>143</v>
      </c>
      <c r="CE78" s="68" t="s">
        <v>7096</v>
      </c>
      <c r="CF78" s="68" t="s">
        <v>2261</v>
      </c>
      <c r="CG78" s="68" t="s">
        <v>143</v>
      </c>
      <c r="CH78" s="68" t="s">
        <v>143</v>
      </c>
      <c r="CI78" s="68" t="s">
        <v>143</v>
      </c>
      <c r="CJ78" s="68" t="s">
        <v>5272</v>
      </c>
      <c r="CK78" s="68" t="s">
        <v>143</v>
      </c>
      <c r="CL78" s="68" t="s">
        <v>143</v>
      </c>
      <c r="CM78" s="68" t="s">
        <v>143</v>
      </c>
      <c r="CN78" s="68" t="s">
        <v>143</v>
      </c>
      <c r="CO78" s="68" t="s">
        <v>6762</v>
      </c>
      <c r="CP78" s="68" t="s">
        <v>143</v>
      </c>
      <c r="CQ78" s="68" t="s">
        <v>143</v>
      </c>
      <c r="CR78" s="68" t="s">
        <v>143</v>
      </c>
      <c r="CS78" s="68" t="s">
        <v>1</v>
      </c>
      <c r="CT78" s="68" t="s">
        <v>143</v>
      </c>
      <c r="CU78" s="68" t="s">
        <v>1</v>
      </c>
      <c r="CV78" s="68" t="s">
        <v>1985</v>
      </c>
      <c r="CW78" s="68" t="s">
        <v>143</v>
      </c>
      <c r="CX78" s="68" t="s">
        <v>316</v>
      </c>
      <c r="CY78" s="68" t="s">
        <v>166</v>
      </c>
      <c r="CZ78" s="68" t="s">
        <v>136</v>
      </c>
      <c r="DA78" s="68" t="s">
        <v>1989</v>
      </c>
      <c r="DB78" s="68" t="s">
        <v>7097</v>
      </c>
      <c r="DC78" s="68" t="s">
        <v>143</v>
      </c>
      <c r="DD78" s="68" t="s">
        <v>373</v>
      </c>
      <c r="DE78" s="68" t="s">
        <v>2261</v>
      </c>
      <c r="DF78" s="68" t="s">
        <v>4175</v>
      </c>
      <c r="DG78" s="68"/>
    </row>
    <row r="79" spans="1:115" s="5" customFormat="1" hidden="1" x14ac:dyDescent="0.2">
      <c r="A79" s="73">
        <v>45292</v>
      </c>
      <c r="B79" s="3" t="s">
        <v>15606</v>
      </c>
      <c r="C79" s="68">
        <v>113964</v>
      </c>
      <c r="D79" s="68" t="s">
        <v>7098</v>
      </c>
      <c r="E79" s="68" t="s">
        <v>2037</v>
      </c>
      <c r="F79" s="69">
        <v>45320</v>
      </c>
      <c r="G79" s="68" t="s">
        <v>165</v>
      </c>
      <c r="H79" s="68" t="s">
        <v>166</v>
      </c>
      <c r="I79" s="70">
        <v>350</v>
      </c>
      <c r="J79" s="70">
        <v>350</v>
      </c>
      <c r="K79" s="71">
        <f t="shared" si="1"/>
        <v>1.628428831378986E-2</v>
      </c>
      <c r="L79" s="68" t="s">
        <v>342</v>
      </c>
      <c r="M79" s="68" t="s">
        <v>218</v>
      </c>
      <c r="N79" s="68" t="s">
        <v>960</v>
      </c>
      <c r="O79" s="68" t="s">
        <v>7099</v>
      </c>
      <c r="P79" s="93" t="s">
        <v>7100</v>
      </c>
      <c r="Q79" s="68" t="s">
        <v>170</v>
      </c>
      <c r="R79" s="68" t="s">
        <v>7101</v>
      </c>
      <c r="S79" s="68" t="s">
        <v>5078</v>
      </c>
      <c r="T79" s="68" t="s">
        <v>135</v>
      </c>
      <c r="U79" s="68" t="s">
        <v>135</v>
      </c>
      <c r="V79" s="68" t="s">
        <v>136</v>
      </c>
      <c r="W79" s="68" t="s">
        <v>137</v>
      </c>
      <c r="X79" s="68" t="s">
        <v>2483</v>
      </c>
      <c r="Y79" s="68" t="s">
        <v>7102</v>
      </c>
      <c r="Z79" s="68" t="s">
        <v>7103</v>
      </c>
      <c r="AA79" s="68" t="s">
        <v>139</v>
      </c>
      <c r="AB79" s="68" t="s">
        <v>226</v>
      </c>
      <c r="AC79" s="68" t="s">
        <v>5272</v>
      </c>
      <c r="AD79" s="68" t="s">
        <v>143</v>
      </c>
      <c r="AE79" s="68" t="s">
        <v>5272</v>
      </c>
      <c r="AF79" s="68" t="s">
        <v>143</v>
      </c>
      <c r="AG79" s="68" t="s">
        <v>235</v>
      </c>
      <c r="AH79" s="68" t="s">
        <v>141</v>
      </c>
      <c r="AI79" s="68" t="s">
        <v>143</v>
      </c>
      <c r="AJ79" s="68" t="s">
        <v>143</v>
      </c>
      <c r="AK79" s="68" t="s">
        <v>207</v>
      </c>
      <c r="AL79" s="68" t="s">
        <v>143</v>
      </c>
      <c r="AM79" s="68" t="s">
        <v>7058</v>
      </c>
      <c r="AN79" s="68" t="s">
        <v>143</v>
      </c>
      <c r="AO79" s="68" t="s">
        <v>5079</v>
      </c>
      <c r="AP79" s="68" t="s">
        <v>5080</v>
      </c>
      <c r="AQ79" s="68" t="s">
        <v>7104</v>
      </c>
      <c r="AR79" s="68" t="s">
        <v>841</v>
      </c>
      <c r="AS79" s="68" t="s">
        <v>231</v>
      </c>
      <c r="AT79" s="68" t="s">
        <v>5082</v>
      </c>
      <c r="AU79" s="68" t="s">
        <v>5083</v>
      </c>
      <c r="AV79" s="68" t="s">
        <v>145</v>
      </c>
      <c r="AW79" s="68" t="s">
        <v>146</v>
      </c>
      <c r="AX79" s="68" t="s">
        <v>972</v>
      </c>
      <c r="AY79" s="68" t="s">
        <v>148</v>
      </c>
      <c r="AZ79" s="68" t="s">
        <v>139</v>
      </c>
      <c r="BA79" s="68" t="s">
        <v>149</v>
      </c>
      <c r="BB79" s="68" t="s">
        <v>150</v>
      </c>
      <c r="BC79" s="68" t="s">
        <v>156</v>
      </c>
      <c r="BD79" s="68" t="s">
        <v>157</v>
      </c>
      <c r="BE79" s="68" t="s">
        <v>303</v>
      </c>
      <c r="BF79" s="68" t="s">
        <v>7105</v>
      </c>
      <c r="BG79" s="68" t="s">
        <v>5272</v>
      </c>
      <c r="BH79" s="68" t="s">
        <v>143</v>
      </c>
      <c r="BI79" s="68" t="s">
        <v>143</v>
      </c>
      <c r="BJ79" s="68" t="s">
        <v>143</v>
      </c>
      <c r="BK79" s="68" t="s">
        <v>136</v>
      </c>
      <c r="BL79" s="68" t="s">
        <v>143</v>
      </c>
      <c r="BM79" s="68" t="s">
        <v>200</v>
      </c>
      <c r="BN79" s="68" t="s">
        <v>143</v>
      </c>
      <c r="BO79" s="68" t="s">
        <v>143</v>
      </c>
      <c r="BP79" s="68" t="s">
        <v>143</v>
      </c>
      <c r="BQ79" s="68" t="s">
        <v>2139</v>
      </c>
      <c r="BR79" s="68" t="s">
        <v>5352</v>
      </c>
      <c r="BS79" s="68" t="s">
        <v>162</v>
      </c>
      <c r="BT79" s="68" t="s">
        <v>7058</v>
      </c>
      <c r="BU79" s="68" t="s">
        <v>7058</v>
      </c>
      <c r="BV79" s="68" t="s">
        <v>135</v>
      </c>
      <c r="BW79" s="68" t="s">
        <v>135</v>
      </c>
      <c r="BX79" s="68" t="s">
        <v>135</v>
      </c>
      <c r="BY79" s="68" t="s">
        <v>148</v>
      </c>
      <c r="BZ79" s="68" t="s">
        <v>5085</v>
      </c>
      <c r="CA79" s="68" t="s">
        <v>174</v>
      </c>
      <c r="CB79" s="68" t="s">
        <v>143</v>
      </c>
      <c r="CC79" s="68" t="s">
        <v>143</v>
      </c>
      <c r="CD79" s="68" t="s">
        <v>143</v>
      </c>
      <c r="CE79" s="68" t="s">
        <v>143</v>
      </c>
      <c r="CF79" s="68" t="s">
        <v>2261</v>
      </c>
      <c r="CG79" s="68" t="s">
        <v>143</v>
      </c>
      <c r="CH79" s="68" t="s">
        <v>143</v>
      </c>
      <c r="CI79" s="68" t="s">
        <v>143</v>
      </c>
      <c r="CJ79" s="68" t="s">
        <v>5272</v>
      </c>
      <c r="CK79" s="68" t="s">
        <v>143</v>
      </c>
      <c r="CL79" s="68" t="s">
        <v>143</v>
      </c>
      <c r="CM79" s="68" t="s">
        <v>143</v>
      </c>
      <c r="CN79" s="68" t="s">
        <v>143</v>
      </c>
      <c r="CO79" s="68" t="s">
        <v>7106</v>
      </c>
      <c r="CP79" s="68" t="s">
        <v>143</v>
      </c>
      <c r="CQ79" s="68" t="s">
        <v>143</v>
      </c>
      <c r="CR79" s="68" t="s">
        <v>143</v>
      </c>
      <c r="CS79" s="68" t="s">
        <v>1</v>
      </c>
      <c r="CT79" s="68" t="s">
        <v>143</v>
      </c>
      <c r="CU79" s="68" t="s">
        <v>1</v>
      </c>
      <c r="CV79" s="68" t="s">
        <v>1985</v>
      </c>
      <c r="CW79" s="68" t="s">
        <v>143</v>
      </c>
      <c r="CX79" s="68" t="s">
        <v>342</v>
      </c>
      <c r="CY79" s="68" t="s">
        <v>166</v>
      </c>
      <c r="CZ79" s="68" t="s">
        <v>136</v>
      </c>
      <c r="DA79" s="68" t="s">
        <v>2007</v>
      </c>
      <c r="DB79" s="68" t="s">
        <v>143</v>
      </c>
      <c r="DC79" s="68" t="s">
        <v>143</v>
      </c>
      <c r="DD79" s="68" t="s">
        <v>2037</v>
      </c>
      <c r="DE79" s="68" t="s">
        <v>2261</v>
      </c>
      <c r="DF79" s="68" t="s">
        <v>7088</v>
      </c>
      <c r="DG79" s="68"/>
      <c r="DK79" s="3"/>
    </row>
    <row r="80" spans="1:115" s="3" customFormat="1" hidden="1" x14ac:dyDescent="0.2">
      <c r="A80" s="73">
        <v>45292</v>
      </c>
      <c r="B80" s="3" t="s">
        <v>15606</v>
      </c>
      <c r="C80" s="68">
        <v>113988</v>
      </c>
      <c r="D80" s="68" t="s">
        <v>7107</v>
      </c>
      <c r="E80" s="68" t="s">
        <v>164</v>
      </c>
      <c r="F80" s="69">
        <v>45320</v>
      </c>
      <c r="G80" s="68" t="s">
        <v>165</v>
      </c>
      <c r="H80" s="68" t="s">
        <v>166</v>
      </c>
      <c r="I80" s="70">
        <v>320</v>
      </c>
      <c r="J80" s="70">
        <v>320</v>
      </c>
      <c r="K80" s="71">
        <f t="shared" si="1"/>
        <v>1.4888492172607872E-2</v>
      </c>
      <c r="L80" s="68" t="s">
        <v>342</v>
      </c>
      <c r="M80" s="68" t="s">
        <v>129</v>
      </c>
      <c r="N80" s="68" t="s">
        <v>1070</v>
      </c>
      <c r="O80" s="68" t="s">
        <v>4594</v>
      </c>
      <c r="P80" s="93" t="s">
        <v>7108</v>
      </c>
      <c r="Q80" s="68" t="s">
        <v>170</v>
      </c>
      <c r="R80" s="68" t="s">
        <v>7109</v>
      </c>
      <c r="S80" s="68" t="s">
        <v>1563</v>
      </c>
      <c r="T80" s="68" t="s">
        <v>135</v>
      </c>
      <c r="U80" s="68" t="s">
        <v>135</v>
      </c>
      <c r="V80" s="68" t="s">
        <v>136</v>
      </c>
      <c r="W80" s="68" t="s">
        <v>137</v>
      </c>
      <c r="X80" s="68" t="s">
        <v>4880</v>
      </c>
      <c r="Y80" s="68" t="s">
        <v>7110</v>
      </c>
      <c r="Z80" s="68" t="s">
        <v>7111</v>
      </c>
      <c r="AA80" s="68" t="s">
        <v>139</v>
      </c>
      <c r="AB80" s="68" t="s">
        <v>140</v>
      </c>
      <c r="AC80" s="68" t="s">
        <v>5272</v>
      </c>
      <c r="AD80" s="68" t="s">
        <v>143</v>
      </c>
      <c r="AE80" s="68" t="s">
        <v>5272</v>
      </c>
      <c r="AF80" s="68" t="s">
        <v>143</v>
      </c>
      <c r="AG80" s="68" t="s">
        <v>235</v>
      </c>
      <c r="AH80" s="68" t="s">
        <v>141</v>
      </c>
      <c r="AI80" s="68" t="s">
        <v>143</v>
      </c>
      <c r="AJ80" s="68" t="s">
        <v>143</v>
      </c>
      <c r="AK80" s="68" t="s">
        <v>142</v>
      </c>
      <c r="AL80" s="68" t="s">
        <v>143</v>
      </c>
      <c r="AM80" s="68" t="s">
        <v>7112</v>
      </c>
      <c r="AN80" s="68" t="s">
        <v>174</v>
      </c>
      <c r="AO80" s="68" t="s">
        <v>4598</v>
      </c>
      <c r="AP80" s="68" t="s">
        <v>1229</v>
      </c>
      <c r="AQ80" s="68" t="s">
        <v>4599</v>
      </c>
      <c r="AR80" s="68" t="s">
        <v>178</v>
      </c>
      <c r="AS80" s="68" t="s">
        <v>179</v>
      </c>
      <c r="AT80" s="68" t="s">
        <v>211</v>
      </c>
      <c r="AU80" s="68" t="s">
        <v>4600</v>
      </c>
      <c r="AV80" s="68" t="s">
        <v>1079</v>
      </c>
      <c r="AW80" s="68" t="s">
        <v>1080</v>
      </c>
      <c r="AX80" s="68" t="s">
        <v>1081</v>
      </c>
      <c r="AY80" s="68" t="s">
        <v>148</v>
      </c>
      <c r="AZ80" s="68" t="s">
        <v>139</v>
      </c>
      <c r="BA80" s="68" t="s">
        <v>148</v>
      </c>
      <c r="BB80" s="68" t="s">
        <v>150</v>
      </c>
      <c r="BC80" s="68" t="s">
        <v>156</v>
      </c>
      <c r="BD80" s="68" t="s">
        <v>157</v>
      </c>
      <c r="BE80" s="68" t="s">
        <v>303</v>
      </c>
      <c r="BF80" s="68" t="s">
        <v>7113</v>
      </c>
      <c r="BG80" s="68" t="s">
        <v>5272</v>
      </c>
      <c r="BH80" s="68" t="s">
        <v>143</v>
      </c>
      <c r="BI80" s="68" t="s">
        <v>143</v>
      </c>
      <c r="BJ80" s="68" t="s">
        <v>143</v>
      </c>
      <c r="BK80" s="68" t="s">
        <v>136</v>
      </c>
      <c r="BL80" s="68" t="s">
        <v>143</v>
      </c>
      <c r="BM80" s="68" t="s">
        <v>200</v>
      </c>
      <c r="BN80" s="68" t="s">
        <v>143</v>
      </c>
      <c r="BO80" s="68" t="s">
        <v>143</v>
      </c>
      <c r="BP80" s="68" t="s">
        <v>143</v>
      </c>
      <c r="BQ80" s="68" t="s">
        <v>3562</v>
      </c>
      <c r="BR80" s="68" t="s">
        <v>5352</v>
      </c>
      <c r="BS80" s="68" t="s">
        <v>162</v>
      </c>
      <c r="BT80" s="68" t="s">
        <v>7112</v>
      </c>
      <c r="BU80" s="68" t="s">
        <v>7112</v>
      </c>
      <c r="BV80" s="68" t="s">
        <v>135</v>
      </c>
      <c r="BW80" s="68" t="s">
        <v>135</v>
      </c>
      <c r="BX80" s="68" t="s">
        <v>135</v>
      </c>
      <c r="BY80" s="68" t="s">
        <v>148</v>
      </c>
      <c r="BZ80" s="68" t="s">
        <v>4203</v>
      </c>
      <c r="CA80" s="68" t="s">
        <v>174</v>
      </c>
      <c r="CB80" s="68" t="s">
        <v>143</v>
      </c>
      <c r="CC80" s="68" t="s">
        <v>143</v>
      </c>
      <c r="CD80" s="68" t="s">
        <v>143</v>
      </c>
      <c r="CE80" s="68" t="s">
        <v>143</v>
      </c>
      <c r="CF80" s="68" t="s">
        <v>2261</v>
      </c>
      <c r="CG80" s="68" t="s">
        <v>2261</v>
      </c>
      <c r="CH80" s="68" t="s">
        <v>143</v>
      </c>
      <c r="CI80" s="68" t="s">
        <v>143</v>
      </c>
      <c r="CJ80" s="68" t="s">
        <v>5272</v>
      </c>
      <c r="CK80" s="68" t="s">
        <v>143</v>
      </c>
      <c r="CL80" s="68" t="s">
        <v>143</v>
      </c>
      <c r="CM80" s="68" t="s">
        <v>143</v>
      </c>
      <c r="CN80" s="68" t="s">
        <v>143</v>
      </c>
      <c r="CO80" s="68" t="s">
        <v>143</v>
      </c>
      <c r="CP80" s="68" t="s">
        <v>143</v>
      </c>
      <c r="CQ80" s="68" t="s">
        <v>143</v>
      </c>
      <c r="CR80" s="68" t="s">
        <v>143</v>
      </c>
      <c r="CS80" s="68" t="s">
        <v>1</v>
      </c>
      <c r="CT80" s="68" t="s">
        <v>143</v>
      </c>
      <c r="CU80" s="68" t="s">
        <v>1</v>
      </c>
      <c r="CV80" s="68" t="s">
        <v>1985</v>
      </c>
      <c r="CW80" s="68" t="s">
        <v>143</v>
      </c>
      <c r="CX80" s="68" t="s">
        <v>342</v>
      </c>
      <c r="CY80" s="68" t="s">
        <v>166</v>
      </c>
      <c r="CZ80" s="68" t="s">
        <v>136</v>
      </c>
      <c r="DA80" s="68" t="s">
        <v>2007</v>
      </c>
      <c r="DB80" s="68" t="s">
        <v>143</v>
      </c>
      <c r="DC80" s="68" t="s">
        <v>143</v>
      </c>
      <c r="DD80" s="68" t="s">
        <v>164</v>
      </c>
      <c r="DE80" s="68" t="s">
        <v>2261</v>
      </c>
      <c r="DF80" s="68" t="s">
        <v>7088</v>
      </c>
      <c r="DG80" s="68"/>
    </row>
    <row r="81" spans="1:115" s="3" customFormat="1" hidden="1" x14ac:dyDescent="0.2">
      <c r="A81" s="73">
        <v>45292</v>
      </c>
      <c r="B81" s="3" t="s">
        <v>15606</v>
      </c>
      <c r="C81" s="68">
        <v>114142</v>
      </c>
      <c r="D81" s="68" t="s">
        <v>6317</v>
      </c>
      <c r="E81" s="68" t="s">
        <v>373</v>
      </c>
      <c r="F81" s="69">
        <v>45307</v>
      </c>
      <c r="G81" s="68" t="s">
        <v>165</v>
      </c>
      <c r="H81" s="68" t="s">
        <v>166</v>
      </c>
      <c r="I81" s="70">
        <v>569.1</v>
      </c>
      <c r="J81" s="70">
        <v>569.1</v>
      </c>
      <c r="K81" s="71">
        <f t="shared" si="1"/>
        <v>2.6478252798222315E-2</v>
      </c>
      <c r="L81" s="68" t="s">
        <v>316</v>
      </c>
      <c r="M81" s="68" t="s">
        <v>317</v>
      </c>
      <c r="N81" s="68" t="s">
        <v>960</v>
      </c>
      <c r="O81" s="68" t="s">
        <v>7114</v>
      </c>
      <c r="P81" s="93" t="s">
        <v>879</v>
      </c>
      <c r="Q81" s="68" t="s">
        <v>2863</v>
      </c>
      <c r="R81" s="68" t="s">
        <v>7115</v>
      </c>
      <c r="S81" s="68" t="s">
        <v>7116</v>
      </c>
      <c r="T81" s="68" t="s">
        <v>135</v>
      </c>
      <c r="U81" s="68" t="s">
        <v>135</v>
      </c>
      <c r="V81" s="68" t="s">
        <v>136</v>
      </c>
      <c r="W81" s="68" t="s">
        <v>137</v>
      </c>
      <c r="X81" s="68" t="s">
        <v>2483</v>
      </c>
      <c r="Y81" s="68" t="s">
        <v>7117</v>
      </c>
      <c r="Z81" s="68" t="s">
        <v>7118</v>
      </c>
      <c r="AA81" s="68" t="s">
        <v>139</v>
      </c>
      <c r="AB81" s="68" t="s">
        <v>226</v>
      </c>
      <c r="AC81" s="68" t="s">
        <v>5272</v>
      </c>
      <c r="AD81" s="68" t="s">
        <v>143</v>
      </c>
      <c r="AE81" s="68" t="s">
        <v>5272</v>
      </c>
      <c r="AF81" s="68" t="s">
        <v>143</v>
      </c>
      <c r="AG81" s="68" t="s">
        <v>235</v>
      </c>
      <c r="AH81" s="68" t="s">
        <v>141</v>
      </c>
      <c r="AI81" s="68" t="s">
        <v>143</v>
      </c>
      <c r="AJ81" s="68" t="s">
        <v>143</v>
      </c>
      <c r="AK81" s="68" t="s">
        <v>207</v>
      </c>
      <c r="AL81" s="68" t="s">
        <v>143</v>
      </c>
      <c r="AM81" s="68" t="s">
        <v>7119</v>
      </c>
      <c r="AN81" s="68" t="s">
        <v>143</v>
      </c>
      <c r="AO81" s="68" t="s">
        <v>7120</v>
      </c>
      <c r="AP81" s="68" t="s">
        <v>7121</v>
      </c>
      <c r="AQ81" s="68" t="s">
        <v>7122</v>
      </c>
      <c r="AR81" s="68" t="s">
        <v>178</v>
      </c>
      <c r="AS81" s="68" t="s">
        <v>179</v>
      </c>
      <c r="AT81" s="68" t="s">
        <v>403</v>
      </c>
      <c r="AU81" s="68" t="s">
        <v>7123</v>
      </c>
      <c r="AV81" s="68" t="s">
        <v>145</v>
      </c>
      <c r="AW81" s="68" t="s">
        <v>146</v>
      </c>
      <c r="AX81" s="68" t="s">
        <v>972</v>
      </c>
      <c r="AY81" s="68" t="s">
        <v>148</v>
      </c>
      <c r="AZ81" s="68" t="s">
        <v>139</v>
      </c>
      <c r="BA81" s="68" t="s">
        <v>149</v>
      </c>
      <c r="BB81" s="68" t="s">
        <v>150</v>
      </c>
      <c r="BC81" s="68" t="s">
        <v>156</v>
      </c>
      <c r="BD81" s="68" t="s">
        <v>157</v>
      </c>
      <c r="BE81" s="68" t="s">
        <v>484</v>
      </c>
      <c r="BF81" s="68" t="s">
        <v>7124</v>
      </c>
      <c r="BG81" s="68" t="s">
        <v>5272</v>
      </c>
      <c r="BH81" s="68" t="s">
        <v>143</v>
      </c>
      <c r="BI81" s="68" t="s">
        <v>143</v>
      </c>
      <c r="BJ81" s="68" t="s">
        <v>143</v>
      </c>
      <c r="BK81" s="68" t="s">
        <v>136</v>
      </c>
      <c r="BL81" s="68" t="s">
        <v>143</v>
      </c>
      <c r="BM81" s="68" t="s">
        <v>160</v>
      </c>
      <c r="BN81" s="68" t="s">
        <v>160</v>
      </c>
      <c r="BO81" s="68" t="s">
        <v>373</v>
      </c>
      <c r="BP81" s="68" t="s">
        <v>143</v>
      </c>
      <c r="BQ81" s="68" t="s">
        <v>4710</v>
      </c>
      <c r="BR81" s="68" t="s">
        <v>5784</v>
      </c>
      <c r="BS81" s="68" t="s">
        <v>241</v>
      </c>
      <c r="BT81" s="68" t="s">
        <v>7119</v>
      </c>
      <c r="BU81" s="68" t="s">
        <v>7119</v>
      </c>
      <c r="BV81" s="68" t="s">
        <v>135</v>
      </c>
      <c r="BW81" s="68" t="s">
        <v>135</v>
      </c>
      <c r="BX81" s="68" t="s">
        <v>135</v>
      </c>
      <c r="BY81" s="68" t="s">
        <v>148</v>
      </c>
      <c r="BZ81" s="68" t="s">
        <v>6439</v>
      </c>
      <c r="CA81" s="68" t="s">
        <v>174</v>
      </c>
      <c r="CB81" s="68" t="s">
        <v>143</v>
      </c>
      <c r="CC81" s="68" t="s">
        <v>143</v>
      </c>
      <c r="CD81" s="68" t="s">
        <v>143</v>
      </c>
      <c r="CE81" s="68" t="s">
        <v>143</v>
      </c>
      <c r="CF81" s="68" t="s">
        <v>2261</v>
      </c>
      <c r="CG81" s="68" t="s">
        <v>143</v>
      </c>
      <c r="CH81" s="68" t="s">
        <v>143</v>
      </c>
      <c r="CI81" s="68" t="s">
        <v>143</v>
      </c>
      <c r="CJ81" s="68" t="s">
        <v>5272</v>
      </c>
      <c r="CK81" s="68" t="s">
        <v>143</v>
      </c>
      <c r="CL81" s="68" t="s">
        <v>143</v>
      </c>
      <c r="CM81" s="68" t="s">
        <v>143</v>
      </c>
      <c r="CN81" s="68" t="s">
        <v>143</v>
      </c>
      <c r="CO81" s="68" t="s">
        <v>7125</v>
      </c>
      <c r="CP81" s="68" t="s">
        <v>143</v>
      </c>
      <c r="CQ81" s="68" t="s">
        <v>143</v>
      </c>
      <c r="CR81" s="68" t="s">
        <v>143</v>
      </c>
      <c r="CS81" s="68" t="s">
        <v>1</v>
      </c>
      <c r="CT81" s="68" t="s">
        <v>143</v>
      </c>
      <c r="CU81" s="68" t="s">
        <v>1</v>
      </c>
      <c r="CV81" s="68" t="s">
        <v>2092</v>
      </c>
      <c r="CW81" s="68" t="s">
        <v>143</v>
      </c>
      <c r="CX81" s="68" t="s">
        <v>316</v>
      </c>
      <c r="CY81" s="68" t="s">
        <v>166</v>
      </c>
      <c r="CZ81" s="68" t="s">
        <v>136</v>
      </c>
      <c r="DA81" s="68" t="s">
        <v>1989</v>
      </c>
      <c r="DB81" s="68" t="s">
        <v>7126</v>
      </c>
      <c r="DC81" s="68" t="s">
        <v>143</v>
      </c>
      <c r="DD81" s="68" t="s">
        <v>373</v>
      </c>
      <c r="DE81" s="68" t="s">
        <v>2261</v>
      </c>
      <c r="DF81" s="68" t="s">
        <v>781</v>
      </c>
      <c r="DG81" s="68"/>
    </row>
    <row r="82" spans="1:115" s="3" customFormat="1" hidden="1" x14ac:dyDescent="0.2">
      <c r="A82" s="73">
        <v>45292</v>
      </c>
      <c r="B82" s="3" t="s">
        <v>15607</v>
      </c>
      <c r="C82" s="68">
        <v>114146</v>
      </c>
      <c r="D82" s="68" t="s">
        <v>6544</v>
      </c>
      <c r="E82" s="68" t="s">
        <v>164</v>
      </c>
      <c r="F82" s="69">
        <v>45315</v>
      </c>
      <c r="G82" s="68" t="s">
        <v>165</v>
      </c>
      <c r="H82" s="68" t="s">
        <v>166</v>
      </c>
      <c r="I82" s="70">
        <v>1055</v>
      </c>
      <c r="J82" s="70">
        <v>990</v>
      </c>
      <c r="K82" s="71">
        <f t="shared" si="1"/>
        <v>4.9085497631566583E-2</v>
      </c>
      <c r="L82" s="68" t="s">
        <v>374</v>
      </c>
      <c r="M82" s="68" t="s">
        <v>317</v>
      </c>
      <c r="N82" s="68" t="s">
        <v>960</v>
      </c>
      <c r="O82" s="68" t="s">
        <v>1118</v>
      </c>
      <c r="P82" s="93" t="s">
        <v>7127</v>
      </c>
      <c r="Q82" s="68" t="s">
        <v>2863</v>
      </c>
      <c r="R82" s="68" t="s">
        <v>7128</v>
      </c>
      <c r="S82" s="68" t="s">
        <v>6547</v>
      </c>
      <c r="T82" s="68" t="s">
        <v>135</v>
      </c>
      <c r="U82" s="68" t="s">
        <v>135</v>
      </c>
      <c r="V82" s="68" t="s">
        <v>136</v>
      </c>
      <c r="W82" s="68" t="s">
        <v>137</v>
      </c>
      <c r="X82" s="68" t="s">
        <v>173</v>
      </c>
      <c r="Y82" s="68" t="s">
        <v>7129</v>
      </c>
      <c r="Z82" s="68" t="s">
        <v>7130</v>
      </c>
      <c r="AA82" s="68" t="s">
        <v>139</v>
      </c>
      <c r="AB82" s="68" t="s">
        <v>323</v>
      </c>
      <c r="AC82" s="68" t="s">
        <v>5272</v>
      </c>
      <c r="AD82" s="68" t="s">
        <v>143</v>
      </c>
      <c r="AE82" s="68" t="s">
        <v>7131</v>
      </c>
      <c r="AF82" s="68" t="s">
        <v>143</v>
      </c>
      <c r="AG82" s="68" t="s">
        <v>235</v>
      </c>
      <c r="AH82" s="68" t="s">
        <v>141</v>
      </c>
      <c r="AI82" s="68" t="s">
        <v>143</v>
      </c>
      <c r="AJ82" s="68" t="s">
        <v>7131</v>
      </c>
      <c r="AK82" s="68" t="s">
        <v>142</v>
      </c>
      <c r="AL82" s="68" t="s">
        <v>143</v>
      </c>
      <c r="AM82" s="68" t="s">
        <v>7132</v>
      </c>
      <c r="AN82" s="68" t="s">
        <v>174</v>
      </c>
      <c r="AO82" s="68" t="s">
        <v>6552</v>
      </c>
      <c r="AP82" s="68" t="s">
        <v>6553</v>
      </c>
      <c r="AQ82" s="68" t="s">
        <v>1124</v>
      </c>
      <c r="AR82" s="68" t="s">
        <v>1014</v>
      </c>
      <c r="AS82" s="68" t="s">
        <v>231</v>
      </c>
      <c r="AT82" s="68" t="s">
        <v>1125</v>
      </c>
      <c r="AU82" s="68" t="s">
        <v>1126</v>
      </c>
      <c r="AV82" s="68" t="s">
        <v>145</v>
      </c>
      <c r="AW82" s="68" t="s">
        <v>146</v>
      </c>
      <c r="AX82" s="68" t="s">
        <v>972</v>
      </c>
      <c r="AY82" s="68" t="s">
        <v>148</v>
      </c>
      <c r="AZ82" s="68" t="s">
        <v>139</v>
      </c>
      <c r="BA82" s="68" t="s">
        <v>149</v>
      </c>
      <c r="BB82" s="68" t="s">
        <v>150</v>
      </c>
      <c r="BC82" s="68" t="s">
        <v>156</v>
      </c>
      <c r="BD82" s="68" t="s">
        <v>157</v>
      </c>
      <c r="BE82" s="68" t="s">
        <v>237</v>
      </c>
      <c r="BF82" s="68" t="s">
        <v>7133</v>
      </c>
      <c r="BG82" s="68" t="s">
        <v>5272</v>
      </c>
      <c r="BH82" s="68" t="s">
        <v>262</v>
      </c>
      <c r="BI82" s="68" t="s">
        <v>7134</v>
      </c>
      <c r="BJ82" s="68" t="s">
        <v>143</v>
      </c>
      <c r="BK82" s="68" t="s">
        <v>136</v>
      </c>
      <c r="BL82" s="68" t="s">
        <v>143</v>
      </c>
      <c r="BM82" s="68" t="s">
        <v>160</v>
      </c>
      <c r="BN82" s="68" t="s">
        <v>160</v>
      </c>
      <c r="BO82" s="68" t="s">
        <v>143</v>
      </c>
      <c r="BP82" s="68" t="s">
        <v>143</v>
      </c>
      <c r="BQ82" s="68" t="s">
        <v>7135</v>
      </c>
      <c r="BR82" s="68" t="s">
        <v>5684</v>
      </c>
      <c r="BS82" s="68" t="s">
        <v>314</v>
      </c>
      <c r="BT82" s="68" t="s">
        <v>7131</v>
      </c>
      <c r="BU82" s="68" t="s">
        <v>7131</v>
      </c>
      <c r="BV82" s="68" t="s">
        <v>135</v>
      </c>
      <c r="BW82" s="68" t="s">
        <v>135</v>
      </c>
      <c r="BX82" s="68" t="s">
        <v>135</v>
      </c>
      <c r="BY82" s="68" t="s">
        <v>148</v>
      </c>
      <c r="BZ82" s="68" t="s">
        <v>4858</v>
      </c>
      <c r="CA82" s="68" t="s">
        <v>174</v>
      </c>
      <c r="CB82" s="68" t="s">
        <v>143</v>
      </c>
      <c r="CC82" s="68" t="s">
        <v>143</v>
      </c>
      <c r="CD82" s="68" t="s">
        <v>143</v>
      </c>
      <c r="CE82" s="68" t="s">
        <v>6557</v>
      </c>
      <c r="CF82" s="68" t="s">
        <v>2261</v>
      </c>
      <c r="CG82" s="68" t="s">
        <v>2261</v>
      </c>
      <c r="CH82" s="68" t="s">
        <v>143</v>
      </c>
      <c r="CI82" s="68" t="s">
        <v>143</v>
      </c>
      <c r="CJ82" s="68" t="s">
        <v>5272</v>
      </c>
      <c r="CK82" s="68" t="s">
        <v>143</v>
      </c>
      <c r="CL82" s="68" t="s">
        <v>143</v>
      </c>
      <c r="CM82" s="68" t="s">
        <v>143</v>
      </c>
      <c r="CN82" s="68" t="s">
        <v>143</v>
      </c>
      <c r="CO82" s="68" t="s">
        <v>6206</v>
      </c>
      <c r="CP82" s="68" t="s">
        <v>143</v>
      </c>
      <c r="CQ82" s="68" t="s">
        <v>143</v>
      </c>
      <c r="CR82" s="68" t="s">
        <v>143</v>
      </c>
      <c r="CS82" s="68" t="s">
        <v>1</v>
      </c>
      <c r="CT82" s="68" t="s">
        <v>143</v>
      </c>
      <c r="CU82" s="68" t="s">
        <v>1</v>
      </c>
      <c r="CV82" s="68" t="s">
        <v>2092</v>
      </c>
      <c r="CW82" s="68" t="s">
        <v>2092</v>
      </c>
      <c r="CX82" s="68" t="s">
        <v>374</v>
      </c>
      <c r="CY82" s="68" t="s">
        <v>166</v>
      </c>
      <c r="CZ82" s="68" t="s">
        <v>136</v>
      </c>
      <c r="DA82" s="68" t="s">
        <v>1989</v>
      </c>
      <c r="DB82" s="68" t="s">
        <v>6558</v>
      </c>
      <c r="DC82" s="68" t="s">
        <v>143</v>
      </c>
      <c r="DD82" s="68" t="s">
        <v>164</v>
      </c>
      <c r="DE82" s="68" t="s">
        <v>2261</v>
      </c>
      <c r="DF82" s="68" t="s">
        <v>6915</v>
      </c>
      <c r="DG82" s="68"/>
    </row>
    <row r="83" spans="1:115" s="3" customFormat="1" hidden="1" x14ac:dyDescent="0.2">
      <c r="A83" s="73">
        <v>45292</v>
      </c>
      <c r="B83" s="3" t="s">
        <v>15606</v>
      </c>
      <c r="C83" s="68">
        <v>114154</v>
      </c>
      <c r="D83" s="68" t="s">
        <v>6317</v>
      </c>
      <c r="E83" s="68" t="s">
        <v>373</v>
      </c>
      <c r="F83" s="69">
        <v>45320</v>
      </c>
      <c r="G83" s="68" t="s">
        <v>165</v>
      </c>
      <c r="H83" s="68" t="s">
        <v>166</v>
      </c>
      <c r="I83" s="70">
        <v>1050.97</v>
      </c>
      <c r="J83" s="70">
        <v>1050.97</v>
      </c>
      <c r="K83" s="71">
        <f t="shared" si="1"/>
        <v>4.8897995683267803E-2</v>
      </c>
      <c r="L83" s="68" t="s">
        <v>316</v>
      </c>
      <c r="M83" s="68" t="s">
        <v>317</v>
      </c>
      <c r="N83" s="68" t="s">
        <v>960</v>
      </c>
      <c r="O83" s="68" t="s">
        <v>7136</v>
      </c>
      <c r="P83" s="93" t="s">
        <v>879</v>
      </c>
      <c r="Q83" s="68" t="s">
        <v>2863</v>
      </c>
      <c r="R83" s="68" t="s">
        <v>143</v>
      </c>
      <c r="S83" s="68" t="s">
        <v>7137</v>
      </c>
      <c r="T83" s="68" t="s">
        <v>135</v>
      </c>
      <c r="U83" s="68" t="s">
        <v>135</v>
      </c>
      <c r="V83" s="68" t="s">
        <v>136</v>
      </c>
      <c r="W83" s="68" t="s">
        <v>137</v>
      </c>
      <c r="X83" s="68" t="s">
        <v>2483</v>
      </c>
      <c r="Y83" s="68" t="s">
        <v>7138</v>
      </c>
      <c r="Z83" s="68" t="s">
        <v>7139</v>
      </c>
      <c r="AA83" s="68" t="s">
        <v>139</v>
      </c>
      <c r="AB83" s="68" t="s">
        <v>226</v>
      </c>
      <c r="AC83" s="68" t="s">
        <v>5272</v>
      </c>
      <c r="AD83" s="68" t="s">
        <v>143</v>
      </c>
      <c r="AE83" s="68" t="s">
        <v>5272</v>
      </c>
      <c r="AF83" s="68" t="s">
        <v>143</v>
      </c>
      <c r="AG83" s="68" t="s">
        <v>235</v>
      </c>
      <c r="AH83" s="68" t="s">
        <v>141</v>
      </c>
      <c r="AI83" s="68" t="s">
        <v>143</v>
      </c>
      <c r="AJ83" s="68" t="s">
        <v>143</v>
      </c>
      <c r="AK83" s="68" t="s">
        <v>207</v>
      </c>
      <c r="AL83" s="68" t="s">
        <v>143</v>
      </c>
      <c r="AM83" s="68" t="s">
        <v>7140</v>
      </c>
      <c r="AN83" s="68" t="s">
        <v>143</v>
      </c>
      <c r="AO83" s="68" t="s">
        <v>7141</v>
      </c>
      <c r="AP83" s="68" t="s">
        <v>7142</v>
      </c>
      <c r="AQ83" s="68" t="s">
        <v>7143</v>
      </c>
      <c r="AR83" s="68" t="s">
        <v>353</v>
      </c>
      <c r="AS83" s="68" t="s">
        <v>231</v>
      </c>
      <c r="AT83" s="68" t="s">
        <v>5736</v>
      </c>
      <c r="AU83" s="68" t="s">
        <v>7144</v>
      </c>
      <c r="AV83" s="68" t="s">
        <v>145</v>
      </c>
      <c r="AW83" s="68" t="s">
        <v>146</v>
      </c>
      <c r="AX83" s="68" t="s">
        <v>972</v>
      </c>
      <c r="AY83" s="68" t="s">
        <v>148</v>
      </c>
      <c r="AZ83" s="68" t="s">
        <v>139</v>
      </c>
      <c r="BA83" s="68" t="s">
        <v>149</v>
      </c>
      <c r="BB83" s="68" t="s">
        <v>150</v>
      </c>
      <c r="BC83" s="68" t="s">
        <v>156</v>
      </c>
      <c r="BD83" s="68" t="s">
        <v>276</v>
      </c>
      <c r="BE83" s="68" t="s">
        <v>143</v>
      </c>
      <c r="BF83" s="68" t="s">
        <v>143</v>
      </c>
      <c r="BG83" s="68" t="s">
        <v>5272</v>
      </c>
      <c r="BH83" s="68" t="s">
        <v>143</v>
      </c>
      <c r="BI83" s="68" t="s">
        <v>143</v>
      </c>
      <c r="BJ83" s="68" t="s">
        <v>143</v>
      </c>
      <c r="BK83" s="68" t="s">
        <v>136</v>
      </c>
      <c r="BL83" s="68" t="s">
        <v>143</v>
      </c>
      <c r="BM83" s="68" t="s">
        <v>160</v>
      </c>
      <c r="BN83" s="68" t="s">
        <v>160</v>
      </c>
      <c r="BO83" s="68" t="s">
        <v>373</v>
      </c>
      <c r="BP83" s="68" t="s">
        <v>143</v>
      </c>
      <c r="BQ83" s="68" t="s">
        <v>143</v>
      </c>
      <c r="BR83" s="68" t="s">
        <v>5272</v>
      </c>
      <c r="BS83" s="68" t="s">
        <v>682</v>
      </c>
      <c r="BT83" s="68" t="s">
        <v>7140</v>
      </c>
      <c r="BU83" s="68" t="s">
        <v>7140</v>
      </c>
      <c r="BV83" s="68" t="s">
        <v>135</v>
      </c>
      <c r="BW83" s="68" t="s">
        <v>135</v>
      </c>
      <c r="BX83" s="68" t="s">
        <v>135</v>
      </c>
      <c r="BY83" s="68" t="s">
        <v>148</v>
      </c>
      <c r="BZ83" s="68" t="s">
        <v>6439</v>
      </c>
      <c r="CA83" s="68" t="s">
        <v>174</v>
      </c>
      <c r="CB83" s="68" t="s">
        <v>143</v>
      </c>
      <c r="CC83" s="68" t="s">
        <v>143</v>
      </c>
      <c r="CD83" s="68" t="s">
        <v>143</v>
      </c>
      <c r="CE83" s="68" t="s">
        <v>143</v>
      </c>
      <c r="CF83" s="68" t="s">
        <v>2261</v>
      </c>
      <c r="CG83" s="68" t="s">
        <v>143</v>
      </c>
      <c r="CH83" s="68" t="s">
        <v>143</v>
      </c>
      <c r="CI83" s="68" t="s">
        <v>143</v>
      </c>
      <c r="CJ83" s="68" t="s">
        <v>5272</v>
      </c>
      <c r="CK83" s="68" t="s">
        <v>143</v>
      </c>
      <c r="CL83" s="68" t="s">
        <v>143</v>
      </c>
      <c r="CM83" s="68" t="s">
        <v>143</v>
      </c>
      <c r="CN83" s="68" t="s">
        <v>143</v>
      </c>
      <c r="CO83" s="68" t="s">
        <v>143</v>
      </c>
      <c r="CP83" s="68" t="s">
        <v>143</v>
      </c>
      <c r="CQ83" s="68" t="s">
        <v>143</v>
      </c>
      <c r="CR83" s="68" t="s">
        <v>143</v>
      </c>
      <c r="CS83" s="68" t="s">
        <v>1</v>
      </c>
      <c r="CT83" s="68" t="s">
        <v>143</v>
      </c>
      <c r="CU83" s="68" t="s">
        <v>1</v>
      </c>
      <c r="CV83" s="68" t="s">
        <v>2092</v>
      </c>
      <c r="CW83" s="68" t="s">
        <v>143</v>
      </c>
      <c r="CX83" s="68" t="s">
        <v>316</v>
      </c>
      <c r="CY83" s="68" t="s">
        <v>166</v>
      </c>
      <c r="CZ83" s="68" t="s">
        <v>136</v>
      </c>
      <c r="DA83" s="68" t="s">
        <v>2495</v>
      </c>
      <c r="DB83" s="68" t="s">
        <v>143</v>
      </c>
      <c r="DC83" s="68" t="s">
        <v>143</v>
      </c>
      <c r="DD83" s="68" t="s">
        <v>373</v>
      </c>
      <c r="DE83" s="68" t="s">
        <v>2261</v>
      </c>
      <c r="DF83" s="68" t="s">
        <v>7088</v>
      </c>
      <c r="DG83" s="68"/>
    </row>
    <row r="84" spans="1:115" s="3" customFormat="1" hidden="1" x14ac:dyDescent="0.2">
      <c r="A84" s="73">
        <v>45323</v>
      </c>
      <c r="B84" s="3" t="s">
        <v>12718</v>
      </c>
      <c r="C84" s="68">
        <v>114177</v>
      </c>
      <c r="D84" s="68" t="s">
        <v>6515</v>
      </c>
      <c r="E84" s="68" t="s">
        <v>364</v>
      </c>
      <c r="F84" s="69">
        <v>45323</v>
      </c>
      <c r="G84" s="68" t="s">
        <v>126</v>
      </c>
      <c r="H84" s="68" t="s">
        <v>166</v>
      </c>
      <c r="I84" s="70">
        <v>1003.44</v>
      </c>
      <c r="J84" s="70">
        <v>990</v>
      </c>
      <c r="K84" s="71">
        <f t="shared" si="1"/>
        <v>4.6686589330255136E-2</v>
      </c>
      <c r="L84" s="68" t="s">
        <v>953</v>
      </c>
      <c r="M84" s="68" t="s">
        <v>7145</v>
      </c>
      <c r="N84" s="68" t="s">
        <v>219</v>
      </c>
      <c r="O84" s="68" t="s">
        <v>2705</v>
      </c>
      <c r="P84" s="93" t="s">
        <v>7146</v>
      </c>
      <c r="Q84" s="68" t="s">
        <v>170</v>
      </c>
      <c r="R84" s="68" t="s">
        <v>7147</v>
      </c>
      <c r="S84" s="68" t="s">
        <v>2872</v>
      </c>
      <c r="T84" s="68" t="s">
        <v>135</v>
      </c>
      <c r="U84" s="68" t="s">
        <v>135</v>
      </c>
      <c r="V84" s="68" t="s">
        <v>506</v>
      </c>
      <c r="W84" s="68" t="s">
        <v>137</v>
      </c>
      <c r="X84" s="68" t="s">
        <v>225</v>
      </c>
      <c r="Y84" s="68" t="s">
        <v>7148</v>
      </c>
      <c r="Z84" s="68" t="s">
        <v>7149</v>
      </c>
      <c r="AA84" s="68" t="s">
        <v>139</v>
      </c>
      <c r="AB84" s="68" t="s">
        <v>323</v>
      </c>
      <c r="AC84" s="68" t="s">
        <v>5272</v>
      </c>
      <c r="AD84" s="68" t="s">
        <v>143</v>
      </c>
      <c r="AE84" s="68" t="s">
        <v>7150</v>
      </c>
      <c r="AF84" s="68" t="s">
        <v>143</v>
      </c>
      <c r="AG84" s="68" t="s">
        <v>5974</v>
      </c>
      <c r="AH84" s="68" t="s">
        <v>141</v>
      </c>
      <c r="AI84" s="68" t="s">
        <v>143</v>
      </c>
      <c r="AJ84" s="68" t="s">
        <v>7151</v>
      </c>
      <c r="AK84" s="68" t="s">
        <v>207</v>
      </c>
      <c r="AL84" s="68" t="s">
        <v>7152</v>
      </c>
      <c r="AM84" s="68" t="s">
        <v>7132</v>
      </c>
      <c r="AN84" s="68" t="s">
        <v>144</v>
      </c>
      <c r="AO84" s="68" t="s">
        <v>227</v>
      </c>
      <c r="AP84" s="68" t="s">
        <v>228</v>
      </c>
      <c r="AQ84" s="68" t="s">
        <v>2709</v>
      </c>
      <c r="AR84" s="68" t="s">
        <v>230</v>
      </c>
      <c r="AS84" s="68" t="s">
        <v>231</v>
      </c>
      <c r="AT84" s="68" t="s">
        <v>232</v>
      </c>
      <c r="AU84" s="68" t="s">
        <v>233</v>
      </c>
      <c r="AV84" s="68" t="s">
        <v>234</v>
      </c>
      <c r="AW84" s="68" t="s">
        <v>165</v>
      </c>
      <c r="AX84" s="68" t="s">
        <v>235</v>
      </c>
      <c r="AY84" s="68" t="s">
        <v>148</v>
      </c>
      <c r="AZ84" s="68" t="s">
        <v>139</v>
      </c>
      <c r="BA84" s="68" t="s">
        <v>875</v>
      </c>
      <c r="BB84" s="68" t="s">
        <v>150</v>
      </c>
      <c r="BC84" s="68" t="s">
        <v>156</v>
      </c>
      <c r="BD84" s="68" t="s">
        <v>157</v>
      </c>
      <c r="BE84" s="68" t="s">
        <v>237</v>
      </c>
      <c r="BF84" s="68" t="s">
        <v>7153</v>
      </c>
      <c r="BG84" s="68" t="s">
        <v>5272</v>
      </c>
      <c r="BH84" s="68" t="s">
        <v>143</v>
      </c>
      <c r="BI84" s="68" t="s">
        <v>143</v>
      </c>
      <c r="BJ84" s="68" t="s">
        <v>143</v>
      </c>
      <c r="BK84" s="68" t="s">
        <v>506</v>
      </c>
      <c r="BL84" s="68" t="s">
        <v>143</v>
      </c>
      <c r="BM84" s="68" t="s">
        <v>160</v>
      </c>
      <c r="BN84" s="68" t="s">
        <v>160</v>
      </c>
      <c r="BO84" s="68" t="s">
        <v>125</v>
      </c>
      <c r="BP84" s="68" t="s">
        <v>143</v>
      </c>
      <c r="BQ84" s="68" t="s">
        <v>7154</v>
      </c>
      <c r="BR84" s="68" t="s">
        <v>5684</v>
      </c>
      <c r="BS84" s="68" t="s">
        <v>314</v>
      </c>
      <c r="BT84" s="68" t="s">
        <v>7150</v>
      </c>
      <c r="BU84" s="68" t="s">
        <v>7150</v>
      </c>
      <c r="BV84" s="68" t="s">
        <v>135</v>
      </c>
      <c r="BW84" s="68" t="s">
        <v>135</v>
      </c>
      <c r="BX84" s="68" t="s">
        <v>135</v>
      </c>
      <c r="BY84" s="68" t="s">
        <v>148</v>
      </c>
      <c r="BZ84" s="68" t="s">
        <v>2717</v>
      </c>
      <c r="CA84" s="68" t="s">
        <v>174</v>
      </c>
      <c r="CB84" s="68" t="s">
        <v>143</v>
      </c>
      <c r="CC84" s="68" t="s">
        <v>143</v>
      </c>
      <c r="CD84" s="68" t="s">
        <v>143</v>
      </c>
      <c r="CE84" s="68" t="s">
        <v>143</v>
      </c>
      <c r="CF84" s="68" t="s">
        <v>2261</v>
      </c>
      <c r="CG84" s="68" t="s">
        <v>6505</v>
      </c>
      <c r="CH84" s="68" t="s">
        <v>143</v>
      </c>
      <c r="CI84" s="68" t="s">
        <v>143</v>
      </c>
      <c r="CJ84" s="68" t="s">
        <v>5272</v>
      </c>
      <c r="CK84" s="68" t="s">
        <v>143</v>
      </c>
      <c r="CL84" s="68" t="s">
        <v>143</v>
      </c>
      <c r="CM84" s="68" t="s">
        <v>143</v>
      </c>
      <c r="CN84" s="68" t="s">
        <v>143</v>
      </c>
      <c r="CO84" s="68" t="s">
        <v>7155</v>
      </c>
      <c r="CP84" s="68" t="s">
        <v>143</v>
      </c>
      <c r="CQ84" s="68" t="s">
        <v>143</v>
      </c>
      <c r="CR84" s="68" t="s">
        <v>143</v>
      </c>
      <c r="CS84" s="68" t="s">
        <v>1</v>
      </c>
      <c r="CT84" s="68" t="s">
        <v>143</v>
      </c>
      <c r="CU84" s="68" t="s">
        <v>1</v>
      </c>
      <c r="CV84" s="68" t="s">
        <v>2092</v>
      </c>
      <c r="CW84" s="68" t="s">
        <v>2092</v>
      </c>
      <c r="CX84" s="68" t="s">
        <v>953</v>
      </c>
      <c r="CY84" s="68" t="s">
        <v>166</v>
      </c>
      <c r="CZ84" s="68" t="s">
        <v>506</v>
      </c>
      <c r="DA84" s="68" t="s">
        <v>2007</v>
      </c>
      <c r="DB84" s="68" t="s">
        <v>143</v>
      </c>
      <c r="DC84" s="68" t="s">
        <v>225</v>
      </c>
      <c r="DD84" s="68" t="s">
        <v>125</v>
      </c>
      <c r="DE84" s="68" t="s">
        <v>6302</v>
      </c>
      <c r="DF84" s="68" t="s">
        <v>2261</v>
      </c>
      <c r="DG84" s="68" t="s">
        <v>143</v>
      </c>
      <c r="DH84" s="3" t="s">
        <v>7156</v>
      </c>
      <c r="DI84" s="3" t="s">
        <v>143</v>
      </c>
    </row>
    <row r="85" spans="1:115" s="3" customFormat="1" hidden="1" x14ac:dyDescent="0.2">
      <c r="A85" s="73">
        <v>45323</v>
      </c>
      <c r="B85" s="3" t="s">
        <v>12718</v>
      </c>
      <c r="C85" s="68">
        <v>114387</v>
      </c>
      <c r="D85" s="68" t="s">
        <v>7157</v>
      </c>
      <c r="E85" s="68" t="s">
        <v>7158</v>
      </c>
      <c r="F85" s="69">
        <v>45324</v>
      </c>
      <c r="G85" s="68" t="s">
        <v>165</v>
      </c>
      <c r="H85" s="68" t="s">
        <v>166</v>
      </c>
      <c r="I85" s="70">
        <v>2176.4499999999998</v>
      </c>
      <c r="J85" s="70">
        <v>443.54</v>
      </c>
      <c r="K85" s="71">
        <f t="shared" si="1"/>
        <v>0.10126268371585126</v>
      </c>
      <c r="L85" s="68" t="s">
        <v>953</v>
      </c>
      <c r="M85" s="68" t="s">
        <v>7145</v>
      </c>
      <c r="N85" s="68" t="s">
        <v>219</v>
      </c>
      <c r="O85" s="68" t="s">
        <v>7159</v>
      </c>
      <c r="P85" s="93" t="s">
        <v>7160</v>
      </c>
      <c r="Q85" s="68" t="s">
        <v>170</v>
      </c>
      <c r="R85" s="68" t="s">
        <v>7161</v>
      </c>
      <c r="S85" s="68" t="s">
        <v>7162</v>
      </c>
      <c r="T85" s="68" t="s">
        <v>135</v>
      </c>
      <c r="U85" s="68" t="s">
        <v>135</v>
      </c>
      <c r="V85" s="68" t="s">
        <v>506</v>
      </c>
      <c r="W85" s="68" t="s">
        <v>137</v>
      </c>
      <c r="X85" s="68" t="s">
        <v>225</v>
      </c>
      <c r="Y85" s="68" t="s">
        <v>7163</v>
      </c>
      <c r="Z85" s="68" t="s">
        <v>7164</v>
      </c>
      <c r="AA85" s="68" t="s">
        <v>139</v>
      </c>
      <c r="AB85" s="68" t="s">
        <v>323</v>
      </c>
      <c r="AC85" s="68" t="s">
        <v>5272</v>
      </c>
      <c r="AD85" s="68" t="s">
        <v>143</v>
      </c>
      <c r="AE85" s="68" t="s">
        <v>7165</v>
      </c>
      <c r="AF85" s="68" t="s">
        <v>143</v>
      </c>
      <c r="AG85" s="68" t="s">
        <v>235</v>
      </c>
      <c r="AH85" s="68" t="s">
        <v>141</v>
      </c>
      <c r="AI85" s="68" t="s">
        <v>143</v>
      </c>
      <c r="AJ85" s="68" t="s">
        <v>7165</v>
      </c>
      <c r="AK85" s="68" t="s">
        <v>207</v>
      </c>
      <c r="AL85" s="68" t="s">
        <v>143</v>
      </c>
      <c r="AM85" s="68" t="s">
        <v>7166</v>
      </c>
      <c r="AN85" s="68" t="s">
        <v>144</v>
      </c>
      <c r="AO85" s="68" t="s">
        <v>7167</v>
      </c>
      <c r="AP85" s="68" t="s">
        <v>428</v>
      </c>
      <c r="AQ85" s="68" t="s">
        <v>7168</v>
      </c>
      <c r="AR85" s="68" t="s">
        <v>430</v>
      </c>
      <c r="AS85" s="68" t="s">
        <v>431</v>
      </c>
      <c r="AT85" s="68" t="s">
        <v>4482</v>
      </c>
      <c r="AU85" s="68" t="s">
        <v>7169</v>
      </c>
      <c r="AV85" s="68" t="s">
        <v>234</v>
      </c>
      <c r="AW85" s="68" t="s">
        <v>165</v>
      </c>
      <c r="AX85" s="68" t="s">
        <v>235</v>
      </c>
      <c r="AY85" s="68" t="s">
        <v>148</v>
      </c>
      <c r="AZ85" s="68" t="s">
        <v>139</v>
      </c>
      <c r="BA85" s="68" t="s">
        <v>875</v>
      </c>
      <c r="BB85" s="68" t="s">
        <v>150</v>
      </c>
      <c r="BC85" s="68" t="s">
        <v>156</v>
      </c>
      <c r="BD85" s="68" t="s">
        <v>157</v>
      </c>
      <c r="BE85" s="68" t="s">
        <v>303</v>
      </c>
      <c r="BF85" s="68" t="s">
        <v>7170</v>
      </c>
      <c r="BG85" s="68" t="s">
        <v>5272</v>
      </c>
      <c r="BH85" s="68" t="s">
        <v>143</v>
      </c>
      <c r="BI85" s="68" t="s">
        <v>143</v>
      </c>
      <c r="BJ85" s="68" t="s">
        <v>143</v>
      </c>
      <c r="BK85" s="68" t="s">
        <v>506</v>
      </c>
      <c r="BL85" s="68" t="s">
        <v>143</v>
      </c>
      <c r="BM85" s="68" t="s">
        <v>160</v>
      </c>
      <c r="BN85" s="68" t="s">
        <v>160</v>
      </c>
      <c r="BO85" s="68" t="s">
        <v>125</v>
      </c>
      <c r="BP85" s="68" t="s">
        <v>143</v>
      </c>
      <c r="BQ85" s="68" t="s">
        <v>7171</v>
      </c>
      <c r="BR85" s="68" t="s">
        <v>5352</v>
      </c>
      <c r="BS85" s="68" t="s">
        <v>162</v>
      </c>
      <c r="BT85" s="68" t="s">
        <v>7165</v>
      </c>
      <c r="BU85" s="68" t="s">
        <v>7165</v>
      </c>
      <c r="BV85" s="68" t="s">
        <v>135</v>
      </c>
      <c r="BW85" s="68" t="s">
        <v>135</v>
      </c>
      <c r="BX85" s="68" t="s">
        <v>135</v>
      </c>
      <c r="BY85" s="68" t="s">
        <v>148</v>
      </c>
      <c r="BZ85" s="68" t="s">
        <v>7172</v>
      </c>
      <c r="CA85" s="68" t="s">
        <v>174</v>
      </c>
      <c r="CB85" s="68" t="s">
        <v>143</v>
      </c>
      <c r="CC85" s="68" t="s">
        <v>143</v>
      </c>
      <c r="CD85" s="68" t="s">
        <v>143</v>
      </c>
      <c r="CE85" s="68" t="s">
        <v>143</v>
      </c>
      <c r="CF85" s="68" t="s">
        <v>2261</v>
      </c>
      <c r="CG85" s="68" t="s">
        <v>6505</v>
      </c>
      <c r="CH85" s="68" t="s">
        <v>143</v>
      </c>
      <c r="CI85" s="68" t="s">
        <v>143</v>
      </c>
      <c r="CJ85" s="68" t="s">
        <v>5272</v>
      </c>
      <c r="CK85" s="68" t="s">
        <v>143</v>
      </c>
      <c r="CL85" s="68" t="s">
        <v>143</v>
      </c>
      <c r="CM85" s="68" t="s">
        <v>143</v>
      </c>
      <c r="CN85" s="68" t="s">
        <v>143</v>
      </c>
      <c r="CO85" s="68" t="s">
        <v>7173</v>
      </c>
      <c r="CP85" s="68" t="s">
        <v>143</v>
      </c>
      <c r="CQ85" s="68" t="s">
        <v>143</v>
      </c>
      <c r="CR85" s="68" t="s">
        <v>143</v>
      </c>
      <c r="CS85" s="68" t="s">
        <v>1</v>
      </c>
      <c r="CT85" s="68" t="s">
        <v>143</v>
      </c>
      <c r="CU85" s="68" t="s">
        <v>1</v>
      </c>
      <c r="CV85" s="68" t="s">
        <v>1985</v>
      </c>
      <c r="CW85" s="68" t="s">
        <v>2092</v>
      </c>
      <c r="CX85" s="68" t="s">
        <v>953</v>
      </c>
      <c r="CY85" s="68" t="s">
        <v>166</v>
      </c>
      <c r="CZ85" s="68" t="s">
        <v>506</v>
      </c>
      <c r="DA85" s="68" t="s">
        <v>2007</v>
      </c>
      <c r="DB85" s="68" t="s">
        <v>7174</v>
      </c>
      <c r="DC85" s="68" t="s">
        <v>225</v>
      </c>
      <c r="DD85" s="68" t="s">
        <v>125</v>
      </c>
      <c r="DE85" s="68" t="s">
        <v>6302</v>
      </c>
      <c r="DF85" s="68" t="s">
        <v>6302</v>
      </c>
      <c r="DG85" s="68" t="s">
        <v>143</v>
      </c>
      <c r="DH85" s="3" t="s">
        <v>7175</v>
      </c>
      <c r="DI85" s="3" t="s">
        <v>143</v>
      </c>
    </row>
    <row r="86" spans="1:115" s="3" customFormat="1" hidden="1" x14ac:dyDescent="0.2">
      <c r="A86" s="73">
        <v>45323</v>
      </c>
      <c r="B86" s="3" t="s">
        <v>11</v>
      </c>
      <c r="C86" s="68">
        <v>114406</v>
      </c>
      <c r="D86" s="68" t="s">
        <v>11</v>
      </c>
      <c r="E86" s="68" t="s">
        <v>685</v>
      </c>
      <c r="F86" s="69">
        <v>45323</v>
      </c>
      <c r="G86" s="68" t="s">
        <v>165</v>
      </c>
      <c r="H86" s="68" t="s">
        <v>166</v>
      </c>
      <c r="I86" s="70">
        <v>173.4</v>
      </c>
      <c r="J86" s="70">
        <v>130</v>
      </c>
      <c r="K86" s="71">
        <f t="shared" si="1"/>
        <v>8.0677016960318919E-3</v>
      </c>
      <c r="L86" s="68" t="s">
        <v>258</v>
      </c>
      <c r="M86" s="68" t="s">
        <v>129</v>
      </c>
      <c r="N86" s="68" t="s">
        <v>960</v>
      </c>
      <c r="O86" s="68" t="s">
        <v>7176</v>
      </c>
      <c r="P86" s="93" t="s">
        <v>1810</v>
      </c>
      <c r="Q86" s="68" t="s">
        <v>170</v>
      </c>
      <c r="R86" s="68" t="s">
        <v>7177</v>
      </c>
      <c r="S86" s="68" t="s">
        <v>7178</v>
      </c>
      <c r="T86" s="68" t="s">
        <v>135</v>
      </c>
      <c r="U86" s="68" t="s">
        <v>135</v>
      </c>
      <c r="V86" s="68" t="s">
        <v>136</v>
      </c>
      <c r="W86" s="68" t="s">
        <v>137</v>
      </c>
      <c r="X86" s="68" t="s">
        <v>957</v>
      </c>
      <c r="Y86" s="68" t="s">
        <v>7179</v>
      </c>
      <c r="Z86" s="68" t="s">
        <v>7180</v>
      </c>
      <c r="AA86" s="68" t="s">
        <v>139</v>
      </c>
      <c r="AB86" s="68" t="s">
        <v>140</v>
      </c>
      <c r="AC86" s="68" t="s">
        <v>5272</v>
      </c>
      <c r="AD86" s="68" t="s">
        <v>143</v>
      </c>
      <c r="AE86" s="68" t="s">
        <v>7181</v>
      </c>
      <c r="AF86" s="68" t="s">
        <v>7182</v>
      </c>
      <c r="AG86" s="68" t="s">
        <v>235</v>
      </c>
      <c r="AH86" s="68" t="s">
        <v>141</v>
      </c>
      <c r="AI86" s="68" t="s">
        <v>143</v>
      </c>
      <c r="AJ86" s="68" t="s">
        <v>7181</v>
      </c>
      <c r="AK86" s="68" t="s">
        <v>142</v>
      </c>
      <c r="AL86" s="68" t="s">
        <v>143</v>
      </c>
      <c r="AM86" s="68" t="s">
        <v>5515</v>
      </c>
      <c r="AN86" s="68" t="s">
        <v>174</v>
      </c>
      <c r="AO86" s="68" t="s">
        <v>7183</v>
      </c>
      <c r="AP86" s="68" t="s">
        <v>2242</v>
      </c>
      <c r="AQ86" s="68" t="s">
        <v>7184</v>
      </c>
      <c r="AR86" s="68" t="s">
        <v>2082</v>
      </c>
      <c r="AS86" s="68" t="s">
        <v>231</v>
      </c>
      <c r="AT86" s="68" t="s">
        <v>6602</v>
      </c>
      <c r="AU86" s="68" t="s">
        <v>2245</v>
      </c>
      <c r="AV86" s="68" t="s">
        <v>145</v>
      </c>
      <c r="AW86" s="68" t="s">
        <v>146</v>
      </c>
      <c r="AX86" s="68" t="s">
        <v>972</v>
      </c>
      <c r="AY86" s="68" t="s">
        <v>148</v>
      </c>
      <c r="AZ86" s="68" t="s">
        <v>139</v>
      </c>
      <c r="BA86" s="68" t="s">
        <v>149</v>
      </c>
      <c r="BB86" s="68" t="s">
        <v>150</v>
      </c>
      <c r="BC86" s="68" t="s">
        <v>156</v>
      </c>
      <c r="BD86" s="68" t="s">
        <v>157</v>
      </c>
      <c r="BE86" s="68" t="s">
        <v>303</v>
      </c>
      <c r="BF86" s="68" t="s">
        <v>7185</v>
      </c>
      <c r="BG86" s="68" t="s">
        <v>5272</v>
      </c>
      <c r="BH86" s="68" t="s">
        <v>143</v>
      </c>
      <c r="BI86" s="68" t="s">
        <v>7186</v>
      </c>
      <c r="BJ86" s="68" t="s">
        <v>143</v>
      </c>
      <c r="BK86" s="68" t="s">
        <v>136</v>
      </c>
      <c r="BL86" s="68" t="s">
        <v>143</v>
      </c>
      <c r="BM86" s="68" t="s">
        <v>160</v>
      </c>
      <c r="BN86" s="68" t="s">
        <v>160</v>
      </c>
      <c r="BO86" s="68" t="s">
        <v>143</v>
      </c>
      <c r="BP86" s="68" t="s">
        <v>143</v>
      </c>
      <c r="BQ86" s="68" t="s">
        <v>834</v>
      </c>
      <c r="BR86" s="68" t="s">
        <v>5352</v>
      </c>
      <c r="BS86" s="68" t="s">
        <v>162</v>
      </c>
      <c r="BT86" s="68" t="s">
        <v>7181</v>
      </c>
      <c r="BU86" s="68" t="s">
        <v>7181</v>
      </c>
      <c r="BV86" s="68" t="s">
        <v>135</v>
      </c>
      <c r="BW86" s="68" t="s">
        <v>135</v>
      </c>
      <c r="BX86" s="68" t="s">
        <v>135</v>
      </c>
      <c r="BY86" s="68" t="s">
        <v>148</v>
      </c>
      <c r="BZ86" s="68" t="s">
        <v>7187</v>
      </c>
      <c r="CA86" s="68" t="s">
        <v>174</v>
      </c>
      <c r="CB86" s="68" t="s">
        <v>143</v>
      </c>
      <c r="CC86" s="68" t="s">
        <v>143</v>
      </c>
      <c r="CD86" s="68" t="s">
        <v>143</v>
      </c>
      <c r="CE86" s="68" t="s">
        <v>143</v>
      </c>
      <c r="CF86" s="68" t="s">
        <v>2261</v>
      </c>
      <c r="CG86" s="68" t="s">
        <v>2261</v>
      </c>
      <c r="CH86" s="68" t="s">
        <v>143</v>
      </c>
      <c r="CI86" s="68" t="s">
        <v>143</v>
      </c>
      <c r="CJ86" s="68" t="s">
        <v>5272</v>
      </c>
      <c r="CK86" s="68" t="s">
        <v>143</v>
      </c>
      <c r="CL86" s="68" t="s">
        <v>143</v>
      </c>
      <c r="CM86" s="68" t="s">
        <v>143</v>
      </c>
      <c r="CN86" s="68" t="s">
        <v>143</v>
      </c>
      <c r="CO86" s="68" t="s">
        <v>6606</v>
      </c>
      <c r="CP86" s="68" t="s">
        <v>143</v>
      </c>
      <c r="CQ86" s="68" t="s">
        <v>143</v>
      </c>
      <c r="CR86" s="68" t="s">
        <v>143</v>
      </c>
      <c r="CS86" s="68" t="s">
        <v>1</v>
      </c>
      <c r="CT86" s="68" t="s">
        <v>143</v>
      </c>
      <c r="CU86" s="68" t="s">
        <v>1</v>
      </c>
      <c r="CV86" s="68" t="s">
        <v>1985</v>
      </c>
      <c r="CW86" s="68" t="s">
        <v>1985</v>
      </c>
      <c r="CX86" s="68" t="s">
        <v>258</v>
      </c>
      <c r="CY86" s="68" t="s">
        <v>166</v>
      </c>
      <c r="CZ86" s="68" t="s">
        <v>136</v>
      </c>
      <c r="DA86" s="68" t="s">
        <v>2007</v>
      </c>
      <c r="DB86" s="68" t="s">
        <v>143</v>
      </c>
      <c r="DC86" s="68" t="s">
        <v>143</v>
      </c>
      <c r="DD86" s="68" t="s">
        <v>685</v>
      </c>
      <c r="DE86" s="68" t="s">
        <v>6302</v>
      </c>
      <c r="DF86" s="68" t="s">
        <v>2261</v>
      </c>
      <c r="DG86" s="68" t="s">
        <v>143</v>
      </c>
      <c r="DH86" s="3" t="s">
        <v>7188</v>
      </c>
      <c r="DI86" s="3" t="s">
        <v>143</v>
      </c>
    </row>
    <row r="87" spans="1:115" s="68" customFormat="1" hidden="1" x14ac:dyDescent="0.2">
      <c r="A87" s="73">
        <v>45323</v>
      </c>
      <c r="B87" s="3" t="s">
        <v>15606</v>
      </c>
      <c r="C87" s="68">
        <v>114439</v>
      </c>
      <c r="D87" s="68" t="s">
        <v>7189</v>
      </c>
      <c r="E87" s="68" t="s">
        <v>373</v>
      </c>
      <c r="F87" s="69">
        <v>45323</v>
      </c>
      <c r="G87" s="68" t="s">
        <v>165</v>
      </c>
      <c r="H87" s="68" t="s">
        <v>166</v>
      </c>
      <c r="I87" s="70">
        <v>647.58000000000004</v>
      </c>
      <c r="J87" s="70">
        <v>647.58000000000004</v>
      </c>
      <c r="K87" s="71">
        <f t="shared" si="1"/>
        <v>3.0129655503554394E-2</v>
      </c>
      <c r="L87" s="68" t="s">
        <v>316</v>
      </c>
      <c r="M87" s="68" t="s">
        <v>7145</v>
      </c>
      <c r="N87" s="68" t="s">
        <v>960</v>
      </c>
      <c r="O87" s="68" t="s">
        <v>7190</v>
      </c>
      <c r="P87" s="93" t="s">
        <v>879</v>
      </c>
      <c r="Q87" s="68" t="s">
        <v>170</v>
      </c>
      <c r="R87" s="68" t="s">
        <v>7191</v>
      </c>
      <c r="S87" s="68" t="s">
        <v>7192</v>
      </c>
      <c r="T87" s="68" t="s">
        <v>135</v>
      </c>
      <c r="U87" s="68" t="s">
        <v>135</v>
      </c>
      <c r="V87" s="68" t="s">
        <v>136</v>
      </c>
      <c r="W87" s="68" t="s">
        <v>137</v>
      </c>
      <c r="X87" s="68" t="s">
        <v>2483</v>
      </c>
      <c r="Y87" s="68" t="s">
        <v>7193</v>
      </c>
      <c r="Z87" s="68" t="s">
        <v>7194</v>
      </c>
      <c r="AA87" s="68" t="s">
        <v>139</v>
      </c>
      <c r="AB87" s="68" t="s">
        <v>226</v>
      </c>
      <c r="AC87" s="68" t="s">
        <v>5272</v>
      </c>
      <c r="AD87" s="68" t="s">
        <v>143</v>
      </c>
      <c r="AE87" s="68" t="s">
        <v>5272</v>
      </c>
      <c r="AF87" s="68" t="s">
        <v>143</v>
      </c>
      <c r="AG87" s="68" t="s">
        <v>235</v>
      </c>
      <c r="AH87" s="68" t="s">
        <v>141</v>
      </c>
      <c r="AI87" s="68" t="s">
        <v>143</v>
      </c>
      <c r="AJ87" s="68" t="s">
        <v>143</v>
      </c>
      <c r="AK87" s="68" t="s">
        <v>207</v>
      </c>
      <c r="AL87" s="68" t="s">
        <v>143</v>
      </c>
      <c r="AM87" s="68" t="s">
        <v>7195</v>
      </c>
      <c r="AN87" s="68" t="s">
        <v>143</v>
      </c>
      <c r="AO87" s="68" t="s">
        <v>7196</v>
      </c>
      <c r="AP87" s="68" t="s">
        <v>6488</v>
      </c>
      <c r="AQ87" s="68" t="s">
        <v>7197</v>
      </c>
      <c r="AR87" s="68" t="s">
        <v>1846</v>
      </c>
      <c r="AS87" s="68" t="s">
        <v>231</v>
      </c>
      <c r="AT87" s="68" t="s">
        <v>2623</v>
      </c>
      <c r="AU87" s="68" t="s">
        <v>6490</v>
      </c>
      <c r="AV87" s="68" t="s">
        <v>145</v>
      </c>
      <c r="AW87" s="68" t="s">
        <v>146</v>
      </c>
      <c r="AX87" s="68" t="s">
        <v>972</v>
      </c>
      <c r="AY87" s="68" t="s">
        <v>148</v>
      </c>
      <c r="AZ87" s="68" t="s">
        <v>139</v>
      </c>
      <c r="BA87" s="68" t="s">
        <v>149</v>
      </c>
      <c r="BB87" s="68" t="s">
        <v>150</v>
      </c>
      <c r="BC87" s="68" t="s">
        <v>156</v>
      </c>
      <c r="BD87" s="68" t="s">
        <v>157</v>
      </c>
      <c r="BE87" s="68" t="s">
        <v>484</v>
      </c>
      <c r="BF87" s="68" t="s">
        <v>7198</v>
      </c>
      <c r="BG87" s="68" t="s">
        <v>5272</v>
      </c>
      <c r="BH87" s="68" t="s">
        <v>143</v>
      </c>
      <c r="BI87" s="68" t="s">
        <v>143</v>
      </c>
      <c r="BJ87" s="68" t="s">
        <v>143</v>
      </c>
      <c r="BK87" s="68" t="s">
        <v>136</v>
      </c>
      <c r="BL87" s="68" t="s">
        <v>143</v>
      </c>
      <c r="BM87" s="68" t="s">
        <v>160</v>
      </c>
      <c r="BN87" s="68" t="s">
        <v>160</v>
      </c>
      <c r="BO87" s="68" t="s">
        <v>373</v>
      </c>
      <c r="BP87" s="68" t="s">
        <v>143</v>
      </c>
      <c r="BQ87" s="68" t="s">
        <v>7199</v>
      </c>
      <c r="BR87" s="68" t="s">
        <v>5784</v>
      </c>
      <c r="BS87" s="68" t="s">
        <v>241</v>
      </c>
      <c r="BT87" s="68" t="s">
        <v>7195</v>
      </c>
      <c r="BU87" s="68" t="s">
        <v>7195</v>
      </c>
      <c r="BV87" s="68" t="s">
        <v>135</v>
      </c>
      <c r="BW87" s="68" t="s">
        <v>135</v>
      </c>
      <c r="BX87" s="68" t="s">
        <v>135</v>
      </c>
      <c r="BY87" s="68" t="s">
        <v>148</v>
      </c>
      <c r="BZ87" s="68" t="s">
        <v>6439</v>
      </c>
      <c r="CA87" s="68" t="s">
        <v>174</v>
      </c>
      <c r="CB87" s="68" t="s">
        <v>143</v>
      </c>
      <c r="CC87" s="68" t="s">
        <v>143</v>
      </c>
      <c r="CD87" s="68" t="s">
        <v>143</v>
      </c>
      <c r="CE87" s="68" t="s">
        <v>7200</v>
      </c>
      <c r="CF87" s="68" t="s">
        <v>2261</v>
      </c>
      <c r="CG87" s="68" t="s">
        <v>143</v>
      </c>
      <c r="CH87" s="68" t="s">
        <v>143</v>
      </c>
      <c r="CI87" s="68" t="s">
        <v>143</v>
      </c>
      <c r="CJ87" s="68" t="s">
        <v>5272</v>
      </c>
      <c r="CK87" s="68" t="s">
        <v>143</v>
      </c>
      <c r="CL87" s="68" t="s">
        <v>143</v>
      </c>
      <c r="CM87" s="68" t="s">
        <v>143</v>
      </c>
      <c r="CN87" s="68" t="s">
        <v>143</v>
      </c>
      <c r="CO87" s="68" t="s">
        <v>7201</v>
      </c>
      <c r="CP87" s="68" t="s">
        <v>143</v>
      </c>
      <c r="CQ87" s="68" t="s">
        <v>143</v>
      </c>
      <c r="CR87" s="68" t="s">
        <v>143</v>
      </c>
      <c r="CS87" s="68" t="s">
        <v>1</v>
      </c>
      <c r="CT87" s="68" t="s">
        <v>143</v>
      </c>
      <c r="CU87" s="68" t="s">
        <v>1</v>
      </c>
      <c r="CV87" s="68" t="s">
        <v>2092</v>
      </c>
      <c r="CW87" s="68" t="s">
        <v>143</v>
      </c>
      <c r="CX87" s="68" t="s">
        <v>316</v>
      </c>
      <c r="CY87" s="68" t="s">
        <v>166</v>
      </c>
      <c r="CZ87" s="68" t="s">
        <v>136</v>
      </c>
      <c r="DA87" s="68" t="s">
        <v>2007</v>
      </c>
      <c r="DB87" s="68" t="s">
        <v>143</v>
      </c>
      <c r="DC87" s="68" t="s">
        <v>143</v>
      </c>
      <c r="DD87" s="68" t="s">
        <v>373</v>
      </c>
      <c r="DE87" s="68" t="s">
        <v>6302</v>
      </c>
      <c r="DF87" s="68" t="s">
        <v>2261</v>
      </c>
      <c r="DG87" s="68" t="s">
        <v>143</v>
      </c>
      <c r="DH87" s="68" t="s">
        <v>7202</v>
      </c>
      <c r="DI87" s="68" t="s">
        <v>143</v>
      </c>
      <c r="DK87" s="3"/>
    </row>
    <row r="88" spans="1:115" s="68" customFormat="1" hidden="1" x14ac:dyDescent="0.2">
      <c r="A88" s="73">
        <v>45323</v>
      </c>
      <c r="B88" s="3" t="s">
        <v>15606</v>
      </c>
      <c r="C88" s="68">
        <v>114679</v>
      </c>
      <c r="D88" s="68" t="s">
        <v>7189</v>
      </c>
      <c r="E88" s="68" t="s">
        <v>373</v>
      </c>
      <c r="F88" s="69">
        <v>45323</v>
      </c>
      <c r="G88" s="68" t="s">
        <v>165</v>
      </c>
      <c r="H88" s="68" t="s">
        <v>166</v>
      </c>
      <c r="I88" s="70">
        <v>65.33</v>
      </c>
      <c r="J88" s="70">
        <v>65.33</v>
      </c>
      <c r="K88" s="71">
        <f t="shared" si="1"/>
        <v>3.039578730113976E-3</v>
      </c>
      <c r="L88" s="68" t="s">
        <v>316</v>
      </c>
      <c r="M88" s="68" t="s">
        <v>7145</v>
      </c>
      <c r="N88" s="68" t="s">
        <v>960</v>
      </c>
      <c r="O88" s="68" t="s">
        <v>2695</v>
      </c>
      <c r="P88" s="93" t="s">
        <v>879</v>
      </c>
      <c r="Q88" s="68" t="s">
        <v>170</v>
      </c>
      <c r="R88" s="68" t="s">
        <v>7203</v>
      </c>
      <c r="S88" s="68" t="s">
        <v>7204</v>
      </c>
      <c r="T88" s="68" t="s">
        <v>135</v>
      </c>
      <c r="U88" s="68" t="s">
        <v>135</v>
      </c>
      <c r="V88" s="68" t="s">
        <v>136</v>
      </c>
      <c r="W88" s="68" t="s">
        <v>137</v>
      </c>
      <c r="X88" s="68" t="s">
        <v>2483</v>
      </c>
      <c r="Y88" s="68" t="s">
        <v>7205</v>
      </c>
      <c r="Z88" s="68" t="s">
        <v>7206</v>
      </c>
      <c r="AA88" s="68" t="s">
        <v>139</v>
      </c>
      <c r="AB88" s="68" t="s">
        <v>226</v>
      </c>
      <c r="AC88" s="68" t="s">
        <v>5272</v>
      </c>
      <c r="AD88" s="68" t="s">
        <v>143</v>
      </c>
      <c r="AE88" s="68" t="s">
        <v>5272</v>
      </c>
      <c r="AF88" s="68" t="s">
        <v>143</v>
      </c>
      <c r="AG88" s="68" t="s">
        <v>235</v>
      </c>
      <c r="AH88" s="68" t="s">
        <v>141</v>
      </c>
      <c r="AI88" s="68" t="s">
        <v>143</v>
      </c>
      <c r="AJ88" s="68" t="s">
        <v>143</v>
      </c>
      <c r="AK88" s="68" t="s">
        <v>207</v>
      </c>
      <c r="AL88" s="68" t="s">
        <v>143</v>
      </c>
      <c r="AM88" s="68" t="s">
        <v>7207</v>
      </c>
      <c r="AN88" s="68" t="s">
        <v>143</v>
      </c>
      <c r="AO88" s="68" t="s">
        <v>2699</v>
      </c>
      <c r="AP88" s="68" t="s">
        <v>2700</v>
      </c>
      <c r="AQ88" s="68" t="s">
        <v>2701</v>
      </c>
      <c r="AR88" s="68" t="s">
        <v>353</v>
      </c>
      <c r="AS88" s="68" t="s">
        <v>231</v>
      </c>
      <c r="AT88" s="68" t="s">
        <v>2702</v>
      </c>
      <c r="AU88" s="68" t="s">
        <v>2703</v>
      </c>
      <c r="AV88" s="68" t="s">
        <v>145</v>
      </c>
      <c r="AW88" s="68" t="s">
        <v>146</v>
      </c>
      <c r="AX88" s="68" t="s">
        <v>972</v>
      </c>
      <c r="AY88" s="68" t="s">
        <v>148</v>
      </c>
      <c r="AZ88" s="68" t="s">
        <v>139</v>
      </c>
      <c r="BA88" s="68" t="s">
        <v>149</v>
      </c>
      <c r="BB88" s="68" t="s">
        <v>150</v>
      </c>
      <c r="BC88" s="68" t="s">
        <v>156</v>
      </c>
      <c r="BD88" s="68" t="s">
        <v>157</v>
      </c>
      <c r="BE88" s="68" t="s">
        <v>303</v>
      </c>
      <c r="BF88" s="68" t="s">
        <v>7208</v>
      </c>
      <c r="BG88" s="68" t="s">
        <v>5272</v>
      </c>
      <c r="BH88" s="68" t="s">
        <v>143</v>
      </c>
      <c r="BI88" s="68" t="s">
        <v>143</v>
      </c>
      <c r="BJ88" s="68" t="s">
        <v>143</v>
      </c>
      <c r="BK88" s="68" t="s">
        <v>136</v>
      </c>
      <c r="BL88" s="68" t="s">
        <v>143</v>
      </c>
      <c r="BM88" s="68" t="s">
        <v>160</v>
      </c>
      <c r="BN88" s="68" t="s">
        <v>160</v>
      </c>
      <c r="BO88" s="68" t="s">
        <v>373</v>
      </c>
      <c r="BP88" s="68" t="s">
        <v>143</v>
      </c>
      <c r="BQ88" s="68" t="s">
        <v>1566</v>
      </c>
      <c r="BR88" s="68" t="s">
        <v>5352</v>
      </c>
      <c r="BS88" s="68" t="s">
        <v>162</v>
      </c>
      <c r="BT88" s="68" t="s">
        <v>7207</v>
      </c>
      <c r="BU88" s="68" t="s">
        <v>7207</v>
      </c>
      <c r="BV88" s="68" t="s">
        <v>135</v>
      </c>
      <c r="BW88" s="68" t="s">
        <v>135</v>
      </c>
      <c r="BX88" s="68" t="s">
        <v>135</v>
      </c>
      <c r="BY88" s="68" t="s">
        <v>148</v>
      </c>
      <c r="BZ88" s="68" t="s">
        <v>6439</v>
      </c>
      <c r="CA88" s="68" t="s">
        <v>174</v>
      </c>
      <c r="CB88" s="68" t="s">
        <v>143</v>
      </c>
      <c r="CC88" s="68" t="s">
        <v>143</v>
      </c>
      <c r="CD88" s="68" t="s">
        <v>143</v>
      </c>
      <c r="CE88" s="68" t="s">
        <v>7209</v>
      </c>
      <c r="CF88" s="68" t="s">
        <v>2261</v>
      </c>
      <c r="CG88" s="68" t="s">
        <v>143</v>
      </c>
      <c r="CH88" s="68" t="s">
        <v>143</v>
      </c>
      <c r="CI88" s="68" t="s">
        <v>143</v>
      </c>
      <c r="CJ88" s="68" t="s">
        <v>5272</v>
      </c>
      <c r="CK88" s="68" t="s">
        <v>143</v>
      </c>
      <c r="CL88" s="68" t="s">
        <v>143</v>
      </c>
      <c r="CM88" s="68" t="s">
        <v>143</v>
      </c>
      <c r="CN88" s="68" t="s">
        <v>143</v>
      </c>
      <c r="CO88" s="68" t="s">
        <v>6206</v>
      </c>
      <c r="CP88" s="68" t="s">
        <v>143</v>
      </c>
      <c r="CQ88" s="68" t="s">
        <v>143</v>
      </c>
      <c r="CR88" s="68" t="s">
        <v>143</v>
      </c>
      <c r="CS88" s="68" t="s">
        <v>1</v>
      </c>
      <c r="CT88" s="68" t="s">
        <v>143</v>
      </c>
      <c r="CU88" s="68" t="s">
        <v>1</v>
      </c>
      <c r="CV88" s="68" t="s">
        <v>1985</v>
      </c>
      <c r="CW88" s="68" t="s">
        <v>143</v>
      </c>
      <c r="CX88" s="68" t="s">
        <v>316</v>
      </c>
      <c r="CY88" s="68" t="s">
        <v>166</v>
      </c>
      <c r="CZ88" s="68" t="s">
        <v>136</v>
      </c>
      <c r="DA88" s="68" t="s">
        <v>2007</v>
      </c>
      <c r="DB88" s="68" t="s">
        <v>7210</v>
      </c>
      <c r="DC88" s="68" t="s">
        <v>143</v>
      </c>
      <c r="DD88" s="68" t="s">
        <v>373</v>
      </c>
      <c r="DE88" s="68" t="s">
        <v>6302</v>
      </c>
      <c r="DF88" s="68" t="s">
        <v>2261</v>
      </c>
      <c r="DG88" s="68" t="s">
        <v>143</v>
      </c>
      <c r="DH88" s="68" t="s">
        <v>7211</v>
      </c>
      <c r="DI88" s="68" t="s">
        <v>143</v>
      </c>
      <c r="DK88" s="3"/>
    </row>
    <row r="89" spans="1:115" s="68" customFormat="1" hidden="1" x14ac:dyDescent="0.2">
      <c r="A89" s="73">
        <v>45323</v>
      </c>
      <c r="B89" s="3" t="s">
        <v>15606</v>
      </c>
      <c r="C89" s="68">
        <v>114695</v>
      </c>
      <c r="D89" s="68" t="s">
        <v>7189</v>
      </c>
      <c r="E89" s="68" t="s">
        <v>373</v>
      </c>
      <c r="F89" s="69">
        <v>45324</v>
      </c>
      <c r="G89" s="68" t="s">
        <v>165</v>
      </c>
      <c r="H89" s="68" t="s">
        <v>166</v>
      </c>
      <c r="I89" s="70">
        <v>799.28</v>
      </c>
      <c r="J89" s="70">
        <v>799.28</v>
      </c>
      <c r="K89" s="71">
        <f t="shared" si="1"/>
        <v>3.7187731324131314E-2</v>
      </c>
      <c r="L89" s="68" t="s">
        <v>316</v>
      </c>
      <c r="M89" s="68" t="s">
        <v>7145</v>
      </c>
      <c r="N89" s="68" t="s">
        <v>960</v>
      </c>
      <c r="O89" s="68" t="s">
        <v>7212</v>
      </c>
      <c r="P89" s="93" t="s">
        <v>879</v>
      </c>
      <c r="Q89" s="68" t="s">
        <v>170</v>
      </c>
      <c r="R89" s="68" t="s">
        <v>7213</v>
      </c>
      <c r="S89" s="68" t="s">
        <v>7214</v>
      </c>
      <c r="T89" s="68" t="s">
        <v>135</v>
      </c>
      <c r="U89" s="68" t="s">
        <v>135</v>
      </c>
      <c r="V89" s="68" t="s">
        <v>136</v>
      </c>
      <c r="W89" s="68" t="s">
        <v>137</v>
      </c>
      <c r="X89" s="68" t="s">
        <v>2483</v>
      </c>
      <c r="Y89" s="68" t="s">
        <v>7215</v>
      </c>
      <c r="Z89" s="68" t="s">
        <v>7216</v>
      </c>
      <c r="AA89" s="68" t="s">
        <v>139</v>
      </c>
      <c r="AB89" s="68" t="s">
        <v>226</v>
      </c>
      <c r="AC89" s="68" t="s">
        <v>5272</v>
      </c>
      <c r="AD89" s="68" t="s">
        <v>143</v>
      </c>
      <c r="AE89" s="68" t="s">
        <v>5272</v>
      </c>
      <c r="AF89" s="68" t="s">
        <v>143</v>
      </c>
      <c r="AG89" s="68" t="s">
        <v>235</v>
      </c>
      <c r="AH89" s="68" t="s">
        <v>141</v>
      </c>
      <c r="AI89" s="68" t="s">
        <v>143</v>
      </c>
      <c r="AJ89" s="68" t="s">
        <v>143</v>
      </c>
      <c r="AK89" s="68" t="s">
        <v>207</v>
      </c>
      <c r="AL89" s="68" t="s">
        <v>143</v>
      </c>
      <c r="AM89" s="68" t="s">
        <v>7217</v>
      </c>
      <c r="AN89" s="68" t="s">
        <v>143</v>
      </c>
      <c r="AO89" s="68" t="s">
        <v>7218</v>
      </c>
      <c r="AP89" s="68" t="s">
        <v>7219</v>
      </c>
      <c r="AQ89" s="68" t="s">
        <v>7220</v>
      </c>
      <c r="AR89" s="68" t="s">
        <v>353</v>
      </c>
      <c r="AS89" s="68" t="s">
        <v>231</v>
      </c>
      <c r="AT89" s="68" t="s">
        <v>354</v>
      </c>
      <c r="AU89" s="68" t="s">
        <v>355</v>
      </c>
      <c r="AV89" s="68" t="s">
        <v>145</v>
      </c>
      <c r="AW89" s="68" t="s">
        <v>146</v>
      </c>
      <c r="AX89" s="68" t="s">
        <v>972</v>
      </c>
      <c r="AY89" s="68" t="s">
        <v>148</v>
      </c>
      <c r="AZ89" s="68" t="s">
        <v>139</v>
      </c>
      <c r="BA89" s="68" t="s">
        <v>149</v>
      </c>
      <c r="BB89" s="68" t="s">
        <v>150</v>
      </c>
      <c r="BC89" s="68" t="s">
        <v>156</v>
      </c>
      <c r="BD89" s="68" t="s">
        <v>157</v>
      </c>
      <c r="BE89" s="68" t="s">
        <v>484</v>
      </c>
      <c r="BF89" s="68" t="s">
        <v>7221</v>
      </c>
      <c r="BG89" s="68" t="s">
        <v>5272</v>
      </c>
      <c r="BH89" s="68" t="s">
        <v>143</v>
      </c>
      <c r="BI89" s="68" t="s">
        <v>143</v>
      </c>
      <c r="BJ89" s="68" t="s">
        <v>143</v>
      </c>
      <c r="BK89" s="68" t="s">
        <v>136</v>
      </c>
      <c r="BL89" s="68" t="s">
        <v>143</v>
      </c>
      <c r="BM89" s="68" t="s">
        <v>160</v>
      </c>
      <c r="BN89" s="68" t="s">
        <v>160</v>
      </c>
      <c r="BO89" s="68" t="s">
        <v>373</v>
      </c>
      <c r="BP89" s="68" t="s">
        <v>143</v>
      </c>
      <c r="BQ89" s="68" t="s">
        <v>1184</v>
      </c>
      <c r="BR89" s="68" t="s">
        <v>5784</v>
      </c>
      <c r="BS89" s="68" t="s">
        <v>241</v>
      </c>
      <c r="BT89" s="68" t="s">
        <v>7217</v>
      </c>
      <c r="BU89" s="68" t="s">
        <v>7217</v>
      </c>
      <c r="BV89" s="68" t="s">
        <v>135</v>
      </c>
      <c r="BW89" s="68" t="s">
        <v>135</v>
      </c>
      <c r="BX89" s="68" t="s">
        <v>135</v>
      </c>
      <c r="BY89" s="68" t="s">
        <v>148</v>
      </c>
      <c r="BZ89" s="68" t="s">
        <v>6439</v>
      </c>
      <c r="CA89" s="68" t="s">
        <v>174</v>
      </c>
      <c r="CB89" s="68" t="s">
        <v>143</v>
      </c>
      <c r="CC89" s="68" t="s">
        <v>143</v>
      </c>
      <c r="CD89" s="68" t="s">
        <v>143</v>
      </c>
      <c r="CE89" s="68" t="s">
        <v>7222</v>
      </c>
      <c r="CF89" s="68" t="s">
        <v>2261</v>
      </c>
      <c r="CG89" s="68" t="s">
        <v>143</v>
      </c>
      <c r="CH89" s="68" t="s">
        <v>143</v>
      </c>
      <c r="CI89" s="68" t="s">
        <v>143</v>
      </c>
      <c r="CJ89" s="68" t="s">
        <v>5272</v>
      </c>
      <c r="CK89" s="68" t="s">
        <v>143</v>
      </c>
      <c r="CL89" s="68" t="s">
        <v>143</v>
      </c>
      <c r="CM89" s="68" t="s">
        <v>143</v>
      </c>
      <c r="CN89" s="68" t="s">
        <v>143</v>
      </c>
      <c r="CO89" s="68" t="s">
        <v>143</v>
      </c>
      <c r="CP89" s="68" t="s">
        <v>143</v>
      </c>
      <c r="CQ89" s="68" t="s">
        <v>143</v>
      </c>
      <c r="CR89" s="68" t="s">
        <v>143</v>
      </c>
      <c r="CS89" s="68" t="s">
        <v>1</v>
      </c>
      <c r="CT89" s="68" t="s">
        <v>143</v>
      </c>
      <c r="CU89" s="68" t="s">
        <v>1</v>
      </c>
      <c r="CV89" s="68" t="s">
        <v>2092</v>
      </c>
      <c r="CW89" s="68" t="s">
        <v>143</v>
      </c>
      <c r="CX89" s="68" t="s">
        <v>316</v>
      </c>
      <c r="CY89" s="68" t="s">
        <v>166</v>
      </c>
      <c r="CZ89" s="68" t="s">
        <v>136</v>
      </c>
      <c r="DA89" s="68" t="s">
        <v>2007</v>
      </c>
      <c r="DB89" s="68" t="s">
        <v>143</v>
      </c>
      <c r="DC89" s="68" t="s">
        <v>143</v>
      </c>
      <c r="DD89" s="68" t="s">
        <v>373</v>
      </c>
      <c r="DE89" s="68" t="s">
        <v>6302</v>
      </c>
      <c r="DF89" s="68" t="s">
        <v>6302</v>
      </c>
      <c r="DG89" s="68" t="s">
        <v>143</v>
      </c>
      <c r="DH89" s="68" t="s">
        <v>143</v>
      </c>
      <c r="DI89" s="68" t="s">
        <v>143</v>
      </c>
      <c r="DK89" s="3"/>
    </row>
    <row r="90" spans="1:115" s="68" customFormat="1" hidden="1" x14ac:dyDescent="0.2">
      <c r="A90" s="73">
        <v>45323</v>
      </c>
      <c r="B90" s="3" t="s">
        <v>15606</v>
      </c>
      <c r="C90" s="68">
        <v>114709</v>
      </c>
      <c r="D90" s="68" t="s">
        <v>7223</v>
      </c>
      <c r="E90" s="68" t="s">
        <v>2037</v>
      </c>
      <c r="F90" s="69">
        <v>45323</v>
      </c>
      <c r="G90" s="68" t="s">
        <v>165</v>
      </c>
      <c r="H90" s="68" t="s">
        <v>166</v>
      </c>
      <c r="I90" s="70">
        <v>59.98</v>
      </c>
      <c r="J90" s="70">
        <v>59.98</v>
      </c>
      <c r="K90" s="71">
        <f t="shared" si="1"/>
        <v>2.7906617516031879E-3</v>
      </c>
      <c r="L90" s="68" t="s">
        <v>316</v>
      </c>
      <c r="M90" s="68" t="s">
        <v>7145</v>
      </c>
      <c r="N90" s="68" t="s">
        <v>960</v>
      </c>
      <c r="O90" s="68" t="s">
        <v>5320</v>
      </c>
      <c r="P90" s="93" t="s">
        <v>7224</v>
      </c>
      <c r="Q90" s="68" t="s">
        <v>170</v>
      </c>
      <c r="R90" s="68" t="s">
        <v>7225</v>
      </c>
      <c r="S90" s="68" t="s">
        <v>7226</v>
      </c>
      <c r="T90" s="68" t="s">
        <v>135</v>
      </c>
      <c r="U90" s="68" t="s">
        <v>135</v>
      </c>
      <c r="V90" s="68" t="s">
        <v>136</v>
      </c>
      <c r="W90" s="68" t="s">
        <v>137</v>
      </c>
      <c r="X90" s="68" t="s">
        <v>2483</v>
      </c>
      <c r="Y90" s="68" t="s">
        <v>7227</v>
      </c>
      <c r="Z90" s="68" t="s">
        <v>7228</v>
      </c>
      <c r="AA90" s="68" t="s">
        <v>139</v>
      </c>
      <c r="AB90" s="68" t="s">
        <v>323</v>
      </c>
      <c r="AC90" s="68" t="s">
        <v>5272</v>
      </c>
      <c r="AD90" s="68" t="s">
        <v>143</v>
      </c>
      <c r="AE90" s="68" t="s">
        <v>7229</v>
      </c>
      <c r="AF90" s="68" t="s">
        <v>143</v>
      </c>
      <c r="AG90" s="68" t="s">
        <v>235</v>
      </c>
      <c r="AH90" s="68" t="s">
        <v>141</v>
      </c>
      <c r="AI90" s="68" t="s">
        <v>143</v>
      </c>
      <c r="AJ90" s="68" t="s">
        <v>7229</v>
      </c>
      <c r="AK90" s="68" t="s">
        <v>207</v>
      </c>
      <c r="AL90" s="68" t="s">
        <v>143</v>
      </c>
      <c r="AM90" s="68" t="s">
        <v>7229</v>
      </c>
      <c r="AN90" s="68" t="s">
        <v>174</v>
      </c>
      <c r="AO90" s="68" t="s">
        <v>5324</v>
      </c>
      <c r="AP90" s="68" t="s">
        <v>2684</v>
      </c>
      <c r="AQ90" s="68" t="s">
        <v>5325</v>
      </c>
      <c r="AR90" s="68" t="s">
        <v>2082</v>
      </c>
      <c r="AS90" s="68" t="s">
        <v>231</v>
      </c>
      <c r="AT90" s="68" t="s">
        <v>5326</v>
      </c>
      <c r="AU90" s="68" t="s">
        <v>5327</v>
      </c>
      <c r="AV90" s="68" t="s">
        <v>145</v>
      </c>
      <c r="AW90" s="68" t="s">
        <v>146</v>
      </c>
      <c r="AX90" s="68" t="s">
        <v>972</v>
      </c>
      <c r="AY90" s="68" t="s">
        <v>148</v>
      </c>
      <c r="AZ90" s="68" t="s">
        <v>139</v>
      </c>
      <c r="BA90" s="68" t="s">
        <v>149</v>
      </c>
      <c r="BB90" s="68" t="s">
        <v>150</v>
      </c>
      <c r="BC90" s="68" t="s">
        <v>156</v>
      </c>
      <c r="BD90" s="68" t="s">
        <v>157</v>
      </c>
      <c r="BE90" s="68" t="s">
        <v>303</v>
      </c>
      <c r="BF90" s="68" t="s">
        <v>7230</v>
      </c>
      <c r="BG90" s="68" t="s">
        <v>5272</v>
      </c>
      <c r="BH90" s="68" t="s">
        <v>143</v>
      </c>
      <c r="BI90" s="68" t="s">
        <v>143</v>
      </c>
      <c r="BJ90" s="68" t="s">
        <v>143</v>
      </c>
      <c r="BK90" s="68" t="s">
        <v>136</v>
      </c>
      <c r="BL90" s="68" t="s">
        <v>143</v>
      </c>
      <c r="BM90" s="68" t="s">
        <v>160</v>
      </c>
      <c r="BN90" s="68" t="s">
        <v>160</v>
      </c>
      <c r="BO90" s="68" t="s">
        <v>2037</v>
      </c>
      <c r="BP90" s="68" t="s">
        <v>143</v>
      </c>
      <c r="BQ90" s="68" t="s">
        <v>2346</v>
      </c>
      <c r="BR90" s="68" t="s">
        <v>5352</v>
      </c>
      <c r="BS90" s="68" t="s">
        <v>162</v>
      </c>
      <c r="BT90" s="68" t="s">
        <v>7229</v>
      </c>
      <c r="BU90" s="68" t="s">
        <v>7229</v>
      </c>
      <c r="BV90" s="68" t="s">
        <v>135</v>
      </c>
      <c r="BW90" s="68" t="s">
        <v>135</v>
      </c>
      <c r="BX90" s="68" t="s">
        <v>135</v>
      </c>
      <c r="BY90" s="68" t="s">
        <v>148</v>
      </c>
      <c r="BZ90" s="68" t="s">
        <v>5085</v>
      </c>
      <c r="CA90" s="68" t="s">
        <v>174</v>
      </c>
      <c r="CB90" s="68" t="s">
        <v>143</v>
      </c>
      <c r="CC90" s="68" t="s">
        <v>143</v>
      </c>
      <c r="CD90" s="68" t="s">
        <v>143</v>
      </c>
      <c r="CE90" s="68" t="s">
        <v>7231</v>
      </c>
      <c r="CF90" s="68" t="s">
        <v>2261</v>
      </c>
      <c r="CG90" s="68" t="s">
        <v>2261</v>
      </c>
      <c r="CH90" s="68" t="s">
        <v>143</v>
      </c>
      <c r="CI90" s="68" t="s">
        <v>143</v>
      </c>
      <c r="CJ90" s="68" t="s">
        <v>5272</v>
      </c>
      <c r="CK90" s="68" t="s">
        <v>143</v>
      </c>
      <c r="CL90" s="68" t="s">
        <v>143</v>
      </c>
      <c r="CM90" s="68" t="s">
        <v>143</v>
      </c>
      <c r="CN90" s="68" t="s">
        <v>143</v>
      </c>
      <c r="CO90" s="68" t="s">
        <v>143</v>
      </c>
      <c r="CP90" s="68" t="s">
        <v>143</v>
      </c>
      <c r="CQ90" s="68" t="s">
        <v>143</v>
      </c>
      <c r="CR90" s="68" t="s">
        <v>143</v>
      </c>
      <c r="CS90" s="68" t="s">
        <v>1</v>
      </c>
      <c r="CT90" s="68" t="s">
        <v>143</v>
      </c>
      <c r="CU90" s="68" t="s">
        <v>1</v>
      </c>
      <c r="CV90" s="68" t="s">
        <v>1985</v>
      </c>
      <c r="CW90" s="68" t="s">
        <v>1985</v>
      </c>
      <c r="CX90" s="68" t="s">
        <v>316</v>
      </c>
      <c r="CY90" s="68" t="s">
        <v>166</v>
      </c>
      <c r="CZ90" s="68" t="s">
        <v>136</v>
      </c>
      <c r="DA90" s="68" t="s">
        <v>2007</v>
      </c>
      <c r="DB90" s="68" t="s">
        <v>143</v>
      </c>
      <c r="DC90" s="68" t="s">
        <v>143</v>
      </c>
      <c r="DD90" s="68" t="s">
        <v>2037</v>
      </c>
      <c r="DE90" s="68" t="s">
        <v>6302</v>
      </c>
      <c r="DF90" s="68" t="s">
        <v>2261</v>
      </c>
      <c r="DG90" s="68" t="s">
        <v>143</v>
      </c>
      <c r="DH90" s="68" t="s">
        <v>143</v>
      </c>
      <c r="DI90" s="68" t="s">
        <v>143</v>
      </c>
      <c r="DK90" s="3"/>
    </row>
    <row r="91" spans="1:115" s="68" customFormat="1" hidden="1" x14ac:dyDescent="0.2">
      <c r="A91" s="73">
        <v>45323</v>
      </c>
      <c r="B91" s="3" t="s">
        <v>15606</v>
      </c>
      <c r="C91" s="68">
        <v>114747</v>
      </c>
      <c r="D91" s="68" t="s">
        <v>7189</v>
      </c>
      <c r="E91" s="68" t="s">
        <v>373</v>
      </c>
      <c r="F91" s="69">
        <v>45323</v>
      </c>
      <c r="G91" s="68" t="s">
        <v>165</v>
      </c>
      <c r="H91" s="68" t="s">
        <v>166</v>
      </c>
      <c r="I91" s="70">
        <v>151.81</v>
      </c>
      <c r="J91" s="70">
        <v>151.81</v>
      </c>
      <c r="K91" s="71">
        <f t="shared" si="1"/>
        <v>7.0631937397612537E-3</v>
      </c>
      <c r="L91" s="68" t="s">
        <v>316</v>
      </c>
      <c r="M91" s="68" t="s">
        <v>7145</v>
      </c>
      <c r="N91" s="68" t="s">
        <v>960</v>
      </c>
      <c r="O91" s="68" t="s">
        <v>7232</v>
      </c>
      <c r="P91" s="93" t="s">
        <v>879</v>
      </c>
      <c r="Q91" s="68" t="s">
        <v>170</v>
      </c>
      <c r="R91" s="68" t="s">
        <v>7233</v>
      </c>
      <c r="S91" s="68" t="s">
        <v>7234</v>
      </c>
      <c r="T91" s="68" t="s">
        <v>135</v>
      </c>
      <c r="U91" s="68" t="s">
        <v>135</v>
      </c>
      <c r="V91" s="68" t="s">
        <v>136</v>
      </c>
      <c r="W91" s="68" t="s">
        <v>137</v>
      </c>
      <c r="X91" s="68" t="s">
        <v>2483</v>
      </c>
      <c r="Y91" s="68" t="s">
        <v>7235</v>
      </c>
      <c r="Z91" s="68" t="s">
        <v>7236</v>
      </c>
      <c r="AA91" s="68" t="s">
        <v>139</v>
      </c>
      <c r="AB91" s="68" t="s">
        <v>226</v>
      </c>
      <c r="AC91" s="68" t="s">
        <v>5272</v>
      </c>
      <c r="AD91" s="68" t="s">
        <v>143</v>
      </c>
      <c r="AE91" s="68" t="s">
        <v>5272</v>
      </c>
      <c r="AF91" s="68" t="s">
        <v>143</v>
      </c>
      <c r="AG91" s="68" t="s">
        <v>235</v>
      </c>
      <c r="AH91" s="68" t="s">
        <v>141</v>
      </c>
      <c r="AI91" s="68" t="s">
        <v>143</v>
      </c>
      <c r="AJ91" s="68" t="s">
        <v>143</v>
      </c>
      <c r="AK91" s="68" t="s">
        <v>207</v>
      </c>
      <c r="AL91" s="68" t="s">
        <v>143</v>
      </c>
      <c r="AM91" s="68" t="s">
        <v>7237</v>
      </c>
      <c r="AN91" s="68" t="s">
        <v>143</v>
      </c>
      <c r="AO91" s="68" t="s">
        <v>7238</v>
      </c>
      <c r="AP91" s="68" t="s">
        <v>7239</v>
      </c>
      <c r="AQ91" s="68" t="s">
        <v>7240</v>
      </c>
      <c r="AR91" s="68" t="s">
        <v>1412</v>
      </c>
      <c r="AS91" s="68" t="s">
        <v>231</v>
      </c>
      <c r="AT91" s="68" t="s">
        <v>7241</v>
      </c>
      <c r="AU91" s="68" t="s">
        <v>7242</v>
      </c>
      <c r="AV91" s="68" t="s">
        <v>145</v>
      </c>
      <c r="AW91" s="68" t="s">
        <v>146</v>
      </c>
      <c r="AX91" s="68" t="s">
        <v>972</v>
      </c>
      <c r="AY91" s="68" t="s">
        <v>148</v>
      </c>
      <c r="AZ91" s="68" t="s">
        <v>139</v>
      </c>
      <c r="BA91" s="68" t="s">
        <v>149</v>
      </c>
      <c r="BB91" s="68" t="s">
        <v>150</v>
      </c>
      <c r="BC91" s="68" t="s">
        <v>156</v>
      </c>
      <c r="BD91" s="68" t="s">
        <v>157</v>
      </c>
      <c r="BE91" s="68" t="s">
        <v>303</v>
      </c>
      <c r="BF91" s="68" t="s">
        <v>7243</v>
      </c>
      <c r="BG91" s="68" t="s">
        <v>5272</v>
      </c>
      <c r="BH91" s="68" t="s">
        <v>143</v>
      </c>
      <c r="BI91" s="68" t="s">
        <v>143</v>
      </c>
      <c r="BJ91" s="68" t="s">
        <v>143</v>
      </c>
      <c r="BK91" s="68" t="s">
        <v>136</v>
      </c>
      <c r="BL91" s="68" t="s">
        <v>143</v>
      </c>
      <c r="BM91" s="68" t="s">
        <v>160</v>
      </c>
      <c r="BN91" s="68" t="s">
        <v>160</v>
      </c>
      <c r="BO91" s="68" t="s">
        <v>373</v>
      </c>
      <c r="BP91" s="68" t="s">
        <v>143</v>
      </c>
      <c r="BQ91" s="68" t="s">
        <v>6752</v>
      </c>
      <c r="BR91" s="68" t="s">
        <v>5352</v>
      </c>
      <c r="BS91" s="68" t="s">
        <v>162</v>
      </c>
      <c r="BT91" s="68" t="s">
        <v>7237</v>
      </c>
      <c r="BU91" s="68" t="s">
        <v>7237</v>
      </c>
      <c r="BV91" s="68" t="s">
        <v>135</v>
      </c>
      <c r="BW91" s="68" t="s">
        <v>135</v>
      </c>
      <c r="BX91" s="68" t="s">
        <v>135</v>
      </c>
      <c r="BY91" s="68" t="s">
        <v>148</v>
      </c>
      <c r="BZ91" s="68" t="s">
        <v>6439</v>
      </c>
      <c r="CA91" s="68" t="s">
        <v>174</v>
      </c>
      <c r="CB91" s="68" t="s">
        <v>143</v>
      </c>
      <c r="CC91" s="68" t="s">
        <v>143</v>
      </c>
      <c r="CD91" s="68" t="s">
        <v>143</v>
      </c>
      <c r="CE91" s="68" t="s">
        <v>7244</v>
      </c>
      <c r="CF91" s="68" t="s">
        <v>2261</v>
      </c>
      <c r="CG91" s="68" t="s">
        <v>143</v>
      </c>
      <c r="CH91" s="68" t="s">
        <v>143</v>
      </c>
      <c r="CI91" s="68" t="s">
        <v>143</v>
      </c>
      <c r="CJ91" s="68" t="s">
        <v>5272</v>
      </c>
      <c r="CK91" s="68" t="s">
        <v>143</v>
      </c>
      <c r="CL91" s="68" t="s">
        <v>143</v>
      </c>
      <c r="CM91" s="68" t="s">
        <v>143</v>
      </c>
      <c r="CN91" s="68" t="s">
        <v>143</v>
      </c>
      <c r="CO91" s="68" t="s">
        <v>143</v>
      </c>
      <c r="CP91" s="68" t="s">
        <v>143</v>
      </c>
      <c r="CQ91" s="68" t="s">
        <v>143</v>
      </c>
      <c r="CR91" s="68" t="s">
        <v>143</v>
      </c>
      <c r="CS91" s="68" t="s">
        <v>1</v>
      </c>
      <c r="CT91" s="68" t="s">
        <v>143</v>
      </c>
      <c r="CU91" s="68" t="s">
        <v>1</v>
      </c>
      <c r="CV91" s="68" t="s">
        <v>1985</v>
      </c>
      <c r="CW91" s="68" t="s">
        <v>143</v>
      </c>
      <c r="CX91" s="68" t="s">
        <v>316</v>
      </c>
      <c r="CY91" s="68" t="s">
        <v>166</v>
      </c>
      <c r="CZ91" s="68" t="s">
        <v>136</v>
      </c>
      <c r="DA91" s="68" t="s">
        <v>2007</v>
      </c>
      <c r="DB91" s="68" t="s">
        <v>143</v>
      </c>
      <c r="DC91" s="68" t="s">
        <v>143</v>
      </c>
      <c r="DD91" s="68" t="s">
        <v>373</v>
      </c>
      <c r="DE91" s="68" t="s">
        <v>6302</v>
      </c>
      <c r="DF91" s="68" t="s">
        <v>2261</v>
      </c>
      <c r="DG91" s="68" t="s">
        <v>143</v>
      </c>
      <c r="DH91" s="68" t="s">
        <v>143</v>
      </c>
      <c r="DI91" s="68" t="s">
        <v>143</v>
      </c>
      <c r="DK91" s="3"/>
    </row>
    <row r="92" spans="1:115" s="68" customFormat="1" hidden="1" x14ac:dyDescent="0.2">
      <c r="A92" s="73">
        <v>45323</v>
      </c>
      <c r="B92" s="3" t="s">
        <v>15606</v>
      </c>
      <c r="C92" s="68">
        <v>114753</v>
      </c>
      <c r="D92" s="68" t="s">
        <v>7245</v>
      </c>
      <c r="E92" s="68" t="s">
        <v>164</v>
      </c>
      <c r="F92" s="69">
        <v>45323</v>
      </c>
      <c r="G92" s="68" t="s">
        <v>165</v>
      </c>
      <c r="H92" s="68" t="s">
        <v>166</v>
      </c>
      <c r="I92" s="70">
        <v>31.85</v>
      </c>
      <c r="J92" s="70">
        <v>31.85</v>
      </c>
      <c r="K92" s="71">
        <f t="shared" si="1"/>
        <v>1.4818702365548774E-3</v>
      </c>
      <c r="L92" s="68" t="s">
        <v>316</v>
      </c>
      <c r="M92" s="68" t="s">
        <v>7246</v>
      </c>
      <c r="N92" s="68" t="s">
        <v>960</v>
      </c>
      <c r="O92" s="68" t="s">
        <v>318</v>
      </c>
      <c r="P92" s="93" t="s">
        <v>879</v>
      </c>
      <c r="Q92" s="68" t="s">
        <v>170</v>
      </c>
      <c r="R92" s="68" t="s">
        <v>7247</v>
      </c>
      <c r="S92" s="68" t="s">
        <v>7248</v>
      </c>
      <c r="T92" s="68" t="s">
        <v>135</v>
      </c>
      <c r="U92" s="68" t="s">
        <v>135</v>
      </c>
      <c r="V92" s="68" t="s">
        <v>136</v>
      </c>
      <c r="W92" s="68" t="s">
        <v>137</v>
      </c>
      <c r="X92" s="68" t="s">
        <v>2483</v>
      </c>
      <c r="Y92" s="68" t="s">
        <v>7249</v>
      </c>
      <c r="Z92" s="68" t="s">
        <v>7250</v>
      </c>
      <c r="AA92" s="68" t="s">
        <v>139</v>
      </c>
      <c r="AB92" s="68" t="s">
        <v>226</v>
      </c>
      <c r="AC92" s="68" t="s">
        <v>5272</v>
      </c>
      <c r="AD92" s="68" t="s">
        <v>143</v>
      </c>
      <c r="AE92" s="68" t="s">
        <v>5272</v>
      </c>
      <c r="AF92" s="68" t="s">
        <v>143</v>
      </c>
      <c r="AG92" s="68" t="s">
        <v>235</v>
      </c>
      <c r="AH92" s="68" t="s">
        <v>141</v>
      </c>
      <c r="AI92" s="68" t="s">
        <v>143</v>
      </c>
      <c r="AJ92" s="68" t="s">
        <v>143</v>
      </c>
      <c r="AK92" s="68" t="s">
        <v>207</v>
      </c>
      <c r="AL92" s="68" t="s">
        <v>143</v>
      </c>
      <c r="AM92" s="68" t="s">
        <v>7251</v>
      </c>
      <c r="AN92" s="68" t="s">
        <v>143</v>
      </c>
      <c r="AO92" s="68" t="s">
        <v>324</v>
      </c>
      <c r="AP92" s="68" t="s">
        <v>325</v>
      </c>
      <c r="AQ92" s="68" t="s">
        <v>326</v>
      </c>
      <c r="AR92" s="68" t="s">
        <v>178</v>
      </c>
      <c r="AS92" s="68" t="s">
        <v>179</v>
      </c>
      <c r="AT92" s="68" t="s">
        <v>327</v>
      </c>
      <c r="AU92" s="68" t="s">
        <v>328</v>
      </c>
      <c r="AV92" s="68" t="s">
        <v>145</v>
      </c>
      <c r="AW92" s="68" t="s">
        <v>146</v>
      </c>
      <c r="AX92" s="68" t="s">
        <v>972</v>
      </c>
      <c r="AY92" s="68" t="s">
        <v>148</v>
      </c>
      <c r="AZ92" s="68" t="s">
        <v>139</v>
      </c>
      <c r="BA92" s="68" t="s">
        <v>149</v>
      </c>
      <c r="BB92" s="68" t="s">
        <v>150</v>
      </c>
      <c r="BC92" s="68" t="s">
        <v>156</v>
      </c>
      <c r="BD92" s="68" t="s">
        <v>157</v>
      </c>
      <c r="BE92" s="68" t="s">
        <v>303</v>
      </c>
      <c r="BF92" s="68" t="s">
        <v>7252</v>
      </c>
      <c r="BG92" s="68" t="s">
        <v>5272</v>
      </c>
      <c r="BH92" s="68" t="s">
        <v>143</v>
      </c>
      <c r="BI92" s="68" t="s">
        <v>143</v>
      </c>
      <c r="BJ92" s="68" t="s">
        <v>143</v>
      </c>
      <c r="BK92" s="68" t="s">
        <v>136</v>
      </c>
      <c r="BL92" s="68" t="s">
        <v>143</v>
      </c>
      <c r="BM92" s="68" t="s">
        <v>160</v>
      </c>
      <c r="BN92" s="68" t="s">
        <v>160</v>
      </c>
      <c r="BO92" s="68" t="s">
        <v>373</v>
      </c>
      <c r="BP92" s="68" t="s">
        <v>143</v>
      </c>
      <c r="BQ92" s="68" t="s">
        <v>7253</v>
      </c>
      <c r="BR92" s="68" t="s">
        <v>5352</v>
      </c>
      <c r="BS92" s="68" t="s">
        <v>162</v>
      </c>
      <c r="BT92" s="68" t="s">
        <v>7251</v>
      </c>
      <c r="BU92" s="68" t="s">
        <v>7251</v>
      </c>
      <c r="BV92" s="68" t="s">
        <v>135</v>
      </c>
      <c r="BW92" s="68" t="s">
        <v>135</v>
      </c>
      <c r="BX92" s="68" t="s">
        <v>135</v>
      </c>
      <c r="BY92" s="68" t="s">
        <v>148</v>
      </c>
      <c r="BZ92" s="68" t="s">
        <v>6904</v>
      </c>
      <c r="CA92" s="68" t="s">
        <v>174</v>
      </c>
      <c r="CB92" s="68" t="s">
        <v>143</v>
      </c>
      <c r="CC92" s="68" t="s">
        <v>143</v>
      </c>
      <c r="CD92" s="68" t="s">
        <v>143</v>
      </c>
      <c r="CE92" s="68" t="s">
        <v>7254</v>
      </c>
      <c r="CF92" s="68" t="s">
        <v>2261</v>
      </c>
      <c r="CG92" s="68" t="s">
        <v>143</v>
      </c>
      <c r="CH92" s="68" t="s">
        <v>143</v>
      </c>
      <c r="CI92" s="68" t="s">
        <v>143</v>
      </c>
      <c r="CJ92" s="68" t="s">
        <v>5272</v>
      </c>
      <c r="CK92" s="68" t="s">
        <v>143</v>
      </c>
      <c r="CL92" s="68" t="s">
        <v>143</v>
      </c>
      <c r="CM92" s="68" t="s">
        <v>143</v>
      </c>
      <c r="CN92" s="68" t="s">
        <v>143</v>
      </c>
      <c r="CO92" s="68" t="s">
        <v>143</v>
      </c>
      <c r="CP92" s="68" t="s">
        <v>143</v>
      </c>
      <c r="CQ92" s="68" t="s">
        <v>143</v>
      </c>
      <c r="CR92" s="68" t="s">
        <v>143</v>
      </c>
      <c r="CS92" s="68" t="s">
        <v>1</v>
      </c>
      <c r="CT92" s="68" t="s">
        <v>143</v>
      </c>
      <c r="CU92" s="68" t="s">
        <v>1</v>
      </c>
      <c r="CV92" s="68" t="s">
        <v>1985</v>
      </c>
      <c r="CW92" s="68" t="s">
        <v>143</v>
      </c>
      <c r="CX92" s="68" t="s">
        <v>316</v>
      </c>
      <c r="CY92" s="68" t="s">
        <v>166</v>
      </c>
      <c r="CZ92" s="68" t="s">
        <v>136</v>
      </c>
      <c r="DA92" s="68" t="s">
        <v>2007</v>
      </c>
      <c r="DB92" s="68" t="s">
        <v>143</v>
      </c>
      <c r="DC92" s="68" t="s">
        <v>143</v>
      </c>
      <c r="DD92" s="68" t="s">
        <v>373</v>
      </c>
      <c r="DE92" s="68" t="s">
        <v>6302</v>
      </c>
      <c r="DF92" s="68" t="s">
        <v>2261</v>
      </c>
      <c r="DG92" s="68" t="s">
        <v>143</v>
      </c>
      <c r="DH92" s="68" t="s">
        <v>143</v>
      </c>
      <c r="DI92" s="68" t="s">
        <v>143</v>
      </c>
      <c r="DK92" s="3"/>
    </row>
    <row r="93" spans="1:115" s="68" customFormat="1" hidden="1" x14ac:dyDescent="0.2">
      <c r="A93" s="73">
        <v>45323</v>
      </c>
      <c r="B93" s="3" t="s">
        <v>12718</v>
      </c>
      <c r="C93" s="68">
        <v>114851</v>
      </c>
      <c r="D93" s="68" t="s">
        <v>7157</v>
      </c>
      <c r="E93" s="68" t="s">
        <v>279</v>
      </c>
      <c r="F93" s="69">
        <v>45327</v>
      </c>
      <c r="G93" s="68" t="s">
        <v>165</v>
      </c>
      <c r="H93" s="68" t="s">
        <v>166</v>
      </c>
      <c r="I93" s="70">
        <v>209.26</v>
      </c>
      <c r="J93" s="70">
        <v>260</v>
      </c>
      <c r="K93" s="71">
        <f t="shared" si="1"/>
        <v>9.73614335012476E-3</v>
      </c>
      <c r="L93" s="68" t="s">
        <v>5449</v>
      </c>
      <c r="M93" s="68" t="s">
        <v>7145</v>
      </c>
      <c r="N93" s="68" t="s">
        <v>960</v>
      </c>
      <c r="O93" s="68" t="s">
        <v>3652</v>
      </c>
      <c r="P93" s="93" t="s">
        <v>7255</v>
      </c>
      <c r="Q93" s="68" t="s">
        <v>170</v>
      </c>
      <c r="R93" s="68" t="s">
        <v>7256</v>
      </c>
      <c r="S93" s="68" t="s">
        <v>7257</v>
      </c>
      <c r="T93" s="68" t="s">
        <v>135</v>
      </c>
      <c r="U93" s="68" t="s">
        <v>135</v>
      </c>
      <c r="V93" s="68" t="s">
        <v>506</v>
      </c>
      <c r="W93" s="68" t="s">
        <v>137</v>
      </c>
      <c r="X93" s="68" t="s">
        <v>173</v>
      </c>
      <c r="Y93" s="68" t="s">
        <v>7258</v>
      </c>
      <c r="Z93" s="68" t="s">
        <v>7259</v>
      </c>
      <c r="AA93" s="68" t="s">
        <v>139</v>
      </c>
      <c r="AB93" s="68" t="s">
        <v>323</v>
      </c>
      <c r="AC93" s="68" t="s">
        <v>5272</v>
      </c>
      <c r="AD93" s="68" t="s">
        <v>143</v>
      </c>
      <c r="AE93" s="68" t="s">
        <v>7260</v>
      </c>
      <c r="AF93" s="68" t="s">
        <v>143</v>
      </c>
      <c r="AG93" s="68" t="s">
        <v>235</v>
      </c>
      <c r="AH93" s="68" t="s">
        <v>141</v>
      </c>
      <c r="AI93" s="68" t="s">
        <v>143</v>
      </c>
      <c r="AJ93" s="68" t="s">
        <v>7260</v>
      </c>
      <c r="AK93" s="68" t="s">
        <v>207</v>
      </c>
      <c r="AL93" s="68" t="s">
        <v>143</v>
      </c>
      <c r="AM93" s="68" t="s">
        <v>6680</v>
      </c>
      <c r="AN93" s="68" t="s">
        <v>174</v>
      </c>
      <c r="AO93" s="68" t="s">
        <v>3656</v>
      </c>
      <c r="AP93" s="68" t="s">
        <v>3657</v>
      </c>
      <c r="AQ93" s="68" t="s">
        <v>3658</v>
      </c>
      <c r="AR93" s="68" t="s">
        <v>250</v>
      </c>
      <c r="AS93" s="68" t="s">
        <v>179</v>
      </c>
      <c r="AT93" s="68" t="s">
        <v>3659</v>
      </c>
      <c r="AU93" s="68" t="s">
        <v>3660</v>
      </c>
      <c r="AV93" s="68" t="s">
        <v>145</v>
      </c>
      <c r="AW93" s="68" t="s">
        <v>146</v>
      </c>
      <c r="AX93" s="68" t="s">
        <v>972</v>
      </c>
      <c r="AY93" s="68" t="s">
        <v>148</v>
      </c>
      <c r="AZ93" s="68" t="s">
        <v>139</v>
      </c>
      <c r="BA93" s="68" t="s">
        <v>149</v>
      </c>
      <c r="BB93" s="68" t="s">
        <v>150</v>
      </c>
      <c r="BC93" s="68" t="s">
        <v>156</v>
      </c>
      <c r="BD93" s="68" t="s">
        <v>157</v>
      </c>
      <c r="BE93" s="68" t="s">
        <v>303</v>
      </c>
      <c r="BF93" s="68" t="s">
        <v>7261</v>
      </c>
      <c r="BG93" s="68" t="s">
        <v>5272</v>
      </c>
      <c r="BH93" s="68" t="s">
        <v>170</v>
      </c>
      <c r="BI93" s="68" t="s">
        <v>7262</v>
      </c>
      <c r="BJ93" s="68" t="s">
        <v>143</v>
      </c>
      <c r="BK93" s="68" t="s">
        <v>506</v>
      </c>
      <c r="BL93" s="68" t="s">
        <v>143</v>
      </c>
      <c r="BM93" s="68" t="s">
        <v>160</v>
      </c>
      <c r="BN93" s="68" t="s">
        <v>160</v>
      </c>
      <c r="BO93" s="68" t="s">
        <v>279</v>
      </c>
      <c r="BP93" s="68" t="s">
        <v>143</v>
      </c>
      <c r="BQ93" s="68" t="s">
        <v>3107</v>
      </c>
      <c r="BR93" s="68" t="s">
        <v>5352</v>
      </c>
      <c r="BS93" s="68" t="s">
        <v>162</v>
      </c>
      <c r="BT93" s="68" t="s">
        <v>7260</v>
      </c>
      <c r="BU93" s="68" t="s">
        <v>7260</v>
      </c>
      <c r="BV93" s="68" t="s">
        <v>135</v>
      </c>
      <c r="BW93" s="68" t="s">
        <v>135</v>
      </c>
      <c r="BX93" s="68" t="s">
        <v>135</v>
      </c>
      <c r="BY93" s="68" t="s">
        <v>148</v>
      </c>
      <c r="BZ93" s="68" t="s">
        <v>179</v>
      </c>
      <c r="CA93" s="68" t="s">
        <v>174</v>
      </c>
      <c r="CB93" s="68" t="s">
        <v>143</v>
      </c>
      <c r="CC93" s="68" t="s">
        <v>143</v>
      </c>
      <c r="CD93" s="68" t="s">
        <v>143</v>
      </c>
      <c r="CE93" s="68" t="s">
        <v>143</v>
      </c>
      <c r="CF93" s="68" t="s">
        <v>2261</v>
      </c>
      <c r="CG93" s="68" t="s">
        <v>2261</v>
      </c>
      <c r="CH93" s="68" t="s">
        <v>143</v>
      </c>
      <c r="CI93" s="68" t="s">
        <v>143</v>
      </c>
      <c r="CJ93" s="68" t="s">
        <v>5272</v>
      </c>
      <c r="CK93" s="68" t="s">
        <v>143</v>
      </c>
      <c r="CL93" s="68" t="s">
        <v>143</v>
      </c>
      <c r="CM93" s="68" t="s">
        <v>143</v>
      </c>
      <c r="CN93" s="68" t="s">
        <v>143</v>
      </c>
      <c r="CO93" s="68" t="s">
        <v>143</v>
      </c>
      <c r="CP93" s="68" t="s">
        <v>143</v>
      </c>
      <c r="CQ93" s="68" t="s">
        <v>143</v>
      </c>
      <c r="CR93" s="68" t="s">
        <v>143</v>
      </c>
      <c r="CS93" s="68" t="s">
        <v>1</v>
      </c>
      <c r="CT93" s="68" t="s">
        <v>143</v>
      </c>
      <c r="CU93" s="68" t="s">
        <v>1</v>
      </c>
      <c r="CV93" s="68" t="s">
        <v>1985</v>
      </c>
      <c r="CW93" s="68" t="s">
        <v>1985</v>
      </c>
      <c r="CX93" s="68" t="s">
        <v>5449</v>
      </c>
      <c r="CY93" s="68" t="s">
        <v>166</v>
      </c>
      <c r="CZ93" s="68" t="s">
        <v>506</v>
      </c>
      <c r="DA93" s="68" t="s">
        <v>2007</v>
      </c>
      <c r="DB93" s="68" t="s">
        <v>7263</v>
      </c>
      <c r="DC93" s="68" t="s">
        <v>143</v>
      </c>
      <c r="DD93" s="68" t="s">
        <v>279</v>
      </c>
      <c r="DE93" s="68" t="s">
        <v>6302</v>
      </c>
      <c r="DF93" s="68" t="s">
        <v>5904</v>
      </c>
      <c r="DG93" s="68" t="s">
        <v>143</v>
      </c>
      <c r="DH93" s="68" t="s">
        <v>143</v>
      </c>
      <c r="DI93" s="68" t="s">
        <v>143</v>
      </c>
      <c r="DK93" s="3"/>
    </row>
    <row r="94" spans="1:115" s="68" customFormat="1" hidden="1" x14ac:dyDescent="0.2">
      <c r="A94" s="73">
        <v>45323</v>
      </c>
      <c r="B94" s="3" t="s">
        <v>24</v>
      </c>
      <c r="C94" s="68">
        <v>115048</v>
      </c>
      <c r="D94" s="68" t="s">
        <v>7264</v>
      </c>
      <c r="E94" s="68" t="s">
        <v>1223</v>
      </c>
      <c r="F94" s="69">
        <v>45324</v>
      </c>
      <c r="G94" s="68" t="s">
        <v>257</v>
      </c>
      <c r="H94" s="68" t="s">
        <v>166</v>
      </c>
      <c r="I94" s="70">
        <v>38.380000000000003</v>
      </c>
      <c r="J94" s="70">
        <v>40</v>
      </c>
      <c r="K94" s="71">
        <f t="shared" si="1"/>
        <v>1.7856885299521569E-3</v>
      </c>
      <c r="L94" s="68" t="s">
        <v>374</v>
      </c>
      <c r="M94" s="68" t="s">
        <v>129</v>
      </c>
      <c r="N94" s="68" t="s">
        <v>1224</v>
      </c>
      <c r="O94" s="68" t="s">
        <v>7265</v>
      </c>
      <c r="P94" s="93" t="s">
        <v>4169</v>
      </c>
      <c r="Q94" s="68" t="s">
        <v>170</v>
      </c>
      <c r="R94" s="68" t="s">
        <v>7266</v>
      </c>
      <c r="S94" s="68" t="s">
        <v>7267</v>
      </c>
      <c r="T94" s="68" t="s">
        <v>135</v>
      </c>
      <c r="U94" s="68" t="s">
        <v>135</v>
      </c>
      <c r="V94" s="68" t="s">
        <v>136</v>
      </c>
      <c r="W94" s="68" t="s">
        <v>137</v>
      </c>
      <c r="X94" s="68" t="s">
        <v>264</v>
      </c>
      <c r="Y94" s="68" t="s">
        <v>7268</v>
      </c>
      <c r="Z94" s="68" t="s">
        <v>7269</v>
      </c>
      <c r="AA94" s="68" t="s">
        <v>139</v>
      </c>
      <c r="AB94" s="68" t="s">
        <v>140</v>
      </c>
      <c r="AC94" s="68" t="s">
        <v>5272</v>
      </c>
      <c r="AD94" s="68" t="s">
        <v>143</v>
      </c>
      <c r="AE94" s="68" t="s">
        <v>7270</v>
      </c>
      <c r="AF94" s="68" t="s">
        <v>7271</v>
      </c>
      <c r="AG94" s="68" t="s">
        <v>5675</v>
      </c>
      <c r="AH94" s="68" t="s">
        <v>265</v>
      </c>
      <c r="AI94" s="68" t="s">
        <v>143</v>
      </c>
      <c r="AJ94" s="68" t="s">
        <v>7270</v>
      </c>
      <c r="AK94" s="68" t="s">
        <v>142</v>
      </c>
      <c r="AL94" s="68" t="s">
        <v>143</v>
      </c>
      <c r="AM94" s="68" t="s">
        <v>6872</v>
      </c>
      <c r="AN94" s="68" t="s">
        <v>174</v>
      </c>
      <c r="AO94" s="68" t="s">
        <v>7272</v>
      </c>
      <c r="AP94" s="68" t="s">
        <v>568</v>
      </c>
      <c r="AQ94" s="68" t="s">
        <v>7273</v>
      </c>
      <c r="AR94" s="68" t="s">
        <v>570</v>
      </c>
      <c r="AS94" s="68" t="s">
        <v>231</v>
      </c>
      <c r="AT94" s="68" t="s">
        <v>570</v>
      </c>
      <c r="AU94" s="68" t="s">
        <v>712</v>
      </c>
      <c r="AV94" s="68" t="s">
        <v>990</v>
      </c>
      <c r="AW94" s="68" t="s">
        <v>273</v>
      </c>
      <c r="AX94" s="68" t="s">
        <v>1232</v>
      </c>
      <c r="AY94" s="68" t="s">
        <v>148</v>
      </c>
      <c r="AZ94" s="68" t="s">
        <v>139</v>
      </c>
      <c r="BA94" s="68" t="s">
        <v>154</v>
      </c>
      <c r="BB94" s="68" t="s">
        <v>992</v>
      </c>
      <c r="BC94" s="68" t="s">
        <v>156</v>
      </c>
      <c r="BD94" s="68" t="s">
        <v>157</v>
      </c>
      <c r="BE94" s="68" t="s">
        <v>303</v>
      </c>
      <c r="BF94" s="68" t="s">
        <v>7274</v>
      </c>
      <c r="BG94" s="68" t="s">
        <v>5272</v>
      </c>
      <c r="BH94" s="68" t="s">
        <v>170</v>
      </c>
      <c r="BI94" s="68" t="s">
        <v>7275</v>
      </c>
      <c r="BJ94" s="68" t="s">
        <v>143</v>
      </c>
      <c r="BK94" s="68" t="s">
        <v>136</v>
      </c>
      <c r="BL94" s="68" t="s">
        <v>143</v>
      </c>
      <c r="BM94" s="68" t="s">
        <v>200</v>
      </c>
      <c r="BN94" s="68" t="s">
        <v>200</v>
      </c>
      <c r="BO94" s="68" t="s">
        <v>143</v>
      </c>
      <c r="BP94" s="68" t="s">
        <v>143</v>
      </c>
      <c r="BQ94" s="68" t="s">
        <v>329</v>
      </c>
      <c r="BR94" s="68" t="s">
        <v>5352</v>
      </c>
      <c r="BS94" s="68" t="s">
        <v>1608</v>
      </c>
      <c r="BT94" s="68" t="s">
        <v>7270</v>
      </c>
      <c r="BU94" s="68" t="s">
        <v>7270</v>
      </c>
      <c r="BV94" s="68" t="s">
        <v>135</v>
      </c>
      <c r="BW94" s="68" t="s">
        <v>135</v>
      </c>
      <c r="BX94" s="68" t="s">
        <v>135</v>
      </c>
      <c r="BY94" s="68" t="s">
        <v>148</v>
      </c>
      <c r="BZ94" s="68" t="s">
        <v>7276</v>
      </c>
      <c r="CA94" s="68" t="s">
        <v>174</v>
      </c>
      <c r="CB94" s="68" t="s">
        <v>143</v>
      </c>
      <c r="CC94" s="68" t="s">
        <v>143</v>
      </c>
      <c r="CD94" s="68" t="s">
        <v>143</v>
      </c>
      <c r="CE94" s="68" t="s">
        <v>7277</v>
      </c>
      <c r="CF94" s="68" t="s">
        <v>2261</v>
      </c>
      <c r="CG94" s="68" t="s">
        <v>2261</v>
      </c>
      <c r="CH94" s="68" t="s">
        <v>143</v>
      </c>
      <c r="CI94" s="68" t="s">
        <v>143</v>
      </c>
      <c r="CJ94" s="68" t="s">
        <v>5272</v>
      </c>
      <c r="CK94" s="68" t="s">
        <v>143</v>
      </c>
      <c r="CL94" s="68" t="s">
        <v>143</v>
      </c>
      <c r="CM94" s="68" t="s">
        <v>143</v>
      </c>
      <c r="CN94" s="68" t="s">
        <v>143</v>
      </c>
      <c r="CO94" s="68" t="s">
        <v>143</v>
      </c>
      <c r="CP94" s="68" t="s">
        <v>143</v>
      </c>
      <c r="CQ94" s="68" t="s">
        <v>143</v>
      </c>
      <c r="CR94" s="68" t="s">
        <v>143</v>
      </c>
      <c r="CS94" s="68" t="s">
        <v>1</v>
      </c>
      <c r="CT94" s="68" t="s">
        <v>143</v>
      </c>
      <c r="CU94" s="68" t="s">
        <v>1</v>
      </c>
      <c r="CV94" s="68" t="s">
        <v>1985</v>
      </c>
      <c r="CW94" s="68" t="s">
        <v>1985</v>
      </c>
      <c r="CX94" s="68" t="s">
        <v>374</v>
      </c>
      <c r="CY94" s="68" t="s">
        <v>166</v>
      </c>
      <c r="CZ94" s="68" t="s">
        <v>136</v>
      </c>
      <c r="DA94" s="68" t="s">
        <v>2007</v>
      </c>
      <c r="DB94" s="68" t="s">
        <v>143</v>
      </c>
      <c r="DC94" s="68" t="s">
        <v>143</v>
      </c>
      <c r="DD94" s="68" t="s">
        <v>1223</v>
      </c>
      <c r="DE94" s="68" t="s">
        <v>6302</v>
      </c>
      <c r="DF94" s="68" t="s">
        <v>6302</v>
      </c>
      <c r="DG94" s="68" t="s">
        <v>143</v>
      </c>
      <c r="DH94" s="68" t="s">
        <v>143</v>
      </c>
      <c r="DI94" s="68" t="s">
        <v>143</v>
      </c>
      <c r="DK94" s="3"/>
    </row>
    <row r="95" spans="1:115" s="68" customFormat="1" x14ac:dyDescent="0.2">
      <c r="A95" s="73">
        <v>45323</v>
      </c>
      <c r="B95" s="3" t="s">
        <v>19</v>
      </c>
      <c r="C95" s="68">
        <v>115099</v>
      </c>
      <c r="D95" s="68" t="s">
        <v>7278</v>
      </c>
      <c r="E95" s="68" t="s">
        <v>164</v>
      </c>
      <c r="F95" s="69">
        <v>45323</v>
      </c>
      <c r="G95" s="68" t="s">
        <v>165</v>
      </c>
      <c r="H95" s="68" t="s">
        <v>166</v>
      </c>
      <c r="I95" s="70">
        <v>126.93</v>
      </c>
      <c r="J95" s="70">
        <v>125.23</v>
      </c>
      <c r="K95" s="71">
        <f t="shared" si="1"/>
        <v>5.9056134733409919E-3</v>
      </c>
      <c r="L95" s="68" t="s">
        <v>394</v>
      </c>
      <c r="M95" s="68" t="s">
        <v>7145</v>
      </c>
      <c r="N95" s="68" t="s">
        <v>1056</v>
      </c>
      <c r="O95" s="68" t="s">
        <v>4822</v>
      </c>
      <c r="P95" s="93" t="s">
        <v>7279</v>
      </c>
      <c r="Q95" s="68" t="s">
        <v>132</v>
      </c>
      <c r="R95" s="68" t="s">
        <v>7280</v>
      </c>
      <c r="S95" s="68" t="s">
        <v>7281</v>
      </c>
      <c r="T95" s="68" t="s">
        <v>1041</v>
      </c>
      <c r="U95" s="68" t="s">
        <v>135</v>
      </c>
      <c r="V95" s="68" t="s">
        <v>136</v>
      </c>
      <c r="W95" s="68" t="s">
        <v>137</v>
      </c>
      <c r="X95" s="68" t="s">
        <v>349</v>
      </c>
      <c r="Y95" s="68" t="s">
        <v>7282</v>
      </c>
      <c r="Z95" s="68" t="s">
        <v>7283</v>
      </c>
      <c r="AA95" s="68" t="s">
        <v>139</v>
      </c>
      <c r="AB95" s="68" t="s">
        <v>323</v>
      </c>
      <c r="AC95" s="68" t="s">
        <v>5272</v>
      </c>
      <c r="AD95" s="68" t="s">
        <v>143</v>
      </c>
      <c r="AE95" s="68" t="s">
        <v>7284</v>
      </c>
      <c r="AF95" s="68" t="s">
        <v>143</v>
      </c>
      <c r="AG95" s="68" t="s">
        <v>235</v>
      </c>
      <c r="AH95" s="68" t="s">
        <v>141</v>
      </c>
      <c r="AI95" s="68" t="s">
        <v>143</v>
      </c>
      <c r="AJ95" s="68" t="s">
        <v>7285</v>
      </c>
      <c r="AK95" s="68" t="s">
        <v>142</v>
      </c>
      <c r="AL95" s="68" t="s">
        <v>143</v>
      </c>
      <c r="AM95" s="68" t="s">
        <v>7286</v>
      </c>
      <c r="AN95" s="68" t="s">
        <v>144</v>
      </c>
      <c r="AO95" s="68" t="s">
        <v>4828</v>
      </c>
      <c r="AP95" s="68" t="s">
        <v>4828</v>
      </c>
      <c r="AQ95" s="68" t="s">
        <v>309</v>
      </c>
      <c r="AR95" s="68" t="s">
        <v>148</v>
      </c>
      <c r="AS95" s="68" t="s">
        <v>139</v>
      </c>
      <c r="AT95" s="68" t="s">
        <v>4828</v>
      </c>
      <c r="AU95" s="68" t="s">
        <v>4828</v>
      </c>
      <c r="AV95" s="68" t="s">
        <v>145</v>
      </c>
      <c r="AW95" s="68" t="s">
        <v>146</v>
      </c>
      <c r="AX95" s="68" t="s">
        <v>1060</v>
      </c>
      <c r="AY95" s="68" t="s">
        <v>148</v>
      </c>
      <c r="AZ95" s="68" t="s">
        <v>139</v>
      </c>
      <c r="BA95" s="68" t="s">
        <v>149</v>
      </c>
      <c r="BB95" s="68" t="s">
        <v>150</v>
      </c>
      <c r="BC95" s="68" t="s">
        <v>156</v>
      </c>
      <c r="BD95" s="68" t="s">
        <v>157</v>
      </c>
      <c r="BE95" s="68" t="s">
        <v>303</v>
      </c>
      <c r="BF95" s="68" t="s">
        <v>7287</v>
      </c>
      <c r="BG95" s="68" t="s">
        <v>5272</v>
      </c>
      <c r="BH95" s="68" t="s">
        <v>143</v>
      </c>
      <c r="BI95" s="68" t="s">
        <v>143</v>
      </c>
      <c r="BJ95" s="68" t="s">
        <v>143</v>
      </c>
      <c r="BK95" s="68" t="s">
        <v>136</v>
      </c>
      <c r="BL95" s="68" t="s">
        <v>506</v>
      </c>
      <c r="BM95" s="68" t="s">
        <v>160</v>
      </c>
      <c r="BN95" s="68" t="s">
        <v>160</v>
      </c>
      <c r="BO95" s="68" t="s">
        <v>143</v>
      </c>
      <c r="BP95" s="68" t="s">
        <v>143</v>
      </c>
      <c r="BQ95" s="68" t="s">
        <v>3051</v>
      </c>
      <c r="BR95" s="68" t="s">
        <v>5352</v>
      </c>
      <c r="BS95" s="68" t="s">
        <v>162</v>
      </c>
      <c r="BT95" s="68" t="s">
        <v>7284</v>
      </c>
      <c r="BU95" s="68" t="s">
        <v>7284</v>
      </c>
      <c r="BV95" s="68" t="s">
        <v>135</v>
      </c>
      <c r="BW95" s="68" t="s">
        <v>135</v>
      </c>
      <c r="BX95" s="68" t="s">
        <v>135</v>
      </c>
      <c r="BY95" s="68" t="s">
        <v>148</v>
      </c>
      <c r="BZ95" s="68" t="s">
        <v>575</v>
      </c>
      <c r="CA95" s="68" t="s">
        <v>144</v>
      </c>
      <c r="CB95" s="68" t="s">
        <v>143</v>
      </c>
      <c r="CC95" s="68" t="s">
        <v>143</v>
      </c>
      <c r="CD95" s="68" t="s">
        <v>143</v>
      </c>
      <c r="CE95" s="68" t="s">
        <v>7279</v>
      </c>
      <c r="CF95" s="68" t="s">
        <v>6505</v>
      </c>
      <c r="CG95" s="68" t="s">
        <v>6505</v>
      </c>
      <c r="CH95" s="68" t="s">
        <v>143</v>
      </c>
      <c r="CI95" s="68" t="s">
        <v>143</v>
      </c>
      <c r="CJ95" s="68" t="s">
        <v>5272</v>
      </c>
      <c r="CK95" s="68" t="s">
        <v>143</v>
      </c>
      <c r="CL95" s="68" t="s">
        <v>143</v>
      </c>
      <c r="CM95" s="68" t="s">
        <v>143</v>
      </c>
      <c r="CN95" s="68" t="s">
        <v>143</v>
      </c>
      <c r="CO95" s="68" t="s">
        <v>143</v>
      </c>
      <c r="CP95" s="68" t="s">
        <v>143</v>
      </c>
      <c r="CQ95" s="68" t="s">
        <v>143</v>
      </c>
      <c r="CR95" s="68" t="s">
        <v>127</v>
      </c>
      <c r="CS95" s="68" t="s">
        <v>1</v>
      </c>
      <c r="CT95" s="68" t="s">
        <v>143</v>
      </c>
      <c r="CU95" s="68" t="s">
        <v>1</v>
      </c>
      <c r="CV95" s="68" t="s">
        <v>1985</v>
      </c>
      <c r="CW95" s="68" t="s">
        <v>1985</v>
      </c>
      <c r="CX95" s="68" t="s">
        <v>394</v>
      </c>
      <c r="CY95" s="68" t="s">
        <v>127</v>
      </c>
      <c r="CZ95" s="68" t="s">
        <v>506</v>
      </c>
      <c r="DA95" s="68" t="s">
        <v>1986</v>
      </c>
      <c r="DB95" s="68" t="s">
        <v>143</v>
      </c>
      <c r="DC95" s="68" t="s">
        <v>143</v>
      </c>
      <c r="DD95" s="68" t="s">
        <v>164</v>
      </c>
      <c r="DE95" s="68" t="s">
        <v>6302</v>
      </c>
      <c r="DF95" s="68" t="s">
        <v>2261</v>
      </c>
      <c r="DG95" s="68" t="s">
        <v>143</v>
      </c>
      <c r="DH95" s="68" t="s">
        <v>143</v>
      </c>
      <c r="DI95" s="68" t="s">
        <v>143</v>
      </c>
      <c r="DK95" s="3"/>
    </row>
    <row r="96" spans="1:115" s="68" customFormat="1" hidden="1" x14ac:dyDescent="0.2">
      <c r="A96" s="73">
        <v>45323</v>
      </c>
      <c r="B96" s="3" t="s">
        <v>15606</v>
      </c>
      <c r="C96" s="68">
        <v>115173</v>
      </c>
      <c r="D96" s="68" t="s">
        <v>7189</v>
      </c>
      <c r="E96" s="68" t="s">
        <v>373</v>
      </c>
      <c r="F96" s="69">
        <v>45324</v>
      </c>
      <c r="G96" s="68" t="s">
        <v>165</v>
      </c>
      <c r="H96" s="68" t="s">
        <v>166</v>
      </c>
      <c r="I96" s="70">
        <v>1271.42</v>
      </c>
      <c r="J96" s="70">
        <v>1271.42</v>
      </c>
      <c r="K96" s="71">
        <f t="shared" si="1"/>
        <v>5.9154770994053446E-2</v>
      </c>
      <c r="L96" s="68" t="s">
        <v>316</v>
      </c>
      <c r="M96" s="68" t="s">
        <v>7145</v>
      </c>
      <c r="N96" s="68" t="s">
        <v>960</v>
      </c>
      <c r="O96" s="68" t="s">
        <v>7288</v>
      </c>
      <c r="P96" s="93" t="s">
        <v>879</v>
      </c>
      <c r="Q96" s="68" t="s">
        <v>170</v>
      </c>
      <c r="R96" s="68" t="s">
        <v>143</v>
      </c>
      <c r="S96" s="68" t="s">
        <v>7289</v>
      </c>
      <c r="T96" s="68" t="s">
        <v>135</v>
      </c>
      <c r="U96" s="68" t="s">
        <v>135</v>
      </c>
      <c r="V96" s="68" t="s">
        <v>136</v>
      </c>
      <c r="W96" s="68" t="s">
        <v>137</v>
      </c>
      <c r="X96" s="68" t="s">
        <v>2483</v>
      </c>
      <c r="Y96" s="68" t="s">
        <v>7290</v>
      </c>
      <c r="Z96" s="68" t="s">
        <v>7291</v>
      </c>
      <c r="AA96" s="68" t="s">
        <v>139</v>
      </c>
      <c r="AB96" s="68" t="s">
        <v>226</v>
      </c>
      <c r="AC96" s="68" t="s">
        <v>5272</v>
      </c>
      <c r="AD96" s="68" t="s">
        <v>143</v>
      </c>
      <c r="AE96" s="68" t="s">
        <v>5272</v>
      </c>
      <c r="AF96" s="68" t="s">
        <v>143</v>
      </c>
      <c r="AG96" s="68" t="s">
        <v>235</v>
      </c>
      <c r="AH96" s="68" t="s">
        <v>141</v>
      </c>
      <c r="AI96" s="68" t="s">
        <v>143</v>
      </c>
      <c r="AJ96" s="68" t="s">
        <v>143</v>
      </c>
      <c r="AK96" s="68" t="s">
        <v>207</v>
      </c>
      <c r="AL96" s="68" t="s">
        <v>143</v>
      </c>
      <c r="AM96" s="68" t="s">
        <v>7292</v>
      </c>
      <c r="AN96" s="68" t="s">
        <v>143</v>
      </c>
      <c r="AO96" s="68" t="s">
        <v>7293</v>
      </c>
      <c r="AP96" s="68" t="s">
        <v>3837</v>
      </c>
      <c r="AQ96" s="68" t="s">
        <v>7294</v>
      </c>
      <c r="AR96" s="68" t="s">
        <v>841</v>
      </c>
      <c r="AS96" s="68" t="s">
        <v>231</v>
      </c>
      <c r="AT96" s="68" t="s">
        <v>7295</v>
      </c>
      <c r="AU96" s="68" t="s">
        <v>7296</v>
      </c>
      <c r="AV96" s="68" t="s">
        <v>145</v>
      </c>
      <c r="AW96" s="68" t="s">
        <v>146</v>
      </c>
      <c r="AX96" s="68" t="s">
        <v>972</v>
      </c>
      <c r="AY96" s="68" t="s">
        <v>148</v>
      </c>
      <c r="AZ96" s="68" t="s">
        <v>139</v>
      </c>
      <c r="BA96" s="68" t="s">
        <v>149</v>
      </c>
      <c r="BB96" s="68" t="s">
        <v>150</v>
      </c>
      <c r="BC96" s="68" t="s">
        <v>156</v>
      </c>
      <c r="BD96" s="68" t="s">
        <v>276</v>
      </c>
      <c r="BE96" s="68" t="s">
        <v>143</v>
      </c>
      <c r="BF96" s="68" t="s">
        <v>143</v>
      </c>
      <c r="BG96" s="68" t="s">
        <v>5272</v>
      </c>
      <c r="BH96" s="68" t="s">
        <v>143</v>
      </c>
      <c r="BI96" s="68" t="s">
        <v>143</v>
      </c>
      <c r="BJ96" s="68" t="s">
        <v>143</v>
      </c>
      <c r="BK96" s="68" t="s">
        <v>136</v>
      </c>
      <c r="BL96" s="68" t="s">
        <v>143</v>
      </c>
      <c r="BM96" s="68" t="s">
        <v>160</v>
      </c>
      <c r="BN96" s="68" t="s">
        <v>160</v>
      </c>
      <c r="BO96" s="68" t="s">
        <v>373</v>
      </c>
      <c r="BP96" s="68" t="s">
        <v>143</v>
      </c>
      <c r="BQ96" s="68" t="s">
        <v>143</v>
      </c>
      <c r="BR96" s="68" t="s">
        <v>5272</v>
      </c>
      <c r="BS96" s="68" t="s">
        <v>682</v>
      </c>
      <c r="BT96" s="68" t="s">
        <v>7292</v>
      </c>
      <c r="BU96" s="68" t="s">
        <v>7292</v>
      </c>
      <c r="BV96" s="68" t="s">
        <v>135</v>
      </c>
      <c r="BW96" s="68" t="s">
        <v>135</v>
      </c>
      <c r="BX96" s="68" t="s">
        <v>135</v>
      </c>
      <c r="BY96" s="68" t="s">
        <v>148</v>
      </c>
      <c r="BZ96" s="68" t="s">
        <v>6439</v>
      </c>
      <c r="CA96" s="68" t="s">
        <v>174</v>
      </c>
      <c r="CB96" s="68" t="s">
        <v>143</v>
      </c>
      <c r="CC96" s="68" t="s">
        <v>143</v>
      </c>
      <c r="CD96" s="68" t="s">
        <v>143</v>
      </c>
      <c r="CE96" s="68" t="s">
        <v>7297</v>
      </c>
      <c r="CF96" s="68" t="s">
        <v>2261</v>
      </c>
      <c r="CG96" s="68" t="s">
        <v>143</v>
      </c>
      <c r="CH96" s="68" t="s">
        <v>143</v>
      </c>
      <c r="CI96" s="68" t="s">
        <v>143</v>
      </c>
      <c r="CJ96" s="68" t="s">
        <v>5272</v>
      </c>
      <c r="CK96" s="68" t="s">
        <v>143</v>
      </c>
      <c r="CL96" s="68" t="s">
        <v>143</v>
      </c>
      <c r="CM96" s="68" t="s">
        <v>143</v>
      </c>
      <c r="CN96" s="68" t="s">
        <v>143</v>
      </c>
      <c r="CO96" s="68" t="s">
        <v>7298</v>
      </c>
      <c r="CP96" s="68" t="s">
        <v>143</v>
      </c>
      <c r="CQ96" s="68" t="s">
        <v>143</v>
      </c>
      <c r="CR96" s="68" t="s">
        <v>143</v>
      </c>
      <c r="CS96" s="68" t="s">
        <v>1</v>
      </c>
      <c r="CT96" s="68" t="s">
        <v>143</v>
      </c>
      <c r="CU96" s="68" t="s">
        <v>1</v>
      </c>
      <c r="CV96" s="68" t="s">
        <v>2092</v>
      </c>
      <c r="CW96" s="68" t="s">
        <v>143</v>
      </c>
      <c r="CX96" s="68" t="s">
        <v>316</v>
      </c>
      <c r="CY96" s="68" t="s">
        <v>166</v>
      </c>
      <c r="CZ96" s="68" t="s">
        <v>136</v>
      </c>
      <c r="DA96" s="68" t="s">
        <v>2495</v>
      </c>
      <c r="DB96" s="68" t="s">
        <v>143</v>
      </c>
      <c r="DC96" s="68" t="s">
        <v>143</v>
      </c>
      <c r="DD96" s="68" t="s">
        <v>373</v>
      </c>
      <c r="DE96" s="68" t="s">
        <v>6302</v>
      </c>
      <c r="DF96" s="68" t="s">
        <v>6302</v>
      </c>
      <c r="DG96" s="68" t="s">
        <v>143</v>
      </c>
      <c r="DH96" s="68" t="s">
        <v>7299</v>
      </c>
      <c r="DI96" s="68" t="s">
        <v>143</v>
      </c>
      <c r="DK96" s="3"/>
    </row>
    <row r="97" spans="1:115" s="68" customFormat="1" hidden="1" x14ac:dyDescent="0.2">
      <c r="A97" s="73">
        <v>45323</v>
      </c>
      <c r="B97" s="3" t="s">
        <v>11</v>
      </c>
      <c r="C97" s="68">
        <v>115199</v>
      </c>
      <c r="D97" s="68" t="s">
        <v>11</v>
      </c>
      <c r="E97" s="68" t="s">
        <v>279</v>
      </c>
      <c r="F97" s="69">
        <v>45323</v>
      </c>
      <c r="G97" s="68" t="s">
        <v>165</v>
      </c>
      <c r="H97" s="68" t="s">
        <v>166</v>
      </c>
      <c r="I97" s="70">
        <v>132.78</v>
      </c>
      <c r="J97" s="70">
        <v>130</v>
      </c>
      <c r="K97" s="71">
        <f t="shared" si="1"/>
        <v>6.1777937208714788E-3</v>
      </c>
      <c r="L97" s="68" t="s">
        <v>374</v>
      </c>
      <c r="M97" s="68" t="s">
        <v>129</v>
      </c>
      <c r="N97" s="68" t="s">
        <v>960</v>
      </c>
      <c r="O97" s="68" t="s">
        <v>191</v>
      </c>
      <c r="P97" s="93" t="s">
        <v>7300</v>
      </c>
      <c r="Q97" s="68" t="s">
        <v>170</v>
      </c>
      <c r="R97" s="68" t="s">
        <v>7301</v>
      </c>
      <c r="S97" s="68" t="s">
        <v>7302</v>
      </c>
      <c r="T97" s="68" t="s">
        <v>135</v>
      </c>
      <c r="U97" s="68" t="s">
        <v>135</v>
      </c>
      <c r="V97" s="68" t="s">
        <v>136</v>
      </c>
      <c r="W97" s="68" t="s">
        <v>137</v>
      </c>
      <c r="X97" s="68" t="s">
        <v>173</v>
      </c>
      <c r="Y97" s="68" t="s">
        <v>7303</v>
      </c>
      <c r="Z97" s="68" t="s">
        <v>7304</v>
      </c>
      <c r="AA97" s="68" t="s">
        <v>139</v>
      </c>
      <c r="AB97" s="68" t="s">
        <v>140</v>
      </c>
      <c r="AC97" s="68" t="s">
        <v>5272</v>
      </c>
      <c r="AD97" s="68" t="s">
        <v>143</v>
      </c>
      <c r="AE97" s="68" t="s">
        <v>7305</v>
      </c>
      <c r="AF97" s="68" t="s">
        <v>143</v>
      </c>
      <c r="AG97" s="68" t="s">
        <v>235</v>
      </c>
      <c r="AH97" s="68" t="s">
        <v>141</v>
      </c>
      <c r="AI97" s="68" t="s">
        <v>143</v>
      </c>
      <c r="AJ97" s="68" t="s">
        <v>7305</v>
      </c>
      <c r="AK97" s="68" t="s">
        <v>142</v>
      </c>
      <c r="AL97" s="68" t="s">
        <v>143</v>
      </c>
      <c r="AM97" s="68" t="s">
        <v>5515</v>
      </c>
      <c r="AN97" s="68" t="s">
        <v>174</v>
      </c>
      <c r="AO97" s="68" t="s">
        <v>195</v>
      </c>
      <c r="AP97" s="68" t="s">
        <v>196</v>
      </c>
      <c r="AQ97" s="68" t="s">
        <v>197</v>
      </c>
      <c r="AR97" s="68" t="s">
        <v>178</v>
      </c>
      <c r="AS97" s="68" t="s">
        <v>179</v>
      </c>
      <c r="AT97" s="68" t="s">
        <v>180</v>
      </c>
      <c r="AU97" s="68" t="s">
        <v>198</v>
      </c>
      <c r="AV97" s="68" t="s">
        <v>145</v>
      </c>
      <c r="AW97" s="68" t="s">
        <v>146</v>
      </c>
      <c r="AX97" s="68" t="s">
        <v>972</v>
      </c>
      <c r="AY97" s="68" t="s">
        <v>148</v>
      </c>
      <c r="AZ97" s="68" t="s">
        <v>139</v>
      </c>
      <c r="BA97" s="68" t="s">
        <v>149</v>
      </c>
      <c r="BB97" s="68" t="s">
        <v>150</v>
      </c>
      <c r="BC97" s="68" t="s">
        <v>156</v>
      </c>
      <c r="BD97" s="68" t="s">
        <v>157</v>
      </c>
      <c r="BE97" s="68" t="s">
        <v>303</v>
      </c>
      <c r="BF97" s="68" t="s">
        <v>7306</v>
      </c>
      <c r="BG97" s="68" t="s">
        <v>5272</v>
      </c>
      <c r="BH97" s="68" t="s">
        <v>170</v>
      </c>
      <c r="BI97" s="68" t="s">
        <v>7307</v>
      </c>
      <c r="BJ97" s="68" t="s">
        <v>143</v>
      </c>
      <c r="BK97" s="68" t="s">
        <v>136</v>
      </c>
      <c r="BL97" s="68" t="s">
        <v>143</v>
      </c>
      <c r="BM97" s="68" t="s">
        <v>200</v>
      </c>
      <c r="BN97" s="68" t="s">
        <v>160</v>
      </c>
      <c r="BO97" s="68" t="s">
        <v>143</v>
      </c>
      <c r="BP97" s="68" t="s">
        <v>143</v>
      </c>
      <c r="BQ97" s="68" t="s">
        <v>7308</v>
      </c>
      <c r="BR97" s="68" t="s">
        <v>5352</v>
      </c>
      <c r="BS97" s="68" t="s">
        <v>162</v>
      </c>
      <c r="BT97" s="68" t="s">
        <v>7305</v>
      </c>
      <c r="BU97" s="68" t="s">
        <v>7305</v>
      </c>
      <c r="BV97" s="68" t="s">
        <v>135</v>
      </c>
      <c r="BW97" s="68" t="s">
        <v>135</v>
      </c>
      <c r="BX97" s="68" t="s">
        <v>135</v>
      </c>
      <c r="BY97" s="68" t="s">
        <v>148</v>
      </c>
      <c r="BZ97" s="68" t="s">
        <v>4509</v>
      </c>
      <c r="CA97" s="68" t="s">
        <v>174</v>
      </c>
      <c r="CB97" s="68" t="s">
        <v>143</v>
      </c>
      <c r="CC97" s="68" t="s">
        <v>143</v>
      </c>
      <c r="CD97" s="68" t="s">
        <v>143</v>
      </c>
      <c r="CE97" s="68" t="s">
        <v>143</v>
      </c>
      <c r="CF97" s="68" t="s">
        <v>2261</v>
      </c>
      <c r="CG97" s="68" t="s">
        <v>2261</v>
      </c>
      <c r="CH97" s="68" t="s">
        <v>143</v>
      </c>
      <c r="CI97" s="68" t="s">
        <v>143</v>
      </c>
      <c r="CJ97" s="68" t="s">
        <v>5272</v>
      </c>
      <c r="CK97" s="68" t="s">
        <v>143</v>
      </c>
      <c r="CL97" s="68" t="s">
        <v>143</v>
      </c>
      <c r="CM97" s="68" t="s">
        <v>143</v>
      </c>
      <c r="CN97" s="68" t="s">
        <v>143</v>
      </c>
      <c r="CO97" s="68" t="s">
        <v>143</v>
      </c>
      <c r="CP97" s="68" t="s">
        <v>143</v>
      </c>
      <c r="CQ97" s="68" t="s">
        <v>143</v>
      </c>
      <c r="CR97" s="68" t="s">
        <v>143</v>
      </c>
      <c r="CS97" s="68" t="s">
        <v>1</v>
      </c>
      <c r="CT97" s="68" t="s">
        <v>143</v>
      </c>
      <c r="CU97" s="68" t="s">
        <v>1</v>
      </c>
      <c r="CV97" s="68" t="s">
        <v>1985</v>
      </c>
      <c r="CW97" s="68" t="s">
        <v>1985</v>
      </c>
      <c r="CX97" s="68" t="s">
        <v>374</v>
      </c>
      <c r="CY97" s="68" t="s">
        <v>166</v>
      </c>
      <c r="CZ97" s="68" t="s">
        <v>136</v>
      </c>
      <c r="DA97" s="68" t="s">
        <v>1989</v>
      </c>
      <c r="DB97" s="68" t="s">
        <v>143</v>
      </c>
      <c r="DC97" s="68" t="s">
        <v>143</v>
      </c>
      <c r="DD97" s="68" t="s">
        <v>279</v>
      </c>
      <c r="DE97" s="68" t="s">
        <v>6302</v>
      </c>
      <c r="DF97" s="68" t="s">
        <v>2261</v>
      </c>
      <c r="DG97" s="68" t="s">
        <v>143</v>
      </c>
      <c r="DH97" s="68" t="s">
        <v>143</v>
      </c>
      <c r="DI97" s="68" t="s">
        <v>143</v>
      </c>
      <c r="DK97" s="3"/>
    </row>
    <row r="98" spans="1:115" s="68" customFormat="1" hidden="1" x14ac:dyDescent="0.2">
      <c r="A98" s="73">
        <v>45323</v>
      </c>
      <c r="B98" s="3" t="s">
        <v>15606</v>
      </c>
      <c r="C98" s="68">
        <v>115215</v>
      </c>
      <c r="D98" s="68" t="s">
        <v>7309</v>
      </c>
      <c r="E98" s="68" t="s">
        <v>164</v>
      </c>
      <c r="F98" s="69">
        <v>45323</v>
      </c>
      <c r="G98" s="68" t="s">
        <v>165</v>
      </c>
      <c r="H98" s="68" t="s">
        <v>166</v>
      </c>
      <c r="I98" s="70">
        <v>90</v>
      </c>
      <c r="J98" s="70">
        <v>90</v>
      </c>
      <c r="K98" s="71">
        <f t="shared" si="1"/>
        <v>4.1873884235459641E-3</v>
      </c>
      <c r="L98" s="68" t="s">
        <v>316</v>
      </c>
      <c r="M98" s="68" t="s">
        <v>7145</v>
      </c>
      <c r="N98" s="68" t="s">
        <v>960</v>
      </c>
      <c r="O98" s="68" t="s">
        <v>7310</v>
      </c>
      <c r="P98" s="93" t="s">
        <v>7311</v>
      </c>
      <c r="Q98" s="68" t="s">
        <v>170</v>
      </c>
      <c r="R98" s="68" t="s">
        <v>7312</v>
      </c>
      <c r="S98" s="68" t="s">
        <v>7313</v>
      </c>
      <c r="T98" s="68" t="s">
        <v>135</v>
      </c>
      <c r="U98" s="68" t="s">
        <v>135</v>
      </c>
      <c r="V98" s="68" t="s">
        <v>136</v>
      </c>
      <c r="W98" s="68" t="s">
        <v>137</v>
      </c>
      <c r="X98" s="68" t="s">
        <v>322</v>
      </c>
      <c r="Y98" s="68" t="s">
        <v>7314</v>
      </c>
      <c r="Z98" s="68" t="s">
        <v>7315</v>
      </c>
      <c r="AA98" s="68" t="s">
        <v>139</v>
      </c>
      <c r="AB98" s="68" t="s">
        <v>323</v>
      </c>
      <c r="AC98" s="68" t="s">
        <v>5272</v>
      </c>
      <c r="AD98" s="68" t="s">
        <v>143</v>
      </c>
      <c r="AE98" s="68" t="s">
        <v>7316</v>
      </c>
      <c r="AF98" s="68" t="s">
        <v>143</v>
      </c>
      <c r="AG98" s="68" t="s">
        <v>235</v>
      </c>
      <c r="AH98" s="68" t="s">
        <v>141</v>
      </c>
      <c r="AI98" s="68" t="s">
        <v>143</v>
      </c>
      <c r="AJ98" s="68" t="s">
        <v>7316</v>
      </c>
      <c r="AK98" s="68" t="s">
        <v>207</v>
      </c>
      <c r="AL98" s="68" t="s">
        <v>143</v>
      </c>
      <c r="AM98" s="68" t="s">
        <v>7316</v>
      </c>
      <c r="AN98" s="68" t="s">
        <v>174</v>
      </c>
      <c r="AO98" s="68" t="s">
        <v>7317</v>
      </c>
      <c r="AP98" s="68" t="s">
        <v>7318</v>
      </c>
      <c r="AQ98" s="68" t="s">
        <v>7319</v>
      </c>
      <c r="AR98" s="68" t="s">
        <v>178</v>
      </c>
      <c r="AS98" s="68" t="s">
        <v>179</v>
      </c>
      <c r="AT98" s="68" t="s">
        <v>857</v>
      </c>
      <c r="AU98" s="68" t="s">
        <v>7320</v>
      </c>
      <c r="AV98" s="68" t="s">
        <v>145</v>
      </c>
      <c r="AW98" s="68" t="s">
        <v>146</v>
      </c>
      <c r="AX98" s="68" t="s">
        <v>972</v>
      </c>
      <c r="AY98" s="68" t="s">
        <v>148</v>
      </c>
      <c r="AZ98" s="68" t="s">
        <v>139</v>
      </c>
      <c r="BA98" s="68" t="s">
        <v>149</v>
      </c>
      <c r="BB98" s="68" t="s">
        <v>150</v>
      </c>
      <c r="BC98" s="68" t="s">
        <v>156</v>
      </c>
      <c r="BD98" s="68" t="s">
        <v>157</v>
      </c>
      <c r="BE98" s="68" t="s">
        <v>303</v>
      </c>
      <c r="BF98" s="68" t="s">
        <v>7315</v>
      </c>
      <c r="BG98" s="68" t="s">
        <v>5272</v>
      </c>
      <c r="BH98" s="68" t="s">
        <v>170</v>
      </c>
      <c r="BI98" s="68" t="s">
        <v>7321</v>
      </c>
      <c r="BJ98" s="68" t="s">
        <v>143</v>
      </c>
      <c r="BK98" s="68" t="s">
        <v>136</v>
      </c>
      <c r="BL98" s="68" t="s">
        <v>143</v>
      </c>
      <c r="BM98" s="68" t="s">
        <v>160</v>
      </c>
      <c r="BN98" s="68" t="s">
        <v>160</v>
      </c>
      <c r="BO98" s="68" t="s">
        <v>143</v>
      </c>
      <c r="BP98" s="68" t="s">
        <v>143</v>
      </c>
      <c r="BQ98" s="68" t="s">
        <v>7322</v>
      </c>
      <c r="BR98" s="68" t="s">
        <v>5352</v>
      </c>
      <c r="BS98" s="68" t="s">
        <v>162</v>
      </c>
      <c r="BT98" s="68" t="s">
        <v>7316</v>
      </c>
      <c r="BU98" s="68" t="s">
        <v>7316</v>
      </c>
      <c r="BV98" s="68" t="s">
        <v>135</v>
      </c>
      <c r="BW98" s="68" t="s">
        <v>135</v>
      </c>
      <c r="BX98" s="68" t="s">
        <v>135</v>
      </c>
      <c r="BY98" s="68" t="s">
        <v>148</v>
      </c>
      <c r="BZ98" s="68" t="s">
        <v>5819</v>
      </c>
      <c r="CA98" s="68" t="s">
        <v>174</v>
      </c>
      <c r="CB98" s="68" t="s">
        <v>143</v>
      </c>
      <c r="CC98" s="68" t="s">
        <v>143</v>
      </c>
      <c r="CD98" s="68" t="s">
        <v>143</v>
      </c>
      <c r="CE98" s="68" t="s">
        <v>7323</v>
      </c>
      <c r="CF98" s="68" t="s">
        <v>2261</v>
      </c>
      <c r="CG98" s="68" t="s">
        <v>2261</v>
      </c>
      <c r="CH98" s="68" t="s">
        <v>143</v>
      </c>
      <c r="CI98" s="68" t="s">
        <v>143</v>
      </c>
      <c r="CJ98" s="68" t="s">
        <v>5272</v>
      </c>
      <c r="CK98" s="68" t="s">
        <v>143</v>
      </c>
      <c r="CL98" s="68" t="s">
        <v>143</v>
      </c>
      <c r="CM98" s="68" t="s">
        <v>143</v>
      </c>
      <c r="CN98" s="68" t="s">
        <v>143</v>
      </c>
      <c r="CO98" s="68" t="s">
        <v>143</v>
      </c>
      <c r="CP98" s="68" t="s">
        <v>143</v>
      </c>
      <c r="CQ98" s="68" t="s">
        <v>143</v>
      </c>
      <c r="CR98" s="68" t="s">
        <v>143</v>
      </c>
      <c r="CS98" s="68" t="s">
        <v>1</v>
      </c>
      <c r="CT98" s="68" t="s">
        <v>143</v>
      </c>
      <c r="CU98" s="68" t="s">
        <v>1</v>
      </c>
      <c r="CV98" s="68" t="s">
        <v>1985</v>
      </c>
      <c r="CW98" s="68" t="s">
        <v>1985</v>
      </c>
      <c r="CX98" s="68" t="s">
        <v>316</v>
      </c>
      <c r="CY98" s="68" t="s">
        <v>166</v>
      </c>
      <c r="CZ98" s="68" t="s">
        <v>136</v>
      </c>
      <c r="DA98" s="68" t="s">
        <v>1989</v>
      </c>
      <c r="DB98" s="68" t="s">
        <v>143</v>
      </c>
      <c r="DC98" s="68" t="s">
        <v>143</v>
      </c>
      <c r="DD98" s="68" t="s">
        <v>164</v>
      </c>
      <c r="DE98" s="68" t="s">
        <v>6302</v>
      </c>
      <c r="DF98" s="68" t="s">
        <v>2261</v>
      </c>
      <c r="DG98" s="68" t="s">
        <v>143</v>
      </c>
      <c r="DH98" s="68" t="s">
        <v>143</v>
      </c>
      <c r="DI98" s="68" t="s">
        <v>143</v>
      </c>
      <c r="DK98" s="3"/>
    </row>
    <row r="99" spans="1:115" s="68" customFormat="1" hidden="1" x14ac:dyDescent="0.2">
      <c r="A99" s="73">
        <v>45323</v>
      </c>
      <c r="B99" s="3" t="s">
        <v>15606</v>
      </c>
      <c r="C99" s="68">
        <v>115241</v>
      </c>
      <c r="D99" s="68" t="s">
        <v>7189</v>
      </c>
      <c r="E99" s="68" t="s">
        <v>373</v>
      </c>
      <c r="F99" s="69">
        <v>45324</v>
      </c>
      <c r="G99" s="68" t="s">
        <v>165</v>
      </c>
      <c r="H99" s="68" t="s">
        <v>166</v>
      </c>
      <c r="I99" s="70">
        <v>2500</v>
      </c>
      <c r="J99" s="70">
        <v>2500</v>
      </c>
      <c r="K99" s="71">
        <f t="shared" si="1"/>
        <v>0.116316345098499</v>
      </c>
      <c r="L99" s="68" t="s">
        <v>316</v>
      </c>
      <c r="M99" s="68" t="s">
        <v>7145</v>
      </c>
      <c r="N99" s="68" t="s">
        <v>960</v>
      </c>
      <c r="O99" s="68" t="s">
        <v>7324</v>
      </c>
      <c r="P99" s="93" t="s">
        <v>879</v>
      </c>
      <c r="Q99" s="68" t="s">
        <v>2863</v>
      </c>
      <c r="R99" s="68" t="s">
        <v>7325</v>
      </c>
      <c r="S99" s="68" t="s">
        <v>7214</v>
      </c>
      <c r="T99" s="68" t="s">
        <v>135</v>
      </c>
      <c r="U99" s="68" t="s">
        <v>135</v>
      </c>
      <c r="V99" s="68" t="s">
        <v>136</v>
      </c>
      <c r="W99" s="68" t="s">
        <v>137</v>
      </c>
      <c r="X99" s="68" t="s">
        <v>2483</v>
      </c>
      <c r="Y99" s="68" t="s">
        <v>7326</v>
      </c>
      <c r="Z99" s="68" t="s">
        <v>7327</v>
      </c>
      <c r="AA99" s="68" t="s">
        <v>139</v>
      </c>
      <c r="AB99" s="68" t="s">
        <v>226</v>
      </c>
      <c r="AC99" s="68" t="s">
        <v>5272</v>
      </c>
      <c r="AD99" s="68" t="s">
        <v>143</v>
      </c>
      <c r="AE99" s="68" t="s">
        <v>5272</v>
      </c>
      <c r="AF99" s="68" t="s">
        <v>143</v>
      </c>
      <c r="AG99" s="68" t="s">
        <v>235</v>
      </c>
      <c r="AH99" s="68" t="s">
        <v>141</v>
      </c>
      <c r="AI99" s="68" t="s">
        <v>143</v>
      </c>
      <c r="AJ99" s="68" t="s">
        <v>143</v>
      </c>
      <c r="AK99" s="68" t="s">
        <v>207</v>
      </c>
      <c r="AL99" s="68" t="s">
        <v>143</v>
      </c>
      <c r="AM99" s="68" t="s">
        <v>5805</v>
      </c>
      <c r="AN99" s="68" t="s">
        <v>143</v>
      </c>
      <c r="AO99" s="68" t="s">
        <v>7328</v>
      </c>
      <c r="AP99" s="68" t="s">
        <v>7329</v>
      </c>
      <c r="AQ99" s="68" t="s">
        <v>7330</v>
      </c>
      <c r="AR99" s="68" t="s">
        <v>430</v>
      </c>
      <c r="AS99" s="68" t="s">
        <v>431</v>
      </c>
      <c r="AT99" s="68" t="s">
        <v>4482</v>
      </c>
      <c r="AU99" s="68" t="s">
        <v>7331</v>
      </c>
      <c r="AV99" s="68" t="s">
        <v>145</v>
      </c>
      <c r="AW99" s="68" t="s">
        <v>146</v>
      </c>
      <c r="AX99" s="68" t="s">
        <v>972</v>
      </c>
      <c r="AY99" s="68" t="s">
        <v>148</v>
      </c>
      <c r="AZ99" s="68" t="s">
        <v>139</v>
      </c>
      <c r="BA99" s="68" t="s">
        <v>149</v>
      </c>
      <c r="BB99" s="68" t="s">
        <v>150</v>
      </c>
      <c r="BC99" s="68" t="s">
        <v>156</v>
      </c>
      <c r="BD99" s="68" t="s">
        <v>157</v>
      </c>
      <c r="BE99" s="68" t="s">
        <v>2674</v>
      </c>
      <c r="BF99" s="68" t="s">
        <v>7327</v>
      </c>
      <c r="BG99" s="68" t="s">
        <v>5272</v>
      </c>
      <c r="BH99" s="68" t="s">
        <v>143</v>
      </c>
      <c r="BI99" s="68" t="s">
        <v>143</v>
      </c>
      <c r="BJ99" s="68" t="s">
        <v>143</v>
      </c>
      <c r="BK99" s="68" t="s">
        <v>136</v>
      </c>
      <c r="BL99" s="68" t="s">
        <v>143</v>
      </c>
      <c r="BM99" s="68" t="s">
        <v>160</v>
      </c>
      <c r="BN99" s="68" t="s">
        <v>160</v>
      </c>
      <c r="BO99" s="68" t="s">
        <v>373</v>
      </c>
      <c r="BP99" s="68" t="s">
        <v>143</v>
      </c>
      <c r="BQ99" s="68" t="s">
        <v>7332</v>
      </c>
      <c r="BR99" s="68" t="s">
        <v>6421</v>
      </c>
      <c r="BS99" s="68" t="s">
        <v>441</v>
      </c>
      <c r="BT99" s="68" t="s">
        <v>5805</v>
      </c>
      <c r="BU99" s="68" t="s">
        <v>5805</v>
      </c>
      <c r="BV99" s="68" t="s">
        <v>135</v>
      </c>
      <c r="BW99" s="68" t="s">
        <v>135</v>
      </c>
      <c r="BX99" s="68" t="s">
        <v>135</v>
      </c>
      <c r="BY99" s="68" t="s">
        <v>148</v>
      </c>
      <c r="BZ99" s="68" t="s">
        <v>6439</v>
      </c>
      <c r="CA99" s="68" t="s">
        <v>174</v>
      </c>
      <c r="CB99" s="68" t="s">
        <v>143</v>
      </c>
      <c r="CC99" s="68" t="s">
        <v>143</v>
      </c>
      <c r="CD99" s="68" t="s">
        <v>143</v>
      </c>
      <c r="CE99" s="68" t="s">
        <v>143</v>
      </c>
      <c r="CF99" s="68" t="s">
        <v>2261</v>
      </c>
      <c r="CG99" s="68" t="s">
        <v>143</v>
      </c>
      <c r="CH99" s="68" t="s">
        <v>143</v>
      </c>
      <c r="CI99" s="68" t="s">
        <v>143</v>
      </c>
      <c r="CJ99" s="68" t="s">
        <v>5272</v>
      </c>
      <c r="CK99" s="68" t="s">
        <v>143</v>
      </c>
      <c r="CL99" s="68" t="s">
        <v>143</v>
      </c>
      <c r="CM99" s="68" t="s">
        <v>143</v>
      </c>
      <c r="CN99" s="68" t="s">
        <v>143</v>
      </c>
      <c r="CO99" s="68" t="s">
        <v>7333</v>
      </c>
      <c r="CP99" s="68" t="s">
        <v>143</v>
      </c>
      <c r="CQ99" s="68" t="s">
        <v>143</v>
      </c>
      <c r="CR99" s="68" t="s">
        <v>143</v>
      </c>
      <c r="CS99" s="68" t="s">
        <v>1</v>
      </c>
      <c r="CT99" s="68" t="s">
        <v>143</v>
      </c>
      <c r="CU99" s="68" t="s">
        <v>1</v>
      </c>
      <c r="CV99" s="68" t="s">
        <v>2092</v>
      </c>
      <c r="CW99" s="68" t="s">
        <v>143</v>
      </c>
      <c r="CX99" s="68" t="s">
        <v>316</v>
      </c>
      <c r="CY99" s="68" t="s">
        <v>166</v>
      </c>
      <c r="CZ99" s="68" t="s">
        <v>136</v>
      </c>
      <c r="DA99" s="68" t="s">
        <v>1989</v>
      </c>
      <c r="DB99" s="68" t="s">
        <v>143</v>
      </c>
      <c r="DC99" s="68" t="s">
        <v>143</v>
      </c>
      <c r="DD99" s="68" t="s">
        <v>373</v>
      </c>
      <c r="DE99" s="68" t="s">
        <v>6302</v>
      </c>
      <c r="DF99" s="68" t="s">
        <v>6302</v>
      </c>
      <c r="DG99" s="68" t="s">
        <v>143</v>
      </c>
      <c r="DH99" s="68" t="s">
        <v>7334</v>
      </c>
      <c r="DI99" s="68" t="s">
        <v>143</v>
      </c>
      <c r="DK99" s="3"/>
    </row>
    <row r="100" spans="1:115" s="68" customFormat="1" ht="25.5" hidden="1" x14ac:dyDescent="0.2">
      <c r="A100" s="73">
        <v>45323</v>
      </c>
      <c r="B100" s="3" t="s">
        <v>16</v>
      </c>
      <c r="C100" s="68">
        <v>115301</v>
      </c>
      <c r="D100" s="68" t="s">
        <v>7335</v>
      </c>
      <c r="E100" s="68" t="s">
        <v>190</v>
      </c>
      <c r="F100" s="69">
        <v>45325</v>
      </c>
      <c r="G100" s="68" t="s">
        <v>165</v>
      </c>
      <c r="H100" s="68" t="s">
        <v>166</v>
      </c>
      <c r="I100" s="70">
        <v>204</v>
      </c>
      <c r="J100" s="70">
        <v>204</v>
      </c>
      <c r="K100" s="71">
        <f t="shared" si="1"/>
        <v>9.4914137600375179E-3</v>
      </c>
      <c r="L100" s="68" t="s">
        <v>374</v>
      </c>
      <c r="M100" s="68" t="s">
        <v>129</v>
      </c>
      <c r="N100" s="68" t="s">
        <v>219</v>
      </c>
      <c r="O100" s="68" t="s">
        <v>6649</v>
      </c>
      <c r="P100" s="93" t="s">
        <v>7336</v>
      </c>
      <c r="Q100" s="68" t="s">
        <v>170</v>
      </c>
      <c r="R100" s="68" t="s">
        <v>7337</v>
      </c>
      <c r="S100" s="68" t="s">
        <v>6652</v>
      </c>
      <c r="T100" s="68" t="s">
        <v>135</v>
      </c>
      <c r="U100" s="68" t="s">
        <v>135</v>
      </c>
      <c r="V100" s="68" t="s">
        <v>136</v>
      </c>
      <c r="W100" s="68" t="s">
        <v>137</v>
      </c>
      <c r="X100" s="68" t="s">
        <v>225</v>
      </c>
      <c r="Y100" s="68" t="s">
        <v>7338</v>
      </c>
      <c r="Z100" s="68" t="s">
        <v>7339</v>
      </c>
      <c r="AA100" s="68" t="s">
        <v>139</v>
      </c>
      <c r="AB100" s="68" t="s">
        <v>140</v>
      </c>
      <c r="AC100" s="68" t="s">
        <v>5272</v>
      </c>
      <c r="AD100" s="68" t="s">
        <v>143</v>
      </c>
      <c r="AE100" s="68" t="s">
        <v>5272</v>
      </c>
      <c r="AF100" s="68" t="s">
        <v>143</v>
      </c>
      <c r="AG100" s="68" t="s">
        <v>235</v>
      </c>
      <c r="AH100" s="68" t="s">
        <v>141</v>
      </c>
      <c r="AI100" s="68" t="s">
        <v>143</v>
      </c>
      <c r="AJ100" s="68" t="s">
        <v>143</v>
      </c>
      <c r="AK100" s="68" t="s">
        <v>142</v>
      </c>
      <c r="AL100" s="68" t="s">
        <v>143</v>
      </c>
      <c r="AM100" s="68" t="s">
        <v>7340</v>
      </c>
      <c r="AN100" s="68" t="s">
        <v>143</v>
      </c>
      <c r="AO100" s="68" t="s">
        <v>6657</v>
      </c>
      <c r="AP100" s="68" t="s">
        <v>1229</v>
      </c>
      <c r="AQ100" s="68" t="s">
        <v>6658</v>
      </c>
      <c r="AR100" s="68" t="s">
        <v>178</v>
      </c>
      <c r="AS100" s="68" t="s">
        <v>179</v>
      </c>
      <c r="AT100" s="68" t="s">
        <v>211</v>
      </c>
      <c r="AU100" s="68" t="s">
        <v>6659</v>
      </c>
      <c r="AV100" s="68" t="s">
        <v>234</v>
      </c>
      <c r="AW100" s="68" t="s">
        <v>165</v>
      </c>
      <c r="AX100" s="68" t="s">
        <v>235</v>
      </c>
      <c r="AY100" s="68" t="s">
        <v>148</v>
      </c>
      <c r="AZ100" s="68" t="s">
        <v>139</v>
      </c>
      <c r="BA100" s="68" t="s">
        <v>236</v>
      </c>
      <c r="BB100" s="68" t="s">
        <v>150</v>
      </c>
      <c r="BC100" s="68" t="s">
        <v>156</v>
      </c>
      <c r="BD100" s="68" t="s">
        <v>157</v>
      </c>
      <c r="BE100" s="68" t="s">
        <v>303</v>
      </c>
      <c r="BF100" s="68" t="s">
        <v>7339</v>
      </c>
      <c r="BG100" s="68" t="s">
        <v>5272</v>
      </c>
      <c r="BH100" s="68" t="s">
        <v>143</v>
      </c>
      <c r="BI100" s="68" t="s">
        <v>143</v>
      </c>
      <c r="BJ100" s="68" t="s">
        <v>143</v>
      </c>
      <c r="BK100" s="68" t="s">
        <v>136</v>
      </c>
      <c r="BL100" s="68" t="s">
        <v>143</v>
      </c>
      <c r="BM100" s="68" t="s">
        <v>160</v>
      </c>
      <c r="BN100" s="68" t="s">
        <v>143</v>
      </c>
      <c r="BO100" s="68" t="s">
        <v>143</v>
      </c>
      <c r="BP100" s="68" t="s">
        <v>143</v>
      </c>
      <c r="BQ100" s="68" t="s">
        <v>7341</v>
      </c>
      <c r="BR100" s="68" t="s">
        <v>5352</v>
      </c>
      <c r="BS100" s="68" t="s">
        <v>162</v>
      </c>
      <c r="BT100" s="68" t="s">
        <v>7340</v>
      </c>
      <c r="BU100" s="68" t="s">
        <v>7340</v>
      </c>
      <c r="BV100" s="68" t="s">
        <v>135</v>
      </c>
      <c r="BW100" s="68" t="s">
        <v>135</v>
      </c>
      <c r="BX100" s="68" t="s">
        <v>135</v>
      </c>
      <c r="BY100" s="68" t="s">
        <v>148</v>
      </c>
      <c r="BZ100" s="68" t="s">
        <v>6662</v>
      </c>
      <c r="CA100" s="68" t="s">
        <v>174</v>
      </c>
      <c r="CB100" s="68" t="s">
        <v>143</v>
      </c>
      <c r="CC100" s="68" t="s">
        <v>143</v>
      </c>
      <c r="CD100" s="68" t="s">
        <v>143</v>
      </c>
      <c r="CE100" s="68" t="s">
        <v>143</v>
      </c>
      <c r="CF100" s="68" t="s">
        <v>2261</v>
      </c>
      <c r="CG100" s="68" t="s">
        <v>143</v>
      </c>
      <c r="CH100" s="68" t="s">
        <v>143</v>
      </c>
      <c r="CI100" s="68" t="s">
        <v>143</v>
      </c>
      <c r="CJ100" s="68" t="s">
        <v>5272</v>
      </c>
      <c r="CK100" s="68" t="s">
        <v>143</v>
      </c>
      <c r="CL100" s="68" t="s">
        <v>143</v>
      </c>
      <c r="CM100" s="68" t="s">
        <v>143</v>
      </c>
      <c r="CN100" s="68" t="s">
        <v>143</v>
      </c>
      <c r="CO100" s="68" t="s">
        <v>6663</v>
      </c>
      <c r="CP100" s="68" t="s">
        <v>143</v>
      </c>
      <c r="CQ100" s="68" t="s">
        <v>143</v>
      </c>
      <c r="CR100" s="68" t="s">
        <v>143</v>
      </c>
      <c r="CS100" s="68" t="s">
        <v>1</v>
      </c>
      <c r="CT100" s="68" t="s">
        <v>143</v>
      </c>
      <c r="CU100" s="68" t="s">
        <v>1</v>
      </c>
      <c r="CV100" s="68" t="s">
        <v>1985</v>
      </c>
      <c r="CW100" s="68" t="s">
        <v>143</v>
      </c>
      <c r="CX100" s="68" t="s">
        <v>374</v>
      </c>
      <c r="CY100" s="68" t="s">
        <v>166</v>
      </c>
      <c r="CZ100" s="68" t="s">
        <v>136</v>
      </c>
      <c r="DA100" s="68" t="s">
        <v>1989</v>
      </c>
      <c r="DB100" s="68" t="s">
        <v>143</v>
      </c>
      <c r="DC100" s="68" t="s">
        <v>6653</v>
      </c>
      <c r="DD100" s="68" t="s">
        <v>190</v>
      </c>
      <c r="DE100" s="68" t="s">
        <v>6302</v>
      </c>
      <c r="DF100" s="68" t="s">
        <v>2419</v>
      </c>
      <c r="DG100" s="68" t="s">
        <v>143</v>
      </c>
      <c r="DH100" s="68" t="s">
        <v>7342</v>
      </c>
      <c r="DI100" s="68" t="s">
        <v>143</v>
      </c>
      <c r="DK100" s="3"/>
    </row>
    <row r="101" spans="1:115" s="68" customFormat="1" hidden="1" x14ac:dyDescent="0.2">
      <c r="A101" s="73">
        <v>45323</v>
      </c>
      <c r="B101" s="3" t="s">
        <v>11</v>
      </c>
      <c r="C101" s="68">
        <v>115315</v>
      </c>
      <c r="D101" s="68" t="s">
        <v>11</v>
      </c>
      <c r="E101" s="68" t="s">
        <v>685</v>
      </c>
      <c r="F101" s="69">
        <v>45327</v>
      </c>
      <c r="G101" s="68" t="s">
        <v>165</v>
      </c>
      <c r="H101" s="68" t="s">
        <v>166</v>
      </c>
      <c r="I101" s="70">
        <v>49.22</v>
      </c>
      <c r="J101" s="70">
        <v>50</v>
      </c>
      <c r="K101" s="71">
        <f t="shared" si="1"/>
        <v>2.2900362022992482E-3</v>
      </c>
      <c r="L101" s="68" t="s">
        <v>258</v>
      </c>
      <c r="M101" s="68" t="s">
        <v>129</v>
      </c>
      <c r="N101" s="68" t="s">
        <v>1070</v>
      </c>
      <c r="O101" s="68" t="s">
        <v>7343</v>
      </c>
      <c r="P101" s="93" t="s">
        <v>7344</v>
      </c>
      <c r="Q101" s="68" t="s">
        <v>170</v>
      </c>
      <c r="R101" s="68" t="s">
        <v>7345</v>
      </c>
      <c r="S101" s="68" t="s">
        <v>7346</v>
      </c>
      <c r="T101" s="68" t="s">
        <v>135</v>
      </c>
      <c r="U101" s="68" t="s">
        <v>135</v>
      </c>
      <c r="V101" s="68" t="s">
        <v>136</v>
      </c>
      <c r="W101" s="68" t="s">
        <v>137</v>
      </c>
      <c r="X101" s="68" t="s">
        <v>957</v>
      </c>
      <c r="Y101" s="68" t="s">
        <v>7347</v>
      </c>
      <c r="Z101" s="68" t="s">
        <v>7348</v>
      </c>
      <c r="AA101" s="68" t="s">
        <v>139</v>
      </c>
      <c r="AB101" s="68" t="s">
        <v>140</v>
      </c>
      <c r="AC101" s="68" t="s">
        <v>5272</v>
      </c>
      <c r="AD101" s="68" t="s">
        <v>143</v>
      </c>
      <c r="AE101" s="68" t="s">
        <v>7349</v>
      </c>
      <c r="AF101" s="68" t="s">
        <v>7350</v>
      </c>
      <c r="AG101" s="68" t="s">
        <v>235</v>
      </c>
      <c r="AH101" s="68" t="s">
        <v>141</v>
      </c>
      <c r="AI101" s="68" t="s">
        <v>143</v>
      </c>
      <c r="AJ101" s="68" t="s">
        <v>7349</v>
      </c>
      <c r="AK101" s="68" t="s">
        <v>142</v>
      </c>
      <c r="AL101" s="68" t="s">
        <v>143</v>
      </c>
      <c r="AM101" s="68" t="s">
        <v>7351</v>
      </c>
      <c r="AN101" s="68" t="s">
        <v>174</v>
      </c>
      <c r="AO101" s="68" t="s">
        <v>4081</v>
      </c>
      <c r="AP101" s="68" t="s">
        <v>2684</v>
      </c>
      <c r="AQ101" s="68" t="s">
        <v>7352</v>
      </c>
      <c r="AR101" s="68" t="s">
        <v>2082</v>
      </c>
      <c r="AS101" s="68" t="s">
        <v>231</v>
      </c>
      <c r="AT101" s="68" t="s">
        <v>935</v>
      </c>
      <c r="AU101" s="68" t="s">
        <v>2686</v>
      </c>
      <c r="AV101" s="68" t="s">
        <v>1079</v>
      </c>
      <c r="AW101" s="68" t="s">
        <v>1080</v>
      </c>
      <c r="AX101" s="68" t="s">
        <v>1081</v>
      </c>
      <c r="AY101" s="68" t="s">
        <v>148</v>
      </c>
      <c r="AZ101" s="68" t="s">
        <v>139</v>
      </c>
      <c r="BA101" s="68" t="s">
        <v>148</v>
      </c>
      <c r="BB101" s="68" t="s">
        <v>150</v>
      </c>
      <c r="BC101" s="68" t="s">
        <v>156</v>
      </c>
      <c r="BD101" s="68" t="s">
        <v>157</v>
      </c>
      <c r="BE101" s="68" t="s">
        <v>303</v>
      </c>
      <c r="BF101" s="68" t="s">
        <v>7353</v>
      </c>
      <c r="BG101" s="68" t="s">
        <v>5272</v>
      </c>
      <c r="BH101" s="68" t="s">
        <v>143</v>
      </c>
      <c r="BI101" s="68" t="s">
        <v>7354</v>
      </c>
      <c r="BJ101" s="68" t="s">
        <v>143</v>
      </c>
      <c r="BK101" s="68" t="s">
        <v>136</v>
      </c>
      <c r="BL101" s="68" t="s">
        <v>143</v>
      </c>
      <c r="BM101" s="68" t="s">
        <v>160</v>
      </c>
      <c r="BN101" s="68" t="s">
        <v>160</v>
      </c>
      <c r="BO101" s="68" t="s">
        <v>143</v>
      </c>
      <c r="BP101" s="68" t="s">
        <v>143</v>
      </c>
      <c r="BQ101" s="68" t="s">
        <v>644</v>
      </c>
      <c r="BR101" s="68" t="s">
        <v>5352</v>
      </c>
      <c r="BS101" s="68" t="s">
        <v>162</v>
      </c>
      <c r="BT101" s="68" t="s">
        <v>7349</v>
      </c>
      <c r="BU101" s="68" t="s">
        <v>7349</v>
      </c>
      <c r="BV101" s="68" t="s">
        <v>135</v>
      </c>
      <c r="BW101" s="68" t="s">
        <v>135</v>
      </c>
      <c r="BX101" s="68" t="s">
        <v>135</v>
      </c>
      <c r="BY101" s="68" t="s">
        <v>148</v>
      </c>
      <c r="BZ101" s="68" t="s">
        <v>7355</v>
      </c>
      <c r="CA101" s="68" t="s">
        <v>174</v>
      </c>
      <c r="CB101" s="68" t="s">
        <v>143</v>
      </c>
      <c r="CC101" s="68" t="s">
        <v>143</v>
      </c>
      <c r="CD101" s="68" t="s">
        <v>143</v>
      </c>
      <c r="CE101" s="68" t="s">
        <v>143</v>
      </c>
      <c r="CF101" s="68" t="s">
        <v>2261</v>
      </c>
      <c r="CG101" s="68" t="s">
        <v>2261</v>
      </c>
      <c r="CH101" s="68" t="s">
        <v>143</v>
      </c>
      <c r="CI101" s="68" t="s">
        <v>143</v>
      </c>
      <c r="CJ101" s="68" t="s">
        <v>5272</v>
      </c>
      <c r="CK101" s="68" t="s">
        <v>143</v>
      </c>
      <c r="CL101" s="68" t="s">
        <v>143</v>
      </c>
      <c r="CM101" s="68" t="s">
        <v>143</v>
      </c>
      <c r="CN101" s="68" t="s">
        <v>143</v>
      </c>
      <c r="CO101" s="68" t="s">
        <v>143</v>
      </c>
      <c r="CP101" s="68" t="s">
        <v>143</v>
      </c>
      <c r="CQ101" s="68" t="s">
        <v>143</v>
      </c>
      <c r="CR101" s="68" t="s">
        <v>143</v>
      </c>
      <c r="CS101" s="68" t="s">
        <v>1</v>
      </c>
      <c r="CT101" s="68" t="s">
        <v>143</v>
      </c>
      <c r="CU101" s="68" t="s">
        <v>1</v>
      </c>
      <c r="CV101" s="68" t="s">
        <v>1985</v>
      </c>
      <c r="CW101" s="68" t="s">
        <v>1985</v>
      </c>
      <c r="CX101" s="68" t="s">
        <v>258</v>
      </c>
      <c r="CY101" s="68" t="s">
        <v>166</v>
      </c>
      <c r="CZ101" s="68" t="s">
        <v>136</v>
      </c>
      <c r="DA101" s="68" t="s">
        <v>2007</v>
      </c>
      <c r="DB101" s="68" t="s">
        <v>143</v>
      </c>
      <c r="DC101" s="68" t="s">
        <v>143</v>
      </c>
      <c r="DD101" s="68" t="s">
        <v>685</v>
      </c>
      <c r="DE101" s="68" t="s">
        <v>6302</v>
      </c>
      <c r="DF101" s="68" t="s">
        <v>5904</v>
      </c>
      <c r="DG101" s="68" t="s">
        <v>143</v>
      </c>
      <c r="DH101" s="68" t="s">
        <v>143</v>
      </c>
      <c r="DI101" s="68" t="s">
        <v>143</v>
      </c>
      <c r="DK101" s="3"/>
    </row>
    <row r="102" spans="1:115" s="68" customFormat="1" hidden="1" x14ac:dyDescent="0.2">
      <c r="A102" s="73">
        <v>45323</v>
      </c>
      <c r="B102" s="3" t="s">
        <v>12474</v>
      </c>
      <c r="C102" s="68">
        <v>115357</v>
      </c>
      <c r="D102" s="5" t="s">
        <v>12474</v>
      </c>
      <c r="E102" s="68" t="s">
        <v>5495</v>
      </c>
      <c r="F102" s="69">
        <v>45324</v>
      </c>
      <c r="G102" s="68" t="s">
        <v>165</v>
      </c>
      <c r="H102" s="68" t="s">
        <v>127</v>
      </c>
      <c r="I102" s="70">
        <v>179.17</v>
      </c>
      <c r="J102" s="70">
        <v>179.17</v>
      </c>
      <c r="K102" s="71">
        <f t="shared" si="1"/>
        <v>8.3361598205192265E-3</v>
      </c>
      <c r="L102" s="68" t="s">
        <v>394</v>
      </c>
      <c r="M102" s="68" t="s">
        <v>7145</v>
      </c>
      <c r="N102" s="68" t="s">
        <v>4822</v>
      </c>
      <c r="O102" s="68" t="s">
        <v>960</v>
      </c>
      <c r="P102" s="93" t="s">
        <v>7356</v>
      </c>
      <c r="Q102" s="68" t="s">
        <v>132</v>
      </c>
      <c r="R102" s="68" t="s">
        <v>7357</v>
      </c>
      <c r="S102" s="68" t="s">
        <v>7358</v>
      </c>
      <c r="T102" s="68" t="s">
        <v>7359</v>
      </c>
      <c r="U102" s="68" t="s">
        <v>7360</v>
      </c>
      <c r="V102" s="68" t="s">
        <v>136</v>
      </c>
      <c r="W102" s="68" t="s">
        <v>137</v>
      </c>
      <c r="X102" s="68" t="s">
        <v>349</v>
      </c>
      <c r="Y102" s="68" t="s">
        <v>7361</v>
      </c>
      <c r="Z102" s="68" t="s">
        <v>7362</v>
      </c>
      <c r="AA102" s="68" t="s">
        <v>139</v>
      </c>
      <c r="AB102" s="68" t="s">
        <v>323</v>
      </c>
      <c r="AC102" s="68" t="s">
        <v>5272</v>
      </c>
      <c r="AD102" s="68" t="s">
        <v>143</v>
      </c>
      <c r="AE102" s="68" t="s">
        <v>5272</v>
      </c>
      <c r="AF102" s="68" t="s">
        <v>143</v>
      </c>
      <c r="AG102" s="68" t="s">
        <v>235</v>
      </c>
      <c r="AH102" s="68" t="s">
        <v>141</v>
      </c>
      <c r="AI102" s="68" t="s">
        <v>143</v>
      </c>
      <c r="AJ102" s="68" t="s">
        <v>143</v>
      </c>
      <c r="AK102" s="68" t="s">
        <v>142</v>
      </c>
      <c r="AL102" s="68" t="s">
        <v>143</v>
      </c>
      <c r="AM102" s="68" t="s">
        <v>6853</v>
      </c>
      <c r="AN102" s="68" t="s">
        <v>143</v>
      </c>
      <c r="AO102" s="68" t="s">
        <v>145</v>
      </c>
      <c r="AP102" s="68" t="s">
        <v>146</v>
      </c>
      <c r="AQ102" s="68" t="s">
        <v>972</v>
      </c>
      <c r="AR102" s="68" t="s">
        <v>148</v>
      </c>
      <c r="AS102" s="68" t="s">
        <v>139</v>
      </c>
      <c r="AT102" s="68" t="s">
        <v>149</v>
      </c>
      <c r="AU102" s="68" t="s">
        <v>150</v>
      </c>
      <c r="AV102" s="68" t="s">
        <v>4828</v>
      </c>
      <c r="AW102" s="68" t="s">
        <v>4828</v>
      </c>
      <c r="AX102" s="68" t="s">
        <v>309</v>
      </c>
      <c r="AY102" s="68" t="s">
        <v>148</v>
      </c>
      <c r="AZ102" s="68" t="s">
        <v>139</v>
      </c>
      <c r="BA102" s="68" t="s">
        <v>4927</v>
      </c>
      <c r="BB102" s="68" t="s">
        <v>4828</v>
      </c>
      <c r="BC102" s="68" t="s">
        <v>156</v>
      </c>
      <c r="BD102" s="68" t="s">
        <v>157</v>
      </c>
      <c r="BE102" s="68" t="s">
        <v>303</v>
      </c>
      <c r="BF102" s="68" t="s">
        <v>7363</v>
      </c>
      <c r="BG102" s="68" t="s">
        <v>5272</v>
      </c>
      <c r="BH102" s="68" t="s">
        <v>143</v>
      </c>
      <c r="BI102" s="68" t="s">
        <v>143</v>
      </c>
      <c r="BJ102" s="68" t="s">
        <v>143</v>
      </c>
      <c r="BK102" s="68" t="s">
        <v>136</v>
      </c>
      <c r="BL102" s="68" t="s">
        <v>143</v>
      </c>
      <c r="BM102" s="68" t="s">
        <v>1674</v>
      </c>
      <c r="BN102" s="68" t="s">
        <v>143</v>
      </c>
      <c r="BO102" s="68" t="s">
        <v>143</v>
      </c>
      <c r="BP102" s="68" t="s">
        <v>143</v>
      </c>
      <c r="BQ102" s="68" t="s">
        <v>2073</v>
      </c>
      <c r="BR102" s="68" t="s">
        <v>5352</v>
      </c>
      <c r="BS102" s="68" t="s">
        <v>162</v>
      </c>
      <c r="BT102" s="68" t="s">
        <v>6856</v>
      </c>
      <c r="BU102" s="68" t="s">
        <v>6856</v>
      </c>
      <c r="BV102" s="68" t="s">
        <v>7360</v>
      </c>
      <c r="BW102" s="68" t="s">
        <v>3309</v>
      </c>
      <c r="BX102" s="68" t="s">
        <v>3309</v>
      </c>
      <c r="BY102" s="68" t="s">
        <v>148</v>
      </c>
      <c r="BZ102" s="68" t="s">
        <v>975</v>
      </c>
      <c r="CA102" s="68" t="s">
        <v>144</v>
      </c>
      <c r="CB102" s="68" t="s">
        <v>143</v>
      </c>
      <c r="CC102" s="68" t="s">
        <v>143</v>
      </c>
      <c r="CD102" s="68" t="s">
        <v>143</v>
      </c>
      <c r="CE102" s="68" t="s">
        <v>7356</v>
      </c>
      <c r="CF102" s="68" t="s">
        <v>6505</v>
      </c>
      <c r="CG102" s="68" t="s">
        <v>143</v>
      </c>
      <c r="CH102" s="68" t="s">
        <v>143</v>
      </c>
      <c r="CI102" s="68" t="s">
        <v>143</v>
      </c>
      <c r="CJ102" s="68" t="s">
        <v>5272</v>
      </c>
      <c r="CK102" s="68" t="s">
        <v>143</v>
      </c>
      <c r="CL102" s="68" t="s">
        <v>143</v>
      </c>
      <c r="CM102" s="68" t="s">
        <v>143</v>
      </c>
      <c r="CN102" s="68" t="s">
        <v>143</v>
      </c>
      <c r="CO102" s="68" t="s">
        <v>143</v>
      </c>
      <c r="CP102" s="68" t="s">
        <v>143</v>
      </c>
      <c r="CQ102" s="68" t="s">
        <v>143</v>
      </c>
      <c r="CR102" s="68" t="s">
        <v>143</v>
      </c>
      <c r="CS102" s="68" t="s">
        <v>1</v>
      </c>
      <c r="CT102" s="68" t="s">
        <v>143</v>
      </c>
      <c r="CU102" s="68" t="s">
        <v>1</v>
      </c>
      <c r="CV102" s="68" t="s">
        <v>1985</v>
      </c>
      <c r="CW102" s="68" t="s">
        <v>143</v>
      </c>
      <c r="CX102" s="68" t="s">
        <v>394</v>
      </c>
      <c r="CY102" s="68" t="s">
        <v>127</v>
      </c>
      <c r="CZ102" s="68" t="s">
        <v>136</v>
      </c>
      <c r="DA102" s="68" t="s">
        <v>1986</v>
      </c>
      <c r="DB102" s="68" t="s">
        <v>7364</v>
      </c>
      <c r="DC102" s="68" t="s">
        <v>143</v>
      </c>
      <c r="DD102" s="68" t="s">
        <v>5495</v>
      </c>
      <c r="DE102" s="68" t="s">
        <v>6302</v>
      </c>
      <c r="DF102" s="68" t="s">
        <v>6302</v>
      </c>
      <c r="DG102" s="68" t="s">
        <v>143</v>
      </c>
      <c r="DH102" s="68" t="s">
        <v>143</v>
      </c>
      <c r="DI102" s="68" t="s">
        <v>143</v>
      </c>
      <c r="DK102" s="3"/>
    </row>
    <row r="103" spans="1:115" s="68" customFormat="1" hidden="1" x14ac:dyDescent="0.2">
      <c r="A103" s="73">
        <v>45323</v>
      </c>
      <c r="B103" s="3" t="s">
        <v>15606</v>
      </c>
      <c r="C103" s="68">
        <v>115447</v>
      </c>
      <c r="D103" s="68" t="s">
        <v>7189</v>
      </c>
      <c r="E103" s="68" t="s">
        <v>373</v>
      </c>
      <c r="F103" s="69">
        <v>45324</v>
      </c>
      <c r="G103" s="68" t="s">
        <v>165</v>
      </c>
      <c r="H103" s="68" t="s">
        <v>166</v>
      </c>
      <c r="I103" s="70">
        <v>2600</v>
      </c>
      <c r="J103" s="70">
        <v>2600</v>
      </c>
      <c r="K103" s="71">
        <f t="shared" si="1"/>
        <v>0.12096899890243897</v>
      </c>
      <c r="L103" s="68" t="s">
        <v>316</v>
      </c>
      <c r="M103" s="68" t="s">
        <v>7145</v>
      </c>
      <c r="N103" s="68" t="s">
        <v>960</v>
      </c>
      <c r="O103" s="68" t="s">
        <v>7365</v>
      </c>
      <c r="P103" s="93" t="s">
        <v>879</v>
      </c>
      <c r="Q103" s="68" t="s">
        <v>170</v>
      </c>
      <c r="R103" s="68" t="s">
        <v>143</v>
      </c>
      <c r="S103" s="68" t="s">
        <v>7366</v>
      </c>
      <c r="T103" s="68" t="s">
        <v>135</v>
      </c>
      <c r="U103" s="68" t="s">
        <v>135</v>
      </c>
      <c r="V103" s="68" t="s">
        <v>136</v>
      </c>
      <c r="W103" s="68" t="s">
        <v>137</v>
      </c>
      <c r="X103" s="68" t="s">
        <v>2483</v>
      </c>
      <c r="Y103" s="68" t="s">
        <v>7367</v>
      </c>
      <c r="Z103" s="68" t="s">
        <v>7368</v>
      </c>
      <c r="AA103" s="68" t="s">
        <v>139</v>
      </c>
      <c r="AB103" s="68" t="s">
        <v>226</v>
      </c>
      <c r="AC103" s="68" t="s">
        <v>5272</v>
      </c>
      <c r="AD103" s="68" t="s">
        <v>143</v>
      </c>
      <c r="AE103" s="68" t="s">
        <v>5272</v>
      </c>
      <c r="AF103" s="68" t="s">
        <v>143</v>
      </c>
      <c r="AG103" s="68" t="s">
        <v>235</v>
      </c>
      <c r="AH103" s="68" t="s">
        <v>141</v>
      </c>
      <c r="AI103" s="68" t="s">
        <v>143</v>
      </c>
      <c r="AJ103" s="68" t="s">
        <v>143</v>
      </c>
      <c r="AK103" s="68" t="s">
        <v>207</v>
      </c>
      <c r="AL103" s="68" t="s">
        <v>143</v>
      </c>
      <c r="AM103" s="68" t="s">
        <v>7369</v>
      </c>
      <c r="AN103" s="68" t="s">
        <v>143</v>
      </c>
      <c r="AO103" s="68" t="s">
        <v>7370</v>
      </c>
      <c r="AP103" s="68" t="s">
        <v>5080</v>
      </c>
      <c r="AQ103" s="68" t="s">
        <v>7371</v>
      </c>
      <c r="AR103" s="68" t="s">
        <v>841</v>
      </c>
      <c r="AS103" s="68" t="s">
        <v>231</v>
      </c>
      <c r="AT103" s="68" t="s">
        <v>841</v>
      </c>
      <c r="AU103" s="68" t="s">
        <v>5083</v>
      </c>
      <c r="AV103" s="68" t="s">
        <v>145</v>
      </c>
      <c r="AW103" s="68" t="s">
        <v>146</v>
      </c>
      <c r="AX103" s="68" t="s">
        <v>972</v>
      </c>
      <c r="AY103" s="68" t="s">
        <v>148</v>
      </c>
      <c r="AZ103" s="68" t="s">
        <v>139</v>
      </c>
      <c r="BA103" s="68" t="s">
        <v>149</v>
      </c>
      <c r="BB103" s="68" t="s">
        <v>150</v>
      </c>
      <c r="BC103" s="68" t="s">
        <v>156</v>
      </c>
      <c r="BD103" s="68" t="s">
        <v>276</v>
      </c>
      <c r="BE103" s="68" t="s">
        <v>143</v>
      </c>
      <c r="BF103" s="68" t="s">
        <v>143</v>
      </c>
      <c r="BG103" s="68" t="s">
        <v>5272</v>
      </c>
      <c r="BH103" s="68" t="s">
        <v>143</v>
      </c>
      <c r="BI103" s="68" t="s">
        <v>143</v>
      </c>
      <c r="BJ103" s="68" t="s">
        <v>143</v>
      </c>
      <c r="BK103" s="68" t="s">
        <v>136</v>
      </c>
      <c r="BL103" s="68" t="s">
        <v>143</v>
      </c>
      <c r="BM103" s="68" t="s">
        <v>160</v>
      </c>
      <c r="BN103" s="68" t="s">
        <v>160</v>
      </c>
      <c r="BO103" s="68" t="s">
        <v>373</v>
      </c>
      <c r="BP103" s="68" t="s">
        <v>143</v>
      </c>
      <c r="BQ103" s="68" t="s">
        <v>143</v>
      </c>
      <c r="BR103" s="68" t="s">
        <v>5272</v>
      </c>
      <c r="BS103" s="68" t="s">
        <v>682</v>
      </c>
      <c r="BT103" s="68" t="s">
        <v>7369</v>
      </c>
      <c r="BU103" s="68" t="s">
        <v>7369</v>
      </c>
      <c r="BV103" s="68" t="s">
        <v>135</v>
      </c>
      <c r="BW103" s="68" t="s">
        <v>135</v>
      </c>
      <c r="BX103" s="68" t="s">
        <v>135</v>
      </c>
      <c r="BY103" s="68" t="s">
        <v>148</v>
      </c>
      <c r="BZ103" s="68" t="s">
        <v>6439</v>
      </c>
      <c r="CA103" s="68" t="s">
        <v>174</v>
      </c>
      <c r="CB103" s="68" t="s">
        <v>143</v>
      </c>
      <c r="CC103" s="68" t="s">
        <v>143</v>
      </c>
      <c r="CD103" s="68" t="s">
        <v>143</v>
      </c>
      <c r="CE103" s="68" t="s">
        <v>7372</v>
      </c>
      <c r="CF103" s="68" t="s">
        <v>2261</v>
      </c>
      <c r="CG103" s="68" t="s">
        <v>143</v>
      </c>
      <c r="CH103" s="68" t="s">
        <v>143</v>
      </c>
      <c r="CI103" s="68" t="s">
        <v>143</v>
      </c>
      <c r="CJ103" s="68" t="s">
        <v>5272</v>
      </c>
      <c r="CK103" s="68" t="s">
        <v>143</v>
      </c>
      <c r="CL103" s="68" t="s">
        <v>143</v>
      </c>
      <c r="CM103" s="68" t="s">
        <v>143</v>
      </c>
      <c r="CN103" s="68" t="s">
        <v>143</v>
      </c>
      <c r="CO103" s="68" t="s">
        <v>143</v>
      </c>
      <c r="CP103" s="68" t="s">
        <v>143</v>
      </c>
      <c r="CQ103" s="68" t="s">
        <v>143</v>
      </c>
      <c r="CR103" s="68" t="s">
        <v>143</v>
      </c>
      <c r="CS103" s="68" t="s">
        <v>1</v>
      </c>
      <c r="CT103" s="68" t="s">
        <v>143</v>
      </c>
      <c r="CU103" s="68" t="s">
        <v>1</v>
      </c>
      <c r="CV103" s="68" t="s">
        <v>2867</v>
      </c>
      <c r="CW103" s="68" t="s">
        <v>143</v>
      </c>
      <c r="CX103" s="68" t="s">
        <v>316</v>
      </c>
      <c r="CY103" s="68" t="s">
        <v>166</v>
      </c>
      <c r="CZ103" s="68" t="s">
        <v>136</v>
      </c>
      <c r="DA103" s="68" t="s">
        <v>2495</v>
      </c>
      <c r="DB103" s="68" t="s">
        <v>143</v>
      </c>
      <c r="DC103" s="68" t="s">
        <v>143</v>
      </c>
      <c r="DD103" s="68" t="s">
        <v>373</v>
      </c>
      <c r="DE103" s="68" t="s">
        <v>6302</v>
      </c>
      <c r="DF103" s="68" t="s">
        <v>6302</v>
      </c>
      <c r="DG103" s="68" t="s">
        <v>143</v>
      </c>
      <c r="DH103" s="68" t="s">
        <v>143</v>
      </c>
      <c r="DI103" s="68" t="s">
        <v>143</v>
      </c>
      <c r="DK103" s="3"/>
    </row>
    <row r="104" spans="1:115" s="68" customFormat="1" ht="25.5" hidden="1" x14ac:dyDescent="0.2">
      <c r="A104" s="73">
        <v>45323</v>
      </c>
      <c r="B104" s="3" t="s">
        <v>24</v>
      </c>
      <c r="C104" s="68">
        <v>115641</v>
      </c>
      <c r="D104" s="68" t="s">
        <v>7373</v>
      </c>
      <c r="E104" s="68" t="s">
        <v>685</v>
      </c>
      <c r="F104" s="69">
        <v>45327</v>
      </c>
      <c r="G104" s="68" t="s">
        <v>165</v>
      </c>
      <c r="H104" s="68" t="s">
        <v>166</v>
      </c>
      <c r="I104" s="70">
        <v>51.82</v>
      </c>
      <c r="J104" s="70">
        <v>51.82</v>
      </c>
      <c r="K104" s="71">
        <f t="shared" si="1"/>
        <v>2.4110052012016872E-3</v>
      </c>
      <c r="L104" s="68" t="s">
        <v>394</v>
      </c>
      <c r="M104" s="68" t="s">
        <v>129</v>
      </c>
      <c r="N104" s="68" t="s">
        <v>1151</v>
      </c>
      <c r="O104" s="68" t="s">
        <v>7374</v>
      </c>
      <c r="P104" s="93" t="s">
        <v>7375</v>
      </c>
      <c r="Q104" s="68" t="s">
        <v>170</v>
      </c>
      <c r="R104" s="68" t="s">
        <v>7376</v>
      </c>
      <c r="S104" s="68" t="s">
        <v>7377</v>
      </c>
      <c r="T104" s="68" t="s">
        <v>469</v>
      </c>
      <c r="U104" s="68" t="s">
        <v>4871</v>
      </c>
      <c r="V104" s="68" t="s">
        <v>136</v>
      </c>
      <c r="W104" s="68" t="s">
        <v>137</v>
      </c>
      <c r="X104" s="68" t="s">
        <v>349</v>
      </c>
      <c r="Y104" s="68" t="s">
        <v>7378</v>
      </c>
      <c r="Z104" s="68" t="s">
        <v>7379</v>
      </c>
      <c r="AA104" s="68" t="s">
        <v>139</v>
      </c>
      <c r="AB104" s="68" t="s">
        <v>140</v>
      </c>
      <c r="AC104" s="68" t="s">
        <v>5272</v>
      </c>
      <c r="AD104" s="68" t="s">
        <v>143</v>
      </c>
      <c r="AE104" s="68" t="s">
        <v>7380</v>
      </c>
      <c r="AF104" s="68" t="s">
        <v>143</v>
      </c>
      <c r="AG104" s="68" t="s">
        <v>235</v>
      </c>
      <c r="AH104" s="68" t="s">
        <v>141</v>
      </c>
      <c r="AI104" s="68" t="s">
        <v>143</v>
      </c>
      <c r="AJ104" s="68" t="s">
        <v>7380</v>
      </c>
      <c r="AK104" s="68" t="s">
        <v>142</v>
      </c>
      <c r="AL104" s="68" t="s">
        <v>143</v>
      </c>
      <c r="AM104" s="68" t="s">
        <v>7380</v>
      </c>
      <c r="AN104" s="68" t="s">
        <v>174</v>
      </c>
      <c r="AO104" s="68" t="s">
        <v>7381</v>
      </c>
      <c r="AP104" s="68" t="s">
        <v>7382</v>
      </c>
      <c r="AQ104" s="68" t="s">
        <v>7383</v>
      </c>
      <c r="AR104" s="68" t="s">
        <v>430</v>
      </c>
      <c r="AS104" s="68" t="s">
        <v>431</v>
      </c>
      <c r="AT104" s="68" t="s">
        <v>5515</v>
      </c>
      <c r="AU104" s="68" t="s">
        <v>7384</v>
      </c>
      <c r="AV104" s="68" t="s">
        <v>145</v>
      </c>
      <c r="AW104" s="68" t="s">
        <v>146</v>
      </c>
      <c r="AX104" s="68" t="s">
        <v>1154</v>
      </c>
      <c r="AY104" s="68" t="s">
        <v>148</v>
      </c>
      <c r="AZ104" s="68" t="s">
        <v>139</v>
      </c>
      <c r="BA104" s="68" t="s">
        <v>149</v>
      </c>
      <c r="BB104" s="68" t="s">
        <v>150</v>
      </c>
      <c r="BC104" s="68" t="s">
        <v>156</v>
      </c>
      <c r="BD104" s="68" t="s">
        <v>157</v>
      </c>
      <c r="BE104" s="68" t="s">
        <v>303</v>
      </c>
      <c r="BF104" s="68" t="s">
        <v>7385</v>
      </c>
      <c r="BG104" s="68" t="s">
        <v>5272</v>
      </c>
      <c r="BH104" s="68" t="s">
        <v>143</v>
      </c>
      <c r="BI104" s="68" t="s">
        <v>143</v>
      </c>
      <c r="BJ104" s="68" t="s">
        <v>143</v>
      </c>
      <c r="BK104" s="68" t="s">
        <v>136</v>
      </c>
      <c r="BL104" s="68" t="s">
        <v>143</v>
      </c>
      <c r="BM104" s="68" t="s">
        <v>160</v>
      </c>
      <c r="BN104" s="68" t="s">
        <v>160</v>
      </c>
      <c r="BO104" s="68" t="s">
        <v>143</v>
      </c>
      <c r="BP104" s="68" t="s">
        <v>143</v>
      </c>
      <c r="BQ104" s="68" t="s">
        <v>1184</v>
      </c>
      <c r="BR104" s="68" t="s">
        <v>5352</v>
      </c>
      <c r="BS104" s="68" t="s">
        <v>162</v>
      </c>
      <c r="BT104" s="68" t="s">
        <v>7380</v>
      </c>
      <c r="BU104" s="68" t="s">
        <v>7380</v>
      </c>
      <c r="BV104" s="68" t="s">
        <v>135</v>
      </c>
      <c r="BW104" s="68" t="s">
        <v>1050</v>
      </c>
      <c r="BX104" s="68" t="s">
        <v>135</v>
      </c>
      <c r="BY104" s="68" t="s">
        <v>148</v>
      </c>
      <c r="BZ104" s="68" t="s">
        <v>24</v>
      </c>
      <c r="CA104" s="68" t="s">
        <v>174</v>
      </c>
      <c r="CB104" s="68" t="s">
        <v>143</v>
      </c>
      <c r="CC104" s="68" t="s">
        <v>143</v>
      </c>
      <c r="CD104" s="68" t="s">
        <v>362</v>
      </c>
      <c r="CE104" s="68" t="s">
        <v>7375</v>
      </c>
      <c r="CF104" s="68" t="s">
        <v>2261</v>
      </c>
      <c r="CG104" s="68" t="s">
        <v>2261</v>
      </c>
      <c r="CH104" s="68" t="s">
        <v>143</v>
      </c>
      <c r="CI104" s="68" t="s">
        <v>143</v>
      </c>
      <c r="CJ104" s="68" t="s">
        <v>5272</v>
      </c>
      <c r="CK104" s="68" t="s">
        <v>143</v>
      </c>
      <c r="CL104" s="68" t="s">
        <v>143</v>
      </c>
      <c r="CM104" s="68" t="s">
        <v>143</v>
      </c>
      <c r="CN104" s="68" t="s">
        <v>143</v>
      </c>
      <c r="CO104" s="68" t="s">
        <v>143</v>
      </c>
      <c r="CP104" s="68" t="s">
        <v>143</v>
      </c>
      <c r="CQ104" s="68" t="s">
        <v>143</v>
      </c>
      <c r="CR104" s="68" t="s">
        <v>143</v>
      </c>
      <c r="CS104" s="68" t="s">
        <v>1</v>
      </c>
      <c r="CT104" s="68" t="s">
        <v>143</v>
      </c>
      <c r="CU104" s="68" t="s">
        <v>1</v>
      </c>
      <c r="CV104" s="68" t="s">
        <v>1985</v>
      </c>
      <c r="CW104" s="68" t="s">
        <v>1985</v>
      </c>
      <c r="CX104" s="68" t="s">
        <v>394</v>
      </c>
      <c r="CY104" s="68" t="s">
        <v>166</v>
      </c>
      <c r="CZ104" s="68" t="s">
        <v>136</v>
      </c>
      <c r="DA104" s="68" t="s">
        <v>1986</v>
      </c>
      <c r="DB104" s="68" t="s">
        <v>143</v>
      </c>
      <c r="DC104" s="68" t="s">
        <v>143</v>
      </c>
      <c r="DD104" s="68" t="s">
        <v>685</v>
      </c>
      <c r="DE104" s="68" t="s">
        <v>6302</v>
      </c>
      <c r="DF104" s="68" t="s">
        <v>5904</v>
      </c>
      <c r="DG104" s="68" t="s">
        <v>143</v>
      </c>
      <c r="DH104" s="68" t="s">
        <v>143</v>
      </c>
      <c r="DI104" s="68" t="s">
        <v>143</v>
      </c>
      <c r="DK104" s="3"/>
    </row>
    <row r="105" spans="1:115" s="68" customFormat="1" hidden="1" x14ac:dyDescent="0.2">
      <c r="A105" s="73">
        <v>45323</v>
      </c>
      <c r="B105" s="3" t="s">
        <v>11</v>
      </c>
      <c r="C105" s="68">
        <v>115736</v>
      </c>
      <c r="D105" s="68" t="s">
        <v>11</v>
      </c>
      <c r="E105" s="68" t="s">
        <v>164</v>
      </c>
      <c r="F105" s="69">
        <v>45328</v>
      </c>
      <c r="G105" s="68" t="s">
        <v>165</v>
      </c>
      <c r="H105" s="68" t="s">
        <v>166</v>
      </c>
      <c r="I105" s="70">
        <v>480</v>
      </c>
      <c r="J105" s="70">
        <v>619.66999999999996</v>
      </c>
      <c r="K105" s="71">
        <f t="shared" si="1"/>
        <v>2.233273825891181E-2</v>
      </c>
      <c r="L105" s="68" t="s">
        <v>258</v>
      </c>
      <c r="M105" s="68" t="s">
        <v>129</v>
      </c>
      <c r="N105" s="68" t="s">
        <v>1056</v>
      </c>
      <c r="O105" s="68" t="s">
        <v>7386</v>
      </c>
      <c r="P105" s="93" t="s">
        <v>1810</v>
      </c>
      <c r="Q105" s="68" t="s">
        <v>530</v>
      </c>
      <c r="R105" s="68" t="s">
        <v>7387</v>
      </c>
      <c r="S105" s="68" t="s">
        <v>1563</v>
      </c>
      <c r="T105" s="68" t="s">
        <v>135</v>
      </c>
      <c r="U105" s="68" t="s">
        <v>135</v>
      </c>
      <c r="V105" s="68" t="s">
        <v>136</v>
      </c>
      <c r="W105" s="68" t="s">
        <v>137</v>
      </c>
      <c r="X105" s="68" t="s">
        <v>957</v>
      </c>
      <c r="Y105" s="68" t="s">
        <v>7388</v>
      </c>
      <c r="Z105" s="68" t="s">
        <v>7389</v>
      </c>
      <c r="AA105" s="68" t="s">
        <v>139</v>
      </c>
      <c r="AB105" s="68" t="s">
        <v>140</v>
      </c>
      <c r="AC105" s="68" t="s">
        <v>5272</v>
      </c>
      <c r="AD105" s="68" t="s">
        <v>143</v>
      </c>
      <c r="AE105" s="68" t="s">
        <v>7390</v>
      </c>
      <c r="AF105" s="68" t="s">
        <v>7391</v>
      </c>
      <c r="AG105" s="68" t="s">
        <v>235</v>
      </c>
      <c r="AH105" s="68" t="s">
        <v>141</v>
      </c>
      <c r="AI105" s="68" t="s">
        <v>143</v>
      </c>
      <c r="AJ105" s="68" t="s">
        <v>7390</v>
      </c>
      <c r="AK105" s="68" t="s">
        <v>142</v>
      </c>
      <c r="AL105" s="68" t="s">
        <v>143</v>
      </c>
      <c r="AM105" s="68" t="s">
        <v>7392</v>
      </c>
      <c r="AN105" s="68" t="s">
        <v>174</v>
      </c>
      <c r="AO105" s="68" t="s">
        <v>7393</v>
      </c>
      <c r="AP105" s="68" t="s">
        <v>7394</v>
      </c>
      <c r="AQ105" s="68" t="s">
        <v>7395</v>
      </c>
      <c r="AR105" s="68" t="s">
        <v>178</v>
      </c>
      <c r="AS105" s="68" t="s">
        <v>179</v>
      </c>
      <c r="AT105" s="68" t="s">
        <v>7396</v>
      </c>
      <c r="AU105" s="68" t="s">
        <v>7397</v>
      </c>
      <c r="AV105" s="68" t="s">
        <v>145</v>
      </c>
      <c r="AW105" s="68" t="s">
        <v>146</v>
      </c>
      <c r="AX105" s="68" t="s">
        <v>1060</v>
      </c>
      <c r="AY105" s="68" t="s">
        <v>148</v>
      </c>
      <c r="AZ105" s="68" t="s">
        <v>139</v>
      </c>
      <c r="BA105" s="68" t="s">
        <v>149</v>
      </c>
      <c r="BB105" s="68" t="s">
        <v>150</v>
      </c>
      <c r="BC105" s="68" t="s">
        <v>156</v>
      </c>
      <c r="BD105" s="68" t="s">
        <v>157</v>
      </c>
      <c r="BE105" s="68" t="s">
        <v>484</v>
      </c>
      <c r="BF105" s="68" t="s">
        <v>7398</v>
      </c>
      <c r="BG105" s="68" t="s">
        <v>5272</v>
      </c>
      <c r="BH105" s="68" t="s">
        <v>143</v>
      </c>
      <c r="BI105" s="68" t="s">
        <v>143</v>
      </c>
      <c r="BJ105" s="68" t="s">
        <v>143</v>
      </c>
      <c r="BK105" s="68" t="s">
        <v>136</v>
      </c>
      <c r="BL105" s="68" t="s">
        <v>143</v>
      </c>
      <c r="BM105" s="68" t="s">
        <v>160</v>
      </c>
      <c r="BN105" s="68" t="s">
        <v>160</v>
      </c>
      <c r="BO105" s="68" t="s">
        <v>143</v>
      </c>
      <c r="BP105" s="68" t="s">
        <v>143</v>
      </c>
      <c r="BQ105" s="68" t="s">
        <v>7399</v>
      </c>
      <c r="BR105" s="68" t="s">
        <v>5784</v>
      </c>
      <c r="BS105" s="68" t="s">
        <v>241</v>
      </c>
      <c r="BT105" s="68" t="s">
        <v>7390</v>
      </c>
      <c r="BU105" s="68" t="s">
        <v>7390</v>
      </c>
      <c r="BV105" s="68" t="s">
        <v>135</v>
      </c>
      <c r="BW105" s="68" t="s">
        <v>135</v>
      </c>
      <c r="BX105" s="68" t="s">
        <v>135</v>
      </c>
      <c r="BY105" s="68" t="s">
        <v>148</v>
      </c>
      <c r="BZ105" s="68" t="s">
        <v>4536</v>
      </c>
      <c r="CA105" s="68" t="s">
        <v>144</v>
      </c>
      <c r="CB105" s="68" t="s">
        <v>143</v>
      </c>
      <c r="CC105" s="68" t="s">
        <v>143</v>
      </c>
      <c r="CD105" s="68" t="s">
        <v>143</v>
      </c>
      <c r="CE105" s="68" t="s">
        <v>143</v>
      </c>
      <c r="CF105" s="68" t="s">
        <v>6505</v>
      </c>
      <c r="CG105" s="68" t="s">
        <v>2261</v>
      </c>
      <c r="CH105" s="68" t="s">
        <v>143</v>
      </c>
      <c r="CI105" s="68" t="s">
        <v>143</v>
      </c>
      <c r="CJ105" s="68" t="s">
        <v>5272</v>
      </c>
      <c r="CK105" s="68" t="s">
        <v>143</v>
      </c>
      <c r="CL105" s="68" t="s">
        <v>143</v>
      </c>
      <c r="CM105" s="68" t="s">
        <v>143</v>
      </c>
      <c r="CN105" s="68" t="s">
        <v>143</v>
      </c>
      <c r="CO105" s="68" t="s">
        <v>143</v>
      </c>
      <c r="CP105" s="68" t="s">
        <v>143</v>
      </c>
      <c r="CQ105" s="68" t="s">
        <v>143</v>
      </c>
      <c r="CR105" s="68" t="s">
        <v>143</v>
      </c>
      <c r="CS105" s="68" t="s">
        <v>1</v>
      </c>
      <c r="CT105" s="68" t="s">
        <v>143</v>
      </c>
      <c r="CU105" s="68" t="s">
        <v>1</v>
      </c>
      <c r="CV105" s="68" t="s">
        <v>2092</v>
      </c>
      <c r="CW105" s="68" t="s">
        <v>1985</v>
      </c>
      <c r="CX105" s="68" t="s">
        <v>258</v>
      </c>
      <c r="CY105" s="68" t="s">
        <v>166</v>
      </c>
      <c r="CZ105" s="68" t="s">
        <v>136</v>
      </c>
      <c r="DA105" s="68" t="s">
        <v>1986</v>
      </c>
      <c r="DB105" s="68" t="s">
        <v>143</v>
      </c>
      <c r="DC105" s="68" t="s">
        <v>143</v>
      </c>
      <c r="DD105" s="68" t="s">
        <v>164</v>
      </c>
      <c r="DE105" s="68" t="s">
        <v>6302</v>
      </c>
      <c r="DF105" s="68" t="s">
        <v>5776</v>
      </c>
      <c r="DG105" s="68" t="s">
        <v>143</v>
      </c>
      <c r="DH105" s="68" t="s">
        <v>143</v>
      </c>
      <c r="DI105" s="68" t="s">
        <v>143</v>
      </c>
      <c r="DK105" s="3"/>
    </row>
    <row r="106" spans="1:115" s="68" customFormat="1" hidden="1" x14ac:dyDescent="0.2">
      <c r="A106" s="73">
        <v>45323</v>
      </c>
      <c r="B106" s="3" t="s">
        <v>15607</v>
      </c>
      <c r="C106" s="68">
        <v>115804</v>
      </c>
      <c r="D106" s="68" t="s">
        <v>7400</v>
      </c>
      <c r="E106" s="68" t="s">
        <v>164</v>
      </c>
      <c r="F106" s="69">
        <v>45328</v>
      </c>
      <c r="G106" s="68" t="s">
        <v>165</v>
      </c>
      <c r="H106" s="68" t="s">
        <v>166</v>
      </c>
      <c r="I106" s="70">
        <v>213.23</v>
      </c>
      <c r="J106" s="70">
        <v>210.37</v>
      </c>
      <c r="K106" s="71">
        <f t="shared" si="1"/>
        <v>9.9208537061411771E-3</v>
      </c>
      <c r="L106" s="68" t="s">
        <v>394</v>
      </c>
      <c r="M106" s="68" t="s">
        <v>7145</v>
      </c>
      <c r="N106" s="68" t="s">
        <v>219</v>
      </c>
      <c r="O106" s="68" t="s">
        <v>2028</v>
      </c>
      <c r="P106" s="93" t="s">
        <v>7401</v>
      </c>
      <c r="Q106" s="68" t="s">
        <v>170</v>
      </c>
      <c r="R106" s="68" t="s">
        <v>7402</v>
      </c>
      <c r="S106" s="68" t="s">
        <v>2024</v>
      </c>
      <c r="T106" s="68" t="s">
        <v>135</v>
      </c>
      <c r="U106" s="68" t="s">
        <v>135</v>
      </c>
      <c r="V106" s="68" t="s">
        <v>136</v>
      </c>
      <c r="W106" s="68" t="s">
        <v>137</v>
      </c>
      <c r="X106" s="68" t="s">
        <v>6653</v>
      </c>
      <c r="Y106" s="68" t="s">
        <v>7403</v>
      </c>
      <c r="Z106" s="68" t="s">
        <v>7404</v>
      </c>
      <c r="AA106" s="68" t="s">
        <v>139</v>
      </c>
      <c r="AB106" s="68" t="s">
        <v>323</v>
      </c>
      <c r="AC106" s="68" t="s">
        <v>5272</v>
      </c>
      <c r="AD106" s="68" t="s">
        <v>143</v>
      </c>
      <c r="AE106" s="68" t="s">
        <v>7405</v>
      </c>
      <c r="AF106" s="68" t="s">
        <v>7391</v>
      </c>
      <c r="AG106" s="68" t="s">
        <v>235</v>
      </c>
      <c r="AH106" s="68" t="s">
        <v>141</v>
      </c>
      <c r="AI106" s="68" t="s">
        <v>143</v>
      </c>
      <c r="AJ106" s="68" t="s">
        <v>7406</v>
      </c>
      <c r="AK106" s="68" t="s">
        <v>142</v>
      </c>
      <c r="AL106" s="68" t="s">
        <v>143</v>
      </c>
      <c r="AM106" s="68" t="s">
        <v>7407</v>
      </c>
      <c r="AN106" s="68" t="s">
        <v>144</v>
      </c>
      <c r="AO106" s="68" t="s">
        <v>2025</v>
      </c>
      <c r="AP106" s="68" t="s">
        <v>1229</v>
      </c>
      <c r="AQ106" s="68" t="s">
        <v>7408</v>
      </c>
      <c r="AR106" s="68" t="s">
        <v>178</v>
      </c>
      <c r="AS106" s="68" t="s">
        <v>179</v>
      </c>
      <c r="AT106" s="68" t="s">
        <v>211</v>
      </c>
      <c r="AU106" s="68" t="s">
        <v>2027</v>
      </c>
      <c r="AV106" s="68" t="s">
        <v>234</v>
      </c>
      <c r="AW106" s="68" t="s">
        <v>165</v>
      </c>
      <c r="AX106" s="68" t="s">
        <v>235</v>
      </c>
      <c r="AY106" s="68" t="s">
        <v>148</v>
      </c>
      <c r="AZ106" s="68" t="s">
        <v>139</v>
      </c>
      <c r="BA106" s="68" t="s">
        <v>875</v>
      </c>
      <c r="BB106" s="68" t="s">
        <v>150</v>
      </c>
      <c r="BC106" s="68" t="s">
        <v>156</v>
      </c>
      <c r="BD106" s="68" t="s">
        <v>157</v>
      </c>
      <c r="BE106" s="68" t="s">
        <v>303</v>
      </c>
      <c r="BF106" s="68" t="s">
        <v>7409</v>
      </c>
      <c r="BG106" s="68" t="s">
        <v>5272</v>
      </c>
      <c r="BH106" s="68" t="s">
        <v>143</v>
      </c>
      <c r="BI106" s="68" t="s">
        <v>143</v>
      </c>
      <c r="BJ106" s="68" t="s">
        <v>143</v>
      </c>
      <c r="BK106" s="68" t="s">
        <v>136</v>
      </c>
      <c r="BL106" s="68" t="s">
        <v>143</v>
      </c>
      <c r="BM106" s="68" t="s">
        <v>160</v>
      </c>
      <c r="BN106" s="68" t="s">
        <v>160</v>
      </c>
      <c r="BO106" s="68" t="s">
        <v>164</v>
      </c>
      <c r="BP106" s="68" t="s">
        <v>143</v>
      </c>
      <c r="BQ106" s="68" t="s">
        <v>464</v>
      </c>
      <c r="BR106" s="68" t="s">
        <v>5352</v>
      </c>
      <c r="BS106" s="68" t="s">
        <v>162</v>
      </c>
      <c r="BT106" s="68" t="s">
        <v>7405</v>
      </c>
      <c r="BU106" s="68" t="s">
        <v>7405</v>
      </c>
      <c r="BV106" s="68" t="s">
        <v>135</v>
      </c>
      <c r="BW106" s="68" t="s">
        <v>135</v>
      </c>
      <c r="BX106" s="68" t="s">
        <v>135</v>
      </c>
      <c r="BY106" s="68" t="s">
        <v>148</v>
      </c>
      <c r="BZ106" s="68" t="s">
        <v>575</v>
      </c>
      <c r="CA106" s="68" t="s">
        <v>174</v>
      </c>
      <c r="CB106" s="68" t="s">
        <v>143</v>
      </c>
      <c r="CC106" s="68" t="s">
        <v>143</v>
      </c>
      <c r="CD106" s="68" t="s">
        <v>143</v>
      </c>
      <c r="CE106" s="68" t="s">
        <v>143</v>
      </c>
      <c r="CF106" s="68" t="s">
        <v>2261</v>
      </c>
      <c r="CG106" s="68" t="s">
        <v>6505</v>
      </c>
      <c r="CH106" s="68" t="s">
        <v>143</v>
      </c>
      <c r="CI106" s="68" t="s">
        <v>143</v>
      </c>
      <c r="CJ106" s="68" t="s">
        <v>5272</v>
      </c>
      <c r="CK106" s="68" t="s">
        <v>143</v>
      </c>
      <c r="CL106" s="68" t="s">
        <v>143</v>
      </c>
      <c r="CM106" s="68" t="s">
        <v>143</v>
      </c>
      <c r="CN106" s="68" t="s">
        <v>143</v>
      </c>
      <c r="CO106" s="68" t="s">
        <v>7298</v>
      </c>
      <c r="CP106" s="68" t="s">
        <v>143</v>
      </c>
      <c r="CQ106" s="68" t="s">
        <v>143</v>
      </c>
      <c r="CR106" s="68" t="s">
        <v>143</v>
      </c>
      <c r="CS106" s="68" t="s">
        <v>1</v>
      </c>
      <c r="CT106" s="68" t="s">
        <v>143</v>
      </c>
      <c r="CU106" s="68" t="s">
        <v>1</v>
      </c>
      <c r="CV106" s="68" t="s">
        <v>1985</v>
      </c>
      <c r="CW106" s="68" t="s">
        <v>1985</v>
      </c>
      <c r="CX106" s="68" t="s">
        <v>394</v>
      </c>
      <c r="CY106" s="68" t="s">
        <v>166</v>
      </c>
      <c r="CZ106" s="68" t="s">
        <v>136</v>
      </c>
      <c r="DA106" s="68" t="s">
        <v>1986</v>
      </c>
      <c r="DB106" s="68" t="s">
        <v>7410</v>
      </c>
      <c r="DC106" s="68" t="s">
        <v>6653</v>
      </c>
      <c r="DD106" s="68" t="s">
        <v>164</v>
      </c>
      <c r="DE106" s="68" t="s">
        <v>6302</v>
      </c>
      <c r="DF106" s="68" t="s">
        <v>5776</v>
      </c>
      <c r="DG106" s="68" t="s">
        <v>143</v>
      </c>
      <c r="DH106" s="68" t="s">
        <v>7299</v>
      </c>
      <c r="DI106" s="68" t="s">
        <v>143</v>
      </c>
      <c r="DK106" s="3"/>
    </row>
    <row r="107" spans="1:115" s="68" customFormat="1" hidden="1" x14ac:dyDescent="0.2">
      <c r="A107" s="73">
        <v>45323</v>
      </c>
      <c r="B107" s="3" t="s">
        <v>15607</v>
      </c>
      <c r="C107" s="68">
        <v>115976</v>
      </c>
      <c r="D107" s="68" t="s">
        <v>7411</v>
      </c>
      <c r="E107" s="68" t="s">
        <v>125</v>
      </c>
      <c r="F107" s="69">
        <v>45329</v>
      </c>
      <c r="G107" s="68" t="s">
        <v>257</v>
      </c>
      <c r="H107" s="68" t="s">
        <v>166</v>
      </c>
      <c r="I107" s="70">
        <v>412.14</v>
      </c>
      <c r="J107" s="70">
        <v>278.64</v>
      </c>
      <c r="K107" s="71">
        <f t="shared" si="1"/>
        <v>1.917544738755815E-2</v>
      </c>
      <c r="L107" s="68" t="s">
        <v>374</v>
      </c>
      <c r="M107" s="68" t="s">
        <v>129</v>
      </c>
      <c r="N107" s="68" t="s">
        <v>980</v>
      </c>
      <c r="O107" s="68" t="s">
        <v>1686</v>
      </c>
      <c r="P107" s="93" t="s">
        <v>7412</v>
      </c>
      <c r="Q107" s="68" t="s">
        <v>170</v>
      </c>
      <c r="R107" s="68" t="s">
        <v>7413</v>
      </c>
      <c r="S107" s="68" t="s">
        <v>2527</v>
      </c>
      <c r="T107" s="68" t="s">
        <v>135</v>
      </c>
      <c r="U107" s="68" t="s">
        <v>135</v>
      </c>
      <c r="V107" s="68" t="s">
        <v>136</v>
      </c>
      <c r="W107" s="68" t="s">
        <v>137</v>
      </c>
      <c r="X107" s="68" t="s">
        <v>264</v>
      </c>
      <c r="Y107" s="68" t="s">
        <v>7414</v>
      </c>
      <c r="Z107" s="68" t="s">
        <v>7415</v>
      </c>
      <c r="AA107" s="68" t="s">
        <v>139</v>
      </c>
      <c r="AB107" s="68" t="s">
        <v>140</v>
      </c>
      <c r="AC107" s="68" t="s">
        <v>5272</v>
      </c>
      <c r="AD107" s="68" t="s">
        <v>143</v>
      </c>
      <c r="AE107" s="68" t="s">
        <v>7416</v>
      </c>
      <c r="AF107" s="68" t="s">
        <v>7391</v>
      </c>
      <c r="AG107" s="68" t="s">
        <v>5675</v>
      </c>
      <c r="AH107" s="68" t="s">
        <v>265</v>
      </c>
      <c r="AI107" s="68" t="s">
        <v>143</v>
      </c>
      <c r="AJ107" s="68" t="s">
        <v>7416</v>
      </c>
      <c r="AK107" s="68" t="s">
        <v>142</v>
      </c>
      <c r="AL107" s="68" t="s">
        <v>143</v>
      </c>
      <c r="AM107" s="68" t="s">
        <v>7417</v>
      </c>
      <c r="AN107" s="68" t="s">
        <v>174</v>
      </c>
      <c r="AO107" s="68" t="s">
        <v>553</v>
      </c>
      <c r="AP107" s="68" t="s">
        <v>554</v>
      </c>
      <c r="AQ107" s="68" t="s">
        <v>1688</v>
      </c>
      <c r="AR107" s="68" t="s">
        <v>178</v>
      </c>
      <c r="AS107" s="68" t="s">
        <v>179</v>
      </c>
      <c r="AT107" s="68" t="s">
        <v>403</v>
      </c>
      <c r="AU107" s="68" t="s">
        <v>556</v>
      </c>
      <c r="AV107" s="68" t="s">
        <v>990</v>
      </c>
      <c r="AW107" s="68" t="s">
        <v>273</v>
      </c>
      <c r="AX107" s="68" t="s">
        <v>991</v>
      </c>
      <c r="AY107" s="68" t="s">
        <v>148</v>
      </c>
      <c r="AZ107" s="68" t="s">
        <v>139</v>
      </c>
      <c r="BA107" s="68" t="s">
        <v>154</v>
      </c>
      <c r="BB107" s="68" t="s">
        <v>992</v>
      </c>
      <c r="BC107" s="68" t="s">
        <v>156</v>
      </c>
      <c r="BD107" s="68" t="s">
        <v>157</v>
      </c>
      <c r="BE107" s="68" t="s">
        <v>303</v>
      </c>
      <c r="BF107" s="68" t="s">
        <v>7418</v>
      </c>
      <c r="BG107" s="68" t="s">
        <v>5272</v>
      </c>
      <c r="BH107" s="68" t="s">
        <v>170</v>
      </c>
      <c r="BI107" s="68" t="s">
        <v>7419</v>
      </c>
      <c r="BJ107" s="68" t="s">
        <v>143</v>
      </c>
      <c r="BK107" s="68" t="s">
        <v>136</v>
      </c>
      <c r="BL107" s="68" t="s">
        <v>143</v>
      </c>
      <c r="BM107" s="68" t="s">
        <v>200</v>
      </c>
      <c r="BN107" s="68" t="s">
        <v>200</v>
      </c>
      <c r="BO107" s="68" t="s">
        <v>143</v>
      </c>
      <c r="BP107" s="68" t="s">
        <v>143</v>
      </c>
      <c r="BQ107" s="68" t="s">
        <v>7420</v>
      </c>
      <c r="BR107" s="68" t="s">
        <v>5352</v>
      </c>
      <c r="BS107" s="68" t="s">
        <v>1608</v>
      </c>
      <c r="BT107" s="68" t="s">
        <v>7416</v>
      </c>
      <c r="BU107" s="68" t="s">
        <v>7416</v>
      </c>
      <c r="BV107" s="68" t="s">
        <v>135</v>
      </c>
      <c r="BW107" s="68" t="s">
        <v>135</v>
      </c>
      <c r="BX107" s="68" t="s">
        <v>135</v>
      </c>
      <c r="BY107" s="68" t="s">
        <v>148</v>
      </c>
      <c r="BZ107" s="68" t="s">
        <v>2339</v>
      </c>
      <c r="CA107" s="68" t="s">
        <v>174</v>
      </c>
      <c r="CB107" s="68" t="s">
        <v>143</v>
      </c>
      <c r="CC107" s="68" t="s">
        <v>143</v>
      </c>
      <c r="CD107" s="68" t="s">
        <v>143</v>
      </c>
      <c r="CE107" s="68" t="s">
        <v>143</v>
      </c>
      <c r="CF107" s="68" t="s">
        <v>2261</v>
      </c>
      <c r="CG107" s="68" t="s">
        <v>2261</v>
      </c>
      <c r="CH107" s="68" t="s">
        <v>143</v>
      </c>
      <c r="CI107" s="68" t="s">
        <v>143</v>
      </c>
      <c r="CJ107" s="68" t="s">
        <v>5272</v>
      </c>
      <c r="CK107" s="68" t="s">
        <v>143</v>
      </c>
      <c r="CL107" s="68" t="s">
        <v>143</v>
      </c>
      <c r="CM107" s="68" t="s">
        <v>143</v>
      </c>
      <c r="CN107" s="68" t="s">
        <v>143</v>
      </c>
      <c r="CO107" s="68" t="s">
        <v>7421</v>
      </c>
      <c r="CP107" s="68" t="s">
        <v>143</v>
      </c>
      <c r="CQ107" s="68" t="s">
        <v>143</v>
      </c>
      <c r="CR107" s="68" t="s">
        <v>143</v>
      </c>
      <c r="CS107" s="68" t="s">
        <v>1</v>
      </c>
      <c r="CT107" s="68" t="s">
        <v>143</v>
      </c>
      <c r="CU107" s="68" t="s">
        <v>1</v>
      </c>
      <c r="CV107" s="68" t="s">
        <v>1985</v>
      </c>
      <c r="CW107" s="68" t="s">
        <v>1985</v>
      </c>
      <c r="CX107" s="68" t="s">
        <v>374</v>
      </c>
      <c r="CY107" s="68" t="s">
        <v>166</v>
      </c>
      <c r="CZ107" s="68" t="s">
        <v>136</v>
      </c>
      <c r="DA107" s="68" t="s">
        <v>1986</v>
      </c>
      <c r="DB107" s="68" t="s">
        <v>143</v>
      </c>
      <c r="DC107" s="68" t="s">
        <v>143</v>
      </c>
      <c r="DD107" s="68" t="s">
        <v>125</v>
      </c>
      <c r="DE107" s="68" t="s">
        <v>6302</v>
      </c>
      <c r="DF107" s="68" t="s">
        <v>5755</v>
      </c>
      <c r="DG107" s="68" t="s">
        <v>143</v>
      </c>
      <c r="DH107" s="68" t="s">
        <v>7422</v>
      </c>
      <c r="DI107" s="68" t="s">
        <v>143</v>
      </c>
      <c r="DK107" s="3"/>
    </row>
    <row r="108" spans="1:115" s="68" customFormat="1" hidden="1" x14ac:dyDescent="0.2">
      <c r="A108" s="73">
        <v>45323</v>
      </c>
      <c r="B108" s="3" t="s">
        <v>12718</v>
      </c>
      <c r="C108" s="68">
        <v>116075</v>
      </c>
      <c r="D108" s="68" t="s">
        <v>6515</v>
      </c>
      <c r="E108" s="68" t="s">
        <v>364</v>
      </c>
      <c r="F108" s="69">
        <v>45329</v>
      </c>
      <c r="G108" s="68" t="s">
        <v>126</v>
      </c>
      <c r="H108" s="68" t="s">
        <v>166</v>
      </c>
      <c r="I108" s="70">
        <v>1480</v>
      </c>
      <c r="J108" s="70">
        <v>1480</v>
      </c>
      <c r="K108" s="71">
        <f t="shared" si="1"/>
        <v>6.8859276298311414E-2</v>
      </c>
      <c r="L108" s="68" t="s">
        <v>501</v>
      </c>
      <c r="M108" s="68" t="s">
        <v>7145</v>
      </c>
      <c r="N108" s="68" t="s">
        <v>960</v>
      </c>
      <c r="O108" s="68" t="s">
        <v>511</v>
      </c>
      <c r="P108" s="93" t="s">
        <v>7423</v>
      </c>
      <c r="Q108" s="68" t="s">
        <v>2863</v>
      </c>
      <c r="R108" s="68" t="s">
        <v>7424</v>
      </c>
      <c r="S108" s="68" t="s">
        <v>4094</v>
      </c>
      <c r="T108" s="68" t="s">
        <v>135</v>
      </c>
      <c r="U108" s="68" t="s">
        <v>135</v>
      </c>
      <c r="V108" s="68" t="s">
        <v>506</v>
      </c>
      <c r="W108" s="68" t="s">
        <v>137</v>
      </c>
      <c r="X108" s="68" t="s">
        <v>225</v>
      </c>
      <c r="Y108" s="68" t="s">
        <v>7425</v>
      </c>
      <c r="Z108" s="68" t="s">
        <v>7426</v>
      </c>
      <c r="AA108" s="68" t="s">
        <v>139</v>
      </c>
      <c r="AB108" s="68" t="s">
        <v>323</v>
      </c>
      <c r="AC108" s="68" t="s">
        <v>5272</v>
      </c>
      <c r="AD108" s="68" t="s">
        <v>143</v>
      </c>
      <c r="AE108" s="68" t="s">
        <v>5272</v>
      </c>
      <c r="AF108" s="68" t="s">
        <v>143</v>
      </c>
      <c r="AG108" s="68" t="s">
        <v>5974</v>
      </c>
      <c r="AH108" s="68" t="s">
        <v>141</v>
      </c>
      <c r="AI108" s="68" t="s">
        <v>143</v>
      </c>
      <c r="AJ108" s="68" t="s">
        <v>7427</v>
      </c>
      <c r="AK108" s="68" t="s">
        <v>207</v>
      </c>
      <c r="AL108" s="68" t="s">
        <v>143</v>
      </c>
      <c r="AM108" s="68" t="s">
        <v>7428</v>
      </c>
      <c r="AN108" s="68" t="s">
        <v>144</v>
      </c>
      <c r="AO108" s="68" t="s">
        <v>227</v>
      </c>
      <c r="AP108" s="68" t="s">
        <v>228</v>
      </c>
      <c r="AQ108" s="68" t="s">
        <v>515</v>
      </c>
      <c r="AR108" s="68" t="s">
        <v>230</v>
      </c>
      <c r="AS108" s="68" t="s">
        <v>231</v>
      </c>
      <c r="AT108" s="68" t="s">
        <v>232</v>
      </c>
      <c r="AU108" s="68" t="s">
        <v>233</v>
      </c>
      <c r="AV108" s="68" t="s">
        <v>145</v>
      </c>
      <c r="AW108" s="68" t="s">
        <v>146</v>
      </c>
      <c r="AX108" s="68" t="s">
        <v>972</v>
      </c>
      <c r="AY108" s="68" t="s">
        <v>148</v>
      </c>
      <c r="AZ108" s="68" t="s">
        <v>139</v>
      </c>
      <c r="BA108" s="68" t="s">
        <v>149</v>
      </c>
      <c r="BB108" s="68" t="s">
        <v>150</v>
      </c>
      <c r="BC108" s="68" t="s">
        <v>156</v>
      </c>
      <c r="BD108" s="68" t="s">
        <v>157</v>
      </c>
      <c r="BE108" s="68" t="s">
        <v>2674</v>
      </c>
      <c r="BF108" s="68" t="s">
        <v>7429</v>
      </c>
      <c r="BG108" s="68" t="s">
        <v>5272</v>
      </c>
      <c r="BH108" s="68" t="s">
        <v>143</v>
      </c>
      <c r="BI108" s="68" t="s">
        <v>143</v>
      </c>
      <c r="BJ108" s="68" t="s">
        <v>143</v>
      </c>
      <c r="BK108" s="68" t="s">
        <v>506</v>
      </c>
      <c r="BL108" s="68" t="s">
        <v>143</v>
      </c>
      <c r="BM108" s="68" t="s">
        <v>160</v>
      </c>
      <c r="BN108" s="68" t="s">
        <v>160</v>
      </c>
      <c r="BO108" s="68" t="s">
        <v>125</v>
      </c>
      <c r="BP108" s="68" t="s">
        <v>143</v>
      </c>
      <c r="BQ108" s="68" t="s">
        <v>7430</v>
      </c>
      <c r="BR108" s="68" t="s">
        <v>6421</v>
      </c>
      <c r="BS108" s="68" t="s">
        <v>441</v>
      </c>
      <c r="BT108" s="68" t="s">
        <v>7428</v>
      </c>
      <c r="BU108" s="68" t="s">
        <v>7428</v>
      </c>
      <c r="BV108" s="68" t="s">
        <v>135</v>
      </c>
      <c r="BW108" s="68" t="s">
        <v>135</v>
      </c>
      <c r="BX108" s="68" t="s">
        <v>135</v>
      </c>
      <c r="BY108" s="68" t="s">
        <v>148</v>
      </c>
      <c r="BZ108" s="68" t="s">
        <v>7431</v>
      </c>
      <c r="CA108" s="68" t="s">
        <v>174</v>
      </c>
      <c r="CB108" s="68" t="s">
        <v>143</v>
      </c>
      <c r="CC108" s="68" t="s">
        <v>143</v>
      </c>
      <c r="CD108" s="68" t="s">
        <v>143</v>
      </c>
      <c r="CE108" s="68" t="s">
        <v>143</v>
      </c>
      <c r="CF108" s="68" t="s">
        <v>2261</v>
      </c>
      <c r="CG108" s="68" t="s">
        <v>6505</v>
      </c>
      <c r="CH108" s="68" t="s">
        <v>143</v>
      </c>
      <c r="CI108" s="68" t="s">
        <v>143</v>
      </c>
      <c r="CJ108" s="68" t="s">
        <v>5272</v>
      </c>
      <c r="CK108" s="68" t="s">
        <v>143</v>
      </c>
      <c r="CL108" s="68" t="s">
        <v>143</v>
      </c>
      <c r="CM108" s="68" t="s">
        <v>143</v>
      </c>
      <c r="CN108" s="68" t="s">
        <v>143</v>
      </c>
      <c r="CO108" s="68" t="s">
        <v>143</v>
      </c>
      <c r="CP108" s="68" t="s">
        <v>143</v>
      </c>
      <c r="CQ108" s="68" t="s">
        <v>143</v>
      </c>
      <c r="CR108" s="68" t="s">
        <v>143</v>
      </c>
      <c r="CS108" s="68" t="s">
        <v>1</v>
      </c>
      <c r="CT108" s="68" t="s">
        <v>143</v>
      </c>
      <c r="CU108" s="68" t="s">
        <v>1</v>
      </c>
      <c r="CV108" s="68" t="s">
        <v>2092</v>
      </c>
      <c r="CW108" s="68" t="s">
        <v>143</v>
      </c>
      <c r="CX108" s="68" t="s">
        <v>501</v>
      </c>
      <c r="CY108" s="68" t="s">
        <v>166</v>
      </c>
      <c r="CZ108" s="68" t="s">
        <v>506</v>
      </c>
      <c r="DA108" s="68" t="s">
        <v>1989</v>
      </c>
      <c r="DB108" s="68" t="s">
        <v>7432</v>
      </c>
      <c r="DC108" s="68" t="s">
        <v>6653</v>
      </c>
      <c r="DD108" s="68" t="s">
        <v>125</v>
      </c>
      <c r="DE108" s="68" t="s">
        <v>6302</v>
      </c>
      <c r="DF108" s="68" t="s">
        <v>5755</v>
      </c>
      <c r="DG108" s="68" t="s">
        <v>143</v>
      </c>
      <c r="DH108" s="68" t="s">
        <v>143</v>
      </c>
      <c r="DI108" s="68" t="s">
        <v>143</v>
      </c>
      <c r="DK108" s="3"/>
    </row>
    <row r="109" spans="1:115" s="68" customFormat="1" ht="25.5" hidden="1" x14ac:dyDescent="0.2">
      <c r="A109" s="73">
        <v>45323</v>
      </c>
      <c r="B109" s="3" t="s">
        <v>15607</v>
      </c>
      <c r="C109" s="68">
        <v>116091</v>
      </c>
      <c r="D109" s="68" t="s">
        <v>7400</v>
      </c>
      <c r="E109" s="68" t="s">
        <v>685</v>
      </c>
      <c r="F109" s="69">
        <v>45330</v>
      </c>
      <c r="G109" s="68" t="s">
        <v>165</v>
      </c>
      <c r="H109" s="68" t="s">
        <v>166</v>
      </c>
      <c r="I109" s="70">
        <v>586.04</v>
      </c>
      <c r="J109" s="70">
        <v>585</v>
      </c>
      <c r="K109" s="71">
        <f t="shared" si="1"/>
        <v>2.726641235260974E-2</v>
      </c>
      <c r="L109" s="68" t="s">
        <v>519</v>
      </c>
      <c r="M109" s="68" t="s">
        <v>7145</v>
      </c>
      <c r="N109" s="68" t="s">
        <v>960</v>
      </c>
      <c r="O109" s="68" t="s">
        <v>7433</v>
      </c>
      <c r="P109" s="93" t="s">
        <v>7434</v>
      </c>
      <c r="Q109" s="68" t="s">
        <v>170</v>
      </c>
      <c r="R109" s="68" t="s">
        <v>7435</v>
      </c>
      <c r="S109" s="68" t="s">
        <v>7436</v>
      </c>
      <c r="T109" s="68" t="s">
        <v>135</v>
      </c>
      <c r="U109" s="68" t="s">
        <v>135</v>
      </c>
      <c r="V109" s="68" t="s">
        <v>136</v>
      </c>
      <c r="W109" s="68" t="s">
        <v>137</v>
      </c>
      <c r="X109" s="68" t="s">
        <v>957</v>
      </c>
      <c r="Y109" s="68" t="s">
        <v>7437</v>
      </c>
      <c r="Z109" s="68" t="s">
        <v>7438</v>
      </c>
      <c r="AA109" s="68" t="s">
        <v>139</v>
      </c>
      <c r="AB109" s="68" t="s">
        <v>323</v>
      </c>
      <c r="AC109" s="68" t="s">
        <v>5272</v>
      </c>
      <c r="AD109" s="68" t="s">
        <v>143</v>
      </c>
      <c r="AE109" s="68" t="s">
        <v>7439</v>
      </c>
      <c r="AF109" s="68" t="s">
        <v>7440</v>
      </c>
      <c r="AG109" s="68" t="s">
        <v>235</v>
      </c>
      <c r="AH109" s="68" t="s">
        <v>141</v>
      </c>
      <c r="AI109" s="68" t="s">
        <v>143</v>
      </c>
      <c r="AJ109" s="68" t="s">
        <v>7439</v>
      </c>
      <c r="AK109" s="68" t="s">
        <v>142</v>
      </c>
      <c r="AL109" s="68" t="s">
        <v>143</v>
      </c>
      <c r="AM109" s="68" t="s">
        <v>7441</v>
      </c>
      <c r="AN109" s="68" t="s">
        <v>174</v>
      </c>
      <c r="AO109" s="68" t="s">
        <v>7442</v>
      </c>
      <c r="AP109" s="68" t="s">
        <v>7443</v>
      </c>
      <c r="AQ109" s="68" t="s">
        <v>7444</v>
      </c>
      <c r="AR109" s="68" t="s">
        <v>2082</v>
      </c>
      <c r="AS109" s="68" t="s">
        <v>231</v>
      </c>
      <c r="AT109" s="68" t="s">
        <v>7445</v>
      </c>
      <c r="AU109" s="68" t="s">
        <v>7446</v>
      </c>
      <c r="AV109" s="68" t="s">
        <v>145</v>
      </c>
      <c r="AW109" s="68" t="s">
        <v>146</v>
      </c>
      <c r="AX109" s="68" t="s">
        <v>972</v>
      </c>
      <c r="AY109" s="68" t="s">
        <v>148</v>
      </c>
      <c r="AZ109" s="68" t="s">
        <v>139</v>
      </c>
      <c r="BA109" s="68" t="s">
        <v>149</v>
      </c>
      <c r="BB109" s="68" t="s">
        <v>150</v>
      </c>
      <c r="BC109" s="68" t="s">
        <v>156</v>
      </c>
      <c r="BD109" s="68" t="s">
        <v>157</v>
      </c>
      <c r="BE109" s="68" t="s">
        <v>484</v>
      </c>
      <c r="BF109" s="68" t="s">
        <v>7447</v>
      </c>
      <c r="BG109" s="68" t="s">
        <v>5272</v>
      </c>
      <c r="BH109" s="68" t="s">
        <v>143</v>
      </c>
      <c r="BI109" s="68" t="s">
        <v>7448</v>
      </c>
      <c r="BJ109" s="68" t="s">
        <v>143</v>
      </c>
      <c r="BK109" s="68" t="s">
        <v>136</v>
      </c>
      <c r="BL109" s="68" t="s">
        <v>143</v>
      </c>
      <c r="BM109" s="68" t="s">
        <v>160</v>
      </c>
      <c r="BN109" s="68" t="s">
        <v>160</v>
      </c>
      <c r="BO109" s="68" t="s">
        <v>143</v>
      </c>
      <c r="BP109" s="68" t="s">
        <v>143</v>
      </c>
      <c r="BQ109" s="68" t="s">
        <v>7449</v>
      </c>
      <c r="BR109" s="68" t="s">
        <v>5784</v>
      </c>
      <c r="BS109" s="68" t="s">
        <v>241</v>
      </c>
      <c r="BT109" s="68" t="s">
        <v>7439</v>
      </c>
      <c r="BU109" s="68" t="s">
        <v>7439</v>
      </c>
      <c r="BV109" s="68" t="s">
        <v>135</v>
      </c>
      <c r="BW109" s="68" t="s">
        <v>135</v>
      </c>
      <c r="BX109" s="68" t="s">
        <v>135</v>
      </c>
      <c r="BY109" s="68" t="s">
        <v>148</v>
      </c>
      <c r="BZ109" s="68" t="s">
        <v>3291</v>
      </c>
      <c r="CA109" s="68" t="s">
        <v>174</v>
      </c>
      <c r="CB109" s="68" t="s">
        <v>143</v>
      </c>
      <c r="CC109" s="68" t="s">
        <v>143</v>
      </c>
      <c r="CD109" s="68" t="s">
        <v>143</v>
      </c>
      <c r="CE109" s="68" t="s">
        <v>7450</v>
      </c>
      <c r="CF109" s="68" t="s">
        <v>2261</v>
      </c>
      <c r="CG109" s="68" t="s">
        <v>2261</v>
      </c>
      <c r="CH109" s="68" t="s">
        <v>143</v>
      </c>
      <c r="CI109" s="68" t="s">
        <v>143</v>
      </c>
      <c r="CJ109" s="68" t="s">
        <v>5272</v>
      </c>
      <c r="CK109" s="68" t="s">
        <v>143</v>
      </c>
      <c r="CL109" s="68" t="s">
        <v>143</v>
      </c>
      <c r="CM109" s="68" t="s">
        <v>143</v>
      </c>
      <c r="CN109" s="68" t="s">
        <v>143</v>
      </c>
      <c r="CO109" s="68" t="s">
        <v>7451</v>
      </c>
      <c r="CP109" s="68" t="s">
        <v>143</v>
      </c>
      <c r="CQ109" s="68" t="s">
        <v>143</v>
      </c>
      <c r="CR109" s="68" t="s">
        <v>143</v>
      </c>
      <c r="CS109" s="68" t="s">
        <v>1</v>
      </c>
      <c r="CT109" s="68" t="s">
        <v>143</v>
      </c>
      <c r="CU109" s="68" t="s">
        <v>1</v>
      </c>
      <c r="CV109" s="68" t="s">
        <v>2092</v>
      </c>
      <c r="CW109" s="68" t="s">
        <v>2092</v>
      </c>
      <c r="CX109" s="68" t="s">
        <v>519</v>
      </c>
      <c r="CY109" s="68" t="s">
        <v>166</v>
      </c>
      <c r="CZ109" s="68" t="s">
        <v>136</v>
      </c>
      <c r="DA109" s="68" t="s">
        <v>1986</v>
      </c>
      <c r="DB109" s="68" t="s">
        <v>7452</v>
      </c>
      <c r="DC109" s="68" t="s">
        <v>143</v>
      </c>
      <c r="DD109" s="68" t="s">
        <v>685</v>
      </c>
      <c r="DE109" s="68" t="s">
        <v>6302</v>
      </c>
      <c r="DF109" s="68" t="s">
        <v>5405</v>
      </c>
      <c r="DG109" s="68" t="s">
        <v>143</v>
      </c>
      <c r="DH109" s="68" t="s">
        <v>7453</v>
      </c>
      <c r="DI109" s="68" t="s">
        <v>143</v>
      </c>
      <c r="DK109" s="3"/>
    </row>
    <row r="110" spans="1:115" s="68" customFormat="1" ht="25.5" hidden="1" x14ac:dyDescent="0.2">
      <c r="A110" s="73">
        <v>45323</v>
      </c>
      <c r="B110" s="3" t="s">
        <v>12718</v>
      </c>
      <c r="C110" s="68">
        <v>116147</v>
      </c>
      <c r="D110" s="68" t="s">
        <v>7454</v>
      </c>
      <c r="E110" s="68" t="s">
        <v>373</v>
      </c>
      <c r="F110" s="69">
        <v>45330</v>
      </c>
      <c r="G110" s="68" t="s">
        <v>257</v>
      </c>
      <c r="H110" s="68" t="s">
        <v>166</v>
      </c>
      <c r="I110" s="70">
        <v>836.3</v>
      </c>
      <c r="J110" s="70">
        <v>836.3</v>
      </c>
      <c r="K110" s="71">
        <f t="shared" si="1"/>
        <v>3.8910143762349886E-2</v>
      </c>
      <c r="L110" s="68" t="s">
        <v>374</v>
      </c>
      <c r="M110" s="68" t="s">
        <v>7145</v>
      </c>
      <c r="N110" s="68" t="s">
        <v>1224</v>
      </c>
      <c r="O110" s="68" t="s">
        <v>7455</v>
      </c>
      <c r="P110" s="93" t="s">
        <v>6993</v>
      </c>
      <c r="Q110" s="68" t="s">
        <v>2863</v>
      </c>
      <c r="R110" s="68" t="s">
        <v>7456</v>
      </c>
      <c r="S110" s="68" t="s">
        <v>3094</v>
      </c>
      <c r="T110" s="68" t="s">
        <v>135</v>
      </c>
      <c r="U110" s="68" t="s">
        <v>135</v>
      </c>
      <c r="V110" s="68" t="s">
        <v>506</v>
      </c>
      <c r="W110" s="68" t="s">
        <v>137</v>
      </c>
      <c r="X110" s="68" t="s">
        <v>4976</v>
      </c>
      <c r="Y110" s="68" t="s">
        <v>7457</v>
      </c>
      <c r="Z110" s="68" t="s">
        <v>7458</v>
      </c>
      <c r="AA110" s="68" t="s">
        <v>139</v>
      </c>
      <c r="AB110" s="68" t="s">
        <v>226</v>
      </c>
      <c r="AC110" s="68" t="s">
        <v>5272</v>
      </c>
      <c r="AD110" s="68" t="s">
        <v>143</v>
      </c>
      <c r="AE110" s="68" t="s">
        <v>5272</v>
      </c>
      <c r="AF110" s="68" t="s">
        <v>7459</v>
      </c>
      <c r="AG110" s="68" t="s">
        <v>5675</v>
      </c>
      <c r="AH110" s="68" t="s">
        <v>265</v>
      </c>
      <c r="AI110" s="68" t="s">
        <v>143</v>
      </c>
      <c r="AJ110" s="68" t="s">
        <v>143</v>
      </c>
      <c r="AK110" s="68" t="s">
        <v>207</v>
      </c>
      <c r="AL110" s="68" t="s">
        <v>143</v>
      </c>
      <c r="AM110" s="68" t="s">
        <v>7460</v>
      </c>
      <c r="AN110" s="68" t="s">
        <v>143</v>
      </c>
      <c r="AO110" s="68" t="s">
        <v>2258</v>
      </c>
      <c r="AP110" s="68" t="s">
        <v>2259</v>
      </c>
      <c r="AQ110" s="68" t="s">
        <v>7461</v>
      </c>
      <c r="AR110" s="68" t="s">
        <v>2177</v>
      </c>
      <c r="AS110" s="68" t="s">
        <v>231</v>
      </c>
      <c r="AT110" s="68" t="s">
        <v>2623</v>
      </c>
      <c r="AU110" s="68" t="s">
        <v>2262</v>
      </c>
      <c r="AV110" s="68" t="s">
        <v>990</v>
      </c>
      <c r="AW110" s="68" t="s">
        <v>273</v>
      </c>
      <c r="AX110" s="68" t="s">
        <v>1232</v>
      </c>
      <c r="AY110" s="68" t="s">
        <v>148</v>
      </c>
      <c r="AZ110" s="68" t="s">
        <v>139</v>
      </c>
      <c r="BA110" s="68" t="s">
        <v>154</v>
      </c>
      <c r="BB110" s="68" t="s">
        <v>992</v>
      </c>
      <c r="BC110" s="68" t="s">
        <v>156</v>
      </c>
      <c r="BD110" s="68" t="s">
        <v>157</v>
      </c>
      <c r="BE110" s="68" t="s">
        <v>237</v>
      </c>
      <c r="BF110" s="68" t="s">
        <v>7462</v>
      </c>
      <c r="BG110" s="68" t="s">
        <v>5272</v>
      </c>
      <c r="BH110" s="68" t="s">
        <v>143</v>
      </c>
      <c r="BI110" s="68" t="s">
        <v>143</v>
      </c>
      <c r="BJ110" s="68" t="s">
        <v>143</v>
      </c>
      <c r="BK110" s="68" t="s">
        <v>136</v>
      </c>
      <c r="BL110" s="68" t="s">
        <v>143</v>
      </c>
      <c r="BM110" s="68" t="s">
        <v>200</v>
      </c>
      <c r="BN110" s="68" t="s">
        <v>143</v>
      </c>
      <c r="BO110" s="68" t="s">
        <v>373</v>
      </c>
      <c r="BP110" s="68" t="s">
        <v>143</v>
      </c>
      <c r="BQ110" s="68" t="s">
        <v>7463</v>
      </c>
      <c r="BR110" s="68" t="s">
        <v>5684</v>
      </c>
      <c r="BS110" s="68" t="s">
        <v>241</v>
      </c>
      <c r="BT110" s="68" t="s">
        <v>7464</v>
      </c>
      <c r="BU110" s="68" t="s">
        <v>7464</v>
      </c>
      <c r="BV110" s="68" t="s">
        <v>135</v>
      </c>
      <c r="BW110" s="68" t="s">
        <v>135</v>
      </c>
      <c r="BX110" s="68" t="s">
        <v>135</v>
      </c>
      <c r="BY110" s="68" t="s">
        <v>148</v>
      </c>
      <c r="BZ110" s="68" t="s">
        <v>2774</v>
      </c>
      <c r="CA110" s="68" t="s">
        <v>2415</v>
      </c>
      <c r="CB110" s="68" t="s">
        <v>143</v>
      </c>
      <c r="CC110" s="68" t="s">
        <v>143</v>
      </c>
      <c r="CD110" s="68" t="s">
        <v>143</v>
      </c>
      <c r="CE110" s="68" t="s">
        <v>7465</v>
      </c>
      <c r="CF110" s="68" t="s">
        <v>6424</v>
      </c>
      <c r="CG110" s="68" t="s">
        <v>143</v>
      </c>
      <c r="CH110" s="68" t="s">
        <v>143</v>
      </c>
      <c r="CI110" s="68" t="s">
        <v>143</v>
      </c>
      <c r="CJ110" s="68" t="s">
        <v>5272</v>
      </c>
      <c r="CK110" s="68" t="s">
        <v>143</v>
      </c>
      <c r="CL110" s="68" t="s">
        <v>143</v>
      </c>
      <c r="CM110" s="68" t="s">
        <v>143</v>
      </c>
      <c r="CN110" s="68" t="s">
        <v>143</v>
      </c>
      <c r="CO110" s="68" t="s">
        <v>143</v>
      </c>
      <c r="CP110" s="68" t="s">
        <v>143</v>
      </c>
      <c r="CQ110" s="68" t="s">
        <v>143</v>
      </c>
      <c r="CR110" s="68" t="s">
        <v>143</v>
      </c>
      <c r="CS110" s="68" t="s">
        <v>1</v>
      </c>
      <c r="CT110" s="68" t="s">
        <v>143</v>
      </c>
      <c r="CU110" s="68" t="s">
        <v>1</v>
      </c>
      <c r="CV110" s="68" t="s">
        <v>2092</v>
      </c>
      <c r="CW110" s="68" t="s">
        <v>143</v>
      </c>
      <c r="CX110" s="68" t="s">
        <v>374</v>
      </c>
      <c r="CY110" s="68" t="s">
        <v>166</v>
      </c>
      <c r="CZ110" s="68" t="s">
        <v>136</v>
      </c>
      <c r="DA110" s="68" t="s">
        <v>1986</v>
      </c>
      <c r="DB110" s="68" t="s">
        <v>143</v>
      </c>
      <c r="DC110" s="68" t="s">
        <v>143</v>
      </c>
      <c r="DD110" s="68" t="s">
        <v>373</v>
      </c>
      <c r="DE110" s="68" t="s">
        <v>6302</v>
      </c>
      <c r="DF110" s="68" t="s">
        <v>5405</v>
      </c>
      <c r="DG110" s="68" t="s">
        <v>143</v>
      </c>
      <c r="DH110" s="68" t="s">
        <v>143</v>
      </c>
      <c r="DI110" s="68" t="s">
        <v>143</v>
      </c>
      <c r="DK110" s="3"/>
    </row>
    <row r="111" spans="1:115" s="68" customFormat="1" x14ac:dyDescent="0.2">
      <c r="A111" s="73">
        <v>45323</v>
      </c>
      <c r="B111" s="3" t="s">
        <v>19</v>
      </c>
      <c r="C111" s="68">
        <v>116243</v>
      </c>
      <c r="D111" s="68" t="s">
        <v>6592</v>
      </c>
      <c r="E111" s="68" t="s">
        <v>685</v>
      </c>
      <c r="F111" s="69">
        <v>45329</v>
      </c>
      <c r="G111" s="68" t="s">
        <v>165</v>
      </c>
      <c r="H111" s="68" t="s">
        <v>166</v>
      </c>
      <c r="I111" s="70">
        <v>168.58</v>
      </c>
      <c r="J111" s="70">
        <v>166.32</v>
      </c>
      <c r="K111" s="71">
        <f t="shared" si="1"/>
        <v>7.8434437826819855E-3</v>
      </c>
      <c r="L111" s="68" t="s">
        <v>1935</v>
      </c>
      <c r="M111" s="68" t="s">
        <v>7145</v>
      </c>
      <c r="N111" s="68" t="s">
        <v>219</v>
      </c>
      <c r="O111" s="68" t="s">
        <v>909</v>
      </c>
      <c r="P111" s="93" t="s">
        <v>4078</v>
      </c>
      <c r="Q111" s="68" t="s">
        <v>170</v>
      </c>
      <c r="R111" s="68" t="s">
        <v>7466</v>
      </c>
      <c r="S111" s="68" t="s">
        <v>7467</v>
      </c>
      <c r="T111" s="68" t="s">
        <v>135</v>
      </c>
      <c r="U111" s="68" t="s">
        <v>135</v>
      </c>
      <c r="V111" s="68" t="s">
        <v>136</v>
      </c>
      <c r="W111" s="68" t="s">
        <v>137</v>
      </c>
      <c r="X111" s="68" t="s">
        <v>225</v>
      </c>
      <c r="Y111" s="68" t="s">
        <v>7468</v>
      </c>
      <c r="Z111" s="68" t="s">
        <v>7469</v>
      </c>
      <c r="AA111" s="68" t="s">
        <v>139</v>
      </c>
      <c r="AB111" s="68" t="s">
        <v>323</v>
      </c>
      <c r="AC111" s="68" t="s">
        <v>5272</v>
      </c>
      <c r="AD111" s="68" t="s">
        <v>143</v>
      </c>
      <c r="AE111" s="68" t="s">
        <v>7470</v>
      </c>
      <c r="AF111" s="68" t="s">
        <v>143</v>
      </c>
      <c r="AG111" s="68" t="s">
        <v>235</v>
      </c>
      <c r="AH111" s="68" t="s">
        <v>141</v>
      </c>
      <c r="AI111" s="68" t="s">
        <v>143</v>
      </c>
      <c r="AJ111" s="68" t="s">
        <v>7471</v>
      </c>
      <c r="AK111" s="68" t="s">
        <v>142</v>
      </c>
      <c r="AL111" s="68" t="s">
        <v>143</v>
      </c>
      <c r="AM111" s="68" t="s">
        <v>7472</v>
      </c>
      <c r="AN111" s="68" t="s">
        <v>144</v>
      </c>
      <c r="AO111" s="68" t="s">
        <v>913</v>
      </c>
      <c r="AP111" s="68" t="s">
        <v>914</v>
      </c>
      <c r="AQ111" s="68" t="s">
        <v>915</v>
      </c>
      <c r="AR111" s="68" t="s">
        <v>916</v>
      </c>
      <c r="AS111" s="68" t="s">
        <v>231</v>
      </c>
      <c r="AT111" s="68" t="s">
        <v>917</v>
      </c>
      <c r="AU111" s="68" t="s">
        <v>918</v>
      </c>
      <c r="AV111" s="68" t="s">
        <v>234</v>
      </c>
      <c r="AW111" s="68" t="s">
        <v>165</v>
      </c>
      <c r="AX111" s="68" t="s">
        <v>235</v>
      </c>
      <c r="AY111" s="68" t="s">
        <v>148</v>
      </c>
      <c r="AZ111" s="68" t="s">
        <v>139</v>
      </c>
      <c r="BA111" s="68" t="s">
        <v>875</v>
      </c>
      <c r="BB111" s="68" t="s">
        <v>150</v>
      </c>
      <c r="BC111" s="68" t="s">
        <v>156</v>
      </c>
      <c r="BD111" s="68" t="s">
        <v>157</v>
      </c>
      <c r="BE111" s="68" t="s">
        <v>303</v>
      </c>
      <c r="BF111" s="68" t="s">
        <v>7473</v>
      </c>
      <c r="BG111" s="68" t="s">
        <v>5272</v>
      </c>
      <c r="BH111" s="68" t="s">
        <v>143</v>
      </c>
      <c r="BI111" s="68" t="s">
        <v>143</v>
      </c>
      <c r="BJ111" s="68" t="s">
        <v>143</v>
      </c>
      <c r="BK111" s="68" t="s">
        <v>136</v>
      </c>
      <c r="BL111" s="68" t="s">
        <v>143</v>
      </c>
      <c r="BM111" s="68" t="s">
        <v>160</v>
      </c>
      <c r="BN111" s="68" t="s">
        <v>160</v>
      </c>
      <c r="BO111" s="68" t="s">
        <v>143</v>
      </c>
      <c r="BP111" s="68" t="s">
        <v>143</v>
      </c>
      <c r="BQ111" s="68" t="s">
        <v>7474</v>
      </c>
      <c r="BR111" s="68" t="s">
        <v>5352</v>
      </c>
      <c r="BS111" s="68" t="s">
        <v>162</v>
      </c>
      <c r="BT111" s="68" t="s">
        <v>7470</v>
      </c>
      <c r="BU111" s="68" t="s">
        <v>7470</v>
      </c>
      <c r="BV111" s="68" t="s">
        <v>135</v>
      </c>
      <c r="BW111" s="68" t="s">
        <v>135</v>
      </c>
      <c r="BX111" s="68" t="s">
        <v>135</v>
      </c>
      <c r="BY111" s="68" t="s">
        <v>148</v>
      </c>
      <c r="BZ111" s="68" t="s">
        <v>7475</v>
      </c>
      <c r="CA111" s="68" t="s">
        <v>174</v>
      </c>
      <c r="CB111" s="68" t="s">
        <v>143</v>
      </c>
      <c r="CC111" s="68" t="s">
        <v>143</v>
      </c>
      <c r="CD111" s="68" t="s">
        <v>143</v>
      </c>
      <c r="CE111" s="68" t="s">
        <v>143</v>
      </c>
      <c r="CF111" s="68" t="s">
        <v>2261</v>
      </c>
      <c r="CG111" s="68" t="s">
        <v>6505</v>
      </c>
      <c r="CH111" s="68" t="s">
        <v>143</v>
      </c>
      <c r="CI111" s="68" t="s">
        <v>143</v>
      </c>
      <c r="CJ111" s="68" t="s">
        <v>5272</v>
      </c>
      <c r="CK111" s="68" t="s">
        <v>143</v>
      </c>
      <c r="CL111" s="68" t="s">
        <v>143</v>
      </c>
      <c r="CM111" s="68" t="s">
        <v>143</v>
      </c>
      <c r="CN111" s="68" t="s">
        <v>143</v>
      </c>
      <c r="CO111" s="68" t="s">
        <v>6974</v>
      </c>
      <c r="CP111" s="68" t="s">
        <v>143</v>
      </c>
      <c r="CQ111" s="68" t="s">
        <v>143</v>
      </c>
      <c r="CR111" s="68" t="s">
        <v>143</v>
      </c>
      <c r="CS111" s="68" t="s">
        <v>1</v>
      </c>
      <c r="CT111" s="68" t="s">
        <v>143</v>
      </c>
      <c r="CU111" s="68" t="s">
        <v>1</v>
      </c>
      <c r="CV111" s="68" t="s">
        <v>1985</v>
      </c>
      <c r="CW111" s="68" t="s">
        <v>1985</v>
      </c>
      <c r="CX111" s="68" t="s">
        <v>1935</v>
      </c>
      <c r="CY111" s="68" t="s">
        <v>166</v>
      </c>
      <c r="CZ111" s="68" t="s">
        <v>136</v>
      </c>
      <c r="DA111" s="68" t="s">
        <v>1989</v>
      </c>
      <c r="DB111" s="68" t="s">
        <v>7476</v>
      </c>
      <c r="DC111" s="68" t="s">
        <v>6653</v>
      </c>
      <c r="DD111" s="68" t="s">
        <v>685</v>
      </c>
      <c r="DE111" s="68" t="s">
        <v>6302</v>
      </c>
      <c r="DF111" s="68" t="s">
        <v>5755</v>
      </c>
      <c r="DG111" s="68" t="s">
        <v>143</v>
      </c>
      <c r="DH111" s="68" t="s">
        <v>7477</v>
      </c>
      <c r="DI111" s="68" t="s">
        <v>143</v>
      </c>
      <c r="DK111" s="3"/>
    </row>
    <row r="112" spans="1:115" s="68" customFormat="1" ht="25.5" hidden="1" x14ac:dyDescent="0.2">
      <c r="A112" s="73">
        <v>45323</v>
      </c>
      <c r="B112" s="3" t="s">
        <v>15606</v>
      </c>
      <c r="C112" s="68">
        <v>116325</v>
      </c>
      <c r="D112" s="68" t="s">
        <v>6403</v>
      </c>
      <c r="E112" s="68" t="s">
        <v>364</v>
      </c>
      <c r="F112" s="69">
        <v>45330</v>
      </c>
      <c r="G112" s="68" t="s">
        <v>165</v>
      </c>
      <c r="H112" s="68" t="s">
        <v>166</v>
      </c>
      <c r="I112" s="70">
        <v>322.16000000000003</v>
      </c>
      <c r="J112" s="70">
        <v>311.39999999999998</v>
      </c>
      <c r="K112" s="71">
        <f t="shared" si="1"/>
        <v>1.4988989494772977E-2</v>
      </c>
      <c r="L112" s="68" t="s">
        <v>342</v>
      </c>
      <c r="M112" s="68" t="s">
        <v>7145</v>
      </c>
      <c r="N112" s="68" t="s">
        <v>1151</v>
      </c>
      <c r="O112" s="68" t="s">
        <v>5426</v>
      </c>
      <c r="P112" s="93" t="s">
        <v>6039</v>
      </c>
      <c r="Q112" s="68" t="s">
        <v>170</v>
      </c>
      <c r="R112" s="68" t="s">
        <v>7478</v>
      </c>
      <c r="S112" s="68" t="s">
        <v>5429</v>
      </c>
      <c r="T112" s="68" t="s">
        <v>6986</v>
      </c>
      <c r="U112" s="68" t="s">
        <v>6987</v>
      </c>
      <c r="V112" s="68" t="s">
        <v>136</v>
      </c>
      <c r="W112" s="68" t="s">
        <v>137</v>
      </c>
      <c r="X112" s="68" t="s">
        <v>349</v>
      </c>
      <c r="Y112" s="68" t="s">
        <v>7479</v>
      </c>
      <c r="Z112" s="68" t="s">
        <v>7480</v>
      </c>
      <c r="AA112" s="68" t="s">
        <v>139</v>
      </c>
      <c r="AB112" s="68" t="s">
        <v>323</v>
      </c>
      <c r="AC112" s="68" t="s">
        <v>5272</v>
      </c>
      <c r="AD112" s="68" t="s">
        <v>143</v>
      </c>
      <c r="AE112" s="68" t="s">
        <v>7481</v>
      </c>
      <c r="AF112" s="68" t="s">
        <v>143</v>
      </c>
      <c r="AG112" s="68" t="s">
        <v>235</v>
      </c>
      <c r="AH112" s="68" t="s">
        <v>141</v>
      </c>
      <c r="AI112" s="68" t="s">
        <v>143</v>
      </c>
      <c r="AJ112" s="68" t="s">
        <v>7481</v>
      </c>
      <c r="AK112" s="68" t="s">
        <v>207</v>
      </c>
      <c r="AL112" s="68" t="s">
        <v>143</v>
      </c>
      <c r="AM112" s="68" t="s">
        <v>7482</v>
      </c>
      <c r="AN112" s="68" t="s">
        <v>174</v>
      </c>
      <c r="AO112" s="68" t="s">
        <v>5433</v>
      </c>
      <c r="AP112" s="68" t="s">
        <v>5434</v>
      </c>
      <c r="AQ112" s="68" t="s">
        <v>5435</v>
      </c>
      <c r="AR112" s="68" t="s">
        <v>617</v>
      </c>
      <c r="AS112" s="68" t="s">
        <v>231</v>
      </c>
      <c r="AT112" s="68" t="s">
        <v>781</v>
      </c>
      <c r="AU112" s="68" t="s">
        <v>5272</v>
      </c>
      <c r="AV112" s="68" t="s">
        <v>145</v>
      </c>
      <c r="AW112" s="68" t="s">
        <v>146</v>
      </c>
      <c r="AX112" s="68" t="s">
        <v>1154</v>
      </c>
      <c r="AY112" s="68" t="s">
        <v>148</v>
      </c>
      <c r="AZ112" s="68" t="s">
        <v>139</v>
      </c>
      <c r="BA112" s="68" t="s">
        <v>149</v>
      </c>
      <c r="BB112" s="68" t="s">
        <v>150</v>
      </c>
      <c r="BC112" s="68" t="s">
        <v>156</v>
      </c>
      <c r="BD112" s="68" t="s">
        <v>157</v>
      </c>
      <c r="BE112" s="68" t="s">
        <v>303</v>
      </c>
      <c r="BF112" s="68" t="s">
        <v>7483</v>
      </c>
      <c r="BG112" s="68" t="s">
        <v>5272</v>
      </c>
      <c r="BH112" s="68" t="s">
        <v>143</v>
      </c>
      <c r="BI112" s="68" t="s">
        <v>7484</v>
      </c>
      <c r="BJ112" s="68" t="s">
        <v>143</v>
      </c>
      <c r="BK112" s="68" t="s">
        <v>136</v>
      </c>
      <c r="BL112" s="68" t="s">
        <v>143</v>
      </c>
      <c r="BM112" s="68" t="s">
        <v>160</v>
      </c>
      <c r="BN112" s="68" t="s">
        <v>160</v>
      </c>
      <c r="BO112" s="68" t="s">
        <v>143</v>
      </c>
      <c r="BP112" s="68" t="s">
        <v>143</v>
      </c>
      <c r="BQ112" s="68" t="s">
        <v>7485</v>
      </c>
      <c r="BR112" s="68" t="s">
        <v>5352</v>
      </c>
      <c r="BS112" s="68" t="s">
        <v>162</v>
      </c>
      <c r="BT112" s="68" t="s">
        <v>7481</v>
      </c>
      <c r="BU112" s="68" t="s">
        <v>7481</v>
      </c>
      <c r="BV112" s="68" t="s">
        <v>135</v>
      </c>
      <c r="BW112" s="68" t="s">
        <v>3683</v>
      </c>
      <c r="BX112" s="68" t="s">
        <v>135</v>
      </c>
      <c r="BY112" s="68" t="s">
        <v>148</v>
      </c>
      <c r="BZ112" s="68" t="s">
        <v>7486</v>
      </c>
      <c r="CA112" s="68" t="s">
        <v>174</v>
      </c>
      <c r="CB112" s="68" t="s">
        <v>143</v>
      </c>
      <c r="CC112" s="68" t="s">
        <v>143</v>
      </c>
      <c r="CD112" s="68" t="s">
        <v>362</v>
      </c>
      <c r="CE112" s="68" t="s">
        <v>6039</v>
      </c>
      <c r="CF112" s="68" t="s">
        <v>2261</v>
      </c>
      <c r="CG112" s="68" t="s">
        <v>2261</v>
      </c>
      <c r="CH112" s="68" t="s">
        <v>143</v>
      </c>
      <c r="CI112" s="68" t="s">
        <v>143</v>
      </c>
      <c r="CJ112" s="68" t="s">
        <v>5272</v>
      </c>
      <c r="CK112" s="68" t="s">
        <v>143</v>
      </c>
      <c r="CL112" s="68" t="s">
        <v>143</v>
      </c>
      <c r="CM112" s="68" t="s">
        <v>143</v>
      </c>
      <c r="CN112" s="68" t="s">
        <v>143</v>
      </c>
      <c r="CO112" s="68" t="s">
        <v>6044</v>
      </c>
      <c r="CP112" s="68" t="s">
        <v>143</v>
      </c>
      <c r="CQ112" s="68" t="s">
        <v>143</v>
      </c>
      <c r="CR112" s="68" t="s">
        <v>143</v>
      </c>
      <c r="CS112" s="68" t="s">
        <v>1</v>
      </c>
      <c r="CT112" s="68" t="s">
        <v>143</v>
      </c>
      <c r="CU112" s="68" t="s">
        <v>1</v>
      </c>
      <c r="CV112" s="68" t="s">
        <v>1985</v>
      </c>
      <c r="CW112" s="68" t="s">
        <v>1985</v>
      </c>
      <c r="CX112" s="68" t="s">
        <v>342</v>
      </c>
      <c r="CY112" s="68" t="s">
        <v>166</v>
      </c>
      <c r="CZ112" s="68" t="s">
        <v>136</v>
      </c>
      <c r="DA112" s="68" t="s">
        <v>1986</v>
      </c>
      <c r="DB112" s="68" t="s">
        <v>143</v>
      </c>
      <c r="DC112" s="68" t="s">
        <v>143</v>
      </c>
      <c r="DD112" s="68" t="s">
        <v>364</v>
      </c>
      <c r="DE112" s="68" t="s">
        <v>6302</v>
      </c>
      <c r="DF112" s="68" t="s">
        <v>5405</v>
      </c>
      <c r="DG112" s="68" t="s">
        <v>143</v>
      </c>
      <c r="DH112" s="68" t="s">
        <v>7487</v>
      </c>
      <c r="DI112" s="68" t="s">
        <v>143</v>
      </c>
      <c r="DK112" s="3"/>
    </row>
    <row r="113" spans="1:115" s="68" customFormat="1" x14ac:dyDescent="0.2">
      <c r="A113" s="73">
        <v>45323</v>
      </c>
      <c r="B113" s="3" t="s">
        <v>19</v>
      </c>
      <c r="C113" s="68">
        <v>116336</v>
      </c>
      <c r="D113" s="68" t="s">
        <v>7488</v>
      </c>
      <c r="E113" s="68" t="s">
        <v>364</v>
      </c>
      <c r="F113" s="69">
        <v>45331</v>
      </c>
      <c r="G113" s="68" t="s">
        <v>126</v>
      </c>
      <c r="H113" s="68" t="s">
        <v>166</v>
      </c>
      <c r="I113" s="70">
        <v>790</v>
      </c>
      <c r="J113" s="70">
        <v>790</v>
      </c>
      <c r="K113" s="71">
        <f t="shared" si="1"/>
        <v>3.6755965051125689E-2</v>
      </c>
      <c r="L113" s="68" t="s">
        <v>519</v>
      </c>
      <c r="M113" s="68" t="s">
        <v>129</v>
      </c>
      <c r="N113" s="68" t="s">
        <v>1065</v>
      </c>
      <c r="O113" s="68" t="s">
        <v>2513</v>
      </c>
      <c r="P113" s="93" t="s">
        <v>7489</v>
      </c>
      <c r="Q113" s="68" t="s">
        <v>170</v>
      </c>
      <c r="R113" s="68" t="s">
        <v>7490</v>
      </c>
      <c r="S113" s="68" t="s">
        <v>2560</v>
      </c>
      <c r="T113" s="68" t="s">
        <v>135</v>
      </c>
      <c r="U113" s="68" t="s">
        <v>135</v>
      </c>
      <c r="V113" s="68" t="s">
        <v>136</v>
      </c>
      <c r="W113" s="68" t="s">
        <v>137</v>
      </c>
      <c r="X113" s="68" t="s">
        <v>957</v>
      </c>
      <c r="Y113" s="68" t="s">
        <v>7491</v>
      </c>
      <c r="Z113" s="68" t="s">
        <v>7492</v>
      </c>
      <c r="AA113" s="68" t="s">
        <v>139</v>
      </c>
      <c r="AB113" s="68" t="s">
        <v>140</v>
      </c>
      <c r="AC113" s="68" t="s">
        <v>5272</v>
      </c>
      <c r="AD113" s="68" t="s">
        <v>143</v>
      </c>
      <c r="AE113" s="68" t="s">
        <v>5272</v>
      </c>
      <c r="AF113" s="68" t="s">
        <v>7493</v>
      </c>
      <c r="AG113" s="68" t="s">
        <v>5974</v>
      </c>
      <c r="AH113" s="68" t="s">
        <v>141</v>
      </c>
      <c r="AI113" s="68" t="s">
        <v>143</v>
      </c>
      <c r="AJ113" s="68" t="s">
        <v>7494</v>
      </c>
      <c r="AK113" s="68" t="s">
        <v>142</v>
      </c>
      <c r="AL113" s="68" t="s">
        <v>143</v>
      </c>
      <c r="AM113" s="68" t="s">
        <v>7495</v>
      </c>
      <c r="AN113" s="68" t="s">
        <v>174</v>
      </c>
      <c r="AO113" s="68" t="s">
        <v>2516</v>
      </c>
      <c r="AP113" s="68" t="s">
        <v>2517</v>
      </c>
      <c r="AQ113" s="68" t="s">
        <v>2518</v>
      </c>
      <c r="AR113" s="68" t="s">
        <v>230</v>
      </c>
      <c r="AS113" s="68" t="s">
        <v>231</v>
      </c>
      <c r="AT113" s="68" t="s">
        <v>2519</v>
      </c>
      <c r="AU113" s="68" t="s">
        <v>2520</v>
      </c>
      <c r="AV113" s="68" t="s">
        <v>631</v>
      </c>
      <c r="AW113" s="68" t="s">
        <v>632</v>
      </c>
      <c r="AX113" s="68" t="s">
        <v>1068</v>
      </c>
      <c r="AY113" s="68" t="s">
        <v>148</v>
      </c>
      <c r="AZ113" s="68" t="s">
        <v>139</v>
      </c>
      <c r="BA113" s="68" t="s">
        <v>149</v>
      </c>
      <c r="BB113" s="68" t="s">
        <v>634</v>
      </c>
      <c r="BC113" s="68" t="s">
        <v>156</v>
      </c>
      <c r="BD113" s="68" t="s">
        <v>157</v>
      </c>
      <c r="BE113" s="68" t="s">
        <v>484</v>
      </c>
      <c r="BF113" s="68" t="s">
        <v>7496</v>
      </c>
      <c r="BG113" s="68" t="s">
        <v>5272</v>
      </c>
      <c r="BH113" s="68" t="s">
        <v>143</v>
      </c>
      <c r="BI113" s="68" t="s">
        <v>7497</v>
      </c>
      <c r="BJ113" s="68" t="s">
        <v>143</v>
      </c>
      <c r="BK113" s="68" t="s">
        <v>136</v>
      </c>
      <c r="BL113" s="68" t="s">
        <v>143</v>
      </c>
      <c r="BM113" s="68" t="s">
        <v>160</v>
      </c>
      <c r="BN113" s="68" t="s">
        <v>160</v>
      </c>
      <c r="BO113" s="68" t="s">
        <v>143</v>
      </c>
      <c r="BP113" s="68" t="s">
        <v>143</v>
      </c>
      <c r="BQ113" s="68" t="s">
        <v>7498</v>
      </c>
      <c r="BR113" s="68" t="s">
        <v>5784</v>
      </c>
      <c r="BS113" s="68" t="s">
        <v>241</v>
      </c>
      <c r="BT113" s="68" t="s">
        <v>7495</v>
      </c>
      <c r="BU113" s="68" t="s">
        <v>7495</v>
      </c>
      <c r="BV113" s="68" t="s">
        <v>135</v>
      </c>
      <c r="BW113" s="68" t="s">
        <v>135</v>
      </c>
      <c r="BX113" s="68" t="s">
        <v>135</v>
      </c>
      <c r="BY113" s="68" t="s">
        <v>148</v>
      </c>
      <c r="BZ113" s="68" t="s">
        <v>6590</v>
      </c>
      <c r="CA113" s="68" t="s">
        <v>174</v>
      </c>
      <c r="CB113" s="68" t="s">
        <v>143</v>
      </c>
      <c r="CC113" s="68" t="s">
        <v>143</v>
      </c>
      <c r="CD113" s="68" t="s">
        <v>143</v>
      </c>
      <c r="CE113" s="68" t="s">
        <v>7499</v>
      </c>
      <c r="CF113" s="68" t="s">
        <v>2261</v>
      </c>
      <c r="CG113" s="68" t="s">
        <v>2261</v>
      </c>
      <c r="CH113" s="68" t="s">
        <v>143</v>
      </c>
      <c r="CI113" s="68" t="s">
        <v>143</v>
      </c>
      <c r="CJ113" s="68" t="s">
        <v>5272</v>
      </c>
      <c r="CK113" s="68" t="s">
        <v>143</v>
      </c>
      <c r="CL113" s="68" t="s">
        <v>143</v>
      </c>
      <c r="CM113" s="68" t="s">
        <v>143</v>
      </c>
      <c r="CN113" s="68" t="s">
        <v>143</v>
      </c>
      <c r="CO113" s="68" t="s">
        <v>143</v>
      </c>
      <c r="CP113" s="68" t="s">
        <v>143</v>
      </c>
      <c r="CQ113" s="68" t="s">
        <v>143</v>
      </c>
      <c r="CR113" s="68" t="s">
        <v>143</v>
      </c>
      <c r="CS113" s="68" t="s">
        <v>1</v>
      </c>
      <c r="CT113" s="68" t="s">
        <v>143</v>
      </c>
      <c r="CU113" s="68" t="s">
        <v>1</v>
      </c>
      <c r="CV113" s="68" t="s">
        <v>2092</v>
      </c>
      <c r="CW113" s="68" t="s">
        <v>143</v>
      </c>
      <c r="CX113" s="68" t="s">
        <v>519</v>
      </c>
      <c r="CY113" s="68" t="s">
        <v>166</v>
      </c>
      <c r="CZ113" s="68" t="s">
        <v>136</v>
      </c>
      <c r="DA113" s="68" t="s">
        <v>1989</v>
      </c>
      <c r="DB113" s="68" t="s">
        <v>143</v>
      </c>
      <c r="DC113" s="68" t="s">
        <v>143</v>
      </c>
      <c r="DD113" s="68" t="s">
        <v>364</v>
      </c>
      <c r="DE113" s="68" t="s">
        <v>6302</v>
      </c>
      <c r="DF113" s="68" t="s">
        <v>6425</v>
      </c>
      <c r="DG113" s="68" t="s">
        <v>143</v>
      </c>
      <c r="DH113" s="68" t="s">
        <v>143</v>
      </c>
      <c r="DI113" s="68" t="s">
        <v>143</v>
      </c>
      <c r="DK113" s="3"/>
    </row>
    <row r="114" spans="1:115" s="68" customFormat="1" hidden="1" x14ac:dyDescent="0.2">
      <c r="A114" s="73">
        <v>45323</v>
      </c>
      <c r="B114" s="3" t="s">
        <v>15606</v>
      </c>
      <c r="C114" s="68">
        <v>116372</v>
      </c>
      <c r="D114" s="68" t="s">
        <v>7500</v>
      </c>
      <c r="E114" s="68" t="s">
        <v>125</v>
      </c>
      <c r="F114" s="69">
        <v>45331</v>
      </c>
      <c r="G114" s="68" t="s">
        <v>257</v>
      </c>
      <c r="H114" s="68" t="s">
        <v>166</v>
      </c>
      <c r="I114" s="70">
        <v>38.380000000000003</v>
      </c>
      <c r="J114" s="70">
        <v>150</v>
      </c>
      <c r="K114" s="71">
        <f t="shared" si="1"/>
        <v>1.7856885299521569E-3</v>
      </c>
      <c r="L114" s="68" t="s">
        <v>394</v>
      </c>
      <c r="M114" s="68" t="s">
        <v>129</v>
      </c>
      <c r="N114" s="68" t="s">
        <v>980</v>
      </c>
      <c r="O114" s="68" t="s">
        <v>2882</v>
      </c>
      <c r="P114" s="93" t="s">
        <v>7501</v>
      </c>
      <c r="Q114" s="68" t="s">
        <v>170</v>
      </c>
      <c r="R114" s="68" t="s">
        <v>7502</v>
      </c>
      <c r="S114" s="68" t="s">
        <v>7503</v>
      </c>
      <c r="T114" s="68" t="s">
        <v>135</v>
      </c>
      <c r="U114" s="68" t="s">
        <v>135</v>
      </c>
      <c r="V114" s="68" t="s">
        <v>136</v>
      </c>
      <c r="W114" s="68" t="s">
        <v>137</v>
      </c>
      <c r="X114" s="68" t="s">
        <v>264</v>
      </c>
      <c r="Y114" s="68" t="s">
        <v>7504</v>
      </c>
      <c r="Z114" s="68" t="s">
        <v>7505</v>
      </c>
      <c r="AA114" s="68" t="s">
        <v>139</v>
      </c>
      <c r="AB114" s="68" t="s">
        <v>140</v>
      </c>
      <c r="AC114" s="68" t="s">
        <v>5272</v>
      </c>
      <c r="AD114" s="68" t="s">
        <v>143</v>
      </c>
      <c r="AE114" s="68" t="s">
        <v>7270</v>
      </c>
      <c r="AF114" s="68" t="s">
        <v>7182</v>
      </c>
      <c r="AG114" s="68" t="s">
        <v>5675</v>
      </c>
      <c r="AH114" s="68" t="s">
        <v>265</v>
      </c>
      <c r="AI114" s="68" t="s">
        <v>143</v>
      </c>
      <c r="AJ114" s="68" t="s">
        <v>7270</v>
      </c>
      <c r="AK114" s="68" t="s">
        <v>142</v>
      </c>
      <c r="AL114" s="68" t="s">
        <v>143</v>
      </c>
      <c r="AM114" s="68" t="s">
        <v>6588</v>
      </c>
      <c r="AN114" s="68" t="s">
        <v>174</v>
      </c>
      <c r="AO114" s="68" t="s">
        <v>1922</v>
      </c>
      <c r="AP114" s="68" t="s">
        <v>1923</v>
      </c>
      <c r="AQ114" s="68" t="s">
        <v>2886</v>
      </c>
      <c r="AR114" s="68" t="s">
        <v>353</v>
      </c>
      <c r="AS114" s="68" t="s">
        <v>231</v>
      </c>
      <c r="AT114" s="68" t="s">
        <v>1895</v>
      </c>
      <c r="AU114" s="68" t="s">
        <v>1925</v>
      </c>
      <c r="AV114" s="68" t="s">
        <v>990</v>
      </c>
      <c r="AW114" s="68" t="s">
        <v>273</v>
      </c>
      <c r="AX114" s="68" t="s">
        <v>991</v>
      </c>
      <c r="AY114" s="68" t="s">
        <v>148</v>
      </c>
      <c r="AZ114" s="68" t="s">
        <v>139</v>
      </c>
      <c r="BA114" s="68" t="s">
        <v>154</v>
      </c>
      <c r="BB114" s="68" t="s">
        <v>992</v>
      </c>
      <c r="BC114" s="68" t="s">
        <v>156</v>
      </c>
      <c r="BD114" s="68" t="s">
        <v>157</v>
      </c>
      <c r="BE114" s="68" t="s">
        <v>303</v>
      </c>
      <c r="BF114" s="68" t="s">
        <v>7506</v>
      </c>
      <c r="BG114" s="68" t="s">
        <v>5272</v>
      </c>
      <c r="BH114" s="68" t="s">
        <v>170</v>
      </c>
      <c r="BI114" s="68" t="s">
        <v>7507</v>
      </c>
      <c r="BJ114" s="68" t="s">
        <v>143</v>
      </c>
      <c r="BK114" s="68" t="s">
        <v>136</v>
      </c>
      <c r="BL114" s="68" t="s">
        <v>143</v>
      </c>
      <c r="BM114" s="68" t="s">
        <v>200</v>
      </c>
      <c r="BN114" s="68" t="s">
        <v>200</v>
      </c>
      <c r="BO114" s="68" t="s">
        <v>143</v>
      </c>
      <c r="BP114" s="68" t="s">
        <v>143</v>
      </c>
      <c r="BQ114" s="68" t="s">
        <v>7508</v>
      </c>
      <c r="BR114" s="68" t="s">
        <v>5352</v>
      </c>
      <c r="BS114" s="68" t="s">
        <v>1608</v>
      </c>
      <c r="BT114" s="68" t="s">
        <v>7270</v>
      </c>
      <c r="BU114" s="68" t="s">
        <v>7270</v>
      </c>
      <c r="BV114" s="68" t="s">
        <v>135</v>
      </c>
      <c r="BW114" s="68" t="s">
        <v>135</v>
      </c>
      <c r="BX114" s="68" t="s">
        <v>135</v>
      </c>
      <c r="BY114" s="68" t="s">
        <v>148</v>
      </c>
      <c r="BZ114" s="68" t="s">
        <v>125</v>
      </c>
      <c r="CA114" s="68" t="s">
        <v>174</v>
      </c>
      <c r="CB114" s="68" t="s">
        <v>143</v>
      </c>
      <c r="CC114" s="68" t="s">
        <v>143</v>
      </c>
      <c r="CD114" s="68" t="s">
        <v>143</v>
      </c>
      <c r="CE114" s="68" t="s">
        <v>143</v>
      </c>
      <c r="CF114" s="68" t="s">
        <v>2261</v>
      </c>
      <c r="CG114" s="68" t="s">
        <v>2261</v>
      </c>
      <c r="CH114" s="68" t="s">
        <v>143</v>
      </c>
      <c r="CI114" s="68" t="s">
        <v>143</v>
      </c>
      <c r="CJ114" s="68" t="s">
        <v>5272</v>
      </c>
      <c r="CK114" s="68" t="s">
        <v>143</v>
      </c>
      <c r="CL114" s="68" t="s">
        <v>143</v>
      </c>
      <c r="CM114" s="68" t="s">
        <v>143</v>
      </c>
      <c r="CN114" s="68" t="s">
        <v>143</v>
      </c>
      <c r="CO114" s="68" t="s">
        <v>7509</v>
      </c>
      <c r="CP114" s="68" t="s">
        <v>143</v>
      </c>
      <c r="CQ114" s="68" t="s">
        <v>143</v>
      </c>
      <c r="CR114" s="68" t="s">
        <v>143</v>
      </c>
      <c r="CS114" s="68" t="s">
        <v>1</v>
      </c>
      <c r="CT114" s="68" t="s">
        <v>143</v>
      </c>
      <c r="CU114" s="68" t="s">
        <v>1</v>
      </c>
      <c r="CV114" s="68" t="s">
        <v>1985</v>
      </c>
      <c r="CW114" s="68" t="s">
        <v>1985</v>
      </c>
      <c r="CX114" s="68" t="s">
        <v>394</v>
      </c>
      <c r="CY114" s="68" t="s">
        <v>166</v>
      </c>
      <c r="CZ114" s="68" t="s">
        <v>136</v>
      </c>
      <c r="DA114" s="68" t="s">
        <v>2007</v>
      </c>
      <c r="DB114" s="68" t="s">
        <v>143</v>
      </c>
      <c r="DC114" s="68" t="s">
        <v>143</v>
      </c>
      <c r="DD114" s="68" t="s">
        <v>125</v>
      </c>
      <c r="DE114" s="68" t="s">
        <v>6302</v>
      </c>
      <c r="DF114" s="68" t="s">
        <v>6425</v>
      </c>
      <c r="DG114" s="68" t="s">
        <v>143</v>
      </c>
      <c r="DH114" s="68" t="s">
        <v>7510</v>
      </c>
      <c r="DI114" s="68" t="s">
        <v>143</v>
      </c>
      <c r="DK114" s="3"/>
    </row>
    <row r="115" spans="1:115" s="68" customFormat="1" ht="25.5" hidden="1" x14ac:dyDescent="0.2">
      <c r="A115" s="73">
        <v>45323</v>
      </c>
      <c r="B115" s="3" t="s">
        <v>12718</v>
      </c>
      <c r="C115" s="68">
        <v>116423</v>
      </c>
      <c r="D115" s="68" t="s">
        <v>7454</v>
      </c>
      <c r="E115" s="68" t="s">
        <v>373</v>
      </c>
      <c r="F115" s="69">
        <v>45331</v>
      </c>
      <c r="G115" s="68" t="s">
        <v>257</v>
      </c>
      <c r="H115" s="68" t="s">
        <v>166</v>
      </c>
      <c r="I115" s="70">
        <v>443.75</v>
      </c>
      <c r="J115" s="70">
        <v>443.75</v>
      </c>
      <c r="K115" s="71">
        <f t="shared" si="1"/>
        <v>2.0646151254983574E-2</v>
      </c>
      <c r="L115" s="68" t="s">
        <v>374</v>
      </c>
      <c r="M115" s="68" t="s">
        <v>7145</v>
      </c>
      <c r="N115" s="68" t="s">
        <v>980</v>
      </c>
      <c r="O115" s="68" t="s">
        <v>3461</v>
      </c>
      <c r="P115" s="93" t="s">
        <v>6993</v>
      </c>
      <c r="Q115" s="68" t="s">
        <v>2863</v>
      </c>
      <c r="R115" s="68" t="s">
        <v>7511</v>
      </c>
      <c r="S115" s="68" t="s">
        <v>7512</v>
      </c>
      <c r="T115" s="68" t="s">
        <v>135</v>
      </c>
      <c r="U115" s="68" t="s">
        <v>135</v>
      </c>
      <c r="V115" s="68" t="s">
        <v>506</v>
      </c>
      <c r="W115" s="68" t="s">
        <v>137</v>
      </c>
      <c r="X115" s="68" t="s">
        <v>4976</v>
      </c>
      <c r="Y115" s="68" t="s">
        <v>7513</v>
      </c>
      <c r="Z115" s="68" t="s">
        <v>7514</v>
      </c>
      <c r="AA115" s="68" t="s">
        <v>139</v>
      </c>
      <c r="AB115" s="68" t="s">
        <v>226</v>
      </c>
      <c r="AC115" s="68" t="s">
        <v>5272</v>
      </c>
      <c r="AD115" s="68" t="s">
        <v>143</v>
      </c>
      <c r="AE115" s="68" t="s">
        <v>5272</v>
      </c>
      <c r="AF115" s="68" t="s">
        <v>7182</v>
      </c>
      <c r="AG115" s="68" t="s">
        <v>5675</v>
      </c>
      <c r="AH115" s="68" t="s">
        <v>265</v>
      </c>
      <c r="AI115" s="68" t="s">
        <v>143</v>
      </c>
      <c r="AJ115" s="68" t="s">
        <v>143</v>
      </c>
      <c r="AK115" s="68" t="s">
        <v>207</v>
      </c>
      <c r="AL115" s="68" t="s">
        <v>143</v>
      </c>
      <c r="AM115" s="68" t="s">
        <v>7515</v>
      </c>
      <c r="AN115" s="68" t="s">
        <v>143</v>
      </c>
      <c r="AO115" s="68" t="s">
        <v>2699</v>
      </c>
      <c r="AP115" s="68" t="s">
        <v>2700</v>
      </c>
      <c r="AQ115" s="68" t="s">
        <v>3464</v>
      </c>
      <c r="AR115" s="68" t="s">
        <v>353</v>
      </c>
      <c r="AS115" s="68" t="s">
        <v>231</v>
      </c>
      <c r="AT115" s="68" t="s">
        <v>2702</v>
      </c>
      <c r="AU115" s="68" t="s">
        <v>2703</v>
      </c>
      <c r="AV115" s="68" t="s">
        <v>990</v>
      </c>
      <c r="AW115" s="68" t="s">
        <v>273</v>
      </c>
      <c r="AX115" s="68" t="s">
        <v>991</v>
      </c>
      <c r="AY115" s="68" t="s">
        <v>148</v>
      </c>
      <c r="AZ115" s="68" t="s">
        <v>139</v>
      </c>
      <c r="BA115" s="68" t="s">
        <v>154</v>
      </c>
      <c r="BB115" s="68" t="s">
        <v>992</v>
      </c>
      <c r="BC115" s="68" t="s">
        <v>156</v>
      </c>
      <c r="BD115" s="68" t="s">
        <v>157</v>
      </c>
      <c r="BE115" s="68" t="s">
        <v>303</v>
      </c>
      <c r="BF115" s="68" t="s">
        <v>7516</v>
      </c>
      <c r="BG115" s="68" t="s">
        <v>5272</v>
      </c>
      <c r="BH115" s="68" t="s">
        <v>143</v>
      </c>
      <c r="BI115" s="68" t="s">
        <v>143</v>
      </c>
      <c r="BJ115" s="68" t="s">
        <v>143</v>
      </c>
      <c r="BK115" s="68" t="s">
        <v>136</v>
      </c>
      <c r="BL115" s="68" t="s">
        <v>143</v>
      </c>
      <c r="BM115" s="68" t="s">
        <v>200</v>
      </c>
      <c r="BN115" s="68" t="s">
        <v>143</v>
      </c>
      <c r="BO115" s="68" t="s">
        <v>373</v>
      </c>
      <c r="BP115" s="68" t="s">
        <v>143</v>
      </c>
      <c r="BQ115" s="68" t="s">
        <v>6135</v>
      </c>
      <c r="BR115" s="68" t="s">
        <v>5352</v>
      </c>
      <c r="BS115" s="68" t="s">
        <v>1608</v>
      </c>
      <c r="BT115" s="68" t="s">
        <v>7517</v>
      </c>
      <c r="BU115" s="68" t="s">
        <v>7517</v>
      </c>
      <c r="BV115" s="68" t="s">
        <v>135</v>
      </c>
      <c r="BW115" s="68" t="s">
        <v>135</v>
      </c>
      <c r="BX115" s="68" t="s">
        <v>135</v>
      </c>
      <c r="BY115" s="68" t="s">
        <v>148</v>
      </c>
      <c r="BZ115" s="68" t="s">
        <v>2774</v>
      </c>
      <c r="CA115" s="68" t="s">
        <v>2415</v>
      </c>
      <c r="CB115" s="68" t="s">
        <v>143</v>
      </c>
      <c r="CC115" s="68" t="s">
        <v>143</v>
      </c>
      <c r="CD115" s="68" t="s">
        <v>143</v>
      </c>
      <c r="CE115" s="68" t="s">
        <v>7518</v>
      </c>
      <c r="CF115" s="68" t="s">
        <v>6424</v>
      </c>
      <c r="CG115" s="68" t="s">
        <v>143</v>
      </c>
      <c r="CH115" s="68" t="s">
        <v>143</v>
      </c>
      <c r="CI115" s="68" t="s">
        <v>143</v>
      </c>
      <c r="CJ115" s="68" t="s">
        <v>5272</v>
      </c>
      <c r="CK115" s="68" t="s">
        <v>143</v>
      </c>
      <c r="CL115" s="68" t="s">
        <v>143</v>
      </c>
      <c r="CM115" s="68" t="s">
        <v>143</v>
      </c>
      <c r="CN115" s="68" t="s">
        <v>143</v>
      </c>
      <c r="CO115" s="68" t="s">
        <v>6206</v>
      </c>
      <c r="CP115" s="68" t="s">
        <v>143</v>
      </c>
      <c r="CQ115" s="68" t="s">
        <v>143</v>
      </c>
      <c r="CR115" s="68" t="s">
        <v>143</v>
      </c>
      <c r="CS115" s="68" t="s">
        <v>1</v>
      </c>
      <c r="CT115" s="68" t="s">
        <v>143</v>
      </c>
      <c r="CU115" s="68" t="s">
        <v>1</v>
      </c>
      <c r="CV115" s="68" t="s">
        <v>1985</v>
      </c>
      <c r="CW115" s="68" t="s">
        <v>143</v>
      </c>
      <c r="CX115" s="68" t="s">
        <v>374</v>
      </c>
      <c r="CY115" s="68" t="s">
        <v>166</v>
      </c>
      <c r="CZ115" s="68" t="s">
        <v>136</v>
      </c>
      <c r="DA115" s="68" t="s">
        <v>2007</v>
      </c>
      <c r="DB115" s="68" t="s">
        <v>143</v>
      </c>
      <c r="DC115" s="68" t="s">
        <v>143</v>
      </c>
      <c r="DD115" s="68" t="s">
        <v>373</v>
      </c>
      <c r="DE115" s="68" t="s">
        <v>6302</v>
      </c>
      <c r="DF115" s="68" t="s">
        <v>6425</v>
      </c>
      <c r="DG115" s="68" t="s">
        <v>143</v>
      </c>
      <c r="DH115" s="68" t="s">
        <v>7211</v>
      </c>
      <c r="DI115" s="68" t="s">
        <v>143</v>
      </c>
      <c r="DK115" s="3"/>
    </row>
    <row r="116" spans="1:115" s="68" customFormat="1" ht="25.5" hidden="1" x14ac:dyDescent="0.2">
      <c r="A116" s="73">
        <v>45323</v>
      </c>
      <c r="B116" s="3" t="s">
        <v>12718</v>
      </c>
      <c r="C116" s="68">
        <v>116523</v>
      </c>
      <c r="D116" s="68" t="s">
        <v>7454</v>
      </c>
      <c r="E116" s="68" t="s">
        <v>373</v>
      </c>
      <c r="F116" s="69">
        <v>45331</v>
      </c>
      <c r="G116" s="68" t="s">
        <v>257</v>
      </c>
      <c r="H116" s="68" t="s">
        <v>166</v>
      </c>
      <c r="I116" s="70">
        <v>220</v>
      </c>
      <c r="J116" s="70">
        <v>391.81</v>
      </c>
      <c r="K116" s="71">
        <f t="shared" si="1"/>
        <v>1.0235838368667913E-2</v>
      </c>
      <c r="L116" s="68" t="s">
        <v>374</v>
      </c>
      <c r="M116" s="68" t="s">
        <v>7145</v>
      </c>
      <c r="N116" s="68" t="s">
        <v>980</v>
      </c>
      <c r="O116" s="68" t="s">
        <v>7519</v>
      </c>
      <c r="P116" s="93" t="s">
        <v>6993</v>
      </c>
      <c r="Q116" s="68" t="s">
        <v>2863</v>
      </c>
      <c r="R116" s="68" t="s">
        <v>7520</v>
      </c>
      <c r="S116" s="68" t="s">
        <v>7521</v>
      </c>
      <c r="T116" s="68" t="s">
        <v>135</v>
      </c>
      <c r="U116" s="68" t="s">
        <v>135</v>
      </c>
      <c r="V116" s="68" t="s">
        <v>506</v>
      </c>
      <c r="W116" s="68" t="s">
        <v>137</v>
      </c>
      <c r="X116" s="68" t="s">
        <v>4976</v>
      </c>
      <c r="Y116" s="68" t="s">
        <v>7522</v>
      </c>
      <c r="Z116" s="68" t="s">
        <v>7523</v>
      </c>
      <c r="AA116" s="68" t="s">
        <v>139</v>
      </c>
      <c r="AB116" s="68" t="s">
        <v>226</v>
      </c>
      <c r="AC116" s="68" t="s">
        <v>5272</v>
      </c>
      <c r="AD116" s="68" t="s">
        <v>143</v>
      </c>
      <c r="AE116" s="68" t="s">
        <v>5749</v>
      </c>
      <c r="AF116" s="68" t="s">
        <v>7182</v>
      </c>
      <c r="AG116" s="68" t="s">
        <v>5675</v>
      </c>
      <c r="AH116" s="68" t="s">
        <v>265</v>
      </c>
      <c r="AI116" s="68" t="s">
        <v>143</v>
      </c>
      <c r="AJ116" s="68" t="s">
        <v>5749</v>
      </c>
      <c r="AK116" s="68" t="s">
        <v>207</v>
      </c>
      <c r="AL116" s="68" t="s">
        <v>143</v>
      </c>
      <c r="AM116" s="68" t="s">
        <v>7524</v>
      </c>
      <c r="AN116" s="68" t="s">
        <v>174</v>
      </c>
      <c r="AO116" s="68" t="s">
        <v>7525</v>
      </c>
      <c r="AP116" s="68" t="s">
        <v>7526</v>
      </c>
      <c r="AQ116" s="68" t="s">
        <v>7527</v>
      </c>
      <c r="AR116" s="68" t="s">
        <v>7528</v>
      </c>
      <c r="AS116" s="68" t="s">
        <v>231</v>
      </c>
      <c r="AT116" s="68" t="s">
        <v>7528</v>
      </c>
      <c r="AU116" s="68" t="s">
        <v>7529</v>
      </c>
      <c r="AV116" s="68" t="s">
        <v>990</v>
      </c>
      <c r="AW116" s="68" t="s">
        <v>273</v>
      </c>
      <c r="AX116" s="68" t="s">
        <v>991</v>
      </c>
      <c r="AY116" s="68" t="s">
        <v>148</v>
      </c>
      <c r="AZ116" s="68" t="s">
        <v>139</v>
      </c>
      <c r="BA116" s="68" t="s">
        <v>154</v>
      </c>
      <c r="BB116" s="68" t="s">
        <v>992</v>
      </c>
      <c r="BC116" s="68" t="s">
        <v>156</v>
      </c>
      <c r="BD116" s="68" t="s">
        <v>157</v>
      </c>
      <c r="BE116" s="68" t="s">
        <v>303</v>
      </c>
      <c r="BF116" s="68" t="s">
        <v>7530</v>
      </c>
      <c r="BG116" s="68" t="s">
        <v>5272</v>
      </c>
      <c r="BH116" s="68" t="s">
        <v>2863</v>
      </c>
      <c r="BI116" s="68" t="s">
        <v>7531</v>
      </c>
      <c r="BJ116" s="68" t="s">
        <v>143</v>
      </c>
      <c r="BK116" s="68" t="s">
        <v>136</v>
      </c>
      <c r="BL116" s="68" t="s">
        <v>143</v>
      </c>
      <c r="BM116" s="68" t="s">
        <v>200</v>
      </c>
      <c r="BN116" s="68" t="s">
        <v>200</v>
      </c>
      <c r="BO116" s="68" t="s">
        <v>373</v>
      </c>
      <c r="BP116" s="68" t="s">
        <v>143</v>
      </c>
      <c r="BQ116" s="68" t="s">
        <v>713</v>
      </c>
      <c r="BR116" s="68" t="s">
        <v>5352</v>
      </c>
      <c r="BS116" s="68" t="s">
        <v>1608</v>
      </c>
      <c r="BT116" s="68" t="s">
        <v>5749</v>
      </c>
      <c r="BU116" s="68" t="s">
        <v>5749</v>
      </c>
      <c r="BV116" s="68" t="s">
        <v>135</v>
      </c>
      <c r="BW116" s="68" t="s">
        <v>135</v>
      </c>
      <c r="BX116" s="68" t="s">
        <v>135</v>
      </c>
      <c r="BY116" s="68" t="s">
        <v>148</v>
      </c>
      <c r="BZ116" s="68" t="s">
        <v>2774</v>
      </c>
      <c r="CA116" s="68" t="s">
        <v>2415</v>
      </c>
      <c r="CB116" s="68" t="s">
        <v>143</v>
      </c>
      <c r="CC116" s="68" t="s">
        <v>143</v>
      </c>
      <c r="CD116" s="68" t="s">
        <v>143</v>
      </c>
      <c r="CE116" s="68" t="s">
        <v>143</v>
      </c>
      <c r="CF116" s="68" t="s">
        <v>6424</v>
      </c>
      <c r="CG116" s="68" t="s">
        <v>2261</v>
      </c>
      <c r="CH116" s="68" t="s">
        <v>143</v>
      </c>
      <c r="CI116" s="68" t="s">
        <v>143</v>
      </c>
      <c r="CJ116" s="68" t="s">
        <v>5272</v>
      </c>
      <c r="CK116" s="68" t="s">
        <v>143</v>
      </c>
      <c r="CL116" s="68" t="s">
        <v>143</v>
      </c>
      <c r="CM116" s="68" t="s">
        <v>143</v>
      </c>
      <c r="CN116" s="68" t="s">
        <v>143</v>
      </c>
      <c r="CO116" s="68" t="s">
        <v>143</v>
      </c>
      <c r="CP116" s="68" t="s">
        <v>143</v>
      </c>
      <c r="CQ116" s="68" t="s">
        <v>143</v>
      </c>
      <c r="CR116" s="68" t="s">
        <v>143</v>
      </c>
      <c r="CS116" s="68" t="s">
        <v>1</v>
      </c>
      <c r="CT116" s="68" t="s">
        <v>143</v>
      </c>
      <c r="CU116" s="68" t="s">
        <v>1</v>
      </c>
      <c r="CV116" s="68" t="s">
        <v>1985</v>
      </c>
      <c r="CW116" s="68" t="s">
        <v>1985</v>
      </c>
      <c r="CX116" s="68" t="s">
        <v>374</v>
      </c>
      <c r="CY116" s="68" t="s">
        <v>166</v>
      </c>
      <c r="CZ116" s="68" t="s">
        <v>136</v>
      </c>
      <c r="DA116" s="68" t="s">
        <v>2007</v>
      </c>
      <c r="DB116" s="68" t="s">
        <v>143</v>
      </c>
      <c r="DC116" s="68" t="s">
        <v>143</v>
      </c>
      <c r="DD116" s="68" t="s">
        <v>373</v>
      </c>
      <c r="DE116" s="68" t="s">
        <v>6302</v>
      </c>
      <c r="DF116" s="68" t="s">
        <v>6425</v>
      </c>
      <c r="DG116" s="68" t="s">
        <v>143</v>
      </c>
      <c r="DH116" s="68" t="s">
        <v>143</v>
      </c>
      <c r="DI116" s="68" t="s">
        <v>143</v>
      </c>
      <c r="DK116" s="3"/>
    </row>
    <row r="117" spans="1:115" s="68" customFormat="1" ht="25.5" hidden="1" x14ac:dyDescent="0.2">
      <c r="A117" s="73">
        <v>45323</v>
      </c>
      <c r="B117" s="3" t="s">
        <v>12718</v>
      </c>
      <c r="C117" s="68">
        <v>116528</v>
      </c>
      <c r="D117" s="68" t="s">
        <v>7454</v>
      </c>
      <c r="E117" s="68" t="s">
        <v>373</v>
      </c>
      <c r="F117" s="69">
        <v>45331</v>
      </c>
      <c r="G117" s="68" t="s">
        <v>257</v>
      </c>
      <c r="H117" s="68" t="s">
        <v>166</v>
      </c>
      <c r="I117" s="70">
        <v>270.41000000000003</v>
      </c>
      <c r="J117" s="70">
        <v>270.41000000000003</v>
      </c>
      <c r="K117" s="71">
        <f t="shared" si="1"/>
        <v>1.2581241151234048E-2</v>
      </c>
      <c r="L117" s="68" t="s">
        <v>374</v>
      </c>
      <c r="M117" s="68" t="s">
        <v>7145</v>
      </c>
      <c r="N117" s="68" t="s">
        <v>1224</v>
      </c>
      <c r="O117" s="68" t="s">
        <v>7532</v>
      </c>
      <c r="P117" s="93" t="s">
        <v>6993</v>
      </c>
      <c r="Q117" s="68" t="s">
        <v>2863</v>
      </c>
      <c r="R117" s="68" t="s">
        <v>7533</v>
      </c>
      <c r="S117" s="68" t="s">
        <v>7534</v>
      </c>
      <c r="T117" s="68" t="s">
        <v>135</v>
      </c>
      <c r="U117" s="68" t="s">
        <v>135</v>
      </c>
      <c r="V117" s="68" t="s">
        <v>506</v>
      </c>
      <c r="W117" s="68" t="s">
        <v>137</v>
      </c>
      <c r="X117" s="68" t="s">
        <v>4976</v>
      </c>
      <c r="Y117" s="68" t="s">
        <v>7535</v>
      </c>
      <c r="Z117" s="68" t="s">
        <v>7536</v>
      </c>
      <c r="AA117" s="68" t="s">
        <v>139</v>
      </c>
      <c r="AB117" s="68" t="s">
        <v>226</v>
      </c>
      <c r="AC117" s="68" t="s">
        <v>5272</v>
      </c>
      <c r="AD117" s="68" t="s">
        <v>143</v>
      </c>
      <c r="AE117" s="68" t="s">
        <v>5272</v>
      </c>
      <c r="AF117" s="68" t="s">
        <v>7182</v>
      </c>
      <c r="AG117" s="68" t="s">
        <v>5675</v>
      </c>
      <c r="AH117" s="68" t="s">
        <v>265</v>
      </c>
      <c r="AI117" s="68" t="s">
        <v>143</v>
      </c>
      <c r="AJ117" s="68" t="s">
        <v>143</v>
      </c>
      <c r="AK117" s="68" t="s">
        <v>207</v>
      </c>
      <c r="AL117" s="68" t="s">
        <v>143</v>
      </c>
      <c r="AM117" s="68" t="s">
        <v>7537</v>
      </c>
      <c r="AN117" s="68" t="s">
        <v>143</v>
      </c>
      <c r="AO117" s="68" t="s">
        <v>7538</v>
      </c>
      <c r="AP117" s="68" t="s">
        <v>1089</v>
      </c>
      <c r="AQ117" s="68" t="s">
        <v>7539</v>
      </c>
      <c r="AR117" s="68" t="s">
        <v>353</v>
      </c>
      <c r="AS117" s="68" t="s">
        <v>231</v>
      </c>
      <c r="AT117" s="68" t="s">
        <v>1895</v>
      </c>
      <c r="AU117" s="68" t="s">
        <v>7540</v>
      </c>
      <c r="AV117" s="68" t="s">
        <v>990</v>
      </c>
      <c r="AW117" s="68" t="s">
        <v>273</v>
      </c>
      <c r="AX117" s="68" t="s">
        <v>1232</v>
      </c>
      <c r="AY117" s="68" t="s">
        <v>148</v>
      </c>
      <c r="AZ117" s="68" t="s">
        <v>139</v>
      </c>
      <c r="BA117" s="68" t="s">
        <v>154</v>
      </c>
      <c r="BB117" s="68" t="s">
        <v>992</v>
      </c>
      <c r="BC117" s="68" t="s">
        <v>156</v>
      </c>
      <c r="BD117" s="68" t="s">
        <v>157</v>
      </c>
      <c r="BE117" s="68" t="s">
        <v>303</v>
      </c>
      <c r="BF117" s="68" t="s">
        <v>7541</v>
      </c>
      <c r="BG117" s="68" t="s">
        <v>5272</v>
      </c>
      <c r="BH117" s="68" t="s">
        <v>143</v>
      </c>
      <c r="BI117" s="68" t="s">
        <v>143</v>
      </c>
      <c r="BJ117" s="68" t="s">
        <v>143</v>
      </c>
      <c r="BK117" s="68" t="s">
        <v>136</v>
      </c>
      <c r="BL117" s="68" t="s">
        <v>143</v>
      </c>
      <c r="BM117" s="68" t="s">
        <v>200</v>
      </c>
      <c r="BN117" s="68" t="s">
        <v>143</v>
      </c>
      <c r="BO117" s="68" t="s">
        <v>373</v>
      </c>
      <c r="BP117" s="68" t="s">
        <v>143</v>
      </c>
      <c r="BQ117" s="68" t="s">
        <v>7542</v>
      </c>
      <c r="BR117" s="68" t="s">
        <v>5352</v>
      </c>
      <c r="BS117" s="68" t="s">
        <v>1608</v>
      </c>
      <c r="BT117" s="68" t="s">
        <v>7543</v>
      </c>
      <c r="BU117" s="68" t="s">
        <v>7543</v>
      </c>
      <c r="BV117" s="68" t="s">
        <v>135</v>
      </c>
      <c r="BW117" s="68" t="s">
        <v>135</v>
      </c>
      <c r="BX117" s="68" t="s">
        <v>135</v>
      </c>
      <c r="BY117" s="68" t="s">
        <v>148</v>
      </c>
      <c r="BZ117" s="68" t="s">
        <v>2774</v>
      </c>
      <c r="CA117" s="68" t="s">
        <v>2415</v>
      </c>
      <c r="CB117" s="68" t="s">
        <v>143</v>
      </c>
      <c r="CC117" s="68" t="s">
        <v>143</v>
      </c>
      <c r="CD117" s="68" t="s">
        <v>143</v>
      </c>
      <c r="CE117" s="68" t="s">
        <v>143</v>
      </c>
      <c r="CF117" s="68" t="s">
        <v>6424</v>
      </c>
      <c r="CG117" s="68" t="s">
        <v>143</v>
      </c>
      <c r="CH117" s="68" t="s">
        <v>143</v>
      </c>
      <c r="CI117" s="68" t="s">
        <v>143</v>
      </c>
      <c r="CJ117" s="68" t="s">
        <v>5272</v>
      </c>
      <c r="CK117" s="68" t="s">
        <v>143</v>
      </c>
      <c r="CL117" s="68" t="s">
        <v>143</v>
      </c>
      <c r="CM117" s="68" t="s">
        <v>143</v>
      </c>
      <c r="CN117" s="68" t="s">
        <v>143</v>
      </c>
      <c r="CO117" s="68" t="s">
        <v>7544</v>
      </c>
      <c r="CP117" s="68" t="s">
        <v>143</v>
      </c>
      <c r="CQ117" s="68" t="s">
        <v>143</v>
      </c>
      <c r="CR117" s="68" t="s">
        <v>143</v>
      </c>
      <c r="CS117" s="68" t="s">
        <v>1</v>
      </c>
      <c r="CT117" s="68" t="s">
        <v>143</v>
      </c>
      <c r="CU117" s="68" t="s">
        <v>1</v>
      </c>
      <c r="CV117" s="68" t="s">
        <v>1985</v>
      </c>
      <c r="CW117" s="68" t="s">
        <v>143</v>
      </c>
      <c r="CX117" s="68" t="s">
        <v>374</v>
      </c>
      <c r="CY117" s="68" t="s">
        <v>166</v>
      </c>
      <c r="CZ117" s="68" t="s">
        <v>136</v>
      </c>
      <c r="DA117" s="68" t="s">
        <v>2007</v>
      </c>
      <c r="DB117" s="68" t="s">
        <v>143</v>
      </c>
      <c r="DC117" s="68" t="s">
        <v>143</v>
      </c>
      <c r="DD117" s="68" t="s">
        <v>373</v>
      </c>
      <c r="DE117" s="68" t="s">
        <v>6302</v>
      </c>
      <c r="DF117" s="68" t="s">
        <v>6425</v>
      </c>
      <c r="DG117" s="68" t="s">
        <v>143</v>
      </c>
      <c r="DH117" s="68" t="s">
        <v>7545</v>
      </c>
      <c r="DI117" s="68" t="s">
        <v>143</v>
      </c>
      <c r="DK117" s="3"/>
    </row>
    <row r="118" spans="1:115" s="68" customFormat="1" hidden="1" x14ac:dyDescent="0.2">
      <c r="A118" s="73">
        <v>45323</v>
      </c>
      <c r="B118" s="3" t="s">
        <v>15606</v>
      </c>
      <c r="C118" s="68">
        <v>116533</v>
      </c>
      <c r="D118" s="68" t="s">
        <v>7546</v>
      </c>
      <c r="E118" s="68" t="s">
        <v>164</v>
      </c>
      <c r="F118" s="69">
        <v>45330</v>
      </c>
      <c r="G118" s="68" t="s">
        <v>165</v>
      </c>
      <c r="H118" s="68" t="s">
        <v>166</v>
      </c>
      <c r="I118" s="70">
        <v>571.34</v>
      </c>
      <c r="J118" s="70">
        <v>571.34</v>
      </c>
      <c r="K118" s="71">
        <f t="shared" si="1"/>
        <v>2.658247224343057E-2</v>
      </c>
      <c r="L118" s="68" t="s">
        <v>167</v>
      </c>
      <c r="M118" s="68" t="s">
        <v>7246</v>
      </c>
      <c r="N118" s="68" t="s">
        <v>960</v>
      </c>
      <c r="O118" s="68" t="s">
        <v>7547</v>
      </c>
      <c r="P118" s="93" t="s">
        <v>5592</v>
      </c>
      <c r="Q118" s="68" t="s">
        <v>132</v>
      </c>
      <c r="R118" s="68" t="s">
        <v>7548</v>
      </c>
      <c r="S118" s="68" t="s">
        <v>7549</v>
      </c>
      <c r="T118" s="68" t="s">
        <v>135</v>
      </c>
      <c r="U118" s="68" t="s">
        <v>135</v>
      </c>
      <c r="V118" s="68" t="s">
        <v>506</v>
      </c>
      <c r="W118" s="68" t="s">
        <v>137</v>
      </c>
      <c r="X118" s="68" t="s">
        <v>2483</v>
      </c>
      <c r="Y118" s="68" t="s">
        <v>7550</v>
      </c>
      <c r="Z118" s="68" t="s">
        <v>7551</v>
      </c>
      <c r="AA118" s="68" t="s">
        <v>139</v>
      </c>
      <c r="AB118" s="68" t="s">
        <v>226</v>
      </c>
      <c r="AC118" s="68" t="s">
        <v>5272</v>
      </c>
      <c r="AD118" s="68" t="s">
        <v>143</v>
      </c>
      <c r="AE118" s="68" t="s">
        <v>5272</v>
      </c>
      <c r="AF118" s="68" t="s">
        <v>143</v>
      </c>
      <c r="AG118" s="68" t="s">
        <v>235</v>
      </c>
      <c r="AH118" s="68" t="s">
        <v>141</v>
      </c>
      <c r="AI118" s="68" t="s">
        <v>143</v>
      </c>
      <c r="AJ118" s="68" t="s">
        <v>143</v>
      </c>
      <c r="AK118" s="68" t="s">
        <v>207</v>
      </c>
      <c r="AL118" s="68" t="s">
        <v>143</v>
      </c>
      <c r="AM118" s="68" t="s">
        <v>7552</v>
      </c>
      <c r="AN118" s="68" t="s">
        <v>143</v>
      </c>
      <c r="AO118" s="68" t="s">
        <v>7553</v>
      </c>
      <c r="AP118" s="68" t="s">
        <v>7554</v>
      </c>
      <c r="AQ118" s="68" t="s">
        <v>309</v>
      </c>
      <c r="AR118" s="68" t="s">
        <v>148</v>
      </c>
      <c r="AS118" s="68" t="s">
        <v>231</v>
      </c>
      <c r="AT118" s="68" t="s">
        <v>7555</v>
      </c>
      <c r="AU118" s="68" t="s">
        <v>7556</v>
      </c>
      <c r="AV118" s="68" t="s">
        <v>145</v>
      </c>
      <c r="AW118" s="68" t="s">
        <v>146</v>
      </c>
      <c r="AX118" s="68" t="s">
        <v>972</v>
      </c>
      <c r="AY118" s="68" t="s">
        <v>148</v>
      </c>
      <c r="AZ118" s="68" t="s">
        <v>139</v>
      </c>
      <c r="BA118" s="68" t="s">
        <v>149</v>
      </c>
      <c r="BB118" s="68" t="s">
        <v>150</v>
      </c>
      <c r="BC118" s="68" t="s">
        <v>156</v>
      </c>
      <c r="BD118" s="68" t="s">
        <v>157</v>
      </c>
      <c r="BE118" s="68" t="s">
        <v>484</v>
      </c>
      <c r="BF118" s="68" t="s">
        <v>7557</v>
      </c>
      <c r="BG118" s="68" t="s">
        <v>5272</v>
      </c>
      <c r="BH118" s="68" t="s">
        <v>143</v>
      </c>
      <c r="BI118" s="68" t="s">
        <v>143</v>
      </c>
      <c r="BJ118" s="68" t="s">
        <v>143</v>
      </c>
      <c r="BK118" s="68" t="s">
        <v>183</v>
      </c>
      <c r="BL118" s="68" t="s">
        <v>143</v>
      </c>
      <c r="BM118" s="68" t="s">
        <v>160</v>
      </c>
      <c r="BN118" s="68" t="s">
        <v>160</v>
      </c>
      <c r="BO118" s="68" t="s">
        <v>164</v>
      </c>
      <c r="BP118" s="68" t="s">
        <v>143</v>
      </c>
      <c r="BQ118" s="68" t="s">
        <v>3210</v>
      </c>
      <c r="BR118" s="68" t="s">
        <v>5784</v>
      </c>
      <c r="BS118" s="68" t="s">
        <v>241</v>
      </c>
      <c r="BT118" s="68" t="s">
        <v>7558</v>
      </c>
      <c r="BU118" s="68" t="s">
        <v>7558</v>
      </c>
      <c r="BV118" s="68" t="s">
        <v>135</v>
      </c>
      <c r="BW118" s="68" t="s">
        <v>135</v>
      </c>
      <c r="BX118" s="68" t="s">
        <v>135</v>
      </c>
      <c r="BY118" s="68" t="s">
        <v>148</v>
      </c>
      <c r="BZ118" s="68" t="s">
        <v>6037</v>
      </c>
      <c r="CA118" s="68" t="s">
        <v>144</v>
      </c>
      <c r="CB118" s="68" t="s">
        <v>143</v>
      </c>
      <c r="CC118" s="68" t="s">
        <v>143</v>
      </c>
      <c r="CD118" s="68" t="s">
        <v>143</v>
      </c>
      <c r="CE118" s="68" t="s">
        <v>143</v>
      </c>
      <c r="CF118" s="68" t="s">
        <v>6505</v>
      </c>
      <c r="CG118" s="68" t="s">
        <v>143</v>
      </c>
      <c r="CH118" s="68" t="s">
        <v>143</v>
      </c>
      <c r="CI118" s="68" t="s">
        <v>143</v>
      </c>
      <c r="CJ118" s="68" t="s">
        <v>5272</v>
      </c>
      <c r="CK118" s="68" t="s">
        <v>143</v>
      </c>
      <c r="CL118" s="68" t="s">
        <v>143</v>
      </c>
      <c r="CM118" s="68" t="s">
        <v>143</v>
      </c>
      <c r="CN118" s="68" t="s">
        <v>143</v>
      </c>
      <c r="CO118" s="68" t="s">
        <v>143</v>
      </c>
      <c r="CP118" s="68" t="s">
        <v>143</v>
      </c>
      <c r="CQ118" s="68" t="s">
        <v>143</v>
      </c>
      <c r="CR118" s="68" t="s">
        <v>143</v>
      </c>
      <c r="CS118" s="68" t="s">
        <v>1</v>
      </c>
      <c r="CT118" s="68" t="s">
        <v>143</v>
      </c>
      <c r="CU118" s="68" t="s">
        <v>1</v>
      </c>
      <c r="CV118" s="68" t="s">
        <v>2092</v>
      </c>
      <c r="CW118" s="68" t="s">
        <v>143</v>
      </c>
      <c r="CX118" s="68" t="s">
        <v>167</v>
      </c>
      <c r="CY118" s="68" t="s">
        <v>166</v>
      </c>
      <c r="CZ118" s="68" t="s">
        <v>183</v>
      </c>
      <c r="DA118" s="68" t="s">
        <v>1989</v>
      </c>
      <c r="DB118" s="68" t="s">
        <v>143</v>
      </c>
      <c r="DC118" s="68" t="s">
        <v>143</v>
      </c>
      <c r="DD118" s="68" t="s">
        <v>164</v>
      </c>
      <c r="DE118" s="68" t="s">
        <v>6302</v>
      </c>
      <c r="DF118" s="68" t="s">
        <v>5405</v>
      </c>
      <c r="DG118" s="68" t="s">
        <v>143</v>
      </c>
      <c r="DH118" s="68" t="s">
        <v>143</v>
      </c>
      <c r="DI118" s="68" t="s">
        <v>143</v>
      </c>
      <c r="DK118" s="3"/>
    </row>
    <row r="119" spans="1:115" s="68" customFormat="1" hidden="1" x14ac:dyDescent="0.2">
      <c r="A119" s="73">
        <v>45323</v>
      </c>
      <c r="B119" s="3" t="s">
        <v>15606</v>
      </c>
      <c r="C119" s="68">
        <v>116534</v>
      </c>
      <c r="D119" s="68" t="s">
        <v>7559</v>
      </c>
      <c r="E119" s="68" t="s">
        <v>279</v>
      </c>
      <c r="F119" s="69">
        <v>45331</v>
      </c>
      <c r="G119" s="68" t="s">
        <v>165</v>
      </c>
      <c r="H119" s="68" t="s">
        <v>166</v>
      </c>
      <c r="I119" s="70">
        <v>209</v>
      </c>
      <c r="J119" s="70">
        <v>209</v>
      </c>
      <c r="K119" s="71">
        <f t="shared" si="1"/>
        <v>9.7240464502345164E-3</v>
      </c>
      <c r="L119" s="68" t="s">
        <v>316</v>
      </c>
      <c r="M119" s="68" t="s">
        <v>7145</v>
      </c>
      <c r="N119" s="68" t="s">
        <v>960</v>
      </c>
      <c r="O119" s="68" t="s">
        <v>318</v>
      </c>
      <c r="P119" s="93" t="s">
        <v>7560</v>
      </c>
      <c r="Q119" s="68" t="s">
        <v>170</v>
      </c>
      <c r="R119" s="68" t="s">
        <v>7561</v>
      </c>
      <c r="S119" s="68" t="s">
        <v>7562</v>
      </c>
      <c r="T119" s="68" t="s">
        <v>135</v>
      </c>
      <c r="U119" s="68" t="s">
        <v>135</v>
      </c>
      <c r="V119" s="68" t="s">
        <v>136</v>
      </c>
      <c r="W119" s="68" t="s">
        <v>137</v>
      </c>
      <c r="X119" s="68" t="s">
        <v>322</v>
      </c>
      <c r="Y119" s="68" t="s">
        <v>7563</v>
      </c>
      <c r="Z119" s="68" t="s">
        <v>7564</v>
      </c>
      <c r="AA119" s="68" t="s">
        <v>139</v>
      </c>
      <c r="AB119" s="68" t="s">
        <v>323</v>
      </c>
      <c r="AC119" s="68" t="s">
        <v>5272</v>
      </c>
      <c r="AD119" s="68" t="s">
        <v>143</v>
      </c>
      <c r="AE119" s="68" t="s">
        <v>7565</v>
      </c>
      <c r="AF119" s="68" t="s">
        <v>143</v>
      </c>
      <c r="AG119" s="68" t="s">
        <v>235</v>
      </c>
      <c r="AH119" s="68" t="s">
        <v>141</v>
      </c>
      <c r="AI119" s="68" t="s">
        <v>143</v>
      </c>
      <c r="AJ119" s="68" t="s">
        <v>7565</v>
      </c>
      <c r="AK119" s="68" t="s">
        <v>207</v>
      </c>
      <c r="AL119" s="68" t="s">
        <v>143</v>
      </c>
      <c r="AM119" s="68" t="s">
        <v>7565</v>
      </c>
      <c r="AN119" s="68" t="s">
        <v>174</v>
      </c>
      <c r="AO119" s="68" t="s">
        <v>324</v>
      </c>
      <c r="AP119" s="68" t="s">
        <v>325</v>
      </c>
      <c r="AQ119" s="68" t="s">
        <v>326</v>
      </c>
      <c r="AR119" s="68" t="s">
        <v>178</v>
      </c>
      <c r="AS119" s="68" t="s">
        <v>179</v>
      </c>
      <c r="AT119" s="68" t="s">
        <v>327</v>
      </c>
      <c r="AU119" s="68" t="s">
        <v>328</v>
      </c>
      <c r="AV119" s="68" t="s">
        <v>145</v>
      </c>
      <c r="AW119" s="68" t="s">
        <v>146</v>
      </c>
      <c r="AX119" s="68" t="s">
        <v>972</v>
      </c>
      <c r="AY119" s="68" t="s">
        <v>148</v>
      </c>
      <c r="AZ119" s="68" t="s">
        <v>139</v>
      </c>
      <c r="BA119" s="68" t="s">
        <v>149</v>
      </c>
      <c r="BB119" s="68" t="s">
        <v>150</v>
      </c>
      <c r="BC119" s="68" t="s">
        <v>156</v>
      </c>
      <c r="BD119" s="68" t="s">
        <v>157</v>
      </c>
      <c r="BE119" s="68" t="s">
        <v>303</v>
      </c>
      <c r="BF119" s="68" t="s">
        <v>7566</v>
      </c>
      <c r="BG119" s="68" t="s">
        <v>5272</v>
      </c>
      <c r="BH119" s="68" t="s">
        <v>143</v>
      </c>
      <c r="BI119" s="68" t="s">
        <v>7567</v>
      </c>
      <c r="BJ119" s="68" t="s">
        <v>143</v>
      </c>
      <c r="BK119" s="68" t="s">
        <v>136</v>
      </c>
      <c r="BL119" s="68" t="s">
        <v>143</v>
      </c>
      <c r="BM119" s="68" t="s">
        <v>160</v>
      </c>
      <c r="BN119" s="68" t="s">
        <v>160</v>
      </c>
      <c r="BO119" s="68" t="s">
        <v>143</v>
      </c>
      <c r="BP119" s="68" t="s">
        <v>143</v>
      </c>
      <c r="BQ119" s="68" t="s">
        <v>7568</v>
      </c>
      <c r="BR119" s="68" t="s">
        <v>5352</v>
      </c>
      <c r="BS119" s="68" t="s">
        <v>162</v>
      </c>
      <c r="BT119" s="68" t="s">
        <v>7565</v>
      </c>
      <c r="BU119" s="68" t="s">
        <v>7565</v>
      </c>
      <c r="BV119" s="68" t="s">
        <v>135</v>
      </c>
      <c r="BW119" s="68" t="s">
        <v>135</v>
      </c>
      <c r="BX119" s="68" t="s">
        <v>135</v>
      </c>
      <c r="BY119" s="68" t="s">
        <v>148</v>
      </c>
      <c r="BZ119" s="68" t="s">
        <v>1466</v>
      </c>
      <c r="CA119" s="68" t="s">
        <v>174</v>
      </c>
      <c r="CB119" s="68" t="s">
        <v>143</v>
      </c>
      <c r="CC119" s="68" t="s">
        <v>143</v>
      </c>
      <c r="CD119" s="68" t="s">
        <v>143</v>
      </c>
      <c r="CE119" s="68" t="s">
        <v>7569</v>
      </c>
      <c r="CF119" s="68" t="s">
        <v>2261</v>
      </c>
      <c r="CG119" s="68" t="s">
        <v>2261</v>
      </c>
      <c r="CH119" s="68" t="s">
        <v>143</v>
      </c>
      <c r="CI119" s="68" t="s">
        <v>143</v>
      </c>
      <c r="CJ119" s="68" t="s">
        <v>5272</v>
      </c>
      <c r="CK119" s="68" t="s">
        <v>143</v>
      </c>
      <c r="CL119" s="68" t="s">
        <v>143</v>
      </c>
      <c r="CM119" s="68" t="s">
        <v>143</v>
      </c>
      <c r="CN119" s="68" t="s">
        <v>143</v>
      </c>
      <c r="CO119" s="68" t="s">
        <v>143</v>
      </c>
      <c r="CP119" s="68" t="s">
        <v>143</v>
      </c>
      <c r="CQ119" s="68" t="s">
        <v>143</v>
      </c>
      <c r="CR119" s="68" t="s">
        <v>143</v>
      </c>
      <c r="CS119" s="68" t="s">
        <v>1</v>
      </c>
      <c r="CT119" s="68" t="s">
        <v>143</v>
      </c>
      <c r="CU119" s="68" t="s">
        <v>1</v>
      </c>
      <c r="CV119" s="68" t="s">
        <v>1985</v>
      </c>
      <c r="CW119" s="68" t="s">
        <v>1985</v>
      </c>
      <c r="CX119" s="68" t="s">
        <v>316</v>
      </c>
      <c r="CY119" s="68" t="s">
        <v>166</v>
      </c>
      <c r="CZ119" s="68" t="s">
        <v>136</v>
      </c>
      <c r="DA119" s="68" t="s">
        <v>1986</v>
      </c>
      <c r="DB119" s="68" t="s">
        <v>143</v>
      </c>
      <c r="DC119" s="68" t="s">
        <v>143</v>
      </c>
      <c r="DD119" s="68" t="s">
        <v>279</v>
      </c>
      <c r="DE119" s="68" t="s">
        <v>6302</v>
      </c>
      <c r="DF119" s="68" t="s">
        <v>6425</v>
      </c>
      <c r="DG119" s="68" t="s">
        <v>143</v>
      </c>
      <c r="DH119" s="68" t="s">
        <v>143</v>
      </c>
      <c r="DI119" s="68" t="s">
        <v>143</v>
      </c>
      <c r="DK119" s="3"/>
    </row>
    <row r="120" spans="1:115" s="68" customFormat="1" hidden="1" x14ac:dyDescent="0.2">
      <c r="A120" s="73">
        <v>45323</v>
      </c>
      <c r="B120" s="3" t="s">
        <v>11</v>
      </c>
      <c r="C120" s="68">
        <v>116542</v>
      </c>
      <c r="D120" s="68" t="s">
        <v>11</v>
      </c>
      <c r="E120" s="68" t="s">
        <v>685</v>
      </c>
      <c r="F120" s="69">
        <v>45331</v>
      </c>
      <c r="G120" s="68" t="s">
        <v>165</v>
      </c>
      <c r="H120" s="68" t="s">
        <v>166</v>
      </c>
      <c r="I120" s="70">
        <v>219.13</v>
      </c>
      <c r="J120" s="70">
        <v>220</v>
      </c>
      <c r="K120" s="71">
        <f t="shared" si="1"/>
        <v>1.0195360280573634E-2</v>
      </c>
      <c r="L120" s="68" t="s">
        <v>258</v>
      </c>
      <c r="M120" s="68" t="s">
        <v>129</v>
      </c>
      <c r="N120" s="68" t="s">
        <v>960</v>
      </c>
      <c r="O120" s="68" t="s">
        <v>6815</v>
      </c>
      <c r="P120" s="93" t="s">
        <v>7570</v>
      </c>
      <c r="Q120" s="68" t="s">
        <v>170</v>
      </c>
      <c r="R120" s="68" t="s">
        <v>7571</v>
      </c>
      <c r="S120" s="68" t="s">
        <v>7572</v>
      </c>
      <c r="T120" s="68" t="s">
        <v>7573</v>
      </c>
      <c r="U120" s="68" t="s">
        <v>135</v>
      </c>
      <c r="V120" s="68" t="s">
        <v>136</v>
      </c>
      <c r="W120" s="68" t="s">
        <v>137</v>
      </c>
      <c r="X120" s="68" t="s">
        <v>4880</v>
      </c>
      <c r="Y120" s="68" t="s">
        <v>7574</v>
      </c>
      <c r="Z120" s="68" t="s">
        <v>7575</v>
      </c>
      <c r="AA120" s="68" t="s">
        <v>139</v>
      </c>
      <c r="AB120" s="68" t="s">
        <v>140</v>
      </c>
      <c r="AC120" s="68" t="s">
        <v>5272</v>
      </c>
      <c r="AD120" s="68" t="s">
        <v>143</v>
      </c>
      <c r="AE120" s="68" t="s">
        <v>7576</v>
      </c>
      <c r="AF120" s="68" t="s">
        <v>143</v>
      </c>
      <c r="AG120" s="68" t="s">
        <v>235</v>
      </c>
      <c r="AH120" s="68" t="s">
        <v>141</v>
      </c>
      <c r="AI120" s="68" t="s">
        <v>143</v>
      </c>
      <c r="AJ120" s="68" t="s">
        <v>7576</v>
      </c>
      <c r="AK120" s="68" t="s">
        <v>142</v>
      </c>
      <c r="AL120" s="68" t="s">
        <v>143</v>
      </c>
      <c r="AM120" s="68" t="s">
        <v>5749</v>
      </c>
      <c r="AN120" s="68" t="s">
        <v>174</v>
      </c>
      <c r="AO120" s="68" t="s">
        <v>6822</v>
      </c>
      <c r="AP120" s="68" t="s">
        <v>6823</v>
      </c>
      <c r="AQ120" s="68" t="s">
        <v>6824</v>
      </c>
      <c r="AR120" s="68" t="s">
        <v>1454</v>
      </c>
      <c r="AS120" s="68" t="s">
        <v>231</v>
      </c>
      <c r="AT120" s="68" t="s">
        <v>6825</v>
      </c>
      <c r="AU120" s="68" t="s">
        <v>6826</v>
      </c>
      <c r="AV120" s="68" t="s">
        <v>145</v>
      </c>
      <c r="AW120" s="68" t="s">
        <v>146</v>
      </c>
      <c r="AX120" s="68" t="s">
        <v>972</v>
      </c>
      <c r="AY120" s="68" t="s">
        <v>148</v>
      </c>
      <c r="AZ120" s="68" t="s">
        <v>139</v>
      </c>
      <c r="BA120" s="68" t="s">
        <v>149</v>
      </c>
      <c r="BB120" s="68" t="s">
        <v>150</v>
      </c>
      <c r="BC120" s="68" t="s">
        <v>156</v>
      </c>
      <c r="BD120" s="68" t="s">
        <v>157</v>
      </c>
      <c r="BE120" s="68" t="s">
        <v>303</v>
      </c>
      <c r="BF120" s="68" t="s">
        <v>7577</v>
      </c>
      <c r="BG120" s="68" t="s">
        <v>5272</v>
      </c>
      <c r="BH120" s="68" t="s">
        <v>143</v>
      </c>
      <c r="BI120" s="68" t="s">
        <v>7578</v>
      </c>
      <c r="BJ120" s="68" t="s">
        <v>143</v>
      </c>
      <c r="BK120" s="68" t="s">
        <v>136</v>
      </c>
      <c r="BL120" s="68" t="s">
        <v>143</v>
      </c>
      <c r="BM120" s="68" t="s">
        <v>1674</v>
      </c>
      <c r="BN120" s="68" t="s">
        <v>160</v>
      </c>
      <c r="BO120" s="68" t="s">
        <v>143</v>
      </c>
      <c r="BP120" s="68" t="s">
        <v>143</v>
      </c>
      <c r="BQ120" s="68" t="s">
        <v>7579</v>
      </c>
      <c r="BR120" s="68" t="s">
        <v>5352</v>
      </c>
      <c r="BS120" s="68" t="s">
        <v>162</v>
      </c>
      <c r="BT120" s="68" t="s">
        <v>7576</v>
      </c>
      <c r="BU120" s="68" t="s">
        <v>7576</v>
      </c>
      <c r="BV120" s="68" t="s">
        <v>135</v>
      </c>
      <c r="BW120" s="68" t="s">
        <v>135</v>
      </c>
      <c r="BX120" s="68" t="s">
        <v>135</v>
      </c>
      <c r="BY120" s="68" t="s">
        <v>148</v>
      </c>
      <c r="BZ120" s="68" t="s">
        <v>3456</v>
      </c>
      <c r="CA120" s="68" t="s">
        <v>174</v>
      </c>
      <c r="CB120" s="68" t="s">
        <v>143</v>
      </c>
      <c r="CC120" s="68" t="s">
        <v>143</v>
      </c>
      <c r="CD120" s="68" t="s">
        <v>143</v>
      </c>
      <c r="CE120" s="68" t="s">
        <v>143</v>
      </c>
      <c r="CF120" s="68" t="s">
        <v>2261</v>
      </c>
      <c r="CG120" s="68" t="s">
        <v>2261</v>
      </c>
      <c r="CH120" s="68" t="s">
        <v>143</v>
      </c>
      <c r="CI120" s="68" t="s">
        <v>143</v>
      </c>
      <c r="CJ120" s="68" t="s">
        <v>5272</v>
      </c>
      <c r="CK120" s="68" t="s">
        <v>143</v>
      </c>
      <c r="CL120" s="68" t="s">
        <v>143</v>
      </c>
      <c r="CM120" s="68" t="s">
        <v>143</v>
      </c>
      <c r="CN120" s="68" t="s">
        <v>143</v>
      </c>
      <c r="CO120" s="68" t="s">
        <v>6830</v>
      </c>
      <c r="CP120" s="68" t="s">
        <v>143</v>
      </c>
      <c r="CQ120" s="68" t="s">
        <v>143</v>
      </c>
      <c r="CR120" s="68" t="s">
        <v>143</v>
      </c>
      <c r="CS120" s="68" t="s">
        <v>1</v>
      </c>
      <c r="CT120" s="68" t="s">
        <v>143</v>
      </c>
      <c r="CU120" s="68" t="s">
        <v>1</v>
      </c>
      <c r="CV120" s="68" t="s">
        <v>1985</v>
      </c>
      <c r="CW120" s="68" t="s">
        <v>1985</v>
      </c>
      <c r="CX120" s="68" t="s">
        <v>258</v>
      </c>
      <c r="CY120" s="68" t="s">
        <v>166</v>
      </c>
      <c r="CZ120" s="68" t="s">
        <v>136</v>
      </c>
      <c r="DA120" s="68" t="s">
        <v>1986</v>
      </c>
      <c r="DB120" s="68" t="s">
        <v>143</v>
      </c>
      <c r="DC120" s="68" t="s">
        <v>143</v>
      </c>
      <c r="DD120" s="68" t="s">
        <v>685</v>
      </c>
      <c r="DE120" s="68" t="s">
        <v>6302</v>
      </c>
      <c r="DF120" s="68" t="s">
        <v>6425</v>
      </c>
      <c r="DG120" s="68" t="s">
        <v>143</v>
      </c>
      <c r="DH120" s="68" t="s">
        <v>7580</v>
      </c>
      <c r="DI120" s="68" t="s">
        <v>143</v>
      </c>
      <c r="DK120" s="3"/>
    </row>
    <row r="121" spans="1:115" s="68" customFormat="1" x14ac:dyDescent="0.2">
      <c r="A121" s="73">
        <v>45323</v>
      </c>
      <c r="B121" s="3" t="s">
        <v>19</v>
      </c>
      <c r="C121" s="68">
        <v>116614</v>
      </c>
      <c r="D121" s="68" t="s">
        <v>7488</v>
      </c>
      <c r="E121" s="68" t="s">
        <v>364</v>
      </c>
      <c r="F121" s="69">
        <v>45334</v>
      </c>
      <c r="G121" s="68" t="s">
        <v>126</v>
      </c>
      <c r="H121" s="68" t="s">
        <v>166</v>
      </c>
      <c r="I121" s="70">
        <v>790.59</v>
      </c>
      <c r="J121" s="70">
        <v>780</v>
      </c>
      <c r="K121" s="71">
        <f t="shared" si="1"/>
        <v>3.6783415708568933E-2</v>
      </c>
      <c r="L121" s="68" t="s">
        <v>519</v>
      </c>
      <c r="M121" s="68" t="s">
        <v>7145</v>
      </c>
      <c r="N121" s="68" t="s">
        <v>1065</v>
      </c>
      <c r="O121" s="68" t="s">
        <v>7581</v>
      </c>
      <c r="P121" s="93" t="s">
        <v>7582</v>
      </c>
      <c r="Q121" s="68" t="s">
        <v>170</v>
      </c>
      <c r="R121" s="68" t="s">
        <v>7583</v>
      </c>
      <c r="S121" s="68" t="s">
        <v>7584</v>
      </c>
      <c r="T121" s="68" t="s">
        <v>135</v>
      </c>
      <c r="U121" s="68" t="s">
        <v>135</v>
      </c>
      <c r="V121" s="68" t="s">
        <v>136</v>
      </c>
      <c r="W121" s="68" t="s">
        <v>137</v>
      </c>
      <c r="X121" s="68" t="s">
        <v>957</v>
      </c>
      <c r="Y121" s="68" t="s">
        <v>7585</v>
      </c>
      <c r="Z121" s="68" t="s">
        <v>7586</v>
      </c>
      <c r="AA121" s="68" t="s">
        <v>139</v>
      </c>
      <c r="AB121" s="68" t="s">
        <v>323</v>
      </c>
      <c r="AC121" s="68" t="s">
        <v>5272</v>
      </c>
      <c r="AD121" s="68" t="s">
        <v>143</v>
      </c>
      <c r="AE121" s="68" t="s">
        <v>7587</v>
      </c>
      <c r="AF121" s="68" t="s">
        <v>7588</v>
      </c>
      <c r="AG121" s="68" t="s">
        <v>5974</v>
      </c>
      <c r="AH121" s="68" t="s">
        <v>141</v>
      </c>
      <c r="AI121" s="68" t="s">
        <v>143</v>
      </c>
      <c r="AJ121" s="68" t="s">
        <v>7589</v>
      </c>
      <c r="AK121" s="68" t="s">
        <v>142</v>
      </c>
      <c r="AL121" s="68" t="s">
        <v>143</v>
      </c>
      <c r="AM121" s="68" t="s">
        <v>7590</v>
      </c>
      <c r="AN121" s="68" t="s">
        <v>144</v>
      </c>
      <c r="AO121" s="68" t="s">
        <v>7591</v>
      </c>
      <c r="AP121" s="68" t="s">
        <v>7592</v>
      </c>
      <c r="AQ121" s="68" t="s">
        <v>7593</v>
      </c>
      <c r="AR121" s="68" t="s">
        <v>230</v>
      </c>
      <c r="AS121" s="68" t="s">
        <v>231</v>
      </c>
      <c r="AT121" s="68" t="s">
        <v>7594</v>
      </c>
      <c r="AU121" s="68" t="s">
        <v>7595</v>
      </c>
      <c r="AV121" s="68" t="s">
        <v>631</v>
      </c>
      <c r="AW121" s="68" t="s">
        <v>632</v>
      </c>
      <c r="AX121" s="68" t="s">
        <v>1068</v>
      </c>
      <c r="AY121" s="68" t="s">
        <v>148</v>
      </c>
      <c r="AZ121" s="68" t="s">
        <v>139</v>
      </c>
      <c r="BA121" s="68" t="s">
        <v>149</v>
      </c>
      <c r="BB121" s="68" t="s">
        <v>634</v>
      </c>
      <c r="BC121" s="68" t="s">
        <v>156</v>
      </c>
      <c r="BD121" s="68" t="s">
        <v>157</v>
      </c>
      <c r="BE121" s="68" t="s">
        <v>484</v>
      </c>
      <c r="BF121" s="68" t="s">
        <v>7596</v>
      </c>
      <c r="BG121" s="68" t="s">
        <v>5272</v>
      </c>
      <c r="BH121" s="68" t="s">
        <v>143</v>
      </c>
      <c r="BI121" s="68" t="s">
        <v>7597</v>
      </c>
      <c r="BJ121" s="68" t="s">
        <v>143</v>
      </c>
      <c r="BK121" s="68" t="s">
        <v>136</v>
      </c>
      <c r="BL121" s="68" t="s">
        <v>143</v>
      </c>
      <c r="BM121" s="68" t="s">
        <v>160</v>
      </c>
      <c r="BN121" s="68" t="s">
        <v>160</v>
      </c>
      <c r="BO121" s="68" t="s">
        <v>143</v>
      </c>
      <c r="BP121" s="68" t="s">
        <v>143</v>
      </c>
      <c r="BQ121" s="68" t="s">
        <v>1233</v>
      </c>
      <c r="BR121" s="68" t="s">
        <v>5784</v>
      </c>
      <c r="BS121" s="68" t="s">
        <v>241</v>
      </c>
      <c r="BT121" s="68" t="s">
        <v>7587</v>
      </c>
      <c r="BU121" s="68" t="s">
        <v>7587</v>
      </c>
      <c r="BV121" s="68" t="s">
        <v>135</v>
      </c>
      <c r="BW121" s="68" t="s">
        <v>135</v>
      </c>
      <c r="BX121" s="68" t="s">
        <v>135</v>
      </c>
      <c r="BY121" s="68" t="s">
        <v>148</v>
      </c>
      <c r="BZ121" s="68" t="s">
        <v>6590</v>
      </c>
      <c r="CA121" s="68" t="s">
        <v>174</v>
      </c>
      <c r="CB121" s="68" t="s">
        <v>143</v>
      </c>
      <c r="CC121" s="68" t="s">
        <v>143</v>
      </c>
      <c r="CD121" s="68" t="s">
        <v>143</v>
      </c>
      <c r="CE121" s="68" t="s">
        <v>143</v>
      </c>
      <c r="CF121" s="68" t="s">
        <v>2261</v>
      </c>
      <c r="CG121" s="68" t="s">
        <v>6505</v>
      </c>
      <c r="CH121" s="68" t="s">
        <v>143</v>
      </c>
      <c r="CI121" s="68" t="s">
        <v>143</v>
      </c>
      <c r="CJ121" s="68" t="s">
        <v>5272</v>
      </c>
      <c r="CK121" s="68" t="s">
        <v>143</v>
      </c>
      <c r="CL121" s="68" t="s">
        <v>143</v>
      </c>
      <c r="CM121" s="68" t="s">
        <v>143</v>
      </c>
      <c r="CN121" s="68" t="s">
        <v>143</v>
      </c>
      <c r="CO121" s="68" t="s">
        <v>6492</v>
      </c>
      <c r="CP121" s="68" t="s">
        <v>143</v>
      </c>
      <c r="CQ121" s="68" t="s">
        <v>143</v>
      </c>
      <c r="CR121" s="68" t="s">
        <v>143</v>
      </c>
      <c r="CS121" s="68" t="s">
        <v>1</v>
      </c>
      <c r="CT121" s="68" t="s">
        <v>143</v>
      </c>
      <c r="CU121" s="68" t="s">
        <v>1</v>
      </c>
      <c r="CV121" s="68" t="s">
        <v>2092</v>
      </c>
      <c r="CW121" s="68" t="s">
        <v>2092</v>
      </c>
      <c r="CX121" s="68" t="s">
        <v>519</v>
      </c>
      <c r="CY121" s="68" t="s">
        <v>166</v>
      </c>
      <c r="CZ121" s="68" t="s">
        <v>136</v>
      </c>
      <c r="DA121" s="68" t="s">
        <v>2007</v>
      </c>
      <c r="DB121" s="68" t="s">
        <v>7598</v>
      </c>
      <c r="DC121" s="68" t="s">
        <v>143</v>
      </c>
      <c r="DD121" s="68" t="s">
        <v>364</v>
      </c>
      <c r="DE121" s="68" t="s">
        <v>6302</v>
      </c>
      <c r="DF121" s="68" t="s">
        <v>3995</v>
      </c>
      <c r="DG121" s="68" t="s">
        <v>143</v>
      </c>
      <c r="DH121" s="68" t="s">
        <v>7599</v>
      </c>
      <c r="DI121" s="68" t="s">
        <v>143</v>
      </c>
      <c r="DK121" s="3"/>
    </row>
    <row r="122" spans="1:115" s="68" customFormat="1" hidden="1" x14ac:dyDescent="0.2">
      <c r="A122" s="73">
        <v>45323</v>
      </c>
      <c r="B122" s="3" t="s">
        <v>11</v>
      </c>
      <c r="C122" s="68">
        <v>116788</v>
      </c>
      <c r="D122" s="68" t="s">
        <v>11</v>
      </c>
      <c r="E122" s="68" t="s">
        <v>164</v>
      </c>
      <c r="F122" s="69">
        <v>45334</v>
      </c>
      <c r="G122" s="68" t="s">
        <v>165</v>
      </c>
      <c r="H122" s="68" t="s">
        <v>166</v>
      </c>
      <c r="I122" s="70">
        <v>990</v>
      </c>
      <c r="J122" s="70">
        <v>990</v>
      </c>
      <c r="K122" s="71">
        <f t="shared" si="1"/>
        <v>4.6061272659005607E-2</v>
      </c>
      <c r="L122" s="68" t="s">
        <v>258</v>
      </c>
      <c r="M122" s="68" t="s">
        <v>129</v>
      </c>
      <c r="N122" s="68" t="s">
        <v>219</v>
      </c>
      <c r="O122" s="68" t="s">
        <v>7600</v>
      </c>
      <c r="P122" s="93" t="s">
        <v>7601</v>
      </c>
      <c r="Q122" s="68" t="s">
        <v>170</v>
      </c>
      <c r="R122" s="68" t="s">
        <v>7602</v>
      </c>
      <c r="S122" s="68" t="s">
        <v>7603</v>
      </c>
      <c r="T122" s="68" t="s">
        <v>135</v>
      </c>
      <c r="U122" s="68" t="s">
        <v>135</v>
      </c>
      <c r="V122" s="68" t="s">
        <v>136</v>
      </c>
      <c r="W122" s="68" t="s">
        <v>137</v>
      </c>
      <c r="X122" s="68" t="s">
        <v>225</v>
      </c>
      <c r="Y122" s="68" t="s">
        <v>7604</v>
      </c>
      <c r="Z122" s="68" t="s">
        <v>7605</v>
      </c>
      <c r="AA122" s="68" t="s">
        <v>139</v>
      </c>
      <c r="AB122" s="68" t="s">
        <v>140</v>
      </c>
      <c r="AC122" s="68" t="s">
        <v>5272</v>
      </c>
      <c r="AD122" s="68" t="s">
        <v>143</v>
      </c>
      <c r="AE122" s="68" t="s">
        <v>5272</v>
      </c>
      <c r="AF122" s="68" t="s">
        <v>143</v>
      </c>
      <c r="AG122" s="68" t="s">
        <v>235</v>
      </c>
      <c r="AH122" s="68" t="s">
        <v>141</v>
      </c>
      <c r="AI122" s="68" t="s">
        <v>143</v>
      </c>
      <c r="AJ122" s="68" t="s">
        <v>143</v>
      </c>
      <c r="AK122" s="68" t="s">
        <v>142</v>
      </c>
      <c r="AL122" s="68" t="s">
        <v>143</v>
      </c>
      <c r="AM122" s="68" t="s">
        <v>7132</v>
      </c>
      <c r="AN122" s="68" t="s">
        <v>143</v>
      </c>
      <c r="AO122" s="68" t="s">
        <v>7606</v>
      </c>
      <c r="AP122" s="68" t="s">
        <v>7607</v>
      </c>
      <c r="AQ122" s="68" t="s">
        <v>7608</v>
      </c>
      <c r="AR122" s="68" t="s">
        <v>250</v>
      </c>
      <c r="AS122" s="68" t="s">
        <v>179</v>
      </c>
      <c r="AT122" s="68" t="s">
        <v>250</v>
      </c>
      <c r="AU122" s="68" t="s">
        <v>7609</v>
      </c>
      <c r="AV122" s="68" t="s">
        <v>234</v>
      </c>
      <c r="AW122" s="68" t="s">
        <v>165</v>
      </c>
      <c r="AX122" s="68" t="s">
        <v>235</v>
      </c>
      <c r="AY122" s="68" t="s">
        <v>148</v>
      </c>
      <c r="AZ122" s="68" t="s">
        <v>139</v>
      </c>
      <c r="BA122" s="68" t="s">
        <v>236</v>
      </c>
      <c r="BB122" s="68" t="s">
        <v>150</v>
      </c>
      <c r="BC122" s="68" t="s">
        <v>156</v>
      </c>
      <c r="BD122" s="68" t="s">
        <v>157</v>
      </c>
      <c r="BE122" s="68" t="s">
        <v>237</v>
      </c>
      <c r="BF122" s="68" t="s">
        <v>7605</v>
      </c>
      <c r="BG122" s="68" t="s">
        <v>5272</v>
      </c>
      <c r="BH122" s="68" t="s">
        <v>143</v>
      </c>
      <c r="BI122" s="68" t="s">
        <v>143</v>
      </c>
      <c r="BJ122" s="68" t="s">
        <v>143</v>
      </c>
      <c r="BK122" s="68" t="s">
        <v>136</v>
      </c>
      <c r="BL122" s="68" t="s">
        <v>143</v>
      </c>
      <c r="BM122" s="68" t="s">
        <v>160</v>
      </c>
      <c r="BN122" s="68" t="s">
        <v>143</v>
      </c>
      <c r="BO122" s="68" t="s">
        <v>143</v>
      </c>
      <c r="BP122" s="68" t="s">
        <v>143</v>
      </c>
      <c r="BQ122" s="68" t="s">
        <v>7610</v>
      </c>
      <c r="BR122" s="68" t="s">
        <v>5684</v>
      </c>
      <c r="BS122" s="68" t="s">
        <v>314</v>
      </c>
      <c r="BT122" s="68" t="s">
        <v>7132</v>
      </c>
      <c r="BU122" s="68" t="s">
        <v>7132</v>
      </c>
      <c r="BV122" s="68" t="s">
        <v>135</v>
      </c>
      <c r="BW122" s="68" t="s">
        <v>135</v>
      </c>
      <c r="BX122" s="68" t="s">
        <v>135</v>
      </c>
      <c r="BY122" s="68" t="s">
        <v>148</v>
      </c>
      <c r="BZ122" s="68" t="s">
        <v>4355</v>
      </c>
      <c r="CA122" s="68" t="s">
        <v>174</v>
      </c>
      <c r="CB122" s="68" t="s">
        <v>143</v>
      </c>
      <c r="CC122" s="68" t="s">
        <v>143</v>
      </c>
      <c r="CD122" s="68" t="s">
        <v>143</v>
      </c>
      <c r="CE122" s="68" t="s">
        <v>143</v>
      </c>
      <c r="CF122" s="68" t="s">
        <v>2261</v>
      </c>
      <c r="CG122" s="68" t="s">
        <v>143</v>
      </c>
      <c r="CH122" s="68" t="s">
        <v>143</v>
      </c>
      <c r="CI122" s="68" t="s">
        <v>143</v>
      </c>
      <c r="CJ122" s="68" t="s">
        <v>5272</v>
      </c>
      <c r="CK122" s="68" t="s">
        <v>143</v>
      </c>
      <c r="CL122" s="68" t="s">
        <v>143</v>
      </c>
      <c r="CM122" s="68" t="s">
        <v>143</v>
      </c>
      <c r="CN122" s="68" t="s">
        <v>143</v>
      </c>
      <c r="CO122" s="68" t="s">
        <v>143</v>
      </c>
      <c r="CP122" s="68" t="s">
        <v>143</v>
      </c>
      <c r="CQ122" s="68" t="s">
        <v>143</v>
      </c>
      <c r="CR122" s="68" t="s">
        <v>143</v>
      </c>
      <c r="CS122" s="68" t="s">
        <v>1</v>
      </c>
      <c r="CT122" s="68" t="s">
        <v>143</v>
      </c>
      <c r="CU122" s="68" t="s">
        <v>1</v>
      </c>
      <c r="CV122" s="68" t="s">
        <v>2092</v>
      </c>
      <c r="CW122" s="68" t="s">
        <v>143</v>
      </c>
      <c r="CX122" s="68" t="s">
        <v>258</v>
      </c>
      <c r="CY122" s="68" t="s">
        <v>166</v>
      </c>
      <c r="CZ122" s="68" t="s">
        <v>136</v>
      </c>
      <c r="DA122" s="68" t="s">
        <v>1989</v>
      </c>
      <c r="DB122" s="68" t="s">
        <v>143</v>
      </c>
      <c r="DC122" s="68" t="s">
        <v>225</v>
      </c>
      <c r="DD122" s="68" t="s">
        <v>164</v>
      </c>
      <c r="DE122" s="68" t="s">
        <v>6302</v>
      </c>
      <c r="DF122" s="68" t="s">
        <v>3995</v>
      </c>
      <c r="DG122" s="68" t="s">
        <v>143</v>
      </c>
      <c r="DH122" s="68" t="s">
        <v>143</v>
      </c>
      <c r="DI122" s="68" t="s">
        <v>143</v>
      </c>
      <c r="DK122" s="3"/>
    </row>
    <row r="123" spans="1:115" s="68" customFormat="1" hidden="1" x14ac:dyDescent="0.2">
      <c r="A123" s="73">
        <v>45323</v>
      </c>
      <c r="B123" s="3" t="s">
        <v>15607</v>
      </c>
      <c r="C123" s="68">
        <v>116796</v>
      </c>
      <c r="D123" s="68" t="s">
        <v>7400</v>
      </c>
      <c r="E123" s="68" t="s">
        <v>164</v>
      </c>
      <c r="F123" s="69">
        <v>45334</v>
      </c>
      <c r="G123" s="68" t="s">
        <v>165</v>
      </c>
      <c r="H123" s="68" t="s">
        <v>166</v>
      </c>
      <c r="I123" s="70">
        <v>104.83</v>
      </c>
      <c r="J123" s="70">
        <v>104.83</v>
      </c>
      <c r="K123" s="71">
        <f t="shared" si="1"/>
        <v>4.8773769826702604E-3</v>
      </c>
      <c r="L123" s="68" t="s">
        <v>394</v>
      </c>
      <c r="M123" s="68" t="s">
        <v>129</v>
      </c>
      <c r="N123" s="68" t="s">
        <v>219</v>
      </c>
      <c r="O123" s="68" t="s">
        <v>7611</v>
      </c>
      <c r="P123" s="93" t="s">
        <v>7612</v>
      </c>
      <c r="Q123" s="68" t="s">
        <v>170</v>
      </c>
      <c r="R123" s="68" t="s">
        <v>7613</v>
      </c>
      <c r="S123" s="68" t="s">
        <v>7614</v>
      </c>
      <c r="T123" s="68" t="s">
        <v>135</v>
      </c>
      <c r="U123" s="68" t="s">
        <v>135</v>
      </c>
      <c r="V123" s="68" t="s">
        <v>136</v>
      </c>
      <c r="W123" s="68" t="s">
        <v>137</v>
      </c>
      <c r="X123" s="68" t="s">
        <v>225</v>
      </c>
      <c r="Y123" s="68" t="s">
        <v>7615</v>
      </c>
      <c r="Z123" s="68" t="s">
        <v>7616</v>
      </c>
      <c r="AA123" s="68" t="s">
        <v>139</v>
      </c>
      <c r="AB123" s="68" t="s">
        <v>140</v>
      </c>
      <c r="AC123" s="68" t="s">
        <v>5272</v>
      </c>
      <c r="AD123" s="68" t="s">
        <v>143</v>
      </c>
      <c r="AE123" s="68" t="s">
        <v>5272</v>
      </c>
      <c r="AF123" s="68" t="s">
        <v>143</v>
      </c>
      <c r="AG123" s="68" t="s">
        <v>235</v>
      </c>
      <c r="AH123" s="68" t="s">
        <v>141</v>
      </c>
      <c r="AI123" s="68" t="s">
        <v>143</v>
      </c>
      <c r="AJ123" s="68" t="s">
        <v>143</v>
      </c>
      <c r="AK123" s="68" t="s">
        <v>142</v>
      </c>
      <c r="AL123" s="68" t="s">
        <v>143</v>
      </c>
      <c r="AM123" s="68" t="s">
        <v>7617</v>
      </c>
      <c r="AN123" s="68" t="s">
        <v>143</v>
      </c>
      <c r="AO123" s="68" t="s">
        <v>7618</v>
      </c>
      <c r="AP123" s="68" t="s">
        <v>7619</v>
      </c>
      <c r="AQ123" s="68" t="s">
        <v>7620</v>
      </c>
      <c r="AR123" s="68" t="s">
        <v>230</v>
      </c>
      <c r="AS123" s="68" t="s">
        <v>231</v>
      </c>
      <c r="AT123" s="68" t="s">
        <v>2059</v>
      </c>
      <c r="AU123" s="68" t="s">
        <v>7621</v>
      </c>
      <c r="AV123" s="68" t="s">
        <v>234</v>
      </c>
      <c r="AW123" s="68" t="s">
        <v>165</v>
      </c>
      <c r="AX123" s="68" t="s">
        <v>235</v>
      </c>
      <c r="AY123" s="68" t="s">
        <v>148</v>
      </c>
      <c r="AZ123" s="68" t="s">
        <v>139</v>
      </c>
      <c r="BA123" s="68" t="s">
        <v>236</v>
      </c>
      <c r="BB123" s="68" t="s">
        <v>150</v>
      </c>
      <c r="BC123" s="68" t="s">
        <v>156</v>
      </c>
      <c r="BD123" s="68" t="s">
        <v>157</v>
      </c>
      <c r="BE123" s="68" t="s">
        <v>303</v>
      </c>
      <c r="BF123" s="68" t="s">
        <v>7616</v>
      </c>
      <c r="BG123" s="68" t="s">
        <v>5272</v>
      </c>
      <c r="BH123" s="68" t="s">
        <v>143</v>
      </c>
      <c r="BI123" s="68" t="s">
        <v>143</v>
      </c>
      <c r="BJ123" s="68" t="s">
        <v>143</v>
      </c>
      <c r="BK123" s="68" t="s">
        <v>136</v>
      </c>
      <c r="BL123" s="68" t="s">
        <v>143</v>
      </c>
      <c r="BM123" s="68" t="s">
        <v>160</v>
      </c>
      <c r="BN123" s="68" t="s">
        <v>143</v>
      </c>
      <c r="BO123" s="68" t="s">
        <v>164</v>
      </c>
      <c r="BP123" s="68" t="s">
        <v>143</v>
      </c>
      <c r="BQ123" s="68" t="s">
        <v>7622</v>
      </c>
      <c r="BR123" s="68" t="s">
        <v>5352</v>
      </c>
      <c r="BS123" s="68" t="s">
        <v>162</v>
      </c>
      <c r="BT123" s="68" t="s">
        <v>7617</v>
      </c>
      <c r="BU123" s="68" t="s">
        <v>7617</v>
      </c>
      <c r="BV123" s="68" t="s">
        <v>135</v>
      </c>
      <c r="BW123" s="68" t="s">
        <v>135</v>
      </c>
      <c r="BX123" s="68" t="s">
        <v>135</v>
      </c>
      <c r="BY123" s="68" t="s">
        <v>148</v>
      </c>
      <c r="BZ123" s="68" t="s">
        <v>4355</v>
      </c>
      <c r="CA123" s="68" t="s">
        <v>174</v>
      </c>
      <c r="CB123" s="68" t="s">
        <v>143</v>
      </c>
      <c r="CC123" s="68" t="s">
        <v>143</v>
      </c>
      <c r="CD123" s="68" t="s">
        <v>143</v>
      </c>
      <c r="CE123" s="68" t="s">
        <v>143</v>
      </c>
      <c r="CF123" s="68" t="s">
        <v>2261</v>
      </c>
      <c r="CG123" s="68" t="s">
        <v>143</v>
      </c>
      <c r="CH123" s="68" t="s">
        <v>143</v>
      </c>
      <c r="CI123" s="68" t="s">
        <v>143</v>
      </c>
      <c r="CJ123" s="68" t="s">
        <v>5272</v>
      </c>
      <c r="CK123" s="68" t="s">
        <v>143</v>
      </c>
      <c r="CL123" s="68" t="s">
        <v>143</v>
      </c>
      <c r="CM123" s="68" t="s">
        <v>143</v>
      </c>
      <c r="CN123" s="68" t="s">
        <v>143</v>
      </c>
      <c r="CO123" s="68" t="s">
        <v>7623</v>
      </c>
      <c r="CP123" s="68" t="s">
        <v>143</v>
      </c>
      <c r="CQ123" s="68" t="s">
        <v>143</v>
      </c>
      <c r="CR123" s="68" t="s">
        <v>143</v>
      </c>
      <c r="CS123" s="68" t="s">
        <v>1</v>
      </c>
      <c r="CT123" s="68" t="s">
        <v>143</v>
      </c>
      <c r="CU123" s="68" t="s">
        <v>1</v>
      </c>
      <c r="CV123" s="68" t="s">
        <v>1985</v>
      </c>
      <c r="CW123" s="68" t="s">
        <v>143</v>
      </c>
      <c r="CX123" s="68" t="s">
        <v>394</v>
      </c>
      <c r="CY123" s="68" t="s">
        <v>166</v>
      </c>
      <c r="CZ123" s="68" t="s">
        <v>136</v>
      </c>
      <c r="DA123" s="68" t="s">
        <v>1989</v>
      </c>
      <c r="DB123" s="68" t="s">
        <v>143</v>
      </c>
      <c r="DC123" s="68" t="s">
        <v>225</v>
      </c>
      <c r="DD123" s="68" t="s">
        <v>164</v>
      </c>
      <c r="DE123" s="68" t="s">
        <v>6302</v>
      </c>
      <c r="DF123" s="68" t="s">
        <v>3995</v>
      </c>
      <c r="DG123" s="68" t="s">
        <v>143</v>
      </c>
      <c r="DH123" s="68" t="s">
        <v>7624</v>
      </c>
      <c r="DI123" s="68" t="s">
        <v>143</v>
      </c>
      <c r="DK123" s="3"/>
    </row>
    <row r="124" spans="1:115" s="68" customFormat="1" ht="25.5" hidden="1" x14ac:dyDescent="0.2">
      <c r="A124" s="73">
        <v>45323</v>
      </c>
      <c r="B124" s="3" t="s">
        <v>15606</v>
      </c>
      <c r="C124" s="68">
        <v>117821</v>
      </c>
      <c r="D124" s="68" t="s">
        <v>7625</v>
      </c>
      <c r="E124" s="68" t="s">
        <v>2037</v>
      </c>
      <c r="F124" s="69">
        <v>45337</v>
      </c>
      <c r="G124" s="68" t="s">
        <v>126</v>
      </c>
      <c r="H124" s="68" t="s">
        <v>166</v>
      </c>
      <c r="I124" s="70">
        <v>65.58</v>
      </c>
      <c r="J124" s="70">
        <v>68.680000000000007</v>
      </c>
      <c r="K124" s="71">
        <f t="shared" si="1"/>
        <v>3.0512103646238259E-3</v>
      </c>
      <c r="L124" s="68" t="s">
        <v>342</v>
      </c>
      <c r="M124" s="68" t="s">
        <v>129</v>
      </c>
      <c r="N124" s="68" t="s">
        <v>1151</v>
      </c>
      <c r="O124" s="68" t="s">
        <v>7626</v>
      </c>
      <c r="P124" s="93" t="s">
        <v>4239</v>
      </c>
      <c r="Q124" s="68" t="s">
        <v>170</v>
      </c>
      <c r="R124" s="68" t="s">
        <v>7627</v>
      </c>
      <c r="S124" s="68" t="s">
        <v>4241</v>
      </c>
      <c r="T124" s="68" t="s">
        <v>7628</v>
      </c>
      <c r="U124" s="68" t="s">
        <v>7629</v>
      </c>
      <c r="V124" s="68" t="s">
        <v>136</v>
      </c>
      <c r="W124" s="68" t="s">
        <v>137</v>
      </c>
      <c r="X124" s="68" t="s">
        <v>349</v>
      </c>
      <c r="Y124" s="68" t="s">
        <v>7630</v>
      </c>
      <c r="Z124" s="68" t="s">
        <v>7631</v>
      </c>
      <c r="AA124" s="68" t="s">
        <v>139</v>
      </c>
      <c r="AB124" s="68" t="s">
        <v>140</v>
      </c>
      <c r="AC124" s="68" t="s">
        <v>5272</v>
      </c>
      <c r="AD124" s="68" t="s">
        <v>143</v>
      </c>
      <c r="AE124" s="68" t="s">
        <v>7632</v>
      </c>
      <c r="AF124" s="68" t="s">
        <v>143</v>
      </c>
      <c r="AG124" s="68" t="s">
        <v>5974</v>
      </c>
      <c r="AH124" s="68" t="s">
        <v>141</v>
      </c>
      <c r="AI124" s="68" t="s">
        <v>143</v>
      </c>
      <c r="AJ124" s="68" t="s">
        <v>7632</v>
      </c>
      <c r="AK124" s="68" t="s">
        <v>142</v>
      </c>
      <c r="AL124" s="68" t="s">
        <v>143</v>
      </c>
      <c r="AM124" s="68" t="s">
        <v>7633</v>
      </c>
      <c r="AN124" s="68" t="s">
        <v>174</v>
      </c>
      <c r="AO124" s="68" t="s">
        <v>7634</v>
      </c>
      <c r="AP124" s="68" t="s">
        <v>2590</v>
      </c>
      <c r="AQ124" s="68" t="s">
        <v>7635</v>
      </c>
      <c r="AR124" s="68" t="s">
        <v>250</v>
      </c>
      <c r="AS124" s="68" t="s">
        <v>179</v>
      </c>
      <c r="AT124" s="68" t="s">
        <v>7636</v>
      </c>
      <c r="AU124" s="68" t="s">
        <v>7637</v>
      </c>
      <c r="AV124" s="68" t="s">
        <v>145</v>
      </c>
      <c r="AW124" s="68" t="s">
        <v>146</v>
      </c>
      <c r="AX124" s="68" t="s">
        <v>1154</v>
      </c>
      <c r="AY124" s="68" t="s">
        <v>148</v>
      </c>
      <c r="AZ124" s="68" t="s">
        <v>139</v>
      </c>
      <c r="BA124" s="68" t="s">
        <v>149</v>
      </c>
      <c r="BB124" s="68" t="s">
        <v>150</v>
      </c>
      <c r="BC124" s="68" t="s">
        <v>156</v>
      </c>
      <c r="BD124" s="68" t="s">
        <v>157</v>
      </c>
      <c r="BE124" s="68" t="s">
        <v>303</v>
      </c>
      <c r="BF124" s="68" t="s">
        <v>7638</v>
      </c>
      <c r="BG124" s="68" t="s">
        <v>5272</v>
      </c>
      <c r="BH124" s="68" t="s">
        <v>143</v>
      </c>
      <c r="BI124" s="68" t="s">
        <v>143</v>
      </c>
      <c r="BJ124" s="68" t="s">
        <v>143</v>
      </c>
      <c r="BK124" s="68" t="s">
        <v>136</v>
      </c>
      <c r="BL124" s="68" t="s">
        <v>143</v>
      </c>
      <c r="BM124" s="68" t="s">
        <v>160</v>
      </c>
      <c r="BN124" s="68" t="s">
        <v>160</v>
      </c>
      <c r="BO124" s="68" t="s">
        <v>143</v>
      </c>
      <c r="BP124" s="68" t="s">
        <v>143</v>
      </c>
      <c r="BQ124" s="68" t="s">
        <v>3313</v>
      </c>
      <c r="BR124" s="68" t="s">
        <v>5352</v>
      </c>
      <c r="BS124" s="68" t="s">
        <v>162</v>
      </c>
      <c r="BT124" s="68" t="s">
        <v>7632</v>
      </c>
      <c r="BU124" s="68" t="s">
        <v>7632</v>
      </c>
      <c r="BV124" s="68" t="s">
        <v>135</v>
      </c>
      <c r="BW124" s="68" t="s">
        <v>135</v>
      </c>
      <c r="BX124" s="68" t="s">
        <v>135</v>
      </c>
      <c r="BY124" s="68" t="s">
        <v>148</v>
      </c>
      <c r="BZ124" s="68" t="s">
        <v>4245</v>
      </c>
      <c r="CA124" s="68" t="s">
        <v>174</v>
      </c>
      <c r="CB124" s="68" t="s">
        <v>143</v>
      </c>
      <c r="CC124" s="68" t="s">
        <v>143</v>
      </c>
      <c r="CD124" s="68" t="s">
        <v>362</v>
      </c>
      <c r="CE124" s="68" t="s">
        <v>4239</v>
      </c>
      <c r="CF124" s="68" t="s">
        <v>2261</v>
      </c>
      <c r="CG124" s="68" t="s">
        <v>2261</v>
      </c>
      <c r="CH124" s="68" t="s">
        <v>143</v>
      </c>
      <c r="CI124" s="68" t="s">
        <v>143</v>
      </c>
      <c r="CJ124" s="68" t="s">
        <v>5272</v>
      </c>
      <c r="CK124" s="68" t="s">
        <v>143</v>
      </c>
      <c r="CL124" s="68" t="s">
        <v>143</v>
      </c>
      <c r="CM124" s="68" t="s">
        <v>143</v>
      </c>
      <c r="CN124" s="68" t="s">
        <v>143</v>
      </c>
      <c r="CO124" s="68" t="s">
        <v>143</v>
      </c>
      <c r="CP124" s="68" t="s">
        <v>143</v>
      </c>
      <c r="CQ124" s="68" t="s">
        <v>143</v>
      </c>
      <c r="CR124" s="68" t="s">
        <v>143</v>
      </c>
      <c r="CS124" s="68" t="s">
        <v>1</v>
      </c>
      <c r="CT124" s="68" t="s">
        <v>143</v>
      </c>
      <c r="CU124" s="68" t="s">
        <v>1</v>
      </c>
      <c r="CV124" s="68" t="s">
        <v>1985</v>
      </c>
      <c r="CW124" s="68" t="s">
        <v>1985</v>
      </c>
      <c r="CX124" s="68" t="s">
        <v>342</v>
      </c>
      <c r="CY124" s="68" t="s">
        <v>166</v>
      </c>
      <c r="CZ124" s="68" t="s">
        <v>136</v>
      </c>
      <c r="DA124" s="68" t="s">
        <v>1986</v>
      </c>
      <c r="DB124" s="68" t="s">
        <v>143</v>
      </c>
      <c r="DC124" s="68" t="s">
        <v>143</v>
      </c>
      <c r="DD124" s="68" t="s">
        <v>2037</v>
      </c>
      <c r="DE124" s="68" t="s">
        <v>6302</v>
      </c>
      <c r="DF124" s="68" t="s">
        <v>5830</v>
      </c>
      <c r="DG124" s="68" t="s">
        <v>143</v>
      </c>
      <c r="DH124" s="68" t="s">
        <v>143</v>
      </c>
      <c r="DI124" s="68" t="s">
        <v>143</v>
      </c>
      <c r="DK124" s="3"/>
    </row>
    <row r="125" spans="1:115" s="68" customFormat="1" x14ac:dyDescent="0.2">
      <c r="A125" s="73">
        <v>45323</v>
      </c>
      <c r="B125" s="3" t="s">
        <v>19</v>
      </c>
      <c r="C125" s="68">
        <v>117913</v>
      </c>
      <c r="D125" s="68" t="s">
        <v>7488</v>
      </c>
      <c r="E125" s="68" t="s">
        <v>364</v>
      </c>
      <c r="F125" s="69">
        <v>45341</v>
      </c>
      <c r="G125" s="68" t="s">
        <v>126</v>
      </c>
      <c r="H125" s="68" t="s">
        <v>166</v>
      </c>
      <c r="I125" s="70">
        <v>480</v>
      </c>
      <c r="J125" s="70">
        <v>480</v>
      </c>
      <c r="K125" s="71">
        <f t="shared" si="1"/>
        <v>2.233273825891181E-2</v>
      </c>
      <c r="L125" s="68" t="s">
        <v>374</v>
      </c>
      <c r="M125" s="68" t="s">
        <v>129</v>
      </c>
      <c r="N125" s="68" t="s">
        <v>1065</v>
      </c>
      <c r="O125" s="68" t="s">
        <v>7639</v>
      </c>
      <c r="P125" s="93" t="s">
        <v>7640</v>
      </c>
      <c r="Q125" s="68" t="s">
        <v>530</v>
      </c>
      <c r="R125" s="68" t="s">
        <v>7641</v>
      </c>
      <c r="S125" s="68" t="s">
        <v>6209</v>
      </c>
      <c r="T125" s="68" t="s">
        <v>135</v>
      </c>
      <c r="U125" s="68" t="s">
        <v>135</v>
      </c>
      <c r="V125" s="68" t="s">
        <v>136</v>
      </c>
      <c r="W125" s="68" t="s">
        <v>137</v>
      </c>
      <c r="X125" s="68" t="s">
        <v>173</v>
      </c>
      <c r="Y125" s="68" t="s">
        <v>7642</v>
      </c>
      <c r="Z125" s="68" t="s">
        <v>7643</v>
      </c>
      <c r="AA125" s="68" t="s">
        <v>139</v>
      </c>
      <c r="AB125" s="68" t="s">
        <v>140</v>
      </c>
      <c r="AC125" s="68" t="s">
        <v>5272</v>
      </c>
      <c r="AD125" s="68" t="s">
        <v>143</v>
      </c>
      <c r="AE125" s="68" t="s">
        <v>7390</v>
      </c>
      <c r="AF125" s="68" t="s">
        <v>143</v>
      </c>
      <c r="AG125" s="68" t="s">
        <v>5974</v>
      </c>
      <c r="AH125" s="68" t="s">
        <v>141</v>
      </c>
      <c r="AI125" s="68" t="s">
        <v>143</v>
      </c>
      <c r="AJ125" s="68" t="s">
        <v>7390</v>
      </c>
      <c r="AK125" s="68" t="s">
        <v>142</v>
      </c>
      <c r="AL125" s="68" t="s">
        <v>143</v>
      </c>
      <c r="AM125" s="68" t="s">
        <v>7390</v>
      </c>
      <c r="AN125" s="68" t="s">
        <v>174</v>
      </c>
      <c r="AO125" s="68" t="s">
        <v>7644</v>
      </c>
      <c r="AP125" s="68" t="s">
        <v>4342</v>
      </c>
      <c r="AQ125" s="68" t="s">
        <v>309</v>
      </c>
      <c r="AR125" s="68" t="s">
        <v>148</v>
      </c>
      <c r="AS125" s="68" t="s">
        <v>139</v>
      </c>
      <c r="AT125" s="68" t="s">
        <v>154</v>
      </c>
      <c r="AU125" s="68" t="s">
        <v>2261</v>
      </c>
      <c r="AV125" s="68" t="s">
        <v>631</v>
      </c>
      <c r="AW125" s="68" t="s">
        <v>632</v>
      </c>
      <c r="AX125" s="68" t="s">
        <v>1068</v>
      </c>
      <c r="AY125" s="68" t="s">
        <v>148</v>
      </c>
      <c r="AZ125" s="68" t="s">
        <v>139</v>
      </c>
      <c r="BA125" s="68" t="s">
        <v>149</v>
      </c>
      <c r="BB125" s="68" t="s">
        <v>634</v>
      </c>
      <c r="BC125" s="68" t="s">
        <v>156</v>
      </c>
      <c r="BD125" s="68" t="s">
        <v>157</v>
      </c>
      <c r="BE125" s="68" t="s">
        <v>303</v>
      </c>
      <c r="BF125" s="68" t="s">
        <v>7645</v>
      </c>
      <c r="BG125" s="68" t="s">
        <v>5272</v>
      </c>
      <c r="BH125" s="68" t="s">
        <v>143</v>
      </c>
      <c r="BI125" s="68" t="s">
        <v>143</v>
      </c>
      <c r="BJ125" s="68" t="s">
        <v>143</v>
      </c>
      <c r="BK125" s="68" t="s">
        <v>136</v>
      </c>
      <c r="BL125" s="68" t="s">
        <v>143</v>
      </c>
      <c r="BM125" s="68" t="s">
        <v>160</v>
      </c>
      <c r="BN125" s="68" t="s">
        <v>160</v>
      </c>
      <c r="BO125" s="68" t="s">
        <v>143</v>
      </c>
      <c r="BP125" s="68" t="s">
        <v>143</v>
      </c>
      <c r="BQ125" s="68" t="s">
        <v>6903</v>
      </c>
      <c r="BR125" s="68" t="s">
        <v>5352</v>
      </c>
      <c r="BS125" s="68" t="s">
        <v>162</v>
      </c>
      <c r="BT125" s="68" t="s">
        <v>7390</v>
      </c>
      <c r="BU125" s="68" t="s">
        <v>7390</v>
      </c>
      <c r="BV125" s="68" t="s">
        <v>135</v>
      </c>
      <c r="BW125" s="68" t="s">
        <v>135</v>
      </c>
      <c r="BX125" s="68" t="s">
        <v>135</v>
      </c>
      <c r="BY125" s="68" t="s">
        <v>148</v>
      </c>
      <c r="BZ125" s="68" t="s">
        <v>2841</v>
      </c>
      <c r="CA125" s="68" t="s">
        <v>174</v>
      </c>
      <c r="CB125" s="68" t="s">
        <v>143</v>
      </c>
      <c r="CC125" s="68" t="s">
        <v>143</v>
      </c>
      <c r="CD125" s="68" t="s">
        <v>143</v>
      </c>
      <c r="CE125" s="68" t="s">
        <v>143</v>
      </c>
      <c r="CF125" s="68" t="s">
        <v>2261</v>
      </c>
      <c r="CG125" s="68" t="s">
        <v>2261</v>
      </c>
      <c r="CH125" s="68" t="s">
        <v>143</v>
      </c>
      <c r="CI125" s="68" t="s">
        <v>143</v>
      </c>
      <c r="CJ125" s="68" t="s">
        <v>5272</v>
      </c>
      <c r="CK125" s="68" t="s">
        <v>143</v>
      </c>
      <c r="CL125" s="68" t="s">
        <v>143</v>
      </c>
      <c r="CM125" s="68" t="s">
        <v>143</v>
      </c>
      <c r="CN125" s="68" t="s">
        <v>143</v>
      </c>
      <c r="CO125" s="68" t="s">
        <v>143</v>
      </c>
      <c r="CP125" s="68" t="s">
        <v>143</v>
      </c>
      <c r="CQ125" s="68" t="s">
        <v>143</v>
      </c>
      <c r="CR125" s="68" t="s">
        <v>143</v>
      </c>
      <c r="CS125" s="68" t="s">
        <v>1</v>
      </c>
      <c r="CT125" s="68" t="s">
        <v>143</v>
      </c>
      <c r="CU125" s="68" t="s">
        <v>1</v>
      </c>
      <c r="CV125" s="68" t="s">
        <v>1985</v>
      </c>
      <c r="CW125" s="68" t="s">
        <v>1985</v>
      </c>
      <c r="CX125" s="68" t="s">
        <v>374</v>
      </c>
      <c r="CY125" s="68" t="s">
        <v>166</v>
      </c>
      <c r="CZ125" s="68" t="s">
        <v>136</v>
      </c>
      <c r="DA125" s="68" t="s">
        <v>2007</v>
      </c>
      <c r="DB125" s="68" t="s">
        <v>143</v>
      </c>
      <c r="DC125" s="68" t="s">
        <v>143</v>
      </c>
      <c r="DD125" s="68" t="s">
        <v>364</v>
      </c>
      <c r="DE125" s="68" t="s">
        <v>6302</v>
      </c>
      <c r="DF125" s="68" t="s">
        <v>2271</v>
      </c>
      <c r="DG125" s="68" t="s">
        <v>143</v>
      </c>
      <c r="DH125" s="68" t="s">
        <v>143</v>
      </c>
      <c r="DI125" s="68" t="s">
        <v>143</v>
      </c>
      <c r="DK125" s="3"/>
    </row>
    <row r="126" spans="1:115" s="68" customFormat="1" hidden="1" x14ac:dyDescent="0.2">
      <c r="A126" s="73">
        <v>45323</v>
      </c>
      <c r="B126" s="3" t="s">
        <v>11</v>
      </c>
      <c r="C126" s="68">
        <v>117915</v>
      </c>
      <c r="D126" s="68" t="s">
        <v>11</v>
      </c>
      <c r="E126" s="68" t="s">
        <v>190</v>
      </c>
      <c r="F126" s="69">
        <v>45338</v>
      </c>
      <c r="G126" s="68" t="s">
        <v>165</v>
      </c>
      <c r="H126" s="68" t="s">
        <v>166</v>
      </c>
      <c r="I126" s="70">
        <v>480</v>
      </c>
      <c r="J126" s="70">
        <v>480</v>
      </c>
      <c r="K126" s="71">
        <f t="shared" si="1"/>
        <v>2.233273825891181E-2</v>
      </c>
      <c r="L126" s="68" t="s">
        <v>374</v>
      </c>
      <c r="M126" s="68" t="s">
        <v>129</v>
      </c>
      <c r="N126" s="68" t="s">
        <v>960</v>
      </c>
      <c r="O126" s="68" t="s">
        <v>4338</v>
      </c>
      <c r="P126" s="93" t="s">
        <v>3939</v>
      </c>
      <c r="Q126" s="68" t="s">
        <v>530</v>
      </c>
      <c r="R126" s="68" t="s">
        <v>7646</v>
      </c>
      <c r="S126" s="68" t="s">
        <v>7647</v>
      </c>
      <c r="T126" s="68" t="s">
        <v>135</v>
      </c>
      <c r="U126" s="68" t="s">
        <v>135</v>
      </c>
      <c r="V126" s="68" t="s">
        <v>136</v>
      </c>
      <c r="W126" s="68" t="s">
        <v>137</v>
      </c>
      <c r="X126" s="68" t="s">
        <v>225</v>
      </c>
      <c r="Y126" s="68" t="s">
        <v>7648</v>
      </c>
      <c r="Z126" s="68" t="s">
        <v>7649</v>
      </c>
      <c r="AA126" s="68" t="s">
        <v>139</v>
      </c>
      <c r="AB126" s="68" t="s">
        <v>140</v>
      </c>
      <c r="AC126" s="68" t="s">
        <v>5272</v>
      </c>
      <c r="AD126" s="68" t="s">
        <v>143</v>
      </c>
      <c r="AE126" s="68" t="s">
        <v>5272</v>
      </c>
      <c r="AF126" s="68" t="s">
        <v>143</v>
      </c>
      <c r="AG126" s="68" t="s">
        <v>235</v>
      </c>
      <c r="AH126" s="68" t="s">
        <v>141</v>
      </c>
      <c r="AI126" s="68" t="s">
        <v>143</v>
      </c>
      <c r="AJ126" s="68" t="s">
        <v>143</v>
      </c>
      <c r="AK126" s="68" t="s">
        <v>142</v>
      </c>
      <c r="AL126" s="68" t="s">
        <v>143</v>
      </c>
      <c r="AM126" s="68" t="s">
        <v>7390</v>
      </c>
      <c r="AN126" s="68" t="s">
        <v>143</v>
      </c>
      <c r="AO126" s="68" t="s">
        <v>7650</v>
      </c>
      <c r="AP126" s="68" t="s">
        <v>7650</v>
      </c>
      <c r="AQ126" s="68" t="s">
        <v>309</v>
      </c>
      <c r="AR126" s="68" t="s">
        <v>148</v>
      </c>
      <c r="AS126" s="68" t="s">
        <v>139</v>
      </c>
      <c r="AT126" s="68" t="s">
        <v>154</v>
      </c>
      <c r="AU126" s="68" t="s">
        <v>5272</v>
      </c>
      <c r="AV126" s="68" t="s">
        <v>145</v>
      </c>
      <c r="AW126" s="68" t="s">
        <v>146</v>
      </c>
      <c r="AX126" s="68" t="s">
        <v>972</v>
      </c>
      <c r="AY126" s="68" t="s">
        <v>148</v>
      </c>
      <c r="AZ126" s="68" t="s">
        <v>139</v>
      </c>
      <c r="BA126" s="68" t="s">
        <v>149</v>
      </c>
      <c r="BB126" s="68" t="s">
        <v>150</v>
      </c>
      <c r="BC126" s="68" t="s">
        <v>156</v>
      </c>
      <c r="BD126" s="68" t="s">
        <v>157</v>
      </c>
      <c r="BE126" s="68" t="s">
        <v>303</v>
      </c>
      <c r="BF126" s="68" t="s">
        <v>7649</v>
      </c>
      <c r="BG126" s="68" t="s">
        <v>5272</v>
      </c>
      <c r="BH126" s="68" t="s">
        <v>143</v>
      </c>
      <c r="BI126" s="68" t="s">
        <v>143</v>
      </c>
      <c r="BJ126" s="68" t="s">
        <v>143</v>
      </c>
      <c r="BK126" s="68" t="s">
        <v>136</v>
      </c>
      <c r="BL126" s="68" t="s">
        <v>143</v>
      </c>
      <c r="BM126" s="68" t="s">
        <v>160</v>
      </c>
      <c r="BN126" s="68" t="s">
        <v>143</v>
      </c>
      <c r="BO126" s="68" t="s">
        <v>143</v>
      </c>
      <c r="BP126" s="68" t="s">
        <v>143</v>
      </c>
      <c r="BQ126" s="68" t="s">
        <v>7651</v>
      </c>
      <c r="BR126" s="68" t="s">
        <v>5352</v>
      </c>
      <c r="BS126" s="68" t="s">
        <v>162</v>
      </c>
      <c r="BT126" s="68" t="s">
        <v>7390</v>
      </c>
      <c r="BU126" s="68" t="s">
        <v>7390</v>
      </c>
      <c r="BV126" s="68" t="s">
        <v>135</v>
      </c>
      <c r="BW126" s="68" t="s">
        <v>135</v>
      </c>
      <c r="BX126" s="68" t="s">
        <v>135</v>
      </c>
      <c r="BY126" s="68" t="s">
        <v>148</v>
      </c>
      <c r="BZ126" s="68" t="s">
        <v>3150</v>
      </c>
      <c r="CA126" s="68" t="s">
        <v>174</v>
      </c>
      <c r="CB126" s="68" t="s">
        <v>143</v>
      </c>
      <c r="CC126" s="68" t="s">
        <v>143</v>
      </c>
      <c r="CD126" s="68" t="s">
        <v>143</v>
      </c>
      <c r="CE126" s="68" t="s">
        <v>143</v>
      </c>
      <c r="CF126" s="68" t="s">
        <v>2261</v>
      </c>
      <c r="CG126" s="68" t="s">
        <v>143</v>
      </c>
      <c r="CH126" s="68" t="s">
        <v>143</v>
      </c>
      <c r="CI126" s="68" t="s">
        <v>143</v>
      </c>
      <c r="CJ126" s="68" t="s">
        <v>5272</v>
      </c>
      <c r="CK126" s="68" t="s">
        <v>143</v>
      </c>
      <c r="CL126" s="68" t="s">
        <v>143</v>
      </c>
      <c r="CM126" s="68" t="s">
        <v>143</v>
      </c>
      <c r="CN126" s="68" t="s">
        <v>143</v>
      </c>
      <c r="CO126" s="68" t="s">
        <v>143</v>
      </c>
      <c r="CP126" s="68" t="s">
        <v>143</v>
      </c>
      <c r="CQ126" s="68" t="s">
        <v>143</v>
      </c>
      <c r="CR126" s="68" t="s">
        <v>143</v>
      </c>
      <c r="CS126" s="68" t="s">
        <v>1</v>
      </c>
      <c r="CT126" s="68" t="s">
        <v>143</v>
      </c>
      <c r="CU126" s="68" t="s">
        <v>1</v>
      </c>
      <c r="CV126" s="68" t="s">
        <v>1985</v>
      </c>
      <c r="CW126" s="68" t="s">
        <v>143</v>
      </c>
      <c r="CX126" s="68" t="s">
        <v>374</v>
      </c>
      <c r="CY126" s="68" t="s">
        <v>166</v>
      </c>
      <c r="CZ126" s="68" t="s">
        <v>136</v>
      </c>
      <c r="DA126" s="68" t="s">
        <v>1986</v>
      </c>
      <c r="DB126" s="68" t="s">
        <v>143</v>
      </c>
      <c r="DC126" s="68" t="s">
        <v>143</v>
      </c>
      <c r="DD126" s="68" t="s">
        <v>190</v>
      </c>
      <c r="DE126" s="68" t="s">
        <v>6302</v>
      </c>
      <c r="DF126" s="68" t="s">
        <v>781</v>
      </c>
      <c r="DG126" s="68" t="s">
        <v>143</v>
      </c>
      <c r="DH126" s="68" t="s">
        <v>143</v>
      </c>
      <c r="DI126" s="68" t="s">
        <v>143</v>
      </c>
      <c r="DK126" s="3"/>
    </row>
    <row r="127" spans="1:115" s="68" customFormat="1" hidden="1" x14ac:dyDescent="0.2">
      <c r="A127" s="73">
        <v>45323</v>
      </c>
      <c r="B127" s="3" t="s">
        <v>7652</v>
      </c>
      <c r="C127" s="68">
        <v>118008</v>
      </c>
      <c r="D127" s="68" t="s">
        <v>7652</v>
      </c>
      <c r="E127" s="68" t="s">
        <v>125</v>
      </c>
      <c r="F127" s="69">
        <v>45338</v>
      </c>
      <c r="G127" s="68" t="s">
        <v>257</v>
      </c>
      <c r="H127" s="68" t="s">
        <v>166</v>
      </c>
      <c r="I127" s="70">
        <v>117.98</v>
      </c>
      <c r="J127" s="70">
        <v>117.98</v>
      </c>
      <c r="K127" s="71">
        <f t="shared" si="1"/>
        <v>5.4892009578883655E-3</v>
      </c>
      <c r="L127" s="68" t="s">
        <v>374</v>
      </c>
      <c r="M127" s="68" t="s">
        <v>129</v>
      </c>
      <c r="N127" s="68" t="s">
        <v>980</v>
      </c>
      <c r="O127" s="68" t="s">
        <v>1354</v>
      </c>
      <c r="P127" s="93" t="s">
        <v>7653</v>
      </c>
      <c r="Q127" s="68" t="s">
        <v>170</v>
      </c>
      <c r="R127" s="68" t="s">
        <v>7654</v>
      </c>
      <c r="S127" s="68" t="s">
        <v>7655</v>
      </c>
      <c r="T127" s="68" t="s">
        <v>135</v>
      </c>
      <c r="U127" s="68" t="s">
        <v>135</v>
      </c>
      <c r="V127" s="68" t="s">
        <v>136</v>
      </c>
      <c r="W127" s="68" t="s">
        <v>137</v>
      </c>
      <c r="X127" s="68" t="s">
        <v>264</v>
      </c>
      <c r="Y127" s="68" t="s">
        <v>7656</v>
      </c>
      <c r="Z127" s="68" t="s">
        <v>7657</v>
      </c>
      <c r="AA127" s="68" t="s">
        <v>139</v>
      </c>
      <c r="AB127" s="68" t="s">
        <v>140</v>
      </c>
      <c r="AC127" s="68" t="s">
        <v>5272</v>
      </c>
      <c r="AD127" s="68" t="s">
        <v>143</v>
      </c>
      <c r="AE127" s="68" t="s">
        <v>5272</v>
      </c>
      <c r="AF127" s="68" t="s">
        <v>7493</v>
      </c>
      <c r="AG127" s="68" t="s">
        <v>5675</v>
      </c>
      <c r="AH127" s="68" t="s">
        <v>265</v>
      </c>
      <c r="AI127" s="68" t="s">
        <v>143</v>
      </c>
      <c r="AJ127" s="68" t="s">
        <v>143</v>
      </c>
      <c r="AK127" s="68" t="s">
        <v>142</v>
      </c>
      <c r="AL127" s="68" t="s">
        <v>143</v>
      </c>
      <c r="AM127" s="68" t="s">
        <v>7658</v>
      </c>
      <c r="AN127" s="68" t="s">
        <v>143</v>
      </c>
      <c r="AO127" s="68" t="s">
        <v>1358</v>
      </c>
      <c r="AP127" s="68" t="s">
        <v>1359</v>
      </c>
      <c r="AQ127" s="68" t="s">
        <v>1360</v>
      </c>
      <c r="AR127" s="68" t="s">
        <v>353</v>
      </c>
      <c r="AS127" s="68" t="s">
        <v>231</v>
      </c>
      <c r="AT127" s="68" t="s">
        <v>492</v>
      </c>
      <c r="AU127" s="68" t="s">
        <v>1361</v>
      </c>
      <c r="AV127" s="68" t="s">
        <v>990</v>
      </c>
      <c r="AW127" s="68" t="s">
        <v>273</v>
      </c>
      <c r="AX127" s="68" t="s">
        <v>991</v>
      </c>
      <c r="AY127" s="68" t="s">
        <v>148</v>
      </c>
      <c r="AZ127" s="68" t="s">
        <v>139</v>
      </c>
      <c r="BA127" s="68" t="s">
        <v>154</v>
      </c>
      <c r="BB127" s="68" t="s">
        <v>992</v>
      </c>
      <c r="BC127" s="68" t="s">
        <v>156</v>
      </c>
      <c r="BD127" s="68" t="s">
        <v>157</v>
      </c>
      <c r="BE127" s="68" t="s">
        <v>303</v>
      </c>
      <c r="BF127" s="68" t="s">
        <v>7657</v>
      </c>
      <c r="BG127" s="68" t="s">
        <v>5272</v>
      </c>
      <c r="BH127" s="68" t="s">
        <v>143</v>
      </c>
      <c r="BI127" s="68" t="s">
        <v>143</v>
      </c>
      <c r="BJ127" s="68" t="s">
        <v>143</v>
      </c>
      <c r="BK127" s="68" t="s">
        <v>136</v>
      </c>
      <c r="BL127" s="68" t="s">
        <v>143</v>
      </c>
      <c r="BM127" s="68" t="s">
        <v>200</v>
      </c>
      <c r="BN127" s="68" t="s">
        <v>143</v>
      </c>
      <c r="BO127" s="68" t="s">
        <v>143</v>
      </c>
      <c r="BP127" s="68" t="s">
        <v>143</v>
      </c>
      <c r="BQ127" s="68" t="s">
        <v>7542</v>
      </c>
      <c r="BR127" s="68" t="s">
        <v>5352</v>
      </c>
      <c r="BS127" s="68" t="s">
        <v>1608</v>
      </c>
      <c r="BT127" s="68" t="s">
        <v>7658</v>
      </c>
      <c r="BU127" s="68" t="s">
        <v>7658</v>
      </c>
      <c r="BV127" s="68" t="s">
        <v>135</v>
      </c>
      <c r="BW127" s="68" t="s">
        <v>135</v>
      </c>
      <c r="BX127" s="68" t="s">
        <v>135</v>
      </c>
      <c r="BY127" s="68" t="s">
        <v>148</v>
      </c>
      <c r="BZ127" s="68" t="s">
        <v>1953</v>
      </c>
      <c r="CA127" s="68" t="s">
        <v>174</v>
      </c>
      <c r="CB127" s="68" t="s">
        <v>143</v>
      </c>
      <c r="CC127" s="68" t="s">
        <v>143</v>
      </c>
      <c r="CD127" s="68" t="s">
        <v>143</v>
      </c>
      <c r="CE127" s="68" t="s">
        <v>143</v>
      </c>
      <c r="CF127" s="68" t="s">
        <v>2261</v>
      </c>
      <c r="CG127" s="68" t="s">
        <v>143</v>
      </c>
      <c r="CH127" s="68" t="s">
        <v>143</v>
      </c>
      <c r="CI127" s="68" t="s">
        <v>143</v>
      </c>
      <c r="CJ127" s="68" t="s">
        <v>5272</v>
      </c>
      <c r="CK127" s="68" t="s">
        <v>143</v>
      </c>
      <c r="CL127" s="68" t="s">
        <v>143</v>
      </c>
      <c r="CM127" s="68" t="s">
        <v>143</v>
      </c>
      <c r="CN127" s="68" t="s">
        <v>143</v>
      </c>
      <c r="CO127" s="68" t="s">
        <v>5924</v>
      </c>
      <c r="CP127" s="68" t="s">
        <v>143</v>
      </c>
      <c r="CQ127" s="68" t="s">
        <v>143</v>
      </c>
      <c r="CR127" s="68" t="s">
        <v>143</v>
      </c>
      <c r="CS127" s="68" t="s">
        <v>1</v>
      </c>
      <c r="CT127" s="68" t="s">
        <v>143</v>
      </c>
      <c r="CU127" s="68" t="s">
        <v>1</v>
      </c>
      <c r="CV127" s="68" t="s">
        <v>1985</v>
      </c>
      <c r="CW127" s="68" t="s">
        <v>143</v>
      </c>
      <c r="CX127" s="68" t="s">
        <v>374</v>
      </c>
      <c r="CY127" s="68" t="s">
        <v>166</v>
      </c>
      <c r="CZ127" s="68" t="s">
        <v>136</v>
      </c>
      <c r="DA127" s="68" t="s">
        <v>1986</v>
      </c>
      <c r="DB127" s="68" t="s">
        <v>143</v>
      </c>
      <c r="DC127" s="68" t="s">
        <v>143</v>
      </c>
      <c r="DD127" s="68" t="s">
        <v>125</v>
      </c>
      <c r="DE127" s="68" t="s">
        <v>6302</v>
      </c>
      <c r="DF127" s="68" t="s">
        <v>781</v>
      </c>
      <c r="DG127" s="68" t="s">
        <v>143</v>
      </c>
      <c r="DH127" s="68" t="s">
        <v>7659</v>
      </c>
      <c r="DI127" s="68" t="s">
        <v>143</v>
      </c>
      <c r="DK127" s="3"/>
    </row>
    <row r="128" spans="1:115" s="68" customFormat="1" hidden="1" x14ac:dyDescent="0.2">
      <c r="A128" s="73">
        <v>45323</v>
      </c>
      <c r="B128" s="3" t="s">
        <v>15606</v>
      </c>
      <c r="C128" s="68">
        <v>118019</v>
      </c>
      <c r="D128" s="68" t="s">
        <v>8027</v>
      </c>
      <c r="E128" s="68" t="s">
        <v>685</v>
      </c>
      <c r="F128" s="69">
        <v>45341</v>
      </c>
      <c r="G128" s="68" t="s">
        <v>165</v>
      </c>
      <c r="H128" s="68" t="s">
        <v>166</v>
      </c>
      <c r="I128" s="70">
        <v>709.5</v>
      </c>
      <c r="J128" s="70">
        <v>700</v>
      </c>
      <c r="K128" s="71">
        <f t="shared" si="1"/>
        <v>3.3010578738954015E-2</v>
      </c>
      <c r="L128" s="68" t="s">
        <v>519</v>
      </c>
      <c r="M128" s="68" t="s">
        <v>7145</v>
      </c>
      <c r="N128" s="68" t="s">
        <v>960</v>
      </c>
      <c r="O128" s="68" t="s">
        <v>3217</v>
      </c>
      <c r="P128" s="93" t="s">
        <v>7660</v>
      </c>
      <c r="Q128" s="68" t="s">
        <v>170</v>
      </c>
      <c r="R128" s="68" t="s">
        <v>7661</v>
      </c>
      <c r="S128" s="68" t="s">
        <v>2039</v>
      </c>
      <c r="T128" s="68" t="s">
        <v>135</v>
      </c>
      <c r="U128" s="68" t="s">
        <v>135</v>
      </c>
      <c r="V128" s="68" t="s">
        <v>506</v>
      </c>
      <c r="W128" s="68" t="s">
        <v>137</v>
      </c>
      <c r="X128" s="68" t="s">
        <v>957</v>
      </c>
      <c r="Y128" s="68" t="s">
        <v>7662</v>
      </c>
      <c r="Z128" s="68" t="s">
        <v>7663</v>
      </c>
      <c r="AA128" s="68" t="s">
        <v>139</v>
      </c>
      <c r="AB128" s="68" t="s">
        <v>323</v>
      </c>
      <c r="AC128" s="68" t="s">
        <v>5272</v>
      </c>
      <c r="AD128" s="68" t="s">
        <v>143</v>
      </c>
      <c r="AE128" s="68" t="s">
        <v>7664</v>
      </c>
      <c r="AF128" s="68" t="s">
        <v>7665</v>
      </c>
      <c r="AG128" s="68" t="s">
        <v>235</v>
      </c>
      <c r="AH128" s="68" t="s">
        <v>141</v>
      </c>
      <c r="AI128" s="68" t="s">
        <v>143</v>
      </c>
      <c r="AJ128" s="68" t="s">
        <v>7666</v>
      </c>
      <c r="AK128" s="68" t="s">
        <v>207</v>
      </c>
      <c r="AL128" s="68" t="s">
        <v>143</v>
      </c>
      <c r="AM128" s="68" t="s">
        <v>7667</v>
      </c>
      <c r="AN128" s="68" t="s">
        <v>144</v>
      </c>
      <c r="AO128" s="68" t="s">
        <v>2847</v>
      </c>
      <c r="AP128" s="68" t="s">
        <v>381</v>
      </c>
      <c r="AQ128" s="68" t="s">
        <v>3220</v>
      </c>
      <c r="AR128" s="68" t="s">
        <v>353</v>
      </c>
      <c r="AS128" s="68" t="s">
        <v>231</v>
      </c>
      <c r="AT128" s="68" t="s">
        <v>354</v>
      </c>
      <c r="AU128" s="68" t="s">
        <v>2849</v>
      </c>
      <c r="AV128" s="68" t="s">
        <v>145</v>
      </c>
      <c r="AW128" s="68" t="s">
        <v>146</v>
      </c>
      <c r="AX128" s="68" t="s">
        <v>972</v>
      </c>
      <c r="AY128" s="68" t="s">
        <v>148</v>
      </c>
      <c r="AZ128" s="68" t="s">
        <v>139</v>
      </c>
      <c r="BA128" s="68" t="s">
        <v>149</v>
      </c>
      <c r="BB128" s="68" t="s">
        <v>150</v>
      </c>
      <c r="BC128" s="68" t="s">
        <v>156</v>
      </c>
      <c r="BD128" s="68" t="s">
        <v>157</v>
      </c>
      <c r="BE128" s="68" t="s">
        <v>484</v>
      </c>
      <c r="BF128" s="68" t="s">
        <v>7668</v>
      </c>
      <c r="BG128" s="68" t="s">
        <v>5272</v>
      </c>
      <c r="BH128" s="68" t="s">
        <v>143</v>
      </c>
      <c r="BI128" s="68" t="s">
        <v>143</v>
      </c>
      <c r="BJ128" s="68" t="s">
        <v>143</v>
      </c>
      <c r="BK128" s="68" t="s">
        <v>136</v>
      </c>
      <c r="BL128" s="68" t="s">
        <v>143</v>
      </c>
      <c r="BM128" s="68" t="s">
        <v>160</v>
      </c>
      <c r="BN128" s="68" t="s">
        <v>160</v>
      </c>
      <c r="BO128" s="68" t="s">
        <v>125</v>
      </c>
      <c r="BP128" s="68" t="s">
        <v>143</v>
      </c>
      <c r="BQ128" s="68" t="s">
        <v>4336</v>
      </c>
      <c r="BR128" s="68" t="s">
        <v>5784</v>
      </c>
      <c r="BS128" s="68" t="s">
        <v>241</v>
      </c>
      <c r="BT128" s="68" t="s">
        <v>7664</v>
      </c>
      <c r="BU128" s="68" t="s">
        <v>7664</v>
      </c>
      <c r="BV128" s="68" t="s">
        <v>135</v>
      </c>
      <c r="BW128" s="68" t="s">
        <v>135</v>
      </c>
      <c r="BX128" s="68" t="s">
        <v>135</v>
      </c>
      <c r="BY128" s="68" t="s">
        <v>148</v>
      </c>
      <c r="BZ128" s="68" t="s">
        <v>5699</v>
      </c>
      <c r="CA128" s="68" t="s">
        <v>174</v>
      </c>
      <c r="CB128" s="68" t="s">
        <v>143</v>
      </c>
      <c r="CC128" s="68" t="s">
        <v>143</v>
      </c>
      <c r="CD128" s="68" t="s">
        <v>143</v>
      </c>
      <c r="CE128" s="68" t="s">
        <v>143</v>
      </c>
      <c r="CF128" s="68" t="s">
        <v>2261</v>
      </c>
      <c r="CG128" s="68" t="s">
        <v>6505</v>
      </c>
      <c r="CH128" s="68" t="s">
        <v>143</v>
      </c>
      <c r="CI128" s="68" t="s">
        <v>143</v>
      </c>
      <c r="CJ128" s="68" t="s">
        <v>5272</v>
      </c>
      <c r="CK128" s="68" t="s">
        <v>143</v>
      </c>
      <c r="CL128" s="68" t="s">
        <v>143</v>
      </c>
      <c r="CM128" s="68" t="s">
        <v>143</v>
      </c>
      <c r="CN128" s="68" t="s">
        <v>143</v>
      </c>
      <c r="CO128" s="68" t="s">
        <v>143</v>
      </c>
      <c r="CP128" s="68" t="s">
        <v>143</v>
      </c>
      <c r="CQ128" s="68" t="s">
        <v>143</v>
      </c>
      <c r="CR128" s="68" t="s">
        <v>143</v>
      </c>
      <c r="CS128" s="68" t="s">
        <v>1</v>
      </c>
      <c r="CT128" s="68" t="s">
        <v>143</v>
      </c>
      <c r="CU128" s="68" t="s">
        <v>1</v>
      </c>
      <c r="CV128" s="68" t="s">
        <v>2092</v>
      </c>
      <c r="CW128" s="68" t="s">
        <v>2092</v>
      </c>
      <c r="CX128" s="68" t="s">
        <v>519</v>
      </c>
      <c r="CY128" s="68" t="s">
        <v>166</v>
      </c>
      <c r="CZ128" s="68" t="s">
        <v>136</v>
      </c>
      <c r="DA128" s="68" t="s">
        <v>2007</v>
      </c>
      <c r="DB128" s="68" t="s">
        <v>7432</v>
      </c>
      <c r="DC128" s="68" t="s">
        <v>143</v>
      </c>
      <c r="DD128" s="68" t="s">
        <v>125</v>
      </c>
      <c r="DE128" s="68" t="s">
        <v>6302</v>
      </c>
      <c r="DF128" s="68" t="s">
        <v>2271</v>
      </c>
      <c r="DG128" s="68" t="s">
        <v>143</v>
      </c>
      <c r="DH128" s="68" t="s">
        <v>143</v>
      </c>
      <c r="DI128" s="68" t="s">
        <v>143</v>
      </c>
      <c r="DK128" s="3"/>
    </row>
    <row r="129" spans="1:115" s="68" customFormat="1" ht="25.5" hidden="1" x14ac:dyDescent="0.2">
      <c r="A129" s="73">
        <v>45323</v>
      </c>
      <c r="B129" s="3" t="s">
        <v>12474</v>
      </c>
      <c r="C129" s="68">
        <v>118062</v>
      </c>
      <c r="D129" s="5" t="s">
        <v>12474</v>
      </c>
      <c r="E129" s="68" t="s">
        <v>373</v>
      </c>
      <c r="F129" s="69">
        <v>45341</v>
      </c>
      <c r="G129" s="68" t="s">
        <v>257</v>
      </c>
      <c r="H129" s="68" t="s">
        <v>166</v>
      </c>
      <c r="I129" s="70">
        <v>410.71</v>
      </c>
      <c r="J129" s="70">
        <v>410.71</v>
      </c>
      <c r="K129" s="71">
        <f t="shared" si="1"/>
        <v>1.910891443816181E-2</v>
      </c>
      <c r="L129" s="68" t="s">
        <v>374</v>
      </c>
      <c r="M129" s="68" t="s">
        <v>129</v>
      </c>
      <c r="N129" s="68" t="s">
        <v>527</v>
      </c>
      <c r="O129" s="68" t="s">
        <v>528</v>
      </c>
      <c r="P129" s="93" t="s">
        <v>7669</v>
      </c>
      <c r="Q129" s="68" t="s">
        <v>530</v>
      </c>
      <c r="R129" s="68" t="s">
        <v>7670</v>
      </c>
      <c r="S129" s="68" t="s">
        <v>7671</v>
      </c>
      <c r="T129" s="68" t="s">
        <v>135</v>
      </c>
      <c r="U129" s="68" t="s">
        <v>135</v>
      </c>
      <c r="V129" s="68" t="s">
        <v>136</v>
      </c>
      <c r="W129" s="68" t="s">
        <v>137</v>
      </c>
      <c r="X129" s="68" t="s">
        <v>264</v>
      </c>
      <c r="Y129" s="68" t="s">
        <v>7672</v>
      </c>
      <c r="Z129" s="68" t="s">
        <v>7673</v>
      </c>
      <c r="AA129" s="68" t="s">
        <v>139</v>
      </c>
      <c r="AB129" s="68" t="s">
        <v>140</v>
      </c>
      <c r="AC129" s="68" t="s">
        <v>5272</v>
      </c>
      <c r="AD129" s="68" t="s">
        <v>143</v>
      </c>
      <c r="AE129" s="68" t="s">
        <v>5272</v>
      </c>
      <c r="AF129" s="68" t="s">
        <v>7493</v>
      </c>
      <c r="AG129" s="68" t="s">
        <v>5675</v>
      </c>
      <c r="AH129" s="68" t="s">
        <v>265</v>
      </c>
      <c r="AI129" s="68" t="s">
        <v>143</v>
      </c>
      <c r="AJ129" s="68" t="s">
        <v>143</v>
      </c>
      <c r="AK129" s="68" t="s">
        <v>142</v>
      </c>
      <c r="AL129" s="68" t="s">
        <v>143</v>
      </c>
      <c r="AM129" s="68" t="s">
        <v>5874</v>
      </c>
      <c r="AN129" s="68" t="s">
        <v>143</v>
      </c>
      <c r="AO129" s="68" t="s">
        <v>533</v>
      </c>
      <c r="AP129" s="68" t="s">
        <v>534</v>
      </c>
      <c r="AQ129" s="68" t="s">
        <v>309</v>
      </c>
      <c r="AR129" s="68" t="s">
        <v>148</v>
      </c>
      <c r="AS129" s="68" t="s">
        <v>139</v>
      </c>
      <c r="AT129" s="68" t="s">
        <v>508</v>
      </c>
      <c r="AU129" s="68" t="s">
        <v>535</v>
      </c>
      <c r="AV129" s="68" t="s">
        <v>536</v>
      </c>
      <c r="AW129" s="68" t="s">
        <v>273</v>
      </c>
      <c r="AX129" s="68" t="s">
        <v>537</v>
      </c>
      <c r="AY129" s="68" t="s">
        <v>148</v>
      </c>
      <c r="AZ129" s="68" t="s">
        <v>139</v>
      </c>
      <c r="BA129" s="68" t="s">
        <v>154</v>
      </c>
      <c r="BB129" s="68" t="s">
        <v>275</v>
      </c>
      <c r="BC129" s="68" t="s">
        <v>156</v>
      </c>
      <c r="BD129" s="68" t="s">
        <v>157</v>
      </c>
      <c r="BE129" s="68" t="s">
        <v>303</v>
      </c>
      <c r="BF129" s="68" t="s">
        <v>7673</v>
      </c>
      <c r="BG129" s="68" t="s">
        <v>5272</v>
      </c>
      <c r="BH129" s="68" t="s">
        <v>530</v>
      </c>
      <c r="BI129" s="68" t="s">
        <v>143</v>
      </c>
      <c r="BJ129" s="68" t="s">
        <v>143</v>
      </c>
      <c r="BK129" s="68" t="s">
        <v>136</v>
      </c>
      <c r="BL129" s="68" t="s">
        <v>143</v>
      </c>
      <c r="BM129" s="68" t="s">
        <v>200</v>
      </c>
      <c r="BN129" s="68" t="s">
        <v>200</v>
      </c>
      <c r="BO129" s="68" t="s">
        <v>143</v>
      </c>
      <c r="BP129" s="68" t="s">
        <v>143</v>
      </c>
      <c r="BQ129" s="68" t="s">
        <v>3586</v>
      </c>
      <c r="BR129" s="68" t="s">
        <v>5352</v>
      </c>
      <c r="BS129" s="68" t="s">
        <v>1608</v>
      </c>
      <c r="BT129" s="68" t="s">
        <v>5874</v>
      </c>
      <c r="BU129" s="68" t="s">
        <v>5874</v>
      </c>
      <c r="BV129" s="68" t="s">
        <v>135</v>
      </c>
      <c r="BW129" s="68" t="s">
        <v>135</v>
      </c>
      <c r="BX129" s="68" t="s">
        <v>135</v>
      </c>
      <c r="BY129" s="68" t="s">
        <v>148</v>
      </c>
      <c r="BZ129" s="68" t="s">
        <v>4815</v>
      </c>
      <c r="CA129" s="68" t="s">
        <v>174</v>
      </c>
      <c r="CB129" s="68" t="s">
        <v>143</v>
      </c>
      <c r="CC129" s="68" t="s">
        <v>143</v>
      </c>
      <c r="CD129" s="68" t="s">
        <v>143</v>
      </c>
      <c r="CE129" s="68" t="s">
        <v>143</v>
      </c>
      <c r="CF129" s="68" t="s">
        <v>2261</v>
      </c>
      <c r="CG129" s="68" t="s">
        <v>143</v>
      </c>
      <c r="CH129" s="68" t="s">
        <v>143</v>
      </c>
      <c r="CI129" s="68" t="s">
        <v>143</v>
      </c>
      <c r="CJ129" s="68" t="s">
        <v>5272</v>
      </c>
      <c r="CK129" s="68" t="s">
        <v>143</v>
      </c>
      <c r="CL129" s="68" t="s">
        <v>143</v>
      </c>
      <c r="CM129" s="68" t="s">
        <v>143</v>
      </c>
      <c r="CN129" s="68" t="s">
        <v>143</v>
      </c>
      <c r="CO129" s="68" t="s">
        <v>143</v>
      </c>
      <c r="CP129" s="68" t="s">
        <v>5878</v>
      </c>
      <c r="CQ129" s="68" t="s">
        <v>143</v>
      </c>
      <c r="CR129" s="68" t="s">
        <v>143</v>
      </c>
      <c r="CS129" s="68" t="s">
        <v>1</v>
      </c>
      <c r="CT129" s="68" t="s">
        <v>143</v>
      </c>
      <c r="CU129" s="68" t="s">
        <v>1</v>
      </c>
      <c r="CV129" s="68" t="s">
        <v>1985</v>
      </c>
      <c r="CW129" s="68" t="s">
        <v>143</v>
      </c>
      <c r="CX129" s="68" t="s">
        <v>374</v>
      </c>
      <c r="CY129" s="68" t="s">
        <v>166</v>
      </c>
      <c r="CZ129" s="68" t="s">
        <v>136</v>
      </c>
      <c r="DA129" s="68" t="s">
        <v>2007</v>
      </c>
      <c r="DB129" s="68" t="s">
        <v>143</v>
      </c>
      <c r="DC129" s="68" t="s">
        <v>143</v>
      </c>
      <c r="DD129" s="68" t="s">
        <v>373</v>
      </c>
      <c r="DE129" s="68" t="s">
        <v>6302</v>
      </c>
      <c r="DF129" s="68" t="s">
        <v>2271</v>
      </c>
      <c r="DG129" s="68" t="s">
        <v>143</v>
      </c>
      <c r="DH129" s="68" t="s">
        <v>143</v>
      </c>
      <c r="DI129" s="68" t="s">
        <v>7674</v>
      </c>
      <c r="DK129" s="3"/>
    </row>
    <row r="130" spans="1:115" s="68" customFormat="1" ht="25.5" hidden="1" x14ac:dyDescent="0.2">
      <c r="A130" s="73">
        <v>45323</v>
      </c>
      <c r="B130" s="3" t="s">
        <v>12718</v>
      </c>
      <c r="C130" s="68">
        <v>118105</v>
      </c>
      <c r="D130" s="68" t="s">
        <v>7454</v>
      </c>
      <c r="E130" s="68" t="s">
        <v>373</v>
      </c>
      <c r="F130" s="69">
        <v>45341</v>
      </c>
      <c r="G130" s="68" t="s">
        <v>257</v>
      </c>
      <c r="H130" s="68" t="s">
        <v>166</v>
      </c>
      <c r="I130" s="70">
        <v>103.47</v>
      </c>
      <c r="J130" s="70">
        <v>103.47</v>
      </c>
      <c r="K130" s="71">
        <f t="shared" si="1"/>
        <v>4.8141008909366768E-3</v>
      </c>
      <c r="L130" s="68" t="s">
        <v>374</v>
      </c>
      <c r="M130" s="68" t="s">
        <v>7145</v>
      </c>
      <c r="N130" s="68" t="s">
        <v>1224</v>
      </c>
      <c r="O130" s="68" t="s">
        <v>3318</v>
      </c>
      <c r="P130" s="93" t="s">
        <v>7675</v>
      </c>
      <c r="Q130" s="68" t="s">
        <v>170</v>
      </c>
      <c r="R130" s="68" t="s">
        <v>7676</v>
      </c>
      <c r="S130" s="68" t="s">
        <v>7677</v>
      </c>
      <c r="T130" s="68" t="s">
        <v>135</v>
      </c>
      <c r="U130" s="68" t="s">
        <v>135</v>
      </c>
      <c r="V130" s="68" t="s">
        <v>506</v>
      </c>
      <c r="W130" s="68" t="s">
        <v>137</v>
      </c>
      <c r="X130" s="68" t="s">
        <v>264</v>
      </c>
      <c r="Y130" s="68" t="s">
        <v>7678</v>
      </c>
      <c r="Z130" s="68" t="s">
        <v>7679</v>
      </c>
      <c r="AA130" s="68" t="s">
        <v>139</v>
      </c>
      <c r="AB130" s="68" t="s">
        <v>226</v>
      </c>
      <c r="AC130" s="68" t="s">
        <v>5272</v>
      </c>
      <c r="AD130" s="68" t="s">
        <v>143</v>
      </c>
      <c r="AE130" s="68" t="s">
        <v>5272</v>
      </c>
      <c r="AF130" s="68" t="s">
        <v>7493</v>
      </c>
      <c r="AG130" s="68" t="s">
        <v>5675</v>
      </c>
      <c r="AH130" s="68" t="s">
        <v>265</v>
      </c>
      <c r="AI130" s="68" t="s">
        <v>143</v>
      </c>
      <c r="AJ130" s="68" t="s">
        <v>143</v>
      </c>
      <c r="AK130" s="68" t="s">
        <v>207</v>
      </c>
      <c r="AL130" s="68" t="s">
        <v>143</v>
      </c>
      <c r="AM130" s="68" t="s">
        <v>7680</v>
      </c>
      <c r="AN130" s="68" t="s">
        <v>143</v>
      </c>
      <c r="AO130" s="68" t="s">
        <v>2174</v>
      </c>
      <c r="AP130" s="68" t="s">
        <v>2175</v>
      </c>
      <c r="AQ130" s="68" t="s">
        <v>3322</v>
      </c>
      <c r="AR130" s="68" t="s">
        <v>2177</v>
      </c>
      <c r="AS130" s="68" t="s">
        <v>231</v>
      </c>
      <c r="AT130" s="68" t="s">
        <v>2178</v>
      </c>
      <c r="AU130" s="68" t="s">
        <v>2179</v>
      </c>
      <c r="AV130" s="68" t="s">
        <v>990</v>
      </c>
      <c r="AW130" s="68" t="s">
        <v>273</v>
      </c>
      <c r="AX130" s="68" t="s">
        <v>1232</v>
      </c>
      <c r="AY130" s="68" t="s">
        <v>148</v>
      </c>
      <c r="AZ130" s="68" t="s">
        <v>139</v>
      </c>
      <c r="BA130" s="68" t="s">
        <v>154</v>
      </c>
      <c r="BB130" s="68" t="s">
        <v>992</v>
      </c>
      <c r="BC130" s="68" t="s">
        <v>156</v>
      </c>
      <c r="BD130" s="68" t="s">
        <v>157</v>
      </c>
      <c r="BE130" s="68" t="s">
        <v>303</v>
      </c>
      <c r="BF130" s="68" t="s">
        <v>7679</v>
      </c>
      <c r="BG130" s="68" t="s">
        <v>5272</v>
      </c>
      <c r="BH130" s="68" t="s">
        <v>143</v>
      </c>
      <c r="BI130" s="68" t="s">
        <v>143</v>
      </c>
      <c r="BJ130" s="68" t="s">
        <v>143</v>
      </c>
      <c r="BK130" s="68" t="s">
        <v>136</v>
      </c>
      <c r="BL130" s="68" t="s">
        <v>143</v>
      </c>
      <c r="BM130" s="68" t="s">
        <v>200</v>
      </c>
      <c r="BN130" s="68" t="s">
        <v>143</v>
      </c>
      <c r="BO130" s="68" t="s">
        <v>373</v>
      </c>
      <c r="BP130" s="68" t="s">
        <v>143</v>
      </c>
      <c r="BQ130" s="68" t="s">
        <v>3144</v>
      </c>
      <c r="BR130" s="68" t="s">
        <v>5352</v>
      </c>
      <c r="BS130" s="68" t="s">
        <v>1608</v>
      </c>
      <c r="BT130" s="68" t="s">
        <v>7680</v>
      </c>
      <c r="BU130" s="68" t="s">
        <v>7680</v>
      </c>
      <c r="BV130" s="68" t="s">
        <v>135</v>
      </c>
      <c r="BW130" s="68" t="s">
        <v>135</v>
      </c>
      <c r="BX130" s="68" t="s">
        <v>135</v>
      </c>
      <c r="BY130" s="68" t="s">
        <v>148</v>
      </c>
      <c r="BZ130" s="68" t="s">
        <v>2774</v>
      </c>
      <c r="CA130" s="68" t="s">
        <v>174</v>
      </c>
      <c r="CB130" s="68" t="s">
        <v>143</v>
      </c>
      <c r="CC130" s="68" t="s">
        <v>143</v>
      </c>
      <c r="CD130" s="68" t="s">
        <v>143</v>
      </c>
      <c r="CE130" s="68" t="s">
        <v>143</v>
      </c>
      <c r="CF130" s="68" t="s">
        <v>2261</v>
      </c>
      <c r="CG130" s="68" t="s">
        <v>143</v>
      </c>
      <c r="CH130" s="68" t="s">
        <v>143</v>
      </c>
      <c r="CI130" s="68" t="s">
        <v>143</v>
      </c>
      <c r="CJ130" s="68" t="s">
        <v>5272</v>
      </c>
      <c r="CK130" s="68" t="s">
        <v>143</v>
      </c>
      <c r="CL130" s="68" t="s">
        <v>143</v>
      </c>
      <c r="CM130" s="68" t="s">
        <v>143</v>
      </c>
      <c r="CN130" s="68" t="s">
        <v>143</v>
      </c>
      <c r="CO130" s="68" t="s">
        <v>143</v>
      </c>
      <c r="CP130" s="68" t="s">
        <v>143</v>
      </c>
      <c r="CQ130" s="68" t="s">
        <v>143</v>
      </c>
      <c r="CR130" s="68" t="s">
        <v>143</v>
      </c>
      <c r="CS130" s="68" t="s">
        <v>1</v>
      </c>
      <c r="CT130" s="68" t="s">
        <v>143</v>
      </c>
      <c r="CU130" s="68" t="s">
        <v>1</v>
      </c>
      <c r="CV130" s="68" t="s">
        <v>1985</v>
      </c>
      <c r="CW130" s="68" t="s">
        <v>143</v>
      </c>
      <c r="CX130" s="68" t="s">
        <v>374</v>
      </c>
      <c r="CY130" s="68" t="s">
        <v>166</v>
      </c>
      <c r="CZ130" s="68" t="s">
        <v>136</v>
      </c>
      <c r="DA130" s="68" t="s">
        <v>2007</v>
      </c>
      <c r="DB130" s="68" t="s">
        <v>143</v>
      </c>
      <c r="DC130" s="68" t="s">
        <v>143</v>
      </c>
      <c r="DD130" s="68" t="s">
        <v>373</v>
      </c>
      <c r="DE130" s="68" t="s">
        <v>6302</v>
      </c>
      <c r="DF130" s="68" t="s">
        <v>2271</v>
      </c>
      <c r="DG130" s="68" t="s">
        <v>143</v>
      </c>
      <c r="DH130" s="68" t="s">
        <v>143</v>
      </c>
      <c r="DI130" s="68" t="s">
        <v>143</v>
      </c>
      <c r="DK130" s="3"/>
    </row>
    <row r="131" spans="1:115" s="68" customFormat="1" hidden="1" x14ac:dyDescent="0.2">
      <c r="A131" s="73">
        <v>45323</v>
      </c>
      <c r="B131" s="3" t="s">
        <v>12718</v>
      </c>
      <c r="C131" s="68">
        <v>118164</v>
      </c>
      <c r="D131" s="68" t="s">
        <v>7454</v>
      </c>
      <c r="E131" s="68" t="s">
        <v>373</v>
      </c>
      <c r="F131" s="69">
        <v>45341</v>
      </c>
      <c r="G131" s="68" t="s">
        <v>257</v>
      </c>
      <c r="H131" s="68" t="s">
        <v>166</v>
      </c>
      <c r="I131" s="70">
        <v>1986.66</v>
      </c>
      <c r="J131" s="70">
        <v>1986.66</v>
      </c>
      <c r="K131" s="71">
        <f t="shared" si="1"/>
        <v>9.2432412061353622E-2</v>
      </c>
      <c r="L131" s="68" t="s">
        <v>374</v>
      </c>
      <c r="M131" s="68" t="s">
        <v>7145</v>
      </c>
      <c r="N131" s="68" t="s">
        <v>259</v>
      </c>
      <c r="O131" s="68" t="s">
        <v>1619</v>
      </c>
      <c r="P131" s="93" t="s">
        <v>7681</v>
      </c>
      <c r="Q131" s="68" t="s">
        <v>2863</v>
      </c>
      <c r="R131" s="68" t="s">
        <v>143</v>
      </c>
      <c r="S131" s="68" t="s">
        <v>3792</v>
      </c>
      <c r="T131" s="68" t="s">
        <v>135</v>
      </c>
      <c r="U131" s="68" t="s">
        <v>135</v>
      </c>
      <c r="V131" s="68" t="s">
        <v>506</v>
      </c>
      <c r="W131" s="68" t="s">
        <v>137</v>
      </c>
      <c r="X131" s="68" t="s">
        <v>379</v>
      </c>
      <c r="Y131" s="68" t="s">
        <v>7682</v>
      </c>
      <c r="Z131" s="68" t="s">
        <v>7683</v>
      </c>
      <c r="AA131" s="68" t="s">
        <v>139</v>
      </c>
      <c r="AB131" s="68" t="s">
        <v>226</v>
      </c>
      <c r="AC131" s="68" t="s">
        <v>5272</v>
      </c>
      <c r="AD131" s="68" t="s">
        <v>143</v>
      </c>
      <c r="AE131" s="68" t="s">
        <v>5272</v>
      </c>
      <c r="AF131" s="68" t="s">
        <v>7493</v>
      </c>
      <c r="AG131" s="68" t="s">
        <v>5675</v>
      </c>
      <c r="AH131" s="68" t="s">
        <v>265</v>
      </c>
      <c r="AI131" s="68" t="s">
        <v>143</v>
      </c>
      <c r="AJ131" s="68" t="s">
        <v>143</v>
      </c>
      <c r="AK131" s="68" t="s">
        <v>207</v>
      </c>
      <c r="AL131" s="68" t="s">
        <v>143</v>
      </c>
      <c r="AM131" s="68" t="s">
        <v>7684</v>
      </c>
      <c r="AN131" s="68" t="s">
        <v>143</v>
      </c>
      <c r="AO131" s="68" t="s">
        <v>1622</v>
      </c>
      <c r="AP131" s="68" t="s">
        <v>1623</v>
      </c>
      <c r="AQ131" s="68" t="s">
        <v>1624</v>
      </c>
      <c r="AR131" s="68" t="s">
        <v>353</v>
      </c>
      <c r="AS131" s="68" t="s">
        <v>231</v>
      </c>
      <c r="AT131" s="68" t="s">
        <v>1625</v>
      </c>
      <c r="AU131" s="68" t="s">
        <v>1626</v>
      </c>
      <c r="AV131" s="68" t="s">
        <v>272</v>
      </c>
      <c r="AW131" s="68" t="s">
        <v>273</v>
      </c>
      <c r="AX131" s="68" t="s">
        <v>274</v>
      </c>
      <c r="AY131" s="68" t="s">
        <v>148</v>
      </c>
      <c r="AZ131" s="68" t="s">
        <v>139</v>
      </c>
      <c r="BA131" s="68" t="s">
        <v>154</v>
      </c>
      <c r="BB131" s="68" t="s">
        <v>275</v>
      </c>
      <c r="BC131" s="68" t="s">
        <v>156</v>
      </c>
      <c r="BD131" s="68" t="s">
        <v>276</v>
      </c>
      <c r="BE131" s="68" t="s">
        <v>143</v>
      </c>
      <c r="BF131" s="68" t="s">
        <v>143</v>
      </c>
      <c r="BG131" s="68" t="s">
        <v>5272</v>
      </c>
      <c r="BH131" s="68" t="s">
        <v>2863</v>
      </c>
      <c r="BI131" s="68" t="s">
        <v>143</v>
      </c>
      <c r="BJ131" s="68" t="s">
        <v>143</v>
      </c>
      <c r="BK131" s="68" t="s">
        <v>136</v>
      </c>
      <c r="BL131" s="68" t="s">
        <v>143</v>
      </c>
      <c r="BM131" s="68" t="s">
        <v>200</v>
      </c>
      <c r="BN131" s="68" t="s">
        <v>200</v>
      </c>
      <c r="BO131" s="68" t="s">
        <v>373</v>
      </c>
      <c r="BP131" s="68" t="s">
        <v>143</v>
      </c>
      <c r="BQ131" s="68" t="s">
        <v>143</v>
      </c>
      <c r="BR131" s="68" t="s">
        <v>5272</v>
      </c>
      <c r="BS131" s="68" t="s">
        <v>5520</v>
      </c>
      <c r="BT131" s="68" t="s">
        <v>7685</v>
      </c>
      <c r="BU131" s="68" t="s">
        <v>7685</v>
      </c>
      <c r="BV131" s="68" t="s">
        <v>135</v>
      </c>
      <c r="BW131" s="68" t="s">
        <v>135</v>
      </c>
      <c r="BX131" s="68" t="s">
        <v>135</v>
      </c>
      <c r="BY131" s="68" t="s">
        <v>148</v>
      </c>
      <c r="BZ131" s="68" t="s">
        <v>2774</v>
      </c>
      <c r="CA131" s="68" t="s">
        <v>2415</v>
      </c>
      <c r="CB131" s="68" t="s">
        <v>143</v>
      </c>
      <c r="CC131" s="68" t="s">
        <v>143</v>
      </c>
      <c r="CD131" s="68" t="s">
        <v>143</v>
      </c>
      <c r="CE131" s="68" t="s">
        <v>143</v>
      </c>
      <c r="CF131" s="68" t="s">
        <v>6424</v>
      </c>
      <c r="CG131" s="68" t="s">
        <v>143</v>
      </c>
      <c r="CH131" s="68" t="s">
        <v>143</v>
      </c>
      <c r="CI131" s="68" t="s">
        <v>143</v>
      </c>
      <c r="CJ131" s="68" t="s">
        <v>5272</v>
      </c>
      <c r="CK131" s="68" t="s">
        <v>143</v>
      </c>
      <c r="CL131" s="68" t="s">
        <v>143</v>
      </c>
      <c r="CM131" s="68" t="s">
        <v>143</v>
      </c>
      <c r="CN131" s="68" t="s">
        <v>143</v>
      </c>
      <c r="CO131" s="68" t="s">
        <v>143</v>
      </c>
      <c r="CP131" s="68" t="s">
        <v>143</v>
      </c>
      <c r="CQ131" s="68" t="s">
        <v>143</v>
      </c>
      <c r="CR131" s="68" t="s">
        <v>143</v>
      </c>
      <c r="CS131" s="68" t="s">
        <v>1</v>
      </c>
      <c r="CT131" s="68" t="s">
        <v>143</v>
      </c>
      <c r="CU131" s="68" t="s">
        <v>1</v>
      </c>
      <c r="CV131" s="68" t="s">
        <v>2092</v>
      </c>
      <c r="CW131" s="68" t="s">
        <v>143</v>
      </c>
      <c r="CX131" s="68" t="s">
        <v>374</v>
      </c>
      <c r="CY131" s="68" t="s">
        <v>166</v>
      </c>
      <c r="CZ131" s="68" t="s">
        <v>136</v>
      </c>
      <c r="DA131" s="68" t="s">
        <v>2495</v>
      </c>
      <c r="DB131" s="68" t="s">
        <v>143</v>
      </c>
      <c r="DC131" s="68" t="s">
        <v>143</v>
      </c>
      <c r="DD131" s="68" t="s">
        <v>373</v>
      </c>
      <c r="DE131" s="68" t="s">
        <v>6302</v>
      </c>
      <c r="DF131" s="68" t="s">
        <v>2271</v>
      </c>
      <c r="DG131" s="68" t="s">
        <v>143</v>
      </c>
      <c r="DH131" s="68" t="s">
        <v>143</v>
      </c>
      <c r="DI131" s="68" t="s">
        <v>143</v>
      </c>
      <c r="DK131" s="3"/>
    </row>
    <row r="132" spans="1:115" s="68" customFormat="1" hidden="1" x14ac:dyDescent="0.2">
      <c r="A132" s="73">
        <v>45323</v>
      </c>
      <c r="B132" s="3" t="s">
        <v>12718</v>
      </c>
      <c r="C132" s="68">
        <v>118166</v>
      </c>
      <c r="D132" s="68" t="s">
        <v>7454</v>
      </c>
      <c r="E132" s="68" t="s">
        <v>373</v>
      </c>
      <c r="F132" s="69">
        <v>45341</v>
      </c>
      <c r="G132" s="68" t="s">
        <v>257</v>
      </c>
      <c r="H132" s="68" t="s">
        <v>166</v>
      </c>
      <c r="I132" s="70">
        <v>993.33</v>
      </c>
      <c r="J132" s="70">
        <v>993.33</v>
      </c>
      <c r="K132" s="71">
        <f t="shared" ref="K132:K195" si="2">I132/$I$1</f>
        <v>4.6216206030676811E-2</v>
      </c>
      <c r="L132" s="68" t="s">
        <v>374</v>
      </c>
      <c r="M132" s="68" t="s">
        <v>7145</v>
      </c>
      <c r="N132" s="68" t="s">
        <v>259</v>
      </c>
      <c r="O132" s="68" t="s">
        <v>5541</v>
      </c>
      <c r="P132" s="93" t="s">
        <v>7681</v>
      </c>
      <c r="Q132" s="68" t="s">
        <v>2863</v>
      </c>
      <c r="R132" s="68" t="s">
        <v>7686</v>
      </c>
      <c r="S132" s="68" t="s">
        <v>7687</v>
      </c>
      <c r="T132" s="68" t="s">
        <v>135</v>
      </c>
      <c r="U132" s="68" t="s">
        <v>135</v>
      </c>
      <c r="V132" s="68" t="s">
        <v>506</v>
      </c>
      <c r="W132" s="68" t="s">
        <v>137</v>
      </c>
      <c r="X132" s="68" t="s">
        <v>379</v>
      </c>
      <c r="Y132" s="68" t="s">
        <v>7688</v>
      </c>
      <c r="Z132" s="68" t="s">
        <v>7689</v>
      </c>
      <c r="AA132" s="68" t="s">
        <v>139</v>
      </c>
      <c r="AB132" s="68" t="s">
        <v>226</v>
      </c>
      <c r="AC132" s="68" t="s">
        <v>5272</v>
      </c>
      <c r="AD132" s="68" t="s">
        <v>143</v>
      </c>
      <c r="AE132" s="68" t="s">
        <v>5272</v>
      </c>
      <c r="AF132" s="68" t="s">
        <v>7493</v>
      </c>
      <c r="AG132" s="68" t="s">
        <v>5675</v>
      </c>
      <c r="AH132" s="68" t="s">
        <v>265</v>
      </c>
      <c r="AI132" s="68" t="s">
        <v>143</v>
      </c>
      <c r="AJ132" s="68" t="s">
        <v>143</v>
      </c>
      <c r="AK132" s="68" t="s">
        <v>207</v>
      </c>
      <c r="AL132" s="68" t="s">
        <v>143</v>
      </c>
      <c r="AM132" s="68" t="s">
        <v>5986</v>
      </c>
      <c r="AN132" s="68" t="s">
        <v>143</v>
      </c>
      <c r="AO132" s="68" t="s">
        <v>5544</v>
      </c>
      <c r="AP132" s="68" t="s">
        <v>1323</v>
      </c>
      <c r="AQ132" s="68" t="s">
        <v>5545</v>
      </c>
      <c r="AR132" s="68" t="s">
        <v>353</v>
      </c>
      <c r="AS132" s="68" t="s">
        <v>231</v>
      </c>
      <c r="AT132" s="68" t="s">
        <v>492</v>
      </c>
      <c r="AU132" s="68" t="s">
        <v>1325</v>
      </c>
      <c r="AV132" s="68" t="s">
        <v>272</v>
      </c>
      <c r="AW132" s="68" t="s">
        <v>273</v>
      </c>
      <c r="AX132" s="68" t="s">
        <v>274</v>
      </c>
      <c r="AY132" s="68" t="s">
        <v>148</v>
      </c>
      <c r="AZ132" s="68" t="s">
        <v>139</v>
      </c>
      <c r="BA132" s="68" t="s">
        <v>154</v>
      </c>
      <c r="BB132" s="68" t="s">
        <v>275</v>
      </c>
      <c r="BC132" s="68" t="s">
        <v>156</v>
      </c>
      <c r="BD132" s="68" t="s">
        <v>157</v>
      </c>
      <c r="BE132" s="68" t="s">
        <v>237</v>
      </c>
      <c r="BF132" s="68" t="s">
        <v>7689</v>
      </c>
      <c r="BG132" s="68" t="s">
        <v>5272</v>
      </c>
      <c r="BH132" s="68" t="s">
        <v>2863</v>
      </c>
      <c r="BI132" s="68" t="s">
        <v>143</v>
      </c>
      <c r="BJ132" s="68" t="s">
        <v>143</v>
      </c>
      <c r="BK132" s="68" t="s">
        <v>136</v>
      </c>
      <c r="BL132" s="68" t="s">
        <v>143</v>
      </c>
      <c r="BM132" s="68" t="s">
        <v>200</v>
      </c>
      <c r="BN132" s="68" t="s">
        <v>200</v>
      </c>
      <c r="BO132" s="68" t="s">
        <v>373</v>
      </c>
      <c r="BP132" s="68" t="s">
        <v>143</v>
      </c>
      <c r="BQ132" s="68" t="s">
        <v>2735</v>
      </c>
      <c r="BR132" s="68" t="s">
        <v>5684</v>
      </c>
      <c r="BS132" s="68" t="s">
        <v>241</v>
      </c>
      <c r="BT132" s="68" t="s">
        <v>7690</v>
      </c>
      <c r="BU132" s="68" t="s">
        <v>7690</v>
      </c>
      <c r="BV132" s="68" t="s">
        <v>135</v>
      </c>
      <c r="BW132" s="68" t="s">
        <v>135</v>
      </c>
      <c r="BX132" s="68" t="s">
        <v>135</v>
      </c>
      <c r="BY132" s="68" t="s">
        <v>148</v>
      </c>
      <c r="BZ132" s="68" t="s">
        <v>2774</v>
      </c>
      <c r="CA132" s="68" t="s">
        <v>2415</v>
      </c>
      <c r="CB132" s="68" t="s">
        <v>143</v>
      </c>
      <c r="CC132" s="68" t="s">
        <v>143</v>
      </c>
      <c r="CD132" s="68" t="s">
        <v>143</v>
      </c>
      <c r="CE132" s="68" t="s">
        <v>7691</v>
      </c>
      <c r="CF132" s="68" t="s">
        <v>6424</v>
      </c>
      <c r="CG132" s="68" t="s">
        <v>143</v>
      </c>
      <c r="CH132" s="68" t="s">
        <v>143</v>
      </c>
      <c r="CI132" s="68" t="s">
        <v>143</v>
      </c>
      <c r="CJ132" s="68" t="s">
        <v>5272</v>
      </c>
      <c r="CK132" s="68" t="s">
        <v>143</v>
      </c>
      <c r="CL132" s="68" t="s">
        <v>143</v>
      </c>
      <c r="CM132" s="68" t="s">
        <v>143</v>
      </c>
      <c r="CN132" s="68" t="s">
        <v>143</v>
      </c>
      <c r="CO132" s="68" t="s">
        <v>6694</v>
      </c>
      <c r="CP132" s="68" t="s">
        <v>143</v>
      </c>
      <c r="CQ132" s="68" t="s">
        <v>143</v>
      </c>
      <c r="CR132" s="68" t="s">
        <v>143</v>
      </c>
      <c r="CS132" s="68" t="s">
        <v>1</v>
      </c>
      <c r="CT132" s="68" t="s">
        <v>143</v>
      </c>
      <c r="CU132" s="68" t="s">
        <v>1</v>
      </c>
      <c r="CV132" s="68" t="s">
        <v>2092</v>
      </c>
      <c r="CW132" s="68" t="s">
        <v>143</v>
      </c>
      <c r="CX132" s="68" t="s">
        <v>374</v>
      </c>
      <c r="CY132" s="68" t="s">
        <v>166</v>
      </c>
      <c r="CZ132" s="68" t="s">
        <v>136</v>
      </c>
      <c r="DA132" s="68" t="s">
        <v>2007</v>
      </c>
      <c r="DB132" s="68" t="s">
        <v>143</v>
      </c>
      <c r="DC132" s="68" t="s">
        <v>143</v>
      </c>
      <c r="DD132" s="68" t="s">
        <v>373</v>
      </c>
      <c r="DE132" s="68" t="s">
        <v>6302</v>
      </c>
      <c r="DF132" s="68" t="s">
        <v>2271</v>
      </c>
      <c r="DG132" s="68" t="s">
        <v>143</v>
      </c>
      <c r="DH132" s="68" t="s">
        <v>7692</v>
      </c>
      <c r="DI132" s="68" t="s">
        <v>143</v>
      </c>
      <c r="DK132" s="3"/>
    </row>
    <row r="133" spans="1:115" s="68" customFormat="1" hidden="1" x14ac:dyDescent="0.2">
      <c r="A133" s="73">
        <v>45323</v>
      </c>
      <c r="B133" s="3" t="s">
        <v>12718</v>
      </c>
      <c r="C133" s="68">
        <v>118170</v>
      </c>
      <c r="D133" s="68" t="s">
        <v>7454</v>
      </c>
      <c r="E133" s="68" t="s">
        <v>373</v>
      </c>
      <c r="F133" s="69">
        <v>45341</v>
      </c>
      <c r="G133" s="68" t="s">
        <v>257</v>
      </c>
      <c r="H133" s="68" t="s">
        <v>166</v>
      </c>
      <c r="I133" s="70">
        <v>4966.6499999999996</v>
      </c>
      <c r="J133" s="70">
        <v>4966.6499999999996</v>
      </c>
      <c r="K133" s="71">
        <f t="shared" si="2"/>
        <v>0.23108103015338402</v>
      </c>
      <c r="L133" s="68" t="s">
        <v>374</v>
      </c>
      <c r="M133" s="68" t="s">
        <v>7145</v>
      </c>
      <c r="N133" s="68" t="s">
        <v>259</v>
      </c>
      <c r="O133" s="68" t="s">
        <v>2695</v>
      </c>
      <c r="P133" s="93" t="s">
        <v>7693</v>
      </c>
      <c r="Q133" s="68" t="s">
        <v>2863</v>
      </c>
      <c r="R133" s="68" t="s">
        <v>143</v>
      </c>
      <c r="S133" s="68" t="s">
        <v>7694</v>
      </c>
      <c r="T133" s="68" t="s">
        <v>135</v>
      </c>
      <c r="U133" s="68" t="s">
        <v>135</v>
      </c>
      <c r="V133" s="68" t="s">
        <v>506</v>
      </c>
      <c r="W133" s="68" t="s">
        <v>137</v>
      </c>
      <c r="X133" s="68" t="s">
        <v>379</v>
      </c>
      <c r="Y133" s="68" t="s">
        <v>7695</v>
      </c>
      <c r="Z133" s="68" t="s">
        <v>7696</v>
      </c>
      <c r="AA133" s="68" t="s">
        <v>139</v>
      </c>
      <c r="AB133" s="68" t="s">
        <v>226</v>
      </c>
      <c r="AC133" s="68" t="s">
        <v>5272</v>
      </c>
      <c r="AD133" s="68" t="s">
        <v>143</v>
      </c>
      <c r="AE133" s="68" t="s">
        <v>5272</v>
      </c>
      <c r="AF133" s="68" t="s">
        <v>7493</v>
      </c>
      <c r="AG133" s="68" t="s">
        <v>5675</v>
      </c>
      <c r="AH133" s="68" t="s">
        <v>265</v>
      </c>
      <c r="AI133" s="68" t="s">
        <v>143</v>
      </c>
      <c r="AJ133" s="68" t="s">
        <v>143</v>
      </c>
      <c r="AK133" s="68" t="s">
        <v>207</v>
      </c>
      <c r="AL133" s="68" t="s">
        <v>143</v>
      </c>
      <c r="AM133" s="68" t="s">
        <v>7697</v>
      </c>
      <c r="AN133" s="68" t="s">
        <v>143</v>
      </c>
      <c r="AO133" s="68" t="s">
        <v>2699</v>
      </c>
      <c r="AP133" s="68" t="s">
        <v>2700</v>
      </c>
      <c r="AQ133" s="68" t="s">
        <v>2701</v>
      </c>
      <c r="AR133" s="68" t="s">
        <v>353</v>
      </c>
      <c r="AS133" s="68" t="s">
        <v>231</v>
      </c>
      <c r="AT133" s="68" t="s">
        <v>2702</v>
      </c>
      <c r="AU133" s="68" t="s">
        <v>2703</v>
      </c>
      <c r="AV133" s="68" t="s">
        <v>272</v>
      </c>
      <c r="AW133" s="68" t="s">
        <v>273</v>
      </c>
      <c r="AX133" s="68" t="s">
        <v>274</v>
      </c>
      <c r="AY133" s="68" t="s">
        <v>148</v>
      </c>
      <c r="AZ133" s="68" t="s">
        <v>139</v>
      </c>
      <c r="BA133" s="68" t="s">
        <v>154</v>
      </c>
      <c r="BB133" s="68" t="s">
        <v>275</v>
      </c>
      <c r="BC133" s="68" t="s">
        <v>156</v>
      </c>
      <c r="BD133" s="68" t="s">
        <v>276</v>
      </c>
      <c r="BE133" s="68" t="s">
        <v>143</v>
      </c>
      <c r="BF133" s="68" t="s">
        <v>143</v>
      </c>
      <c r="BG133" s="68" t="s">
        <v>5272</v>
      </c>
      <c r="BH133" s="68" t="s">
        <v>2863</v>
      </c>
      <c r="BI133" s="68" t="s">
        <v>143</v>
      </c>
      <c r="BJ133" s="68" t="s">
        <v>143</v>
      </c>
      <c r="BK133" s="68" t="s">
        <v>136</v>
      </c>
      <c r="BL133" s="68" t="s">
        <v>143</v>
      </c>
      <c r="BM133" s="68" t="s">
        <v>200</v>
      </c>
      <c r="BN133" s="68" t="s">
        <v>200</v>
      </c>
      <c r="BO133" s="68" t="s">
        <v>373</v>
      </c>
      <c r="BP133" s="68" t="s">
        <v>143</v>
      </c>
      <c r="BQ133" s="68" t="s">
        <v>143</v>
      </c>
      <c r="BR133" s="68" t="s">
        <v>5272</v>
      </c>
      <c r="BS133" s="68" t="s">
        <v>5520</v>
      </c>
      <c r="BT133" s="68" t="s">
        <v>7698</v>
      </c>
      <c r="BU133" s="68" t="s">
        <v>7698</v>
      </c>
      <c r="BV133" s="68" t="s">
        <v>135</v>
      </c>
      <c r="BW133" s="68" t="s">
        <v>135</v>
      </c>
      <c r="BX133" s="68" t="s">
        <v>135</v>
      </c>
      <c r="BY133" s="68" t="s">
        <v>148</v>
      </c>
      <c r="BZ133" s="68" t="s">
        <v>2774</v>
      </c>
      <c r="CA133" s="68" t="s">
        <v>2415</v>
      </c>
      <c r="CB133" s="68" t="s">
        <v>143</v>
      </c>
      <c r="CC133" s="68" t="s">
        <v>143</v>
      </c>
      <c r="CD133" s="68" t="s">
        <v>143</v>
      </c>
      <c r="CE133" s="68" t="s">
        <v>7699</v>
      </c>
      <c r="CF133" s="68" t="s">
        <v>6424</v>
      </c>
      <c r="CG133" s="68" t="s">
        <v>143</v>
      </c>
      <c r="CH133" s="68" t="s">
        <v>143</v>
      </c>
      <c r="CI133" s="68" t="s">
        <v>143</v>
      </c>
      <c r="CJ133" s="68" t="s">
        <v>5272</v>
      </c>
      <c r="CK133" s="68" t="s">
        <v>143</v>
      </c>
      <c r="CL133" s="68" t="s">
        <v>143</v>
      </c>
      <c r="CM133" s="68" t="s">
        <v>143</v>
      </c>
      <c r="CN133" s="68" t="s">
        <v>143</v>
      </c>
      <c r="CO133" s="68" t="s">
        <v>6206</v>
      </c>
      <c r="CP133" s="68" t="s">
        <v>143</v>
      </c>
      <c r="CQ133" s="68" t="s">
        <v>143</v>
      </c>
      <c r="CR133" s="68" t="s">
        <v>143</v>
      </c>
      <c r="CS133" s="68" t="s">
        <v>1</v>
      </c>
      <c r="CT133" s="68" t="s">
        <v>143</v>
      </c>
      <c r="CU133" s="68" t="s">
        <v>1</v>
      </c>
      <c r="CV133" s="68" t="s">
        <v>2867</v>
      </c>
      <c r="CW133" s="68" t="s">
        <v>143</v>
      </c>
      <c r="CX133" s="68" t="s">
        <v>374</v>
      </c>
      <c r="CY133" s="68" t="s">
        <v>166</v>
      </c>
      <c r="CZ133" s="68" t="s">
        <v>136</v>
      </c>
      <c r="DA133" s="68" t="s">
        <v>2495</v>
      </c>
      <c r="DB133" s="68" t="s">
        <v>143</v>
      </c>
      <c r="DC133" s="68" t="s">
        <v>143</v>
      </c>
      <c r="DD133" s="68" t="s">
        <v>373</v>
      </c>
      <c r="DE133" s="68" t="s">
        <v>6302</v>
      </c>
      <c r="DF133" s="68" t="s">
        <v>2271</v>
      </c>
      <c r="DG133" s="68" t="s">
        <v>143</v>
      </c>
      <c r="DH133" s="68" t="s">
        <v>7211</v>
      </c>
      <c r="DI133" s="68" t="s">
        <v>143</v>
      </c>
      <c r="DK133" s="3"/>
    </row>
    <row r="134" spans="1:115" s="68" customFormat="1" hidden="1" x14ac:dyDescent="0.2">
      <c r="A134" s="73">
        <v>45323</v>
      </c>
      <c r="B134" s="3" t="s">
        <v>15606</v>
      </c>
      <c r="C134" s="68">
        <v>118242</v>
      </c>
      <c r="D134" s="68" t="s">
        <v>7189</v>
      </c>
      <c r="E134" s="68" t="s">
        <v>373</v>
      </c>
      <c r="F134" s="69">
        <v>45339</v>
      </c>
      <c r="G134" s="68" t="s">
        <v>165</v>
      </c>
      <c r="H134" s="68" t="s">
        <v>166</v>
      </c>
      <c r="I134" s="70">
        <v>48.68</v>
      </c>
      <c r="J134" s="70">
        <v>48.68</v>
      </c>
      <c r="K134" s="71">
        <f t="shared" si="2"/>
        <v>2.2649118717579728E-3</v>
      </c>
      <c r="L134" s="68" t="s">
        <v>316</v>
      </c>
      <c r="M134" s="68" t="s">
        <v>7145</v>
      </c>
      <c r="N134" s="68" t="s">
        <v>960</v>
      </c>
      <c r="O134" s="68" t="s">
        <v>318</v>
      </c>
      <c r="P134" s="93" t="s">
        <v>879</v>
      </c>
      <c r="Q134" s="68" t="s">
        <v>170</v>
      </c>
      <c r="R134" s="68" t="s">
        <v>7700</v>
      </c>
      <c r="S134" s="68" t="s">
        <v>7701</v>
      </c>
      <c r="T134" s="68" t="s">
        <v>135</v>
      </c>
      <c r="U134" s="68" t="s">
        <v>135</v>
      </c>
      <c r="V134" s="68" t="s">
        <v>136</v>
      </c>
      <c r="W134" s="68" t="s">
        <v>137</v>
      </c>
      <c r="X134" s="68" t="s">
        <v>2483</v>
      </c>
      <c r="Y134" s="68" t="s">
        <v>7702</v>
      </c>
      <c r="Z134" s="68" t="s">
        <v>7703</v>
      </c>
      <c r="AA134" s="68" t="s">
        <v>139</v>
      </c>
      <c r="AB134" s="68" t="s">
        <v>226</v>
      </c>
      <c r="AC134" s="68" t="s">
        <v>5272</v>
      </c>
      <c r="AD134" s="68" t="s">
        <v>143</v>
      </c>
      <c r="AE134" s="68" t="s">
        <v>5272</v>
      </c>
      <c r="AF134" s="68" t="s">
        <v>143</v>
      </c>
      <c r="AG134" s="68" t="s">
        <v>235</v>
      </c>
      <c r="AH134" s="68" t="s">
        <v>141</v>
      </c>
      <c r="AI134" s="68" t="s">
        <v>143</v>
      </c>
      <c r="AJ134" s="68" t="s">
        <v>143</v>
      </c>
      <c r="AK134" s="68" t="s">
        <v>207</v>
      </c>
      <c r="AL134" s="68" t="s">
        <v>143</v>
      </c>
      <c r="AM134" s="68" t="s">
        <v>7704</v>
      </c>
      <c r="AN134" s="68" t="s">
        <v>143</v>
      </c>
      <c r="AO134" s="68" t="s">
        <v>324</v>
      </c>
      <c r="AP134" s="68" t="s">
        <v>325</v>
      </c>
      <c r="AQ134" s="68" t="s">
        <v>326</v>
      </c>
      <c r="AR134" s="68" t="s">
        <v>178</v>
      </c>
      <c r="AS134" s="68" t="s">
        <v>179</v>
      </c>
      <c r="AT134" s="68" t="s">
        <v>327</v>
      </c>
      <c r="AU134" s="68" t="s">
        <v>328</v>
      </c>
      <c r="AV134" s="68" t="s">
        <v>145</v>
      </c>
      <c r="AW134" s="68" t="s">
        <v>146</v>
      </c>
      <c r="AX134" s="68" t="s">
        <v>972</v>
      </c>
      <c r="AY134" s="68" t="s">
        <v>148</v>
      </c>
      <c r="AZ134" s="68" t="s">
        <v>139</v>
      </c>
      <c r="BA134" s="68" t="s">
        <v>149</v>
      </c>
      <c r="BB134" s="68" t="s">
        <v>150</v>
      </c>
      <c r="BC134" s="68" t="s">
        <v>156</v>
      </c>
      <c r="BD134" s="68" t="s">
        <v>157</v>
      </c>
      <c r="BE134" s="68" t="s">
        <v>303</v>
      </c>
      <c r="BF134" s="68" t="s">
        <v>7703</v>
      </c>
      <c r="BG134" s="68" t="s">
        <v>5272</v>
      </c>
      <c r="BH134" s="68" t="s">
        <v>143</v>
      </c>
      <c r="BI134" s="68" t="s">
        <v>143</v>
      </c>
      <c r="BJ134" s="68" t="s">
        <v>143</v>
      </c>
      <c r="BK134" s="68" t="s">
        <v>136</v>
      </c>
      <c r="BL134" s="68" t="s">
        <v>143</v>
      </c>
      <c r="BM134" s="68" t="s">
        <v>160</v>
      </c>
      <c r="BN134" s="68" t="s">
        <v>160</v>
      </c>
      <c r="BO134" s="68" t="s">
        <v>373</v>
      </c>
      <c r="BP134" s="68" t="s">
        <v>143</v>
      </c>
      <c r="BQ134" s="68" t="s">
        <v>7705</v>
      </c>
      <c r="BR134" s="68" t="s">
        <v>5352</v>
      </c>
      <c r="BS134" s="68" t="s">
        <v>162</v>
      </c>
      <c r="BT134" s="68" t="s">
        <v>7704</v>
      </c>
      <c r="BU134" s="68" t="s">
        <v>7704</v>
      </c>
      <c r="BV134" s="68" t="s">
        <v>135</v>
      </c>
      <c r="BW134" s="68" t="s">
        <v>135</v>
      </c>
      <c r="BX134" s="68" t="s">
        <v>135</v>
      </c>
      <c r="BY134" s="68" t="s">
        <v>148</v>
      </c>
      <c r="BZ134" s="68" t="s">
        <v>6439</v>
      </c>
      <c r="CA134" s="68" t="s">
        <v>174</v>
      </c>
      <c r="CB134" s="68" t="s">
        <v>143</v>
      </c>
      <c r="CC134" s="68" t="s">
        <v>143</v>
      </c>
      <c r="CD134" s="68" t="s">
        <v>143</v>
      </c>
      <c r="CE134" s="68" t="s">
        <v>7706</v>
      </c>
      <c r="CF134" s="68" t="s">
        <v>2261</v>
      </c>
      <c r="CG134" s="68" t="s">
        <v>143</v>
      </c>
      <c r="CH134" s="68" t="s">
        <v>143</v>
      </c>
      <c r="CI134" s="68" t="s">
        <v>143</v>
      </c>
      <c r="CJ134" s="68" t="s">
        <v>5272</v>
      </c>
      <c r="CK134" s="68" t="s">
        <v>143</v>
      </c>
      <c r="CL134" s="68" t="s">
        <v>143</v>
      </c>
      <c r="CM134" s="68" t="s">
        <v>143</v>
      </c>
      <c r="CN134" s="68" t="s">
        <v>143</v>
      </c>
      <c r="CO134" s="68" t="s">
        <v>143</v>
      </c>
      <c r="CP134" s="68" t="s">
        <v>143</v>
      </c>
      <c r="CQ134" s="68" t="s">
        <v>143</v>
      </c>
      <c r="CR134" s="68" t="s">
        <v>143</v>
      </c>
      <c r="CS134" s="68" t="s">
        <v>1</v>
      </c>
      <c r="CT134" s="68" t="s">
        <v>143</v>
      </c>
      <c r="CU134" s="68" t="s">
        <v>1</v>
      </c>
      <c r="CV134" s="68" t="s">
        <v>1985</v>
      </c>
      <c r="CW134" s="68" t="s">
        <v>143</v>
      </c>
      <c r="CX134" s="68" t="s">
        <v>316</v>
      </c>
      <c r="CY134" s="68" t="s">
        <v>166</v>
      </c>
      <c r="CZ134" s="68" t="s">
        <v>136</v>
      </c>
      <c r="DA134" s="68" t="s">
        <v>1989</v>
      </c>
      <c r="DB134" s="68" t="s">
        <v>7707</v>
      </c>
      <c r="DC134" s="68" t="s">
        <v>143</v>
      </c>
      <c r="DD134" s="68" t="s">
        <v>373</v>
      </c>
      <c r="DE134" s="68" t="s">
        <v>6302</v>
      </c>
      <c r="DF134" s="68" t="s">
        <v>6703</v>
      </c>
      <c r="DG134" s="68" t="s">
        <v>143</v>
      </c>
      <c r="DH134" s="68" t="s">
        <v>143</v>
      </c>
      <c r="DI134" s="68" t="s">
        <v>143</v>
      </c>
      <c r="DK134" s="3"/>
    </row>
    <row r="135" spans="1:115" s="68" customFormat="1" hidden="1" x14ac:dyDescent="0.2">
      <c r="A135" s="73">
        <v>45323</v>
      </c>
      <c r="B135" s="3" t="s">
        <v>15606</v>
      </c>
      <c r="C135" s="68">
        <v>118244</v>
      </c>
      <c r="D135" s="68" t="s">
        <v>7708</v>
      </c>
      <c r="E135" s="68" t="s">
        <v>164</v>
      </c>
      <c r="F135" s="69">
        <v>45339</v>
      </c>
      <c r="G135" s="68" t="s">
        <v>165</v>
      </c>
      <c r="H135" s="68" t="s">
        <v>166</v>
      </c>
      <c r="I135" s="70">
        <v>200</v>
      </c>
      <c r="J135" s="70">
        <v>200</v>
      </c>
      <c r="K135" s="71">
        <f t="shared" si="2"/>
        <v>9.3053076078799205E-3</v>
      </c>
      <c r="L135" s="68" t="s">
        <v>316</v>
      </c>
      <c r="M135" s="68" t="s">
        <v>7145</v>
      </c>
      <c r="N135" s="68" t="s">
        <v>960</v>
      </c>
      <c r="O135" s="68" t="s">
        <v>2009</v>
      </c>
      <c r="P135" s="93" t="s">
        <v>7709</v>
      </c>
      <c r="Q135" s="68" t="s">
        <v>170</v>
      </c>
      <c r="R135" s="68" t="s">
        <v>7710</v>
      </c>
      <c r="S135" s="68" t="s">
        <v>7711</v>
      </c>
      <c r="T135" s="68" t="s">
        <v>135</v>
      </c>
      <c r="U135" s="68" t="s">
        <v>135</v>
      </c>
      <c r="V135" s="68" t="s">
        <v>136</v>
      </c>
      <c r="W135" s="68" t="s">
        <v>137</v>
      </c>
      <c r="X135" s="68" t="s">
        <v>2483</v>
      </c>
      <c r="Y135" s="68" t="s">
        <v>7712</v>
      </c>
      <c r="Z135" s="68" t="s">
        <v>7713</v>
      </c>
      <c r="AA135" s="68" t="s">
        <v>139</v>
      </c>
      <c r="AB135" s="68" t="s">
        <v>323</v>
      </c>
      <c r="AC135" s="68" t="s">
        <v>5272</v>
      </c>
      <c r="AD135" s="68" t="s">
        <v>143</v>
      </c>
      <c r="AE135" s="68" t="s">
        <v>5772</v>
      </c>
      <c r="AF135" s="68" t="s">
        <v>143</v>
      </c>
      <c r="AG135" s="68" t="s">
        <v>235</v>
      </c>
      <c r="AH135" s="68" t="s">
        <v>141</v>
      </c>
      <c r="AI135" s="68" t="s">
        <v>143</v>
      </c>
      <c r="AJ135" s="68" t="s">
        <v>5772</v>
      </c>
      <c r="AK135" s="68" t="s">
        <v>207</v>
      </c>
      <c r="AL135" s="68" t="s">
        <v>143</v>
      </c>
      <c r="AM135" s="68" t="s">
        <v>5772</v>
      </c>
      <c r="AN135" s="68" t="s">
        <v>174</v>
      </c>
      <c r="AO135" s="68" t="s">
        <v>2013</v>
      </c>
      <c r="AP135" s="68" t="s">
        <v>2014</v>
      </c>
      <c r="AQ135" s="68" t="s">
        <v>2015</v>
      </c>
      <c r="AR135" s="68" t="s">
        <v>250</v>
      </c>
      <c r="AS135" s="68" t="s">
        <v>179</v>
      </c>
      <c r="AT135" s="68" t="s">
        <v>251</v>
      </c>
      <c r="AU135" s="68" t="s">
        <v>2016</v>
      </c>
      <c r="AV135" s="68" t="s">
        <v>145</v>
      </c>
      <c r="AW135" s="68" t="s">
        <v>146</v>
      </c>
      <c r="AX135" s="68" t="s">
        <v>972</v>
      </c>
      <c r="AY135" s="68" t="s">
        <v>148</v>
      </c>
      <c r="AZ135" s="68" t="s">
        <v>139</v>
      </c>
      <c r="BA135" s="68" t="s">
        <v>149</v>
      </c>
      <c r="BB135" s="68" t="s">
        <v>150</v>
      </c>
      <c r="BC135" s="68" t="s">
        <v>156</v>
      </c>
      <c r="BD135" s="68" t="s">
        <v>157</v>
      </c>
      <c r="BE135" s="68" t="s">
        <v>303</v>
      </c>
      <c r="BF135" s="68" t="s">
        <v>7713</v>
      </c>
      <c r="BG135" s="68" t="s">
        <v>5272</v>
      </c>
      <c r="BH135" s="68" t="s">
        <v>143</v>
      </c>
      <c r="BI135" s="68" t="s">
        <v>143</v>
      </c>
      <c r="BJ135" s="68" t="s">
        <v>143</v>
      </c>
      <c r="BK135" s="68" t="s">
        <v>136</v>
      </c>
      <c r="BL135" s="68" t="s">
        <v>143</v>
      </c>
      <c r="BM135" s="68" t="s">
        <v>160</v>
      </c>
      <c r="BN135" s="68" t="s">
        <v>160</v>
      </c>
      <c r="BO135" s="68" t="s">
        <v>373</v>
      </c>
      <c r="BP135" s="68" t="s">
        <v>143</v>
      </c>
      <c r="BQ135" s="68" t="s">
        <v>7714</v>
      </c>
      <c r="BR135" s="68" t="s">
        <v>5352</v>
      </c>
      <c r="BS135" s="68" t="s">
        <v>162</v>
      </c>
      <c r="BT135" s="68" t="s">
        <v>5772</v>
      </c>
      <c r="BU135" s="68" t="s">
        <v>5772</v>
      </c>
      <c r="BV135" s="68" t="s">
        <v>135</v>
      </c>
      <c r="BW135" s="68" t="s">
        <v>135</v>
      </c>
      <c r="BX135" s="68" t="s">
        <v>135</v>
      </c>
      <c r="BY135" s="68" t="s">
        <v>148</v>
      </c>
      <c r="BZ135" s="68" t="s">
        <v>5819</v>
      </c>
      <c r="CA135" s="68" t="s">
        <v>174</v>
      </c>
      <c r="CB135" s="68" t="s">
        <v>143</v>
      </c>
      <c r="CC135" s="68" t="s">
        <v>143</v>
      </c>
      <c r="CD135" s="68" t="s">
        <v>143</v>
      </c>
      <c r="CE135" s="68" t="s">
        <v>143</v>
      </c>
      <c r="CF135" s="68" t="s">
        <v>2261</v>
      </c>
      <c r="CG135" s="68" t="s">
        <v>2261</v>
      </c>
      <c r="CH135" s="68" t="s">
        <v>143</v>
      </c>
      <c r="CI135" s="68" t="s">
        <v>143</v>
      </c>
      <c r="CJ135" s="68" t="s">
        <v>5272</v>
      </c>
      <c r="CK135" s="68" t="s">
        <v>143</v>
      </c>
      <c r="CL135" s="68" t="s">
        <v>143</v>
      </c>
      <c r="CM135" s="68" t="s">
        <v>143</v>
      </c>
      <c r="CN135" s="68" t="s">
        <v>143</v>
      </c>
      <c r="CO135" s="68" t="s">
        <v>143</v>
      </c>
      <c r="CP135" s="68" t="s">
        <v>143</v>
      </c>
      <c r="CQ135" s="68" t="s">
        <v>143</v>
      </c>
      <c r="CR135" s="68" t="s">
        <v>143</v>
      </c>
      <c r="CS135" s="68" t="s">
        <v>1</v>
      </c>
      <c r="CT135" s="68" t="s">
        <v>143</v>
      </c>
      <c r="CU135" s="68" t="s">
        <v>1</v>
      </c>
      <c r="CV135" s="68" t="s">
        <v>1985</v>
      </c>
      <c r="CW135" s="68" t="s">
        <v>1985</v>
      </c>
      <c r="CX135" s="68" t="s">
        <v>316</v>
      </c>
      <c r="CY135" s="68" t="s">
        <v>166</v>
      </c>
      <c r="CZ135" s="68" t="s">
        <v>136</v>
      </c>
      <c r="DA135" s="68" t="s">
        <v>1989</v>
      </c>
      <c r="DB135" s="68" t="s">
        <v>143</v>
      </c>
      <c r="DC135" s="68" t="s">
        <v>143</v>
      </c>
      <c r="DD135" s="68" t="s">
        <v>373</v>
      </c>
      <c r="DE135" s="68" t="s">
        <v>6302</v>
      </c>
      <c r="DF135" s="68" t="s">
        <v>6703</v>
      </c>
      <c r="DG135" s="68" t="s">
        <v>143</v>
      </c>
      <c r="DH135" s="68" t="s">
        <v>143</v>
      </c>
      <c r="DI135" s="68" t="s">
        <v>143</v>
      </c>
      <c r="DK135" s="3"/>
    </row>
    <row r="136" spans="1:115" s="68" customFormat="1" hidden="1" x14ac:dyDescent="0.2">
      <c r="A136" s="73">
        <v>45323</v>
      </c>
      <c r="B136" s="3" t="s">
        <v>15606</v>
      </c>
      <c r="C136" s="68">
        <v>118245</v>
      </c>
      <c r="D136" s="68" t="s">
        <v>7708</v>
      </c>
      <c r="E136" s="68" t="s">
        <v>164</v>
      </c>
      <c r="F136" s="69">
        <v>45339</v>
      </c>
      <c r="G136" s="68" t="s">
        <v>165</v>
      </c>
      <c r="H136" s="68" t="s">
        <v>166</v>
      </c>
      <c r="I136" s="70">
        <v>180</v>
      </c>
      <c r="J136" s="70">
        <v>180</v>
      </c>
      <c r="K136" s="71">
        <f t="shared" si="2"/>
        <v>8.3747768470919283E-3</v>
      </c>
      <c r="L136" s="68" t="s">
        <v>316</v>
      </c>
      <c r="M136" s="68" t="s">
        <v>7145</v>
      </c>
      <c r="N136" s="68" t="s">
        <v>960</v>
      </c>
      <c r="O136" s="68" t="s">
        <v>4892</v>
      </c>
      <c r="P136" s="93" t="s">
        <v>7709</v>
      </c>
      <c r="Q136" s="68" t="s">
        <v>170</v>
      </c>
      <c r="R136" s="68" t="s">
        <v>7715</v>
      </c>
      <c r="S136" s="68" t="s">
        <v>7716</v>
      </c>
      <c r="T136" s="68" t="s">
        <v>135</v>
      </c>
      <c r="U136" s="68" t="s">
        <v>135</v>
      </c>
      <c r="V136" s="68" t="s">
        <v>136</v>
      </c>
      <c r="W136" s="68" t="s">
        <v>137</v>
      </c>
      <c r="X136" s="68" t="s">
        <v>2483</v>
      </c>
      <c r="Y136" s="68" t="s">
        <v>7717</v>
      </c>
      <c r="Z136" s="68" t="s">
        <v>7718</v>
      </c>
      <c r="AA136" s="68" t="s">
        <v>139</v>
      </c>
      <c r="AB136" s="68" t="s">
        <v>323</v>
      </c>
      <c r="AC136" s="68" t="s">
        <v>5272</v>
      </c>
      <c r="AD136" s="68" t="s">
        <v>143</v>
      </c>
      <c r="AE136" s="68" t="s">
        <v>6599</v>
      </c>
      <c r="AF136" s="68" t="s">
        <v>143</v>
      </c>
      <c r="AG136" s="68" t="s">
        <v>235</v>
      </c>
      <c r="AH136" s="68" t="s">
        <v>141</v>
      </c>
      <c r="AI136" s="68" t="s">
        <v>143</v>
      </c>
      <c r="AJ136" s="68" t="s">
        <v>6599</v>
      </c>
      <c r="AK136" s="68" t="s">
        <v>207</v>
      </c>
      <c r="AL136" s="68" t="s">
        <v>143</v>
      </c>
      <c r="AM136" s="68" t="s">
        <v>6599</v>
      </c>
      <c r="AN136" s="68" t="s">
        <v>174</v>
      </c>
      <c r="AO136" s="68" t="s">
        <v>1201</v>
      </c>
      <c r="AP136" s="68" t="s">
        <v>176</v>
      </c>
      <c r="AQ136" s="68" t="s">
        <v>4896</v>
      </c>
      <c r="AR136" s="68" t="s">
        <v>178</v>
      </c>
      <c r="AS136" s="68" t="s">
        <v>179</v>
      </c>
      <c r="AT136" s="68" t="s">
        <v>180</v>
      </c>
      <c r="AU136" s="68" t="s">
        <v>181</v>
      </c>
      <c r="AV136" s="68" t="s">
        <v>145</v>
      </c>
      <c r="AW136" s="68" t="s">
        <v>146</v>
      </c>
      <c r="AX136" s="68" t="s">
        <v>972</v>
      </c>
      <c r="AY136" s="68" t="s">
        <v>148</v>
      </c>
      <c r="AZ136" s="68" t="s">
        <v>139</v>
      </c>
      <c r="BA136" s="68" t="s">
        <v>149</v>
      </c>
      <c r="BB136" s="68" t="s">
        <v>150</v>
      </c>
      <c r="BC136" s="68" t="s">
        <v>156</v>
      </c>
      <c r="BD136" s="68" t="s">
        <v>157</v>
      </c>
      <c r="BE136" s="68" t="s">
        <v>303</v>
      </c>
      <c r="BF136" s="68" t="s">
        <v>7718</v>
      </c>
      <c r="BG136" s="68" t="s">
        <v>5272</v>
      </c>
      <c r="BH136" s="68" t="s">
        <v>143</v>
      </c>
      <c r="BI136" s="68" t="s">
        <v>143</v>
      </c>
      <c r="BJ136" s="68" t="s">
        <v>143</v>
      </c>
      <c r="BK136" s="68" t="s">
        <v>136</v>
      </c>
      <c r="BL136" s="68" t="s">
        <v>143</v>
      </c>
      <c r="BM136" s="68" t="s">
        <v>160</v>
      </c>
      <c r="BN136" s="68" t="s">
        <v>160</v>
      </c>
      <c r="BO136" s="68" t="s">
        <v>373</v>
      </c>
      <c r="BP136" s="68" t="s">
        <v>143</v>
      </c>
      <c r="BQ136" s="68" t="s">
        <v>4850</v>
      </c>
      <c r="BR136" s="68" t="s">
        <v>5352</v>
      </c>
      <c r="BS136" s="68" t="s">
        <v>162</v>
      </c>
      <c r="BT136" s="68" t="s">
        <v>6599</v>
      </c>
      <c r="BU136" s="68" t="s">
        <v>6599</v>
      </c>
      <c r="BV136" s="68" t="s">
        <v>135</v>
      </c>
      <c r="BW136" s="68" t="s">
        <v>135</v>
      </c>
      <c r="BX136" s="68" t="s">
        <v>135</v>
      </c>
      <c r="BY136" s="68" t="s">
        <v>148</v>
      </c>
      <c r="BZ136" s="68" t="s">
        <v>1653</v>
      </c>
      <c r="CA136" s="68" t="s">
        <v>174</v>
      </c>
      <c r="CB136" s="68" t="s">
        <v>143</v>
      </c>
      <c r="CC136" s="68" t="s">
        <v>143</v>
      </c>
      <c r="CD136" s="68" t="s">
        <v>143</v>
      </c>
      <c r="CE136" s="68" t="s">
        <v>143</v>
      </c>
      <c r="CF136" s="68" t="s">
        <v>2261</v>
      </c>
      <c r="CG136" s="68" t="s">
        <v>2261</v>
      </c>
      <c r="CH136" s="68" t="s">
        <v>143</v>
      </c>
      <c r="CI136" s="68" t="s">
        <v>143</v>
      </c>
      <c r="CJ136" s="68" t="s">
        <v>5272</v>
      </c>
      <c r="CK136" s="68" t="s">
        <v>143</v>
      </c>
      <c r="CL136" s="68" t="s">
        <v>143</v>
      </c>
      <c r="CM136" s="68" t="s">
        <v>143</v>
      </c>
      <c r="CN136" s="68" t="s">
        <v>143</v>
      </c>
      <c r="CO136" s="68" t="s">
        <v>143</v>
      </c>
      <c r="CP136" s="68" t="s">
        <v>143</v>
      </c>
      <c r="CQ136" s="68" t="s">
        <v>143</v>
      </c>
      <c r="CR136" s="68" t="s">
        <v>143</v>
      </c>
      <c r="CS136" s="68" t="s">
        <v>1</v>
      </c>
      <c r="CT136" s="68" t="s">
        <v>143</v>
      </c>
      <c r="CU136" s="68" t="s">
        <v>1</v>
      </c>
      <c r="CV136" s="68" t="s">
        <v>1985</v>
      </c>
      <c r="CW136" s="68" t="s">
        <v>1985</v>
      </c>
      <c r="CX136" s="68" t="s">
        <v>316</v>
      </c>
      <c r="CY136" s="68" t="s">
        <v>166</v>
      </c>
      <c r="CZ136" s="68" t="s">
        <v>136</v>
      </c>
      <c r="DA136" s="68" t="s">
        <v>1989</v>
      </c>
      <c r="DB136" s="68" t="s">
        <v>143</v>
      </c>
      <c r="DC136" s="68" t="s">
        <v>143</v>
      </c>
      <c r="DD136" s="68" t="s">
        <v>373</v>
      </c>
      <c r="DE136" s="68" t="s">
        <v>6302</v>
      </c>
      <c r="DF136" s="68" t="s">
        <v>6703</v>
      </c>
      <c r="DG136" s="68" t="s">
        <v>143</v>
      </c>
      <c r="DH136" s="68" t="s">
        <v>143</v>
      </c>
      <c r="DI136" s="68" t="s">
        <v>143</v>
      </c>
      <c r="DK136" s="3"/>
    </row>
    <row r="137" spans="1:115" s="68" customFormat="1" hidden="1" x14ac:dyDescent="0.2">
      <c r="A137" s="73">
        <v>45323</v>
      </c>
      <c r="B137" s="3" t="s">
        <v>15606</v>
      </c>
      <c r="C137" s="68">
        <v>118319</v>
      </c>
      <c r="D137" s="68" t="s">
        <v>7189</v>
      </c>
      <c r="E137" s="68" t="s">
        <v>373</v>
      </c>
      <c r="F137" s="69">
        <v>45341</v>
      </c>
      <c r="G137" s="68" t="s">
        <v>165</v>
      </c>
      <c r="H137" s="68" t="s">
        <v>166</v>
      </c>
      <c r="I137" s="70">
        <v>84.14</v>
      </c>
      <c r="J137" s="70">
        <v>84.14</v>
      </c>
      <c r="K137" s="71">
        <f t="shared" si="2"/>
        <v>3.9147429106350827E-3</v>
      </c>
      <c r="L137" s="68" t="s">
        <v>316</v>
      </c>
      <c r="M137" s="68" t="s">
        <v>7145</v>
      </c>
      <c r="N137" s="68" t="s">
        <v>960</v>
      </c>
      <c r="O137" s="68" t="s">
        <v>7719</v>
      </c>
      <c r="P137" s="93" t="s">
        <v>879</v>
      </c>
      <c r="Q137" s="68" t="s">
        <v>170</v>
      </c>
      <c r="R137" s="68" t="s">
        <v>7720</v>
      </c>
      <c r="S137" s="68" t="s">
        <v>7721</v>
      </c>
      <c r="T137" s="68" t="s">
        <v>135</v>
      </c>
      <c r="U137" s="68" t="s">
        <v>135</v>
      </c>
      <c r="V137" s="68" t="s">
        <v>136</v>
      </c>
      <c r="W137" s="68" t="s">
        <v>137</v>
      </c>
      <c r="X137" s="68" t="s">
        <v>2483</v>
      </c>
      <c r="Y137" s="68" t="s">
        <v>7722</v>
      </c>
      <c r="Z137" s="68" t="s">
        <v>7723</v>
      </c>
      <c r="AA137" s="68" t="s">
        <v>139</v>
      </c>
      <c r="AB137" s="68" t="s">
        <v>226</v>
      </c>
      <c r="AC137" s="68" t="s">
        <v>5272</v>
      </c>
      <c r="AD137" s="68" t="s">
        <v>143</v>
      </c>
      <c r="AE137" s="68" t="s">
        <v>5272</v>
      </c>
      <c r="AF137" s="68" t="s">
        <v>143</v>
      </c>
      <c r="AG137" s="68" t="s">
        <v>235</v>
      </c>
      <c r="AH137" s="68" t="s">
        <v>141</v>
      </c>
      <c r="AI137" s="68" t="s">
        <v>143</v>
      </c>
      <c r="AJ137" s="68" t="s">
        <v>143</v>
      </c>
      <c r="AK137" s="68" t="s">
        <v>207</v>
      </c>
      <c r="AL137" s="68" t="s">
        <v>143</v>
      </c>
      <c r="AM137" s="68" t="s">
        <v>7724</v>
      </c>
      <c r="AN137" s="68" t="s">
        <v>143</v>
      </c>
      <c r="AO137" s="68" t="s">
        <v>7725</v>
      </c>
      <c r="AP137" s="68" t="s">
        <v>5389</v>
      </c>
      <c r="AQ137" s="68" t="s">
        <v>7726</v>
      </c>
      <c r="AR137" s="68" t="s">
        <v>353</v>
      </c>
      <c r="AS137" s="68" t="s">
        <v>231</v>
      </c>
      <c r="AT137" s="68" t="s">
        <v>1895</v>
      </c>
      <c r="AU137" s="68" t="s">
        <v>5391</v>
      </c>
      <c r="AV137" s="68" t="s">
        <v>145</v>
      </c>
      <c r="AW137" s="68" t="s">
        <v>146</v>
      </c>
      <c r="AX137" s="68" t="s">
        <v>972</v>
      </c>
      <c r="AY137" s="68" t="s">
        <v>148</v>
      </c>
      <c r="AZ137" s="68" t="s">
        <v>139</v>
      </c>
      <c r="BA137" s="68" t="s">
        <v>149</v>
      </c>
      <c r="BB137" s="68" t="s">
        <v>150</v>
      </c>
      <c r="BC137" s="68" t="s">
        <v>156</v>
      </c>
      <c r="BD137" s="68" t="s">
        <v>157</v>
      </c>
      <c r="BE137" s="68" t="s">
        <v>303</v>
      </c>
      <c r="BF137" s="68" t="s">
        <v>7723</v>
      </c>
      <c r="BG137" s="68" t="s">
        <v>5272</v>
      </c>
      <c r="BH137" s="68" t="s">
        <v>170</v>
      </c>
      <c r="BI137" s="68" t="s">
        <v>143</v>
      </c>
      <c r="BJ137" s="68" t="s">
        <v>143</v>
      </c>
      <c r="BK137" s="68" t="s">
        <v>136</v>
      </c>
      <c r="BL137" s="68" t="s">
        <v>143</v>
      </c>
      <c r="BM137" s="68" t="s">
        <v>160</v>
      </c>
      <c r="BN137" s="68" t="s">
        <v>160</v>
      </c>
      <c r="BO137" s="68" t="s">
        <v>143</v>
      </c>
      <c r="BP137" s="68" t="s">
        <v>143</v>
      </c>
      <c r="BQ137" s="68" t="s">
        <v>797</v>
      </c>
      <c r="BR137" s="68" t="s">
        <v>5352</v>
      </c>
      <c r="BS137" s="68" t="s">
        <v>162</v>
      </c>
      <c r="BT137" s="68" t="s">
        <v>7724</v>
      </c>
      <c r="BU137" s="68" t="s">
        <v>7724</v>
      </c>
      <c r="BV137" s="68" t="s">
        <v>135</v>
      </c>
      <c r="BW137" s="68" t="s">
        <v>135</v>
      </c>
      <c r="BX137" s="68" t="s">
        <v>135</v>
      </c>
      <c r="BY137" s="68" t="s">
        <v>148</v>
      </c>
      <c r="BZ137" s="68" t="s">
        <v>6439</v>
      </c>
      <c r="CA137" s="68" t="s">
        <v>174</v>
      </c>
      <c r="CB137" s="68" t="s">
        <v>143</v>
      </c>
      <c r="CC137" s="68" t="s">
        <v>143</v>
      </c>
      <c r="CD137" s="68" t="s">
        <v>143</v>
      </c>
      <c r="CE137" s="68" t="s">
        <v>7727</v>
      </c>
      <c r="CF137" s="68" t="s">
        <v>2261</v>
      </c>
      <c r="CG137" s="68" t="s">
        <v>143</v>
      </c>
      <c r="CH137" s="68" t="s">
        <v>143</v>
      </c>
      <c r="CI137" s="68" t="s">
        <v>143</v>
      </c>
      <c r="CJ137" s="68" t="s">
        <v>5272</v>
      </c>
      <c r="CK137" s="68" t="s">
        <v>143</v>
      </c>
      <c r="CL137" s="68" t="s">
        <v>143</v>
      </c>
      <c r="CM137" s="68" t="s">
        <v>143</v>
      </c>
      <c r="CN137" s="68" t="s">
        <v>143</v>
      </c>
      <c r="CO137" s="68" t="s">
        <v>143</v>
      </c>
      <c r="CP137" s="68" t="s">
        <v>143</v>
      </c>
      <c r="CQ137" s="68" t="s">
        <v>143</v>
      </c>
      <c r="CR137" s="68" t="s">
        <v>143</v>
      </c>
      <c r="CS137" s="68" t="s">
        <v>1</v>
      </c>
      <c r="CT137" s="68" t="s">
        <v>143</v>
      </c>
      <c r="CU137" s="68" t="s">
        <v>1</v>
      </c>
      <c r="CV137" s="68" t="s">
        <v>1985</v>
      </c>
      <c r="CW137" s="68" t="s">
        <v>143</v>
      </c>
      <c r="CX137" s="68" t="s">
        <v>316</v>
      </c>
      <c r="CY137" s="68" t="s">
        <v>166</v>
      </c>
      <c r="CZ137" s="68" t="s">
        <v>136</v>
      </c>
      <c r="DA137" s="68" t="s">
        <v>1986</v>
      </c>
      <c r="DB137" s="68" t="s">
        <v>143</v>
      </c>
      <c r="DC137" s="68" t="s">
        <v>143</v>
      </c>
      <c r="DD137" s="68" t="s">
        <v>373</v>
      </c>
      <c r="DE137" s="68" t="s">
        <v>6302</v>
      </c>
      <c r="DF137" s="68" t="s">
        <v>2271</v>
      </c>
      <c r="DG137" s="68" t="s">
        <v>143</v>
      </c>
      <c r="DH137" s="68" t="s">
        <v>143</v>
      </c>
      <c r="DI137" s="68" t="s">
        <v>143</v>
      </c>
      <c r="DK137" s="3"/>
    </row>
    <row r="138" spans="1:115" s="68" customFormat="1" hidden="1" x14ac:dyDescent="0.2">
      <c r="A138" s="73">
        <v>45323</v>
      </c>
      <c r="B138" s="3" t="s">
        <v>12718</v>
      </c>
      <c r="C138" s="68">
        <v>118373</v>
      </c>
      <c r="D138" s="68" t="s">
        <v>7454</v>
      </c>
      <c r="E138" s="68" t="s">
        <v>373</v>
      </c>
      <c r="F138" s="69">
        <v>45342</v>
      </c>
      <c r="G138" s="68" t="s">
        <v>257</v>
      </c>
      <c r="H138" s="68" t="s">
        <v>166</v>
      </c>
      <c r="I138" s="70">
        <v>1757.11</v>
      </c>
      <c r="J138" s="70">
        <v>1757.11</v>
      </c>
      <c r="K138" s="71">
        <f t="shared" si="2"/>
        <v>8.1752245254409425E-2</v>
      </c>
      <c r="L138" s="68" t="s">
        <v>374</v>
      </c>
      <c r="M138" s="68" t="s">
        <v>7145</v>
      </c>
      <c r="N138" s="68" t="s">
        <v>1224</v>
      </c>
      <c r="O138" s="68" t="s">
        <v>7519</v>
      </c>
      <c r="P138" s="93" t="s">
        <v>7728</v>
      </c>
      <c r="Q138" s="68" t="s">
        <v>170</v>
      </c>
      <c r="R138" s="68" t="s">
        <v>143</v>
      </c>
      <c r="S138" s="68" t="s">
        <v>7687</v>
      </c>
      <c r="T138" s="68" t="s">
        <v>135</v>
      </c>
      <c r="U138" s="68" t="s">
        <v>135</v>
      </c>
      <c r="V138" s="68" t="s">
        <v>506</v>
      </c>
      <c r="W138" s="68" t="s">
        <v>137</v>
      </c>
      <c r="X138" s="68" t="s">
        <v>264</v>
      </c>
      <c r="Y138" s="68" t="s">
        <v>7729</v>
      </c>
      <c r="Z138" s="68" t="s">
        <v>7730</v>
      </c>
      <c r="AA138" s="68" t="s">
        <v>139</v>
      </c>
      <c r="AB138" s="68" t="s">
        <v>226</v>
      </c>
      <c r="AC138" s="68" t="s">
        <v>5272</v>
      </c>
      <c r="AD138" s="68" t="s">
        <v>143</v>
      </c>
      <c r="AE138" s="68" t="s">
        <v>5272</v>
      </c>
      <c r="AF138" s="68" t="s">
        <v>7588</v>
      </c>
      <c r="AG138" s="68" t="s">
        <v>5675</v>
      </c>
      <c r="AH138" s="68" t="s">
        <v>265</v>
      </c>
      <c r="AI138" s="68" t="s">
        <v>143</v>
      </c>
      <c r="AJ138" s="68" t="s">
        <v>143</v>
      </c>
      <c r="AK138" s="68" t="s">
        <v>207</v>
      </c>
      <c r="AL138" s="68" t="s">
        <v>143</v>
      </c>
      <c r="AM138" s="68" t="s">
        <v>7731</v>
      </c>
      <c r="AN138" s="68" t="s">
        <v>143</v>
      </c>
      <c r="AO138" s="68" t="s">
        <v>7525</v>
      </c>
      <c r="AP138" s="68" t="s">
        <v>7526</v>
      </c>
      <c r="AQ138" s="68" t="s">
        <v>7527</v>
      </c>
      <c r="AR138" s="68" t="s">
        <v>7528</v>
      </c>
      <c r="AS138" s="68" t="s">
        <v>231</v>
      </c>
      <c r="AT138" s="68" t="s">
        <v>7528</v>
      </c>
      <c r="AU138" s="68" t="s">
        <v>7529</v>
      </c>
      <c r="AV138" s="68" t="s">
        <v>990</v>
      </c>
      <c r="AW138" s="68" t="s">
        <v>273</v>
      </c>
      <c r="AX138" s="68" t="s">
        <v>1232</v>
      </c>
      <c r="AY138" s="68" t="s">
        <v>148</v>
      </c>
      <c r="AZ138" s="68" t="s">
        <v>139</v>
      </c>
      <c r="BA138" s="68" t="s">
        <v>154</v>
      </c>
      <c r="BB138" s="68" t="s">
        <v>992</v>
      </c>
      <c r="BC138" s="68" t="s">
        <v>156</v>
      </c>
      <c r="BD138" s="68" t="s">
        <v>276</v>
      </c>
      <c r="BE138" s="68" t="s">
        <v>143</v>
      </c>
      <c r="BF138" s="68" t="s">
        <v>143</v>
      </c>
      <c r="BG138" s="68" t="s">
        <v>5272</v>
      </c>
      <c r="BH138" s="68" t="s">
        <v>143</v>
      </c>
      <c r="BI138" s="68" t="s">
        <v>143</v>
      </c>
      <c r="BJ138" s="68" t="s">
        <v>143</v>
      </c>
      <c r="BK138" s="68" t="s">
        <v>136</v>
      </c>
      <c r="BL138" s="68" t="s">
        <v>143</v>
      </c>
      <c r="BM138" s="68" t="s">
        <v>200</v>
      </c>
      <c r="BN138" s="68" t="s">
        <v>143</v>
      </c>
      <c r="BO138" s="68" t="s">
        <v>373</v>
      </c>
      <c r="BP138" s="68" t="s">
        <v>143</v>
      </c>
      <c r="BQ138" s="68" t="s">
        <v>143</v>
      </c>
      <c r="BR138" s="68" t="s">
        <v>5272</v>
      </c>
      <c r="BS138" s="68" t="s">
        <v>5520</v>
      </c>
      <c r="BT138" s="68" t="s">
        <v>7731</v>
      </c>
      <c r="BU138" s="68" t="s">
        <v>7731</v>
      </c>
      <c r="BV138" s="68" t="s">
        <v>135</v>
      </c>
      <c r="BW138" s="68" t="s">
        <v>135</v>
      </c>
      <c r="BX138" s="68" t="s">
        <v>135</v>
      </c>
      <c r="BY138" s="68" t="s">
        <v>148</v>
      </c>
      <c r="BZ138" s="68" t="s">
        <v>2774</v>
      </c>
      <c r="CA138" s="68" t="s">
        <v>174</v>
      </c>
      <c r="CB138" s="68" t="s">
        <v>143</v>
      </c>
      <c r="CC138" s="68" t="s">
        <v>143</v>
      </c>
      <c r="CD138" s="68" t="s">
        <v>143</v>
      </c>
      <c r="CE138" s="68" t="s">
        <v>143</v>
      </c>
      <c r="CF138" s="68" t="s">
        <v>2261</v>
      </c>
      <c r="CG138" s="68" t="s">
        <v>143</v>
      </c>
      <c r="CH138" s="68" t="s">
        <v>143</v>
      </c>
      <c r="CI138" s="68" t="s">
        <v>143</v>
      </c>
      <c r="CJ138" s="68" t="s">
        <v>5272</v>
      </c>
      <c r="CK138" s="68" t="s">
        <v>143</v>
      </c>
      <c r="CL138" s="68" t="s">
        <v>143</v>
      </c>
      <c r="CM138" s="68" t="s">
        <v>143</v>
      </c>
      <c r="CN138" s="68" t="s">
        <v>143</v>
      </c>
      <c r="CO138" s="68" t="s">
        <v>143</v>
      </c>
      <c r="CP138" s="68" t="s">
        <v>143</v>
      </c>
      <c r="CQ138" s="68" t="s">
        <v>143</v>
      </c>
      <c r="CR138" s="68" t="s">
        <v>143</v>
      </c>
      <c r="CS138" s="68" t="s">
        <v>1</v>
      </c>
      <c r="CT138" s="68" t="s">
        <v>143</v>
      </c>
      <c r="CU138" s="68" t="s">
        <v>1</v>
      </c>
      <c r="CV138" s="68" t="s">
        <v>2092</v>
      </c>
      <c r="CW138" s="68" t="s">
        <v>143</v>
      </c>
      <c r="CX138" s="68" t="s">
        <v>374</v>
      </c>
      <c r="CY138" s="68" t="s">
        <v>166</v>
      </c>
      <c r="CZ138" s="68" t="s">
        <v>136</v>
      </c>
      <c r="DA138" s="68" t="s">
        <v>2495</v>
      </c>
      <c r="DB138" s="68" t="s">
        <v>143</v>
      </c>
      <c r="DC138" s="68" t="s">
        <v>143</v>
      </c>
      <c r="DD138" s="68" t="s">
        <v>373</v>
      </c>
      <c r="DE138" s="68" t="s">
        <v>6302</v>
      </c>
      <c r="DF138" s="68" t="s">
        <v>5997</v>
      </c>
      <c r="DG138" s="68" t="s">
        <v>143</v>
      </c>
      <c r="DH138" s="68" t="s">
        <v>143</v>
      </c>
      <c r="DI138" s="68" t="s">
        <v>143</v>
      </c>
      <c r="DK138" s="3"/>
    </row>
    <row r="139" spans="1:115" s="68" customFormat="1" x14ac:dyDescent="0.2">
      <c r="A139" s="73">
        <v>45323</v>
      </c>
      <c r="B139" s="3" t="s">
        <v>19</v>
      </c>
      <c r="C139" s="68">
        <v>118396</v>
      </c>
      <c r="D139" s="68" t="s">
        <v>7732</v>
      </c>
      <c r="E139" s="68" t="s">
        <v>164</v>
      </c>
      <c r="F139" s="69">
        <v>45342</v>
      </c>
      <c r="G139" s="68" t="s">
        <v>165</v>
      </c>
      <c r="H139" s="68" t="s">
        <v>166</v>
      </c>
      <c r="I139" s="70">
        <v>480</v>
      </c>
      <c r="J139" s="70">
        <v>480</v>
      </c>
      <c r="K139" s="71">
        <f t="shared" si="2"/>
        <v>2.233273825891181E-2</v>
      </c>
      <c r="L139" s="68" t="s">
        <v>167</v>
      </c>
      <c r="M139" s="68" t="s">
        <v>129</v>
      </c>
      <c r="N139" s="68" t="s">
        <v>219</v>
      </c>
      <c r="O139" s="68" t="s">
        <v>7733</v>
      </c>
      <c r="P139" s="93" t="s">
        <v>7734</v>
      </c>
      <c r="Q139" s="68" t="s">
        <v>530</v>
      </c>
      <c r="R139" s="68" t="s">
        <v>7735</v>
      </c>
      <c r="S139" s="68" t="s">
        <v>7736</v>
      </c>
      <c r="T139" s="68" t="s">
        <v>135</v>
      </c>
      <c r="U139" s="68" t="s">
        <v>135</v>
      </c>
      <c r="V139" s="68" t="s">
        <v>136</v>
      </c>
      <c r="W139" s="68" t="s">
        <v>137</v>
      </c>
      <c r="X139" s="68" t="s">
        <v>225</v>
      </c>
      <c r="Y139" s="68" t="s">
        <v>7737</v>
      </c>
      <c r="Z139" s="68" t="s">
        <v>7738</v>
      </c>
      <c r="AA139" s="68" t="s">
        <v>139</v>
      </c>
      <c r="AB139" s="68" t="s">
        <v>140</v>
      </c>
      <c r="AC139" s="68" t="s">
        <v>5272</v>
      </c>
      <c r="AD139" s="68" t="s">
        <v>143</v>
      </c>
      <c r="AE139" s="68" t="s">
        <v>5272</v>
      </c>
      <c r="AF139" s="68" t="s">
        <v>143</v>
      </c>
      <c r="AG139" s="68" t="s">
        <v>235</v>
      </c>
      <c r="AH139" s="68" t="s">
        <v>141</v>
      </c>
      <c r="AI139" s="68" t="s">
        <v>143</v>
      </c>
      <c r="AJ139" s="68" t="s">
        <v>143</v>
      </c>
      <c r="AK139" s="68" t="s">
        <v>142</v>
      </c>
      <c r="AL139" s="68" t="s">
        <v>143</v>
      </c>
      <c r="AM139" s="68" t="s">
        <v>7390</v>
      </c>
      <c r="AN139" s="68" t="s">
        <v>143</v>
      </c>
      <c r="AO139" s="68" t="s">
        <v>7739</v>
      </c>
      <c r="AP139" s="68" t="s">
        <v>7740</v>
      </c>
      <c r="AQ139" s="68" t="s">
        <v>7741</v>
      </c>
      <c r="AR139" s="68" t="s">
        <v>250</v>
      </c>
      <c r="AS139" s="68" t="s">
        <v>179</v>
      </c>
      <c r="AT139" s="68" t="s">
        <v>7742</v>
      </c>
      <c r="AU139" s="68" t="s">
        <v>7743</v>
      </c>
      <c r="AV139" s="68" t="s">
        <v>234</v>
      </c>
      <c r="AW139" s="68" t="s">
        <v>165</v>
      </c>
      <c r="AX139" s="68" t="s">
        <v>235</v>
      </c>
      <c r="AY139" s="68" t="s">
        <v>148</v>
      </c>
      <c r="AZ139" s="68" t="s">
        <v>139</v>
      </c>
      <c r="BA139" s="68" t="s">
        <v>875</v>
      </c>
      <c r="BB139" s="68" t="s">
        <v>150</v>
      </c>
      <c r="BC139" s="68" t="s">
        <v>156</v>
      </c>
      <c r="BD139" s="68" t="s">
        <v>157</v>
      </c>
      <c r="BE139" s="68" t="s">
        <v>303</v>
      </c>
      <c r="BF139" s="68" t="s">
        <v>7738</v>
      </c>
      <c r="BG139" s="68" t="s">
        <v>5272</v>
      </c>
      <c r="BH139" s="68" t="s">
        <v>143</v>
      </c>
      <c r="BI139" s="68" t="s">
        <v>143</v>
      </c>
      <c r="BJ139" s="68" t="s">
        <v>143</v>
      </c>
      <c r="BK139" s="68" t="s">
        <v>183</v>
      </c>
      <c r="BL139" s="68" t="s">
        <v>143</v>
      </c>
      <c r="BM139" s="68" t="s">
        <v>160</v>
      </c>
      <c r="BN139" s="68" t="s">
        <v>143</v>
      </c>
      <c r="BO139" s="68" t="s">
        <v>143</v>
      </c>
      <c r="BP139" s="68" t="s">
        <v>143</v>
      </c>
      <c r="BQ139" s="68" t="s">
        <v>4706</v>
      </c>
      <c r="BR139" s="68" t="s">
        <v>5352</v>
      </c>
      <c r="BS139" s="68" t="s">
        <v>162</v>
      </c>
      <c r="BT139" s="68" t="s">
        <v>7390</v>
      </c>
      <c r="BU139" s="68" t="s">
        <v>7390</v>
      </c>
      <c r="BV139" s="68" t="s">
        <v>135</v>
      </c>
      <c r="BW139" s="68" t="s">
        <v>135</v>
      </c>
      <c r="BX139" s="68" t="s">
        <v>135</v>
      </c>
      <c r="BY139" s="68" t="s">
        <v>148</v>
      </c>
      <c r="BZ139" s="68" t="s">
        <v>7744</v>
      </c>
      <c r="CA139" s="68" t="s">
        <v>174</v>
      </c>
      <c r="CB139" s="68" t="s">
        <v>143</v>
      </c>
      <c r="CC139" s="68" t="s">
        <v>143</v>
      </c>
      <c r="CD139" s="68" t="s">
        <v>143</v>
      </c>
      <c r="CE139" s="68" t="s">
        <v>143</v>
      </c>
      <c r="CF139" s="68" t="s">
        <v>2261</v>
      </c>
      <c r="CG139" s="68" t="s">
        <v>143</v>
      </c>
      <c r="CH139" s="68" t="s">
        <v>143</v>
      </c>
      <c r="CI139" s="68" t="s">
        <v>143</v>
      </c>
      <c r="CJ139" s="68" t="s">
        <v>5272</v>
      </c>
      <c r="CK139" s="68" t="s">
        <v>143</v>
      </c>
      <c r="CL139" s="68" t="s">
        <v>143</v>
      </c>
      <c r="CM139" s="68" t="s">
        <v>143</v>
      </c>
      <c r="CN139" s="68" t="s">
        <v>143</v>
      </c>
      <c r="CO139" s="68" t="s">
        <v>7745</v>
      </c>
      <c r="CP139" s="68" t="s">
        <v>143</v>
      </c>
      <c r="CQ139" s="68" t="s">
        <v>143</v>
      </c>
      <c r="CR139" s="68" t="s">
        <v>143</v>
      </c>
      <c r="CS139" s="68" t="s">
        <v>1</v>
      </c>
      <c r="CT139" s="68" t="s">
        <v>143</v>
      </c>
      <c r="CU139" s="68" t="s">
        <v>1</v>
      </c>
      <c r="CV139" s="68" t="s">
        <v>1985</v>
      </c>
      <c r="CW139" s="68" t="s">
        <v>143</v>
      </c>
      <c r="CX139" s="68" t="s">
        <v>167</v>
      </c>
      <c r="CY139" s="68" t="s">
        <v>166</v>
      </c>
      <c r="CZ139" s="68" t="s">
        <v>183</v>
      </c>
      <c r="DA139" s="68" t="s">
        <v>2007</v>
      </c>
      <c r="DB139" s="68" t="s">
        <v>143</v>
      </c>
      <c r="DC139" s="68" t="s">
        <v>6653</v>
      </c>
      <c r="DD139" s="68" t="s">
        <v>164</v>
      </c>
      <c r="DE139" s="68" t="s">
        <v>6302</v>
      </c>
      <c r="DF139" s="68" t="s">
        <v>5997</v>
      </c>
      <c r="DG139" s="68" t="s">
        <v>143</v>
      </c>
      <c r="DH139" s="68" t="s">
        <v>7746</v>
      </c>
      <c r="DI139" s="68" t="s">
        <v>143</v>
      </c>
      <c r="DK139" s="3"/>
    </row>
    <row r="140" spans="1:115" s="68" customFormat="1" hidden="1" x14ac:dyDescent="0.2">
      <c r="A140" s="73">
        <v>45323</v>
      </c>
      <c r="B140" s="3" t="s">
        <v>15606</v>
      </c>
      <c r="C140" s="68">
        <v>118531</v>
      </c>
      <c r="D140" s="68" t="s">
        <v>7189</v>
      </c>
      <c r="E140" s="68" t="s">
        <v>373</v>
      </c>
      <c r="F140" s="69">
        <v>45341</v>
      </c>
      <c r="G140" s="68" t="s">
        <v>165</v>
      </c>
      <c r="H140" s="68" t="s">
        <v>166</v>
      </c>
      <c r="I140" s="70">
        <v>123.62</v>
      </c>
      <c r="J140" s="70">
        <v>123.62</v>
      </c>
      <c r="K140" s="71">
        <f t="shared" si="2"/>
        <v>5.7516106324305791E-3</v>
      </c>
      <c r="L140" s="68" t="s">
        <v>316</v>
      </c>
      <c r="M140" s="68" t="s">
        <v>7145</v>
      </c>
      <c r="N140" s="68" t="s">
        <v>960</v>
      </c>
      <c r="O140" s="68" t="s">
        <v>7747</v>
      </c>
      <c r="P140" s="93" t="s">
        <v>879</v>
      </c>
      <c r="Q140" s="68" t="s">
        <v>170</v>
      </c>
      <c r="R140" s="68" t="s">
        <v>7748</v>
      </c>
      <c r="S140" s="68" t="s">
        <v>7721</v>
      </c>
      <c r="T140" s="68" t="s">
        <v>135</v>
      </c>
      <c r="U140" s="68" t="s">
        <v>135</v>
      </c>
      <c r="V140" s="68" t="s">
        <v>136</v>
      </c>
      <c r="W140" s="68" t="s">
        <v>137</v>
      </c>
      <c r="X140" s="68" t="s">
        <v>2483</v>
      </c>
      <c r="Y140" s="68" t="s">
        <v>7749</v>
      </c>
      <c r="Z140" s="68" t="s">
        <v>7750</v>
      </c>
      <c r="AA140" s="68" t="s">
        <v>139</v>
      </c>
      <c r="AB140" s="68" t="s">
        <v>226</v>
      </c>
      <c r="AC140" s="68" t="s">
        <v>5272</v>
      </c>
      <c r="AD140" s="68" t="s">
        <v>143</v>
      </c>
      <c r="AE140" s="68" t="s">
        <v>5272</v>
      </c>
      <c r="AF140" s="68" t="s">
        <v>143</v>
      </c>
      <c r="AG140" s="68" t="s">
        <v>235</v>
      </c>
      <c r="AH140" s="68" t="s">
        <v>141</v>
      </c>
      <c r="AI140" s="68" t="s">
        <v>143</v>
      </c>
      <c r="AJ140" s="68" t="s">
        <v>143</v>
      </c>
      <c r="AK140" s="68" t="s">
        <v>207</v>
      </c>
      <c r="AL140" s="68" t="s">
        <v>143</v>
      </c>
      <c r="AM140" s="68" t="s">
        <v>7751</v>
      </c>
      <c r="AN140" s="68" t="s">
        <v>143</v>
      </c>
      <c r="AO140" s="68" t="s">
        <v>7752</v>
      </c>
      <c r="AP140" s="68" t="s">
        <v>7753</v>
      </c>
      <c r="AQ140" s="68" t="s">
        <v>7754</v>
      </c>
      <c r="AR140" s="68" t="s">
        <v>903</v>
      </c>
      <c r="AS140" s="68" t="s">
        <v>431</v>
      </c>
      <c r="AT140" s="68" t="s">
        <v>7755</v>
      </c>
      <c r="AU140" s="68" t="s">
        <v>7756</v>
      </c>
      <c r="AV140" s="68" t="s">
        <v>145</v>
      </c>
      <c r="AW140" s="68" t="s">
        <v>146</v>
      </c>
      <c r="AX140" s="68" t="s">
        <v>972</v>
      </c>
      <c r="AY140" s="68" t="s">
        <v>148</v>
      </c>
      <c r="AZ140" s="68" t="s">
        <v>139</v>
      </c>
      <c r="BA140" s="68" t="s">
        <v>149</v>
      </c>
      <c r="BB140" s="68" t="s">
        <v>150</v>
      </c>
      <c r="BC140" s="68" t="s">
        <v>156</v>
      </c>
      <c r="BD140" s="68" t="s">
        <v>157</v>
      </c>
      <c r="BE140" s="68" t="s">
        <v>303</v>
      </c>
      <c r="BF140" s="68" t="s">
        <v>7750</v>
      </c>
      <c r="BG140" s="68" t="s">
        <v>5272</v>
      </c>
      <c r="BH140" s="68" t="s">
        <v>170</v>
      </c>
      <c r="BI140" s="68" t="s">
        <v>143</v>
      </c>
      <c r="BJ140" s="68" t="s">
        <v>143</v>
      </c>
      <c r="BK140" s="68" t="s">
        <v>136</v>
      </c>
      <c r="BL140" s="68" t="s">
        <v>143</v>
      </c>
      <c r="BM140" s="68" t="s">
        <v>160</v>
      </c>
      <c r="BN140" s="68" t="s">
        <v>160</v>
      </c>
      <c r="BO140" s="68" t="s">
        <v>143</v>
      </c>
      <c r="BP140" s="68" t="s">
        <v>143</v>
      </c>
      <c r="BQ140" s="68" t="s">
        <v>1652</v>
      </c>
      <c r="BR140" s="68" t="s">
        <v>5352</v>
      </c>
      <c r="BS140" s="68" t="s">
        <v>162</v>
      </c>
      <c r="BT140" s="68" t="s">
        <v>7751</v>
      </c>
      <c r="BU140" s="68" t="s">
        <v>7751</v>
      </c>
      <c r="BV140" s="68" t="s">
        <v>135</v>
      </c>
      <c r="BW140" s="68" t="s">
        <v>135</v>
      </c>
      <c r="BX140" s="68" t="s">
        <v>135</v>
      </c>
      <c r="BY140" s="68" t="s">
        <v>148</v>
      </c>
      <c r="BZ140" s="68" t="s">
        <v>6439</v>
      </c>
      <c r="CA140" s="68" t="s">
        <v>174</v>
      </c>
      <c r="CB140" s="68" t="s">
        <v>143</v>
      </c>
      <c r="CC140" s="68" t="s">
        <v>143</v>
      </c>
      <c r="CD140" s="68" t="s">
        <v>143</v>
      </c>
      <c r="CE140" s="68" t="s">
        <v>7757</v>
      </c>
      <c r="CF140" s="68" t="s">
        <v>2261</v>
      </c>
      <c r="CG140" s="68" t="s">
        <v>143</v>
      </c>
      <c r="CH140" s="68" t="s">
        <v>143</v>
      </c>
      <c r="CI140" s="68" t="s">
        <v>143</v>
      </c>
      <c r="CJ140" s="68" t="s">
        <v>5272</v>
      </c>
      <c r="CK140" s="68" t="s">
        <v>143</v>
      </c>
      <c r="CL140" s="68" t="s">
        <v>143</v>
      </c>
      <c r="CM140" s="68" t="s">
        <v>143</v>
      </c>
      <c r="CN140" s="68" t="s">
        <v>143</v>
      </c>
      <c r="CO140" s="68" t="s">
        <v>143</v>
      </c>
      <c r="CP140" s="68" t="s">
        <v>143</v>
      </c>
      <c r="CQ140" s="68" t="s">
        <v>143</v>
      </c>
      <c r="CR140" s="68" t="s">
        <v>143</v>
      </c>
      <c r="CS140" s="68" t="s">
        <v>1</v>
      </c>
      <c r="CT140" s="68" t="s">
        <v>143</v>
      </c>
      <c r="CU140" s="68" t="s">
        <v>1</v>
      </c>
      <c r="CV140" s="68" t="s">
        <v>1985</v>
      </c>
      <c r="CW140" s="68" t="s">
        <v>143</v>
      </c>
      <c r="CX140" s="68" t="s">
        <v>316</v>
      </c>
      <c r="CY140" s="68" t="s">
        <v>166</v>
      </c>
      <c r="CZ140" s="68" t="s">
        <v>136</v>
      </c>
      <c r="DA140" s="68" t="s">
        <v>1986</v>
      </c>
      <c r="DB140" s="68" t="s">
        <v>7758</v>
      </c>
      <c r="DC140" s="68" t="s">
        <v>143</v>
      </c>
      <c r="DD140" s="68" t="s">
        <v>373</v>
      </c>
      <c r="DE140" s="68" t="s">
        <v>6302</v>
      </c>
      <c r="DF140" s="68" t="s">
        <v>2271</v>
      </c>
      <c r="DG140" s="68" t="s">
        <v>143</v>
      </c>
      <c r="DH140" s="68" t="s">
        <v>143</v>
      </c>
      <c r="DI140" s="68" t="s">
        <v>143</v>
      </c>
      <c r="DK140" s="3"/>
    </row>
    <row r="141" spans="1:115" s="68" customFormat="1" hidden="1" x14ac:dyDescent="0.2">
      <c r="A141" s="73">
        <v>45323</v>
      </c>
      <c r="B141" s="3" t="s">
        <v>12718</v>
      </c>
      <c r="C141" s="68">
        <v>118535</v>
      </c>
      <c r="D141" s="68" t="s">
        <v>7157</v>
      </c>
      <c r="E141" s="68" t="s">
        <v>279</v>
      </c>
      <c r="F141" s="69">
        <v>45327</v>
      </c>
      <c r="G141" s="68" t="s">
        <v>165</v>
      </c>
      <c r="H141" s="68" t="s">
        <v>166</v>
      </c>
      <c r="I141" s="70">
        <v>260</v>
      </c>
      <c r="J141" s="70">
        <v>260</v>
      </c>
      <c r="K141" s="71">
        <f t="shared" si="2"/>
        <v>1.2096899890243897E-2</v>
      </c>
      <c r="L141" s="68" t="s">
        <v>5449</v>
      </c>
      <c r="M141" s="68" t="s">
        <v>7246</v>
      </c>
      <c r="N141" s="68" t="s">
        <v>960</v>
      </c>
      <c r="O141" s="68" t="s">
        <v>3652</v>
      </c>
      <c r="P141" s="93" t="s">
        <v>7255</v>
      </c>
      <c r="Q141" s="68" t="s">
        <v>170</v>
      </c>
      <c r="R141" s="68" t="s">
        <v>7759</v>
      </c>
      <c r="S141" s="68" t="s">
        <v>7257</v>
      </c>
      <c r="T141" s="68" t="s">
        <v>135</v>
      </c>
      <c r="U141" s="68" t="s">
        <v>135</v>
      </c>
      <c r="V141" s="68" t="s">
        <v>506</v>
      </c>
      <c r="W141" s="68" t="s">
        <v>137</v>
      </c>
      <c r="X141" s="68" t="s">
        <v>173</v>
      </c>
      <c r="Y141" s="68" t="s">
        <v>7760</v>
      </c>
      <c r="Z141" s="68" t="s">
        <v>7761</v>
      </c>
      <c r="AA141" s="68" t="s">
        <v>139</v>
      </c>
      <c r="AB141" s="68" t="s">
        <v>226</v>
      </c>
      <c r="AC141" s="68" t="s">
        <v>5272</v>
      </c>
      <c r="AD141" s="68" t="s">
        <v>143</v>
      </c>
      <c r="AE141" s="68" t="s">
        <v>5272</v>
      </c>
      <c r="AF141" s="68" t="s">
        <v>143</v>
      </c>
      <c r="AG141" s="68" t="s">
        <v>235</v>
      </c>
      <c r="AH141" s="68" t="s">
        <v>141</v>
      </c>
      <c r="AI141" s="68" t="s">
        <v>143</v>
      </c>
      <c r="AJ141" s="68" t="s">
        <v>143</v>
      </c>
      <c r="AK141" s="68" t="s">
        <v>207</v>
      </c>
      <c r="AL141" s="68" t="s">
        <v>143</v>
      </c>
      <c r="AM141" s="68" t="s">
        <v>6680</v>
      </c>
      <c r="AN141" s="68" t="s">
        <v>143</v>
      </c>
      <c r="AO141" s="68" t="s">
        <v>3656</v>
      </c>
      <c r="AP141" s="68" t="s">
        <v>3657</v>
      </c>
      <c r="AQ141" s="68" t="s">
        <v>3658</v>
      </c>
      <c r="AR141" s="68" t="s">
        <v>250</v>
      </c>
      <c r="AS141" s="68" t="s">
        <v>179</v>
      </c>
      <c r="AT141" s="68" t="s">
        <v>3659</v>
      </c>
      <c r="AU141" s="68" t="s">
        <v>3660</v>
      </c>
      <c r="AV141" s="68" t="s">
        <v>145</v>
      </c>
      <c r="AW141" s="68" t="s">
        <v>146</v>
      </c>
      <c r="AX141" s="68" t="s">
        <v>972</v>
      </c>
      <c r="AY141" s="68" t="s">
        <v>148</v>
      </c>
      <c r="AZ141" s="68" t="s">
        <v>139</v>
      </c>
      <c r="BA141" s="68" t="s">
        <v>149</v>
      </c>
      <c r="BB141" s="68" t="s">
        <v>150</v>
      </c>
      <c r="BC141" s="68" t="s">
        <v>156</v>
      </c>
      <c r="BD141" s="68" t="s">
        <v>157</v>
      </c>
      <c r="BE141" s="68" t="s">
        <v>303</v>
      </c>
      <c r="BF141" s="68" t="s">
        <v>7761</v>
      </c>
      <c r="BG141" s="68" t="s">
        <v>5272</v>
      </c>
      <c r="BH141" s="68" t="s">
        <v>170</v>
      </c>
      <c r="BI141" s="68" t="s">
        <v>143</v>
      </c>
      <c r="BJ141" s="68" t="s">
        <v>143</v>
      </c>
      <c r="BK141" s="68" t="s">
        <v>506</v>
      </c>
      <c r="BL141" s="68" t="s">
        <v>143</v>
      </c>
      <c r="BM141" s="68" t="s">
        <v>160</v>
      </c>
      <c r="BN141" s="68" t="s">
        <v>160</v>
      </c>
      <c r="BO141" s="68" t="s">
        <v>279</v>
      </c>
      <c r="BP141" s="68" t="s">
        <v>143</v>
      </c>
      <c r="BQ141" s="68" t="s">
        <v>1916</v>
      </c>
      <c r="BR141" s="68" t="s">
        <v>5352</v>
      </c>
      <c r="BS141" s="68" t="s">
        <v>162</v>
      </c>
      <c r="BT141" s="68" t="s">
        <v>6680</v>
      </c>
      <c r="BU141" s="68" t="s">
        <v>6680</v>
      </c>
      <c r="BV141" s="68" t="s">
        <v>135</v>
      </c>
      <c r="BW141" s="68" t="s">
        <v>135</v>
      </c>
      <c r="BX141" s="68" t="s">
        <v>135</v>
      </c>
      <c r="BY141" s="68" t="s">
        <v>148</v>
      </c>
      <c r="BZ141" s="68" t="s">
        <v>179</v>
      </c>
      <c r="CA141" s="68" t="s">
        <v>174</v>
      </c>
      <c r="CB141" s="68" t="s">
        <v>143</v>
      </c>
      <c r="CC141" s="68" t="s">
        <v>143</v>
      </c>
      <c r="CD141" s="68" t="s">
        <v>143</v>
      </c>
      <c r="CE141" s="68" t="s">
        <v>143</v>
      </c>
      <c r="CF141" s="68" t="s">
        <v>2261</v>
      </c>
      <c r="CG141" s="68" t="s">
        <v>143</v>
      </c>
      <c r="CH141" s="68" t="s">
        <v>143</v>
      </c>
      <c r="CI141" s="68" t="s">
        <v>143</v>
      </c>
      <c r="CJ141" s="68" t="s">
        <v>5272</v>
      </c>
      <c r="CK141" s="68" t="s">
        <v>143</v>
      </c>
      <c r="CL141" s="68" t="s">
        <v>143</v>
      </c>
      <c r="CM141" s="68" t="s">
        <v>143</v>
      </c>
      <c r="CN141" s="68" t="s">
        <v>143</v>
      </c>
      <c r="CO141" s="68" t="s">
        <v>143</v>
      </c>
      <c r="CP141" s="68" t="s">
        <v>143</v>
      </c>
      <c r="CQ141" s="68" t="s">
        <v>143</v>
      </c>
      <c r="CR141" s="68" t="s">
        <v>143</v>
      </c>
      <c r="CS141" s="68" t="s">
        <v>1</v>
      </c>
      <c r="CT141" s="68" t="s">
        <v>143</v>
      </c>
      <c r="CU141" s="68" t="s">
        <v>1</v>
      </c>
      <c r="CV141" s="68" t="s">
        <v>1985</v>
      </c>
      <c r="CW141" s="68" t="s">
        <v>143</v>
      </c>
      <c r="CX141" s="68" t="s">
        <v>5449</v>
      </c>
      <c r="CY141" s="68" t="s">
        <v>166</v>
      </c>
      <c r="CZ141" s="68" t="s">
        <v>506</v>
      </c>
      <c r="DA141" s="68" t="s">
        <v>1989</v>
      </c>
      <c r="DB141" s="68" t="s">
        <v>143</v>
      </c>
      <c r="DC141" s="68" t="s">
        <v>143</v>
      </c>
      <c r="DD141" s="68" t="s">
        <v>279</v>
      </c>
      <c r="DE141" s="68" t="s">
        <v>6302</v>
      </c>
      <c r="DF141" s="68" t="s">
        <v>5904</v>
      </c>
      <c r="DG141" s="68" t="s">
        <v>143</v>
      </c>
      <c r="DH141" s="68" t="s">
        <v>143</v>
      </c>
      <c r="DI141" s="68" t="s">
        <v>143</v>
      </c>
      <c r="DK141" s="3"/>
    </row>
    <row r="142" spans="1:115" s="68" customFormat="1" hidden="1" x14ac:dyDescent="0.2">
      <c r="A142" s="73">
        <v>45323</v>
      </c>
      <c r="B142" s="3" t="s">
        <v>15608</v>
      </c>
      <c r="C142" s="68">
        <v>118661</v>
      </c>
      <c r="D142" s="68" t="s">
        <v>18</v>
      </c>
      <c r="E142" s="68" t="s">
        <v>164</v>
      </c>
      <c r="F142" s="69">
        <v>45343</v>
      </c>
      <c r="G142" s="68" t="s">
        <v>165</v>
      </c>
      <c r="H142" s="68" t="s">
        <v>166</v>
      </c>
      <c r="I142" s="70">
        <v>579.16999999999996</v>
      </c>
      <c r="J142" s="70">
        <v>930</v>
      </c>
      <c r="K142" s="71">
        <f t="shared" si="2"/>
        <v>2.6946775036279066E-2</v>
      </c>
      <c r="L142" s="68" t="s">
        <v>217</v>
      </c>
      <c r="M142" s="68" t="s">
        <v>7145</v>
      </c>
      <c r="N142" s="68" t="s">
        <v>960</v>
      </c>
      <c r="O142" s="68" t="s">
        <v>1118</v>
      </c>
      <c r="P142" s="93" t="s">
        <v>7762</v>
      </c>
      <c r="Q142" s="68" t="s">
        <v>2863</v>
      </c>
      <c r="R142" s="68" t="s">
        <v>7763</v>
      </c>
      <c r="S142" s="68" t="s">
        <v>1121</v>
      </c>
      <c r="T142" s="68" t="s">
        <v>135</v>
      </c>
      <c r="U142" s="68" t="s">
        <v>135</v>
      </c>
      <c r="V142" s="68" t="s">
        <v>224</v>
      </c>
      <c r="W142" s="68" t="s">
        <v>137</v>
      </c>
      <c r="X142" s="68" t="s">
        <v>173</v>
      </c>
      <c r="Y142" s="68" t="s">
        <v>7764</v>
      </c>
      <c r="Z142" s="68" t="s">
        <v>7765</v>
      </c>
      <c r="AA142" s="68" t="s">
        <v>139</v>
      </c>
      <c r="AB142" s="68" t="s">
        <v>323</v>
      </c>
      <c r="AC142" s="68" t="s">
        <v>5272</v>
      </c>
      <c r="AD142" s="68" t="s">
        <v>143</v>
      </c>
      <c r="AE142" s="68" t="s">
        <v>7766</v>
      </c>
      <c r="AF142" s="68" t="s">
        <v>143</v>
      </c>
      <c r="AG142" s="68" t="s">
        <v>235</v>
      </c>
      <c r="AH142" s="68" t="s">
        <v>141</v>
      </c>
      <c r="AI142" s="68" t="s">
        <v>143</v>
      </c>
      <c r="AJ142" s="68" t="s">
        <v>7766</v>
      </c>
      <c r="AK142" s="68" t="s">
        <v>207</v>
      </c>
      <c r="AL142" s="68" t="s">
        <v>7767</v>
      </c>
      <c r="AM142" s="68" t="s">
        <v>7768</v>
      </c>
      <c r="AN142" s="68" t="s">
        <v>174</v>
      </c>
      <c r="AO142" s="68" t="s">
        <v>7769</v>
      </c>
      <c r="AP142" s="68" t="s">
        <v>1123</v>
      </c>
      <c r="AQ142" s="68" t="s">
        <v>1124</v>
      </c>
      <c r="AR142" s="68" t="s">
        <v>1014</v>
      </c>
      <c r="AS142" s="68" t="s">
        <v>231</v>
      </c>
      <c r="AT142" s="68" t="s">
        <v>1125</v>
      </c>
      <c r="AU142" s="68" t="s">
        <v>1126</v>
      </c>
      <c r="AV142" s="68" t="s">
        <v>145</v>
      </c>
      <c r="AW142" s="68" t="s">
        <v>146</v>
      </c>
      <c r="AX142" s="68" t="s">
        <v>972</v>
      </c>
      <c r="AY142" s="68" t="s">
        <v>148</v>
      </c>
      <c r="AZ142" s="68" t="s">
        <v>139</v>
      </c>
      <c r="BA142" s="68" t="s">
        <v>149</v>
      </c>
      <c r="BB142" s="68" t="s">
        <v>150</v>
      </c>
      <c r="BC142" s="68" t="s">
        <v>156</v>
      </c>
      <c r="BD142" s="68" t="s">
        <v>157</v>
      </c>
      <c r="BE142" s="68" t="s">
        <v>237</v>
      </c>
      <c r="BF142" s="68" t="s">
        <v>7770</v>
      </c>
      <c r="BG142" s="68" t="s">
        <v>5272</v>
      </c>
      <c r="BH142" s="68" t="s">
        <v>262</v>
      </c>
      <c r="BI142" s="68" t="s">
        <v>7771</v>
      </c>
      <c r="BJ142" s="68" t="s">
        <v>143</v>
      </c>
      <c r="BK142" s="68" t="s">
        <v>224</v>
      </c>
      <c r="BL142" s="68" t="s">
        <v>143</v>
      </c>
      <c r="BM142" s="68" t="s">
        <v>160</v>
      </c>
      <c r="BN142" s="68" t="s">
        <v>160</v>
      </c>
      <c r="BO142" s="68" t="s">
        <v>143</v>
      </c>
      <c r="BP142" s="68" t="s">
        <v>1722</v>
      </c>
      <c r="BQ142" s="68" t="s">
        <v>7772</v>
      </c>
      <c r="BR142" s="68" t="s">
        <v>5684</v>
      </c>
      <c r="BS142" s="68" t="s">
        <v>314</v>
      </c>
      <c r="BT142" s="68" t="s">
        <v>7766</v>
      </c>
      <c r="BU142" s="68" t="s">
        <v>7766</v>
      </c>
      <c r="BV142" s="68" t="s">
        <v>135</v>
      </c>
      <c r="BW142" s="68" t="s">
        <v>135</v>
      </c>
      <c r="BX142" s="68" t="s">
        <v>135</v>
      </c>
      <c r="BY142" s="68" t="s">
        <v>148</v>
      </c>
      <c r="BZ142" s="68" t="s">
        <v>4858</v>
      </c>
      <c r="CA142" s="68" t="s">
        <v>174</v>
      </c>
      <c r="CB142" s="68" t="s">
        <v>2764</v>
      </c>
      <c r="CC142" s="68" t="s">
        <v>143</v>
      </c>
      <c r="CD142" s="68" t="s">
        <v>143</v>
      </c>
      <c r="CE142" s="68" t="s">
        <v>6557</v>
      </c>
      <c r="CF142" s="68" t="s">
        <v>2261</v>
      </c>
      <c r="CG142" s="68" t="s">
        <v>2261</v>
      </c>
      <c r="CH142" s="68" t="s">
        <v>143</v>
      </c>
      <c r="CI142" s="68" t="s">
        <v>143</v>
      </c>
      <c r="CJ142" s="68" t="s">
        <v>5272</v>
      </c>
      <c r="CK142" s="68" t="s">
        <v>143</v>
      </c>
      <c r="CL142" s="68" t="s">
        <v>143</v>
      </c>
      <c r="CM142" s="68" t="s">
        <v>143</v>
      </c>
      <c r="CN142" s="68" t="s">
        <v>143</v>
      </c>
      <c r="CO142" s="68" t="s">
        <v>6206</v>
      </c>
      <c r="CP142" s="68" t="s">
        <v>143</v>
      </c>
      <c r="CQ142" s="68" t="s">
        <v>7773</v>
      </c>
      <c r="CR142" s="68" t="s">
        <v>143</v>
      </c>
      <c r="CS142" s="68" t="s">
        <v>1</v>
      </c>
      <c r="CT142" s="68" t="s">
        <v>143</v>
      </c>
      <c r="CU142" s="68" t="s">
        <v>1</v>
      </c>
      <c r="CV142" s="68" t="s">
        <v>2092</v>
      </c>
      <c r="CW142" s="68" t="s">
        <v>2092</v>
      </c>
      <c r="CX142" s="68" t="s">
        <v>217</v>
      </c>
      <c r="CY142" s="68" t="s">
        <v>166</v>
      </c>
      <c r="CZ142" s="68" t="s">
        <v>224</v>
      </c>
      <c r="DA142" s="68" t="s">
        <v>2007</v>
      </c>
      <c r="DB142" s="68" t="s">
        <v>143</v>
      </c>
      <c r="DC142" s="68" t="s">
        <v>143</v>
      </c>
      <c r="DD142" s="68" t="s">
        <v>164</v>
      </c>
      <c r="DE142" s="68" t="s">
        <v>6302</v>
      </c>
      <c r="DF142" s="68" t="s">
        <v>6255</v>
      </c>
      <c r="DG142" s="68" t="s">
        <v>143</v>
      </c>
      <c r="DH142" s="68" t="s">
        <v>7211</v>
      </c>
      <c r="DI142" s="68" t="s">
        <v>143</v>
      </c>
      <c r="DK142" s="3"/>
    </row>
    <row r="143" spans="1:115" s="68" customFormat="1" x14ac:dyDescent="0.2">
      <c r="A143" s="73">
        <v>45323</v>
      </c>
      <c r="B143" s="3" t="s">
        <v>19</v>
      </c>
      <c r="C143" s="68">
        <v>118676</v>
      </c>
      <c r="D143" s="68" t="s">
        <v>7488</v>
      </c>
      <c r="E143" s="68" t="s">
        <v>364</v>
      </c>
      <c r="F143" s="69">
        <v>45345</v>
      </c>
      <c r="G143" s="68" t="s">
        <v>126</v>
      </c>
      <c r="H143" s="68" t="s">
        <v>166</v>
      </c>
      <c r="I143" s="70">
        <v>938</v>
      </c>
      <c r="J143" s="70">
        <v>938</v>
      </c>
      <c r="K143" s="71">
        <f t="shared" si="2"/>
        <v>4.3641892680956827E-2</v>
      </c>
      <c r="L143" s="68" t="s">
        <v>374</v>
      </c>
      <c r="M143" s="68" t="s">
        <v>129</v>
      </c>
      <c r="N143" s="68" t="s">
        <v>1065</v>
      </c>
      <c r="O143" s="68" t="s">
        <v>6207</v>
      </c>
      <c r="P143" s="93" t="s">
        <v>7774</v>
      </c>
      <c r="Q143" s="68" t="s">
        <v>2863</v>
      </c>
      <c r="R143" s="68" t="s">
        <v>7775</v>
      </c>
      <c r="S143" s="68" t="s">
        <v>6209</v>
      </c>
      <c r="T143" s="68" t="s">
        <v>135</v>
      </c>
      <c r="U143" s="68" t="s">
        <v>135</v>
      </c>
      <c r="V143" s="68" t="s">
        <v>136</v>
      </c>
      <c r="W143" s="68" t="s">
        <v>137</v>
      </c>
      <c r="X143" s="68" t="s">
        <v>173</v>
      </c>
      <c r="Y143" s="68" t="s">
        <v>7776</v>
      </c>
      <c r="Z143" s="68" t="s">
        <v>7777</v>
      </c>
      <c r="AA143" s="68" t="s">
        <v>139</v>
      </c>
      <c r="AB143" s="68" t="s">
        <v>140</v>
      </c>
      <c r="AC143" s="68" t="s">
        <v>5272</v>
      </c>
      <c r="AD143" s="68" t="s">
        <v>143</v>
      </c>
      <c r="AE143" s="68" t="s">
        <v>5272</v>
      </c>
      <c r="AF143" s="68" t="s">
        <v>143</v>
      </c>
      <c r="AG143" s="68" t="s">
        <v>5974</v>
      </c>
      <c r="AH143" s="68" t="s">
        <v>141</v>
      </c>
      <c r="AI143" s="68" t="s">
        <v>143</v>
      </c>
      <c r="AJ143" s="68" t="s">
        <v>143</v>
      </c>
      <c r="AK143" s="68" t="s">
        <v>142</v>
      </c>
      <c r="AL143" s="68" t="s">
        <v>143</v>
      </c>
      <c r="AM143" s="68" t="s">
        <v>7778</v>
      </c>
      <c r="AN143" s="68" t="s">
        <v>143</v>
      </c>
      <c r="AO143" s="68" t="s">
        <v>6214</v>
      </c>
      <c r="AP143" s="68" t="s">
        <v>986</v>
      </c>
      <c r="AQ143" s="68" t="s">
        <v>6215</v>
      </c>
      <c r="AR143" s="68" t="s">
        <v>430</v>
      </c>
      <c r="AS143" s="68" t="s">
        <v>431</v>
      </c>
      <c r="AT143" s="68" t="s">
        <v>988</v>
      </c>
      <c r="AU143" s="68" t="s">
        <v>6216</v>
      </c>
      <c r="AV143" s="68" t="s">
        <v>631</v>
      </c>
      <c r="AW143" s="68" t="s">
        <v>632</v>
      </c>
      <c r="AX143" s="68" t="s">
        <v>1068</v>
      </c>
      <c r="AY143" s="68" t="s">
        <v>148</v>
      </c>
      <c r="AZ143" s="68" t="s">
        <v>139</v>
      </c>
      <c r="BA143" s="68" t="s">
        <v>149</v>
      </c>
      <c r="BB143" s="68" t="s">
        <v>634</v>
      </c>
      <c r="BC143" s="68" t="s">
        <v>156</v>
      </c>
      <c r="BD143" s="68" t="s">
        <v>157</v>
      </c>
      <c r="BE143" s="68" t="s">
        <v>237</v>
      </c>
      <c r="BF143" s="68" t="s">
        <v>7777</v>
      </c>
      <c r="BG143" s="68" t="s">
        <v>5272</v>
      </c>
      <c r="BH143" s="68" t="s">
        <v>143</v>
      </c>
      <c r="BI143" s="68" t="s">
        <v>143</v>
      </c>
      <c r="BJ143" s="68" t="s">
        <v>143</v>
      </c>
      <c r="BK143" s="68" t="s">
        <v>136</v>
      </c>
      <c r="BL143" s="68" t="s">
        <v>143</v>
      </c>
      <c r="BM143" s="68" t="s">
        <v>160</v>
      </c>
      <c r="BN143" s="68" t="s">
        <v>143</v>
      </c>
      <c r="BO143" s="68" t="s">
        <v>143</v>
      </c>
      <c r="BP143" s="68" t="s">
        <v>143</v>
      </c>
      <c r="BQ143" s="68" t="s">
        <v>7779</v>
      </c>
      <c r="BR143" s="68" t="s">
        <v>5684</v>
      </c>
      <c r="BS143" s="68" t="s">
        <v>314</v>
      </c>
      <c r="BT143" s="68" t="s">
        <v>7778</v>
      </c>
      <c r="BU143" s="68" t="s">
        <v>7778</v>
      </c>
      <c r="BV143" s="68" t="s">
        <v>135</v>
      </c>
      <c r="BW143" s="68" t="s">
        <v>135</v>
      </c>
      <c r="BX143" s="68" t="s">
        <v>135</v>
      </c>
      <c r="BY143" s="68" t="s">
        <v>148</v>
      </c>
      <c r="BZ143" s="68" t="s">
        <v>7780</v>
      </c>
      <c r="CA143" s="68" t="s">
        <v>174</v>
      </c>
      <c r="CB143" s="68" t="s">
        <v>143</v>
      </c>
      <c r="CC143" s="68" t="s">
        <v>143</v>
      </c>
      <c r="CD143" s="68" t="s">
        <v>143</v>
      </c>
      <c r="CE143" s="68" t="s">
        <v>143</v>
      </c>
      <c r="CF143" s="68" t="s">
        <v>2261</v>
      </c>
      <c r="CG143" s="68" t="s">
        <v>143</v>
      </c>
      <c r="CH143" s="68" t="s">
        <v>143</v>
      </c>
      <c r="CI143" s="68" t="s">
        <v>143</v>
      </c>
      <c r="CJ143" s="68" t="s">
        <v>5272</v>
      </c>
      <c r="CK143" s="68" t="s">
        <v>143</v>
      </c>
      <c r="CL143" s="68" t="s">
        <v>143</v>
      </c>
      <c r="CM143" s="68" t="s">
        <v>143</v>
      </c>
      <c r="CN143" s="68" t="s">
        <v>143</v>
      </c>
      <c r="CO143" s="68" t="s">
        <v>5686</v>
      </c>
      <c r="CP143" s="68" t="s">
        <v>143</v>
      </c>
      <c r="CQ143" s="68" t="s">
        <v>143</v>
      </c>
      <c r="CR143" s="68" t="s">
        <v>143</v>
      </c>
      <c r="CS143" s="68" t="s">
        <v>1</v>
      </c>
      <c r="CT143" s="68" t="s">
        <v>143</v>
      </c>
      <c r="CU143" s="68" t="s">
        <v>1</v>
      </c>
      <c r="CV143" s="68" t="s">
        <v>2092</v>
      </c>
      <c r="CW143" s="68" t="s">
        <v>143</v>
      </c>
      <c r="CX143" s="68" t="s">
        <v>374</v>
      </c>
      <c r="CY143" s="68" t="s">
        <v>166</v>
      </c>
      <c r="CZ143" s="68" t="s">
        <v>136</v>
      </c>
      <c r="DA143" s="68" t="s">
        <v>2007</v>
      </c>
      <c r="DB143" s="68" t="s">
        <v>143</v>
      </c>
      <c r="DC143" s="68" t="s">
        <v>143</v>
      </c>
      <c r="DD143" s="68" t="s">
        <v>364</v>
      </c>
      <c r="DE143" s="68" t="s">
        <v>6302</v>
      </c>
      <c r="DF143" s="68" t="s">
        <v>652</v>
      </c>
      <c r="DG143" s="68" t="s">
        <v>143</v>
      </c>
      <c r="DH143" s="68" t="s">
        <v>7781</v>
      </c>
      <c r="DI143" s="68" t="s">
        <v>143</v>
      </c>
      <c r="DK143" s="3"/>
    </row>
    <row r="144" spans="1:115" s="68" customFormat="1" hidden="1" x14ac:dyDescent="0.2">
      <c r="A144" s="73">
        <v>45323</v>
      </c>
      <c r="B144" s="3" t="s">
        <v>15606</v>
      </c>
      <c r="C144" s="68">
        <v>118720</v>
      </c>
      <c r="D144" s="68" t="s">
        <v>8027</v>
      </c>
      <c r="E144" s="68" t="s">
        <v>685</v>
      </c>
      <c r="F144" s="69">
        <v>45343</v>
      </c>
      <c r="G144" s="68" t="s">
        <v>165</v>
      </c>
      <c r="H144" s="68" t="s">
        <v>166</v>
      </c>
      <c r="I144" s="70">
        <v>1673.22</v>
      </c>
      <c r="J144" s="70">
        <v>1673.22</v>
      </c>
      <c r="K144" s="71">
        <f t="shared" si="2"/>
        <v>7.7849133978284205E-2</v>
      </c>
      <c r="L144" s="68" t="s">
        <v>953</v>
      </c>
      <c r="M144" s="68" t="s">
        <v>7246</v>
      </c>
      <c r="N144" s="68" t="s">
        <v>960</v>
      </c>
      <c r="O144" s="68" t="s">
        <v>7782</v>
      </c>
      <c r="P144" s="93" t="s">
        <v>7783</v>
      </c>
      <c r="Q144" s="68" t="s">
        <v>170</v>
      </c>
      <c r="R144" s="68" t="s">
        <v>143</v>
      </c>
      <c r="S144" s="68" t="s">
        <v>7784</v>
      </c>
      <c r="T144" s="68" t="s">
        <v>135</v>
      </c>
      <c r="U144" s="68" t="s">
        <v>135</v>
      </c>
      <c r="V144" s="68" t="s">
        <v>506</v>
      </c>
      <c r="W144" s="68" t="s">
        <v>137</v>
      </c>
      <c r="X144" s="68" t="s">
        <v>4880</v>
      </c>
      <c r="Y144" s="68" t="s">
        <v>7785</v>
      </c>
      <c r="Z144" s="68" t="s">
        <v>7786</v>
      </c>
      <c r="AA144" s="68" t="s">
        <v>139</v>
      </c>
      <c r="AB144" s="68" t="s">
        <v>226</v>
      </c>
      <c r="AC144" s="68" t="s">
        <v>5272</v>
      </c>
      <c r="AD144" s="68" t="s">
        <v>143</v>
      </c>
      <c r="AE144" s="68" t="s">
        <v>5272</v>
      </c>
      <c r="AF144" s="68" t="s">
        <v>143</v>
      </c>
      <c r="AG144" s="68" t="s">
        <v>235</v>
      </c>
      <c r="AH144" s="68" t="s">
        <v>141</v>
      </c>
      <c r="AI144" s="68" t="s">
        <v>143</v>
      </c>
      <c r="AJ144" s="68" t="s">
        <v>143</v>
      </c>
      <c r="AK144" s="68" t="s">
        <v>207</v>
      </c>
      <c r="AL144" s="68" t="s">
        <v>7787</v>
      </c>
      <c r="AM144" s="68" t="s">
        <v>7788</v>
      </c>
      <c r="AN144" s="68" t="s">
        <v>143</v>
      </c>
      <c r="AO144" s="68" t="s">
        <v>6822</v>
      </c>
      <c r="AP144" s="68" t="s">
        <v>6823</v>
      </c>
      <c r="AQ144" s="68" t="s">
        <v>7789</v>
      </c>
      <c r="AR144" s="68" t="s">
        <v>1454</v>
      </c>
      <c r="AS144" s="68" t="s">
        <v>231</v>
      </c>
      <c r="AT144" s="68" t="s">
        <v>6825</v>
      </c>
      <c r="AU144" s="68" t="s">
        <v>6826</v>
      </c>
      <c r="AV144" s="68" t="s">
        <v>145</v>
      </c>
      <c r="AW144" s="68" t="s">
        <v>146</v>
      </c>
      <c r="AX144" s="68" t="s">
        <v>972</v>
      </c>
      <c r="AY144" s="68" t="s">
        <v>148</v>
      </c>
      <c r="AZ144" s="68" t="s">
        <v>139</v>
      </c>
      <c r="BA144" s="68" t="s">
        <v>149</v>
      </c>
      <c r="BB144" s="68" t="s">
        <v>150</v>
      </c>
      <c r="BC144" s="68" t="s">
        <v>156</v>
      </c>
      <c r="BD144" s="68" t="s">
        <v>276</v>
      </c>
      <c r="BE144" s="68" t="s">
        <v>143</v>
      </c>
      <c r="BF144" s="68" t="s">
        <v>143</v>
      </c>
      <c r="BG144" s="68" t="s">
        <v>5272</v>
      </c>
      <c r="BH144" s="68" t="s">
        <v>143</v>
      </c>
      <c r="BI144" s="68" t="s">
        <v>143</v>
      </c>
      <c r="BJ144" s="68" t="s">
        <v>143</v>
      </c>
      <c r="BK144" s="68" t="s">
        <v>506</v>
      </c>
      <c r="BL144" s="68" t="s">
        <v>143</v>
      </c>
      <c r="BM144" s="68" t="s">
        <v>160</v>
      </c>
      <c r="BN144" s="68" t="s">
        <v>143</v>
      </c>
      <c r="BO144" s="68" t="s">
        <v>685</v>
      </c>
      <c r="BP144" s="68" t="s">
        <v>143</v>
      </c>
      <c r="BQ144" s="68" t="s">
        <v>143</v>
      </c>
      <c r="BR144" s="68" t="s">
        <v>5272</v>
      </c>
      <c r="BS144" s="68" t="s">
        <v>682</v>
      </c>
      <c r="BT144" s="68" t="s">
        <v>7788</v>
      </c>
      <c r="BU144" s="68" t="s">
        <v>7788</v>
      </c>
      <c r="BV144" s="68" t="s">
        <v>135</v>
      </c>
      <c r="BW144" s="68" t="s">
        <v>135</v>
      </c>
      <c r="BX144" s="68" t="s">
        <v>135</v>
      </c>
      <c r="BY144" s="68" t="s">
        <v>148</v>
      </c>
      <c r="BZ144" s="68" t="s">
        <v>4949</v>
      </c>
      <c r="CA144" s="68" t="s">
        <v>174</v>
      </c>
      <c r="CB144" s="68" t="s">
        <v>143</v>
      </c>
      <c r="CC144" s="68" t="s">
        <v>143</v>
      </c>
      <c r="CD144" s="68" t="s">
        <v>143</v>
      </c>
      <c r="CE144" s="68" t="s">
        <v>143</v>
      </c>
      <c r="CF144" s="68" t="s">
        <v>2261</v>
      </c>
      <c r="CG144" s="68" t="s">
        <v>143</v>
      </c>
      <c r="CH144" s="68" t="s">
        <v>143</v>
      </c>
      <c r="CI144" s="68" t="s">
        <v>143</v>
      </c>
      <c r="CJ144" s="68" t="s">
        <v>5272</v>
      </c>
      <c r="CK144" s="68" t="s">
        <v>143</v>
      </c>
      <c r="CL144" s="68" t="s">
        <v>143</v>
      </c>
      <c r="CM144" s="68" t="s">
        <v>143</v>
      </c>
      <c r="CN144" s="68" t="s">
        <v>143</v>
      </c>
      <c r="CO144" s="68" t="s">
        <v>6830</v>
      </c>
      <c r="CP144" s="68" t="s">
        <v>143</v>
      </c>
      <c r="CQ144" s="68" t="s">
        <v>143</v>
      </c>
      <c r="CR144" s="68" t="s">
        <v>143</v>
      </c>
      <c r="CS144" s="68" t="s">
        <v>1</v>
      </c>
      <c r="CT144" s="68" t="s">
        <v>143</v>
      </c>
      <c r="CU144" s="68" t="s">
        <v>1</v>
      </c>
      <c r="CV144" s="68" t="s">
        <v>2092</v>
      </c>
      <c r="CW144" s="68" t="s">
        <v>143</v>
      </c>
      <c r="CX144" s="68" t="s">
        <v>953</v>
      </c>
      <c r="CY144" s="68" t="s">
        <v>166</v>
      </c>
      <c r="CZ144" s="68" t="s">
        <v>506</v>
      </c>
      <c r="DA144" s="68" t="s">
        <v>2495</v>
      </c>
      <c r="DB144" s="68" t="s">
        <v>143</v>
      </c>
      <c r="DC144" s="68" t="s">
        <v>143</v>
      </c>
      <c r="DD144" s="68" t="s">
        <v>685</v>
      </c>
      <c r="DE144" s="68" t="s">
        <v>6302</v>
      </c>
      <c r="DF144" s="68" t="s">
        <v>6255</v>
      </c>
      <c r="DG144" s="68" t="s">
        <v>143</v>
      </c>
      <c r="DH144" s="68" t="s">
        <v>7580</v>
      </c>
      <c r="DI144" s="68" t="s">
        <v>143</v>
      </c>
      <c r="DK144" s="3"/>
    </row>
    <row r="145" spans="1:115" s="68" customFormat="1" hidden="1" x14ac:dyDescent="0.2">
      <c r="A145" s="73">
        <v>45323</v>
      </c>
      <c r="B145" s="3" t="s">
        <v>12718</v>
      </c>
      <c r="C145" s="68">
        <v>118731</v>
      </c>
      <c r="D145" s="68" t="s">
        <v>7454</v>
      </c>
      <c r="E145" s="68" t="s">
        <v>373</v>
      </c>
      <c r="F145" s="69">
        <v>45343</v>
      </c>
      <c r="G145" s="68" t="s">
        <v>257</v>
      </c>
      <c r="H145" s="68" t="s">
        <v>166</v>
      </c>
      <c r="I145" s="70">
        <v>208.6</v>
      </c>
      <c r="J145" s="70">
        <v>208.6</v>
      </c>
      <c r="K145" s="71">
        <f t="shared" si="2"/>
        <v>9.7054358350187574E-3</v>
      </c>
      <c r="L145" s="68" t="s">
        <v>374</v>
      </c>
      <c r="M145" s="68" t="s">
        <v>7145</v>
      </c>
      <c r="N145" s="68" t="s">
        <v>259</v>
      </c>
      <c r="O145" s="68" t="s">
        <v>2254</v>
      </c>
      <c r="P145" s="93" t="s">
        <v>7790</v>
      </c>
      <c r="Q145" s="68" t="s">
        <v>170</v>
      </c>
      <c r="R145" s="68" t="s">
        <v>7791</v>
      </c>
      <c r="S145" s="68" t="s">
        <v>2476</v>
      </c>
      <c r="T145" s="68" t="s">
        <v>135</v>
      </c>
      <c r="U145" s="68" t="s">
        <v>135</v>
      </c>
      <c r="V145" s="68" t="s">
        <v>506</v>
      </c>
      <c r="W145" s="68" t="s">
        <v>137</v>
      </c>
      <c r="X145" s="68" t="s">
        <v>379</v>
      </c>
      <c r="Y145" s="68" t="s">
        <v>7792</v>
      </c>
      <c r="Z145" s="68" t="s">
        <v>7793</v>
      </c>
      <c r="AA145" s="68" t="s">
        <v>139</v>
      </c>
      <c r="AB145" s="68" t="s">
        <v>226</v>
      </c>
      <c r="AC145" s="68" t="s">
        <v>5272</v>
      </c>
      <c r="AD145" s="68" t="s">
        <v>143</v>
      </c>
      <c r="AE145" s="68" t="s">
        <v>5272</v>
      </c>
      <c r="AF145" s="68" t="s">
        <v>7794</v>
      </c>
      <c r="AG145" s="68" t="s">
        <v>5675</v>
      </c>
      <c r="AH145" s="68" t="s">
        <v>265</v>
      </c>
      <c r="AI145" s="68" t="s">
        <v>143</v>
      </c>
      <c r="AJ145" s="68" t="s">
        <v>143</v>
      </c>
      <c r="AK145" s="68" t="s">
        <v>207</v>
      </c>
      <c r="AL145" s="68" t="s">
        <v>143</v>
      </c>
      <c r="AM145" s="68" t="s">
        <v>7795</v>
      </c>
      <c r="AN145" s="68" t="s">
        <v>143</v>
      </c>
      <c r="AO145" s="68" t="s">
        <v>2258</v>
      </c>
      <c r="AP145" s="68" t="s">
        <v>2259</v>
      </c>
      <c r="AQ145" s="68" t="s">
        <v>2260</v>
      </c>
      <c r="AR145" s="68" t="s">
        <v>2177</v>
      </c>
      <c r="AS145" s="68" t="s">
        <v>231</v>
      </c>
      <c r="AT145" s="68" t="s">
        <v>2261</v>
      </c>
      <c r="AU145" s="68" t="s">
        <v>2262</v>
      </c>
      <c r="AV145" s="68" t="s">
        <v>272</v>
      </c>
      <c r="AW145" s="68" t="s">
        <v>273</v>
      </c>
      <c r="AX145" s="68" t="s">
        <v>274</v>
      </c>
      <c r="AY145" s="68" t="s">
        <v>148</v>
      </c>
      <c r="AZ145" s="68" t="s">
        <v>139</v>
      </c>
      <c r="BA145" s="68" t="s">
        <v>154</v>
      </c>
      <c r="BB145" s="68" t="s">
        <v>275</v>
      </c>
      <c r="BC145" s="68" t="s">
        <v>156</v>
      </c>
      <c r="BD145" s="68" t="s">
        <v>157</v>
      </c>
      <c r="BE145" s="68" t="s">
        <v>303</v>
      </c>
      <c r="BF145" s="68" t="s">
        <v>7793</v>
      </c>
      <c r="BG145" s="68" t="s">
        <v>5272</v>
      </c>
      <c r="BH145" s="68" t="s">
        <v>170</v>
      </c>
      <c r="BI145" s="68" t="s">
        <v>143</v>
      </c>
      <c r="BJ145" s="68" t="s">
        <v>143</v>
      </c>
      <c r="BK145" s="68" t="s">
        <v>136</v>
      </c>
      <c r="BL145" s="68" t="s">
        <v>143</v>
      </c>
      <c r="BM145" s="68" t="s">
        <v>200</v>
      </c>
      <c r="BN145" s="68" t="s">
        <v>200</v>
      </c>
      <c r="BO145" s="68" t="s">
        <v>373</v>
      </c>
      <c r="BP145" s="68" t="s">
        <v>143</v>
      </c>
      <c r="BQ145" s="68" t="s">
        <v>1427</v>
      </c>
      <c r="BR145" s="68" t="s">
        <v>5352</v>
      </c>
      <c r="BS145" s="68" t="s">
        <v>1608</v>
      </c>
      <c r="BT145" s="68" t="s">
        <v>7796</v>
      </c>
      <c r="BU145" s="68" t="s">
        <v>7796</v>
      </c>
      <c r="BV145" s="68" t="s">
        <v>135</v>
      </c>
      <c r="BW145" s="68" t="s">
        <v>135</v>
      </c>
      <c r="BX145" s="68" t="s">
        <v>135</v>
      </c>
      <c r="BY145" s="68" t="s">
        <v>148</v>
      </c>
      <c r="BZ145" s="68" t="s">
        <v>2774</v>
      </c>
      <c r="CA145" s="68" t="s">
        <v>2415</v>
      </c>
      <c r="CB145" s="68" t="s">
        <v>143</v>
      </c>
      <c r="CC145" s="68" t="s">
        <v>143</v>
      </c>
      <c r="CD145" s="68" t="s">
        <v>143</v>
      </c>
      <c r="CE145" s="68" t="s">
        <v>143</v>
      </c>
      <c r="CF145" s="68" t="s">
        <v>6424</v>
      </c>
      <c r="CG145" s="68" t="s">
        <v>143</v>
      </c>
      <c r="CH145" s="68" t="s">
        <v>143</v>
      </c>
      <c r="CI145" s="68" t="s">
        <v>143</v>
      </c>
      <c r="CJ145" s="68" t="s">
        <v>5272</v>
      </c>
      <c r="CK145" s="68" t="s">
        <v>143</v>
      </c>
      <c r="CL145" s="68" t="s">
        <v>143</v>
      </c>
      <c r="CM145" s="68" t="s">
        <v>143</v>
      </c>
      <c r="CN145" s="68" t="s">
        <v>143</v>
      </c>
      <c r="CO145" s="68" t="s">
        <v>6189</v>
      </c>
      <c r="CP145" s="68" t="s">
        <v>143</v>
      </c>
      <c r="CQ145" s="68" t="s">
        <v>143</v>
      </c>
      <c r="CR145" s="68" t="s">
        <v>143</v>
      </c>
      <c r="CS145" s="68" t="s">
        <v>1</v>
      </c>
      <c r="CT145" s="68" t="s">
        <v>143</v>
      </c>
      <c r="CU145" s="68" t="s">
        <v>1</v>
      </c>
      <c r="CV145" s="68" t="s">
        <v>1985</v>
      </c>
      <c r="CW145" s="68" t="s">
        <v>143</v>
      </c>
      <c r="CX145" s="68" t="s">
        <v>374</v>
      </c>
      <c r="CY145" s="68" t="s">
        <v>166</v>
      </c>
      <c r="CZ145" s="68" t="s">
        <v>136</v>
      </c>
      <c r="DA145" s="68" t="s">
        <v>2007</v>
      </c>
      <c r="DB145" s="68" t="s">
        <v>143</v>
      </c>
      <c r="DC145" s="68" t="s">
        <v>143</v>
      </c>
      <c r="DD145" s="68" t="s">
        <v>373</v>
      </c>
      <c r="DE145" s="68" t="s">
        <v>6302</v>
      </c>
      <c r="DF145" s="68" t="s">
        <v>6255</v>
      </c>
      <c r="DG145" s="68" t="s">
        <v>143</v>
      </c>
      <c r="DH145" s="68" t="s">
        <v>7797</v>
      </c>
      <c r="DI145" s="68" t="s">
        <v>143</v>
      </c>
      <c r="DK145" s="3"/>
    </row>
    <row r="146" spans="1:115" s="68" customFormat="1" hidden="1" x14ac:dyDescent="0.2">
      <c r="A146" s="73">
        <v>45323</v>
      </c>
      <c r="B146" s="3" t="s">
        <v>15606</v>
      </c>
      <c r="C146" s="68">
        <v>118854</v>
      </c>
      <c r="D146" s="68" t="s">
        <v>7189</v>
      </c>
      <c r="E146" s="68" t="s">
        <v>373</v>
      </c>
      <c r="F146" s="69">
        <v>45342</v>
      </c>
      <c r="G146" s="68" t="s">
        <v>165</v>
      </c>
      <c r="H146" s="68" t="s">
        <v>166</v>
      </c>
      <c r="I146" s="70">
        <v>1500</v>
      </c>
      <c r="J146" s="70">
        <v>1500</v>
      </c>
      <c r="K146" s="71">
        <f t="shared" si="2"/>
        <v>6.9789807059099401E-2</v>
      </c>
      <c r="L146" s="68" t="s">
        <v>316</v>
      </c>
      <c r="M146" s="68" t="s">
        <v>7145</v>
      </c>
      <c r="N146" s="68" t="s">
        <v>960</v>
      </c>
      <c r="O146" s="68" t="s">
        <v>7324</v>
      </c>
      <c r="P146" s="93" t="s">
        <v>879</v>
      </c>
      <c r="Q146" s="68" t="s">
        <v>2863</v>
      </c>
      <c r="R146" s="68" t="s">
        <v>143</v>
      </c>
      <c r="S146" s="68" t="s">
        <v>7798</v>
      </c>
      <c r="T146" s="68" t="s">
        <v>135</v>
      </c>
      <c r="U146" s="68" t="s">
        <v>135</v>
      </c>
      <c r="V146" s="68" t="s">
        <v>136</v>
      </c>
      <c r="W146" s="68" t="s">
        <v>137</v>
      </c>
      <c r="X146" s="68" t="s">
        <v>2483</v>
      </c>
      <c r="Y146" s="68" t="s">
        <v>7799</v>
      </c>
      <c r="Z146" s="68" t="s">
        <v>7800</v>
      </c>
      <c r="AA146" s="68" t="s">
        <v>139</v>
      </c>
      <c r="AB146" s="68" t="s">
        <v>226</v>
      </c>
      <c r="AC146" s="68" t="s">
        <v>5272</v>
      </c>
      <c r="AD146" s="68" t="s">
        <v>143</v>
      </c>
      <c r="AE146" s="68" t="s">
        <v>5272</v>
      </c>
      <c r="AF146" s="68" t="s">
        <v>143</v>
      </c>
      <c r="AG146" s="68" t="s">
        <v>235</v>
      </c>
      <c r="AH146" s="68" t="s">
        <v>141</v>
      </c>
      <c r="AI146" s="68" t="s">
        <v>143</v>
      </c>
      <c r="AJ146" s="68" t="s">
        <v>143</v>
      </c>
      <c r="AK146" s="68" t="s">
        <v>207</v>
      </c>
      <c r="AL146" s="68" t="s">
        <v>143</v>
      </c>
      <c r="AM146" s="68" t="s">
        <v>7801</v>
      </c>
      <c r="AN146" s="68" t="s">
        <v>143</v>
      </c>
      <c r="AO146" s="68" t="s">
        <v>7328</v>
      </c>
      <c r="AP146" s="68" t="s">
        <v>7329</v>
      </c>
      <c r="AQ146" s="68" t="s">
        <v>7330</v>
      </c>
      <c r="AR146" s="68" t="s">
        <v>430</v>
      </c>
      <c r="AS146" s="68" t="s">
        <v>431</v>
      </c>
      <c r="AT146" s="68" t="s">
        <v>4482</v>
      </c>
      <c r="AU146" s="68" t="s">
        <v>7331</v>
      </c>
      <c r="AV146" s="68" t="s">
        <v>145</v>
      </c>
      <c r="AW146" s="68" t="s">
        <v>146</v>
      </c>
      <c r="AX146" s="68" t="s">
        <v>972</v>
      </c>
      <c r="AY146" s="68" t="s">
        <v>148</v>
      </c>
      <c r="AZ146" s="68" t="s">
        <v>139</v>
      </c>
      <c r="BA146" s="68" t="s">
        <v>149</v>
      </c>
      <c r="BB146" s="68" t="s">
        <v>150</v>
      </c>
      <c r="BC146" s="68" t="s">
        <v>156</v>
      </c>
      <c r="BD146" s="68" t="s">
        <v>276</v>
      </c>
      <c r="BE146" s="68" t="s">
        <v>143</v>
      </c>
      <c r="BF146" s="68" t="s">
        <v>143</v>
      </c>
      <c r="BG146" s="68" t="s">
        <v>5272</v>
      </c>
      <c r="BH146" s="68" t="s">
        <v>2863</v>
      </c>
      <c r="BI146" s="68" t="s">
        <v>143</v>
      </c>
      <c r="BJ146" s="68" t="s">
        <v>143</v>
      </c>
      <c r="BK146" s="68" t="s">
        <v>136</v>
      </c>
      <c r="BL146" s="68" t="s">
        <v>143</v>
      </c>
      <c r="BM146" s="68" t="s">
        <v>160</v>
      </c>
      <c r="BN146" s="68" t="s">
        <v>160</v>
      </c>
      <c r="BO146" s="68" t="s">
        <v>143</v>
      </c>
      <c r="BP146" s="68" t="s">
        <v>143</v>
      </c>
      <c r="BQ146" s="68" t="s">
        <v>143</v>
      </c>
      <c r="BR146" s="68" t="s">
        <v>5272</v>
      </c>
      <c r="BS146" s="68" t="s">
        <v>682</v>
      </c>
      <c r="BT146" s="68" t="s">
        <v>7801</v>
      </c>
      <c r="BU146" s="68" t="s">
        <v>7801</v>
      </c>
      <c r="BV146" s="68" t="s">
        <v>135</v>
      </c>
      <c r="BW146" s="68" t="s">
        <v>135</v>
      </c>
      <c r="BX146" s="68" t="s">
        <v>135</v>
      </c>
      <c r="BY146" s="68" t="s">
        <v>148</v>
      </c>
      <c r="BZ146" s="68" t="s">
        <v>6439</v>
      </c>
      <c r="CA146" s="68" t="s">
        <v>174</v>
      </c>
      <c r="CB146" s="68" t="s">
        <v>143</v>
      </c>
      <c r="CC146" s="68" t="s">
        <v>143</v>
      </c>
      <c r="CD146" s="68" t="s">
        <v>143</v>
      </c>
      <c r="CE146" s="68" t="s">
        <v>7802</v>
      </c>
      <c r="CF146" s="68" t="s">
        <v>2261</v>
      </c>
      <c r="CG146" s="68" t="s">
        <v>143</v>
      </c>
      <c r="CH146" s="68" t="s">
        <v>143</v>
      </c>
      <c r="CI146" s="68" t="s">
        <v>143</v>
      </c>
      <c r="CJ146" s="68" t="s">
        <v>5272</v>
      </c>
      <c r="CK146" s="68" t="s">
        <v>143</v>
      </c>
      <c r="CL146" s="68" t="s">
        <v>143</v>
      </c>
      <c r="CM146" s="68" t="s">
        <v>143</v>
      </c>
      <c r="CN146" s="68" t="s">
        <v>143</v>
      </c>
      <c r="CO146" s="68" t="s">
        <v>7333</v>
      </c>
      <c r="CP146" s="68" t="s">
        <v>143</v>
      </c>
      <c r="CQ146" s="68" t="s">
        <v>143</v>
      </c>
      <c r="CR146" s="68" t="s">
        <v>143</v>
      </c>
      <c r="CS146" s="68" t="s">
        <v>1</v>
      </c>
      <c r="CT146" s="68" t="s">
        <v>143</v>
      </c>
      <c r="CU146" s="68" t="s">
        <v>1</v>
      </c>
      <c r="CV146" s="68" t="s">
        <v>2092</v>
      </c>
      <c r="CW146" s="68" t="s">
        <v>143</v>
      </c>
      <c r="CX146" s="68" t="s">
        <v>316</v>
      </c>
      <c r="CY146" s="68" t="s">
        <v>166</v>
      </c>
      <c r="CZ146" s="68" t="s">
        <v>136</v>
      </c>
      <c r="DA146" s="68" t="s">
        <v>2495</v>
      </c>
      <c r="DB146" s="68" t="s">
        <v>143</v>
      </c>
      <c r="DC146" s="68" t="s">
        <v>143</v>
      </c>
      <c r="DD146" s="68" t="s">
        <v>373</v>
      </c>
      <c r="DE146" s="68" t="s">
        <v>6302</v>
      </c>
      <c r="DF146" s="68" t="s">
        <v>5997</v>
      </c>
      <c r="DG146" s="68" t="s">
        <v>143</v>
      </c>
      <c r="DH146" s="68" t="s">
        <v>7334</v>
      </c>
      <c r="DI146" s="68" t="s">
        <v>143</v>
      </c>
      <c r="DK146" s="3"/>
    </row>
    <row r="147" spans="1:115" s="68" customFormat="1" ht="25.5" hidden="1" x14ac:dyDescent="0.2">
      <c r="A147" s="73">
        <v>45323</v>
      </c>
      <c r="B147" s="3" t="s">
        <v>7652</v>
      </c>
      <c r="C147" s="68">
        <v>118866</v>
      </c>
      <c r="D147" s="68" t="s">
        <v>6858</v>
      </c>
      <c r="E147" s="68" t="s">
        <v>5495</v>
      </c>
      <c r="F147" s="69">
        <v>45342</v>
      </c>
      <c r="G147" s="68" t="s">
        <v>165</v>
      </c>
      <c r="H147" s="68" t="s">
        <v>127</v>
      </c>
      <c r="I147" s="70">
        <v>179.17</v>
      </c>
      <c r="J147" s="70">
        <v>179.17</v>
      </c>
      <c r="K147" s="71">
        <f t="shared" si="2"/>
        <v>8.3361598205192265E-3</v>
      </c>
      <c r="L147" s="68" t="s">
        <v>394</v>
      </c>
      <c r="M147" s="68" t="s">
        <v>129</v>
      </c>
      <c r="N147" s="68" t="s">
        <v>4822</v>
      </c>
      <c r="O147" s="68" t="s">
        <v>960</v>
      </c>
      <c r="P147" s="93" t="s">
        <v>7803</v>
      </c>
      <c r="Q147" s="68" t="s">
        <v>132</v>
      </c>
      <c r="R147" s="68" t="s">
        <v>7804</v>
      </c>
      <c r="S147" s="68" t="s">
        <v>7805</v>
      </c>
      <c r="T147" s="68" t="s">
        <v>7806</v>
      </c>
      <c r="U147" s="68" t="s">
        <v>1856</v>
      </c>
      <c r="V147" s="68" t="s">
        <v>136</v>
      </c>
      <c r="W147" s="68" t="s">
        <v>137</v>
      </c>
      <c r="X147" s="68" t="s">
        <v>349</v>
      </c>
      <c r="Y147" s="68" t="s">
        <v>7807</v>
      </c>
      <c r="Z147" s="68" t="s">
        <v>7808</v>
      </c>
      <c r="AA147" s="68" t="s">
        <v>139</v>
      </c>
      <c r="AB147" s="68" t="s">
        <v>140</v>
      </c>
      <c r="AC147" s="68" t="s">
        <v>5272</v>
      </c>
      <c r="AD147" s="68" t="s">
        <v>143</v>
      </c>
      <c r="AE147" s="68" t="s">
        <v>5272</v>
      </c>
      <c r="AF147" s="68" t="s">
        <v>143</v>
      </c>
      <c r="AG147" s="68" t="s">
        <v>235</v>
      </c>
      <c r="AH147" s="68" t="s">
        <v>141</v>
      </c>
      <c r="AI147" s="68" t="s">
        <v>143</v>
      </c>
      <c r="AJ147" s="68" t="s">
        <v>143</v>
      </c>
      <c r="AK147" s="68" t="s">
        <v>142</v>
      </c>
      <c r="AL147" s="68" t="s">
        <v>143</v>
      </c>
      <c r="AM147" s="68" t="s">
        <v>6853</v>
      </c>
      <c r="AN147" s="68" t="s">
        <v>143</v>
      </c>
      <c r="AO147" s="68" t="s">
        <v>145</v>
      </c>
      <c r="AP147" s="68" t="s">
        <v>146</v>
      </c>
      <c r="AQ147" s="68" t="s">
        <v>972</v>
      </c>
      <c r="AR147" s="68" t="s">
        <v>148</v>
      </c>
      <c r="AS147" s="68" t="s">
        <v>139</v>
      </c>
      <c r="AT147" s="68" t="s">
        <v>149</v>
      </c>
      <c r="AU147" s="68" t="s">
        <v>150</v>
      </c>
      <c r="AV147" s="68" t="s">
        <v>4828</v>
      </c>
      <c r="AW147" s="68" t="s">
        <v>4828</v>
      </c>
      <c r="AX147" s="68" t="s">
        <v>309</v>
      </c>
      <c r="AY147" s="68" t="s">
        <v>148</v>
      </c>
      <c r="AZ147" s="68" t="s">
        <v>139</v>
      </c>
      <c r="BA147" s="68" t="s">
        <v>4927</v>
      </c>
      <c r="BB147" s="68" t="s">
        <v>4828</v>
      </c>
      <c r="BC147" s="68" t="s">
        <v>156</v>
      </c>
      <c r="BD147" s="68" t="s">
        <v>157</v>
      </c>
      <c r="BE147" s="68" t="s">
        <v>303</v>
      </c>
      <c r="BF147" s="68" t="s">
        <v>7808</v>
      </c>
      <c r="BG147" s="68" t="s">
        <v>5272</v>
      </c>
      <c r="BH147" s="68" t="s">
        <v>143</v>
      </c>
      <c r="BI147" s="68" t="s">
        <v>143</v>
      </c>
      <c r="BJ147" s="68" t="s">
        <v>143</v>
      </c>
      <c r="BK147" s="68" t="s">
        <v>136</v>
      </c>
      <c r="BL147" s="68" t="s">
        <v>143</v>
      </c>
      <c r="BM147" s="68" t="s">
        <v>1674</v>
      </c>
      <c r="BN147" s="68" t="s">
        <v>143</v>
      </c>
      <c r="BO147" s="68" t="s">
        <v>143</v>
      </c>
      <c r="BP147" s="68" t="s">
        <v>143</v>
      </c>
      <c r="BQ147" s="68" t="s">
        <v>7809</v>
      </c>
      <c r="BR147" s="68" t="s">
        <v>5352</v>
      </c>
      <c r="BS147" s="68" t="s">
        <v>162</v>
      </c>
      <c r="BT147" s="68" t="s">
        <v>6856</v>
      </c>
      <c r="BU147" s="68" t="s">
        <v>6856</v>
      </c>
      <c r="BV147" s="68" t="s">
        <v>1856</v>
      </c>
      <c r="BW147" s="68" t="s">
        <v>7810</v>
      </c>
      <c r="BX147" s="68" t="s">
        <v>7810</v>
      </c>
      <c r="BY147" s="68" t="s">
        <v>148</v>
      </c>
      <c r="BZ147" s="68" t="s">
        <v>975</v>
      </c>
      <c r="CA147" s="68" t="s">
        <v>144</v>
      </c>
      <c r="CB147" s="68" t="s">
        <v>143</v>
      </c>
      <c r="CC147" s="68" t="s">
        <v>143</v>
      </c>
      <c r="CD147" s="68" t="s">
        <v>143</v>
      </c>
      <c r="CE147" s="68" t="s">
        <v>7803</v>
      </c>
      <c r="CF147" s="68" t="s">
        <v>6505</v>
      </c>
      <c r="CG147" s="68" t="s">
        <v>143</v>
      </c>
      <c r="CH147" s="68" t="s">
        <v>143</v>
      </c>
      <c r="CI147" s="68" t="s">
        <v>143</v>
      </c>
      <c r="CJ147" s="68" t="s">
        <v>5272</v>
      </c>
      <c r="CK147" s="68" t="s">
        <v>143</v>
      </c>
      <c r="CL147" s="68" t="s">
        <v>143</v>
      </c>
      <c r="CM147" s="68" t="s">
        <v>143</v>
      </c>
      <c r="CN147" s="68" t="s">
        <v>143</v>
      </c>
      <c r="CO147" s="68" t="s">
        <v>143</v>
      </c>
      <c r="CP147" s="68" t="s">
        <v>143</v>
      </c>
      <c r="CQ147" s="68" t="s">
        <v>143</v>
      </c>
      <c r="CR147" s="68" t="s">
        <v>143</v>
      </c>
      <c r="CS147" s="68" t="s">
        <v>1</v>
      </c>
      <c r="CT147" s="68" t="s">
        <v>143</v>
      </c>
      <c r="CU147" s="68" t="s">
        <v>1</v>
      </c>
      <c r="CV147" s="68" t="s">
        <v>1985</v>
      </c>
      <c r="CW147" s="68" t="s">
        <v>143</v>
      </c>
      <c r="CX147" s="68" t="s">
        <v>394</v>
      </c>
      <c r="CY147" s="68" t="s">
        <v>127</v>
      </c>
      <c r="CZ147" s="68" t="s">
        <v>136</v>
      </c>
      <c r="DA147" s="68" t="s">
        <v>1989</v>
      </c>
      <c r="DB147" s="68" t="s">
        <v>143</v>
      </c>
      <c r="DC147" s="68" t="s">
        <v>143</v>
      </c>
      <c r="DD147" s="68" t="s">
        <v>5495</v>
      </c>
      <c r="DE147" s="68" t="s">
        <v>6302</v>
      </c>
      <c r="DF147" s="68" t="s">
        <v>5997</v>
      </c>
      <c r="DG147" s="68" t="s">
        <v>143</v>
      </c>
      <c r="DH147" s="68" t="s">
        <v>143</v>
      </c>
      <c r="DI147" s="68" t="s">
        <v>143</v>
      </c>
      <c r="DK147" s="3"/>
    </row>
    <row r="148" spans="1:115" s="68" customFormat="1" ht="25.5" hidden="1" x14ac:dyDescent="0.2">
      <c r="A148" s="73">
        <v>45323</v>
      </c>
      <c r="B148" s="3" t="s">
        <v>12718</v>
      </c>
      <c r="C148" s="68">
        <v>118978</v>
      </c>
      <c r="D148" s="68" t="s">
        <v>7454</v>
      </c>
      <c r="E148" s="68" t="s">
        <v>373</v>
      </c>
      <c r="F148" s="69">
        <v>45348</v>
      </c>
      <c r="G148" s="68" t="s">
        <v>257</v>
      </c>
      <c r="H148" s="68" t="s">
        <v>166</v>
      </c>
      <c r="I148" s="70">
        <v>4895</v>
      </c>
      <c r="J148" s="70">
        <v>4895</v>
      </c>
      <c r="K148" s="71">
        <f t="shared" si="2"/>
        <v>0.22774740370286106</v>
      </c>
      <c r="L148" s="68" t="s">
        <v>374</v>
      </c>
      <c r="M148" s="68" t="s">
        <v>7145</v>
      </c>
      <c r="N148" s="68" t="s">
        <v>980</v>
      </c>
      <c r="O148" s="68" t="s">
        <v>5579</v>
      </c>
      <c r="P148" s="93" t="s">
        <v>6889</v>
      </c>
      <c r="Q148" s="68" t="s">
        <v>2863</v>
      </c>
      <c r="R148" s="68" t="s">
        <v>143</v>
      </c>
      <c r="S148" s="68" t="s">
        <v>7811</v>
      </c>
      <c r="T148" s="68" t="s">
        <v>135</v>
      </c>
      <c r="U148" s="68" t="s">
        <v>135</v>
      </c>
      <c r="V148" s="68" t="s">
        <v>506</v>
      </c>
      <c r="W148" s="68" t="s">
        <v>137</v>
      </c>
      <c r="X148" s="68" t="s">
        <v>264</v>
      </c>
      <c r="Y148" s="68" t="s">
        <v>7812</v>
      </c>
      <c r="Z148" s="68" t="s">
        <v>7813</v>
      </c>
      <c r="AA148" s="68" t="s">
        <v>139</v>
      </c>
      <c r="AB148" s="68" t="s">
        <v>226</v>
      </c>
      <c r="AC148" s="68" t="s">
        <v>5272</v>
      </c>
      <c r="AD148" s="68" t="s">
        <v>143</v>
      </c>
      <c r="AE148" s="68" t="s">
        <v>5272</v>
      </c>
      <c r="AF148" s="68" t="s">
        <v>7814</v>
      </c>
      <c r="AG148" s="68" t="s">
        <v>5675</v>
      </c>
      <c r="AH148" s="68" t="s">
        <v>265</v>
      </c>
      <c r="AI148" s="68" t="s">
        <v>143</v>
      </c>
      <c r="AJ148" s="68" t="s">
        <v>143</v>
      </c>
      <c r="AK148" s="68" t="s">
        <v>207</v>
      </c>
      <c r="AL148" s="68" t="s">
        <v>143</v>
      </c>
      <c r="AM148" s="68" t="s">
        <v>7815</v>
      </c>
      <c r="AN148" s="68" t="s">
        <v>143</v>
      </c>
      <c r="AO148" s="68" t="s">
        <v>5582</v>
      </c>
      <c r="AP148" s="68" t="s">
        <v>1941</v>
      </c>
      <c r="AQ148" s="68" t="s">
        <v>5583</v>
      </c>
      <c r="AR148" s="68" t="s">
        <v>916</v>
      </c>
      <c r="AS148" s="68" t="s">
        <v>231</v>
      </c>
      <c r="AT148" s="68" t="s">
        <v>5584</v>
      </c>
      <c r="AU148" s="68" t="s">
        <v>1944</v>
      </c>
      <c r="AV148" s="68" t="s">
        <v>990</v>
      </c>
      <c r="AW148" s="68" t="s">
        <v>273</v>
      </c>
      <c r="AX148" s="68" t="s">
        <v>991</v>
      </c>
      <c r="AY148" s="68" t="s">
        <v>148</v>
      </c>
      <c r="AZ148" s="68" t="s">
        <v>139</v>
      </c>
      <c r="BA148" s="68" t="s">
        <v>154</v>
      </c>
      <c r="BB148" s="68" t="s">
        <v>992</v>
      </c>
      <c r="BC148" s="68" t="s">
        <v>156</v>
      </c>
      <c r="BD148" s="68" t="s">
        <v>276</v>
      </c>
      <c r="BE148" s="68" t="s">
        <v>143</v>
      </c>
      <c r="BF148" s="68" t="s">
        <v>143</v>
      </c>
      <c r="BG148" s="68" t="s">
        <v>5272</v>
      </c>
      <c r="BH148" s="68" t="s">
        <v>143</v>
      </c>
      <c r="BI148" s="68" t="s">
        <v>143</v>
      </c>
      <c r="BJ148" s="68" t="s">
        <v>143</v>
      </c>
      <c r="BK148" s="68" t="s">
        <v>136</v>
      </c>
      <c r="BL148" s="68" t="s">
        <v>143</v>
      </c>
      <c r="BM148" s="68" t="s">
        <v>200</v>
      </c>
      <c r="BN148" s="68" t="s">
        <v>143</v>
      </c>
      <c r="BO148" s="68" t="s">
        <v>373</v>
      </c>
      <c r="BP148" s="68" t="s">
        <v>5579</v>
      </c>
      <c r="BQ148" s="68" t="s">
        <v>143</v>
      </c>
      <c r="BR148" s="68" t="s">
        <v>5272</v>
      </c>
      <c r="BS148" s="68" t="s">
        <v>5520</v>
      </c>
      <c r="BT148" s="68" t="s">
        <v>7815</v>
      </c>
      <c r="BU148" s="68" t="s">
        <v>7815</v>
      </c>
      <c r="BV148" s="68" t="s">
        <v>135</v>
      </c>
      <c r="BW148" s="68" t="s">
        <v>135</v>
      </c>
      <c r="BX148" s="68" t="s">
        <v>135</v>
      </c>
      <c r="BY148" s="68" t="s">
        <v>148</v>
      </c>
      <c r="BZ148" s="68" t="s">
        <v>2774</v>
      </c>
      <c r="CA148" s="68" t="s">
        <v>174</v>
      </c>
      <c r="CB148" s="68" t="s">
        <v>143</v>
      </c>
      <c r="CC148" s="68" t="s">
        <v>143</v>
      </c>
      <c r="CD148" s="68" t="s">
        <v>143</v>
      </c>
      <c r="CE148" s="68" t="s">
        <v>7816</v>
      </c>
      <c r="CF148" s="68" t="s">
        <v>2261</v>
      </c>
      <c r="CG148" s="68" t="s">
        <v>143</v>
      </c>
      <c r="CH148" s="68" t="s">
        <v>143</v>
      </c>
      <c r="CI148" s="68" t="s">
        <v>143</v>
      </c>
      <c r="CJ148" s="68" t="s">
        <v>5272</v>
      </c>
      <c r="CK148" s="68" t="s">
        <v>143</v>
      </c>
      <c r="CL148" s="68" t="s">
        <v>143</v>
      </c>
      <c r="CM148" s="68" t="s">
        <v>143</v>
      </c>
      <c r="CN148" s="68" t="s">
        <v>143</v>
      </c>
      <c r="CO148" s="68" t="s">
        <v>5878</v>
      </c>
      <c r="CP148" s="68" t="s">
        <v>143</v>
      </c>
      <c r="CQ148" s="68" t="s">
        <v>5878</v>
      </c>
      <c r="CR148" s="68" t="s">
        <v>143</v>
      </c>
      <c r="CS148" s="68" t="s">
        <v>1</v>
      </c>
      <c r="CT148" s="68" t="s">
        <v>143</v>
      </c>
      <c r="CU148" s="68" t="s">
        <v>1</v>
      </c>
      <c r="CV148" s="68" t="s">
        <v>2867</v>
      </c>
      <c r="CW148" s="68" t="s">
        <v>143</v>
      </c>
      <c r="CX148" s="68" t="s">
        <v>374</v>
      </c>
      <c r="CY148" s="68" t="s">
        <v>166</v>
      </c>
      <c r="CZ148" s="68" t="s">
        <v>136</v>
      </c>
      <c r="DA148" s="68" t="s">
        <v>2495</v>
      </c>
      <c r="DB148" s="68" t="s">
        <v>143</v>
      </c>
      <c r="DC148" s="68" t="s">
        <v>143</v>
      </c>
      <c r="DD148" s="68" t="s">
        <v>373</v>
      </c>
      <c r="DE148" s="68" t="s">
        <v>6302</v>
      </c>
      <c r="DF148" s="68" t="s">
        <v>7049</v>
      </c>
      <c r="DG148" s="68" t="s">
        <v>7674</v>
      </c>
      <c r="DH148" s="68" t="s">
        <v>7674</v>
      </c>
      <c r="DI148" s="68" t="s">
        <v>143</v>
      </c>
      <c r="DK148" s="3"/>
    </row>
    <row r="149" spans="1:115" s="68" customFormat="1" x14ac:dyDescent="0.2">
      <c r="A149" s="73">
        <v>45323</v>
      </c>
      <c r="B149" s="3" t="s">
        <v>19</v>
      </c>
      <c r="C149" s="68">
        <v>119023</v>
      </c>
      <c r="D149" s="68" t="s">
        <v>7488</v>
      </c>
      <c r="E149" s="68" t="s">
        <v>364</v>
      </c>
      <c r="F149" s="69">
        <v>45345</v>
      </c>
      <c r="G149" s="68" t="s">
        <v>126</v>
      </c>
      <c r="H149" s="68" t="s">
        <v>166</v>
      </c>
      <c r="I149" s="70">
        <v>610</v>
      </c>
      <c r="J149" s="70">
        <v>610</v>
      </c>
      <c r="K149" s="71">
        <f t="shared" si="2"/>
        <v>2.8381188204033757E-2</v>
      </c>
      <c r="L149" s="68" t="s">
        <v>374</v>
      </c>
      <c r="M149" s="68" t="s">
        <v>129</v>
      </c>
      <c r="N149" s="68" t="s">
        <v>1065</v>
      </c>
      <c r="O149" s="68" t="s">
        <v>7817</v>
      </c>
      <c r="P149" s="93" t="s">
        <v>143</v>
      </c>
      <c r="Q149" s="68" t="s">
        <v>170</v>
      </c>
      <c r="R149" s="68" t="s">
        <v>7818</v>
      </c>
      <c r="S149" s="68" t="s">
        <v>7819</v>
      </c>
      <c r="T149" s="68" t="s">
        <v>135</v>
      </c>
      <c r="U149" s="68" t="s">
        <v>135</v>
      </c>
      <c r="V149" s="68" t="s">
        <v>136</v>
      </c>
      <c r="W149" s="68" t="s">
        <v>137</v>
      </c>
      <c r="X149" s="68" t="s">
        <v>173</v>
      </c>
      <c r="Y149" s="68" t="s">
        <v>7820</v>
      </c>
      <c r="Z149" s="68" t="s">
        <v>7821</v>
      </c>
      <c r="AA149" s="68" t="s">
        <v>139</v>
      </c>
      <c r="AB149" s="68" t="s">
        <v>140</v>
      </c>
      <c r="AC149" s="68" t="s">
        <v>5272</v>
      </c>
      <c r="AD149" s="68" t="s">
        <v>143</v>
      </c>
      <c r="AE149" s="68" t="s">
        <v>5272</v>
      </c>
      <c r="AF149" s="68" t="s">
        <v>143</v>
      </c>
      <c r="AG149" s="68" t="s">
        <v>5974</v>
      </c>
      <c r="AH149" s="68" t="s">
        <v>141</v>
      </c>
      <c r="AI149" s="68" t="s">
        <v>143</v>
      </c>
      <c r="AJ149" s="68" t="s">
        <v>143</v>
      </c>
      <c r="AK149" s="68" t="s">
        <v>142</v>
      </c>
      <c r="AL149" s="68" t="s">
        <v>143</v>
      </c>
      <c r="AM149" s="68" t="s">
        <v>7822</v>
      </c>
      <c r="AN149" s="68" t="s">
        <v>143</v>
      </c>
      <c r="AO149" s="68" t="s">
        <v>7823</v>
      </c>
      <c r="AP149" s="68" t="s">
        <v>7824</v>
      </c>
      <c r="AQ149" s="68" t="s">
        <v>7825</v>
      </c>
      <c r="AR149" s="68" t="s">
        <v>353</v>
      </c>
      <c r="AS149" s="68" t="s">
        <v>231</v>
      </c>
      <c r="AT149" s="68" t="s">
        <v>492</v>
      </c>
      <c r="AU149" s="68" t="s">
        <v>7826</v>
      </c>
      <c r="AV149" s="68" t="s">
        <v>631</v>
      </c>
      <c r="AW149" s="68" t="s">
        <v>632</v>
      </c>
      <c r="AX149" s="68" t="s">
        <v>1068</v>
      </c>
      <c r="AY149" s="68" t="s">
        <v>148</v>
      </c>
      <c r="AZ149" s="68" t="s">
        <v>139</v>
      </c>
      <c r="BA149" s="68" t="s">
        <v>149</v>
      </c>
      <c r="BB149" s="68" t="s">
        <v>634</v>
      </c>
      <c r="BC149" s="68" t="s">
        <v>156</v>
      </c>
      <c r="BD149" s="68" t="s">
        <v>157</v>
      </c>
      <c r="BE149" s="68" t="s">
        <v>484</v>
      </c>
      <c r="BF149" s="68" t="s">
        <v>7821</v>
      </c>
      <c r="BG149" s="68" t="s">
        <v>5272</v>
      </c>
      <c r="BH149" s="68" t="s">
        <v>143</v>
      </c>
      <c r="BI149" s="68" t="s">
        <v>143</v>
      </c>
      <c r="BJ149" s="68" t="s">
        <v>143</v>
      </c>
      <c r="BK149" s="68" t="s">
        <v>136</v>
      </c>
      <c r="BL149" s="68" t="s">
        <v>143</v>
      </c>
      <c r="BM149" s="68" t="s">
        <v>160</v>
      </c>
      <c r="BN149" s="68" t="s">
        <v>143</v>
      </c>
      <c r="BO149" s="68" t="s">
        <v>143</v>
      </c>
      <c r="BP149" s="68" t="s">
        <v>143</v>
      </c>
      <c r="BQ149" s="68" t="s">
        <v>1646</v>
      </c>
      <c r="BR149" s="68" t="s">
        <v>5784</v>
      </c>
      <c r="BS149" s="68" t="s">
        <v>241</v>
      </c>
      <c r="BT149" s="68" t="s">
        <v>7822</v>
      </c>
      <c r="BU149" s="68" t="s">
        <v>7822</v>
      </c>
      <c r="BV149" s="68" t="s">
        <v>135</v>
      </c>
      <c r="BW149" s="68" t="s">
        <v>135</v>
      </c>
      <c r="BX149" s="68" t="s">
        <v>135</v>
      </c>
      <c r="BY149" s="68" t="s">
        <v>148</v>
      </c>
      <c r="BZ149" s="68" t="s">
        <v>7780</v>
      </c>
      <c r="CA149" s="68" t="s">
        <v>174</v>
      </c>
      <c r="CB149" s="68" t="s">
        <v>143</v>
      </c>
      <c r="CC149" s="68" t="s">
        <v>143</v>
      </c>
      <c r="CD149" s="68" t="s">
        <v>143</v>
      </c>
      <c r="CE149" s="68" t="s">
        <v>143</v>
      </c>
      <c r="CF149" s="68" t="s">
        <v>2261</v>
      </c>
      <c r="CG149" s="68" t="s">
        <v>143</v>
      </c>
      <c r="CH149" s="68" t="s">
        <v>143</v>
      </c>
      <c r="CI149" s="68" t="s">
        <v>143</v>
      </c>
      <c r="CJ149" s="68" t="s">
        <v>5272</v>
      </c>
      <c r="CK149" s="68" t="s">
        <v>143</v>
      </c>
      <c r="CL149" s="68" t="s">
        <v>143</v>
      </c>
      <c r="CM149" s="68" t="s">
        <v>143</v>
      </c>
      <c r="CN149" s="68" t="s">
        <v>143</v>
      </c>
      <c r="CO149" s="68" t="s">
        <v>7827</v>
      </c>
      <c r="CP149" s="68" t="s">
        <v>143</v>
      </c>
      <c r="CQ149" s="68" t="s">
        <v>143</v>
      </c>
      <c r="CR149" s="68" t="s">
        <v>143</v>
      </c>
      <c r="CS149" s="68" t="s">
        <v>1</v>
      </c>
      <c r="CT149" s="68" t="s">
        <v>143</v>
      </c>
      <c r="CU149" s="68" t="s">
        <v>1</v>
      </c>
      <c r="CV149" s="68" t="s">
        <v>2092</v>
      </c>
      <c r="CW149" s="68" t="s">
        <v>143</v>
      </c>
      <c r="CX149" s="68" t="s">
        <v>374</v>
      </c>
      <c r="CY149" s="68" t="s">
        <v>166</v>
      </c>
      <c r="CZ149" s="68" t="s">
        <v>136</v>
      </c>
      <c r="DA149" s="68" t="s">
        <v>2007</v>
      </c>
      <c r="DB149" s="68" t="s">
        <v>143</v>
      </c>
      <c r="DC149" s="68" t="s">
        <v>143</v>
      </c>
      <c r="DD149" s="68" t="s">
        <v>364</v>
      </c>
      <c r="DE149" s="68" t="s">
        <v>6302</v>
      </c>
      <c r="DF149" s="68" t="s">
        <v>652</v>
      </c>
      <c r="DG149" s="68" t="s">
        <v>143</v>
      </c>
      <c r="DH149" s="68" t="s">
        <v>7828</v>
      </c>
      <c r="DI149" s="68" t="s">
        <v>143</v>
      </c>
      <c r="DK149" s="3"/>
    </row>
    <row r="150" spans="1:115" s="68" customFormat="1" ht="25.5" hidden="1" x14ac:dyDescent="0.2">
      <c r="A150" s="73">
        <v>45323</v>
      </c>
      <c r="B150" s="3" t="s">
        <v>7652</v>
      </c>
      <c r="C150" s="68">
        <v>119046</v>
      </c>
      <c r="D150" s="68" t="s">
        <v>6858</v>
      </c>
      <c r="E150" s="68" t="s">
        <v>5495</v>
      </c>
      <c r="F150" s="69">
        <v>45343</v>
      </c>
      <c r="G150" s="68" t="s">
        <v>165</v>
      </c>
      <c r="H150" s="68" t="s">
        <v>127</v>
      </c>
      <c r="I150" s="70">
        <v>443.21</v>
      </c>
      <c r="J150" s="70">
        <v>443.21</v>
      </c>
      <c r="K150" s="71">
        <f t="shared" si="2"/>
        <v>2.0621026924442298E-2</v>
      </c>
      <c r="L150" s="68" t="s">
        <v>394</v>
      </c>
      <c r="M150" s="68" t="s">
        <v>129</v>
      </c>
      <c r="N150" s="68" t="s">
        <v>4822</v>
      </c>
      <c r="O150" s="68" t="s">
        <v>960</v>
      </c>
      <c r="P150" s="93" t="s">
        <v>7829</v>
      </c>
      <c r="Q150" s="68" t="s">
        <v>132</v>
      </c>
      <c r="R150" s="68" t="s">
        <v>7830</v>
      </c>
      <c r="S150" s="68" t="s">
        <v>7831</v>
      </c>
      <c r="T150" s="68" t="s">
        <v>7832</v>
      </c>
      <c r="U150" s="68" t="s">
        <v>135</v>
      </c>
      <c r="V150" s="68" t="s">
        <v>136</v>
      </c>
      <c r="W150" s="68" t="s">
        <v>137</v>
      </c>
      <c r="X150" s="68" t="s">
        <v>349</v>
      </c>
      <c r="Y150" s="68" t="s">
        <v>7833</v>
      </c>
      <c r="Z150" s="68" t="s">
        <v>7834</v>
      </c>
      <c r="AA150" s="68" t="s">
        <v>139</v>
      </c>
      <c r="AB150" s="68" t="s">
        <v>140</v>
      </c>
      <c r="AC150" s="68" t="s">
        <v>5272</v>
      </c>
      <c r="AD150" s="68" t="s">
        <v>143</v>
      </c>
      <c r="AE150" s="68" t="s">
        <v>5272</v>
      </c>
      <c r="AF150" s="68" t="s">
        <v>143</v>
      </c>
      <c r="AG150" s="68" t="s">
        <v>235</v>
      </c>
      <c r="AH150" s="68" t="s">
        <v>141</v>
      </c>
      <c r="AI150" s="68" t="s">
        <v>143</v>
      </c>
      <c r="AJ150" s="68" t="s">
        <v>143</v>
      </c>
      <c r="AK150" s="68" t="s">
        <v>142</v>
      </c>
      <c r="AL150" s="68" t="s">
        <v>143</v>
      </c>
      <c r="AM150" s="68" t="s">
        <v>7835</v>
      </c>
      <c r="AN150" s="68" t="s">
        <v>143</v>
      </c>
      <c r="AO150" s="68" t="s">
        <v>145</v>
      </c>
      <c r="AP150" s="68" t="s">
        <v>146</v>
      </c>
      <c r="AQ150" s="68" t="s">
        <v>972</v>
      </c>
      <c r="AR150" s="68" t="s">
        <v>148</v>
      </c>
      <c r="AS150" s="68" t="s">
        <v>139</v>
      </c>
      <c r="AT150" s="68" t="s">
        <v>149</v>
      </c>
      <c r="AU150" s="68" t="s">
        <v>150</v>
      </c>
      <c r="AV150" s="68" t="s">
        <v>4828</v>
      </c>
      <c r="AW150" s="68" t="s">
        <v>4828</v>
      </c>
      <c r="AX150" s="68" t="s">
        <v>309</v>
      </c>
      <c r="AY150" s="68" t="s">
        <v>5485</v>
      </c>
      <c r="AZ150" s="68" t="s">
        <v>139</v>
      </c>
      <c r="BA150" s="68" t="s">
        <v>4828</v>
      </c>
      <c r="BB150" s="68" t="s">
        <v>4828</v>
      </c>
      <c r="BC150" s="68" t="s">
        <v>156</v>
      </c>
      <c r="BD150" s="68" t="s">
        <v>157</v>
      </c>
      <c r="BE150" s="68" t="s">
        <v>303</v>
      </c>
      <c r="BF150" s="68" t="s">
        <v>7834</v>
      </c>
      <c r="BG150" s="68" t="s">
        <v>5272</v>
      </c>
      <c r="BH150" s="68" t="s">
        <v>143</v>
      </c>
      <c r="BI150" s="68" t="s">
        <v>143</v>
      </c>
      <c r="BJ150" s="68" t="s">
        <v>143</v>
      </c>
      <c r="BK150" s="68" t="s">
        <v>136</v>
      </c>
      <c r="BL150" s="68" t="s">
        <v>143</v>
      </c>
      <c r="BM150" s="68" t="s">
        <v>1674</v>
      </c>
      <c r="BN150" s="68" t="s">
        <v>143</v>
      </c>
      <c r="BO150" s="68" t="s">
        <v>143</v>
      </c>
      <c r="BP150" s="68" t="s">
        <v>143</v>
      </c>
      <c r="BQ150" s="68" t="s">
        <v>4243</v>
      </c>
      <c r="BR150" s="68" t="s">
        <v>5352</v>
      </c>
      <c r="BS150" s="68" t="s">
        <v>162</v>
      </c>
      <c r="BT150" s="68" t="s">
        <v>7836</v>
      </c>
      <c r="BU150" s="68" t="s">
        <v>7836</v>
      </c>
      <c r="BV150" s="68" t="s">
        <v>135</v>
      </c>
      <c r="BW150" s="68" t="s">
        <v>135</v>
      </c>
      <c r="BX150" s="68" t="s">
        <v>135</v>
      </c>
      <c r="BY150" s="68" t="s">
        <v>148</v>
      </c>
      <c r="BZ150" s="68" t="s">
        <v>975</v>
      </c>
      <c r="CA150" s="68" t="s">
        <v>144</v>
      </c>
      <c r="CB150" s="68" t="s">
        <v>143</v>
      </c>
      <c r="CC150" s="68" t="s">
        <v>143</v>
      </c>
      <c r="CD150" s="68" t="s">
        <v>143</v>
      </c>
      <c r="CE150" s="68" t="s">
        <v>7829</v>
      </c>
      <c r="CF150" s="68" t="s">
        <v>6505</v>
      </c>
      <c r="CG150" s="68" t="s">
        <v>143</v>
      </c>
      <c r="CH150" s="68" t="s">
        <v>143</v>
      </c>
      <c r="CI150" s="68" t="s">
        <v>143</v>
      </c>
      <c r="CJ150" s="68" t="s">
        <v>5272</v>
      </c>
      <c r="CK150" s="68" t="s">
        <v>143</v>
      </c>
      <c r="CL150" s="68" t="s">
        <v>143</v>
      </c>
      <c r="CM150" s="68" t="s">
        <v>143</v>
      </c>
      <c r="CN150" s="68" t="s">
        <v>143</v>
      </c>
      <c r="CO150" s="68" t="s">
        <v>143</v>
      </c>
      <c r="CP150" s="68" t="s">
        <v>143</v>
      </c>
      <c r="CQ150" s="68" t="s">
        <v>143</v>
      </c>
      <c r="CR150" s="68" t="s">
        <v>143</v>
      </c>
      <c r="CS150" s="68" t="s">
        <v>1</v>
      </c>
      <c r="CT150" s="68" t="s">
        <v>143</v>
      </c>
      <c r="CU150" s="68" t="s">
        <v>1</v>
      </c>
      <c r="CV150" s="68" t="s">
        <v>1985</v>
      </c>
      <c r="CW150" s="68" t="s">
        <v>143</v>
      </c>
      <c r="CX150" s="68" t="s">
        <v>394</v>
      </c>
      <c r="CY150" s="68" t="s">
        <v>127</v>
      </c>
      <c r="CZ150" s="68" t="s">
        <v>136</v>
      </c>
      <c r="DA150" s="68" t="s">
        <v>1986</v>
      </c>
      <c r="DB150" s="68" t="s">
        <v>143</v>
      </c>
      <c r="DC150" s="68" t="s">
        <v>143</v>
      </c>
      <c r="DD150" s="68" t="s">
        <v>5495</v>
      </c>
      <c r="DE150" s="68" t="s">
        <v>6302</v>
      </c>
      <c r="DF150" s="68" t="s">
        <v>6255</v>
      </c>
      <c r="DG150" s="68" t="s">
        <v>143</v>
      </c>
      <c r="DH150" s="68" t="s">
        <v>143</v>
      </c>
      <c r="DI150" s="68" t="s">
        <v>143</v>
      </c>
      <c r="DK150" s="3"/>
    </row>
    <row r="151" spans="1:115" s="68" customFormat="1" hidden="1" x14ac:dyDescent="0.2">
      <c r="A151" s="73">
        <v>45323</v>
      </c>
      <c r="B151" s="3" t="s">
        <v>6281</v>
      </c>
      <c r="C151" s="68">
        <v>119181</v>
      </c>
      <c r="D151" s="68" t="s">
        <v>6281</v>
      </c>
      <c r="E151" s="68" t="s">
        <v>685</v>
      </c>
      <c r="F151" s="69">
        <v>45344</v>
      </c>
      <c r="G151" s="68" t="s">
        <v>165</v>
      </c>
      <c r="H151" s="68" t="s">
        <v>166</v>
      </c>
      <c r="I151" s="70">
        <v>480</v>
      </c>
      <c r="J151" s="70">
        <v>480</v>
      </c>
      <c r="K151" s="71">
        <f t="shared" si="2"/>
        <v>2.233273825891181E-2</v>
      </c>
      <c r="L151" s="68" t="s">
        <v>167</v>
      </c>
      <c r="M151" s="68" t="s">
        <v>129</v>
      </c>
      <c r="N151" s="68" t="s">
        <v>960</v>
      </c>
      <c r="O151" s="68" t="s">
        <v>7837</v>
      </c>
      <c r="P151" s="93" t="s">
        <v>7838</v>
      </c>
      <c r="Q151" s="68" t="s">
        <v>530</v>
      </c>
      <c r="R151" s="68" t="s">
        <v>7839</v>
      </c>
      <c r="S151" s="68" t="s">
        <v>6183</v>
      </c>
      <c r="T151" s="68" t="s">
        <v>135</v>
      </c>
      <c r="U151" s="68" t="s">
        <v>135</v>
      </c>
      <c r="V151" s="68" t="s">
        <v>136</v>
      </c>
      <c r="W151" s="68" t="s">
        <v>137</v>
      </c>
      <c r="X151" s="68" t="s">
        <v>957</v>
      </c>
      <c r="Y151" s="68" t="s">
        <v>7840</v>
      </c>
      <c r="Z151" s="68" t="s">
        <v>7841</v>
      </c>
      <c r="AA151" s="68" t="s">
        <v>139</v>
      </c>
      <c r="AB151" s="68" t="s">
        <v>140</v>
      </c>
      <c r="AC151" s="68" t="s">
        <v>5272</v>
      </c>
      <c r="AD151" s="68" t="s">
        <v>143</v>
      </c>
      <c r="AE151" s="68" t="s">
        <v>5272</v>
      </c>
      <c r="AF151" s="68" t="s">
        <v>7842</v>
      </c>
      <c r="AG151" s="68" t="s">
        <v>235</v>
      </c>
      <c r="AH151" s="68" t="s">
        <v>141</v>
      </c>
      <c r="AI151" s="68" t="s">
        <v>143</v>
      </c>
      <c r="AJ151" s="68" t="s">
        <v>143</v>
      </c>
      <c r="AK151" s="68" t="s">
        <v>142</v>
      </c>
      <c r="AL151" s="68" t="s">
        <v>143</v>
      </c>
      <c r="AM151" s="68" t="s">
        <v>7390</v>
      </c>
      <c r="AN151" s="68" t="s">
        <v>143</v>
      </c>
      <c r="AO151" s="68" t="s">
        <v>7843</v>
      </c>
      <c r="AP151" s="68" t="s">
        <v>534</v>
      </c>
      <c r="AQ151" s="68" t="s">
        <v>309</v>
      </c>
      <c r="AR151" s="68" t="s">
        <v>148</v>
      </c>
      <c r="AS151" s="68" t="s">
        <v>1742</v>
      </c>
      <c r="AT151" s="68" t="s">
        <v>950</v>
      </c>
      <c r="AU151" s="68" t="s">
        <v>2261</v>
      </c>
      <c r="AV151" s="68" t="s">
        <v>145</v>
      </c>
      <c r="AW151" s="68" t="s">
        <v>146</v>
      </c>
      <c r="AX151" s="68" t="s">
        <v>972</v>
      </c>
      <c r="AY151" s="68" t="s">
        <v>148</v>
      </c>
      <c r="AZ151" s="68" t="s">
        <v>139</v>
      </c>
      <c r="BA151" s="68" t="s">
        <v>149</v>
      </c>
      <c r="BB151" s="68" t="s">
        <v>150</v>
      </c>
      <c r="BC151" s="68" t="s">
        <v>156</v>
      </c>
      <c r="BD151" s="68" t="s">
        <v>157</v>
      </c>
      <c r="BE151" s="68" t="s">
        <v>303</v>
      </c>
      <c r="BF151" s="68" t="s">
        <v>7841</v>
      </c>
      <c r="BG151" s="68" t="s">
        <v>5272</v>
      </c>
      <c r="BH151" s="68" t="s">
        <v>143</v>
      </c>
      <c r="BI151" s="68" t="s">
        <v>143</v>
      </c>
      <c r="BJ151" s="68" t="s">
        <v>143</v>
      </c>
      <c r="BK151" s="68" t="s">
        <v>183</v>
      </c>
      <c r="BL151" s="68" t="s">
        <v>143</v>
      </c>
      <c r="BM151" s="68" t="s">
        <v>160</v>
      </c>
      <c r="BN151" s="68" t="s">
        <v>143</v>
      </c>
      <c r="BO151" s="68" t="s">
        <v>143</v>
      </c>
      <c r="BP151" s="68" t="s">
        <v>143</v>
      </c>
      <c r="BQ151" s="68" t="s">
        <v>7844</v>
      </c>
      <c r="BR151" s="68" t="s">
        <v>5352</v>
      </c>
      <c r="BS151" s="68" t="s">
        <v>162</v>
      </c>
      <c r="BT151" s="68" t="s">
        <v>7390</v>
      </c>
      <c r="BU151" s="68" t="s">
        <v>7390</v>
      </c>
      <c r="BV151" s="68" t="s">
        <v>135</v>
      </c>
      <c r="BW151" s="68" t="s">
        <v>135</v>
      </c>
      <c r="BX151" s="68" t="s">
        <v>135</v>
      </c>
      <c r="BY151" s="68" t="s">
        <v>148</v>
      </c>
      <c r="BZ151" s="68" t="s">
        <v>7087</v>
      </c>
      <c r="CA151" s="68" t="s">
        <v>174</v>
      </c>
      <c r="CB151" s="68" t="s">
        <v>143</v>
      </c>
      <c r="CC151" s="68" t="s">
        <v>143</v>
      </c>
      <c r="CD151" s="68" t="s">
        <v>143</v>
      </c>
      <c r="CE151" s="68" t="s">
        <v>143</v>
      </c>
      <c r="CF151" s="68" t="s">
        <v>2261</v>
      </c>
      <c r="CG151" s="68" t="s">
        <v>143</v>
      </c>
      <c r="CH151" s="68" t="s">
        <v>143</v>
      </c>
      <c r="CI151" s="68" t="s">
        <v>143</v>
      </c>
      <c r="CJ151" s="68" t="s">
        <v>5272</v>
      </c>
      <c r="CK151" s="68" t="s">
        <v>143</v>
      </c>
      <c r="CL151" s="68" t="s">
        <v>143</v>
      </c>
      <c r="CM151" s="68" t="s">
        <v>143</v>
      </c>
      <c r="CN151" s="68" t="s">
        <v>143</v>
      </c>
      <c r="CO151" s="68" t="s">
        <v>143</v>
      </c>
      <c r="CP151" s="68" t="s">
        <v>143</v>
      </c>
      <c r="CQ151" s="68" t="s">
        <v>143</v>
      </c>
      <c r="CR151" s="68" t="s">
        <v>143</v>
      </c>
      <c r="CS151" s="68" t="s">
        <v>1</v>
      </c>
      <c r="CT151" s="68" t="s">
        <v>143</v>
      </c>
      <c r="CU151" s="68" t="s">
        <v>1</v>
      </c>
      <c r="CV151" s="68" t="s">
        <v>1985</v>
      </c>
      <c r="CW151" s="68" t="s">
        <v>143</v>
      </c>
      <c r="CX151" s="68" t="s">
        <v>167</v>
      </c>
      <c r="CY151" s="68" t="s">
        <v>166</v>
      </c>
      <c r="CZ151" s="68" t="s">
        <v>183</v>
      </c>
      <c r="DA151" s="68" t="s">
        <v>1986</v>
      </c>
      <c r="DB151" s="68" t="s">
        <v>143</v>
      </c>
      <c r="DC151" s="68" t="s">
        <v>143</v>
      </c>
      <c r="DD151" s="68" t="s">
        <v>685</v>
      </c>
      <c r="DE151" s="68" t="s">
        <v>6302</v>
      </c>
      <c r="DF151" s="68" t="s">
        <v>571</v>
      </c>
      <c r="DG151" s="68" t="s">
        <v>143</v>
      </c>
      <c r="DH151" s="68" t="s">
        <v>143</v>
      </c>
      <c r="DI151" s="68" t="s">
        <v>143</v>
      </c>
      <c r="DK151" s="3"/>
    </row>
    <row r="152" spans="1:115" s="68" customFormat="1" x14ac:dyDescent="0.2">
      <c r="A152" s="73">
        <v>45323</v>
      </c>
      <c r="B152" s="3" t="s">
        <v>19</v>
      </c>
      <c r="C152" s="68">
        <v>119185</v>
      </c>
      <c r="D152" s="68" t="s">
        <v>7488</v>
      </c>
      <c r="E152" s="68" t="s">
        <v>364</v>
      </c>
      <c r="F152" s="69">
        <v>45343</v>
      </c>
      <c r="G152" s="68" t="s">
        <v>126</v>
      </c>
      <c r="H152" s="68" t="s">
        <v>166</v>
      </c>
      <c r="I152" s="70">
        <v>456.11</v>
      </c>
      <c r="J152" s="70">
        <v>456.11</v>
      </c>
      <c r="K152" s="71">
        <f t="shared" si="2"/>
        <v>2.1221219265150554E-2</v>
      </c>
      <c r="L152" s="68" t="s">
        <v>1935</v>
      </c>
      <c r="M152" s="68" t="s">
        <v>129</v>
      </c>
      <c r="N152" s="68" t="s">
        <v>219</v>
      </c>
      <c r="O152" s="68" t="s">
        <v>7845</v>
      </c>
      <c r="P152" s="93" t="s">
        <v>7846</v>
      </c>
      <c r="Q152" s="68" t="s">
        <v>170</v>
      </c>
      <c r="R152" s="68" t="s">
        <v>7847</v>
      </c>
      <c r="S152" s="68" t="s">
        <v>2839</v>
      </c>
      <c r="T152" s="68" t="s">
        <v>135</v>
      </c>
      <c r="U152" s="68" t="s">
        <v>135</v>
      </c>
      <c r="V152" s="68" t="s">
        <v>136</v>
      </c>
      <c r="W152" s="68" t="s">
        <v>137</v>
      </c>
      <c r="X152" s="68" t="s">
        <v>225</v>
      </c>
      <c r="Y152" s="68" t="s">
        <v>7848</v>
      </c>
      <c r="Z152" s="68" t="s">
        <v>7849</v>
      </c>
      <c r="AA152" s="68" t="s">
        <v>139</v>
      </c>
      <c r="AB152" s="68" t="s">
        <v>140</v>
      </c>
      <c r="AC152" s="68" t="s">
        <v>5272</v>
      </c>
      <c r="AD152" s="68" t="s">
        <v>143</v>
      </c>
      <c r="AE152" s="68" t="s">
        <v>5272</v>
      </c>
      <c r="AF152" s="68" t="s">
        <v>143</v>
      </c>
      <c r="AG152" s="68" t="s">
        <v>5974</v>
      </c>
      <c r="AH152" s="68" t="s">
        <v>141</v>
      </c>
      <c r="AI152" s="68" t="s">
        <v>143</v>
      </c>
      <c r="AJ152" s="68" t="s">
        <v>143</v>
      </c>
      <c r="AK152" s="68" t="s">
        <v>142</v>
      </c>
      <c r="AL152" s="68" t="s">
        <v>143</v>
      </c>
      <c r="AM152" s="68" t="s">
        <v>7850</v>
      </c>
      <c r="AN152" s="68" t="s">
        <v>143</v>
      </c>
      <c r="AO152" s="68" t="s">
        <v>227</v>
      </c>
      <c r="AP152" s="68" t="s">
        <v>228</v>
      </c>
      <c r="AQ152" s="68" t="s">
        <v>7851</v>
      </c>
      <c r="AR152" s="68" t="s">
        <v>230</v>
      </c>
      <c r="AS152" s="68" t="s">
        <v>231</v>
      </c>
      <c r="AT152" s="68" t="s">
        <v>232</v>
      </c>
      <c r="AU152" s="68" t="s">
        <v>233</v>
      </c>
      <c r="AV152" s="68" t="s">
        <v>234</v>
      </c>
      <c r="AW152" s="68" t="s">
        <v>165</v>
      </c>
      <c r="AX152" s="68" t="s">
        <v>235</v>
      </c>
      <c r="AY152" s="68" t="s">
        <v>148</v>
      </c>
      <c r="AZ152" s="68" t="s">
        <v>139</v>
      </c>
      <c r="BA152" s="68" t="s">
        <v>875</v>
      </c>
      <c r="BB152" s="68" t="s">
        <v>150</v>
      </c>
      <c r="BC152" s="68" t="s">
        <v>156</v>
      </c>
      <c r="BD152" s="68" t="s">
        <v>157</v>
      </c>
      <c r="BE152" s="68" t="s">
        <v>303</v>
      </c>
      <c r="BF152" s="68" t="s">
        <v>7849</v>
      </c>
      <c r="BG152" s="68" t="s">
        <v>5272</v>
      </c>
      <c r="BH152" s="68" t="s">
        <v>143</v>
      </c>
      <c r="BI152" s="68" t="s">
        <v>143</v>
      </c>
      <c r="BJ152" s="68" t="s">
        <v>143</v>
      </c>
      <c r="BK152" s="68" t="s">
        <v>136</v>
      </c>
      <c r="BL152" s="68" t="s">
        <v>143</v>
      </c>
      <c r="BM152" s="68" t="s">
        <v>160</v>
      </c>
      <c r="BN152" s="68" t="s">
        <v>143</v>
      </c>
      <c r="BO152" s="68" t="s">
        <v>143</v>
      </c>
      <c r="BP152" s="68" t="s">
        <v>143</v>
      </c>
      <c r="BQ152" s="68" t="s">
        <v>7852</v>
      </c>
      <c r="BR152" s="68" t="s">
        <v>5352</v>
      </c>
      <c r="BS152" s="68" t="s">
        <v>162</v>
      </c>
      <c r="BT152" s="68" t="s">
        <v>7850</v>
      </c>
      <c r="BU152" s="68" t="s">
        <v>7850</v>
      </c>
      <c r="BV152" s="68" t="s">
        <v>135</v>
      </c>
      <c r="BW152" s="68" t="s">
        <v>135</v>
      </c>
      <c r="BX152" s="68" t="s">
        <v>135</v>
      </c>
      <c r="BY152" s="68" t="s">
        <v>148</v>
      </c>
      <c r="BZ152" s="68" t="s">
        <v>2557</v>
      </c>
      <c r="CA152" s="68" t="s">
        <v>174</v>
      </c>
      <c r="CB152" s="68" t="s">
        <v>143</v>
      </c>
      <c r="CC152" s="68" t="s">
        <v>143</v>
      </c>
      <c r="CD152" s="68" t="s">
        <v>143</v>
      </c>
      <c r="CE152" s="68" t="s">
        <v>143</v>
      </c>
      <c r="CF152" s="68" t="s">
        <v>2261</v>
      </c>
      <c r="CG152" s="68" t="s">
        <v>143</v>
      </c>
      <c r="CH152" s="68" t="s">
        <v>143</v>
      </c>
      <c r="CI152" s="68" t="s">
        <v>143</v>
      </c>
      <c r="CJ152" s="68" t="s">
        <v>5272</v>
      </c>
      <c r="CK152" s="68" t="s">
        <v>143</v>
      </c>
      <c r="CL152" s="68" t="s">
        <v>143</v>
      </c>
      <c r="CM152" s="68" t="s">
        <v>143</v>
      </c>
      <c r="CN152" s="68" t="s">
        <v>143</v>
      </c>
      <c r="CO152" s="68" t="s">
        <v>7155</v>
      </c>
      <c r="CP152" s="68" t="s">
        <v>143</v>
      </c>
      <c r="CQ152" s="68" t="s">
        <v>143</v>
      </c>
      <c r="CR152" s="68" t="s">
        <v>143</v>
      </c>
      <c r="CS152" s="68" t="s">
        <v>1</v>
      </c>
      <c r="CT152" s="68" t="s">
        <v>143</v>
      </c>
      <c r="CU152" s="68" t="s">
        <v>1</v>
      </c>
      <c r="CV152" s="68" t="s">
        <v>1985</v>
      </c>
      <c r="CW152" s="68" t="s">
        <v>143</v>
      </c>
      <c r="CX152" s="68" t="s">
        <v>1935</v>
      </c>
      <c r="CY152" s="68" t="s">
        <v>166</v>
      </c>
      <c r="CZ152" s="68" t="s">
        <v>136</v>
      </c>
      <c r="DA152" s="68" t="s">
        <v>1989</v>
      </c>
      <c r="DB152" s="68" t="s">
        <v>143</v>
      </c>
      <c r="DC152" s="68" t="s">
        <v>6653</v>
      </c>
      <c r="DD152" s="68" t="s">
        <v>364</v>
      </c>
      <c r="DE152" s="68" t="s">
        <v>6302</v>
      </c>
      <c r="DF152" s="68" t="s">
        <v>6255</v>
      </c>
      <c r="DG152" s="68" t="s">
        <v>143</v>
      </c>
      <c r="DH152" s="68" t="s">
        <v>7156</v>
      </c>
      <c r="DI152" s="68" t="s">
        <v>143</v>
      </c>
      <c r="DK152" s="3"/>
    </row>
    <row r="153" spans="1:115" s="68" customFormat="1" hidden="1" x14ac:dyDescent="0.2">
      <c r="A153" s="73">
        <v>45323</v>
      </c>
      <c r="B153" s="3" t="s">
        <v>15606</v>
      </c>
      <c r="C153" s="68">
        <v>119261</v>
      </c>
      <c r="D153" s="68" t="s">
        <v>7853</v>
      </c>
      <c r="E153" s="68" t="s">
        <v>373</v>
      </c>
      <c r="F153" s="69">
        <v>45345</v>
      </c>
      <c r="G153" s="68" t="s">
        <v>165</v>
      </c>
      <c r="H153" s="68" t="s">
        <v>166</v>
      </c>
      <c r="I153" s="70">
        <v>166.32</v>
      </c>
      <c r="J153" s="70">
        <v>166.32</v>
      </c>
      <c r="K153" s="71">
        <f t="shared" si="2"/>
        <v>7.7382938067129415E-3</v>
      </c>
      <c r="L153" s="68" t="s">
        <v>953</v>
      </c>
      <c r="M153" s="68" t="s">
        <v>7145</v>
      </c>
      <c r="N153" s="68" t="s">
        <v>1056</v>
      </c>
      <c r="O153" s="68" t="s">
        <v>7854</v>
      </c>
      <c r="P153" s="93" t="s">
        <v>7855</v>
      </c>
      <c r="Q153" s="68" t="s">
        <v>170</v>
      </c>
      <c r="R153" s="68" t="s">
        <v>7856</v>
      </c>
      <c r="S153" s="68" t="s">
        <v>7857</v>
      </c>
      <c r="T153" s="68" t="s">
        <v>135</v>
      </c>
      <c r="U153" s="68" t="s">
        <v>135</v>
      </c>
      <c r="V153" s="68" t="s">
        <v>506</v>
      </c>
      <c r="W153" s="68" t="s">
        <v>137</v>
      </c>
      <c r="X153" s="68" t="s">
        <v>4880</v>
      </c>
      <c r="Y153" s="68" t="s">
        <v>7858</v>
      </c>
      <c r="Z153" s="68" t="s">
        <v>7859</v>
      </c>
      <c r="AA153" s="68" t="s">
        <v>139</v>
      </c>
      <c r="AB153" s="68" t="s">
        <v>323</v>
      </c>
      <c r="AC153" s="68" t="s">
        <v>5272</v>
      </c>
      <c r="AD153" s="68" t="s">
        <v>143</v>
      </c>
      <c r="AE153" s="68" t="s">
        <v>5272</v>
      </c>
      <c r="AF153" s="68" t="s">
        <v>143</v>
      </c>
      <c r="AG153" s="68" t="s">
        <v>235</v>
      </c>
      <c r="AH153" s="68" t="s">
        <v>141</v>
      </c>
      <c r="AI153" s="68" t="s">
        <v>143</v>
      </c>
      <c r="AJ153" s="68" t="s">
        <v>143</v>
      </c>
      <c r="AK153" s="68" t="s">
        <v>207</v>
      </c>
      <c r="AL153" s="68" t="s">
        <v>7860</v>
      </c>
      <c r="AM153" s="68" t="s">
        <v>7472</v>
      </c>
      <c r="AN153" s="68" t="s">
        <v>143</v>
      </c>
      <c r="AO153" s="68" t="s">
        <v>7861</v>
      </c>
      <c r="AP153" s="68" t="s">
        <v>7862</v>
      </c>
      <c r="AQ153" s="68" t="s">
        <v>7863</v>
      </c>
      <c r="AR153" s="68" t="s">
        <v>353</v>
      </c>
      <c r="AS153" s="68" t="s">
        <v>231</v>
      </c>
      <c r="AT153" s="68" t="s">
        <v>1616</v>
      </c>
      <c r="AU153" s="68" t="s">
        <v>6167</v>
      </c>
      <c r="AV153" s="68" t="s">
        <v>145</v>
      </c>
      <c r="AW153" s="68" t="s">
        <v>146</v>
      </c>
      <c r="AX153" s="68" t="s">
        <v>1060</v>
      </c>
      <c r="AY153" s="68" t="s">
        <v>148</v>
      </c>
      <c r="AZ153" s="68" t="s">
        <v>139</v>
      </c>
      <c r="BA153" s="68" t="s">
        <v>149</v>
      </c>
      <c r="BB153" s="68" t="s">
        <v>150</v>
      </c>
      <c r="BC153" s="68" t="s">
        <v>156</v>
      </c>
      <c r="BD153" s="68" t="s">
        <v>157</v>
      </c>
      <c r="BE153" s="68" t="s">
        <v>303</v>
      </c>
      <c r="BF153" s="68" t="s">
        <v>7859</v>
      </c>
      <c r="BG153" s="68" t="s">
        <v>5272</v>
      </c>
      <c r="BH153" s="68" t="s">
        <v>143</v>
      </c>
      <c r="BI153" s="68" t="s">
        <v>143</v>
      </c>
      <c r="BJ153" s="68" t="s">
        <v>143</v>
      </c>
      <c r="BK153" s="68" t="s">
        <v>506</v>
      </c>
      <c r="BL153" s="68" t="s">
        <v>143</v>
      </c>
      <c r="BM153" s="68" t="s">
        <v>160</v>
      </c>
      <c r="BN153" s="68" t="s">
        <v>143</v>
      </c>
      <c r="BO153" s="68" t="s">
        <v>373</v>
      </c>
      <c r="BP153" s="68" t="s">
        <v>143</v>
      </c>
      <c r="BQ153" s="68" t="s">
        <v>485</v>
      </c>
      <c r="BR153" s="68" t="s">
        <v>5352</v>
      </c>
      <c r="BS153" s="68" t="s">
        <v>162</v>
      </c>
      <c r="BT153" s="68" t="s">
        <v>7472</v>
      </c>
      <c r="BU153" s="68" t="s">
        <v>7472</v>
      </c>
      <c r="BV153" s="68" t="s">
        <v>135</v>
      </c>
      <c r="BW153" s="68" t="s">
        <v>135</v>
      </c>
      <c r="BX153" s="68" t="s">
        <v>135</v>
      </c>
      <c r="BY153" s="68" t="s">
        <v>148</v>
      </c>
      <c r="BZ153" s="68" t="s">
        <v>7864</v>
      </c>
      <c r="CA153" s="68" t="s">
        <v>174</v>
      </c>
      <c r="CB153" s="68" t="s">
        <v>143</v>
      </c>
      <c r="CC153" s="68" t="s">
        <v>143</v>
      </c>
      <c r="CD153" s="68" t="s">
        <v>143</v>
      </c>
      <c r="CE153" s="68" t="s">
        <v>143</v>
      </c>
      <c r="CF153" s="68" t="s">
        <v>2261</v>
      </c>
      <c r="CG153" s="68" t="s">
        <v>143</v>
      </c>
      <c r="CH153" s="68" t="s">
        <v>143</v>
      </c>
      <c r="CI153" s="68" t="s">
        <v>143</v>
      </c>
      <c r="CJ153" s="68" t="s">
        <v>5272</v>
      </c>
      <c r="CK153" s="68" t="s">
        <v>143</v>
      </c>
      <c r="CL153" s="68" t="s">
        <v>143</v>
      </c>
      <c r="CM153" s="68" t="s">
        <v>143</v>
      </c>
      <c r="CN153" s="68" t="s">
        <v>143</v>
      </c>
      <c r="CO153" s="68" t="s">
        <v>6441</v>
      </c>
      <c r="CP153" s="68" t="s">
        <v>143</v>
      </c>
      <c r="CQ153" s="68" t="s">
        <v>143</v>
      </c>
      <c r="CR153" s="68" t="s">
        <v>143</v>
      </c>
      <c r="CS153" s="68" t="s">
        <v>1</v>
      </c>
      <c r="CT153" s="68" t="s">
        <v>143</v>
      </c>
      <c r="CU153" s="68" t="s">
        <v>1</v>
      </c>
      <c r="CV153" s="68" t="s">
        <v>1985</v>
      </c>
      <c r="CW153" s="68" t="s">
        <v>143</v>
      </c>
      <c r="CX153" s="68" t="s">
        <v>953</v>
      </c>
      <c r="CY153" s="68" t="s">
        <v>166</v>
      </c>
      <c r="CZ153" s="68" t="s">
        <v>506</v>
      </c>
      <c r="DA153" s="68" t="s">
        <v>2007</v>
      </c>
      <c r="DB153" s="68" t="s">
        <v>143</v>
      </c>
      <c r="DC153" s="68" t="s">
        <v>143</v>
      </c>
      <c r="DD153" s="68" t="s">
        <v>373</v>
      </c>
      <c r="DE153" s="68" t="s">
        <v>6302</v>
      </c>
      <c r="DF153" s="68" t="s">
        <v>652</v>
      </c>
      <c r="DG153" s="68" t="s">
        <v>143</v>
      </c>
      <c r="DH153" s="68" t="s">
        <v>7865</v>
      </c>
      <c r="DI153" s="68" t="s">
        <v>143</v>
      </c>
      <c r="DK153" s="3"/>
    </row>
    <row r="154" spans="1:115" s="68" customFormat="1" ht="25.5" hidden="1" x14ac:dyDescent="0.2">
      <c r="A154" s="73">
        <v>45323</v>
      </c>
      <c r="B154" s="3" t="s">
        <v>7652</v>
      </c>
      <c r="C154" s="68">
        <v>119281</v>
      </c>
      <c r="D154" s="68" t="s">
        <v>6858</v>
      </c>
      <c r="E154" s="68" t="s">
        <v>5495</v>
      </c>
      <c r="F154" s="69">
        <v>45344</v>
      </c>
      <c r="G154" s="68" t="s">
        <v>165</v>
      </c>
      <c r="H154" s="68" t="s">
        <v>127</v>
      </c>
      <c r="I154" s="70">
        <v>131.82</v>
      </c>
      <c r="J154" s="70">
        <v>131.82</v>
      </c>
      <c r="K154" s="71">
        <f t="shared" si="2"/>
        <v>6.1331282443536552E-3</v>
      </c>
      <c r="L154" s="68" t="s">
        <v>394</v>
      </c>
      <c r="M154" s="68" t="s">
        <v>129</v>
      </c>
      <c r="N154" s="68" t="s">
        <v>4822</v>
      </c>
      <c r="O154" s="68" t="s">
        <v>960</v>
      </c>
      <c r="P154" s="93" t="s">
        <v>7803</v>
      </c>
      <c r="Q154" s="68" t="s">
        <v>132</v>
      </c>
      <c r="R154" s="68" t="s">
        <v>7866</v>
      </c>
      <c r="S154" s="68" t="s">
        <v>7867</v>
      </c>
      <c r="T154" s="68" t="s">
        <v>7868</v>
      </c>
      <c r="U154" s="68" t="s">
        <v>1856</v>
      </c>
      <c r="V154" s="68" t="s">
        <v>136</v>
      </c>
      <c r="W154" s="68" t="s">
        <v>137</v>
      </c>
      <c r="X154" s="68" t="s">
        <v>349</v>
      </c>
      <c r="Y154" s="68" t="s">
        <v>7869</v>
      </c>
      <c r="Z154" s="68" t="s">
        <v>7870</v>
      </c>
      <c r="AA154" s="68" t="s">
        <v>139</v>
      </c>
      <c r="AB154" s="68" t="s">
        <v>140</v>
      </c>
      <c r="AC154" s="68" t="s">
        <v>5272</v>
      </c>
      <c r="AD154" s="68" t="s">
        <v>143</v>
      </c>
      <c r="AE154" s="68" t="s">
        <v>5272</v>
      </c>
      <c r="AF154" s="68" t="s">
        <v>143</v>
      </c>
      <c r="AG154" s="68" t="s">
        <v>235</v>
      </c>
      <c r="AH154" s="68" t="s">
        <v>141</v>
      </c>
      <c r="AI154" s="68" t="s">
        <v>143</v>
      </c>
      <c r="AJ154" s="68" t="s">
        <v>143</v>
      </c>
      <c r="AK154" s="68" t="s">
        <v>142</v>
      </c>
      <c r="AL154" s="68" t="s">
        <v>143</v>
      </c>
      <c r="AM154" s="68" t="s">
        <v>6620</v>
      </c>
      <c r="AN154" s="68" t="s">
        <v>143</v>
      </c>
      <c r="AO154" s="68" t="s">
        <v>145</v>
      </c>
      <c r="AP154" s="68" t="s">
        <v>146</v>
      </c>
      <c r="AQ154" s="68" t="s">
        <v>972</v>
      </c>
      <c r="AR154" s="68" t="s">
        <v>148</v>
      </c>
      <c r="AS154" s="68" t="s">
        <v>139</v>
      </c>
      <c r="AT154" s="68" t="s">
        <v>149</v>
      </c>
      <c r="AU154" s="68" t="s">
        <v>150</v>
      </c>
      <c r="AV154" s="68" t="s">
        <v>4828</v>
      </c>
      <c r="AW154" s="68" t="s">
        <v>4828</v>
      </c>
      <c r="AX154" s="68" t="s">
        <v>309</v>
      </c>
      <c r="AY154" s="68" t="s">
        <v>148</v>
      </c>
      <c r="AZ154" s="68" t="s">
        <v>139</v>
      </c>
      <c r="BA154" s="68" t="s">
        <v>4927</v>
      </c>
      <c r="BB154" s="68" t="s">
        <v>4828</v>
      </c>
      <c r="BC154" s="68" t="s">
        <v>156</v>
      </c>
      <c r="BD154" s="68" t="s">
        <v>157</v>
      </c>
      <c r="BE154" s="68" t="s">
        <v>303</v>
      </c>
      <c r="BF154" s="68" t="s">
        <v>7870</v>
      </c>
      <c r="BG154" s="68" t="s">
        <v>5272</v>
      </c>
      <c r="BH154" s="68" t="s">
        <v>143</v>
      </c>
      <c r="BI154" s="68" t="s">
        <v>143</v>
      </c>
      <c r="BJ154" s="68" t="s">
        <v>143</v>
      </c>
      <c r="BK154" s="68" t="s">
        <v>136</v>
      </c>
      <c r="BL154" s="68" t="s">
        <v>143</v>
      </c>
      <c r="BM154" s="68" t="s">
        <v>1674</v>
      </c>
      <c r="BN154" s="68" t="s">
        <v>143</v>
      </c>
      <c r="BO154" s="68" t="s">
        <v>143</v>
      </c>
      <c r="BP154" s="68" t="s">
        <v>143</v>
      </c>
      <c r="BQ154" s="68" t="s">
        <v>1665</v>
      </c>
      <c r="BR154" s="68" t="s">
        <v>5352</v>
      </c>
      <c r="BS154" s="68" t="s">
        <v>162</v>
      </c>
      <c r="BT154" s="68" t="s">
        <v>6623</v>
      </c>
      <c r="BU154" s="68" t="s">
        <v>6623</v>
      </c>
      <c r="BV154" s="68" t="s">
        <v>1856</v>
      </c>
      <c r="BW154" s="68" t="s">
        <v>135</v>
      </c>
      <c r="BX154" s="68" t="s">
        <v>135</v>
      </c>
      <c r="BY154" s="68" t="s">
        <v>148</v>
      </c>
      <c r="BZ154" s="68" t="s">
        <v>975</v>
      </c>
      <c r="CA154" s="68" t="s">
        <v>144</v>
      </c>
      <c r="CB154" s="68" t="s">
        <v>143</v>
      </c>
      <c r="CC154" s="68" t="s">
        <v>143</v>
      </c>
      <c r="CD154" s="68" t="s">
        <v>143</v>
      </c>
      <c r="CE154" s="68" t="s">
        <v>7803</v>
      </c>
      <c r="CF154" s="68" t="s">
        <v>6505</v>
      </c>
      <c r="CG154" s="68" t="s">
        <v>143</v>
      </c>
      <c r="CH154" s="68" t="s">
        <v>143</v>
      </c>
      <c r="CI154" s="68" t="s">
        <v>143</v>
      </c>
      <c r="CJ154" s="68" t="s">
        <v>5272</v>
      </c>
      <c r="CK154" s="68" t="s">
        <v>143</v>
      </c>
      <c r="CL154" s="68" t="s">
        <v>143</v>
      </c>
      <c r="CM154" s="68" t="s">
        <v>143</v>
      </c>
      <c r="CN154" s="68" t="s">
        <v>143</v>
      </c>
      <c r="CO154" s="68" t="s">
        <v>143</v>
      </c>
      <c r="CP154" s="68" t="s">
        <v>143</v>
      </c>
      <c r="CQ154" s="68" t="s">
        <v>143</v>
      </c>
      <c r="CR154" s="68" t="s">
        <v>143</v>
      </c>
      <c r="CS154" s="68" t="s">
        <v>1</v>
      </c>
      <c r="CT154" s="68" t="s">
        <v>143</v>
      </c>
      <c r="CU154" s="68" t="s">
        <v>1</v>
      </c>
      <c r="CV154" s="68" t="s">
        <v>1985</v>
      </c>
      <c r="CW154" s="68" t="s">
        <v>143</v>
      </c>
      <c r="CX154" s="68" t="s">
        <v>394</v>
      </c>
      <c r="CY154" s="68" t="s">
        <v>127</v>
      </c>
      <c r="CZ154" s="68" t="s">
        <v>136</v>
      </c>
      <c r="DA154" s="68" t="s">
        <v>1986</v>
      </c>
      <c r="DB154" s="68" t="s">
        <v>143</v>
      </c>
      <c r="DC154" s="68" t="s">
        <v>143</v>
      </c>
      <c r="DD154" s="68" t="s">
        <v>5495</v>
      </c>
      <c r="DE154" s="68" t="s">
        <v>6302</v>
      </c>
      <c r="DF154" s="68" t="s">
        <v>571</v>
      </c>
      <c r="DG154" s="68" t="s">
        <v>143</v>
      </c>
      <c r="DH154" s="68" t="s">
        <v>143</v>
      </c>
      <c r="DI154" s="68" t="s">
        <v>143</v>
      </c>
      <c r="DK154" s="3"/>
    </row>
    <row r="155" spans="1:115" s="68" customFormat="1" hidden="1" x14ac:dyDescent="0.2">
      <c r="A155" s="73">
        <v>45323</v>
      </c>
      <c r="B155" s="3" t="s">
        <v>15606</v>
      </c>
      <c r="C155" s="68">
        <v>119345</v>
      </c>
      <c r="D155" s="68" t="s">
        <v>7189</v>
      </c>
      <c r="E155" s="68" t="s">
        <v>373</v>
      </c>
      <c r="F155" s="69">
        <v>45344</v>
      </c>
      <c r="G155" s="68" t="s">
        <v>165</v>
      </c>
      <c r="H155" s="68" t="s">
        <v>166</v>
      </c>
      <c r="I155" s="70">
        <v>63.69</v>
      </c>
      <c r="J155" s="70">
        <v>63.69</v>
      </c>
      <c r="K155" s="71">
        <f t="shared" si="2"/>
        <v>2.9632752077293606E-3</v>
      </c>
      <c r="L155" s="68" t="s">
        <v>316</v>
      </c>
      <c r="M155" s="68" t="s">
        <v>7145</v>
      </c>
      <c r="N155" s="68" t="s">
        <v>960</v>
      </c>
      <c r="O155" s="68" t="s">
        <v>2695</v>
      </c>
      <c r="P155" s="93" t="s">
        <v>879</v>
      </c>
      <c r="Q155" s="68" t="s">
        <v>170</v>
      </c>
      <c r="R155" s="68" t="s">
        <v>7871</v>
      </c>
      <c r="S155" s="68" t="s">
        <v>7872</v>
      </c>
      <c r="T155" s="68" t="s">
        <v>135</v>
      </c>
      <c r="U155" s="68" t="s">
        <v>135</v>
      </c>
      <c r="V155" s="68" t="s">
        <v>136</v>
      </c>
      <c r="W155" s="68" t="s">
        <v>137</v>
      </c>
      <c r="X155" s="68" t="s">
        <v>2483</v>
      </c>
      <c r="Y155" s="68" t="s">
        <v>7873</v>
      </c>
      <c r="Z155" s="68" t="s">
        <v>7874</v>
      </c>
      <c r="AA155" s="68" t="s">
        <v>139</v>
      </c>
      <c r="AB155" s="68" t="s">
        <v>226</v>
      </c>
      <c r="AC155" s="68" t="s">
        <v>5272</v>
      </c>
      <c r="AD155" s="68" t="s">
        <v>143</v>
      </c>
      <c r="AE155" s="68" t="s">
        <v>5272</v>
      </c>
      <c r="AF155" s="68" t="s">
        <v>143</v>
      </c>
      <c r="AG155" s="68" t="s">
        <v>235</v>
      </c>
      <c r="AH155" s="68" t="s">
        <v>141</v>
      </c>
      <c r="AI155" s="68" t="s">
        <v>143</v>
      </c>
      <c r="AJ155" s="68" t="s">
        <v>143</v>
      </c>
      <c r="AK155" s="68" t="s">
        <v>207</v>
      </c>
      <c r="AL155" s="68" t="s">
        <v>143</v>
      </c>
      <c r="AM155" s="68" t="s">
        <v>7875</v>
      </c>
      <c r="AN155" s="68" t="s">
        <v>143</v>
      </c>
      <c r="AO155" s="68" t="s">
        <v>2699</v>
      </c>
      <c r="AP155" s="68" t="s">
        <v>2700</v>
      </c>
      <c r="AQ155" s="68" t="s">
        <v>2701</v>
      </c>
      <c r="AR155" s="68" t="s">
        <v>353</v>
      </c>
      <c r="AS155" s="68" t="s">
        <v>231</v>
      </c>
      <c r="AT155" s="68" t="s">
        <v>2702</v>
      </c>
      <c r="AU155" s="68" t="s">
        <v>2703</v>
      </c>
      <c r="AV155" s="68" t="s">
        <v>145</v>
      </c>
      <c r="AW155" s="68" t="s">
        <v>146</v>
      </c>
      <c r="AX155" s="68" t="s">
        <v>972</v>
      </c>
      <c r="AY155" s="68" t="s">
        <v>148</v>
      </c>
      <c r="AZ155" s="68" t="s">
        <v>139</v>
      </c>
      <c r="BA155" s="68" t="s">
        <v>149</v>
      </c>
      <c r="BB155" s="68" t="s">
        <v>150</v>
      </c>
      <c r="BC155" s="68" t="s">
        <v>156</v>
      </c>
      <c r="BD155" s="68" t="s">
        <v>157</v>
      </c>
      <c r="BE155" s="68" t="s">
        <v>303</v>
      </c>
      <c r="BF155" s="68" t="s">
        <v>7874</v>
      </c>
      <c r="BG155" s="68" t="s">
        <v>5272</v>
      </c>
      <c r="BH155" s="68" t="s">
        <v>170</v>
      </c>
      <c r="BI155" s="68" t="s">
        <v>143</v>
      </c>
      <c r="BJ155" s="68" t="s">
        <v>143</v>
      </c>
      <c r="BK155" s="68" t="s">
        <v>136</v>
      </c>
      <c r="BL155" s="68" t="s">
        <v>143</v>
      </c>
      <c r="BM155" s="68" t="s">
        <v>160</v>
      </c>
      <c r="BN155" s="68" t="s">
        <v>160</v>
      </c>
      <c r="BO155" s="68" t="s">
        <v>143</v>
      </c>
      <c r="BP155" s="68" t="s">
        <v>143</v>
      </c>
      <c r="BQ155" s="68" t="s">
        <v>2972</v>
      </c>
      <c r="BR155" s="68" t="s">
        <v>5352</v>
      </c>
      <c r="BS155" s="68" t="s">
        <v>162</v>
      </c>
      <c r="BT155" s="68" t="s">
        <v>7875</v>
      </c>
      <c r="BU155" s="68" t="s">
        <v>7875</v>
      </c>
      <c r="BV155" s="68" t="s">
        <v>135</v>
      </c>
      <c r="BW155" s="68" t="s">
        <v>135</v>
      </c>
      <c r="BX155" s="68" t="s">
        <v>135</v>
      </c>
      <c r="BY155" s="68" t="s">
        <v>148</v>
      </c>
      <c r="BZ155" s="68" t="s">
        <v>6439</v>
      </c>
      <c r="CA155" s="68" t="s">
        <v>174</v>
      </c>
      <c r="CB155" s="68" t="s">
        <v>143</v>
      </c>
      <c r="CC155" s="68" t="s">
        <v>143</v>
      </c>
      <c r="CD155" s="68" t="s">
        <v>143</v>
      </c>
      <c r="CE155" s="68" t="s">
        <v>7876</v>
      </c>
      <c r="CF155" s="68" t="s">
        <v>2261</v>
      </c>
      <c r="CG155" s="68" t="s">
        <v>143</v>
      </c>
      <c r="CH155" s="68" t="s">
        <v>143</v>
      </c>
      <c r="CI155" s="68" t="s">
        <v>143</v>
      </c>
      <c r="CJ155" s="68" t="s">
        <v>5272</v>
      </c>
      <c r="CK155" s="68" t="s">
        <v>143</v>
      </c>
      <c r="CL155" s="68" t="s">
        <v>143</v>
      </c>
      <c r="CM155" s="68" t="s">
        <v>143</v>
      </c>
      <c r="CN155" s="68" t="s">
        <v>143</v>
      </c>
      <c r="CO155" s="68" t="s">
        <v>6206</v>
      </c>
      <c r="CP155" s="68" t="s">
        <v>143</v>
      </c>
      <c r="CQ155" s="68" t="s">
        <v>143</v>
      </c>
      <c r="CR155" s="68" t="s">
        <v>143</v>
      </c>
      <c r="CS155" s="68" t="s">
        <v>1</v>
      </c>
      <c r="CT155" s="68" t="s">
        <v>143</v>
      </c>
      <c r="CU155" s="68" t="s">
        <v>1</v>
      </c>
      <c r="CV155" s="68" t="s">
        <v>1985</v>
      </c>
      <c r="CW155" s="68" t="s">
        <v>143</v>
      </c>
      <c r="CX155" s="68" t="s">
        <v>316</v>
      </c>
      <c r="CY155" s="68" t="s">
        <v>166</v>
      </c>
      <c r="CZ155" s="68" t="s">
        <v>136</v>
      </c>
      <c r="DA155" s="68" t="s">
        <v>1986</v>
      </c>
      <c r="DB155" s="68" t="s">
        <v>143</v>
      </c>
      <c r="DC155" s="68" t="s">
        <v>143</v>
      </c>
      <c r="DD155" s="68" t="s">
        <v>373</v>
      </c>
      <c r="DE155" s="68" t="s">
        <v>6302</v>
      </c>
      <c r="DF155" s="68" t="s">
        <v>571</v>
      </c>
      <c r="DG155" s="68" t="s">
        <v>143</v>
      </c>
      <c r="DH155" s="68" t="s">
        <v>7211</v>
      </c>
      <c r="DI155" s="68" t="s">
        <v>143</v>
      </c>
      <c r="DK155" s="3"/>
    </row>
    <row r="156" spans="1:115" s="68" customFormat="1" ht="25.5" hidden="1" x14ac:dyDescent="0.2">
      <c r="A156" s="73">
        <v>45323</v>
      </c>
      <c r="B156" s="3" t="s">
        <v>12718</v>
      </c>
      <c r="C156" s="68">
        <v>119402</v>
      </c>
      <c r="D156" s="68" t="s">
        <v>7454</v>
      </c>
      <c r="E156" s="68" t="s">
        <v>373</v>
      </c>
      <c r="F156" s="69">
        <v>45345</v>
      </c>
      <c r="G156" s="68" t="s">
        <v>257</v>
      </c>
      <c r="H156" s="68" t="s">
        <v>166</v>
      </c>
      <c r="I156" s="70">
        <v>80</v>
      </c>
      <c r="J156" s="70">
        <v>80</v>
      </c>
      <c r="K156" s="71">
        <f t="shared" si="2"/>
        <v>3.722123043151968E-3</v>
      </c>
      <c r="L156" s="68" t="s">
        <v>374</v>
      </c>
      <c r="M156" s="68" t="s">
        <v>7145</v>
      </c>
      <c r="N156" s="68" t="s">
        <v>259</v>
      </c>
      <c r="O156" s="68" t="s">
        <v>2548</v>
      </c>
      <c r="P156" s="93" t="s">
        <v>7877</v>
      </c>
      <c r="Q156" s="68" t="s">
        <v>170</v>
      </c>
      <c r="R156" s="68" t="s">
        <v>7878</v>
      </c>
      <c r="S156" s="68" t="s">
        <v>7879</v>
      </c>
      <c r="T156" s="68" t="s">
        <v>135</v>
      </c>
      <c r="U156" s="68" t="s">
        <v>135</v>
      </c>
      <c r="V156" s="68" t="s">
        <v>506</v>
      </c>
      <c r="W156" s="68" t="s">
        <v>137</v>
      </c>
      <c r="X156" s="68" t="s">
        <v>379</v>
      </c>
      <c r="Y156" s="68" t="s">
        <v>7880</v>
      </c>
      <c r="Z156" s="68" t="s">
        <v>7881</v>
      </c>
      <c r="AA156" s="68" t="s">
        <v>139</v>
      </c>
      <c r="AB156" s="68" t="s">
        <v>226</v>
      </c>
      <c r="AC156" s="68" t="s">
        <v>5272</v>
      </c>
      <c r="AD156" s="68" t="s">
        <v>143</v>
      </c>
      <c r="AE156" s="68" t="s">
        <v>5272</v>
      </c>
      <c r="AF156" s="68" t="s">
        <v>7842</v>
      </c>
      <c r="AG156" s="68" t="s">
        <v>5675</v>
      </c>
      <c r="AH156" s="68" t="s">
        <v>265</v>
      </c>
      <c r="AI156" s="68" t="s">
        <v>143</v>
      </c>
      <c r="AJ156" s="68" t="s">
        <v>143</v>
      </c>
      <c r="AK156" s="68" t="s">
        <v>207</v>
      </c>
      <c r="AL156" s="68" t="s">
        <v>143</v>
      </c>
      <c r="AM156" s="68" t="s">
        <v>5764</v>
      </c>
      <c r="AN156" s="68" t="s">
        <v>143</v>
      </c>
      <c r="AO156" s="68" t="s">
        <v>2553</v>
      </c>
      <c r="AP156" s="68" t="s">
        <v>730</v>
      </c>
      <c r="AQ156" s="68" t="s">
        <v>2554</v>
      </c>
      <c r="AR156" s="68" t="s">
        <v>353</v>
      </c>
      <c r="AS156" s="68" t="s">
        <v>231</v>
      </c>
      <c r="AT156" s="68" t="s">
        <v>353</v>
      </c>
      <c r="AU156" s="68" t="s">
        <v>732</v>
      </c>
      <c r="AV156" s="68" t="s">
        <v>272</v>
      </c>
      <c r="AW156" s="68" t="s">
        <v>273</v>
      </c>
      <c r="AX156" s="68" t="s">
        <v>274</v>
      </c>
      <c r="AY156" s="68" t="s">
        <v>148</v>
      </c>
      <c r="AZ156" s="68" t="s">
        <v>139</v>
      </c>
      <c r="BA156" s="68" t="s">
        <v>154</v>
      </c>
      <c r="BB156" s="68" t="s">
        <v>275</v>
      </c>
      <c r="BC156" s="68" t="s">
        <v>156</v>
      </c>
      <c r="BD156" s="68" t="s">
        <v>157</v>
      </c>
      <c r="BE156" s="68" t="s">
        <v>303</v>
      </c>
      <c r="BF156" s="68" t="s">
        <v>7881</v>
      </c>
      <c r="BG156" s="68" t="s">
        <v>5272</v>
      </c>
      <c r="BH156" s="68" t="s">
        <v>170</v>
      </c>
      <c r="BI156" s="68" t="s">
        <v>143</v>
      </c>
      <c r="BJ156" s="68" t="s">
        <v>143</v>
      </c>
      <c r="BK156" s="68" t="s">
        <v>136</v>
      </c>
      <c r="BL156" s="68" t="s">
        <v>143</v>
      </c>
      <c r="BM156" s="68" t="s">
        <v>200</v>
      </c>
      <c r="BN156" s="68" t="s">
        <v>160</v>
      </c>
      <c r="BO156" s="68" t="s">
        <v>373</v>
      </c>
      <c r="BP156" s="68" t="s">
        <v>143</v>
      </c>
      <c r="BQ156" s="68" t="s">
        <v>2107</v>
      </c>
      <c r="BR156" s="68" t="s">
        <v>5352</v>
      </c>
      <c r="BS156" s="68" t="s">
        <v>1608</v>
      </c>
      <c r="BT156" s="68" t="s">
        <v>5764</v>
      </c>
      <c r="BU156" s="68" t="s">
        <v>5764</v>
      </c>
      <c r="BV156" s="68" t="s">
        <v>135</v>
      </c>
      <c r="BW156" s="68" t="s">
        <v>135</v>
      </c>
      <c r="BX156" s="68" t="s">
        <v>135</v>
      </c>
      <c r="BY156" s="68" t="s">
        <v>148</v>
      </c>
      <c r="BZ156" s="68" t="s">
        <v>7882</v>
      </c>
      <c r="CA156" s="68" t="s">
        <v>174</v>
      </c>
      <c r="CB156" s="68" t="s">
        <v>143</v>
      </c>
      <c r="CC156" s="68" t="s">
        <v>143</v>
      </c>
      <c r="CD156" s="68" t="s">
        <v>143</v>
      </c>
      <c r="CE156" s="68" t="s">
        <v>143</v>
      </c>
      <c r="CF156" s="68" t="s">
        <v>2261</v>
      </c>
      <c r="CG156" s="68" t="s">
        <v>143</v>
      </c>
      <c r="CH156" s="68" t="s">
        <v>143</v>
      </c>
      <c r="CI156" s="68" t="s">
        <v>143</v>
      </c>
      <c r="CJ156" s="68" t="s">
        <v>5272</v>
      </c>
      <c r="CK156" s="68" t="s">
        <v>143</v>
      </c>
      <c r="CL156" s="68" t="s">
        <v>143</v>
      </c>
      <c r="CM156" s="68" t="s">
        <v>143</v>
      </c>
      <c r="CN156" s="68" t="s">
        <v>143</v>
      </c>
      <c r="CO156" s="68" t="s">
        <v>143</v>
      </c>
      <c r="CP156" s="68" t="s">
        <v>143</v>
      </c>
      <c r="CQ156" s="68" t="s">
        <v>143</v>
      </c>
      <c r="CR156" s="68" t="s">
        <v>143</v>
      </c>
      <c r="CS156" s="68" t="s">
        <v>1</v>
      </c>
      <c r="CT156" s="68" t="s">
        <v>143</v>
      </c>
      <c r="CU156" s="68" t="s">
        <v>1</v>
      </c>
      <c r="CV156" s="68" t="s">
        <v>1985</v>
      </c>
      <c r="CW156" s="68" t="s">
        <v>143</v>
      </c>
      <c r="CX156" s="68" t="s">
        <v>374</v>
      </c>
      <c r="CY156" s="68" t="s">
        <v>166</v>
      </c>
      <c r="CZ156" s="68" t="s">
        <v>136</v>
      </c>
      <c r="DA156" s="68" t="s">
        <v>2007</v>
      </c>
      <c r="DB156" s="68" t="s">
        <v>143</v>
      </c>
      <c r="DC156" s="68" t="s">
        <v>143</v>
      </c>
      <c r="DD156" s="68" t="s">
        <v>373</v>
      </c>
      <c r="DE156" s="68" t="s">
        <v>6302</v>
      </c>
      <c r="DF156" s="68" t="s">
        <v>652</v>
      </c>
      <c r="DG156" s="68" t="s">
        <v>143</v>
      </c>
      <c r="DH156" s="68" t="s">
        <v>143</v>
      </c>
      <c r="DI156" s="68" t="s">
        <v>143</v>
      </c>
      <c r="DK156" s="3"/>
    </row>
    <row r="157" spans="1:115" s="68" customFormat="1" ht="25.5" hidden="1" x14ac:dyDescent="0.2">
      <c r="A157" s="73">
        <v>45323</v>
      </c>
      <c r="B157" s="3" t="s">
        <v>12718</v>
      </c>
      <c r="C157" s="68">
        <v>119405</v>
      </c>
      <c r="D157" s="68" t="s">
        <v>7454</v>
      </c>
      <c r="E157" s="68" t="s">
        <v>373</v>
      </c>
      <c r="F157" s="69">
        <v>45345</v>
      </c>
      <c r="G157" s="68" t="s">
        <v>257</v>
      </c>
      <c r="H157" s="68" t="s">
        <v>166</v>
      </c>
      <c r="I157" s="70">
        <v>80</v>
      </c>
      <c r="J157" s="70">
        <v>80</v>
      </c>
      <c r="K157" s="71">
        <f t="shared" si="2"/>
        <v>3.722123043151968E-3</v>
      </c>
      <c r="L157" s="68" t="s">
        <v>374</v>
      </c>
      <c r="M157" s="68" t="s">
        <v>7145</v>
      </c>
      <c r="N157" s="68" t="s">
        <v>259</v>
      </c>
      <c r="O157" s="68" t="s">
        <v>1619</v>
      </c>
      <c r="P157" s="93" t="s">
        <v>7877</v>
      </c>
      <c r="Q157" s="68" t="s">
        <v>170</v>
      </c>
      <c r="R157" s="68" t="s">
        <v>7883</v>
      </c>
      <c r="S157" s="68" t="s">
        <v>5491</v>
      </c>
      <c r="T157" s="68" t="s">
        <v>135</v>
      </c>
      <c r="U157" s="68" t="s">
        <v>135</v>
      </c>
      <c r="V157" s="68" t="s">
        <v>506</v>
      </c>
      <c r="W157" s="68" t="s">
        <v>137</v>
      </c>
      <c r="X157" s="68" t="s">
        <v>379</v>
      </c>
      <c r="Y157" s="68" t="s">
        <v>7884</v>
      </c>
      <c r="Z157" s="68" t="s">
        <v>7885</v>
      </c>
      <c r="AA157" s="68" t="s">
        <v>139</v>
      </c>
      <c r="AB157" s="68" t="s">
        <v>226</v>
      </c>
      <c r="AC157" s="68" t="s">
        <v>5272</v>
      </c>
      <c r="AD157" s="68" t="s">
        <v>143</v>
      </c>
      <c r="AE157" s="68" t="s">
        <v>5272</v>
      </c>
      <c r="AF157" s="68" t="s">
        <v>7842</v>
      </c>
      <c r="AG157" s="68" t="s">
        <v>5675</v>
      </c>
      <c r="AH157" s="68" t="s">
        <v>265</v>
      </c>
      <c r="AI157" s="68" t="s">
        <v>143</v>
      </c>
      <c r="AJ157" s="68" t="s">
        <v>143</v>
      </c>
      <c r="AK157" s="68" t="s">
        <v>207</v>
      </c>
      <c r="AL157" s="68" t="s">
        <v>143</v>
      </c>
      <c r="AM157" s="68" t="s">
        <v>5764</v>
      </c>
      <c r="AN157" s="68" t="s">
        <v>143</v>
      </c>
      <c r="AO157" s="68" t="s">
        <v>1622</v>
      </c>
      <c r="AP157" s="68" t="s">
        <v>1623</v>
      </c>
      <c r="AQ157" s="68" t="s">
        <v>1624</v>
      </c>
      <c r="AR157" s="68" t="s">
        <v>353</v>
      </c>
      <c r="AS157" s="68" t="s">
        <v>231</v>
      </c>
      <c r="AT157" s="68" t="s">
        <v>1625</v>
      </c>
      <c r="AU157" s="68" t="s">
        <v>1626</v>
      </c>
      <c r="AV157" s="68" t="s">
        <v>272</v>
      </c>
      <c r="AW157" s="68" t="s">
        <v>273</v>
      </c>
      <c r="AX157" s="68" t="s">
        <v>274</v>
      </c>
      <c r="AY157" s="68" t="s">
        <v>148</v>
      </c>
      <c r="AZ157" s="68" t="s">
        <v>139</v>
      </c>
      <c r="BA157" s="68" t="s">
        <v>154</v>
      </c>
      <c r="BB157" s="68" t="s">
        <v>275</v>
      </c>
      <c r="BC157" s="68" t="s">
        <v>156</v>
      </c>
      <c r="BD157" s="68" t="s">
        <v>157</v>
      </c>
      <c r="BE157" s="68" t="s">
        <v>303</v>
      </c>
      <c r="BF157" s="68" t="s">
        <v>7885</v>
      </c>
      <c r="BG157" s="68" t="s">
        <v>5272</v>
      </c>
      <c r="BH157" s="68" t="s">
        <v>170</v>
      </c>
      <c r="BI157" s="68" t="s">
        <v>143</v>
      </c>
      <c r="BJ157" s="68" t="s">
        <v>143</v>
      </c>
      <c r="BK157" s="68" t="s">
        <v>136</v>
      </c>
      <c r="BL157" s="68" t="s">
        <v>143</v>
      </c>
      <c r="BM157" s="68" t="s">
        <v>200</v>
      </c>
      <c r="BN157" s="68" t="s">
        <v>200</v>
      </c>
      <c r="BO157" s="68" t="s">
        <v>373</v>
      </c>
      <c r="BP157" s="68" t="s">
        <v>143</v>
      </c>
      <c r="BQ157" s="68" t="s">
        <v>2477</v>
      </c>
      <c r="BR157" s="68" t="s">
        <v>5352</v>
      </c>
      <c r="BS157" s="68" t="s">
        <v>1608</v>
      </c>
      <c r="BT157" s="68" t="s">
        <v>5764</v>
      </c>
      <c r="BU157" s="68" t="s">
        <v>5764</v>
      </c>
      <c r="BV157" s="68" t="s">
        <v>135</v>
      </c>
      <c r="BW157" s="68" t="s">
        <v>135</v>
      </c>
      <c r="BX157" s="68" t="s">
        <v>135</v>
      </c>
      <c r="BY157" s="68" t="s">
        <v>148</v>
      </c>
      <c r="BZ157" s="68" t="s">
        <v>2774</v>
      </c>
      <c r="CA157" s="68" t="s">
        <v>174</v>
      </c>
      <c r="CB157" s="68" t="s">
        <v>143</v>
      </c>
      <c r="CC157" s="68" t="s">
        <v>143</v>
      </c>
      <c r="CD157" s="68" t="s">
        <v>143</v>
      </c>
      <c r="CE157" s="68" t="s">
        <v>143</v>
      </c>
      <c r="CF157" s="68" t="s">
        <v>2261</v>
      </c>
      <c r="CG157" s="68" t="s">
        <v>143</v>
      </c>
      <c r="CH157" s="68" t="s">
        <v>143</v>
      </c>
      <c r="CI157" s="68" t="s">
        <v>143</v>
      </c>
      <c r="CJ157" s="68" t="s">
        <v>5272</v>
      </c>
      <c r="CK157" s="68" t="s">
        <v>143</v>
      </c>
      <c r="CL157" s="68" t="s">
        <v>143</v>
      </c>
      <c r="CM157" s="68" t="s">
        <v>143</v>
      </c>
      <c r="CN157" s="68" t="s">
        <v>143</v>
      </c>
      <c r="CO157" s="68" t="s">
        <v>143</v>
      </c>
      <c r="CP157" s="68" t="s">
        <v>143</v>
      </c>
      <c r="CQ157" s="68" t="s">
        <v>143</v>
      </c>
      <c r="CR157" s="68" t="s">
        <v>143</v>
      </c>
      <c r="CS157" s="68" t="s">
        <v>1</v>
      </c>
      <c r="CT157" s="68" t="s">
        <v>143</v>
      </c>
      <c r="CU157" s="68" t="s">
        <v>1</v>
      </c>
      <c r="CV157" s="68" t="s">
        <v>1985</v>
      </c>
      <c r="CW157" s="68" t="s">
        <v>143</v>
      </c>
      <c r="CX157" s="68" t="s">
        <v>374</v>
      </c>
      <c r="CY157" s="68" t="s">
        <v>166</v>
      </c>
      <c r="CZ157" s="68" t="s">
        <v>136</v>
      </c>
      <c r="DA157" s="68" t="s">
        <v>2007</v>
      </c>
      <c r="DB157" s="68" t="s">
        <v>143</v>
      </c>
      <c r="DC157" s="68" t="s">
        <v>143</v>
      </c>
      <c r="DD157" s="68" t="s">
        <v>373</v>
      </c>
      <c r="DE157" s="68" t="s">
        <v>6302</v>
      </c>
      <c r="DF157" s="68" t="s">
        <v>652</v>
      </c>
      <c r="DG157" s="68" t="s">
        <v>143</v>
      </c>
      <c r="DH157" s="68" t="s">
        <v>143</v>
      </c>
      <c r="DI157" s="68" t="s">
        <v>143</v>
      </c>
      <c r="DK157" s="3"/>
    </row>
    <row r="158" spans="1:115" s="68" customFormat="1" hidden="1" x14ac:dyDescent="0.2">
      <c r="A158" s="73">
        <v>45323</v>
      </c>
      <c r="B158" s="3" t="s">
        <v>15606</v>
      </c>
      <c r="C158" s="68">
        <v>119438</v>
      </c>
      <c r="D158" s="68" t="s">
        <v>7189</v>
      </c>
      <c r="E158" s="68" t="s">
        <v>373</v>
      </c>
      <c r="F158" s="69">
        <v>45344</v>
      </c>
      <c r="G158" s="68" t="s">
        <v>165</v>
      </c>
      <c r="H158" s="68" t="s">
        <v>166</v>
      </c>
      <c r="I158" s="70">
        <v>151.81</v>
      </c>
      <c r="J158" s="70">
        <v>151.81</v>
      </c>
      <c r="K158" s="71">
        <f t="shared" si="2"/>
        <v>7.0631937397612537E-3</v>
      </c>
      <c r="L158" s="68" t="s">
        <v>316</v>
      </c>
      <c r="M158" s="68" t="s">
        <v>7145</v>
      </c>
      <c r="N158" s="68" t="s">
        <v>960</v>
      </c>
      <c r="O158" s="68" t="s">
        <v>3318</v>
      </c>
      <c r="P158" s="93" t="s">
        <v>879</v>
      </c>
      <c r="Q158" s="68" t="s">
        <v>170</v>
      </c>
      <c r="R158" s="68" t="s">
        <v>7886</v>
      </c>
      <c r="S158" s="68" t="s">
        <v>6395</v>
      </c>
      <c r="T158" s="68" t="s">
        <v>135</v>
      </c>
      <c r="U158" s="68" t="s">
        <v>135</v>
      </c>
      <c r="V158" s="68" t="s">
        <v>136</v>
      </c>
      <c r="W158" s="68" t="s">
        <v>137</v>
      </c>
      <c r="X158" s="68" t="s">
        <v>2483</v>
      </c>
      <c r="Y158" s="68" t="s">
        <v>7887</v>
      </c>
      <c r="Z158" s="68" t="s">
        <v>7888</v>
      </c>
      <c r="AA158" s="68" t="s">
        <v>139</v>
      </c>
      <c r="AB158" s="68" t="s">
        <v>226</v>
      </c>
      <c r="AC158" s="68" t="s">
        <v>5272</v>
      </c>
      <c r="AD158" s="68" t="s">
        <v>143</v>
      </c>
      <c r="AE158" s="68" t="s">
        <v>5272</v>
      </c>
      <c r="AF158" s="68" t="s">
        <v>143</v>
      </c>
      <c r="AG158" s="68" t="s">
        <v>235</v>
      </c>
      <c r="AH158" s="68" t="s">
        <v>141</v>
      </c>
      <c r="AI158" s="68" t="s">
        <v>143</v>
      </c>
      <c r="AJ158" s="68" t="s">
        <v>143</v>
      </c>
      <c r="AK158" s="68" t="s">
        <v>207</v>
      </c>
      <c r="AL158" s="68" t="s">
        <v>143</v>
      </c>
      <c r="AM158" s="68" t="s">
        <v>7237</v>
      </c>
      <c r="AN158" s="68" t="s">
        <v>143</v>
      </c>
      <c r="AO158" s="68" t="s">
        <v>2174</v>
      </c>
      <c r="AP158" s="68" t="s">
        <v>2175</v>
      </c>
      <c r="AQ158" s="68" t="s">
        <v>3322</v>
      </c>
      <c r="AR158" s="68" t="s">
        <v>2177</v>
      </c>
      <c r="AS158" s="68" t="s">
        <v>231</v>
      </c>
      <c r="AT158" s="68" t="s">
        <v>2178</v>
      </c>
      <c r="AU158" s="68" t="s">
        <v>2179</v>
      </c>
      <c r="AV158" s="68" t="s">
        <v>145</v>
      </c>
      <c r="AW158" s="68" t="s">
        <v>146</v>
      </c>
      <c r="AX158" s="68" t="s">
        <v>972</v>
      </c>
      <c r="AY158" s="68" t="s">
        <v>148</v>
      </c>
      <c r="AZ158" s="68" t="s">
        <v>139</v>
      </c>
      <c r="BA158" s="68" t="s">
        <v>149</v>
      </c>
      <c r="BB158" s="68" t="s">
        <v>150</v>
      </c>
      <c r="BC158" s="68" t="s">
        <v>156</v>
      </c>
      <c r="BD158" s="68" t="s">
        <v>157</v>
      </c>
      <c r="BE158" s="68" t="s">
        <v>303</v>
      </c>
      <c r="BF158" s="68" t="s">
        <v>7888</v>
      </c>
      <c r="BG158" s="68" t="s">
        <v>5272</v>
      </c>
      <c r="BH158" s="68" t="s">
        <v>170</v>
      </c>
      <c r="BI158" s="68" t="s">
        <v>143</v>
      </c>
      <c r="BJ158" s="68" t="s">
        <v>143</v>
      </c>
      <c r="BK158" s="68" t="s">
        <v>136</v>
      </c>
      <c r="BL158" s="68" t="s">
        <v>143</v>
      </c>
      <c r="BM158" s="68" t="s">
        <v>160</v>
      </c>
      <c r="BN158" s="68" t="s">
        <v>160</v>
      </c>
      <c r="BO158" s="68" t="s">
        <v>143</v>
      </c>
      <c r="BP158" s="68" t="s">
        <v>143</v>
      </c>
      <c r="BQ158" s="68" t="s">
        <v>2215</v>
      </c>
      <c r="BR158" s="68" t="s">
        <v>5352</v>
      </c>
      <c r="BS158" s="68" t="s">
        <v>162</v>
      </c>
      <c r="BT158" s="68" t="s">
        <v>7237</v>
      </c>
      <c r="BU158" s="68" t="s">
        <v>7237</v>
      </c>
      <c r="BV158" s="68" t="s">
        <v>135</v>
      </c>
      <c r="BW158" s="68" t="s">
        <v>135</v>
      </c>
      <c r="BX158" s="68" t="s">
        <v>135</v>
      </c>
      <c r="BY158" s="68" t="s">
        <v>148</v>
      </c>
      <c r="BZ158" s="68" t="s">
        <v>6439</v>
      </c>
      <c r="CA158" s="68" t="s">
        <v>174</v>
      </c>
      <c r="CB158" s="68" t="s">
        <v>143</v>
      </c>
      <c r="CC158" s="68" t="s">
        <v>143</v>
      </c>
      <c r="CD158" s="68" t="s">
        <v>143</v>
      </c>
      <c r="CE158" s="68" t="s">
        <v>7889</v>
      </c>
      <c r="CF158" s="68" t="s">
        <v>2261</v>
      </c>
      <c r="CG158" s="68" t="s">
        <v>143</v>
      </c>
      <c r="CH158" s="68" t="s">
        <v>143</v>
      </c>
      <c r="CI158" s="68" t="s">
        <v>143</v>
      </c>
      <c r="CJ158" s="68" t="s">
        <v>5272</v>
      </c>
      <c r="CK158" s="68" t="s">
        <v>143</v>
      </c>
      <c r="CL158" s="68" t="s">
        <v>143</v>
      </c>
      <c r="CM158" s="68" t="s">
        <v>143</v>
      </c>
      <c r="CN158" s="68" t="s">
        <v>143</v>
      </c>
      <c r="CO158" s="68" t="s">
        <v>143</v>
      </c>
      <c r="CP158" s="68" t="s">
        <v>143</v>
      </c>
      <c r="CQ158" s="68" t="s">
        <v>143</v>
      </c>
      <c r="CR158" s="68" t="s">
        <v>143</v>
      </c>
      <c r="CS158" s="68" t="s">
        <v>1</v>
      </c>
      <c r="CT158" s="68" t="s">
        <v>143</v>
      </c>
      <c r="CU158" s="68" t="s">
        <v>1</v>
      </c>
      <c r="CV158" s="68" t="s">
        <v>1985</v>
      </c>
      <c r="CW158" s="68" t="s">
        <v>143</v>
      </c>
      <c r="CX158" s="68" t="s">
        <v>316</v>
      </c>
      <c r="CY158" s="68" t="s">
        <v>166</v>
      </c>
      <c r="CZ158" s="68" t="s">
        <v>136</v>
      </c>
      <c r="DA158" s="68" t="s">
        <v>1986</v>
      </c>
      <c r="DB158" s="68" t="s">
        <v>143</v>
      </c>
      <c r="DC158" s="68" t="s">
        <v>143</v>
      </c>
      <c r="DD158" s="68" t="s">
        <v>373</v>
      </c>
      <c r="DE158" s="68" t="s">
        <v>6302</v>
      </c>
      <c r="DF158" s="68" t="s">
        <v>571</v>
      </c>
      <c r="DG158" s="68" t="s">
        <v>143</v>
      </c>
      <c r="DH158" s="68" t="s">
        <v>143</v>
      </c>
      <c r="DI158" s="68" t="s">
        <v>143</v>
      </c>
      <c r="DK158" s="3"/>
    </row>
    <row r="159" spans="1:115" s="68" customFormat="1" ht="25.5" hidden="1" x14ac:dyDescent="0.2">
      <c r="A159" s="73">
        <v>45323</v>
      </c>
      <c r="B159" s="3" t="s">
        <v>24</v>
      </c>
      <c r="C159" s="68">
        <v>119570</v>
      </c>
      <c r="D159" s="68" t="s">
        <v>7890</v>
      </c>
      <c r="E159" s="68" t="s">
        <v>164</v>
      </c>
      <c r="F159" s="69">
        <v>45345</v>
      </c>
      <c r="G159" s="68" t="s">
        <v>165</v>
      </c>
      <c r="H159" s="68" t="s">
        <v>166</v>
      </c>
      <c r="I159" s="70">
        <v>63.21</v>
      </c>
      <c r="J159" s="70">
        <v>63.21</v>
      </c>
      <c r="K159" s="71">
        <f t="shared" si="2"/>
        <v>2.9409424694704488E-3</v>
      </c>
      <c r="L159" s="68" t="s">
        <v>394</v>
      </c>
      <c r="M159" s="68" t="s">
        <v>129</v>
      </c>
      <c r="N159" s="68" t="s">
        <v>960</v>
      </c>
      <c r="O159" s="68" t="s">
        <v>318</v>
      </c>
      <c r="P159" s="93" t="s">
        <v>7891</v>
      </c>
      <c r="Q159" s="68" t="s">
        <v>170</v>
      </c>
      <c r="R159" s="68" t="s">
        <v>7892</v>
      </c>
      <c r="S159" s="68" t="s">
        <v>7893</v>
      </c>
      <c r="T159" s="68" t="s">
        <v>7894</v>
      </c>
      <c r="U159" s="68" t="s">
        <v>7895</v>
      </c>
      <c r="V159" s="68" t="s">
        <v>136</v>
      </c>
      <c r="W159" s="68" t="s">
        <v>137</v>
      </c>
      <c r="X159" s="68" t="s">
        <v>349</v>
      </c>
      <c r="Y159" s="68" t="s">
        <v>7896</v>
      </c>
      <c r="Z159" s="68" t="s">
        <v>7897</v>
      </c>
      <c r="AA159" s="68" t="s">
        <v>139</v>
      </c>
      <c r="AB159" s="68" t="s">
        <v>140</v>
      </c>
      <c r="AC159" s="68" t="s">
        <v>5272</v>
      </c>
      <c r="AD159" s="68" t="s">
        <v>143</v>
      </c>
      <c r="AE159" s="68" t="s">
        <v>5272</v>
      </c>
      <c r="AF159" s="68" t="s">
        <v>143</v>
      </c>
      <c r="AG159" s="68" t="s">
        <v>235</v>
      </c>
      <c r="AH159" s="68" t="s">
        <v>141</v>
      </c>
      <c r="AI159" s="68" t="s">
        <v>143</v>
      </c>
      <c r="AJ159" s="68" t="s">
        <v>143</v>
      </c>
      <c r="AK159" s="68" t="s">
        <v>142</v>
      </c>
      <c r="AL159" s="68" t="s">
        <v>143</v>
      </c>
      <c r="AM159" s="68" t="s">
        <v>7898</v>
      </c>
      <c r="AN159" s="68" t="s">
        <v>143</v>
      </c>
      <c r="AO159" s="68" t="s">
        <v>324</v>
      </c>
      <c r="AP159" s="68" t="s">
        <v>325</v>
      </c>
      <c r="AQ159" s="68" t="s">
        <v>326</v>
      </c>
      <c r="AR159" s="68" t="s">
        <v>178</v>
      </c>
      <c r="AS159" s="68" t="s">
        <v>179</v>
      </c>
      <c r="AT159" s="68" t="s">
        <v>327</v>
      </c>
      <c r="AU159" s="68" t="s">
        <v>328</v>
      </c>
      <c r="AV159" s="68" t="s">
        <v>145</v>
      </c>
      <c r="AW159" s="68" t="s">
        <v>146</v>
      </c>
      <c r="AX159" s="68" t="s">
        <v>972</v>
      </c>
      <c r="AY159" s="68" t="s">
        <v>148</v>
      </c>
      <c r="AZ159" s="68" t="s">
        <v>139</v>
      </c>
      <c r="BA159" s="68" t="s">
        <v>149</v>
      </c>
      <c r="BB159" s="68" t="s">
        <v>150</v>
      </c>
      <c r="BC159" s="68" t="s">
        <v>156</v>
      </c>
      <c r="BD159" s="68" t="s">
        <v>157</v>
      </c>
      <c r="BE159" s="68" t="s">
        <v>303</v>
      </c>
      <c r="BF159" s="68" t="s">
        <v>7897</v>
      </c>
      <c r="BG159" s="68" t="s">
        <v>5272</v>
      </c>
      <c r="BH159" s="68" t="s">
        <v>143</v>
      </c>
      <c r="BI159" s="68" t="s">
        <v>7899</v>
      </c>
      <c r="BJ159" s="68" t="s">
        <v>143</v>
      </c>
      <c r="BK159" s="68" t="s">
        <v>136</v>
      </c>
      <c r="BL159" s="68" t="s">
        <v>143</v>
      </c>
      <c r="BM159" s="68" t="s">
        <v>160</v>
      </c>
      <c r="BN159" s="68" t="s">
        <v>143</v>
      </c>
      <c r="BO159" s="68" t="s">
        <v>143</v>
      </c>
      <c r="BP159" s="68" t="s">
        <v>143</v>
      </c>
      <c r="BQ159" s="68" t="s">
        <v>7900</v>
      </c>
      <c r="BR159" s="68" t="s">
        <v>5352</v>
      </c>
      <c r="BS159" s="68" t="s">
        <v>162</v>
      </c>
      <c r="BT159" s="68" t="s">
        <v>7898</v>
      </c>
      <c r="BU159" s="68" t="s">
        <v>7898</v>
      </c>
      <c r="BV159" s="68" t="s">
        <v>7901</v>
      </c>
      <c r="BW159" s="68" t="s">
        <v>7902</v>
      </c>
      <c r="BX159" s="68" t="s">
        <v>7903</v>
      </c>
      <c r="BY159" s="68" t="s">
        <v>148</v>
      </c>
      <c r="BZ159" s="68" t="s">
        <v>24</v>
      </c>
      <c r="CA159" s="68" t="s">
        <v>174</v>
      </c>
      <c r="CB159" s="68" t="s">
        <v>143</v>
      </c>
      <c r="CC159" s="68" t="s">
        <v>143</v>
      </c>
      <c r="CD159" s="68" t="s">
        <v>362</v>
      </c>
      <c r="CE159" s="68" t="s">
        <v>7891</v>
      </c>
      <c r="CF159" s="68" t="s">
        <v>2261</v>
      </c>
      <c r="CG159" s="68" t="s">
        <v>143</v>
      </c>
      <c r="CH159" s="68" t="s">
        <v>143</v>
      </c>
      <c r="CI159" s="68" t="s">
        <v>143</v>
      </c>
      <c r="CJ159" s="68" t="s">
        <v>5272</v>
      </c>
      <c r="CK159" s="68" t="s">
        <v>143</v>
      </c>
      <c r="CL159" s="68" t="s">
        <v>143</v>
      </c>
      <c r="CM159" s="68" t="s">
        <v>143</v>
      </c>
      <c r="CN159" s="68" t="s">
        <v>143</v>
      </c>
      <c r="CO159" s="68" t="s">
        <v>143</v>
      </c>
      <c r="CP159" s="68" t="s">
        <v>143</v>
      </c>
      <c r="CQ159" s="68" t="s">
        <v>143</v>
      </c>
      <c r="CR159" s="68" t="s">
        <v>143</v>
      </c>
      <c r="CS159" s="68" t="s">
        <v>1</v>
      </c>
      <c r="CT159" s="68" t="s">
        <v>143</v>
      </c>
      <c r="CU159" s="68" t="s">
        <v>1</v>
      </c>
      <c r="CV159" s="68" t="s">
        <v>1985</v>
      </c>
      <c r="CW159" s="68" t="s">
        <v>143</v>
      </c>
      <c r="CX159" s="68" t="s">
        <v>394</v>
      </c>
      <c r="CY159" s="68" t="s">
        <v>166</v>
      </c>
      <c r="CZ159" s="68" t="s">
        <v>136</v>
      </c>
      <c r="DA159" s="68" t="s">
        <v>1986</v>
      </c>
      <c r="DB159" s="68" t="s">
        <v>143</v>
      </c>
      <c r="DC159" s="68" t="s">
        <v>143</v>
      </c>
      <c r="DD159" s="68" t="s">
        <v>164</v>
      </c>
      <c r="DE159" s="68" t="s">
        <v>6302</v>
      </c>
      <c r="DF159" s="68" t="s">
        <v>652</v>
      </c>
      <c r="DG159" s="68" t="s">
        <v>143</v>
      </c>
      <c r="DH159" s="68" t="s">
        <v>143</v>
      </c>
      <c r="DI159" s="68" t="s">
        <v>143</v>
      </c>
      <c r="DK159" s="3"/>
    </row>
    <row r="160" spans="1:115" s="68" customFormat="1" ht="25.5" hidden="1" x14ac:dyDescent="0.2">
      <c r="A160" s="73">
        <v>45323</v>
      </c>
      <c r="B160" s="3" t="s">
        <v>7652</v>
      </c>
      <c r="C160" s="68">
        <v>119614</v>
      </c>
      <c r="D160" s="68" t="s">
        <v>6858</v>
      </c>
      <c r="E160" s="68" t="s">
        <v>5495</v>
      </c>
      <c r="F160" s="69">
        <v>45345</v>
      </c>
      <c r="G160" s="68" t="s">
        <v>165</v>
      </c>
      <c r="H160" s="68" t="s">
        <v>127</v>
      </c>
      <c r="I160" s="70">
        <v>443.21</v>
      </c>
      <c r="J160" s="70">
        <v>443.21</v>
      </c>
      <c r="K160" s="71">
        <f t="shared" si="2"/>
        <v>2.0621026924442298E-2</v>
      </c>
      <c r="L160" s="68" t="s">
        <v>394</v>
      </c>
      <c r="M160" s="68" t="s">
        <v>129</v>
      </c>
      <c r="N160" s="68" t="s">
        <v>4822</v>
      </c>
      <c r="O160" s="68" t="s">
        <v>960</v>
      </c>
      <c r="P160" s="93" t="s">
        <v>7829</v>
      </c>
      <c r="Q160" s="68" t="s">
        <v>132</v>
      </c>
      <c r="R160" s="68" t="s">
        <v>7904</v>
      </c>
      <c r="S160" s="68" t="s">
        <v>7831</v>
      </c>
      <c r="T160" s="68" t="s">
        <v>7905</v>
      </c>
      <c r="U160" s="68" t="s">
        <v>135</v>
      </c>
      <c r="V160" s="68" t="s">
        <v>136</v>
      </c>
      <c r="W160" s="68" t="s">
        <v>137</v>
      </c>
      <c r="X160" s="68" t="s">
        <v>349</v>
      </c>
      <c r="Y160" s="68" t="s">
        <v>7906</v>
      </c>
      <c r="Z160" s="68" t="s">
        <v>7907</v>
      </c>
      <c r="AA160" s="68" t="s">
        <v>139</v>
      </c>
      <c r="AB160" s="68" t="s">
        <v>140</v>
      </c>
      <c r="AC160" s="68" t="s">
        <v>5272</v>
      </c>
      <c r="AD160" s="68" t="s">
        <v>143</v>
      </c>
      <c r="AE160" s="68" t="s">
        <v>5272</v>
      </c>
      <c r="AF160" s="68" t="s">
        <v>143</v>
      </c>
      <c r="AG160" s="68" t="s">
        <v>235</v>
      </c>
      <c r="AH160" s="68" t="s">
        <v>141</v>
      </c>
      <c r="AI160" s="68" t="s">
        <v>143</v>
      </c>
      <c r="AJ160" s="68" t="s">
        <v>143</v>
      </c>
      <c r="AK160" s="68" t="s">
        <v>142</v>
      </c>
      <c r="AL160" s="68" t="s">
        <v>143</v>
      </c>
      <c r="AM160" s="68" t="s">
        <v>7835</v>
      </c>
      <c r="AN160" s="68" t="s">
        <v>143</v>
      </c>
      <c r="AO160" s="68" t="s">
        <v>145</v>
      </c>
      <c r="AP160" s="68" t="s">
        <v>146</v>
      </c>
      <c r="AQ160" s="68" t="s">
        <v>972</v>
      </c>
      <c r="AR160" s="68" t="s">
        <v>148</v>
      </c>
      <c r="AS160" s="68" t="s">
        <v>139</v>
      </c>
      <c r="AT160" s="68" t="s">
        <v>149</v>
      </c>
      <c r="AU160" s="68" t="s">
        <v>150</v>
      </c>
      <c r="AV160" s="68" t="s">
        <v>4828</v>
      </c>
      <c r="AW160" s="68" t="s">
        <v>4828</v>
      </c>
      <c r="AX160" s="68" t="s">
        <v>309</v>
      </c>
      <c r="AY160" s="68" t="s">
        <v>5485</v>
      </c>
      <c r="AZ160" s="68" t="s">
        <v>139</v>
      </c>
      <c r="BA160" s="68" t="s">
        <v>4828</v>
      </c>
      <c r="BB160" s="68" t="s">
        <v>4828</v>
      </c>
      <c r="BC160" s="68" t="s">
        <v>156</v>
      </c>
      <c r="BD160" s="68" t="s">
        <v>157</v>
      </c>
      <c r="BE160" s="68" t="s">
        <v>303</v>
      </c>
      <c r="BF160" s="68" t="s">
        <v>7907</v>
      </c>
      <c r="BG160" s="68" t="s">
        <v>5272</v>
      </c>
      <c r="BH160" s="68" t="s">
        <v>143</v>
      </c>
      <c r="BI160" s="68" t="s">
        <v>143</v>
      </c>
      <c r="BJ160" s="68" t="s">
        <v>143</v>
      </c>
      <c r="BK160" s="68" t="s">
        <v>136</v>
      </c>
      <c r="BL160" s="68" t="s">
        <v>143</v>
      </c>
      <c r="BM160" s="68" t="s">
        <v>1674</v>
      </c>
      <c r="BN160" s="68" t="s">
        <v>143</v>
      </c>
      <c r="BO160" s="68" t="s">
        <v>143</v>
      </c>
      <c r="BP160" s="68" t="s">
        <v>143</v>
      </c>
      <c r="BQ160" s="68" t="s">
        <v>7908</v>
      </c>
      <c r="BR160" s="68" t="s">
        <v>5352</v>
      </c>
      <c r="BS160" s="68" t="s">
        <v>162</v>
      </c>
      <c r="BT160" s="68" t="s">
        <v>7836</v>
      </c>
      <c r="BU160" s="68" t="s">
        <v>7836</v>
      </c>
      <c r="BV160" s="68" t="s">
        <v>135</v>
      </c>
      <c r="BW160" s="68" t="s">
        <v>135</v>
      </c>
      <c r="BX160" s="68" t="s">
        <v>135</v>
      </c>
      <c r="BY160" s="68" t="s">
        <v>148</v>
      </c>
      <c r="BZ160" s="68" t="s">
        <v>975</v>
      </c>
      <c r="CA160" s="68" t="s">
        <v>144</v>
      </c>
      <c r="CB160" s="68" t="s">
        <v>143</v>
      </c>
      <c r="CC160" s="68" t="s">
        <v>143</v>
      </c>
      <c r="CD160" s="68" t="s">
        <v>143</v>
      </c>
      <c r="CE160" s="68" t="s">
        <v>7829</v>
      </c>
      <c r="CF160" s="68" t="s">
        <v>6505</v>
      </c>
      <c r="CG160" s="68" t="s">
        <v>143</v>
      </c>
      <c r="CH160" s="68" t="s">
        <v>143</v>
      </c>
      <c r="CI160" s="68" t="s">
        <v>143</v>
      </c>
      <c r="CJ160" s="68" t="s">
        <v>5272</v>
      </c>
      <c r="CK160" s="68" t="s">
        <v>143</v>
      </c>
      <c r="CL160" s="68" t="s">
        <v>143</v>
      </c>
      <c r="CM160" s="68" t="s">
        <v>143</v>
      </c>
      <c r="CN160" s="68" t="s">
        <v>143</v>
      </c>
      <c r="CO160" s="68" t="s">
        <v>143</v>
      </c>
      <c r="CP160" s="68" t="s">
        <v>143</v>
      </c>
      <c r="CQ160" s="68" t="s">
        <v>143</v>
      </c>
      <c r="CR160" s="68" t="s">
        <v>143</v>
      </c>
      <c r="CS160" s="68" t="s">
        <v>1</v>
      </c>
      <c r="CT160" s="68" t="s">
        <v>143</v>
      </c>
      <c r="CU160" s="68" t="s">
        <v>1</v>
      </c>
      <c r="CV160" s="68" t="s">
        <v>1985</v>
      </c>
      <c r="CW160" s="68" t="s">
        <v>143</v>
      </c>
      <c r="CX160" s="68" t="s">
        <v>394</v>
      </c>
      <c r="CY160" s="68" t="s">
        <v>127</v>
      </c>
      <c r="CZ160" s="68" t="s">
        <v>136</v>
      </c>
      <c r="DA160" s="68" t="s">
        <v>1986</v>
      </c>
      <c r="DB160" s="68" t="s">
        <v>143</v>
      </c>
      <c r="DC160" s="68" t="s">
        <v>143</v>
      </c>
      <c r="DD160" s="68" t="s">
        <v>5495</v>
      </c>
      <c r="DE160" s="68" t="s">
        <v>6302</v>
      </c>
      <c r="DF160" s="68" t="s">
        <v>652</v>
      </c>
      <c r="DG160" s="68" t="s">
        <v>143</v>
      </c>
      <c r="DH160" s="68" t="s">
        <v>143</v>
      </c>
      <c r="DI160" s="68" t="s">
        <v>143</v>
      </c>
      <c r="DK160" s="3"/>
    </row>
    <row r="161" spans="1:115" s="68" customFormat="1" hidden="1" x14ac:dyDescent="0.2">
      <c r="A161" s="73">
        <v>45323</v>
      </c>
      <c r="B161" s="3" t="s">
        <v>15606</v>
      </c>
      <c r="C161" s="68">
        <v>119746</v>
      </c>
      <c r="D161" s="68" t="s">
        <v>7189</v>
      </c>
      <c r="E161" s="68" t="s">
        <v>373</v>
      </c>
      <c r="F161" s="69">
        <v>45344</v>
      </c>
      <c r="G161" s="68" t="s">
        <v>165</v>
      </c>
      <c r="H161" s="68" t="s">
        <v>166</v>
      </c>
      <c r="I161" s="70">
        <v>191.68</v>
      </c>
      <c r="J161" s="70">
        <v>191.68</v>
      </c>
      <c r="K161" s="71">
        <f t="shared" si="2"/>
        <v>8.9182068113921164E-3</v>
      </c>
      <c r="L161" s="68" t="s">
        <v>316</v>
      </c>
      <c r="M161" s="68" t="s">
        <v>7145</v>
      </c>
      <c r="N161" s="68" t="s">
        <v>960</v>
      </c>
      <c r="O161" s="68" t="s">
        <v>7909</v>
      </c>
      <c r="P161" s="93" t="s">
        <v>879</v>
      </c>
      <c r="Q161" s="68" t="s">
        <v>170</v>
      </c>
      <c r="R161" s="68" t="s">
        <v>7910</v>
      </c>
      <c r="S161" s="68" t="s">
        <v>7911</v>
      </c>
      <c r="T161" s="68" t="s">
        <v>135</v>
      </c>
      <c r="U161" s="68" t="s">
        <v>135</v>
      </c>
      <c r="V161" s="68" t="s">
        <v>136</v>
      </c>
      <c r="W161" s="68" t="s">
        <v>137</v>
      </c>
      <c r="X161" s="68" t="s">
        <v>2483</v>
      </c>
      <c r="Y161" s="68" t="s">
        <v>7912</v>
      </c>
      <c r="Z161" s="68" t="s">
        <v>7913</v>
      </c>
      <c r="AA161" s="68" t="s">
        <v>139</v>
      </c>
      <c r="AB161" s="68" t="s">
        <v>226</v>
      </c>
      <c r="AC161" s="68" t="s">
        <v>5272</v>
      </c>
      <c r="AD161" s="68" t="s">
        <v>143</v>
      </c>
      <c r="AE161" s="68" t="s">
        <v>5272</v>
      </c>
      <c r="AF161" s="68" t="s">
        <v>143</v>
      </c>
      <c r="AG161" s="68" t="s">
        <v>235</v>
      </c>
      <c r="AH161" s="68" t="s">
        <v>141</v>
      </c>
      <c r="AI161" s="68" t="s">
        <v>143</v>
      </c>
      <c r="AJ161" s="68" t="s">
        <v>143</v>
      </c>
      <c r="AK161" s="68" t="s">
        <v>207</v>
      </c>
      <c r="AL161" s="68" t="s">
        <v>143</v>
      </c>
      <c r="AM161" s="68" t="s">
        <v>7914</v>
      </c>
      <c r="AN161" s="68" t="s">
        <v>143</v>
      </c>
      <c r="AO161" s="68" t="s">
        <v>7915</v>
      </c>
      <c r="AP161" s="68" t="s">
        <v>7916</v>
      </c>
      <c r="AQ161" s="68" t="s">
        <v>7917</v>
      </c>
      <c r="AR161" s="68" t="s">
        <v>148</v>
      </c>
      <c r="AS161" s="68" t="s">
        <v>139</v>
      </c>
      <c r="AT161" s="68" t="s">
        <v>148</v>
      </c>
      <c r="AU161" s="68" t="s">
        <v>7918</v>
      </c>
      <c r="AV161" s="68" t="s">
        <v>145</v>
      </c>
      <c r="AW161" s="68" t="s">
        <v>146</v>
      </c>
      <c r="AX161" s="68" t="s">
        <v>972</v>
      </c>
      <c r="AY161" s="68" t="s">
        <v>148</v>
      </c>
      <c r="AZ161" s="68" t="s">
        <v>139</v>
      </c>
      <c r="BA161" s="68" t="s">
        <v>149</v>
      </c>
      <c r="BB161" s="68" t="s">
        <v>150</v>
      </c>
      <c r="BC161" s="68" t="s">
        <v>156</v>
      </c>
      <c r="BD161" s="68" t="s">
        <v>157</v>
      </c>
      <c r="BE161" s="68" t="s">
        <v>303</v>
      </c>
      <c r="BF161" s="68" t="s">
        <v>7913</v>
      </c>
      <c r="BG161" s="68" t="s">
        <v>5272</v>
      </c>
      <c r="BH161" s="68" t="s">
        <v>170</v>
      </c>
      <c r="BI161" s="68" t="s">
        <v>143</v>
      </c>
      <c r="BJ161" s="68" t="s">
        <v>143</v>
      </c>
      <c r="BK161" s="68" t="s">
        <v>136</v>
      </c>
      <c r="BL161" s="68" t="s">
        <v>143</v>
      </c>
      <c r="BM161" s="68" t="s">
        <v>160</v>
      </c>
      <c r="BN161" s="68" t="s">
        <v>160</v>
      </c>
      <c r="BO161" s="68" t="s">
        <v>143</v>
      </c>
      <c r="BP161" s="68" t="s">
        <v>143</v>
      </c>
      <c r="BQ161" s="68" t="s">
        <v>7919</v>
      </c>
      <c r="BR161" s="68" t="s">
        <v>5352</v>
      </c>
      <c r="BS161" s="68" t="s">
        <v>162</v>
      </c>
      <c r="BT161" s="68" t="s">
        <v>7920</v>
      </c>
      <c r="BU161" s="68" t="s">
        <v>7920</v>
      </c>
      <c r="BV161" s="68" t="s">
        <v>135</v>
      </c>
      <c r="BW161" s="68" t="s">
        <v>135</v>
      </c>
      <c r="BX161" s="68" t="s">
        <v>135</v>
      </c>
      <c r="BY161" s="68" t="s">
        <v>148</v>
      </c>
      <c r="BZ161" s="68" t="s">
        <v>6439</v>
      </c>
      <c r="CA161" s="68" t="s">
        <v>144</v>
      </c>
      <c r="CB161" s="68" t="s">
        <v>143</v>
      </c>
      <c r="CC161" s="68" t="s">
        <v>143</v>
      </c>
      <c r="CD161" s="68" t="s">
        <v>143</v>
      </c>
      <c r="CE161" s="68" t="s">
        <v>7921</v>
      </c>
      <c r="CF161" s="68" t="s">
        <v>6505</v>
      </c>
      <c r="CG161" s="68" t="s">
        <v>143</v>
      </c>
      <c r="CH161" s="68" t="s">
        <v>143</v>
      </c>
      <c r="CI161" s="68" t="s">
        <v>143</v>
      </c>
      <c r="CJ161" s="68" t="s">
        <v>5272</v>
      </c>
      <c r="CK161" s="68" t="s">
        <v>143</v>
      </c>
      <c r="CL161" s="68" t="s">
        <v>143</v>
      </c>
      <c r="CM161" s="68" t="s">
        <v>143</v>
      </c>
      <c r="CN161" s="68" t="s">
        <v>143</v>
      </c>
      <c r="CO161" s="68" t="s">
        <v>143</v>
      </c>
      <c r="CP161" s="68" t="s">
        <v>143</v>
      </c>
      <c r="CQ161" s="68" t="s">
        <v>143</v>
      </c>
      <c r="CR161" s="68" t="s">
        <v>143</v>
      </c>
      <c r="CS161" s="68" t="s">
        <v>1</v>
      </c>
      <c r="CT161" s="68" t="s">
        <v>143</v>
      </c>
      <c r="CU161" s="68" t="s">
        <v>1</v>
      </c>
      <c r="CV161" s="68" t="s">
        <v>1985</v>
      </c>
      <c r="CW161" s="68" t="s">
        <v>143</v>
      </c>
      <c r="CX161" s="68" t="s">
        <v>316</v>
      </c>
      <c r="CY161" s="68" t="s">
        <v>166</v>
      </c>
      <c r="CZ161" s="68" t="s">
        <v>136</v>
      </c>
      <c r="DA161" s="68" t="s">
        <v>1989</v>
      </c>
      <c r="DB161" s="68" t="s">
        <v>143</v>
      </c>
      <c r="DC161" s="68" t="s">
        <v>143</v>
      </c>
      <c r="DD161" s="68" t="s">
        <v>373</v>
      </c>
      <c r="DE161" s="68" t="s">
        <v>6302</v>
      </c>
      <c r="DF161" s="68" t="s">
        <v>571</v>
      </c>
      <c r="DG161" s="68" t="s">
        <v>143</v>
      </c>
      <c r="DH161" s="68" t="s">
        <v>143</v>
      </c>
      <c r="DI161" s="68" t="s">
        <v>143</v>
      </c>
      <c r="DK161" s="3"/>
    </row>
    <row r="162" spans="1:115" s="68" customFormat="1" ht="25.5" hidden="1" x14ac:dyDescent="0.2">
      <c r="A162" s="73">
        <v>45323</v>
      </c>
      <c r="B162" s="3" t="s">
        <v>16</v>
      </c>
      <c r="C162" s="68">
        <v>119754</v>
      </c>
      <c r="D162" s="68" t="s">
        <v>7922</v>
      </c>
      <c r="E162" s="68" t="s">
        <v>164</v>
      </c>
      <c r="F162" s="69">
        <v>45345</v>
      </c>
      <c r="G162" s="68" t="s">
        <v>165</v>
      </c>
      <c r="H162" s="68" t="s">
        <v>127</v>
      </c>
      <c r="I162" s="70">
        <v>1176.95</v>
      </c>
      <c r="J162" s="70">
        <v>1176.95</v>
      </c>
      <c r="K162" s="71">
        <f t="shared" si="2"/>
        <v>5.4759408945471363E-2</v>
      </c>
      <c r="L162" s="68" t="s">
        <v>394</v>
      </c>
      <c r="M162" s="68" t="s">
        <v>7145</v>
      </c>
      <c r="N162" s="68" t="s">
        <v>7923</v>
      </c>
      <c r="O162" s="68" t="s">
        <v>1056</v>
      </c>
      <c r="P162" s="93" t="s">
        <v>7924</v>
      </c>
      <c r="Q162" s="68" t="s">
        <v>132</v>
      </c>
      <c r="R162" s="68" t="s">
        <v>143</v>
      </c>
      <c r="S162" s="68" t="s">
        <v>7925</v>
      </c>
      <c r="T162" s="68" t="s">
        <v>7926</v>
      </c>
      <c r="U162" s="68" t="s">
        <v>1856</v>
      </c>
      <c r="V162" s="68" t="s">
        <v>136</v>
      </c>
      <c r="W162" s="68" t="s">
        <v>137</v>
      </c>
      <c r="X162" s="68" t="s">
        <v>349</v>
      </c>
      <c r="Y162" s="68" t="s">
        <v>7927</v>
      </c>
      <c r="Z162" s="68" t="s">
        <v>7928</v>
      </c>
      <c r="AA162" s="68" t="s">
        <v>139</v>
      </c>
      <c r="AB162" s="68" t="s">
        <v>323</v>
      </c>
      <c r="AC162" s="68" t="s">
        <v>5272</v>
      </c>
      <c r="AD162" s="68" t="s">
        <v>143</v>
      </c>
      <c r="AE162" s="68" t="s">
        <v>5272</v>
      </c>
      <c r="AF162" s="68" t="s">
        <v>143</v>
      </c>
      <c r="AG162" s="68" t="s">
        <v>235</v>
      </c>
      <c r="AH162" s="68" t="s">
        <v>141</v>
      </c>
      <c r="AI162" s="68" t="s">
        <v>143</v>
      </c>
      <c r="AJ162" s="68" t="s">
        <v>143</v>
      </c>
      <c r="AK162" s="68" t="s">
        <v>207</v>
      </c>
      <c r="AL162" s="68" t="s">
        <v>143</v>
      </c>
      <c r="AM162" s="68" t="s">
        <v>7929</v>
      </c>
      <c r="AN162" s="68" t="s">
        <v>143</v>
      </c>
      <c r="AO162" s="68" t="s">
        <v>145</v>
      </c>
      <c r="AP162" s="68" t="s">
        <v>146</v>
      </c>
      <c r="AQ162" s="68" t="s">
        <v>1060</v>
      </c>
      <c r="AR162" s="68" t="s">
        <v>148</v>
      </c>
      <c r="AS162" s="68" t="s">
        <v>139</v>
      </c>
      <c r="AT162" s="68" t="s">
        <v>149</v>
      </c>
      <c r="AU162" s="68" t="s">
        <v>150</v>
      </c>
      <c r="AV162" s="68" t="s">
        <v>7930</v>
      </c>
      <c r="AW162" s="68" t="s">
        <v>7931</v>
      </c>
      <c r="AX162" s="68" t="s">
        <v>7932</v>
      </c>
      <c r="AY162" s="68" t="s">
        <v>148</v>
      </c>
      <c r="AZ162" s="68" t="s">
        <v>139</v>
      </c>
      <c r="BA162" s="68" t="s">
        <v>7933</v>
      </c>
      <c r="BB162" s="68" t="s">
        <v>7934</v>
      </c>
      <c r="BC162" s="68" t="s">
        <v>156</v>
      </c>
      <c r="BD162" s="68" t="s">
        <v>276</v>
      </c>
      <c r="BE162" s="68" t="s">
        <v>143</v>
      </c>
      <c r="BF162" s="68" t="s">
        <v>143</v>
      </c>
      <c r="BG162" s="68" t="s">
        <v>5272</v>
      </c>
      <c r="BH162" s="68" t="s">
        <v>143</v>
      </c>
      <c r="BI162" s="68" t="s">
        <v>143</v>
      </c>
      <c r="BJ162" s="68" t="s">
        <v>143</v>
      </c>
      <c r="BK162" s="68" t="s">
        <v>136</v>
      </c>
      <c r="BL162" s="68" t="s">
        <v>143</v>
      </c>
      <c r="BM162" s="68" t="s">
        <v>1674</v>
      </c>
      <c r="BN162" s="68" t="s">
        <v>143</v>
      </c>
      <c r="BO162" s="68" t="s">
        <v>143</v>
      </c>
      <c r="BP162" s="68" t="s">
        <v>143</v>
      </c>
      <c r="BQ162" s="68" t="s">
        <v>143</v>
      </c>
      <c r="BR162" s="68" t="s">
        <v>5272</v>
      </c>
      <c r="BS162" s="68" t="s">
        <v>5520</v>
      </c>
      <c r="BT162" s="68" t="s">
        <v>7935</v>
      </c>
      <c r="BU162" s="68" t="s">
        <v>7935</v>
      </c>
      <c r="BV162" s="68" t="s">
        <v>1856</v>
      </c>
      <c r="BW162" s="68" t="s">
        <v>135</v>
      </c>
      <c r="BX162" s="68" t="s">
        <v>135</v>
      </c>
      <c r="BY162" s="68" t="s">
        <v>148</v>
      </c>
      <c r="BZ162" s="68" t="s">
        <v>7936</v>
      </c>
      <c r="CA162" s="68" t="s">
        <v>144</v>
      </c>
      <c r="CB162" s="68" t="s">
        <v>143</v>
      </c>
      <c r="CC162" s="68" t="s">
        <v>143</v>
      </c>
      <c r="CD162" s="68" t="s">
        <v>143</v>
      </c>
      <c r="CE162" s="68" t="s">
        <v>7937</v>
      </c>
      <c r="CF162" s="68" t="s">
        <v>6505</v>
      </c>
      <c r="CG162" s="68" t="s">
        <v>143</v>
      </c>
      <c r="CH162" s="68" t="s">
        <v>143</v>
      </c>
      <c r="CI162" s="68" t="s">
        <v>143</v>
      </c>
      <c r="CJ162" s="68" t="s">
        <v>5272</v>
      </c>
      <c r="CK162" s="68" t="s">
        <v>143</v>
      </c>
      <c r="CL162" s="68" t="s">
        <v>143</v>
      </c>
      <c r="CM162" s="68" t="s">
        <v>143</v>
      </c>
      <c r="CN162" s="68" t="s">
        <v>143</v>
      </c>
      <c r="CO162" s="68" t="s">
        <v>143</v>
      </c>
      <c r="CP162" s="68" t="s">
        <v>143</v>
      </c>
      <c r="CQ162" s="68" t="s">
        <v>143</v>
      </c>
      <c r="CR162" s="68" t="s">
        <v>143</v>
      </c>
      <c r="CS162" s="68" t="s">
        <v>1</v>
      </c>
      <c r="CT162" s="68" t="s">
        <v>143</v>
      </c>
      <c r="CU162" s="68" t="s">
        <v>1</v>
      </c>
      <c r="CV162" s="68" t="s">
        <v>2092</v>
      </c>
      <c r="CW162" s="68" t="s">
        <v>143</v>
      </c>
      <c r="CX162" s="68" t="s">
        <v>394</v>
      </c>
      <c r="CY162" s="68" t="s">
        <v>127</v>
      </c>
      <c r="CZ162" s="68" t="s">
        <v>136</v>
      </c>
      <c r="DA162" s="68" t="s">
        <v>2495</v>
      </c>
      <c r="DB162" s="68" t="s">
        <v>143</v>
      </c>
      <c r="DC162" s="68" t="s">
        <v>143</v>
      </c>
      <c r="DD162" s="68" t="s">
        <v>164</v>
      </c>
      <c r="DE162" s="68" t="s">
        <v>6302</v>
      </c>
      <c r="DF162" s="68" t="s">
        <v>652</v>
      </c>
      <c r="DG162" s="68" t="s">
        <v>143</v>
      </c>
      <c r="DH162" s="68" t="s">
        <v>143</v>
      </c>
      <c r="DI162" s="68" t="s">
        <v>143</v>
      </c>
      <c r="DK162" s="3"/>
    </row>
    <row r="163" spans="1:115" s="68" customFormat="1" ht="25.5" hidden="1" x14ac:dyDescent="0.2">
      <c r="A163" s="73">
        <v>45323</v>
      </c>
      <c r="B163" s="3" t="s">
        <v>12474</v>
      </c>
      <c r="C163" s="68">
        <v>119787</v>
      </c>
      <c r="D163" s="68" t="s">
        <v>7938</v>
      </c>
      <c r="E163" s="68" t="s">
        <v>5495</v>
      </c>
      <c r="F163" s="69">
        <v>45345</v>
      </c>
      <c r="G163" s="68" t="s">
        <v>165</v>
      </c>
      <c r="H163" s="68" t="s">
        <v>166</v>
      </c>
      <c r="I163" s="70">
        <v>990</v>
      </c>
      <c r="J163" s="70">
        <v>990</v>
      </c>
      <c r="K163" s="71">
        <f t="shared" si="2"/>
        <v>4.6061272659005607E-2</v>
      </c>
      <c r="L163" s="68" t="s">
        <v>258</v>
      </c>
      <c r="M163" s="68" t="s">
        <v>129</v>
      </c>
      <c r="N163" s="68" t="s">
        <v>219</v>
      </c>
      <c r="O163" s="68" t="s">
        <v>7939</v>
      </c>
      <c r="P163" s="93" t="s">
        <v>7940</v>
      </c>
      <c r="Q163" s="68" t="s">
        <v>170</v>
      </c>
      <c r="R163" s="68" t="s">
        <v>143</v>
      </c>
      <c r="S163" s="68" t="s">
        <v>4043</v>
      </c>
      <c r="T163" s="68" t="s">
        <v>135</v>
      </c>
      <c r="U163" s="68" t="s">
        <v>135</v>
      </c>
      <c r="V163" s="68" t="s">
        <v>136</v>
      </c>
      <c r="W163" s="68" t="s">
        <v>137</v>
      </c>
      <c r="X163" s="68" t="s">
        <v>225</v>
      </c>
      <c r="Y163" s="68" t="s">
        <v>7941</v>
      </c>
      <c r="Z163" s="68" t="s">
        <v>7942</v>
      </c>
      <c r="AA163" s="68" t="s">
        <v>139</v>
      </c>
      <c r="AB163" s="68" t="s">
        <v>140</v>
      </c>
      <c r="AC163" s="68" t="s">
        <v>5272</v>
      </c>
      <c r="AD163" s="68" t="s">
        <v>143</v>
      </c>
      <c r="AE163" s="68" t="s">
        <v>5272</v>
      </c>
      <c r="AF163" s="68" t="s">
        <v>143</v>
      </c>
      <c r="AG163" s="68" t="s">
        <v>235</v>
      </c>
      <c r="AH163" s="68" t="s">
        <v>141</v>
      </c>
      <c r="AI163" s="68" t="s">
        <v>143</v>
      </c>
      <c r="AJ163" s="68" t="s">
        <v>143</v>
      </c>
      <c r="AK163" s="68" t="s">
        <v>142</v>
      </c>
      <c r="AL163" s="68" t="s">
        <v>143</v>
      </c>
      <c r="AM163" s="68" t="s">
        <v>7132</v>
      </c>
      <c r="AN163" s="68" t="s">
        <v>143</v>
      </c>
      <c r="AO163" s="68" t="s">
        <v>2589</v>
      </c>
      <c r="AP163" s="68" t="s">
        <v>2590</v>
      </c>
      <c r="AQ163" s="68" t="s">
        <v>7943</v>
      </c>
      <c r="AR163" s="68" t="s">
        <v>250</v>
      </c>
      <c r="AS163" s="68" t="s">
        <v>179</v>
      </c>
      <c r="AT163" s="68" t="s">
        <v>2592</v>
      </c>
      <c r="AU163" s="68" t="s">
        <v>2593</v>
      </c>
      <c r="AV163" s="68" t="s">
        <v>234</v>
      </c>
      <c r="AW163" s="68" t="s">
        <v>165</v>
      </c>
      <c r="AX163" s="68" t="s">
        <v>235</v>
      </c>
      <c r="AY163" s="68" t="s">
        <v>148</v>
      </c>
      <c r="AZ163" s="68" t="s">
        <v>139</v>
      </c>
      <c r="BA163" s="68" t="s">
        <v>875</v>
      </c>
      <c r="BB163" s="68" t="s">
        <v>150</v>
      </c>
      <c r="BC163" s="68" t="s">
        <v>156</v>
      </c>
      <c r="BD163" s="68" t="s">
        <v>276</v>
      </c>
      <c r="BE163" s="68" t="s">
        <v>143</v>
      </c>
      <c r="BF163" s="68" t="s">
        <v>143</v>
      </c>
      <c r="BG163" s="68" t="s">
        <v>5272</v>
      </c>
      <c r="BH163" s="68" t="s">
        <v>143</v>
      </c>
      <c r="BI163" s="68" t="s">
        <v>143</v>
      </c>
      <c r="BJ163" s="68" t="s">
        <v>143</v>
      </c>
      <c r="BK163" s="68" t="s">
        <v>136</v>
      </c>
      <c r="BL163" s="68" t="s">
        <v>143</v>
      </c>
      <c r="BM163" s="68" t="s">
        <v>160</v>
      </c>
      <c r="BN163" s="68" t="s">
        <v>143</v>
      </c>
      <c r="BO163" s="68" t="s">
        <v>143</v>
      </c>
      <c r="BP163" s="68" t="s">
        <v>143</v>
      </c>
      <c r="BQ163" s="68" t="s">
        <v>143</v>
      </c>
      <c r="BR163" s="68" t="s">
        <v>5272</v>
      </c>
      <c r="BS163" s="68" t="s">
        <v>5520</v>
      </c>
      <c r="BT163" s="68" t="s">
        <v>7132</v>
      </c>
      <c r="BU163" s="68" t="s">
        <v>7132</v>
      </c>
      <c r="BV163" s="68" t="s">
        <v>135</v>
      </c>
      <c r="BW163" s="68" t="s">
        <v>135</v>
      </c>
      <c r="BX163" s="68" t="s">
        <v>135</v>
      </c>
      <c r="BY163" s="68" t="s">
        <v>148</v>
      </c>
      <c r="BZ163" s="68" t="s">
        <v>975</v>
      </c>
      <c r="CA163" s="68" t="s">
        <v>174</v>
      </c>
      <c r="CB163" s="68" t="s">
        <v>143</v>
      </c>
      <c r="CC163" s="68" t="s">
        <v>143</v>
      </c>
      <c r="CD163" s="68" t="s">
        <v>143</v>
      </c>
      <c r="CE163" s="68" t="s">
        <v>143</v>
      </c>
      <c r="CF163" s="68" t="s">
        <v>2261</v>
      </c>
      <c r="CG163" s="68" t="s">
        <v>143</v>
      </c>
      <c r="CH163" s="68" t="s">
        <v>143</v>
      </c>
      <c r="CI163" s="68" t="s">
        <v>143</v>
      </c>
      <c r="CJ163" s="68" t="s">
        <v>5272</v>
      </c>
      <c r="CK163" s="68" t="s">
        <v>143</v>
      </c>
      <c r="CL163" s="68" t="s">
        <v>143</v>
      </c>
      <c r="CM163" s="68" t="s">
        <v>143</v>
      </c>
      <c r="CN163" s="68" t="s">
        <v>143</v>
      </c>
      <c r="CO163" s="68" t="s">
        <v>7944</v>
      </c>
      <c r="CP163" s="68" t="s">
        <v>143</v>
      </c>
      <c r="CQ163" s="68" t="s">
        <v>143</v>
      </c>
      <c r="CR163" s="68" t="s">
        <v>143</v>
      </c>
      <c r="CS163" s="68" t="s">
        <v>1</v>
      </c>
      <c r="CT163" s="68" t="s">
        <v>143</v>
      </c>
      <c r="CU163" s="68" t="s">
        <v>1</v>
      </c>
      <c r="CV163" s="68" t="s">
        <v>2092</v>
      </c>
      <c r="CW163" s="68" t="s">
        <v>143</v>
      </c>
      <c r="CX163" s="68" t="s">
        <v>258</v>
      </c>
      <c r="CY163" s="68" t="s">
        <v>166</v>
      </c>
      <c r="CZ163" s="68" t="s">
        <v>136</v>
      </c>
      <c r="DA163" s="68" t="s">
        <v>2495</v>
      </c>
      <c r="DB163" s="68" t="s">
        <v>143</v>
      </c>
      <c r="DC163" s="68" t="s">
        <v>143</v>
      </c>
      <c r="DD163" s="68" t="s">
        <v>5495</v>
      </c>
      <c r="DE163" s="68" t="s">
        <v>6302</v>
      </c>
      <c r="DF163" s="68" t="s">
        <v>652</v>
      </c>
      <c r="DG163" s="68" t="s">
        <v>143</v>
      </c>
      <c r="DH163" s="68" t="s">
        <v>7945</v>
      </c>
      <c r="DI163" s="68" t="s">
        <v>143</v>
      </c>
      <c r="DK163" s="3"/>
    </row>
    <row r="164" spans="1:115" s="68" customFormat="1" ht="25.5" hidden="1" x14ac:dyDescent="0.2">
      <c r="A164" s="73">
        <v>45323</v>
      </c>
      <c r="B164" s="3" t="s">
        <v>24</v>
      </c>
      <c r="C164" s="68">
        <v>119876</v>
      </c>
      <c r="D164" s="68" t="s">
        <v>7946</v>
      </c>
      <c r="E164" s="68" t="s">
        <v>373</v>
      </c>
      <c r="F164" s="69">
        <v>45348</v>
      </c>
      <c r="G164" s="68" t="s">
        <v>165</v>
      </c>
      <c r="H164" s="68" t="s">
        <v>166</v>
      </c>
      <c r="I164" s="70">
        <v>40.33</v>
      </c>
      <c r="J164" s="70">
        <v>40.33</v>
      </c>
      <c r="K164" s="71">
        <f t="shared" si="2"/>
        <v>1.8764152791289858E-3</v>
      </c>
      <c r="L164" s="68" t="s">
        <v>394</v>
      </c>
      <c r="M164" s="68" t="s">
        <v>129</v>
      </c>
      <c r="N164" s="68" t="s">
        <v>960</v>
      </c>
      <c r="O164" s="68" t="s">
        <v>318</v>
      </c>
      <c r="P164" s="93" t="s">
        <v>7891</v>
      </c>
      <c r="Q164" s="68" t="s">
        <v>170</v>
      </c>
      <c r="R164" s="68" t="s">
        <v>7947</v>
      </c>
      <c r="S164" s="68" t="s">
        <v>7948</v>
      </c>
      <c r="T164" s="68" t="s">
        <v>7949</v>
      </c>
      <c r="U164" s="68" t="s">
        <v>7950</v>
      </c>
      <c r="V164" s="68" t="s">
        <v>136</v>
      </c>
      <c r="W164" s="68" t="s">
        <v>137</v>
      </c>
      <c r="X164" s="68" t="s">
        <v>349</v>
      </c>
      <c r="Y164" s="68" t="s">
        <v>7951</v>
      </c>
      <c r="Z164" s="68" t="s">
        <v>7952</v>
      </c>
      <c r="AA164" s="68" t="s">
        <v>139</v>
      </c>
      <c r="AB164" s="68" t="s">
        <v>140</v>
      </c>
      <c r="AC164" s="68" t="s">
        <v>5272</v>
      </c>
      <c r="AD164" s="68" t="s">
        <v>143</v>
      </c>
      <c r="AE164" s="68" t="s">
        <v>5272</v>
      </c>
      <c r="AF164" s="68" t="s">
        <v>143</v>
      </c>
      <c r="AG164" s="68" t="s">
        <v>235</v>
      </c>
      <c r="AH164" s="68" t="s">
        <v>141</v>
      </c>
      <c r="AI164" s="68" t="s">
        <v>143</v>
      </c>
      <c r="AJ164" s="68" t="s">
        <v>143</v>
      </c>
      <c r="AK164" s="68" t="s">
        <v>142</v>
      </c>
      <c r="AL164" s="68" t="s">
        <v>143</v>
      </c>
      <c r="AM164" s="68" t="s">
        <v>7953</v>
      </c>
      <c r="AN164" s="68" t="s">
        <v>143</v>
      </c>
      <c r="AO164" s="68" t="s">
        <v>324</v>
      </c>
      <c r="AP164" s="68" t="s">
        <v>325</v>
      </c>
      <c r="AQ164" s="68" t="s">
        <v>326</v>
      </c>
      <c r="AR164" s="68" t="s">
        <v>178</v>
      </c>
      <c r="AS164" s="68" t="s">
        <v>179</v>
      </c>
      <c r="AT164" s="68" t="s">
        <v>327</v>
      </c>
      <c r="AU164" s="68" t="s">
        <v>328</v>
      </c>
      <c r="AV164" s="68" t="s">
        <v>145</v>
      </c>
      <c r="AW164" s="68" t="s">
        <v>146</v>
      </c>
      <c r="AX164" s="68" t="s">
        <v>972</v>
      </c>
      <c r="AY164" s="68" t="s">
        <v>148</v>
      </c>
      <c r="AZ164" s="68" t="s">
        <v>139</v>
      </c>
      <c r="BA164" s="68" t="s">
        <v>149</v>
      </c>
      <c r="BB164" s="68" t="s">
        <v>150</v>
      </c>
      <c r="BC164" s="68" t="s">
        <v>156</v>
      </c>
      <c r="BD164" s="68" t="s">
        <v>157</v>
      </c>
      <c r="BE164" s="68" t="s">
        <v>303</v>
      </c>
      <c r="BF164" s="68" t="s">
        <v>7952</v>
      </c>
      <c r="BG164" s="68" t="s">
        <v>5272</v>
      </c>
      <c r="BH164" s="68" t="s">
        <v>143</v>
      </c>
      <c r="BI164" s="68" t="s">
        <v>143</v>
      </c>
      <c r="BJ164" s="68" t="s">
        <v>143</v>
      </c>
      <c r="BK164" s="68" t="s">
        <v>136</v>
      </c>
      <c r="BL164" s="68" t="s">
        <v>143</v>
      </c>
      <c r="BM164" s="68" t="s">
        <v>160</v>
      </c>
      <c r="BN164" s="68" t="s">
        <v>143</v>
      </c>
      <c r="BO164" s="68" t="s">
        <v>143</v>
      </c>
      <c r="BP164" s="68" t="s">
        <v>143</v>
      </c>
      <c r="BQ164" s="68" t="s">
        <v>7954</v>
      </c>
      <c r="BR164" s="68" t="s">
        <v>5352</v>
      </c>
      <c r="BS164" s="68" t="s">
        <v>162</v>
      </c>
      <c r="BT164" s="68" t="s">
        <v>7953</v>
      </c>
      <c r="BU164" s="68" t="s">
        <v>7953</v>
      </c>
      <c r="BV164" s="68" t="s">
        <v>7360</v>
      </c>
      <c r="BW164" s="68" t="s">
        <v>7955</v>
      </c>
      <c r="BX164" s="68" t="s">
        <v>7955</v>
      </c>
      <c r="BY164" s="68" t="s">
        <v>148</v>
      </c>
      <c r="BZ164" s="68" t="s">
        <v>24</v>
      </c>
      <c r="CA164" s="68" t="s">
        <v>174</v>
      </c>
      <c r="CB164" s="68" t="s">
        <v>143</v>
      </c>
      <c r="CC164" s="68" t="s">
        <v>143</v>
      </c>
      <c r="CD164" s="68" t="s">
        <v>362</v>
      </c>
      <c r="CE164" s="68" t="s">
        <v>7891</v>
      </c>
      <c r="CF164" s="68" t="s">
        <v>2261</v>
      </c>
      <c r="CG164" s="68" t="s">
        <v>143</v>
      </c>
      <c r="CH164" s="68" t="s">
        <v>143</v>
      </c>
      <c r="CI164" s="68" t="s">
        <v>143</v>
      </c>
      <c r="CJ164" s="68" t="s">
        <v>5272</v>
      </c>
      <c r="CK164" s="68" t="s">
        <v>143</v>
      </c>
      <c r="CL164" s="68" t="s">
        <v>143</v>
      </c>
      <c r="CM164" s="68" t="s">
        <v>143</v>
      </c>
      <c r="CN164" s="68" t="s">
        <v>143</v>
      </c>
      <c r="CO164" s="68" t="s">
        <v>143</v>
      </c>
      <c r="CP164" s="68" t="s">
        <v>143</v>
      </c>
      <c r="CQ164" s="68" t="s">
        <v>143</v>
      </c>
      <c r="CR164" s="68" t="s">
        <v>143</v>
      </c>
      <c r="CS164" s="68" t="s">
        <v>1</v>
      </c>
      <c r="CT164" s="68" t="s">
        <v>143</v>
      </c>
      <c r="CU164" s="68" t="s">
        <v>1</v>
      </c>
      <c r="CV164" s="68" t="s">
        <v>1985</v>
      </c>
      <c r="CW164" s="68" t="s">
        <v>143</v>
      </c>
      <c r="CX164" s="68" t="s">
        <v>394</v>
      </c>
      <c r="CY164" s="68" t="s">
        <v>166</v>
      </c>
      <c r="CZ164" s="68" t="s">
        <v>136</v>
      </c>
      <c r="DA164" s="68" t="s">
        <v>1986</v>
      </c>
      <c r="DB164" s="68" t="s">
        <v>143</v>
      </c>
      <c r="DC164" s="68" t="s">
        <v>143</v>
      </c>
      <c r="DD164" s="68" t="s">
        <v>373</v>
      </c>
      <c r="DE164" s="68" t="s">
        <v>6302</v>
      </c>
      <c r="DF164" s="68" t="s">
        <v>7049</v>
      </c>
      <c r="DG164" s="68" t="s">
        <v>143</v>
      </c>
      <c r="DH164" s="68" t="s">
        <v>143</v>
      </c>
      <c r="DI164" s="68" t="s">
        <v>143</v>
      </c>
      <c r="DK164" s="3"/>
    </row>
    <row r="165" spans="1:115" s="68" customFormat="1" ht="25.5" hidden="1" x14ac:dyDescent="0.2">
      <c r="A165" s="73">
        <v>45323</v>
      </c>
      <c r="B165" s="3" t="s">
        <v>7652</v>
      </c>
      <c r="C165" s="68">
        <v>119935</v>
      </c>
      <c r="D165" s="68" t="s">
        <v>6858</v>
      </c>
      <c r="E165" s="68" t="s">
        <v>5495</v>
      </c>
      <c r="F165" s="69">
        <v>45348</v>
      </c>
      <c r="G165" s="68" t="s">
        <v>165</v>
      </c>
      <c r="H165" s="68" t="s">
        <v>127</v>
      </c>
      <c r="I165" s="70">
        <v>179.17</v>
      </c>
      <c r="J165" s="70">
        <v>179.17</v>
      </c>
      <c r="K165" s="71">
        <f t="shared" si="2"/>
        <v>8.3361598205192265E-3</v>
      </c>
      <c r="L165" s="68" t="s">
        <v>394</v>
      </c>
      <c r="M165" s="68" t="s">
        <v>129</v>
      </c>
      <c r="N165" s="68" t="s">
        <v>7027</v>
      </c>
      <c r="O165" s="68" t="s">
        <v>1056</v>
      </c>
      <c r="P165" s="93" t="s">
        <v>7956</v>
      </c>
      <c r="Q165" s="68" t="s">
        <v>132</v>
      </c>
      <c r="R165" s="68" t="s">
        <v>7957</v>
      </c>
      <c r="S165" s="68" t="s">
        <v>7958</v>
      </c>
      <c r="T165" s="68" t="s">
        <v>7959</v>
      </c>
      <c r="U165" s="68" t="s">
        <v>1856</v>
      </c>
      <c r="V165" s="68" t="s">
        <v>136</v>
      </c>
      <c r="W165" s="68" t="s">
        <v>137</v>
      </c>
      <c r="X165" s="68" t="s">
        <v>349</v>
      </c>
      <c r="Y165" s="68" t="s">
        <v>7960</v>
      </c>
      <c r="Z165" s="68" t="s">
        <v>7961</v>
      </c>
      <c r="AA165" s="68" t="s">
        <v>139</v>
      </c>
      <c r="AB165" s="68" t="s">
        <v>140</v>
      </c>
      <c r="AC165" s="68" t="s">
        <v>5272</v>
      </c>
      <c r="AD165" s="68" t="s">
        <v>143</v>
      </c>
      <c r="AE165" s="68" t="s">
        <v>5272</v>
      </c>
      <c r="AF165" s="68" t="s">
        <v>143</v>
      </c>
      <c r="AG165" s="68" t="s">
        <v>235</v>
      </c>
      <c r="AH165" s="68" t="s">
        <v>141</v>
      </c>
      <c r="AI165" s="68" t="s">
        <v>143</v>
      </c>
      <c r="AJ165" s="68" t="s">
        <v>143</v>
      </c>
      <c r="AK165" s="68" t="s">
        <v>142</v>
      </c>
      <c r="AL165" s="68" t="s">
        <v>143</v>
      </c>
      <c r="AM165" s="68" t="s">
        <v>6853</v>
      </c>
      <c r="AN165" s="68" t="s">
        <v>143</v>
      </c>
      <c r="AO165" s="68" t="s">
        <v>145</v>
      </c>
      <c r="AP165" s="68" t="s">
        <v>146</v>
      </c>
      <c r="AQ165" s="68" t="s">
        <v>1060</v>
      </c>
      <c r="AR165" s="68" t="s">
        <v>148</v>
      </c>
      <c r="AS165" s="68" t="s">
        <v>139</v>
      </c>
      <c r="AT165" s="68" t="s">
        <v>149</v>
      </c>
      <c r="AU165" s="68" t="s">
        <v>150</v>
      </c>
      <c r="AV165" s="68" t="s">
        <v>7034</v>
      </c>
      <c r="AW165" s="68" t="s">
        <v>7035</v>
      </c>
      <c r="AX165" s="68" t="s">
        <v>7036</v>
      </c>
      <c r="AY165" s="68" t="s">
        <v>148</v>
      </c>
      <c r="AZ165" s="68" t="s">
        <v>139</v>
      </c>
      <c r="BA165" s="68" t="s">
        <v>154</v>
      </c>
      <c r="BB165" s="68" t="s">
        <v>7037</v>
      </c>
      <c r="BC165" s="68" t="s">
        <v>156</v>
      </c>
      <c r="BD165" s="68" t="s">
        <v>157</v>
      </c>
      <c r="BE165" s="68" t="s">
        <v>303</v>
      </c>
      <c r="BF165" s="68" t="s">
        <v>7961</v>
      </c>
      <c r="BG165" s="68" t="s">
        <v>5272</v>
      </c>
      <c r="BH165" s="68" t="s">
        <v>143</v>
      </c>
      <c r="BI165" s="68" t="s">
        <v>143</v>
      </c>
      <c r="BJ165" s="68" t="s">
        <v>143</v>
      </c>
      <c r="BK165" s="68" t="s">
        <v>136</v>
      </c>
      <c r="BL165" s="68" t="s">
        <v>143</v>
      </c>
      <c r="BM165" s="68" t="s">
        <v>200</v>
      </c>
      <c r="BN165" s="68" t="s">
        <v>143</v>
      </c>
      <c r="BO165" s="68" t="s">
        <v>143</v>
      </c>
      <c r="BP165" s="68" t="s">
        <v>143</v>
      </c>
      <c r="BQ165" s="68" t="s">
        <v>7962</v>
      </c>
      <c r="BR165" s="68" t="s">
        <v>5352</v>
      </c>
      <c r="BS165" s="68" t="s">
        <v>162</v>
      </c>
      <c r="BT165" s="68" t="s">
        <v>6856</v>
      </c>
      <c r="BU165" s="68" t="s">
        <v>6856</v>
      </c>
      <c r="BV165" s="68" t="s">
        <v>1856</v>
      </c>
      <c r="BW165" s="68" t="s">
        <v>135</v>
      </c>
      <c r="BX165" s="68" t="s">
        <v>135</v>
      </c>
      <c r="BY165" s="68" t="s">
        <v>148</v>
      </c>
      <c r="BZ165" s="68" t="s">
        <v>7039</v>
      </c>
      <c r="CA165" s="68" t="s">
        <v>144</v>
      </c>
      <c r="CB165" s="68" t="s">
        <v>143</v>
      </c>
      <c r="CC165" s="68" t="s">
        <v>143</v>
      </c>
      <c r="CD165" s="68" t="s">
        <v>143</v>
      </c>
      <c r="CE165" s="68" t="s">
        <v>7956</v>
      </c>
      <c r="CF165" s="68" t="s">
        <v>6505</v>
      </c>
      <c r="CG165" s="68" t="s">
        <v>143</v>
      </c>
      <c r="CH165" s="68" t="s">
        <v>143</v>
      </c>
      <c r="CI165" s="68" t="s">
        <v>143</v>
      </c>
      <c r="CJ165" s="68" t="s">
        <v>5272</v>
      </c>
      <c r="CK165" s="68" t="s">
        <v>143</v>
      </c>
      <c r="CL165" s="68" t="s">
        <v>143</v>
      </c>
      <c r="CM165" s="68" t="s">
        <v>143</v>
      </c>
      <c r="CN165" s="68" t="s">
        <v>143</v>
      </c>
      <c r="CO165" s="68" t="s">
        <v>143</v>
      </c>
      <c r="CP165" s="68" t="s">
        <v>143</v>
      </c>
      <c r="CQ165" s="68" t="s">
        <v>143</v>
      </c>
      <c r="CR165" s="68" t="s">
        <v>143</v>
      </c>
      <c r="CS165" s="68" t="s">
        <v>1</v>
      </c>
      <c r="CT165" s="68" t="s">
        <v>143</v>
      </c>
      <c r="CU165" s="68" t="s">
        <v>1</v>
      </c>
      <c r="CV165" s="68" t="s">
        <v>1985</v>
      </c>
      <c r="CW165" s="68" t="s">
        <v>143</v>
      </c>
      <c r="CX165" s="68" t="s">
        <v>394</v>
      </c>
      <c r="CY165" s="68" t="s">
        <v>127</v>
      </c>
      <c r="CZ165" s="68" t="s">
        <v>136</v>
      </c>
      <c r="DA165" s="68" t="s">
        <v>1986</v>
      </c>
      <c r="DB165" s="68" t="s">
        <v>143</v>
      </c>
      <c r="DC165" s="68" t="s">
        <v>143</v>
      </c>
      <c r="DD165" s="68" t="s">
        <v>5495</v>
      </c>
      <c r="DE165" s="68" t="s">
        <v>6302</v>
      </c>
      <c r="DF165" s="68" t="s">
        <v>7049</v>
      </c>
      <c r="DG165" s="68" t="s">
        <v>143</v>
      </c>
      <c r="DH165" s="68" t="s">
        <v>143</v>
      </c>
      <c r="DI165" s="68" t="s">
        <v>143</v>
      </c>
      <c r="DK165" s="3"/>
    </row>
    <row r="166" spans="1:115" s="68" customFormat="1" hidden="1" x14ac:dyDescent="0.2">
      <c r="A166" s="73">
        <v>45323</v>
      </c>
      <c r="B166" s="3" t="s">
        <v>12718</v>
      </c>
      <c r="C166" s="68">
        <v>120158</v>
      </c>
      <c r="D166" s="68" t="s">
        <v>7963</v>
      </c>
      <c r="E166" s="68" t="s">
        <v>5495</v>
      </c>
      <c r="F166" s="69">
        <v>45349</v>
      </c>
      <c r="G166" s="68" t="s">
        <v>165</v>
      </c>
      <c r="H166" s="68" t="s">
        <v>166</v>
      </c>
      <c r="I166" s="70">
        <v>179.17</v>
      </c>
      <c r="J166" s="70">
        <v>179.17</v>
      </c>
      <c r="K166" s="71">
        <f t="shared" si="2"/>
        <v>8.3361598205192265E-3</v>
      </c>
      <c r="L166" s="68" t="s">
        <v>394</v>
      </c>
      <c r="M166" s="68" t="s">
        <v>7246</v>
      </c>
      <c r="N166" s="68" t="s">
        <v>960</v>
      </c>
      <c r="O166" s="68" t="s">
        <v>4822</v>
      </c>
      <c r="P166" s="93" t="s">
        <v>7964</v>
      </c>
      <c r="Q166" s="68" t="s">
        <v>132</v>
      </c>
      <c r="R166" s="68" t="s">
        <v>7965</v>
      </c>
      <c r="S166" s="68" t="s">
        <v>7966</v>
      </c>
      <c r="T166" s="68" t="s">
        <v>469</v>
      </c>
      <c r="U166" s="68" t="s">
        <v>135</v>
      </c>
      <c r="V166" s="68" t="s">
        <v>136</v>
      </c>
      <c r="W166" s="68" t="s">
        <v>137</v>
      </c>
      <c r="X166" s="68" t="s">
        <v>349</v>
      </c>
      <c r="Y166" s="68" t="s">
        <v>7967</v>
      </c>
      <c r="Z166" s="68" t="s">
        <v>7968</v>
      </c>
      <c r="AA166" s="68" t="s">
        <v>139</v>
      </c>
      <c r="AB166" s="68" t="s">
        <v>226</v>
      </c>
      <c r="AC166" s="68" t="s">
        <v>5272</v>
      </c>
      <c r="AD166" s="68" t="s">
        <v>143</v>
      </c>
      <c r="AE166" s="68" t="s">
        <v>5272</v>
      </c>
      <c r="AF166" s="68" t="s">
        <v>143</v>
      </c>
      <c r="AG166" s="68" t="s">
        <v>235</v>
      </c>
      <c r="AH166" s="68" t="s">
        <v>141</v>
      </c>
      <c r="AI166" s="68" t="s">
        <v>143</v>
      </c>
      <c r="AJ166" s="68" t="s">
        <v>143</v>
      </c>
      <c r="AK166" s="68" t="s">
        <v>207</v>
      </c>
      <c r="AL166" s="68" t="s">
        <v>143</v>
      </c>
      <c r="AM166" s="68" t="s">
        <v>6853</v>
      </c>
      <c r="AN166" s="68" t="s">
        <v>143</v>
      </c>
      <c r="AO166" s="68" t="s">
        <v>4828</v>
      </c>
      <c r="AP166" s="68" t="s">
        <v>4828</v>
      </c>
      <c r="AQ166" s="68" t="s">
        <v>309</v>
      </c>
      <c r="AR166" s="68" t="s">
        <v>148</v>
      </c>
      <c r="AS166" s="68" t="s">
        <v>139</v>
      </c>
      <c r="AT166" s="68" t="s">
        <v>4828</v>
      </c>
      <c r="AU166" s="68" t="s">
        <v>4828</v>
      </c>
      <c r="AV166" s="68" t="s">
        <v>145</v>
      </c>
      <c r="AW166" s="68" t="s">
        <v>146</v>
      </c>
      <c r="AX166" s="68" t="s">
        <v>972</v>
      </c>
      <c r="AY166" s="68" t="s">
        <v>148</v>
      </c>
      <c r="AZ166" s="68" t="s">
        <v>139</v>
      </c>
      <c r="BA166" s="68" t="s">
        <v>149</v>
      </c>
      <c r="BB166" s="68" t="s">
        <v>150</v>
      </c>
      <c r="BC166" s="68" t="s">
        <v>156</v>
      </c>
      <c r="BD166" s="68" t="s">
        <v>157</v>
      </c>
      <c r="BE166" s="68" t="s">
        <v>303</v>
      </c>
      <c r="BF166" s="68" t="s">
        <v>7969</v>
      </c>
      <c r="BG166" s="68" t="s">
        <v>5272</v>
      </c>
      <c r="BH166" s="68" t="s">
        <v>143</v>
      </c>
      <c r="BI166" s="68" t="s">
        <v>143</v>
      </c>
      <c r="BJ166" s="68" t="s">
        <v>143</v>
      </c>
      <c r="BK166" s="68" t="s">
        <v>136</v>
      </c>
      <c r="BL166" s="68" t="s">
        <v>143</v>
      </c>
      <c r="BM166" s="68" t="s">
        <v>1674</v>
      </c>
      <c r="BN166" s="68" t="s">
        <v>143</v>
      </c>
      <c r="BO166" s="68" t="s">
        <v>143</v>
      </c>
      <c r="BP166" s="68" t="s">
        <v>143</v>
      </c>
      <c r="BQ166" s="68" t="s">
        <v>3107</v>
      </c>
      <c r="BR166" s="68" t="s">
        <v>5352</v>
      </c>
      <c r="BS166" s="68" t="s">
        <v>162</v>
      </c>
      <c r="BT166" s="68" t="s">
        <v>6856</v>
      </c>
      <c r="BU166" s="68" t="s">
        <v>6856</v>
      </c>
      <c r="BV166" s="68" t="s">
        <v>135</v>
      </c>
      <c r="BW166" s="68" t="s">
        <v>135</v>
      </c>
      <c r="BX166" s="68" t="s">
        <v>135</v>
      </c>
      <c r="BY166" s="68" t="s">
        <v>148</v>
      </c>
      <c r="BZ166" s="68" t="s">
        <v>975</v>
      </c>
      <c r="CA166" s="68" t="s">
        <v>144</v>
      </c>
      <c r="CB166" s="68" t="s">
        <v>143</v>
      </c>
      <c r="CC166" s="68" t="s">
        <v>143</v>
      </c>
      <c r="CD166" s="68" t="s">
        <v>143</v>
      </c>
      <c r="CE166" s="68" t="s">
        <v>7964</v>
      </c>
      <c r="CF166" s="68" t="s">
        <v>6505</v>
      </c>
      <c r="CG166" s="68" t="s">
        <v>143</v>
      </c>
      <c r="CH166" s="68" t="s">
        <v>143</v>
      </c>
      <c r="CI166" s="68" t="s">
        <v>143</v>
      </c>
      <c r="CJ166" s="68" t="s">
        <v>5272</v>
      </c>
      <c r="CK166" s="68" t="s">
        <v>143</v>
      </c>
      <c r="CL166" s="68" t="s">
        <v>143</v>
      </c>
      <c r="CM166" s="68" t="s">
        <v>143</v>
      </c>
      <c r="CN166" s="68" t="s">
        <v>143</v>
      </c>
      <c r="CO166" s="68" t="s">
        <v>143</v>
      </c>
      <c r="CP166" s="68" t="s">
        <v>143</v>
      </c>
      <c r="CQ166" s="68" t="s">
        <v>143</v>
      </c>
      <c r="CR166" s="68" t="s">
        <v>143</v>
      </c>
      <c r="CS166" s="68" t="s">
        <v>1</v>
      </c>
      <c r="CT166" s="68" t="s">
        <v>143</v>
      </c>
      <c r="CU166" s="68" t="s">
        <v>1</v>
      </c>
      <c r="CV166" s="68" t="s">
        <v>1985</v>
      </c>
      <c r="CW166" s="68" t="s">
        <v>143</v>
      </c>
      <c r="CX166" s="68" t="s">
        <v>394</v>
      </c>
      <c r="CY166" s="68" t="s">
        <v>166</v>
      </c>
      <c r="CZ166" s="68" t="s">
        <v>136</v>
      </c>
      <c r="DA166" s="68" t="s">
        <v>1986</v>
      </c>
      <c r="DB166" s="68" t="s">
        <v>7970</v>
      </c>
      <c r="DC166" s="68" t="s">
        <v>143</v>
      </c>
      <c r="DD166" s="68" t="s">
        <v>5495</v>
      </c>
      <c r="DE166" s="68" t="s">
        <v>6302</v>
      </c>
      <c r="DF166" s="68" t="s">
        <v>7971</v>
      </c>
      <c r="DG166" s="68" t="s">
        <v>143</v>
      </c>
      <c r="DH166" s="68" t="s">
        <v>143</v>
      </c>
      <c r="DI166" s="68" t="s">
        <v>143</v>
      </c>
      <c r="DK166" s="3"/>
    </row>
    <row r="167" spans="1:115" s="68" customFormat="1" hidden="1" x14ac:dyDescent="0.2">
      <c r="A167" s="73">
        <v>45323</v>
      </c>
      <c r="B167" s="3" t="s">
        <v>12718</v>
      </c>
      <c r="C167" s="68">
        <v>120292</v>
      </c>
      <c r="D167" s="68" t="s">
        <v>7972</v>
      </c>
      <c r="E167" s="68" t="s">
        <v>373</v>
      </c>
      <c r="F167" s="69">
        <v>45349</v>
      </c>
      <c r="G167" s="68" t="s">
        <v>257</v>
      </c>
      <c r="H167" s="68" t="s">
        <v>166</v>
      </c>
      <c r="I167" s="70">
        <v>250</v>
      </c>
      <c r="J167" s="70">
        <v>250</v>
      </c>
      <c r="K167" s="71">
        <f t="shared" si="2"/>
        <v>1.16316345098499E-2</v>
      </c>
      <c r="L167" s="68" t="s">
        <v>374</v>
      </c>
      <c r="M167" s="68" t="s">
        <v>7246</v>
      </c>
      <c r="N167" s="68" t="s">
        <v>259</v>
      </c>
      <c r="O167" s="68" t="s">
        <v>4762</v>
      </c>
      <c r="P167" s="93" t="s">
        <v>7973</v>
      </c>
      <c r="Q167" s="68" t="s">
        <v>170</v>
      </c>
      <c r="R167" s="68" t="s">
        <v>7974</v>
      </c>
      <c r="S167" s="68" t="s">
        <v>4765</v>
      </c>
      <c r="T167" s="68" t="s">
        <v>135</v>
      </c>
      <c r="U167" s="68" t="s">
        <v>135</v>
      </c>
      <c r="V167" s="68" t="s">
        <v>506</v>
      </c>
      <c r="W167" s="68" t="s">
        <v>137</v>
      </c>
      <c r="X167" s="68" t="s">
        <v>379</v>
      </c>
      <c r="Y167" s="68" t="s">
        <v>7975</v>
      </c>
      <c r="Z167" s="68" t="s">
        <v>7976</v>
      </c>
      <c r="AA167" s="68" t="s">
        <v>139</v>
      </c>
      <c r="AB167" s="68" t="s">
        <v>226</v>
      </c>
      <c r="AC167" s="68" t="s">
        <v>5272</v>
      </c>
      <c r="AD167" s="68" t="s">
        <v>143</v>
      </c>
      <c r="AE167" s="68" t="s">
        <v>5272</v>
      </c>
      <c r="AF167" s="68" t="s">
        <v>7977</v>
      </c>
      <c r="AG167" s="68" t="s">
        <v>5675</v>
      </c>
      <c r="AH167" s="68" t="s">
        <v>265</v>
      </c>
      <c r="AI167" s="68" t="s">
        <v>143</v>
      </c>
      <c r="AJ167" s="68" t="s">
        <v>143</v>
      </c>
      <c r="AK167" s="68" t="s">
        <v>207</v>
      </c>
      <c r="AL167" s="68" t="s">
        <v>143</v>
      </c>
      <c r="AM167" s="68" t="s">
        <v>5723</v>
      </c>
      <c r="AN167" s="68" t="s">
        <v>143</v>
      </c>
      <c r="AO167" s="68" t="s">
        <v>3410</v>
      </c>
      <c r="AP167" s="68" t="s">
        <v>3411</v>
      </c>
      <c r="AQ167" s="68" t="s">
        <v>4766</v>
      </c>
      <c r="AR167" s="68" t="s">
        <v>250</v>
      </c>
      <c r="AS167" s="68" t="s">
        <v>179</v>
      </c>
      <c r="AT167" s="68" t="s">
        <v>3413</v>
      </c>
      <c r="AU167" s="68" t="s">
        <v>3414</v>
      </c>
      <c r="AV167" s="68" t="s">
        <v>272</v>
      </c>
      <c r="AW167" s="68" t="s">
        <v>273</v>
      </c>
      <c r="AX167" s="68" t="s">
        <v>274</v>
      </c>
      <c r="AY167" s="68" t="s">
        <v>148</v>
      </c>
      <c r="AZ167" s="68" t="s">
        <v>139</v>
      </c>
      <c r="BA167" s="68" t="s">
        <v>154</v>
      </c>
      <c r="BB167" s="68" t="s">
        <v>275</v>
      </c>
      <c r="BC167" s="68" t="s">
        <v>156</v>
      </c>
      <c r="BD167" s="68" t="s">
        <v>157</v>
      </c>
      <c r="BE167" s="68" t="s">
        <v>303</v>
      </c>
      <c r="BF167" s="68" t="s">
        <v>7976</v>
      </c>
      <c r="BG167" s="68" t="s">
        <v>5272</v>
      </c>
      <c r="BH167" s="68" t="s">
        <v>170</v>
      </c>
      <c r="BI167" s="68" t="s">
        <v>143</v>
      </c>
      <c r="BJ167" s="68" t="s">
        <v>143</v>
      </c>
      <c r="BK167" s="68" t="s">
        <v>136</v>
      </c>
      <c r="BL167" s="68" t="s">
        <v>143</v>
      </c>
      <c r="BM167" s="68" t="s">
        <v>200</v>
      </c>
      <c r="BN167" s="68" t="s">
        <v>200</v>
      </c>
      <c r="BO167" s="68" t="s">
        <v>373</v>
      </c>
      <c r="BP167" s="68" t="s">
        <v>143</v>
      </c>
      <c r="BQ167" s="68" t="s">
        <v>1495</v>
      </c>
      <c r="BR167" s="68" t="s">
        <v>5352</v>
      </c>
      <c r="BS167" s="68" t="s">
        <v>162</v>
      </c>
      <c r="BT167" s="68" t="s">
        <v>5723</v>
      </c>
      <c r="BU167" s="68" t="s">
        <v>5723</v>
      </c>
      <c r="BV167" s="68" t="s">
        <v>135</v>
      </c>
      <c r="BW167" s="68" t="s">
        <v>135</v>
      </c>
      <c r="BX167" s="68" t="s">
        <v>135</v>
      </c>
      <c r="BY167" s="68" t="s">
        <v>148</v>
      </c>
      <c r="BZ167" s="68" t="s">
        <v>7978</v>
      </c>
      <c r="CA167" s="68" t="s">
        <v>174</v>
      </c>
      <c r="CB167" s="68" t="s">
        <v>143</v>
      </c>
      <c r="CC167" s="68" t="s">
        <v>143</v>
      </c>
      <c r="CD167" s="68" t="s">
        <v>143</v>
      </c>
      <c r="CE167" s="68" t="s">
        <v>7979</v>
      </c>
      <c r="CF167" s="68" t="s">
        <v>2261</v>
      </c>
      <c r="CG167" s="68" t="s">
        <v>143</v>
      </c>
      <c r="CH167" s="68" t="s">
        <v>143</v>
      </c>
      <c r="CI167" s="68" t="s">
        <v>143</v>
      </c>
      <c r="CJ167" s="68" t="s">
        <v>5272</v>
      </c>
      <c r="CK167" s="68" t="s">
        <v>143</v>
      </c>
      <c r="CL167" s="68" t="s">
        <v>143</v>
      </c>
      <c r="CM167" s="68" t="s">
        <v>143</v>
      </c>
      <c r="CN167" s="68" t="s">
        <v>143</v>
      </c>
      <c r="CO167" s="68" t="s">
        <v>6762</v>
      </c>
      <c r="CP167" s="68" t="s">
        <v>143</v>
      </c>
      <c r="CQ167" s="68" t="s">
        <v>143</v>
      </c>
      <c r="CR167" s="68" t="s">
        <v>143</v>
      </c>
      <c r="CS167" s="68" t="s">
        <v>1</v>
      </c>
      <c r="CT167" s="68" t="s">
        <v>143</v>
      </c>
      <c r="CU167" s="68" t="s">
        <v>1</v>
      </c>
      <c r="CV167" s="68" t="s">
        <v>1985</v>
      </c>
      <c r="CW167" s="68" t="s">
        <v>143</v>
      </c>
      <c r="CX167" s="68" t="s">
        <v>374</v>
      </c>
      <c r="CY167" s="68" t="s">
        <v>166</v>
      </c>
      <c r="CZ167" s="68" t="s">
        <v>136</v>
      </c>
      <c r="DA167" s="68" t="s">
        <v>1986</v>
      </c>
      <c r="DB167" s="68" t="s">
        <v>143</v>
      </c>
      <c r="DC167" s="68" t="s">
        <v>143</v>
      </c>
      <c r="DD167" s="68" t="s">
        <v>373</v>
      </c>
      <c r="DE167" s="68" t="s">
        <v>6302</v>
      </c>
      <c r="DF167" s="68" t="s">
        <v>7971</v>
      </c>
      <c r="DG167" s="68" t="s">
        <v>143</v>
      </c>
      <c r="DH167" s="68" t="s">
        <v>7980</v>
      </c>
      <c r="DI167" s="68" t="s">
        <v>143</v>
      </c>
      <c r="DK167" s="3"/>
    </row>
    <row r="168" spans="1:115" s="68" customFormat="1" hidden="1" x14ac:dyDescent="0.2">
      <c r="A168" s="73">
        <v>45323</v>
      </c>
      <c r="B168" s="3" t="s">
        <v>15606</v>
      </c>
      <c r="C168" s="68">
        <v>120541</v>
      </c>
      <c r="D168" s="68" t="s">
        <v>7981</v>
      </c>
      <c r="E168" s="68" t="s">
        <v>164</v>
      </c>
      <c r="F168" s="69">
        <v>45350</v>
      </c>
      <c r="G168" s="68" t="s">
        <v>165</v>
      </c>
      <c r="H168" s="68" t="s">
        <v>166</v>
      </c>
      <c r="I168" s="70">
        <v>100</v>
      </c>
      <c r="J168" s="70">
        <v>100</v>
      </c>
      <c r="K168" s="71">
        <f t="shared" si="2"/>
        <v>4.6526538039399603E-3</v>
      </c>
      <c r="L168" s="68" t="s">
        <v>316</v>
      </c>
      <c r="M168" s="68" t="s">
        <v>7145</v>
      </c>
      <c r="N168" s="68" t="s">
        <v>1056</v>
      </c>
      <c r="O168" s="68" t="s">
        <v>7982</v>
      </c>
      <c r="P168" s="93" t="s">
        <v>7983</v>
      </c>
      <c r="Q168" s="68" t="s">
        <v>170</v>
      </c>
      <c r="R168" s="68" t="s">
        <v>7984</v>
      </c>
      <c r="S168" s="68" t="s">
        <v>7985</v>
      </c>
      <c r="T168" s="68" t="s">
        <v>135</v>
      </c>
      <c r="U168" s="68" t="s">
        <v>135</v>
      </c>
      <c r="V168" s="68" t="s">
        <v>136</v>
      </c>
      <c r="W168" s="68" t="s">
        <v>137</v>
      </c>
      <c r="X168" s="68" t="s">
        <v>322</v>
      </c>
      <c r="Y168" s="68" t="s">
        <v>7986</v>
      </c>
      <c r="Z168" s="68" t="s">
        <v>7987</v>
      </c>
      <c r="AA168" s="68" t="s">
        <v>139</v>
      </c>
      <c r="AB168" s="68" t="s">
        <v>323</v>
      </c>
      <c r="AC168" s="68" t="s">
        <v>5272</v>
      </c>
      <c r="AD168" s="68" t="s">
        <v>143</v>
      </c>
      <c r="AE168" s="68" t="s">
        <v>432</v>
      </c>
      <c r="AF168" s="68" t="s">
        <v>143</v>
      </c>
      <c r="AG168" s="68" t="s">
        <v>235</v>
      </c>
      <c r="AH168" s="68" t="s">
        <v>141</v>
      </c>
      <c r="AI168" s="68" t="s">
        <v>143</v>
      </c>
      <c r="AJ168" s="68" t="s">
        <v>432</v>
      </c>
      <c r="AK168" s="68" t="s">
        <v>207</v>
      </c>
      <c r="AL168" s="68" t="s">
        <v>143</v>
      </c>
      <c r="AM168" s="68" t="s">
        <v>432</v>
      </c>
      <c r="AN168" s="68" t="s">
        <v>174</v>
      </c>
      <c r="AO168" s="68" t="s">
        <v>7988</v>
      </c>
      <c r="AP168" s="68" t="s">
        <v>7989</v>
      </c>
      <c r="AQ168" s="68" t="s">
        <v>7990</v>
      </c>
      <c r="AR168" s="68" t="s">
        <v>430</v>
      </c>
      <c r="AS168" s="68" t="s">
        <v>431</v>
      </c>
      <c r="AT168" s="68" t="s">
        <v>5943</v>
      </c>
      <c r="AU168" s="68" t="s">
        <v>7991</v>
      </c>
      <c r="AV168" s="68" t="s">
        <v>145</v>
      </c>
      <c r="AW168" s="68" t="s">
        <v>146</v>
      </c>
      <c r="AX168" s="68" t="s">
        <v>1060</v>
      </c>
      <c r="AY168" s="68" t="s">
        <v>148</v>
      </c>
      <c r="AZ168" s="68" t="s">
        <v>139</v>
      </c>
      <c r="BA168" s="68" t="s">
        <v>149</v>
      </c>
      <c r="BB168" s="68" t="s">
        <v>150</v>
      </c>
      <c r="BC168" s="68" t="s">
        <v>156</v>
      </c>
      <c r="BD168" s="68" t="s">
        <v>157</v>
      </c>
      <c r="BE168" s="68" t="s">
        <v>303</v>
      </c>
      <c r="BF168" s="68" t="s">
        <v>7987</v>
      </c>
      <c r="BG168" s="68" t="s">
        <v>5272</v>
      </c>
      <c r="BH168" s="68" t="s">
        <v>170</v>
      </c>
      <c r="BI168" s="68" t="s">
        <v>7992</v>
      </c>
      <c r="BJ168" s="68" t="s">
        <v>143</v>
      </c>
      <c r="BK168" s="68" t="s">
        <v>136</v>
      </c>
      <c r="BL168" s="68" t="s">
        <v>143</v>
      </c>
      <c r="BM168" s="68" t="s">
        <v>160</v>
      </c>
      <c r="BN168" s="68" t="s">
        <v>160</v>
      </c>
      <c r="BO168" s="68" t="s">
        <v>143</v>
      </c>
      <c r="BP168" s="68" t="s">
        <v>143</v>
      </c>
      <c r="BQ168" s="68" t="s">
        <v>4508</v>
      </c>
      <c r="BR168" s="68" t="s">
        <v>5352</v>
      </c>
      <c r="BS168" s="68" t="s">
        <v>162</v>
      </c>
      <c r="BT168" s="68" t="s">
        <v>432</v>
      </c>
      <c r="BU168" s="68" t="s">
        <v>432</v>
      </c>
      <c r="BV168" s="68" t="s">
        <v>135</v>
      </c>
      <c r="BW168" s="68" t="s">
        <v>135</v>
      </c>
      <c r="BX168" s="68" t="s">
        <v>135</v>
      </c>
      <c r="BY168" s="68" t="s">
        <v>148</v>
      </c>
      <c r="BZ168" s="68" t="s">
        <v>5819</v>
      </c>
      <c r="CA168" s="68" t="s">
        <v>174</v>
      </c>
      <c r="CB168" s="68" t="s">
        <v>143</v>
      </c>
      <c r="CC168" s="68" t="s">
        <v>143</v>
      </c>
      <c r="CD168" s="68" t="s">
        <v>143</v>
      </c>
      <c r="CE168" s="68" t="s">
        <v>7993</v>
      </c>
      <c r="CF168" s="68" t="s">
        <v>2261</v>
      </c>
      <c r="CG168" s="68" t="s">
        <v>2261</v>
      </c>
      <c r="CH168" s="68" t="s">
        <v>143</v>
      </c>
      <c r="CI168" s="68" t="s">
        <v>143</v>
      </c>
      <c r="CJ168" s="68" t="s">
        <v>5272</v>
      </c>
      <c r="CK168" s="68" t="s">
        <v>143</v>
      </c>
      <c r="CL168" s="68" t="s">
        <v>143</v>
      </c>
      <c r="CM168" s="68" t="s">
        <v>143</v>
      </c>
      <c r="CN168" s="68" t="s">
        <v>143</v>
      </c>
      <c r="CO168" s="68" t="s">
        <v>143</v>
      </c>
      <c r="CP168" s="68" t="s">
        <v>143</v>
      </c>
      <c r="CQ168" s="68" t="s">
        <v>143</v>
      </c>
      <c r="CR168" s="68" t="s">
        <v>143</v>
      </c>
      <c r="CS168" s="68" t="s">
        <v>1</v>
      </c>
      <c r="CT168" s="68" t="s">
        <v>143</v>
      </c>
      <c r="CU168" s="68" t="s">
        <v>1</v>
      </c>
      <c r="CV168" s="68" t="s">
        <v>1985</v>
      </c>
      <c r="CW168" s="68" t="s">
        <v>1985</v>
      </c>
      <c r="CX168" s="68" t="s">
        <v>316</v>
      </c>
      <c r="CY168" s="68" t="s">
        <v>166</v>
      </c>
      <c r="CZ168" s="68" t="s">
        <v>136</v>
      </c>
      <c r="DA168" s="68" t="s">
        <v>1986</v>
      </c>
      <c r="DB168" s="68" t="s">
        <v>143</v>
      </c>
      <c r="DC168" s="68" t="s">
        <v>143</v>
      </c>
      <c r="DD168" s="68" t="s">
        <v>164</v>
      </c>
      <c r="DE168" s="68" t="s">
        <v>6302</v>
      </c>
      <c r="DF168" s="68" t="s">
        <v>935</v>
      </c>
      <c r="DG168" s="68" t="s">
        <v>143</v>
      </c>
      <c r="DH168" s="68" t="s">
        <v>143</v>
      </c>
      <c r="DI168" s="68" t="s">
        <v>143</v>
      </c>
      <c r="DK168" s="3"/>
    </row>
    <row r="169" spans="1:115" s="68" customFormat="1" hidden="1" x14ac:dyDescent="0.2">
      <c r="A169" s="73">
        <v>45323</v>
      </c>
      <c r="B169" s="3" t="s">
        <v>15606</v>
      </c>
      <c r="C169" s="68">
        <v>120594</v>
      </c>
      <c r="D169" s="68" t="s">
        <v>7981</v>
      </c>
      <c r="E169" s="68" t="s">
        <v>164</v>
      </c>
      <c r="F169" s="69">
        <v>45350</v>
      </c>
      <c r="G169" s="68" t="s">
        <v>165</v>
      </c>
      <c r="H169" s="68" t="s">
        <v>166</v>
      </c>
      <c r="I169" s="70">
        <v>59</v>
      </c>
      <c r="J169" s="70">
        <v>59</v>
      </c>
      <c r="K169" s="71">
        <f t="shared" si="2"/>
        <v>2.7450657443245765E-3</v>
      </c>
      <c r="L169" s="68" t="s">
        <v>316</v>
      </c>
      <c r="M169" s="68" t="s">
        <v>7145</v>
      </c>
      <c r="N169" s="68" t="s">
        <v>1056</v>
      </c>
      <c r="O169" s="68" t="s">
        <v>318</v>
      </c>
      <c r="P169" s="93" t="s">
        <v>7983</v>
      </c>
      <c r="Q169" s="68" t="s">
        <v>170</v>
      </c>
      <c r="R169" s="68" t="s">
        <v>7994</v>
      </c>
      <c r="S169" s="68" t="s">
        <v>7995</v>
      </c>
      <c r="T169" s="68" t="s">
        <v>135</v>
      </c>
      <c r="U169" s="68" t="s">
        <v>135</v>
      </c>
      <c r="V169" s="68" t="s">
        <v>136</v>
      </c>
      <c r="W169" s="68" t="s">
        <v>137</v>
      </c>
      <c r="X169" s="68" t="s">
        <v>322</v>
      </c>
      <c r="Y169" s="68" t="s">
        <v>7996</v>
      </c>
      <c r="Z169" s="68" t="s">
        <v>7997</v>
      </c>
      <c r="AA169" s="68" t="s">
        <v>139</v>
      </c>
      <c r="AB169" s="68" t="s">
        <v>323</v>
      </c>
      <c r="AC169" s="68" t="s">
        <v>5272</v>
      </c>
      <c r="AD169" s="68" t="s">
        <v>143</v>
      </c>
      <c r="AE169" s="68" t="s">
        <v>7998</v>
      </c>
      <c r="AF169" s="68" t="s">
        <v>143</v>
      </c>
      <c r="AG169" s="68" t="s">
        <v>235</v>
      </c>
      <c r="AH169" s="68" t="s">
        <v>141</v>
      </c>
      <c r="AI169" s="68" t="s">
        <v>143</v>
      </c>
      <c r="AJ169" s="68" t="s">
        <v>7998</v>
      </c>
      <c r="AK169" s="68" t="s">
        <v>207</v>
      </c>
      <c r="AL169" s="68" t="s">
        <v>143</v>
      </c>
      <c r="AM169" s="68" t="s">
        <v>7998</v>
      </c>
      <c r="AN169" s="68" t="s">
        <v>174</v>
      </c>
      <c r="AO169" s="68" t="s">
        <v>324</v>
      </c>
      <c r="AP169" s="68" t="s">
        <v>325</v>
      </c>
      <c r="AQ169" s="68" t="s">
        <v>326</v>
      </c>
      <c r="AR169" s="68" t="s">
        <v>178</v>
      </c>
      <c r="AS169" s="68" t="s">
        <v>179</v>
      </c>
      <c r="AT169" s="68" t="s">
        <v>327</v>
      </c>
      <c r="AU169" s="68" t="s">
        <v>328</v>
      </c>
      <c r="AV169" s="68" t="s">
        <v>145</v>
      </c>
      <c r="AW169" s="68" t="s">
        <v>146</v>
      </c>
      <c r="AX169" s="68" t="s">
        <v>1060</v>
      </c>
      <c r="AY169" s="68" t="s">
        <v>148</v>
      </c>
      <c r="AZ169" s="68" t="s">
        <v>139</v>
      </c>
      <c r="BA169" s="68" t="s">
        <v>149</v>
      </c>
      <c r="BB169" s="68" t="s">
        <v>150</v>
      </c>
      <c r="BC169" s="68" t="s">
        <v>156</v>
      </c>
      <c r="BD169" s="68" t="s">
        <v>157</v>
      </c>
      <c r="BE169" s="68" t="s">
        <v>303</v>
      </c>
      <c r="BF169" s="68" t="s">
        <v>7997</v>
      </c>
      <c r="BG169" s="68" t="s">
        <v>5272</v>
      </c>
      <c r="BH169" s="68" t="s">
        <v>170</v>
      </c>
      <c r="BI169" s="68" t="s">
        <v>7999</v>
      </c>
      <c r="BJ169" s="68" t="s">
        <v>143</v>
      </c>
      <c r="BK169" s="68" t="s">
        <v>136</v>
      </c>
      <c r="BL169" s="68" t="s">
        <v>143</v>
      </c>
      <c r="BM169" s="68" t="s">
        <v>160</v>
      </c>
      <c r="BN169" s="68" t="s">
        <v>160</v>
      </c>
      <c r="BO169" s="68" t="s">
        <v>143</v>
      </c>
      <c r="BP169" s="68" t="s">
        <v>143</v>
      </c>
      <c r="BQ169" s="68" t="s">
        <v>3313</v>
      </c>
      <c r="BR169" s="68" t="s">
        <v>5352</v>
      </c>
      <c r="BS169" s="68" t="s">
        <v>162</v>
      </c>
      <c r="BT169" s="68" t="s">
        <v>7998</v>
      </c>
      <c r="BU169" s="68" t="s">
        <v>7998</v>
      </c>
      <c r="BV169" s="68" t="s">
        <v>135</v>
      </c>
      <c r="BW169" s="68" t="s">
        <v>135</v>
      </c>
      <c r="BX169" s="68" t="s">
        <v>135</v>
      </c>
      <c r="BY169" s="68" t="s">
        <v>148</v>
      </c>
      <c r="BZ169" s="68" t="s">
        <v>1653</v>
      </c>
      <c r="CA169" s="68" t="s">
        <v>174</v>
      </c>
      <c r="CB169" s="68" t="s">
        <v>143</v>
      </c>
      <c r="CC169" s="68" t="s">
        <v>143</v>
      </c>
      <c r="CD169" s="68" t="s">
        <v>143</v>
      </c>
      <c r="CE169" s="68" t="s">
        <v>8000</v>
      </c>
      <c r="CF169" s="68" t="s">
        <v>2261</v>
      </c>
      <c r="CG169" s="68" t="s">
        <v>2261</v>
      </c>
      <c r="CH169" s="68" t="s">
        <v>143</v>
      </c>
      <c r="CI169" s="68" t="s">
        <v>143</v>
      </c>
      <c r="CJ169" s="68" t="s">
        <v>5272</v>
      </c>
      <c r="CK169" s="68" t="s">
        <v>174</v>
      </c>
      <c r="CL169" s="68" t="s">
        <v>2261</v>
      </c>
      <c r="CM169" s="68" t="s">
        <v>143</v>
      </c>
      <c r="CN169" s="68" t="s">
        <v>143</v>
      </c>
      <c r="CO169" s="68" t="s">
        <v>143</v>
      </c>
      <c r="CP169" s="68" t="s">
        <v>143</v>
      </c>
      <c r="CQ169" s="68" t="s">
        <v>143</v>
      </c>
      <c r="CR169" s="68" t="s">
        <v>143</v>
      </c>
      <c r="CS169" s="68" t="s">
        <v>1</v>
      </c>
      <c r="CT169" s="68" t="s">
        <v>143</v>
      </c>
      <c r="CU169" s="68" t="s">
        <v>1</v>
      </c>
      <c r="CV169" s="68" t="s">
        <v>1985</v>
      </c>
      <c r="CW169" s="68" t="s">
        <v>1985</v>
      </c>
      <c r="CX169" s="68" t="s">
        <v>316</v>
      </c>
      <c r="CY169" s="68" t="s">
        <v>166</v>
      </c>
      <c r="CZ169" s="68" t="s">
        <v>136</v>
      </c>
      <c r="DA169" s="68" t="s">
        <v>1986</v>
      </c>
      <c r="DB169" s="68" t="s">
        <v>143</v>
      </c>
      <c r="DC169" s="68" t="s">
        <v>143</v>
      </c>
      <c r="DD169" s="68" t="s">
        <v>164</v>
      </c>
      <c r="DE169" s="68" t="s">
        <v>6302</v>
      </c>
      <c r="DF169" s="68" t="s">
        <v>935</v>
      </c>
      <c r="DG169" s="68" t="s">
        <v>143</v>
      </c>
      <c r="DH169" s="68" t="s">
        <v>143</v>
      </c>
      <c r="DI169" s="68" t="s">
        <v>143</v>
      </c>
      <c r="DK169" s="3"/>
    </row>
    <row r="170" spans="1:115" s="68" customFormat="1" hidden="1" x14ac:dyDescent="0.2">
      <c r="A170" s="73">
        <v>45323</v>
      </c>
      <c r="B170" s="3" t="s">
        <v>15606</v>
      </c>
      <c r="C170" s="68">
        <v>120604</v>
      </c>
      <c r="D170" s="68" t="s">
        <v>7189</v>
      </c>
      <c r="E170" s="68" t="s">
        <v>373</v>
      </c>
      <c r="F170" s="69">
        <v>45350</v>
      </c>
      <c r="G170" s="68" t="s">
        <v>165</v>
      </c>
      <c r="H170" s="68" t="s">
        <v>166</v>
      </c>
      <c r="I170" s="70">
        <v>153</v>
      </c>
      <c r="J170" s="70">
        <v>153</v>
      </c>
      <c r="K170" s="71">
        <f t="shared" si="2"/>
        <v>7.1185603200281389E-3</v>
      </c>
      <c r="L170" s="68" t="s">
        <v>316</v>
      </c>
      <c r="M170" s="68" t="s">
        <v>7145</v>
      </c>
      <c r="N170" s="68" t="s">
        <v>960</v>
      </c>
      <c r="O170" s="68" t="s">
        <v>8001</v>
      </c>
      <c r="P170" s="93" t="s">
        <v>879</v>
      </c>
      <c r="Q170" s="68" t="s">
        <v>2863</v>
      </c>
      <c r="R170" s="68" t="s">
        <v>8002</v>
      </c>
      <c r="S170" s="68" t="s">
        <v>8003</v>
      </c>
      <c r="T170" s="68" t="s">
        <v>135</v>
      </c>
      <c r="U170" s="68" t="s">
        <v>135</v>
      </c>
      <c r="V170" s="68" t="s">
        <v>136</v>
      </c>
      <c r="W170" s="68" t="s">
        <v>137</v>
      </c>
      <c r="X170" s="68" t="s">
        <v>2483</v>
      </c>
      <c r="Y170" s="68" t="s">
        <v>8004</v>
      </c>
      <c r="Z170" s="68" t="s">
        <v>8005</v>
      </c>
      <c r="AA170" s="68" t="s">
        <v>139</v>
      </c>
      <c r="AB170" s="68" t="s">
        <v>226</v>
      </c>
      <c r="AC170" s="68" t="s">
        <v>5272</v>
      </c>
      <c r="AD170" s="68" t="s">
        <v>143</v>
      </c>
      <c r="AE170" s="68" t="s">
        <v>5272</v>
      </c>
      <c r="AF170" s="68" t="s">
        <v>143</v>
      </c>
      <c r="AG170" s="68" t="s">
        <v>235</v>
      </c>
      <c r="AH170" s="68" t="s">
        <v>141</v>
      </c>
      <c r="AI170" s="68" t="s">
        <v>143</v>
      </c>
      <c r="AJ170" s="68" t="s">
        <v>143</v>
      </c>
      <c r="AK170" s="68" t="s">
        <v>207</v>
      </c>
      <c r="AL170" s="68" t="s">
        <v>143</v>
      </c>
      <c r="AM170" s="68" t="s">
        <v>8006</v>
      </c>
      <c r="AN170" s="68" t="s">
        <v>143</v>
      </c>
      <c r="AO170" s="68" t="s">
        <v>8007</v>
      </c>
      <c r="AP170" s="68" t="s">
        <v>986</v>
      </c>
      <c r="AQ170" s="68" t="s">
        <v>8008</v>
      </c>
      <c r="AR170" s="68" t="s">
        <v>430</v>
      </c>
      <c r="AS170" s="68" t="s">
        <v>431</v>
      </c>
      <c r="AT170" s="68" t="s">
        <v>1869</v>
      </c>
      <c r="AU170" s="68" t="s">
        <v>4159</v>
      </c>
      <c r="AV170" s="68" t="s">
        <v>145</v>
      </c>
      <c r="AW170" s="68" t="s">
        <v>146</v>
      </c>
      <c r="AX170" s="68" t="s">
        <v>972</v>
      </c>
      <c r="AY170" s="68" t="s">
        <v>148</v>
      </c>
      <c r="AZ170" s="68" t="s">
        <v>139</v>
      </c>
      <c r="BA170" s="68" t="s">
        <v>149</v>
      </c>
      <c r="BB170" s="68" t="s">
        <v>150</v>
      </c>
      <c r="BC170" s="68" t="s">
        <v>156</v>
      </c>
      <c r="BD170" s="68" t="s">
        <v>157</v>
      </c>
      <c r="BE170" s="68" t="s">
        <v>303</v>
      </c>
      <c r="BF170" s="68" t="s">
        <v>8005</v>
      </c>
      <c r="BG170" s="68" t="s">
        <v>5272</v>
      </c>
      <c r="BH170" s="68" t="s">
        <v>2863</v>
      </c>
      <c r="BI170" s="68" t="s">
        <v>143</v>
      </c>
      <c r="BJ170" s="68" t="s">
        <v>143</v>
      </c>
      <c r="BK170" s="68" t="s">
        <v>136</v>
      </c>
      <c r="BL170" s="68" t="s">
        <v>143</v>
      </c>
      <c r="BM170" s="68" t="s">
        <v>160</v>
      </c>
      <c r="BN170" s="68" t="s">
        <v>160</v>
      </c>
      <c r="BO170" s="68" t="s">
        <v>143</v>
      </c>
      <c r="BP170" s="68" t="s">
        <v>143</v>
      </c>
      <c r="BQ170" s="68" t="s">
        <v>1607</v>
      </c>
      <c r="BR170" s="68" t="s">
        <v>5352</v>
      </c>
      <c r="BS170" s="68" t="s">
        <v>162</v>
      </c>
      <c r="BT170" s="68" t="s">
        <v>8006</v>
      </c>
      <c r="BU170" s="68" t="s">
        <v>8006</v>
      </c>
      <c r="BV170" s="68" t="s">
        <v>135</v>
      </c>
      <c r="BW170" s="68" t="s">
        <v>135</v>
      </c>
      <c r="BX170" s="68" t="s">
        <v>135</v>
      </c>
      <c r="BY170" s="68" t="s">
        <v>148</v>
      </c>
      <c r="BZ170" s="68" t="s">
        <v>6439</v>
      </c>
      <c r="CA170" s="68" t="s">
        <v>174</v>
      </c>
      <c r="CB170" s="68" t="s">
        <v>143</v>
      </c>
      <c r="CC170" s="68" t="s">
        <v>143</v>
      </c>
      <c r="CD170" s="68" t="s">
        <v>143</v>
      </c>
      <c r="CE170" s="68" t="s">
        <v>143</v>
      </c>
      <c r="CF170" s="68" t="s">
        <v>2261</v>
      </c>
      <c r="CG170" s="68" t="s">
        <v>143</v>
      </c>
      <c r="CH170" s="68" t="s">
        <v>143</v>
      </c>
      <c r="CI170" s="68" t="s">
        <v>143</v>
      </c>
      <c r="CJ170" s="68" t="s">
        <v>5272</v>
      </c>
      <c r="CK170" s="68" t="s">
        <v>143</v>
      </c>
      <c r="CL170" s="68" t="s">
        <v>143</v>
      </c>
      <c r="CM170" s="68" t="s">
        <v>143</v>
      </c>
      <c r="CN170" s="68" t="s">
        <v>143</v>
      </c>
      <c r="CO170" s="68" t="s">
        <v>143</v>
      </c>
      <c r="CP170" s="68" t="s">
        <v>143</v>
      </c>
      <c r="CQ170" s="68" t="s">
        <v>143</v>
      </c>
      <c r="CR170" s="68" t="s">
        <v>143</v>
      </c>
      <c r="CS170" s="68" t="s">
        <v>1</v>
      </c>
      <c r="CT170" s="68" t="s">
        <v>143</v>
      </c>
      <c r="CU170" s="68" t="s">
        <v>1</v>
      </c>
      <c r="CV170" s="68" t="s">
        <v>1985</v>
      </c>
      <c r="CW170" s="68" t="s">
        <v>143</v>
      </c>
      <c r="CX170" s="68" t="s">
        <v>316</v>
      </c>
      <c r="CY170" s="68" t="s">
        <v>166</v>
      </c>
      <c r="CZ170" s="68" t="s">
        <v>136</v>
      </c>
      <c r="DA170" s="68" t="s">
        <v>1986</v>
      </c>
      <c r="DB170" s="68" t="s">
        <v>143</v>
      </c>
      <c r="DC170" s="68" t="s">
        <v>143</v>
      </c>
      <c r="DD170" s="68" t="s">
        <v>373</v>
      </c>
      <c r="DE170" s="68" t="s">
        <v>6302</v>
      </c>
      <c r="DF170" s="68" t="s">
        <v>935</v>
      </c>
      <c r="DG170" s="68" t="s">
        <v>143</v>
      </c>
      <c r="DH170" s="68" t="s">
        <v>143</v>
      </c>
      <c r="DI170" s="68" t="s">
        <v>143</v>
      </c>
      <c r="DK170" s="3"/>
    </row>
    <row r="171" spans="1:115" s="68" customFormat="1" hidden="1" x14ac:dyDescent="0.2">
      <c r="A171" s="73">
        <v>45323</v>
      </c>
      <c r="B171" s="3" t="s">
        <v>15606</v>
      </c>
      <c r="C171" s="68">
        <v>120870</v>
      </c>
      <c r="D171" s="68" t="s">
        <v>7189</v>
      </c>
      <c r="E171" s="68" t="s">
        <v>373</v>
      </c>
      <c r="F171" s="69">
        <v>45351</v>
      </c>
      <c r="G171" s="68" t="s">
        <v>165</v>
      </c>
      <c r="H171" s="68" t="s">
        <v>166</v>
      </c>
      <c r="I171" s="70">
        <v>140.46</v>
      </c>
      <c r="J171" s="70">
        <v>140.46</v>
      </c>
      <c r="K171" s="71">
        <f t="shared" si="2"/>
        <v>6.5351175330140687E-3</v>
      </c>
      <c r="L171" s="68" t="s">
        <v>316</v>
      </c>
      <c r="M171" s="68" t="s">
        <v>7145</v>
      </c>
      <c r="N171" s="68" t="s">
        <v>960</v>
      </c>
      <c r="O171" s="68" t="s">
        <v>8009</v>
      </c>
      <c r="P171" s="93" t="s">
        <v>879</v>
      </c>
      <c r="Q171" s="68" t="s">
        <v>2863</v>
      </c>
      <c r="R171" s="68" t="s">
        <v>143</v>
      </c>
      <c r="S171" s="68" t="s">
        <v>8010</v>
      </c>
      <c r="T171" s="68" t="s">
        <v>135</v>
      </c>
      <c r="U171" s="68" t="s">
        <v>135</v>
      </c>
      <c r="V171" s="68" t="s">
        <v>136</v>
      </c>
      <c r="W171" s="68" t="s">
        <v>137</v>
      </c>
      <c r="X171" s="68" t="s">
        <v>2483</v>
      </c>
      <c r="Y171" s="68" t="s">
        <v>8011</v>
      </c>
      <c r="Z171" s="68" t="s">
        <v>8012</v>
      </c>
      <c r="AA171" s="68" t="s">
        <v>139</v>
      </c>
      <c r="AB171" s="68" t="s">
        <v>226</v>
      </c>
      <c r="AC171" s="68" t="s">
        <v>5272</v>
      </c>
      <c r="AD171" s="68" t="s">
        <v>143</v>
      </c>
      <c r="AE171" s="68" t="s">
        <v>5272</v>
      </c>
      <c r="AF171" s="68" t="s">
        <v>143</v>
      </c>
      <c r="AG171" s="68" t="s">
        <v>235</v>
      </c>
      <c r="AH171" s="68" t="s">
        <v>141</v>
      </c>
      <c r="AI171" s="68" t="s">
        <v>143</v>
      </c>
      <c r="AJ171" s="68" t="s">
        <v>143</v>
      </c>
      <c r="AK171" s="68" t="s">
        <v>207</v>
      </c>
      <c r="AL171" s="68" t="s">
        <v>143</v>
      </c>
      <c r="AM171" s="68" t="s">
        <v>8013</v>
      </c>
      <c r="AN171" s="68" t="s">
        <v>143</v>
      </c>
      <c r="AO171" s="68" t="s">
        <v>8014</v>
      </c>
      <c r="AP171" s="68" t="s">
        <v>1672</v>
      </c>
      <c r="AQ171" s="68" t="s">
        <v>309</v>
      </c>
      <c r="AR171" s="68" t="s">
        <v>148</v>
      </c>
      <c r="AS171" s="68" t="s">
        <v>139</v>
      </c>
      <c r="AT171" s="68" t="s">
        <v>1672</v>
      </c>
      <c r="AU171" s="68" t="s">
        <v>8015</v>
      </c>
      <c r="AV171" s="68" t="s">
        <v>145</v>
      </c>
      <c r="AW171" s="68" t="s">
        <v>146</v>
      </c>
      <c r="AX171" s="68" t="s">
        <v>972</v>
      </c>
      <c r="AY171" s="68" t="s">
        <v>148</v>
      </c>
      <c r="AZ171" s="68" t="s">
        <v>139</v>
      </c>
      <c r="BA171" s="68" t="s">
        <v>149</v>
      </c>
      <c r="BB171" s="68" t="s">
        <v>150</v>
      </c>
      <c r="BC171" s="68" t="s">
        <v>156</v>
      </c>
      <c r="BD171" s="68" t="s">
        <v>276</v>
      </c>
      <c r="BE171" s="68" t="s">
        <v>143</v>
      </c>
      <c r="BF171" s="68" t="s">
        <v>143</v>
      </c>
      <c r="BG171" s="68" t="s">
        <v>5272</v>
      </c>
      <c r="BH171" s="68" t="s">
        <v>132</v>
      </c>
      <c r="BI171" s="68" t="s">
        <v>143</v>
      </c>
      <c r="BJ171" s="68" t="s">
        <v>143</v>
      </c>
      <c r="BK171" s="68" t="s">
        <v>136</v>
      </c>
      <c r="BL171" s="68" t="s">
        <v>143</v>
      </c>
      <c r="BM171" s="68" t="s">
        <v>160</v>
      </c>
      <c r="BN171" s="68" t="s">
        <v>160</v>
      </c>
      <c r="BO171" s="68" t="s">
        <v>143</v>
      </c>
      <c r="BP171" s="68" t="s">
        <v>143</v>
      </c>
      <c r="BQ171" s="68" t="s">
        <v>143</v>
      </c>
      <c r="BR171" s="68" t="s">
        <v>5272</v>
      </c>
      <c r="BS171" s="68" t="s">
        <v>2494</v>
      </c>
      <c r="BT171" s="68" t="s">
        <v>8016</v>
      </c>
      <c r="BU171" s="68" t="s">
        <v>8016</v>
      </c>
      <c r="BV171" s="68" t="s">
        <v>135</v>
      </c>
      <c r="BW171" s="68" t="s">
        <v>135</v>
      </c>
      <c r="BX171" s="68" t="s">
        <v>135</v>
      </c>
      <c r="BY171" s="68" t="s">
        <v>148</v>
      </c>
      <c r="BZ171" s="68" t="s">
        <v>6439</v>
      </c>
      <c r="CA171" s="68" t="s">
        <v>144</v>
      </c>
      <c r="CB171" s="68" t="s">
        <v>143</v>
      </c>
      <c r="CC171" s="68" t="s">
        <v>143</v>
      </c>
      <c r="CD171" s="68" t="s">
        <v>143</v>
      </c>
      <c r="CE171" s="68" t="s">
        <v>143</v>
      </c>
      <c r="CF171" s="68" t="s">
        <v>6505</v>
      </c>
      <c r="CG171" s="68" t="s">
        <v>143</v>
      </c>
      <c r="CH171" s="68" t="s">
        <v>143</v>
      </c>
      <c r="CI171" s="68" t="s">
        <v>143</v>
      </c>
      <c r="CJ171" s="68" t="s">
        <v>5272</v>
      </c>
      <c r="CK171" s="68" t="s">
        <v>143</v>
      </c>
      <c r="CL171" s="68" t="s">
        <v>143</v>
      </c>
      <c r="CM171" s="68" t="s">
        <v>143</v>
      </c>
      <c r="CN171" s="68" t="s">
        <v>143</v>
      </c>
      <c r="CO171" s="68" t="s">
        <v>143</v>
      </c>
      <c r="CP171" s="68" t="s">
        <v>143</v>
      </c>
      <c r="CQ171" s="68" t="s">
        <v>143</v>
      </c>
      <c r="CR171" s="68" t="s">
        <v>143</v>
      </c>
      <c r="CS171" s="68" t="s">
        <v>1</v>
      </c>
      <c r="CT171" s="68" t="s">
        <v>143</v>
      </c>
      <c r="CU171" s="68" t="s">
        <v>1</v>
      </c>
      <c r="CV171" s="68" t="s">
        <v>1985</v>
      </c>
      <c r="CW171" s="68" t="s">
        <v>143</v>
      </c>
      <c r="CX171" s="68" t="s">
        <v>316</v>
      </c>
      <c r="CY171" s="68" t="s">
        <v>166</v>
      </c>
      <c r="CZ171" s="68" t="s">
        <v>136</v>
      </c>
      <c r="DA171" s="68" t="s">
        <v>2495</v>
      </c>
      <c r="DB171" s="68" t="s">
        <v>143</v>
      </c>
      <c r="DC171" s="68" t="s">
        <v>143</v>
      </c>
      <c r="DD171" s="68" t="s">
        <v>373</v>
      </c>
      <c r="DE171" s="68" t="s">
        <v>6302</v>
      </c>
      <c r="DF171" s="68" t="s">
        <v>7088</v>
      </c>
      <c r="DG171" s="68" t="s">
        <v>143</v>
      </c>
      <c r="DH171" s="68" t="s">
        <v>143</v>
      </c>
      <c r="DI171" s="68" t="s">
        <v>143</v>
      </c>
      <c r="DK171" s="3"/>
    </row>
    <row r="172" spans="1:115" s="68" customFormat="1" x14ac:dyDescent="0.2">
      <c r="A172" s="73">
        <v>45352</v>
      </c>
      <c r="B172" s="3" t="s">
        <v>19</v>
      </c>
      <c r="C172" s="68">
        <v>119590</v>
      </c>
      <c r="D172" s="68" t="s">
        <v>8017</v>
      </c>
      <c r="E172" s="68" t="s">
        <v>364</v>
      </c>
      <c r="F172" s="69">
        <v>45352</v>
      </c>
      <c r="G172" s="68" t="s">
        <v>126</v>
      </c>
      <c r="H172" s="68" t="s">
        <v>166</v>
      </c>
      <c r="I172" s="70">
        <f>J172</f>
        <v>550</v>
      </c>
      <c r="J172" s="70">
        <v>550</v>
      </c>
      <c r="K172" s="71">
        <f t="shared" si="2"/>
        <v>2.5589595921669782E-2</v>
      </c>
      <c r="L172" s="71" t="s">
        <v>519</v>
      </c>
      <c r="M172" s="68" t="s">
        <v>129</v>
      </c>
      <c r="N172" s="68" t="s">
        <v>1065</v>
      </c>
      <c r="O172" s="68" t="s">
        <v>2513</v>
      </c>
      <c r="P172" s="93" t="s">
        <v>8018</v>
      </c>
      <c r="Q172" s="68" t="s">
        <v>170</v>
      </c>
      <c r="R172" s="68" t="s">
        <v>8019</v>
      </c>
      <c r="S172" s="68" t="s">
        <v>8020</v>
      </c>
      <c r="T172" s="68" t="s">
        <v>135</v>
      </c>
      <c r="U172" s="68" t="s">
        <v>135</v>
      </c>
      <c r="V172" s="68" t="s">
        <v>136</v>
      </c>
      <c r="W172" s="68" t="s">
        <v>137</v>
      </c>
      <c r="X172" s="68" t="s">
        <v>957</v>
      </c>
      <c r="Y172" s="68" t="s">
        <v>8021</v>
      </c>
      <c r="Z172" s="68" t="s">
        <v>8022</v>
      </c>
      <c r="AA172" s="68" t="s">
        <v>139</v>
      </c>
      <c r="AB172" s="68" t="s">
        <v>140</v>
      </c>
      <c r="AC172" s="68" t="s">
        <v>5272</v>
      </c>
      <c r="AD172" s="68" t="s">
        <v>143</v>
      </c>
      <c r="AE172" s="68" t="s">
        <v>5272</v>
      </c>
      <c r="AF172" s="68" t="s">
        <v>8023</v>
      </c>
      <c r="AG172" s="68" t="s">
        <v>5974</v>
      </c>
      <c r="AH172" s="68" t="s">
        <v>141</v>
      </c>
      <c r="AI172" s="68" t="s">
        <v>143</v>
      </c>
      <c r="AJ172" s="68" t="s">
        <v>143</v>
      </c>
      <c r="AK172" s="68" t="s">
        <v>142</v>
      </c>
      <c r="AL172" s="68" t="s">
        <v>143</v>
      </c>
      <c r="AM172" s="68" t="s">
        <v>8024</v>
      </c>
      <c r="AN172" s="68" t="s">
        <v>143</v>
      </c>
      <c r="AO172" s="68" t="s">
        <v>2516</v>
      </c>
      <c r="AP172" s="68" t="s">
        <v>2517</v>
      </c>
      <c r="AQ172" s="68" t="s">
        <v>2518</v>
      </c>
      <c r="AR172" s="68" t="s">
        <v>230</v>
      </c>
      <c r="AS172" s="68" t="s">
        <v>231</v>
      </c>
      <c r="AT172" s="68" t="s">
        <v>2519</v>
      </c>
      <c r="AU172" s="68" t="s">
        <v>2520</v>
      </c>
      <c r="AV172" s="68" t="s">
        <v>631</v>
      </c>
      <c r="AW172" s="68" t="s">
        <v>632</v>
      </c>
      <c r="AX172" s="68" t="s">
        <v>1068</v>
      </c>
      <c r="AY172" s="68" t="s">
        <v>148</v>
      </c>
      <c r="AZ172" s="68" t="s">
        <v>139</v>
      </c>
      <c r="BA172" s="68" t="s">
        <v>149</v>
      </c>
      <c r="BB172" s="68" t="s">
        <v>634</v>
      </c>
      <c r="BC172" s="68" t="s">
        <v>156</v>
      </c>
      <c r="BD172" s="68" t="s">
        <v>157</v>
      </c>
      <c r="BE172" s="68" t="s">
        <v>484</v>
      </c>
      <c r="BF172" s="68" t="s">
        <v>8022</v>
      </c>
      <c r="BG172" s="68" t="s">
        <v>5272</v>
      </c>
      <c r="BH172" s="68" t="s">
        <v>143</v>
      </c>
      <c r="BI172" s="68" t="s">
        <v>143</v>
      </c>
      <c r="BJ172" s="68" t="s">
        <v>143</v>
      </c>
      <c r="BK172" s="68" t="s">
        <v>136</v>
      </c>
      <c r="BL172" s="68" t="s">
        <v>143</v>
      </c>
      <c r="BM172" s="68" t="s">
        <v>160</v>
      </c>
      <c r="BN172" s="68" t="s">
        <v>143</v>
      </c>
      <c r="BO172" s="68" t="s">
        <v>143</v>
      </c>
      <c r="BP172" s="68" t="s">
        <v>143</v>
      </c>
      <c r="BQ172" s="68" t="s">
        <v>8025</v>
      </c>
      <c r="BR172" s="68" t="s">
        <v>5784</v>
      </c>
      <c r="BS172" s="68" t="s">
        <v>241</v>
      </c>
      <c r="BT172" s="68" t="s">
        <v>8024</v>
      </c>
      <c r="BU172" s="68" t="s">
        <v>8024</v>
      </c>
      <c r="BV172" s="68" t="s">
        <v>135</v>
      </c>
      <c r="BW172" s="68" t="s">
        <v>135</v>
      </c>
      <c r="BX172" s="68" t="s">
        <v>135</v>
      </c>
      <c r="BY172" s="68" t="s">
        <v>148</v>
      </c>
      <c r="BZ172" s="68" t="s">
        <v>5829</v>
      </c>
      <c r="CA172" s="68" t="s">
        <v>174</v>
      </c>
      <c r="CB172" s="68" t="s">
        <v>143</v>
      </c>
      <c r="CC172" s="68" t="s">
        <v>143</v>
      </c>
      <c r="CD172" s="68" t="s">
        <v>143</v>
      </c>
      <c r="CE172" s="68" t="s">
        <v>8026</v>
      </c>
      <c r="CF172" s="68" t="s">
        <v>2261</v>
      </c>
      <c r="CG172" s="68" t="s">
        <v>143</v>
      </c>
      <c r="CH172" s="68" t="s">
        <v>143</v>
      </c>
      <c r="CI172" s="68" t="s">
        <v>143</v>
      </c>
      <c r="CJ172" s="68" t="s">
        <v>5272</v>
      </c>
      <c r="CK172" s="68" t="s">
        <v>143</v>
      </c>
      <c r="CL172" s="68" t="s">
        <v>143</v>
      </c>
      <c r="CM172" s="68" t="s">
        <v>143</v>
      </c>
      <c r="CN172" s="68" t="s">
        <v>143</v>
      </c>
      <c r="CO172" s="68" t="s">
        <v>143</v>
      </c>
      <c r="CP172" s="68" t="s">
        <v>143</v>
      </c>
      <c r="CQ172" s="68" t="s">
        <v>143</v>
      </c>
      <c r="CR172" s="68" t="s">
        <v>143</v>
      </c>
      <c r="CS172" s="68" t="s">
        <v>1</v>
      </c>
      <c r="CT172" s="68" t="s">
        <v>143</v>
      </c>
      <c r="CU172" s="68" t="s">
        <v>1</v>
      </c>
      <c r="CV172" s="68" t="s">
        <v>2092</v>
      </c>
      <c r="CW172" s="68" t="s">
        <v>143</v>
      </c>
      <c r="CX172" s="68" t="s">
        <v>519</v>
      </c>
      <c r="CY172" s="68" t="s">
        <v>166</v>
      </c>
      <c r="CZ172" s="68" t="s">
        <v>136</v>
      </c>
      <c r="DA172" s="68" t="s">
        <v>2007</v>
      </c>
      <c r="DB172" s="68" t="s">
        <v>143</v>
      </c>
      <c r="DC172" s="68" t="s">
        <v>143</v>
      </c>
      <c r="DD172" s="68" t="s">
        <v>364</v>
      </c>
      <c r="DE172" s="68" t="s">
        <v>2419</v>
      </c>
      <c r="DF172" s="68" t="s">
        <v>2261</v>
      </c>
      <c r="DG172" s="68" t="s">
        <v>143</v>
      </c>
      <c r="DH172" s="68" t="s">
        <v>143</v>
      </c>
      <c r="DI172" s="68" t="s">
        <v>143</v>
      </c>
      <c r="DK172" s="3"/>
    </row>
    <row r="173" spans="1:115" s="68" customFormat="1" hidden="1" x14ac:dyDescent="0.2">
      <c r="A173" s="73">
        <v>45352</v>
      </c>
      <c r="B173" s="3" t="s">
        <v>15606</v>
      </c>
      <c r="C173" s="68">
        <v>119615</v>
      </c>
      <c r="D173" s="68" t="s">
        <v>8027</v>
      </c>
      <c r="E173" s="68" t="s">
        <v>685</v>
      </c>
      <c r="F173" s="69">
        <v>45352</v>
      </c>
      <c r="G173" s="68" t="s">
        <v>165</v>
      </c>
      <c r="H173" s="68" t="s">
        <v>166</v>
      </c>
      <c r="I173" s="70">
        <f t="shared" ref="I173" si="3">J173</f>
        <v>70</v>
      </c>
      <c r="J173" s="70">
        <v>70</v>
      </c>
      <c r="K173" s="71">
        <f t="shared" si="2"/>
        <v>3.2568576627579719E-3</v>
      </c>
      <c r="L173" s="71" t="s">
        <v>519</v>
      </c>
      <c r="M173" s="68" t="s">
        <v>7246</v>
      </c>
      <c r="N173" s="68" t="s">
        <v>960</v>
      </c>
      <c r="O173" s="68" t="s">
        <v>8028</v>
      </c>
      <c r="P173" s="93" t="s">
        <v>8029</v>
      </c>
      <c r="Q173" s="68" t="s">
        <v>170</v>
      </c>
      <c r="R173" s="68" t="s">
        <v>8030</v>
      </c>
      <c r="S173" s="68" t="s">
        <v>5571</v>
      </c>
      <c r="T173" s="68" t="s">
        <v>135</v>
      </c>
      <c r="U173" s="68" t="s">
        <v>135</v>
      </c>
      <c r="V173" s="68" t="s">
        <v>506</v>
      </c>
      <c r="W173" s="68" t="s">
        <v>137</v>
      </c>
      <c r="X173" s="68" t="s">
        <v>957</v>
      </c>
      <c r="Y173" s="68" t="s">
        <v>8031</v>
      </c>
      <c r="Z173" s="68" t="s">
        <v>8032</v>
      </c>
      <c r="AA173" s="68" t="s">
        <v>139</v>
      </c>
      <c r="AB173" s="68" t="s">
        <v>226</v>
      </c>
      <c r="AC173" s="68" t="s">
        <v>5272</v>
      </c>
      <c r="AD173" s="68" t="s">
        <v>143</v>
      </c>
      <c r="AE173" s="68" t="s">
        <v>5272</v>
      </c>
      <c r="AF173" s="68" t="s">
        <v>8033</v>
      </c>
      <c r="AG173" s="68" t="s">
        <v>235</v>
      </c>
      <c r="AH173" s="68" t="s">
        <v>141</v>
      </c>
      <c r="AI173" s="68" t="s">
        <v>143</v>
      </c>
      <c r="AJ173" s="68" t="s">
        <v>143</v>
      </c>
      <c r="AK173" s="68" t="s">
        <v>207</v>
      </c>
      <c r="AL173" s="68" t="s">
        <v>143</v>
      </c>
      <c r="AM173" s="68" t="s">
        <v>8034</v>
      </c>
      <c r="AN173" s="68" t="s">
        <v>143</v>
      </c>
      <c r="AO173" s="68" t="s">
        <v>8035</v>
      </c>
      <c r="AP173" s="68" t="s">
        <v>2684</v>
      </c>
      <c r="AQ173" s="68" t="s">
        <v>8036</v>
      </c>
      <c r="AR173" s="68" t="s">
        <v>2082</v>
      </c>
      <c r="AS173" s="68" t="s">
        <v>231</v>
      </c>
      <c r="AT173" s="68" t="s">
        <v>5326</v>
      </c>
      <c r="AU173" s="68" t="s">
        <v>2686</v>
      </c>
      <c r="AV173" s="68" t="s">
        <v>145</v>
      </c>
      <c r="AW173" s="68" t="s">
        <v>146</v>
      </c>
      <c r="AX173" s="68" t="s">
        <v>972</v>
      </c>
      <c r="AY173" s="68" t="s">
        <v>148</v>
      </c>
      <c r="AZ173" s="68" t="s">
        <v>139</v>
      </c>
      <c r="BA173" s="68" t="s">
        <v>149</v>
      </c>
      <c r="BB173" s="68" t="s">
        <v>150</v>
      </c>
      <c r="BC173" s="68" t="s">
        <v>156</v>
      </c>
      <c r="BD173" s="68" t="s">
        <v>157</v>
      </c>
      <c r="BE173" s="68" t="s">
        <v>303</v>
      </c>
      <c r="BF173" s="68" t="s">
        <v>8032</v>
      </c>
      <c r="BG173" s="68" t="s">
        <v>5272</v>
      </c>
      <c r="BH173" s="68" t="s">
        <v>143</v>
      </c>
      <c r="BI173" s="68" t="s">
        <v>143</v>
      </c>
      <c r="BJ173" s="68" t="s">
        <v>143</v>
      </c>
      <c r="BK173" s="68" t="s">
        <v>136</v>
      </c>
      <c r="BL173" s="68" t="s">
        <v>143</v>
      </c>
      <c r="BM173" s="68" t="s">
        <v>160</v>
      </c>
      <c r="BN173" s="68" t="s">
        <v>143</v>
      </c>
      <c r="BO173" s="68" t="s">
        <v>685</v>
      </c>
      <c r="BP173" s="68" t="s">
        <v>143</v>
      </c>
      <c r="BQ173" s="68" t="s">
        <v>8037</v>
      </c>
      <c r="BR173" s="68" t="s">
        <v>5352</v>
      </c>
      <c r="BS173" s="68" t="s">
        <v>162</v>
      </c>
      <c r="BT173" s="68" t="s">
        <v>8034</v>
      </c>
      <c r="BU173" s="68" t="s">
        <v>8034</v>
      </c>
      <c r="BV173" s="68" t="s">
        <v>135</v>
      </c>
      <c r="BW173" s="68" t="s">
        <v>135</v>
      </c>
      <c r="BX173" s="68" t="s">
        <v>135</v>
      </c>
      <c r="BY173" s="68" t="s">
        <v>148</v>
      </c>
      <c r="BZ173" s="68" t="s">
        <v>8038</v>
      </c>
      <c r="CA173" s="68" t="s">
        <v>174</v>
      </c>
      <c r="CB173" s="68" t="s">
        <v>143</v>
      </c>
      <c r="CC173" s="68" t="s">
        <v>143</v>
      </c>
      <c r="CD173" s="68" t="s">
        <v>143</v>
      </c>
      <c r="CE173" s="68" t="s">
        <v>143</v>
      </c>
      <c r="CF173" s="68" t="s">
        <v>2261</v>
      </c>
      <c r="CG173" s="68" t="s">
        <v>143</v>
      </c>
      <c r="CH173" s="68" t="s">
        <v>143</v>
      </c>
      <c r="CI173" s="68" t="s">
        <v>143</v>
      </c>
      <c r="CJ173" s="68" t="s">
        <v>5272</v>
      </c>
      <c r="CK173" s="68" t="s">
        <v>143</v>
      </c>
      <c r="CL173" s="68" t="s">
        <v>143</v>
      </c>
      <c r="CM173" s="68" t="s">
        <v>143</v>
      </c>
      <c r="CN173" s="68" t="s">
        <v>143</v>
      </c>
      <c r="CO173" s="68" t="s">
        <v>143</v>
      </c>
      <c r="CP173" s="68" t="s">
        <v>143</v>
      </c>
      <c r="CQ173" s="68" t="s">
        <v>143</v>
      </c>
      <c r="CR173" s="68" t="s">
        <v>143</v>
      </c>
      <c r="CS173" s="68" t="s">
        <v>1</v>
      </c>
      <c r="CT173" s="68" t="s">
        <v>143</v>
      </c>
      <c r="CU173" s="68" t="s">
        <v>1</v>
      </c>
      <c r="CV173" s="68" t="s">
        <v>1985</v>
      </c>
      <c r="CW173" s="68" t="s">
        <v>143</v>
      </c>
      <c r="CX173" s="68" t="s">
        <v>519</v>
      </c>
      <c r="CY173" s="68" t="s">
        <v>166</v>
      </c>
      <c r="CZ173" s="68" t="s">
        <v>136</v>
      </c>
      <c r="DA173" s="68" t="s">
        <v>2007</v>
      </c>
      <c r="DB173" s="68" t="s">
        <v>143</v>
      </c>
      <c r="DC173" s="68" t="s">
        <v>143</v>
      </c>
      <c r="DD173" s="68" t="s">
        <v>685</v>
      </c>
      <c r="DE173" s="68" t="s">
        <v>2419</v>
      </c>
      <c r="DF173" s="68" t="s">
        <v>2261</v>
      </c>
      <c r="DG173" s="68" t="s">
        <v>143</v>
      </c>
      <c r="DH173" s="68" t="s">
        <v>143</v>
      </c>
      <c r="DI173" s="68" t="s">
        <v>143</v>
      </c>
      <c r="DK173" s="3"/>
    </row>
    <row r="174" spans="1:115" s="68" customFormat="1" hidden="1" x14ac:dyDescent="0.2">
      <c r="A174" s="73">
        <v>45352</v>
      </c>
      <c r="B174" s="3" t="s">
        <v>12718</v>
      </c>
      <c r="C174" s="68">
        <v>119641</v>
      </c>
      <c r="D174" s="68" t="s">
        <v>8039</v>
      </c>
      <c r="E174" s="68" t="s">
        <v>364</v>
      </c>
      <c r="F174" s="69">
        <v>45352</v>
      </c>
      <c r="G174" s="68" t="s">
        <v>126</v>
      </c>
      <c r="H174" s="68" t="s">
        <v>166</v>
      </c>
      <c r="I174" s="70">
        <v>920</v>
      </c>
      <c r="J174" s="70">
        <v>920</v>
      </c>
      <c r="K174" s="71">
        <f t="shared" si="2"/>
        <v>4.2804414996247632E-2</v>
      </c>
      <c r="L174" s="71" t="s">
        <v>519</v>
      </c>
      <c r="M174" s="68" t="s">
        <v>7145</v>
      </c>
      <c r="N174" s="68" t="s">
        <v>1065</v>
      </c>
      <c r="O174" s="68" t="s">
        <v>2597</v>
      </c>
      <c r="P174" s="93" t="s">
        <v>8040</v>
      </c>
      <c r="Q174" s="68" t="s">
        <v>170</v>
      </c>
      <c r="R174" s="68" t="s">
        <v>8041</v>
      </c>
      <c r="S174" s="68" t="s">
        <v>8042</v>
      </c>
      <c r="T174" s="68" t="s">
        <v>135</v>
      </c>
      <c r="U174" s="68" t="s">
        <v>135</v>
      </c>
      <c r="V174" s="68" t="s">
        <v>136</v>
      </c>
      <c r="W174" s="68" t="s">
        <v>137</v>
      </c>
      <c r="X174" s="68" t="s">
        <v>957</v>
      </c>
      <c r="Y174" s="68" t="s">
        <v>8043</v>
      </c>
      <c r="Z174" s="68" t="s">
        <v>8044</v>
      </c>
      <c r="AA174" s="68" t="s">
        <v>139</v>
      </c>
      <c r="AB174" s="68" t="s">
        <v>323</v>
      </c>
      <c r="AC174" s="68" t="s">
        <v>5272</v>
      </c>
      <c r="AD174" s="68" t="s">
        <v>143</v>
      </c>
      <c r="AE174" s="68" t="s">
        <v>8045</v>
      </c>
      <c r="AF174" s="68" t="s">
        <v>8033</v>
      </c>
      <c r="AG174" s="68" t="s">
        <v>5974</v>
      </c>
      <c r="AH174" s="68" t="s">
        <v>141</v>
      </c>
      <c r="AI174" s="68" t="s">
        <v>143</v>
      </c>
      <c r="AJ174" s="68" t="s">
        <v>8045</v>
      </c>
      <c r="AK174" s="68" t="s">
        <v>207</v>
      </c>
      <c r="AL174" s="68" t="s">
        <v>8046</v>
      </c>
      <c r="AM174" s="68" t="s">
        <v>8045</v>
      </c>
      <c r="AN174" s="68" t="s">
        <v>174</v>
      </c>
      <c r="AO174" s="68" t="s">
        <v>1922</v>
      </c>
      <c r="AP174" s="68" t="s">
        <v>1923</v>
      </c>
      <c r="AQ174" s="68" t="s">
        <v>2602</v>
      </c>
      <c r="AR174" s="68" t="s">
        <v>353</v>
      </c>
      <c r="AS174" s="68" t="s">
        <v>231</v>
      </c>
      <c r="AT174" s="68" t="s">
        <v>1091</v>
      </c>
      <c r="AU174" s="68" t="s">
        <v>1925</v>
      </c>
      <c r="AV174" s="68" t="s">
        <v>631</v>
      </c>
      <c r="AW174" s="68" t="s">
        <v>632</v>
      </c>
      <c r="AX174" s="68" t="s">
        <v>1068</v>
      </c>
      <c r="AY174" s="68" t="s">
        <v>148</v>
      </c>
      <c r="AZ174" s="68" t="s">
        <v>139</v>
      </c>
      <c r="BA174" s="68" t="s">
        <v>149</v>
      </c>
      <c r="BB174" s="68" t="s">
        <v>634</v>
      </c>
      <c r="BC174" s="68" t="s">
        <v>156</v>
      </c>
      <c r="BD174" s="68" t="s">
        <v>157</v>
      </c>
      <c r="BE174" s="68" t="s">
        <v>237</v>
      </c>
      <c r="BF174" s="68" t="s">
        <v>8047</v>
      </c>
      <c r="BG174" s="68" t="s">
        <v>5272</v>
      </c>
      <c r="BH174" s="68" t="s">
        <v>143</v>
      </c>
      <c r="BI174" s="68" t="s">
        <v>143</v>
      </c>
      <c r="BJ174" s="68" t="s">
        <v>143</v>
      </c>
      <c r="BK174" s="68" t="s">
        <v>136</v>
      </c>
      <c r="BL174" s="68" t="s">
        <v>143</v>
      </c>
      <c r="BM174" s="68" t="s">
        <v>160</v>
      </c>
      <c r="BN174" s="68" t="s">
        <v>160</v>
      </c>
      <c r="BO174" s="68" t="s">
        <v>143</v>
      </c>
      <c r="BP174" s="68" t="s">
        <v>143</v>
      </c>
      <c r="BQ174" s="68" t="s">
        <v>8048</v>
      </c>
      <c r="BR174" s="68" t="s">
        <v>5684</v>
      </c>
      <c r="BS174" s="68" t="s">
        <v>314</v>
      </c>
      <c r="BT174" s="68" t="s">
        <v>8045</v>
      </c>
      <c r="BU174" s="68" t="s">
        <v>8045</v>
      </c>
      <c r="BV174" s="68" t="s">
        <v>135</v>
      </c>
      <c r="BW174" s="68" t="s">
        <v>135</v>
      </c>
      <c r="BX174" s="68" t="s">
        <v>135</v>
      </c>
      <c r="BY174" s="68" t="s">
        <v>148</v>
      </c>
      <c r="BZ174" s="68" t="s">
        <v>8049</v>
      </c>
      <c r="CA174" s="68" t="s">
        <v>174</v>
      </c>
      <c r="CB174" s="68" t="s">
        <v>143</v>
      </c>
      <c r="CC174" s="68" t="s">
        <v>143</v>
      </c>
      <c r="CD174" s="68" t="s">
        <v>143</v>
      </c>
      <c r="CE174" s="68" t="s">
        <v>8050</v>
      </c>
      <c r="CF174" s="68" t="s">
        <v>2261</v>
      </c>
      <c r="CG174" s="68" t="s">
        <v>2261</v>
      </c>
      <c r="CH174" s="68" t="s">
        <v>143</v>
      </c>
      <c r="CI174" s="68" t="s">
        <v>143</v>
      </c>
      <c r="CJ174" s="68" t="s">
        <v>5272</v>
      </c>
      <c r="CK174" s="68" t="s">
        <v>143</v>
      </c>
      <c r="CL174" s="68" t="s">
        <v>143</v>
      </c>
      <c r="CM174" s="68" t="s">
        <v>143</v>
      </c>
      <c r="CN174" s="68" t="s">
        <v>143</v>
      </c>
      <c r="CO174" s="68" t="s">
        <v>143</v>
      </c>
      <c r="CP174" s="68" t="s">
        <v>143</v>
      </c>
      <c r="CQ174" s="68" t="s">
        <v>143</v>
      </c>
      <c r="CR174" s="68" t="s">
        <v>143</v>
      </c>
      <c r="CS174" s="68" t="s">
        <v>1</v>
      </c>
      <c r="CT174" s="68" t="s">
        <v>143</v>
      </c>
      <c r="CU174" s="68" t="s">
        <v>1</v>
      </c>
      <c r="CV174" s="68" t="s">
        <v>2092</v>
      </c>
      <c r="CW174" s="68" t="s">
        <v>2092</v>
      </c>
      <c r="CX174" s="68" t="s">
        <v>519</v>
      </c>
      <c r="CY174" s="68" t="s">
        <v>166</v>
      </c>
      <c r="CZ174" s="68" t="s">
        <v>136</v>
      </c>
      <c r="DA174" s="68" t="s">
        <v>2007</v>
      </c>
      <c r="DB174" s="68" t="s">
        <v>143</v>
      </c>
      <c r="DC174" s="68" t="s">
        <v>143</v>
      </c>
      <c r="DD174" s="68" t="s">
        <v>364</v>
      </c>
      <c r="DE174" s="68" t="s">
        <v>2419</v>
      </c>
      <c r="DF174" s="68" t="s">
        <v>2261</v>
      </c>
      <c r="DG174" s="68" t="s">
        <v>143</v>
      </c>
      <c r="DH174" s="68" t="s">
        <v>143</v>
      </c>
      <c r="DI174" s="68" t="s">
        <v>143</v>
      </c>
      <c r="DK174" s="3"/>
    </row>
    <row r="175" spans="1:115" s="68" customFormat="1" hidden="1" x14ac:dyDescent="0.2">
      <c r="A175" s="73">
        <v>45352</v>
      </c>
      <c r="B175" s="3" t="s">
        <v>12718</v>
      </c>
      <c r="C175" s="68">
        <v>119865</v>
      </c>
      <c r="D175" s="68" t="s">
        <v>8039</v>
      </c>
      <c r="E175" s="68" t="s">
        <v>279</v>
      </c>
      <c r="F175" s="69">
        <v>45352</v>
      </c>
      <c r="G175" s="68" t="s">
        <v>165</v>
      </c>
      <c r="H175" s="68" t="s">
        <v>166</v>
      </c>
      <c r="I175" s="70">
        <v>200</v>
      </c>
      <c r="J175" s="70">
        <v>200</v>
      </c>
      <c r="K175" s="71">
        <f t="shared" si="2"/>
        <v>9.3053076078799205E-3</v>
      </c>
      <c r="L175" s="71" t="s">
        <v>519</v>
      </c>
      <c r="M175" s="68" t="s">
        <v>7145</v>
      </c>
      <c r="N175" s="68" t="s">
        <v>960</v>
      </c>
      <c r="O175" s="68" t="s">
        <v>4697</v>
      </c>
      <c r="P175" s="93" t="s">
        <v>8051</v>
      </c>
      <c r="Q175" s="68" t="s">
        <v>170</v>
      </c>
      <c r="R175" s="68" t="s">
        <v>8052</v>
      </c>
      <c r="S175" s="68" t="s">
        <v>8053</v>
      </c>
      <c r="T175" s="68" t="s">
        <v>135</v>
      </c>
      <c r="U175" s="68" t="s">
        <v>135</v>
      </c>
      <c r="V175" s="68" t="s">
        <v>506</v>
      </c>
      <c r="W175" s="68" t="s">
        <v>137</v>
      </c>
      <c r="X175" s="68" t="s">
        <v>957</v>
      </c>
      <c r="Y175" s="68" t="s">
        <v>8054</v>
      </c>
      <c r="Z175" s="68" t="s">
        <v>8055</v>
      </c>
      <c r="AA175" s="68" t="s">
        <v>139</v>
      </c>
      <c r="AB175" s="68" t="s">
        <v>323</v>
      </c>
      <c r="AC175" s="68" t="s">
        <v>5272</v>
      </c>
      <c r="AD175" s="68" t="s">
        <v>143</v>
      </c>
      <c r="AE175" s="68" t="s">
        <v>5772</v>
      </c>
      <c r="AF175" s="68" t="s">
        <v>7182</v>
      </c>
      <c r="AG175" s="68" t="s">
        <v>235</v>
      </c>
      <c r="AH175" s="68" t="s">
        <v>141</v>
      </c>
      <c r="AI175" s="68" t="s">
        <v>143</v>
      </c>
      <c r="AJ175" s="68" t="s">
        <v>5772</v>
      </c>
      <c r="AK175" s="68" t="s">
        <v>207</v>
      </c>
      <c r="AL175" s="68" t="s">
        <v>8046</v>
      </c>
      <c r="AM175" s="68" t="s">
        <v>5772</v>
      </c>
      <c r="AN175" s="68" t="s">
        <v>174</v>
      </c>
      <c r="AO175" s="68" t="s">
        <v>2258</v>
      </c>
      <c r="AP175" s="68" t="s">
        <v>2259</v>
      </c>
      <c r="AQ175" s="68" t="s">
        <v>4700</v>
      </c>
      <c r="AR175" s="68" t="s">
        <v>2177</v>
      </c>
      <c r="AS175" s="68" t="s">
        <v>231</v>
      </c>
      <c r="AT175" s="68" t="s">
        <v>2261</v>
      </c>
      <c r="AU175" s="68" t="s">
        <v>2262</v>
      </c>
      <c r="AV175" s="68" t="s">
        <v>145</v>
      </c>
      <c r="AW175" s="68" t="s">
        <v>146</v>
      </c>
      <c r="AX175" s="68" t="s">
        <v>972</v>
      </c>
      <c r="AY175" s="68" t="s">
        <v>148</v>
      </c>
      <c r="AZ175" s="68" t="s">
        <v>139</v>
      </c>
      <c r="BA175" s="68" t="s">
        <v>149</v>
      </c>
      <c r="BB175" s="68" t="s">
        <v>150</v>
      </c>
      <c r="BC175" s="68" t="s">
        <v>156</v>
      </c>
      <c r="BD175" s="68" t="s">
        <v>157</v>
      </c>
      <c r="BE175" s="68" t="s">
        <v>303</v>
      </c>
      <c r="BF175" s="68" t="s">
        <v>8056</v>
      </c>
      <c r="BG175" s="68" t="s">
        <v>5272</v>
      </c>
      <c r="BH175" s="68" t="s">
        <v>143</v>
      </c>
      <c r="BI175" s="68" t="s">
        <v>143</v>
      </c>
      <c r="BJ175" s="68" t="s">
        <v>143</v>
      </c>
      <c r="BK175" s="68" t="s">
        <v>136</v>
      </c>
      <c r="BL175" s="68" t="s">
        <v>143</v>
      </c>
      <c r="BM175" s="68" t="s">
        <v>160</v>
      </c>
      <c r="BN175" s="68" t="s">
        <v>160</v>
      </c>
      <c r="BO175" s="68" t="s">
        <v>279</v>
      </c>
      <c r="BP175" s="68" t="s">
        <v>143</v>
      </c>
      <c r="BQ175" s="68" t="s">
        <v>8057</v>
      </c>
      <c r="BR175" s="68" t="s">
        <v>5352</v>
      </c>
      <c r="BS175" s="68" t="s">
        <v>162</v>
      </c>
      <c r="BT175" s="68" t="s">
        <v>5772</v>
      </c>
      <c r="BU175" s="68" t="s">
        <v>5772</v>
      </c>
      <c r="BV175" s="68" t="s">
        <v>135</v>
      </c>
      <c r="BW175" s="68" t="s">
        <v>135</v>
      </c>
      <c r="BX175" s="68" t="s">
        <v>135</v>
      </c>
      <c r="BY175" s="68" t="s">
        <v>148</v>
      </c>
      <c r="BZ175" s="68" t="s">
        <v>8058</v>
      </c>
      <c r="CA175" s="68" t="s">
        <v>174</v>
      </c>
      <c r="CB175" s="68" t="s">
        <v>143</v>
      </c>
      <c r="CC175" s="68" t="s">
        <v>143</v>
      </c>
      <c r="CD175" s="68" t="s">
        <v>143</v>
      </c>
      <c r="CE175" s="68" t="s">
        <v>8059</v>
      </c>
      <c r="CF175" s="68" t="s">
        <v>2261</v>
      </c>
      <c r="CG175" s="68" t="s">
        <v>2261</v>
      </c>
      <c r="CH175" s="68" t="s">
        <v>143</v>
      </c>
      <c r="CI175" s="68" t="s">
        <v>143</v>
      </c>
      <c r="CJ175" s="68" t="s">
        <v>5272</v>
      </c>
      <c r="CK175" s="68" t="s">
        <v>143</v>
      </c>
      <c r="CL175" s="68" t="s">
        <v>143</v>
      </c>
      <c r="CM175" s="68" t="s">
        <v>143</v>
      </c>
      <c r="CN175" s="68" t="s">
        <v>143</v>
      </c>
      <c r="CO175" s="68" t="s">
        <v>6189</v>
      </c>
      <c r="CP175" s="68" t="s">
        <v>143</v>
      </c>
      <c r="CQ175" s="68" t="s">
        <v>143</v>
      </c>
      <c r="CR175" s="68" t="s">
        <v>143</v>
      </c>
      <c r="CS175" s="68" t="s">
        <v>1</v>
      </c>
      <c r="CT175" s="68" t="s">
        <v>143</v>
      </c>
      <c r="CU175" s="68" t="s">
        <v>1</v>
      </c>
      <c r="CV175" s="68" t="s">
        <v>1985</v>
      </c>
      <c r="CW175" s="68" t="s">
        <v>1985</v>
      </c>
      <c r="CX175" s="68" t="s">
        <v>519</v>
      </c>
      <c r="CY175" s="68" t="s">
        <v>166</v>
      </c>
      <c r="CZ175" s="68" t="s">
        <v>136</v>
      </c>
      <c r="DA175" s="68" t="s">
        <v>2007</v>
      </c>
      <c r="DB175" s="68" t="s">
        <v>143</v>
      </c>
      <c r="DC175" s="68" t="s">
        <v>143</v>
      </c>
      <c r="DD175" s="68" t="s">
        <v>279</v>
      </c>
      <c r="DE175" s="68" t="s">
        <v>2419</v>
      </c>
      <c r="DF175" s="68" t="s">
        <v>2261</v>
      </c>
      <c r="DG175" s="68" t="s">
        <v>143</v>
      </c>
      <c r="DH175" s="68" t="s">
        <v>7797</v>
      </c>
      <c r="DI175" s="68" t="s">
        <v>143</v>
      </c>
      <c r="DK175" s="3"/>
    </row>
    <row r="176" spans="1:115" s="68" customFormat="1" hidden="1" x14ac:dyDescent="0.2">
      <c r="A176" s="73">
        <v>45352</v>
      </c>
      <c r="B176" s="3" t="s">
        <v>12718</v>
      </c>
      <c r="C176" s="68">
        <v>119872</v>
      </c>
      <c r="D176" s="68" t="s">
        <v>8039</v>
      </c>
      <c r="E176" s="68" t="s">
        <v>279</v>
      </c>
      <c r="F176" s="69">
        <v>45352</v>
      </c>
      <c r="G176" s="68" t="s">
        <v>165</v>
      </c>
      <c r="H176" s="68" t="s">
        <v>166</v>
      </c>
      <c r="I176" s="70">
        <v>150</v>
      </c>
      <c r="J176" s="70">
        <v>150</v>
      </c>
      <c r="K176" s="71">
        <f t="shared" si="2"/>
        <v>6.97898070590994E-3</v>
      </c>
      <c r="L176" s="71" t="s">
        <v>519</v>
      </c>
      <c r="M176" s="68" t="s">
        <v>7145</v>
      </c>
      <c r="N176" s="68" t="s">
        <v>960</v>
      </c>
      <c r="O176" s="68" t="s">
        <v>8060</v>
      </c>
      <c r="P176" s="93" t="s">
        <v>8061</v>
      </c>
      <c r="Q176" s="68" t="s">
        <v>170</v>
      </c>
      <c r="R176" s="68" t="s">
        <v>8062</v>
      </c>
      <c r="S176" s="68" t="s">
        <v>8063</v>
      </c>
      <c r="T176" s="68" t="s">
        <v>135</v>
      </c>
      <c r="U176" s="68" t="s">
        <v>135</v>
      </c>
      <c r="V176" s="68" t="s">
        <v>506</v>
      </c>
      <c r="W176" s="68" t="s">
        <v>137</v>
      </c>
      <c r="X176" s="68" t="s">
        <v>957</v>
      </c>
      <c r="Y176" s="68" t="s">
        <v>8064</v>
      </c>
      <c r="Z176" s="68" t="s">
        <v>8065</v>
      </c>
      <c r="AA176" s="68" t="s">
        <v>139</v>
      </c>
      <c r="AB176" s="68" t="s">
        <v>323</v>
      </c>
      <c r="AC176" s="68" t="s">
        <v>5272</v>
      </c>
      <c r="AD176" s="68" t="s">
        <v>143</v>
      </c>
      <c r="AE176" s="68" t="s">
        <v>6588</v>
      </c>
      <c r="AF176" s="68" t="s">
        <v>7182</v>
      </c>
      <c r="AG176" s="68" t="s">
        <v>235</v>
      </c>
      <c r="AH176" s="68" t="s">
        <v>141</v>
      </c>
      <c r="AI176" s="68" t="s">
        <v>143</v>
      </c>
      <c r="AJ176" s="68" t="s">
        <v>6588</v>
      </c>
      <c r="AK176" s="68" t="s">
        <v>207</v>
      </c>
      <c r="AL176" s="68" t="s">
        <v>8046</v>
      </c>
      <c r="AM176" s="68" t="s">
        <v>6588</v>
      </c>
      <c r="AN176" s="68" t="s">
        <v>174</v>
      </c>
      <c r="AO176" s="68" t="s">
        <v>8066</v>
      </c>
      <c r="AP176" s="68" t="s">
        <v>8067</v>
      </c>
      <c r="AQ176" s="68" t="s">
        <v>8068</v>
      </c>
      <c r="AR176" s="68" t="s">
        <v>353</v>
      </c>
      <c r="AS176" s="68" t="s">
        <v>231</v>
      </c>
      <c r="AT176" s="68" t="s">
        <v>1895</v>
      </c>
      <c r="AU176" s="68" t="s">
        <v>7540</v>
      </c>
      <c r="AV176" s="68" t="s">
        <v>145</v>
      </c>
      <c r="AW176" s="68" t="s">
        <v>146</v>
      </c>
      <c r="AX176" s="68" t="s">
        <v>972</v>
      </c>
      <c r="AY176" s="68" t="s">
        <v>148</v>
      </c>
      <c r="AZ176" s="68" t="s">
        <v>139</v>
      </c>
      <c r="BA176" s="68" t="s">
        <v>149</v>
      </c>
      <c r="BB176" s="68" t="s">
        <v>150</v>
      </c>
      <c r="BC176" s="68" t="s">
        <v>156</v>
      </c>
      <c r="BD176" s="68" t="s">
        <v>157</v>
      </c>
      <c r="BE176" s="68" t="s">
        <v>303</v>
      </c>
      <c r="BF176" s="68" t="s">
        <v>8069</v>
      </c>
      <c r="BG176" s="68" t="s">
        <v>5272</v>
      </c>
      <c r="BH176" s="68" t="s">
        <v>143</v>
      </c>
      <c r="BI176" s="68" t="s">
        <v>143</v>
      </c>
      <c r="BJ176" s="68" t="s">
        <v>143</v>
      </c>
      <c r="BK176" s="68" t="s">
        <v>136</v>
      </c>
      <c r="BL176" s="68" t="s">
        <v>143</v>
      </c>
      <c r="BM176" s="68" t="s">
        <v>160</v>
      </c>
      <c r="BN176" s="68" t="s">
        <v>160</v>
      </c>
      <c r="BO176" s="68" t="s">
        <v>279</v>
      </c>
      <c r="BP176" s="68" t="s">
        <v>143</v>
      </c>
      <c r="BQ176" s="68" t="s">
        <v>8070</v>
      </c>
      <c r="BR176" s="68" t="s">
        <v>5352</v>
      </c>
      <c r="BS176" s="68" t="s">
        <v>162</v>
      </c>
      <c r="BT176" s="68" t="s">
        <v>6588</v>
      </c>
      <c r="BU176" s="68" t="s">
        <v>6588</v>
      </c>
      <c r="BV176" s="68" t="s">
        <v>135</v>
      </c>
      <c r="BW176" s="68" t="s">
        <v>135</v>
      </c>
      <c r="BX176" s="68" t="s">
        <v>135</v>
      </c>
      <c r="BY176" s="68" t="s">
        <v>148</v>
      </c>
      <c r="BZ176" s="68" t="s">
        <v>8058</v>
      </c>
      <c r="CA176" s="68" t="s">
        <v>174</v>
      </c>
      <c r="CB176" s="68" t="s">
        <v>143</v>
      </c>
      <c r="CC176" s="68" t="s">
        <v>143</v>
      </c>
      <c r="CD176" s="68" t="s">
        <v>143</v>
      </c>
      <c r="CE176" s="68" t="s">
        <v>8071</v>
      </c>
      <c r="CF176" s="68" t="s">
        <v>2261</v>
      </c>
      <c r="CG176" s="68" t="s">
        <v>2261</v>
      </c>
      <c r="CH176" s="68" t="s">
        <v>143</v>
      </c>
      <c r="CI176" s="68" t="s">
        <v>143</v>
      </c>
      <c r="CJ176" s="68" t="s">
        <v>5272</v>
      </c>
      <c r="CK176" s="68" t="s">
        <v>143</v>
      </c>
      <c r="CL176" s="68" t="s">
        <v>143</v>
      </c>
      <c r="CM176" s="68" t="s">
        <v>143</v>
      </c>
      <c r="CN176" s="68" t="s">
        <v>143</v>
      </c>
      <c r="CO176" s="68" t="s">
        <v>143</v>
      </c>
      <c r="CP176" s="68" t="s">
        <v>143</v>
      </c>
      <c r="CQ176" s="68" t="s">
        <v>143</v>
      </c>
      <c r="CR176" s="68" t="s">
        <v>143</v>
      </c>
      <c r="CS176" s="68" t="s">
        <v>1</v>
      </c>
      <c r="CT176" s="68" t="s">
        <v>143</v>
      </c>
      <c r="CU176" s="68" t="s">
        <v>1</v>
      </c>
      <c r="CV176" s="68" t="s">
        <v>1985</v>
      </c>
      <c r="CW176" s="68" t="s">
        <v>1985</v>
      </c>
      <c r="CX176" s="68" t="s">
        <v>519</v>
      </c>
      <c r="CY176" s="68" t="s">
        <v>166</v>
      </c>
      <c r="CZ176" s="68" t="s">
        <v>136</v>
      </c>
      <c r="DA176" s="68" t="s">
        <v>2007</v>
      </c>
      <c r="DB176" s="68" t="s">
        <v>143</v>
      </c>
      <c r="DC176" s="68" t="s">
        <v>143</v>
      </c>
      <c r="DD176" s="68" t="s">
        <v>279</v>
      </c>
      <c r="DE176" s="68" t="s">
        <v>2419</v>
      </c>
      <c r="DF176" s="68" t="s">
        <v>2261</v>
      </c>
      <c r="DG176" s="68" t="s">
        <v>143</v>
      </c>
      <c r="DH176" s="68" t="s">
        <v>143</v>
      </c>
      <c r="DI176" s="68" t="s">
        <v>143</v>
      </c>
      <c r="DK176" s="3"/>
    </row>
    <row r="177" spans="1:115" s="68" customFormat="1" x14ac:dyDescent="0.2">
      <c r="A177" s="73">
        <v>45352</v>
      </c>
      <c r="B177" s="3" t="s">
        <v>19</v>
      </c>
      <c r="C177" s="68">
        <v>119878</v>
      </c>
      <c r="D177" s="68" t="s">
        <v>8017</v>
      </c>
      <c r="E177" s="68" t="s">
        <v>364</v>
      </c>
      <c r="F177" s="69">
        <v>45352</v>
      </c>
      <c r="G177" s="68" t="s">
        <v>126</v>
      </c>
      <c r="H177" s="68" t="s">
        <v>166</v>
      </c>
      <c r="I177" s="70">
        <f>J177</f>
        <v>200</v>
      </c>
      <c r="J177" s="70">
        <v>200</v>
      </c>
      <c r="K177" s="71">
        <f t="shared" si="2"/>
        <v>9.3053076078799205E-3</v>
      </c>
      <c r="L177" s="71" t="s">
        <v>519</v>
      </c>
      <c r="M177" s="68" t="s">
        <v>129</v>
      </c>
      <c r="N177" s="68" t="s">
        <v>1065</v>
      </c>
      <c r="O177" s="68" t="s">
        <v>8072</v>
      </c>
      <c r="P177" s="93" t="s">
        <v>8073</v>
      </c>
      <c r="Q177" s="68" t="s">
        <v>170</v>
      </c>
      <c r="R177" s="68" t="s">
        <v>8074</v>
      </c>
      <c r="S177" s="68" t="s">
        <v>8075</v>
      </c>
      <c r="T177" s="68" t="s">
        <v>135</v>
      </c>
      <c r="U177" s="68" t="s">
        <v>135</v>
      </c>
      <c r="V177" s="68" t="s">
        <v>136</v>
      </c>
      <c r="W177" s="68" t="s">
        <v>137</v>
      </c>
      <c r="X177" s="68" t="s">
        <v>957</v>
      </c>
      <c r="Y177" s="68" t="s">
        <v>8076</v>
      </c>
      <c r="Z177" s="68" t="s">
        <v>8077</v>
      </c>
      <c r="AA177" s="68" t="s">
        <v>139</v>
      </c>
      <c r="AB177" s="68" t="s">
        <v>140</v>
      </c>
      <c r="AC177" s="68" t="s">
        <v>5272</v>
      </c>
      <c r="AD177" s="68" t="s">
        <v>143</v>
      </c>
      <c r="AE177" s="68" t="s">
        <v>5272</v>
      </c>
      <c r="AF177" s="68" t="s">
        <v>7182</v>
      </c>
      <c r="AG177" s="68" t="s">
        <v>5974</v>
      </c>
      <c r="AH177" s="68" t="s">
        <v>141</v>
      </c>
      <c r="AI177" s="68" t="s">
        <v>143</v>
      </c>
      <c r="AJ177" s="68" t="s">
        <v>143</v>
      </c>
      <c r="AK177" s="68" t="s">
        <v>142</v>
      </c>
      <c r="AL177" s="68" t="s">
        <v>143</v>
      </c>
      <c r="AM177" s="68" t="s">
        <v>5772</v>
      </c>
      <c r="AN177" s="68" t="s">
        <v>143</v>
      </c>
      <c r="AO177" s="68" t="s">
        <v>8078</v>
      </c>
      <c r="AP177" s="68" t="s">
        <v>8079</v>
      </c>
      <c r="AQ177" s="68" t="s">
        <v>8080</v>
      </c>
      <c r="AR177" s="68" t="s">
        <v>230</v>
      </c>
      <c r="AS177" s="68" t="s">
        <v>231</v>
      </c>
      <c r="AT177" s="68" t="s">
        <v>2059</v>
      </c>
      <c r="AU177" s="68" t="s">
        <v>2457</v>
      </c>
      <c r="AV177" s="68" t="s">
        <v>631</v>
      </c>
      <c r="AW177" s="68" t="s">
        <v>632</v>
      </c>
      <c r="AX177" s="68" t="s">
        <v>1068</v>
      </c>
      <c r="AY177" s="68" t="s">
        <v>148</v>
      </c>
      <c r="AZ177" s="68" t="s">
        <v>139</v>
      </c>
      <c r="BA177" s="68" t="s">
        <v>149</v>
      </c>
      <c r="BB177" s="68" t="s">
        <v>634</v>
      </c>
      <c r="BC177" s="68" t="s">
        <v>156</v>
      </c>
      <c r="BD177" s="68" t="s">
        <v>157</v>
      </c>
      <c r="BE177" s="68" t="s">
        <v>303</v>
      </c>
      <c r="BF177" s="68" t="s">
        <v>8077</v>
      </c>
      <c r="BG177" s="68" t="s">
        <v>5272</v>
      </c>
      <c r="BH177" s="68" t="s">
        <v>143</v>
      </c>
      <c r="BI177" s="68" t="s">
        <v>143</v>
      </c>
      <c r="BJ177" s="68" t="s">
        <v>143</v>
      </c>
      <c r="BK177" s="68" t="s">
        <v>136</v>
      </c>
      <c r="BL177" s="68" t="s">
        <v>143</v>
      </c>
      <c r="BM177" s="68" t="s">
        <v>160</v>
      </c>
      <c r="BN177" s="68" t="s">
        <v>143</v>
      </c>
      <c r="BO177" s="68" t="s">
        <v>143</v>
      </c>
      <c r="BP177" s="68" t="s">
        <v>143</v>
      </c>
      <c r="BQ177" s="68" t="s">
        <v>8081</v>
      </c>
      <c r="BR177" s="68" t="s">
        <v>5352</v>
      </c>
      <c r="BS177" s="68" t="s">
        <v>162</v>
      </c>
      <c r="BT177" s="68" t="s">
        <v>5772</v>
      </c>
      <c r="BU177" s="68" t="s">
        <v>5772</v>
      </c>
      <c r="BV177" s="68" t="s">
        <v>135</v>
      </c>
      <c r="BW177" s="68" t="s">
        <v>135</v>
      </c>
      <c r="BX177" s="68" t="s">
        <v>135</v>
      </c>
      <c r="BY177" s="68" t="s">
        <v>148</v>
      </c>
      <c r="BZ177" s="68" t="s">
        <v>5829</v>
      </c>
      <c r="CA177" s="68" t="s">
        <v>174</v>
      </c>
      <c r="CB177" s="68" t="s">
        <v>143</v>
      </c>
      <c r="CC177" s="68" t="s">
        <v>143</v>
      </c>
      <c r="CD177" s="68" t="s">
        <v>143</v>
      </c>
      <c r="CE177" s="68" t="s">
        <v>143</v>
      </c>
      <c r="CF177" s="68" t="s">
        <v>2261</v>
      </c>
      <c r="CG177" s="68" t="s">
        <v>143</v>
      </c>
      <c r="CH177" s="68" t="s">
        <v>143</v>
      </c>
      <c r="CI177" s="68" t="s">
        <v>143</v>
      </c>
      <c r="CJ177" s="68" t="s">
        <v>5272</v>
      </c>
      <c r="CK177" s="68" t="s">
        <v>143</v>
      </c>
      <c r="CL177" s="68" t="s">
        <v>143</v>
      </c>
      <c r="CM177" s="68" t="s">
        <v>143</v>
      </c>
      <c r="CN177" s="68" t="s">
        <v>143</v>
      </c>
      <c r="CO177" s="68" t="s">
        <v>6492</v>
      </c>
      <c r="CP177" s="68" t="s">
        <v>143</v>
      </c>
      <c r="CQ177" s="68" t="s">
        <v>143</v>
      </c>
      <c r="CR177" s="68" t="s">
        <v>143</v>
      </c>
      <c r="CS177" s="68" t="s">
        <v>1</v>
      </c>
      <c r="CT177" s="68" t="s">
        <v>143</v>
      </c>
      <c r="CU177" s="68" t="s">
        <v>1</v>
      </c>
      <c r="CV177" s="68" t="s">
        <v>1985</v>
      </c>
      <c r="CW177" s="68" t="s">
        <v>143</v>
      </c>
      <c r="CX177" s="68" t="s">
        <v>519</v>
      </c>
      <c r="CY177" s="68" t="s">
        <v>166</v>
      </c>
      <c r="CZ177" s="68" t="s">
        <v>136</v>
      </c>
      <c r="DA177" s="68" t="s">
        <v>2007</v>
      </c>
      <c r="DB177" s="68" t="s">
        <v>143</v>
      </c>
      <c r="DC177" s="68" t="s">
        <v>143</v>
      </c>
      <c r="DD177" s="68" t="s">
        <v>364</v>
      </c>
      <c r="DE177" s="68" t="s">
        <v>2419</v>
      </c>
      <c r="DF177" s="68" t="s">
        <v>2261</v>
      </c>
      <c r="DG177" s="68" t="s">
        <v>143</v>
      </c>
      <c r="DH177" s="68" t="s">
        <v>7599</v>
      </c>
      <c r="DI177" s="68" t="s">
        <v>143</v>
      </c>
      <c r="DK177" s="3"/>
    </row>
    <row r="178" spans="1:115" s="68" customFormat="1" x14ac:dyDescent="0.2">
      <c r="A178" s="73">
        <v>45352</v>
      </c>
      <c r="B178" s="3" t="s">
        <v>19</v>
      </c>
      <c r="C178" s="68">
        <v>119920</v>
      </c>
      <c r="D178" s="68" t="s">
        <v>8017</v>
      </c>
      <c r="E178" s="68" t="s">
        <v>685</v>
      </c>
      <c r="F178" s="69">
        <v>45352</v>
      </c>
      <c r="G178" s="68" t="s">
        <v>165</v>
      </c>
      <c r="H178" s="68" t="s">
        <v>166</v>
      </c>
      <c r="I178" s="70">
        <v>136.56</v>
      </c>
      <c r="J178" s="70">
        <v>101.55</v>
      </c>
      <c r="K178" s="71">
        <f t="shared" si="2"/>
        <v>6.3536640346604101E-3</v>
      </c>
      <c r="L178" s="71" t="s">
        <v>374</v>
      </c>
      <c r="M178" s="68" t="s">
        <v>129</v>
      </c>
      <c r="N178" s="68" t="s">
        <v>1056</v>
      </c>
      <c r="O178" s="68" t="s">
        <v>8082</v>
      </c>
      <c r="P178" s="93" t="s">
        <v>7774</v>
      </c>
      <c r="Q178" s="68" t="s">
        <v>170</v>
      </c>
      <c r="R178" s="68" t="s">
        <v>8083</v>
      </c>
      <c r="S178" s="68" t="s">
        <v>8084</v>
      </c>
      <c r="T178" s="68" t="s">
        <v>135</v>
      </c>
      <c r="U178" s="68" t="s">
        <v>135</v>
      </c>
      <c r="V178" s="68" t="s">
        <v>136</v>
      </c>
      <c r="W178" s="68" t="s">
        <v>137</v>
      </c>
      <c r="X178" s="68" t="s">
        <v>173</v>
      </c>
      <c r="Y178" s="68" t="s">
        <v>8085</v>
      </c>
      <c r="Z178" s="68" t="s">
        <v>8086</v>
      </c>
      <c r="AA178" s="68" t="s">
        <v>139</v>
      </c>
      <c r="AB178" s="68" t="s">
        <v>140</v>
      </c>
      <c r="AC178" s="68" t="s">
        <v>5272</v>
      </c>
      <c r="AD178" s="68" t="s">
        <v>143</v>
      </c>
      <c r="AE178" s="68" t="s">
        <v>8087</v>
      </c>
      <c r="AF178" s="68" t="s">
        <v>143</v>
      </c>
      <c r="AG178" s="68" t="s">
        <v>235</v>
      </c>
      <c r="AH178" s="68" t="s">
        <v>141</v>
      </c>
      <c r="AI178" s="68" t="s">
        <v>143</v>
      </c>
      <c r="AJ178" s="68" t="s">
        <v>8087</v>
      </c>
      <c r="AK178" s="68" t="s">
        <v>142</v>
      </c>
      <c r="AL178" s="68" t="s">
        <v>143</v>
      </c>
      <c r="AM178" s="68" t="s">
        <v>8088</v>
      </c>
      <c r="AN178" s="68" t="s">
        <v>174</v>
      </c>
      <c r="AO178" s="68" t="s">
        <v>8089</v>
      </c>
      <c r="AP178" s="68" t="s">
        <v>8090</v>
      </c>
      <c r="AQ178" s="68" t="s">
        <v>8091</v>
      </c>
      <c r="AR178" s="68" t="s">
        <v>4677</v>
      </c>
      <c r="AS178" s="68" t="s">
        <v>431</v>
      </c>
      <c r="AT178" s="68" t="s">
        <v>988</v>
      </c>
      <c r="AU178" s="68" t="s">
        <v>8092</v>
      </c>
      <c r="AV178" s="68" t="s">
        <v>145</v>
      </c>
      <c r="AW178" s="68" t="s">
        <v>146</v>
      </c>
      <c r="AX178" s="68" t="s">
        <v>1060</v>
      </c>
      <c r="AY178" s="68" t="s">
        <v>148</v>
      </c>
      <c r="AZ178" s="68" t="s">
        <v>139</v>
      </c>
      <c r="BA178" s="68" t="s">
        <v>149</v>
      </c>
      <c r="BB178" s="68" t="s">
        <v>150</v>
      </c>
      <c r="BC178" s="68" t="s">
        <v>156</v>
      </c>
      <c r="BD178" s="68" t="s">
        <v>157</v>
      </c>
      <c r="BE178" s="68" t="s">
        <v>303</v>
      </c>
      <c r="BF178" s="68" t="s">
        <v>8093</v>
      </c>
      <c r="BG178" s="68" t="s">
        <v>5272</v>
      </c>
      <c r="BH178" s="68" t="s">
        <v>170</v>
      </c>
      <c r="BI178" s="68" t="s">
        <v>8094</v>
      </c>
      <c r="BJ178" s="68" t="s">
        <v>143</v>
      </c>
      <c r="BK178" s="68" t="s">
        <v>136</v>
      </c>
      <c r="BL178" s="68" t="s">
        <v>143</v>
      </c>
      <c r="BM178" s="68" t="s">
        <v>160</v>
      </c>
      <c r="BN178" s="68" t="s">
        <v>160</v>
      </c>
      <c r="BO178" s="68" t="s">
        <v>143</v>
      </c>
      <c r="BP178" s="68" t="s">
        <v>143</v>
      </c>
      <c r="BQ178" s="68" t="s">
        <v>8095</v>
      </c>
      <c r="BR178" s="68" t="s">
        <v>5352</v>
      </c>
      <c r="BS178" s="68" t="s">
        <v>162</v>
      </c>
      <c r="BT178" s="68" t="s">
        <v>8087</v>
      </c>
      <c r="BU178" s="68" t="s">
        <v>8087</v>
      </c>
      <c r="BV178" s="68" t="s">
        <v>135</v>
      </c>
      <c r="BW178" s="68" t="s">
        <v>135</v>
      </c>
      <c r="BX178" s="68" t="s">
        <v>135</v>
      </c>
      <c r="BY178" s="68" t="s">
        <v>148</v>
      </c>
      <c r="BZ178" s="68" t="s">
        <v>8096</v>
      </c>
      <c r="CA178" s="68" t="s">
        <v>174</v>
      </c>
      <c r="CB178" s="68" t="s">
        <v>143</v>
      </c>
      <c r="CC178" s="68" t="s">
        <v>143</v>
      </c>
      <c r="CD178" s="68" t="s">
        <v>143</v>
      </c>
      <c r="CE178" s="68" t="s">
        <v>143</v>
      </c>
      <c r="CF178" s="68" t="s">
        <v>2261</v>
      </c>
      <c r="CG178" s="68" t="s">
        <v>2261</v>
      </c>
      <c r="CH178" s="68" t="s">
        <v>143</v>
      </c>
      <c r="CI178" s="68" t="s">
        <v>143</v>
      </c>
      <c r="CJ178" s="68" t="s">
        <v>5272</v>
      </c>
      <c r="CK178" s="68" t="s">
        <v>143</v>
      </c>
      <c r="CL178" s="68" t="s">
        <v>143</v>
      </c>
      <c r="CM178" s="68" t="s">
        <v>143</v>
      </c>
      <c r="CN178" s="68" t="s">
        <v>143</v>
      </c>
      <c r="CO178" s="68" t="s">
        <v>143</v>
      </c>
      <c r="CP178" s="68" t="s">
        <v>143</v>
      </c>
      <c r="CQ178" s="68" t="s">
        <v>143</v>
      </c>
      <c r="CR178" s="68" t="s">
        <v>143</v>
      </c>
      <c r="CS178" s="68" t="s">
        <v>1</v>
      </c>
      <c r="CT178" s="68" t="s">
        <v>143</v>
      </c>
      <c r="CU178" s="68" t="s">
        <v>1</v>
      </c>
      <c r="CV178" s="68" t="s">
        <v>1985</v>
      </c>
      <c r="CW178" s="68" t="s">
        <v>1985</v>
      </c>
      <c r="CX178" s="68" t="s">
        <v>374</v>
      </c>
      <c r="CY178" s="68" t="s">
        <v>166</v>
      </c>
      <c r="CZ178" s="68" t="s">
        <v>136</v>
      </c>
      <c r="DA178" s="68" t="s">
        <v>2007</v>
      </c>
      <c r="DB178" s="68" t="s">
        <v>143</v>
      </c>
      <c r="DC178" s="68" t="s">
        <v>143</v>
      </c>
      <c r="DD178" s="68" t="s">
        <v>685</v>
      </c>
      <c r="DE178" s="68" t="s">
        <v>2419</v>
      </c>
      <c r="DF178" s="68" t="s">
        <v>2261</v>
      </c>
      <c r="DG178" s="68" t="s">
        <v>143</v>
      </c>
      <c r="DH178" s="68" t="s">
        <v>143</v>
      </c>
      <c r="DI178" s="68" t="s">
        <v>143</v>
      </c>
      <c r="DK178" s="3"/>
    </row>
    <row r="179" spans="1:115" s="68" customFormat="1" hidden="1" x14ac:dyDescent="0.2">
      <c r="A179" s="73">
        <v>45352</v>
      </c>
      <c r="B179" s="3" t="s">
        <v>15607</v>
      </c>
      <c r="C179" s="68">
        <v>120161</v>
      </c>
      <c r="D179" s="68" t="s">
        <v>8097</v>
      </c>
      <c r="E179" s="68" t="s">
        <v>164</v>
      </c>
      <c r="F179" s="69">
        <v>45352</v>
      </c>
      <c r="G179" s="68" t="s">
        <v>165</v>
      </c>
      <c r="H179" s="68" t="s">
        <v>166</v>
      </c>
      <c r="I179" s="70">
        <v>297.76</v>
      </c>
      <c r="J179" s="70">
        <v>341.19</v>
      </c>
      <c r="K179" s="71">
        <f t="shared" si="2"/>
        <v>1.3853741966611625E-2</v>
      </c>
      <c r="L179" s="71" t="s">
        <v>374</v>
      </c>
      <c r="M179" s="68" t="s">
        <v>7145</v>
      </c>
      <c r="N179" s="68" t="s">
        <v>1056</v>
      </c>
      <c r="O179" s="68" t="s">
        <v>1118</v>
      </c>
      <c r="P179" s="93" t="s">
        <v>7127</v>
      </c>
      <c r="Q179" s="68" t="s">
        <v>170</v>
      </c>
      <c r="R179" s="68" t="s">
        <v>8098</v>
      </c>
      <c r="S179" s="68" t="s">
        <v>1121</v>
      </c>
      <c r="T179" s="68" t="s">
        <v>135</v>
      </c>
      <c r="U179" s="68" t="s">
        <v>135</v>
      </c>
      <c r="V179" s="68" t="s">
        <v>136</v>
      </c>
      <c r="W179" s="68" t="s">
        <v>137</v>
      </c>
      <c r="X179" s="68" t="s">
        <v>173</v>
      </c>
      <c r="Y179" s="68" t="s">
        <v>8099</v>
      </c>
      <c r="Z179" s="68" t="s">
        <v>8100</v>
      </c>
      <c r="AA179" s="68" t="s">
        <v>139</v>
      </c>
      <c r="AB179" s="68" t="s">
        <v>323</v>
      </c>
      <c r="AC179" s="68" t="s">
        <v>5272</v>
      </c>
      <c r="AD179" s="68" t="s">
        <v>143</v>
      </c>
      <c r="AE179" s="68" t="s">
        <v>8101</v>
      </c>
      <c r="AF179" s="68" t="s">
        <v>143</v>
      </c>
      <c r="AG179" s="68" t="s">
        <v>235</v>
      </c>
      <c r="AH179" s="68" t="s">
        <v>141</v>
      </c>
      <c r="AI179" s="68" t="s">
        <v>143</v>
      </c>
      <c r="AJ179" s="68" t="s">
        <v>8101</v>
      </c>
      <c r="AK179" s="68" t="s">
        <v>142</v>
      </c>
      <c r="AL179" s="68" t="s">
        <v>143</v>
      </c>
      <c r="AM179" s="68" t="s">
        <v>8102</v>
      </c>
      <c r="AN179" s="68" t="s">
        <v>174</v>
      </c>
      <c r="AO179" s="68" t="s">
        <v>7769</v>
      </c>
      <c r="AP179" s="68" t="s">
        <v>1123</v>
      </c>
      <c r="AQ179" s="68" t="s">
        <v>1124</v>
      </c>
      <c r="AR179" s="68" t="s">
        <v>1014</v>
      </c>
      <c r="AS179" s="68" t="s">
        <v>231</v>
      </c>
      <c r="AT179" s="68" t="s">
        <v>1125</v>
      </c>
      <c r="AU179" s="68" t="s">
        <v>1126</v>
      </c>
      <c r="AV179" s="68" t="s">
        <v>145</v>
      </c>
      <c r="AW179" s="68" t="s">
        <v>146</v>
      </c>
      <c r="AX179" s="68" t="s">
        <v>1060</v>
      </c>
      <c r="AY179" s="68" t="s">
        <v>148</v>
      </c>
      <c r="AZ179" s="68" t="s">
        <v>139</v>
      </c>
      <c r="BA179" s="68" t="s">
        <v>149</v>
      </c>
      <c r="BB179" s="68" t="s">
        <v>150</v>
      </c>
      <c r="BC179" s="68" t="s">
        <v>156</v>
      </c>
      <c r="BD179" s="68" t="s">
        <v>157</v>
      </c>
      <c r="BE179" s="68" t="s">
        <v>303</v>
      </c>
      <c r="BF179" s="68" t="s">
        <v>8103</v>
      </c>
      <c r="BG179" s="68" t="s">
        <v>5272</v>
      </c>
      <c r="BH179" s="68" t="s">
        <v>170</v>
      </c>
      <c r="BI179" s="68" t="s">
        <v>8104</v>
      </c>
      <c r="BJ179" s="68" t="s">
        <v>143</v>
      </c>
      <c r="BK179" s="68" t="s">
        <v>136</v>
      </c>
      <c r="BL179" s="68" t="s">
        <v>143</v>
      </c>
      <c r="BM179" s="68" t="s">
        <v>160</v>
      </c>
      <c r="BN179" s="68" t="s">
        <v>160</v>
      </c>
      <c r="BO179" s="68" t="s">
        <v>143</v>
      </c>
      <c r="BP179" s="68" t="s">
        <v>143</v>
      </c>
      <c r="BQ179" s="68" t="s">
        <v>1291</v>
      </c>
      <c r="BR179" s="68" t="s">
        <v>5352</v>
      </c>
      <c r="BS179" s="68" t="s">
        <v>162</v>
      </c>
      <c r="BT179" s="68" t="s">
        <v>8101</v>
      </c>
      <c r="BU179" s="68" t="s">
        <v>8101</v>
      </c>
      <c r="BV179" s="68" t="s">
        <v>135</v>
      </c>
      <c r="BW179" s="68" t="s">
        <v>135</v>
      </c>
      <c r="BX179" s="68" t="s">
        <v>135</v>
      </c>
      <c r="BY179" s="68" t="s">
        <v>148</v>
      </c>
      <c r="BZ179" s="68" t="s">
        <v>4858</v>
      </c>
      <c r="CA179" s="68" t="s">
        <v>174</v>
      </c>
      <c r="CB179" s="68" t="s">
        <v>143</v>
      </c>
      <c r="CC179" s="68" t="s">
        <v>143</v>
      </c>
      <c r="CD179" s="68" t="s">
        <v>143</v>
      </c>
      <c r="CE179" s="68" t="s">
        <v>143</v>
      </c>
      <c r="CF179" s="68" t="s">
        <v>2261</v>
      </c>
      <c r="CG179" s="68" t="s">
        <v>2261</v>
      </c>
      <c r="CH179" s="68" t="s">
        <v>143</v>
      </c>
      <c r="CI179" s="68" t="s">
        <v>143</v>
      </c>
      <c r="CJ179" s="68" t="s">
        <v>5272</v>
      </c>
      <c r="CK179" s="68" t="s">
        <v>143</v>
      </c>
      <c r="CL179" s="68" t="s">
        <v>143</v>
      </c>
      <c r="CM179" s="68" t="s">
        <v>143</v>
      </c>
      <c r="CN179" s="68" t="s">
        <v>143</v>
      </c>
      <c r="CO179" s="68" t="s">
        <v>6206</v>
      </c>
      <c r="CP179" s="68" t="s">
        <v>143</v>
      </c>
      <c r="CQ179" s="68" t="s">
        <v>143</v>
      </c>
      <c r="CR179" s="68" t="s">
        <v>143</v>
      </c>
      <c r="CS179" s="68" t="s">
        <v>1</v>
      </c>
      <c r="CT179" s="68" t="s">
        <v>143</v>
      </c>
      <c r="CU179" s="68" t="s">
        <v>1</v>
      </c>
      <c r="CV179" s="68" t="s">
        <v>1985</v>
      </c>
      <c r="CW179" s="68" t="s">
        <v>1985</v>
      </c>
      <c r="CX179" s="68" t="s">
        <v>374</v>
      </c>
      <c r="CY179" s="68" t="s">
        <v>166</v>
      </c>
      <c r="CZ179" s="68" t="s">
        <v>136</v>
      </c>
      <c r="DA179" s="68" t="s">
        <v>2007</v>
      </c>
      <c r="DB179" s="68" t="s">
        <v>8105</v>
      </c>
      <c r="DC179" s="68" t="s">
        <v>143</v>
      </c>
      <c r="DD179" s="68" t="s">
        <v>164</v>
      </c>
      <c r="DE179" s="68" t="s">
        <v>2419</v>
      </c>
      <c r="DF179" s="68" t="s">
        <v>2261</v>
      </c>
      <c r="DG179" s="68" t="s">
        <v>143</v>
      </c>
      <c r="DH179" s="68" t="s">
        <v>7211</v>
      </c>
      <c r="DI179" s="68" t="s">
        <v>143</v>
      </c>
      <c r="DK179" s="3"/>
    </row>
    <row r="180" spans="1:115" s="68" customFormat="1" hidden="1" x14ac:dyDescent="0.2">
      <c r="A180" s="73">
        <v>45352</v>
      </c>
      <c r="B180" s="3" t="s">
        <v>15606</v>
      </c>
      <c r="C180" s="68">
        <v>120173</v>
      </c>
      <c r="D180" s="68" t="s">
        <v>8106</v>
      </c>
      <c r="E180" s="68" t="s">
        <v>373</v>
      </c>
      <c r="F180" s="69">
        <v>45352</v>
      </c>
      <c r="G180" s="68" t="s">
        <v>165</v>
      </c>
      <c r="H180" s="68" t="s">
        <v>166</v>
      </c>
      <c r="I180" s="70">
        <v>1428</v>
      </c>
      <c r="J180" s="70">
        <v>990</v>
      </c>
      <c r="K180" s="71">
        <f t="shared" si="2"/>
        <v>6.6439896320262634E-2</v>
      </c>
      <c r="L180" s="71" t="s">
        <v>1935</v>
      </c>
      <c r="M180" s="68" t="s">
        <v>7145</v>
      </c>
      <c r="N180" s="68" t="s">
        <v>219</v>
      </c>
      <c r="O180" s="68" t="s">
        <v>8107</v>
      </c>
      <c r="P180" s="93" t="s">
        <v>8108</v>
      </c>
      <c r="Q180" s="68" t="s">
        <v>170</v>
      </c>
      <c r="R180" s="68" t="s">
        <v>8109</v>
      </c>
      <c r="S180" s="68" t="s">
        <v>8110</v>
      </c>
      <c r="T180" s="68" t="s">
        <v>135</v>
      </c>
      <c r="U180" s="68" t="s">
        <v>135</v>
      </c>
      <c r="V180" s="68" t="s">
        <v>506</v>
      </c>
      <c r="W180" s="68" t="s">
        <v>137</v>
      </c>
      <c r="X180" s="68" t="s">
        <v>225</v>
      </c>
      <c r="Y180" s="68" t="s">
        <v>8111</v>
      </c>
      <c r="Z180" s="68" t="s">
        <v>8112</v>
      </c>
      <c r="AA180" s="68" t="s">
        <v>139</v>
      </c>
      <c r="AB180" s="68" t="s">
        <v>323</v>
      </c>
      <c r="AC180" s="68" t="s">
        <v>5272</v>
      </c>
      <c r="AD180" s="68" t="s">
        <v>143</v>
      </c>
      <c r="AE180" s="68" t="s">
        <v>8113</v>
      </c>
      <c r="AF180" s="68" t="s">
        <v>143</v>
      </c>
      <c r="AG180" s="68" t="s">
        <v>235</v>
      </c>
      <c r="AH180" s="68" t="s">
        <v>141</v>
      </c>
      <c r="AI180" s="68" t="s">
        <v>143</v>
      </c>
      <c r="AJ180" s="68" t="s">
        <v>8113</v>
      </c>
      <c r="AK180" s="68" t="s">
        <v>207</v>
      </c>
      <c r="AL180" s="68" t="s">
        <v>8046</v>
      </c>
      <c r="AM180" s="68" t="s">
        <v>7132</v>
      </c>
      <c r="AN180" s="68" t="s">
        <v>174</v>
      </c>
      <c r="AO180" s="68" t="s">
        <v>227</v>
      </c>
      <c r="AP180" s="68" t="s">
        <v>228</v>
      </c>
      <c r="AQ180" s="68" t="s">
        <v>8114</v>
      </c>
      <c r="AR180" s="68" t="s">
        <v>230</v>
      </c>
      <c r="AS180" s="68" t="s">
        <v>231</v>
      </c>
      <c r="AT180" s="68" t="s">
        <v>232</v>
      </c>
      <c r="AU180" s="68" t="s">
        <v>233</v>
      </c>
      <c r="AV180" s="68" t="s">
        <v>234</v>
      </c>
      <c r="AW180" s="68" t="s">
        <v>165</v>
      </c>
      <c r="AX180" s="68" t="s">
        <v>235</v>
      </c>
      <c r="AY180" s="68" t="s">
        <v>148</v>
      </c>
      <c r="AZ180" s="68" t="s">
        <v>139</v>
      </c>
      <c r="BA180" s="68" t="s">
        <v>875</v>
      </c>
      <c r="BB180" s="68" t="s">
        <v>150</v>
      </c>
      <c r="BC180" s="68" t="s">
        <v>156</v>
      </c>
      <c r="BD180" s="68" t="s">
        <v>157</v>
      </c>
      <c r="BE180" s="68" t="s">
        <v>237</v>
      </c>
      <c r="BF180" s="68" t="s">
        <v>8115</v>
      </c>
      <c r="BG180" s="68" t="s">
        <v>5272</v>
      </c>
      <c r="BH180" s="68" t="s">
        <v>143</v>
      </c>
      <c r="BI180" s="68" t="s">
        <v>143</v>
      </c>
      <c r="BJ180" s="68" t="s">
        <v>143</v>
      </c>
      <c r="BK180" s="68" t="s">
        <v>136</v>
      </c>
      <c r="BL180" s="68" t="s">
        <v>143</v>
      </c>
      <c r="BM180" s="68" t="s">
        <v>160</v>
      </c>
      <c r="BN180" s="68" t="s">
        <v>160</v>
      </c>
      <c r="BO180" s="68" t="s">
        <v>373</v>
      </c>
      <c r="BP180" s="68" t="s">
        <v>143</v>
      </c>
      <c r="BQ180" s="68" t="s">
        <v>8116</v>
      </c>
      <c r="BR180" s="68" t="s">
        <v>5684</v>
      </c>
      <c r="BS180" s="68" t="s">
        <v>314</v>
      </c>
      <c r="BT180" s="68" t="s">
        <v>8113</v>
      </c>
      <c r="BU180" s="68" t="s">
        <v>8113</v>
      </c>
      <c r="BV180" s="68" t="s">
        <v>135</v>
      </c>
      <c r="BW180" s="68" t="s">
        <v>135</v>
      </c>
      <c r="BX180" s="68" t="s">
        <v>135</v>
      </c>
      <c r="BY180" s="68" t="s">
        <v>148</v>
      </c>
      <c r="BZ180" s="68" t="s">
        <v>3916</v>
      </c>
      <c r="CA180" s="68" t="s">
        <v>174</v>
      </c>
      <c r="CB180" s="68" t="s">
        <v>143</v>
      </c>
      <c r="CC180" s="68" t="s">
        <v>143</v>
      </c>
      <c r="CD180" s="68" t="s">
        <v>143</v>
      </c>
      <c r="CE180" s="68" t="s">
        <v>143</v>
      </c>
      <c r="CF180" s="68" t="s">
        <v>2261</v>
      </c>
      <c r="CG180" s="68" t="s">
        <v>2261</v>
      </c>
      <c r="CH180" s="68" t="s">
        <v>143</v>
      </c>
      <c r="CI180" s="68" t="s">
        <v>143</v>
      </c>
      <c r="CJ180" s="68" t="s">
        <v>5272</v>
      </c>
      <c r="CK180" s="68" t="s">
        <v>143</v>
      </c>
      <c r="CL180" s="68" t="s">
        <v>143</v>
      </c>
      <c r="CM180" s="68" t="s">
        <v>143</v>
      </c>
      <c r="CN180" s="68" t="s">
        <v>143</v>
      </c>
      <c r="CO180" s="68" t="s">
        <v>7155</v>
      </c>
      <c r="CP180" s="68" t="s">
        <v>143</v>
      </c>
      <c r="CQ180" s="68" t="s">
        <v>143</v>
      </c>
      <c r="CR180" s="68" t="s">
        <v>143</v>
      </c>
      <c r="CS180" s="68" t="s">
        <v>1</v>
      </c>
      <c r="CT180" s="68" t="s">
        <v>143</v>
      </c>
      <c r="CU180" s="68" t="s">
        <v>1</v>
      </c>
      <c r="CV180" s="68" t="s">
        <v>2092</v>
      </c>
      <c r="CW180" s="68" t="s">
        <v>2092</v>
      </c>
      <c r="CX180" s="68" t="s">
        <v>1935</v>
      </c>
      <c r="CY180" s="68" t="s">
        <v>166</v>
      </c>
      <c r="CZ180" s="68" t="s">
        <v>136</v>
      </c>
      <c r="DA180" s="68" t="s">
        <v>1986</v>
      </c>
      <c r="DB180" s="68" t="s">
        <v>143</v>
      </c>
      <c r="DC180" s="68" t="s">
        <v>6653</v>
      </c>
      <c r="DD180" s="68" t="s">
        <v>373</v>
      </c>
      <c r="DE180" s="68" t="s">
        <v>2419</v>
      </c>
      <c r="DF180" s="68" t="s">
        <v>2261</v>
      </c>
      <c r="DG180" s="68" t="s">
        <v>143</v>
      </c>
      <c r="DH180" s="68" t="s">
        <v>7156</v>
      </c>
      <c r="DI180" s="68" t="s">
        <v>143</v>
      </c>
      <c r="DK180" s="3"/>
    </row>
    <row r="181" spans="1:115" s="68" customFormat="1" x14ac:dyDescent="0.2">
      <c r="A181" s="73">
        <v>45352</v>
      </c>
      <c r="B181" s="3" t="s">
        <v>19</v>
      </c>
      <c r="C181" s="68">
        <v>120548</v>
      </c>
      <c r="D181" s="68" t="s">
        <v>8017</v>
      </c>
      <c r="E181" s="68" t="s">
        <v>364</v>
      </c>
      <c r="F181" s="69">
        <v>45352</v>
      </c>
      <c r="G181" s="68" t="s">
        <v>165</v>
      </c>
      <c r="H181" s="68" t="s">
        <v>166</v>
      </c>
      <c r="I181" s="70">
        <f t="shared" ref="I181:I182" si="4">J181</f>
        <v>100</v>
      </c>
      <c r="J181" s="70">
        <v>100</v>
      </c>
      <c r="K181" s="71">
        <f t="shared" si="2"/>
        <v>4.6526538039399603E-3</v>
      </c>
      <c r="L181" s="71" t="s">
        <v>519</v>
      </c>
      <c r="M181" s="68" t="s">
        <v>129</v>
      </c>
      <c r="N181" s="68" t="s">
        <v>960</v>
      </c>
      <c r="O181" s="68" t="s">
        <v>2597</v>
      </c>
      <c r="P181" s="93" t="s">
        <v>8117</v>
      </c>
      <c r="Q181" s="68" t="s">
        <v>170</v>
      </c>
      <c r="R181" s="68" t="s">
        <v>8118</v>
      </c>
      <c r="S181" s="68" t="s">
        <v>8119</v>
      </c>
      <c r="T181" s="68" t="s">
        <v>135</v>
      </c>
      <c r="U181" s="68" t="s">
        <v>135</v>
      </c>
      <c r="V181" s="68" t="s">
        <v>136</v>
      </c>
      <c r="W181" s="68" t="s">
        <v>137</v>
      </c>
      <c r="X181" s="68" t="s">
        <v>957</v>
      </c>
      <c r="Y181" s="68" t="s">
        <v>8120</v>
      </c>
      <c r="Z181" s="68" t="s">
        <v>8121</v>
      </c>
      <c r="AA181" s="68" t="s">
        <v>139</v>
      </c>
      <c r="AB181" s="68" t="s">
        <v>140</v>
      </c>
      <c r="AC181" s="68" t="s">
        <v>5272</v>
      </c>
      <c r="AD181" s="68" t="s">
        <v>143</v>
      </c>
      <c r="AE181" s="68" t="s">
        <v>5272</v>
      </c>
      <c r="AF181" s="68" t="s">
        <v>7459</v>
      </c>
      <c r="AG181" s="68" t="s">
        <v>235</v>
      </c>
      <c r="AH181" s="68" t="s">
        <v>141</v>
      </c>
      <c r="AI181" s="68" t="s">
        <v>143</v>
      </c>
      <c r="AJ181" s="68" t="s">
        <v>143</v>
      </c>
      <c r="AK181" s="68" t="s">
        <v>142</v>
      </c>
      <c r="AL181" s="68" t="s">
        <v>143</v>
      </c>
      <c r="AM181" s="68" t="s">
        <v>432</v>
      </c>
      <c r="AN181" s="68" t="s">
        <v>143</v>
      </c>
      <c r="AO181" s="68" t="s">
        <v>1922</v>
      </c>
      <c r="AP181" s="68" t="s">
        <v>1923</v>
      </c>
      <c r="AQ181" s="68" t="s">
        <v>2602</v>
      </c>
      <c r="AR181" s="68" t="s">
        <v>353</v>
      </c>
      <c r="AS181" s="68" t="s">
        <v>231</v>
      </c>
      <c r="AT181" s="68" t="s">
        <v>1091</v>
      </c>
      <c r="AU181" s="68" t="s">
        <v>1925</v>
      </c>
      <c r="AV181" s="68" t="s">
        <v>145</v>
      </c>
      <c r="AW181" s="68" t="s">
        <v>146</v>
      </c>
      <c r="AX181" s="68" t="s">
        <v>972</v>
      </c>
      <c r="AY181" s="68" t="s">
        <v>148</v>
      </c>
      <c r="AZ181" s="68" t="s">
        <v>139</v>
      </c>
      <c r="BA181" s="68" t="s">
        <v>149</v>
      </c>
      <c r="BB181" s="68" t="s">
        <v>150</v>
      </c>
      <c r="BC181" s="68" t="s">
        <v>156</v>
      </c>
      <c r="BD181" s="68" t="s">
        <v>157</v>
      </c>
      <c r="BE181" s="68" t="s">
        <v>303</v>
      </c>
      <c r="BF181" s="68" t="s">
        <v>8121</v>
      </c>
      <c r="BG181" s="68" t="s">
        <v>5272</v>
      </c>
      <c r="BH181" s="68" t="s">
        <v>143</v>
      </c>
      <c r="BI181" s="68" t="s">
        <v>143</v>
      </c>
      <c r="BJ181" s="68" t="s">
        <v>143</v>
      </c>
      <c r="BK181" s="68" t="s">
        <v>136</v>
      </c>
      <c r="BL181" s="68" t="s">
        <v>143</v>
      </c>
      <c r="BM181" s="68" t="s">
        <v>160</v>
      </c>
      <c r="BN181" s="68" t="s">
        <v>143</v>
      </c>
      <c r="BO181" s="68" t="s">
        <v>143</v>
      </c>
      <c r="BP181" s="68" t="s">
        <v>143</v>
      </c>
      <c r="BQ181" s="68" t="s">
        <v>1607</v>
      </c>
      <c r="BR181" s="68" t="s">
        <v>5352</v>
      </c>
      <c r="BS181" s="68" t="s">
        <v>162</v>
      </c>
      <c r="BT181" s="68" t="s">
        <v>432</v>
      </c>
      <c r="BU181" s="68" t="s">
        <v>432</v>
      </c>
      <c r="BV181" s="68" t="s">
        <v>135</v>
      </c>
      <c r="BW181" s="68" t="s">
        <v>135</v>
      </c>
      <c r="BX181" s="68" t="s">
        <v>135</v>
      </c>
      <c r="BY181" s="68" t="s">
        <v>148</v>
      </c>
      <c r="BZ181" s="68" t="s">
        <v>8122</v>
      </c>
      <c r="CA181" s="68" t="s">
        <v>174</v>
      </c>
      <c r="CB181" s="68" t="s">
        <v>143</v>
      </c>
      <c r="CC181" s="68" t="s">
        <v>143</v>
      </c>
      <c r="CD181" s="68" t="s">
        <v>143</v>
      </c>
      <c r="CE181" s="68" t="s">
        <v>143</v>
      </c>
      <c r="CF181" s="68" t="s">
        <v>2261</v>
      </c>
      <c r="CG181" s="68" t="s">
        <v>143</v>
      </c>
      <c r="CH181" s="68" t="s">
        <v>143</v>
      </c>
      <c r="CI181" s="68" t="s">
        <v>143</v>
      </c>
      <c r="CJ181" s="68" t="s">
        <v>5272</v>
      </c>
      <c r="CK181" s="68" t="s">
        <v>143</v>
      </c>
      <c r="CL181" s="68" t="s">
        <v>143</v>
      </c>
      <c r="CM181" s="68" t="s">
        <v>143</v>
      </c>
      <c r="CN181" s="68" t="s">
        <v>143</v>
      </c>
      <c r="CO181" s="68" t="s">
        <v>143</v>
      </c>
      <c r="CP181" s="68" t="s">
        <v>143</v>
      </c>
      <c r="CQ181" s="68" t="s">
        <v>143</v>
      </c>
      <c r="CR181" s="68" t="s">
        <v>143</v>
      </c>
      <c r="CS181" s="68" t="s">
        <v>1</v>
      </c>
      <c r="CT181" s="68" t="s">
        <v>143</v>
      </c>
      <c r="CU181" s="68" t="s">
        <v>1</v>
      </c>
      <c r="CV181" s="68" t="s">
        <v>1985</v>
      </c>
      <c r="CW181" s="68" t="s">
        <v>143</v>
      </c>
      <c r="CX181" s="68" t="s">
        <v>519</v>
      </c>
      <c r="CY181" s="68" t="s">
        <v>166</v>
      </c>
      <c r="CZ181" s="68" t="s">
        <v>136</v>
      </c>
      <c r="DA181" s="68" t="s">
        <v>2007</v>
      </c>
      <c r="DB181" s="68" t="s">
        <v>143</v>
      </c>
      <c r="DC181" s="68" t="s">
        <v>143</v>
      </c>
      <c r="DD181" s="68" t="s">
        <v>364</v>
      </c>
      <c r="DE181" s="68" t="s">
        <v>2419</v>
      </c>
      <c r="DF181" s="68" t="s">
        <v>2261</v>
      </c>
      <c r="DG181" s="68" t="s">
        <v>143</v>
      </c>
      <c r="DH181" s="68" t="s">
        <v>143</v>
      </c>
      <c r="DI181" s="68" t="s">
        <v>143</v>
      </c>
      <c r="DK181" s="3"/>
    </row>
    <row r="182" spans="1:115" s="68" customFormat="1" x14ac:dyDescent="0.2">
      <c r="A182" s="73">
        <v>45352</v>
      </c>
      <c r="B182" s="3" t="s">
        <v>19</v>
      </c>
      <c r="C182" s="68">
        <v>120726</v>
      </c>
      <c r="D182" s="68" t="s">
        <v>8017</v>
      </c>
      <c r="E182" s="68" t="s">
        <v>364</v>
      </c>
      <c r="F182" s="69">
        <v>45352</v>
      </c>
      <c r="G182" s="68" t="s">
        <v>126</v>
      </c>
      <c r="H182" s="68" t="s">
        <v>166</v>
      </c>
      <c r="I182" s="70">
        <f t="shared" si="4"/>
        <v>988</v>
      </c>
      <c r="J182" s="70">
        <v>988</v>
      </c>
      <c r="K182" s="71">
        <f t="shared" si="2"/>
        <v>4.5968219582926809E-2</v>
      </c>
      <c r="L182" s="71" t="s">
        <v>374</v>
      </c>
      <c r="M182" s="68" t="s">
        <v>129</v>
      </c>
      <c r="N182" s="68" t="s">
        <v>1065</v>
      </c>
      <c r="O182" s="68" t="s">
        <v>6207</v>
      </c>
      <c r="P182" s="93" t="s">
        <v>7774</v>
      </c>
      <c r="Q182" s="68" t="s">
        <v>2863</v>
      </c>
      <c r="R182" s="68" t="s">
        <v>8123</v>
      </c>
      <c r="S182" s="68" t="s">
        <v>6209</v>
      </c>
      <c r="T182" s="68" t="s">
        <v>135</v>
      </c>
      <c r="U182" s="68" t="s">
        <v>135</v>
      </c>
      <c r="V182" s="68" t="s">
        <v>136</v>
      </c>
      <c r="W182" s="68" t="s">
        <v>137</v>
      </c>
      <c r="X182" s="68" t="s">
        <v>173</v>
      </c>
      <c r="Y182" s="68" t="s">
        <v>8124</v>
      </c>
      <c r="Z182" s="68" t="s">
        <v>8125</v>
      </c>
      <c r="AA182" s="68" t="s">
        <v>139</v>
      </c>
      <c r="AB182" s="68" t="s">
        <v>140</v>
      </c>
      <c r="AC182" s="68" t="s">
        <v>5272</v>
      </c>
      <c r="AD182" s="68" t="s">
        <v>143</v>
      </c>
      <c r="AE182" s="68" t="s">
        <v>5272</v>
      </c>
      <c r="AF182" s="68" t="s">
        <v>143</v>
      </c>
      <c r="AG182" s="68" t="s">
        <v>5974</v>
      </c>
      <c r="AH182" s="68" t="s">
        <v>141</v>
      </c>
      <c r="AI182" s="68" t="s">
        <v>143</v>
      </c>
      <c r="AJ182" s="68" t="s">
        <v>8126</v>
      </c>
      <c r="AK182" s="68" t="s">
        <v>142</v>
      </c>
      <c r="AL182" s="68" t="s">
        <v>143</v>
      </c>
      <c r="AM182" s="68" t="s">
        <v>8127</v>
      </c>
      <c r="AN182" s="68" t="s">
        <v>174</v>
      </c>
      <c r="AO182" s="68" t="s">
        <v>6214</v>
      </c>
      <c r="AP182" s="68" t="s">
        <v>986</v>
      </c>
      <c r="AQ182" s="68" t="s">
        <v>6215</v>
      </c>
      <c r="AR182" s="68" t="s">
        <v>430</v>
      </c>
      <c r="AS182" s="68" t="s">
        <v>431</v>
      </c>
      <c r="AT182" s="68" t="s">
        <v>988</v>
      </c>
      <c r="AU182" s="68" t="s">
        <v>6216</v>
      </c>
      <c r="AV182" s="68" t="s">
        <v>631</v>
      </c>
      <c r="AW182" s="68" t="s">
        <v>632</v>
      </c>
      <c r="AX182" s="68" t="s">
        <v>1068</v>
      </c>
      <c r="AY182" s="68" t="s">
        <v>148</v>
      </c>
      <c r="AZ182" s="68" t="s">
        <v>139</v>
      </c>
      <c r="BA182" s="68" t="s">
        <v>149</v>
      </c>
      <c r="BB182" s="68" t="s">
        <v>634</v>
      </c>
      <c r="BC182" s="68" t="s">
        <v>156</v>
      </c>
      <c r="BD182" s="68" t="s">
        <v>157</v>
      </c>
      <c r="BE182" s="68" t="s">
        <v>237</v>
      </c>
      <c r="BF182" s="68" t="s">
        <v>8128</v>
      </c>
      <c r="BG182" s="68" t="s">
        <v>5272</v>
      </c>
      <c r="BH182" s="68" t="s">
        <v>2863</v>
      </c>
      <c r="BI182" s="68" t="s">
        <v>8129</v>
      </c>
      <c r="BJ182" s="68" t="s">
        <v>143</v>
      </c>
      <c r="BK182" s="68" t="s">
        <v>136</v>
      </c>
      <c r="BL182" s="68" t="s">
        <v>143</v>
      </c>
      <c r="BM182" s="68" t="s">
        <v>160</v>
      </c>
      <c r="BN182" s="68" t="s">
        <v>160</v>
      </c>
      <c r="BO182" s="68" t="s">
        <v>143</v>
      </c>
      <c r="BP182" s="68" t="s">
        <v>143</v>
      </c>
      <c r="BQ182" s="68" t="s">
        <v>8130</v>
      </c>
      <c r="BR182" s="68" t="s">
        <v>5684</v>
      </c>
      <c r="BS182" s="68" t="s">
        <v>314</v>
      </c>
      <c r="BT182" s="68" t="s">
        <v>8127</v>
      </c>
      <c r="BU182" s="68" t="s">
        <v>8127</v>
      </c>
      <c r="BV182" s="68" t="s">
        <v>135</v>
      </c>
      <c r="BW182" s="68" t="s">
        <v>135</v>
      </c>
      <c r="BX182" s="68" t="s">
        <v>135</v>
      </c>
      <c r="BY182" s="68" t="s">
        <v>148</v>
      </c>
      <c r="BZ182" s="68" t="s">
        <v>7780</v>
      </c>
      <c r="CA182" s="68" t="s">
        <v>174</v>
      </c>
      <c r="CB182" s="68" t="s">
        <v>143</v>
      </c>
      <c r="CC182" s="68" t="s">
        <v>143</v>
      </c>
      <c r="CD182" s="68" t="s">
        <v>143</v>
      </c>
      <c r="CE182" s="68" t="s">
        <v>143</v>
      </c>
      <c r="CF182" s="68" t="s">
        <v>2261</v>
      </c>
      <c r="CG182" s="68" t="s">
        <v>2261</v>
      </c>
      <c r="CH182" s="68" t="s">
        <v>143</v>
      </c>
      <c r="CI182" s="68" t="s">
        <v>143</v>
      </c>
      <c r="CJ182" s="68" t="s">
        <v>5272</v>
      </c>
      <c r="CK182" s="68" t="s">
        <v>143</v>
      </c>
      <c r="CL182" s="68" t="s">
        <v>143</v>
      </c>
      <c r="CM182" s="68" t="s">
        <v>143</v>
      </c>
      <c r="CN182" s="68" t="s">
        <v>143</v>
      </c>
      <c r="CO182" s="68" t="s">
        <v>5686</v>
      </c>
      <c r="CP182" s="68" t="s">
        <v>143</v>
      </c>
      <c r="CQ182" s="68" t="s">
        <v>143</v>
      </c>
      <c r="CR182" s="68" t="s">
        <v>143</v>
      </c>
      <c r="CS182" s="68" t="s">
        <v>1</v>
      </c>
      <c r="CT182" s="68" t="s">
        <v>143</v>
      </c>
      <c r="CU182" s="68" t="s">
        <v>1</v>
      </c>
      <c r="CV182" s="68" t="s">
        <v>2092</v>
      </c>
      <c r="CW182" s="68" t="s">
        <v>143</v>
      </c>
      <c r="CX182" s="68" t="s">
        <v>374</v>
      </c>
      <c r="CY182" s="68" t="s">
        <v>166</v>
      </c>
      <c r="CZ182" s="68" t="s">
        <v>136</v>
      </c>
      <c r="DA182" s="68" t="s">
        <v>1986</v>
      </c>
      <c r="DB182" s="68" t="s">
        <v>143</v>
      </c>
      <c r="DC182" s="68" t="s">
        <v>143</v>
      </c>
      <c r="DD182" s="68" t="s">
        <v>364</v>
      </c>
      <c r="DE182" s="68" t="s">
        <v>2419</v>
      </c>
      <c r="DF182" s="68" t="s">
        <v>2261</v>
      </c>
      <c r="DG182" s="68" t="s">
        <v>143</v>
      </c>
      <c r="DH182" s="68" t="s">
        <v>7781</v>
      </c>
      <c r="DI182" s="68" t="s">
        <v>143</v>
      </c>
      <c r="DK182" s="3"/>
    </row>
    <row r="183" spans="1:115" s="68" customFormat="1" hidden="1" x14ac:dyDescent="0.2">
      <c r="A183" s="73">
        <v>45352</v>
      </c>
      <c r="B183" s="3" t="s">
        <v>12718</v>
      </c>
      <c r="C183" s="68">
        <v>120892</v>
      </c>
      <c r="D183" s="68" t="s">
        <v>8039</v>
      </c>
      <c r="E183" s="68" t="s">
        <v>279</v>
      </c>
      <c r="F183" s="69">
        <v>45352</v>
      </c>
      <c r="G183" s="68" t="s">
        <v>165</v>
      </c>
      <c r="H183" s="68" t="s">
        <v>166</v>
      </c>
      <c r="I183" s="70">
        <v>80</v>
      </c>
      <c r="J183" s="70">
        <v>80</v>
      </c>
      <c r="K183" s="71">
        <f t="shared" si="2"/>
        <v>3.722123043151968E-3</v>
      </c>
      <c r="L183" s="71" t="s">
        <v>519</v>
      </c>
      <c r="M183" s="68" t="s">
        <v>7145</v>
      </c>
      <c r="N183" s="68" t="s">
        <v>960</v>
      </c>
      <c r="O183" s="68" t="s">
        <v>2695</v>
      </c>
      <c r="P183" s="93" t="s">
        <v>8131</v>
      </c>
      <c r="Q183" s="68" t="s">
        <v>170</v>
      </c>
      <c r="R183" s="68" t="s">
        <v>8132</v>
      </c>
      <c r="S183" s="68" t="s">
        <v>8133</v>
      </c>
      <c r="T183" s="68" t="s">
        <v>135</v>
      </c>
      <c r="U183" s="68" t="s">
        <v>135</v>
      </c>
      <c r="V183" s="68" t="s">
        <v>136</v>
      </c>
      <c r="W183" s="68" t="s">
        <v>137</v>
      </c>
      <c r="X183" s="68" t="s">
        <v>957</v>
      </c>
      <c r="Y183" s="68" t="s">
        <v>8134</v>
      </c>
      <c r="Z183" s="68" t="s">
        <v>8135</v>
      </c>
      <c r="AA183" s="68" t="s">
        <v>139</v>
      </c>
      <c r="AB183" s="68" t="s">
        <v>323</v>
      </c>
      <c r="AC183" s="68" t="s">
        <v>5272</v>
      </c>
      <c r="AD183" s="68" t="s">
        <v>143</v>
      </c>
      <c r="AE183" s="68" t="s">
        <v>5764</v>
      </c>
      <c r="AF183" s="68" t="s">
        <v>7182</v>
      </c>
      <c r="AG183" s="68" t="s">
        <v>235</v>
      </c>
      <c r="AH183" s="68" t="s">
        <v>141</v>
      </c>
      <c r="AI183" s="68" t="s">
        <v>143</v>
      </c>
      <c r="AJ183" s="68" t="s">
        <v>5764</v>
      </c>
      <c r="AK183" s="68" t="s">
        <v>207</v>
      </c>
      <c r="AL183" s="68" t="s">
        <v>143</v>
      </c>
      <c r="AM183" s="68" t="s">
        <v>5764</v>
      </c>
      <c r="AN183" s="68" t="s">
        <v>174</v>
      </c>
      <c r="AO183" s="68" t="s">
        <v>2699</v>
      </c>
      <c r="AP183" s="68" t="s">
        <v>2700</v>
      </c>
      <c r="AQ183" s="68" t="s">
        <v>2701</v>
      </c>
      <c r="AR183" s="68" t="s">
        <v>353</v>
      </c>
      <c r="AS183" s="68" t="s">
        <v>231</v>
      </c>
      <c r="AT183" s="68" t="s">
        <v>2702</v>
      </c>
      <c r="AU183" s="68" t="s">
        <v>2703</v>
      </c>
      <c r="AV183" s="68" t="s">
        <v>145</v>
      </c>
      <c r="AW183" s="68" t="s">
        <v>146</v>
      </c>
      <c r="AX183" s="68" t="s">
        <v>972</v>
      </c>
      <c r="AY183" s="68" t="s">
        <v>148</v>
      </c>
      <c r="AZ183" s="68" t="s">
        <v>139</v>
      </c>
      <c r="BA183" s="68" t="s">
        <v>149</v>
      </c>
      <c r="BB183" s="68" t="s">
        <v>150</v>
      </c>
      <c r="BC183" s="68" t="s">
        <v>156</v>
      </c>
      <c r="BD183" s="68" t="s">
        <v>157</v>
      </c>
      <c r="BE183" s="68" t="s">
        <v>303</v>
      </c>
      <c r="BF183" s="68" t="s">
        <v>8136</v>
      </c>
      <c r="BG183" s="68" t="s">
        <v>5272</v>
      </c>
      <c r="BH183" s="68" t="s">
        <v>143</v>
      </c>
      <c r="BI183" s="68" t="s">
        <v>8046</v>
      </c>
      <c r="BJ183" s="68" t="s">
        <v>143</v>
      </c>
      <c r="BK183" s="68" t="s">
        <v>136</v>
      </c>
      <c r="BL183" s="68" t="s">
        <v>143</v>
      </c>
      <c r="BM183" s="68" t="s">
        <v>160</v>
      </c>
      <c r="BN183" s="68" t="s">
        <v>160</v>
      </c>
      <c r="BO183" s="68" t="s">
        <v>143</v>
      </c>
      <c r="BP183" s="68" t="s">
        <v>143</v>
      </c>
      <c r="BQ183" s="68" t="s">
        <v>8137</v>
      </c>
      <c r="BR183" s="68" t="s">
        <v>5352</v>
      </c>
      <c r="BS183" s="68" t="s">
        <v>162</v>
      </c>
      <c r="BT183" s="68" t="s">
        <v>5764</v>
      </c>
      <c r="BU183" s="68" t="s">
        <v>5764</v>
      </c>
      <c r="BV183" s="68" t="s">
        <v>135</v>
      </c>
      <c r="BW183" s="68" t="s">
        <v>135</v>
      </c>
      <c r="BX183" s="68" t="s">
        <v>135</v>
      </c>
      <c r="BY183" s="68" t="s">
        <v>148</v>
      </c>
      <c r="BZ183" s="68" t="s">
        <v>8058</v>
      </c>
      <c r="CA183" s="68" t="s">
        <v>174</v>
      </c>
      <c r="CB183" s="68" t="s">
        <v>143</v>
      </c>
      <c r="CC183" s="68" t="s">
        <v>143</v>
      </c>
      <c r="CD183" s="68" t="s">
        <v>143</v>
      </c>
      <c r="CE183" s="68" t="s">
        <v>143</v>
      </c>
      <c r="CF183" s="68" t="s">
        <v>2261</v>
      </c>
      <c r="CG183" s="68" t="s">
        <v>2261</v>
      </c>
      <c r="CH183" s="68" t="s">
        <v>143</v>
      </c>
      <c r="CI183" s="68" t="s">
        <v>143</v>
      </c>
      <c r="CJ183" s="68" t="s">
        <v>5272</v>
      </c>
      <c r="CK183" s="68" t="s">
        <v>143</v>
      </c>
      <c r="CL183" s="68" t="s">
        <v>143</v>
      </c>
      <c r="CM183" s="68" t="s">
        <v>143</v>
      </c>
      <c r="CN183" s="68" t="s">
        <v>143</v>
      </c>
      <c r="CO183" s="68" t="s">
        <v>6206</v>
      </c>
      <c r="CP183" s="68" t="s">
        <v>143</v>
      </c>
      <c r="CQ183" s="68" t="s">
        <v>143</v>
      </c>
      <c r="CR183" s="68" t="s">
        <v>143</v>
      </c>
      <c r="CS183" s="68" t="s">
        <v>1</v>
      </c>
      <c r="CT183" s="68" t="s">
        <v>143</v>
      </c>
      <c r="CU183" s="68" t="s">
        <v>1</v>
      </c>
      <c r="CV183" s="68" t="s">
        <v>1985</v>
      </c>
      <c r="CW183" s="68" t="s">
        <v>1985</v>
      </c>
      <c r="CX183" s="68" t="s">
        <v>519</v>
      </c>
      <c r="CY183" s="68" t="s">
        <v>166</v>
      </c>
      <c r="CZ183" s="68" t="s">
        <v>136</v>
      </c>
      <c r="DA183" s="68" t="s">
        <v>2007</v>
      </c>
      <c r="DB183" s="68" t="s">
        <v>143</v>
      </c>
      <c r="DC183" s="68" t="s">
        <v>143</v>
      </c>
      <c r="DD183" s="68" t="s">
        <v>279</v>
      </c>
      <c r="DE183" s="68" t="s">
        <v>2419</v>
      </c>
      <c r="DF183" s="68" t="s">
        <v>2261</v>
      </c>
      <c r="DG183" s="68" t="s">
        <v>143</v>
      </c>
      <c r="DH183" s="68" t="s">
        <v>7211</v>
      </c>
      <c r="DI183" s="68" t="s">
        <v>143</v>
      </c>
      <c r="DK183" s="3"/>
    </row>
    <row r="184" spans="1:115" s="68" customFormat="1" x14ac:dyDescent="0.2">
      <c r="A184" s="73">
        <v>45352</v>
      </c>
      <c r="B184" s="3" t="s">
        <v>19</v>
      </c>
      <c r="C184" s="68">
        <v>120895</v>
      </c>
      <c r="D184" s="68" t="s">
        <v>8017</v>
      </c>
      <c r="E184" s="68" t="s">
        <v>364</v>
      </c>
      <c r="F184" s="69">
        <v>45352</v>
      </c>
      <c r="G184" s="68" t="s">
        <v>126</v>
      </c>
      <c r="H184" s="68" t="s">
        <v>166</v>
      </c>
      <c r="I184" s="70">
        <f t="shared" ref="I184:I190" si="5">J184</f>
        <v>70</v>
      </c>
      <c r="J184" s="70">
        <v>70</v>
      </c>
      <c r="K184" s="71">
        <f t="shared" si="2"/>
        <v>3.2568576627579719E-3</v>
      </c>
      <c r="L184" s="71" t="s">
        <v>519</v>
      </c>
      <c r="M184" s="68" t="s">
        <v>129</v>
      </c>
      <c r="N184" s="68" t="s">
        <v>1065</v>
      </c>
      <c r="O184" s="68" t="s">
        <v>2513</v>
      </c>
      <c r="P184" s="93" t="s">
        <v>8138</v>
      </c>
      <c r="Q184" s="68" t="s">
        <v>170</v>
      </c>
      <c r="R184" s="68" t="s">
        <v>8139</v>
      </c>
      <c r="S184" s="68" t="s">
        <v>2515</v>
      </c>
      <c r="T184" s="68" t="s">
        <v>135</v>
      </c>
      <c r="U184" s="68" t="s">
        <v>135</v>
      </c>
      <c r="V184" s="68" t="s">
        <v>136</v>
      </c>
      <c r="W184" s="68" t="s">
        <v>137</v>
      </c>
      <c r="X184" s="68" t="s">
        <v>957</v>
      </c>
      <c r="Y184" s="68" t="s">
        <v>8140</v>
      </c>
      <c r="Z184" s="68" t="s">
        <v>8141</v>
      </c>
      <c r="AA184" s="68" t="s">
        <v>139</v>
      </c>
      <c r="AB184" s="68" t="s">
        <v>140</v>
      </c>
      <c r="AC184" s="68" t="s">
        <v>5272</v>
      </c>
      <c r="AD184" s="68" t="s">
        <v>143</v>
      </c>
      <c r="AE184" s="68" t="s">
        <v>5272</v>
      </c>
      <c r="AF184" s="68" t="s">
        <v>8142</v>
      </c>
      <c r="AG184" s="68" t="s">
        <v>5974</v>
      </c>
      <c r="AH184" s="68" t="s">
        <v>141</v>
      </c>
      <c r="AI184" s="68" t="s">
        <v>143</v>
      </c>
      <c r="AJ184" s="68" t="s">
        <v>143</v>
      </c>
      <c r="AK184" s="68" t="s">
        <v>142</v>
      </c>
      <c r="AL184" s="68" t="s">
        <v>143</v>
      </c>
      <c r="AM184" s="68" t="s">
        <v>8034</v>
      </c>
      <c r="AN184" s="68" t="s">
        <v>143</v>
      </c>
      <c r="AO184" s="68" t="s">
        <v>2516</v>
      </c>
      <c r="AP184" s="68" t="s">
        <v>2517</v>
      </c>
      <c r="AQ184" s="68" t="s">
        <v>2518</v>
      </c>
      <c r="AR184" s="68" t="s">
        <v>230</v>
      </c>
      <c r="AS184" s="68" t="s">
        <v>231</v>
      </c>
      <c r="AT184" s="68" t="s">
        <v>2519</v>
      </c>
      <c r="AU184" s="68" t="s">
        <v>2520</v>
      </c>
      <c r="AV184" s="68" t="s">
        <v>631</v>
      </c>
      <c r="AW184" s="68" t="s">
        <v>632</v>
      </c>
      <c r="AX184" s="68" t="s">
        <v>1068</v>
      </c>
      <c r="AY184" s="68" t="s">
        <v>148</v>
      </c>
      <c r="AZ184" s="68" t="s">
        <v>139</v>
      </c>
      <c r="BA184" s="68" t="s">
        <v>149</v>
      </c>
      <c r="BB184" s="68" t="s">
        <v>634</v>
      </c>
      <c r="BC184" s="68" t="s">
        <v>156</v>
      </c>
      <c r="BD184" s="68" t="s">
        <v>157</v>
      </c>
      <c r="BE184" s="68" t="s">
        <v>303</v>
      </c>
      <c r="BF184" s="68" t="s">
        <v>8141</v>
      </c>
      <c r="BG184" s="68" t="s">
        <v>5272</v>
      </c>
      <c r="BH184" s="68" t="s">
        <v>143</v>
      </c>
      <c r="BI184" s="68" t="s">
        <v>143</v>
      </c>
      <c r="BJ184" s="68" t="s">
        <v>143</v>
      </c>
      <c r="BK184" s="68" t="s">
        <v>136</v>
      </c>
      <c r="BL184" s="68" t="s">
        <v>143</v>
      </c>
      <c r="BM184" s="68" t="s">
        <v>160</v>
      </c>
      <c r="BN184" s="68" t="s">
        <v>143</v>
      </c>
      <c r="BO184" s="68" t="s">
        <v>143</v>
      </c>
      <c r="BP184" s="68" t="s">
        <v>143</v>
      </c>
      <c r="BQ184" s="68" t="s">
        <v>1291</v>
      </c>
      <c r="BR184" s="68" t="s">
        <v>5352</v>
      </c>
      <c r="BS184" s="68" t="s">
        <v>162</v>
      </c>
      <c r="BT184" s="68" t="s">
        <v>8034</v>
      </c>
      <c r="BU184" s="68" t="s">
        <v>8034</v>
      </c>
      <c r="BV184" s="68" t="s">
        <v>135</v>
      </c>
      <c r="BW184" s="68" t="s">
        <v>135</v>
      </c>
      <c r="BX184" s="68" t="s">
        <v>135</v>
      </c>
      <c r="BY184" s="68" t="s">
        <v>148</v>
      </c>
      <c r="BZ184" s="68" t="s">
        <v>5829</v>
      </c>
      <c r="CA184" s="68" t="s">
        <v>174</v>
      </c>
      <c r="CB184" s="68" t="s">
        <v>143</v>
      </c>
      <c r="CC184" s="68" t="s">
        <v>143</v>
      </c>
      <c r="CD184" s="68" t="s">
        <v>143</v>
      </c>
      <c r="CE184" s="68" t="s">
        <v>143</v>
      </c>
      <c r="CF184" s="68" t="s">
        <v>2261</v>
      </c>
      <c r="CG184" s="68" t="s">
        <v>143</v>
      </c>
      <c r="CH184" s="68" t="s">
        <v>143</v>
      </c>
      <c r="CI184" s="68" t="s">
        <v>143</v>
      </c>
      <c r="CJ184" s="68" t="s">
        <v>5272</v>
      </c>
      <c r="CK184" s="68" t="s">
        <v>143</v>
      </c>
      <c r="CL184" s="68" t="s">
        <v>143</v>
      </c>
      <c r="CM184" s="68" t="s">
        <v>143</v>
      </c>
      <c r="CN184" s="68" t="s">
        <v>143</v>
      </c>
      <c r="CO184" s="68" t="s">
        <v>143</v>
      </c>
      <c r="CP184" s="68" t="s">
        <v>143</v>
      </c>
      <c r="CQ184" s="68" t="s">
        <v>143</v>
      </c>
      <c r="CR184" s="68" t="s">
        <v>143</v>
      </c>
      <c r="CS184" s="68" t="s">
        <v>1</v>
      </c>
      <c r="CT184" s="68" t="s">
        <v>143</v>
      </c>
      <c r="CU184" s="68" t="s">
        <v>1</v>
      </c>
      <c r="CV184" s="68" t="s">
        <v>1985</v>
      </c>
      <c r="CW184" s="68" t="s">
        <v>143</v>
      </c>
      <c r="CX184" s="68" t="s">
        <v>519</v>
      </c>
      <c r="CY184" s="68" t="s">
        <v>166</v>
      </c>
      <c r="CZ184" s="68" t="s">
        <v>136</v>
      </c>
      <c r="DA184" s="68" t="s">
        <v>2007</v>
      </c>
      <c r="DB184" s="68" t="s">
        <v>143</v>
      </c>
      <c r="DC184" s="68" t="s">
        <v>143</v>
      </c>
      <c r="DD184" s="68" t="s">
        <v>364</v>
      </c>
      <c r="DE184" s="68" t="s">
        <v>2419</v>
      </c>
      <c r="DF184" s="68" t="s">
        <v>2261</v>
      </c>
      <c r="DG184" s="68" t="s">
        <v>143</v>
      </c>
      <c r="DH184" s="68" t="s">
        <v>143</v>
      </c>
      <c r="DI184" s="68" t="s">
        <v>143</v>
      </c>
      <c r="DK184" s="3"/>
    </row>
    <row r="185" spans="1:115" s="68" customFormat="1" hidden="1" x14ac:dyDescent="0.2">
      <c r="A185" s="73">
        <v>45352</v>
      </c>
      <c r="B185" s="3" t="s">
        <v>15606</v>
      </c>
      <c r="C185" s="68">
        <v>120896</v>
      </c>
      <c r="D185" s="68" t="s">
        <v>8143</v>
      </c>
      <c r="E185" s="68" t="s">
        <v>5129</v>
      </c>
      <c r="F185" s="69">
        <v>45352</v>
      </c>
      <c r="G185" s="68" t="s">
        <v>165</v>
      </c>
      <c r="H185" s="68" t="s">
        <v>166</v>
      </c>
      <c r="I185" s="70">
        <f t="shared" si="5"/>
        <v>257.44</v>
      </c>
      <c r="J185" s="70">
        <v>257.44</v>
      </c>
      <c r="K185" s="71">
        <f t="shared" si="2"/>
        <v>1.1977791952863033E-2</v>
      </c>
      <c r="L185" s="71" t="s">
        <v>5449</v>
      </c>
      <c r="M185" s="68" t="s">
        <v>7145</v>
      </c>
      <c r="N185" s="68" t="s">
        <v>960</v>
      </c>
      <c r="O185" s="68" t="s">
        <v>7051</v>
      </c>
      <c r="P185" s="93" t="s">
        <v>8144</v>
      </c>
      <c r="Q185" s="68" t="s">
        <v>170</v>
      </c>
      <c r="R185" s="68" t="s">
        <v>8145</v>
      </c>
      <c r="S185" s="68" t="s">
        <v>8146</v>
      </c>
      <c r="T185" s="68" t="s">
        <v>135</v>
      </c>
      <c r="U185" s="68" t="s">
        <v>135</v>
      </c>
      <c r="V185" s="68" t="s">
        <v>506</v>
      </c>
      <c r="W185" s="68" t="s">
        <v>137</v>
      </c>
      <c r="X185" s="68" t="s">
        <v>4880</v>
      </c>
      <c r="Y185" s="68" t="s">
        <v>8147</v>
      </c>
      <c r="Z185" s="68" t="s">
        <v>8148</v>
      </c>
      <c r="AA185" s="68" t="s">
        <v>139</v>
      </c>
      <c r="AB185" s="68" t="s">
        <v>323</v>
      </c>
      <c r="AC185" s="68" t="s">
        <v>5272</v>
      </c>
      <c r="AD185" s="68" t="s">
        <v>143</v>
      </c>
      <c r="AE185" s="68" t="s">
        <v>5272</v>
      </c>
      <c r="AF185" s="68" t="s">
        <v>143</v>
      </c>
      <c r="AG185" s="68" t="s">
        <v>235</v>
      </c>
      <c r="AH185" s="68" t="s">
        <v>141</v>
      </c>
      <c r="AI185" s="68" t="s">
        <v>143</v>
      </c>
      <c r="AJ185" s="68" t="s">
        <v>143</v>
      </c>
      <c r="AK185" s="68" t="s">
        <v>207</v>
      </c>
      <c r="AL185" s="68" t="s">
        <v>8149</v>
      </c>
      <c r="AM185" s="68" t="s">
        <v>8150</v>
      </c>
      <c r="AN185" s="68" t="s">
        <v>143</v>
      </c>
      <c r="AO185" s="68" t="s">
        <v>7059</v>
      </c>
      <c r="AP185" s="68" t="s">
        <v>7060</v>
      </c>
      <c r="AQ185" s="68" t="s">
        <v>7061</v>
      </c>
      <c r="AR185" s="68" t="s">
        <v>1014</v>
      </c>
      <c r="AS185" s="68" t="s">
        <v>231</v>
      </c>
      <c r="AT185" s="68" t="s">
        <v>1014</v>
      </c>
      <c r="AU185" s="68" t="s">
        <v>1763</v>
      </c>
      <c r="AV185" s="68" t="s">
        <v>145</v>
      </c>
      <c r="AW185" s="68" t="s">
        <v>146</v>
      </c>
      <c r="AX185" s="68" t="s">
        <v>972</v>
      </c>
      <c r="AY185" s="68" t="s">
        <v>148</v>
      </c>
      <c r="AZ185" s="68" t="s">
        <v>139</v>
      </c>
      <c r="BA185" s="68" t="s">
        <v>149</v>
      </c>
      <c r="BB185" s="68" t="s">
        <v>150</v>
      </c>
      <c r="BC185" s="68" t="s">
        <v>156</v>
      </c>
      <c r="BD185" s="68" t="s">
        <v>157</v>
      </c>
      <c r="BE185" s="68" t="s">
        <v>303</v>
      </c>
      <c r="BF185" s="68" t="s">
        <v>8148</v>
      </c>
      <c r="BG185" s="68" t="s">
        <v>5272</v>
      </c>
      <c r="BH185" s="68" t="s">
        <v>143</v>
      </c>
      <c r="BI185" s="68" t="s">
        <v>8151</v>
      </c>
      <c r="BJ185" s="68" t="s">
        <v>143</v>
      </c>
      <c r="BK185" s="68" t="s">
        <v>506</v>
      </c>
      <c r="BL185" s="68" t="s">
        <v>143</v>
      </c>
      <c r="BM185" s="68" t="s">
        <v>160</v>
      </c>
      <c r="BN185" s="68" t="s">
        <v>143</v>
      </c>
      <c r="BO185" s="68" t="s">
        <v>5129</v>
      </c>
      <c r="BP185" s="68" t="s">
        <v>143</v>
      </c>
      <c r="BQ185" s="68" t="s">
        <v>1659</v>
      </c>
      <c r="BR185" s="68" t="s">
        <v>5352</v>
      </c>
      <c r="BS185" s="68" t="s">
        <v>162</v>
      </c>
      <c r="BT185" s="68" t="s">
        <v>8150</v>
      </c>
      <c r="BU185" s="68" t="s">
        <v>8150</v>
      </c>
      <c r="BV185" s="68" t="s">
        <v>135</v>
      </c>
      <c r="BW185" s="68" t="s">
        <v>135</v>
      </c>
      <c r="BX185" s="68" t="s">
        <v>135</v>
      </c>
      <c r="BY185" s="68" t="s">
        <v>148</v>
      </c>
      <c r="BZ185" s="68" t="s">
        <v>7063</v>
      </c>
      <c r="CA185" s="68" t="s">
        <v>174</v>
      </c>
      <c r="CB185" s="68" t="s">
        <v>143</v>
      </c>
      <c r="CC185" s="68" t="s">
        <v>143</v>
      </c>
      <c r="CD185" s="68" t="s">
        <v>143</v>
      </c>
      <c r="CE185" s="68" t="s">
        <v>143</v>
      </c>
      <c r="CF185" s="68" t="s">
        <v>2261</v>
      </c>
      <c r="CG185" s="68" t="s">
        <v>143</v>
      </c>
      <c r="CH185" s="68" t="s">
        <v>143</v>
      </c>
      <c r="CI185" s="68" t="s">
        <v>143</v>
      </c>
      <c r="CJ185" s="68" t="s">
        <v>5272</v>
      </c>
      <c r="CK185" s="68" t="s">
        <v>143</v>
      </c>
      <c r="CL185" s="68" t="s">
        <v>143</v>
      </c>
      <c r="CM185" s="68" t="s">
        <v>143</v>
      </c>
      <c r="CN185" s="68" t="s">
        <v>143</v>
      </c>
      <c r="CO185" s="68" t="s">
        <v>143</v>
      </c>
      <c r="CP185" s="68" t="s">
        <v>143</v>
      </c>
      <c r="CQ185" s="68" t="s">
        <v>143</v>
      </c>
      <c r="CR185" s="68" t="s">
        <v>143</v>
      </c>
      <c r="CS185" s="68" t="s">
        <v>1</v>
      </c>
      <c r="CT185" s="68" t="s">
        <v>143</v>
      </c>
      <c r="CU185" s="68" t="s">
        <v>1</v>
      </c>
      <c r="CV185" s="68" t="s">
        <v>1985</v>
      </c>
      <c r="CW185" s="68" t="s">
        <v>143</v>
      </c>
      <c r="CX185" s="68" t="s">
        <v>5449</v>
      </c>
      <c r="CY185" s="68" t="s">
        <v>166</v>
      </c>
      <c r="CZ185" s="68" t="s">
        <v>506</v>
      </c>
      <c r="DA185" s="68" t="s">
        <v>2007</v>
      </c>
      <c r="DB185" s="68" t="s">
        <v>143</v>
      </c>
      <c r="DC185" s="68" t="s">
        <v>143</v>
      </c>
      <c r="DD185" s="68" t="s">
        <v>5129</v>
      </c>
      <c r="DE185" s="68" t="s">
        <v>2419</v>
      </c>
      <c r="DF185" s="68" t="s">
        <v>2261</v>
      </c>
      <c r="DG185" s="68" t="s">
        <v>143</v>
      </c>
      <c r="DH185" s="68" t="s">
        <v>143</v>
      </c>
      <c r="DI185" s="68" t="s">
        <v>143</v>
      </c>
      <c r="DK185" s="3"/>
    </row>
    <row r="186" spans="1:115" s="68" customFormat="1" x14ac:dyDescent="0.2">
      <c r="A186" s="73">
        <v>45352</v>
      </c>
      <c r="B186" s="3" t="s">
        <v>19</v>
      </c>
      <c r="C186" s="68">
        <v>120921</v>
      </c>
      <c r="D186" s="68" t="s">
        <v>8017</v>
      </c>
      <c r="E186" s="68" t="s">
        <v>364</v>
      </c>
      <c r="F186" s="69">
        <v>45352</v>
      </c>
      <c r="G186" s="68" t="s">
        <v>126</v>
      </c>
      <c r="H186" s="68" t="s">
        <v>166</v>
      </c>
      <c r="I186" s="70">
        <f t="shared" si="5"/>
        <v>190</v>
      </c>
      <c r="J186" s="70">
        <v>190</v>
      </c>
      <c r="K186" s="71">
        <f t="shared" si="2"/>
        <v>8.8400422274859235E-3</v>
      </c>
      <c r="L186" s="71" t="s">
        <v>519</v>
      </c>
      <c r="M186" s="68" t="s">
        <v>129</v>
      </c>
      <c r="N186" s="68" t="s">
        <v>1065</v>
      </c>
      <c r="O186" s="68" t="s">
        <v>8152</v>
      </c>
      <c r="P186" s="93" t="s">
        <v>8138</v>
      </c>
      <c r="Q186" s="68" t="s">
        <v>170</v>
      </c>
      <c r="R186" s="68" t="s">
        <v>8153</v>
      </c>
      <c r="S186" s="68" t="s">
        <v>7584</v>
      </c>
      <c r="T186" s="68" t="s">
        <v>135</v>
      </c>
      <c r="U186" s="68" t="s">
        <v>135</v>
      </c>
      <c r="V186" s="68" t="s">
        <v>136</v>
      </c>
      <c r="W186" s="68" t="s">
        <v>137</v>
      </c>
      <c r="X186" s="68" t="s">
        <v>957</v>
      </c>
      <c r="Y186" s="68" t="s">
        <v>8154</v>
      </c>
      <c r="Z186" s="68" t="s">
        <v>8155</v>
      </c>
      <c r="AA186" s="68" t="s">
        <v>139</v>
      </c>
      <c r="AB186" s="68" t="s">
        <v>140</v>
      </c>
      <c r="AC186" s="68" t="s">
        <v>5272</v>
      </c>
      <c r="AD186" s="68" t="s">
        <v>143</v>
      </c>
      <c r="AE186" s="68" t="s">
        <v>5272</v>
      </c>
      <c r="AF186" s="68" t="s">
        <v>8142</v>
      </c>
      <c r="AG186" s="68" t="s">
        <v>5974</v>
      </c>
      <c r="AH186" s="68" t="s">
        <v>141</v>
      </c>
      <c r="AI186" s="68" t="s">
        <v>143</v>
      </c>
      <c r="AJ186" s="68" t="s">
        <v>143</v>
      </c>
      <c r="AK186" s="68" t="s">
        <v>142</v>
      </c>
      <c r="AL186" s="68" t="s">
        <v>143</v>
      </c>
      <c r="AM186" s="68" t="s">
        <v>6002</v>
      </c>
      <c r="AN186" s="68" t="s">
        <v>143</v>
      </c>
      <c r="AO186" s="68" t="s">
        <v>8156</v>
      </c>
      <c r="AP186" s="68" t="s">
        <v>8157</v>
      </c>
      <c r="AQ186" s="68" t="s">
        <v>8158</v>
      </c>
      <c r="AR186" s="68" t="s">
        <v>230</v>
      </c>
      <c r="AS186" s="68" t="s">
        <v>231</v>
      </c>
      <c r="AT186" s="68" t="s">
        <v>2059</v>
      </c>
      <c r="AU186" s="68" t="s">
        <v>2457</v>
      </c>
      <c r="AV186" s="68" t="s">
        <v>631</v>
      </c>
      <c r="AW186" s="68" t="s">
        <v>632</v>
      </c>
      <c r="AX186" s="68" t="s">
        <v>1068</v>
      </c>
      <c r="AY186" s="68" t="s">
        <v>148</v>
      </c>
      <c r="AZ186" s="68" t="s">
        <v>139</v>
      </c>
      <c r="BA186" s="68" t="s">
        <v>149</v>
      </c>
      <c r="BB186" s="68" t="s">
        <v>634</v>
      </c>
      <c r="BC186" s="68" t="s">
        <v>156</v>
      </c>
      <c r="BD186" s="68" t="s">
        <v>157</v>
      </c>
      <c r="BE186" s="68" t="s">
        <v>303</v>
      </c>
      <c r="BF186" s="68" t="s">
        <v>8155</v>
      </c>
      <c r="BG186" s="68" t="s">
        <v>5272</v>
      </c>
      <c r="BH186" s="68" t="s">
        <v>143</v>
      </c>
      <c r="BI186" s="68" t="s">
        <v>143</v>
      </c>
      <c r="BJ186" s="68" t="s">
        <v>143</v>
      </c>
      <c r="BK186" s="68" t="s">
        <v>136</v>
      </c>
      <c r="BL186" s="68" t="s">
        <v>143</v>
      </c>
      <c r="BM186" s="68" t="s">
        <v>160</v>
      </c>
      <c r="BN186" s="68" t="s">
        <v>143</v>
      </c>
      <c r="BO186" s="68" t="s">
        <v>143</v>
      </c>
      <c r="BP186" s="68" t="s">
        <v>143</v>
      </c>
      <c r="BQ186" s="68" t="s">
        <v>1382</v>
      </c>
      <c r="BR186" s="68" t="s">
        <v>5352</v>
      </c>
      <c r="BS186" s="68" t="s">
        <v>162</v>
      </c>
      <c r="BT186" s="68" t="s">
        <v>6002</v>
      </c>
      <c r="BU186" s="68" t="s">
        <v>6002</v>
      </c>
      <c r="BV186" s="68" t="s">
        <v>135</v>
      </c>
      <c r="BW186" s="68" t="s">
        <v>135</v>
      </c>
      <c r="BX186" s="68" t="s">
        <v>135</v>
      </c>
      <c r="BY186" s="68" t="s">
        <v>148</v>
      </c>
      <c r="BZ186" s="68" t="s">
        <v>5829</v>
      </c>
      <c r="CA186" s="68" t="s">
        <v>174</v>
      </c>
      <c r="CB186" s="68" t="s">
        <v>143</v>
      </c>
      <c r="CC186" s="68" t="s">
        <v>143</v>
      </c>
      <c r="CD186" s="68" t="s">
        <v>143</v>
      </c>
      <c r="CE186" s="68" t="s">
        <v>143</v>
      </c>
      <c r="CF186" s="68" t="s">
        <v>2261</v>
      </c>
      <c r="CG186" s="68" t="s">
        <v>143</v>
      </c>
      <c r="CH186" s="68" t="s">
        <v>143</v>
      </c>
      <c r="CI186" s="68" t="s">
        <v>143</v>
      </c>
      <c r="CJ186" s="68" t="s">
        <v>5272</v>
      </c>
      <c r="CK186" s="68" t="s">
        <v>143</v>
      </c>
      <c r="CL186" s="68" t="s">
        <v>143</v>
      </c>
      <c r="CM186" s="68" t="s">
        <v>143</v>
      </c>
      <c r="CN186" s="68" t="s">
        <v>143</v>
      </c>
      <c r="CO186" s="68" t="s">
        <v>8159</v>
      </c>
      <c r="CP186" s="68" t="s">
        <v>143</v>
      </c>
      <c r="CQ186" s="68" t="s">
        <v>143</v>
      </c>
      <c r="CR186" s="68" t="s">
        <v>143</v>
      </c>
      <c r="CS186" s="68" t="s">
        <v>1</v>
      </c>
      <c r="CT186" s="68" t="s">
        <v>143</v>
      </c>
      <c r="CU186" s="68" t="s">
        <v>1</v>
      </c>
      <c r="CV186" s="68" t="s">
        <v>1985</v>
      </c>
      <c r="CW186" s="68" t="s">
        <v>143</v>
      </c>
      <c r="CX186" s="68" t="s">
        <v>519</v>
      </c>
      <c r="CY186" s="68" t="s">
        <v>166</v>
      </c>
      <c r="CZ186" s="68" t="s">
        <v>136</v>
      </c>
      <c r="DA186" s="68" t="s">
        <v>2007</v>
      </c>
      <c r="DB186" s="68" t="s">
        <v>143</v>
      </c>
      <c r="DC186" s="68" t="s">
        <v>143</v>
      </c>
      <c r="DD186" s="68" t="s">
        <v>364</v>
      </c>
      <c r="DE186" s="68" t="s">
        <v>2419</v>
      </c>
      <c r="DF186" s="68" t="s">
        <v>2261</v>
      </c>
      <c r="DG186" s="68" t="s">
        <v>143</v>
      </c>
      <c r="DH186" s="68" t="s">
        <v>8160</v>
      </c>
      <c r="DI186" s="68" t="s">
        <v>143</v>
      </c>
      <c r="DK186" s="3"/>
    </row>
    <row r="187" spans="1:115" s="68" customFormat="1" x14ac:dyDescent="0.2">
      <c r="A187" s="73">
        <v>45352</v>
      </c>
      <c r="B187" s="3" t="s">
        <v>19</v>
      </c>
      <c r="C187" s="68">
        <v>120931</v>
      </c>
      <c r="D187" s="68" t="s">
        <v>8017</v>
      </c>
      <c r="E187" s="68" t="s">
        <v>364</v>
      </c>
      <c r="F187" s="69">
        <v>45352</v>
      </c>
      <c r="G187" s="68" t="s">
        <v>126</v>
      </c>
      <c r="H187" s="68" t="s">
        <v>166</v>
      </c>
      <c r="I187" s="70">
        <f t="shared" si="5"/>
        <v>130</v>
      </c>
      <c r="J187" s="70">
        <v>130</v>
      </c>
      <c r="K187" s="71">
        <f t="shared" si="2"/>
        <v>6.0484499451219486E-3</v>
      </c>
      <c r="L187" s="71" t="s">
        <v>519</v>
      </c>
      <c r="M187" s="68" t="s">
        <v>129</v>
      </c>
      <c r="N187" s="68" t="s">
        <v>1065</v>
      </c>
      <c r="O187" s="68" t="s">
        <v>7581</v>
      </c>
      <c r="P187" s="93" t="s">
        <v>8073</v>
      </c>
      <c r="Q187" s="68" t="s">
        <v>170</v>
      </c>
      <c r="R187" s="68" t="s">
        <v>8161</v>
      </c>
      <c r="S187" s="68" t="s">
        <v>8075</v>
      </c>
      <c r="T187" s="68" t="s">
        <v>135</v>
      </c>
      <c r="U187" s="68" t="s">
        <v>135</v>
      </c>
      <c r="V187" s="68" t="s">
        <v>136</v>
      </c>
      <c r="W187" s="68" t="s">
        <v>137</v>
      </c>
      <c r="X187" s="68" t="s">
        <v>957</v>
      </c>
      <c r="Y187" s="68" t="s">
        <v>8162</v>
      </c>
      <c r="Z187" s="68" t="s">
        <v>8163</v>
      </c>
      <c r="AA187" s="68" t="s">
        <v>139</v>
      </c>
      <c r="AB187" s="68" t="s">
        <v>140</v>
      </c>
      <c r="AC187" s="68" t="s">
        <v>5272</v>
      </c>
      <c r="AD187" s="68" t="s">
        <v>143</v>
      </c>
      <c r="AE187" s="68" t="s">
        <v>5272</v>
      </c>
      <c r="AF187" s="68" t="s">
        <v>7182</v>
      </c>
      <c r="AG187" s="68" t="s">
        <v>5974</v>
      </c>
      <c r="AH187" s="68" t="s">
        <v>141</v>
      </c>
      <c r="AI187" s="68" t="s">
        <v>143</v>
      </c>
      <c r="AJ187" s="68" t="s">
        <v>143</v>
      </c>
      <c r="AK187" s="68" t="s">
        <v>142</v>
      </c>
      <c r="AL187" s="68" t="s">
        <v>143</v>
      </c>
      <c r="AM187" s="68" t="s">
        <v>5515</v>
      </c>
      <c r="AN187" s="68" t="s">
        <v>143</v>
      </c>
      <c r="AO187" s="68" t="s">
        <v>7591</v>
      </c>
      <c r="AP187" s="68" t="s">
        <v>7592</v>
      </c>
      <c r="AQ187" s="68" t="s">
        <v>7593</v>
      </c>
      <c r="AR187" s="68" t="s">
        <v>230</v>
      </c>
      <c r="AS187" s="68" t="s">
        <v>231</v>
      </c>
      <c r="AT187" s="68" t="s">
        <v>7594</v>
      </c>
      <c r="AU187" s="68" t="s">
        <v>7595</v>
      </c>
      <c r="AV187" s="68" t="s">
        <v>631</v>
      </c>
      <c r="AW187" s="68" t="s">
        <v>632</v>
      </c>
      <c r="AX187" s="68" t="s">
        <v>1068</v>
      </c>
      <c r="AY187" s="68" t="s">
        <v>148</v>
      </c>
      <c r="AZ187" s="68" t="s">
        <v>139</v>
      </c>
      <c r="BA187" s="68" t="s">
        <v>149</v>
      </c>
      <c r="BB187" s="68" t="s">
        <v>634</v>
      </c>
      <c r="BC187" s="68" t="s">
        <v>156</v>
      </c>
      <c r="BD187" s="68" t="s">
        <v>157</v>
      </c>
      <c r="BE187" s="68" t="s">
        <v>303</v>
      </c>
      <c r="BF187" s="68" t="s">
        <v>8163</v>
      </c>
      <c r="BG187" s="68" t="s">
        <v>5272</v>
      </c>
      <c r="BH187" s="68" t="s">
        <v>143</v>
      </c>
      <c r="BI187" s="68" t="s">
        <v>143</v>
      </c>
      <c r="BJ187" s="68" t="s">
        <v>143</v>
      </c>
      <c r="BK187" s="68" t="s">
        <v>136</v>
      </c>
      <c r="BL187" s="68" t="s">
        <v>143</v>
      </c>
      <c r="BM187" s="68" t="s">
        <v>160</v>
      </c>
      <c r="BN187" s="68" t="s">
        <v>143</v>
      </c>
      <c r="BO187" s="68" t="s">
        <v>143</v>
      </c>
      <c r="BP187" s="68" t="s">
        <v>143</v>
      </c>
      <c r="BQ187" s="68" t="s">
        <v>189</v>
      </c>
      <c r="BR187" s="68" t="s">
        <v>5352</v>
      </c>
      <c r="BS187" s="68" t="s">
        <v>162</v>
      </c>
      <c r="BT187" s="68" t="s">
        <v>5515</v>
      </c>
      <c r="BU187" s="68" t="s">
        <v>5515</v>
      </c>
      <c r="BV187" s="68" t="s">
        <v>135</v>
      </c>
      <c r="BW187" s="68" t="s">
        <v>135</v>
      </c>
      <c r="BX187" s="68" t="s">
        <v>135</v>
      </c>
      <c r="BY187" s="68" t="s">
        <v>148</v>
      </c>
      <c r="BZ187" s="68" t="s">
        <v>6590</v>
      </c>
      <c r="CA187" s="68" t="s">
        <v>174</v>
      </c>
      <c r="CB187" s="68" t="s">
        <v>143</v>
      </c>
      <c r="CC187" s="68" t="s">
        <v>143</v>
      </c>
      <c r="CD187" s="68" t="s">
        <v>143</v>
      </c>
      <c r="CE187" s="68" t="s">
        <v>143</v>
      </c>
      <c r="CF187" s="68" t="s">
        <v>2261</v>
      </c>
      <c r="CG187" s="68" t="s">
        <v>143</v>
      </c>
      <c r="CH187" s="68" t="s">
        <v>143</v>
      </c>
      <c r="CI187" s="68" t="s">
        <v>143</v>
      </c>
      <c r="CJ187" s="68" t="s">
        <v>5272</v>
      </c>
      <c r="CK187" s="68" t="s">
        <v>143</v>
      </c>
      <c r="CL187" s="68" t="s">
        <v>143</v>
      </c>
      <c r="CM187" s="68" t="s">
        <v>143</v>
      </c>
      <c r="CN187" s="68" t="s">
        <v>143</v>
      </c>
      <c r="CO187" s="68" t="s">
        <v>6492</v>
      </c>
      <c r="CP187" s="68" t="s">
        <v>143</v>
      </c>
      <c r="CQ187" s="68" t="s">
        <v>143</v>
      </c>
      <c r="CR187" s="68" t="s">
        <v>143</v>
      </c>
      <c r="CS187" s="68" t="s">
        <v>1</v>
      </c>
      <c r="CT187" s="68" t="s">
        <v>143</v>
      </c>
      <c r="CU187" s="68" t="s">
        <v>1</v>
      </c>
      <c r="CV187" s="68" t="s">
        <v>1985</v>
      </c>
      <c r="CW187" s="68" t="s">
        <v>143</v>
      </c>
      <c r="CX187" s="68" t="s">
        <v>519</v>
      </c>
      <c r="CY187" s="68" t="s">
        <v>166</v>
      </c>
      <c r="CZ187" s="68" t="s">
        <v>136</v>
      </c>
      <c r="DA187" s="68" t="s">
        <v>2007</v>
      </c>
      <c r="DB187" s="68" t="s">
        <v>143</v>
      </c>
      <c r="DC187" s="68" t="s">
        <v>143</v>
      </c>
      <c r="DD187" s="68" t="s">
        <v>364</v>
      </c>
      <c r="DE187" s="68" t="s">
        <v>2419</v>
      </c>
      <c r="DF187" s="68" t="s">
        <v>2261</v>
      </c>
      <c r="DG187" s="68" t="s">
        <v>143</v>
      </c>
      <c r="DH187" s="68" t="s">
        <v>7599</v>
      </c>
      <c r="DI187" s="68" t="s">
        <v>143</v>
      </c>
      <c r="DK187" s="3"/>
    </row>
    <row r="188" spans="1:115" s="68" customFormat="1" x14ac:dyDescent="0.2">
      <c r="A188" s="73">
        <v>45352</v>
      </c>
      <c r="B188" s="3" t="s">
        <v>19</v>
      </c>
      <c r="C188" s="68">
        <v>121085</v>
      </c>
      <c r="D188" s="68" t="s">
        <v>8017</v>
      </c>
      <c r="E188" s="68" t="s">
        <v>364</v>
      </c>
      <c r="F188" s="69">
        <v>45355</v>
      </c>
      <c r="G188" s="68" t="s">
        <v>165</v>
      </c>
      <c r="H188" s="68" t="s">
        <v>166</v>
      </c>
      <c r="I188" s="70">
        <f t="shared" si="5"/>
        <v>140</v>
      </c>
      <c r="J188" s="70">
        <v>140</v>
      </c>
      <c r="K188" s="71">
        <f t="shared" si="2"/>
        <v>6.5137153255159438E-3</v>
      </c>
      <c r="L188" s="71" t="s">
        <v>374</v>
      </c>
      <c r="M188" s="68" t="s">
        <v>129</v>
      </c>
      <c r="N188" s="68" t="s">
        <v>219</v>
      </c>
      <c r="O188" s="68" t="s">
        <v>3715</v>
      </c>
      <c r="P188" s="93" t="s">
        <v>7774</v>
      </c>
      <c r="Q188" s="68" t="s">
        <v>170</v>
      </c>
      <c r="R188" s="68" t="s">
        <v>8164</v>
      </c>
      <c r="S188" s="68" t="s">
        <v>8165</v>
      </c>
      <c r="T188" s="68" t="s">
        <v>135</v>
      </c>
      <c r="U188" s="68" t="s">
        <v>135</v>
      </c>
      <c r="V188" s="68" t="s">
        <v>136</v>
      </c>
      <c r="W188" s="68" t="s">
        <v>137</v>
      </c>
      <c r="X188" s="68" t="s">
        <v>225</v>
      </c>
      <c r="Y188" s="68" t="s">
        <v>8166</v>
      </c>
      <c r="Z188" s="68" t="s">
        <v>8167</v>
      </c>
      <c r="AA188" s="68" t="s">
        <v>139</v>
      </c>
      <c r="AB188" s="68" t="s">
        <v>140</v>
      </c>
      <c r="AC188" s="68" t="s">
        <v>5272</v>
      </c>
      <c r="AD188" s="68" t="s">
        <v>143</v>
      </c>
      <c r="AE188" s="68" t="s">
        <v>5272</v>
      </c>
      <c r="AF188" s="68" t="s">
        <v>143</v>
      </c>
      <c r="AG188" s="68" t="s">
        <v>235</v>
      </c>
      <c r="AH188" s="68" t="s">
        <v>141</v>
      </c>
      <c r="AI188" s="68" t="s">
        <v>143</v>
      </c>
      <c r="AJ188" s="68" t="s">
        <v>143</v>
      </c>
      <c r="AK188" s="68" t="s">
        <v>142</v>
      </c>
      <c r="AL188" s="68" t="s">
        <v>143</v>
      </c>
      <c r="AM188" s="68" t="s">
        <v>5854</v>
      </c>
      <c r="AN188" s="68" t="s">
        <v>143</v>
      </c>
      <c r="AO188" s="68" t="s">
        <v>3719</v>
      </c>
      <c r="AP188" s="68" t="s">
        <v>3720</v>
      </c>
      <c r="AQ188" s="68" t="s">
        <v>3721</v>
      </c>
      <c r="AR188" s="68" t="s">
        <v>934</v>
      </c>
      <c r="AS188" s="68" t="s">
        <v>231</v>
      </c>
      <c r="AT188" s="68" t="s">
        <v>3277</v>
      </c>
      <c r="AU188" s="68" t="s">
        <v>3722</v>
      </c>
      <c r="AV188" s="68" t="s">
        <v>234</v>
      </c>
      <c r="AW188" s="68" t="s">
        <v>165</v>
      </c>
      <c r="AX188" s="68" t="s">
        <v>235</v>
      </c>
      <c r="AY188" s="68" t="s">
        <v>148</v>
      </c>
      <c r="AZ188" s="68" t="s">
        <v>139</v>
      </c>
      <c r="BA188" s="68" t="s">
        <v>875</v>
      </c>
      <c r="BB188" s="68" t="s">
        <v>150</v>
      </c>
      <c r="BC188" s="68" t="s">
        <v>156</v>
      </c>
      <c r="BD188" s="68" t="s">
        <v>157</v>
      </c>
      <c r="BE188" s="68" t="s">
        <v>303</v>
      </c>
      <c r="BF188" s="68" t="s">
        <v>8167</v>
      </c>
      <c r="BG188" s="68" t="s">
        <v>5272</v>
      </c>
      <c r="BH188" s="68" t="s">
        <v>143</v>
      </c>
      <c r="BI188" s="68" t="s">
        <v>143</v>
      </c>
      <c r="BJ188" s="68" t="s">
        <v>143</v>
      </c>
      <c r="BK188" s="68" t="s">
        <v>136</v>
      </c>
      <c r="BL188" s="68" t="s">
        <v>143</v>
      </c>
      <c r="BM188" s="68" t="s">
        <v>160</v>
      </c>
      <c r="BN188" s="68" t="s">
        <v>143</v>
      </c>
      <c r="BO188" s="68" t="s">
        <v>143</v>
      </c>
      <c r="BP188" s="68" t="s">
        <v>143</v>
      </c>
      <c r="BQ188" s="68" t="s">
        <v>8168</v>
      </c>
      <c r="BR188" s="68" t="s">
        <v>5352</v>
      </c>
      <c r="BS188" s="68" t="s">
        <v>162</v>
      </c>
      <c r="BT188" s="68" t="s">
        <v>5854</v>
      </c>
      <c r="BU188" s="68" t="s">
        <v>5854</v>
      </c>
      <c r="BV188" s="68" t="s">
        <v>135</v>
      </c>
      <c r="BW188" s="68" t="s">
        <v>135</v>
      </c>
      <c r="BX188" s="68" t="s">
        <v>135</v>
      </c>
      <c r="BY188" s="68" t="s">
        <v>148</v>
      </c>
      <c r="BZ188" s="68" t="s">
        <v>2274</v>
      </c>
      <c r="CA188" s="68" t="s">
        <v>174</v>
      </c>
      <c r="CB188" s="68" t="s">
        <v>143</v>
      </c>
      <c r="CC188" s="68" t="s">
        <v>143</v>
      </c>
      <c r="CD188" s="68" t="s">
        <v>143</v>
      </c>
      <c r="CE188" s="68" t="s">
        <v>143</v>
      </c>
      <c r="CF188" s="68" t="s">
        <v>2261</v>
      </c>
      <c r="CG188" s="68" t="s">
        <v>143</v>
      </c>
      <c r="CH188" s="68" t="s">
        <v>143</v>
      </c>
      <c r="CI188" s="68" t="s">
        <v>143</v>
      </c>
      <c r="CJ188" s="68" t="s">
        <v>5272</v>
      </c>
      <c r="CK188" s="68" t="s">
        <v>143</v>
      </c>
      <c r="CL188" s="68" t="s">
        <v>143</v>
      </c>
      <c r="CM188" s="68" t="s">
        <v>143</v>
      </c>
      <c r="CN188" s="68" t="s">
        <v>143</v>
      </c>
      <c r="CO188" s="68" t="s">
        <v>143</v>
      </c>
      <c r="CP188" s="68" t="s">
        <v>143</v>
      </c>
      <c r="CQ188" s="68" t="s">
        <v>143</v>
      </c>
      <c r="CR188" s="68" t="s">
        <v>143</v>
      </c>
      <c r="CS188" s="68" t="s">
        <v>1</v>
      </c>
      <c r="CT188" s="68" t="s">
        <v>143</v>
      </c>
      <c r="CU188" s="68" t="s">
        <v>1</v>
      </c>
      <c r="CV188" s="68" t="s">
        <v>1985</v>
      </c>
      <c r="CW188" s="68" t="s">
        <v>143</v>
      </c>
      <c r="CX188" s="68" t="s">
        <v>374</v>
      </c>
      <c r="CY188" s="68" t="s">
        <v>166</v>
      </c>
      <c r="CZ188" s="68" t="s">
        <v>136</v>
      </c>
      <c r="DA188" s="68" t="s">
        <v>2007</v>
      </c>
      <c r="DB188" s="68" t="s">
        <v>143</v>
      </c>
      <c r="DC188" s="68" t="s">
        <v>6653</v>
      </c>
      <c r="DD188" s="68" t="s">
        <v>364</v>
      </c>
      <c r="DE188" s="68" t="s">
        <v>2419</v>
      </c>
      <c r="DF188" s="68" t="s">
        <v>3601</v>
      </c>
      <c r="DG188" s="68" t="s">
        <v>143</v>
      </c>
      <c r="DH188" s="68" t="s">
        <v>143</v>
      </c>
      <c r="DI188" s="68" t="s">
        <v>143</v>
      </c>
      <c r="DK188" s="3"/>
    </row>
    <row r="189" spans="1:115" s="68" customFormat="1" x14ac:dyDescent="0.2">
      <c r="A189" s="73">
        <v>45352</v>
      </c>
      <c r="B189" s="3" t="s">
        <v>19</v>
      </c>
      <c r="C189" s="68">
        <v>121095</v>
      </c>
      <c r="D189" s="68" t="s">
        <v>8017</v>
      </c>
      <c r="E189" s="68" t="s">
        <v>364</v>
      </c>
      <c r="F189" s="69">
        <v>45355</v>
      </c>
      <c r="G189" s="68" t="s">
        <v>165</v>
      </c>
      <c r="H189" s="68" t="s">
        <v>166</v>
      </c>
      <c r="I189" s="70">
        <f t="shared" si="5"/>
        <v>160</v>
      </c>
      <c r="J189" s="70">
        <v>160</v>
      </c>
      <c r="K189" s="71">
        <f t="shared" si="2"/>
        <v>7.4442460863039361E-3</v>
      </c>
      <c r="L189" s="71" t="s">
        <v>374</v>
      </c>
      <c r="M189" s="68" t="s">
        <v>129</v>
      </c>
      <c r="N189" s="68" t="s">
        <v>219</v>
      </c>
      <c r="O189" s="68" t="s">
        <v>2882</v>
      </c>
      <c r="P189" s="93" t="s">
        <v>8169</v>
      </c>
      <c r="Q189" s="68" t="s">
        <v>170</v>
      </c>
      <c r="R189" s="68" t="s">
        <v>8170</v>
      </c>
      <c r="S189" s="68" t="s">
        <v>8171</v>
      </c>
      <c r="T189" s="68" t="s">
        <v>135</v>
      </c>
      <c r="U189" s="68" t="s">
        <v>135</v>
      </c>
      <c r="V189" s="68" t="s">
        <v>136</v>
      </c>
      <c r="W189" s="68" t="s">
        <v>137</v>
      </c>
      <c r="X189" s="68" t="s">
        <v>225</v>
      </c>
      <c r="Y189" s="68" t="s">
        <v>8172</v>
      </c>
      <c r="Z189" s="68" t="s">
        <v>8173</v>
      </c>
      <c r="AA189" s="68" t="s">
        <v>139</v>
      </c>
      <c r="AB189" s="68" t="s">
        <v>140</v>
      </c>
      <c r="AC189" s="68" t="s">
        <v>5272</v>
      </c>
      <c r="AD189" s="68" t="s">
        <v>143</v>
      </c>
      <c r="AE189" s="68" t="s">
        <v>5272</v>
      </c>
      <c r="AF189" s="68" t="s">
        <v>143</v>
      </c>
      <c r="AG189" s="68" t="s">
        <v>235</v>
      </c>
      <c r="AH189" s="68" t="s">
        <v>141</v>
      </c>
      <c r="AI189" s="68" t="s">
        <v>143</v>
      </c>
      <c r="AJ189" s="68" t="s">
        <v>143</v>
      </c>
      <c r="AK189" s="68" t="s">
        <v>142</v>
      </c>
      <c r="AL189" s="68" t="s">
        <v>143</v>
      </c>
      <c r="AM189" s="68" t="s">
        <v>5910</v>
      </c>
      <c r="AN189" s="68" t="s">
        <v>143</v>
      </c>
      <c r="AO189" s="68" t="s">
        <v>1922</v>
      </c>
      <c r="AP189" s="68" t="s">
        <v>1923</v>
      </c>
      <c r="AQ189" s="68" t="s">
        <v>2886</v>
      </c>
      <c r="AR189" s="68" t="s">
        <v>353</v>
      </c>
      <c r="AS189" s="68" t="s">
        <v>231</v>
      </c>
      <c r="AT189" s="68" t="s">
        <v>1895</v>
      </c>
      <c r="AU189" s="68" t="s">
        <v>1925</v>
      </c>
      <c r="AV189" s="68" t="s">
        <v>234</v>
      </c>
      <c r="AW189" s="68" t="s">
        <v>165</v>
      </c>
      <c r="AX189" s="68" t="s">
        <v>235</v>
      </c>
      <c r="AY189" s="68" t="s">
        <v>148</v>
      </c>
      <c r="AZ189" s="68" t="s">
        <v>139</v>
      </c>
      <c r="BA189" s="68" t="s">
        <v>875</v>
      </c>
      <c r="BB189" s="68" t="s">
        <v>150</v>
      </c>
      <c r="BC189" s="68" t="s">
        <v>156</v>
      </c>
      <c r="BD189" s="68" t="s">
        <v>157</v>
      </c>
      <c r="BE189" s="68" t="s">
        <v>303</v>
      </c>
      <c r="BF189" s="68" t="s">
        <v>8173</v>
      </c>
      <c r="BG189" s="68" t="s">
        <v>5272</v>
      </c>
      <c r="BH189" s="68" t="s">
        <v>143</v>
      </c>
      <c r="BI189" s="68" t="s">
        <v>143</v>
      </c>
      <c r="BJ189" s="68" t="s">
        <v>143</v>
      </c>
      <c r="BK189" s="68" t="s">
        <v>136</v>
      </c>
      <c r="BL189" s="68" t="s">
        <v>143</v>
      </c>
      <c r="BM189" s="68" t="s">
        <v>160</v>
      </c>
      <c r="BN189" s="68" t="s">
        <v>143</v>
      </c>
      <c r="BO189" s="68" t="s">
        <v>143</v>
      </c>
      <c r="BP189" s="68" t="s">
        <v>143</v>
      </c>
      <c r="BQ189" s="68" t="s">
        <v>8174</v>
      </c>
      <c r="BR189" s="68" t="s">
        <v>5352</v>
      </c>
      <c r="BS189" s="68" t="s">
        <v>162</v>
      </c>
      <c r="BT189" s="68" t="s">
        <v>5910</v>
      </c>
      <c r="BU189" s="68" t="s">
        <v>5910</v>
      </c>
      <c r="BV189" s="68" t="s">
        <v>135</v>
      </c>
      <c r="BW189" s="68" t="s">
        <v>135</v>
      </c>
      <c r="BX189" s="68" t="s">
        <v>135</v>
      </c>
      <c r="BY189" s="68" t="s">
        <v>148</v>
      </c>
      <c r="BZ189" s="68" t="s">
        <v>1116</v>
      </c>
      <c r="CA189" s="68" t="s">
        <v>174</v>
      </c>
      <c r="CB189" s="68" t="s">
        <v>143</v>
      </c>
      <c r="CC189" s="68" t="s">
        <v>143</v>
      </c>
      <c r="CD189" s="68" t="s">
        <v>143</v>
      </c>
      <c r="CE189" s="68" t="s">
        <v>143</v>
      </c>
      <c r="CF189" s="68" t="s">
        <v>2261</v>
      </c>
      <c r="CG189" s="68" t="s">
        <v>143</v>
      </c>
      <c r="CH189" s="68" t="s">
        <v>143</v>
      </c>
      <c r="CI189" s="68" t="s">
        <v>143</v>
      </c>
      <c r="CJ189" s="68" t="s">
        <v>5272</v>
      </c>
      <c r="CK189" s="68" t="s">
        <v>143</v>
      </c>
      <c r="CL189" s="68" t="s">
        <v>143</v>
      </c>
      <c r="CM189" s="68" t="s">
        <v>143</v>
      </c>
      <c r="CN189" s="68" t="s">
        <v>143</v>
      </c>
      <c r="CO189" s="68" t="s">
        <v>7509</v>
      </c>
      <c r="CP189" s="68" t="s">
        <v>143</v>
      </c>
      <c r="CQ189" s="68" t="s">
        <v>143</v>
      </c>
      <c r="CR189" s="68" t="s">
        <v>143</v>
      </c>
      <c r="CS189" s="68" t="s">
        <v>1</v>
      </c>
      <c r="CT189" s="68" t="s">
        <v>143</v>
      </c>
      <c r="CU189" s="68" t="s">
        <v>1</v>
      </c>
      <c r="CV189" s="68" t="s">
        <v>1985</v>
      </c>
      <c r="CW189" s="68" t="s">
        <v>143</v>
      </c>
      <c r="CX189" s="68" t="s">
        <v>374</v>
      </c>
      <c r="CY189" s="68" t="s">
        <v>166</v>
      </c>
      <c r="CZ189" s="68" t="s">
        <v>136</v>
      </c>
      <c r="DA189" s="68" t="s">
        <v>2007</v>
      </c>
      <c r="DB189" s="68" t="s">
        <v>143</v>
      </c>
      <c r="DC189" s="68" t="s">
        <v>6653</v>
      </c>
      <c r="DD189" s="68" t="s">
        <v>364</v>
      </c>
      <c r="DE189" s="68" t="s">
        <v>2419</v>
      </c>
      <c r="DF189" s="68" t="s">
        <v>3601</v>
      </c>
      <c r="DG189" s="68" t="s">
        <v>143</v>
      </c>
      <c r="DH189" s="68" t="s">
        <v>7510</v>
      </c>
      <c r="DI189" s="68" t="s">
        <v>143</v>
      </c>
      <c r="DK189" s="3"/>
    </row>
    <row r="190" spans="1:115" s="68" customFormat="1" hidden="1" x14ac:dyDescent="0.2">
      <c r="A190" s="73">
        <v>45352</v>
      </c>
      <c r="B190" s="3" t="s">
        <v>12718</v>
      </c>
      <c r="C190" s="68">
        <v>121132</v>
      </c>
      <c r="D190" s="68" t="s">
        <v>8039</v>
      </c>
      <c r="E190" s="68" t="s">
        <v>373</v>
      </c>
      <c r="F190" s="69">
        <v>45355</v>
      </c>
      <c r="G190" s="68" t="s">
        <v>165</v>
      </c>
      <c r="H190" s="68" t="s">
        <v>166</v>
      </c>
      <c r="I190" s="70">
        <f t="shared" si="5"/>
        <v>990</v>
      </c>
      <c r="J190" s="70">
        <v>990</v>
      </c>
      <c r="K190" s="71">
        <f t="shared" si="2"/>
        <v>4.6061272659005607E-2</v>
      </c>
      <c r="L190" s="71" t="s">
        <v>501</v>
      </c>
      <c r="M190" s="68" t="s">
        <v>7145</v>
      </c>
      <c r="N190" s="68" t="s">
        <v>219</v>
      </c>
      <c r="O190" s="68" t="s">
        <v>2022</v>
      </c>
      <c r="P190" s="93" t="s">
        <v>8175</v>
      </c>
      <c r="Q190" s="68" t="s">
        <v>170</v>
      </c>
      <c r="R190" s="68" t="s">
        <v>8176</v>
      </c>
      <c r="S190" s="68" t="s">
        <v>1823</v>
      </c>
      <c r="T190" s="68" t="s">
        <v>135</v>
      </c>
      <c r="U190" s="68" t="s">
        <v>135</v>
      </c>
      <c r="V190" s="68" t="s">
        <v>506</v>
      </c>
      <c r="W190" s="68" t="s">
        <v>137</v>
      </c>
      <c r="X190" s="68" t="s">
        <v>225</v>
      </c>
      <c r="Y190" s="68" t="s">
        <v>8177</v>
      </c>
      <c r="Z190" s="68" t="s">
        <v>8178</v>
      </c>
      <c r="AA190" s="68" t="s">
        <v>139</v>
      </c>
      <c r="AB190" s="68" t="s">
        <v>323</v>
      </c>
      <c r="AC190" s="68" t="s">
        <v>5272</v>
      </c>
      <c r="AD190" s="68" t="s">
        <v>143</v>
      </c>
      <c r="AE190" s="68" t="s">
        <v>5272</v>
      </c>
      <c r="AF190" s="68" t="s">
        <v>143</v>
      </c>
      <c r="AG190" s="68" t="s">
        <v>235</v>
      </c>
      <c r="AH190" s="68" t="s">
        <v>141</v>
      </c>
      <c r="AI190" s="68" t="s">
        <v>143</v>
      </c>
      <c r="AJ190" s="68" t="s">
        <v>8179</v>
      </c>
      <c r="AK190" s="68" t="s">
        <v>207</v>
      </c>
      <c r="AL190" s="68" t="s">
        <v>8046</v>
      </c>
      <c r="AM190" s="68" t="s">
        <v>7132</v>
      </c>
      <c r="AN190" s="68" t="s">
        <v>174</v>
      </c>
      <c r="AO190" s="68" t="s">
        <v>2025</v>
      </c>
      <c r="AP190" s="68" t="s">
        <v>1229</v>
      </c>
      <c r="AQ190" s="68" t="s">
        <v>2026</v>
      </c>
      <c r="AR190" s="68" t="s">
        <v>178</v>
      </c>
      <c r="AS190" s="68" t="s">
        <v>179</v>
      </c>
      <c r="AT190" s="68" t="s">
        <v>211</v>
      </c>
      <c r="AU190" s="68" t="s">
        <v>2027</v>
      </c>
      <c r="AV190" s="68" t="s">
        <v>234</v>
      </c>
      <c r="AW190" s="68" t="s">
        <v>165</v>
      </c>
      <c r="AX190" s="68" t="s">
        <v>235</v>
      </c>
      <c r="AY190" s="68" t="s">
        <v>148</v>
      </c>
      <c r="AZ190" s="68" t="s">
        <v>139</v>
      </c>
      <c r="BA190" s="68" t="s">
        <v>875</v>
      </c>
      <c r="BB190" s="68" t="s">
        <v>150</v>
      </c>
      <c r="BC190" s="68" t="s">
        <v>156</v>
      </c>
      <c r="BD190" s="68" t="s">
        <v>157</v>
      </c>
      <c r="BE190" s="68" t="s">
        <v>237</v>
      </c>
      <c r="BF190" s="68" t="s">
        <v>8180</v>
      </c>
      <c r="BG190" s="68" t="s">
        <v>5272</v>
      </c>
      <c r="BH190" s="68" t="s">
        <v>143</v>
      </c>
      <c r="BI190" s="68" t="s">
        <v>143</v>
      </c>
      <c r="BJ190" s="68" t="s">
        <v>143</v>
      </c>
      <c r="BK190" s="68" t="s">
        <v>506</v>
      </c>
      <c r="BL190" s="68" t="s">
        <v>143</v>
      </c>
      <c r="BM190" s="68" t="s">
        <v>160</v>
      </c>
      <c r="BN190" s="68" t="s">
        <v>160</v>
      </c>
      <c r="BO190" s="68" t="s">
        <v>373</v>
      </c>
      <c r="BP190" s="68" t="s">
        <v>143</v>
      </c>
      <c r="BQ190" s="68" t="s">
        <v>760</v>
      </c>
      <c r="BR190" s="68" t="s">
        <v>5684</v>
      </c>
      <c r="BS190" s="68" t="s">
        <v>314</v>
      </c>
      <c r="BT190" s="68" t="s">
        <v>7132</v>
      </c>
      <c r="BU190" s="68" t="s">
        <v>7132</v>
      </c>
      <c r="BV190" s="68" t="s">
        <v>135</v>
      </c>
      <c r="BW190" s="68" t="s">
        <v>135</v>
      </c>
      <c r="BX190" s="68" t="s">
        <v>135</v>
      </c>
      <c r="BY190" s="68" t="s">
        <v>148</v>
      </c>
      <c r="BZ190" s="68" t="s">
        <v>3916</v>
      </c>
      <c r="CA190" s="68" t="s">
        <v>174</v>
      </c>
      <c r="CB190" s="68" t="s">
        <v>143</v>
      </c>
      <c r="CC190" s="68" t="s">
        <v>143</v>
      </c>
      <c r="CD190" s="68" t="s">
        <v>143</v>
      </c>
      <c r="CE190" s="68" t="s">
        <v>143</v>
      </c>
      <c r="CF190" s="68" t="s">
        <v>2261</v>
      </c>
      <c r="CG190" s="68" t="s">
        <v>2261</v>
      </c>
      <c r="CH190" s="68" t="s">
        <v>143</v>
      </c>
      <c r="CI190" s="68" t="s">
        <v>143</v>
      </c>
      <c r="CJ190" s="68" t="s">
        <v>5272</v>
      </c>
      <c r="CK190" s="68" t="s">
        <v>143</v>
      </c>
      <c r="CL190" s="68" t="s">
        <v>143</v>
      </c>
      <c r="CM190" s="68" t="s">
        <v>143</v>
      </c>
      <c r="CN190" s="68" t="s">
        <v>143</v>
      </c>
      <c r="CO190" s="68" t="s">
        <v>7298</v>
      </c>
      <c r="CP190" s="68" t="s">
        <v>143</v>
      </c>
      <c r="CQ190" s="68" t="s">
        <v>143</v>
      </c>
      <c r="CR190" s="68" t="s">
        <v>143</v>
      </c>
      <c r="CS190" s="68" t="s">
        <v>1</v>
      </c>
      <c r="CT190" s="68" t="s">
        <v>143</v>
      </c>
      <c r="CU190" s="68" t="s">
        <v>1</v>
      </c>
      <c r="CV190" s="68" t="s">
        <v>2092</v>
      </c>
      <c r="CW190" s="68" t="s">
        <v>143</v>
      </c>
      <c r="CX190" s="68" t="s">
        <v>501</v>
      </c>
      <c r="CY190" s="68" t="s">
        <v>166</v>
      </c>
      <c r="CZ190" s="68" t="s">
        <v>506</v>
      </c>
      <c r="DA190" s="68" t="s">
        <v>2007</v>
      </c>
      <c r="DB190" s="68" t="s">
        <v>143</v>
      </c>
      <c r="DC190" s="68" t="s">
        <v>6653</v>
      </c>
      <c r="DD190" s="68" t="s">
        <v>373</v>
      </c>
      <c r="DE190" s="68" t="s">
        <v>2419</v>
      </c>
      <c r="DF190" s="68" t="s">
        <v>3601</v>
      </c>
      <c r="DG190" s="68" t="s">
        <v>143</v>
      </c>
      <c r="DH190" s="68" t="s">
        <v>7299</v>
      </c>
      <c r="DI190" s="68" t="s">
        <v>143</v>
      </c>
      <c r="DK190" s="3"/>
    </row>
    <row r="191" spans="1:115" s="68" customFormat="1" hidden="1" x14ac:dyDescent="0.2">
      <c r="A191" s="73">
        <v>45352</v>
      </c>
      <c r="B191" s="3" t="s">
        <v>12718</v>
      </c>
      <c r="C191" s="68">
        <v>121469</v>
      </c>
      <c r="D191" s="68" t="s">
        <v>8039</v>
      </c>
      <c r="E191" s="68" t="s">
        <v>5495</v>
      </c>
      <c r="F191" s="69">
        <v>45355</v>
      </c>
      <c r="G191" s="68" t="s">
        <v>165</v>
      </c>
      <c r="H191" s="68" t="s">
        <v>166</v>
      </c>
      <c r="I191" s="70">
        <v>60</v>
      </c>
      <c r="J191" s="70">
        <v>60</v>
      </c>
      <c r="K191" s="71">
        <f t="shared" si="2"/>
        <v>2.7915922823639762E-3</v>
      </c>
      <c r="L191" s="71" t="s">
        <v>519</v>
      </c>
      <c r="M191" s="68" t="s">
        <v>7145</v>
      </c>
      <c r="N191" s="68" t="s">
        <v>960</v>
      </c>
      <c r="O191" s="68" t="s">
        <v>1107</v>
      </c>
      <c r="P191" s="93" t="s">
        <v>8181</v>
      </c>
      <c r="Q191" s="68" t="s">
        <v>170</v>
      </c>
      <c r="R191" s="68" t="s">
        <v>8182</v>
      </c>
      <c r="S191" s="68" t="s">
        <v>8183</v>
      </c>
      <c r="T191" s="68" t="s">
        <v>135</v>
      </c>
      <c r="U191" s="68" t="s">
        <v>135</v>
      </c>
      <c r="V191" s="68" t="s">
        <v>136</v>
      </c>
      <c r="W191" s="68" t="s">
        <v>137</v>
      </c>
      <c r="X191" s="68" t="s">
        <v>957</v>
      </c>
      <c r="Y191" s="68" t="s">
        <v>8184</v>
      </c>
      <c r="Z191" s="68" t="s">
        <v>8185</v>
      </c>
      <c r="AA191" s="68" t="s">
        <v>139</v>
      </c>
      <c r="AB191" s="68" t="s">
        <v>323</v>
      </c>
      <c r="AC191" s="68" t="s">
        <v>5272</v>
      </c>
      <c r="AD191" s="68" t="s">
        <v>143</v>
      </c>
      <c r="AE191" s="68" t="s">
        <v>5695</v>
      </c>
      <c r="AF191" s="68" t="s">
        <v>8033</v>
      </c>
      <c r="AG191" s="68" t="s">
        <v>235</v>
      </c>
      <c r="AH191" s="68" t="s">
        <v>141</v>
      </c>
      <c r="AI191" s="68" t="s">
        <v>143</v>
      </c>
      <c r="AJ191" s="68" t="s">
        <v>5695</v>
      </c>
      <c r="AK191" s="68" t="s">
        <v>207</v>
      </c>
      <c r="AL191" s="68" t="s">
        <v>8186</v>
      </c>
      <c r="AM191" s="68" t="s">
        <v>5695</v>
      </c>
      <c r="AN191" s="68" t="s">
        <v>174</v>
      </c>
      <c r="AO191" s="68" t="s">
        <v>1111</v>
      </c>
      <c r="AP191" s="68" t="s">
        <v>1112</v>
      </c>
      <c r="AQ191" s="68" t="s">
        <v>1113</v>
      </c>
      <c r="AR191" s="68" t="s">
        <v>353</v>
      </c>
      <c r="AS191" s="68" t="s">
        <v>231</v>
      </c>
      <c r="AT191" s="68" t="s">
        <v>492</v>
      </c>
      <c r="AU191" s="68" t="s">
        <v>1114</v>
      </c>
      <c r="AV191" s="68" t="s">
        <v>145</v>
      </c>
      <c r="AW191" s="68" t="s">
        <v>146</v>
      </c>
      <c r="AX191" s="68" t="s">
        <v>972</v>
      </c>
      <c r="AY191" s="68" t="s">
        <v>148</v>
      </c>
      <c r="AZ191" s="68" t="s">
        <v>139</v>
      </c>
      <c r="BA191" s="68" t="s">
        <v>149</v>
      </c>
      <c r="BB191" s="68" t="s">
        <v>150</v>
      </c>
      <c r="BC191" s="68" t="s">
        <v>156</v>
      </c>
      <c r="BD191" s="68" t="s">
        <v>157</v>
      </c>
      <c r="BE191" s="68" t="s">
        <v>303</v>
      </c>
      <c r="BF191" s="68" t="s">
        <v>8187</v>
      </c>
      <c r="BG191" s="68" t="s">
        <v>5272</v>
      </c>
      <c r="BH191" s="68" t="s">
        <v>143</v>
      </c>
      <c r="BI191" s="68" t="s">
        <v>143</v>
      </c>
      <c r="BJ191" s="68" t="s">
        <v>143</v>
      </c>
      <c r="BK191" s="68" t="s">
        <v>136</v>
      </c>
      <c r="BL191" s="68" t="s">
        <v>143</v>
      </c>
      <c r="BM191" s="68" t="s">
        <v>160</v>
      </c>
      <c r="BN191" s="68" t="s">
        <v>160</v>
      </c>
      <c r="BO191" s="68" t="s">
        <v>143</v>
      </c>
      <c r="BP191" s="68" t="s">
        <v>143</v>
      </c>
      <c r="BQ191" s="68" t="s">
        <v>8188</v>
      </c>
      <c r="BR191" s="68" t="s">
        <v>5352</v>
      </c>
      <c r="BS191" s="68" t="s">
        <v>162</v>
      </c>
      <c r="BT191" s="68" t="s">
        <v>5695</v>
      </c>
      <c r="BU191" s="68" t="s">
        <v>5695</v>
      </c>
      <c r="BV191" s="68" t="s">
        <v>135</v>
      </c>
      <c r="BW191" s="68" t="s">
        <v>135</v>
      </c>
      <c r="BX191" s="68" t="s">
        <v>135</v>
      </c>
      <c r="BY191" s="68" t="s">
        <v>148</v>
      </c>
      <c r="BZ191" s="68" t="s">
        <v>5495</v>
      </c>
      <c r="CA191" s="68" t="s">
        <v>174</v>
      </c>
      <c r="CB191" s="68" t="s">
        <v>143</v>
      </c>
      <c r="CC191" s="68" t="s">
        <v>143</v>
      </c>
      <c r="CD191" s="68" t="s">
        <v>143</v>
      </c>
      <c r="CE191" s="68" t="s">
        <v>143</v>
      </c>
      <c r="CF191" s="68" t="s">
        <v>2261</v>
      </c>
      <c r="CG191" s="68" t="s">
        <v>2261</v>
      </c>
      <c r="CH191" s="68" t="s">
        <v>143</v>
      </c>
      <c r="CI191" s="68" t="s">
        <v>143</v>
      </c>
      <c r="CJ191" s="68" t="s">
        <v>5272</v>
      </c>
      <c r="CK191" s="68" t="s">
        <v>143</v>
      </c>
      <c r="CL191" s="68" t="s">
        <v>143</v>
      </c>
      <c r="CM191" s="68" t="s">
        <v>143</v>
      </c>
      <c r="CN191" s="68" t="s">
        <v>143</v>
      </c>
      <c r="CO191" s="68" t="s">
        <v>5766</v>
      </c>
      <c r="CP191" s="68" t="s">
        <v>143</v>
      </c>
      <c r="CQ191" s="68" t="s">
        <v>143</v>
      </c>
      <c r="CR191" s="68" t="s">
        <v>143</v>
      </c>
      <c r="CS191" s="68" t="s">
        <v>1</v>
      </c>
      <c r="CT191" s="68" t="s">
        <v>143</v>
      </c>
      <c r="CU191" s="68" t="s">
        <v>1</v>
      </c>
      <c r="CV191" s="68" t="s">
        <v>1985</v>
      </c>
      <c r="CW191" s="68" t="s">
        <v>1985</v>
      </c>
      <c r="CX191" s="68" t="s">
        <v>519</v>
      </c>
      <c r="CY191" s="68" t="s">
        <v>166</v>
      </c>
      <c r="CZ191" s="68" t="s">
        <v>136</v>
      </c>
      <c r="DA191" s="68" t="s">
        <v>1986</v>
      </c>
      <c r="DB191" s="68" t="s">
        <v>143</v>
      </c>
      <c r="DC191" s="68" t="s">
        <v>143</v>
      </c>
      <c r="DD191" s="68" t="s">
        <v>5495</v>
      </c>
      <c r="DE191" s="68" t="s">
        <v>2419</v>
      </c>
      <c r="DF191" s="68" t="s">
        <v>3601</v>
      </c>
      <c r="DG191" s="68" t="s">
        <v>143</v>
      </c>
      <c r="DH191" s="68" t="s">
        <v>8189</v>
      </c>
      <c r="DI191" s="68" t="s">
        <v>143</v>
      </c>
      <c r="DK191" s="3"/>
    </row>
    <row r="192" spans="1:115" s="68" customFormat="1" hidden="1" x14ac:dyDescent="0.2">
      <c r="A192" s="73">
        <v>45352</v>
      </c>
      <c r="B192" s="3" t="s">
        <v>12718</v>
      </c>
      <c r="C192" s="68">
        <v>121504</v>
      </c>
      <c r="D192" s="68" t="s">
        <v>8190</v>
      </c>
      <c r="E192" s="68" t="s">
        <v>164</v>
      </c>
      <c r="F192" s="69">
        <v>45355</v>
      </c>
      <c r="G192" s="68" t="s">
        <v>165</v>
      </c>
      <c r="H192" s="68" t="s">
        <v>166</v>
      </c>
      <c r="I192" s="70">
        <v>193.43</v>
      </c>
      <c r="J192" s="70">
        <v>290</v>
      </c>
      <c r="K192" s="71">
        <f t="shared" si="2"/>
        <v>8.9996282529610661E-3</v>
      </c>
      <c r="L192" s="71" t="s">
        <v>953</v>
      </c>
      <c r="M192" s="68" t="s">
        <v>7145</v>
      </c>
      <c r="N192" s="68" t="s">
        <v>960</v>
      </c>
      <c r="O192" s="68" t="s">
        <v>3652</v>
      </c>
      <c r="P192" s="93" t="s">
        <v>8191</v>
      </c>
      <c r="Q192" s="68" t="s">
        <v>170</v>
      </c>
      <c r="R192" s="68" t="s">
        <v>8192</v>
      </c>
      <c r="S192" s="68" t="s">
        <v>8193</v>
      </c>
      <c r="T192" s="68" t="s">
        <v>135</v>
      </c>
      <c r="U192" s="68" t="s">
        <v>135</v>
      </c>
      <c r="V192" s="68" t="s">
        <v>506</v>
      </c>
      <c r="W192" s="68" t="s">
        <v>137</v>
      </c>
      <c r="X192" s="68" t="s">
        <v>173</v>
      </c>
      <c r="Y192" s="68" t="s">
        <v>8194</v>
      </c>
      <c r="Z192" s="68" t="s">
        <v>8195</v>
      </c>
      <c r="AA192" s="68" t="s">
        <v>139</v>
      </c>
      <c r="AB192" s="68" t="s">
        <v>323</v>
      </c>
      <c r="AC192" s="68" t="s">
        <v>5272</v>
      </c>
      <c r="AD192" s="68" t="s">
        <v>143</v>
      </c>
      <c r="AE192" s="68" t="s">
        <v>8196</v>
      </c>
      <c r="AF192" s="68" t="s">
        <v>143</v>
      </c>
      <c r="AG192" s="68" t="s">
        <v>235</v>
      </c>
      <c r="AH192" s="68" t="s">
        <v>141</v>
      </c>
      <c r="AI192" s="68" t="s">
        <v>143</v>
      </c>
      <c r="AJ192" s="68" t="s">
        <v>8196</v>
      </c>
      <c r="AK192" s="68" t="s">
        <v>207</v>
      </c>
      <c r="AL192" s="68" t="s">
        <v>8197</v>
      </c>
      <c r="AM192" s="68" t="s">
        <v>8198</v>
      </c>
      <c r="AN192" s="68" t="s">
        <v>174</v>
      </c>
      <c r="AO192" s="68" t="s">
        <v>3656</v>
      </c>
      <c r="AP192" s="68" t="s">
        <v>3657</v>
      </c>
      <c r="AQ192" s="68" t="s">
        <v>3658</v>
      </c>
      <c r="AR192" s="68" t="s">
        <v>250</v>
      </c>
      <c r="AS192" s="68" t="s">
        <v>179</v>
      </c>
      <c r="AT192" s="68" t="s">
        <v>3659</v>
      </c>
      <c r="AU192" s="68" t="s">
        <v>3660</v>
      </c>
      <c r="AV192" s="68" t="s">
        <v>145</v>
      </c>
      <c r="AW192" s="68" t="s">
        <v>146</v>
      </c>
      <c r="AX192" s="68" t="s">
        <v>972</v>
      </c>
      <c r="AY192" s="68" t="s">
        <v>148</v>
      </c>
      <c r="AZ192" s="68" t="s">
        <v>139</v>
      </c>
      <c r="BA192" s="68" t="s">
        <v>149</v>
      </c>
      <c r="BB192" s="68" t="s">
        <v>150</v>
      </c>
      <c r="BC192" s="68" t="s">
        <v>156</v>
      </c>
      <c r="BD192" s="68" t="s">
        <v>157</v>
      </c>
      <c r="BE192" s="68" t="s">
        <v>303</v>
      </c>
      <c r="BF192" s="68" t="s">
        <v>8199</v>
      </c>
      <c r="BG192" s="68" t="s">
        <v>5272</v>
      </c>
      <c r="BH192" s="68" t="s">
        <v>143</v>
      </c>
      <c r="BI192" s="68" t="s">
        <v>8200</v>
      </c>
      <c r="BJ192" s="68" t="s">
        <v>143</v>
      </c>
      <c r="BK192" s="68" t="s">
        <v>506</v>
      </c>
      <c r="BL192" s="68" t="s">
        <v>506</v>
      </c>
      <c r="BM192" s="68" t="s">
        <v>200</v>
      </c>
      <c r="BN192" s="68" t="s">
        <v>160</v>
      </c>
      <c r="BO192" s="68" t="s">
        <v>164</v>
      </c>
      <c r="BP192" s="68" t="s">
        <v>143</v>
      </c>
      <c r="BQ192" s="68" t="s">
        <v>5493</v>
      </c>
      <c r="BR192" s="68" t="s">
        <v>5352</v>
      </c>
      <c r="BS192" s="68" t="s">
        <v>162</v>
      </c>
      <c r="BT192" s="68" t="s">
        <v>8196</v>
      </c>
      <c r="BU192" s="68" t="s">
        <v>8196</v>
      </c>
      <c r="BV192" s="68" t="s">
        <v>135</v>
      </c>
      <c r="BW192" s="68" t="s">
        <v>135</v>
      </c>
      <c r="BX192" s="68" t="s">
        <v>135</v>
      </c>
      <c r="BY192" s="68" t="s">
        <v>148</v>
      </c>
      <c r="BZ192" s="68" t="s">
        <v>8201</v>
      </c>
      <c r="CA192" s="68" t="s">
        <v>174</v>
      </c>
      <c r="CB192" s="68" t="s">
        <v>143</v>
      </c>
      <c r="CC192" s="68" t="s">
        <v>143</v>
      </c>
      <c r="CD192" s="68" t="s">
        <v>143</v>
      </c>
      <c r="CE192" s="68" t="s">
        <v>143</v>
      </c>
      <c r="CF192" s="68" t="s">
        <v>2261</v>
      </c>
      <c r="CG192" s="68" t="s">
        <v>2261</v>
      </c>
      <c r="CH192" s="68" t="s">
        <v>143</v>
      </c>
      <c r="CI192" s="68" t="s">
        <v>143</v>
      </c>
      <c r="CJ192" s="68" t="s">
        <v>5272</v>
      </c>
      <c r="CK192" s="68" t="s">
        <v>143</v>
      </c>
      <c r="CL192" s="68" t="s">
        <v>143</v>
      </c>
      <c r="CM192" s="68" t="s">
        <v>143</v>
      </c>
      <c r="CN192" s="68" t="s">
        <v>143</v>
      </c>
      <c r="CO192" s="68" t="s">
        <v>143</v>
      </c>
      <c r="CP192" s="68" t="s">
        <v>143</v>
      </c>
      <c r="CQ192" s="68" t="s">
        <v>143</v>
      </c>
      <c r="CR192" s="68" t="s">
        <v>143</v>
      </c>
      <c r="CS192" s="68" t="s">
        <v>1</v>
      </c>
      <c r="CT192" s="68" t="s">
        <v>143</v>
      </c>
      <c r="CU192" s="68" t="s">
        <v>1</v>
      </c>
      <c r="CV192" s="68" t="s">
        <v>1985</v>
      </c>
      <c r="CW192" s="68" t="s">
        <v>1985</v>
      </c>
      <c r="CX192" s="68" t="s">
        <v>953</v>
      </c>
      <c r="CY192" s="68" t="s">
        <v>166</v>
      </c>
      <c r="CZ192" s="68" t="s">
        <v>506</v>
      </c>
      <c r="DA192" s="68" t="s">
        <v>2007</v>
      </c>
      <c r="DB192" s="68" t="s">
        <v>143</v>
      </c>
      <c r="DC192" s="68" t="s">
        <v>143</v>
      </c>
      <c r="DD192" s="68" t="s">
        <v>164</v>
      </c>
      <c r="DE192" s="68" t="s">
        <v>2419</v>
      </c>
      <c r="DF192" s="68" t="s">
        <v>3601</v>
      </c>
      <c r="DG192" s="68" t="s">
        <v>143</v>
      </c>
      <c r="DH192" s="68" t="s">
        <v>143</v>
      </c>
      <c r="DI192" s="68" t="s">
        <v>143</v>
      </c>
      <c r="DK192" s="3"/>
    </row>
    <row r="193" spans="1:115" s="68" customFormat="1" hidden="1" x14ac:dyDescent="0.2">
      <c r="A193" s="73">
        <v>45352</v>
      </c>
      <c r="B193" s="3" t="s">
        <v>12718</v>
      </c>
      <c r="C193" s="68">
        <v>121512</v>
      </c>
      <c r="D193" s="68" t="s">
        <v>8190</v>
      </c>
      <c r="E193" s="68" t="s">
        <v>164</v>
      </c>
      <c r="F193" s="69">
        <v>45355</v>
      </c>
      <c r="G193" s="68" t="s">
        <v>165</v>
      </c>
      <c r="H193" s="68" t="s">
        <v>166</v>
      </c>
      <c r="I193" s="70">
        <v>199.21</v>
      </c>
      <c r="J193" s="70">
        <v>320</v>
      </c>
      <c r="K193" s="71">
        <f t="shared" si="2"/>
        <v>9.2685516428287953E-3</v>
      </c>
      <c r="L193" s="71" t="s">
        <v>953</v>
      </c>
      <c r="M193" s="68" t="s">
        <v>7246</v>
      </c>
      <c r="N193" s="68" t="s">
        <v>960</v>
      </c>
      <c r="O193" s="68" t="s">
        <v>191</v>
      </c>
      <c r="P193" s="93" t="s">
        <v>8202</v>
      </c>
      <c r="Q193" s="68" t="s">
        <v>170</v>
      </c>
      <c r="R193" s="68" t="s">
        <v>8203</v>
      </c>
      <c r="S193" s="68" t="s">
        <v>8204</v>
      </c>
      <c r="T193" s="68" t="s">
        <v>135</v>
      </c>
      <c r="U193" s="68" t="s">
        <v>135</v>
      </c>
      <c r="V193" s="68" t="s">
        <v>506</v>
      </c>
      <c r="W193" s="68" t="s">
        <v>137</v>
      </c>
      <c r="X193" s="68" t="s">
        <v>173</v>
      </c>
      <c r="Y193" s="68" t="s">
        <v>8205</v>
      </c>
      <c r="Z193" s="68" t="s">
        <v>8206</v>
      </c>
      <c r="AA193" s="68" t="s">
        <v>139</v>
      </c>
      <c r="AB193" s="68" t="s">
        <v>226</v>
      </c>
      <c r="AC193" s="68" t="s">
        <v>5272</v>
      </c>
      <c r="AD193" s="68" t="s">
        <v>143</v>
      </c>
      <c r="AE193" s="68" t="s">
        <v>8207</v>
      </c>
      <c r="AF193" s="68" t="s">
        <v>143</v>
      </c>
      <c r="AG193" s="68" t="s">
        <v>235</v>
      </c>
      <c r="AH193" s="68" t="s">
        <v>141</v>
      </c>
      <c r="AI193" s="68" t="s">
        <v>143</v>
      </c>
      <c r="AJ193" s="68" t="s">
        <v>8207</v>
      </c>
      <c r="AK193" s="68" t="s">
        <v>207</v>
      </c>
      <c r="AL193" s="68" t="s">
        <v>143</v>
      </c>
      <c r="AM193" s="68" t="s">
        <v>7112</v>
      </c>
      <c r="AN193" s="68" t="s">
        <v>174</v>
      </c>
      <c r="AO193" s="68" t="s">
        <v>195</v>
      </c>
      <c r="AP193" s="68" t="s">
        <v>196</v>
      </c>
      <c r="AQ193" s="68" t="s">
        <v>197</v>
      </c>
      <c r="AR193" s="68" t="s">
        <v>178</v>
      </c>
      <c r="AS193" s="68" t="s">
        <v>179</v>
      </c>
      <c r="AT193" s="68" t="s">
        <v>180</v>
      </c>
      <c r="AU193" s="68" t="s">
        <v>198</v>
      </c>
      <c r="AV193" s="68" t="s">
        <v>145</v>
      </c>
      <c r="AW193" s="68" t="s">
        <v>146</v>
      </c>
      <c r="AX193" s="68" t="s">
        <v>972</v>
      </c>
      <c r="AY193" s="68" t="s">
        <v>148</v>
      </c>
      <c r="AZ193" s="68" t="s">
        <v>139</v>
      </c>
      <c r="BA193" s="68" t="s">
        <v>149</v>
      </c>
      <c r="BB193" s="68" t="s">
        <v>150</v>
      </c>
      <c r="BC193" s="68" t="s">
        <v>156</v>
      </c>
      <c r="BD193" s="68" t="s">
        <v>157</v>
      </c>
      <c r="BE193" s="68" t="s">
        <v>303</v>
      </c>
      <c r="BF193" s="68" t="s">
        <v>8208</v>
      </c>
      <c r="BG193" s="68" t="s">
        <v>5272</v>
      </c>
      <c r="BH193" s="68" t="s">
        <v>170</v>
      </c>
      <c r="BI193" s="68" t="s">
        <v>8209</v>
      </c>
      <c r="BJ193" s="68" t="s">
        <v>143</v>
      </c>
      <c r="BK193" s="68" t="s">
        <v>506</v>
      </c>
      <c r="BL193" s="68" t="s">
        <v>143</v>
      </c>
      <c r="BM193" s="68" t="s">
        <v>200</v>
      </c>
      <c r="BN193" s="68" t="s">
        <v>160</v>
      </c>
      <c r="BO193" s="68" t="s">
        <v>164</v>
      </c>
      <c r="BP193" s="68" t="s">
        <v>143</v>
      </c>
      <c r="BQ193" s="68" t="s">
        <v>3567</v>
      </c>
      <c r="BR193" s="68" t="s">
        <v>5352</v>
      </c>
      <c r="BS193" s="68" t="s">
        <v>162</v>
      </c>
      <c r="BT193" s="68" t="s">
        <v>8207</v>
      </c>
      <c r="BU193" s="68" t="s">
        <v>8207</v>
      </c>
      <c r="BV193" s="68" t="s">
        <v>135</v>
      </c>
      <c r="BW193" s="68" t="s">
        <v>135</v>
      </c>
      <c r="BX193" s="68" t="s">
        <v>135</v>
      </c>
      <c r="BY193" s="68" t="s">
        <v>148</v>
      </c>
      <c r="BZ193" s="68" t="s">
        <v>8201</v>
      </c>
      <c r="CA193" s="68" t="s">
        <v>174</v>
      </c>
      <c r="CB193" s="68" t="s">
        <v>143</v>
      </c>
      <c r="CC193" s="68" t="s">
        <v>143</v>
      </c>
      <c r="CD193" s="68" t="s">
        <v>143</v>
      </c>
      <c r="CE193" s="68" t="s">
        <v>8210</v>
      </c>
      <c r="CF193" s="68" t="s">
        <v>2261</v>
      </c>
      <c r="CG193" s="68" t="s">
        <v>2261</v>
      </c>
      <c r="CH193" s="68" t="s">
        <v>143</v>
      </c>
      <c r="CI193" s="68" t="s">
        <v>143</v>
      </c>
      <c r="CJ193" s="68" t="s">
        <v>5272</v>
      </c>
      <c r="CK193" s="68" t="s">
        <v>143</v>
      </c>
      <c r="CL193" s="68" t="s">
        <v>143</v>
      </c>
      <c r="CM193" s="68" t="s">
        <v>143</v>
      </c>
      <c r="CN193" s="68" t="s">
        <v>143</v>
      </c>
      <c r="CO193" s="68" t="s">
        <v>143</v>
      </c>
      <c r="CP193" s="68" t="s">
        <v>143</v>
      </c>
      <c r="CQ193" s="68" t="s">
        <v>143</v>
      </c>
      <c r="CR193" s="68" t="s">
        <v>143</v>
      </c>
      <c r="CS193" s="68" t="s">
        <v>1</v>
      </c>
      <c r="CT193" s="68" t="s">
        <v>143</v>
      </c>
      <c r="CU193" s="68" t="s">
        <v>1</v>
      </c>
      <c r="CV193" s="68" t="s">
        <v>1985</v>
      </c>
      <c r="CW193" s="68" t="s">
        <v>1985</v>
      </c>
      <c r="CX193" s="68" t="s">
        <v>953</v>
      </c>
      <c r="CY193" s="68" t="s">
        <v>166</v>
      </c>
      <c r="CZ193" s="68" t="s">
        <v>506</v>
      </c>
      <c r="DA193" s="68" t="s">
        <v>2007</v>
      </c>
      <c r="DB193" s="68" t="s">
        <v>143</v>
      </c>
      <c r="DC193" s="68" t="s">
        <v>143</v>
      </c>
      <c r="DD193" s="68" t="s">
        <v>164</v>
      </c>
      <c r="DE193" s="68" t="s">
        <v>2419</v>
      </c>
      <c r="DF193" s="68" t="s">
        <v>3601</v>
      </c>
      <c r="DG193" s="68" t="s">
        <v>143</v>
      </c>
      <c r="DH193" s="68" t="s">
        <v>143</v>
      </c>
      <c r="DI193" s="68" t="s">
        <v>143</v>
      </c>
      <c r="DK193" s="3"/>
    </row>
    <row r="194" spans="1:115" s="68" customFormat="1" ht="25.5" hidden="1" x14ac:dyDescent="0.2">
      <c r="A194" s="73">
        <v>45352</v>
      </c>
      <c r="B194" s="3" t="s">
        <v>24</v>
      </c>
      <c r="C194" s="68">
        <v>121720</v>
      </c>
      <c r="D194" s="68" t="s">
        <v>24</v>
      </c>
      <c r="E194" s="68" t="s">
        <v>364</v>
      </c>
      <c r="F194" s="69">
        <v>45355</v>
      </c>
      <c r="G194" s="68" t="s">
        <v>165</v>
      </c>
      <c r="H194" s="68" t="s">
        <v>166</v>
      </c>
      <c r="I194" s="70">
        <v>43.17</v>
      </c>
      <c r="J194" s="70">
        <v>40.479999999999997</v>
      </c>
      <c r="K194" s="71">
        <f t="shared" si="2"/>
        <v>2.0085506471608809E-3</v>
      </c>
      <c r="L194" s="71" t="s">
        <v>394</v>
      </c>
      <c r="M194" s="68" t="s">
        <v>129</v>
      </c>
      <c r="N194" s="68" t="s">
        <v>960</v>
      </c>
      <c r="O194" s="68" t="s">
        <v>1003</v>
      </c>
      <c r="P194" s="93" t="s">
        <v>8211</v>
      </c>
      <c r="Q194" s="68" t="s">
        <v>170</v>
      </c>
      <c r="R194" s="68" t="s">
        <v>8212</v>
      </c>
      <c r="S194" s="68" t="s">
        <v>8213</v>
      </c>
      <c r="T194" s="68" t="s">
        <v>8214</v>
      </c>
      <c r="U194" s="68" t="s">
        <v>1682</v>
      </c>
      <c r="V194" s="68" t="s">
        <v>136</v>
      </c>
      <c r="W194" s="68" t="s">
        <v>137</v>
      </c>
      <c r="X194" s="68" t="s">
        <v>349</v>
      </c>
      <c r="Y194" s="68" t="s">
        <v>8215</v>
      </c>
      <c r="Z194" s="68" t="s">
        <v>8216</v>
      </c>
      <c r="AA194" s="68" t="s">
        <v>139</v>
      </c>
      <c r="AB194" s="68" t="s">
        <v>140</v>
      </c>
      <c r="AC194" s="68" t="s">
        <v>5272</v>
      </c>
      <c r="AD194" s="68" t="s">
        <v>143</v>
      </c>
      <c r="AE194" s="68" t="s">
        <v>8217</v>
      </c>
      <c r="AF194" s="68" t="s">
        <v>143</v>
      </c>
      <c r="AG194" s="68" t="s">
        <v>235</v>
      </c>
      <c r="AH194" s="68" t="s">
        <v>141</v>
      </c>
      <c r="AI194" s="68" t="s">
        <v>143</v>
      </c>
      <c r="AJ194" s="68" t="s">
        <v>8217</v>
      </c>
      <c r="AK194" s="68" t="s">
        <v>142</v>
      </c>
      <c r="AL194" s="68" t="s">
        <v>143</v>
      </c>
      <c r="AM194" s="68" t="s">
        <v>8218</v>
      </c>
      <c r="AN194" s="68" t="s">
        <v>174</v>
      </c>
      <c r="AO194" s="68" t="s">
        <v>1228</v>
      </c>
      <c r="AP194" s="68" t="s">
        <v>1229</v>
      </c>
      <c r="AQ194" s="68" t="s">
        <v>1230</v>
      </c>
      <c r="AR194" s="68" t="s">
        <v>178</v>
      </c>
      <c r="AS194" s="68" t="s">
        <v>179</v>
      </c>
      <c r="AT194" s="68" t="s">
        <v>211</v>
      </c>
      <c r="AU194" s="68" t="s">
        <v>1231</v>
      </c>
      <c r="AV194" s="68" t="s">
        <v>145</v>
      </c>
      <c r="AW194" s="68" t="s">
        <v>146</v>
      </c>
      <c r="AX194" s="68" t="s">
        <v>972</v>
      </c>
      <c r="AY194" s="68" t="s">
        <v>148</v>
      </c>
      <c r="AZ194" s="68" t="s">
        <v>139</v>
      </c>
      <c r="BA194" s="68" t="s">
        <v>149</v>
      </c>
      <c r="BB194" s="68" t="s">
        <v>150</v>
      </c>
      <c r="BC194" s="68" t="s">
        <v>156</v>
      </c>
      <c r="BD194" s="68" t="s">
        <v>157</v>
      </c>
      <c r="BE194" s="68" t="s">
        <v>303</v>
      </c>
      <c r="BF194" s="68" t="s">
        <v>8219</v>
      </c>
      <c r="BG194" s="68" t="s">
        <v>5272</v>
      </c>
      <c r="BH194" s="68" t="s">
        <v>143</v>
      </c>
      <c r="BI194" s="68" t="s">
        <v>8220</v>
      </c>
      <c r="BJ194" s="68" t="s">
        <v>143</v>
      </c>
      <c r="BK194" s="68" t="s">
        <v>136</v>
      </c>
      <c r="BL194" s="68" t="s">
        <v>143</v>
      </c>
      <c r="BM194" s="68" t="s">
        <v>160</v>
      </c>
      <c r="BN194" s="68" t="s">
        <v>160</v>
      </c>
      <c r="BO194" s="68" t="s">
        <v>143</v>
      </c>
      <c r="BP194" s="68" t="s">
        <v>143</v>
      </c>
      <c r="BQ194" s="68" t="s">
        <v>8221</v>
      </c>
      <c r="BR194" s="68" t="s">
        <v>5352</v>
      </c>
      <c r="BS194" s="68" t="s">
        <v>162</v>
      </c>
      <c r="BT194" s="68" t="s">
        <v>8217</v>
      </c>
      <c r="BU194" s="68" t="s">
        <v>8217</v>
      </c>
      <c r="BV194" s="68" t="s">
        <v>135</v>
      </c>
      <c r="BW194" s="68" t="s">
        <v>8222</v>
      </c>
      <c r="BX194" s="68" t="s">
        <v>135</v>
      </c>
      <c r="BY194" s="68" t="s">
        <v>148</v>
      </c>
      <c r="BZ194" s="68" t="s">
        <v>8223</v>
      </c>
      <c r="CA194" s="68" t="s">
        <v>174</v>
      </c>
      <c r="CB194" s="68" t="s">
        <v>143</v>
      </c>
      <c r="CC194" s="68" t="s">
        <v>143</v>
      </c>
      <c r="CD194" s="68" t="s">
        <v>362</v>
      </c>
      <c r="CE194" s="68" t="s">
        <v>8224</v>
      </c>
      <c r="CF194" s="68" t="s">
        <v>2261</v>
      </c>
      <c r="CG194" s="68" t="s">
        <v>2261</v>
      </c>
      <c r="CH194" s="68" t="s">
        <v>143</v>
      </c>
      <c r="CI194" s="68" t="s">
        <v>143</v>
      </c>
      <c r="CJ194" s="68" t="s">
        <v>5272</v>
      </c>
      <c r="CK194" s="68" t="s">
        <v>143</v>
      </c>
      <c r="CL194" s="68" t="s">
        <v>143</v>
      </c>
      <c r="CM194" s="68" t="s">
        <v>143</v>
      </c>
      <c r="CN194" s="68" t="s">
        <v>143</v>
      </c>
      <c r="CO194" s="68" t="s">
        <v>143</v>
      </c>
      <c r="CP194" s="68" t="s">
        <v>143</v>
      </c>
      <c r="CQ194" s="68" t="s">
        <v>143</v>
      </c>
      <c r="CR194" s="68" t="s">
        <v>143</v>
      </c>
      <c r="CS194" s="68" t="s">
        <v>1</v>
      </c>
      <c r="CT194" s="68" t="s">
        <v>143</v>
      </c>
      <c r="CU194" s="68" t="s">
        <v>1</v>
      </c>
      <c r="CV194" s="68" t="s">
        <v>1985</v>
      </c>
      <c r="CW194" s="68" t="s">
        <v>1985</v>
      </c>
      <c r="CX194" s="68" t="s">
        <v>394</v>
      </c>
      <c r="CY194" s="68" t="s">
        <v>166</v>
      </c>
      <c r="CZ194" s="68" t="s">
        <v>136</v>
      </c>
      <c r="DA194" s="68" t="s">
        <v>1986</v>
      </c>
      <c r="DB194" s="68" t="s">
        <v>143</v>
      </c>
      <c r="DC194" s="68" t="s">
        <v>143</v>
      </c>
      <c r="DD194" s="68" t="s">
        <v>364</v>
      </c>
      <c r="DE194" s="68" t="s">
        <v>2419</v>
      </c>
      <c r="DF194" s="68" t="s">
        <v>3601</v>
      </c>
      <c r="DG194" s="68" t="s">
        <v>143</v>
      </c>
      <c r="DH194" s="68" t="s">
        <v>143</v>
      </c>
      <c r="DI194" s="68" t="s">
        <v>143</v>
      </c>
      <c r="DK194" s="3"/>
    </row>
    <row r="195" spans="1:115" s="68" customFormat="1" hidden="1" x14ac:dyDescent="0.2">
      <c r="A195" s="73">
        <v>45352</v>
      </c>
      <c r="B195" s="3" t="s">
        <v>24</v>
      </c>
      <c r="C195" s="68">
        <v>121854</v>
      </c>
      <c r="D195" s="68" t="s">
        <v>24</v>
      </c>
      <c r="E195" s="68" t="s">
        <v>5495</v>
      </c>
      <c r="F195" s="69">
        <v>45355</v>
      </c>
      <c r="G195" s="68" t="s">
        <v>165</v>
      </c>
      <c r="H195" s="68" t="s">
        <v>127</v>
      </c>
      <c r="I195" s="70">
        <f>J195</f>
        <v>131.82</v>
      </c>
      <c r="J195" s="70">
        <v>131.82</v>
      </c>
      <c r="K195" s="71">
        <f t="shared" si="2"/>
        <v>6.1331282443536552E-3</v>
      </c>
      <c r="L195" s="71" t="s">
        <v>394</v>
      </c>
      <c r="M195" s="68" t="s">
        <v>129</v>
      </c>
      <c r="N195" s="68" t="s">
        <v>4822</v>
      </c>
      <c r="O195" s="68" t="s">
        <v>960</v>
      </c>
      <c r="P195" s="93" t="s">
        <v>8225</v>
      </c>
      <c r="Q195" s="68" t="s">
        <v>132</v>
      </c>
      <c r="R195" s="68" t="s">
        <v>8226</v>
      </c>
      <c r="S195" s="68" t="s">
        <v>8227</v>
      </c>
      <c r="T195" s="68" t="s">
        <v>8228</v>
      </c>
      <c r="U195" s="68" t="s">
        <v>7901</v>
      </c>
      <c r="V195" s="68" t="s">
        <v>136</v>
      </c>
      <c r="W195" s="68" t="s">
        <v>137</v>
      </c>
      <c r="X195" s="68" t="s">
        <v>349</v>
      </c>
      <c r="Y195" s="68" t="s">
        <v>8229</v>
      </c>
      <c r="Z195" s="68" t="s">
        <v>8230</v>
      </c>
      <c r="AA195" s="68" t="s">
        <v>139</v>
      </c>
      <c r="AB195" s="68" t="s">
        <v>140</v>
      </c>
      <c r="AC195" s="68" t="s">
        <v>5272</v>
      </c>
      <c r="AD195" s="68" t="s">
        <v>143</v>
      </c>
      <c r="AE195" s="68" t="s">
        <v>5272</v>
      </c>
      <c r="AF195" s="68" t="s">
        <v>143</v>
      </c>
      <c r="AG195" s="68" t="s">
        <v>235</v>
      </c>
      <c r="AH195" s="68" t="s">
        <v>141</v>
      </c>
      <c r="AI195" s="68" t="s">
        <v>143</v>
      </c>
      <c r="AJ195" s="68" t="s">
        <v>143</v>
      </c>
      <c r="AK195" s="68" t="s">
        <v>142</v>
      </c>
      <c r="AL195" s="68" t="s">
        <v>143</v>
      </c>
      <c r="AM195" s="68" t="s">
        <v>6620</v>
      </c>
      <c r="AN195" s="68" t="s">
        <v>143</v>
      </c>
      <c r="AO195" s="68" t="s">
        <v>145</v>
      </c>
      <c r="AP195" s="68" t="s">
        <v>146</v>
      </c>
      <c r="AQ195" s="68" t="s">
        <v>972</v>
      </c>
      <c r="AR195" s="68" t="s">
        <v>148</v>
      </c>
      <c r="AS195" s="68" t="s">
        <v>139</v>
      </c>
      <c r="AT195" s="68" t="s">
        <v>149</v>
      </c>
      <c r="AU195" s="68" t="s">
        <v>150</v>
      </c>
      <c r="AV195" s="68" t="s">
        <v>4828</v>
      </c>
      <c r="AW195" s="68" t="s">
        <v>4828</v>
      </c>
      <c r="AX195" s="68" t="s">
        <v>309</v>
      </c>
      <c r="AY195" s="68" t="s">
        <v>148</v>
      </c>
      <c r="AZ195" s="68" t="s">
        <v>139</v>
      </c>
      <c r="BA195" s="68" t="s">
        <v>4828</v>
      </c>
      <c r="BB195" s="68" t="s">
        <v>4828</v>
      </c>
      <c r="BC195" s="68" t="s">
        <v>156</v>
      </c>
      <c r="BD195" s="68" t="s">
        <v>157</v>
      </c>
      <c r="BE195" s="68" t="s">
        <v>303</v>
      </c>
      <c r="BF195" s="68" t="s">
        <v>8230</v>
      </c>
      <c r="BG195" s="68" t="s">
        <v>5272</v>
      </c>
      <c r="BH195" s="68" t="s">
        <v>143</v>
      </c>
      <c r="BI195" s="68" t="s">
        <v>143</v>
      </c>
      <c r="BJ195" s="68" t="s">
        <v>143</v>
      </c>
      <c r="BK195" s="68" t="s">
        <v>136</v>
      </c>
      <c r="BL195" s="68" t="s">
        <v>143</v>
      </c>
      <c r="BM195" s="68" t="s">
        <v>1674</v>
      </c>
      <c r="BN195" s="68" t="s">
        <v>143</v>
      </c>
      <c r="BO195" s="68" t="s">
        <v>143</v>
      </c>
      <c r="BP195" s="68" t="s">
        <v>143</v>
      </c>
      <c r="BQ195" s="68" t="s">
        <v>5290</v>
      </c>
      <c r="BR195" s="68" t="s">
        <v>5352</v>
      </c>
      <c r="BS195" s="68" t="s">
        <v>162</v>
      </c>
      <c r="BT195" s="68" t="s">
        <v>6623</v>
      </c>
      <c r="BU195" s="68" t="s">
        <v>6623</v>
      </c>
      <c r="BV195" s="68" t="s">
        <v>7901</v>
      </c>
      <c r="BW195" s="68" t="s">
        <v>7903</v>
      </c>
      <c r="BX195" s="68" t="s">
        <v>7903</v>
      </c>
      <c r="BY195" s="68" t="s">
        <v>148</v>
      </c>
      <c r="BZ195" s="68" t="s">
        <v>975</v>
      </c>
      <c r="CA195" s="68" t="s">
        <v>144</v>
      </c>
      <c r="CB195" s="68" t="s">
        <v>143</v>
      </c>
      <c r="CC195" s="68" t="s">
        <v>143</v>
      </c>
      <c r="CD195" s="68" t="s">
        <v>143</v>
      </c>
      <c r="CE195" s="68" t="s">
        <v>8225</v>
      </c>
      <c r="CF195" s="68" t="s">
        <v>6505</v>
      </c>
      <c r="CG195" s="68" t="s">
        <v>143</v>
      </c>
      <c r="CH195" s="68" t="s">
        <v>143</v>
      </c>
      <c r="CI195" s="68" t="s">
        <v>143</v>
      </c>
      <c r="CJ195" s="68" t="s">
        <v>5272</v>
      </c>
      <c r="CK195" s="68" t="s">
        <v>143</v>
      </c>
      <c r="CL195" s="68" t="s">
        <v>143</v>
      </c>
      <c r="CM195" s="68" t="s">
        <v>143</v>
      </c>
      <c r="CN195" s="68" t="s">
        <v>143</v>
      </c>
      <c r="CO195" s="68" t="s">
        <v>143</v>
      </c>
      <c r="CP195" s="68" t="s">
        <v>143</v>
      </c>
      <c r="CQ195" s="68" t="s">
        <v>143</v>
      </c>
      <c r="CR195" s="68" t="s">
        <v>143</v>
      </c>
      <c r="CS195" s="68" t="s">
        <v>1</v>
      </c>
      <c r="CT195" s="68" t="s">
        <v>143</v>
      </c>
      <c r="CU195" s="68" t="s">
        <v>1</v>
      </c>
      <c r="CV195" s="68" t="s">
        <v>1985</v>
      </c>
      <c r="CW195" s="68" t="s">
        <v>143</v>
      </c>
      <c r="CX195" s="68" t="s">
        <v>394</v>
      </c>
      <c r="CY195" s="68" t="s">
        <v>127</v>
      </c>
      <c r="CZ195" s="68" t="s">
        <v>136</v>
      </c>
      <c r="DA195" s="68" t="s">
        <v>1986</v>
      </c>
      <c r="DB195" s="68" t="s">
        <v>143</v>
      </c>
      <c r="DC195" s="68" t="s">
        <v>143</v>
      </c>
      <c r="DD195" s="68" t="s">
        <v>5495</v>
      </c>
      <c r="DE195" s="68" t="s">
        <v>2419</v>
      </c>
      <c r="DF195" s="68" t="s">
        <v>3601</v>
      </c>
      <c r="DG195" s="68" t="s">
        <v>143</v>
      </c>
      <c r="DH195" s="68" t="s">
        <v>143</v>
      </c>
      <c r="DI195" s="68" t="s">
        <v>143</v>
      </c>
      <c r="DK195" s="3"/>
    </row>
    <row r="196" spans="1:115" s="68" customFormat="1" hidden="1" x14ac:dyDescent="0.2">
      <c r="A196" s="73">
        <v>45352</v>
      </c>
      <c r="B196" s="3" t="s">
        <v>15606</v>
      </c>
      <c r="C196" s="68">
        <v>121865</v>
      </c>
      <c r="D196" s="68" t="s">
        <v>8027</v>
      </c>
      <c r="E196" s="68" t="s">
        <v>685</v>
      </c>
      <c r="F196" s="69">
        <v>45356</v>
      </c>
      <c r="G196" s="68" t="s">
        <v>165</v>
      </c>
      <c r="H196" s="68" t="s">
        <v>166</v>
      </c>
      <c r="I196" s="70">
        <v>2155</v>
      </c>
      <c r="J196" s="70">
        <v>2155</v>
      </c>
      <c r="K196" s="71">
        <f t="shared" ref="K196:K259" si="6">I196/$I$1</f>
        <v>0.10026468947490615</v>
      </c>
      <c r="L196" s="71" t="s">
        <v>5449</v>
      </c>
      <c r="M196" s="68" t="s">
        <v>7145</v>
      </c>
      <c r="N196" s="68" t="s">
        <v>960</v>
      </c>
      <c r="O196" s="68" t="s">
        <v>7099</v>
      </c>
      <c r="P196" s="93" t="s">
        <v>8231</v>
      </c>
      <c r="Q196" s="68" t="s">
        <v>2863</v>
      </c>
      <c r="R196" s="68" t="s">
        <v>8232</v>
      </c>
      <c r="S196" s="68" t="s">
        <v>5078</v>
      </c>
      <c r="T196" s="68" t="s">
        <v>135</v>
      </c>
      <c r="U196" s="68" t="s">
        <v>135</v>
      </c>
      <c r="V196" s="68" t="s">
        <v>506</v>
      </c>
      <c r="W196" s="68" t="s">
        <v>137</v>
      </c>
      <c r="X196" s="68" t="s">
        <v>4880</v>
      </c>
      <c r="Y196" s="68" t="s">
        <v>8233</v>
      </c>
      <c r="Z196" s="68" t="s">
        <v>8234</v>
      </c>
      <c r="AA196" s="68" t="s">
        <v>139</v>
      </c>
      <c r="AB196" s="68" t="s">
        <v>323</v>
      </c>
      <c r="AC196" s="68" t="s">
        <v>5272</v>
      </c>
      <c r="AD196" s="68" t="s">
        <v>143</v>
      </c>
      <c r="AE196" s="68" t="s">
        <v>8235</v>
      </c>
      <c r="AF196" s="68" t="s">
        <v>143</v>
      </c>
      <c r="AG196" s="68" t="s">
        <v>235</v>
      </c>
      <c r="AH196" s="68" t="s">
        <v>141</v>
      </c>
      <c r="AI196" s="68" t="s">
        <v>143</v>
      </c>
      <c r="AJ196" s="68" t="s">
        <v>8235</v>
      </c>
      <c r="AK196" s="68" t="s">
        <v>207</v>
      </c>
      <c r="AL196" s="68" t="s">
        <v>8197</v>
      </c>
      <c r="AM196" s="68" t="s">
        <v>8235</v>
      </c>
      <c r="AN196" s="68" t="s">
        <v>174</v>
      </c>
      <c r="AO196" s="68" t="s">
        <v>5079</v>
      </c>
      <c r="AP196" s="68" t="s">
        <v>5080</v>
      </c>
      <c r="AQ196" s="68" t="s">
        <v>7104</v>
      </c>
      <c r="AR196" s="68" t="s">
        <v>841</v>
      </c>
      <c r="AS196" s="68" t="s">
        <v>231</v>
      </c>
      <c r="AT196" s="68" t="s">
        <v>5082</v>
      </c>
      <c r="AU196" s="68" t="s">
        <v>5083</v>
      </c>
      <c r="AV196" s="68" t="s">
        <v>145</v>
      </c>
      <c r="AW196" s="68" t="s">
        <v>146</v>
      </c>
      <c r="AX196" s="68" t="s">
        <v>972</v>
      </c>
      <c r="AY196" s="68" t="s">
        <v>148</v>
      </c>
      <c r="AZ196" s="68" t="s">
        <v>139</v>
      </c>
      <c r="BA196" s="68" t="s">
        <v>149</v>
      </c>
      <c r="BB196" s="68" t="s">
        <v>150</v>
      </c>
      <c r="BC196" s="68" t="s">
        <v>156</v>
      </c>
      <c r="BD196" s="68" t="s">
        <v>157</v>
      </c>
      <c r="BE196" s="68" t="s">
        <v>2674</v>
      </c>
      <c r="BF196" s="68" t="s">
        <v>8236</v>
      </c>
      <c r="BG196" s="68" t="s">
        <v>5272</v>
      </c>
      <c r="BH196" s="68" t="s">
        <v>143</v>
      </c>
      <c r="BI196" s="68" t="s">
        <v>8237</v>
      </c>
      <c r="BJ196" s="68" t="s">
        <v>143</v>
      </c>
      <c r="BK196" s="68" t="s">
        <v>506</v>
      </c>
      <c r="BL196" s="68" t="s">
        <v>143</v>
      </c>
      <c r="BM196" s="68" t="s">
        <v>160</v>
      </c>
      <c r="BN196" s="68" t="s">
        <v>160</v>
      </c>
      <c r="BO196" s="68" t="s">
        <v>685</v>
      </c>
      <c r="BP196" s="68" t="s">
        <v>5076</v>
      </c>
      <c r="BQ196" s="68" t="s">
        <v>8238</v>
      </c>
      <c r="BR196" s="68" t="s">
        <v>6421</v>
      </c>
      <c r="BS196" s="68" t="s">
        <v>441</v>
      </c>
      <c r="BT196" s="68" t="s">
        <v>8235</v>
      </c>
      <c r="BU196" s="68" t="s">
        <v>8235</v>
      </c>
      <c r="BV196" s="68" t="s">
        <v>135</v>
      </c>
      <c r="BW196" s="68" t="s">
        <v>135</v>
      </c>
      <c r="BX196" s="68" t="s">
        <v>135</v>
      </c>
      <c r="BY196" s="68" t="s">
        <v>148</v>
      </c>
      <c r="BZ196" s="68" t="s">
        <v>5085</v>
      </c>
      <c r="CA196" s="68" t="s">
        <v>174</v>
      </c>
      <c r="CB196" s="68" t="s">
        <v>2764</v>
      </c>
      <c r="CC196" s="68" t="s">
        <v>174</v>
      </c>
      <c r="CD196" s="68" t="s">
        <v>143</v>
      </c>
      <c r="CE196" s="68" t="s">
        <v>143</v>
      </c>
      <c r="CF196" s="68" t="s">
        <v>2261</v>
      </c>
      <c r="CG196" s="68" t="s">
        <v>2261</v>
      </c>
      <c r="CH196" s="68" t="s">
        <v>2261</v>
      </c>
      <c r="CI196" s="68" t="s">
        <v>143</v>
      </c>
      <c r="CJ196" s="68" t="s">
        <v>5272</v>
      </c>
      <c r="CK196" s="68" t="s">
        <v>143</v>
      </c>
      <c r="CL196" s="68" t="s">
        <v>143</v>
      </c>
      <c r="CM196" s="68" t="s">
        <v>143</v>
      </c>
      <c r="CN196" s="68" t="s">
        <v>143</v>
      </c>
      <c r="CO196" s="68" t="s">
        <v>7106</v>
      </c>
      <c r="CP196" s="68" t="s">
        <v>143</v>
      </c>
      <c r="CQ196" s="68" t="s">
        <v>7106</v>
      </c>
      <c r="CR196" s="68" t="s">
        <v>143</v>
      </c>
      <c r="CS196" s="68" t="s">
        <v>1</v>
      </c>
      <c r="CT196" s="68" t="s">
        <v>143</v>
      </c>
      <c r="CU196" s="68" t="s">
        <v>1</v>
      </c>
      <c r="CV196" s="68" t="s">
        <v>2092</v>
      </c>
      <c r="CW196" s="68" t="s">
        <v>2092</v>
      </c>
      <c r="CX196" s="68" t="s">
        <v>5449</v>
      </c>
      <c r="CY196" s="68" t="s">
        <v>166</v>
      </c>
      <c r="CZ196" s="68" t="s">
        <v>506</v>
      </c>
      <c r="DA196" s="68" t="s">
        <v>1989</v>
      </c>
      <c r="DB196" s="68" t="s">
        <v>8197</v>
      </c>
      <c r="DC196" s="68" t="s">
        <v>143</v>
      </c>
      <c r="DD196" s="68" t="s">
        <v>685</v>
      </c>
      <c r="DE196" s="68" t="s">
        <v>2419</v>
      </c>
      <c r="DF196" s="68" t="s">
        <v>5904</v>
      </c>
      <c r="DG196" s="68" t="s">
        <v>8239</v>
      </c>
      <c r="DH196" s="68" t="s">
        <v>8239</v>
      </c>
      <c r="DI196" s="68" t="s">
        <v>143</v>
      </c>
      <c r="DK196" s="3"/>
    </row>
    <row r="197" spans="1:115" s="68" customFormat="1" hidden="1" x14ac:dyDescent="0.2">
      <c r="A197" s="73">
        <v>45352</v>
      </c>
      <c r="B197" s="3" t="s">
        <v>24</v>
      </c>
      <c r="C197" s="68">
        <v>121973</v>
      </c>
      <c r="D197" s="68" t="s">
        <v>24</v>
      </c>
      <c r="E197" s="68" t="s">
        <v>364</v>
      </c>
      <c r="F197" s="69">
        <v>45356</v>
      </c>
      <c r="G197" s="68" t="s">
        <v>165</v>
      </c>
      <c r="H197" s="68" t="s">
        <v>166</v>
      </c>
      <c r="I197" s="70">
        <v>169.03</v>
      </c>
      <c r="J197" s="70">
        <v>122.14</v>
      </c>
      <c r="K197" s="71">
        <f t="shared" si="6"/>
        <v>7.864380724799714E-3</v>
      </c>
      <c r="L197" s="71" t="s">
        <v>394</v>
      </c>
      <c r="M197" s="68" t="s">
        <v>7145</v>
      </c>
      <c r="N197" s="68" t="s">
        <v>1056</v>
      </c>
      <c r="O197" s="68" t="s">
        <v>318</v>
      </c>
      <c r="P197" s="93" t="s">
        <v>8240</v>
      </c>
      <c r="Q197" s="68" t="s">
        <v>170</v>
      </c>
      <c r="R197" s="68" t="s">
        <v>8241</v>
      </c>
      <c r="S197" s="68" t="s">
        <v>8242</v>
      </c>
      <c r="T197" s="68" t="s">
        <v>8243</v>
      </c>
      <c r="U197" s="68" t="s">
        <v>8244</v>
      </c>
      <c r="V197" s="68" t="s">
        <v>136</v>
      </c>
      <c r="W197" s="68" t="s">
        <v>137</v>
      </c>
      <c r="X197" s="68" t="s">
        <v>349</v>
      </c>
      <c r="Y197" s="68" t="s">
        <v>8245</v>
      </c>
      <c r="Z197" s="68" t="s">
        <v>8246</v>
      </c>
      <c r="AA197" s="68" t="s">
        <v>139</v>
      </c>
      <c r="AB197" s="68" t="s">
        <v>323</v>
      </c>
      <c r="AC197" s="68" t="s">
        <v>5272</v>
      </c>
      <c r="AD197" s="68" t="s">
        <v>143</v>
      </c>
      <c r="AE197" s="68" t="s">
        <v>8247</v>
      </c>
      <c r="AF197" s="68" t="s">
        <v>143</v>
      </c>
      <c r="AG197" s="68" t="s">
        <v>235</v>
      </c>
      <c r="AH197" s="68" t="s">
        <v>141</v>
      </c>
      <c r="AI197" s="68" t="s">
        <v>143</v>
      </c>
      <c r="AJ197" s="68" t="s">
        <v>8247</v>
      </c>
      <c r="AK197" s="68" t="s">
        <v>142</v>
      </c>
      <c r="AL197" s="68" t="s">
        <v>143</v>
      </c>
      <c r="AM197" s="68" t="s">
        <v>8248</v>
      </c>
      <c r="AN197" s="68" t="s">
        <v>174</v>
      </c>
      <c r="AO197" s="68" t="s">
        <v>324</v>
      </c>
      <c r="AP197" s="68" t="s">
        <v>325</v>
      </c>
      <c r="AQ197" s="68" t="s">
        <v>326</v>
      </c>
      <c r="AR197" s="68" t="s">
        <v>178</v>
      </c>
      <c r="AS197" s="68" t="s">
        <v>179</v>
      </c>
      <c r="AT197" s="68" t="s">
        <v>327</v>
      </c>
      <c r="AU197" s="68" t="s">
        <v>328</v>
      </c>
      <c r="AV197" s="68" t="s">
        <v>145</v>
      </c>
      <c r="AW197" s="68" t="s">
        <v>146</v>
      </c>
      <c r="AX197" s="68" t="s">
        <v>1060</v>
      </c>
      <c r="AY197" s="68" t="s">
        <v>148</v>
      </c>
      <c r="AZ197" s="68" t="s">
        <v>139</v>
      </c>
      <c r="BA197" s="68" t="s">
        <v>149</v>
      </c>
      <c r="BB197" s="68" t="s">
        <v>150</v>
      </c>
      <c r="BC197" s="68" t="s">
        <v>156</v>
      </c>
      <c r="BD197" s="68" t="s">
        <v>157</v>
      </c>
      <c r="BE197" s="68" t="s">
        <v>303</v>
      </c>
      <c r="BF197" s="68" t="s">
        <v>8249</v>
      </c>
      <c r="BG197" s="68" t="s">
        <v>5272</v>
      </c>
      <c r="BH197" s="68" t="s">
        <v>143</v>
      </c>
      <c r="BI197" s="68" t="s">
        <v>8250</v>
      </c>
      <c r="BJ197" s="68" t="s">
        <v>143</v>
      </c>
      <c r="BK197" s="68" t="s">
        <v>136</v>
      </c>
      <c r="BL197" s="68" t="s">
        <v>143</v>
      </c>
      <c r="BM197" s="68" t="s">
        <v>160</v>
      </c>
      <c r="BN197" s="68" t="s">
        <v>160</v>
      </c>
      <c r="BO197" s="68" t="s">
        <v>143</v>
      </c>
      <c r="BP197" s="68" t="s">
        <v>143</v>
      </c>
      <c r="BQ197" s="68" t="s">
        <v>1903</v>
      </c>
      <c r="BR197" s="68" t="s">
        <v>5352</v>
      </c>
      <c r="BS197" s="68" t="s">
        <v>162</v>
      </c>
      <c r="BT197" s="68" t="s">
        <v>8247</v>
      </c>
      <c r="BU197" s="68" t="s">
        <v>8247</v>
      </c>
      <c r="BV197" s="68" t="s">
        <v>8251</v>
      </c>
      <c r="BW197" s="68" t="s">
        <v>8252</v>
      </c>
      <c r="BX197" s="68" t="s">
        <v>8252</v>
      </c>
      <c r="BY197" s="68" t="s">
        <v>148</v>
      </c>
      <c r="BZ197" s="68" t="s">
        <v>8253</v>
      </c>
      <c r="CA197" s="68" t="s">
        <v>174</v>
      </c>
      <c r="CB197" s="68" t="s">
        <v>143</v>
      </c>
      <c r="CC197" s="68" t="s">
        <v>143</v>
      </c>
      <c r="CD197" s="68" t="s">
        <v>362</v>
      </c>
      <c r="CE197" s="68" t="s">
        <v>8240</v>
      </c>
      <c r="CF197" s="68" t="s">
        <v>2261</v>
      </c>
      <c r="CG197" s="68" t="s">
        <v>2261</v>
      </c>
      <c r="CH197" s="68" t="s">
        <v>143</v>
      </c>
      <c r="CI197" s="68" t="s">
        <v>143</v>
      </c>
      <c r="CJ197" s="68" t="s">
        <v>5272</v>
      </c>
      <c r="CK197" s="68" t="s">
        <v>143</v>
      </c>
      <c r="CL197" s="68" t="s">
        <v>143</v>
      </c>
      <c r="CM197" s="68" t="s">
        <v>143</v>
      </c>
      <c r="CN197" s="68" t="s">
        <v>143</v>
      </c>
      <c r="CO197" s="68" t="s">
        <v>143</v>
      </c>
      <c r="CP197" s="68" t="s">
        <v>143</v>
      </c>
      <c r="CQ197" s="68" t="s">
        <v>143</v>
      </c>
      <c r="CR197" s="68" t="s">
        <v>143</v>
      </c>
      <c r="CS197" s="68" t="s">
        <v>1</v>
      </c>
      <c r="CT197" s="68" t="s">
        <v>143</v>
      </c>
      <c r="CU197" s="68" t="s">
        <v>1</v>
      </c>
      <c r="CV197" s="68" t="s">
        <v>1985</v>
      </c>
      <c r="CW197" s="68" t="s">
        <v>1985</v>
      </c>
      <c r="CX197" s="68" t="s">
        <v>394</v>
      </c>
      <c r="CY197" s="68" t="s">
        <v>166</v>
      </c>
      <c r="CZ197" s="68" t="s">
        <v>136</v>
      </c>
      <c r="DA197" s="68" t="s">
        <v>1986</v>
      </c>
      <c r="DB197" s="68" t="s">
        <v>8197</v>
      </c>
      <c r="DC197" s="68" t="s">
        <v>143</v>
      </c>
      <c r="DD197" s="68" t="s">
        <v>364</v>
      </c>
      <c r="DE197" s="68" t="s">
        <v>2419</v>
      </c>
      <c r="DF197" s="68" t="s">
        <v>5904</v>
      </c>
      <c r="DG197" s="68" t="s">
        <v>143</v>
      </c>
      <c r="DH197" s="68" t="s">
        <v>143</v>
      </c>
      <c r="DI197" s="68" t="s">
        <v>143</v>
      </c>
      <c r="DK197" s="3"/>
    </row>
    <row r="198" spans="1:115" s="68" customFormat="1" hidden="1" x14ac:dyDescent="0.2">
      <c r="A198" s="73">
        <v>45352</v>
      </c>
      <c r="B198" s="3" t="s">
        <v>15606</v>
      </c>
      <c r="C198" s="68">
        <v>122352</v>
      </c>
      <c r="D198" s="68" t="s">
        <v>8143</v>
      </c>
      <c r="E198" s="68" t="s">
        <v>164</v>
      </c>
      <c r="F198" s="69">
        <v>45358</v>
      </c>
      <c r="G198" s="68" t="s">
        <v>165</v>
      </c>
      <c r="H198" s="68" t="s">
        <v>166</v>
      </c>
      <c r="I198" s="70">
        <v>504</v>
      </c>
      <c r="J198" s="70">
        <v>504</v>
      </c>
      <c r="K198" s="71">
        <f t="shared" si="6"/>
        <v>2.3449375171857398E-2</v>
      </c>
      <c r="L198" s="71" t="s">
        <v>316</v>
      </c>
      <c r="M198" s="68" t="s">
        <v>7145</v>
      </c>
      <c r="N198" s="68" t="s">
        <v>960</v>
      </c>
      <c r="O198" s="68" t="s">
        <v>8254</v>
      </c>
      <c r="P198" s="93" t="s">
        <v>7983</v>
      </c>
      <c r="Q198" s="68" t="s">
        <v>170</v>
      </c>
      <c r="R198" s="68" t="s">
        <v>8255</v>
      </c>
      <c r="S198" s="68" t="s">
        <v>398</v>
      </c>
      <c r="T198" s="68" t="s">
        <v>135</v>
      </c>
      <c r="U198" s="68" t="s">
        <v>135</v>
      </c>
      <c r="V198" s="68" t="s">
        <v>136</v>
      </c>
      <c r="W198" s="68" t="s">
        <v>137</v>
      </c>
      <c r="X198" s="68" t="s">
        <v>322</v>
      </c>
      <c r="Y198" s="68" t="s">
        <v>8256</v>
      </c>
      <c r="Z198" s="68" t="s">
        <v>8257</v>
      </c>
      <c r="AA198" s="68" t="s">
        <v>139</v>
      </c>
      <c r="AB198" s="68" t="s">
        <v>323</v>
      </c>
      <c r="AC198" s="68" t="s">
        <v>5272</v>
      </c>
      <c r="AD198" s="68" t="s">
        <v>143</v>
      </c>
      <c r="AE198" s="68" t="s">
        <v>8258</v>
      </c>
      <c r="AF198" s="68" t="s">
        <v>143</v>
      </c>
      <c r="AG198" s="68" t="s">
        <v>235</v>
      </c>
      <c r="AH198" s="68" t="s">
        <v>141</v>
      </c>
      <c r="AI198" s="68" t="s">
        <v>143</v>
      </c>
      <c r="AJ198" s="68" t="s">
        <v>8258</v>
      </c>
      <c r="AK198" s="68" t="s">
        <v>207</v>
      </c>
      <c r="AL198" s="68" t="s">
        <v>143</v>
      </c>
      <c r="AM198" s="68" t="s">
        <v>8258</v>
      </c>
      <c r="AN198" s="68" t="s">
        <v>174</v>
      </c>
      <c r="AO198" s="68" t="s">
        <v>8259</v>
      </c>
      <c r="AP198" s="68" t="s">
        <v>1229</v>
      </c>
      <c r="AQ198" s="68" t="s">
        <v>8260</v>
      </c>
      <c r="AR198" s="68" t="s">
        <v>178</v>
      </c>
      <c r="AS198" s="68" t="s">
        <v>179</v>
      </c>
      <c r="AT198" s="68" t="s">
        <v>211</v>
      </c>
      <c r="AU198" s="68" t="s">
        <v>8261</v>
      </c>
      <c r="AV198" s="68" t="s">
        <v>145</v>
      </c>
      <c r="AW198" s="68" t="s">
        <v>146</v>
      </c>
      <c r="AX198" s="68" t="s">
        <v>972</v>
      </c>
      <c r="AY198" s="68" t="s">
        <v>148</v>
      </c>
      <c r="AZ198" s="68" t="s">
        <v>139</v>
      </c>
      <c r="BA198" s="68" t="s">
        <v>149</v>
      </c>
      <c r="BB198" s="68" t="s">
        <v>150</v>
      </c>
      <c r="BC198" s="68" t="s">
        <v>156</v>
      </c>
      <c r="BD198" s="68" t="s">
        <v>157</v>
      </c>
      <c r="BE198" s="68" t="s">
        <v>484</v>
      </c>
      <c r="BF198" s="68" t="s">
        <v>8257</v>
      </c>
      <c r="BG198" s="68" t="s">
        <v>5272</v>
      </c>
      <c r="BH198" s="68" t="s">
        <v>143</v>
      </c>
      <c r="BI198" s="68" t="s">
        <v>8262</v>
      </c>
      <c r="BJ198" s="68" t="s">
        <v>143</v>
      </c>
      <c r="BK198" s="68" t="s">
        <v>136</v>
      </c>
      <c r="BL198" s="68" t="s">
        <v>143</v>
      </c>
      <c r="BM198" s="68" t="s">
        <v>160</v>
      </c>
      <c r="BN198" s="68" t="s">
        <v>160</v>
      </c>
      <c r="BO198" s="68" t="s">
        <v>143</v>
      </c>
      <c r="BP198" s="68" t="s">
        <v>143</v>
      </c>
      <c r="BQ198" s="68" t="s">
        <v>5647</v>
      </c>
      <c r="BR198" s="68" t="s">
        <v>5784</v>
      </c>
      <c r="BS198" s="68" t="s">
        <v>241</v>
      </c>
      <c r="BT198" s="68" t="s">
        <v>8258</v>
      </c>
      <c r="BU198" s="68" t="s">
        <v>8258</v>
      </c>
      <c r="BV198" s="68" t="s">
        <v>135</v>
      </c>
      <c r="BW198" s="68" t="s">
        <v>135</v>
      </c>
      <c r="BX198" s="68" t="s">
        <v>135</v>
      </c>
      <c r="BY198" s="68" t="s">
        <v>148</v>
      </c>
      <c r="BZ198" s="68" t="s">
        <v>5819</v>
      </c>
      <c r="CA198" s="68" t="s">
        <v>174</v>
      </c>
      <c r="CB198" s="68" t="s">
        <v>143</v>
      </c>
      <c r="CC198" s="68" t="s">
        <v>143</v>
      </c>
      <c r="CD198" s="68" t="s">
        <v>143</v>
      </c>
      <c r="CE198" s="68" t="s">
        <v>8263</v>
      </c>
      <c r="CF198" s="68" t="s">
        <v>2261</v>
      </c>
      <c r="CG198" s="68" t="s">
        <v>2261</v>
      </c>
      <c r="CH198" s="68" t="s">
        <v>143</v>
      </c>
      <c r="CI198" s="68" t="s">
        <v>143</v>
      </c>
      <c r="CJ198" s="68" t="s">
        <v>5272</v>
      </c>
      <c r="CK198" s="68" t="s">
        <v>143</v>
      </c>
      <c r="CL198" s="68" t="s">
        <v>143</v>
      </c>
      <c r="CM198" s="68" t="s">
        <v>143</v>
      </c>
      <c r="CN198" s="68" t="s">
        <v>143</v>
      </c>
      <c r="CO198" s="68" t="s">
        <v>8264</v>
      </c>
      <c r="CP198" s="68" t="s">
        <v>143</v>
      </c>
      <c r="CQ198" s="68" t="s">
        <v>143</v>
      </c>
      <c r="CR198" s="68" t="s">
        <v>143</v>
      </c>
      <c r="CS198" s="68" t="s">
        <v>1</v>
      </c>
      <c r="CT198" s="68" t="s">
        <v>143</v>
      </c>
      <c r="CU198" s="68" t="s">
        <v>1</v>
      </c>
      <c r="CV198" s="68" t="s">
        <v>2092</v>
      </c>
      <c r="CW198" s="68" t="s">
        <v>2092</v>
      </c>
      <c r="CX198" s="68" t="s">
        <v>316</v>
      </c>
      <c r="CY198" s="68" t="s">
        <v>166</v>
      </c>
      <c r="CZ198" s="68" t="s">
        <v>136</v>
      </c>
      <c r="DA198" s="68" t="s">
        <v>1986</v>
      </c>
      <c r="DB198" s="68" t="s">
        <v>143</v>
      </c>
      <c r="DC198" s="68" t="s">
        <v>143</v>
      </c>
      <c r="DD198" s="68" t="s">
        <v>164</v>
      </c>
      <c r="DE198" s="68" t="s">
        <v>2419</v>
      </c>
      <c r="DF198" s="68" t="s">
        <v>5755</v>
      </c>
      <c r="DG198" s="68" t="s">
        <v>143</v>
      </c>
      <c r="DH198" s="68" t="s">
        <v>8265</v>
      </c>
      <c r="DI198" s="68" t="s">
        <v>143</v>
      </c>
      <c r="DK198" s="3"/>
    </row>
    <row r="199" spans="1:115" s="68" customFormat="1" ht="25.5" hidden="1" x14ac:dyDescent="0.2">
      <c r="A199" s="73">
        <v>45352</v>
      </c>
      <c r="B199" s="3" t="s">
        <v>12474</v>
      </c>
      <c r="C199" s="68">
        <v>122643</v>
      </c>
      <c r="D199" s="68" t="s">
        <v>8266</v>
      </c>
      <c r="E199" s="68" t="s">
        <v>164</v>
      </c>
      <c r="F199" s="69">
        <v>45358</v>
      </c>
      <c r="G199" s="68" t="s">
        <v>165</v>
      </c>
      <c r="H199" s="68" t="s">
        <v>127</v>
      </c>
      <c r="I199" s="70">
        <f t="shared" ref="I199:I206" si="7">J199</f>
        <v>129.76</v>
      </c>
      <c r="J199" s="70">
        <v>129.76</v>
      </c>
      <c r="K199" s="71">
        <f t="shared" si="6"/>
        <v>6.0372835759924916E-3</v>
      </c>
      <c r="L199" s="71" t="s">
        <v>342</v>
      </c>
      <c r="M199" s="68" t="s">
        <v>7145</v>
      </c>
      <c r="N199" s="68" t="s">
        <v>4822</v>
      </c>
      <c r="O199" s="68" t="s">
        <v>1056</v>
      </c>
      <c r="P199" s="93" t="s">
        <v>8267</v>
      </c>
      <c r="Q199" s="68" t="s">
        <v>132</v>
      </c>
      <c r="R199" s="68" t="s">
        <v>8268</v>
      </c>
      <c r="S199" s="68" t="s">
        <v>8269</v>
      </c>
      <c r="T199" s="68" t="s">
        <v>8270</v>
      </c>
      <c r="U199" s="68" t="s">
        <v>135</v>
      </c>
      <c r="V199" s="68" t="s">
        <v>136</v>
      </c>
      <c r="W199" s="68" t="s">
        <v>137</v>
      </c>
      <c r="X199" s="68" t="s">
        <v>349</v>
      </c>
      <c r="Y199" s="68" t="s">
        <v>8271</v>
      </c>
      <c r="Z199" s="68" t="s">
        <v>8272</v>
      </c>
      <c r="AA199" s="68" t="s">
        <v>139</v>
      </c>
      <c r="AB199" s="68" t="s">
        <v>323</v>
      </c>
      <c r="AC199" s="68" t="s">
        <v>5272</v>
      </c>
      <c r="AD199" s="68" t="s">
        <v>143</v>
      </c>
      <c r="AE199" s="68" t="s">
        <v>5272</v>
      </c>
      <c r="AF199" s="68" t="s">
        <v>143</v>
      </c>
      <c r="AG199" s="68" t="s">
        <v>235</v>
      </c>
      <c r="AH199" s="68" t="s">
        <v>141</v>
      </c>
      <c r="AI199" s="68" t="s">
        <v>143</v>
      </c>
      <c r="AJ199" s="68" t="s">
        <v>143</v>
      </c>
      <c r="AK199" s="68" t="s">
        <v>207</v>
      </c>
      <c r="AL199" s="68" t="s">
        <v>143</v>
      </c>
      <c r="AM199" s="68" t="s">
        <v>8273</v>
      </c>
      <c r="AN199" s="68" t="s">
        <v>143</v>
      </c>
      <c r="AO199" s="68" t="s">
        <v>145</v>
      </c>
      <c r="AP199" s="68" t="s">
        <v>146</v>
      </c>
      <c r="AQ199" s="68" t="s">
        <v>1060</v>
      </c>
      <c r="AR199" s="68" t="s">
        <v>148</v>
      </c>
      <c r="AS199" s="68" t="s">
        <v>139</v>
      </c>
      <c r="AT199" s="68" t="s">
        <v>149</v>
      </c>
      <c r="AU199" s="68" t="s">
        <v>150</v>
      </c>
      <c r="AV199" s="68" t="s">
        <v>4828</v>
      </c>
      <c r="AW199" s="68" t="s">
        <v>4828</v>
      </c>
      <c r="AX199" s="68" t="s">
        <v>309</v>
      </c>
      <c r="AY199" s="68" t="s">
        <v>148</v>
      </c>
      <c r="AZ199" s="68" t="s">
        <v>139</v>
      </c>
      <c r="BA199" s="68" t="s">
        <v>4828</v>
      </c>
      <c r="BB199" s="68" t="s">
        <v>4828</v>
      </c>
      <c r="BC199" s="68" t="s">
        <v>156</v>
      </c>
      <c r="BD199" s="68" t="s">
        <v>157</v>
      </c>
      <c r="BE199" s="68" t="s">
        <v>303</v>
      </c>
      <c r="BF199" s="68" t="s">
        <v>8272</v>
      </c>
      <c r="BG199" s="68" t="s">
        <v>5272</v>
      </c>
      <c r="BH199" s="68" t="s">
        <v>143</v>
      </c>
      <c r="BI199" s="68" t="s">
        <v>143</v>
      </c>
      <c r="BJ199" s="68" t="s">
        <v>143</v>
      </c>
      <c r="BK199" s="68" t="s">
        <v>136</v>
      </c>
      <c r="BL199" s="68" t="s">
        <v>143</v>
      </c>
      <c r="BM199" s="68" t="s">
        <v>1674</v>
      </c>
      <c r="BN199" s="68" t="s">
        <v>143</v>
      </c>
      <c r="BO199" s="68" t="s">
        <v>143</v>
      </c>
      <c r="BP199" s="68" t="s">
        <v>143</v>
      </c>
      <c r="BQ199" s="68" t="s">
        <v>703</v>
      </c>
      <c r="BR199" s="68" t="s">
        <v>5352</v>
      </c>
      <c r="BS199" s="68" t="s">
        <v>162</v>
      </c>
      <c r="BT199" s="68" t="s">
        <v>8274</v>
      </c>
      <c r="BU199" s="68" t="s">
        <v>8274</v>
      </c>
      <c r="BV199" s="68" t="s">
        <v>135</v>
      </c>
      <c r="BW199" s="68" t="s">
        <v>135</v>
      </c>
      <c r="BX199" s="68" t="s">
        <v>135</v>
      </c>
      <c r="BY199" s="68" t="s">
        <v>148</v>
      </c>
      <c r="BZ199" s="68" t="s">
        <v>8275</v>
      </c>
      <c r="CA199" s="68" t="s">
        <v>144</v>
      </c>
      <c r="CB199" s="68" t="s">
        <v>143</v>
      </c>
      <c r="CC199" s="68" t="s">
        <v>143</v>
      </c>
      <c r="CD199" s="68" t="s">
        <v>143</v>
      </c>
      <c r="CE199" s="68" t="s">
        <v>8267</v>
      </c>
      <c r="CF199" s="68" t="s">
        <v>6505</v>
      </c>
      <c r="CG199" s="68" t="s">
        <v>143</v>
      </c>
      <c r="CH199" s="68" t="s">
        <v>143</v>
      </c>
      <c r="CI199" s="68" t="s">
        <v>143</v>
      </c>
      <c r="CJ199" s="68" t="s">
        <v>5272</v>
      </c>
      <c r="CK199" s="68" t="s">
        <v>143</v>
      </c>
      <c r="CL199" s="68" t="s">
        <v>143</v>
      </c>
      <c r="CM199" s="68" t="s">
        <v>143</v>
      </c>
      <c r="CN199" s="68" t="s">
        <v>143</v>
      </c>
      <c r="CO199" s="68" t="s">
        <v>143</v>
      </c>
      <c r="CP199" s="68" t="s">
        <v>143</v>
      </c>
      <c r="CQ199" s="68" t="s">
        <v>143</v>
      </c>
      <c r="CR199" s="68" t="s">
        <v>143</v>
      </c>
      <c r="CS199" s="68" t="s">
        <v>1</v>
      </c>
      <c r="CT199" s="68" t="s">
        <v>143</v>
      </c>
      <c r="CU199" s="68" t="s">
        <v>1</v>
      </c>
      <c r="CV199" s="68" t="s">
        <v>1985</v>
      </c>
      <c r="CW199" s="68" t="s">
        <v>143</v>
      </c>
      <c r="CX199" s="68" t="s">
        <v>342</v>
      </c>
      <c r="CY199" s="68" t="s">
        <v>127</v>
      </c>
      <c r="CZ199" s="68" t="s">
        <v>136</v>
      </c>
      <c r="DA199" s="68" t="s">
        <v>1986</v>
      </c>
      <c r="DB199" s="68" t="s">
        <v>143</v>
      </c>
      <c r="DC199" s="68" t="s">
        <v>143</v>
      </c>
      <c r="DD199" s="68" t="s">
        <v>164</v>
      </c>
      <c r="DE199" s="68" t="s">
        <v>2419</v>
      </c>
      <c r="DF199" s="68" t="s">
        <v>5755</v>
      </c>
      <c r="DG199" s="68" t="s">
        <v>143</v>
      </c>
      <c r="DH199" s="68" t="s">
        <v>143</v>
      </c>
      <c r="DI199" s="68" t="s">
        <v>143</v>
      </c>
      <c r="DK199" s="3"/>
    </row>
    <row r="200" spans="1:115" s="68" customFormat="1" hidden="1" x14ac:dyDescent="0.2">
      <c r="A200" s="73">
        <v>45352</v>
      </c>
      <c r="B200" s="3" t="s">
        <v>12737</v>
      </c>
      <c r="C200" s="68">
        <v>122644</v>
      </c>
      <c r="D200" s="68" t="s">
        <v>8276</v>
      </c>
      <c r="E200" s="68" t="s">
        <v>364</v>
      </c>
      <c r="F200" s="69">
        <v>45358</v>
      </c>
      <c r="G200" s="68" t="s">
        <v>165</v>
      </c>
      <c r="H200" s="68" t="s">
        <v>166</v>
      </c>
      <c r="I200" s="70">
        <f t="shared" si="7"/>
        <v>480</v>
      </c>
      <c r="J200" s="70">
        <v>480</v>
      </c>
      <c r="K200" s="71">
        <f t="shared" si="6"/>
        <v>2.233273825891181E-2</v>
      </c>
      <c r="L200" s="71" t="s">
        <v>167</v>
      </c>
      <c r="M200" s="68" t="s">
        <v>7145</v>
      </c>
      <c r="N200" s="68" t="s">
        <v>1056</v>
      </c>
      <c r="O200" s="68" t="s">
        <v>8277</v>
      </c>
      <c r="P200" s="93" t="s">
        <v>8278</v>
      </c>
      <c r="Q200" s="68" t="s">
        <v>530</v>
      </c>
      <c r="R200" s="68" t="s">
        <v>8279</v>
      </c>
      <c r="S200" s="68" t="s">
        <v>8280</v>
      </c>
      <c r="T200" s="68" t="s">
        <v>135</v>
      </c>
      <c r="U200" s="68" t="s">
        <v>135</v>
      </c>
      <c r="V200" s="68" t="s">
        <v>2050</v>
      </c>
      <c r="W200" s="68" t="s">
        <v>137</v>
      </c>
      <c r="X200" s="68" t="s">
        <v>957</v>
      </c>
      <c r="Y200" s="68" t="s">
        <v>8281</v>
      </c>
      <c r="Z200" s="68" t="s">
        <v>8282</v>
      </c>
      <c r="AA200" s="68" t="s">
        <v>139</v>
      </c>
      <c r="AB200" s="68" t="s">
        <v>323</v>
      </c>
      <c r="AC200" s="68" t="s">
        <v>5272</v>
      </c>
      <c r="AD200" s="68" t="s">
        <v>143</v>
      </c>
      <c r="AE200" s="68" t="s">
        <v>5272</v>
      </c>
      <c r="AF200" s="68" t="s">
        <v>8023</v>
      </c>
      <c r="AG200" s="68" t="s">
        <v>235</v>
      </c>
      <c r="AH200" s="68" t="s">
        <v>141</v>
      </c>
      <c r="AI200" s="68" t="s">
        <v>143</v>
      </c>
      <c r="AJ200" s="68" t="s">
        <v>143</v>
      </c>
      <c r="AK200" s="68" t="s">
        <v>142</v>
      </c>
      <c r="AL200" s="68" t="s">
        <v>143</v>
      </c>
      <c r="AM200" s="68" t="s">
        <v>7390</v>
      </c>
      <c r="AN200" s="68" t="s">
        <v>143</v>
      </c>
      <c r="AO200" s="68" t="s">
        <v>7843</v>
      </c>
      <c r="AP200" s="68" t="s">
        <v>534</v>
      </c>
      <c r="AQ200" s="68" t="s">
        <v>309</v>
      </c>
      <c r="AR200" s="68" t="s">
        <v>148</v>
      </c>
      <c r="AS200" s="68" t="s">
        <v>139</v>
      </c>
      <c r="AT200" s="68" t="s">
        <v>950</v>
      </c>
      <c r="AU200" s="68" t="s">
        <v>2261</v>
      </c>
      <c r="AV200" s="68" t="s">
        <v>145</v>
      </c>
      <c r="AW200" s="68" t="s">
        <v>146</v>
      </c>
      <c r="AX200" s="68" t="s">
        <v>1060</v>
      </c>
      <c r="AY200" s="68" t="s">
        <v>148</v>
      </c>
      <c r="AZ200" s="68" t="s">
        <v>139</v>
      </c>
      <c r="BA200" s="68" t="s">
        <v>149</v>
      </c>
      <c r="BB200" s="68" t="s">
        <v>150</v>
      </c>
      <c r="BC200" s="68" t="s">
        <v>156</v>
      </c>
      <c r="BD200" s="68" t="s">
        <v>157</v>
      </c>
      <c r="BE200" s="68" t="s">
        <v>303</v>
      </c>
      <c r="BF200" s="68" t="s">
        <v>8283</v>
      </c>
      <c r="BG200" s="68" t="s">
        <v>5272</v>
      </c>
      <c r="BH200" s="68" t="s">
        <v>143</v>
      </c>
      <c r="BI200" s="68" t="s">
        <v>8186</v>
      </c>
      <c r="BJ200" s="68" t="s">
        <v>143</v>
      </c>
      <c r="BK200" s="68" t="s">
        <v>183</v>
      </c>
      <c r="BL200" s="68" t="s">
        <v>143</v>
      </c>
      <c r="BM200" s="68" t="s">
        <v>160</v>
      </c>
      <c r="BN200" s="68" t="s">
        <v>143</v>
      </c>
      <c r="BO200" s="68" t="s">
        <v>143</v>
      </c>
      <c r="BP200" s="68" t="s">
        <v>143</v>
      </c>
      <c r="BQ200" s="68" t="s">
        <v>3636</v>
      </c>
      <c r="BR200" s="68" t="s">
        <v>5352</v>
      </c>
      <c r="BS200" s="68" t="s">
        <v>162</v>
      </c>
      <c r="BT200" s="68" t="s">
        <v>7390</v>
      </c>
      <c r="BU200" s="68" t="s">
        <v>7390</v>
      </c>
      <c r="BV200" s="68" t="s">
        <v>135</v>
      </c>
      <c r="BW200" s="68" t="s">
        <v>135</v>
      </c>
      <c r="BX200" s="68" t="s">
        <v>135</v>
      </c>
      <c r="BY200" s="68" t="s">
        <v>148</v>
      </c>
      <c r="BZ200" s="68" t="s">
        <v>8284</v>
      </c>
      <c r="CA200" s="68" t="s">
        <v>174</v>
      </c>
      <c r="CB200" s="68" t="s">
        <v>143</v>
      </c>
      <c r="CC200" s="68" t="s">
        <v>143</v>
      </c>
      <c r="CD200" s="68" t="s">
        <v>143</v>
      </c>
      <c r="CE200" s="68" t="s">
        <v>143</v>
      </c>
      <c r="CF200" s="68" t="s">
        <v>2261</v>
      </c>
      <c r="CG200" s="68" t="s">
        <v>143</v>
      </c>
      <c r="CH200" s="68" t="s">
        <v>143</v>
      </c>
      <c r="CI200" s="68" t="s">
        <v>143</v>
      </c>
      <c r="CJ200" s="68" t="s">
        <v>5272</v>
      </c>
      <c r="CK200" s="68" t="s">
        <v>143</v>
      </c>
      <c r="CL200" s="68" t="s">
        <v>143</v>
      </c>
      <c r="CM200" s="68" t="s">
        <v>143</v>
      </c>
      <c r="CN200" s="68" t="s">
        <v>143</v>
      </c>
      <c r="CO200" s="68" t="s">
        <v>143</v>
      </c>
      <c r="CP200" s="68" t="s">
        <v>143</v>
      </c>
      <c r="CQ200" s="68" t="s">
        <v>143</v>
      </c>
      <c r="CR200" s="68" t="s">
        <v>143</v>
      </c>
      <c r="CS200" s="68" t="s">
        <v>1</v>
      </c>
      <c r="CT200" s="68" t="s">
        <v>143</v>
      </c>
      <c r="CU200" s="68" t="s">
        <v>1</v>
      </c>
      <c r="CV200" s="68" t="s">
        <v>1985</v>
      </c>
      <c r="CW200" s="68" t="s">
        <v>143</v>
      </c>
      <c r="CX200" s="68" t="s">
        <v>167</v>
      </c>
      <c r="CY200" s="68" t="s">
        <v>166</v>
      </c>
      <c r="CZ200" s="68" t="s">
        <v>183</v>
      </c>
      <c r="DA200" s="68" t="s">
        <v>1986</v>
      </c>
      <c r="DB200" s="68" t="s">
        <v>8186</v>
      </c>
      <c r="DC200" s="68" t="s">
        <v>143</v>
      </c>
      <c r="DD200" s="68" t="s">
        <v>364</v>
      </c>
      <c r="DE200" s="68" t="s">
        <v>2419</v>
      </c>
      <c r="DF200" s="68" t="s">
        <v>5755</v>
      </c>
      <c r="DG200" s="68" t="s">
        <v>143</v>
      </c>
      <c r="DH200" s="68" t="s">
        <v>143</v>
      </c>
      <c r="DI200" s="68" t="s">
        <v>143</v>
      </c>
      <c r="DK200" s="3"/>
    </row>
    <row r="201" spans="1:115" s="68" customFormat="1" hidden="1" x14ac:dyDescent="0.2">
      <c r="A201" s="73">
        <v>45352</v>
      </c>
      <c r="B201" s="3" t="s">
        <v>12737</v>
      </c>
      <c r="C201" s="68">
        <v>122645</v>
      </c>
      <c r="D201" s="68" t="s">
        <v>8276</v>
      </c>
      <c r="E201" s="68" t="s">
        <v>364</v>
      </c>
      <c r="F201" s="69">
        <v>45358</v>
      </c>
      <c r="G201" s="68" t="s">
        <v>165</v>
      </c>
      <c r="H201" s="68" t="s">
        <v>166</v>
      </c>
      <c r="I201" s="70">
        <f t="shared" si="7"/>
        <v>480</v>
      </c>
      <c r="J201" s="70">
        <v>480</v>
      </c>
      <c r="K201" s="71">
        <f t="shared" si="6"/>
        <v>2.233273825891181E-2</v>
      </c>
      <c r="L201" s="71" t="s">
        <v>167</v>
      </c>
      <c r="M201" s="68" t="s">
        <v>7145</v>
      </c>
      <c r="N201" s="68" t="s">
        <v>960</v>
      </c>
      <c r="O201" s="68" t="s">
        <v>8285</v>
      </c>
      <c r="P201" s="93" t="s">
        <v>8286</v>
      </c>
      <c r="Q201" s="68" t="s">
        <v>530</v>
      </c>
      <c r="R201" s="68" t="s">
        <v>8287</v>
      </c>
      <c r="S201" s="68" t="s">
        <v>2835</v>
      </c>
      <c r="T201" s="68" t="s">
        <v>135</v>
      </c>
      <c r="U201" s="68" t="s">
        <v>135</v>
      </c>
      <c r="V201" s="68" t="s">
        <v>2050</v>
      </c>
      <c r="W201" s="68" t="s">
        <v>137</v>
      </c>
      <c r="X201" s="68" t="s">
        <v>957</v>
      </c>
      <c r="Y201" s="68" t="s">
        <v>8288</v>
      </c>
      <c r="Z201" s="68" t="s">
        <v>8289</v>
      </c>
      <c r="AA201" s="68" t="s">
        <v>139</v>
      </c>
      <c r="AB201" s="68" t="s">
        <v>323</v>
      </c>
      <c r="AC201" s="68" t="s">
        <v>5272</v>
      </c>
      <c r="AD201" s="68" t="s">
        <v>143</v>
      </c>
      <c r="AE201" s="68" t="s">
        <v>5272</v>
      </c>
      <c r="AF201" s="68" t="s">
        <v>8023</v>
      </c>
      <c r="AG201" s="68" t="s">
        <v>235</v>
      </c>
      <c r="AH201" s="68" t="s">
        <v>141</v>
      </c>
      <c r="AI201" s="68" t="s">
        <v>143</v>
      </c>
      <c r="AJ201" s="68" t="s">
        <v>143</v>
      </c>
      <c r="AK201" s="68" t="s">
        <v>142</v>
      </c>
      <c r="AL201" s="68" t="s">
        <v>143</v>
      </c>
      <c r="AM201" s="68" t="s">
        <v>7390</v>
      </c>
      <c r="AN201" s="68" t="s">
        <v>143</v>
      </c>
      <c r="AO201" s="68" t="s">
        <v>7843</v>
      </c>
      <c r="AP201" s="68" t="s">
        <v>534</v>
      </c>
      <c r="AQ201" s="68" t="s">
        <v>309</v>
      </c>
      <c r="AR201" s="68" t="s">
        <v>148</v>
      </c>
      <c r="AS201" s="68" t="s">
        <v>139</v>
      </c>
      <c r="AT201" s="68" t="s">
        <v>950</v>
      </c>
      <c r="AU201" s="68" t="s">
        <v>2261</v>
      </c>
      <c r="AV201" s="68" t="s">
        <v>145</v>
      </c>
      <c r="AW201" s="68" t="s">
        <v>146</v>
      </c>
      <c r="AX201" s="68" t="s">
        <v>972</v>
      </c>
      <c r="AY201" s="68" t="s">
        <v>148</v>
      </c>
      <c r="AZ201" s="68" t="s">
        <v>139</v>
      </c>
      <c r="BA201" s="68" t="s">
        <v>149</v>
      </c>
      <c r="BB201" s="68" t="s">
        <v>150</v>
      </c>
      <c r="BC201" s="68" t="s">
        <v>156</v>
      </c>
      <c r="BD201" s="68" t="s">
        <v>157</v>
      </c>
      <c r="BE201" s="68" t="s">
        <v>303</v>
      </c>
      <c r="BF201" s="68" t="s">
        <v>8290</v>
      </c>
      <c r="BG201" s="68" t="s">
        <v>5272</v>
      </c>
      <c r="BH201" s="68" t="s">
        <v>143</v>
      </c>
      <c r="BI201" s="68" t="s">
        <v>8186</v>
      </c>
      <c r="BJ201" s="68" t="s">
        <v>143</v>
      </c>
      <c r="BK201" s="68" t="s">
        <v>183</v>
      </c>
      <c r="BL201" s="68" t="s">
        <v>143</v>
      </c>
      <c r="BM201" s="68" t="s">
        <v>160</v>
      </c>
      <c r="BN201" s="68" t="s">
        <v>143</v>
      </c>
      <c r="BO201" s="68" t="s">
        <v>143</v>
      </c>
      <c r="BP201" s="68" t="s">
        <v>143</v>
      </c>
      <c r="BQ201" s="68" t="s">
        <v>184</v>
      </c>
      <c r="BR201" s="68" t="s">
        <v>5352</v>
      </c>
      <c r="BS201" s="68" t="s">
        <v>162</v>
      </c>
      <c r="BT201" s="68" t="s">
        <v>7390</v>
      </c>
      <c r="BU201" s="68" t="s">
        <v>7390</v>
      </c>
      <c r="BV201" s="68" t="s">
        <v>135</v>
      </c>
      <c r="BW201" s="68" t="s">
        <v>135</v>
      </c>
      <c r="BX201" s="68" t="s">
        <v>135</v>
      </c>
      <c r="BY201" s="68" t="s">
        <v>148</v>
      </c>
      <c r="BZ201" s="68" t="s">
        <v>2841</v>
      </c>
      <c r="CA201" s="68" t="s">
        <v>174</v>
      </c>
      <c r="CB201" s="68" t="s">
        <v>143</v>
      </c>
      <c r="CC201" s="68" t="s">
        <v>143</v>
      </c>
      <c r="CD201" s="68" t="s">
        <v>143</v>
      </c>
      <c r="CE201" s="68" t="s">
        <v>143</v>
      </c>
      <c r="CF201" s="68" t="s">
        <v>2261</v>
      </c>
      <c r="CG201" s="68" t="s">
        <v>143</v>
      </c>
      <c r="CH201" s="68" t="s">
        <v>143</v>
      </c>
      <c r="CI201" s="68" t="s">
        <v>143</v>
      </c>
      <c r="CJ201" s="68" t="s">
        <v>5272</v>
      </c>
      <c r="CK201" s="68" t="s">
        <v>143</v>
      </c>
      <c r="CL201" s="68" t="s">
        <v>143</v>
      </c>
      <c r="CM201" s="68" t="s">
        <v>143</v>
      </c>
      <c r="CN201" s="68" t="s">
        <v>143</v>
      </c>
      <c r="CO201" s="68" t="s">
        <v>143</v>
      </c>
      <c r="CP201" s="68" t="s">
        <v>143</v>
      </c>
      <c r="CQ201" s="68" t="s">
        <v>143</v>
      </c>
      <c r="CR201" s="68" t="s">
        <v>143</v>
      </c>
      <c r="CS201" s="68" t="s">
        <v>1</v>
      </c>
      <c r="CT201" s="68" t="s">
        <v>143</v>
      </c>
      <c r="CU201" s="68" t="s">
        <v>1</v>
      </c>
      <c r="CV201" s="68" t="s">
        <v>1985</v>
      </c>
      <c r="CW201" s="68" t="s">
        <v>143</v>
      </c>
      <c r="CX201" s="68" t="s">
        <v>167</v>
      </c>
      <c r="CY201" s="68" t="s">
        <v>166</v>
      </c>
      <c r="CZ201" s="68" t="s">
        <v>183</v>
      </c>
      <c r="DA201" s="68" t="s">
        <v>1986</v>
      </c>
      <c r="DB201" s="68" t="s">
        <v>8186</v>
      </c>
      <c r="DC201" s="68" t="s">
        <v>143</v>
      </c>
      <c r="DD201" s="68" t="s">
        <v>364</v>
      </c>
      <c r="DE201" s="68" t="s">
        <v>2419</v>
      </c>
      <c r="DF201" s="68" t="s">
        <v>5755</v>
      </c>
      <c r="DG201" s="68" t="s">
        <v>143</v>
      </c>
      <c r="DH201" s="68" t="s">
        <v>143</v>
      </c>
      <c r="DI201" s="68" t="s">
        <v>143</v>
      </c>
      <c r="DK201" s="3"/>
    </row>
    <row r="202" spans="1:115" s="68" customFormat="1" hidden="1" x14ac:dyDescent="0.2">
      <c r="A202" s="73">
        <v>45352</v>
      </c>
      <c r="B202" s="3" t="s">
        <v>15606</v>
      </c>
      <c r="C202" s="68">
        <v>122822</v>
      </c>
      <c r="D202" s="68" t="s">
        <v>8291</v>
      </c>
      <c r="E202" s="68" t="s">
        <v>373</v>
      </c>
      <c r="F202" s="69">
        <v>45359</v>
      </c>
      <c r="G202" s="68" t="s">
        <v>165</v>
      </c>
      <c r="H202" s="68" t="s">
        <v>166</v>
      </c>
      <c r="I202" s="70">
        <f t="shared" si="7"/>
        <v>500</v>
      </c>
      <c r="J202" s="70">
        <v>500</v>
      </c>
      <c r="K202" s="71">
        <f t="shared" si="6"/>
        <v>2.32632690196998E-2</v>
      </c>
      <c r="L202" s="71" t="s">
        <v>316</v>
      </c>
      <c r="M202" s="68" t="s">
        <v>7145</v>
      </c>
      <c r="N202" s="68" t="s">
        <v>960</v>
      </c>
      <c r="O202" s="68" t="s">
        <v>6464</v>
      </c>
      <c r="P202" s="93" t="s">
        <v>879</v>
      </c>
      <c r="Q202" s="68" t="s">
        <v>2863</v>
      </c>
      <c r="R202" s="68" t="s">
        <v>8292</v>
      </c>
      <c r="S202" s="68" t="s">
        <v>7911</v>
      </c>
      <c r="T202" s="68" t="s">
        <v>135</v>
      </c>
      <c r="U202" s="68" t="s">
        <v>135</v>
      </c>
      <c r="V202" s="68" t="s">
        <v>136</v>
      </c>
      <c r="W202" s="68" t="s">
        <v>137</v>
      </c>
      <c r="X202" s="68" t="s">
        <v>2483</v>
      </c>
      <c r="Y202" s="68" t="s">
        <v>8293</v>
      </c>
      <c r="Z202" s="68" t="s">
        <v>8294</v>
      </c>
      <c r="AA202" s="68" t="s">
        <v>139</v>
      </c>
      <c r="AB202" s="68" t="s">
        <v>226</v>
      </c>
      <c r="AC202" s="68" t="s">
        <v>5272</v>
      </c>
      <c r="AD202" s="68" t="s">
        <v>143</v>
      </c>
      <c r="AE202" s="68" t="s">
        <v>5272</v>
      </c>
      <c r="AF202" s="68" t="s">
        <v>143</v>
      </c>
      <c r="AG202" s="68" t="s">
        <v>235</v>
      </c>
      <c r="AH202" s="68" t="s">
        <v>141</v>
      </c>
      <c r="AI202" s="68" t="s">
        <v>143</v>
      </c>
      <c r="AJ202" s="68" t="s">
        <v>143</v>
      </c>
      <c r="AK202" s="68" t="s">
        <v>207</v>
      </c>
      <c r="AL202" s="68" t="s">
        <v>143</v>
      </c>
      <c r="AM202" s="68" t="s">
        <v>5352</v>
      </c>
      <c r="AN202" s="68" t="s">
        <v>143</v>
      </c>
      <c r="AO202" s="68" t="s">
        <v>6470</v>
      </c>
      <c r="AP202" s="68" t="s">
        <v>6471</v>
      </c>
      <c r="AQ202" s="68" t="s">
        <v>6472</v>
      </c>
      <c r="AR202" s="68" t="s">
        <v>430</v>
      </c>
      <c r="AS202" s="68" t="s">
        <v>431</v>
      </c>
      <c r="AT202" s="68" t="s">
        <v>5515</v>
      </c>
      <c r="AU202" s="68" t="s">
        <v>6473</v>
      </c>
      <c r="AV202" s="68" t="s">
        <v>145</v>
      </c>
      <c r="AW202" s="68" t="s">
        <v>146</v>
      </c>
      <c r="AX202" s="68" t="s">
        <v>972</v>
      </c>
      <c r="AY202" s="68" t="s">
        <v>148</v>
      </c>
      <c r="AZ202" s="68" t="s">
        <v>139</v>
      </c>
      <c r="BA202" s="68" t="s">
        <v>149</v>
      </c>
      <c r="BB202" s="68" t="s">
        <v>150</v>
      </c>
      <c r="BC202" s="68" t="s">
        <v>156</v>
      </c>
      <c r="BD202" s="68" t="s">
        <v>157</v>
      </c>
      <c r="BE202" s="68" t="s">
        <v>303</v>
      </c>
      <c r="BF202" s="68" t="s">
        <v>8294</v>
      </c>
      <c r="BG202" s="68" t="s">
        <v>5272</v>
      </c>
      <c r="BH202" s="68" t="s">
        <v>2863</v>
      </c>
      <c r="BI202" s="68" t="s">
        <v>143</v>
      </c>
      <c r="BJ202" s="68" t="s">
        <v>143</v>
      </c>
      <c r="BK202" s="68" t="s">
        <v>136</v>
      </c>
      <c r="BL202" s="68" t="s">
        <v>143</v>
      </c>
      <c r="BM202" s="68" t="s">
        <v>160</v>
      </c>
      <c r="BN202" s="68" t="s">
        <v>160</v>
      </c>
      <c r="BO202" s="68" t="s">
        <v>143</v>
      </c>
      <c r="BP202" s="68" t="s">
        <v>143</v>
      </c>
      <c r="BQ202" s="68" t="s">
        <v>8295</v>
      </c>
      <c r="BR202" s="68" t="s">
        <v>5352</v>
      </c>
      <c r="BS202" s="68" t="s">
        <v>162</v>
      </c>
      <c r="BT202" s="68" t="s">
        <v>5352</v>
      </c>
      <c r="BU202" s="68" t="s">
        <v>5352</v>
      </c>
      <c r="BV202" s="68" t="s">
        <v>135</v>
      </c>
      <c r="BW202" s="68" t="s">
        <v>135</v>
      </c>
      <c r="BX202" s="68" t="s">
        <v>135</v>
      </c>
      <c r="BY202" s="68" t="s">
        <v>148</v>
      </c>
      <c r="BZ202" s="68" t="s">
        <v>6439</v>
      </c>
      <c r="CA202" s="68" t="s">
        <v>174</v>
      </c>
      <c r="CB202" s="68" t="s">
        <v>143</v>
      </c>
      <c r="CC202" s="68" t="s">
        <v>143</v>
      </c>
      <c r="CD202" s="68" t="s">
        <v>143</v>
      </c>
      <c r="CE202" s="68" t="s">
        <v>8296</v>
      </c>
      <c r="CF202" s="68" t="s">
        <v>2261</v>
      </c>
      <c r="CG202" s="68" t="s">
        <v>143</v>
      </c>
      <c r="CH202" s="68" t="s">
        <v>143</v>
      </c>
      <c r="CI202" s="68" t="s">
        <v>143</v>
      </c>
      <c r="CJ202" s="68" t="s">
        <v>5272</v>
      </c>
      <c r="CK202" s="68" t="s">
        <v>143</v>
      </c>
      <c r="CL202" s="68" t="s">
        <v>143</v>
      </c>
      <c r="CM202" s="68" t="s">
        <v>143</v>
      </c>
      <c r="CN202" s="68" t="s">
        <v>143</v>
      </c>
      <c r="CO202" s="68" t="s">
        <v>143</v>
      </c>
      <c r="CP202" s="68" t="s">
        <v>143</v>
      </c>
      <c r="CQ202" s="68" t="s">
        <v>143</v>
      </c>
      <c r="CR202" s="68" t="s">
        <v>143</v>
      </c>
      <c r="CS202" s="68" t="s">
        <v>1</v>
      </c>
      <c r="CT202" s="68" t="s">
        <v>143</v>
      </c>
      <c r="CU202" s="68" t="s">
        <v>1</v>
      </c>
      <c r="CV202" s="68" t="s">
        <v>1985</v>
      </c>
      <c r="CW202" s="68" t="s">
        <v>143</v>
      </c>
      <c r="CX202" s="68" t="s">
        <v>316</v>
      </c>
      <c r="CY202" s="68" t="s">
        <v>166</v>
      </c>
      <c r="CZ202" s="68" t="s">
        <v>136</v>
      </c>
      <c r="DA202" s="68" t="s">
        <v>1986</v>
      </c>
      <c r="DB202" s="68" t="s">
        <v>143</v>
      </c>
      <c r="DC202" s="68" t="s">
        <v>143</v>
      </c>
      <c r="DD202" s="68" t="s">
        <v>373</v>
      </c>
      <c r="DE202" s="68" t="s">
        <v>2419</v>
      </c>
      <c r="DF202" s="68" t="s">
        <v>5405</v>
      </c>
      <c r="DG202" s="68" t="s">
        <v>143</v>
      </c>
      <c r="DH202" s="68" t="s">
        <v>143</v>
      </c>
      <c r="DI202" s="68" t="s">
        <v>143</v>
      </c>
      <c r="DK202" s="3"/>
    </row>
    <row r="203" spans="1:115" s="68" customFormat="1" hidden="1" x14ac:dyDescent="0.2">
      <c r="A203" s="73">
        <v>45352</v>
      </c>
      <c r="B203" s="3" t="s">
        <v>16</v>
      </c>
      <c r="C203" s="68">
        <v>123272</v>
      </c>
      <c r="D203" s="68" t="s">
        <v>8297</v>
      </c>
      <c r="E203" s="68" t="s">
        <v>373</v>
      </c>
      <c r="F203" s="69">
        <v>45362</v>
      </c>
      <c r="G203" s="68" t="s">
        <v>257</v>
      </c>
      <c r="H203" s="68" t="s">
        <v>166</v>
      </c>
      <c r="I203" s="70">
        <f t="shared" si="7"/>
        <v>134.26</v>
      </c>
      <c r="J203" s="70">
        <v>134.26</v>
      </c>
      <c r="K203" s="71">
        <f t="shared" si="6"/>
        <v>6.2466529971697904E-3</v>
      </c>
      <c r="L203" s="71" t="s">
        <v>8298</v>
      </c>
      <c r="M203" s="68" t="s">
        <v>129</v>
      </c>
      <c r="N203" s="68" t="s">
        <v>980</v>
      </c>
      <c r="O203" s="68" t="s">
        <v>8299</v>
      </c>
      <c r="P203" s="93" t="s">
        <v>8300</v>
      </c>
      <c r="Q203" s="68" t="s">
        <v>132</v>
      </c>
      <c r="R203" s="68" t="s">
        <v>8301</v>
      </c>
      <c r="S203" s="68" t="s">
        <v>8302</v>
      </c>
      <c r="T203" s="68" t="s">
        <v>8303</v>
      </c>
      <c r="U203" s="68" t="s">
        <v>1856</v>
      </c>
      <c r="V203" s="68" t="s">
        <v>136</v>
      </c>
      <c r="W203" s="68" t="s">
        <v>137</v>
      </c>
      <c r="X203" s="68" t="s">
        <v>2483</v>
      </c>
      <c r="Y203" s="68" t="s">
        <v>8304</v>
      </c>
      <c r="Z203" s="68" t="s">
        <v>8305</v>
      </c>
      <c r="AA203" s="68" t="s">
        <v>139</v>
      </c>
      <c r="AB203" s="68" t="s">
        <v>226</v>
      </c>
      <c r="AC203" s="68" t="s">
        <v>5272</v>
      </c>
      <c r="AD203" s="68" t="s">
        <v>143</v>
      </c>
      <c r="AE203" s="68" t="s">
        <v>5272</v>
      </c>
      <c r="AF203" s="68" t="s">
        <v>143</v>
      </c>
      <c r="AG203" s="68" t="s">
        <v>5675</v>
      </c>
      <c r="AH203" s="68" t="s">
        <v>265</v>
      </c>
      <c r="AI203" s="68" t="s">
        <v>143</v>
      </c>
      <c r="AJ203" s="68" t="s">
        <v>143</v>
      </c>
      <c r="AK203" s="68" t="s">
        <v>142</v>
      </c>
      <c r="AL203" s="68" t="s">
        <v>143</v>
      </c>
      <c r="AM203" s="68" t="s">
        <v>8306</v>
      </c>
      <c r="AN203" s="68" t="s">
        <v>143</v>
      </c>
      <c r="AO203" s="68" t="s">
        <v>8307</v>
      </c>
      <c r="AP203" s="68" t="s">
        <v>8308</v>
      </c>
      <c r="AQ203" s="68" t="s">
        <v>309</v>
      </c>
      <c r="AR203" s="68" t="s">
        <v>148</v>
      </c>
      <c r="AS203" s="68" t="s">
        <v>139</v>
      </c>
      <c r="AT203" s="68" t="s">
        <v>154</v>
      </c>
      <c r="AU203" s="68" t="s">
        <v>8309</v>
      </c>
      <c r="AV203" s="68" t="s">
        <v>990</v>
      </c>
      <c r="AW203" s="68" t="s">
        <v>273</v>
      </c>
      <c r="AX203" s="68" t="s">
        <v>991</v>
      </c>
      <c r="AY203" s="68" t="s">
        <v>148</v>
      </c>
      <c r="AZ203" s="68" t="s">
        <v>139</v>
      </c>
      <c r="BA203" s="68" t="s">
        <v>154</v>
      </c>
      <c r="BB203" s="68" t="s">
        <v>992</v>
      </c>
      <c r="BC203" s="68" t="s">
        <v>156</v>
      </c>
      <c r="BD203" s="68" t="s">
        <v>157</v>
      </c>
      <c r="BE203" s="68" t="s">
        <v>303</v>
      </c>
      <c r="BF203" s="68" t="s">
        <v>8305</v>
      </c>
      <c r="BG203" s="68" t="s">
        <v>5272</v>
      </c>
      <c r="BH203" s="68" t="s">
        <v>143</v>
      </c>
      <c r="BI203" s="68" t="s">
        <v>143</v>
      </c>
      <c r="BJ203" s="68" t="s">
        <v>143</v>
      </c>
      <c r="BK203" s="68" t="s">
        <v>136</v>
      </c>
      <c r="BL203" s="68" t="s">
        <v>143</v>
      </c>
      <c r="BM203" s="68" t="s">
        <v>160</v>
      </c>
      <c r="BN203" s="68" t="s">
        <v>143</v>
      </c>
      <c r="BO203" s="68" t="s">
        <v>143</v>
      </c>
      <c r="BP203" s="68" t="s">
        <v>143</v>
      </c>
      <c r="BQ203" s="68" t="s">
        <v>1518</v>
      </c>
      <c r="BR203" s="68" t="s">
        <v>5352</v>
      </c>
      <c r="BS203" s="68" t="s">
        <v>162</v>
      </c>
      <c r="BT203" s="68" t="s">
        <v>8310</v>
      </c>
      <c r="BU203" s="68" t="s">
        <v>8310</v>
      </c>
      <c r="BV203" s="68" t="s">
        <v>1856</v>
      </c>
      <c r="BW203" s="68" t="s">
        <v>135</v>
      </c>
      <c r="BX203" s="68" t="s">
        <v>135</v>
      </c>
      <c r="BY203" s="68" t="s">
        <v>148</v>
      </c>
      <c r="BZ203" s="68" t="s">
        <v>388</v>
      </c>
      <c r="CA203" s="68" t="s">
        <v>144</v>
      </c>
      <c r="CB203" s="68" t="s">
        <v>143</v>
      </c>
      <c r="CC203" s="68" t="s">
        <v>143</v>
      </c>
      <c r="CD203" s="68" t="s">
        <v>362</v>
      </c>
      <c r="CE203" s="68" t="s">
        <v>143</v>
      </c>
      <c r="CF203" s="68" t="s">
        <v>6505</v>
      </c>
      <c r="CG203" s="68" t="s">
        <v>143</v>
      </c>
      <c r="CH203" s="68" t="s">
        <v>143</v>
      </c>
      <c r="CI203" s="68" t="s">
        <v>143</v>
      </c>
      <c r="CJ203" s="68" t="s">
        <v>5272</v>
      </c>
      <c r="CK203" s="68" t="s">
        <v>143</v>
      </c>
      <c r="CL203" s="68" t="s">
        <v>143</v>
      </c>
      <c r="CM203" s="68" t="s">
        <v>143</v>
      </c>
      <c r="CN203" s="68" t="s">
        <v>143</v>
      </c>
      <c r="CO203" s="68" t="s">
        <v>143</v>
      </c>
      <c r="CP203" s="68" t="s">
        <v>143</v>
      </c>
      <c r="CQ203" s="68" t="s">
        <v>143</v>
      </c>
      <c r="CR203" s="68" t="s">
        <v>143</v>
      </c>
      <c r="CS203" s="68" t="s">
        <v>1</v>
      </c>
      <c r="CT203" s="68" t="s">
        <v>143</v>
      </c>
      <c r="CU203" s="68" t="s">
        <v>1</v>
      </c>
      <c r="CV203" s="68" t="s">
        <v>1985</v>
      </c>
      <c r="CW203" s="68" t="s">
        <v>143</v>
      </c>
      <c r="CX203" s="68" t="s">
        <v>8298</v>
      </c>
      <c r="CY203" s="68" t="s">
        <v>166</v>
      </c>
      <c r="CZ203" s="68" t="s">
        <v>136</v>
      </c>
      <c r="DA203" s="68" t="s">
        <v>1986</v>
      </c>
      <c r="DB203" s="68" t="s">
        <v>143</v>
      </c>
      <c r="DC203" s="68" t="s">
        <v>143</v>
      </c>
      <c r="DD203" s="68" t="s">
        <v>373</v>
      </c>
      <c r="DE203" s="68" t="s">
        <v>2419</v>
      </c>
      <c r="DF203" s="68" t="s">
        <v>3193</v>
      </c>
      <c r="DG203" s="68" t="s">
        <v>143</v>
      </c>
      <c r="DH203" s="68" t="s">
        <v>143</v>
      </c>
      <c r="DI203" s="68" t="s">
        <v>143</v>
      </c>
      <c r="DK203" s="3"/>
    </row>
    <row r="204" spans="1:115" s="68" customFormat="1" x14ac:dyDescent="0.2">
      <c r="A204" s="73">
        <v>45352</v>
      </c>
      <c r="B204" s="3" t="s">
        <v>19</v>
      </c>
      <c r="C204" s="68">
        <v>123304</v>
      </c>
      <c r="D204" s="68" t="s">
        <v>8017</v>
      </c>
      <c r="E204" s="68" t="s">
        <v>364</v>
      </c>
      <c r="F204" s="69">
        <v>45363</v>
      </c>
      <c r="G204" s="68" t="s">
        <v>126</v>
      </c>
      <c r="H204" s="68" t="s">
        <v>166</v>
      </c>
      <c r="I204" s="70">
        <f t="shared" si="7"/>
        <v>70</v>
      </c>
      <c r="J204" s="70">
        <v>70</v>
      </c>
      <c r="K204" s="71">
        <f t="shared" si="6"/>
        <v>3.2568576627579719E-3</v>
      </c>
      <c r="L204" s="71" t="s">
        <v>519</v>
      </c>
      <c r="M204" s="68" t="s">
        <v>7145</v>
      </c>
      <c r="N204" s="68" t="s">
        <v>1065</v>
      </c>
      <c r="O204" s="68" t="s">
        <v>2597</v>
      </c>
      <c r="P204" s="93" t="s">
        <v>8073</v>
      </c>
      <c r="Q204" s="68" t="s">
        <v>170</v>
      </c>
      <c r="R204" s="68" t="s">
        <v>8311</v>
      </c>
      <c r="S204" s="68" t="s">
        <v>8312</v>
      </c>
      <c r="T204" s="68" t="s">
        <v>135</v>
      </c>
      <c r="U204" s="68" t="s">
        <v>135</v>
      </c>
      <c r="V204" s="68" t="s">
        <v>136</v>
      </c>
      <c r="W204" s="68" t="s">
        <v>137</v>
      </c>
      <c r="X204" s="68" t="s">
        <v>957</v>
      </c>
      <c r="Y204" s="68" t="s">
        <v>8313</v>
      </c>
      <c r="Z204" s="68" t="s">
        <v>8314</v>
      </c>
      <c r="AA204" s="68" t="s">
        <v>139</v>
      </c>
      <c r="AB204" s="68" t="s">
        <v>323</v>
      </c>
      <c r="AC204" s="68" t="s">
        <v>5272</v>
      </c>
      <c r="AD204" s="68" t="s">
        <v>143</v>
      </c>
      <c r="AE204" s="68" t="s">
        <v>5272</v>
      </c>
      <c r="AF204" s="68" t="s">
        <v>8315</v>
      </c>
      <c r="AG204" s="68" t="s">
        <v>5974</v>
      </c>
      <c r="AH204" s="68" t="s">
        <v>141</v>
      </c>
      <c r="AI204" s="68" t="s">
        <v>143</v>
      </c>
      <c r="AJ204" s="68" t="s">
        <v>143</v>
      </c>
      <c r="AK204" s="68" t="s">
        <v>142</v>
      </c>
      <c r="AL204" s="68" t="s">
        <v>143</v>
      </c>
      <c r="AM204" s="68" t="s">
        <v>8034</v>
      </c>
      <c r="AN204" s="68" t="s">
        <v>143</v>
      </c>
      <c r="AO204" s="68" t="s">
        <v>1922</v>
      </c>
      <c r="AP204" s="68" t="s">
        <v>1923</v>
      </c>
      <c r="AQ204" s="68" t="s">
        <v>2602</v>
      </c>
      <c r="AR204" s="68" t="s">
        <v>353</v>
      </c>
      <c r="AS204" s="68" t="s">
        <v>231</v>
      </c>
      <c r="AT204" s="68" t="s">
        <v>1091</v>
      </c>
      <c r="AU204" s="68" t="s">
        <v>1925</v>
      </c>
      <c r="AV204" s="68" t="s">
        <v>631</v>
      </c>
      <c r="AW204" s="68" t="s">
        <v>632</v>
      </c>
      <c r="AX204" s="68" t="s">
        <v>1068</v>
      </c>
      <c r="AY204" s="68" t="s">
        <v>148</v>
      </c>
      <c r="AZ204" s="68" t="s">
        <v>139</v>
      </c>
      <c r="BA204" s="68" t="s">
        <v>149</v>
      </c>
      <c r="BB204" s="68" t="s">
        <v>634</v>
      </c>
      <c r="BC204" s="68" t="s">
        <v>156</v>
      </c>
      <c r="BD204" s="68" t="s">
        <v>157</v>
      </c>
      <c r="BE204" s="68" t="s">
        <v>303</v>
      </c>
      <c r="BF204" s="68" t="s">
        <v>8316</v>
      </c>
      <c r="BG204" s="68" t="s">
        <v>5272</v>
      </c>
      <c r="BH204" s="68" t="s">
        <v>143</v>
      </c>
      <c r="BI204" s="68" t="s">
        <v>8186</v>
      </c>
      <c r="BJ204" s="68" t="s">
        <v>143</v>
      </c>
      <c r="BK204" s="68" t="s">
        <v>136</v>
      </c>
      <c r="BL204" s="68" t="s">
        <v>143</v>
      </c>
      <c r="BM204" s="68" t="s">
        <v>160</v>
      </c>
      <c r="BN204" s="68" t="s">
        <v>143</v>
      </c>
      <c r="BO204" s="68" t="s">
        <v>143</v>
      </c>
      <c r="BP204" s="68" t="s">
        <v>143</v>
      </c>
      <c r="BQ204" s="68" t="s">
        <v>4654</v>
      </c>
      <c r="BR204" s="68" t="s">
        <v>5352</v>
      </c>
      <c r="BS204" s="68" t="s">
        <v>162</v>
      </c>
      <c r="BT204" s="68" t="s">
        <v>8034</v>
      </c>
      <c r="BU204" s="68" t="s">
        <v>8034</v>
      </c>
      <c r="BV204" s="68" t="s">
        <v>135</v>
      </c>
      <c r="BW204" s="68" t="s">
        <v>135</v>
      </c>
      <c r="BX204" s="68" t="s">
        <v>135</v>
      </c>
      <c r="BY204" s="68" t="s">
        <v>148</v>
      </c>
      <c r="BZ204" s="68" t="s">
        <v>8317</v>
      </c>
      <c r="CA204" s="68" t="s">
        <v>174</v>
      </c>
      <c r="CB204" s="68" t="s">
        <v>143</v>
      </c>
      <c r="CC204" s="68" t="s">
        <v>143</v>
      </c>
      <c r="CD204" s="68" t="s">
        <v>143</v>
      </c>
      <c r="CE204" s="68" t="s">
        <v>143</v>
      </c>
      <c r="CF204" s="68" t="s">
        <v>2261</v>
      </c>
      <c r="CG204" s="68" t="s">
        <v>143</v>
      </c>
      <c r="CH204" s="68" t="s">
        <v>143</v>
      </c>
      <c r="CI204" s="68" t="s">
        <v>143</v>
      </c>
      <c r="CJ204" s="68" t="s">
        <v>5272</v>
      </c>
      <c r="CK204" s="68" t="s">
        <v>143</v>
      </c>
      <c r="CL204" s="68" t="s">
        <v>143</v>
      </c>
      <c r="CM204" s="68" t="s">
        <v>143</v>
      </c>
      <c r="CN204" s="68" t="s">
        <v>143</v>
      </c>
      <c r="CO204" s="68" t="s">
        <v>143</v>
      </c>
      <c r="CP204" s="68" t="s">
        <v>143</v>
      </c>
      <c r="CQ204" s="68" t="s">
        <v>143</v>
      </c>
      <c r="CR204" s="68" t="s">
        <v>143</v>
      </c>
      <c r="CS204" s="68" t="s">
        <v>1</v>
      </c>
      <c r="CT204" s="68" t="s">
        <v>143</v>
      </c>
      <c r="CU204" s="68" t="s">
        <v>1</v>
      </c>
      <c r="CV204" s="68" t="s">
        <v>1985</v>
      </c>
      <c r="CW204" s="68" t="s">
        <v>143</v>
      </c>
      <c r="CX204" s="68" t="s">
        <v>519</v>
      </c>
      <c r="CY204" s="68" t="s">
        <v>166</v>
      </c>
      <c r="CZ204" s="68" t="s">
        <v>136</v>
      </c>
      <c r="DA204" s="68" t="s">
        <v>2007</v>
      </c>
      <c r="DB204" s="68" t="s">
        <v>8186</v>
      </c>
      <c r="DC204" s="68" t="s">
        <v>143</v>
      </c>
      <c r="DD204" s="68" t="s">
        <v>364</v>
      </c>
      <c r="DE204" s="68" t="s">
        <v>2419</v>
      </c>
      <c r="DF204" s="68" t="s">
        <v>3995</v>
      </c>
      <c r="DG204" s="68" t="s">
        <v>143</v>
      </c>
      <c r="DH204" s="68" t="s">
        <v>143</v>
      </c>
      <c r="DI204" s="68" t="s">
        <v>143</v>
      </c>
      <c r="DK204" s="3"/>
    </row>
    <row r="205" spans="1:115" s="68" customFormat="1" hidden="1" x14ac:dyDescent="0.2">
      <c r="A205" s="73">
        <v>45352</v>
      </c>
      <c r="B205" s="3" t="s">
        <v>15606</v>
      </c>
      <c r="C205" s="68">
        <v>123377</v>
      </c>
      <c r="D205" s="68" t="s">
        <v>8291</v>
      </c>
      <c r="E205" s="68" t="s">
        <v>373</v>
      </c>
      <c r="F205" s="69">
        <v>45362</v>
      </c>
      <c r="G205" s="68" t="s">
        <v>165</v>
      </c>
      <c r="H205" s="68" t="s">
        <v>166</v>
      </c>
      <c r="I205" s="70">
        <f t="shared" si="7"/>
        <v>171.4</v>
      </c>
      <c r="J205" s="70">
        <v>171.4</v>
      </c>
      <c r="K205" s="71">
        <f t="shared" si="6"/>
        <v>7.9746486199530914E-3</v>
      </c>
      <c r="L205" s="71" t="s">
        <v>316</v>
      </c>
      <c r="M205" s="68" t="s">
        <v>7145</v>
      </c>
      <c r="N205" s="68" t="s">
        <v>960</v>
      </c>
      <c r="O205" s="68" t="s">
        <v>1769</v>
      </c>
      <c r="P205" s="93" t="s">
        <v>879</v>
      </c>
      <c r="Q205" s="68" t="s">
        <v>170</v>
      </c>
      <c r="R205" s="68" t="s">
        <v>8318</v>
      </c>
      <c r="S205" s="68" t="s">
        <v>8319</v>
      </c>
      <c r="T205" s="68" t="s">
        <v>135</v>
      </c>
      <c r="U205" s="68" t="s">
        <v>135</v>
      </c>
      <c r="V205" s="68" t="s">
        <v>136</v>
      </c>
      <c r="W205" s="68" t="s">
        <v>137</v>
      </c>
      <c r="X205" s="68" t="s">
        <v>2483</v>
      </c>
      <c r="Y205" s="68" t="s">
        <v>8320</v>
      </c>
      <c r="Z205" s="68" t="s">
        <v>8321</v>
      </c>
      <c r="AA205" s="68" t="s">
        <v>139</v>
      </c>
      <c r="AB205" s="68" t="s">
        <v>226</v>
      </c>
      <c r="AC205" s="68" t="s">
        <v>5272</v>
      </c>
      <c r="AD205" s="68" t="s">
        <v>143</v>
      </c>
      <c r="AE205" s="68" t="s">
        <v>5272</v>
      </c>
      <c r="AF205" s="68" t="s">
        <v>143</v>
      </c>
      <c r="AG205" s="68" t="s">
        <v>235</v>
      </c>
      <c r="AH205" s="68" t="s">
        <v>141</v>
      </c>
      <c r="AI205" s="68" t="s">
        <v>143</v>
      </c>
      <c r="AJ205" s="68" t="s">
        <v>143</v>
      </c>
      <c r="AK205" s="68" t="s">
        <v>207</v>
      </c>
      <c r="AL205" s="68" t="s">
        <v>143</v>
      </c>
      <c r="AM205" s="68" t="s">
        <v>8322</v>
      </c>
      <c r="AN205" s="68" t="s">
        <v>143</v>
      </c>
      <c r="AO205" s="68" t="s">
        <v>1772</v>
      </c>
      <c r="AP205" s="68" t="s">
        <v>1773</v>
      </c>
      <c r="AQ205" s="68" t="s">
        <v>1774</v>
      </c>
      <c r="AR205" s="68" t="s">
        <v>250</v>
      </c>
      <c r="AS205" s="68" t="s">
        <v>179</v>
      </c>
      <c r="AT205" s="68" t="s">
        <v>1775</v>
      </c>
      <c r="AU205" s="68" t="s">
        <v>1776</v>
      </c>
      <c r="AV205" s="68" t="s">
        <v>145</v>
      </c>
      <c r="AW205" s="68" t="s">
        <v>146</v>
      </c>
      <c r="AX205" s="68" t="s">
        <v>972</v>
      </c>
      <c r="AY205" s="68" t="s">
        <v>148</v>
      </c>
      <c r="AZ205" s="68" t="s">
        <v>139</v>
      </c>
      <c r="BA205" s="68" t="s">
        <v>149</v>
      </c>
      <c r="BB205" s="68" t="s">
        <v>150</v>
      </c>
      <c r="BC205" s="68" t="s">
        <v>156</v>
      </c>
      <c r="BD205" s="68" t="s">
        <v>157</v>
      </c>
      <c r="BE205" s="68" t="s">
        <v>303</v>
      </c>
      <c r="BF205" s="68" t="s">
        <v>8321</v>
      </c>
      <c r="BG205" s="68" t="s">
        <v>5272</v>
      </c>
      <c r="BH205" s="68" t="s">
        <v>170</v>
      </c>
      <c r="BI205" s="68" t="s">
        <v>8323</v>
      </c>
      <c r="BJ205" s="68" t="s">
        <v>143</v>
      </c>
      <c r="BK205" s="68" t="s">
        <v>136</v>
      </c>
      <c r="BL205" s="68" t="s">
        <v>143</v>
      </c>
      <c r="BM205" s="68" t="s">
        <v>160</v>
      </c>
      <c r="BN205" s="68" t="s">
        <v>160</v>
      </c>
      <c r="BO205" s="68" t="s">
        <v>143</v>
      </c>
      <c r="BP205" s="68" t="s">
        <v>143</v>
      </c>
      <c r="BQ205" s="68" t="s">
        <v>3006</v>
      </c>
      <c r="BR205" s="68" t="s">
        <v>5352</v>
      </c>
      <c r="BS205" s="68" t="s">
        <v>162</v>
      </c>
      <c r="BT205" s="68" t="s">
        <v>8322</v>
      </c>
      <c r="BU205" s="68" t="s">
        <v>8322</v>
      </c>
      <c r="BV205" s="68" t="s">
        <v>135</v>
      </c>
      <c r="BW205" s="68" t="s">
        <v>135</v>
      </c>
      <c r="BX205" s="68" t="s">
        <v>135</v>
      </c>
      <c r="BY205" s="68" t="s">
        <v>148</v>
      </c>
      <c r="BZ205" s="68" t="s">
        <v>6439</v>
      </c>
      <c r="CA205" s="68" t="s">
        <v>174</v>
      </c>
      <c r="CB205" s="68" t="s">
        <v>143</v>
      </c>
      <c r="CC205" s="68" t="s">
        <v>143</v>
      </c>
      <c r="CD205" s="68" t="s">
        <v>143</v>
      </c>
      <c r="CE205" s="68" t="s">
        <v>8324</v>
      </c>
      <c r="CF205" s="68" t="s">
        <v>2261</v>
      </c>
      <c r="CG205" s="68" t="s">
        <v>143</v>
      </c>
      <c r="CH205" s="68" t="s">
        <v>143</v>
      </c>
      <c r="CI205" s="68" t="s">
        <v>143</v>
      </c>
      <c r="CJ205" s="68" t="s">
        <v>5272</v>
      </c>
      <c r="CK205" s="68" t="s">
        <v>143</v>
      </c>
      <c r="CL205" s="68" t="s">
        <v>143</v>
      </c>
      <c r="CM205" s="68" t="s">
        <v>143</v>
      </c>
      <c r="CN205" s="68" t="s">
        <v>143</v>
      </c>
      <c r="CO205" s="68" t="s">
        <v>143</v>
      </c>
      <c r="CP205" s="68" t="s">
        <v>143</v>
      </c>
      <c r="CQ205" s="68" t="s">
        <v>143</v>
      </c>
      <c r="CR205" s="68" t="s">
        <v>143</v>
      </c>
      <c r="CS205" s="68" t="s">
        <v>1</v>
      </c>
      <c r="CT205" s="68" t="s">
        <v>143</v>
      </c>
      <c r="CU205" s="68" t="s">
        <v>1</v>
      </c>
      <c r="CV205" s="68" t="s">
        <v>1985</v>
      </c>
      <c r="CW205" s="68" t="s">
        <v>143</v>
      </c>
      <c r="CX205" s="68" t="s">
        <v>316</v>
      </c>
      <c r="CY205" s="68" t="s">
        <v>166</v>
      </c>
      <c r="CZ205" s="68" t="s">
        <v>136</v>
      </c>
      <c r="DA205" s="68" t="s">
        <v>1986</v>
      </c>
      <c r="DB205" s="68" t="s">
        <v>143</v>
      </c>
      <c r="DC205" s="68" t="s">
        <v>143</v>
      </c>
      <c r="DD205" s="68" t="s">
        <v>373</v>
      </c>
      <c r="DE205" s="68" t="s">
        <v>2419</v>
      </c>
      <c r="DF205" s="68" t="s">
        <v>3193</v>
      </c>
      <c r="DG205" s="68" t="s">
        <v>143</v>
      </c>
      <c r="DH205" s="68" t="s">
        <v>143</v>
      </c>
      <c r="DI205" s="68" t="s">
        <v>143</v>
      </c>
      <c r="DK205" s="3"/>
    </row>
    <row r="206" spans="1:115" s="68" customFormat="1" ht="25.5" hidden="1" x14ac:dyDescent="0.2">
      <c r="A206" s="73">
        <v>45352</v>
      </c>
      <c r="B206" s="3" t="s">
        <v>12737</v>
      </c>
      <c r="C206" s="68">
        <v>123592</v>
      </c>
      <c r="D206" s="68" t="s">
        <v>8276</v>
      </c>
      <c r="E206" s="68" t="s">
        <v>125</v>
      </c>
      <c r="F206" s="69">
        <v>45363</v>
      </c>
      <c r="G206" s="68" t="s">
        <v>257</v>
      </c>
      <c r="H206" s="68" t="s">
        <v>166</v>
      </c>
      <c r="I206" s="70">
        <f t="shared" si="7"/>
        <v>900</v>
      </c>
      <c r="J206" s="70">
        <v>900</v>
      </c>
      <c r="K206" s="71">
        <f t="shared" si="6"/>
        <v>4.1873884235459645E-2</v>
      </c>
      <c r="L206" s="71" t="s">
        <v>374</v>
      </c>
      <c r="M206" s="68" t="s">
        <v>129</v>
      </c>
      <c r="N206" s="68" t="s">
        <v>980</v>
      </c>
      <c r="O206" s="68" t="s">
        <v>8325</v>
      </c>
      <c r="P206" s="93" t="s">
        <v>8326</v>
      </c>
      <c r="Q206" s="68" t="s">
        <v>132</v>
      </c>
      <c r="R206" s="68" t="s">
        <v>8327</v>
      </c>
      <c r="S206" s="68" t="s">
        <v>8328</v>
      </c>
      <c r="T206" s="68" t="s">
        <v>135</v>
      </c>
      <c r="U206" s="68" t="s">
        <v>135</v>
      </c>
      <c r="V206" s="68" t="s">
        <v>136</v>
      </c>
      <c r="W206" s="68" t="s">
        <v>137</v>
      </c>
      <c r="X206" s="68" t="s">
        <v>264</v>
      </c>
      <c r="Y206" s="68" t="s">
        <v>8329</v>
      </c>
      <c r="Z206" s="68" t="s">
        <v>8330</v>
      </c>
      <c r="AA206" s="68" t="s">
        <v>139</v>
      </c>
      <c r="AB206" s="68" t="s">
        <v>140</v>
      </c>
      <c r="AC206" s="68" t="s">
        <v>5272</v>
      </c>
      <c r="AD206" s="68" t="s">
        <v>143</v>
      </c>
      <c r="AE206" s="68" t="s">
        <v>5272</v>
      </c>
      <c r="AF206" s="68" t="s">
        <v>8331</v>
      </c>
      <c r="AG206" s="68" t="s">
        <v>5675</v>
      </c>
      <c r="AH206" s="68" t="s">
        <v>265</v>
      </c>
      <c r="AI206" s="68" t="s">
        <v>143</v>
      </c>
      <c r="AJ206" s="68" t="s">
        <v>143</v>
      </c>
      <c r="AK206" s="68" t="s">
        <v>142</v>
      </c>
      <c r="AL206" s="68" t="s">
        <v>143</v>
      </c>
      <c r="AM206" s="68" t="s">
        <v>5986</v>
      </c>
      <c r="AN206" s="68" t="s">
        <v>143</v>
      </c>
      <c r="AO206" s="68" t="s">
        <v>8332</v>
      </c>
      <c r="AP206" s="68" t="s">
        <v>8333</v>
      </c>
      <c r="AQ206" s="68" t="s">
        <v>8334</v>
      </c>
      <c r="AR206" s="68" t="s">
        <v>148</v>
      </c>
      <c r="AS206" s="68" t="s">
        <v>139</v>
      </c>
      <c r="AT206" s="68" t="s">
        <v>149</v>
      </c>
      <c r="AU206" s="68" t="s">
        <v>8335</v>
      </c>
      <c r="AV206" s="68" t="s">
        <v>990</v>
      </c>
      <c r="AW206" s="68" t="s">
        <v>273</v>
      </c>
      <c r="AX206" s="68" t="s">
        <v>991</v>
      </c>
      <c r="AY206" s="68" t="s">
        <v>148</v>
      </c>
      <c r="AZ206" s="68" t="s">
        <v>139</v>
      </c>
      <c r="BA206" s="68" t="s">
        <v>154</v>
      </c>
      <c r="BB206" s="68" t="s">
        <v>992</v>
      </c>
      <c r="BC206" s="68" t="s">
        <v>156</v>
      </c>
      <c r="BD206" s="68" t="s">
        <v>157</v>
      </c>
      <c r="BE206" s="68" t="s">
        <v>237</v>
      </c>
      <c r="BF206" s="68" t="s">
        <v>8330</v>
      </c>
      <c r="BG206" s="68" t="s">
        <v>5272</v>
      </c>
      <c r="BH206" s="68" t="s">
        <v>143</v>
      </c>
      <c r="BI206" s="68" t="s">
        <v>143</v>
      </c>
      <c r="BJ206" s="68" t="s">
        <v>143</v>
      </c>
      <c r="BK206" s="68" t="s">
        <v>136</v>
      </c>
      <c r="BL206" s="68" t="s">
        <v>143</v>
      </c>
      <c r="BM206" s="68" t="s">
        <v>200</v>
      </c>
      <c r="BN206" s="68" t="s">
        <v>143</v>
      </c>
      <c r="BO206" s="68" t="s">
        <v>143</v>
      </c>
      <c r="BP206" s="68" t="s">
        <v>143</v>
      </c>
      <c r="BQ206" s="68" t="s">
        <v>1566</v>
      </c>
      <c r="BR206" s="68" t="s">
        <v>5684</v>
      </c>
      <c r="BS206" s="68" t="s">
        <v>8336</v>
      </c>
      <c r="BT206" s="68" t="s">
        <v>5986</v>
      </c>
      <c r="BU206" s="68" t="s">
        <v>5986</v>
      </c>
      <c r="BV206" s="68" t="s">
        <v>135</v>
      </c>
      <c r="BW206" s="68" t="s">
        <v>135</v>
      </c>
      <c r="BX206" s="68" t="s">
        <v>135</v>
      </c>
      <c r="BY206" s="68" t="s">
        <v>148</v>
      </c>
      <c r="BZ206" s="68" t="s">
        <v>2074</v>
      </c>
      <c r="CA206" s="68" t="s">
        <v>174</v>
      </c>
      <c r="CB206" s="68" t="s">
        <v>143</v>
      </c>
      <c r="CC206" s="68" t="s">
        <v>143</v>
      </c>
      <c r="CD206" s="68" t="s">
        <v>143</v>
      </c>
      <c r="CE206" s="68" t="s">
        <v>8337</v>
      </c>
      <c r="CF206" s="68" t="s">
        <v>2261</v>
      </c>
      <c r="CG206" s="68" t="s">
        <v>143</v>
      </c>
      <c r="CH206" s="68" t="s">
        <v>143</v>
      </c>
      <c r="CI206" s="68" t="s">
        <v>143</v>
      </c>
      <c r="CJ206" s="68" t="s">
        <v>5272</v>
      </c>
      <c r="CK206" s="68" t="s">
        <v>143</v>
      </c>
      <c r="CL206" s="68" t="s">
        <v>143</v>
      </c>
      <c r="CM206" s="68" t="s">
        <v>143</v>
      </c>
      <c r="CN206" s="68" t="s">
        <v>143</v>
      </c>
      <c r="CO206" s="68" t="s">
        <v>143</v>
      </c>
      <c r="CP206" s="68" t="s">
        <v>143</v>
      </c>
      <c r="CQ206" s="68" t="s">
        <v>143</v>
      </c>
      <c r="CR206" s="68" t="s">
        <v>143</v>
      </c>
      <c r="CS206" s="68" t="s">
        <v>1</v>
      </c>
      <c r="CT206" s="68" t="s">
        <v>143</v>
      </c>
      <c r="CU206" s="68" t="s">
        <v>1</v>
      </c>
      <c r="CV206" s="68" t="s">
        <v>2092</v>
      </c>
      <c r="CW206" s="68" t="s">
        <v>143</v>
      </c>
      <c r="CX206" s="68" t="s">
        <v>374</v>
      </c>
      <c r="CY206" s="68" t="s">
        <v>166</v>
      </c>
      <c r="CZ206" s="68" t="s">
        <v>136</v>
      </c>
      <c r="DA206" s="68" t="s">
        <v>1986</v>
      </c>
      <c r="DB206" s="68" t="s">
        <v>143</v>
      </c>
      <c r="DC206" s="68" t="s">
        <v>143</v>
      </c>
      <c r="DD206" s="68" t="s">
        <v>125</v>
      </c>
      <c r="DE206" s="68" t="s">
        <v>2419</v>
      </c>
      <c r="DF206" s="68" t="s">
        <v>3995</v>
      </c>
      <c r="DG206" s="68" t="s">
        <v>143</v>
      </c>
      <c r="DH206" s="68" t="s">
        <v>143</v>
      </c>
      <c r="DI206" s="68" t="s">
        <v>143</v>
      </c>
      <c r="DK206" s="3"/>
    </row>
    <row r="207" spans="1:115" s="68" customFormat="1" hidden="1" x14ac:dyDescent="0.2">
      <c r="A207" s="73">
        <v>45352</v>
      </c>
      <c r="B207" s="3" t="s">
        <v>12718</v>
      </c>
      <c r="C207" s="68">
        <v>123595</v>
      </c>
      <c r="D207" s="68" t="s">
        <v>8338</v>
      </c>
      <c r="E207" s="68" t="s">
        <v>373</v>
      </c>
      <c r="F207" s="69">
        <v>45364</v>
      </c>
      <c r="G207" s="68" t="s">
        <v>257</v>
      </c>
      <c r="H207" s="68" t="s">
        <v>166</v>
      </c>
      <c r="I207" s="70">
        <v>455.23</v>
      </c>
      <c r="J207" s="70">
        <v>448.46</v>
      </c>
      <c r="K207" s="71">
        <f t="shared" si="6"/>
        <v>2.1180275911675882E-2</v>
      </c>
      <c r="L207" s="71" t="s">
        <v>374</v>
      </c>
      <c r="M207" s="68" t="s">
        <v>7145</v>
      </c>
      <c r="N207" s="68" t="s">
        <v>1224</v>
      </c>
      <c r="O207" s="68" t="s">
        <v>3406</v>
      </c>
      <c r="P207" s="93" t="s">
        <v>7973</v>
      </c>
      <c r="Q207" s="68" t="s">
        <v>170</v>
      </c>
      <c r="R207" s="68" t="s">
        <v>8339</v>
      </c>
      <c r="S207" s="68" t="s">
        <v>4765</v>
      </c>
      <c r="T207" s="68" t="s">
        <v>135</v>
      </c>
      <c r="U207" s="68" t="s">
        <v>135</v>
      </c>
      <c r="V207" s="68" t="s">
        <v>506</v>
      </c>
      <c r="W207" s="68" t="s">
        <v>137</v>
      </c>
      <c r="X207" s="68" t="s">
        <v>4976</v>
      </c>
      <c r="Y207" s="68" t="s">
        <v>8340</v>
      </c>
      <c r="Z207" s="68" t="s">
        <v>8341</v>
      </c>
      <c r="AA207" s="68" t="s">
        <v>139</v>
      </c>
      <c r="AB207" s="68" t="s">
        <v>323</v>
      </c>
      <c r="AC207" s="68" t="s">
        <v>5272</v>
      </c>
      <c r="AD207" s="68" t="s">
        <v>143</v>
      </c>
      <c r="AE207" s="68" t="s">
        <v>5272</v>
      </c>
      <c r="AF207" s="68" t="s">
        <v>8342</v>
      </c>
      <c r="AG207" s="68" t="s">
        <v>5675</v>
      </c>
      <c r="AH207" s="68" t="s">
        <v>265</v>
      </c>
      <c r="AI207" s="68" t="s">
        <v>143</v>
      </c>
      <c r="AJ207" s="68" t="s">
        <v>143</v>
      </c>
      <c r="AK207" s="68" t="s">
        <v>207</v>
      </c>
      <c r="AL207" s="68" t="s">
        <v>143</v>
      </c>
      <c r="AM207" s="68" t="s">
        <v>8343</v>
      </c>
      <c r="AN207" s="68" t="s">
        <v>143</v>
      </c>
      <c r="AO207" s="68" t="s">
        <v>3410</v>
      </c>
      <c r="AP207" s="68" t="s">
        <v>3411</v>
      </c>
      <c r="AQ207" s="68" t="s">
        <v>3412</v>
      </c>
      <c r="AR207" s="68" t="s">
        <v>250</v>
      </c>
      <c r="AS207" s="68" t="s">
        <v>179</v>
      </c>
      <c r="AT207" s="68" t="s">
        <v>3413</v>
      </c>
      <c r="AU207" s="68" t="s">
        <v>3414</v>
      </c>
      <c r="AV207" s="68" t="s">
        <v>990</v>
      </c>
      <c r="AW207" s="68" t="s">
        <v>273</v>
      </c>
      <c r="AX207" s="68" t="s">
        <v>1232</v>
      </c>
      <c r="AY207" s="68" t="s">
        <v>148</v>
      </c>
      <c r="AZ207" s="68" t="s">
        <v>139</v>
      </c>
      <c r="BA207" s="68" t="s">
        <v>154</v>
      </c>
      <c r="BB207" s="68" t="s">
        <v>992</v>
      </c>
      <c r="BC207" s="68" t="s">
        <v>156</v>
      </c>
      <c r="BD207" s="68" t="s">
        <v>157</v>
      </c>
      <c r="BE207" s="68" t="s">
        <v>303</v>
      </c>
      <c r="BF207" s="68" t="s">
        <v>8341</v>
      </c>
      <c r="BG207" s="68" t="s">
        <v>5272</v>
      </c>
      <c r="BH207" s="68" t="s">
        <v>143</v>
      </c>
      <c r="BI207" s="68" t="s">
        <v>143</v>
      </c>
      <c r="BJ207" s="68" t="s">
        <v>143</v>
      </c>
      <c r="BK207" s="68" t="s">
        <v>136</v>
      </c>
      <c r="BL207" s="68" t="s">
        <v>143</v>
      </c>
      <c r="BM207" s="68" t="s">
        <v>200</v>
      </c>
      <c r="BN207" s="68" t="s">
        <v>143</v>
      </c>
      <c r="BO207" s="68" t="s">
        <v>373</v>
      </c>
      <c r="BP207" s="68" t="s">
        <v>143</v>
      </c>
      <c r="BQ207" s="68" t="s">
        <v>1220</v>
      </c>
      <c r="BR207" s="68" t="s">
        <v>5352</v>
      </c>
      <c r="BS207" s="68" t="s">
        <v>8344</v>
      </c>
      <c r="BT207" s="68" t="s">
        <v>8343</v>
      </c>
      <c r="BU207" s="68" t="s">
        <v>8343</v>
      </c>
      <c r="BV207" s="68" t="s">
        <v>135</v>
      </c>
      <c r="BW207" s="68" t="s">
        <v>135</v>
      </c>
      <c r="BX207" s="68" t="s">
        <v>135</v>
      </c>
      <c r="BY207" s="68" t="s">
        <v>148</v>
      </c>
      <c r="BZ207" s="68" t="s">
        <v>3071</v>
      </c>
      <c r="CA207" s="68" t="s">
        <v>174</v>
      </c>
      <c r="CB207" s="68" t="s">
        <v>143</v>
      </c>
      <c r="CC207" s="68" t="s">
        <v>143</v>
      </c>
      <c r="CD207" s="68" t="s">
        <v>143</v>
      </c>
      <c r="CE207" s="68" t="s">
        <v>143</v>
      </c>
      <c r="CF207" s="68" t="s">
        <v>2261</v>
      </c>
      <c r="CG207" s="68" t="s">
        <v>143</v>
      </c>
      <c r="CH207" s="68" t="s">
        <v>143</v>
      </c>
      <c r="CI207" s="68" t="s">
        <v>143</v>
      </c>
      <c r="CJ207" s="68" t="s">
        <v>5272</v>
      </c>
      <c r="CK207" s="68" t="s">
        <v>143</v>
      </c>
      <c r="CL207" s="68" t="s">
        <v>143</v>
      </c>
      <c r="CM207" s="68" t="s">
        <v>143</v>
      </c>
      <c r="CN207" s="68" t="s">
        <v>143</v>
      </c>
      <c r="CO207" s="68" t="s">
        <v>6762</v>
      </c>
      <c r="CP207" s="68" t="s">
        <v>143</v>
      </c>
      <c r="CQ207" s="68" t="s">
        <v>143</v>
      </c>
      <c r="CR207" s="68" t="s">
        <v>143</v>
      </c>
      <c r="CS207" s="68" t="s">
        <v>1</v>
      </c>
      <c r="CT207" s="68" t="s">
        <v>143</v>
      </c>
      <c r="CU207" s="68" t="s">
        <v>1</v>
      </c>
      <c r="CV207" s="68" t="s">
        <v>1985</v>
      </c>
      <c r="CW207" s="68" t="s">
        <v>143</v>
      </c>
      <c r="CX207" s="68" t="s">
        <v>374</v>
      </c>
      <c r="CY207" s="68" t="s">
        <v>166</v>
      </c>
      <c r="CZ207" s="68" t="s">
        <v>136</v>
      </c>
      <c r="DA207" s="68" t="s">
        <v>2007</v>
      </c>
      <c r="DB207" s="68" t="s">
        <v>143</v>
      </c>
      <c r="DC207" s="68" t="s">
        <v>143</v>
      </c>
      <c r="DD207" s="68" t="s">
        <v>373</v>
      </c>
      <c r="DE207" s="68" t="s">
        <v>2419</v>
      </c>
      <c r="DF207" s="68" t="s">
        <v>3277</v>
      </c>
      <c r="DG207" s="68" t="s">
        <v>143</v>
      </c>
      <c r="DH207" s="68" t="s">
        <v>7980</v>
      </c>
      <c r="DI207" s="68" t="s">
        <v>143</v>
      </c>
      <c r="DK207" s="3"/>
    </row>
    <row r="208" spans="1:115" s="68" customFormat="1" ht="25.5" hidden="1" x14ac:dyDescent="0.2">
      <c r="A208" s="73">
        <v>45352</v>
      </c>
      <c r="B208" s="3" t="s">
        <v>15606</v>
      </c>
      <c r="C208" s="68">
        <v>123605</v>
      </c>
      <c r="D208" s="68" t="s">
        <v>8345</v>
      </c>
      <c r="E208" s="68" t="s">
        <v>364</v>
      </c>
      <c r="F208" s="69">
        <v>45363</v>
      </c>
      <c r="G208" s="68" t="s">
        <v>165</v>
      </c>
      <c r="H208" s="68" t="s">
        <v>166</v>
      </c>
      <c r="I208" s="70">
        <f t="shared" ref="I208:I209" si="8">J208</f>
        <v>367.12</v>
      </c>
      <c r="J208" s="70">
        <v>367.12</v>
      </c>
      <c r="K208" s="71">
        <f t="shared" si="6"/>
        <v>1.7080822645024384E-2</v>
      </c>
      <c r="L208" s="71" t="s">
        <v>342</v>
      </c>
      <c r="M208" s="68" t="s">
        <v>7145</v>
      </c>
      <c r="N208" s="68" t="s">
        <v>1151</v>
      </c>
      <c r="O208" s="68" t="s">
        <v>5426</v>
      </c>
      <c r="P208" s="93" t="s">
        <v>6039</v>
      </c>
      <c r="Q208" s="68" t="s">
        <v>170</v>
      </c>
      <c r="R208" s="68" t="s">
        <v>8346</v>
      </c>
      <c r="S208" s="68" t="s">
        <v>5429</v>
      </c>
      <c r="T208" s="68" t="s">
        <v>6986</v>
      </c>
      <c r="U208" s="68" t="s">
        <v>6987</v>
      </c>
      <c r="V208" s="68" t="s">
        <v>136</v>
      </c>
      <c r="W208" s="68" t="s">
        <v>137</v>
      </c>
      <c r="X208" s="68" t="s">
        <v>349</v>
      </c>
      <c r="Y208" s="68" t="s">
        <v>8347</v>
      </c>
      <c r="Z208" s="68" t="s">
        <v>8348</v>
      </c>
      <c r="AA208" s="68" t="s">
        <v>139</v>
      </c>
      <c r="AB208" s="68" t="s">
        <v>323</v>
      </c>
      <c r="AC208" s="68" t="s">
        <v>5272</v>
      </c>
      <c r="AD208" s="68" t="s">
        <v>143</v>
      </c>
      <c r="AE208" s="68" t="s">
        <v>5272</v>
      </c>
      <c r="AF208" s="68" t="s">
        <v>143</v>
      </c>
      <c r="AG208" s="68" t="s">
        <v>235</v>
      </c>
      <c r="AH208" s="68" t="s">
        <v>141</v>
      </c>
      <c r="AI208" s="68" t="s">
        <v>143</v>
      </c>
      <c r="AJ208" s="68" t="s">
        <v>143</v>
      </c>
      <c r="AK208" s="68" t="s">
        <v>207</v>
      </c>
      <c r="AL208" s="68" t="s">
        <v>143</v>
      </c>
      <c r="AM208" s="68" t="s">
        <v>8349</v>
      </c>
      <c r="AN208" s="68" t="s">
        <v>143</v>
      </c>
      <c r="AO208" s="68" t="s">
        <v>5433</v>
      </c>
      <c r="AP208" s="68" t="s">
        <v>5434</v>
      </c>
      <c r="AQ208" s="68" t="s">
        <v>5435</v>
      </c>
      <c r="AR208" s="68" t="s">
        <v>617</v>
      </c>
      <c r="AS208" s="68" t="s">
        <v>231</v>
      </c>
      <c r="AT208" s="68" t="s">
        <v>781</v>
      </c>
      <c r="AU208" s="68" t="s">
        <v>5272</v>
      </c>
      <c r="AV208" s="68" t="s">
        <v>145</v>
      </c>
      <c r="AW208" s="68" t="s">
        <v>146</v>
      </c>
      <c r="AX208" s="68" t="s">
        <v>1154</v>
      </c>
      <c r="AY208" s="68" t="s">
        <v>148</v>
      </c>
      <c r="AZ208" s="68" t="s">
        <v>139</v>
      </c>
      <c r="BA208" s="68" t="s">
        <v>149</v>
      </c>
      <c r="BB208" s="68" t="s">
        <v>150</v>
      </c>
      <c r="BC208" s="68" t="s">
        <v>156</v>
      </c>
      <c r="BD208" s="68" t="s">
        <v>157</v>
      </c>
      <c r="BE208" s="68" t="s">
        <v>303</v>
      </c>
      <c r="BF208" s="68" t="s">
        <v>8348</v>
      </c>
      <c r="BG208" s="68" t="s">
        <v>5272</v>
      </c>
      <c r="BH208" s="68" t="s">
        <v>143</v>
      </c>
      <c r="BI208" s="68" t="s">
        <v>8350</v>
      </c>
      <c r="BJ208" s="68" t="s">
        <v>143</v>
      </c>
      <c r="BK208" s="68" t="s">
        <v>136</v>
      </c>
      <c r="BL208" s="68" t="s">
        <v>143</v>
      </c>
      <c r="BM208" s="68" t="s">
        <v>160</v>
      </c>
      <c r="BN208" s="68" t="s">
        <v>160</v>
      </c>
      <c r="BO208" s="68" t="s">
        <v>143</v>
      </c>
      <c r="BP208" s="68" t="s">
        <v>143</v>
      </c>
      <c r="BQ208" s="68" t="s">
        <v>8351</v>
      </c>
      <c r="BR208" s="68" t="s">
        <v>5352</v>
      </c>
      <c r="BS208" s="68" t="s">
        <v>162</v>
      </c>
      <c r="BT208" s="68" t="s">
        <v>8349</v>
      </c>
      <c r="BU208" s="68" t="s">
        <v>8349</v>
      </c>
      <c r="BV208" s="68" t="s">
        <v>135</v>
      </c>
      <c r="BW208" s="68" t="s">
        <v>8352</v>
      </c>
      <c r="BX208" s="68" t="s">
        <v>135</v>
      </c>
      <c r="BY208" s="68" t="s">
        <v>148</v>
      </c>
      <c r="BZ208" s="68" t="s">
        <v>7486</v>
      </c>
      <c r="CA208" s="68" t="s">
        <v>174</v>
      </c>
      <c r="CB208" s="68" t="s">
        <v>143</v>
      </c>
      <c r="CC208" s="68" t="s">
        <v>143</v>
      </c>
      <c r="CD208" s="68" t="s">
        <v>362</v>
      </c>
      <c r="CE208" s="68" t="s">
        <v>6039</v>
      </c>
      <c r="CF208" s="68" t="s">
        <v>2261</v>
      </c>
      <c r="CG208" s="68" t="s">
        <v>143</v>
      </c>
      <c r="CH208" s="68" t="s">
        <v>143</v>
      </c>
      <c r="CI208" s="68" t="s">
        <v>143</v>
      </c>
      <c r="CJ208" s="68" t="s">
        <v>5272</v>
      </c>
      <c r="CK208" s="68" t="s">
        <v>143</v>
      </c>
      <c r="CL208" s="68" t="s">
        <v>143</v>
      </c>
      <c r="CM208" s="68" t="s">
        <v>143</v>
      </c>
      <c r="CN208" s="68" t="s">
        <v>143</v>
      </c>
      <c r="CO208" s="68" t="s">
        <v>6044</v>
      </c>
      <c r="CP208" s="68" t="s">
        <v>143</v>
      </c>
      <c r="CQ208" s="68" t="s">
        <v>143</v>
      </c>
      <c r="CR208" s="68" t="s">
        <v>143</v>
      </c>
      <c r="CS208" s="68" t="s">
        <v>1</v>
      </c>
      <c r="CT208" s="68" t="s">
        <v>143</v>
      </c>
      <c r="CU208" s="68" t="s">
        <v>1</v>
      </c>
      <c r="CV208" s="68" t="s">
        <v>1985</v>
      </c>
      <c r="CW208" s="68" t="s">
        <v>143</v>
      </c>
      <c r="CX208" s="68" t="s">
        <v>342</v>
      </c>
      <c r="CY208" s="68" t="s">
        <v>166</v>
      </c>
      <c r="CZ208" s="68" t="s">
        <v>136</v>
      </c>
      <c r="DA208" s="68" t="s">
        <v>1989</v>
      </c>
      <c r="DB208" s="68" t="s">
        <v>143</v>
      </c>
      <c r="DC208" s="68" t="s">
        <v>143</v>
      </c>
      <c r="DD208" s="68" t="s">
        <v>364</v>
      </c>
      <c r="DE208" s="68" t="s">
        <v>2419</v>
      </c>
      <c r="DF208" s="68" t="s">
        <v>3995</v>
      </c>
      <c r="DG208" s="68" t="s">
        <v>143</v>
      </c>
      <c r="DH208" s="68" t="s">
        <v>7487</v>
      </c>
      <c r="DI208" s="68" t="s">
        <v>143</v>
      </c>
      <c r="DK208" s="3"/>
    </row>
    <row r="209" spans="1:115" s="68" customFormat="1" hidden="1" x14ac:dyDescent="0.2">
      <c r="A209" s="73">
        <v>45352</v>
      </c>
      <c r="B209" s="3" t="s">
        <v>12737</v>
      </c>
      <c r="C209" s="68">
        <v>123631</v>
      </c>
      <c r="D209" s="68" t="s">
        <v>8276</v>
      </c>
      <c r="E209" s="68" t="s">
        <v>125</v>
      </c>
      <c r="F209" s="69">
        <v>45363</v>
      </c>
      <c r="G209" s="68" t="s">
        <v>257</v>
      </c>
      <c r="H209" s="68" t="s">
        <v>166</v>
      </c>
      <c r="I209" s="70">
        <f t="shared" si="8"/>
        <v>700</v>
      </c>
      <c r="J209" s="70">
        <v>700</v>
      </c>
      <c r="K209" s="71">
        <f t="shared" si="6"/>
        <v>3.2568576627579719E-2</v>
      </c>
      <c r="L209" s="71" t="s">
        <v>374</v>
      </c>
      <c r="M209" s="68" t="s">
        <v>129</v>
      </c>
      <c r="N209" s="68" t="s">
        <v>980</v>
      </c>
      <c r="O209" s="68" t="s">
        <v>8325</v>
      </c>
      <c r="P209" s="93" t="s">
        <v>8353</v>
      </c>
      <c r="Q209" s="68" t="s">
        <v>132</v>
      </c>
      <c r="R209" s="68" t="s">
        <v>8354</v>
      </c>
      <c r="S209" s="68" t="s">
        <v>8355</v>
      </c>
      <c r="T209" s="68" t="s">
        <v>135</v>
      </c>
      <c r="U209" s="68" t="s">
        <v>135</v>
      </c>
      <c r="V209" s="68" t="s">
        <v>136</v>
      </c>
      <c r="W209" s="68" t="s">
        <v>137</v>
      </c>
      <c r="X209" s="68" t="s">
        <v>379</v>
      </c>
      <c r="Y209" s="68" t="s">
        <v>8356</v>
      </c>
      <c r="Z209" s="68" t="s">
        <v>8357</v>
      </c>
      <c r="AA209" s="68" t="s">
        <v>139</v>
      </c>
      <c r="AB209" s="68" t="s">
        <v>140</v>
      </c>
      <c r="AC209" s="68" t="s">
        <v>5272</v>
      </c>
      <c r="AD209" s="68" t="s">
        <v>143</v>
      </c>
      <c r="AE209" s="68" t="s">
        <v>5272</v>
      </c>
      <c r="AF209" s="68" t="s">
        <v>8331</v>
      </c>
      <c r="AG209" s="68" t="s">
        <v>5675</v>
      </c>
      <c r="AH209" s="68" t="s">
        <v>265</v>
      </c>
      <c r="AI209" s="68" t="s">
        <v>143</v>
      </c>
      <c r="AJ209" s="68" t="s">
        <v>143</v>
      </c>
      <c r="AK209" s="68" t="s">
        <v>142</v>
      </c>
      <c r="AL209" s="68" t="s">
        <v>143</v>
      </c>
      <c r="AM209" s="68" t="s">
        <v>7667</v>
      </c>
      <c r="AN209" s="68" t="s">
        <v>143</v>
      </c>
      <c r="AO209" s="68" t="s">
        <v>8332</v>
      </c>
      <c r="AP209" s="68" t="s">
        <v>8333</v>
      </c>
      <c r="AQ209" s="68" t="s">
        <v>8334</v>
      </c>
      <c r="AR209" s="68" t="s">
        <v>148</v>
      </c>
      <c r="AS209" s="68" t="s">
        <v>139</v>
      </c>
      <c r="AT209" s="68" t="s">
        <v>149</v>
      </c>
      <c r="AU209" s="68" t="s">
        <v>8335</v>
      </c>
      <c r="AV209" s="68" t="s">
        <v>990</v>
      </c>
      <c r="AW209" s="68" t="s">
        <v>273</v>
      </c>
      <c r="AX209" s="68" t="s">
        <v>991</v>
      </c>
      <c r="AY209" s="68" t="s">
        <v>148</v>
      </c>
      <c r="AZ209" s="68" t="s">
        <v>139</v>
      </c>
      <c r="BA209" s="68" t="s">
        <v>154</v>
      </c>
      <c r="BB209" s="68" t="s">
        <v>992</v>
      </c>
      <c r="BC209" s="68" t="s">
        <v>156</v>
      </c>
      <c r="BD209" s="68" t="s">
        <v>157</v>
      </c>
      <c r="BE209" s="68" t="s">
        <v>484</v>
      </c>
      <c r="BF209" s="68" t="s">
        <v>8357</v>
      </c>
      <c r="BG209" s="68" t="s">
        <v>5272</v>
      </c>
      <c r="BH209" s="68" t="s">
        <v>143</v>
      </c>
      <c r="BI209" s="68" t="s">
        <v>143</v>
      </c>
      <c r="BJ209" s="68" t="s">
        <v>143</v>
      </c>
      <c r="BK209" s="68" t="s">
        <v>136</v>
      </c>
      <c r="BL209" s="68" t="s">
        <v>143</v>
      </c>
      <c r="BM209" s="68" t="s">
        <v>200</v>
      </c>
      <c r="BN209" s="68" t="s">
        <v>143</v>
      </c>
      <c r="BO209" s="68" t="s">
        <v>143</v>
      </c>
      <c r="BP209" s="68" t="s">
        <v>143</v>
      </c>
      <c r="BQ209" s="68" t="s">
        <v>3010</v>
      </c>
      <c r="BR209" s="68" t="s">
        <v>5784</v>
      </c>
      <c r="BS209" s="68" t="s">
        <v>8358</v>
      </c>
      <c r="BT209" s="68" t="s">
        <v>7667</v>
      </c>
      <c r="BU209" s="68" t="s">
        <v>7667</v>
      </c>
      <c r="BV209" s="68" t="s">
        <v>135</v>
      </c>
      <c r="BW209" s="68" t="s">
        <v>135</v>
      </c>
      <c r="BX209" s="68" t="s">
        <v>135</v>
      </c>
      <c r="BY209" s="68" t="s">
        <v>148</v>
      </c>
      <c r="BZ209" s="68" t="s">
        <v>3078</v>
      </c>
      <c r="CA209" s="68" t="s">
        <v>174</v>
      </c>
      <c r="CB209" s="68" t="s">
        <v>143</v>
      </c>
      <c r="CC209" s="68" t="s">
        <v>143</v>
      </c>
      <c r="CD209" s="68" t="s">
        <v>143</v>
      </c>
      <c r="CE209" s="68" t="s">
        <v>8337</v>
      </c>
      <c r="CF209" s="68" t="s">
        <v>2261</v>
      </c>
      <c r="CG209" s="68" t="s">
        <v>143</v>
      </c>
      <c r="CH209" s="68" t="s">
        <v>143</v>
      </c>
      <c r="CI209" s="68" t="s">
        <v>143</v>
      </c>
      <c r="CJ209" s="68" t="s">
        <v>5272</v>
      </c>
      <c r="CK209" s="68" t="s">
        <v>143</v>
      </c>
      <c r="CL209" s="68" t="s">
        <v>143</v>
      </c>
      <c r="CM209" s="68" t="s">
        <v>143</v>
      </c>
      <c r="CN209" s="68" t="s">
        <v>143</v>
      </c>
      <c r="CO209" s="68" t="s">
        <v>143</v>
      </c>
      <c r="CP209" s="68" t="s">
        <v>143</v>
      </c>
      <c r="CQ209" s="68" t="s">
        <v>143</v>
      </c>
      <c r="CR209" s="68" t="s">
        <v>143</v>
      </c>
      <c r="CS209" s="68" t="s">
        <v>1</v>
      </c>
      <c r="CT209" s="68" t="s">
        <v>143</v>
      </c>
      <c r="CU209" s="68" t="s">
        <v>1</v>
      </c>
      <c r="CV209" s="68" t="s">
        <v>2092</v>
      </c>
      <c r="CW209" s="68" t="s">
        <v>143</v>
      </c>
      <c r="CX209" s="68" t="s">
        <v>374</v>
      </c>
      <c r="CY209" s="68" t="s">
        <v>166</v>
      </c>
      <c r="CZ209" s="68" t="s">
        <v>136</v>
      </c>
      <c r="DA209" s="68" t="s">
        <v>1986</v>
      </c>
      <c r="DB209" s="68" t="s">
        <v>143</v>
      </c>
      <c r="DC209" s="68" t="s">
        <v>143</v>
      </c>
      <c r="DD209" s="68" t="s">
        <v>125</v>
      </c>
      <c r="DE209" s="68" t="s">
        <v>2419</v>
      </c>
      <c r="DF209" s="68" t="s">
        <v>3995</v>
      </c>
      <c r="DG209" s="68" t="s">
        <v>143</v>
      </c>
      <c r="DH209" s="68" t="s">
        <v>143</v>
      </c>
      <c r="DI209" s="68" t="s">
        <v>143</v>
      </c>
      <c r="DK209" s="3"/>
    </row>
    <row r="210" spans="1:115" s="68" customFormat="1" x14ac:dyDescent="0.2">
      <c r="A210" s="73">
        <v>45352</v>
      </c>
      <c r="B210" s="3" t="s">
        <v>19</v>
      </c>
      <c r="C210" s="68">
        <v>123659</v>
      </c>
      <c r="D210" s="68" t="s">
        <v>8017</v>
      </c>
      <c r="E210" s="68" t="s">
        <v>364</v>
      </c>
      <c r="F210" s="69">
        <v>45364</v>
      </c>
      <c r="G210" s="68" t="s">
        <v>126</v>
      </c>
      <c r="H210" s="68" t="s">
        <v>166</v>
      </c>
      <c r="I210" s="70">
        <v>630.41999999999996</v>
      </c>
      <c r="J210" s="70">
        <v>565</v>
      </c>
      <c r="K210" s="71">
        <f t="shared" si="6"/>
        <v>2.9331260110798296E-2</v>
      </c>
      <c r="L210" s="71" t="s">
        <v>374</v>
      </c>
      <c r="M210" s="68" t="s">
        <v>129</v>
      </c>
      <c r="N210" s="68" t="s">
        <v>1056</v>
      </c>
      <c r="O210" s="68" t="s">
        <v>365</v>
      </c>
      <c r="P210" s="93" t="s">
        <v>8359</v>
      </c>
      <c r="Q210" s="68" t="s">
        <v>2863</v>
      </c>
      <c r="R210" s="68" t="s">
        <v>8360</v>
      </c>
      <c r="S210" s="68" t="s">
        <v>8361</v>
      </c>
      <c r="T210" s="68" t="s">
        <v>135</v>
      </c>
      <c r="U210" s="68" t="s">
        <v>135</v>
      </c>
      <c r="V210" s="68" t="s">
        <v>136</v>
      </c>
      <c r="W210" s="68" t="s">
        <v>137</v>
      </c>
      <c r="X210" s="68" t="s">
        <v>173</v>
      </c>
      <c r="Y210" s="68" t="s">
        <v>8362</v>
      </c>
      <c r="Z210" s="68" t="s">
        <v>8363</v>
      </c>
      <c r="AA210" s="68" t="s">
        <v>139</v>
      </c>
      <c r="AB210" s="68" t="s">
        <v>140</v>
      </c>
      <c r="AC210" s="68" t="s">
        <v>5272</v>
      </c>
      <c r="AD210" s="68" t="s">
        <v>143</v>
      </c>
      <c r="AE210" s="68" t="s">
        <v>8364</v>
      </c>
      <c r="AF210" s="68" t="s">
        <v>143</v>
      </c>
      <c r="AG210" s="68" t="s">
        <v>5974</v>
      </c>
      <c r="AH210" s="68" t="s">
        <v>141</v>
      </c>
      <c r="AI210" s="68" t="s">
        <v>143</v>
      </c>
      <c r="AJ210" s="68" t="s">
        <v>8364</v>
      </c>
      <c r="AK210" s="68" t="s">
        <v>142</v>
      </c>
      <c r="AL210" s="68" t="s">
        <v>143</v>
      </c>
      <c r="AM210" s="68" t="s">
        <v>8365</v>
      </c>
      <c r="AN210" s="68" t="s">
        <v>174</v>
      </c>
      <c r="AO210" s="68" t="s">
        <v>227</v>
      </c>
      <c r="AP210" s="68" t="s">
        <v>228</v>
      </c>
      <c r="AQ210" s="68" t="s">
        <v>369</v>
      </c>
      <c r="AR210" s="68" t="s">
        <v>230</v>
      </c>
      <c r="AS210" s="68" t="s">
        <v>231</v>
      </c>
      <c r="AT210" s="68" t="s">
        <v>232</v>
      </c>
      <c r="AU210" s="68" t="s">
        <v>233</v>
      </c>
      <c r="AV210" s="68" t="s">
        <v>145</v>
      </c>
      <c r="AW210" s="68" t="s">
        <v>146</v>
      </c>
      <c r="AX210" s="68" t="s">
        <v>1060</v>
      </c>
      <c r="AY210" s="68" t="s">
        <v>148</v>
      </c>
      <c r="AZ210" s="68" t="s">
        <v>139</v>
      </c>
      <c r="BA210" s="68" t="s">
        <v>149</v>
      </c>
      <c r="BB210" s="68" t="s">
        <v>150</v>
      </c>
      <c r="BC210" s="68" t="s">
        <v>156</v>
      </c>
      <c r="BD210" s="68" t="s">
        <v>157</v>
      </c>
      <c r="BE210" s="68" t="s">
        <v>484</v>
      </c>
      <c r="BF210" s="68" t="s">
        <v>8366</v>
      </c>
      <c r="BG210" s="68" t="s">
        <v>5272</v>
      </c>
      <c r="BH210" s="68" t="s">
        <v>143</v>
      </c>
      <c r="BI210" s="68" t="s">
        <v>143</v>
      </c>
      <c r="BJ210" s="68" t="s">
        <v>143</v>
      </c>
      <c r="BK210" s="68" t="s">
        <v>136</v>
      </c>
      <c r="BL210" s="68" t="s">
        <v>143</v>
      </c>
      <c r="BM210" s="68" t="s">
        <v>160</v>
      </c>
      <c r="BN210" s="68" t="s">
        <v>160</v>
      </c>
      <c r="BO210" s="68" t="s">
        <v>143</v>
      </c>
      <c r="BP210" s="68" t="s">
        <v>143</v>
      </c>
      <c r="BQ210" s="68" t="s">
        <v>2521</v>
      </c>
      <c r="BR210" s="68" t="s">
        <v>5784</v>
      </c>
      <c r="BS210" s="68" t="s">
        <v>241</v>
      </c>
      <c r="BT210" s="68" t="s">
        <v>8364</v>
      </c>
      <c r="BU210" s="68" t="s">
        <v>8364</v>
      </c>
      <c r="BV210" s="68" t="s">
        <v>135</v>
      </c>
      <c r="BW210" s="68" t="s">
        <v>135</v>
      </c>
      <c r="BX210" s="68" t="s">
        <v>135</v>
      </c>
      <c r="BY210" s="68" t="s">
        <v>148</v>
      </c>
      <c r="BZ210" s="68" t="s">
        <v>8367</v>
      </c>
      <c r="CA210" s="68" t="s">
        <v>174</v>
      </c>
      <c r="CB210" s="68" t="s">
        <v>143</v>
      </c>
      <c r="CC210" s="68" t="s">
        <v>143</v>
      </c>
      <c r="CD210" s="68" t="s">
        <v>143</v>
      </c>
      <c r="CE210" s="68" t="s">
        <v>8368</v>
      </c>
      <c r="CF210" s="68" t="s">
        <v>2261</v>
      </c>
      <c r="CG210" s="68" t="s">
        <v>2261</v>
      </c>
      <c r="CH210" s="68" t="s">
        <v>143</v>
      </c>
      <c r="CI210" s="68" t="s">
        <v>143</v>
      </c>
      <c r="CJ210" s="68" t="s">
        <v>5272</v>
      </c>
      <c r="CK210" s="68" t="s">
        <v>143</v>
      </c>
      <c r="CL210" s="68" t="s">
        <v>143</v>
      </c>
      <c r="CM210" s="68" t="s">
        <v>143</v>
      </c>
      <c r="CN210" s="68" t="s">
        <v>143</v>
      </c>
      <c r="CO210" s="68" t="s">
        <v>7155</v>
      </c>
      <c r="CP210" s="68" t="s">
        <v>143</v>
      </c>
      <c r="CQ210" s="68" t="s">
        <v>143</v>
      </c>
      <c r="CR210" s="68" t="s">
        <v>143</v>
      </c>
      <c r="CS210" s="68" t="s">
        <v>1</v>
      </c>
      <c r="CT210" s="68" t="s">
        <v>143</v>
      </c>
      <c r="CU210" s="68" t="s">
        <v>1</v>
      </c>
      <c r="CV210" s="68" t="s">
        <v>2092</v>
      </c>
      <c r="CW210" s="68" t="s">
        <v>2092</v>
      </c>
      <c r="CX210" s="68" t="s">
        <v>374</v>
      </c>
      <c r="CY210" s="68" t="s">
        <v>166</v>
      </c>
      <c r="CZ210" s="68" t="s">
        <v>136</v>
      </c>
      <c r="DA210" s="68" t="s">
        <v>2007</v>
      </c>
      <c r="DB210" s="68" t="s">
        <v>143</v>
      </c>
      <c r="DC210" s="68" t="s">
        <v>143</v>
      </c>
      <c r="DD210" s="68" t="s">
        <v>364</v>
      </c>
      <c r="DE210" s="68" t="s">
        <v>2419</v>
      </c>
      <c r="DF210" s="68" t="s">
        <v>3277</v>
      </c>
      <c r="DG210" s="68" t="s">
        <v>143</v>
      </c>
      <c r="DH210" s="68" t="s">
        <v>7156</v>
      </c>
      <c r="DI210" s="68" t="s">
        <v>143</v>
      </c>
      <c r="DK210" s="3"/>
    </row>
    <row r="211" spans="1:115" s="68" customFormat="1" ht="25.5" hidden="1" x14ac:dyDescent="0.2">
      <c r="A211" s="73">
        <v>45352</v>
      </c>
      <c r="B211" s="3" t="s">
        <v>6281</v>
      </c>
      <c r="C211" s="68">
        <v>123677</v>
      </c>
      <c r="D211" s="68" t="s">
        <v>8369</v>
      </c>
      <c r="E211" s="68" t="s">
        <v>5495</v>
      </c>
      <c r="F211" s="69">
        <v>45363</v>
      </c>
      <c r="G211" s="68" t="s">
        <v>165</v>
      </c>
      <c r="H211" s="68" t="s">
        <v>166</v>
      </c>
      <c r="I211" s="70">
        <f>J211</f>
        <v>65.75</v>
      </c>
      <c r="J211" s="70">
        <v>65.75</v>
      </c>
      <c r="K211" s="71">
        <f t="shared" si="6"/>
        <v>3.0591198760905238E-3</v>
      </c>
      <c r="L211" s="71" t="s">
        <v>1819</v>
      </c>
      <c r="M211" s="68" t="s">
        <v>129</v>
      </c>
      <c r="N211" s="68" t="s">
        <v>219</v>
      </c>
      <c r="O211" s="68" t="s">
        <v>6867</v>
      </c>
      <c r="P211" s="93" t="s">
        <v>8370</v>
      </c>
      <c r="Q211" s="68" t="s">
        <v>170</v>
      </c>
      <c r="R211" s="68" t="s">
        <v>8371</v>
      </c>
      <c r="S211" s="68" t="s">
        <v>3670</v>
      </c>
      <c r="T211" s="68" t="s">
        <v>135</v>
      </c>
      <c r="U211" s="68" t="s">
        <v>135</v>
      </c>
      <c r="V211" s="68" t="s">
        <v>136</v>
      </c>
      <c r="W211" s="68" t="s">
        <v>137</v>
      </c>
      <c r="X211" s="68" t="s">
        <v>225</v>
      </c>
      <c r="Y211" s="68" t="s">
        <v>8372</v>
      </c>
      <c r="Z211" s="68" t="s">
        <v>8373</v>
      </c>
      <c r="AA211" s="68" t="s">
        <v>139</v>
      </c>
      <c r="AB211" s="68" t="s">
        <v>140</v>
      </c>
      <c r="AC211" s="68" t="s">
        <v>5272</v>
      </c>
      <c r="AD211" s="68" t="s">
        <v>143</v>
      </c>
      <c r="AE211" s="68" t="s">
        <v>5272</v>
      </c>
      <c r="AF211" s="68" t="s">
        <v>143</v>
      </c>
      <c r="AG211" s="68" t="s">
        <v>235</v>
      </c>
      <c r="AH211" s="68" t="s">
        <v>141</v>
      </c>
      <c r="AI211" s="68" t="s">
        <v>143</v>
      </c>
      <c r="AJ211" s="68" t="s">
        <v>143</v>
      </c>
      <c r="AK211" s="68" t="s">
        <v>142</v>
      </c>
      <c r="AL211" s="68" t="s">
        <v>143</v>
      </c>
      <c r="AM211" s="68" t="s">
        <v>8374</v>
      </c>
      <c r="AN211" s="68" t="s">
        <v>143</v>
      </c>
      <c r="AO211" s="68" t="s">
        <v>6873</v>
      </c>
      <c r="AP211" s="68" t="s">
        <v>3672</v>
      </c>
      <c r="AQ211" s="68" t="s">
        <v>6874</v>
      </c>
      <c r="AR211" s="68" t="s">
        <v>178</v>
      </c>
      <c r="AS211" s="68" t="s">
        <v>179</v>
      </c>
      <c r="AT211" s="68" t="s">
        <v>180</v>
      </c>
      <c r="AU211" s="68" t="s">
        <v>3674</v>
      </c>
      <c r="AV211" s="68" t="s">
        <v>234</v>
      </c>
      <c r="AW211" s="68" t="s">
        <v>165</v>
      </c>
      <c r="AX211" s="68" t="s">
        <v>235</v>
      </c>
      <c r="AY211" s="68" t="s">
        <v>148</v>
      </c>
      <c r="AZ211" s="68" t="s">
        <v>139</v>
      </c>
      <c r="BA211" s="68" t="s">
        <v>875</v>
      </c>
      <c r="BB211" s="68" t="s">
        <v>150</v>
      </c>
      <c r="BC211" s="68" t="s">
        <v>156</v>
      </c>
      <c r="BD211" s="68" t="s">
        <v>157</v>
      </c>
      <c r="BE211" s="68" t="s">
        <v>303</v>
      </c>
      <c r="BF211" s="68" t="s">
        <v>8373</v>
      </c>
      <c r="BG211" s="68" t="s">
        <v>5272</v>
      </c>
      <c r="BH211" s="68" t="s">
        <v>143</v>
      </c>
      <c r="BI211" s="68" t="s">
        <v>143</v>
      </c>
      <c r="BJ211" s="68" t="s">
        <v>143</v>
      </c>
      <c r="BK211" s="68" t="s">
        <v>224</v>
      </c>
      <c r="BL211" s="68" t="s">
        <v>143</v>
      </c>
      <c r="BM211" s="68" t="s">
        <v>160</v>
      </c>
      <c r="BN211" s="68" t="s">
        <v>143</v>
      </c>
      <c r="BO211" s="68" t="s">
        <v>143</v>
      </c>
      <c r="BP211" s="68" t="s">
        <v>143</v>
      </c>
      <c r="BQ211" s="68" t="s">
        <v>8375</v>
      </c>
      <c r="BR211" s="68" t="s">
        <v>5352</v>
      </c>
      <c r="BS211" s="68" t="s">
        <v>162</v>
      </c>
      <c r="BT211" s="68" t="s">
        <v>8374</v>
      </c>
      <c r="BU211" s="68" t="s">
        <v>8374</v>
      </c>
      <c r="BV211" s="68" t="s">
        <v>135</v>
      </c>
      <c r="BW211" s="68" t="s">
        <v>135</v>
      </c>
      <c r="BX211" s="68" t="s">
        <v>135</v>
      </c>
      <c r="BY211" s="68" t="s">
        <v>148</v>
      </c>
      <c r="BZ211" s="68" t="s">
        <v>2932</v>
      </c>
      <c r="CA211" s="68" t="s">
        <v>174</v>
      </c>
      <c r="CB211" s="68" t="s">
        <v>143</v>
      </c>
      <c r="CC211" s="68" t="s">
        <v>143</v>
      </c>
      <c r="CD211" s="68" t="s">
        <v>143</v>
      </c>
      <c r="CE211" s="68" t="s">
        <v>143</v>
      </c>
      <c r="CF211" s="68" t="s">
        <v>2261</v>
      </c>
      <c r="CG211" s="68" t="s">
        <v>143</v>
      </c>
      <c r="CH211" s="68" t="s">
        <v>143</v>
      </c>
      <c r="CI211" s="68" t="s">
        <v>143</v>
      </c>
      <c r="CJ211" s="68" t="s">
        <v>5272</v>
      </c>
      <c r="CK211" s="68" t="s">
        <v>143</v>
      </c>
      <c r="CL211" s="68" t="s">
        <v>143</v>
      </c>
      <c r="CM211" s="68" t="s">
        <v>143</v>
      </c>
      <c r="CN211" s="68" t="s">
        <v>143</v>
      </c>
      <c r="CO211" s="68" t="s">
        <v>6876</v>
      </c>
      <c r="CP211" s="68" t="s">
        <v>143</v>
      </c>
      <c r="CQ211" s="68" t="s">
        <v>143</v>
      </c>
      <c r="CR211" s="68" t="s">
        <v>143</v>
      </c>
      <c r="CS211" s="68" t="s">
        <v>1</v>
      </c>
      <c r="CT211" s="68" t="s">
        <v>143</v>
      </c>
      <c r="CU211" s="68" t="s">
        <v>1</v>
      </c>
      <c r="CV211" s="68" t="s">
        <v>1985</v>
      </c>
      <c r="CW211" s="68" t="s">
        <v>143</v>
      </c>
      <c r="CX211" s="68" t="s">
        <v>1819</v>
      </c>
      <c r="CY211" s="68" t="s">
        <v>166</v>
      </c>
      <c r="CZ211" s="68" t="s">
        <v>224</v>
      </c>
      <c r="DA211" s="68" t="s">
        <v>1989</v>
      </c>
      <c r="DB211" s="68" t="s">
        <v>143</v>
      </c>
      <c r="DC211" s="68" t="s">
        <v>6653</v>
      </c>
      <c r="DD211" s="68" t="s">
        <v>5495</v>
      </c>
      <c r="DE211" s="68" t="s">
        <v>2419</v>
      </c>
      <c r="DF211" s="68" t="s">
        <v>3995</v>
      </c>
      <c r="DG211" s="68" t="s">
        <v>143</v>
      </c>
      <c r="DH211" s="68" t="s">
        <v>8376</v>
      </c>
      <c r="DI211" s="68" t="s">
        <v>143</v>
      </c>
      <c r="DK211" s="3"/>
    </row>
    <row r="212" spans="1:115" s="68" customFormat="1" hidden="1" x14ac:dyDescent="0.2">
      <c r="A212" s="73">
        <v>45352</v>
      </c>
      <c r="B212" s="3" t="s">
        <v>12718</v>
      </c>
      <c r="C212" s="68">
        <v>123893</v>
      </c>
      <c r="D212" s="68" t="s">
        <v>8338</v>
      </c>
      <c r="E212" s="68" t="s">
        <v>373</v>
      </c>
      <c r="F212" s="69">
        <v>45365</v>
      </c>
      <c r="G212" s="68" t="s">
        <v>257</v>
      </c>
      <c r="H212" s="68" t="s">
        <v>166</v>
      </c>
      <c r="I212" s="70">
        <v>778.48</v>
      </c>
      <c r="J212" s="70">
        <v>628.67999999999995</v>
      </c>
      <c r="K212" s="71">
        <f t="shared" si="6"/>
        <v>3.6219979332911802E-2</v>
      </c>
      <c r="L212" s="71" t="s">
        <v>374</v>
      </c>
      <c r="M212" s="68" t="s">
        <v>7145</v>
      </c>
      <c r="N212" s="68" t="s">
        <v>1224</v>
      </c>
      <c r="O212" s="68" t="s">
        <v>8377</v>
      </c>
      <c r="P212" s="93" t="s">
        <v>7973</v>
      </c>
      <c r="Q212" s="68" t="s">
        <v>2863</v>
      </c>
      <c r="R212" s="68" t="s">
        <v>8378</v>
      </c>
      <c r="S212" s="68" t="s">
        <v>3065</v>
      </c>
      <c r="T212" s="68" t="s">
        <v>135</v>
      </c>
      <c r="U212" s="68" t="s">
        <v>135</v>
      </c>
      <c r="V212" s="68" t="s">
        <v>506</v>
      </c>
      <c r="W212" s="68" t="s">
        <v>137</v>
      </c>
      <c r="X212" s="68" t="s">
        <v>4976</v>
      </c>
      <c r="Y212" s="68" t="s">
        <v>8379</v>
      </c>
      <c r="Z212" s="68" t="s">
        <v>8380</v>
      </c>
      <c r="AA212" s="68" t="s">
        <v>139</v>
      </c>
      <c r="AB212" s="68" t="s">
        <v>323</v>
      </c>
      <c r="AC212" s="68" t="s">
        <v>5272</v>
      </c>
      <c r="AD212" s="68" t="s">
        <v>143</v>
      </c>
      <c r="AE212" s="68" t="s">
        <v>5272</v>
      </c>
      <c r="AF212" s="68" t="s">
        <v>8381</v>
      </c>
      <c r="AG212" s="68" t="s">
        <v>5675</v>
      </c>
      <c r="AH212" s="68" t="s">
        <v>265</v>
      </c>
      <c r="AI212" s="68" t="s">
        <v>143</v>
      </c>
      <c r="AJ212" s="68" t="s">
        <v>143</v>
      </c>
      <c r="AK212" s="68" t="s">
        <v>207</v>
      </c>
      <c r="AL212" s="68" t="s">
        <v>143</v>
      </c>
      <c r="AM212" s="68" t="s">
        <v>8382</v>
      </c>
      <c r="AN212" s="68" t="s">
        <v>143</v>
      </c>
      <c r="AO212" s="68" t="s">
        <v>8383</v>
      </c>
      <c r="AP212" s="68" t="s">
        <v>8384</v>
      </c>
      <c r="AQ212" s="68" t="s">
        <v>8385</v>
      </c>
      <c r="AR212" s="68" t="s">
        <v>2177</v>
      </c>
      <c r="AS212" s="68" t="s">
        <v>231</v>
      </c>
      <c r="AT212" s="68" t="s">
        <v>6425</v>
      </c>
      <c r="AU212" s="68" t="s">
        <v>8386</v>
      </c>
      <c r="AV212" s="68" t="s">
        <v>990</v>
      </c>
      <c r="AW212" s="68" t="s">
        <v>273</v>
      </c>
      <c r="AX212" s="68" t="s">
        <v>1232</v>
      </c>
      <c r="AY212" s="68" t="s">
        <v>148</v>
      </c>
      <c r="AZ212" s="68" t="s">
        <v>139</v>
      </c>
      <c r="BA212" s="68" t="s">
        <v>154</v>
      </c>
      <c r="BB212" s="68" t="s">
        <v>992</v>
      </c>
      <c r="BC212" s="68" t="s">
        <v>156</v>
      </c>
      <c r="BD212" s="68" t="s">
        <v>157</v>
      </c>
      <c r="BE212" s="68" t="s">
        <v>484</v>
      </c>
      <c r="BF212" s="68" t="s">
        <v>8380</v>
      </c>
      <c r="BG212" s="68" t="s">
        <v>5272</v>
      </c>
      <c r="BH212" s="68" t="s">
        <v>143</v>
      </c>
      <c r="BI212" s="68" t="s">
        <v>143</v>
      </c>
      <c r="BJ212" s="68" t="s">
        <v>143</v>
      </c>
      <c r="BK212" s="68" t="s">
        <v>136</v>
      </c>
      <c r="BL212" s="68" t="s">
        <v>143</v>
      </c>
      <c r="BM212" s="68" t="s">
        <v>200</v>
      </c>
      <c r="BN212" s="68" t="s">
        <v>143</v>
      </c>
      <c r="BO212" s="68" t="s">
        <v>373</v>
      </c>
      <c r="BP212" s="68" t="s">
        <v>143</v>
      </c>
      <c r="BQ212" s="68" t="s">
        <v>6647</v>
      </c>
      <c r="BR212" s="68" t="s">
        <v>5784</v>
      </c>
      <c r="BS212" s="68" t="s">
        <v>8387</v>
      </c>
      <c r="BT212" s="68" t="s">
        <v>8388</v>
      </c>
      <c r="BU212" s="68" t="s">
        <v>8388</v>
      </c>
      <c r="BV212" s="68" t="s">
        <v>135</v>
      </c>
      <c r="BW212" s="68" t="s">
        <v>135</v>
      </c>
      <c r="BX212" s="68" t="s">
        <v>135</v>
      </c>
      <c r="BY212" s="68" t="s">
        <v>148</v>
      </c>
      <c r="BZ212" s="68" t="s">
        <v>3071</v>
      </c>
      <c r="CA212" s="68" t="s">
        <v>2415</v>
      </c>
      <c r="CB212" s="68" t="s">
        <v>143</v>
      </c>
      <c r="CC212" s="68" t="s">
        <v>143</v>
      </c>
      <c r="CD212" s="68" t="s">
        <v>143</v>
      </c>
      <c r="CE212" s="68" t="s">
        <v>143</v>
      </c>
      <c r="CF212" s="68" t="s">
        <v>6424</v>
      </c>
      <c r="CG212" s="68" t="s">
        <v>143</v>
      </c>
      <c r="CH212" s="68" t="s">
        <v>143</v>
      </c>
      <c r="CI212" s="68" t="s">
        <v>143</v>
      </c>
      <c r="CJ212" s="68" t="s">
        <v>5272</v>
      </c>
      <c r="CK212" s="68" t="s">
        <v>143</v>
      </c>
      <c r="CL212" s="68" t="s">
        <v>143</v>
      </c>
      <c r="CM212" s="68" t="s">
        <v>143</v>
      </c>
      <c r="CN212" s="68" t="s">
        <v>143</v>
      </c>
      <c r="CO212" s="68" t="s">
        <v>143</v>
      </c>
      <c r="CP212" s="68" t="s">
        <v>143</v>
      </c>
      <c r="CQ212" s="68" t="s">
        <v>143</v>
      </c>
      <c r="CR212" s="68" t="s">
        <v>143</v>
      </c>
      <c r="CS212" s="68" t="s">
        <v>1</v>
      </c>
      <c r="CT212" s="68" t="s">
        <v>143</v>
      </c>
      <c r="CU212" s="68" t="s">
        <v>1</v>
      </c>
      <c r="CV212" s="68" t="s">
        <v>2092</v>
      </c>
      <c r="CW212" s="68" t="s">
        <v>143</v>
      </c>
      <c r="CX212" s="68" t="s">
        <v>374</v>
      </c>
      <c r="CY212" s="68" t="s">
        <v>166</v>
      </c>
      <c r="CZ212" s="68" t="s">
        <v>136</v>
      </c>
      <c r="DA212" s="68" t="s">
        <v>2007</v>
      </c>
      <c r="DB212" s="68" t="s">
        <v>143</v>
      </c>
      <c r="DC212" s="68" t="s">
        <v>143</v>
      </c>
      <c r="DD212" s="68" t="s">
        <v>373</v>
      </c>
      <c r="DE212" s="68" t="s">
        <v>2419</v>
      </c>
      <c r="DF212" s="68" t="s">
        <v>5859</v>
      </c>
      <c r="DG212" s="68" t="s">
        <v>143</v>
      </c>
      <c r="DH212" s="68" t="s">
        <v>143</v>
      </c>
      <c r="DI212" s="68" t="s">
        <v>143</v>
      </c>
      <c r="DK212" s="3"/>
    </row>
    <row r="213" spans="1:115" s="68" customFormat="1" ht="25.5" hidden="1" x14ac:dyDescent="0.2">
      <c r="A213" s="73">
        <v>45352</v>
      </c>
      <c r="B213" s="3" t="s">
        <v>12718</v>
      </c>
      <c r="C213" s="68">
        <v>123900</v>
      </c>
      <c r="D213" s="68" t="s">
        <v>8389</v>
      </c>
      <c r="E213" s="68" t="s">
        <v>7158</v>
      </c>
      <c r="F213" s="69">
        <v>45365</v>
      </c>
      <c r="G213" s="68" t="s">
        <v>165</v>
      </c>
      <c r="H213" s="68" t="s">
        <v>166</v>
      </c>
      <c r="I213" s="70">
        <f t="shared" ref="I213:I215" si="9">J213</f>
        <v>96</v>
      </c>
      <c r="J213" s="70">
        <v>96</v>
      </c>
      <c r="K213" s="71">
        <f t="shared" si="6"/>
        <v>4.466547651782362E-3</v>
      </c>
      <c r="L213" s="71" t="s">
        <v>2922</v>
      </c>
      <c r="M213" s="68" t="s">
        <v>7246</v>
      </c>
      <c r="N213" s="68" t="s">
        <v>219</v>
      </c>
      <c r="O213" s="68" t="s">
        <v>8390</v>
      </c>
      <c r="P213" s="93" t="s">
        <v>8391</v>
      </c>
      <c r="Q213" s="68" t="s">
        <v>170</v>
      </c>
      <c r="R213" s="68" t="s">
        <v>8392</v>
      </c>
      <c r="S213" s="68" t="s">
        <v>8393</v>
      </c>
      <c r="T213" s="68" t="s">
        <v>135</v>
      </c>
      <c r="U213" s="68" t="s">
        <v>135</v>
      </c>
      <c r="V213" s="68" t="s">
        <v>506</v>
      </c>
      <c r="W213" s="68" t="s">
        <v>137</v>
      </c>
      <c r="X213" s="68" t="s">
        <v>225</v>
      </c>
      <c r="Y213" s="68" t="s">
        <v>8394</v>
      </c>
      <c r="Z213" s="68" t="s">
        <v>8395</v>
      </c>
      <c r="AA213" s="68" t="s">
        <v>139</v>
      </c>
      <c r="AB213" s="68" t="s">
        <v>226</v>
      </c>
      <c r="AC213" s="68" t="s">
        <v>5272</v>
      </c>
      <c r="AD213" s="68" t="s">
        <v>143</v>
      </c>
      <c r="AE213" s="68" t="s">
        <v>5272</v>
      </c>
      <c r="AF213" s="68" t="s">
        <v>143</v>
      </c>
      <c r="AG213" s="68" t="s">
        <v>235</v>
      </c>
      <c r="AH213" s="68" t="s">
        <v>141</v>
      </c>
      <c r="AI213" s="68" t="s">
        <v>143</v>
      </c>
      <c r="AJ213" s="68" t="s">
        <v>143</v>
      </c>
      <c r="AK213" s="68" t="s">
        <v>207</v>
      </c>
      <c r="AL213" s="68" t="s">
        <v>143</v>
      </c>
      <c r="AM213" s="68" t="s">
        <v>6120</v>
      </c>
      <c r="AN213" s="68" t="s">
        <v>143</v>
      </c>
      <c r="AO213" s="68" t="s">
        <v>8396</v>
      </c>
      <c r="AP213" s="68" t="s">
        <v>8397</v>
      </c>
      <c r="AQ213" s="68" t="s">
        <v>8398</v>
      </c>
      <c r="AR213" s="68" t="s">
        <v>353</v>
      </c>
      <c r="AS213" s="68" t="s">
        <v>231</v>
      </c>
      <c r="AT213" s="68" t="s">
        <v>354</v>
      </c>
      <c r="AU213" s="68" t="s">
        <v>8399</v>
      </c>
      <c r="AV213" s="68" t="s">
        <v>234</v>
      </c>
      <c r="AW213" s="68" t="s">
        <v>165</v>
      </c>
      <c r="AX213" s="68" t="s">
        <v>235</v>
      </c>
      <c r="AY213" s="68" t="s">
        <v>148</v>
      </c>
      <c r="AZ213" s="68" t="s">
        <v>139</v>
      </c>
      <c r="BA213" s="68" t="s">
        <v>875</v>
      </c>
      <c r="BB213" s="68" t="s">
        <v>150</v>
      </c>
      <c r="BC213" s="68" t="s">
        <v>156</v>
      </c>
      <c r="BD213" s="68" t="s">
        <v>157</v>
      </c>
      <c r="BE213" s="68" t="s">
        <v>303</v>
      </c>
      <c r="BF213" s="68" t="s">
        <v>8395</v>
      </c>
      <c r="BG213" s="68" t="s">
        <v>5272</v>
      </c>
      <c r="BH213" s="68" t="s">
        <v>143</v>
      </c>
      <c r="BI213" s="68" t="s">
        <v>143</v>
      </c>
      <c r="BJ213" s="68" t="s">
        <v>143</v>
      </c>
      <c r="BK213" s="68" t="s">
        <v>506</v>
      </c>
      <c r="BL213" s="68" t="s">
        <v>143</v>
      </c>
      <c r="BM213" s="68" t="s">
        <v>160</v>
      </c>
      <c r="BN213" s="68" t="s">
        <v>143</v>
      </c>
      <c r="BO213" s="68" t="s">
        <v>7158</v>
      </c>
      <c r="BP213" s="68" t="s">
        <v>143</v>
      </c>
      <c r="BQ213" s="68" t="s">
        <v>1984</v>
      </c>
      <c r="BR213" s="68" t="s">
        <v>5352</v>
      </c>
      <c r="BS213" s="68" t="s">
        <v>162</v>
      </c>
      <c r="BT213" s="68" t="s">
        <v>6120</v>
      </c>
      <c r="BU213" s="68" t="s">
        <v>6120</v>
      </c>
      <c r="BV213" s="68" t="s">
        <v>135</v>
      </c>
      <c r="BW213" s="68" t="s">
        <v>135</v>
      </c>
      <c r="BX213" s="68" t="s">
        <v>135</v>
      </c>
      <c r="BY213" s="68" t="s">
        <v>148</v>
      </c>
      <c r="BZ213" s="68" t="s">
        <v>8400</v>
      </c>
      <c r="CA213" s="68" t="s">
        <v>174</v>
      </c>
      <c r="CB213" s="68" t="s">
        <v>143</v>
      </c>
      <c r="CC213" s="68" t="s">
        <v>143</v>
      </c>
      <c r="CD213" s="68" t="s">
        <v>143</v>
      </c>
      <c r="CE213" s="68" t="s">
        <v>143</v>
      </c>
      <c r="CF213" s="68" t="s">
        <v>2261</v>
      </c>
      <c r="CG213" s="68" t="s">
        <v>143</v>
      </c>
      <c r="CH213" s="68" t="s">
        <v>143</v>
      </c>
      <c r="CI213" s="68" t="s">
        <v>143</v>
      </c>
      <c r="CJ213" s="68" t="s">
        <v>5272</v>
      </c>
      <c r="CK213" s="68" t="s">
        <v>143</v>
      </c>
      <c r="CL213" s="68" t="s">
        <v>143</v>
      </c>
      <c r="CM213" s="68" t="s">
        <v>143</v>
      </c>
      <c r="CN213" s="68" t="s">
        <v>143</v>
      </c>
      <c r="CO213" s="68" t="s">
        <v>8401</v>
      </c>
      <c r="CP213" s="68" t="s">
        <v>143</v>
      </c>
      <c r="CQ213" s="68" t="s">
        <v>143</v>
      </c>
      <c r="CR213" s="68" t="s">
        <v>143</v>
      </c>
      <c r="CS213" s="68" t="s">
        <v>1</v>
      </c>
      <c r="CT213" s="68" t="s">
        <v>143</v>
      </c>
      <c r="CU213" s="68" t="s">
        <v>1</v>
      </c>
      <c r="CV213" s="68" t="s">
        <v>1985</v>
      </c>
      <c r="CW213" s="68" t="s">
        <v>143</v>
      </c>
      <c r="CX213" s="68" t="s">
        <v>2922</v>
      </c>
      <c r="CY213" s="68" t="s">
        <v>166</v>
      </c>
      <c r="CZ213" s="68" t="s">
        <v>506</v>
      </c>
      <c r="DA213" s="68" t="s">
        <v>2007</v>
      </c>
      <c r="DB213" s="68" t="s">
        <v>143</v>
      </c>
      <c r="DC213" s="68" t="s">
        <v>225</v>
      </c>
      <c r="DD213" s="68" t="s">
        <v>7158</v>
      </c>
      <c r="DE213" s="68" t="s">
        <v>2419</v>
      </c>
      <c r="DF213" s="68" t="s">
        <v>5859</v>
      </c>
      <c r="DG213" s="68" t="s">
        <v>143</v>
      </c>
      <c r="DH213" s="68" t="s">
        <v>8402</v>
      </c>
      <c r="DI213" s="68" t="s">
        <v>143</v>
      </c>
      <c r="DK213" s="3"/>
    </row>
    <row r="214" spans="1:115" s="68" customFormat="1" ht="25.5" hidden="1" x14ac:dyDescent="0.2">
      <c r="A214" s="73">
        <v>45352</v>
      </c>
      <c r="B214" s="3" t="s">
        <v>12737</v>
      </c>
      <c r="C214" s="68">
        <v>123904</v>
      </c>
      <c r="D214" s="68" t="s">
        <v>8276</v>
      </c>
      <c r="E214" s="68" t="s">
        <v>125</v>
      </c>
      <c r="F214" s="69">
        <v>45364</v>
      </c>
      <c r="G214" s="68" t="s">
        <v>257</v>
      </c>
      <c r="H214" s="68" t="s">
        <v>166</v>
      </c>
      <c r="I214" s="70">
        <f t="shared" si="9"/>
        <v>410.71</v>
      </c>
      <c r="J214" s="70">
        <v>410.71</v>
      </c>
      <c r="K214" s="71">
        <f t="shared" si="6"/>
        <v>1.910891443816181E-2</v>
      </c>
      <c r="L214" s="71" t="s">
        <v>374</v>
      </c>
      <c r="M214" s="68" t="s">
        <v>129</v>
      </c>
      <c r="N214" s="68" t="s">
        <v>527</v>
      </c>
      <c r="O214" s="68" t="s">
        <v>528</v>
      </c>
      <c r="P214" s="93" t="s">
        <v>8403</v>
      </c>
      <c r="Q214" s="68" t="s">
        <v>530</v>
      </c>
      <c r="R214" s="68" t="s">
        <v>8404</v>
      </c>
      <c r="S214" s="68" t="s">
        <v>8405</v>
      </c>
      <c r="T214" s="68" t="s">
        <v>135</v>
      </c>
      <c r="U214" s="68" t="s">
        <v>135</v>
      </c>
      <c r="V214" s="68" t="s">
        <v>136</v>
      </c>
      <c r="W214" s="68" t="s">
        <v>137</v>
      </c>
      <c r="X214" s="68" t="s">
        <v>4976</v>
      </c>
      <c r="Y214" s="68" t="s">
        <v>8406</v>
      </c>
      <c r="Z214" s="68" t="s">
        <v>8407</v>
      </c>
      <c r="AA214" s="68" t="s">
        <v>139</v>
      </c>
      <c r="AB214" s="68" t="s">
        <v>140</v>
      </c>
      <c r="AC214" s="68" t="s">
        <v>5272</v>
      </c>
      <c r="AD214" s="68" t="s">
        <v>143</v>
      </c>
      <c r="AE214" s="68" t="s">
        <v>5272</v>
      </c>
      <c r="AF214" s="68" t="s">
        <v>8381</v>
      </c>
      <c r="AG214" s="68" t="s">
        <v>5675</v>
      </c>
      <c r="AH214" s="68" t="s">
        <v>265</v>
      </c>
      <c r="AI214" s="68" t="s">
        <v>143</v>
      </c>
      <c r="AJ214" s="68" t="s">
        <v>143</v>
      </c>
      <c r="AK214" s="68" t="s">
        <v>142</v>
      </c>
      <c r="AL214" s="68" t="s">
        <v>143</v>
      </c>
      <c r="AM214" s="68" t="s">
        <v>5874</v>
      </c>
      <c r="AN214" s="68" t="s">
        <v>143</v>
      </c>
      <c r="AO214" s="68" t="s">
        <v>533</v>
      </c>
      <c r="AP214" s="68" t="s">
        <v>534</v>
      </c>
      <c r="AQ214" s="68" t="s">
        <v>309</v>
      </c>
      <c r="AR214" s="68" t="s">
        <v>148</v>
      </c>
      <c r="AS214" s="68" t="s">
        <v>139</v>
      </c>
      <c r="AT214" s="68" t="s">
        <v>508</v>
      </c>
      <c r="AU214" s="68" t="s">
        <v>535</v>
      </c>
      <c r="AV214" s="68" t="s">
        <v>536</v>
      </c>
      <c r="AW214" s="68" t="s">
        <v>273</v>
      </c>
      <c r="AX214" s="68" t="s">
        <v>537</v>
      </c>
      <c r="AY214" s="68" t="s">
        <v>148</v>
      </c>
      <c r="AZ214" s="68" t="s">
        <v>139</v>
      </c>
      <c r="BA214" s="68" t="s">
        <v>154</v>
      </c>
      <c r="BB214" s="68" t="s">
        <v>275</v>
      </c>
      <c r="BC214" s="68" t="s">
        <v>156</v>
      </c>
      <c r="BD214" s="68" t="s">
        <v>157</v>
      </c>
      <c r="BE214" s="68" t="s">
        <v>303</v>
      </c>
      <c r="BF214" s="68" t="s">
        <v>8408</v>
      </c>
      <c r="BG214" s="68" t="s">
        <v>5272</v>
      </c>
      <c r="BH214" s="68" t="s">
        <v>530</v>
      </c>
      <c r="BI214" s="68" t="s">
        <v>143</v>
      </c>
      <c r="BJ214" s="68" t="s">
        <v>143</v>
      </c>
      <c r="BK214" s="68" t="s">
        <v>136</v>
      </c>
      <c r="BL214" s="68" t="s">
        <v>136</v>
      </c>
      <c r="BM214" s="68" t="s">
        <v>200</v>
      </c>
      <c r="BN214" s="68" t="s">
        <v>200</v>
      </c>
      <c r="BO214" s="68" t="s">
        <v>143</v>
      </c>
      <c r="BP214" s="68" t="s">
        <v>143</v>
      </c>
      <c r="BQ214" s="68" t="s">
        <v>8409</v>
      </c>
      <c r="BR214" s="68" t="s">
        <v>5352</v>
      </c>
      <c r="BS214" s="68" t="s">
        <v>162</v>
      </c>
      <c r="BT214" s="68" t="s">
        <v>5874</v>
      </c>
      <c r="BU214" s="68" t="s">
        <v>5874</v>
      </c>
      <c r="BV214" s="68" t="s">
        <v>135</v>
      </c>
      <c r="BW214" s="68" t="s">
        <v>135</v>
      </c>
      <c r="BX214" s="68" t="s">
        <v>135</v>
      </c>
      <c r="BY214" s="68" t="s">
        <v>148</v>
      </c>
      <c r="BZ214" s="68" t="s">
        <v>3078</v>
      </c>
      <c r="CA214" s="68" t="s">
        <v>174</v>
      </c>
      <c r="CB214" s="68" t="s">
        <v>143</v>
      </c>
      <c r="CC214" s="68" t="s">
        <v>143</v>
      </c>
      <c r="CD214" s="68" t="s">
        <v>143</v>
      </c>
      <c r="CE214" s="68" t="s">
        <v>143</v>
      </c>
      <c r="CF214" s="68" t="s">
        <v>2261</v>
      </c>
      <c r="CG214" s="68" t="s">
        <v>143</v>
      </c>
      <c r="CH214" s="68" t="s">
        <v>143</v>
      </c>
      <c r="CI214" s="68" t="s">
        <v>143</v>
      </c>
      <c r="CJ214" s="68" t="s">
        <v>5272</v>
      </c>
      <c r="CK214" s="68" t="s">
        <v>143</v>
      </c>
      <c r="CL214" s="68" t="s">
        <v>143</v>
      </c>
      <c r="CM214" s="68" t="s">
        <v>143</v>
      </c>
      <c r="CN214" s="68" t="s">
        <v>143</v>
      </c>
      <c r="CO214" s="68" t="s">
        <v>143</v>
      </c>
      <c r="CP214" s="68" t="s">
        <v>5878</v>
      </c>
      <c r="CQ214" s="68" t="s">
        <v>143</v>
      </c>
      <c r="CR214" s="68" t="s">
        <v>143</v>
      </c>
      <c r="CS214" s="68" t="s">
        <v>1</v>
      </c>
      <c r="CT214" s="68" t="s">
        <v>143</v>
      </c>
      <c r="CU214" s="68" t="s">
        <v>1</v>
      </c>
      <c r="CV214" s="68" t="s">
        <v>1985</v>
      </c>
      <c r="CW214" s="68" t="s">
        <v>143</v>
      </c>
      <c r="CX214" s="68" t="s">
        <v>374</v>
      </c>
      <c r="CY214" s="68" t="s">
        <v>166</v>
      </c>
      <c r="CZ214" s="68" t="s">
        <v>136</v>
      </c>
      <c r="DA214" s="68" t="s">
        <v>1986</v>
      </c>
      <c r="DB214" s="68" t="s">
        <v>143</v>
      </c>
      <c r="DC214" s="68" t="s">
        <v>143</v>
      </c>
      <c r="DD214" s="68" t="s">
        <v>125</v>
      </c>
      <c r="DE214" s="68" t="s">
        <v>2419</v>
      </c>
      <c r="DF214" s="68" t="s">
        <v>3277</v>
      </c>
      <c r="DG214" s="68" t="s">
        <v>143</v>
      </c>
      <c r="DH214" s="68" t="s">
        <v>143</v>
      </c>
      <c r="DI214" s="68" t="s">
        <v>7674</v>
      </c>
      <c r="DK214" s="3"/>
    </row>
    <row r="215" spans="1:115" s="68" customFormat="1" ht="25.5" hidden="1" x14ac:dyDescent="0.2">
      <c r="A215" s="73">
        <v>45352</v>
      </c>
      <c r="B215" s="3" t="s">
        <v>12737</v>
      </c>
      <c r="C215" s="68">
        <v>123907</v>
      </c>
      <c r="D215" s="68" t="s">
        <v>8276</v>
      </c>
      <c r="E215" s="68" t="s">
        <v>125</v>
      </c>
      <c r="F215" s="69">
        <v>45365</v>
      </c>
      <c r="G215" s="68" t="s">
        <v>257</v>
      </c>
      <c r="H215" s="68" t="s">
        <v>166</v>
      </c>
      <c r="I215" s="70">
        <f t="shared" si="9"/>
        <v>410.71</v>
      </c>
      <c r="J215" s="70">
        <v>410.71</v>
      </c>
      <c r="K215" s="71">
        <f t="shared" si="6"/>
        <v>1.910891443816181E-2</v>
      </c>
      <c r="L215" s="71" t="s">
        <v>374</v>
      </c>
      <c r="M215" s="68" t="s">
        <v>129</v>
      </c>
      <c r="N215" s="68" t="s">
        <v>527</v>
      </c>
      <c r="O215" s="68" t="s">
        <v>528</v>
      </c>
      <c r="P215" s="93" t="s">
        <v>8410</v>
      </c>
      <c r="Q215" s="68" t="s">
        <v>530</v>
      </c>
      <c r="R215" s="68" t="s">
        <v>8411</v>
      </c>
      <c r="S215" s="68" t="s">
        <v>8412</v>
      </c>
      <c r="T215" s="68" t="s">
        <v>135</v>
      </c>
      <c r="U215" s="68" t="s">
        <v>135</v>
      </c>
      <c r="V215" s="68" t="s">
        <v>136</v>
      </c>
      <c r="W215" s="68" t="s">
        <v>137</v>
      </c>
      <c r="X215" s="68" t="s">
        <v>4976</v>
      </c>
      <c r="Y215" s="68" t="s">
        <v>8413</v>
      </c>
      <c r="Z215" s="68" t="s">
        <v>8414</v>
      </c>
      <c r="AA215" s="68" t="s">
        <v>139</v>
      </c>
      <c r="AB215" s="68" t="s">
        <v>140</v>
      </c>
      <c r="AC215" s="68" t="s">
        <v>5272</v>
      </c>
      <c r="AD215" s="68" t="s">
        <v>143</v>
      </c>
      <c r="AE215" s="68" t="s">
        <v>5272</v>
      </c>
      <c r="AF215" s="68" t="s">
        <v>8381</v>
      </c>
      <c r="AG215" s="68" t="s">
        <v>5675</v>
      </c>
      <c r="AH215" s="68" t="s">
        <v>265</v>
      </c>
      <c r="AI215" s="68" t="s">
        <v>143</v>
      </c>
      <c r="AJ215" s="68" t="s">
        <v>143</v>
      </c>
      <c r="AK215" s="68" t="s">
        <v>142</v>
      </c>
      <c r="AL215" s="68" t="s">
        <v>143</v>
      </c>
      <c r="AM215" s="68" t="s">
        <v>5874</v>
      </c>
      <c r="AN215" s="68" t="s">
        <v>143</v>
      </c>
      <c r="AO215" s="68" t="s">
        <v>533</v>
      </c>
      <c r="AP215" s="68" t="s">
        <v>534</v>
      </c>
      <c r="AQ215" s="68" t="s">
        <v>309</v>
      </c>
      <c r="AR215" s="68" t="s">
        <v>148</v>
      </c>
      <c r="AS215" s="68" t="s">
        <v>139</v>
      </c>
      <c r="AT215" s="68" t="s">
        <v>508</v>
      </c>
      <c r="AU215" s="68" t="s">
        <v>535</v>
      </c>
      <c r="AV215" s="68" t="s">
        <v>536</v>
      </c>
      <c r="AW215" s="68" t="s">
        <v>273</v>
      </c>
      <c r="AX215" s="68" t="s">
        <v>537</v>
      </c>
      <c r="AY215" s="68" t="s">
        <v>148</v>
      </c>
      <c r="AZ215" s="68" t="s">
        <v>139</v>
      </c>
      <c r="BA215" s="68" t="s">
        <v>154</v>
      </c>
      <c r="BB215" s="68" t="s">
        <v>275</v>
      </c>
      <c r="BC215" s="68" t="s">
        <v>156</v>
      </c>
      <c r="BD215" s="68" t="s">
        <v>157</v>
      </c>
      <c r="BE215" s="68" t="s">
        <v>303</v>
      </c>
      <c r="BF215" s="68" t="s">
        <v>8415</v>
      </c>
      <c r="BG215" s="68" t="s">
        <v>5272</v>
      </c>
      <c r="BH215" s="68" t="s">
        <v>530</v>
      </c>
      <c r="BI215" s="68" t="s">
        <v>143</v>
      </c>
      <c r="BJ215" s="68" t="s">
        <v>143</v>
      </c>
      <c r="BK215" s="68" t="s">
        <v>136</v>
      </c>
      <c r="BL215" s="68" t="s">
        <v>136</v>
      </c>
      <c r="BM215" s="68" t="s">
        <v>200</v>
      </c>
      <c r="BN215" s="68" t="s">
        <v>200</v>
      </c>
      <c r="BO215" s="68" t="s">
        <v>143</v>
      </c>
      <c r="BP215" s="68" t="s">
        <v>143</v>
      </c>
      <c r="BQ215" s="68" t="s">
        <v>822</v>
      </c>
      <c r="BR215" s="68" t="s">
        <v>5352</v>
      </c>
      <c r="BS215" s="68" t="s">
        <v>162</v>
      </c>
      <c r="BT215" s="68" t="s">
        <v>5874</v>
      </c>
      <c r="BU215" s="68" t="s">
        <v>5874</v>
      </c>
      <c r="BV215" s="68" t="s">
        <v>135</v>
      </c>
      <c r="BW215" s="68" t="s">
        <v>135</v>
      </c>
      <c r="BX215" s="68" t="s">
        <v>135</v>
      </c>
      <c r="BY215" s="68" t="s">
        <v>148</v>
      </c>
      <c r="BZ215" s="68" t="s">
        <v>2339</v>
      </c>
      <c r="CA215" s="68" t="s">
        <v>174</v>
      </c>
      <c r="CB215" s="68" t="s">
        <v>143</v>
      </c>
      <c r="CC215" s="68" t="s">
        <v>143</v>
      </c>
      <c r="CD215" s="68" t="s">
        <v>143</v>
      </c>
      <c r="CE215" s="68" t="s">
        <v>143</v>
      </c>
      <c r="CF215" s="68" t="s">
        <v>2261</v>
      </c>
      <c r="CG215" s="68" t="s">
        <v>143</v>
      </c>
      <c r="CH215" s="68" t="s">
        <v>143</v>
      </c>
      <c r="CI215" s="68" t="s">
        <v>143</v>
      </c>
      <c r="CJ215" s="68" t="s">
        <v>5272</v>
      </c>
      <c r="CK215" s="68" t="s">
        <v>143</v>
      </c>
      <c r="CL215" s="68" t="s">
        <v>143</v>
      </c>
      <c r="CM215" s="68" t="s">
        <v>143</v>
      </c>
      <c r="CN215" s="68" t="s">
        <v>143</v>
      </c>
      <c r="CO215" s="68" t="s">
        <v>143</v>
      </c>
      <c r="CP215" s="68" t="s">
        <v>5878</v>
      </c>
      <c r="CQ215" s="68" t="s">
        <v>143</v>
      </c>
      <c r="CR215" s="68" t="s">
        <v>143</v>
      </c>
      <c r="CS215" s="68" t="s">
        <v>1</v>
      </c>
      <c r="CT215" s="68" t="s">
        <v>143</v>
      </c>
      <c r="CU215" s="68" t="s">
        <v>1</v>
      </c>
      <c r="CV215" s="68" t="s">
        <v>1985</v>
      </c>
      <c r="CW215" s="68" t="s">
        <v>143</v>
      </c>
      <c r="CX215" s="68" t="s">
        <v>374</v>
      </c>
      <c r="CY215" s="68" t="s">
        <v>166</v>
      </c>
      <c r="CZ215" s="68" t="s">
        <v>136</v>
      </c>
      <c r="DA215" s="68" t="s">
        <v>2007</v>
      </c>
      <c r="DB215" s="68" t="s">
        <v>143</v>
      </c>
      <c r="DC215" s="68" t="s">
        <v>143</v>
      </c>
      <c r="DD215" s="68" t="s">
        <v>125</v>
      </c>
      <c r="DE215" s="68" t="s">
        <v>2419</v>
      </c>
      <c r="DF215" s="68" t="s">
        <v>5859</v>
      </c>
      <c r="DG215" s="68" t="s">
        <v>143</v>
      </c>
      <c r="DH215" s="68" t="s">
        <v>143</v>
      </c>
      <c r="DI215" s="68" t="s">
        <v>7674</v>
      </c>
      <c r="DK215" s="3"/>
    </row>
    <row r="216" spans="1:115" s="68" customFormat="1" hidden="1" x14ac:dyDescent="0.2">
      <c r="A216" s="73">
        <v>45352</v>
      </c>
      <c r="B216" s="3" t="s">
        <v>15606</v>
      </c>
      <c r="C216" s="68">
        <v>123934</v>
      </c>
      <c r="D216" s="68" t="s">
        <v>8143</v>
      </c>
      <c r="E216" s="68" t="s">
        <v>164</v>
      </c>
      <c r="F216" s="69">
        <v>45364</v>
      </c>
      <c r="G216" s="68" t="s">
        <v>165</v>
      </c>
      <c r="H216" s="68" t="s">
        <v>166</v>
      </c>
      <c r="I216" s="70">
        <v>165.24</v>
      </c>
      <c r="J216" s="70">
        <v>165.24</v>
      </c>
      <c r="K216" s="71">
        <f t="shared" si="6"/>
        <v>7.6880451456303907E-3</v>
      </c>
      <c r="L216" s="71" t="s">
        <v>316</v>
      </c>
      <c r="M216" s="68" t="s">
        <v>7145</v>
      </c>
      <c r="N216" s="68" t="s">
        <v>219</v>
      </c>
      <c r="O216" s="68" t="s">
        <v>8416</v>
      </c>
      <c r="P216" s="93" t="s">
        <v>8417</v>
      </c>
      <c r="Q216" s="68" t="s">
        <v>170</v>
      </c>
      <c r="R216" s="68" t="s">
        <v>8418</v>
      </c>
      <c r="S216" s="68" t="s">
        <v>8419</v>
      </c>
      <c r="T216" s="68" t="s">
        <v>135</v>
      </c>
      <c r="U216" s="68" t="s">
        <v>135</v>
      </c>
      <c r="V216" s="68" t="s">
        <v>136</v>
      </c>
      <c r="W216" s="68" t="s">
        <v>137</v>
      </c>
      <c r="X216" s="68" t="s">
        <v>322</v>
      </c>
      <c r="Y216" s="68" t="s">
        <v>8420</v>
      </c>
      <c r="Z216" s="68" t="s">
        <v>8421</v>
      </c>
      <c r="AA216" s="68" t="s">
        <v>139</v>
      </c>
      <c r="AB216" s="68" t="s">
        <v>323</v>
      </c>
      <c r="AC216" s="68" t="s">
        <v>5272</v>
      </c>
      <c r="AD216" s="68" t="s">
        <v>143</v>
      </c>
      <c r="AE216" s="68" t="s">
        <v>8422</v>
      </c>
      <c r="AF216" s="68" t="s">
        <v>143</v>
      </c>
      <c r="AG216" s="68" t="s">
        <v>235</v>
      </c>
      <c r="AH216" s="68" t="s">
        <v>141</v>
      </c>
      <c r="AI216" s="68" t="s">
        <v>143</v>
      </c>
      <c r="AJ216" s="68" t="s">
        <v>5784</v>
      </c>
      <c r="AK216" s="68" t="s">
        <v>207</v>
      </c>
      <c r="AL216" s="68" t="s">
        <v>143</v>
      </c>
      <c r="AM216" s="68" t="s">
        <v>5784</v>
      </c>
      <c r="AN216" s="68" t="s">
        <v>144</v>
      </c>
      <c r="AO216" s="68" t="s">
        <v>8423</v>
      </c>
      <c r="AP216" s="68" t="s">
        <v>8424</v>
      </c>
      <c r="AQ216" s="68" t="s">
        <v>309</v>
      </c>
      <c r="AR216" s="68" t="s">
        <v>148</v>
      </c>
      <c r="AS216" s="68" t="s">
        <v>139</v>
      </c>
      <c r="AT216" s="68" t="s">
        <v>8425</v>
      </c>
      <c r="AU216" s="68" t="s">
        <v>8426</v>
      </c>
      <c r="AV216" s="68" t="s">
        <v>234</v>
      </c>
      <c r="AW216" s="68" t="s">
        <v>165</v>
      </c>
      <c r="AX216" s="68" t="s">
        <v>235</v>
      </c>
      <c r="AY216" s="68" t="s">
        <v>148</v>
      </c>
      <c r="AZ216" s="68" t="s">
        <v>139</v>
      </c>
      <c r="BA216" s="68" t="s">
        <v>875</v>
      </c>
      <c r="BB216" s="68" t="s">
        <v>150</v>
      </c>
      <c r="BC216" s="68" t="s">
        <v>156</v>
      </c>
      <c r="BD216" s="68" t="s">
        <v>157</v>
      </c>
      <c r="BE216" s="68" t="s">
        <v>303</v>
      </c>
      <c r="BF216" s="68" t="s">
        <v>8421</v>
      </c>
      <c r="BG216" s="68" t="s">
        <v>5272</v>
      </c>
      <c r="BH216" s="68" t="s">
        <v>663</v>
      </c>
      <c r="BI216" s="68" t="s">
        <v>143</v>
      </c>
      <c r="BJ216" s="68" t="s">
        <v>143</v>
      </c>
      <c r="BK216" s="68" t="s">
        <v>136</v>
      </c>
      <c r="BL216" s="68" t="s">
        <v>143</v>
      </c>
      <c r="BM216" s="68" t="s">
        <v>1674</v>
      </c>
      <c r="BN216" s="68" t="s">
        <v>160</v>
      </c>
      <c r="BO216" s="68" t="s">
        <v>143</v>
      </c>
      <c r="BP216" s="68" t="s">
        <v>143</v>
      </c>
      <c r="BQ216" s="68" t="s">
        <v>1916</v>
      </c>
      <c r="BR216" s="68" t="s">
        <v>5352</v>
      </c>
      <c r="BS216" s="68" t="s">
        <v>162</v>
      </c>
      <c r="BT216" s="68" t="s">
        <v>8422</v>
      </c>
      <c r="BU216" s="68" t="s">
        <v>8422</v>
      </c>
      <c r="BV216" s="68" t="s">
        <v>135</v>
      </c>
      <c r="BW216" s="68" t="s">
        <v>135</v>
      </c>
      <c r="BX216" s="68" t="s">
        <v>135</v>
      </c>
      <c r="BY216" s="68" t="s">
        <v>148</v>
      </c>
      <c r="BZ216" s="68" t="s">
        <v>8427</v>
      </c>
      <c r="CA216" s="68" t="s">
        <v>144</v>
      </c>
      <c r="CB216" s="68" t="s">
        <v>143</v>
      </c>
      <c r="CC216" s="68" t="s">
        <v>143</v>
      </c>
      <c r="CD216" s="68" t="s">
        <v>143</v>
      </c>
      <c r="CE216" s="68" t="s">
        <v>8428</v>
      </c>
      <c r="CF216" s="68" t="s">
        <v>6505</v>
      </c>
      <c r="CG216" s="68" t="s">
        <v>6505</v>
      </c>
      <c r="CH216" s="68" t="s">
        <v>143</v>
      </c>
      <c r="CI216" s="68" t="s">
        <v>143</v>
      </c>
      <c r="CJ216" s="68" t="s">
        <v>5272</v>
      </c>
      <c r="CK216" s="68" t="s">
        <v>144</v>
      </c>
      <c r="CL216" s="68" t="s">
        <v>6505</v>
      </c>
      <c r="CM216" s="68" t="s">
        <v>143</v>
      </c>
      <c r="CN216" s="68" t="s">
        <v>143</v>
      </c>
      <c r="CO216" s="68" t="s">
        <v>143</v>
      </c>
      <c r="CP216" s="68" t="s">
        <v>143</v>
      </c>
      <c r="CQ216" s="68" t="s">
        <v>143</v>
      </c>
      <c r="CR216" s="68" t="s">
        <v>143</v>
      </c>
      <c r="CS216" s="68" t="s">
        <v>1</v>
      </c>
      <c r="CT216" s="68" t="s">
        <v>143</v>
      </c>
      <c r="CU216" s="68" t="s">
        <v>1</v>
      </c>
      <c r="CV216" s="68" t="s">
        <v>1985</v>
      </c>
      <c r="CW216" s="68" t="s">
        <v>1985</v>
      </c>
      <c r="CX216" s="68" t="s">
        <v>316</v>
      </c>
      <c r="CY216" s="68" t="s">
        <v>166</v>
      </c>
      <c r="CZ216" s="68" t="s">
        <v>136</v>
      </c>
      <c r="DA216" s="68" t="s">
        <v>1986</v>
      </c>
      <c r="DB216" s="68" t="s">
        <v>143</v>
      </c>
      <c r="DC216" s="68" t="s">
        <v>143</v>
      </c>
      <c r="DD216" s="68" t="s">
        <v>164</v>
      </c>
      <c r="DE216" s="68" t="s">
        <v>2419</v>
      </c>
      <c r="DF216" s="68" t="s">
        <v>3277</v>
      </c>
      <c r="DG216" s="68" t="s">
        <v>143</v>
      </c>
      <c r="DH216" s="68" t="s">
        <v>143</v>
      </c>
      <c r="DI216" s="68" t="s">
        <v>143</v>
      </c>
      <c r="DK216" s="3"/>
    </row>
    <row r="217" spans="1:115" s="68" customFormat="1" hidden="1" x14ac:dyDescent="0.2">
      <c r="A217" s="73">
        <v>45352</v>
      </c>
      <c r="B217" s="3" t="s">
        <v>7652</v>
      </c>
      <c r="C217" s="68">
        <v>124059</v>
      </c>
      <c r="D217" s="68" t="s">
        <v>7652</v>
      </c>
      <c r="E217" s="68" t="s">
        <v>364</v>
      </c>
      <c r="F217" s="69">
        <v>45365</v>
      </c>
      <c r="G217" s="68" t="s">
        <v>165</v>
      </c>
      <c r="H217" s="68" t="s">
        <v>166</v>
      </c>
      <c r="I217" s="70">
        <f>J217</f>
        <v>660</v>
      </c>
      <c r="J217" s="70">
        <v>660</v>
      </c>
      <c r="K217" s="71">
        <f t="shared" si="6"/>
        <v>3.0707515106003738E-2</v>
      </c>
      <c r="L217" s="71" t="s">
        <v>519</v>
      </c>
      <c r="M217" s="68" t="s">
        <v>129</v>
      </c>
      <c r="N217" s="68" t="s">
        <v>1056</v>
      </c>
      <c r="O217" s="68" t="s">
        <v>2645</v>
      </c>
      <c r="P217" s="93" t="s">
        <v>8429</v>
      </c>
      <c r="Q217" s="68" t="s">
        <v>170</v>
      </c>
      <c r="R217" s="68" t="s">
        <v>8430</v>
      </c>
      <c r="S217" s="68" t="s">
        <v>8431</v>
      </c>
      <c r="T217" s="68" t="s">
        <v>135</v>
      </c>
      <c r="U217" s="68" t="s">
        <v>135</v>
      </c>
      <c r="V217" s="68" t="s">
        <v>136</v>
      </c>
      <c r="W217" s="68" t="s">
        <v>137</v>
      </c>
      <c r="X217" s="68" t="s">
        <v>957</v>
      </c>
      <c r="Y217" s="68" t="s">
        <v>8432</v>
      </c>
      <c r="Z217" s="68" t="s">
        <v>8433</v>
      </c>
      <c r="AA217" s="68" t="s">
        <v>139</v>
      </c>
      <c r="AB217" s="68" t="s">
        <v>140</v>
      </c>
      <c r="AC217" s="68" t="s">
        <v>5272</v>
      </c>
      <c r="AD217" s="68" t="s">
        <v>143</v>
      </c>
      <c r="AE217" s="68" t="s">
        <v>5272</v>
      </c>
      <c r="AF217" s="68" t="s">
        <v>8434</v>
      </c>
      <c r="AG217" s="68" t="s">
        <v>235</v>
      </c>
      <c r="AH217" s="68" t="s">
        <v>141</v>
      </c>
      <c r="AI217" s="68" t="s">
        <v>143</v>
      </c>
      <c r="AJ217" s="68" t="s">
        <v>143</v>
      </c>
      <c r="AK217" s="68" t="s">
        <v>142</v>
      </c>
      <c r="AL217" s="68" t="s">
        <v>143</v>
      </c>
      <c r="AM217" s="68" t="s">
        <v>8435</v>
      </c>
      <c r="AN217" s="68" t="s">
        <v>143</v>
      </c>
      <c r="AO217" s="68" t="s">
        <v>2648</v>
      </c>
      <c r="AP217" s="68" t="s">
        <v>1844</v>
      </c>
      <c r="AQ217" s="68" t="s">
        <v>2649</v>
      </c>
      <c r="AR217" s="68" t="s">
        <v>1846</v>
      </c>
      <c r="AS217" s="68" t="s">
        <v>231</v>
      </c>
      <c r="AT217" s="68" t="s">
        <v>1847</v>
      </c>
      <c r="AU217" s="68" t="s">
        <v>1848</v>
      </c>
      <c r="AV217" s="68" t="s">
        <v>145</v>
      </c>
      <c r="AW217" s="68" t="s">
        <v>146</v>
      </c>
      <c r="AX217" s="68" t="s">
        <v>1060</v>
      </c>
      <c r="AY217" s="68" t="s">
        <v>148</v>
      </c>
      <c r="AZ217" s="68" t="s">
        <v>139</v>
      </c>
      <c r="BA217" s="68" t="s">
        <v>149</v>
      </c>
      <c r="BB217" s="68" t="s">
        <v>150</v>
      </c>
      <c r="BC217" s="68" t="s">
        <v>156</v>
      </c>
      <c r="BD217" s="68" t="s">
        <v>157</v>
      </c>
      <c r="BE217" s="68" t="s">
        <v>484</v>
      </c>
      <c r="BF217" s="68" t="s">
        <v>8433</v>
      </c>
      <c r="BG217" s="68" t="s">
        <v>5272</v>
      </c>
      <c r="BH217" s="68" t="s">
        <v>143</v>
      </c>
      <c r="BI217" s="68" t="s">
        <v>143</v>
      </c>
      <c r="BJ217" s="68" t="s">
        <v>143</v>
      </c>
      <c r="BK217" s="68" t="s">
        <v>136</v>
      </c>
      <c r="BL217" s="68" t="s">
        <v>143</v>
      </c>
      <c r="BM217" s="68" t="s">
        <v>160</v>
      </c>
      <c r="BN217" s="68" t="s">
        <v>143</v>
      </c>
      <c r="BO217" s="68" t="s">
        <v>143</v>
      </c>
      <c r="BP217" s="68" t="s">
        <v>143</v>
      </c>
      <c r="BQ217" s="68" t="s">
        <v>2521</v>
      </c>
      <c r="BR217" s="68" t="s">
        <v>5784</v>
      </c>
      <c r="BS217" s="68" t="s">
        <v>241</v>
      </c>
      <c r="BT217" s="68" t="s">
        <v>8435</v>
      </c>
      <c r="BU217" s="68" t="s">
        <v>8435</v>
      </c>
      <c r="BV217" s="68" t="s">
        <v>135</v>
      </c>
      <c r="BW217" s="68" t="s">
        <v>135</v>
      </c>
      <c r="BX217" s="68" t="s">
        <v>135</v>
      </c>
      <c r="BY217" s="68" t="s">
        <v>148</v>
      </c>
      <c r="BZ217" s="68" t="s">
        <v>8436</v>
      </c>
      <c r="CA217" s="68" t="s">
        <v>174</v>
      </c>
      <c r="CB217" s="68" t="s">
        <v>143</v>
      </c>
      <c r="CC217" s="68" t="s">
        <v>143</v>
      </c>
      <c r="CD217" s="68" t="s">
        <v>143</v>
      </c>
      <c r="CE217" s="68" t="s">
        <v>143</v>
      </c>
      <c r="CF217" s="68" t="s">
        <v>2261</v>
      </c>
      <c r="CG217" s="68" t="s">
        <v>143</v>
      </c>
      <c r="CH217" s="68" t="s">
        <v>143</v>
      </c>
      <c r="CI217" s="68" t="s">
        <v>143</v>
      </c>
      <c r="CJ217" s="68" t="s">
        <v>5272</v>
      </c>
      <c r="CK217" s="68" t="s">
        <v>143</v>
      </c>
      <c r="CL217" s="68" t="s">
        <v>143</v>
      </c>
      <c r="CM217" s="68" t="s">
        <v>143</v>
      </c>
      <c r="CN217" s="68" t="s">
        <v>143</v>
      </c>
      <c r="CO217" s="68" t="s">
        <v>143</v>
      </c>
      <c r="CP217" s="68" t="s">
        <v>143</v>
      </c>
      <c r="CQ217" s="68" t="s">
        <v>143</v>
      </c>
      <c r="CR217" s="68" t="s">
        <v>143</v>
      </c>
      <c r="CS217" s="68" t="s">
        <v>1</v>
      </c>
      <c r="CT217" s="68" t="s">
        <v>143</v>
      </c>
      <c r="CU217" s="68" t="s">
        <v>1</v>
      </c>
      <c r="CV217" s="68" t="s">
        <v>2092</v>
      </c>
      <c r="CW217" s="68" t="s">
        <v>143</v>
      </c>
      <c r="CX217" s="68" t="s">
        <v>519</v>
      </c>
      <c r="CY217" s="68" t="s">
        <v>166</v>
      </c>
      <c r="CZ217" s="68" t="s">
        <v>136</v>
      </c>
      <c r="DA217" s="68" t="s">
        <v>2007</v>
      </c>
      <c r="DB217" s="68" t="s">
        <v>143</v>
      </c>
      <c r="DC217" s="68" t="s">
        <v>143</v>
      </c>
      <c r="DD217" s="68" t="s">
        <v>364</v>
      </c>
      <c r="DE217" s="68" t="s">
        <v>2419</v>
      </c>
      <c r="DF217" s="68" t="s">
        <v>5859</v>
      </c>
      <c r="DG217" s="68" t="s">
        <v>143</v>
      </c>
      <c r="DH217" s="68" t="s">
        <v>143</v>
      </c>
      <c r="DI217" s="68" t="s">
        <v>143</v>
      </c>
      <c r="DK217" s="3"/>
    </row>
    <row r="218" spans="1:115" s="68" customFormat="1" hidden="1" x14ac:dyDescent="0.2">
      <c r="A218" s="73">
        <v>45352</v>
      </c>
      <c r="B218" s="3" t="s">
        <v>12718</v>
      </c>
      <c r="C218" s="68">
        <v>124100</v>
      </c>
      <c r="D218" s="68" t="s">
        <v>8039</v>
      </c>
      <c r="E218" s="68" t="s">
        <v>164</v>
      </c>
      <c r="F218" s="69">
        <v>45365</v>
      </c>
      <c r="G218" s="68" t="s">
        <v>165</v>
      </c>
      <c r="H218" s="68" t="s">
        <v>166</v>
      </c>
      <c r="I218" s="70">
        <v>88.74</v>
      </c>
      <c r="J218" s="70">
        <v>250</v>
      </c>
      <c r="K218" s="71">
        <f t="shared" si="6"/>
        <v>4.1287649856163204E-3</v>
      </c>
      <c r="L218" s="71" t="s">
        <v>953</v>
      </c>
      <c r="M218" s="68" t="s">
        <v>7145</v>
      </c>
      <c r="N218" s="68" t="s">
        <v>960</v>
      </c>
      <c r="O218" s="68" t="s">
        <v>191</v>
      </c>
      <c r="P218" s="93" t="s">
        <v>8437</v>
      </c>
      <c r="Q218" s="68" t="s">
        <v>170</v>
      </c>
      <c r="R218" s="68" t="s">
        <v>8438</v>
      </c>
      <c r="S218" s="68" t="s">
        <v>8439</v>
      </c>
      <c r="T218" s="68" t="s">
        <v>135</v>
      </c>
      <c r="U218" s="68" t="s">
        <v>135</v>
      </c>
      <c r="V218" s="68" t="s">
        <v>506</v>
      </c>
      <c r="W218" s="68" t="s">
        <v>137</v>
      </c>
      <c r="X218" s="68" t="s">
        <v>173</v>
      </c>
      <c r="Y218" s="68" t="s">
        <v>8440</v>
      </c>
      <c r="Z218" s="68" t="s">
        <v>8441</v>
      </c>
      <c r="AA218" s="68" t="s">
        <v>139</v>
      </c>
      <c r="AB218" s="68" t="s">
        <v>323</v>
      </c>
      <c r="AC218" s="68" t="s">
        <v>5272</v>
      </c>
      <c r="AD218" s="68" t="s">
        <v>143</v>
      </c>
      <c r="AE218" s="68" t="s">
        <v>5723</v>
      </c>
      <c r="AF218" s="68" t="s">
        <v>143</v>
      </c>
      <c r="AG218" s="68" t="s">
        <v>235</v>
      </c>
      <c r="AH218" s="68" t="s">
        <v>141</v>
      </c>
      <c r="AI218" s="68" t="s">
        <v>143</v>
      </c>
      <c r="AJ218" s="68" t="s">
        <v>5723</v>
      </c>
      <c r="AK218" s="68" t="s">
        <v>207</v>
      </c>
      <c r="AL218" s="68" t="s">
        <v>8442</v>
      </c>
      <c r="AM218" s="68" t="s">
        <v>5723</v>
      </c>
      <c r="AN218" s="68" t="s">
        <v>174</v>
      </c>
      <c r="AO218" s="68" t="s">
        <v>195</v>
      </c>
      <c r="AP218" s="68" t="s">
        <v>196</v>
      </c>
      <c r="AQ218" s="68" t="s">
        <v>197</v>
      </c>
      <c r="AR218" s="68" t="s">
        <v>178</v>
      </c>
      <c r="AS218" s="68" t="s">
        <v>179</v>
      </c>
      <c r="AT218" s="68" t="s">
        <v>180</v>
      </c>
      <c r="AU218" s="68" t="s">
        <v>198</v>
      </c>
      <c r="AV218" s="68" t="s">
        <v>145</v>
      </c>
      <c r="AW218" s="68" t="s">
        <v>146</v>
      </c>
      <c r="AX218" s="68" t="s">
        <v>972</v>
      </c>
      <c r="AY218" s="68" t="s">
        <v>148</v>
      </c>
      <c r="AZ218" s="68" t="s">
        <v>139</v>
      </c>
      <c r="BA218" s="68" t="s">
        <v>149</v>
      </c>
      <c r="BB218" s="68" t="s">
        <v>150</v>
      </c>
      <c r="BC218" s="68" t="s">
        <v>156</v>
      </c>
      <c r="BD218" s="68" t="s">
        <v>157</v>
      </c>
      <c r="BE218" s="68" t="s">
        <v>303</v>
      </c>
      <c r="BF218" s="68" t="s">
        <v>8443</v>
      </c>
      <c r="BG218" s="68" t="s">
        <v>5272</v>
      </c>
      <c r="BH218" s="68" t="s">
        <v>143</v>
      </c>
      <c r="BI218" s="68" t="s">
        <v>8444</v>
      </c>
      <c r="BJ218" s="68" t="s">
        <v>143</v>
      </c>
      <c r="BK218" s="68" t="s">
        <v>506</v>
      </c>
      <c r="BL218" s="68" t="s">
        <v>143</v>
      </c>
      <c r="BM218" s="68" t="s">
        <v>200</v>
      </c>
      <c r="BN218" s="68" t="s">
        <v>160</v>
      </c>
      <c r="BO218" s="68" t="s">
        <v>164</v>
      </c>
      <c r="BP218" s="68" t="s">
        <v>143</v>
      </c>
      <c r="BQ218" s="68" t="s">
        <v>8445</v>
      </c>
      <c r="BR218" s="68" t="s">
        <v>5352</v>
      </c>
      <c r="BS218" s="68" t="s">
        <v>162</v>
      </c>
      <c r="BT218" s="68" t="s">
        <v>5723</v>
      </c>
      <c r="BU218" s="68" t="s">
        <v>5723</v>
      </c>
      <c r="BV218" s="68" t="s">
        <v>135</v>
      </c>
      <c r="BW218" s="68" t="s">
        <v>135</v>
      </c>
      <c r="BX218" s="68" t="s">
        <v>135</v>
      </c>
      <c r="BY218" s="68" t="s">
        <v>148</v>
      </c>
      <c r="BZ218" s="68" t="s">
        <v>8201</v>
      </c>
      <c r="CA218" s="68" t="s">
        <v>174</v>
      </c>
      <c r="CB218" s="68" t="s">
        <v>143</v>
      </c>
      <c r="CC218" s="68" t="s">
        <v>143</v>
      </c>
      <c r="CD218" s="68" t="s">
        <v>143</v>
      </c>
      <c r="CE218" s="68" t="s">
        <v>143</v>
      </c>
      <c r="CF218" s="68" t="s">
        <v>2261</v>
      </c>
      <c r="CG218" s="68" t="s">
        <v>2261</v>
      </c>
      <c r="CH218" s="68" t="s">
        <v>143</v>
      </c>
      <c r="CI218" s="68" t="s">
        <v>143</v>
      </c>
      <c r="CJ218" s="68" t="s">
        <v>5272</v>
      </c>
      <c r="CK218" s="68" t="s">
        <v>143</v>
      </c>
      <c r="CL218" s="68" t="s">
        <v>143</v>
      </c>
      <c r="CM218" s="68" t="s">
        <v>143</v>
      </c>
      <c r="CN218" s="68" t="s">
        <v>143</v>
      </c>
      <c r="CO218" s="68" t="s">
        <v>143</v>
      </c>
      <c r="CP218" s="68" t="s">
        <v>143</v>
      </c>
      <c r="CQ218" s="68" t="s">
        <v>143</v>
      </c>
      <c r="CR218" s="68" t="s">
        <v>143</v>
      </c>
      <c r="CS218" s="68" t="s">
        <v>1</v>
      </c>
      <c r="CT218" s="68" t="s">
        <v>143</v>
      </c>
      <c r="CU218" s="68" t="s">
        <v>1</v>
      </c>
      <c r="CV218" s="68" t="s">
        <v>1985</v>
      </c>
      <c r="CW218" s="68" t="s">
        <v>1985</v>
      </c>
      <c r="CX218" s="68" t="s">
        <v>953</v>
      </c>
      <c r="CY218" s="68" t="s">
        <v>166</v>
      </c>
      <c r="CZ218" s="68" t="s">
        <v>506</v>
      </c>
      <c r="DA218" s="68" t="s">
        <v>1989</v>
      </c>
      <c r="DB218" s="68" t="s">
        <v>143</v>
      </c>
      <c r="DC218" s="68" t="s">
        <v>143</v>
      </c>
      <c r="DD218" s="68" t="s">
        <v>164</v>
      </c>
      <c r="DE218" s="68" t="s">
        <v>2419</v>
      </c>
      <c r="DF218" s="68" t="s">
        <v>5859</v>
      </c>
      <c r="DG218" s="68" t="s">
        <v>143</v>
      </c>
      <c r="DH218" s="68" t="s">
        <v>143</v>
      </c>
      <c r="DI218" s="68" t="s">
        <v>143</v>
      </c>
      <c r="DK218" s="3"/>
    </row>
    <row r="219" spans="1:115" s="68" customFormat="1" hidden="1" x14ac:dyDescent="0.2">
      <c r="A219" s="73">
        <v>45352</v>
      </c>
      <c r="B219" s="3" t="s">
        <v>15606</v>
      </c>
      <c r="C219" s="68">
        <v>124109</v>
      </c>
      <c r="D219" s="68" t="s">
        <v>8446</v>
      </c>
      <c r="E219" s="68" t="s">
        <v>125</v>
      </c>
      <c r="F219" s="69">
        <v>45364</v>
      </c>
      <c r="G219" s="68" t="s">
        <v>257</v>
      </c>
      <c r="H219" s="68" t="s">
        <v>166</v>
      </c>
      <c r="I219" s="70">
        <f t="shared" ref="I219:I220" si="10">J219</f>
        <v>35</v>
      </c>
      <c r="J219" s="70">
        <v>35</v>
      </c>
      <c r="K219" s="71">
        <f t="shared" si="6"/>
        <v>1.628428831378986E-3</v>
      </c>
      <c r="L219" s="71" t="s">
        <v>316</v>
      </c>
      <c r="M219" s="68" t="s">
        <v>7145</v>
      </c>
      <c r="N219" s="68" t="s">
        <v>219</v>
      </c>
      <c r="O219" s="68" t="s">
        <v>1003</v>
      </c>
      <c r="P219" s="93" t="s">
        <v>1423</v>
      </c>
      <c r="Q219" s="68" t="s">
        <v>170</v>
      </c>
      <c r="R219" s="68" t="s">
        <v>8447</v>
      </c>
      <c r="S219" s="68" t="s">
        <v>8448</v>
      </c>
      <c r="T219" s="68" t="s">
        <v>135</v>
      </c>
      <c r="U219" s="68" t="s">
        <v>135</v>
      </c>
      <c r="V219" s="68" t="s">
        <v>136</v>
      </c>
      <c r="W219" s="68" t="s">
        <v>137</v>
      </c>
      <c r="X219" s="68" t="s">
        <v>322</v>
      </c>
      <c r="Y219" s="68" t="s">
        <v>8449</v>
      </c>
      <c r="Z219" s="68" t="s">
        <v>8450</v>
      </c>
      <c r="AA219" s="68" t="s">
        <v>139</v>
      </c>
      <c r="AB219" s="68" t="s">
        <v>323</v>
      </c>
      <c r="AC219" s="68" t="s">
        <v>5272</v>
      </c>
      <c r="AD219" s="68" t="s">
        <v>143</v>
      </c>
      <c r="AE219" s="68" t="s">
        <v>5272</v>
      </c>
      <c r="AF219" s="68" t="s">
        <v>143</v>
      </c>
      <c r="AG219" s="68" t="s">
        <v>5675</v>
      </c>
      <c r="AH219" s="68" t="s">
        <v>265</v>
      </c>
      <c r="AI219" s="68" t="s">
        <v>143</v>
      </c>
      <c r="AJ219" s="68" t="s">
        <v>143</v>
      </c>
      <c r="AK219" s="68" t="s">
        <v>207</v>
      </c>
      <c r="AL219" s="68" t="s">
        <v>143</v>
      </c>
      <c r="AM219" s="68" t="s">
        <v>5680</v>
      </c>
      <c r="AN219" s="68" t="s">
        <v>143</v>
      </c>
      <c r="AO219" s="68" t="s">
        <v>1228</v>
      </c>
      <c r="AP219" s="68" t="s">
        <v>1229</v>
      </c>
      <c r="AQ219" s="68" t="s">
        <v>1230</v>
      </c>
      <c r="AR219" s="68" t="s">
        <v>178</v>
      </c>
      <c r="AS219" s="68" t="s">
        <v>179</v>
      </c>
      <c r="AT219" s="68" t="s">
        <v>211</v>
      </c>
      <c r="AU219" s="68" t="s">
        <v>1231</v>
      </c>
      <c r="AV219" s="68" t="s">
        <v>234</v>
      </c>
      <c r="AW219" s="68" t="s">
        <v>165</v>
      </c>
      <c r="AX219" s="68" t="s">
        <v>235</v>
      </c>
      <c r="AY219" s="68" t="s">
        <v>148</v>
      </c>
      <c r="AZ219" s="68" t="s">
        <v>139</v>
      </c>
      <c r="BA219" s="68" t="s">
        <v>875</v>
      </c>
      <c r="BB219" s="68" t="s">
        <v>150</v>
      </c>
      <c r="BC219" s="68" t="s">
        <v>156</v>
      </c>
      <c r="BD219" s="68" t="s">
        <v>157</v>
      </c>
      <c r="BE219" s="68" t="s">
        <v>303</v>
      </c>
      <c r="BF219" s="68" t="s">
        <v>8450</v>
      </c>
      <c r="BG219" s="68" t="s">
        <v>5272</v>
      </c>
      <c r="BH219" s="68" t="s">
        <v>143</v>
      </c>
      <c r="BI219" s="68" t="s">
        <v>8451</v>
      </c>
      <c r="BJ219" s="68" t="s">
        <v>143</v>
      </c>
      <c r="BK219" s="68" t="s">
        <v>136</v>
      </c>
      <c r="BL219" s="68" t="s">
        <v>143</v>
      </c>
      <c r="BM219" s="68" t="s">
        <v>160</v>
      </c>
      <c r="BN219" s="68" t="s">
        <v>143</v>
      </c>
      <c r="BO219" s="68" t="s">
        <v>143</v>
      </c>
      <c r="BP219" s="68" t="s">
        <v>143</v>
      </c>
      <c r="BQ219" s="68" t="s">
        <v>1220</v>
      </c>
      <c r="BR219" s="68" t="s">
        <v>5352</v>
      </c>
      <c r="BS219" s="68" t="s">
        <v>162</v>
      </c>
      <c r="BT219" s="68" t="s">
        <v>5680</v>
      </c>
      <c r="BU219" s="68" t="s">
        <v>5680</v>
      </c>
      <c r="BV219" s="68" t="s">
        <v>135</v>
      </c>
      <c r="BW219" s="68" t="s">
        <v>135</v>
      </c>
      <c r="BX219" s="68" t="s">
        <v>135</v>
      </c>
      <c r="BY219" s="68" t="s">
        <v>148</v>
      </c>
      <c r="BZ219" s="68" t="s">
        <v>330</v>
      </c>
      <c r="CA219" s="68" t="s">
        <v>174</v>
      </c>
      <c r="CB219" s="68" t="s">
        <v>143</v>
      </c>
      <c r="CC219" s="68" t="s">
        <v>143</v>
      </c>
      <c r="CD219" s="68" t="s">
        <v>143</v>
      </c>
      <c r="CE219" s="68" t="s">
        <v>8452</v>
      </c>
      <c r="CF219" s="68" t="s">
        <v>2261</v>
      </c>
      <c r="CG219" s="68" t="s">
        <v>143</v>
      </c>
      <c r="CH219" s="68" t="s">
        <v>143</v>
      </c>
      <c r="CI219" s="68" t="s">
        <v>143</v>
      </c>
      <c r="CJ219" s="68" t="s">
        <v>5272</v>
      </c>
      <c r="CK219" s="68" t="s">
        <v>143</v>
      </c>
      <c r="CL219" s="68" t="s">
        <v>143</v>
      </c>
      <c r="CM219" s="68" t="s">
        <v>143</v>
      </c>
      <c r="CN219" s="68" t="s">
        <v>143</v>
      </c>
      <c r="CO219" s="68" t="s">
        <v>143</v>
      </c>
      <c r="CP219" s="68" t="s">
        <v>143</v>
      </c>
      <c r="CQ219" s="68" t="s">
        <v>143</v>
      </c>
      <c r="CR219" s="68" t="s">
        <v>143</v>
      </c>
      <c r="CS219" s="68" t="s">
        <v>1</v>
      </c>
      <c r="CT219" s="68" t="s">
        <v>143</v>
      </c>
      <c r="CU219" s="68" t="s">
        <v>1</v>
      </c>
      <c r="CV219" s="68" t="s">
        <v>1985</v>
      </c>
      <c r="CW219" s="68" t="s">
        <v>143</v>
      </c>
      <c r="CX219" s="68" t="s">
        <v>316</v>
      </c>
      <c r="CY219" s="68" t="s">
        <v>166</v>
      </c>
      <c r="CZ219" s="68" t="s">
        <v>136</v>
      </c>
      <c r="DA219" s="68" t="s">
        <v>1986</v>
      </c>
      <c r="DB219" s="68" t="s">
        <v>143</v>
      </c>
      <c r="DC219" s="68" t="s">
        <v>143</v>
      </c>
      <c r="DD219" s="68" t="s">
        <v>125</v>
      </c>
      <c r="DE219" s="68" t="s">
        <v>2419</v>
      </c>
      <c r="DF219" s="68" t="s">
        <v>3277</v>
      </c>
      <c r="DG219" s="68" t="s">
        <v>143</v>
      </c>
      <c r="DH219" s="68" t="s">
        <v>143</v>
      </c>
      <c r="DI219" s="68" t="s">
        <v>143</v>
      </c>
      <c r="DK219" s="3"/>
    </row>
    <row r="220" spans="1:115" s="68" customFormat="1" hidden="1" x14ac:dyDescent="0.2">
      <c r="A220" s="73">
        <v>45352</v>
      </c>
      <c r="B220" s="3" t="s">
        <v>24</v>
      </c>
      <c r="C220" s="68">
        <v>124237</v>
      </c>
      <c r="D220" s="68" t="s">
        <v>24</v>
      </c>
      <c r="E220" s="68" t="s">
        <v>373</v>
      </c>
      <c r="F220" s="69">
        <v>45365</v>
      </c>
      <c r="G220" s="68" t="s">
        <v>165</v>
      </c>
      <c r="H220" s="68" t="s">
        <v>166</v>
      </c>
      <c r="I220" s="70">
        <f t="shared" si="10"/>
        <v>40</v>
      </c>
      <c r="J220" s="70">
        <v>40</v>
      </c>
      <c r="K220" s="71">
        <f t="shared" si="6"/>
        <v>1.861061521575984E-3</v>
      </c>
      <c r="L220" s="71" t="s">
        <v>394</v>
      </c>
      <c r="M220" s="68" t="s">
        <v>129</v>
      </c>
      <c r="N220" s="68" t="s">
        <v>960</v>
      </c>
      <c r="O220" s="68" t="s">
        <v>2882</v>
      </c>
      <c r="P220" s="93" t="s">
        <v>8453</v>
      </c>
      <c r="Q220" s="68" t="s">
        <v>170</v>
      </c>
      <c r="R220" s="68" t="s">
        <v>8454</v>
      </c>
      <c r="S220" s="68" t="s">
        <v>8455</v>
      </c>
      <c r="T220" s="68" t="s">
        <v>8456</v>
      </c>
      <c r="U220" s="68" t="s">
        <v>8457</v>
      </c>
      <c r="V220" s="68" t="s">
        <v>136</v>
      </c>
      <c r="W220" s="68" t="s">
        <v>137</v>
      </c>
      <c r="X220" s="68" t="s">
        <v>349</v>
      </c>
      <c r="Y220" s="68" t="s">
        <v>8458</v>
      </c>
      <c r="Z220" s="68" t="s">
        <v>8459</v>
      </c>
      <c r="AA220" s="68" t="s">
        <v>139</v>
      </c>
      <c r="AB220" s="68" t="s">
        <v>140</v>
      </c>
      <c r="AC220" s="68" t="s">
        <v>5272</v>
      </c>
      <c r="AD220" s="68" t="s">
        <v>143</v>
      </c>
      <c r="AE220" s="68" t="s">
        <v>5272</v>
      </c>
      <c r="AF220" s="68" t="s">
        <v>143</v>
      </c>
      <c r="AG220" s="68" t="s">
        <v>235</v>
      </c>
      <c r="AH220" s="68" t="s">
        <v>141</v>
      </c>
      <c r="AI220" s="68" t="s">
        <v>143</v>
      </c>
      <c r="AJ220" s="68" t="s">
        <v>143</v>
      </c>
      <c r="AK220" s="68" t="s">
        <v>142</v>
      </c>
      <c r="AL220" s="68" t="s">
        <v>143</v>
      </c>
      <c r="AM220" s="68" t="s">
        <v>6872</v>
      </c>
      <c r="AN220" s="68" t="s">
        <v>143</v>
      </c>
      <c r="AO220" s="68" t="s">
        <v>1922</v>
      </c>
      <c r="AP220" s="68" t="s">
        <v>1923</v>
      </c>
      <c r="AQ220" s="68" t="s">
        <v>2886</v>
      </c>
      <c r="AR220" s="68" t="s">
        <v>353</v>
      </c>
      <c r="AS220" s="68" t="s">
        <v>231</v>
      </c>
      <c r="AT220" s="68" t="s">
        <v>1895</v>
      </c>
      <c r="AU220" s="68" t="s">
        <v>1925</v>
      </c>
      <c r="AV220" s="68" t="s">
        <v>145</v>
      </c>
      <c r="AW220" s="68" t="s">
        <v>146</v>
      </c>
      <c r="AX220" s="68" t="s">
        <v>972</v>
      </c>
      <c r="AY220" s="68" t="s">
        <v>148</v>
      </c>
      <c r="AZ220" s="68" t="s">
        <v>139</v>
      </c>
      <c r="BA220" s="68" t="s">
        <v>149</v>
      </c>
      <c r="BB220" s="68" t="s">
        <v>150</v>
      </c>
      <c r="BC220" s="68" t="s">
        <v>156</v>
      </c>
      <c r="BD220" s="68" t="s">
        <v>157</v>
      </c>
      <c r="BE220" s="68" t="s">
        <v>303</v>
      </c>
      <c r="BF220" s="68" t="s">
        <v>8459</v>
      </c>
      <c r="BG220" s="68" t="s">
        <v>5272</v>
      </c>
      <c r="BH220" s="68" t="s">
        <v>143</v>
      </c>
      <c r="BI220" s="68" t="s">
        <v>143</v>
      </c>
      <c r="BJ220" s="68" t="s">
        <v>143</v>
      </c>
      <c r="BK220" s="68" t="s">
        <v>136</v>
      </c>
      <c r="BL220" s="68" t="s">
        <v>143</v>
      </c>
      <c r="BM220" s="68" t="s">
        <v>160</v>
      </c>
      <c r="BN220" s="68" t="s">
        <v>143</v>
      </c>
      <c r="BO220" s="68" t="s">
        <v>143</v>
      </c>
      <c r="BP220" s="68" t="s">
        <v>143</v>
      </c>
      <c r="BQ220" s="68" t="s">
        <v>8460</v>
      </c>
      <c r="BR220" s="68" t="s">
        <v>5352</v>
      </c>
      <c r="BS220" s="68" t="s">
        <v>162</v>
      </c>
      <c r="BT220" s="68" t="s">
        <v>6872</v>
      </c>
      <c r="BU220" s="68" t="s">
        <v>6872</v>
      </c>
      <c r="BV220" s="68" t="s">
        <v>135</v>
      </c>
      <c r="BW220" s="68" t="s">
        <v>135</v>
      </c>
      <c r="BX220" s="68" t="s">
        <v>135</v>
      </c>
      <c r="BY220" s="68" t="s">
        <v>148</v>
      </c>
      <c r="BZ220" s="68" t="s">
        <v>24</v>
      </c>
      <c r="CA220" s="68" t="s">
        <v>174</v>
      </c>
      <c r="CB220" s="68" t="s">
        <v>143</v>
      </c>
      <c r="CC220" s="68" t="s">
        <v>143</v>
      </c>
      <c r="CD220" s="68" t="s">
        <v>362</v>
      </c>
      <c r="CE220" s="68" t="s">
        <v>8453</v>
      </c>
      <c r="CF220" s="68" t="s">
        <v>2261</v>
      </c>
      <c r="CG220" s="68" t="s">
        <v>143</v>
      </c>
      <c r="CH220" s="68" t="s">
        <v>143</v>
      </c>
      <c r="CI220" s="68" t="s">
        <v>143</v>
      </c>
      <c r="CJ220" s="68" t="s">
        <v>5272</v>
      </c>
      <c r="CK220" s="68" t="s">
        <v>143</v>
      </c>
      <c r="CL220" s="68" t="s">
        <v>143</v>
      </c>
      <c r="CM220" s="68" t="s">
        <v>143</v>
      </c>
      <c r="CN220" s="68" t="s">
        <v>143</v>
      </c>
      <c r="CO220" s="68" t="s">
        <v>7509</v>
      </c>
      <c r="CP220" s="68" t="s">
        <v>143</v>
      </c>
      <c r="CQ220" s="68" t="s">
        <v>143</v>
      </c>
      <c r="CR220" s="68" t="s">
        <v>143</v>
      </c>
      <c r="CS220" s="68" t="s">
        <v>1</v>
      </c>
      <c r="CT220" s="68" t="s">
        <v>143</v>
      </c>
      <c r="CU220" s="68" t="s">
        <v>1</v>
      </c>
      <c r="CV220" s="68" t="s">
        <v>1985</v>
      </c>
      <c r="CW220" s="68" t="s">
        <v>143</v>
      </c>
      <c r="CX220" s="68" t="s">
        <v>394</v>
      </c>
      <c r="CY220" s="68" t="s">
        <v>166</v>
      </c>
      <c r="CZ220" s="68" t="s">
        <v>136</v>
      </c>
      <c r="DA220" s="68" t="s">
        <v>1989</v>
      </c>
      <c r="DB220" s="68" t="s">
        <v>143</v>
      </c>
      <c r="DC220" s="68" t="s">
        <v>143</v>
      </c>
      <c r="DD220" s="68" t="s">
        <v>373</v>
      </c>
      <c r="DE220" s="68" t="s">
        <v>2419</v>
      </c>
      <c r="DF220" s="68" t="s">
        <v>5859</v>
      </c>
      <c r="DG220" s="68" t="s">
        <v>143</v>
      </c>
      <c r="DH220" s="68" t="s">
        <v>7510</v>
      </c>
      <c r="DI220" s="68" t="s">
        <v>143</v>
      </c>
      <c r="DK220" s="3"/>
    </row>
    <row r="221" spans="1:115" s="68" customFormat="1" hidden="1" x14ac:dyDescent="0.2">
      <c r="A221" s="73">
        <v>45352</v>
      </c>
      <c r="B221" s="3" t="s">
        <v>12718</v>
      </c>
      <c r="C221" s="68">
        <v>124244</v>
      </c>
      <c r="D221" s="68" t="s">
        <v>8039</v>
      </c>
      <c r="E221" s="68" t="s">
        <v>279</v>
      </c>
      <c r="F221" s="69">
        <v>45365</v>
      </c>
      <c r="G221" s="68" t="s">
        <v>165</v>
      </c>
      <c r="H221" s="68" t="s">
        <v>166</v>
      </c>
      <c r="I221" s="70">
        <v>170</v>
      </c>
      <c r="J221" s="70">
        <v>170</v>
      </c>
      <c r="K221" s="71">
        <f t="shared" si="6"/>
        <v>7.909511466697933E-3</v>
      </c>
      <c r="L221" s="71" t="s">
        <v>953</v>
      </c>
      <c r="M221" s="68" t="s">
        <v>7145</v>
      </c>
      <c r="N221" s="68" t="s">
        <v>1056</v>
      </c>
      <c r="O221" s="68" t="s">
        <v>4816</v>
      </c>
      <c r="P221" s="93" t="s">
        <v>8461</v>
      </c>
      <c r="Q221" s="68" t="s">
        <v>170</v>
      </c>
      <c r="R221" s="68" t="s">
        <v>8462</v>
      </c>
      <c r="S221" s="68" t="s">
        <v>8463</v>
      </c>
      <c r="T221" s="68" t="s">
        <v>135</v>
      </c>
      <c r="U221" s="68" t="s">
        <v>135</v>
      </c>
      <c r="V221" s="68" t="s">
        <v>506</v>
      </c>
      <c r="W221" s="68" t="s">
        <v>137</v>
      </c>
      <c r="X221" s="68" t="s">
        <v>957</v>
      </c>
      <c r="Y221" s="68" t="s">
        <v>8464</v>
      </c>
      <c r="Z221" s="68" t="s">
        <v>8465</v>
      </c>
      <c r="AA221" s="68" t="s">
        <v>139</v>
      </c>
      <c r="AB221" s="68" t="s">
        <v>323</v>
      </c>
      <c r="AC221" s="68" t="s">
        <v>5272</v>
      </c>
      <c r="AD221" s="68" t="s">
        <v>143</v>
      </c>
      <c r="AE221" s="68" t="s">
        <v>5943</v>
      </c>
      <c r="AF221" s="68" t="s">
        <v>8315</v>
      </c>
      <c r="AG221" s="68" t="s">
        <v>235</v>
      </c>
      <c r="AH221" s="68" t="s">
        <v>141</v>
      </c>
      <c r="AI221" s="68" t="s">
        <v>143</v>
      </c>
      <c r="AJ221" s="68" t="s">
        <v>5943</v>
      </c>
      <c r="AK221" s="68" t="s">
        <v>207</v>
      </c>
      <c r="AL221" s="68" t="s">
        <v>8046</v>
      </c>
      <c r="AM221" s="68" t="s">
        <v>5943</v>
      </c>
      <c r="AN221" s="68" t="s">
        <v>174</v>
      </c>
      <c r="AO221" s="68" t="s">
        <v>1088</v>
      </c>
      <c r="AP221" s="68" t="s">
        <v>1089</v>
      </c>
      <c r="AQ221" s="68" t="s">
        <v>4820</v>
      </c>
      <c r="AR221" s="68" t="s">
        <v>353</v>
      </c>
      <c r="AS221" s="68" t="s">
        <v>231</v>
      </c>
      <c r="AT221" s="68" t="s">
        <v>1895</v>
      </c>
      <c r="AU221" s="68" t="s">
        <v>1092</v>
      </c>
      <c r="AV221" s="68" t="s">
        <v>145</v>
      </c>
      <c r="AW221" s="68" t="s">
        <v>146</v>
      </c>
      <c r="AX221" s="68" t="s">
        <v>1060</v>
      </c>
      <c r="AY221" s="68" t="s">
        <v>148</v>
      </c>
      <c r="AZ221" s="68" t="s">
        <v>139</v>
      </c>
      <c r="BA221" s="68" t="s">
        <v>149</v>
      </c>
      <c r="BB221" s="68" t="s">
        <v>150</v>
      </c>
      <c r="BC221" s="68" t="s">
        <v>156</v>
      </c>
      <c r="BD221" s="68" t="s">
        <v>157</v>
      </c>
      <c r="BE221" s="68" t="s">
        <v>303</v>
      </c>
      <c r="BF221" s="68" t="s">
        <v>8466</v>
      </c>
      <c r="BG221" s="68" t="s">
        <v>5272</v>
      </c>
      <c r="BH221" s="68" t="s">
        <v>143</v>
      </c>
      <c r="BI221" s="68" t="s">
        <v>143</v>
      </c>
      <c r="BJ221" s="68" t="s">
        <v>143</v>
      </c>
      <c r="BK221" s="68" t="s">
        <v>506</v>
      </c>
      <c r="BL221" s="68" t="s">
        <v>143</v>
      </c>
      <c r="BM221" s="68" t="s">
        <v>160</v>
      </c>
      <c r="BN221" s="68" t="s">
        <v>160</v>
      </c>
      <c r="BO221" s="68" t="s">
        <v>279</v>
      </c>
      <c r="BP221" s="68" t="s">
        <v>143</v>
      </c>
      <c r="BQ221" s="68" t="s">
        <v>8467</v>
      </c>
      <c r="BR221" s="68" t="s">
        <v>5352</v>
      </c>
      <c r="BS221" s="68" t="s">
        <v>162</v>
      </c>
      <c r="BT221" s="68" t="s">
        <v>5943</v>
      </c>
      <c r="BU221" s="68" t="s">
        <v>5943</v>
      </c>
      <c r="BV221" s="68" t="s">
        <v>135</v>
      </c>
      <c r="BW221" s="68" t="s">
        <v>135</v>
      </c>
      <c r="BX221" s="68" t="s">
        <v>135</v>
      </c>
      <c r="BY221" s="68" t="s">
        <v>148</v>
      </c>
      <c r="BZ221" s="68" t="s">
        <v>8058</v>
      </c>
      <c r="CA221" s="68" t="s">
        <v>174</v>
      </c>
      <c r="CB221" s="68" t="s">
        <v>143</v>
      </c>
      <c r="CC221" s="68" t="s">
        <v>143</v>
      </c>
      <c r="CD221" s="68" t="s">
        <v>143</v>
      </c>
      <c r="CE221" s="68" t="s">
        <v>8468</v>
      </c>
      <c r="CF221" s="68" t="s">
        <v>2261</v>
      </c>
      <c r="CG221" s="68" t="s">
        <v>2261</v>
      </c>
      <c r="CH221" s="68" t="s">
        <v>143</v>
      </c>
      <c r="CI221" s="68" t="s">
        <v>143</v>
      </c>
      <c r="CJ221" s="68" t="s">
        <v>5272</v>
      </c>
      <c r="CK221" s="68" t="s">
        <v>143</v>
      </c>
      <c r="CL221" s="68" t="s">
        <v>143</v>
      </c>
      <c r="CM221" s="68" t="s">
        <v>143</v>
      </c>
      <c r="CN221" s="68" t="s">
        <v>143</v>
      </c>
      <c r="CO221" s="68" t="s">
        <v>6231</v>
      </c>
      <c r="CP221" s="68" t="s">
        <v>143</v>
      </c>
      <c r="CQ221" s="68" t="s">
        <v>143</v>
      </c>
      <c r="CR221" s="68" t="s">
        <v>143</v>
      </c>
      <c r="CS221" s="68" t="s">
        <v>1</v>
      </c>
      <c r="CT221" s="68" t="s">
        <v>143</v>
      </c>
      <c r="CU221" s="68" t="s">
        <v>1</v>
      </c>
      <c r="CV221" s="68" t="s">
        <v>1985</v>
      </c>
      <c r="CW221" s="68" t="s">
        <v>1985</v>
      </c>
      <c r="CX221" s="68" t="s">
        <v>953</v>
      </c>
      <c r="CY221" s="68" t="s">
        <v>166</v>
      </c>
      <c r="CZ221" s="68" t="s">
        <v>506</v>
      </c>
      <c r="DA221" s="68" t="s">
        <v>1989</v>
      </c>
      <c r="DB221" s="68" t="s">
        <v>143</v>
      </c>
      <c r="DC221" s="68" t="s">
        <v>143</v>
      </c>
      <c r="DD221" s="68" t="s">
        <v>279</v>
      </c>
      <c r="DE221" s="68" t="s">
        <v>2419</v>
      </c>
      <c r="DF221" s="68" t="s">
        <v>5859</v>
      </c>
      <c r="DG221" s="68" t="s">
        <v>143</v>
      </c>
      <c r="DH221" s="68" t="s">
        <v>8469</v>
      </c>
      <c r="DI221" s="68" t="s">
        <v>143</v>
      </c>
      <c r="DK221" s="3"/>
    </row>
    <row r="222" spans="1:115" s="68" customFormat="1" ht="25.5" hidden="1" x14ac:dyDescent="0.2">
      <c r="A222" s="73">
        <v>45352</v>
      </c>
      <c r="B222" s="3" t="s">
        <v>6281</v>
      </c>
      <c r="C222" s="68">
        <v>124311</v>
      </c>
      <c r="D222" s="68" t="s">
        <v>8470</v>
      </c>
      <c r="E222" s="68" t="s">
        <v>125</v>
      </c>
      <c r="F222" s="69">
        <v>45365</v>
      </c>
      <c r="G222" s="68" t="s">
        <v>257</v>
      </c>
      <c r="H222" s="68" t="s">
        <v>166</v>
      </c>
      <c r="I222" s="70">
        <f t="shared" ref="I222:I223" si="11">J222</f>
        <v>900</v>
      </c>
      <c r="J222" s="70">
        <v>900</v>
      </c>
      <c r="K222" s="71">
        <f t="shared" si="6"/>
        <v>4.1873884235459645E-2</v>
      </c>
      <c r="L222" s="71" t="s">
        <v>374</v>
      </c>
      <c r="M222" s="68" t="s">
        <v>129</v>
      </c>
      <c r="N222" s="68" t="s">
        <v>980</v>
      </c>
      <c r="O222" s="68" t="s">
        <v>8325</v>
      </c>
      <c r="P222" s="93" t="s">
        <v>8471</v>
      </c>
      <c r="Q222" s="68" t="s">
        <v>132</v>
      </c>
      <c r="R222" s="68" t="s">
        <v>8472</v>
      </c>
      <c r="S222" s="68" t="s">
        <v>8473</v>
      </c>
      <c r="T222" s="68" t="s">
        <v>135</v>
      </c>
      <c r="U222" s="68" t="s">
        <v>135</v>
      </c>
      <c r="V222" s="68" t="s">
        <v>136</v>
      </c>
      <c r="W222" s="68" t="s">
        <v>137</v>
      </c>
      <c r="X222" s="68" t="s">
        <v>264</v>
      </c>
      <c r="Y222" s="68" t="s">
        <v>8474</v>
      </c>
      <c r="Z222" s="68" t="s">
        <v>8475</v>
      </c>
      <c r="AA222" s="68" t="s">
        <v>139</v>
      </c>
      <c r="AB222" s="68" t="s">
        <v>140</v>
      </c>
      <c r="AC222" s="68" t="s">
        <v>5272</v>
      </c>
      <c r="AD222" s="68" t="s">
        <v>143</v>
      </c>
      <c r="AE222" s="68" t="s">
        <v>5272</v>
      </c>
      <c r="AF222" s="68" t="s">
        <v>8476</v>
      </c>
      <c r="AG222" s="68" t="s">
        <v>5675</v>
      </c>
      <c r="AH222" s="68" t="s">
        <v>265</v>
      </c>
      <c r="AI222" s="68" t="s">
        <v>143</v>
      </c>
      <c r="AJ222" s="68" t="s">
        <v>143</v>
      </c>
      <c r="AK222" s="68" t="s">
        <v>142</v>
      </c>
      <c r="AL222" s="68" t="s">
        <v>143</v>
      </c>
      <c r="AM222" s="68" t="s">
        <v>5986</v>
      </c>
      <c r="AN222" s="68" t="s">
        <v>143</v>
      </c>
      <c r="AO222" s="68" t="s">
        <v>8332</v>
      </c>
      <c r="AP222" s="68" t="s">
        <v>8333</v>
      </c>
      <c r="AQ222" s="68" t="s">
        <v>8334</v>
      </c>
      <c r="AR222" s="68" t="s">
        <v>148</v>
      </c>
      <c r="AS222" s="68" t="s">
        <v>139</v>
      </c>
      <c r="AT222" s="68" t="s">
        <v>149</v>
      </c>
      <c r="AU222" s="68" t="s">
        <v>8335</v>
      </c>
      <c r="AV222" s="68" t="s">
        <v>990</v>
      </c>
      <c r="AW222" s="68" t="s">
        <v>273</v>
      </c>
      <c r="AX222" s="68" t="s">
        <v>991</v>
      </c>
      <c r="AY222" s="68" t="s">
        <v>148</v>
      </c>
      <c r="AZ222" s="68" t="s">
        <v>139</v>
      </c>
      <c r="BA222" s="68" t="s">
        <v>154</v>
      </c>
      <c r="BB222" s="68" t="s">
        <v>992</v>
      </c>
      <c r="BC222" s="68" t="s">
        <v>156</v>
      </c>
      <c r="BD222" s="68" t="s">
        <v>157</v>
      </c>
      <c r="BE222" s="68" t="s">
        <v>237</v>
      </c>
      <c r="BF222" s="68" t="s">
        <v>8475</v>
      </c>
      <c r="BG222" s="68" t="s">
        <v>5272</v>
      </c>
      <c r="BH222" s="68" t="s">
        <v>143</v>
      </c>
      <c r="BI222" s="68" t="s">
        <v>143</v>
      </c>
      <c r="BJ222" s="68" t="s">
        <v>143</v>
      </c>
      <c r="BK222" s="68" t="s">
        <v>136</v>
      </c>
      <c r="BL222" s="68" t="s">
        <v>143</v>
      </c>
      <c r="BM222" s="68" t="s">
        <v>200</v>
      </c>
      <c r="BN222" s="68" t="s">
        <v>143</v>
      </c>
      <c r="BO222" s="68" t="s">
        <v>143</v>
      </c>
      <c r="BP222" s="68" t="s">
        <v>143</v>
      </c>
      <c r="BQ222" s="68" t="s">
        <v>8477</v>
      </c>
      <c r="BR222" s="68" t="s">
        <v>5684</v>
      </c>
      <c r="BS222" s="68" t="s">
        <v>8478</v>
      </c>
      <c r="BT222" s="68" t="s">
        <v>5986</v>
      </c>
      <c r="BU222" s="68" t="s">
        <v>5986</v>
      </c>
      <c r="BV222" s="68" t="s">
        <v>135</v>
      </c>
      <c r="BW222" s="68" t="s">
        <v>135</v>
      </c>
      <c r="BX222" s="68" t="s">
        <v>135</v>
      </c>
      <c r="BY222" s="68" t="s">
        <v>148</v>
      </c>
      <c r="BZ222" s="68" t="s">
        <v>2339</v>
      </c>
      <c r="CA222" s="68" t="s">
        <v>174</v>
      </c>
      <c r="CB222" s="68" t="s">
        <v>143</v>
      </c>
      <c r="CC222" s="68" t="s">
        <v>143</v>
      </c>
      <c r="CD222" s="68" t="s">
        <v>143</v>
      </c>
      <c r="CE222" s="68" t="s">
        <v>8479</v>
      </c>
      <c r="CF222" s="68" t="s">
        <v>2261</v>
      </c>
      <c r="CG222" s="68" t="s">
        <v>143</v>
      </c>
      <c r="CH222" s="68" t="s">
        <v>143</v>
      </c>
      <c r="CI222" s="68" t="s">
        <v>143</v>
      </c>
      <c r="CJ222" s="68" t="s">
        <v>5272</v>
      </c>
      <c r="CK222" s="68" t="s">
        <v>143</v>
      </c>
      <c r="CL222" s="68" t="s">
        <v>143</v>
      </c>
      <c r="CM222" s="68" t="s">
        <v>143</v>
      </c>
      <c r="CN222" s="68" t="s">
        <v>143</v>
      </c>
      <c r="CO222" s="68" t="s">
        <v>143</v>
      </c>
      <c r="CP222" s="68" t="s">
        <v>143</v>
      </c>
      <c r="CQ222" s="68" t="s">
        <v>143</v>
      </c>
      <c r="CR222" s="68" t="s">
        <v>143</v>
      </c>
      <c r="CS222" s="68" t="s">
        <v>1</v>
      </c>
      <c r="CT222" s="68" t="s">
        <v>143</v>
      </c>
      <c r="CU222" s="68" t="s">
        <v>1</v>
      </c>
      <c r="CV222" s="68" t="s">
        <v>2092</v>
      </c>
      <c r="CW222" s="68" t="s">
        <v>143</v>
      </c>
      <c r="CX222" s="68" t="s">
        <v>374</v>
      </c>
      <c r="CY222" s="68" t="s">
        <v>166</v>
      </c>
      <c r="CZ222" s="68" t="s">
        <v>136</v>
      </c>
      <c r="DA222" s="68" t="s">
        <v>1989</v>
      </c>
      <c r="DB222" s="68" t="s">
        <v>143</v>
      </c>
      <c r="DC222" s="68" t="s">
        <v>143</v>
      </c>
      <c r="DD222" s="68" t="s">
        <v>125</v>
      </c>
      <c r="DE222" s="68" t="s">
        <v>2419</v>
      </c>
      <c r="DF222" s="68" t="s">
        <v>5859</v>
      </c>
      <c r="DG222" s="68" t="s">
        <v>143</v>
      </c>
      <c r="DH222" s="68" t="s">
        <v>143</v>
      </c>
      <c r="DI222" s="68" t="s">
        <v>143</v>
      </c>
      <c r="DK222" s="3"/>
    </row>
    <row r="223" spans="1:115" s="68" customFormat="1" ht="25.5" hidden="1" x14ac:dyDescent="0.2">
      <c r="A223" s="73">
        <v>45352</v>
      </c>
      <c r="B223" s="3" t="s">
        <v>16</v>
      </c>
      <c r="C223" s="68">
        <v>124355</v>
      </c>
      <c r="D223" s="68" t="s">
        <v>8480</v>
      </c>
      <c r="E223" s="68" t="s">
        <v>190</v>
      </c>
      <c r="F223" s="69">
        <v>45366</v>
      </c>
      <c r="G223" s="68" t="s">
        <v>165</v>
      </c>
      <c r="H223" s="68" t="s">
        <v>166</v>
      </c>
      <c r="I223" s="70">
        <f t="shared" si="11"/>
        <v>646.33000000000004</v>
      </c>
      <c r="J223" s="70">
        <v>646.33000000000004</v>
      </c>
      <c r="K223" s="71">
        <f t="shared" si="6"/>
        <v>3.0071497331005146E-2</v>
      </c>
      <c r="L223" s="71" t="s">
        <v>374</v>
      </c>
      <c r="M223" s="68" t="s">
        <v>7145</v>
      </c>
      <c r="N223" s="68" t="s">
        <v>960</v>
      </c>
      <c r="O223" s="68" t="s">
        <v>1331</v>
      </c>
      <c r="P223" s="93" t="s">
        <v>8481</v>
      </c>
      <c r="Q223" s="68" t="s">
        <v>170</v>
      </c>
      <c r="R223" s="68" t="s">
        <v>8482</v>
      </c>
      <c r="S223" s="68" t="s">
        <v>8483</v>
      </c>
      <c r="T223" s="68" t="s">
        <v>135</v>
      </c>
      <c r="U223" s="68" t="s">
        <v>135</v>
      </c>
      <c r="V223" s="68" t="s">
        <v>136</v>
      </c>
      <c r="W223" s="68" t="s">
        <v>137</v>
      </c>
      <c r="X223" s="68" t="s">
        <v>4880</v>
      </c>
      <c r="Y223" s="68" t="s">
        <v>8484</v>
      </c>
      <c r="Z223" s="68" t="s">
        <v>8485</v>
      </c>
      <c r="AA223" s="68" t="s">
        <v>139</v>
      </c>
      <c r="AB223" s="68" t="s">
        <v>140</v>
      </c>
      <c r="AC223" s="68" t="s">
        <v>5272</v>
      </c>
      <c r="AD223" s="68" t="s">
        <v>143</v>
      </c>
      <c r="AE223" s="68" t="s">
        <v>5272</v>
      </c>
      <c r="AF223" s="68" t="s">
        <v>143</v>
      </c>
      <c r="AG223" s="68" t="s">
        <v>235</v>
      </c>
      <c r="AH223" s="68" t="s">
        <v>141</v>
      </c>
      <c r="AI223" s="68" t="s">
        <v>143</v>
      </c>
      <c r="AJ223" s="68" t="s">
        <v>143</v>
      </c>
      <c r="AK223" s="68" t="s">
        <v>142</v>
      </c>
      <c r="AL223" s="68" t="s">
        <v>143</v>
      </c>
      <c r="AM223" s="68" t="s">
        <v>8486</v>
      </c>
      <c r="AN223" s="68" t="s">
        <v>143</v>
      </c>
      <c r="AO223" s="68" t="s">
        <v>1335</v>
      </c>
      <c r="AP223" s="68" t="s">
        <v>1336</v>
      </c>
      <c r="AQ223" s="68" t="s">
        <v>1337</v>
      </c>
      <c r="AR223" s="68" t="s">
        <v>353</v>
      </c>
      <c r="AS223" s="68" t="s">
        <v>231</v>
      </c>
      <c r="AT223" s="68" t="s">
        <v>492</v>
      </c>
      <c r="AU223" s="68" t="s">
        <v>1338</v>
      </c>
      <c r="AV223" s="68" t="s">
        <v>145</v>
      </c>
      <c r="AW223" s="68" t="s">
        <v>146</v>
      </c>
      <c r="AX223" s="68" t="s">
        <v>972</v>
      </c>
      <c r="AY223" s="68" t="s">
        <v>148</v>
      </c>
      <c r="AZ223" s="68" t="s">
        <v>139</v>
      </c>
      <c r="BA223" s="68" t="s">
        <v>149</v>
      </c>
      <c r="BB223" s="68" t="s">
        <v>150</v>
      </c>
      <c r="BC223" s="68" t="s">
        <v>156</v>
      </c>
      <c r="BD223" s="68" t="s">
        <v>157</v>
      </c>
      <c r="BE223" s="68" t="s">
        <v>484</v>
      </c>
      <c r="BF223" s="68" t="s">
        <v>8487</v>
      </c>
      <c r="BG223" s="68" t="s">
        <v>5272</v>
      </c>
      <c r="BH223" s="68" t="s">
        <v>143</v>
      </c>
      <c r="BI223" s="68" t="s">
        <v>8186</v>
      </c>
      <c r="BJ223" s="68" t="s">
        <v>143</v>
      </c>
      <c r="BK223" s="68" t="s">
        <v>136</v>
      </c>
      <c r="BL223" s="68" t="s">
        <v>143</v>
      </c>
      <c r="BM223" s="68" t="s">
        <v>160</v>
      </c>
      <c r="BN223" s="68" t="s">
        <v>143</v>
      </c>
      <c r="BO223" s="68" t="s">
        <v>143</v>
      </c>
      <c r="BP223" s="68" t="s">
        <v>143</v>
      </c>
      <c r="BQ223" s="68" t="s">
        <v>3732</v>
      </c>
      <c r="BR223" s="68" t="s">
        <v>5784</v>
      </c>
      <c r="BS223" s="68" t="s">
        <v>241</v>
      </c>
      <c r="BT223" s="68" t="s">
        <v>8486</v>
      </c>
      <c r="BU223" s="68" t="s">
        <v>8486</v>
      </c>
      <c r="BV223" s="68" t="s">
        <v>135</v>
      </c>
      <c r="BW223" s="68" t="s">
        <v>135</v>
      </c>
      <c r="BX223" s="68" t="s">
        <v>135</v>
      </c>
      <c r="BY223" s="68" t="s">
        <v>148</v>
      </c>
      <c r="BZ223" s="68" t="s">
        <v>8488</v>
      </c>
      <c r="CA223" s="68" t="s">
        <v>174</v>
      </c>
      <c r="CB223" s="68" t="s">
        <v>143</v>
      </c>
      <c r="CC223" s="68" t="s">
        <v>143</v>
      </c>
      <c r="CD223" s="68" t="s">
        <v>143</v>
      </c>
      <c r="CE223" s="68" t="s">
        <v>143</v>
      </c>
      <c r="CF223" s="68" t="s">
        <v>2261</v>
      </c>
      <c r="CG223" s="68" t="s">
        <v>143</v>
      </c>
      <c r="CH223" s="68" t="s">
        <v>143</v>
      </c>
      <c r="CI223" s="68" t="s">
        <v>143</v>
      </c>
      <c r="CJ223" s="68" t="s">
        <v>5272</v>
      </c>
      <c r="CK223" s="68" t="s">
        <v>143</v>
      </c>
      <c r="CL223" s="68" t="s">
        <v>143</v>
      </c>
      <c r="CM223" s="68" t="s">
        <v>143</v>
      </c>
      <c r="CN223" s="68" t="s">
        <v>143</v>
      </c>
      <c r="CO223" s="68" t="s">
        <v>5924</v>
      </c>
      <c r="CP223" s="68" t="s">
        <v>143</v>
      </c>
      <c r="CQ223" s="68" t="s">
        <v>143</v>
      </c>
      <c r="CR223" s="68" t="s">
        <v>143</v>
      </c>
      <c r="CS223" s="68" t="s">
        <v>1</v>
      </c>
      <c r="CT223" s="68" t="s">
        <v>143</v>
      </c>
      <c r="CU223" s="68" t="s">
        <v>1</v>
      </c>
      <c r="CV223" s="68" t="s">
        <v>2092</v>
      </c>
      <c r="CW223" s="68" t="s">
        <v>143</v>
      </c>
      <c r="CX223" s="68" t="s">
        <v>374</v>
      </c>
      <c r="CY223" s="68" t="s">
        <v>166</v>
      </c>
      <c r="CZ223" s="68" t="s">
        <v>136</v>
      </c>
      <c r="DA223" s="68" t="s">
        <v>1986</v>
      </c>
      <c r="DB223" s="68" t="s">
        <v>8186</v>
      </c>
      <c r="DC223" s="68" t="s">
        <v>143</v>
      </c>
      <c r="DD223" s="68" t="s">
        <v>190</v>
      </c>
      <c r="DE223" s="68" t="s">
        <v>2419</v>
      </c>
      <c r="DF223" s="68" t="s">
        <v>5830</v>
      </c>
      <c r="DG223" s="68" t="s">
        <v>143</v>
      </c>
      <c r="DH223" s="68" t="s">
        <v>7659</v>
      </c>
      <c r="DI223" s="68" t="s">
        <v>143</v>
      </c>
      <c r="DK223" s="3"/>
    </row>
    <row r="224" spans="1:115" s="68" customFormat="1" hidden="1" x14ac:dyDescent="0.2">
      <c r="A224" s="73">
        <v>45352</v>
      </c>
      <c r="B224" s="3" t="s">
        <v>12718</v>
      </c>
      <c r="C224" s="68">
        <v>124586</v>
      </c>
      <c r="D224" s="68" t="s">
        <v>8039</v>
      </c>
      <c r="E224" s="68" t="s">
        <v>279</v>
      </c>
      <c r="F224" s="69">
        <v>45366</v>
      </c>
      <c r="G224" s="68" t="s">
        <v>165</v>
      </c>
      <c r="H224" s="68" t="s">
        <v>166</v>
      </c>
      <c r="I224" s="70">
        <v>200</v>
      </c>
      <c r="J224" s="70">
        <v>200</v>
      </c>
      <c r="K224" s="71">
        <f t="shared" si="6"/>
        <v>9.3053076078799205E-3</v>
      </c>
      <c r="L224" s="71" t="s">
        <v>519</v>
      </c>
      <c r="M224" s="68" t="s">
        <v>7145</v>
      </c>
      <c r="N224" s="68" t="s">
        <v>1056</v>
      </c>
      <c r="O224" s="68" t="s">
        <v>8489</v>
      </c>
      <c r="P224" s="93" t="s">
        <v>8490</v>
      </c>
      <c r="Q224" s="68" t="s">
        <v>170</v>
      </c>
      <c r="R224" s="68" t="s">
        <v>8491</v>
      </c>
      <c r="S224" s="68" t="s">
        <v>3936</v>
      </c>
      <c r="T224" s="68" t="s">
        <v>135</v>
      </c>
      <c r="U224" s="68" t="s">
        <v>135</v>
      </c>
      <c r="V224" s="68" t="s">
        <v>506</v>
      </c>
      <c r="W224" s="68" t="s">
        <v>137</v>
      </c>
      <c r="X224" s="68" t="s">
        <v>957</v>
      </c>
      <c r="Y224" s="68" t="s">
        <v>8492</v>
      </c>
      <c r="Z224" s="68" t="s">
        <v>8493</v>
      </c>
      <c r="AA224" s="68" t="s">
        <v>139</v>
      </c>
      <c r="AB224" s="68" t="s">
        <v>323</v>
      </c>
      <c r="AC224" s="68" t="s">
        <v>5272</v>
      </c>
      <c r="AD224" s="68" t="s">
        <v>143</v>
      </c>
      <c r="AE224" s="68" t="s">
        <v>5772</v>
      </c>
      <c r="AF224" s="68" t="s">
        <v>8315</v>
      </c>
      <c r="AG224" s="68" t="s">
        <v>235</v>
      </c>
      <c r="AH224" s="68" t="s">
        <v>141</v>
      </c>
      <c r="AI224" s="68" t="s">
        <v>143</v>
      </c>
      <c r="AJ224" s="68" t="s">
        <v>5772</v>
      </c>
      <c r="AK224" s="68" t="s">
        <v>207</v>
      </c>
      <c r="AL224" s="68" t="s">
        <v>8046</v>
      </c>
      <c r="AM224" s="68" t="s">
        <v>5772</v>
      </c>
      <c r="AN224" s="68" t="s">
        <v>174</v>
      </c>
      <c r="AO224" s="68" t="s">
        <v>2330</v>
      </c>
      <c r="AP224" s="68" t="s">
        <v>699</v>
      </c>
      <c r="AQ224" s="68" t="s">
        <v>8494</v>
      </c>
      <c r="AR224" s="68" t="s">
        <v>178</v>
      </c>
      <c r="AS224" s="68" t="s">
        <v>179</v>
      </c>
      <c r="AT224" s="68" t="s">
        <v>211</v>
      </c>
      <c r="AU224" s="68" t="s">
        <v>1815</v>
      </c>
      <c r="AV224" s="68" t="s">
        <v>145</v>
      </c>
      <c r="AW224" s="68" t="s">
        <v>146</v>
      </c>
      <c r="AX224" s="68" t="s">
        <v>1060</v>
      </c>
      <c r="AY224" s="68" t="s">
        <v>148</v>
      </c>
      <c r="AZ224" s="68" t="s">
        <v>139</v>
      </c>
      <c r="BA224" s="68" t="s">
        <v>149</v>
      </c>
      <c r="BB224" s="68" t="s">
        <v>150</v>
      </c>
      <c r="BC224" s="68" t="s">
        <v>156</v>
      </c>
      <c r="BD224" s="68" t="s">
        <v>157</v>
      </c>
      <c r="BE224" s="68" t="s">
        <v>303</v>
      </c>
      <c r="BF224" s="68" t="s">
        <v>8495</v>
      </c>
      <c r="BG224" s="68" t="s">
        <v>5272</v>
      </c>
      <c r="BH224" s="68" t="s">
        <v>143</v>
      </c>
      <c r="BI224" s="68" t="s">
        <v>143</v>
      </c>
      <c r="BJ224" s="68" t="s">
        <v>143</v>
      </c>
      <c r="BK224" s="68" t="s">
        <v>136</v>
      </c>
      <c r="BL224" s="68" t="s">
        <v>143</v>
      </c>
      <c r="BM224" s="68" t="s">
        <v>160</v>
      </c>
      <c r="BN224" s="68" t="s">
        <v>160</v>
      </c>
      <c r="BO224" s="68" t="s">
        <v>279</v>
      </c>
      <c r="BP224" s="68" t="s">
        <v>143</v>
      </c>
      <c r="BQ224" s="68" t="s">
        <v>2458</v>
      </c>
      <c r="BR224" s="68" t="s">
        <v>5352</v>
      </c>
      <c r="BS224" s="68" t="s">
        <v>162</v>
      </c>
      <c r="BT224" s="68" t="s">
        <v>5772</v>
      </c>
      <c r="BU224" s="68" t="s">
        <v>5772</v>
      </c>
      <c r="BV224" s="68" t="s">
        <v>135</v>
      </c>
      <c r="BW224" s="68" t="s">
        <v>135</v>
      </c>
      <c r="BX224" s="68" t="s">
        <v>135</v>
      </c>
      <c r="BY224" s="68" t="s">
        <v>148</v>
      </c>
      <c r="BZ224" s="68" t="s">
        <v>8058</v>
      </c>
      <c r="CA224" s="68" t="s">
        <v>174</v>
      </c>
      <c r="CB224" s="68" t="s">
        <v>143</v>
      </c>
      <c r="CC224" s="68" t="s">
        <v>143</v>
      </c>
      <c r="CD224" s="68" t="s">
        <v>143</v>
      </c>
      <c r="CE224" s="68" t="s">
        <v>8496</v>
      </c>
      <c r="CF224" s="68" t="s">
        <v>2261</v>
      </c>
      <c r="CG224" s="68" t="s">
        <v>2261</v>
      </c>
      <c r="CH224" s="68" t="s">
        <v>143</v>
      </c>
      <c r="CI224" s="68" t="s">
        <v>143</v>
      </c>
      <c r="CJ224" s="68" t="s">
        <v>5272</v>
      </c>
      <c r="CK224" s="68" t="s">
        <v>143</v>
      </c>
      <c r="CL224" s="68" t="s">
        <v>143</v>
      </c>
      <c r="CM224" s="68" t="s">
        <v>143</v>
      </c>
      <c r="CN224" s="68" t="s">
        <v>143</v>
      </c>
      <c r="CO224" s="68" t="s">
        <v>143</v>
      </c>
      <c r="CP224" s="68" t="s">
        <v>143</v>
      </c>
      <c r="CQ224" s="68" t="s">
        <v>143</v>
      </c>
      <c r="CR224" s="68" t="s">
        <v>143</v>
      </c>
      <c r="CS224" s="68" t="s">
        <v>1</v>
      </c>
      <c r="CT224" s="68" t="s">
        <v>143</v>
      </c>
      <c r="CU224" s="68" t="s">
        <v>1</v>
      </c>
      <c r="CV224" s="68" t="s">
        <v>1985</v>
      </c>
      <c r="CW224" s="68" t="s">
        <v>1985</v>
      </c>
      <c r="CX224" s="68" t="s">
        <v>519</v>
      </c>
      <c r="CY224" s="68" t="s">
        <v>166</v>
      </c>
      <c r="CZ224" s="68" t="s">
        <v>136</v>
      </c>
      <c r="DA224" s="68" t="s">
        <v>1986</v>
      </c>
      <c r="DB224" s="68" t="s">
        <v>143</v>
      </c>
      <c r="DC224" s="68" t="s">
        <v>143</v>
      </c>
      <c r="DD224" s="68" t="s">
        <v>279</v>
      </c>
      <c r="DE224" s="68" t="s">
        <v>2419</v>
      </c>
      <c r="DF224" s="68" t="s">
        <v>5830</v>
      </c>
      <c r="DG224" s="68" t="s">
        <v>143</v>
      </c>
      <c r="DH224" s="68" t="s">
        <v>143</v>
      </c>
      <c r="DI224" s="68" t="s">
        <v>143</v>
      </c>
      <c r="DK224" s="3"/>
    </row>
    <row r="225" spans="1:115" s="68" customFormat="1" x14ac:dyDescent="0.2">
      <c r="A225" s="73">
        <v>45352</v>
      </c>
      <c r="B225" s="3" t="s">
        <v>19</v>
      </c>
      <c r="C225" s="68">
        <v>124596</v>
      </c>
      <c r="D225" s="68" t="s">
        <v>8017</v>
      </c>
      <c r="E225" s="68" t="s">
        <v>364</v>
      </c>
      <c r="F225" s="69">
        <v>45369</v>
      </c>
      <c r="G225" s="68" t="s">
        <v>165</v>
      </c>
      <c r="H225" s="68" t="s">
        <v>166</v>
      </c>
      <c r="I225" s="70">
        <f>J225</f>
        <v>90</v>
      </c>
      <c r="J225" s="70">
        <v>90</v>
      </c>
      <c r="K225" s="71">
        <f t="shared" si="6"/>
        <v>4.1873884235459641E-3</v>
      </c>
      <c r="L225" s="71" t="s">
        <v>519</v>
      </c>
      <c r="M225" s="68" t="s">
        <v>7145</v>
      </c>
      <c r="N225" s="68" t="s">
        <v>1065</v>
      </c>
      <c r="O225" s="68" t="s">
        <v>8497</v>
      </c>
      <c r="P225" s="93" t="s">
        <v>8498</v>
      </c>
      <c r="Q225" s="68" t="s">
        <v>170</v>
      </c>
      <c r="R225" s="68" t="s">
        <v>8499</v>
      </c>
      <c r="S225" s="68" t="s">
        <v>8500</v>
      </c>
      <c r="T225" s="68" t="s">
        <v>135</v>
      </c>
      <c r="U225" s="68" t="s">
        <v>135</v>
      </c>
      <c r="V225" s="68" t="s">
        <v>136</v>
      </c>
      <c r="W225" s="68" t="s">
        <v>137</v>
      </c>
      <c r="X225" s="68" t="s">
        <v>957</v>
      </c>
      <c r="Y225" s="68" t="s">
        <v>8501</v>
      </c>
      <c r="Z225" s="68" t="s">
        <v>8502</v>
      </c>
      <c r="AA225" s="68" t="s">
        <v>139</v>
      </c>
      <c r="AB225" s="68" t="s">
        <v>323</v>
      </c>
      <c r="AC225" s="68" t="s">
        <v>5272</v>
      </c>
      <c r="AD225" s="68" t="s">
        <v>143</v>
      </c>
      <c r="AE225" s="68" t="s">
        <v>5272</v>
      </c>
      <c r="AF225" s="68" t="s">
        <v>8503</v>
      </c>
      <c r="AG225" s="68" t="s">
        <v>235</v>
      </c>
      <c r="AH225" s="68" t="s">
        <v>141</v>
      </c>
      <c r="AI225" s="68" t="s">
        <v>143</v>
      </c>
      <c r="AJ225" s="68" t="s">
        <v>143</v>
      </c>
      <c r="AK225" s="68" t="s">
        <v>142</v>
      </c>
      <c r="AL225" s="68" t="s">
        <v>143</v>
      </c>
      <c r="AM225" s="68" t="s">
        <v>7316</v>
      </c>
      <c r="AN225" s="68" t="s">
        <v>143</v>
      </c>
      <c r="AO225" s="68" t="s">
        <v>2847</v>
      </c>
      <c r="AP225" s="68" t="s">
        <v>2286</v>
      </c>
      <c r="AQ225" s="68" t="s">
        <v>8504</v>
      </c>
      <c r="AR225" s="68" t="s">
        <v>353</v>
      </c>
      <c r="AS225" s="68" t="s">
        <v>231</v>
      </c>
      <c r="AT225" s="68" t="s">
        <v>354</v>
      </c>
      <c r="AU225" s="68" t="s">
        <v>2849</v>
      </c>
      <c r="AV225" s="68" t="s">
        <v>631</v>
      </c>
      <c r="AW225" s="68" t="s">
        <v>632</v>
      </c>
      <c r="AX225" s="68" t="s">
        <v>1068</v>
      </c>
      <c r="AY225" s="68" t="s">
        <v>148</v>
      </c>
      <c r="AZ225" s="68" t="s">
        <v>139</v>
      </c>
      <c r="BA225" s="68" t="s">
        <v>149</v>
      </c>
      <c r="BB225" s="68" t="s">
        <v>634</v>
      </c>
      <c r="BC225" s="68" t="s">
        <v>156</v>
      </c>
      <c r="BD225" s="68" t="s">
        <v>157</v>
      </c>
      <c r="BE225" s="68" t="s">
        <v>303</v>
      </c>
      <c r="BF225" s="68" t="s">
        <v>8505</v>
      </c>
      <c r="BG225" s="68" t="s">
        <v>5272</v>
      </c>
      <c r="BH225" s="68" t="s">
        <v>143</v>
      </c>
      <c r="BI225" s="68" t="s">
        <v>8186</v>
      </c>
      <c r="BJ225" s="68" t="s">
        <v>143</v>
      </c>
      <c r="BK225" s="68" t="s">
        <v>136</v>
      </c>
      <c r="BL225" s="68" t="s">
        <v>143</v>
      </c>
      <c r="BM225" s="68" t="s">
        <v>160</v>
      </c>
      <c r="BN225" s="68" t="s">
        <v>143</v>
      </c>
      <c r="BO225" s="68" t="s">
        <v>143</v>
      </c>
      <c r="BP225" s="68" t="s">
        <v>143</v>
      </c>
      <c r="BQ225" s="68" t="s">
        <v>1849</v>
      </c>
      <c r="BR225" s="68" t="s">
        <v>5352</v>
      </c>
      <c r="BS225" s="68" t="s">
        <v>162</v>
      </c>
      <c r="BT225" s="68" t="s">
        <v>7316</v>
      </c>
      <c r="BU225" s="68" t="s">
        <v>7316</v>
      </c>
      <c r="BV225" s="68" t="s">
        <v>135</v>
      </c>
      <c r="BW225" s="68" t="s">
        <v>135</v>
      </c>
      <c r="BX225" s="68" t="s">
        <v>135</v>
      </c>
      <c r="BY225" s="68" t="s">
        <v>148</v>
      </c>
      <c r="BZ225" s="68" t="s">
        <v>5829</v>
      </c>
      <c r="CA225" s="68" t="s">
        <v>174</v>
      </c>
      <c r="CB225" s="68" t="s">
        <v>143</v>
      </c>
      <c r="CC225" s="68" t="s">
        <v>143</v>
      </c>
      <c r="CD225" s="68" t="s">
        <v>143</v>
      </c>
      <c r="CE225" s="68" t="s">
        <v>143</v>
      </c>
      <c r="CF225" s="68" t="s">
        <v>2261</v>
      </c>
      <c r="CG225" s="68" t="s">
        <v>143</v>
      </c>
      <c r="CH225" s="68" t="s">
        <v>143</v>
      </c>
      <c r="CI225" s="68" t="s">
        <v>143</v>
      </c>
      <c r="CJ225" s="68" t="s">
        <v>5272</v>
      </c>
      <c r="CK225" s="68" t="s">
        <v>143</v>
      </c>
      <c r="CL225" s="68" t="s">
        <v>143</v>
      </c>
      <c r="CM225" s="68" t="s">
        <v>143</v>
      </c>
      <c r="CN225" s="68" t="s">
        <v>143</v>
      </c>
      <c r="CO225" s="68" t="s">
        <v>5878</v>
      </c>
      <c r="CP225" s="68" t="s">
        <v>143</v>
      </c>
      <c r="CQ225" s="68" t="s">
        <v>143</v>
      </c>
      <c r="CR225" s="68" t="s">
        <v>143</v>
      </c>
      <c r="CS225" s="68" t="s">
        <v>1</v>
      </c>
      <c r="CT225" s="68" t="s">
        <v>143</v>
      </c>
      <c r="CU225" s="68" t="s">
        <v>1</v>
      </c>
      <c r="CV225" s="68" t="s">
        <v>1985</v>
      </c>
      <c r="CW225" s="68" t="s">
        <v>143</v>
      </c>
      <c r="CX225" s="68" t="s">
        <v>519</v>
      </c>
      <c r="CY225" s="68" t="s">
        <v>166</v>
      </c>
      <c r="CZ225" s="68" t="s">
        <v>136</v>
      </c>
      <c r="DA225" s="68" t="s">
        <v>1986</v>
      </c>
      <c r="DB225" s="68" t="s">
        <v>8186</v>
      </c>
      <c r="DC225" s="68" t="s">
        <v>143</v>
      </c>
      <c r="DD225" s="68" t="s">
        <v>364</v>
      </c>
      <c r="DE225" s="68" t="s">
        <v>2419</v>
      </c>
      <c r="DF225" s="68" t="s">
        <v>5867</v>
      </c>
      <c r="DG225" s="68" t="s">
        <v>143</v>
      </c>
      <c r="DH225" s="68" t="s">
        <v>7674</v>
      </c>
      <c r="DI225" s="68" t="s">
        <v>143</v>
      </c>
      <c r="DK225" s="3"/>
    </row>
    <row r="226" spans="1:115" s="68" customFormat="1" hidden="1" x14ac:dyDescent="0.2">
      <c r="A226" s="73">
        <v>45352</v>
      </c>
      <c r="B226" s="3" t="s">
        <v>11</v>
      </c>
      <c r="C226" s="68">
        <v>124601</v>
      </c>
      <c r="D226" s="68" t="s">
        <v>5860</v>
      </c>
      <c r="E226" s="68" t="s">
        <v>164</v>
      </c>
      <c r="F226" s="69">
        <v>45369</v>
      </c>
      <c r="G226" s="68" t="s">
        <v>165</v>
      </c>
      <c r="H226" s="68" t="s">
        <v>166</v>
      </c>
      <c r="I226" s="70">
        <v>1198.28</v>
      </c>
      <c r="J226" s="70">
        <v>355</v>
      </c>
      <c r="K226" s="71">
        <f t="shared" si="6"/>
        <v>5.5751820001851755E-2</v>
      </c>
      <c r="L226" s="71" t="s">
        <v>258</v>
      </c>
      <c r="M226" s="68" t="s">
        <v>7145</v>
      </c>
      <c r="N226" s="68" t="s">
        <v>960</v>
      </c>
      <c r="O226" s="68" t="s">
        <v>2705</v>
      </c>
      <c r="P226" s="93" t="s">
        <v>1810</v>
      </c>
      <c r="Q226" s="68" t="s">
        <v>170</v>
      </c>
      <c r="R226" s="68" t="s">
        <v>8506</v>
      </c>
      <c r="S226" s="68" t="s">
        <v>8507</v>
      </c>
      <c r="T226" s="68" t="s">
        <v>135</v>
      </c>
      <c r="U226" s="68" t="s">
        <v>135</v>
      </c>
      <c r="V226" s="68" t="s">
        <v>136</v>
      </c>
      <c r="W226" s="68" t="s">
        <v>137</v>
      </c>
      <c r="X226" s="68" t="s">
        <v>173</v>
      </c>
      <c r="Y226" s="68" t="s">
        <v>8508</v>
      </c>
      <c r="Z226" s="68" t="s">
        <v>8509</v>
      </c>
      <c r="AA226" s="68" t="s">
        <v>139</v>
      </c>
      <c r="AB226" s="68" t="s">
        <v>323</v>
      </c>
      <c r="AC226" s="68" t="s">
        <v>5272</v>
      </c>
      <c r="AD226" s="68" t="s">
        <v>143</v>
      </c>
      <c r="AE226" s="68" t="s">
        <v>7524</v>
      </c>
      <c r="AF226" s="68" t="s">
        <v>143</v>
      </c>
      <c r="AG226" s="68" t="s">
        <v>235</v>
      </c>
      <c r="AH226" s="68" t="s">
        <v>141</v>
      </c>
      <c r="AI226" s="68" t="s">
        <v>143</v>
      </c>
      <c r="AJ226" s="68" t="s">
        <v>7524</v>
      </c>
      <c r="AK226" s="68" t="s">
        <v>142</v>
      </c>
      <c r="AL226" s="68" t="s">
        <v>143</v>
      </c>
      <c r="AM226" s="68" t="s">
        <v>7524</v>
      </c>
      <c r="AN226" s="68" t="s">
        <v>174</v>
      </c>
      <c r="AO226" s="68" t="s">
        <v>227</v>
      </c>
      <c r="AP226" s="68" t="s">
        <v>228</v>
      </c>
      <c r="AQ226" s="68" t="s">
        <v>2709</v>
      </c>
      <c r="AR226" s="68" t="s">
        <v>230</v>
      </c>
      <c r="AS226" s="68" t="s">
        <v>231</v>
      </c>
      <c r="AT226" s="68" t="s">
        <v>232</v>
      </c>
      <c r="AU226" s="68" t="s">
        <v>233</v>
      </c>
      <c r="AV226" s="68" t="s">
        <v>145</v>
      </c>
      <c r="AW226" s="68" t="s">
        <v>146</v>
      </c>
      <c r="AX226" s="68" t="s">
        <v>972</v>
      </c>
      <c r="AY226" s="68" t="s">
        <v>148</v>
      </c>
      <c r="AZ226" s="68" t="s">
        <v>139</v>
      </c>
      <c r="BA226" s="68" t="s">
        <v>149</v>
      </c>
      <c r="BB226" s="68" t="s">
        <v>150</v>
      </c>
      <c r="BC226" s="68" t="s">
        <v>156</v>
      </c>
      <c r="BD226" s="68" t="s">
        <v>157</v>
      </c>
      <c r="BE226" s="68" t="s">
        <v>303</v>
      </c>
      <c r="BF226" s="68" t="s">
        <v>8510</v>
      </c>
      <c r="BG226" s="68" t="s">
        <v>5272</v>
      </c>
      <c r="BH226" s="68" t="s">
        <v>143</v>
      </c>
      <c r="BI226" s="68" t="s">
        <v>143</v>
      </c>
      <c r="BJ226" s="68" t="s">
        <v>143</v>
      </c>
      <c r="BK226" s="68" t="s">
        <v>136</v>
      </c>
      <c r="BL226" s="68" t="s">
        <v>143</v>
      </c>
      <c r="BM226" s="68" t="s">
        <v>160</v>
      </c>
      <c r="BN226" s="68" t="s">
        <v>160</v>
      </c>
      <c r="BO226" s="68" t="s">
        <v>143</v>
      </c>
      <c r="BP226" s="68" t="s">
        <v>143</v>
      </c>
      <c r="BQ226" s="68" t="s">
        <v>8511</v>
      </c>
      <c r="BR226" s="68" t="s">
        <v>5352</v>
      </c>
      <c r="BS226" s="68" t="s">
        <v>162</v>
      </c>
      <c r="BT226" s="68" t="s">
        <v>7524</v>
      </c>
      <c r="BU226" s="68" t="s">
        <v>7524</v>
      </c>
      <c r="BV226" s="68" t="s">
        <v>135</v>
      </c>
      <c r="BW226" s="68" t="s">
        <v>135</v>
      </c>
      <c r="BX226" s="68" t="s">
        <v>135</v>
      </c>
      <c r="BY226" s="68" t="s">
        <v>148</v>
      </c>
      <c r="BZ226" s="68" t="s">
        <v>8512</v>
      </c>
      <c r="CA226" s="68" t="s">
        <v>174</v>
      </c>
      <c r="CB226" s="68" t="s">
        <v>143</v>
      </c>
      <c r="CC226" s="68" t="s">
        <v>143</v>
      </c>
      <c r="CD226" s="68" t="s">
        <v>143</v>
      </c>
      <c r="CE226" s="68" t="s">
        <v>8513</v>
      </c>
      <c r="CF226" s="68" t="s">
        <v>2261</v>
      </c>
      <c r="CG226" s="68" t="s">
        <v>2261</v>
      </c>
      <c r="CH226" s="68" t="s">
        <v>143</v>
      </c>
      <c r="CI226" s="68" t="s">
        <v>143</v>
      </c>
      <c r="CJ226" s="68" t="s">
        <v>5272</v>
      </c>
      <c r="CK226" s="68" t="s">
        <v>143</v>
      </c>
      <c r="CL226" s="68" t="s">
        <v>143</v>
      </c>
      <c r="CM226" s="68" t="s">
        <v>143</v>
      </c>
      <c r="CN226" s="68" t="s">
        <v>143</v>
      </c>
      <c r="CO226" s="68" t="s">
        <v>7155</v>
      </c>
      <c r="CP226" s="68" t="s">
        <v>143</v>
      </c>
      <c r="CQ226" s="68" t="s">
        <v>143</v>
      </c>
      <c r="CR226" s="68" t="s">
        <v>143</v>
      </c>
      <c r="CS226" s="68" t="s">
        <v>1</v>
      </c>
      <c r="CT226" s="68" t="s">
        <v>143</v>
      </c>
      <c r="CU226" s="68" t="s">
        <v>1</v>
      </c>
      <c r="CV226" s="68" t="s">
        <v>1985</v>
      </c>
      <c r="CW226" s="68" t="s">
        <v>1985</v>
      </c>
      <c r="CX226" s="68" t="s">
        <v>258</v>
      </c>
      <c r="CY226" s="68" t="s">
        <v>166</v>
      </c>
      <c r="CZ226" s="68" t="s">
        <v>136</v>
      </c>
      <c r="DA226" s="68" t="s">
        <v>1986</v>
      </c>
      <c r="DB226" s="68" t="s">
        <v>8186</v>
      </c>
      <c r="DC226" s="68" t="s">
        <v>143</v>
      </c>
      <c r="DD226" s="68" t="s">
        <v>164</v>
      </c>
      <c r="DE226" s="68" t="s">
        <v>2419</v>
      </c>
      <c r="DF226" s="68" t="s">
        <v>5867</v>
      </c>
      <c r="DG226" s="68" t="s">
        <v>143</v>
      </c>
      <c r="DH226" s="68" t="s">
        <v>7156</v>
      </c>
      <c r="DI226" s="68" t="s">
        <v>143</v>
      </c>
      <c r="DK226" s="3"/>
    </row>
    <row r="227" spans="1:115" s="68" customFormat="1" hidden="1" x14ac:dyDescent="0.2">
      <c r="A227" s="73">
        <v>45352</v>
      </c>
      <c r="B227" s="3" t="s">
        <v>24</v>
      </c>
      <c r="C227" s="68">
        <v>124679</v>
      </c>
      <c r="D227" s="68" t="s">
        <v>24</v>
      </c>
      <c r="E227" s="68" t="s">
        <v>373</v>
      </c>
      <c r="F227" s="69">
        <v>45366</v>
      </c>
      <c r="G227" s="68" t="s">
        <v>165</v>
      </c>
      <c r="H227" s="68" t="s">
        <v>166</v>
      </c>
      <c r="I227" s="70">
        <f t="shared" ref="I227:I230" si="12">J227</f>
        <v>29.15</v>
      </c>
      <c r="J227" s="70">
        <v>29.15</v>
      </c>
      <c r="K227" s="71">
        <f t="shared" si="6"/>
        <v>1.3562485838484984E-3</v>
      </c>
      <c r="L227" s="71" t="s">
        <v>394</v>
      </c>
      <c r="M227" s="68" t="s">
        <v>129</v>
      </c>
      <c r="N227" s="68" t="s">
        <v>960</v>
      </c>
      <c r="O227" s="68" t="s">
        <v>318</v>
      </c>
      <c r="P227" s="93" t="s">
        <v>8514</v>
      </c>
      <c r="Q227" s="68" t="s">
        <v>170</v>
      </c>
      <c r="R227" s="68" t="s">
        <v>8515</v>
      </c>
      <c r="S227" s="68" t="s">
        <v>8516</v>
      </c>
      <c r="T227" s="68" t="s">
        <v>8517</v>
      </c>
      <c r="U227" s="68" t="s">
        <v>470</v>
      </c>
      <c r="V227" s="68" t="s">
        <v>136</v>
      </c>
      <c r="W227" s="68" t="s">
        <v>137</v>
      </c>
      <c r="X227" s="68" t="s">
        <v>349</v>
      </c>
      <c r="Y227" s="68" t="s">
        <v>8518</v>
      </c>
      <c r="Z227" s="68" t="s">
        <v>8519</v>
      </c>
      <c r="AA227" s="68" t="s">
        <v>139</v>
      </c>
      <c r="AB227" s="68" t="s">
        <v>140</v>
      </c>
      <c r="AC227" s="68" t="s">
        <v>5272</v>
      </c>
      <c r="AD227" s="68" t="s">
        <v>143</v>
      </c>
      <c r="AE227" s="68" t="s">
        <v>5272</v>
      </c>
      <c r="AF227" s="68" t="s">
        <v>143</v>
      </c>
      <c r="AG227" s="68" t="s">
        <v>235</v>
      </c>
      <c r="AH227" s="68" t="s">
        <v>141</v>
      </c>
      <c r="AI227" s="68" t="s">
        <v>143</v>
      </c>
      <c r="AJ227" s="68" t="s">
        <v>143</v>
      </c>
      <c r="AK227" s="68" t="s">
        <v>142</v>
      </c>
      <c r="AL227" s="68" t="s">
        <v>143</v>
      </c>
      <c r="AM227" s="68" t="s">
        <v>8520</v>
      </c>
      <c r="AN227" s="68" t="s">
        <v>143</v>
      </c>
      <c r="AO227" s="68" t="s">
        <v>324</v>
      </c>
      <c r="AP227" s="68" t="s">
        <v>325</v>
      </c>
      <c r="AQ227" s="68" t="s">
        <v>326</v>
      </c>
      <c r="AR227" s="68" t="s">
        <v>178</v>
      </c>
      <c r="AS227" s="68" t="s">
        <v>179</v>
      </c>
      <c r="AT227" s="68" t="s">
        <v>327</v>
      </c>
      <c r="AU227" s="68" t="s">
        <v>328</v>
      </c>
      <c r="AV227" s="68" t="s">
        <v>145</v>
      </c>
      <c r="AW227" s="68" t="s">
        <v>146</v>
      </c>
      <c r="AX227" s="68" t="s">
        <v>972</v>
      </c>
      <c r="AY227" s="68" t="s">
        <v>148</v>
      </c>
      <c r="AZ227" s="68" t="s">
        <v>139</v>
      </c>
      <c r="BA227" s="68" t="s">
        <v>149</v>
      </c>
      <c r="BB227" s="68" t="s">
        <v>150</v>
      </c>
      <c r="BC227" s="68" t="s">
        <v>156</v>
      </c>
      <c r="BD227" s="68" t="s">
        <v>157</v>
      </c>
      <c r="BE227" s="68" t="s">
        <v>303</v>
      </c>
      <c r="BF227" s="68" t="s">
        <v>8519</v>
      </c>
      <c r="BG227" s="68" t="s">
        <v>5272</v>
      </c>
      <c r="BH227" s="68" t="s">
        <v>143</v>
      </c>
      <c r="BI227" s="68" t="s">
        <v>8521</v>
      </c>
      <c r="BJ227" s="68" t="s">
        <v>143</v>
      </c>
      <c r="BK227" s="68" t="s">
        <v>136</v>
      </c>
      <c r="BL227" s="68" t="s">
        <v>143</v>
      </c>
      <c r="BM227" s="68" t="s">
        <v>160</v>
      </c>
      <c r="BN227" s="68" t="s">
        <v>143</v>
      </c>
      <c r="BO227" s="68" t="s">
        <v>143</v>
      </c>
      <c r="BP227" s="68" t="s">
        <v>143</v>
      </c>
      <c r="BQ227" s="68" t="s">
        <v>8522</v>
      </c>
      <c r="BR227" s="68" t="s">
        <v>5352</v>
      </c>
      <c r="BS227" s="68" t="s">
        <v>162</v>
      </c>
      <c r="BT227" s="68" t="s">
        <v>8520</v>
      </c>
      <c r="BU227" s="68" t="s">
        <v>8520</v>
      </c>
      <c r="BV227" s="68" t="s">
        <v>135</v>
      </c>
      <c r="BW227" s="68" t="s">
        <v>135</v>
      </c>
      <c r="BX227" s="68" t="s">
        <v>135</v>
      </c>
      <c r="BY227" s="68" t="s">
        <v>148</v>
      </c>
      <c r="BZ227" s="68" t="s">
        <v>24</v>
      </c>
      <c r="CA227" s="68" t="s">
        <v>174</v>
      </c>
      <c r="CB227" s="68" t="s">
        <v>143</v>
      </c>
      <c r="CC227" s="68" t="s">
        <v>143</v>
      </c>
      <c r="CD227" s="68" t="s">
        <v>362</v>
      </c>
      <c r="CE227" s="68" t="s">
        <v>8514</v>
      </c>
      <c r="CF227" s="68" t="s">
        <v>2261</v>
      </c>
      <c r="CG227" s="68" t="s">
        <v>143</v>
      </c>
      <c r="CH227" s="68" t="s">
        <v>143</v>
      </c>
      <c r="CI227" s="68" t="s">
        <v>143</v>
      </c>
      <c r="CJ227" s="68" t="s">
        <v>5272</v>
      </c>
      <c r="CK227" s="68" t="s">
        <v>143</v>
      </c>
      <c r="CL227" s="68" t="s">
        <v>143</v>
      </c>
      <c r="CM227" s="68" t="s">
        <v>143</v>
      </c>
      <c r="CN227" s="68" t="s">
        <v>143</v>
      </c>
      <c r="CO227" s="68" t="s">
        <v>143</v>
      </c>
      <c r="CP227" s="68" t="s">
        <v>143</v>
      </c>
      <c r="CQ227" s="68" t="s">
        <v>143</v>
      </c>
      <c r="CR227" s="68" t="s">
        <v>143</v>
      </c>
      <c r="CS227" s="68" t="s">
        <v>1</v>
      </c>
      <c r="CT227" s="68" t="s">
        <v>143</v>
      </c>
      <c r="CU227" s="68" t="s">
        <v>1</v>
      </c>
      <c r="CV227" s="68" t="s">
        <v>1985</v>
      </c>
      <c r="CW227" s="68" t="s">
        <v>143</v>
      </c>
      <c r="CX227" s="68" t="s">
        <v>394</v>
      </c>
      <c r="CY227" s="68" t="s">
        <v>166</v>
      </c>
      <c r="CZ227" s="68" t="s">
        <v>136</v>
      </c>
      <c r="DA227" s="68" t="s">
        <v>1989</v>
      </c>
      <c r="DB227" s="68" t="s">
        <v>143</v>
      </c>
      <c r="DC227" s="68" t="s">
        <v>143</v>
      </c>
      <c r="DD227" s="68" t="s">
        <v>373</v>
      </c>
      <c r="DE227" s="68" t="s">
        <v>2419</v>
      </c>
      <c r="DF227" s="68" t="s">
        <v>5830</v>
      </c>
      <c r="DG227" s="68" t="s">
        <v>143</v>
      </c>
      <c r="DH227" s="68" t="s">
        <v>143</v>
      </c>
      <c r="DI227" s="68" t="s">
        <v>143</v>
      </c>
      <c r="DK227" s="3"/>
    </row>
    <row r="228" spans="1:115" s="68" customFormat="1" hidden="1" x14ac:dyDescent="0.2">
      <c r="A228" s="73">
        <v>45352</v>
      </c>
      <c r="B228" s="3" t="s">
        <v>12737</v>
      </c>
      <c r="C228" s="68">
        <v>124785</v>
      </c>
      <c r="D228" s="68" t="s">
        <v>8276</v>
      </c>
      <c r="E228" s="68" t="s">
        <v>125</v>
      </c>
      <c r="F228" s="69">
        <v>45369</v>
      </c>
      <c r="G228" s="68" t="s">
        <v>257</v>
      </c>
      <c r="H228" s="68" t="s">
        <v>166</v>
      </c>
      <c r="I228" s="70">
        <f t="shared" si="12"/>
        <v>410.71</v>
      </c>
      <c r="J228" s="70">
        <v>410.71</v>
      </c>
      <c r="K228" s="71">
        <f t="shared" si="6"/>
        <v>1.910891443816181E-2</v>
      </c>
      <c r="L228" s="71" t="s">
        <v>374</v>
      </c>
      <c r="M228" s="68" t="s">
        <v>129</v>
      </c>
      <c r="N228" s="68" t="s">
        <v>527</v>
      </c>
      <c r="O228" s="68" t="s">
        <v>528</v>
      </c>
      <c r="P228" s="93" t="s">
        <v>8523</v>
      </c>
      <c r="Q228" s="68" t="s">
        <v>530</v>
      </c>
      <c r="R228" s="68" t="s">
        <v>8524</v>
      </c>
      <c r="S228" s="68" t="s">
        <v>8525</v>
      </c>
      <c r="T228" s="68" t="s">
        <v>135</v>
      </c>
      <c r="U228" s="68" t="s">
        <v>135</v>
      </c>
      <c r="V228" s="68" t="s">
        <v>136</v>
      </c>
      <c r="W228" s="68" t="s">
        <v>137</v>
      </c>
      <c r="X228" s="68" t="s">
        <v>4976</v>
      </c>
      <c r="Y228" s="68" t="s">
        <v>8526</v>
      </c>
      <c r="Z228" s="68" t="s">
        <v>8527</v>
      </c>
      <c r="AA228" s="68" t="s">
        <v>139</v>
      </c>
      <c r="AB228" s="68" t="s">
        <v>140</v>
      </c>
      <c r="AC228" s="68" t="s">
        <v>5272</v>
      </c>
      <c r="AD228" s="68" t="s">
        <v>143</v>
      </c>
      <c r="AE228" s="68" t="s">
        <v>5272</v>
      </c>
      <c r="AF228" s="68" t="s">
        <v>8528</v>
      </c>
      <c r="AG228" s="68" t="s">
        <v>5675</v>
      </c>
      <c r="AH228" s="68" t="s">
        <v>265</v>
      </c>
      <c r="AI228" s="68" t="s">
        <v>143</v>
      </c>
      <c r="AJ228" s="68" t="s">
        <v>143</v>
      </c>
      <c r="AK228" s="68" t="s">
        <v>142</v>
      </c>
      <c r="AL228" s="68" t="s">
        <v>143</v>
      </c>
      <c r="AM228" s="68" t="s">
        <v>5874</v>
      </c>
      <c r="AN228" s="68" t="s">
        <v>143</v>
      </c>
      <c r="AO228" s="68" t="s">
        <v>533</v>
      </c>
      <c r="AP228" s="68" t="s">
        <v>534</v>
      </c>
      <c r="AQ228" s="68" t="s">
        <v>309</v>
      </c>
      <c r="AR228" s="68" t="s">
        <v>148</v>
      </c>
      <c r="AS228" s="68" t="s">
        <v>139</v>
      </c>
      <c r="AT228" s="68" t="s">
        <v>508</v>
      </c>
      <c r="AU228" s="68" t="s">
        <v>535</v>
      </c>
      <c r="AV228" s="68" t="s">
        <v>536</v>
      </c>
      <c r="AW228" s="68" t="s">
        <v>273</v>
      </c>
      <c r="AX228" s="68" t="s">
        <v>537</v>
      </c>
      <c r="AY228" s="68" t="s">
        <v>148</v>
      </c>
      <c r="AZ228" s="68" t="s">
        <v>139</v>
      </c>
      <c r="BA228" s="68" t="s">
        <v>154</v>
      </c>
      <c r="BB228" s="68" t="s">
        <v>275</v>
      </c>
      <c r="BC228" s="68" t="s">
        <v>156</v>
      </c>
      <c r="BD228" s="68" t="s">
        <v>157</v>
      </c>
      <c r="BE228" s="68" t="s">
        <v>303</v>
      </c>
      <c r="BF228" s="68" t="s">
        <v>8529</v>
      </c>
      <c r="BG228" s="68" t="s">
        <v>5272</v>
      </c>
      <c r="BH228" s="68" t="s">
        <v>530</v>
      </c>
      <c r="BI228" s="68" t="s">
        <v>143</v>
      </c>
      <c r="BJ228" s="68" t="s">
        <v>143</v>
      </c>
      <c r="BK228" s="68" t="s">
        <v>136</v>
      </c>
      <c r="BL228" s="68" t="s">
        <v>136</v>
      </c>
      <c r="BM228" s="68" t="s">
        <v>200</v>
      </c>
      <c r="BN228" s="68" t="s">
        <v>200</v>
      </c>
      <c r="BO228" s="68" t="s">
        <v>143</v>
      </c>
      <c r="BP228" s="68" t="s">
        <v>143</v>
      </c>
      <c r="BQ228" s="68" t="s">
        <v>8530</v>
      </c>
      <c r="BR228" s="68" t="s">
        <v>5352</v>
      </c>
      <c r="BS228" s="68" t="s">
        <v>162</v>
      </c>
      <c r="BT228" s="68" t="s">
        <v>5874</v>
      </c>
      <c r="BU228" s="68" t="s">
        <v>5874</v>
      </c>
      <c r="BV228" s="68" t="s">
        <v>135</v>
      </c>
      <c r="BW228" s="68" t="s">
        <v>135</v>
      </c>
      <c r="BX228" s="68" t="s">
        <v>135</v>
      </c>
      <c r="BY228" s="68" t="s">
        <v>148</v>
      </c>
      <c r="BZ228" s="68" t="s">
        <v>3078</v>
      </c>
      <c r="CA228" s="68" t="s">
        <v>174</v>
      </c>
      <c r="CB228" s="68" t="s">
        <v>143</v>
      </c>
      <c r="CC228" s="68" t="s">
        <v>143</v>
      </c>
      <c r="CD228" s="68" t="s">
        <v>143</v>
      </c>
      <c r="CE228" s="68" t="s">
        <v>143</v>
      </c>
      <c r="CF228" s="68" t="s">
        <v>2261</v>
      </c>
      <c r="CG228" s="68" t="s">
        <v>143</v>
      </c>
      <c r="CH228" s="68" t="s">
        <v>143</v>
      </c>
      <c r="CI228" s="68" t="s">
        <v>143</v>
      </c>
      <c r="CJ228" s="68" t="s">
        <v>5272</v>
      </c>
      <c r="CK228" s="68" t="s">
        <v>143</v>
      </c>
      <c r="CL228" s="68" t="s">
        <v>143</v>
      </c>
      <c r="CM228" s="68" t="s">
        <v>143</v>
      </c>
      <c r="CN228" s="68" t="s">
        <v>143</v>
      </c>
      <c r="CO228" s="68" t="s">
        <v>143</v>
      </c>
      <c r="CP228" s="68" t="s">
        <v>5878</v>
      </c>
      <c r="CQ228" s="68" t="s">
        <v>143</v>
      </c>
      <c r="CR228" s="68" t="s">
        <v>143</v>
      </c>
      <c r="CS228" s="68" t="s">
        <v>1</v>
      </c>
      <c r="CT228" s="68" t="s">
        <v>143</v>
      </c>
      <c r="CU228" s="68" t="s">
        <v>1</v>
      </c>
      <c r="CV228" s="68" t="s">
        <v>1985</v>
      </c>
      <c r="CW228" s="68" t="s">
        <v>143</v>
      </c>
      <c r="CX228" s="68" t="s">
        <v>374</v>
      </c>
      <c r="CY228" s="68" t="s">
        <v>166</v>
      </c>
      <c r="CZ228" s="68" t="s">
        <v>136</v>
      </c>
      <c r="DA228" s="68" t="s">
        <v>1986</v>
      </c>
      <c r="DB228" s="68" t="s">
        <v>143</v>
      </c>
      <c r="DC228" s="68" t="s">
        <v>143</v>
      </c>
      <c r="DD228" s="68" t="s">
        <v>125</v>
      </c>
      <c r="DE228" s="68" t="s">
        <v>2419</v>
      </c>
      <c r="DF228" s="68" t="s">
        <v>5867</v>
      </c>
      <c r="DG228" s="68" t="s">
        <v>143</v>
      </c>
      <c r="DH228" s="68" t="s">
        <v>143</v>
      </c>
      <c r="DI228" s="68" t="s">
        <v>7674</v>
      </c>
      <c r="DK228" s="3"/>
    </row>
    <row r="229" spans="1:115" s="68" customFormat="1" ht="25.5" hidden="1" x14ac:dyDescent="0.2">
      <c r="A229" s="73">
        <v>45352</v>
      </c>
      <c r="B229" s="3" t="s">
        <v>12737</v>
      </c>
      <c r="C229" s="68">
        <v>124856</v>
      </c>
      <c r="D229" s="68" t="s">
        <v>8276</v>
      </c>
      <c r="E229" s="68" t="s">
        <v>190</v>
      </c>
      <c r="F229" s="69">
        <v>45369</v>
      </c>
      <c r="G229" s="68" t="s">
        <v>165</v>
      </c>
      <c r="H229" s="68" t="s">
        <v>166</v>
      </c>
      <c r="I229" s="70">
        <f t="shared" si="12"/>
        <v>480</v>
      </c>
      <c r="J229" s="70">
        <v>480</v>
      </c>
      <c r="K229" s="71">
        <f t="shared" si="6"/>
        <v>2.233273825891181E-2</v>
      </c>
      <c r="L229" s="71" t="s">
        <v>8531</v>
      </c>
      <c r="M229" s="68" t="s">
        <v>129</v>
      </c>
      <c r="N229" s="68" t="s">
        <v>219</v>
      </c>
      <c r="O229" s="68" t="s">
        <v>8532</v>
      </c>
      <c r="P229" s="93" t="s">
        <v>8533</v>
      </c>
      <c r="Q229" s="68" t="s">
        <v>530</v>
      </c>
      <c r="R229" s="68" t="s">
        <v>8534</v>
      </c>
      <c r="S229" s="68" t="s">
        <v>5614</v>
      </c>
      <c r="T229" s="68" t="s">
        <v>135</v>
      </c>
      <c r="U229" s="68" t="s">
        <v>135</v>
      </c>
      <c r="V229" s="68" t="s">
        <v>136</v>
      </c>
      <c r="W229" s="68" t="s">
        <v>137</v>
      </c>
      <c r="X229" s="68" t="s">
        <v>225</v>
      </c>
      <c r="Y229" s="68" t="s">
        <v>8535</v>
      </c>
      <c r="Z229" s="68" t="s">
        <v>8536</v>
      </c>
      <c r="AA229" s="68" t="s">
        <v>139</v>
      </c>
      <c r="AB229" s="68" t="s">
        <v>140</v>
      </c>
      <c r="AC229" s="68" t="s">
        <v>5272</v>
      </c>
      <c r="AD229" s="68" t="s">
        <v>143</v>
      </c>
      <c r="AE229" s="68" t="s">
        <v>5272</v>
      </c>
      <c r="AF229" s="68" t="s">
        <v>143</v>
      </c>
      <c r="AG229" s="68" t="s">
        <v>235</v>
      </c>
      <c r="AH229" s="68" t="s">
        <v>141</v>
      </c>
      <c r="AI229" s="68" t="s">
        <v>143</v>
      </c>
      <c r="AJ229" s="68" t="s">
        <v>143</v>
      </c>
      <c r="AK229" s="68" t="s">
        <v>142</v>
      </c>
      <c r="AL229" s="68" t="s">
        <v>143</v>
      </c>
      <c r="AM229" s="68" t="s">
        <v>7390</v>
      </c>
      <c r="AN229" s="68" t="s">
        <v>143</v>
      </c>
      <c r="AO229" s="68" t="s">
        <v>8537</v>
      </c>
      <c r="AP229" s="68" t="s">
        <v>534</v>
      </c>
      <c r="AQ229" s="68" t="s">
        <v>309</v>
      </c>
      <c r="AR229" s="68" t="s">
        <v>148</v>
      </c>
      <c r="AS229" s="68" t="s">
        <v>139</v>
      </c>
      <c r="AT229" s="68" t="s">
        <v>154</v>
      </c>
      <c r="AU229" s="68" t="s">
        <v>2261</v>
      </c>
      <c r="AV229" s="68" t="s">
        <v>234</v>
      </c>
      <c r="AW229" s="68" t="s">
        <v>165</v>
      </c>
      <c r="AX229" s="68" t="s">
        <v>235</v>
      </c>
      <c r="AY229" s="68" t="s">
        <v>148</v>
      </c>
      <c r="AZ229" s="68" t="s">
        <v>139</v>
      </c>
      <c r="BA229" s="68" t="s">
        <v>875</v>
      </c>
      <c r="BB229" s="68" t="s">
        <v>150</v>
      </c>
      <c r="BC229" s="68" t="s">
        <v>156</v>
      </c>
      <c r="BD229" s="68" t="s">
        <v>157</v>
      </c>
      <c r="BE229" s="68" t="s">
        <v>303</v>
      </c>
      <c r="BF229" s="68" t="s">
        <v>8536</v>
      </c>
      <c r="BG229" s="68" t="s">
        <v>5272</v>
      </c>
      <c r="BH229" s="68" t="s">
        <v>143</v>
      </c>
      <c r="BI229" s="68" t="s">
        <v>143</v>
      </c>
      <c r="BJ229" s="68" t="s">
        <v>143</v>
      </c>
      <c r="BK229" s="68" t="s">
        <v>8538</v>
      </c>
      <c r="BL229" s="68" t="s">
        <v>143</v>
      </c>
      <c r="BM229" s="68" t="s">
        <v>160</v>
      </c>
      <c r="BN229" s="68" t="s">
        <v>143</v>
      </c>
      <c r="BO229" s="68" t="s">
        <v>143</v>
      </c>
      <c r="BP229" s="68" t="s">
        <v>143</v>
      </c>
      <c r="BQ229" s="68" t="s">
        <v>338</v>
      </c>
      <c r="BR229" s="68" t="s">
        <v>5352</v>
      </c>
      <c r="BS229" s="68" t="s">
        <v>162</v>
      </c>
      <c r="BT229" s="68" t="s">
        <v>7390</v>
      </c>
      <c r="BU229" s="68" t="s">
        <v>7390</v>
      </c>
      <c r="BV229" s="68" t="s">
        <v>135</v>
      </c>
      <c r="BW229" s="68" t="s">
        <v>135</v>
      </c>
      <c r="BX229" s="68" t="s">
        <v>135</v>
      </c>
      <c r="BY229" s="68" t="s">
        <v>148</v>
      </c>
      <c r="BZ229" s="68" t="s">
        <v>8539</v>
      </c>
      <c r="CA229" s="68" t="s">
        <v>174</v>
      </c>
      <c r="CB229" s="68" t="s">
        <v>143</v>
      </c>
      <c r="CC229" s="68" t="s">
        <v>143</v>
      </c>
      <c r="CD229" s="68" t="s">
        <v>143</v>
      </c>
      <c r="CE229" s="68" t="s">
        <v>143</v>
      </c>
      <c r="CF229" s="68" t="s">
        <v>2261</v>
      </c>
      <c r="CG229" s="68" t="s">
        <v>143</v>
      </c>
      <c r="CH229" s="68" t="s">
        <v>143</v>
      </c>
      <c r="CI229" s="68" t="s">
        <v>143</v>
      </c>
      <c r="CJ229" s="68" t="s">
        <v>5272</v>
      </c>
      <c r="CK229" s="68" t="s">
        <v>143</v>
      </c>
      <c r="CL229" s="68" t="s">
        <v>143</v>
      </c>
      <c r="CM229" s="68" t="s">
        <v>143</v>
      </c>
      <c r="CN229" s="68" t="s">
        <v>143</v>
      </c>
      <c r="CO229" s="68" t="s">
        <v>143</v>
      </c>
      <c r="CP229" s="68" t="s">
        <v>143</v>
      </c>
      <c r="CQ229" s="68" t="s">
        <v>143</v>
      </c>
      <c r="CR229" s="68" t="s">
        <v>143</v>
      </c>
      <c r="CS229" s="68" t="s">
        <v>1</v>
      </c>
      <c r="CT229" s="68" t="s">
        <v>143</v>
      </c>
      <c r="CU229" s="68" t="s">
        <v>1</v>
      </c>
      <c r="CV229" s="68" t="s">
        <v>1985</v>
      </c>
      <c r="CW229" s="68" t="s">
        <v>143</v>
      </c>
      <c r="CX229" s="68" t="s">
        <v>8531</v>
      </c>
      <c r="CY229" s="68" t="s">
        <v>166</v>
      </c>
      <c r="CZ229" s="68" t="s">
        <v>8538</v>
      </c>
      <c r="DA229" s="68" t="s">
        <v>1986</v>
      </c>
      <c r="DB229" s="68" t="s">
        <v>143</v>
      </c>
      <c r="DC229" s="68" t="s">
        <v>6653</v>
      </c>
      <c r="DD229" s="68" t="s">
        <v>190</v>
      </c>
      <c r="DE229" s="68" t="s">
        <v>2419</v>
      </c>
      <c r="DF229" s="68" t="s">
        <v>5867</v>
      </c>
      <c r="DG229" s="68" t="s">
        <v>143</v>
      </c>
      <c r="DH229" s="68" t="s">
        <v>143</v>
      </c>
      <c r="DI229" s="68" t="s">
        <v>143</v>
      </c>
      <c r="DK229" s="3"/>
    </row>
    <row r="230" spans="1:115" s="68" customFormat="1" ht="38.25" hidden="1" x14ac:dyDescent="0.2">
      <c r="A230" s="73">
        <v>45352</v>
      </c>
      <c r="B230" s="3" t="s">
        <v>12737</v>
      </c>
      <c r="C230" s="68">
        <v>124878</v>
      </c>
      <c r="D230" s="68" t="s">
        <v>8276</v>
      </c>
      <c r="E230" s="68" t="s">
        <v>125</v>
      </c>
      <c r="F230" s="69">
        <v>45369</v>
      </c>
      <c r="G230" s="68" t="s">
        <v>257</v>
      </c>
      <c r="H230" s="68" t="s">
        <v>166</v>
      </c>
      <c r="I230" s="70">
        <f t="shared" si="12"/>
        <v>410.71</v>
      </c>
      <c r="J230" s="70">
        <v>410.71</v>
      </c>
      <c r="K230" s="71">
        <f t="shared" si="6"/>
        <v>1.910891443816181E-2</v>
      </c>
      <c r="L230" s="71" t="s">
        <v>374</v>
      </c>
      <c r="M230" s="68" t="s">
        <v>129</v>
      </c>
      <c r="N230" s="68" t="s">
        <v>527</v>
      </c>
      <c r="O230" s="68" t="s">
        <v>528</v>
      </c>
      <c r="P230" s="93" t="s">
        <v>8540</v>
      </c>
      <c r="Q230" s="68" t="s">
        <v>530</v>
      </c>
      <c r="R230" s="68" t="s">
        <v>8541</v>
      </c>
      <c r="S230" s="68" t="s">
        <v>8542</v>
      </c>
      <c r="T230" s="68" t="s">
        <v>135</v>
      </c>
      <c r="U230" s="68" t="s">
        <v>135</v>
      </c>
      <c r="V230" s="68" t="s">
        <v>136</v>
      </c>
      <c r="W230" s="68" t="s">
        <v>137</v>
      </c>
      <c r="X230" s="68" t="s">
        <v>264</v>
      </c>
      <c r="Y230" s="68" t="s">
        <v>8543</v>
      </c>
      <c r="Z230" s="68" t="s">
        <v>8544</v>
      </c>
      <c r="AA230" s="68" t="s">
        <v>139</v>
      </c>
      <c r="AB230" s="68" t="s">
        <v>140</v>
      </c>
      <c r="AC230" s="68" t="s">
        <v>5272</v>
      </c>
      <c r="AD230" s="68" t="s">
        <v>143</v>
      </c>
      <c r="AE230" s="68" t="s">
        <v>5272</v>
      </c>
      <c r="AF230" s="68" t="s">
        <v>8545</v>
      </c>
      <c r="AG230" s="68" t="s">
        <v>5675</v>
      </c>
      <c r="AH230" s="68" t="s">
        <v>265</v>
      </c>
      <c r="AI230" s="68" t="s">
        <v>143</v>
      </c>
      <c r="AJ230" s="68" t="s">
        <v>143</v>
      </c>
      <c r="AK230" s="68" t="s">
        <v>142</v>
      </c>
      <c r="AL230" s="68" t="s">
        <v>143</v>
      </c>
      <c r="AM230" s="68" t="s">
        <v>5874</v>
      </c>
      <c r="AN230" s="68" t="s">
        <v>143</v>
      </c>
      <c r="AO230" s="68" t="s">
        <v>533</v>
      </c>
      <c r="AP230" s="68" t="s">
        <v>534</v>
      </c>
      <c r="AQ230" s="68" t="s">
        <v>309</v>
      </c>
      <c r="AR230" s="68" t="s">
        <v>148</v>
      </c>
      <c r="AS230" s="68" t="s">
        <v>139</v>
      </c>
      <c r="AT230" s="68" t="s">
        <v>508</v>
      </c>
      <c r="AU230" s="68" t="s">
        <v>535</v>
      </c>
      <c r="AV230" s="68" t="s">
        <v>536</v>
      </c>
      <c r="AW230" s="68" t="s">
        <v>273</v>
      </c>
      <c r="AX230" s="68" t="s">
        <v>537</v>
      </c>
      <c r="AY230" s="68" t="s">
        <v>148</v>
      </c>
      <c r="AZ230" s="68" t="s">
        <v>139</v>
      </c>
      <c r="BA230" s="68" t="s">
        <v>154</v>
      </c>
      <c r="BB230" s="68" t="s">
        <v>275</v>
      </c>
      <c r="BC230" s="68" t="s">
        <v>156</v>
      </c>
      <c r="BD230" s="68" t="s">
        <v>157</v>
      </c>
      <c r="BE230" s="68" t="s">
        <v>303</v>
      </c>
      <c r="BF230" s="68" t="s">
        <v>8544</v>
      </c>
      <c r="BG230" s="68" t="s">
        <v>5272</v>
      </c>
      <c r="BH230" s="68" t="s">
        <v>530</v>
      </c>
      <c r="BI230" s="68" t="s">
        <v>143</v>
      </c>
      <c r="BJ230" s="68" t="s">
        <v>143</v>
      </c>
      <c r="BK230" s="68" t="s">
        <v>136</v>
      </c>
      <c r="BL230" s="68" t="s">
        <v>143</v>
      </c>
      <c r="BM230" s="68" t="s">
        <v>200</v>
      </c>
      <c r="BN230" s="68" t="s">
        <v>200</v>
      </c>
      <c r="BO230" s="68" t="s">
        <v>143</v>
      </c>
      <c r="BP230" s="68" t="s">
        <v>143</v>
      </c>
      <c r="BQ230" s="68" t="s">
        <v>1382</v>
      </c>
      <c r="BR230" s="68" t="s">
        <v>5352</v>
      </c>
      <c r="BS230" s="68" t="s">
        <v>162</v>
      </c>
      <c r="BT230" s="68" t="s">
        <v>5874</v>
      </c>
      <c r="BU230" s="68" t="s">
        <v>5874</v>
      </c>
      <c r="BV230" s="68" t="s">
        <v>135</v>
      </c>
      <c r="BW230" s="68" t="s">
        <v>135</v>
      </c>
      <c r="BX230" s="68" t="s">
        <v>135</v>
      </c>
      <c r="BY230" s="68" t="s">
        <v>148</v>
      </c>
      <c r="BZ230" s="68" t="s">
        <v>3078</v>
      </c>
      <c r="CA230" s="68" t="s">
        <v>174</v>
      </c>
      <c r="CB230" s="68" t="s">
        <v>143</v>
      </c>
      <c r="CC230" s="68" t="s">
        <v>143</v>
      </c>
      <c r="CD230" s="68" t="s">
        <v>143</v>
      </c>
      <c r="CE230" s="68" t="s">
        <v>143</v>
      </c>
      <c r="CF230" s="68" t="s">
        <v>2261</v>
      </c>
      <c r="CG230" s="68" t="s">
        <v>143</v>
      </c>
      <c r="CH230" s="68" t="s">
        <v>143</v>
      </c>
      <c r="CI230" s="68" t="s">
        <v>143</v>
      </c>
      <c r="CJ230" s="68" t="s">
        <v>5272</v>
      </c>
      <c r="CK230" s="68" t="s">
        <v>143</v>
      </c>
      <c r="CL230" s="68" t="s">
        <v>143</v>
      </c>
      <c r="CM230" s="68" t="s">
        <v>143</v>
      </c>
      <c r="CN230" s="68" t="s">
        <v>143</v>
      </c>
      <c r="CO230" s="68" t="s">
        <v>143</v>
      </c>
      <c r="CP230" s="68" t="s">
        <v>5878</v>
      </c>
      <c r="CQ230" s="68" t="s">
        <v>143</v>
      </c>
      <c r="CR230" s="68" t="s">
        <v>143</v>
      </c>
      <c r="CS230" s="68" t="s">
        <v>1</v>
      </c>
      <c r="CT230" s="68" t="s">
        <v>143</v>
      </c>
      <c r="CU230" s="68" t="s">
        <v>1</v>
      </c>
      <c r="CV230" s="68" t="s">
        <v>1985</v>
      </c>
      <c r="CW230" s="68" t="s">
        <v>143</v>
      </c>
      <c r="CX230" s="68" t="s">
        <v>374</v>
      </c>
      <c r="CY230" s="68" t="s">
        <v>166</v>
      </c>
      <c r="CZ230" s="68" t="s">
        <v>136</v>
      </c>
      <c r="DA230" s="68" t="s">
        <v>1989</v>
      </c>
      <c r="DB230" s="68" t="s">
        <v>143</v>
      </c>
      <c r="DC230" s="68" t="s">
        <v>143</v>
      </c>
      <c r="DD230" s="68" t="s">
        <v>125</v>
      </c>
      <c r="DE230" s="68" t="s">
        <v>2419</v>
      </c>
      <c r="DF230" s="68" t="s">
        <v>5867</v>
      </c>
      <c r="DG230" s="68" t="s">
        <v>143</v>
      </c>
      <c r="DH230" s="68" t="s">
        <v>143</v>
      </c>
      <c r="DI230" s="68" t="s">
        <v>7674</v>
      </c>
      <c r="DK230" s="3"/>
    </row>
    <row r="231" spans="1:115" s="68" customFormat="1" hidden="1" x14ac:dyDescent="0.2">
      <c r="A231" s="73">
        <v>45352</v>
      </c>
      <c r="B231" s="3" t="s">
        <v>12718</v>
      </c>
      <c r="C231" s="68">
        <v>124882</v>
      </c>
      <c r="D231" s="68" t="s">
        <v>8546</v>
      </c>
      <c r="E231" s="68" t="s">
        <v>279</v>
      </c>
      <c r="F231" s="69">
        <v>45369</v>
      </c>
      <c r="G231" s="68" t="s">
        <v>165</v>
      </c>
      <c r="H231" s="68" t="s">
        <v>166</v>
      </c>
      <c r="I231" s="70">
        <v>1330</v>
      </c>
      <c r="J231" s="70">
        <v>1330</v>
      </c>
      <c r="K231" s="71">
        <f t="shared" si="6"/>
        <v>6.188029559240147E-2</v>
      </c>
      <c r="L231" s="71" t="s">
        <v>519</v>
      </c>
      <c r="M231" s="68" t="s">
        <v>7145</v>
      </c>
      <c r="N231" s="68" t="s">
        <v>960</v>
      </c>
      <c r="O231" s="68" t="s">
        <v>8547</v>
      </c>
      <c r="P231" s="93" t="s">
        <v>8548</v>
      </c>
      <c r="Q231" s="68" t="s">
        <v>170</v>
      </c>
      <c r="R231" s="68" t="s">
        <v>8549</v>
      </c>
      <c r="S231" s="68" t="s">
        <v>8550</v>
      </c>
      <c r="T231" s="68" t="s">
        <v>135</v>
      </c>
      <c r="U231" s="68" t="s">
        <v>135</v>
      </c>
      <c r="V231" s="68" t="s">
        <v>506</v>
      </c>
      <c r="W231" s="68" t="s">
        <v>137</v>
      </c>
      <c r="X231" s="68" t="s">
        <v>957</v>
      </c>
      <c r="Y231" s="68" t="s">
        <v>8551</v>
      </c>
      <c r="Z231" s="68" t="s">
        <v>8552</v>
      </c>
      <c r="AA231" s="68" t="s">
        <v>139</v>
      </c>
      <c r="AB231" s="68" t="s">
        <v>323</v>
      </c>
      <c r="AC231" s="68" t="s">
        <v>5272</v>
      </c>
      <c r="AD231" s="68" t="s">
        <v>143</v>
      </c>
      <c r="AE231" s="68" t="s">
        <v>8553</v>
      </c>
      <c r="AF231" s="68" t="s">
        <v>8554</v>
      </c>
      <c r="AG231" s="68" t="s">
        <v>235</v>
      </c>
      <c r="AH231" s="68" t="s">
        <v>141</v>
      </c>
      <c r="AI231" s="68" t="s">
        <v>143</v>
      </c>
      <c r="AJ231" s="68" t="s">
        <v>8553</v>
      </c>
      <c r="AK231" s="68" t="s">
        <v>207</v>
      </c>
      <c r="AL231" s="68" t="s">
        <v>8046</v>
      </c>
      <c r="AM231" s="68" t="s">
        <v>8553</v>
      </c>
      <c r="AN231" s="68" t="s">
        <v>174</v>
      </c>
      <c r="AO231" s="68" t="s">
        <v>8555</v>
      </c>
      <c r="AP231" s="68" t="s">
        <v>8556</v>
      </c>
      <c r="AQ231" s="68" t="s">
        <v>8557</v>
      </c>
      <c r="AR231" s="68" t="s">
        <v>2082</v>
      </c>
      <c r="AS231" s="68" t="s">
        <v>231</v>
      </c>
      <c r="AT231" s="68" t="s">
        <v>4175</v>
      </c>
      <c r="AU231" s="68" t="s">
        <v>8558</v>
      </c>
      <c r="AV231" s="68" t="s">
        <v>145</v>
      </c>
      <c r="AW231" s="68" t="s">
        <v>146</v>
      </c>
      <c r="AX231" s="68" t="s">
        <v>972</v>
      </c>
      <c r="AY231" s="68" t="s">
        <v>148</v>
      </c>
      <c r="AZ231" s="68" t="s">
        <v>139</v>
      </c>
      <c r="BA231" s="68" t="s">
        <v>149</v>
      </c>
      <c r="BB231" s="68" t="s">
        <v>150</v>
      </c>
      <c r="BC231" s="68" t="s">
        <v>156</v>
      </c>
      <c r="BD231" s="68" t="s">
        <v>157</v>
      </c>
      <c r="BE231" s="68" t="s">
        <v>2674</v>
      </c>
      <c r="BF231" s="68" t="s">
        <v>8559</v>
      </c>
      <c r="BG231" s="68" t="s">
        <v>5272</v>
      </c>
      <c r="BH231" s="68" t="s">
        <v>143</v>
      </c>
      <c r="BI231" s="68" t="s">
        <v>143</v>
      </c>
      <c r="BJ231" s="68" t="s">
        <v>143</v>
      </c>
      <c r="BK231" s="68" t="s">
        <v>136</v>
      </c>
      <c r="BL231" s="68" t="s">
        <v>143</v>
      </c>
      <c r="BM231" s="68" t="s">
        <v>160</v>
      </c>
      <c r="BN231" s="68" t="s">
        <v>160</v>
      </c>
      <c r="BO231" s="68" t="s">
        <v>279</v>
      </c>
      <c r="BP231" s="68" t="s">
        <v>143</v>
      </c>
      <c r="BQ231" s="68" t="s">
        <v>8560</v>
      </c>
      <c r="BR231" s="68" t="s">
        <v>6421</v>
      </c>
      <c r="BS231" s="68" t="s">
        <v>441</v>
      </c>
      <c r="BT231" s="68" t="s">
        <v>8553</v>
      </c>
      <c r="BU231" s="68" t="s">
        <v>8553</v>
      </c>
      <c r="BV231" s="68" t="s">
        <v>135</v>
      </c>
      <c r="BW231" s="68" t="s">
        <v>135</v>
      </c>
      <c r="BX231" s="68" t="s">
        <v>135</v>
      </c>
      <c r="BY231" s="68" t="s">
        <v>148</v>
      </c>
      <c r="BZ231" s="68" t="s">
        <v>8058</v>
      </c>
      <c r="CA231" s="68" t="s">
        <v>174</v>
      </c>
      <c r="CB231" s="68" t="s">
        <v>143</v>
      </c>
      <c r="CC231" s="68" t="s">
        <v>143</v>
      </c>
      <c r="CD231" s="68" t="s">
        <v>143</v>
      </c>
      <c r="CE231" s="68" t="s">
        <v>8561</v>
      </c>
      <c r="CF231" s="68" t="s">
        <v>2261</v>
      </c>
      <c r="CG231" s="68" t="s">
        <v>2261</v>
      </c>
      <c r="CH231" s="68" t="s">
        <v>143</v>
      </c>
      <c r="CI231" s="68" t="s">
        <v>143</v>
      </c>
      <c r="CJ231" s="68" t="s">
        <v>5272</v>
      </c>
      <c r="CK231" s="68" t="s">
        <v>143</v>
      </c>
      <c r="CL231" s="68" t="s">
        <v>143</v>
      </c>
      <c r="CM231" s="68" t="s">
        <v>143</v>
      </c>
      <c r="CN231" s="68" t="s">
        <v>143</v>
      </c>
      <c r="CO231" s="68" t="s">
        <v>6492</v>
      </c>
      <c r="CP231" s="68" t="s">
        <v>143</v>
      </c>
      <c r="CQ231" s="68" t="s">
        <v>143</v>
      </c>
      <c r="CR231" s="68" t="s">
        <v>143</v>
      </c>
      <c r="CS231" s="68" t="s">
        <v>1</v>
      </c>
      <c r="CT231" s="68" t="s">
        <v>143</v>
      </c>
      <c r="CU231" s="68" t="s">
        <v>1</v>
      </c>
      <c r="CV231" s="68" t="s">
        <v>2092</v>
      </c>
      <c r="CW231" s="68" t="s">
        <v>2092</v>
      </c>
      <c r="CX231" s="68" t="s">
        <v>519</v>
      </c>
      <c r="CY231" s="68" t="s">
        <v>166</v>
      </c>
      <c r="CZ231" s="68" t="s">
        <v>136</v>
      </c>
      <c r="DA231" s="68" t="s">
        <v>1989</v>
      </c>
      <c r="DB231" s="68" t="s">
        <v>143</v>
      </c>
      <c r="DC231" s="68" t="s">
        <v>143</v>
      </c>
      <c r="DD231" s="68" t="s">
        <v>279</v>
      </c>
      <c r="DE231" s="68" t="s">
        <v>2419</v>
      </c>
      <c r="DF231" s="68" t="s">
        <v>5867</v>
      </c>
      <c r="DG231" s="68" t="s">
        <v>143</v>
      </c>
      <c r="DH231" s="68" t="s">
        <v>7599</v>
      </c>
      <c r="DI231" s="68" t="s">
        <v>143</v>
      </c>
      <c r="DK231" s="3"/>
    </row>
    <row r="232" spans="1:115" s="68" customFormat="1" hidden="1" x14ac:dyDescent="0.2">
      <c r="A232" s="73">
        <v>45352</v>
      </c>
      <c r="B232" s="3" t="s">
        <v>12737</v>
      </c>
      <c r="C232" s="68">
        <v>124940</v>
      </c>
      <c r="D232" s="68" t="s">
        <v>8276</v>
      </c>
      <c r="E232" s="68" t="s">
        <v>125</v>
      </c>
      <c r="F232" s="69">
        <v>45369</v>
      </c>
      <c r="G232" s="68" t="s">
        <v>257</v>
      </c>
      <c r="H232" s="68" t="s">
        <v>166</v>
      </c>
      <c r="I232" s="70">
        <f t="shared" ref="I232:I241" si="13">J232</f>
        <v>485</v>
      </c>
      <c r="J232" s="70">
        <v>485</v>
      </c>
      <c r="K232" s="71">
        <f t="shared" si="6"/>
        <v>2.2565370949108807E-2</v>
      </c>
      <c r="L232" s="71" t="s">
        <v>374</v>
      </c>
      <c r="M232" s="68" t="s">
        <v>129</v>
      </c>
      <c r="N232" s="68" t="s">
        <v>980</v>
      </c>
      <c r="O232" s="68" t="s">
        <v>8562</v>
      </c>
      <c r="P232" s="93" t="s">
        <v>8563</v>
      </c>
      <c r="Q232" s="68" t="s">
        <v>170</v>
      </c>
      <c r="R232" s="68" t="s">
        <v>8564</v>
      </c>
      <c r="S232" s="68" t="s">
        <v>681</v>
      </c>
      <c r="T232" s="68" t="s">
        <v>135</v>
      </c>
      <c r="U232" s="68" t="s">
        <v>135</v>
      </c>
      <c r="V232" s="68" t="s">
        <v>136</v>
      </c>
      <c r="W232" s="68" t="s">
        <v>137</v>
      </c>
      <c r="X232" s="68" t="s">
        <v>264</v>
      </c>
      <c r="Y232" s="68" t="s">
        <v>8565</v>
      </c>
      <c r="Z232" s="68" t="s">
        <v>8566</v>
      </c>
      <c r="AA232" s="68" t="s">
        <v>139</v>
      </c>
      <c r="AB232" s="68" t="s">
        <v>140</v>
      </c>
      <c r="AC232" s="68" t="s">
        <v>5272</v>
      </c>
      <c r="AD232" s="68" t="s">
        <v>143</v>
      </c>
      <c r="AE232" s="68" t="s">
        <v>5272</v>
      </c>
      <c r="AF232" s="68" t="s">
        <v>8545</v>
      </c>
      <c r="AG232" s="68" t="s">
        <v>5675</v>
      </c>
      <c r="AH232" s="68" t="s">
        <v>265</v>
      </c>
      <c r="AI232" s="68" t="s">
        <v>143</v>
      </c>
      <c r="AJ232" s="68" t="s">
        <v>143</v>
      </c>
      <c r="AK232" s="68" t="s">
        <v>142</v>
      </c>
      <c r="AL232" s="68" t="s">
        <v>143</v>
      </c>
      <c r="AM232" s="68" t="s">
        <v>8567</v>
      </c>
      <c r="AN232" s="68" t="s">
        <v>143</v>
      </c>
      <c r="AO232" s="68" t="s">
        <v>8568</v>
      </c>
      <c r="AP232" s="68" t="s">
        <v>8569</v>
      </c>
      <c r="AQ232" s="68" t="s">
        <v>8570</v>
      </c>
      <c r="AR232" s="68" t="s">
        <v>8571</v>
      </c>
      <c r="AS232" s="68" t="s">
        <v>231</v>
      </c>
      <c r="AT232" s="68" t="s">
        <v>1605</v>
      </c>
      <c r="AU232" s="68" t="s">
        <v>8572</v>
      </c>
      <c r="AV232" s="68" t="s">
        <v>990</v>
      </c>
      <c r="AW232" s="68" t="s">
        <v>273</v>
      </c>
      <c r="AX232" s="68" t="s">
        <v>991</v>
      </c>
      <c r="AY232" s="68" t="s">
        <v>148</v>
      </c>
      <c r="AZ232" s="68" t="s">
        <v>139</v>
      </c>
      <c r="BA232" s="68" t="s">
        <v>154</v>
      </c>
      <c r="BB232" s="68" t="s">
        <v>992</v>
      </c>
      <c r="BC232" s="68" t="s">
        <v>156</v>
      </c>
      <c r="BD232" s="68" t="s">
        <v>157</v>
      </c>
      <c r="BE232" s="68" t="s">
        <v>303</v>
      </c>
      <c r="BF232" s="68" t="s">
        <v>8566</v>
      </c>
      <c r="BG232" s="68" t="s">
        <v>5272</v>
      </c>
      <c r="BH232" s="68" t="s">
        <v>143</v>
      </c>
      <c r="BI232" s="68" t="s">
        <v>143</v>
      </c>
      <c r="BJ232" s="68" t="s">
        <v>143</v>
      </c>
      <c r="BK232" s="68" t="s">
        <v>136</v>
      </c>
      <c r="BL232" s="68" t="s">
        <v>143</v>
      </c>
      <c r="BM232" s="68" t="s">
        <v>200</v>
      </c>
      <c r="BN232" s="68" t="s">
        <v>143</v>
      </c>
      <c r="BO232" s="68" t="s">
        <v>143</v>
      </c>
      <c r="BP232" s="68" t="s">
        <v>143</v>
      </c>
      <c r="BQ232" s="68" t="s">
        <v>189</v>
      </c>
      <c r="BR232" s="68" t="s">
        <v>5352</v>
      </c>
      <c r="BS232" s="68" t="s">
        <v>162</v>
      </c>
      <c r="BT232" s="68" t="s">
        <v>8567</v>
      </c>
      <c r="BU232" s="68" t="s">
        <v>8567</v>
      </c>
      <c r="BV232" s="68" t="s">
        <v>135</v>
      </c>
      <c r="BW232" s="68" t="s">
        <v>135</v>
      </c>
      <c r="BX232" s="68" t="s">
        <v>135</v>
      </c>
      <c r="BY232" s="68" t="s">
        <v>148</v>
      </c>
      <c r="BZ232" s="68" t="s">
        <v>3078</v>
      </c>
      <c r="CA232" s="68" t="s">
        <v>174</v>
      </c>
      <c r="CB232" s="68" t="s">
        <v>143</v>
      </c>
      <c r="CC232" s="68" t="s">
        <v>143</v>
      </c>
      <c r="CD232" s="68" t="s">
        <v>143</v>
      </c>
      <c r="CE232" s="68" t="s">
        <v>8573</v>
      </c>
      <c r="CF232" s="68" t="s">
        <v>2261</v>
      </c>
      <c r="CG232" s="68" t="s">
        <v>143</v>
      </c>
      <c r="CH232" s="68" t="s">
        <v>143</v>
      </c>
      <c r="CI232" s="68" t="s">
        <v>143</v>
      </c>
      <c r="CJ232" s="68" t="s">
        <v>5272</v>
      </c>
      <c r="CK232" s="68" t="s">
        <v>143</v>
      </c>
      <c r="CL232" s="68" t="s">
        <v>143</v>
      </c>
      <c r="CM232" s="68" t="s">
        <v>143</v>
      </c>
      <c r="CN232" s="68" t="s">
        <v>143</v>
      </c>
      <c r="CO232" s="68" t="s">
        <v>5958</v>
      </c>
      <c r="CP232" s="68" t="s">
        <v>143</v>
      </c>
      <c r="CQ232" s="68" t="s">
        <v>143</v>
      </c>
      <c r="CR232" s="68" t="s">
        <v>143</v>
      </c>
      <c r="CS232" s="68" t="s">
        <v>1</v>
      </c>
      <c r="CT232" s="68" t="s">
        <v>143</v>
      </c>
      <c r="CU232" s="68" t="s">
        <v>1</v>
      </c>
      <c r="CV232" s="68" t="s">
        <v>1985</v>
      </c>
      <c r="CW232" s="68" t="s">
        <v>143</v>
      </c>
      <c r="CX232" s="68" t="s">
        <v>374</v>
      </c>
      <c r="CY232" s="68" t="s">
        <v>166</v>
      </c>
      <c r="CZ232" s="68" t="s">
        <v>136</v>
      </c>
      <c r="DA232" s="68" t="s">
        <v>1989</v>
      </c>
      <c r="DB232" s="68" t="s">
        <v>143</v>
      </c>
      <c r="DC232" s="68" t="s">
        <v>143</v>
      </c>
      <c r="DD232" s="68" t="s">
        <v>125</v>
      </c>
      <c r="DE232" s="68" t="s">
        <v>2419</v>
      </c>
      <c r="DF232" s="68" t="s">
        <v>5867</v>
      </c>
      <c r="DG232" s="68" t="s">
        <v>143</v>
      </c>
      <c r="DH232" s="68" t="s">
        <v>8574</v>
      </c>
      <c r="DI232" s="68" t="s">
        <v>143</v>
      </c>
      <c r="DK232" s="3"/>
    </row>
    <row r="233" spans="1:115" s="68" customFormat="1" hidden="1" x14ac:dyDescent="0.2">
      <c r="A233" s="73">
        <v>45352</v>
      </c>
      <c r="B233" s="3" t="s">
        <v>7652</v>
      </c>
      <c r="C233" s="68">
        <v>124942</v>
      </c>
      <c r="D233" s="68" t="s">
        <v>7652</v>
      </c>
      <c r="E233" s="68" t="s">
        <v>364</v>
      </c>
      <c r="F233" s="69">
        <v>45364</v>
      </c>
      <c r="G233" s="68" t="s">
        <v>126</v>
      </c>
      <c r="H233" s="68" t="s">
        <v>166</v>
      </c>
      <c r="I233" s="70">
        <f t="shared" si="13"/>
        <v>340</v>
      </c>
      <c r="J233" s="70">
        <v>340</v>
      </c>
      <c r="K233" s="71">
        <f t="shared" si="6"/>
        <v>1.5819022933395866E-2</v>
      </c>
      <c r="L233" s="71" t="s">
        <v>519</v>
      </c>
      <c r="M233" s="68" t="s">
        <v>7145</v>
      </c>
      <c r="N233" s="68" t="s">
        <v>1065</v>
      </c>
      <c r="O233" s="68" t="s">
        <v>2737</v>
      </c>
      <c r="P233" s="93" t="s">
        <v>8575</v>
      </c>
      <c r="Q233" s="68" t="s">
        <v>170</v>
      </c>
      <c r="R233" s="68" t="s">
        <v>8576</v>
      </c>
      <c r="S233" s="68" t="s">
        <v>8577</v>
      </c>
      <c r="T233" s="68" t="s">
        <v>135</v>
      </c>
      <c r="U233" s="68" t="s">
        <v>135</v>
      </c>
      <c r="V233" s="68" t="s">
        <v>136</v>
      </c>
      <c r="W233" s="68" t="s">
        <v>137</v>
      </c>
      <c r="X233" s="68" t="s">
        <v>957</v>
      </c>
      <c r="Y233" s="68" t="s">
        <v>8578</v>
      </c>
      <c r="Z233" s="68" t="s">
        <v>8579</v>
      </c>
      <c r="AA233" s="68" t="s">
        <v>139</v>
      </c>
      <c r="AB233" s="68" t="s">
        <v>323</v>
      </c>
      <c r="AC233" s="68" t="s">
        <v>5272</v>
      </c>
      <c r="AD233" s="68" t="s">
        <v>143</v>
      </c>
      <c r="AE233" s="68" t="s">
        <v>5272</v>
      </c>
      <c r="AF233" s="68" t="s">
        <v>8315</v>
      </c>
      <c r="AG233" s="68" t="s">
        <v>5974</v>
      </c>
      <c r="AH233" s="68" t="s">
        <v>141</v>
      </c>
      <c r="AI233" s="68" t="s">
        <v>143</v>
      </c>
      <c r="AJ233" s="68" t="s">
        <v>143</v>
      </c>
      <c r="AK233" s="68" t="s">
        <v>207</v>
      </c>
      <c r="AL233" s="68" t="s">
        <v>8580</v>
      </c>
      <c r="AM233" s="68" t="s">
        <v>8581</v>
      </c>
      <c r="AN233" s="68" t="s">
        <v>143</v>
      </c>
      <c r="AO233" s="68" t="s">
        <v>2196</v>
      </c>
      <c r="AP233" s="68" t="s">
        <v>2197</v>
      </c>
      <c r="AQ233" s="68" t="s">
        <v>2741</v>
      </c>
      <c r="AR233" s="68" t="s">
        <v>230</v>
      </c>
      <c r="AS233" s="68" t="s">
        <v>231</v>
      </c>
      <c r="AT233" s="68" t="s">
        <v>2199</v>
      </c>
      <c r="AU233" s="68" t="s">
        <v>2200</v>
      </c>
      <c r="AV233" s="68" t="s">
        <v>631</v>
      </c>
      <c r="AW233" s="68" t="s">
        <v>632</v>
      </c>
      <c r="AX233" s="68" t="s">
        <v>1068</v>
      </c>
      <c r="AY233" s="68" t="s">
        <v>148</v>
      </c>
      <c r="AZ233" s="68" t="s">
        <v>139</v>
      </c>
      <c r="BA233" s="68" t="s">
        <v>149</v>
      </c>
      <c r="BB233" s="68" t="s">
        <v>634</v>
      </c>
      <c r="BC233" s="68" t="s">
        <v>156</v>
      </c>
      <c r="BD233" s="68" t="s">
        <v>157</v>
      </c>
      <c r="BE233" s="68" t="s">
        <v>303</v>
      </c>
      <c r="BF233" s="68" t="s">
        <v>8579</v>
      </c>
      <c r="BG233" s="68" t="s">
        <v>5272</v>
      </c>
      <c r="BH233" s="68" t="s">
        <v>143</v>
      </c>
      <c r="BI233" s="68" t="s">
        <v>143</v>
      </c>
      <c r="BJ233" s="68" t="s">
        <v>143</v>
      </c>
      <c r="BK233" s="68" t="s">
        <v>136</v>
      </c>
      <c r="BL233" s="68" t="s">
        <v>143</v>
      </c>
      <c r="BM233" s="68" t="s">
        <v>160</v>
      </c>
      <c r="BN233" s="68" t="s">
        <v>143</v>
      </c>
      <c r="BO233" s="68" t="s">
        <v>143</v>
      </c>
      <c r="BP233" s="68" t="s">
        <v>143</v>
      </c>
      <c r="BQ233" s="68" t="s">
        <v>1209</v>
      </c>
      <c r="BR233" s="68" t="s">
        <v>5352</v>
      </c>
      <c r="BS233" s="68" t="s">
        <v>162</v>
      </c>
      <c r="BT233" s="68" t="s">
        <v>8581</v>
      </c>
      <c r="BU233" s="68" t="s">
        <v>8581</v>
      </c>
      <c r="BV233" s="68" t="s">
        <v>135</v>
      </c>
      <c r="BW233" s="68" t="s">
        <v>135</v>
      </c>
      <c r="BX233" s="68" t="s">
        <v>135</v>
      </c>
      <c r="BY233" s="68" t="s">
        <v>148</v>
      </c>
      <c r="BZ233" s="68" t="s">
        <v>8582</v>
      </c>
      <c r="CA233" s="68" t="s">
        <v>174</v>
      </c>
      <c r="CB233" s="68" t="s">
        <v>143</v>
      </c>
      <c r="CC233" s="68" t="s">
        <v>143</v>
      </c>
      <c r="CD233" s="68" t="s">
        <v>143</v>
      </c>
      <c r="CE233" s="68" t="s">
        <v>143</v>
      </c>
      <c r="CF233" s="68" t="s">
        <v>2261</v>
      </c>
      <c r="CG233" s="68" t="s">
        <v>143</v>
      </c>
      <c r="CH233" s="68" t="s">
        <v>143</v>
      </c>
      <c r="CI233" s="68" t="s">
        <v>143</v>
      </c>
      <c r="CJ233" s="68" t="s">
        <v>5272</v>
      </c>
      <c r="CK233" s="68" t="s">
        <v>143</v>
      </c>
      <c r="CL233" s="68" t="s">
        <v>143</v>
      </c>
      <c r="CM233" s="68" t="s">
        <v>143</v>
      </c>
      <c r="CN233" s="68" t="s">
        <v>143</v>
      </c>
      <c r="CO233" s="68" t="s">
        <v>7298</v>
      </c>
      <c r="CP233" s="68" t="s">
        <v>143</v>
      </c>
      <c r="CQ233" s="68" t="s">
        <v>143</v>
      </c>
      <c r="CR233" s="68" t="s">
        <v>143</v>
      </c>
      <c r="CS233" s="68" t="s">
        <v>1</v>
      </c>
      <c r="CT233" s="68" t="s">
        <v>143</v>
      </c>
      <c r="CU233" s="68" t="s">
        <v>1</v>
      </c>
      <c r="CV233" s="68" t="s">
        <v>1985</v>
      </c>
      <c r="CW233" s="68" t="s">
        <v>143</v>
      </c>
      <c r="CX233" s="68" t="s">
        <v>519</v>
      </c>
      <c r="CY233" s="68" t="s">
        <v>166</v>
      </c>
      <c r="CZ233" s="68" t="s">
        <v>136</v>
      </c>
      <c r="DA233" s="68" t="s">
        <v>1989</v>
      </c>
      <c r="DB233" s="68" t="s">
        <v>143</v>
      </c>
      <c r="DC233" s="68" t="s">
        <v>143</v>
      </c>
      <c r="DD233" s="68" t="s">
        <v>364</v>
      </c>
      <c r="DE233" s="68" t="s">
        <v>2419</v>
      </c>
      <c r="DF233" s="68" t="s">
        <v>3277</v>
      </c>
      <c r="DG233" s="68" t="s">
        <v>143</v>
      </c>
      <c r="DH233" s="68" t="s">
        <v>7299</v>
      </c>
      <c r="DI233" s="68" t="s">
        <v>143</v>
      </c>
      <c r="DK233" s="3"/>
    </row>
    <row r="234" spans="1:115" s="68" customFormat="1" hidden="1" x14ac:dyDescent="0.2">
      <c r="A234" s="73">
        <v>45352</v>
      </c>
      <c r="B234" s="3" t="s">
        <v>15606</v>
      </c>
      <c r="C234" s="68">
        <v>124969</v>
      </c>
      <c r="D234" s="68" t="s">
        <v>8583</v>
      </c>
      <c r="E234" s="68" t="s">
        <v>373</v>
      </c>
      <c r="F234" s="69">
        <v>45369</v>
      </c>
      <c r="G234" s="68" t="s">
        <v>165</v>
      </c>
      <c r="H234" s="68" t="s">
        <v>166</v>
      </c>
      <c r="I234" s="70">
        <f t="shared" si="13"/>
        <v>548.42999999999995</v>
      </c>
      <c r="J234" s="70">
        <v>548.42999999999995</v>
      </c>
      <c r="K234" s="71">
        <f t="shared" si="6"/>
        <v>2.5516549256947921E-2</v>
      </c>
      <c r="L234" s="71" t="s">
        <v>953</v>
      </c>
      <c r="M234" s="68" t="s">
        <v>7145</v>
      </c>
      <c r="N234" s="68" t="s">
        <v>219</v>
      </c>
      <c r="O234" s="68" t="s">
        <v>8584</v>
      </c>
      <c r="P234" s="93" t="s">
        <v>8585</v>
      </c>
      <c r="Q234" s="68" t="s">
        <v>170</v>
      </c>
      <c r="R234" s="68" t="s">
        <v>8586</v>
      </c>
      <c r="S234" s="68" t="s">
        <v>8587</v>
      </c>
      <c r="T234" s="68" t="s">
        <v>135</v>
      </c>
      <c r="U234" s="68" t="s">
        <v>135</v>
      </c>
      <c r="V234" s="68" t="s">
        <v>506</v>
      </c>
      <c r="W234" s="68" t="s">
        <v>137</v>
      </c>
      <c r="X234" s="68" t="s">
        <v>225</v>
      </c>
      <c r="Y234" s="68" t="s">
        <v>8588</v>
      </c>
      <c r="Z234" s="68" t="s">
        <v>8589</v>
      </c>
      <c r="AA234" s="68" t="s">
        <v>139</v>
      </c>
      <c r="AB234" s="68" t="s">
        <v>323</v>
      </c>
      <c r="AC234" s="68" t="s">
        <v>5272</v>
      </c>
      <c r="AD234" s="68" t="s">
        <v>143</v>
      </c>
      <c r="AE234" s="68" t="s">
        <v>5272</v>
      </c>
      <c r="AF234" s="68" t="s">
        <v>143</v>
      </c>
      <c r="AG234" s="68" t="s">
        <v>235</v>
      </c>
      <c r="AH234" s="68" t="s">
        <v>141</v>
      </c>
      <c r="AI234" s="68" t="s">
        <v>143</v>
      </c>
      <c r="AJ234" s="68" t="s">
        <v>143</v>
      </c>
      <c r="AK234" s="68" t="s">
        <v>207</v>
      </c>
      <c r="AL234" s="68" t="s">
        <v>143</v>
      </c>
      <c r="AM234" s="68" t="s">
        <v>8590</v>
      </c>
      <c r="AN234" s="68" t="s">
        <v>143</v>
      </c>
      <c r="AO234" s="68" t="s">
        <v>7739</v>
      </c>
      <c r="AP234" s="68" t="s">
        <v>7740</v>
      </c>
      <c r="AQ234" s="68" t="s">
        <v>8591</v>
      </c>
      <c r="AR234" s="68" t="s">
        <v>250</v>
      </c>
      <c r="AS234" s="68" t="s">
        <v>179</v>
      </c>
      <c r="AT234" s="68" t="s">
        <v>7742</v>
      </c>
      <c r="AU234" s="68" t="s">
        <v>7743</v>
      </c>
      <c r="AV234" s="68" t="s">
        <v>234</v>
      </c>
      <c r="AW234" s="68" t="s">
        <v>165</v>
      </c>
      <c r="AX234" s="68" t="s">
        <v>235</v>
      </c>
      <c r="AY234" s="68" t="s">
        <v>148</v>
      </c>
      <c r="AZ234" s="68" t="s">
        <v>139</v>
      </c>
      <c r="BA234" s="68" t="s">
        <v>875</v>
      </c>
      <c r="BB234" s="68" t="s">
        <v>150</v>
      </c>
      <c r="BC234" s="68" t="s">
        <v>156</v>
      </c>
      <c r="BD234" s="68" t="s">
        <v>157</v>
      </c>
      <c r="BE234" s="68" t="s">
        <v>484</v>
      </c>
      <c r="BF234" s="68" t="s">
        <v>8589</v>
      </c>
      <c r="BG234" s="68" t="s">
        <v>5272</v>
      </c>
      <c r="BH234" s="68" t="s">
        <v>143</v>
      </c>
      <c r="BI234" s="68" t="s">
        <v>143</v>
      </c>
      <c r="BJ234" s="68" t="s">
        <v>143</v>
      </c>
      <c r="BK234" s="68" t="s">
        <v>506</v>
      </c>
      <c r="BL234" s="68" t="s">
        <v>143</v>
      </c>
      <c r="BM234" s="68" t="s">
        <v>160</v>
      </c>
      <c r="BN234" s="68" t="s">
        <v>143</v>
      </c>
      <c r="BO234" s="68" t="s">
        <v>373</v>
      </c>
      <c r="BP234" s="68" t="s">
        <v>143</v>
      </c>
      <c r="BQ234" s="68" t="s">
        <v>8592</v>
      </c>
      <c r="BR234" s="68" t="s">
        <v>5784</v>
      </c>
      <c r="BS234" s="68" t="s">
        <v>241</v>
      </c>
      <c r="BT234" s="68" t="s">
        <v>8590</v>
      </c>
      <c r="BU234" s="68" t="s">
        <v>8590</v>
      </c>
      <c r="BV234" s="68" t="s">
        <v>135</v>
      </c>
      <c r="BW234" s="68" t="s">
        <v>135</v>
      </c>
      <c r="BX234" s="68" t="s">
        <v>135</v>
      </c>
      <c r="BY234" s="68" t="s">
        <v>148</v>
      </c>
      <c r="BZ234" s="68" t="s">
        <v>8593</v>
      </c>
      <c r="CA234" s="68" t="s">
        <v>174</v>
      </c>
      <c r="CB234" s="68" t="s">
        <v>143</v>
      </c>
      <c r="CC234" s="68" t="s">
        <v>143</v>
      </c>
      <c r="CD234" s="68" t="s">
        <v>143</v>
      </c>
      <c r="CE234" s="68" t="s">
        <v>143</v>
      </c>
      <c r="CF234" s="68" t="s">
        <v>2261</v>
      </c>
      <c r="CG234" s="68" t="s">
        <v>143</v>
      </c>
      <c r="CH234" s="68" t="s">
        <v>143</v>
      </c>
      <c r="CI234" s="68" t="s">
        <v>143</v>
      </c>
      <c r="CJ234" s="68" t="s">
        <v>5272</v>
      </c>
      <c r="CK234" s="68" t="s">
        <v>143</v>
      </c>
      <c r="CL234" s="68" t="s">
        <v>143</v>
      </c>
      <c r="CM234" s="68" t="s">
        <v>143</v>
      </c>
      <c r="CN234" s="68" t="s">
        <v>143</v>
      </c>
      <c r="CO234" s="68" t="s">
        <v>7745</v>
      </c>
      <c r="CP234" s="68" t="s">
        <v>143</v>
      </c>
      <c r="CQ234" s="68" t="s">
        <v>143</v>
      </c>
      <c r="CR234" s="68" t="s">
        <v>143</v>
      </c>
      <c r="CS234" s="68" t="s">
        <v>1</v>
      </c>
      <c r="CT234" s="68" t="s">
        <v>143</v>
      </c>
      <c r="CU234" s="68" t="s">
        <v>1</v>
      </c>
      <c r="CV234" s="68" t="s">
        <v>2092</v>
      </c>
      <c r="CW234" s="68" t="s">
        <v>143</v>
      </c>
      <c r="CX234" s="68" t="s">
        <v>953</v>
      </c>
      <c r="CY234" s="68" t="s">
        <v>166</v>
      </c>
      <c r="CZ234" s="68" t="s">
        <v>506</v>
      </c>
      <c r="DA234" s="68" t="s">
        <v>1989</v>
      </c>
      <c r="DB234" s="68" t="s">
        <v>143</v>
      </c>
      <c r="DC234" s="68" t="s">
        <v>6653</v>
      </c>
      <c r="DD234" s="68" t="s">
        <v>373</v>
      </c>
      <c r="DE234" s="68" t="s">
        <v>2419</v>
      </c>
      <c r="DF234" s="68" t="s">
        <v>5867</v>
      </c>
      <c r="DG234" s="68" t="s">
        <v>143</v>
      </c>
      <c r="DH234" s="68" t="s">
        <v>7746</v>
      </c>
      <c r="DI234" s="68" t="s">
        <v>143</v>
      </c>
      <c r="DK234" s="3"/>
    </row>
    <row r="235" spans="1:115" s="68" customFormat="1" hidden="1" x14ac:dyDescent="0.2">
      <c r="A235" s="73">
        <v>45352</v>
      </c>
      <c r="B235" s="3" t="s">
        <v>12737</v>
      </c>
      <c r="C235" s="68">
        <v>124970</v>
      </c>
      <c r="D235" s="68" t="s">
        <v>8276</v>
      </c>
      <c r="E235" s="68" t="s">
        <v>125</v>
      </c>
      <c r="F235" s="69">
        <v>45369</v>
      </c>
      <c r="G235" s="68" t="s">
        <v>257</v>
      </c>
      <c r="H235" s="68" t="s">
        <v>166</v>
      </c>
      <c r="I235" s="70">
        <f t="shared" si="13"/>
        <v>339.84</v>
      </c>
      <c r="J235" s="70">
        <v>339.84</v>
      </c>
      <c r="K235" s="71">
        <f t="shared" si="6"/>
        <v>1.581157868730956E-2</v>
      </c>
      <c r="L235" s="71" t="s">
        <v>374</v>
      </c>
      <c r="M235" s="68" t="s">
        <v>129</v>
      </c>
      <c r="N235" s="68" t="s">
        <v>980</v>
      </c>
      <c r="O235" s="68" t="s">
        <v>8562</v>
      </c>
      <c r="P235" s="93" t="s">
        <v>8563</v>
      </c>
      <c r="Q235" s="68" t="s">
        <v>170</v>
      </c>
      <c r="R235" s="68" t="s">
        <v>8594</v>
      </c>
      <c r="S235" s="68" t="s">
        <v>263</v>
      </c>
      <c r="T235" s="68" t="s">
        <v>135</v>
      </c>
      <c r="U235" s="68" t="s">
        <v>135</v>
      </c>
      <c r="V235" s="68" t="s">
        <v>136</v>
      </c>
      <c r="W235" s="68" t="s">
        <v>137</v>
      </c>
      <c r="X235" s="68" t="s">
        <v>264</v>
      </c>
      <c r="Y235" s="68" t="s">
        <v>8595</v>
      </c>
      <c r="Z235" s="68" t="s">
        <v>8596</v>
      </c>
      <c r="AA235" s="68" t="s">
        <v>139</v>
      </c>
      <c r="AB235" s="68" t="s">
        <v>140</v>
      </c>
      <c r="AC235" s="68" t="s">
        <v>5272</v>
      </c>
      <c r="AD235" s="68" t="s">
        <v>143</v>
      </c>
      <c r="AE235" s="68" t="s">
        <v>5272</v>
      </c>
      <c r="AF235" s="68" t="s">
        <v>8545</v>
      </c>
      <c r="AG235" s="68" t="s">
        <v>5675</v>
      </c>
      <c r="AH235" s="68" t="s">
        <v>265</v>
      </c>
      <c r="AI235" s="68" t="s">
        <v>143</v>
      </c>
      <c r="AJ235" s="68" t="s">
        <v>143</v>
      </c>
      <c r="AK235" s="68" t="s">
        <v>142</v>
      </c>
      <c r="AL235" s="68" t="s">
        <v>143</v>
      </c>
      <c r="AM235" s="68" t="s">
        <v>8597</v>
      </c>
      <c r="AN235" s="68" t="s">
        <v>143</v>
      </c>
      <c r="AO235" s="68" t="s">
        <v>8568</v>
      </c>
      <c r="AP235" s="68" t="s">
        <v>8569</v>
      </c>
      <c r="AQ235" s="68" t="s">
        <v>8570</v>
      </c>
      <c r="AR235" s="68" t="s">
        <v>8571</v>
      </c>
      <c r="AS235" s="68" t="s">
        <v>231</v>
      </c>
      <c r="AT235" s="68" t="s">
        <v>1605</v>
      </c>
      <c r="AU235" s="68" t="s">
        <v>8572</v>
      </c>
      <c r="AV235" s="68" t="s">
        <v>990</v>
      </c>
      <c r="AW235" s="68" t="s">
        <v>273</v>
      </c>
      <c r="AX235" s="68" t="s">
        <v>991</v>
      </c>
      <c r="AY235" s="68" t="s">
        <v>148</v>
      </c>
      <c r="AZ235" s="68" t="s">
        <v>139</v>
      </c>
      <c r="BA235" s="68" t="s">
        <v>154</v>
      </c>
      <c r="BB235" s="68" t="s">
        <v>992</v>
      </c>
      <c r="BC235" s="68" t="s">
        <v>156</v>
      </c>
      <c r="BD235" s="68" t="s">
        <v>157</v>
      </c>
      <c r="BE235" s="68" t="s">
        <v>303</v>
      </c>
      <c r="BF235" s="68" t="s">
        <v>8596</v>
      </c>
      <c r="BG235" s="68" t="s">
        <v>5272</v>
      </c>
      <c r="BH235" s="68" t="s">
        <v>143</v>
      </c>
      <c r="BI235" s="68" t="s">
        <v>143</v>
      </c>
      <c r="BJ235" s="68" t="s">
        <v>143</v>
      </c>
      <c r="BK235" s="68" t="s">
        <v>136</v>
      </c>
      <c r="BL235" s="68" t="s">
        <v>143</v>
      </c>
      <c r="BM235" s="68" t="s">
        <v>200</v>
      </c>
      <c r="BN235" s="68" t="s">
        <v>143</v>
      </c>
      <c r="BO235" s="68" t="s">
        <v>143</v>
      </c>
      <c r="BP235" s="68" t="s">
        <v>143</v>
      </c>
      <c r="BQ235" s="68" t="s">
        <v>189</v>
      </c>
      <c r="BR235" s="68" t="s">
        <v>5352</v>
      </c>
      <c r="BS235" s="68" t="s">
        <v>162</v>
      </c>
      <c r="BT235" s="68" t="s">
        <v>8597</v>
      </c>
      <c r="BU235" s="68" t="s">
        <v>8597</v>
      </c>
      <c r="BV235" s="68" t="s">
        <v>135</v>
      </c>
      <c r="BW235" s="68" t="s">
        <v>135</v>
      </c>
      <c r="BX235" s="68" t="s">
        <v>135</v>
      </c>
      <c r="BY235" s="68" t="s">
        <v>148</v>
      </c>
      <c r="BZ235" s="68" t="s">
        <v>3078</v>
      </c>
      <c r="CA235" s="68" t="s">
        <v>174</v>
      </c>
      <c r="CB235" s="68" t="s">
        <v>143</v>
      </c>
      <c r="CC235" s="68" t="s">
        <v>143</v>
      </c>
      <c r="CD235" s="68" t="s">
        <v>143</v>
      </c>
      <c r="CE235" s="68" t="s">
        <v>143</v>
      </c>
      <c r="CF235" s="68" t="s">
        <v>2261</v>
      </c>
      <c r="CG235" s="68" t="s">
        <v>143</v>
      </c>
      <c r="CH235" s="68" t="s">
        <v>143</v>
      </c>
      <c r="CI235" s="68" t="s">
        <v>143</v>
      </c>
      <c r="CJ235" s="68" t="s">
        <v>5272</v>
      </c>
      <c r="CK235" s="68" t="s">
        <v>143</v>
      </c>
      <c r="CL235" s="68" t="s">
        <v>143</v>
      </c>
      <c r="CM235" s="68" t="s">
        <v>143</v>
      </c>
      <c r="CN235" s="68" t="s">
        <v>143</v>
      </c>
      <c r="CO235" s="68" t="s">
        <v>5958</v>
      </c>
      <c r="CP235" s="68" t="s">
        <v>143</v>
      </c>
      <c r="CQ235" s="68" t="s">
        <v>143</v>
      </c>
      <c r="CR235" s="68" t="s">
        <v>143</v>
      </c>
      <c r="CS235" s="68" t="s">
        <v>1</v>
      </c>
      <c r="CT235" s="68" t="s">
        <v>143</v>
      </c>
      <c r="CU235" s="68" t="s">
        <v>1</v>
      </c>
      <c r="CV235" s="68" t="s">
        <v>1985</v>
      </c>
      <c r="CW235" s="68" t="s">
        <v>143</v>
      </c>
      <c r="CX235" s="68" t="s">
        <v>374</v>
      </c>
      <c r="CY235" s="68" t="s">
        <v>166</v>
      </c>
      <c r="CZ235" s="68" t="s">
        <v>136</v>
      </c>
      <c r="DA235" s="68" t="s">
        <v>1989</v>
      </c>
      <c r="DB235" s="68" t="s">
        <v>143</v>
      </c>
      <c r="DC235" s="68" t="s">
        <v>143</v>
      </c>
      <c r="DD235" s="68" t="s">
        <v>125</v>
      </c>
      <c r="DE235" s="68" t="s">
        <v>2419</v>
      </c>
      <c r="DF235" s="68" t="s">
        <v>5867</v>
      </c>
      <c r="DG235" s="68" t="s">
        <v>143</v>
      </c>
      <c r="DH235" s="68" t="s">
        <v>8574</v>
      </c>
      <c r="DI235" s="68" t="s">
        <v>143</v>
      </c>
      <c r="DK235" s="3"/>
    </row>
    <row r="236" spans="1:115" s="68" customFormat="1" x14ac:dyDescent="0.2">
      <c r="A236" s="73">
        <v>45352</v>
      </c>
      <c r="B236" s="3" t="s">
        <v>19</v>
      </c>
      <c r="C236" s="68">
        <v>125043</v>
      </c>
      <c r="D236" s="68" t="s">
        <v>8017</v>
      </c>
      <c r="E236" s="68" t="s">
        <v>364</v>
      </c>
      <c r="F236" s="69">
        <v>45371</v>
      </c>
      <c r="G236" s="68" t="s">
        <v>126</v>
      </c>
      <c r="H236" s="68" t="s">
        <v>166</v>
      </c>
      <c r="I236" s="70">
        <f t="shared" si="13"/>
        <v>1783</v>
      </c>
      <c r="J236" s="70">
        <v>1783</v>
      </c>
      <c r="K236" s="71">
        <f t="shared" si="6"/>
        <v>8.2956817324249491E-2</v>
      </c>
      <c r="L236" s="71" t="s">
        <v>953</v>
      </c>
      <c r="M236" s="68" t="s">
        <v>129</v>
      </c>
      <c r="N236" s="68" t="s">
        <v>1065</v>
      </c>
      <c r="O236" s="68" t="s">
        <v>960</v>
      </c>
      <c r="P236" s="93" t="s">
        <v>8598</v>
      </c>
      <c r="Q236" s="68" t="s">
        <v>2863</v>
      </c>
      <c r="R236" s="68" t="s">
        <v>143</v>
      </c>
      <c r="S236" s="68" t="s">
        <v>6209</v>
      </c>
      <c r="T236" s="68" t="s">
        <v>135</v>
      </c>
      <c r="U236" s="68" t="s">
        <v>135</v>
      </c>
      <c r="V236" s="68" t="s">
        <v>506</v>
      </c>
      <c r="W236" s="68" t="s">
        <v>137</v>
      </c>
      <c r="X236" s="68" t="s">
        <v>173</v>
      </c>
      <c r="Y236" s="68" t="s">
        <v>8599</v>
      </c>
      <c r="Z236" s="68" t="s">
        <v>8600</v>
      </c>
      <c r="AA236" s="68" t="s">
        <v>139</v>
      </c>
      <c r="AB236" s="68" t="s">
        <v>140</v>
      </c>
      <c r="AC236" s="68" t="s">
        <v>5272</v>
      </c>
      <c r="AD236" s="68" t="s">
        <v>143</v>
      </c>
      <c r="AE236" s="68" t="s">
        <v>5272</v>
      </c>
      <c r="AF236" s="68" t="s">
        <v>143</v>
      </c>
      <c r="AG236" s="68" t="s">
        <v>5974</v>
      </c>
      <c r="AH236" s="68" t="s">
        <v>141</v>
      </c>
      <c r="AI236" s="68" t="s">
        <v>143</v>
      </c>
      <c r="AJ236" s="68" t="s">
        <v>143</v>
      </c>
      <c r="AK236" s="68" t="s">
        <v>207</v>
      </c>
      <c r="AL236" s="68" t="s">
        <v>8601</v>
      </c>
      <c r="AM236" s="68" t="s">
        <v>8602</v>
      </c>
      <c r="AN236" s="68" t="s">
        <v>143</v>
      </c>
      <c r="AO236" s="68" t="s">
        <v>145</v>
      </c>
      <c r="AP236" s="68" t="s">
        <v>146</v>
      </c>
      <c r="AQ236" s="68" t="s">
        <v>972</v>
      </c>
      <c r="AR236" s="68" t="s">
        <v>148</v>
      </c>
      <c r="AS236" s="68" t="s">
        <v>139</v>
      </c>
      <c r="AT236" s="68" t="s">
        <v>149</v>
      </c>
      <c r="AU236" s="68" t="s">
        <v>150</v>
      </c>
      <c r="AV236" s="68" t="s">
        <v>631</v>
      </c>
      <c r="AW236" s="68" t="s">
        <v>632</v>
      </c>
      <c r="AX236" s="68" t="s">
        <v>1068</v>
      </c>
      <c r="AY236" s="68" t="s">
        <v>148</v>
      </c>
      <c r="AZ236" s="68" t="s">
        <v>139</v>
      </c>
      <c r="BA236" s="68" t="s">
        <v>149</v>
      </c>
      <c r="BB236" s="68" t="s">
        <v>634</v>
      </c>
      <c r="BC236" s="68" t="s">
        <v>156</v>
      </c>
      <c r="BD236" s="68" t="s">
        <v>276</v>
      </c>
      <c r="BE236" s="68" t="s">
        <v>143</v>
      </c>
      <c r="BF236" s="68" t="s">
        <v>143</v>
      </c>
      <c r="BG236" s="68" t="s">
        <v>5272</v>
      </c>
      <c r="BH236" s="68" t="s">
        <v>143</v>
      </c>
      <c r="BI236" s="68" t="s">
        <v>143</v>
      </c>
      <c r="BJ236" s="68" t="s">
        <v>143</v>
      </c>
      <c r="BK236" s="68" t="s">
        <v>506</v>
      </c>
      <c r="BL236" s="68" t="s">
        <v>143</v>
      </c>
      <c r="BM236" s="68" t="s">
        <v>160</v>
      </c>
      <c r="BN236" s="68" t="s">
        <v>143</v>
      </c>
      <c r="BO236" s="68" t="s">
        <v>364</v>
      </c>
      <c r="BP236" s="68" t="s">
        <v>143</v>
      </c>
      <c r="BQ236" s="68" t="s">
        <v>143</v>
      </c>
      <c r="BR236" s="68" t="s">
        <v>5272</v>
      </c>
      <c r="BS236" s="68" t="s">
        <v>682</v>
      </c>
      <c r="BT236" s="68" t="s">
        <v>8602</v>
      </c>
      <c r="BU236" s="68" t="s">
        <v>8602</v>
      </c>
      <c r="BV236" s="68" t="s">
        <v>135</v>
      </c>
      <c r="BW236" s="68" t="s">
        <v>135</v>
      </c>
      <c r="BX236" s="68" t="s">
        <v>135</v>
      </c>
      <c r="BY236" s="68" t="s">
        <v>148</v>
      </c>
      <c r="BZ236" s="68" t="s">
        <v>8603</v>
      </c>
      <c r="CA236" s="68" t="s">
        <v>174</v>
      </c>
      <c r="CB236" s="68" t="s">
        <v>143</v>
      </c>
      <c r="CC236" s="68" t="s">
        <v>143</v>
      </c>
      <c r="CD236" s="68" t="s">
        <v>143</v>
      </c>
      <c r="CE236" s="68" t="s">
        <v>6217</v>
      </c>
      <c r="CF236" s="68" t="s">
        <v>2261</v>
      </c>
      <c r="CG236" s="68" t="s">
        <v>143</v>
      </c>
      <c r="CH236" s="68" t="s">
        <v>143</v>
      </c>
      <c r="CI236" s="68" t="s">
        <v>143</v>
      </c>
      <c r="CJ236" s="68" t="s">
        <v>5272</v>
      </c>
      <c r="CK236" s="68" t="s">
        <v>143</v>
      </c>
      <c r="CL236" s="68" t="s">
        <v>143</v>
      </c>
      <c r="CM236" s="68" t="s">
        <v>143</v>
      </c>
      <c r="CN236" s="68" t="s">
        <v>143</v>
      </c>
      <c r="CO236" s="68" t="s">
        <v>143</v>
      </c>
      <c r="CP236" s="68" t="s">
        <v>143</v>
      </c>
      <c r="CQ236" s="68" t="s">
        <v>143</v>
      </c>
      <c r="CR236" s="68" t="s">
        <v>143</v>
      </c>
      <c r="CS236" s="68" t="s">
        <v>1</v>
      </c>
      <c r="CT236" s="68" t="s">
        <v>143</v>
      </c>
      <c r="CU236" s="68" t="s">
        <v>1</v>
      </c>
      <c r="CV236" s="68" t="s">
        <v>2092</v>
      </c>
      <c r="CW236" s="68" t="s">
        <v>143</v>
      </c>
      <c r="CX236" s="68" t="s">
        <v>953</v>
      </c>
      <c r="CY236" s="68" t="s">
        <v>166</v>
      </c>
      <c r="CZ236" s="68" t="s">
        <v>506</v>
      </c>
      <c r="DA236" s="68" t="s">
        <v>2495</v>
      </c>
      <c r="DB236" s="68" t="s">
        <v>143</v>
      </c>
      <c r="DC236" s="68" t="s">
        <v>143</v>
      </c>
      <c r="DD236" s="68" t="s">
        <v>364</v>
      </c>
      <c r="DE236" s="68" t="s">
        <v>2419</v>
      </c>
      <c r="DF236" s="68" t="s">
        <v>5997</v>
      </c>
      <c r="DG236" s="68" t="s">
        <v>143</v>
      </c>
      <c r="DH236" s="68" t="s">
        <v>143</v>
      </c>
      <c r="DI236" s="68" t="s">
        <v>143</v>
      </c>
      <c r="DK236" s="3"/>
    </row>
    <row r="237" spans="1:115" s="68" customFormat="1" x14ac:dyDescent="0.2">
      <c r="A237" s="73">
        <v>45352</v>
      </c>
      <c r="B237" s="3" t="s">
        <v>19</v>
      </c>
      <c r="C237" s="68">
        <v>125045</v>
      </c>
      <c r="D237" s="68" t="s">
        <v>8017</v>
      </c>
      <c r="E237" s="68" t="s">
        <v>364</v>
      </c>
      <c r="F237" s="69">
        <v>45370</v>
      </c>
      <c r="G237" s="68" t="s">
        <v>126</v>
      </c>
      <c r="H237" s="68" t="s">
        <v>166</v>
      </c>
      <c r="I237" s="70">
        <f t="shared" si="13"/>
        <v>90</v>
      </c>
      <c r="J237" s="70">
        <v>90</v>
      </c>
      <c r="K237" s="71">
        <f t="shared" si="6"/>
        <v>4.1873884235459641E-3</v>
      </c>
      <c r="L237" s="71" t="s">
        <v>519</v>
      </c>
      <c r="M237" s="68" t="s">
        <v>129</v>
      </c>
      <c r="N237" s="68" t="s">
        <v>1065</v>
      </c>
      <c r="O237" s="68" t="s">
        <v>2597</v>
      </c>
      <c r="P237" s="93" t="s">
        <v>8073</v>
      </c>
      <c r="Q237" s="68" t="s">
        <v>170</v>
      </c>
      <c r="R237" s="68" t="s">
        <v>8604</v>
      </c>
      <c r="S237" s="68" t="s">
        <v>8605</v>
      </c>
      <c r="T237" s="68" t="s">
        <v>135</v>
      </c>
      <c r="U237" s="68" t="s">
        <v>135</v>
      </c>
      <c r="V237" s="68" t="s">
        <v>136</v>
      </c>
      <c r="W237" s="68" t="s">
        <v>137</v>
      </c>
      <c r="X237" s="68" t="s">
        <v>957</v>
      </c>
      <c r="Y237" s="68" t="s">
        <v>8606</v>
      </c>
      <c r="Z237" s="68" t="s">
        <v>8607</v>
      </c>
      <c r="AA237" s="68" t="s">
        <v>139</v>
      </c>
      <c r="AB237" s="68" t="s">
        <v>140</v>
      </c>
      <c r="AC237" s="68" t="s">
        <v>5272</v>
      </c>
      <c r="AD237" s="68" t="s">
        <v>143</v>
      </c>
      <c r="AE237" s="68" t="s">
        <v>5272</v>
      </c>
      <c r="AF237" s="68" t="s">
        <v>8608</v>
      </c>
      <c r="AG237" s="68" t="s">
        <v>5974</v>
      </c>
      <c r="AH237" s="68" t="s">
        <v>141</v>
      </c>
      <c r="AI237" s="68" t="s">
        <v>143</v>
      </c>
      <c r="AJ237" s="68" t="s">
        <v>143</v>
      </c>
      <c r="AK237" s="68" t="s">
        <v>142</v>
      </c>
      <c r="AL237" s="68" t="s">
        <v>143</v>
      </c>
      <c r="AM237" s="68" t="s">
        <v>7316</v>
      </c>
      <c r="AN237" s="68" t="s">
        <v>143</v>
      </c>
      <c r="AO237" s="68" t="s">
        <v>1922</v>
      </c>
      <c r="AP237" s="68" t="s">
        <v>1923</v>
      </c>
      <c r="AQ237" s="68" t="s">
        <v>2602</v>
      </c>
      <c r="AR237" s="68" t="s">
        <v>353</v>
      </c>
      <c r="AS237" s="68" t="s">
        <v>231</v>
      </c>
      <c r="AT237" s="68" t="s">
        <v>1091</v>
      </c>
      <c r="AU237" s="68" t="s">
        <v>1925</v>
      </c>
      <c r="AV237" s="68" t="s">
        <v>631</v>
      </c>
      <c r="AW237" s="68" t="s">
        <v>632</v>
      </c>
      <c r="AX237" s="68" t="s">
        <v>1068</v>
      </c>
      <c r="AY237" s="68" t="s">
        <v>148</v>
      </c>
      <c r="AZ237" s="68" t="s">
        <v>139</v>
      </c>
      <c r="BA237" s="68" t="s">
        <v>149</v>
      </c>
      <c r="BB237" s="68" t="s">
        <v>634</v>
      </c>
      <c r="BC237" s="68" t="s">
        <v>156</v>
      </c>
      <c r="BD237" s="68" t="s">
        <v>157</v>
      </c>
      <c r="BE237" s="68" t="s">
        <v>303</v>
      </c>
      <c r="BF237" s="68" t="s">
        <v>8607</v>
      </c>
      <c r="BG237" s="68" t="s">
        <v>5272</v>
      </c>
      <c r="BH237" s="68" t="s">
        <v>143</v>
      </c>
      <c r="BI237" s="68" t="s">
        <v>143</v>
      </c>
      <c r="BJ237" s="68" t="s">
        <v>143</v>
      </c>
      <c r="BK237" s="68" t="s">
        <v>136</v>
      </c>
      <c r="BL237" s="68" t="s">
        <v>143</v>
      </c>
      <c r="BM237" s="68" t="s">
        <v>160</v>
      </c>
      <c r="BN237" s="68" t="s">
        <v>143</v>
      </c>
      <c r="BO237" s="68" t="s">
        <v>143</v>
      </c>
      <c r="BP237" s="68" t="s">
        <v>143</v>
      </c>
      <c r="BQ237" s="68" t="s">
        <v>8609</v>
      </c>
      <c r="BR237" s="68" t="s">
        <v>5352</v>
      </c>
      <c r="BS237" s="68" t="s">
        <v>162</v>
      </c>
      <c r="BT237" s="68" t="s">
        <v>7316</v>
      </c>
      <c r="BU237" s="68" t="s">
        <v>7316</v>
      </c>
      <c r="BV237" s="68" t="s">
        <v>135</v>
      </c>
      <c r="BW237" s="68" t="s">
        <v>135</v>
      </c>
      <c r="BX237" s="68" t="s">
        <v>135</v>
      </c>
      <c r="BY237" s="68" t="s">
        <v>148</v>
      </c>
      <c r="BZ237" s="68" t="s">
        <v>2841</v>
      </c>
      <c r="CA237" s="68" t="s">
        <v>174</v>
      </c>
      <c r="CB237" s="68" t="s">
        <v>143</v>
      </c>
      <c r="CC237" s="68" t="s">
        <v>143</v>
      </c>
      <c r="CD237" s="68" t="s">
        <v>143</v>
      </c>
      <c r="CE237" s="68" t="s">
        <v>143</v>
      </c>
      <c r="CF237" s="68" t="s">
        <v>2261</v>
      </c>
      <c r="CG237" s="68" t="s">
        <v>143</v>
      </c>
      <c r="CH237" s="68" t="s">
        <v>143</v>
      </c>
      <c r="CI237" s="68" t="s">
        <v>143</v>
      </c>
      <c r="CJ237" s="68" t="s">
        <v>5272</v>
      </c>
      <c r="CK237" s="68" t="s">
        <v>143</v>
      </c>
      <c r="CL237" s="68" t="s">
        <v>143</v>
      </c>
      <c r="CM237" s="68" t="s">
        <v>143</v>
      </c>
      <c r="CN237" s="68" t="s">
        <v>143</v>
      </c>
      <c r="CO237" s="68" t="s">
        <v>143</v>
      </c>
      <c r="CP237" s="68" t="s">
        <v>143</v>
      </c>
      <c r="CQ237" s="68" t="s">
        <v>143</v>
      </c>
      <c r="CR237" s="68" t="s">
        <v>143</v>
      </c>
      <c r="CS237" s="68" t="s">
        <v>1</v>
      </c>
      <c r="CT237" s="68" t="s">
        <v>143</v>
      </c>
      <c r="CU237" s="68" t="s">
        <v>1</v>
      </c>
      <c r="CV237" s="68" t="s">
        <v>1985</v>
      </c>
      <c r="CW237" s="68" t="s">
        <v>143</v>
      </c>
      <c r="CX237" s="68" t="s">
        <v>519</v>
      </c>
      <c r="CY237" s="68" t="s">
        <v>166</v>
      </c>
      <c r="CZ237" s="68" t="s">
        <v>136</v>
      </c>
      <c r="DA237" s="68" t="s">
        <v>1986</v>
      </c>
      <c r="DB237" s="68" t="s">
        <v>143</v>
      </c>
      <c r="DC237" s="68" t="s">
        <v>143</v>
      </c>
      <c r="DD237" s="68" t="s">
        <v>364</v>
      </c>
      <c r="DE237" s="68" t="s">
        <v>2419</v>
      </c>
      <c r="DF237" s="68" t="s">
        <v>2271</v>
      </c>
      <c r="DG237" s="68" t="s">
        <v>143</v>
      </c>
      <c r="DH237" s="68" t="s">
        <v>143</v>
      </c>
      <c r="DI237" s="68" t="s">
        <v>143</v>
      </c>
      <c r="DK237" s="3"/>
    </row>
    <row r="238" spans="1:115" s="68" customFormat="1" hidden="1" x14ac:dyDescent="0.2">
      <c r="A238" s="73">
        <v>45352</v>
      </c>
      <c r="B238" s="3" t="s">
        <v>12718</v>
      </c>
      <c r="C238" s="68">
        <v>125104</v>
      </c>
      <c r="D238" s="68" t="s">
        <v>8546</v>
      </c>
      <c r="E238" s="68" t="s">
        <v>279</v>
      </c>
      <c r="F238" s="69">
        <v>45370</v>
      </c>
      <c r="G238" s="68" t="s">
        <v>126</v>
      </c>
      <c r="H238" s="68" t="s">
        <v>166</v>
      </c>
      <c r="I238" s="70">
        <f t="shared" si="13"/>
        <v>1500</v>
      </c>
      <c r="J238" s="70">
        <v>1500</v>
      </c>
      <c r="K238" s="71">
        <f t="shared" si="6"/>
        <v>6.9789807059099401E-2</v>
      </c>
      <c r="L238" s="71" t="s">
        <v>519</v>
      </c>
      <c r="M238" s="68" t="s">
        <v>7145</v>
      </c>
      <c r="N238" s="68" t="s">
        <v>1065</v>
      </c>
      <c r="O238" s="68" t="s">
        <v>2513</v>
      </c>
      <c r="P238" s="93" t="s">
        <v>8610</v>
      </c>
      <c r="Q238" s="68" t="s">
        <v>170</v>
      </c>
      <c r="R238" s="68" t="s">
        <v>8611</v>
      </c>
      <c r="S238" s="68" t="s">
        <v>2560</v>
      </c>
      <c r="T238" s="68" t="s">
        <v>135</v>
      </c>
      <c r="U238" s="68" t="s">
        <v>135</v>
      </c>
      <c r="V238" s="68" t="s">
        <v>506</v>
      </c>
      <c r="W238" s="68" t="s">
        <v>137</v>
      </c>
      <c r="X238" s="68" t="s">
        <v>957</v>
      </c>
      <c r="Y238" s="68" t="s">
        <v>8612</v>
      </c>
      <c r="Z238" s="68" t="s">
        <v>8613</v>
      </c>
      <c r="AA238" s="68" t="s">
        <v>139</v>
      </c>
      <c r="AB238" s="68" t="s">
        <v>323</v>
      </c>
      <c r="AC238" s="68" t="s">
        <v>5272</v>
      </c>
      <c r="AD238" s="68" t="s">
        <v>143</v>
      </c>
      <c r="AE238" s="68" t="s">
        <v>5272</v>
      </c>
      <c r="AF238" s="68" t="s">
        <v>8503</v>
      </c>
      <c r="AG238" s="68" t="s">
        <v>5974</v>
      </c>
      <c r="AH238" s="68" t="s">
        <v>141</v>
      </c>
      <c r="AI238" s="68" t="s">
        <v>143</v>
      </c>
      <c r="AJ238" s="68" t="s">
        <v>143</v>
      </c>
      <c r="AK238" s="68" t="s">
        <v>207</v>
      </c>
      <c r="AL238" s="68" t="s">
        <v>8614</v>
      </c>
      <c r="AM238" s="68" t="s">
        <v>7801</v>
      </c>
      <c r="AN238" s="68" t="s">
        <v>143</v>
      </c>
      <c r="AO238" s="68" t="s">
        <v>2516</v>
      </c>
      <c r="AP238" s="68" t="s">
        <v>2517</v>
      </c>
      <c r="AQ238" s="68" t="s">
        <v>2518</v>
      </c>
      <c r="AR238" s="68" t="s">
        <v>230</v>
      </c>
      <c r="AS238" s="68" t="s">
        <v>231</v>
      </c>
      <c r="AT238" s="68" t="s">
        <v>2519</v>
      </c>
      <c r="AU238" s="68" t="s">
        <v>2520</v>
      </c>
      <c r="AV238" s="68" t="s">
        <v>631</v>
      </c>
      <c r="AW238" s="68" t="s">
        <v>632</v>
      </c>
      <c r="AX238" s="68" t="s">
        <v>1068</v>
      </c>
      <c r="AY238" s="68" t="s">
        <v>148</v>
      </c>
      <c r="AZ238" s="68" t="s">
        <v>139</v>
      </c>
      <c r="BA238" s="68" t="s">
        <v>149</v>
      </c>
      <c r="BB238" s="68" t="s">
        <v>634</v>
      </c>
      <c r="BC238" s="68" t="s">
        <v>156</v>
      </c>
      <c r="BD238" s="68" t="s">
        <v>157</v>
      </c>
      <c r="BE238" s="68" t="s">
        <v>2674</v>
      </c>
      <c r="BF238" s="68" t="s">
        <v>8613</v>
      </c>
      <c r="BG238" s="68" t="s">
        <v>5272</v>
      </c>
      <c r="BH238" s="68" t="s">
        <v>143</v>
      </c>
      <c r="BI238" s="68" t="s">
        <v>143</v>
      </c>
      <c r="BJ238" s="68" t="s">
        <v>143</v>
      </c>
      <c r="BK238" s="68" t="s">
        <v>136</v>
      </c>
      <c r="BL238" s="68" t="s">
        <v>143</v>
      </c>
      <c r="BM238" s="68" t="s">
        <v>160</v>
      </c>
      <c r="BN238" s="68" t="s">
        <v>143</v>
      </c>
      <c r="BO238" s="68" t="s">
        <v>279</v>
      </c>
      <c r="BP238" s="68" t="s">
        <v>143</v>
      </c>
      <c r="BQ238" s="68" t="s">
        <v>8615</v>
      </c>
      <c r="BR238" s="68" t="s">
        <v>6421</v>
      </c>
      <c r="BS238" s="68" t="s">
        <v>441</v>
      </c>
      <c r="BT238" s="68" t="s">
        <v>7801</v>
      </c>
      <c r="BU238" s="68" t="s">
        <v>7801</v>
      </c>
      <c r="BV238" s="68" t="s">
        <v>135</v>
      </c>
      <c r="BW238" s="68" t="s">
        <v>135</v>
      </c>
      <c r="BX238" s="68" t="s">
        <v>135</v>
      </c>
      <c r="BY238" s="68" t="s">
        <v>148</v>
      </c>
      <c r="BZ238" s="68" t="s">
        <v>8616</v>
      </c>
      <c r="CA238" s="68" t="s">
        <v>174</v>
      </c>
      <c r="CB238" s="68" t="s">
        <v>143</v>
      </c>
      <c r="CC238" s="68" t="s">
        <v>143</v>
      </c>
      <c r="CD238" s="68" t="s">
        <v>143</v>
      </c>
      <c r="CE238" s="68" t="s">
        <v>8617</v>
      </c>
      <c r="CF238" s="68" t="s">
        <v>2261</v>
      </c>
      <c r="CG238" s="68" t="s">
        <v>143</v>
      </c>
      <c r="CH238" s="68" t="s">
        <v>143</v>
      </c>
      <c r="CI238" s="68" t="s">
        <v>143</v>
      </c>
      <c r="CJ238" s="68" t="s">
        <v>5272</v>
      </c>
      <c r="CK238" s="68" t="s">
        <v>143</v>
      </c>
      <c r="CL238" s="68" t="s">
        <v>143</v>
      </c>
      <c r="CM238" s="68" t="s">
        <v>143</v>
      </c>
      <c r="CN238" s="68" t="s">
        <v>143</v>
      </c>
      <c r="CO238" s="68" t="s">
        <v>143</v>
      </c>
      <c r="CP238" s="68" t="s">
        <v>143</v>
      </c>
      <c r="CQ238" s="68" t="s">
        <v>143</v>
      </c>
      <c r="CR238" s="68" t="s">
        <v>143</v>
      </c>
      <c r="CS238" s="68" t="s">
        <v>1</v>
      </c>
      <c r="CT238" s="68" t="s">
        <v>143</v>
      </c>
      <c r="CU238" s="68" t="s">
        <v>1</v>
      </c>
      <c r="CV238" s="68" t="s">
        <v>2092</v>
      </c>
      <c r="CW238" s="68" t="s">
        <v>143</v>
      </c>
      <c r="CX238" s="68" t="s">
        <v>519</v>
      </c>
      <c r="CY238" s="68" t="s">
        <v>166</v>
      </c>
      <c r="CZ238" s="68" t="s">
        <v>136</v>
      </c>
      <c r="DA238" s="68" t="s">
        <v>1989</v>
      </c>
      <c r="DB238" s="68" t="s">
        <v>143</v>
      </c>
      <c r="DC238" s="68" t="s">
        <v>143</v>
      </c>
      <c r="DD238" s="68" t="s">
        <v>279</v>
      </c>
      <c r="DE238" s="68" t="s">
        <v>2419</v>
      </c>
      <c r="DF238" s="68" t="s">
        <v>2271</v>
      </c>
      <c r="DG238" s="68" t="s">
        <v>143</v>
      </c>
      <c r="DH238" s="68" t="s">
        <v>143</v>
      </c>
      <c r="DI238" s="68" t="s">
        <v>143</v>
      </c>
      <c r="DK238" s="3"/>
    </row>
    <row r="239" spans="1:115" s="68" customFormat="1" hidden="1" x14ac:dyDescent="0.2">
      <c r="A239" s="73">
        <v>45352</v>
      </c>
      <c r="B239" s="3" t="s">
        <v>15606</v>
      </c>
      <c r="C239" s="68">
        <v>125451</v>
      </c>
      <c r="D239" s="68" t="s">
        <v>8291</v>
      </c>
      <c r="E239" s="68" t="s">
        <v>373</v>
      </c>
      <c r="F239" s="69">
        <v>45371</v>
      </c>
      <c r="G239" s="68" t="s">
        <v>165</v>
      </c>
      <c r="H239" s="68" t="s">
        <v>166</v>
      </c>
      <c r="I239" s="70">
        <f t="shared" si="13"/>
        <v>80</v>
      </c>
      <c r="J239" s="70">
        <v>80</v>
      </c>
      <c r="K239" s="71">
        <f t="shared" si="6"/>
        <v>3.722123043151968E-3</v>
      </c>
      <c r="L239" s="71" t="s">
        <v>316</v>
      </c>
      <c r="M239" s="68" t="s">
        <v>7145</v>
      </c>
      <c r="N239" s="68" t="s">
        <v>960</v>
      </c>
      <c r="O239" s="68" t="s">
        <v>8618</v>
      </c>
      <c r="P239" s="93" t="s">
        <v>879</v>
      </c>
      <c r="Q239" s="68" t="s">
        <v>170</v>
      </c>
      <c r="R239" s="68" t="s">
        <v>8619</v>
      </c>
      <c r="S239" s="68" t="s">
        <v>8620</v>
      </c>
      <c r="T239" s="68" t="s">
        <v>135</v>
      </c>
      <c r="U239" s="68" t="s">
        <v>135</v>
      </c>
      <c r="V239" s="68" t="s">
        <v>136</v>
      </c>
      <c r="W239" s="68" t="s">
        <v>137</v>
      </c>
      <c r="X239" s="68" t="s">
        <v>2483</v>
      </c>
      <c r="Y239" s="68" t="s">
        <v>8621</v>
      </c>
      <c r="Z239" s="68" t="s">
        <v>8622</v>
      </c>
      <c r="AA239" s="68" t="s">
        <v>139</v>
      </c>
      <c r="AB239" s="68" t="s">
        <v>226</v>
      </c>
      <c r="AC239" s="68" t="s">
        <v>5272</v>
      </c>
      <c r="AD239" s="68" t="s">
        <v>143</v>
      </c>
      <c r="AE239" s="68" t="s">
        <v>5272</v>
      </c>
      <c r="AF239" s="68" t="s">
        <v>143</v>
      </c>
      <c r="AG239" s="68" t="s">
        <v>235</v>
      </c>
      <c r="AH239" s="68" t="s">
        <v>141</v>
      </c>
      <c r="AI239" s="68" t="s">
        <v>143</v>
      </c>
      <c r="AJ239" s="68" t="s">
        <v>143</v>
      </c>
      <c r="AK239" s="68" t="s">
        <v>207</v>
      </c>
      <c r="AL239" s="68" t="s">
        <v>143</v>
      </c>
      <c r="AM239" s="68" t="s">
        <v>5764</v>
      </c>
      <c r="AN239" s="68" t="s">
        <v>143</v>
      </c>
      <c r="AO239" s="68" t="s">
        <v>8623</v>
      </c>
      <c r="AP239" s="68" t="s">
        <v>8624</v>
      </c>
      <c r="AQ239" s="68" t="s">
        <v>8625</v>
      </c>
      <c r="AR239" s="68" t="s">
        <v>1605</v>
      </c>
      <c r="AS239" s="68" t="s">
        <v>179</v>
      </c>
      <c r="AT239" s="68" t="s">
        <v>8626</v>
      </c>
      <c r="AU239" s="68" t="s">
        <v>8627</v>
      </c>
      <c r="AV239" s="68" t="s">
        <v>145</v>
      </c>
      <c r="AW239" s="68" t="s">
        <v>146</v>
      </c>
      <c r="AX239" s="68" t="s">
        <v>972</v>
      </c>
      <c r="AY239" s="68" t="s">
        <v>148</v>
      </c>
      <c r="AZ239" s="68" t="s">
        <v>139</v>
      </c>
      <c r="BA239" s="68" t="s">
        <v>149</v>
      </c>
      <c r="BB239" s="68" t="s">
        <v>150</v>
      </c>
      <c r="BC239" s="68" t="s">
        <v>156</v>
      </c>
      <c r="BD239" s="68" t="s">
        <v>157</v>
      </c>
      <c r="BE239" s="68" t="s">
        <v>303</v>
      </c>
      <c r="BF239" s="68" t="s">
        <v>8622</v>
      </c>
      <c r="BG239" s="68" t="s">
        <v>5272</v>
      </c>
      <c r="BH239" s="68" t="s">
        <v>170</v>
      </c>
      <c r="BI239" s="68" t="s">
        <v>143</v>
      </c>
      <c r="BJ239" s="68" t="s">
        <v>143</v>
      </c>
      <c r="BK239" s="68" t="s">
        <v>136</v>
      </c>
      <c r="BL239" s="68" t="s">
        <v>143</v>
      </c>
      <c r="BM239" s="68" t="s">
        <v>160</v>
      </c>
      <c r="BN239" s="68" t="s">
        <v>160</v>
      </c>
      <c r="BO239" s="68" t="s">
        <v>143</v>
      </c>
      <c r="BP239" s="68" t="s">
        <v>143</v>
      </c>
      <c r="BQ239" s="68" t="s">
        <v>8628</v>
      </c>
      <c r="BR239" s="68" t="s">
        <v>5352</v>
      </c>
      <c r="BS239" s="68" t="s">
        <v>162</v>
      </c>
      <c r="BT239" s="68" t="s">
        <v>5764</v>
      </c>
      <c r="BU239" s="68" t="s">
        <v>5764</v>
      </c>
      <c r="BV239" s="68" t="s">
        <v>135</v>
      </c>
      <c r="BW239" s="68" t="s">
        <v>135</v>
      </c>
      <c r="BX239" s="68" t="s">
        <v>135</v>
      </c>
      <c r="BY239" s="68" t="s">
        <v>148</v>
      </c>
      <c r="BZ239" s="68" t="s">
        <v>6439</v>
      </c>
      <c r="CA239" s="68" t="s">
        <v>174</v>
      </c>
      <c r="CB239" s="68" t="s">
        <v>143</v>
      </c>
      <c r="CC239" s="68" t="s">
        <v>143</v>
      </c>
      <c r="CD239" s="68" t="s">
        <v>143</v>
      </c>
      <c r="CE239" s="68" t="s">
        <v>143</v>
      </c>
      <c r="CF239" s="68" t="s">
        <v>2261</v>
      </c>
      <c r="CG239" s="68" t="s">
        <v>143</v>
      </c>
      <c r="CH239" s="68" t="s">
        <v>143</v>
      </c>
      <c r="CI239" s="68" t="s">
        <v>143</v>
      </c>
      <c r="CJ239" s="68" t="s">
        <v>5272</v>
      </c>
      <c r="CK239" s="68" t="s">
        <v>143</v>
      </c>
      <c r="CL239" s="68" t="s">
        <v>143</v>
      </c>
      <c r="CM239" s="68" t="s">
        <v>143</v>
      </c>
      <c r="CN239" s="68" t="s">
        <v>143</v>
      </c>
      <c r="CO239" s="68" t="s">
        <v>8629</v>
      </c>
      <c r="CP239" s="68" t="s">
        <v>143</v>
      </c>
      <c r="CQ239" s="68" t="s">
        <v>143</v>
      </c>
      <c r="CR239" s="68" t="s">
        <v>143</v>
      </c>
      <c r="CS239" s="68" t="s">
        <v>1</v>
      </c>
      <c r="CT239" s="68" t="s">
        <v>143</v>
      </c>
      <c r="CU239" s="68" t="s">
        <v>1</v>
      </c>
      <c r="CV239" s="68" t="s">
        <v>1985</v>
      </c>
      <c r="CW239" s="68" t="s">
        <v>143</v>
      </c>
      <c r="CX239" s="68" t="s">
        <v>316</v>
      </c>
      <c r="CY239" s="68" t="s">
        <v>166</v>
      </c>
      <c r="CZ239" s="68" t="s">
        <v>136</v>
      </c>
      <c r="DA239" s="68" t="s">
        <v>1989</v>
      </c>
      <c r="DB239" s="68" t="s">
        <v>143</v>
      </c>
      <c r="DC239" s="68" t="s">
        <v>143</v>
      </c>
      <c r="DD239" s="68" t="s">
        <v>373</v>
      </c>
      <c r="DE239" s="68" t="s">
        <v>2419</v>
      </c>
      <c r="DF239" s="68" t="s">
        <v>5997</v>
      </c>
      <c r="DG239" s="68" t="s">
        <v>143</v>
      </c>
      <c r="DH239" s="68" t="s">
        <v>8630</v>
      </c>
      <c r="DI239" s="68" t="s">
        <v>143</v>
      </c>
      <c r="DK239" s="3"/>
    </row>
    <row r="240" spans="1:115" s="68" customFormat="1" hidden="1" x14ac:dyDescent="0.2">
      <c r="A240" s="73">
        <v>45352</v>
      </c>
      <c r="B240" s="3" t="s">
        <v>15606</v>
      </c>
      <c r="C240" s="68">
        <v>125516</v>
      </c>
      <c r="D240" s="68" t="s">
        <v>8291</v>
      </c>
      <c r="E240" s="68" t="s">
        <v>373</v>
      </c>
      <c r="F240" s="69">
        <v>45371</v>
      </c>
      <c r="G240" s="68" t="s">
        <v>165</v>
      </c>
      <c r="H240" s="68" t="s">
        <v>166</v>
      </c>
      <c r="I240" s="70">
        <f t="shared" si="13"/>
        <v>309.83</v>
      </c>
      <c r="J240" s="70">
        <v>309.83</v>
      </c>
      <c r="K240" s="71">
        <f t="shared" si="6"/>
        <v>1.4415317280747178E-2</v>
      </c>
      <c r="L240" s="71" t="s">
        <v>316</v>
      </c>
      <c r="M240" s="68" t="s">
        <v>7145</v>
      </c>
      <c r="N240" s="68" t="s">
        <v>960</v>
      </c>
      <c r="O240" s="68" t="s">
        <v>8631</v>
      </c>
      <c r="P240" s="93" t="s">
        <v>879</v>
      </c>
      <c r="Q240" s="68" t="s">
        <v>170</v>
      </c>
      <c r="R240" s="68" t="s">
        <v>8632</v>
      </c>
      <c r="S240" s="68" t="s">
        <v>7911</v>
      </c>
      <c r="T240" s="68" t="s">
        <v>135</v>
      </c>
      <c r="U240" s="68" t="s">
        <v>135</v>
      </c>
      <c r="V240" s="68" t="s">
        <v>136</v>
      </c>
      <c r="W240" s="68" t="s">
        <v>137</v>
      </c>
      <c r="X240" s="68" t="s">
        <v>2483</v>
      </c>
      <c r="Y240" s="68" t="s">
        <v>8633</v>
      </c>
      <c r="Z240" s="68" t="s">
        <v>8634</v>
      </c>
      <c r="AA240" s="68" t="s">
        <v>139</v>
      </c>
      <c r="AB240" s="68" t="s">
        <v>226</v>
      </c>
      <c r="AC240" s="68" t="s">
        <v>5272</v>
      </c>
      <c r="AD240" s="68" t="s">
        <v>143</v>
      </c>
      <c r="AE240" s="68" t="s">
        <v>5272</v>
      </c>
      <c r="AF240" s="68" t="s">
        <v>143</v>
      </c>
      <c r="AG240" s="68" t="s">
        <v>235</v>
      </c>
      <c r="AH240" s="68" t="s">
        <v>141</v>
      </c>
      <c r="AI240" s="68" t="s">
        <v>143</v>
      </c>
      <c r="AJ240" s="68" t="s">
        <v>143</v>
      </c>
      <c r="AK240" s="68" t="s">
        <v>207</v>
      </c>
      <c r="AL240" s="68" t="s">
        <v>143</v>
      </c>
      <c r="AM240" s="68" t="s">
        <v>7801</v>
      </c>
      <c r="AN240" s="68" t="s">
        <v>143</v>
      </c>
      <c r="AO240" s="68" t="s">
        <v>8635</v>
      </c>
      <c r="AP240" s="68" t="s">
        <v>8636</v>
      </c>
      <c r="AQ240" s="68" t="s">
        <v>309</v>
      </c>
      <c r="AR240" s="68" t="s">
        <v>148</v>
      </c>
      <c r="AS240" s="68" t="s">
        <v>139</v>
      </c>
      <c r="AT240" s="68" t="s">
        <v>149</v>
      </c>
      <c r="AU240" s="68" t="s">
        <v>8637</v>
      </c>
      <c r="AV240" s="68" t="s">
        <v>145</v>
      </c>
      <c r="AW240" s="68" t="s">
        <v>146</v>
      </c>
      <c r="AX240" s="68" t="s">
        <v>972</v>
      </c>
      <c r="AY240" s="68" t="s">
        <v>148</v>
      </c>
      <c r="AZ240" s="68" t="s">
        <v>139</v>
      </c>
      <c r="BA240" s="68" t="s">
        <v>149</v>
      </c>
      <c r="BB240" s="68" t="s">
        <v>150</v>
      </c>
      <c r="BC240" s="68" t="s">
        <v>156</v>
      </c>
      <c r="BD240" s="68" t="s">
        <v>157</v>
      </c>
      <c r="BE240" s="68" t="s">
        <v>303</v>
      </c>
      <c r="BF240" s="68" t="s">
        <v>8634</v>
      </c>
      <c r="BG240" s="68" t="s">
        <v>5272</v>
      </c>
      <c r="BH240" s="68" t="s">
        <v>170</v>
      </c>
      <c r="BI240" s="68" t="s">
        <v>143</v>
      </c>
      <c r="BJ240" s="68" t="s">
        <v>143</v>
      </c>
      <c r="BK240" s="68" t="s">
        <v>136</v>
      </c>
      <c r="BL240" s="68" t="s">
        <v>143</v>
      </c>
      <c r="BM240" s="68" t="s">
        <v>160</v>
      </c>
      <c r="BN240" s="68" t="s">
        <v>160</v>
      </c>
      <c r="BO240" s="68" t="s">
        <v>143</v>
      </c>
      <c r="BP240" s="68" t="s">
        <v>143</v>
      </c>
      <c r="BQ240" s="68" t="s">
        <v>8638</v>
      </c>
      <c r="BR240" s="68" t="s">
        <v>5352</v>
      </c>
      <c r="BS240" s="68" t="s">
        <v>162</v>
      </c>
      <c r="BT240" s="68" t="s">
        <v>8639</v>
      </c>
      <c r="BU240" s="68" t="s">
        <v>8639</v>
      </c>
      <c r="BV240" s="68" t="s">
        <v>135</v>
      </c>
      <c r="BW240" s="68" t="s">
        <v>135</v>
      </c>
      <c r="BX240" s="68" t="s">
        <v>135</v>
      </c>
      <c r="BY240" s="68" t="s">
        <v>148</v>
      </c>
      <c r="BZ240" s="68" t="s">
        <v>6439</v>
      </c>
      <c r="CA240" s="68" t="s">
        <v>144</v>
      </c>
      <c r="CB240" s="68" t="s">
        <v>143</v>
      </c>
      <c r="CC240" s="68" t="s">
        <v>143</v>
      </c>
      <c r="CD240" s="68" t="s">
        <v>143</v>
      </c>
      <c r="CE240" s="68" t="s">
        <v>143</v>
      </c>
      <c r="CF240" s="68" t="s">
        <v>6505</v>
      </c>
      <c r="CG240" s="68" t="s">
        <v>143</v>
      </c>
      <c r="CH240" s="68" t="s">
        <v>143</v>
      </c>
      <c r="CI240" s="68" t="s">
        <v>143</v>
      </c>
      <c r="CJ240" s="68" t="s">
        <v>5272</v>
      </c>
      <c r="CK240" s="68" t="s">
        <v>143</v>
      </c>
      <c r="CL240" s="68" t="s">
        <v>143</v>
      </c>
      <c r="CM240" s="68" t="s">
        <v>143</v>
      </c>
      <c r="CN240" s="68" t="s">
        <v>143</v>
      </c>
      <c r="CO240" s="68" t="s">
        <v>143</v>
      </c>
      <c r="CP240" s="68" t="s">
        <v>143</v>
      </c>
      <c r="CQ240" s="68" t="s">
        <v>143</v>
      </c>
      <c r="CR240" s="68" t="s">
        <v>143</v>
      </c>
      <c r="CS240" s="68" t="s">
        <v>1</v>
      </c>
      <c r="CT240" s="68" t="s">
        <v>143</v>
      </c>
      <c r="CU240" s="68" t="s">
        <v>1</v>
      </c>
      <c r="CV240" s="68" t="s">
        <v>1985</v>
      </c>
      <c r="CW240" s="68" t="s">
        <v>143</v>
      </c>
      <c r="CX240" s="68" t="s">
        <v>316</v>
      </c>
      <c r="CY240" s="68" t="s">
        <v>166</v>
      </c>
      <c r="CZ240" s="68" t="s">
        <v>136</v>
      </c>
      <c r="DA240" s="68" t="s">
        <v>1989</v>
      </c>
      <c r="DB240" s="68" t="s">
        <v>143</v>
      </c>
      <c r="DC240" s="68" t="s">
        <v>143</v>
      </c>
      <c r="DD240" s="68" t="s">
        <v>373</v>
      </c>
      <c r="DE240" s="68" t="s">
        <v>2419</v>
      </c>
      <c r="DF240" s="68" t="s">
        <v>5997</v>
      </c>
      <c r="DG240" s="68" t="s">
        <v>143</v>
      </c>
      <c r="DH240" s="68" t="s">
        <v>143</v>
      </c>
      <c r="DI240" s="68" t="s">
        <v>143</v>
      </c>
      <c r="DK240" s="3"/>
    </row>
    <row r="241" spans="1:115" s="68" customFormat="1" hidden="1" x14ac:dyDescent="0.2">
      <c r="A241" s="73">
        <v>45352</v>
      </c>
      <c r="B241" s="3" t="s">
        <v>12737</v>
      </c>
      <c r="C241" s="68">
        <v>125517</v>
      </c>
      <c r="D241" s="68" t="s">
        <v>8276</v>
      </c>
      <c r="E241" s="68" t="s">
        <v>685</v>
      </c>
      <c r="F241" s="69">
        <v>45372</v>
      </c>
      <c r="G241" s="68" t="s">
        <v>165</v>
      </c>
      <c r="H241" s="68" t="s">
        <v>166</v>
      </c>
      <c r="I241" s="70">
        <f t="shared" si="13"/>
        <v>480</v>
      </c>
      <c r="J241" s="70">
        <v>480</v>
      </c>
      <c r="K241" s="71">
        <f t="shared" si="6"/>
        <v>2.233273825891181E-2</v>
      </c>
      <c r="L241" s="71" t="s">
        <v>167</v>
      </c>
      <c r="M241" s="68" t="s">
        <v>129</v>
      </c>
      <c r="N241" s="68" t="s">
        <v>960</v>
      </c>
      <c r="O241" s="68" t="s">
        <v>8640</v>
      </c>
      <c r="P241" s="93" t="s">
        <v>8641</v>
      </c>
      <c r="Q241" s="68" t="s">
        <v>530</v>
      </c>
      <c r="R241" s="68" t="s">
        <v>143</v>
      </c>
      <c r="S241" s="68" t="s">
        <v>7436</v>
      </c>
      <c r="T241" s="68" t="s">
        <v>135</v>
      </c>
      <c r="U241" s="68" t="s">
        <v>135</v>
      </c>
      <c r="V241" s="68" t="s">
        <v>136</v>
      </c>
      <c r="W241" s="68" t="s">
        <v>137</v>
      </c>
      <c r="X241" s="68" t="s">
        <v>957</v>
      </c>
      <c r="Y241" s="68" t="s">
        <v>8642</v>
      </c>
      <c r="Z241" s="68" t="s">
        <v>8643</v>
      </c>
      <c r="AA241" s="68" t="s">
        <v>139</v>
      </c>
      <c r="AB241" s="68" t="s">
        <v>140</v>
      </c>
      <c r="AC241" s="68" t="s">
        <v>5272</v>
      </c>
      <c r="AD241" s="68" t="s">
        <v>143</v>
      </c>
      <c r="AE241" s="68" t="s">
        <v>5272</v>
      </c>
      <c r="AF241" s="68" t="s">
        <v>8644</v>
      </c>
      <c r="AG241" s="68" t="s">
        <v>235</v>
      </c>
      <c r="AH241" s="68" t="s">
        <v>141</v>
      </c>
      <c r="AI241" s="68" t="s">
        <v>143</v>
      </c>
      <c r="AJ241" s="68" t="s">
        <v>143</v>
      </c>
      <c r="AK241" s="68" t="s">
        <v>142</v>
      </c>
      <c r="AL241" s="68" t="s">
        <v>143</v>
      </c>
      <c r="AM241" s="68" t="s">
        <v>7390</v>
      </c>
      <c r="AN241" s="68" t="s">
        <v>143</v>
      </c>
      <c r="AO241" s="68" t="s">
        <v>7843</v>
      </c>
      <c r="AP241" s="68" t="s">
        <v>534</v>
      </c>
      <c r="AQ241" s="68" t="s">
        <v>309</v>
      </c>
      <c r="AR241" s="68" t="s">
        <v>148</v>
      </c>
      <c r="AS241" s="68" t="s">
        <v>139</v>
      </c>
      <c r="AT241" s="68" t="s">
        <v>950</v>
      </c>
      <c r="AU241" s="68" t="s">
        <v>2261</v>
      </c>
      <c r="AV241" s="68" t="s">
        <v>145</v>
      </c>
      <c r="AW241" s="68" t="s">
        <v>146</v>
      </c>
      <c r="AX241" s="68" t="s">
        <v>972</v>
      </c>
      <c r="AY241" s="68" t="s">
        <v>148</v>
      </c>
      <c r="AZ241" s="68" t="s">
        <v>139</v>
      </c>
      <c r="BA241" s="68" t="s">
        <v>149</v>
      </c>
      <c r="BB241" s="68" t="s">
        <v>150</v>
      </c>
      <c r="BC241" s="68" t="s">
        <v>156</v>
      </c>
      <c r="BD241" s="68" t="s">
        <v>276</v>
      </c>
      <c r="BE241" s="68" t="s">
        <v>143</v>
      </c>
      <c r="BF241" s="68" t="s">
        <v>143</v>
      </c>
      <c r="BG241" s="68" t="s">
        <v>5272</v>
      </c>
      <c r="BH241" s="68" t="s">
        <v>143</v>
      </c>
      <c r="BI241" s="68" t="s">
        <v>143</v>
      </c>
      <c r="BJ241" s="68" t="s">
        <v>143</v>
      </c>
      <c r="BK241" s="68" t="s">
        <v>183</v>
      </c>
      <c r="BL241" s="68" t="s">
        <v>143</v>
      </c>
      <c r="BM241" s="68" t="s">
        <v>160</v>
      </c>
      <c r="BN241" s="68" t="s">
        <v>143</v>
      </c>
      <c r="BO241" s="68" t="s">
        <v>143</v>
      </c>
      <c r="BP241" s="68" t="s">
        <v>143</v>
      </c>
      <c r="BQ241" s="68" t="s">
        <v>143</v>
      </c>
      <c r="BR241" s="68" t="s">
        <v>5272</v>
      </c>
      <c r="BS241" s="68" t="s">
        <v>1553</v>
      </c>
      <c r="BT241" s="68" t="s">
        <v>7390</v>
      </c>
      <c r="BU241" s="68" t="s">
        <v>7390</v>
      </c>
      <c r="BV241" s="68" t="s">
        <v>135</v>
      </c>
      <c r="BW241" s="68" t="s">
        <v>135</v>
      </c>
      <c r="BX241" s="68" t="s">
        <v>135</v>
      </c>
      <c r="BY241" s="68" t="s">
        <v>148</v>
      </c>
      <c r="BZ241" s="68" t="s">
        <v>4863</v>
      </c>
      <c r="CA241" s="68" t="s">
        <v>174</v>
      </c>
      <c r="CB241" s="68" t="s">
        <v>143</v>
      </c>
      <c r="CC241" s="68" t="s">
        <v>143</v>
      </c>
      <c r="CD241" s="68" t="s">
        <v>143</v>
      </c>
      <c r="CE241" s="68" t="s">
        <v>143</v>
      </c>
      <c r="CF241" s="68" t="s">
        <v>2261</v>
      </c>
      <c r="CG241" s="68" t="s">
        <v>143</v>
      </c>
      <c r="CH241" s="68" t="s">
        <v>143</v>
      </c>
      <c r="CI241" s="68" t="s">
        <v>143</v>
      </c>
      <c r="CJ241" s="68" t="s">
        <v>5272</v>
      </c>
      <c r="CK241" s="68" t="s">
        <v>143</v>
      </c>
      <c r="CL241" s="68" t="s">
        <v>143</v>
      </c>
      <c r="CM241" s="68" t="s">
        <v>143</v>
      </c>
      <c r="CN241" s="68" t="s">
        <v>143</v>
      </c>
      <c r="CO241" s="68" t="s">
        <v>143</v>
      </c>
      <c r="CP241" s="68" t="s">
        <v>143</v>
      </c>
      <c r="CQ241" s="68" t="s">
        <v>143</v>
      </c>
      <c r="CR241" s="68" t="s">
        <v>143</v>
      </c>
      <c r="CS241" s="68" t="s">
        <v>1</v>
      </c>
      <c r="CT241" s="68" t="s">
        <v>143</v>
      </c>
      <c r="CU241" s="68" t="s">
        <v>1</v>
      </c>
      <c r="CV241" s="68" t="s">
        <v>1985</v>
      </c>
      <c r="CW241" s="68" t="s">
        <v>143</v>
      </c>
      <c r="CX241" s="68" t="s">
        <v>167</v>
      </c>
      <c r="CY241" s="68" t="s">
        <v>166</v>
      </c>
      <c r="CZ241" s="68" t="s">
        <v>183</v>
      </c>
      <c r="DA241" s="68" t="s">
        <v>2495</v>
      </c>
      <c r="DB241" s="68" t="s">
        <v>143</v>
      </c>
      <c r="DC241" s="68" t="s">
        <v>143</v>
      </c>
      <c r="DD241" s="68" t="s">
        <v>685</v>
      </c>
      <c r="DE241" s="68" t="s">
        <v>2419</v>
      </c>
      <c r="DF241" s="68" t="s">
        <v>6255</v>
      </c>
      <c r="DG241" s="68" t="s">
        <v>143</v>
      </c>
      <c r="DH241" s="68" t="s">
        <v>143</v>
      </c>
      <c r="DI241" s="68" t="s">
        <v>143</v>
      </c>
      <c r="DK241" s="3"/>
    </row>
    <row r="242" spans="1:115" s="68" customFormat="1" hidden="1" x14ac:dyDescent="0.2">
      <c r="A242" s="73">
        <v>45352</v>
      </c>
      <c r="B242" s="3" t="s">
        <v>15606</v>
      </c>
      <c r="C242" s="68">
        <v>125644</v>
      </c>
      <c r="D242" s="68" t="s">
        <v>8645</v>
      </c>
      <c r="E242" s="68" t="s">
        <v>2037</v>
      </c>
      <c r="F242" s="69">
        <v>45371</v>
      </c>
      <c r="G242" s="68" t="s">
        <v>165</v>
      </c>
      <c r="H242" s="68" t="s">
        <v>166</v>
      </c>
      <c r="I242" s="70">
        <v>87.2</v>
      </c>
      <c r="J242" s="70">
        <v>87.2</v>
      </c>
      <c r="K242" s="71">
        <f t="shared" si="6"/>
        <v>4.0571141170356456E-3</v>
      </c>
      <c r="L242" s="71" t="s">
        <v>316</v>
      </c>
      <c r="M242" s="68" t="s">
        <v>7145</v>
      </c>
      <c r="N242" s="68" t="s">
        <v>960</v>
      </c>
      <c r="O242" s="68" t="s">
        <v>7343</v>
      </c>
      <c r="P242" s="93" t="s">
        <v>8646</v>
      </c>
      <c r="Q242" s="68" t="s">
        <v>170</v>
      </c>
      <c r="R242" s="68" t="s">
        <v>8647</v>
      </c>
      <c r="S242" s="68" t="s">
        <v>8648</v>
      </c>
      <c r="T242" s="68" t="s">
        <v>135</v>
      </c>
      <c r="U242" s="68" t="s">
        <v>135</v>
      </c>
      <c r="V242" s="68" t="s">
        <v>136</v>
      </c>
      <c r="W242" s="68" t="s">
        <v>137</v>
      </c>
      <c r="X242" s="68" t="s">
        <v>2483</v>
      </c>
      <c r="Y242" s="68" t="s">
        <v>8649</v>
      </c>
      <c r="Z242" s="68" t="s">
        <v>8650</v>
      </c>
      <c r="AA242" s="68" t="s">
        <v>139</v>
      </c>
      <c r="AB242" s="68" t="s">
        <v>323</v>
      </c>
      <c r="AC242" s="68" t="s">
        <v>5272</v>
      </c>
      <c r="AD242" s="68" t="s">
        <v>143</v>
      </c>
      <c r="AE242" s="68" t="s">
        <v>8651</v>
      </c>
      <c r="AF242" s="68" t="s">
        <v>143</v>
      </c>
      <c r="AG242" s="68" t="s">
        <v>235</v>
      </c>
      <c r="AH242" s="68" t="s">
        <v>141</v>
      </c>
      <c r="AI242" s="68" t="s">
        <v>143</v>
      </c>
      <c r="AJ242" s="68" t="s">
        <v>8651</v>
      </c>
      <c r="AK242" s="68" t="s">
        <v>207</v>
      </c>
      <c r="AL242" s="68" t="s">
        <v>143</v>
      </c>
      <c r="AM242" s="68" t="s">
        <v>8651</v>
      </c>
      <c r="AN242" s="68" t="s">
        <v>174</v>
      </c>
      <c r="AO242" s="68" t="s">
        <v>4081</v>
      </c>
      <c r="AP242" s="68" t="s">
        <v>2684</v>
      </c>
      <c r="AQ242" s="68" t="s">
        <v>7352</v>
      </c>
      <c r="AR242" s="68" t="s">
        <v>2082</v>
      </c>
      <c r="AS242" s="68" t="s">
        <v>231</v>
      </c>
      <c r="AT242" s="68" t="s">
        <v>935</v>
      </c>
      <c r="AU242" s="68" t="s">
        <v>2686</v>
      </c>
      <c r="AV242" s="68" t="s">
        <v>145</v>
      </c>
      <c r="AW242" s="68" t="s">
        <v>146</v>
      </c>
      <c r="AX242" s="68" t="s">
        <v>972</v>
      </c>
      <c r="AY242" s="68" t="s">
        <v>148</v>
      </c>
      <c r="AZ242" s="68" t="s">
        <v>139</v>
      </c>
      <c r="BA242" s="68" t="s">
        <v>149</v>
      </c>
      <c r="BB242" s="68" t="s">
        <v>150</v>
      </c>
      <c r="BC242" s="68" t="s">
        <v>156</v>
      </c>
      <c r="BD242" s="68" t="s">
        <v>157</v>
      </c>
      <c r="BE242" s="68" t="s">
        <v>303</v>
      </c>
      <c r="BF242" s="68" t="s">
        <v>8650</v>
      </c>
      <c r="BG242" s="68" t="s">
        <v>5272</v>
      </c>
      <c r="BH242" s="68" t="s">
        <v>170</v>
      </c>
      <c r="BI242" s="68" t="s">
        <v>8652</v>
      </c>
      <c r="BJ242" s="68" t="s">
        <v>143</v>
      </c>
      <c r="BK242" s="68" t="s">
        <v>136</v>
      </c>
      <c r="BL242" s="68" t="s">
        <v>143</v>
      </c>
      <c r="BM242" s="68" t="s">
        <v>160</v>
      </c>
      <c r="BN242" s="68" t="s">
        <v>160</v>
      </c>
      <c r="BO242" s="68" t="s">
        <v>143</v>
      </c>
      <c r="BP242" s="68" t="s">
        <v>143</v>
      </c>
      <c r="BQ242" s="68" t="s">
        <v>1665</v>
      </c>
      <c r="BR242" s="68" t="s">
        <v>5352</v>
      </c>
      <c r="BS242" s="68" t="s">
        <v>162</v>
      </c>
      <c r="BT242" s="68" t="s">
        <v>8651</v>
      </c>
      <c r="BU242" s="68" t="s">
        <v>8651</v>
      </c>
      <c r="BV242" s="68" t="s">
        <v>135</v>
      </c>
      <c r="BW242" s="68" t="s">
        <v>135</v>
      </c>
      <c r="BX242" s="68" t="s">
        <v>135</v>
      </c>
      <c r="BY242" s="68" t="s">
        <v>148</v>
      </c>
      <c r="BZ242" s="68" t="s">
        <v>8653</v>
      </c>
      <c r="CA242" s="68" t="s">
        <v>174</v>
      </c>
      <c r="CB242" s="68" t="s">
        <v>143</v>
      </c>
      <c r="CC242" s="68" t="s">
        <v>143</v>
      </c>
      <c r="CD242" s="68" t="s">
        <v>143</v>
      </c>
      <c r="CE242" s="68" t="s">
        <v>8654</v>
      </c>
      <c r="CF242" s="68" t="s">
        <v>2261</v>
      </c>
      <c r="CG242" s="68" t="s">
        <v>2261</v>
      </c>
      <c r="CH242" s="68" t="s">
        <v>143</v>
      </c>
      <c r="CI242" s="68" t="s">
        <v>143</v>
      </c>
      <c r="CJ242" s="68" t="s">
        <v>5272</v>
      </c>
      <c r="CK242" s="68" t="s">
        <v>143</v>
      </c>
      <c r="CL242" s="68" t="s">
        <v>143</v>
      </c>
      <c r="CM242" s="68" t="s">
        <v>143</v>
      </c>
      <c r="CN242" s="68" t="s">
        <v>143</v>
      </c>
      <c r="CO242" s="68" t="s">
        <v>143</v>
      </c>
      <c r="CP242" s="68" t="s">
        <v>143</v>
      </c>
      <c r="CQ242" s="68" t="s">
        <v>143</v>
      </c>
      <c r="CR242" s="68" t="s">
        <v>143</v>
      </c>
      <c r="CS242" s="68" t="s">
        <v>1</v>
      </c>
      <c r="CT242" s="68" t="s">
        <v>143</v>
      </c>
      <c r="CU242" s="68" t="s">
        <v>1</v>
      </c>
      <c r="CV242" s="68" t="s">
        <v>1985</v>
      </c>
      <c r="CW242" s="68" t="s">
        <v>1985</v>
      </c>
      <c r="CX242" s="68" t="s">
        <v>316</v>
      </c>
      <c r="CY242" s="68" t="s">
        <v>166</v>
      </c>
      <c r="CZ242" s="68" t="s">
        <v>136</v>
      </c>
      <c r="DA242" s="68" t="s">
        <v>1989</v>
      </c>
      <c r="DB242" s="68" t="s">
        <v>143</v>
      </c>
      <c r="DC242" s="68" t="s">
        <v>143</v>
      </c>
      <c r="DD242" s="68" t="s">
        <v>2037</v>
      </c>
      <c r="DE242" s="68" t="s">
        <v>2419</v>
      </c>
      <c r="DF242" s="68" t="s">
        <v>5997</v>
      </c>
      <c r="DG242" s="68" t="s">
        <v>143</v>
      </c>
      <c r="DH242" s="68" t="s">
        <v>143</v>
      </c>
      <c r="DI242" s="68" t="s">
        <v>143</v>
      </c>
      <c r="DK242" s="3"/>
    </row>
    <row r="243" spans="1:115" s="68" customFormat="1" hidden="1" x14ac:dyDescent="0.2">
      <c r="A243" s="73">
        <v>45352</v>
      </c>
      <c r="B243" s="3" t="s">
        <v>15606</v>
      </c>
      <c r="C243" s="68">
        <v>125645</v>
      </c>
      <c r="D243" s="68" t="s">
        <v>8106</v>
      </c>
      <c r="E243" s="68" t="s">
        <v>373</v>
      </c>
      <c r="F243" s="69">
        <v>45372</v>
      </c>
      <c r="G243" s="68" t="s">
        <v>165</v>
      </c>
      <c r="H243" s="68" t="s">
        <v>166</v>
      </c>
      <c r="I243" s="70">
        <v>990.55</v>
      </c>
      <c r="J243" s="70">
        <v>990.55</v>
      </c>
      <c r="K243" s="71">
        <f t="shared" si="6"/>
        <v>4.6086862254927273E-2</v>
      </c>
      <c r="L243" s="71" t="s">
        <v>953</v>
      </c>
      <c r="M243" s="68" t="s">
        <v>7145</v>
      </c>
      <c r="N243" s="68" t="s">
        <v>219</v>
      </c>
      <c r="O243" s="68" t="s">
        <v>8655</v>
      </c>
      <c r="P243" s="93" t="s">
        <v>143</v>
      </c>
      <c r="Q243" s="68" t="s">
        <v>2863</v>
      </c>
      <c r="R243" s="68" t="s">
        <v>8656</v>
      </c>
      <c r="S243" s="68" t="s">
        <v>8657</v>
      </c>
      <c r="T243" s="68" t="s">
        <v>135</v>
      </c>
      <c r="U243" s="68" t="s">
        <v>135</v>
      </c>
      <c r="V243" s="68" t="s">
        <v>506</v>
      </c>
      <c r="W243" s="68" t="s">
        <v>137</v>
      </c>
      <c r="X243" s="68" t="s">
        <v>225</v>
      </c>
      <c r="Y243" s="68" t="s">
        <v>8658</v>
      </c>
      <c r="Z243" s="68" t="s">
        <v>8659</v>
      </c>
      <c r="AA243" s="68" t="s">
        <v>139</v>
      </c>
      <c r="AB243" s="68" t="s">
        <v>323</v>
      </c>
      <c r="AC243" s="68" t="s">
        <v>5272</v>
      </c>
      <c r="AD243" s="68" t="s">
        <v>143</v>
      </c>
      <c r="AE243" s="68" t="s">
        <v>8660</v>
      </c>
      <c r="AF243" s="68" t="s">
        <v>143</v>
      </c>
      <c r="AG243" s="68" t="s">
        <v>235</v>
      </c>
      <c r="AH243" s="68" t="s">
        <v>141</v>
      </c>
      <c r="AI243" s="68" t="s">
        <v>143</v>
      </c>
      <c r="AJ243" s="68" t="s">
        <v>8660</v>
      </c>
      <c r="AK243" s="68" t="s">
        <v>207</v>
      </c>
      <c r="AL243" s="68" t="s">
        <v>8046</v>
      </c>
      <c r="AM243" s="68" t="s">
        <v>8660</v>
      </c>
      <c r="AN243" s="68" t="s">
        <v>174</v>
      </c>
      <c r="AO243" s="68" t="s">
        <v>8661</v>
      </c>
      <c r="AP243" s="68" t="s">
        <v>8662</v>
      </c>
      <c r="AQ243" s="68" t="s">
        <v>8663</v>
      </c>
      <c r="AR243" s="68" t="s">
        <v>250</v>
      </c>
      <c r="AS243" s="68" t="s">
        <v>179</v>
      </c>
      <c r="AT243" s="68" t="s">
        <v>8664</v>
      </c>
      <c r="AU243" s="68" t="s">
        <v>8665</v>
      </c>
      <c r="AV243" s="68" t="s">
        <v>234</v>
      </c>
      <c r="AW243" s="68" t="s">
        <v>165</v>
      </c>
      <c r="AX243" s="68" t="s">
        <v>235</v>
      </c>
      <c r="AY243" s="68" t="s">
        <v>148</v>
      </c>
      <c r="AZ243" s="68" t="s">
        <v>139</v>
      </c>
      <c r="BA243" s="68" t="s">
        <v>875</v>
      </c>
      <c r="BB243" s="68" t="s">
        <v>150</v>
      </c>
      <c r="BC243" s="68" t="s">
        <v>156</v>
      </c>
      <c r="BD243" s="68" t="s">
        <v>157</v>
      </c>
      <c r="BE243" s="68" t="s">
        <v>237</v>
      </c>
      <c r="BF243" s="68" t="s">
        <v>8666</v>
      </c>
      <c r="BG243" s="68" t="s">
        <v>5272</v>
      </c>
      <c r="BH243" s="68" t="s">
        <v>143</v>
      </c>
      <c r="BI243" s="68" t="s">
        <v>143</v>
      </c>
      <c r="BJ243" s="68" t="s">
        <v>143</v>
      </c>
      <c r="BK243" s="68" t="s">
        <v>506</v>
      </c>
      <c r="BL243" s="68" t="s">
        <v>143</v>
      </c>
      <c r="BM243" s="68" t="s">
        <v>160</v>
      </c>
      <c r="BN243" s="68" t="s">
        <v>160</v>
      </c>
      <c r="BO243" s="68" t="s">
        <v>373</v>
      </c>
      <c r="BP243" s="68" t="s">
        <v>143</v>
      </c>
      <c r="BQ243" s="68" t="s">
        <v>1150</v>
      </c>
      <c r="BR243" s="68" t="s">
        <v>5684</v>
      </c>
      <c r="BS243" s="68" t="s">
        <v>314</v>
      </c>
      <c r="BT243" s="68" t="s">
        <v>8660</v>
      </c>
      <c r="BU243" s="68" t="s">
        <v>8660</v>
      </c>
      <c r="BV243" s="68" t="s">
        <v>135</v>
      </c>
      <c r="BW243" s="68" t="s">
        <v>135</v>
      </c>
      <c r="BX243" s="68" t="s">
        <v>135</v>
      </c>
      <c r="BY243" s="68" t="s">
        <v>148</v>
      </c>
      <c r="BZ243" s="68" t="s">
        <v>8593</v>
      </c>
      <c r="CA243" s="68" t="s">
        <v>174</v>
      </c>
      <c r="CB243" s="68" t="s">
        <v>143</v>
      </c>
      <c r="CC243" s="68" t="s">
        <v>143</v>
      </c>
      <c r="CD243" s="68" t="s">
        <v>143</v>
      </c>
      <c r="CE243" s="68" t="s">
        <v>143</v>
      </c>
      <c r="CF243" s="68" t="s">
        <v>2261</v>
      </c>
      <c r="CG243" s="68" t="s">
        <v>2261</v>
      </c>
      <c r="CH243" s="68" t="s">
        <v>143</v>
      </c>
      <c r="CI243" s="68" t="s">
        <v>143</v>
      </c>
      <c r="CJ243" s="68" t="s">
        <v>5272</v>
      </c>
      <c r="CK243" s="68" t="s">
        <v>143</v>
      </c>
      <c r="CL243" s="68" t="s">
        <v>143</v>
      </c>
      <c r="CM243" s="68" t="s">
        <v>143</v>
      </c>
      <c r="CN243" s="68" t="s">
        <v>143</v>
      </c>
      <c r="CO243" s="68" t="s">
        <v>143</v>
      </c>
      <c r="CP243" s="68" t="s">
        <v>143</v>
      </c>
      <c r="CQ243" s="68" t="s">
        <v>143</v>
      </c>
      <c r="CR243" s="68" t="s">
        <v>143</v>
      </c>
      <c r="CS243" s="68" t="s">
        <v>1</v>
      </c>
      <c r="CT243" s="68" t="s">
        <v>143</v>
      </c>
      <c r="CU243" s="68" t="s">
        <v>1</v>
      </c>
      <c r="CV243" s="68" t="s">
        <v>2092</v>
      </c>
      <c r="CW243" s="68" t="s">
        <v>2092</v>
      </c>
      <c r="CX243" s="68" t="s">
        <v>953</v>
      </c>
      <c r="CY243" s="68" t="s">
        <v>166</v>
      </c>
      <c r="CZ243" s="68" t="s">
        <v>506</v>
      </c>
      <c r="DA243" s="68" t="s">
        <v>1986</v>
      </c>
      <c r="DB243" s="68" t="s">
        <v>143</v>
      </c>
      <c r="DC243" s="68" t="s">
        <v>6653</v>
      </c>
      <c r="DD243" s="68" t="s">
        <v>373</v>
      </c>
      <c r="DE243" s="68" t="s">
        <v>2419</v>
      </c>
      <c r="DF243" s="68" t="s">
        <v>6255</v>
      </c>
      <c r="DG243" s="68" t="s">
        <v>143</v>
      </c>
      <c r="DH243" s="68" t="s">
        <v>143</v>
      </c>
      <c r="DI243" s="68" t="s">
        <v>143</v>
      </c>
      <c r="DK243" s="3"/>
    </row>
    <row r="244" spans="1:115" s="68" customFormat="1" hidden="1" x14ac:dyDescent="0.2">
      <c r="A244" s="73">
        <v>45352</v>
      </c>
      <c r="B244" s="3" t="s">
        <v>15606</v>
      </c>
      <c r="C244" s="68">
        <v>125653</v>
      </c>
      <c r="D244" s="68" t="s">
        <v>8645</v>
      </c>
      <c r="E244" s="68" t="s">
        <v>2037</v>
      </c>
      <c r="F244" s="69">
        <v>45371</v>
      </c>
      <c r="G244" s="68" t="s">
        <v>165</v>
      </c>
      <c r="H244" s="68" t="s">
        <v>166</v>
      </c>
      <c r="I244" s="70">
        <v>105.16</v>
      </c>
      <c r="J244" s="70">
        <v>105.16</v>
      </c>
      <c r="K244" s="71">
        <f t="shared" si="6"/>
        <v>4.8927307402232617E-3</v>
      </c>
      <c r="L244" s="71" t="s">
        <v>316</v>
      </c>
      <c r="M244" s="68" t="s">
        <v>7145</v>
      </c>
      <c r="N244" s="68" t="s">
        <v>960</v>
      </c>
      <c r="O244" s="68" t="s">
        <v>8667</v>
      </c>
      <c r="P244" s="93" t="s">
        <v>8646</v>
      </c>
      <c r="Q244" s="68" t="s">
        <v>170</v>
      </c>
      <c r="R244" s="68" t="s">
        <v>8668</v>
      </c>
      <c r="S244" s="68" t="s">
        <v>8669</v>
      </c>
      <c r="T244" s="68" t="s">
        <v>135</v>
      </c>
      <c r="U244" s="68" t="s">
        <v>135</v>
      </c>
      <c r="V244" s="68" t="s">
        <v>136</v>
      </c>
      <c r="W244" s="68" t="s">
        <v>137</v>
      </c>
      <c r="X244" s="68" t="s">
        <v>2483</v>
      </c>
      <c r="Y244" s="68" t="s">
        <v>8670</v>
      </c>
      <c r="Z244" s="68" t="s">
        <v>8671</v>
      </c>
      <c r="AA244" s="68" t="s">
        <v>139</v>
      </c>
      <c r="AB244" s="68" t="s">
        <v>323</v>
      </c>
      <c r="AC244" s="68" t="s">
        <v>5272</v>
      </c>
      <c r="AD244" s="68" t="s">
        <v>143</v>
      </c>
      <c r="AE244" s="68" t="s">
        <v>8672</v>
      </c>
      <c r="AF244" s="68" t="s">
        <v>143</v>
      </c>
      <c r="AG244" s="68" t="s">
        <v>235</v>
      </c>
      <c r="AH244" s="68" t="s">
        <v>141</v>
      </c>
      <c r="AI244" s="68" t="s">
        <v>143</v>
      </c>
      <c r="AJ244" s="68" t="s">
        <v>8672</v>
      </c>
      <c r="AK244" s="68" t="s">
        <v>207</v>
      </c>
      <c r="AL244" s="68" t="s">
        <v>143</v>
      </c>
      <c r="AM244" s="68" t="s">
        <v>8672</v>
      </c>
      <c r="AN244" s="68" t="s">
        <v>174</v>
      </c>
      <c r="AO244" s="68" t="s">
        <v>8673</v>
      </c>
      <c r="AP244" s="68" t="s">
        <v>8674</v>
      </c>
      <c r="AQ244" s="68" t="s">
        <v>8675</v>
      </c>
      <c r="AR244" s="68" t="s">
        <v>841</v>
      </c>
      <c r="AS244" s="68" t="s">
        <v>231</v>
      </c>
      <c r="AT244" s="68" t="s">
        <v>8674</v>
      </c>
      <c r="AU244" s="68" t="s">
        <v>6421</v>
      </c>
      <c r="AV244" s="68" t="s">
        <v>145</v>
      </c>
      <c r="AW244" s="68" t="s">
        <v>146</v>
      </c>
      <c r="AX244" s="68" t="s">
        <v>972</v>
      </c>
      <c r="AY244" s="68" t="s">
        <v>148</v>
      </c>
      <c r="AZ244" s="68" t="s">
        <v>139</v>
      </c>
      <c r="BA244" s="68" t="s">
        <v>149</v>
      </c>
      <c r="BB244" s="68" t="s">
        <v>150</v>
      </c>
      <c r="BC244" s="68" t="s">
        <v>156</v>
      </c>
      <c r="BD244" s="68" t="s">
        <v>157</v>
      </c>
      <c r="BE244" s="68" t="s">
        <v>303</v>
      </c>
      <c r="BF244" s="68" t="s">
        <v>8671</v>
      </c>
      <c r="BG244" s="68" t="s">
        <v>5272</v>
      </c>
      <c r="BH244" s="68" t="s">
        <v>170</v>
      </c>
      <c r="BI244" s="68" t="s">
        <v>8676</v>
      </c>
      <c r="BJ244" s="68" t="s">
        <v>143</v>
      </c>
      <c r="BK244" s="68" t="s">
        <v>136</v>
      </c>
      <c r="BL244" s="68" t="s">
        <v>143</v>
      </c>
      <c r="BM244" s="68" t="s">
        <v>160</v>
      </c>
      <c r="BN244" s="68" t="s">
        <v>160</v>
      </c>
      <c r="BO244" s="68" t="s">
        <v>143</v>
      </c>
      <c r="BP244" s="68" t="s">
        <v>143</v>
      </c>
      <c r="BQ244" s="68" t="s">
        <v>2877</v>
      </c>
      <c r="BR244" s="68" t="s">
        <v>5352</v>
      </c>
      <c r="BS244" s="68" t="s">
        <v>162</v>
      </c>
      <c r="BT244" s="68" t="s">
        <v>8672</v>
      </c>
      <c r="BU244" s="68" t="s">
        <v>8672</v>
      </c>
      <c r="BV244" s="68" t="s">
        <v>135</v>
      </c>
      <c r="BW244" s="68" t="s">
        <v>135</v>
      </c>
      <c r="BX244" s="68" t="s">
        <v>135</v>
      </c>
      <c r="BY244" s="68" t="s">
        <v>148</v>
      </c>
      <c r="BZ244" s="68" t="s">
        <v>5085</v>
      </c>
      <c r="CA244" s="68" t="s">
        <v>174</v>
      </c>
      <c r="CB244" s="68" t="s">
        <v>143</v>
      </c>
      <c r="CC244" s="68" t="s">
        <v>143</v>
      </c>
      <c r="CD244" s="68" t="s">
        <v>143</v>
      </c>
      <c r="CE244" s="68" t="s">
        <v>8677</v>
      </c>
      <c r="CF244" s="68" t="s">
        <v>2261</v>
      </c>
      <c r="CG244" s="68" t="s">
        <v>2261</v>
      </c>
      <c r="CH244" s="68" t="s">
        <v>143</v>
      </c>
      <c r="CI244" s="68" t="s">
        <v>143</v>
      </c>
      <c r="CJ244" s="68" t="s">
        <v>5272</v>
      </c>
      <c r="CK244" s="68" t="s">
        <v>143</v>
      </c>
      <c r="CL244" s="68" t="s">
        <v>143</v>
      </c>
      <c r="CM244" s="68" t="s">
        <v>143</v>
      </c>
      <c r="CN244" s="68" t="s">
        <v>143</v>
      </c>
      <c r="CO244" s="68" t="s">
        <v>143</v>
      </c>
      <c r="CP244" s="68" t="s">
        <v>143</v>
      </c>
      <c r="CQ244" s="68" t="s">
        <v>143</v>
      </c>
      <c r="CR244" s="68" t="s">
        <v>143</v>
      </c>
      <c r="CS244" s="68" t="s">
        <v>1</v>
      </c>
      <c r="CT244" s="68" t="s">
        <v>143</v>
      </c>
      <c r="CU244" s="68" t="s">
        <v>1</v>
      </c>
      <c r="CV244" s="68" t="s">
        <v>1985</v>
      </c>
      <c r="CW244" s="68" t="s">
        <v>1985</v>
      </c>
      <c r="CX244" s="68" t="s">
        <v>316</v>
      </c>
      <c r="CY244" s="68" t="s">
        <v>166</v>
      </c>
      <c r="CZ244" s="68" t="s">
        <v>136</v>
      </c>
      <c r="DA244" s="68" t="s">
        <v>1989</v>
      </c>
      <c r="DB244" s="68" t="s">
        <v>143</v>
      </c>
      <c r="DC244" s="68" t="s">
        <v>143</v>
      </c>
      <c r="DD244" s="68" t="s">
        <v>2037</v>
      </c>
      <c r="DE244" s="68" t="s">
        <v>2419</v>
      </c>
      <c r="DF244" s="68" t="s">
        <v>5997</v>
      </c>
      <c r="DG244" s="68" t="s">
        <v>143</v>
      </c>
      <c r="DH244" s="68" t="s">
        <v>143</v>
      </c>
      <c r="DI244" s="68" t="s">
        <v>143</v>
      </c>
      <c r="DK244" s="3"/>
    </row>
    <row r="245" spans="1:115" s="68" customFormat="1" hidden="1" x14ac:dyDescent="0.2">
      <c r="A245" s="73">
        <v>45352</v>
      </c>
      <c r="B245" s="3" t="s">
        <v>15606</v>
      </c>
      <c r="C245" s="68">
        <v>125656</v>
      </c>
      <c r="D245" s="68" t="s">
        <v>8291</v>
      </c>
      <c r="E245" s="68" t="s">
        <v>373</v>
      </c>
      <c r="F245" s="69">
        <v>45371</v>
      </c>
      <c r="G245" s="68" t="s">
        <v>165</v>
      </c>
      <c r="H245" s="68" t="s">
        <v>166</v>
      </c>
      <c r="I245" s="70">
        <f>J245</f>
        <v>156.80000000000001</v>
      </c>
      <c r="J245" s="70">
        <v>156.80000000000001</v>
      </c>
      <c r="K245" s="71">
        <f t="shared" si="6"/>
        <v>7.2953611645778585E-3</v>
      </c>
      <c r="L245" s="71" t="s">
        <v>316</v>
      </c>
      <c r="M245" s="68" t="s">
        <v>7145</v>
      </c>
      <c r="N245" s="68" t="s">
        <v>960</v>
      </c>
      <c r="O245" s="68" t="s">
        <v>2695</v>
      </c>
      <c r="P245" s="93" t="s">
        <v>879</v>
      </c>
      <c r="Q245" s="68" t="s">
        <v>170</v>
      </c>
      <c r="R245" s="68" t="s">
        <v>8678</v>
      </c>
      <c r="S245" s="68" t="s">
        <v>6944</v>
      </c>
      <c r="T245" s="68" t="s">
        <v>135</v>
      </c>
      <c r="U245" s="68" t="s">
        <v>135</v>
      </c>
      <c r="V245" s="68" t="s">
        <v>136</v>
      </c>
      <c r="W245" s="68" t="s">
        <v>137</v>
      </c>
      <c r="X245" s="68" t="s">
        <v>2483</v>
      </c>
      <c r="Y245" s="68" t="s">
        <v>8679</v>
      </c>
      <c r="Z245" s="68" t="s">
        <v>8680</v>
      </c>
      <c r="AA245" s="68" t="s">
        <v>139</v>
      </c>
      <c r="AB245" s="68" t="s">
        <v>226</v>
      </c>
      <c r="AC245" s="68" t="s">
        <v>5272</v>
      </c>
      <c r="AD245" s="68" t="s">
        <v>143</v>
      </c>
      <c r="AE245" s="68" t="s">
        <v>5272</v>
      </c>
      <c r="AF245" s="68" t="s">
        <v>143</v>
      </c>
      <c r="AG245" s="68" t="s">
        <v>235</v>
      </c>
      <c r="AH245" s="68" t="s">
        <v>141</v>
      </c>
      <c r="AI245" s="68" t="s">
        <v>143</v>
      </c>
      <c r="AJ245" s="68" t="s">
        <v>143</v>
      </c>
      <c r="AK245" s="68" t="s">
        <v>207</v>
      </c>
      <c r="AL245" s="68" t="s">
        <v>143</v>
      </c>
      <c r="AM245" s="68" t="s">
        <v>8681</v>
      </c>
      <c r="AN245" s="68" t="s">
        <v>143</v>
      </c>
      <c r="AO245" s="68" t="s">
        <v>2699</v>
      </c>
      <c r="AP245" s="68" t="s">
        <v>2700</v>
      </c>
      <c r="AQ245" s="68" t="s">
        <v>2701</v>
      </c>
      <c r="AR245" s="68" t="s">
        <v>353</v>
      </c>
      <c r="AS245" s="68" t="s">
        <v>231</v>
      </c>
      <c r="AT245" s="68" t="s">
        <v>2702</v>
      </c>
      <c r="AU245" s="68" t="s">
        <v>2703</v>
      </c>
      <c r="AV245" s="68" t="s">
        <v>145</v>
      </c>
      <c r="AW245" s="68" t="s">
        <v>146</v>
      </c>
      <c r="AX245" s="68" t="s">
        <v>972</v>
      </c>
      <c r="AY245" s="68" t="s">
        <v>148</v>
      </c>
      <c r="AZ245" s="68" t="s">
        <v>139</v>
      </c>
      <c r="BA245" s="68" t="s">
        <v>149</v>
      </c>
      <c r="BB245" s="68" t="s">
        <v>150</v>
      </c>
      <c r="BC245" s="68" t="s">
        <v>156</v>
      </c>
      <c r="BD245" s="68" t="s">
        <v>157</v>
      </c>
      <c r="BE245" s="68" t="s">
        <v>303</v>
      </c>
      <c r="BF245" s="68" t="s">
        <v>8680</v>
      </c>
      <c r="BG245" s="68" t="s">
        <v>5272</v>
      </c>
      <c r="BH245" s="68" t="s">
        <v>170</v>
      </c>
      <c r="BI245" s="68" t="s">
        <v>8682</v>
      </c>
      <c r="BJ245" s="68" t="s">
        <v>143</v>
      </c>
      <c r="BK245" s="68" t="s">
        <v>136</v>
      </c>
      <c r="BL245" s="68" t="s">
        <v>143</v>
      </c>
      <c r="BM245" s="68" t="s">
        <v>160</v>
      </c>
      <c r="BN245" s="68" t="s">
        <v>160</v>
      </c>
      <c r="BO245" s="68" t="s">
        <v>143</v>
      </c>
      <c r="BP245" s="68" t="s">
        <v>143</v>
      </c>
      <c r="BQ245" s="68" t="s">
        <v>1444</v>
      </c>
      <c r="BR245" s="68" t="s">
        <v>5352</v>
      </c>
      <c r="BS245" s="68" t="s">
        <v>162</v>
      </c>
      <c r="BT245" s="68" t="s">
        <v>8681</v>
      </c>
      <c r="BU245" s="68" t="s">
        <v>8681</v>
      </c>
      <c r="BV245" s="68" t="s">
        <v>135</v>
      </c>
      <c r="BW245" s="68" t="s">
        <v>135</v>
      </c>
      <c r="BX245" s="68" t="s">
        <v>135</v>
      </c>
      <c r="BY245" s="68" t="s">
        <v>148</v>
      </c>
      <c r="BZ245" s="68" t="s">
        <v>6439</v>
      </c>
      <c r="CA245" s="68" t="s">
        <v>174</v>
      </c>
      <c r="CB245" s="68" t="s">
        <v>143</v>
      </c>
      <c r="CC245" s="68" t="s">
        <v>143</v>
      </c>
      <c r="CD245" s="68" t="s">
        <v>143</v>
      </c>
      <c r="CE245" s="68" t="s">
        <v>8683</v>
      </c>
      <c r="CF245" s="68" t="s">
        <v>2261</v>
      </c>
      <c r="CG245" s="68" t="s">
        <v>143</v>
      </c>
      <c r="CH245" s="68" t="s">
        <v>143</v>
      </c>
      <c r="CI245" s="68" t="s">
        <v>143</v>
      </c>
      <c r="CJ245" s="68" t="s">
        <v>5272</v>
      </c>
      <c r="CK245" s="68" t="s">
        <v>143</v>
      </c>
      <c r="CL245" s="68" t="s">
        <v>143</v>
      </c>
      <c r="CM245" s="68" t="s">
        <v>143</v>
      </c>
      <c r="CN245" s="68" t="s">
        <v>143</v>
      </c>
      <c r="CO245" s="68" t="s">
        <v>6206</v>
      </c>
      <c r="CP245" s="68" t="s">
        <v>143</v>
      </c>
      <c r="CQ245" s="68" t="s">
        <v>143</v>
      </c>
      <c r="CR245" s="68" t="s">
        <v>143</v>
      </c>
      <c r="CS245" s="68" t="s">
        <v>1</v>
      </c>
      <c r="CT245" s="68" t="s">
        <v>143</v>
      </c>
      <c r="CU245" s="68" t="s">
        <v>1</v>
      </c>
      <c r="CV245" s="68" t="s">
        <v>1985</v>
      </c>
      <c r="CW245" s="68" t="s">
        <v>143</v>
      </c>
      <c r="CX245" s="68" t="s">
        <v>316</v>
      </c>
      <c r="CY245" s="68" t="s">
        <v>166</v>
      </c>
      <c r="CZ245" s="68" t="s">
        <v>136</v>
      </c>
      <c r="DA245" s="68" t="s">
        <v>1989</v>
      </c>
      <c r="DB245" s="68" t="s">
        <v>143</v>
      </c>
      <c r="DC245" s="68" t="s">
        <v>143</v>
      </c>
      <c r="DD245" s="68" t="s">
        <v>373</v>
      </c>
      <c r="DE245" s="68" t="s">
        <v>2419</v>
      </c>
      <c r="DF245" s="68" t="s">
        <v>5997</v>
      </c>
      <c r="DG245" s="68" t="s">
        <v>143</v>
      </c>
      <c r="DH245" s="68" t="s">
        <v>7211</v>
      </c>
      <c r="DI245" s="68" t="s">
        <v>143</v>
      </c>
      <c r="DK245" s="3"/>
    </row>
    <row r="246" spans="1:115" s="68" customFormat="1" hidden="1" x14ac:dyDescent="0.2">
      <c r="A246" s="73">
        <v>45352</v>
      </c>
      <c r="B246" s="3" t="s">
        <v>15606</v>
      </c>
      <c r="C246" s="68">
        <v>125657</v>
      </c>
      <c r="D246" s="68" t="s">
        <v>8645</v>
      </c>
      <c r="E246" s="68" t="s">
        <v>2037</v>
      </c>
      <c r="F246" s="69">
        <v>45371</v>
      </c>
      <c r="G246" s="68" t="s">
        <v>165</v>
      </c>
      <c r="H246" s="68" t="s">
        <v>166</v>
      </c>
      <c r="I246" s="70">
        <v>30</v>
      </c>
      <c r="J246" s="70">
        <v>30</v>
      </c>
      <c r="K246" s="71">
        <f t="shared" si="6"/>
        <v>1.3957961411819881E-3</v>
      </c>
      <c r="L246" s="71" t="s">
        <v>316</v>
      </c>
      <c r="M246" s="68" t="s">
        <v>7145</v>
      </c>
      <c r="N246" s="68" t="s">
        <v>960</v>
      </c>
      <c r="O246" s="68" t="s">
        <v>6289</v>
      </c>
      <c r="P246" s="93" t="s">
        <v>8646</v>
      </c>
      <c r="Q246" s="68" t="s">
        <v>170</v>
      </c>
      <c r="R246" s="68" t="s">
        <v>8684</v>
      </c>
      <c r="S246" s="68" t="s">
        <v>4417</v>
      </c>
      <c r="T246" s="68" t="s">
        <v>135</v>
      </c>
      <c r="U246" s="68" t="s">
        <v>135</v>
      </c>
      <c r="V246" s="68" t="s">
        <v>136</v>
      </c>
      <c r="W246" s="68" t="s">
        <v>137</v>
      </c>
      <c r="X246" s="68" t="s">
        <v>2483</v>
      </c>
      <c r="Y246" s="68" t="s">
        <v>8685</v>
      </c>
      <c r="Z246" s="68" t="s">
        <v>8686</v>
      </c>
      <c r="AA246" s="68" t="s">
        <v>139</v>
      </c>
      <c r="AB246" s="68" t="s">
        <v>323</v>
      </c>
      <c r="AC246" s="68" t="s">
        <v>5272</v>
      </c>
      <c r="AD246" s="68" t="s">
        <v>143</v>
      </c>
      <c r="AE246" s="68" t="s">
        <v>8687</v>
      </c>
      <c r="AF246" s="68" t="s">
        <v>143</v>
      </c>
      <c r="AG246" s="68" t="s">
        <v>235</v>
      </c>
      <c r="AH246" s="68" t="s">
        <v>141</v>
      </c>
      <c r="AI246" s="68" t="s">
        <v>143</v>
      </c>
      <c r="AJ246" s="68" t="s">
        <v>8687</v>
      </c>
      <c r="AK246" s="68" t="s">
        <v>207</v>
      </c>
      <c r="AL246" s="68" t="s">
        <v>143</v>
      </c>
      <c r="AM246" s="68" t="s">
        <v>8687</v>
      </c>
      <c r="AN246" s="68" t="s">
        <v>174</v>
      </c>
      <c r="AO246" s="68" t="s">
        <v>6295</v>
      </c>
      <c r="AP246" s="68" t="s">
        <v>3264</v>
      </c>
      <c r="AQ246" s="68" t="s">
        <v>6296</v>
      </c>
      <c r="AR246" s="68" t="s">
        <v>353</v>
      </c>
      <c r="AS246" s="68" t="s">
        <v>231</v>
      </c>
      <c r="AT246" s="68" t="s">
        <v>5736</v>
      </c>
      <c r="AU246" s="68" t="s">
        <v>3266</v>
      </c>
      <c r="AV246" s="68" t="s">
        <v>145</v>
      </c>
      <c r="AW246" s="68" t="s">
        <v>146</v>
      </c>
      <c r="AX246" s="68" t="s">
        <v>972</v>
      </c>
      <c r="AY246" s="68" t="s">
        <v>148</v>
      </c>
      <c r="AZ246" s="68" t="s">
        <v>139</v>
      </c>
      <c r="BA246" s="68" t="s">
        <v>149</v>
      </c>
      <c r="BB246" s="68" t="s">
        <v>150</v>
      </c>
      <c r="BC246" s="68" t="s">
        <v>156</v>
      </c>
      <c r="BD246" s="68" t="s">
        <v>157</v>
      </c>
      <c r="BE246" s="68" t="s">
        <v>303</v>
      </c>
      <c r="BF246" s="68" t="s">
        <v>8686</v>
      </c>
      <c r="BG246" s="68" t="s">
        <v>5272</v>
      </c>
      <c r="BH246" s="68" t="s">
        <v>170</v>
      </c>
      <c r="BI246" s="68" t="s">
        <v>8688</v>
      </c>
      <c r="BJ246" s="68" t="s">
        <v>143</v>
      </c>
      <c r="BK246" s="68" t="s">
        <v>136</v>
      </c>
      <c r="BL246" s="68" t="s">
        <v>143</v>
      </c>
      <c r="BM246" s="68" t="s">
        <v>160</v>
      </c>
      <c r="BN246" s="68" t="s">
        <v>160</v>
      </c>
      <c r="BO246" s="68" t="s">
        <v>143</v>
      </c>
      <c r="BP246" s="68" t="s">
        <v>143</v>
      </c>
      <c r="BQ246" s="68" t="s">
        <v>3010</v>
      </c>
      <c r="BR246" s="68" t="s">
        <v>5352</v>
      </c>
      <c r="BS246" s="68" t="s">
        <v>162</v>
      </c>
      <c r="BT246" s="68" t="s">
        <v>8687</v>
      </c>
      <c r="BU246" s="68" t="s">
        <v>8687</v>
      </c>
      <c r="BV246" s="68" t="s">
        <v>135</v>
      </c>
      <c r="BW246" s="68" t="s">
        <v>135</v>
      </c>
      <c r="BX246" s="68" t="s">
        <v>135</v>
      </c>
      <c r="BY246" s="68" t="s">
        <v>148</v>
      </c>
      <c r="BZ246" s="68" t="s">
        <v>5085</v>
      </c>
      <c r="CA246" s="68" t="s">
        <v>174</v>
      </c>
      <c r="CB246" s="68" t="s">
        <v>143</v>
      </c>
      <c r="CC246" s="68" t="s">
        <v>143</v>
      </c>
      <c r="CD246" s="68" t="s">
        <v>143</v>
      </c>
      <c r="CE246" s="68" t="s">
        <v>8689</v>
      </c>
      <c r="CF246" s="68" t="s">
        <v>2261</v>
      </c>
      <c r="CG246" s="68" t="s">
        <v>2261</v>
      </c>
      <c r="CH246" s="68" t="s">
        <v>143</v>
      </c>
      <c r="CI246" s="68" t="s">
        <v>143</v>
      </c>
      <c r="CJ246" s="68" t="s">
        <v>5272</v>
      </c>
      <c r="CK246" s="68" t="s">
        <v>143</v>
      </c>
      <c r="CL246" s="68" t="s">
        <v>143</v>
      </c>
      <c r="CM246" s="68" t="s">
        <v>143</v>
      </c>
      <c r="CN246" s="68" t="s">
        <v>143</v>
      </c>
      <c r="CO246" s="68" t="s">
        <v>143</v>
      </c>
      <c r="CP246" s="68" t="s">
        <v>143</v>
      </c>
      <c r="CQ246" s="68" t="s">
        <v>143</v>
      </c>
      <c r="CR246" s="68" t="s">
        <v>143</v>
      </c>
      <c r="CS246" s="68" t="s">
        <v>1</v>
      </c>
      <c r="CT246" s="68" t="s">
        <v>143</v>
      </c>
      <c r="CU246" s="68" t="s">
        <v>1</v>
      </c>
      <c r="CV246" s="68" t="s">
        <v>1985</v>
      </c>
      <c r="CW246" s="68" t="s">
        <v>1985</v>
      </c>
      <c r="CX246" s="68" t="s">
        <v>316</v>
      </c>
      <c r="CY246" s="68" t="s">
        <v>166</v>
      </c>
      <c r="CZ246" s="68" t="s">
        <v>136</v>
      </c>
      <c r="DA246" s="68" t="s">
        <v>1989</v>
      </c>
      <c r="DB246" s="68" t="s">
        <v>143</v>
      </c>
      <c r="DC246" s="68" t="s">
        <v>143</v>
      </c>
      <c r="DD246" s="68" t="s">
        <v>2037</v>
      </c>
      <c r="DE246" s="68" t="s">
        <v>2419</v>
      </c>
      <c r="DF246" s="68" t="s">
        <v>5997</v>
      </c>
      <c r="DG246" s="68" t="s">
        <v>143</v>
      </c>
      <c r="DH246" s="68" t="s">
        <v>143</v>
      </c>
      <c r="DI246" s="68" t="s">
        <v>143</v>
      </c>
      <c r="DK246" s="3"/>
    </row>
    <row r="247" spans="1:115" s="68" customFormat="1" hidden="1" x14ac:dyDescent="0.2">
      <c r="A247" s="73">
        <v>45352</v>
      </c>
      <c r="B247" s="3" t="s">
        <v>12718</v>
      </c>
      <c r="C247" s="68">
        <v>125670</v>
      </c>
      <c r="D247" s="68" t="s">
        <v>8546</v>
      </c>
      <c r="E247" s="68" t="s">
        <v>279</v>
      </c>
      <c r="F247" s="69">
        <v>45372</v>
      </c>
      <c r="G247" s="68" t="s">
        <v>165</v>
      </c>
      <c r="H247" s="68" t="s">
        <v>166</v>
      </c>
      <c r="I247" s="70">
        <v>190</v>
      </c>
      <c r="J247" s="70">
        <v>190</v>
      </c>
      <c r="K247" s="71">
        <f t="shared" si="6"/>
        <v>8.8400422274859235E-3</v>
      </c>
      <c r="L247" s="71" t="s">
        <v>519</v>
      </c>
      <c r="M247" s="68" t="s">
        <v>7145</v>
      </c>
      <c r="N247" s="68" t="s">
        <v>960</v>
      </c>
      <c r="O247" s="68" t="s">
        <v>8690</v>
      </c>
      <c r="P247" s="93" t="s">
        <v>8691</v>
      </c>
      <c r="Q247" s="68" t="s">
        <v>170</v>
      </c>
      <c r="R247" s="68" t="s">
        <v>8692</v>
      </c>
      <c r="S247" s="68" t="s">
        <v>8693</v>
      </c>
      <c r="T247" s="68" t="s">
        <v>135</v>
      </c>
      <c r="U247" s="68" t="s">
        <v>135</v>
      </c>
      <c r="V247" s="68" t="s">
        <v>506</v>
      </c>
      <c r="W247" s="68" t="s">
        <v>137</v>
      </c>
      <c r="X247" s="68" t="s">
        <v>957</v>
      </c>
      <c r="Y247" s="68" t="s">
        <v>8694</v>
      </c>
      <c r="Z247" s="68" t="s">
        <v>8695</v>
      </c>
      <c r="AA247" s="68" t="s">
        <v>139</v>
      </c>
      <c r="AB247" s="68" t="s">
        <v>323</v>
      </c>
      <c r="AC247" s="68" t="s">
        <v>5272</v>
      </c>
      <c r="AD247" s="68" t="s">
        <v>143</v>
      </c>
      <c r="AE247" s="68" t="s">
        <v>6002</v>
      </c>
      <c r="AF247" s="68" t="s">
        <v>8608</v>
      </c>
      <c r="AG247" s="68" t="s">
        <v>235</v>
      </c>
      <c r="AH247" s="68" t="s">
        <v>141</v>
      </c>
      <c r="AI247" s="68" t="s">
        <v>143</v>
      </c>
      <c r="AJ247" s="68" t="s">
        <v>6002</v>
      </c>
      <c r="AK247" s="68" t="s">
        <v>207</v>
      </c>
      <c r="AL247" s="68" t="s">
        <v>8046</v>
      </c>
      <c r="AM247" s="68" t="s">
        <v>6002</v>
      </c>
      <c r="AN247" s="68" t="s">
        <v>174</v>
      </c>
      <c r="AO247" s="68" t="s">
        <v>7591</v>
      </c>
      <c r="AP247" s="68" t="s">
        <v>7592</v>
      </c>
      <c r="AQ247" s="68" t="s">
        <v>8696</v>
      </c>
      <c r="AR247" s="68" t="s">
        <v>230</v>
      </c>
      <c r="AS247" s="68" t="s">
        <v>231</v>
      </c>
      <c r="AT247" s="68" t="s">
        <v>7594</v>
      </c>
      <c r="AU247" s="68" t="s">
        <v>7595</v>
      </c>
      <c r="AV247" s="68" t="s">
        <v>145</v>
      </c>
      <c r="AW247" s="68" t="s">
        <v>146</v>
      </c>
      <c r="AX247" s="68" t="s">
        <v>972</v>
      </c>
      <c r="AY247" s="68" t="s">
        <v>148</v>
      </c>
      <c r="AZ247" s="68" t="s">
        <v>139</v>
      </c>
      <c r="BA247" s="68" t="s">
        <v>149</v>
      </c>
      <c r="BB247" s="68" t="s">
        <v>150</v>
      </c>
      <c r="BC247" s="68" t="s">
        <v>156</v>
      </c>
      <c r="BD247" s="68" t="s">
        <v>157</v>
      </c>
      <c r="BE247" s="68" t="s">
        <v>303</v>
      </c>
      <c r="BF247" s="68" t="s">
        <v>8697</v>
      </c>
      <c r="BG247" s="68" t="s">
        <v>5272</v>
      </c>
      <c r="BH247" s="68" t="s">
        <v>143</v>
      </c>
      <c r="BI247" s="68" t="s">
        <v>143</v>
      </c>
      <c r="BJ247" s="68" t="s">
        <v>143</v>
      </c>
      <c r="BK247" s="68" t="s">
        <v>136</v>
      </c>
      <c r="BL247" s="68" t="s">
        <v>143</v>
      </c>
      <c r="BM247" s="68" t="s">
        <v>160</v>
      </c>
      <c r="BN247" s="68" t="s">
        <v>160</v>
      </c>
      <c r="BO247" s="68" t="s">
        <v>279</v>
      </c>
      <c r="BP247" s="68" t="s">
        <v>143</v>
      </c>
      <c r="BQ247" s="68" t="s">
        <v>3586</v>
      </c>
      <c r="BR247" s="68" t="s">
        <v>5352</v>
      </c>
      <c r="BS247" s="68" t="s">
        <v>162</v>
      </c>
      <c r="BT247" s="68" t="s">
        <v>6002</v>
      </c>
      <c r="BU247" s="68" t="s">
        <v>6002</v>
      </c>
      <c r="BV247" s="68" t="s">
        <v>135</v>
      </c>
      <c r="BW247" s="68" t="s">
        <v>135</v>
      </c>
      <c r="BX247" s="68" t="s">
        <v>135</v>
      </c>
      <c r="BY247" s="68" t="s">
        <v>148</v>
      </c>
      <c r="BZ247" s="68" t="s">
        <v>8058</v>
      </c>
      <c r="CA247" s="68" t="s">
        <v>174</v>
      </c>
      <c r="CB247" s="68" t="s">
        <v>143</v>
      </c>
      <c r="CC247" s="68" t="s">
        <v>143</v>
      </c>
      <c r="CD247" s="68" t="s">
        <v>143</v>
      </c>
      <c r="CE247" s="68" t="s">
        <v>8698</v>
      </c>
      <c r="CF247" s="68" t="s">
        <v>2261</v>
      </c>
      <c r="CG247" s="68" t="s">
        <v>2261</v>
      </c>
      <c r="CH247" s="68" t="s">
        <v>143</v>
      </c>
      <c r="CI247" s="68" t="s">
        <v>143</v>
      </c>
      <c r="CJ247" s="68" t="s">
        <v>5272</v>
      </c>
      <c r="CK247" s="68" t="s">
        <v>143</v>
      </c>
      <c r="CL247" s="68" t="s">
        <v>143</v>
      </c>
      <c r="CM247" s="68" t="s">
        <v>143</v>
      </c>
      <c r="CN247" s="68" t="s">
        <v>143</v>
      </c>
      <c r="CO247" s="68" t="s">
        <v>6492</v>
      </c>
      <c r="CP247" s="68" t="s">
        <v>143</v>
      </c>
      <c r="CQ247" s="68" t="s">
        <v>143</v>
      </c>
      <c r="CR247" s="68" t="s">
        <v>143</v>
      </c>
      <c r="CS247" s="68" t="s">
        <v>1</v>
      </c>
      <c r="CT247" s="68" t="s">
        <v>143</v>
      </c>
      <c r="CU247" s="68" t="s">
        <v>1</v>
      </c>
      <c r="CV247" s="68" t="s">
        <v>1985</v>
      </c>
      <c r="CW247" s="68" t="s">
        <v>1985</v>
      </c>
      <c r="CX247" s="68" t="s">
        <v>519</v>
      </c>
      <c r="CY247" s="68" t="s">
        <v>166</v>
      </c>
      <c r="CZ247" s="68" t="s">
        <v>136</v>
      </c>
      <c r="DA247" s="68" t="s">
        <v>1986</v>
      </c>
      <c r="DB247" s="68" t="s">
        <v>143</v>
      </c>
      <c r="DC247" s="68" t="s">
        <v>143</v>
      </c>
      <c r="DD247" s="68" t="s">
        <v>279</v>
      </c>
      <c r="DE247" s="68" t="s">
        <v>2419</v>
      </c>
      <c r="DF247" s="68" t="s">
        <v>6255</v>
      </c>
      <c r="DG247" s="68" t="s">
        <v>143</v>
      </c>
      <c r="DH247" s="68" t="s">
        <v>7599</v>
      </c>
      <c r="DI247" s="68" t="s">
        <v>143</v>
      </c>
      <c r="DK247" s="3"/>
    </row>
    <row r="248" spans="1:115" s="68" customFormat="1" hidden="1" x14ac:dyDescent="0.2">
      <c r="A248" s="73">
        <v>45352</v>
      </c>
      <c r="B248" s="3" t="s">
        <v>12718</v>
      </c>
      <c r="C248" s="68">
        <v>125827</v>
      </c>
      <c r="D248" s="68" t="s">
        <v>8546</v>
      </c>
      <c r="E248" s="68" t="s">
        <v>373</v>
      </c>
      <c r="F248" s="69">
        <v>45372</v>
      </c>
      <c r="G248" s="68" t="s">
        <v>165</v>
      </c>
      <c r="H248" s="68" t="s">
        <v>166</v>
      </c>
      <c r="I248" s="70">
        <f t="shared" ref="I248:I250" si="14">J248</f>
        <v>852.5</v>
      </c>
      <c r="J248" s="70">
        <v>852.5</v>
      </c>
      <c r="K248" s="71">
        <f t="shared" si="6"/>
        <v>3.966387367858816E-2</v>
      </c>
      <c r="L248" s="71" t="s">
        <v>953</v>
      </c>
      <c r="M248" s="68" t="s">
        <v>7145</v>
      </c>
      <c r="N248" s="68" t="s">
        <v>219</v>
      </c>
      <c r="O248" s="68" t="s">
        <v>2585</v>
      </c>
      <c r="P248" s="93" t="s">
        <v>8699</v>
      </c>
      <c r="Q248" s="68" t="s">
        <v>2863</v>
      </c>
      <c r="R248" s="68" t="s">
        <v>143</v>
      </c>
      <c r="S248" s="68" t="s">
        <v>2588</v>
      </c>
      <c r="T248" s="68" t="s">
        <v>135</v>
      </c>
      <c r="U248" s="68" t="s">
        <v>135</v>
      </c>
      <c r="V248" s="68" t="s">
        <v>506</v>
      </c>
      <c r="W248" s="68" t="s">
        <v>137</v>
      </c>
      <c r="X248" s="68" t="s">
        <v>225</v>
      </c>
      <c r="Y248" s="68" t="s">
        <v>8700</v>
      </c>
      <c r="Z248" s="68" t="s">
        <v>8701</v>
      </c>
      <c r="AA248" s="68" t="s">
        <v>139</v>
      </c>
      <c r="AB248" s="68" t="s">
        <v>323</v>
      </c>
      <c r="AC248" s="68" t="s">
        <v>5272</v>
      </c>
      <c r="AD248" s="68" t="s">
        <v>143</v>
      </c>
      <c r="AE248" s="68" t="s">
        <v>5272</v>
      </c>
      <c r="AF248" s="68" t="s">
        <v>143</v>
      </c>
      <c r="AG248" s="68" t="s">
        <v>235</v>
      </c>
      <c r="AH248" s="68" t="s">
        <v>141</v>
      </c>
      <c r="AI248" s="68" t="s">
        <v>143</v>
      </c>
      <c r="AJ248" s="68" t="s">
        <v>143</v>
      </c>
      <c r="AK248" s="68" t="s">
        <v>207</v>
      </c>
      <c r="AL248" s="68" t="s">
        <v>8702</v>
      </c>
      <c r="AM248" s="68" t="s">
        <v>8703</v>
      </c>
      <c r="AN248" s="68" t="s">
        <v>143</v>
      </c>
      <c r="AO248" s="68" t="s">
        <v>2589</v>
      </c>
      <c r="AP248" s="68" t="s">
        <v>2590</v>
      </c>
      <c r="AQ248" s="68" t="s">
        <v>2591</v>
      </c>
      <c r="AR248" s="68" t="s">
        <v>250</v>
      </c>
      <c r="AS248" s="68" t="s">
        <v>179</v>
      </c>
      <c r="AT248" s="68" t="s">
        <v>2592</v>
      </c>
      <c r="AU248" s="68" t="s">
        <v>2593</v>
      </c>
      <c r="AV248" s="68" t="s">
        <v>234</v>
      </c>
      <c r="AW248" s="68" t="s">
        <v>165</v>
      </c>
      <c r="AX248" s="68" t="s">
        <v>235</v>
      </c>
      <c r="AY248" s="68" t="s">
        <v>148</v>
      </c>
      <c r="AZ248" s="68" t="s">
        <v>139</v>
      </c>
      <c r="BA248" s="68" t="s">
        <v>875</v>
      </c>
      <c r="BB248" s="68" t="s">
        <v>150</v>
      </c>
      <c r="BC248" s="68" t="s">
        <v>156</v>
      </c>
      <c r="BD248" s="68" t="s">
        <v>276</v>
      </c>
      <c r="BE248" s="68" t="s">
        <v>143</v>
      </c>
      <c r="BF248" s="68" t="s">
        <v>143</v>
      </c>
      <c r="BG248" s="68" t="s">
        <v>5272</v>
      </c>
      <c r="BH248" s="68" t="s">
        <v>143</v>
      </c>
      <c r="BI248" s="68" t="s">
        <v>143</v>
      </c>
      <c r="BJ248" s="68" t="s">
        <v>143</v>
      </c>
      <c r="BK248" s="68" t="s">
        <v>506</v>
      </c>
      <c r="BL248" s="68" t="s">
        <v>143</v>
      </c>
      <c r="BM248" s="68" t="s">
        <v>160</v>
      </c>
      <c r="BN248" s="68" t="s">
        <v>143</v>
      </c>
      <c r="BO248" s="68" t="s">
        <v>373</v>
      </c>
      <c r="BP248" s="68" t="s">
        <v>143</v>
      </c>
      <c r="BQ248" s="68" t="s">
        <v>143</v>
      </c>
      <c r="BR248" s="68" t="s">
        <v>5272</v>
      </c>
      <c r="BS248" s="68" t="s">
        <v>5520</v>
      </c>
      <c r="BT248" s="68" t="s">
        <v>8703</v>
      </c>
      <c r="BU248" s="68" t="s">
        <v>8703</v>
      </c>
      <c r="BV248" s="68" t="s">
        <v>135</v>
      </c>
      <c r="BW248" s="68" t="s">
        <v>135</v>
      </c>
      <c r="BX248" s="68" t="s">
        <v>135</v>
      </c>
      <c r="BY248" s="68" t="s">
        <v>148</v>
      </c>
      <c r="BZ248" s="68" t="s">
        <v>8593</v>
      </c>
      <c r="CA248" s="68" t="s">
        <v>174</v>
      </c>
      <c r="CB248" s="68" t="s">
        <v>143</v>
      </c>
      <c r="CC248" s="68" t="s">
        <v>143</v>
      </c>
      <c r="CD248" s="68" t="s">
        <v>143</v>
      </c>
      <c r="CE248" s="68" t="s">
        <v>143</v>
      </c>
      <c r="CF248" s="68" t="s">
        <v>2261</v>
      </c>
      <c r="CG248" s="68" t="s">
        <v>143</v>
      </c>
      <c r="CH248" s="68" t="s">
        <v>143</v>
      </c>
      <c r="CI248" s="68" t="s">
        <v>143</v>
      </c>
      <c r="CJ248" s="68" t="s">
        <v>5272</v>
      </c>
      <c r="CK248" s="68" t="s">
        <v>143</v>
      </c>
      <c r="CL248" s="68" t="s">
        <v>143</v>
      </c>
      <c r="CM248" s="68" t="s">
        <v>143</v>
      </c>
      <c r="CN248" s="68" t="s">
        <v>143</v>
      </c>
      <c r="CO248" s="68" t="s">
        <v>7944</v>
      </c>
      <c r="CP248" s="68" t="s">
        <v>143</v>
      </c>
      <c r="CQ248" s="68" t="s">
        <v>143</v>
      </c>
      <c r="CR248" s="68" t="s">
        <v>143</v>
      </c>
      <c r="CS248" s="68" t="s">
        <v>1</v>
      </c>
      <c r="CT248" s="68" t="s">
        <v>143</v>
      </c>
      <c r="CU248" s="68" t="s">
        <v>1</v>
      </c>
      <c r="CV248" s="68" t="s">
        <v>2092</v>
      </c>
      <c r="CW248" s="68" t="s">
        <v>143</v>
      </c>
      <c r="CX248" s="68" t="s">
        <v>953</v>
      </c>
      <c r="CY248" s="68" t="s">
        <v>166</v>
      </c>
      <c r="CZ248" s="68" t="s">
        <v>506</v>
      </c>
      <c r="DA248" s="68" t="s">
        <v>2495</v>
      </c>
      <c r="DB248" s="68" t="s">
        <v>143</v>
      </c>
      <c r="DC248" s="68" t="s">
        <v>6653</v>
      </c>
      <c r="DD248" s="68" t="s">
        <v>373</v>
      </c>
      <c r="DE248" s="68" t="s">
        <v>2419</v>
      </c>
      <c r="DF248" s="68" t="s">
        <v>6255</v>
      </c>
      <c r="DG248" s="68" t="s">
        <v>143</v>
      </c>
      <c r="DH248" s="68" t="s">
        <v>7945</v>
      </c>
      <c r="DI248" s="68" t="s">
        <v>143</v>
      </c>
      <c r="DK248" s="3"/>
    </row>
    <row r="249" spans="1:115" s="68" customFormat="1" hidden="1" x14ac:dyDescent="0.2">
      <c r="A249" s="73">
        <v>45352</v>
      </c>
      <c r="B249" s="3" t="s">
        <v>15606</v>
      </c>
      <c r="C249" s="68">
        <v>125838</v>
      </c>
      <c r="D249" s="68" t="s">
        <v>8143</v>
      </c>
      <c r="E249" s="68" t="s">
        <v>373</v>
      </c>
      <c r="F249" s="69">
        <v>45374</v>
      </c>
      <c r="G249" s="68" t="s">
        <v>257</v>
      </c>
      <c r="H249" s="68" t="s">
        <v>166</v>
      </c>
      <c r="I249" s="70">
        <f t="shared" si="14"/>
        <v>361.56</v>
      </c>
      <c r="J249" s="70">
        <v>361.56</v>
      </c>
      <c r="K249" s="71">
        <f t="shared" si="6"/>
        <v>1.6822135093525321E-2</v>
      </c>
      <c r="L249" s="71" t="s">
        <v>374</v>
      </c>
      <c r="M249" s="68" t="s">
        <v>7145</v>
      </c>
      <c r="N249" s="68" t="s">
        <v>1224</v>
      </c>
      <c r="O249" s="68" t="s">
        <v>8704</v>
      </c>
      <c r="P249" s="93" t="s">
        <v>8705</v>
      </c>
      <c r="Q249" s="68" t="s">
        <v>170</v>
      </c>
      <c r="R249" s="68" t="s">
        <v>8706</v>
      </c>
      <c r="S249" s="68" t="s">
        <v>8707</v>
      </c>
      <c r="T249" s="68" t="s">
        <v>135</v>
      </c>
      <c r="U249" s="68" t="s">
        <v>135</v>
      </c>
      <c r="V249" s="68" t="s">
        <v>506</v>
      </c>
      <c r="W249" s="68" t="s">
        <v>137</v>
      </c>
      <c r="X249" s="68" t="s">
        <v>4976</v>
      </c>
      <c r="Y249" s="68" t="s">
        <v>8708</v>
      </c>
      <c r="Z249" s="68" t="s">
        <v>8709</v>
      </c>
      <c r="AA249" s="68" t="s">
        <v>139</v>
      </c>
      <c r="AB249" s="68" t="s">
        <v>323</v>
      </c>
      <c r="AC249" s="68" t="s">
        <v>5272</v>
      </c>
      <c r="AD249" s="68" t="s">
        <v>143</v>
      </c>
      <c r="AE249" s="68" t="s">
        <v>5272</v>
      </c>
      <c r="AF249" s="68" t="s">
        <v>8315</v>
      </c>
      <c r="AG249" s="68" t="s">
        <v>5675</v>
      </c>
      <c r="AH249" s="68" t="s">
        <v>265</v>
      </c>
      <c r="AI249" s="68" t="s">
        <v>143</v>
      </c>
      <c r="AJ249" s="68" t="s">
        <v>143</v>
      </c>
      <c r="AK249" s="68" t="s">
        <v>207</v>
      </c>
      <c r="AL249" s="68" t="s">
        <v>143</v>
      </c>
      <c r="AM249" s="68" t="s">
        <v>8710</v>
      </c>
      <c r="AN249" s="68" t="s">
        <v>143</v>
      </c>
      <c r="AO249" s="68" t="s">
        <v>3349</v>
      </c>
      <c r="AP249" s="68" t="s">
        <v>3350</v>
      </c>
      <c r="AQ249" s="68" t="s">
        <v>8711</v>
      </c>
      <c r="AR249" s="68" t="s">
        <v>250</v>
      </c>
      <c r="AS249" s="68" t="s">
        <v>179</v>
      </c>
      <c r="AT249" s="68" t="s">
        <v>3352</v>
      </c>
      <c r="AU249" s="68" t="s">
        <v>3353</v>
      </c>
      <c r="AV249" s="68" t="s">
        <v>990</v>
      </c>
      <c r="AW249" s="68" t="s">
        <v>273</v>
      </c>
      <c r="AX249" s="68" t="s">
        <v>1232</v>
      </c>
      <c r="AY249" s="68" t="s">
        <v>148</v>
      </c>
      <c r="AZ249" s="68" t="s">
        <v>139</v>
      </c>
      <c r="BA249" s="68" t="s">
        <v>154</v>
      </c>
      <c r="BB249" s="68" t="s">
        <v>992</v>
      </c>
      <c r="BC249" s="68" t="s">
        <v>156</v>
      </c>
      <c r="BD249" s="68" t="s">
        <v>157</v>
      </c>
      <c r="BE249" s="68" t="s">
        <v>303</v>
      </c>
      <c r="BF249" s="68" t="s">
        <v>8709</v>
      </c>
      <c r="BG249" s="68" t="s">
        <v>5272</v>
      </c>
      <c r="BH249" s="68" t="s">
        <v>143</v>
      </c>
      <c r="BI249" s="68" t="s">
        <v>143</v>
      </c>
      <c r="BJ249" s="68" t="s">
        <v>143</v>
      </c>
      <c r="BK249" s="68" t="s">
        <v>136</v>
      </c>
      <c r="BL249" s="68" t="s">
        <v>143</v>
      </c>
      <c r="BM249" s="68" t="s">
        <v>200</v>
      </c>
      <c r="BN249" s="68" t="s">
        <v>143</v>
      </c>
      <c r="BO249" s="68" t="s">
        <v>373</v>
      </c>
      <c r="BP249" s="68" t="s">
        <v>143</v>
      </c>
      <c r="BQ249" s="68" t="s">
        <v>7508</v>
      </c>
      <c r="BR249" s="68" t="s">
        <v>5352</v>
      </c>
      <c r="BS249" s="68" t="s">
        <v>162</v>
      </c>
      <c r="BT249" s="68" t="s">
        <v>8710</v>
      </c>
      <c r="BU249" s="68" t="s">
        <v>8710</v>
      </c>
      <c r="BV249" s="68" t="s">
        <v>135</v>
      </c>
      <c r="BW249" s="68" t="s">
        <v>135</v>
      </c>
      <c r="BX249" s="68" t="s">
        <v>135</v>
      </c>
      <c r="BY249" s="68" t="s">
        <v>148</v>
      </c>
      <c r="BZ249" s="68" t="s">
        <v>1327</v>
      </c>
      <c r="CA249" s="68" t="s">
        <v>174</v>
      </c>
      <c r="CB249" s="68" t="s">
        <v>143</v>
      </c>
      <c r="CC249" s="68" t="s">
        <v>143</v>
      </c>
      <c r="CD249" s="68" t="s">
        <v>143</v>
      </c>
      <c r="CE249" s="68" t="s">
        <v>8712</v>
      </c>
      <c r="CF249" s="68" t="s">
        <v>2261</v>
      </c>
      <c r="CG249" s="68" t="s">
        <v>143</v>
      </c>
      <c r="CH249" s="68" t="s">
        <v>143</v>
      </c>
      <c r="CI249" s="68" t="s">
        <v>143</v>
      </c>
      <c r="CJ249" s="68" t="s">
        <v>5272</v>
      </c>
      <c r="CK249" s="68" t="s">
        <v>143</v>
      </c>
      <c r="CL249" s="68" t="s">
        <v>143</v>
      </c>
      <c r="CM249" s="68" t="s">
        <v>143</v>
      </c>
      <c r="CN249" s="68" t="s">
        <v>143</v>
      </c>
      <c r="CO249" s="68" t="s">
        <v>6694</v>
      </c>
      <c r="CP249" s="68" t="s">
        <v>143</v>
      </c>
      <c r="CQ249" s="68" t="s">
        <v>143</v>
      </c>
      <c r="CR249" s="68" t="s">
        <v>143</v>
      </c>
      <c r="CS249" s="68" t="s">
        <v>1</v>
      </c>
      <c r="CT249" s="68" t="s">
        <v>143</v>
      </c>
      <c r="CU249" s="68" t="s">
        <v>1</v>
      </c>
      <c r="CV249" s="68" t="s">
        <v>1985</v>
      </c>
      <c r="CW249" s="68" t="s">
        <v>143</v>
      </c>
      <c r="CX249" s="68" t="s">
        <v>374</v>
      </c>
      <c r="CY249" s="68" t="s">
        <v>166</v>
      </c>
      <c r="CZ249" s="68" t="s">
        <v>136</v>
      </c>
      <c r="DA249" s="68" t="s">
        <v>2007</v>
      </c>
      <c r="DB249" s="68" t="s">
        <v>143</v>
      </c>
      <c r="DC249" s="68" t="s">
        <v>143</v>
      </c>
      <c r="DD249" s="68" t="s">
        <v>373</v>
      </c>
      <c r="DE249" s="68" t="s">
        <v>2419</v>
      </c>
      <c r="DF249" s="68" t="s">
        <v>652</v>
      </c>
      <c r="DG249" s="68" t="s">
        <v>143</v>
      </c>
      <c r="DH249" s="68" t="s">
        <v>7692</v>
      </c>
      <c r="DI249" s="68" t="s">
        <v>143</v>
      </c>
      <c r="DK249" s="3"/>
    </row>
    <row r="250" spans="1:115" s="68" customFormat="1" hidden="1" x14ac:dyDescent="0.2">
      <c r="A250" s="73">
        <v>45352</v>
      </c>
      <c r="B250" s="3" t="s">
        <v>15606</v>
      </c>
      <c r="C250" s="68">
        <v>125840</v>
      </c>
      <c r="D250" s="68" t="s">
        <v>8143</v>
      </c>
      <c r="E250" s="68" t="s">
        <v>373</v>
      </c>
      <c r="F250" s="69">
        <v>45374</v>
      </c>
      <c r="G250" s="68" t="s">
        <v>257</v>
      </c>
      <c r="H250" s="68" t="s">
        <v>166</v>
      </c>
      <c r="I250" s="70">
        <f t="shared" si="14"/>
        <v>226.26</v>
      </c>
      <c r="J250" s="70">
        <v>226.26</v>
      </c>
      <c r="K250" s="71">
        <f t="shared" si="6"/>
        <v>1.0527094496794554E-2</v>
      </c>
      <c r="L250" s="71" t="s">
        <v>316</v>
      </c>
      <c r="M250" s="68" t="s">
        <v>7145</v>
      </c>
      <c r="N250" s="68" t="s">
        <v>1224</v>
      </c>
      <c r="O250" s="68" t="s">
        <v>1318</v>
      </c>
      <c r="P250" s="93" t="s">
        <v>8713</v>
      </c>
      <c r="Q250" s="68" t="s">
        <v>170</v>
      </c>
      <c r="R250" s="68" t="s">
        <v>8714</v>
      </c>
      <c r="S250" s="68" t="s">
        <v>8715</v>
      </c>
      <c r="T250" s="68" t="s">
        <v>135</v>
      </c>
      <c r="U250" s="68" t="s">
        <v>135</v>
      </c>
      <c r="V250" s="68" t="s">
        <v>506</v>
      </c>
      <c r="W250" s="68" t="s">
        <v>137</v>
      </c>
      <c r="X250" s="68" t="s">
        <v>4976</v>
      </c>
      <c r="Y250" s="68" t="s">
        <v>8716</v>
      </c>
      <c r="Z250" s="68" t="s">
        <v>8717</v>
      </c>
      <c r="AA250" s="68" t="s">
        <v>139</v>
      </c>
      <c r="AB250" s="68" t="s">
        <v>323</v>
      </c>
      <c r="AC250" s="68" t="s">
        <v>5272</v>
      </c>
      <c r="AD250" s="68" t="s">
        <v>143</v>
      </c>
      <c r="AE250" s="68" t="s">
        <v>5272</v>
      </c>
      <c r="AF250" s="68" t="s">
        <v>8315</v>
      </c>
      <c r="AG250" s="68" t="s">
        <v>5675</v>
      </c>
      <c r="AH250" s="68" t="s">
        <v>265</v>
      </c>
      <c r="AI250" s="68" t="s">
        <v>143</v>
      </c>
      <c r="AJ250" s="68" t="s">
        <v>143</v>
      </c>
      <c r="AK250" s="68" t="s">
        <v>207</v>
      </c>
      <c r="AL250" s="68" t="s">
        <v>143</v>
      </c>
      <c r="AM250" s="68" t="s">
        <v>6074</v>
      </c>
      <c r="AN250" s="68" t="s">
        <v>143</v>
      </c>
      <c r="AO250" s="68" t="s">
        <v>1322</v>
      </c>
      <c r="AP250" s="68" t="s">
        <v>1323</v>
      </c>
      <c r="AQ250" s="68" t="s">
        <v>1324</v>
      </c>
      <c r="AR250" s="68" t="s">
        <v>353</v>
      </c>
      <c r="AS250" s="68" t="s">
        <v>231</v>
      </c>
      <c r="AT250" s="68" t="s">
        <v>492</v>
      </c>
      <c r="AU250" s="68" t="s">
        <v>1325</v>
      </c>
      <c r="AV250" s="68" t="s">
        <v>990</v>
      </c>
      <c r="AW250" s="68" t="s">
        <v>273</v>
      </c>
      <c r="AX250" s="68" t="s">
        <v>1232</v>
      </c>
      <c r="AY250" s="68" t="s">
        <v>148</v>
      </c>
      <c r="AZ250" s="68" t="s">
        <v>139</v>
      </c>
      <c r="BA250" s="68" t="s">
        <v>154</v>
      </c>
      <c r="BB250" s="68" t="s">
        <v>992</v>
      </c>
      <c r="BC250" s="68" t="s">
        <v>156</v>
      </c>
      <c r="BD250" s="68" t="s">
        <v>157</v>
      </c>
      <c r="BE250" s="68" t="s">
        <v>303</v>
      </c>
      <c r="BF250" s="68" t="s">
        <v>8717</v>
      </c>
      <c r="BG250" s="68" t="s">
        <v>5272</v>
      </c>
      <c r="BH250" s="68" t="s">
        <v>143</v>
      </c>
      <c r="BI250" s="68" t="s">
        <v>143</v>
      </c>
      <c r="BJ250" s="68" t="s">
        <v>143</v>
      </c>
      <c r="BK250" s="68" t="s">
        <v>136</v>
      </c>
      <c r="BL250" s="68" t="s">
        <v>143</v>
      </c>
      <c r="BM250" s="68" t="s">
        <v>200</v>
      </c>
      <c r="BN250" s="68" t="s">
        <v>143</v>
      </c>
      <c r="BO250" s="68" t="s">
        <v>373</v>
      </c>
      <c r="BP250" s="68" t="s">
        <v>143</v>
      </c>
      <c r="BQ250" s="68" t="s">
        <v>1491</v>
      </c>
      <c r="BR250" s="68" t="s">
        <v>5352</v>
      </c>
      <c r="BS250" s="68" t="s">
        <v>162</v>
      </c>
      <c r="BT250" s="68" t="s">
        <v>8718</v>
      </c>
      <c r="BU250" s="68" t="s">
        <v>8718</v>
      </c>
      <c r="BV250" s="68" t="s">
        <v>135</v>
      </c>
      <c r="BW250" s="68" t="s">
        <v>135</v>
      </c>
      <c r="BX250" s="68" t="s">
        <v>135</v>
      </c>
      <c r="BY250" s="68" t="s">
        <v>148</v>
      </c>
      <c r="BZ250" s="68" t="s">
        <v>1327</v>
      </c>
      <c r="CA250" s="68" t="s">
        <v>2415</v>
      </c>
      <c r="CB250" s="68" t="s">
        <v>143</v>
      </c>
      <c r="CC250" s="68" t="s">
        <v>143</v>
      </c>
      <c r="CD250" s="68" t="s">
        <v>143</v>
      </c>
      <c r="CE250" s="68" t="s">
        <v>143</v>
      </c>
      <c r="CF250" s="68" t="s">
        <v>6424</v>
      </c>
      <c r="CG250" s="68" t="s">
        <v>143</v>
      </c>
      <c r="CH250" s="68" t="s">
        <v>143</v>
      </c>
      <c r="CI250" s="68" t="s">
        <v>143</v>
      </c>
      <c r="CJ250" s="68" t="s">
        <v>5272</v>
      </c>
      <c r="CK250" s="68" t="s">
        <v>143</v>
      </c>
      <c r="CL250" s="68" t="s">
        <v>143</v>
      </c>
      <c r="CM250" s="68" t="s">
        <v>143</v>
      </c>
      <c r="CN250" s="68" t="s">
        <v>143</v>
      </c>
      <c r="CO250" s="68" t="s">
        <v>143</v>
      </c>
      <c r="CP250" s="68" t="s">
        <v>143</v>
      </c>
      <c r="CQ250" s="68" t="s">
        <v>143</v>
      </c>
      <c r="CR250" s="68" t="s">
        <v>143</v>
      </c>
      <c r="CS250" s="68" t="s">
        <v>1</v>
      </c>
      <c r="CT250" s="68" t="s">
        <v>143</v>
      </c>
      <c r="CU250" s="68" t="s">
        <v>1</v>
      </c>
      <c r="CV250" s="68" t="s">
        <v>1985</v>
      </c>
      <c r="CW250" s="68" t="s">
        <v>143</v>
      </c>
      <c r="CX250" s="68" t="s">
        <v>316</v>
      </c>
      <c r="CY250" s="68" t="s">
        <v>166</v>
      </c>
      <c r="CZ250" s="68" t="s">
        <v>136</v>
      </c>
      <c r="DA250" s="68" t="s">
        <v>2007</v>
      </c>
      <c r="DB250" s="68" t="s">
        <v>143</v>
      </c>
      <c r="DC250" s="68" t="s">
        <v>143</v>
      </c>
      <c r="DD250" s="68" t="s">
        <v>373</v>
      </c>
      <c r="DE250" s="68" t="s">
        <v>2419</v>
      </c>
      <c r="DF250" s="68" t="s">
        <v>652</v>
      </c>
      <c r="DG250" s="68" t="s">
        <v>143</v>
      </c>
      <c r="DH250" s="68" t="s">
        <v>143</v>
      </c>
      <c r="DI250" s="68" t="s">
        <v>143</v>
      </c>
      <c r="DK250" s="3"/>
    </row>
    <row r="251" spans="1:115" s="68" customFormat="1" hidden="1" x14ac:dyDescent="0.2">
      <c r="A251" s="73">
        <v>45352</v>
      </c>
      <c r="B251" s="3" t="s">
        <v>15606</v>
      </c>
      <c r="C251" s="68">
        <v>125932</v>
      </c>
      <c r="D251" s="68" t="s">
        <v>8143</v>
      </c>
      <c r="E251" s="68" t="s">
        <v>164</v>
      </c>
      <c r="F251" s="69">
        <v>45373</v>
      </c>
      <c r="G251" s="68" t="s">
        <v>165</v>
      </c>
      <c r="H251" s="68" t="s">
        <v>166</v>
      </c>
      <c r="I251" s="70">
        <v>200</v>
      </c>
      <c r="J251" s="70">
        <v>200</v>
      </c>
      <c r="K251" s="71">
        <f t="shared" si="6"/>
        <v>9.3053076078799205E-3</v>
      </c>
      <c r="L251" s="71" t="s">
        <v>316</v>
      </c>
      <c r="M251" s="68" t="s">
        <v>7145</v>
      </c>
      <c r="N251" s="68" t="s">
        <v>1070</v>
      </c>
      <c r="O251" s="68" t="s">
        <v>8719</v>
      </c>
      <c r="P251" s="93" t="s">
        <v>7983</v>
      </c>
      <c r="Q251" s="68" t="s">
        <v>170</v>
      </c>
      <c r="R251" s="68" t="s">
        <v>8720</v>
      </c>
      <c r="S251" s="68" t="s">
        <v>8721</v>
      </c>
      <c r="T251" s="68" t="s">
        <v>135</v>
      </c>
      <c r="U251" s="68" t="s">
        <v>135</v>
      </c>
      <c r="V251" s="68" t="s">
        <v>136</v>
      </c>
      <c r="W251" s="68" t="s">
        <v>137</v>
      </c>
      <c r="X251" s="68" t="s">
        <v>322</v>
      </c>
      <c r="Y251" s="68" t="s">
        <v>8722</v>
      </c>
      <c r="Z251" s="68" t="s">
        <v>8723</v>
      </c>
      <c r="AA251" s="68" t="s">
        <v>139</v>
      </c>
      <c r="AB251" s="68" t="s">
        <v>323</v>
      </c>
      <c r="AC251" s="68" t="s">
        <v>5272</v>
      </c>
      <c r="AD251" s="68" t="s">
        <v>143</v>
      </c>
      <c r="AE251" s="68" t="s">
        <v>5772</v>
      </c>
      <c r="AF251" s="68" t="s">
        <v>143</v>
      </c>
      <c r="AG251" s="68" t="s">
        <v>235</v>
      </c>
      <c r="AH251" s="68" t="s">
        <v>141</v>
      </c>
      <c r="AI251" s="68" t="s">
        <v>143</v>
      </c>
      <c r="AJ251" s="68" t="s">
        <v>5772</v>
      </c>
      <c r="AK251" s="68" t="s">
        <v>207</v>
      </c>
      <c r="AL251" s="68" t="s">
        <v>143</v>
      </c>
      <c r="AM251" s="68" t="s">
        <v>5772</v>
      </c>
      <c r="AN251" s="68" t="s">
        <v>174</v>
      </c>
      <c r="AO251" s="68" t="s">
        <v>8724</v>
      </c>
      <c r="AP251" s="68" t="s">
        <v>176</v>
      </c>
      <c r="AQ251" s="68" t="s">
        <v>8725</v>
      </c>
      <c r="AR251" s="68" t="s">
        <v>178</v>
      </c>
      <c r="AS251" s="68" t="s">
        <v>179</v>
      </c>
      <c r="AT251" s="68" t="s">
        <v>180</v>
      </c>
      <c r="AU251" s="68" t="s">
        <v>8726</v>
      </c>
      <c r="AV251" s="68" t="s">
        <v>1079</v>
      </c>
      <c r="AW251" s="68" t="s">
        <v>1080</v>
      </c>
      <c r="AX251" s="68" t="s">
        <v>1081</v>
      </c>
      <c r="AY251" s="68" t="s">
        <v>148</v>
      </c>
      <c r="AZ251" s="68" t="s">
        <v>139</v>
      </c>
      <c r="BA251" s="68" t="s">
        <v>148</v>
      </c>
      <c r="BB251" s="68" t="s">
        <v>150</v>
      </c>
      <c r="BC251" s="68" t="s">
        <v>156</v>
      </c>
      <c r="BD251" s="68" t="s">
        <v>157</v>
      </c>
      <c r="BE251" s="68" t="s">
        <v>303</v>
      </c>
      <c r="BF251" s="68" t="s">
        <v>8723</v>
      </c>
      <c r="BG251" s="68" t="s">
        <v>5272</v>
      </c>
      <c r="BH251" s="68" t="s">
        <v>170</v>
      </c>
      <c r="BI251" s="68" t="s">
        <v>143</v>
      </c>
      <c r="BJ251" s="68" t="s">
        <v>143</v>
      </c>
      <c r="BK251" s="68" t="s">
        <v>136</v>
      </c>
      <c r="BL251" s="68" t="s">
        <v>143</v>
      </c>
      <c r="BM251" s="68" t="s">
        <v>160</v>
      </c>
      <c r="BN251" s="68" t="s">
        <v>160</v>
      </c>
      <c r="BO251" s="68" t="s">
        <v>143</v>
      </c>
      <c r="BP251" s="68" t="s">
        <v>143</v>
      </c>
      <c r="BQ251" s="68" t="s">
        <v>2410</v>
      </c>
      <c r="BR251" s="68" t="s">
        <v>5352</v>
      </c>
      <c r="BS251" s="68" t="s">
        <v>162</v>
      </c>
      <c r="BT251" s="68" t="s">
        <v>5772</v>
      </c>
      <c r="BU251" s="68" t="s">
        <v>5772</v>
      </c>
      <c r="BV251" s="68" t="s">
        <v>135</v>
      </c>
      <c r="BW251" s="68" t="s">
        <v>135</v>
      </c>
      <c r="BX251" s="68" t="s">
        <v>135</v>
      </c>
      <c r="BY251" s="68" t="s">
        <v>148</v>
      </c>
      <c r="BZ251" s="68" t="s">
        <v>1653</v>
      </c>
      <c r="CA251" s="68" t="s">
        <v>174</v>
      </c>
      <c r="CB251" s="68" t="s">
        <v>143</v>
      </c>
      <c r="CC251" s="68" t="s">
        <v>143</v>
      </c>
      <c r="CD251" s="68" t="s">
        <v>143</v>
      </c>
      <c r="CE251" s="68" t="s">
        <v>8727</v>
      </c>
      <c r="CF251" s="68" t="s">
        <v>2261</v>
      </c>
      <c r="CG251" s="68" t="s">
        <v>2261</v>
      </c>
      <c r="CH251" s="68" t="s">
        <v>143</v>
      </c>
      <c r="CI251" s="68" t="s">
        <v>143</v>
      </c>
      <c r="CJ251" s="68" t="s">
        <v>5272</v>
      </c>
      <c r="CK251" s="68" t="s">
        <v>143</v>
      </c>
      <c r="CL251" s="68" t="s">
        <v>143</v>
      </c>
      <c r="CM251" s="68" t="s">
        <v>143</v>
      </c>
      <c r="CN251" s="68" t="s">
        <v>143</v>
      </c>
      <c r="CO251" s="68" t="s">
        <v>143</v>
      </c>
      <c r="CP251" s="68" t="s">
        <v>143</v>
      </c>
      <c r="CQ251" s="68" t="s">
        <v>143</v>
      </c>
      <c r="CR251" s="68" t="s">
        <v>143</v>
      </c>
      <c r="CS251" s="68" t="s">
        <v>1</v>
      </c>
      <c r="CT251" s="68" t="s">
        <v>143</v>
      </c>
      <c r="CU251" s="68" t="s">
        <v>1</v>
      </c>
      <c r="CV251" s="68" t="s">
        <v>1985</v>
      </c>
      <c r="CW251" s="68" t="s">
        <v>1985</v>
      </c>
      <c r="CX251" s="68" t="s">
        <v>316</v>
      </c>
      <c r="CY251" s="68" t="s">
        <v>166</v>
      </c>
      <c r="CZ251" s="68" t="s">
        <v>136</v>
      </c>
      <c r="DA251" s="68" t="s">
        <v>1986</v>
      </c>
      <c r="DB251" s="68" t="s">
        <v>143</v>
      </c>
      <c r="DC251" s="68" t="s">
        <v>143</v>
      </c>
      <c r="DD251" s="68" t="s">
        <v>164</v>
      </c>
      <c r="DE251" s="68" t="s">
        <v>2419</v>
      </c>
      <c r="DF251" s="68" t="s">
        <v>571</v>
      </c>
      <c r="DG251" s="68" t="s">
        <v>143</v>
      </c>
      <c r="DH251" s="68" t="s">
        <v>143</v>
      </c>
      <c r="DI251" s="68" t="s">
        <v>143</v>
      </c>
      <c r="DK251" s="3"/>
    </row>
    <row r="252" spans="1:115" s="68" customFormat="1" ht="38.25" hidden="1" x14ac:dyDescent="0.2">
      <c r="A252" s="73">
        <v>45352</v>
      </c>
      <c r="B252" s="3" t="s">
        <v>12737</v>
      </c>
      <c r="C252" s="68">
        <v>125935</v>
      </c>
      <c r="D252" s="68" t="s">
        <v>8276</v>
      </c>
      <c r="E252" s="68" t="s">
        <v>125</v>
      </c>
      <c r="F252" s="69">
        <v>45373</v>
      </c>
      <c r="G252" s="68" t="s">
        <v>257</v>
      </c>
      <c r="H252" s="68" t="s">
        <v>166</v>
      </c>
      <c r="I252" s="70">
        <f t="shared" ref="I252:I258" si="15">J252</f>
        <v>410.71</v>
      </c>
      <c r="J252" s="70">
        <v>410.71</v>
      </c>
      <c r="K252" s="71">
        <f t="shared" si="6"/>
        <v>1.910891443816181E-2</v>
      </c>
      <c r="L252" s="71" t="s">
        <v>374</v>
      </c>
      <c r="M252" s="68" t="s">
        <v>129</v>
      </c>
      <c r="N252" s="68" t="s">
        <v>527</v>
      </c>
      <c r="O252" s="68" t="s">
        <v>528</v>
      </c>
      <c r="P252" s="93" t="s">
        <v>8728</v>
      </c>
      <c r="Q252" s="68" t="s">
        <v>530</v>
      </c>
      <c r="R252" s="68" t="s">
        <v>8729</v>
      </c>
      <c r="S252" s="68" t="s">
        <v>263</v>
      </c>
      <c r="T252" s="68" t="s">
        <v>135</v>
      </c>
      <c r="U252" s="68" t="s">
        <v>135</v>
      </c>
      <c r="V252" s="68" t="s">
        <v>136</v>
      </c>
      <c r="W252" s="68" t="s">
        <v>137</v>
      </c>
      <c r="X252" s="68" t="s">
        <v>264</v>
      </c>
      <c r="Y252" s="68" t="s">
        <v>8730</v>
      </c>
      <c r="Z252" s="68" t="s">
        <v>8731</v>
      </c>
      <c r="AA252" s="68" t="s">
        <v>139</v>
      </c>
      <c r="AB252" s="68" t="s">
        <v>140</v>
      </c>
      <c r="AC252" s="68" t="s">
        <v>5272</v>
      </c>
      <c r="AD252" s="68" t="s">
        <v>143</v>
      </c>
      <c r="AE252" s="68" t="s">
        <v>5272</v>
      </c>
      <c r="AF252" s="68" t="s">
        <v>8315</v>
      </c>
      <c r="AG252" s="68" t="s">
        <v>5675</v>
      </c>
      <c r="AH252" s="68" t="s">
        <v>265</v>
      </c>
      <c r="AI252" s="68" t="s">
        <v>143</v>
      </c>
      <c r="AJ252" s="68" t="s">
        <v>143</v>
      </c>
      <c r="AK252" s="68" t="s">
        <v>142</v>
      </c>
      <c r="AL252" s="68" t="s">
        <v>143</v>
      </c>
      <c r="AM252" s="68" t="s">
        <v>5874</v>
      </c>
      <c r="AN252" s="68" t="s">
        <v>143</v>
      </c>
      <c r="AO252" s="68" t="s">
        <v>533</v>
      </c>
      <c r="AP252" s="68" t="s">
        <v>534</v>
      </c>
      <c r="AQ252" s="68" t="s">
        <v>309</v>
      </c>
      <c r="AR252" s="68" t="s">
        <v>148</v>
      </c>
      <c r="AS252" s="68" t="s">
        <v>139</v>
      </c>
      <c r="AT252" s="68" t="s">
        <v>508</v>
      </c>
      <c r="AU252" s="68" t="s">
        <v>535</v>
      </c>
      <c r="AV252" s="68" t="s">
        <v>536</v>
      </c>
      <c r="AW252" s="68" t="s">
        <v>273</v>
      </c>
      <c r="AX252" s="68" t="s">
        <v>537</v>
      </c>
      <c r="AY252" s="68" t="s">
        <v>148</v>
      </c>
      <c r="AZ252" s="68" t="s">
        <v>139</v>
      </c>
      <c r="BA252" s="68" t="s">
        <v>154</v>
      </c>
      <c r="BB252" s="68" t="s">
        <v>275</v>
      </c>
      <c r="BC252" s="68" t="s">
        <v>156</v>
      </c>
      <c r="BD252" s="68" t="s">
        <v>157</v>
      </c>
      <c r="BE252" s="68" t="s">
        <v>303</v>
      </c>
      <c r="BF252" s="68" t="s">
        <v>8731</v>
      </c>
      <c r="BG252" s="68" t="s">
        <v>5272</v>
      </c>
      <c r="BH252" s="68" t="s">
        <v>530</v>
      </c>
      <c r="BI252" s="68" t="s">
        <v>143</v>
      </c>
      <c r="BJ252" s="68" t="s">
        <v>143</v>
      </c>
      <c r="BK252" s="68" t="s">
        <v>136</v>
      </c>
      <c r="BL252" s="68" t="s">
        <v>143</v>
      </c>
      <c r="BM252" s="68" t="s">
        <v>200</v>
      </c>
      <c r="BN252" s="68" t="s">
        <v>200</v>
      </c>
      <c r="BO252" s="68" t="s">
        <v>143</v>
      </c>
      <c r="BP252" s="68" t="s">
        <v>143</v>
      </c>
      <c r="BQ252" s="68" t="s">
        <v>8732</v>
      </c>
      <c r="BR252" s="68" t="s">
        <v>5352</v>
      </c>
      <c r="BS252" s="68" t="s">
        <v>162</v>
      </c>
      <c r="BT252" s="68" t="s">
        <v>5874</v>
      </c>
      <c r="BU252" s="68" t="s">
        <v>5874</v>
      </c>
      <c r="BV252" s="68" t="s">
        <v>135</v>
      </c>
      <c r="BW252" s="68" t="s">
        <v>135</v>
      </c>
      <c r="BX252" s="68" t="s">
        <v>135</v>
      </c>
      <c r="BY252" s="68" t="s">
        <v>148</v>
      </c>
      <c r="BZ252" s="68" t="s">
        <v>3078</v>
      </c>
      <c r="CA252" s="68" t="s">
        <v>174</v>
      </c>
      <c r="CB252" s="68" t="s">
        <v>143</v>
      </c>
      <c r="CC252" s="68" t="s">
        <v>143</v>
      </c>
      <c r="CD252" s="68" t="s">
        <v>143</v>
      </c>
      <c r="CE252" s="68" t="s">
        <v>143</v>
      </c>
      <c r="CF252" s="68" t="s">
        <v>2261</v>
      </c>
      <c r="CG252" s="68" t="s">
        <v>143</v>
      </c>
      <c r="CH252" s="68" t="s">
        <v>143</v>
      </c>
      <c r="CI252" s="68" t="s">
        <v>143</v>
      </c>
      <c r="CJ252" s="68" t="s">
        <v>5272</v>
      </c>
      <c r="CK252" s="68" t="s">
        <v>143</v>
      </c>
      <c r="CL252" s="68" t="s">
        <v>143</v>
      </c>
      <c r="CM252" s="68" t="s">
        <v>143</v>
      </c>
      <c r="CN252" s="68" t="s">
        <v>143</v>
      </c>
      <c r="CO252" s="68" t="s">
        <v>143</v>
      </c>
      <c r="CP252" s="68" t="s">
        <v>5878</v>
      </c>
      <c r="CQ252" s="68" t="s">
        <v>143</v>
      </c>
      <c r="CR252" s="68" t="s">
        <v>143</v>
      </c>
      <c r="CS252" s="68" t="s">
        <v>1</v>
      </c>
      <c r="CT252" s="68" t="s">
        <v>143</v>
      </c>
      <c r="CU252" s="68" t="s">
        <v>1</v>
      </c>
      <c r="CV252" s="68" t="s">
        <v>1985</v>
      </c>
      <c r="CW252" s="68" t="s">
        <v>143</v>
      </c>
      <c r="CX252" s="68" t="s">
        <v>374</v>
      </c>
      <c r="CY252" s="68" t="s">
        <v>166</v>
      </c>
      <c r="CZ252" s="68" t="s">
        <v>136</v>
      </c>
      <c r="DA252" s="68" t="s">
        <v>1986</v>
      </c>
      <c r="DB252" s="68" t="s">
        <v>143</v>
      </c>
      <c r="DC252" s="68" t="s">
        <v>143</v>
      </c>
      <c r="DD252" s="68" t="s">
        <v>125</v>
      </c>
      <c r="DE252" s="68" t="s">
        <v>2419</v>
      </c>
      <c r="DF252" s="68" t="s">
        <v>571</v>
      </c>
      <c r="DG252" s="68" t="s">
        <v>143</v>
      </c>
      <c r="DH252" s="68" t="s">
        <v>143</v>
      </c>
      <c r="DI252" s="68" t="s">
        <v>7674</v>
      </c>
      <c r="DK252" s="3"/>
    </row>
    <row r="253" spans="1:115" s="68" customFormat="1" ht="25.5" hidden="1" x14ac:dyDescent="0.2">
      <c r="A253" s="73">
        <v>45352</v>
      </c>
      <c r="B253" s="3" t="s">
        <v>24</v>
      </c>
      <c r="C253" s="68">
        <v>126011</v>
      </c>
      <c r="D253" s="68" t="s">
        <v>24</v>
      </c>
      <c r="E253" s="68" t="s">
        <v>364</v>
      </c>
      <c r="F253" s="69">
        <v>45373</v>
      </c>
      <c r="G253" s="68" t="s">
        <v>165</v>
      </c>
      <c r="H253" s="68" t="s">
        <v>166</v>
      </c>
      <c r="I253" s="70">
        <f t="shared" si="15"/>
        <v>60.27</v>
      </c>
      <c r="J253" s="70">
        <v>60.27</v>
      </c>
      <c r="K253" s="71">
        <f t="shared" si="6"/>
        <v>2.8041544476346139E-3</v>
      </c>
      <c r="L253" s="71" t="s">
        <v>394</v>
      </c>
      <c r="M253" s="68" t="s">
        <v>129</v>
      </c>
      <c r="N253" s="68" t="s">
        <v>1056</v>
      </c>
      <c r="O253" s="68" t="s">
        <v>8733</v>
      </c>
      <c r="P253" s="93" t="s">
        <v>8734</v>
      </c>
      <c r="Q253" s="68" t="s">
        <v>170</v>
      </c>
      <c r="R253" s="68" t="s">
        <v>8735</v>
      </c>
      <c r="S253" s="68" t="s">
        <v>8736</v>
      </c>
      <c r="T253" s="68" t="s">
        <v>469</v>
      </c>
      <c r="U253" s="68" t="s">
        <v>8737</v>
      </c>
      <c r="V253" s="68" t="s">
        <v>136</v>
      </c>
      <c r="W253" s="68" t="s">
        <v>137</v>
      </c>
      <c r="X253" s="68" t="s">
        <v>349</v>
      </c>
      <c r="Y253" s="68" t="s">
        <v>8738</v>
      </c>
      <c r="Z253" s="68" t="s">
        <v>8739</v>
      </c>
      <c r="AA253" s="68" t="s">
        <v>139</v>
      </c>
      <c r="AB253" s="68" t="s">
        <v>140</v>
      </c>
      <c r="AC253" s="68" t="s">
        <v>5272</v>
      </c>
      <c r="AD253" s="68" t="s">
        <v>143</v>
      </c>
      <c r="AE253" s="68" t="s">
        <v>5272</v>
      </c>
      <c r="AF253" s="68" t="s">
        <v>143</v>
      </c>
      <c r="AG253" s="68" t="s">
        <v>235</v>
      </c>
      <c r="AH253" s="68" t="s">
        <v>141</v>
      </c>
      <c r="AI253" s="68" t="s">
        <v>143</v>
      </c>
      <c r="AJ253" s="68" t="s">
        <v>143</v>
      </c>
      <c r="AK253" s="68" t="s">
        <v>142</v>
      </c>
      <c r="AL253" s="68" t="s">
        <v>143</v>
      </c>
      <c r="AM253" s="68" t="s">
        <v>8740</v>
      </c>
      <c r="AN253" s="68" t="s">
        <v>143</v>
      </c>
      <c r="AO253" s="68" t="s">
        <v>8741</v>
      </c>
      <c r="AP253" s="68" t="s">
        <v>8742</v>
      </c>
      <c r="AQ253" s="68" t="s">
        <v>8743</v>
      </c>
      <c r="AR253" s="68" t="s">
        <v>1014</v>
      </c>
      <c r="AS253" s="68" t="s">
        <v>231</v>
      </c>
      <c r="AT253" s="68" t="s">
        <v>8744</v>
      </c>
      <c r="AU253" s="68" t="s">
        <v>8745</v>
      </c>
      <c r="AV253" s="68" t="s">
        <v>145</v>
      </c>
      <c r="AW253" s="68" t="s">
        <v>146</v>
      </c>
      <c r="AX253" s="68" t="s">
        <v>1060</v>
      </c>
      <c r="AY253" s="68" t="s">
        <v>148</v>
      </c>
      <c r="AZ253" s="68" t="s">
        <v>139</v>
      </c>
      <c r="BA253" s="68" t="s">
        <v>149</v>
      </c>
      <c r="BB253" s="68" t="s">
        <v>150</v>
      </c>
      <c r="BC253" s="68" t="s">
        <v>156</v>
      </c>
      <c r="BD253" s="68" t="s">
        <v>157</v>
      </c>
      <c r="BE253" s="68" t="s">
        <v>303</v>
      </c>
      <c r="BF253" s="68" t="s">
        <v>8739</v>
      </c>
      <c r="BG253" s="68" t="s">
        <v>5272</v>
      </c>
      <c r="BH253" s="68" t="s">
        <v>143</v>
      </c>
      <c r="BI253" s="68" t="s">
        <v>143</v>
      </c>
      <c r="BJ253" s="68" t="s">
        <v>143</v>
      </c>
      <c r="BK253" s="68" t="s">
        <v>136</v>
      </c>
      <c r="BL253" s="68" t="s">
        <v>143</v>
      </c>
      <c r="BM253" s="68" t="s">
        <v>160</v>
      </c>
      <c r="BN253" s="68" t="s">
        <v>143</v>
      </c>
      <c r="BO253" s="68" t="s">
        <v>143</v>
      </c>
      <c r="BP253" s="68" t="s">
        <v>143</v>
      </c>
      <c r="BQ253" s="68" t="s">
        <v>5547</v>
      </c>
      <c r="BR253" s="68" t="s">
        <v>5352</v>
      </c>
      <c r="BS253" s="68" t="s">
        <v>162</v>
      </c>
      <c r="BT253" s="68" t="s">
        <v>8740</v>
      </c>
      <c r="BU253" s="68" t="s">
        <v>8740</v>
      </c>
      <c r="BV253" s="68" t="s">
        <v>135</v>
      </c>
      <c r="BW253" s="68" t="s">
        <v>8746</v>
      </c>
      <c r="BX253" s="68" t="s">
        <v>135</v>
      </c>
      <c r="BY253" s="68" t="s">
        <v>148</v>
      </c>
      <c r="BZ253" s="68" t="s">
        <v>24</v>
      </c>
      <c r="CA253" s="68" t="s">
        <v>174</v>
      </c>
      <c r="CB253" s="68" t="s">
        <v>143</v>
      </c>
      <c r="CC253" s="68" t="s">
        <v>143</v>
      </c>
      <c r="CD253" s="68" t="s">
        <v>362</v>
      </c>
      <c r="CE253" s="68" t="s">
        <v>8734</v>
      </c>
      <c r="CF253" s="68" t="s">
        <v>2261</v>
      </c>
      <c r="CG253" s="68" t="s">
        <v>143</v>
      </c>
      <c r="CH253" s="68" t="s">
        <v>143</v>
      </c>
      <c r="CI253" s="68" t="s">
        <v>143</v>
      </c>
      <c r="CJ253" s="68" t="s">
        <v>5272</v>
      </c>
      <c r="CK253" s="68" t="s">
        <v>143</v>
      </c>
      <c r="CL253" s="68" t="s">
        <v>143</v>
      </c>
      <c r="CM253" s="68" t="s">
        <v>143</v>
      </c>
      <c r="CN253" s="68" t="s">
        <v>143</v>
      </c>
      <c r="CO253" s="68" t="s">
        <v>6441</v>
      </c>
      <c r="CP253" s="68" t="s">
        <v>143</v>
      </c>
      <c r="CQ253" s="68" t="s">
        <v>143</v>
      </c>
      <c r="CR253" s="68" t="s">
        <v>143</v>
      </c>
      <c r="CS253" s="68" t="s">
        <v>1</v>
      </c>
      <c r="CT253" s="68" t="s">
        <v>143</v>
      </c>
      <c r="CU253" s="68" t="s">
        <v>1</v>
      </c>
      <c r="CV253" s="68" t="s">
        <v>1985</v>
      </c>
      <c r="CW253" s="68" t="s">
        <v>143</v>
      </c>
      <c r="CX253" s="68" t="s">
        <v>394</v>
      </c>
      <c r="CY253" s="68" t="s">
        <v>166</v>
      </c>
      <c r="CZ253" s="68" t="s">
        <v>136</v>
      </c>
      <c r="DA253" s="68" t="s">
        <v>1986</v>
      </c>
      <c r="DB253" s="68" t="s">
        <v>143</v>
      </c>
      <c r="DC253" s="68" t="s">
        <v>143</v>
      </c>
      <c r="DD253" s="68" t="s">
        <v>364</v>
      </c>
      <c r="DE253" s="68" t="s">
        <v>2419</v>
      </c>
      <c r="DF253" s="68" t="s">
        <v>571</v>
      </c>
      <c r="DG253" s="68" t="s">
        <v>143</v>
      </c>
      <c r="DH253" s="68" t="s">
        <v>7865</v>
      </c>
      <c r="DI253" s="68" t="s">
        <v>143</v>
      </c>
      <c r="DK253" s="3"/>
    </row>
    <row r="254" spans="1:115" s="68" customFormat="1" hidden="1" x14ac:dyDescent="0.2">
      <c r="A254" s="73">
        <v>45352</v>
      </c>
      <c r="B254" s="3" t="s">
        <v>12718</v>
      </c>
      <c r="C254" s="68">
        <v>126077</v>
      </c>
      <c r="D254" s="68" t="s">
        <v>8546</v>
      </c>
      <c r="E254" s="68" t="s">
        <v>279</v>
      </c>
      <c r="F254" s="69">
        <v>45376</v>
      </c>
      <c r="G254" s="68" t="s">
        <v>165</v>
      </c>
      <c r="H254" s="68" t="s">
        <v>166</v>
      </c>
      <c r="I254" s="70">
        <f t="shared" si="15"/>
        <v>1523.11</v>
      </c>
      <c r="J254" s="70">
        <v>1523.11</v>
      </c>
      <c r="K254" s="71">
        <f t="shared" si="6"/>
        <v>7.0865035353189929E-2</v>
      </c>
      <c r="L254" s="71" t="s">
        <v>953</v>
      </c>
      <c r="M254" s="68" t="s">
        <v>7145</v>
      </c>
      <c r="N254" s="68" t="s">
        <v>1056</v>
      </c>
      <c r="O254" s="68" t="s">
        <v>8747</v>
      </c>
      <c r="P254" s="93" t="s">
        <v>8748</v>
      </c>
      <c r="Q254" s="68" t="s">
        <v>262</v>
      </c>
      <c r="R254" s="68" t="s">
        <v>143</v>
      </c>
      <c r="S254" s="68" t="s">
        <v>8749</v>
      </c>
      <c r="T254" s="68" t="s">
        <v>135</v>
      </c>
      <c r="U254" s="68" t="s">
        <v>135</v>
      </c>
      <c r="V254" s="68" t="s">
        <v>506</v>
      </c>
      <c r="W254" s="68" t="s">
        <v>137</v>
      </c>
      <c r="X254" s="68" t="s">
        <v>957</v>
      </c>
      <c r="Y254" s="68" t="s">
        <v>8750</v>
      </c>
      <c r="Z254" s="68" t="s">
        <v>8751</v>
      </c>
      <c r="AA254" s="68" t="s">
        <v>139</v>
      </c>
      <c r="AB254" s="68" t="s">
        <v>140</v>
      </c>
      <c r="AC254" s="68" t="s">
        <v>5272</v>
      </c>
      <c r="AD254" s="68" t="s">
        <v>143</v>
      </c>
      <c r="AE254" s="68" t="s">
        <v>5272</v>
      </c>
      <c r="AF254" s="68" t="s">
        <v>8752</v>
      </c>
      <c r="AG254" s="68" t="s">
        <v>235</v>
      </c>
      <c r="AH254" s="68" t="s">
        <v>141</v>
      </c>
      <c r="AI254" s="68" t="s">
        <v>143</v>
      </c>
      <c r="AJ254" s="68" t="s">
        <v>143</v>
      </c>
      <c r="AK254" s="68" t="s">
        <v>207</v>
      </c>
      <c r="AL254" s="68" t="s">
        <v>8753</v>
      </c>
      <c r="AM254" s="68" t="s">
        <v>8754</v>
      </c>
      <c r="AN254" s="68" t="s">
        <v>143</v>
      </c>
      <c r="AO254" s="68" t="s">
        <v>8755</v>
      </c>
      <c r="AP254" s="68" t="s">
        <v>8756</v>
      </c>
      <c r="AQ254" s="68" t="s">
        <v>8757</v>
      </c>
      <c r="AR254" s="68" t="s">
        <v>2082</v>
      </c>
      <c r="AS254" s="68" t="s">
        <v>231</v>
      </c>
      <c r="AT254" s="68" t="s">
        <v>4175</v>
      </c>
      <c r="AU254" s="68" t="s">
        <v>8758</v>
      </c>
      <c r="AV254" s="68" t="s">
        <v>145</v>
      </c>
      <c r="AW254" s="68" t="s">
        <v>146</v>
      </c>
      <c r="AX254" s="68" t="s">
        <v>1060</v>
      </c>
      <c r="AY254" s="68" t="s">
        <v>148</v>
      </c>
      <c r="AZ254" s="68" t="s">
        <v>139</v>
      </c>
      <c r="BA254" s="68" t="s">
        <v>149</v>
      </c>
      <c r="BB254" s="68" t="s">
        <v>150</v>
      </c>
      <c r="BC254" s="68" t="s">
        <v>156</v>
      </c>
      <c r="BD254" s="68" t="s">
        <v>276</v>
      </c>
      <c r="BE254" s="68" t="s">
        <v>143</v>
      </c>
      <c r="BF254" s="68" t="s">
        <v>143</v>
      </c>
      <c r="BG254" s="68" t="s">
        <v>5272</v>
      </c>
      <c r="BH254" s="68" t="s">
        <v>143</v>
      </c>
      <c r="BI254" s="68" t="s">
        <v>143</v>
      </c>
      <c r="BJ254" s="68" t="s">
        <v>143</v>
      </c>
      <c r="BK254" s="68" t="s">
        <v>506</v>
      </c>
      <c r="BL254" s="68" t="s">
        <v>143</v>
      </c>
      <c r="BM254" s="68" t="s">
        <v>160</v>
      </c>
      <c r="BN254" s="68" t="s">
        <v>143</v>
      </c>
      <c r="BO254" s="68" t="s">
        <v>279</v>
      </c>
      <c r="BP254" s="68" t="s">
        <v>143</v>
      </c>
      <c r="BQ254" s="68" t="s">
        <v>143</v>
      </c>
      <c r="BR254" s="68" t="s">
        <v>5272</v>
      </c>
      <c r="BS254" s="68" t="s">
        <v>682</v>
      </c>
      <c r="BT254" s="68" t="s">
        <v>8759</v>
      </c>
      <c r="BU254" s="68" t="s">
        <v>8759</v>
      </c>
      <c r="BV254" s="68" t="s">
        <v>135</v>
      </c>
      <c r="BW254" s="68" t="s">
        <v>135</v>
      </c>
      <c r="BX254" s="68" t="s">
        <v>135</v>
      </c>
      <c r="BY254" s="68" t="s">
        <v>148</v>
      </c>
      <c r="BZ254" s="68" t="s">
        <v>8616</v>
      </c>
      <c r="CA254" s="68" t="s">
        <v>2415</v>
      </c>
      <c r="CB254" s="68" t="s">
        <v>143</v>
      </c>
      <c r="CC254" s="68" t="s">
        <v>143</v>
      </c>
      <c r="CD254" s="68" t="s">
        <v>143</v>
      </c>
      <c r="CE254" s="68" t="s">
        <v>143</v>
      </c>
      <c r="CF254" s="68" t="s">
        <v>6424</v>
      </c>
      <c r="CG254" s="68" t="s">
        <v>143</v>
      </c>
      <c r="CH254" s="68" t="s">
        <v>143</v>
      </c>
      <c r="CI254" s="68" t="s">
        <v>143</v>
      </c>
      <c r="CJ254" s="68" t="s">
        <v>5272</v>
      </c>
      <c r="CK254" s="68" t="s">
        <v>143</v>
      </c>
      <c r="CL254" s="68" t="s">
        <v>143</v>
      </c>
      <c r="CM254" s="68" t="s">
        <v>143</v>
      </c>
      <c r="CN254" s="68" t="s">
        <v>143</v>
      </c>
      <c r="CO254" s="68" t="s">
        <v>7298</v>
      </c>
      <c r="CP254" s="68" t="s">
        <v>143</v>
      </c>
      <c r="CQ254" s="68" t="s">
        <v>143</v>
      </c>
      <c r="CR254" s="68" t="s">
        <v>143</v>
      </c>
      <c r="CS254" s="68" t="s">
        <v>1</v>
      </c>
      <c r="CT254" s="68" t="s">
        <v>143</v>
      </c>
      <c r="CU254" s="68" t="s">
        <v>1</v>
      </c>
      <c r="CV254" s="68" t="s">
        <v>2092</v>
      </c>
      <c r="CW254" s="68" t="s">
        <v>143</v>
      </c>
      <c r="CX254" s="68" t="s">
        <v>953</v>
      </c>
      <c r="CY254" s="68" t="s">
        <v>166</v>
      </c>
      <c r="CZ254" s="68" t="s">
        <v>506</v>
      </c>
      <c r="DA254" s="68" t="s">
        <v>2495</v>
      </c>
      <c r="DB254" s="68" t="s">
        <v>143</v>
      </c>
      <c r="DC254" s="68" t="s">
        <v>143</v>
      </c>
      <c r="DD254" s="68" t="s">
        <v>279</v>
      </c>
      <c r="DE254" s="68" t="s">
        <v>2419</v>
      </c>
      <c r="DF254" s="68" t="s">
        <v>4175</v>
      </c>
      <c r="DG254" s="68" t="s">
        <v>143</v>
      </c>
      <c r="DH254" s="68" t="s">
        <v>7299</v>
      </c>
      <c r="DI254" s="68" t="s">
        <v>143</v>
      </c>
      <c r="DK254" s="3"/>
    </row>
    <row r="255" spans="1:115" s="68" customFormat="1" hidden="1" x14ac:dyDescent="0.2">
      <c r="A255" s="73">
        <v>45352</v>
      </c>
      <c r="B255" s="3" t="s">
        <v>12718</v>
      </c>
      <c r="C255" s="68">
        <v>126109</v>
      </c>
      <c r="D255" s="68" t="s">
        <v>8546</v>
      </c>
      <c r="E255" s="68" t="s">
        <v>373</v>
      </c>
      <c r="F255" s="69">
        <v>45376</v>
      </c>
      <c r="G255" s="68" t="s">
        <v>165</v>
      </c>
      <c r="H255" s="68" t="s">
        <v>166</v>
      </c>
      <c r="I255" s="70">
        <f t="shared" si="15"/>
        <v>220</v>
      </c>
      <c r="J255" s="70">
        <v>220</v>
      </c>
      <c r="K255" s="71">
        <f t="shared" si="6"/>
        <v>1.0235838368667913E-2</v>
      </c>
      <c r="L255" s="71" t="s">
        <v>953</v>
      </c>
      <c r="M255" s="68" t="s">
        <v>7145</v>
      </c>
      <c r="N255" s="68" t="s">
        <v>960</v>
      </c>
      <c r="O255" s="68" t="s">
        <v>2009</v>
      </c>
      <c r="P255" s="93" t="s">
        <v>8760</v>
      </c>
      <c r="Q255" s="68" t="s">
        <v>170</v>
      </c>
      <c r="R255" s="68" t="s">
        <v>8761</v>
      </c>
      <c r="S255" s="68" t="s">
        <v>8762</v>
      </c>
      <c r="T255" s="68" t="s">
        <v>135</v>
      </c>
      <c r="U255" s="68" t="s">
        <v>135</v>
      </c>
      <c r="V255" s="68" t="s">
        <v>506</v>
      </c>
      <c r="W255" s="68" t="s">
        <v>137</v>
      </c>
      <c r="X255" s="68" t="s">
        <v>173</v>
      </c>
      <c r="Y255" s="68" t="s">
        <v>8763</v>
      </c>
      <c r="Z255" s="68" t="s">
        <v>8764</v>
      </c>
      <c r="AA255" s="68" t="s">
        <v>139</v>
      </c>
      <c r="AB255" s="68" t="s">
        <v>323</v>
      </c>
      <c r="AC255" s="68" t="s">
        <v>5272</v>
      </c>
      <c r="AD255" s="68" t="s">
        <v>143</v>
      </c>
      <c r="AE255" s="68" t="s">
        <v>5272</v>
      </c>
      <c r="AF255" s="68" t="s">
        <v>143</v>
      </c>
      <c r="AG255" s="68" t="s">
        <v>235</v>
      </c>
      <c r="AH255" s="68" t="s">
        <v>141</v>
      </c>
      <c r="AI255" s="68" t="s">
        <v>143</v>
      </c>
      <c r="AJ255" s="68" t="s">
        <v>143</v>
      </c>
      <c r="AK255" s="68" t="s">
        <v>207</v>
      </c>
      <c r="AL255" s="68" t="s">
        <v>8765</v>
      </c>
      <c r="AM255" s="68" t="s">
        <v>5749</v>
      </c>
      <c r="AN255" s="68" t="s">
        <v>143</v>
      </c>
      <c r="AO255" s="68" t="s">
        <v>2013</v>
      </c>
      <c r="AP255" s="68" t="s">
        <v>2014</v>
      </c>
      <c r="AQ255" s="68" t="s">
        <v>2015</v>
      </c>
      <c r="AR255" s="68" t="s">
        <v>250</v>
      </c>
      <c r="AS255" s="68" t="s">
        <v>179</v>
      </c>
      <c r="AT255" s="68" t="s">
        <v>251</v>
      </c>
      <c r="AU255" s="68" t="s">
        <v>2016</v>
      </c>
      <c r="AV255" s="68" t="s">
        <v>145</v>
      </c>
      <c r="AW255" s="68" t="s">
        <v>146</v>
      </c>
      <c r="AX255" s="68" t="s">
        <v>972</v>
      </c>
      <c r="AY255" s="68" t="s">
        <v>148</v>
      </c>
      <c r="AZ255" s="68" t="s">
        <v>139</v>
      </c>
      <c r="BA255" s="68" t="s">
        <v>149</v>
      </c>
      <c r="BB255" s="68" t="s">
        <v>150</v>
      </c>
      <c r="BC255" s="68" t="s">
        <v>156</v>
      </c>
      <c r="BD255" s="68" t="s">
        <v>157</v>
      </c>
      <c r="BE255" s="68" t="s">
        <v>303</v>
      </c>
      <c r="BF255" s="68" t="s">
        <v>8764</v>
      </c>
      <c r="BG255" s="68" t="s">
        <v>5272</v>
      </c>
      <c r="BH255" s="68" t="s">
        <v>143</v>
      </c>
      <c r="BI255" s="68" t="s">
        <v>143</v>
      </c>
      <c r="BJ255" s="68" t="s">
        <v>143</v>
      </c>
      <c r="BK255" s="68" t="s">
        <v>506</v>
      </c>
      <c r="BL255" s="68" t="s">
        <v>143</v>
      </c>
      <c r="BM255" s="68" t="s">
        <v>200</v>
      </c>
      <c r="BN255" s="68" t="s">
        <v>143</v>
      </c>
      <c r="BO255" s="68" t="s">
        <v>373</v>
      </c>
      <c r="BP255" s="68" t="s">
        <v>143</v>
      </c>
      <c r="BQ255" s="68" t="s">
        <v>3485</v>
      </c>
      <c r="BR255" s="68" t="s">
        <v>5352</v>
      </c>
      <c r="BS255" s="68" t="s">
        <v>162</v>
      </c>
      <c r="BT255" s="68" t="s">
        <v>5749</v>
      </c>
      <c r="BU255" s="68" t="s">
        <v>5749</v>
      </c>
      <c r="BV255" s="68" t="s">
        <v>135</v>
      </c>
      <c r="BW255" s="68" t="s">
        <v>135</v>
      </c>
      <c r="BX255" s="68" t="s">
        <v>135</v>
      </c>
      <c r="BY255" s="68" t="s">
        <v>148</v>
      </c>
      <c r="BZ255" s="68" t="s">
        <v>8766</v>
      </c>
      <c r="CA255" s="68" t="s">
        <v>174</v>
      </c>
      <c r="CB255" s="68" t="s">
        <v>143</v>
      </c>
      <c r="CC255" s="68" t="s">
        <v>143</v>
      </c>
      <c r="CD255" s="68" t="s">
        <v>143</v>
      </c>
      <c r="CE255" s="68" t="s">
        <v>143</v>
      </c>
      <c r="CF255" s="68" t="s">
        <v>2261</v>
      </c>
      <c r="CG255" s="68" t="s">
        <v>143</v>
      </c>
      <c r="CH255" s="68" t="s">
        <v>143</v>
      </c>
      <c r="CI255" s="68" t="s">
        <v>143</v>
      </c>
      <c r="CJ255" s="68" t="s">
        <v>5272</v>
      </c>
      <c r="CK255" s="68" t="s">
        <v>143</v>
      </c>
      <c r="CL255" s="68" t="s">
        <v>143</v>
      </c>
      <c r="CM255" s="68" t="s">
        <v>143</v>
      </c>
      <c r="CN255" s="68" t="s">
        <v>143</v>
      </c>
      <c r="CO255" s="68" t="s">
        <v>143</v>
      </c>
      <c r="CP255" s="68" t="s">
        <v>143</v>
      </c>
      <c r="CQ255" s="68" t="s">
        <v>143</v>
      </c>
      <c r="CR255" s="68" t="s">
        <v>143</v>
      </c>
      <c r="CS255" s="68" t="s">
        <v>1</v>
      </c>
      <c r="CT255" s="68" t="s">
        <v>143</v>
      </c>
      <c r="CU255" s="68" t="s">
        <v>1</v>
      </c>
      <c r="CV255" s="68" t="s">
        <v>1985</v>
      </c>
      <c r="CW255" s="68" t="s">
        <v>143</v>
      </c>
      <c r="CX255" s="68" t="s">
        <v>953</v>
      </c>
      <c r="CY255" s="68" t="s">
        <v>166</v>
      </c>
      <c r="CZ255" s="68" t="s">
        <v>506</v>
      </c>
      <c r="DA255" s="68" t="s">
        <v>2007</v>
      </c>
      <c r="DB255" s="68" t="s">
        <v>143</v>
      </c>
      <c r="DC255" s="68" t="s">
        <v>143</v>
      </c>
      <c r="DD255" s="68" t="s">
        <v>373</v>
      </c>
      <c r="DE255" s="68" t="s">
        <v>2419</v>
      </c>
      <c r="DF255" s="68" t="s">
        <v>4175</v>
      </c>
      <c r="DG255" s="68" t="s">
        <v>143</v>
      </c>
      <c r="DH255" s="68" t="s">
        <v>143</v>
      </c>
      <c r="DI255" s="68" t="s">
        <v>143</v>
      </c>
      <c r="DK255" s="3"/>
    </row>
    <row r="256" spans="1:115" s="68" customFormat="1" hidden="1" x14ac:dyDescent="0.2">
      <c r="A256" s="73">
        <v>45352</v>
      </c>
      <c r="B256" s="3" t="s">
        <v>15606</v>
      </c>
      <c r="C256" s="68">
        <v>126248</v>
      </c>
      <c r="D256" s="68" t="s">
        <v>8291</v>
      </c>
      <c r="E256" s="68" t="s">
        <v>373</v>
      </c>
      <c r="F256" s="69">
        <v>45376</v>
      </c>
      <c r="G256" s="68" t="s">
        <v>165</v>
      </c>
      <c r="H256" s="68" t="s">
        <v>166</v>
      </c>
      <c r="I256" s="70">
        <f t="shared" si="15"/>
        <v>58.94</v>
      </c>
      <c r="J256" s="70">
        <v>58.94</v>
      </c>
      <c r="K256" s="71">
        <f t="shared" si="6"/>
        <v>2.7422741520422124E-3</v>
      </c>
      <c r="L256" s="71" t="s">
        <v>316</v>
      </c>
      <c r="M256" s="68" t="s">
        <v>7145</v>
      </c>
      <c r="N256" s="68" t="s">
        <v>960</v>
      </c>
      <c r="O256" s="68" t="s">
        <v>2999</v>
      </c>
      <c r="P256" s="93" t="s">
        <v>879</v>
      </c>
      <c r="Q256" s="68" t="s">
        <v>170</v>
      </c>
      <c r="R256" s="68" t="s">
        <v>143</v>
      </c>
      <c r="S256" s="68" t="s">
        <v>8767</v>
      </c>
      <c r="T256" s="68" t="s">
        <v>135</v>
      </c>
      <c r="U256" s="68" t="s">
        <v>135</v>
      </c>
      <c r="V256" s="68" t="s">
        <v>136</v>
      </c>
      <c r="W256" s="68" t="s">
        <v>137</v>
      </c>
      <c r="X256" s="68" t="s">
        <v>2483</v>
      </c>
      <c r="Y256" s="68" t="s">
        <v>8768</v>
      </c>
      <c r="Z256" s="68" t="s">
        <v>8769</v>
      </c>
      <c r="AA256" s="68" t="s">
        <v>139</v>
      </c>
      <c r="AB256" s="68" t="s">
        <v>226</v>
      </c>
      <c r="AC256" s="68" t="s">
        <v>5272</v>
      </c>
      <c r="AD256" s="68" t="s">
        <v>143</v>
      </c>
      <c r="AE256" s="68" t="s">
        <v>5272</v>
      </c>
      <c r="AF256" s="68" t="s">
        <v>143</v>
      </c>
      <c r="AG256" s="68" t="s">
        <v>235</v>
      </c>
      <c r="AH256" s="68" t="s">
        <v>141</v>
      </c>
      <c r="AI256" s="68" t="s">
        <v>143</v>
      </c>
      <c r="AJ256" s="68" t="s">
        <v>143</v>
      </c>
      <c r="AK256" s="68" t="s">
        <v>207</v>
      </c>
      <c r="AL256" s="68" t="s">
        <v>143</v>
      </c>
      <c r="AM256" s="68" t="s">
        <v>8770</v>
      </c>
      <c r="AN256" s="68" t="s">
        <v>143</v>
      </c>
      <c r="AO256" s="68" t="s">
        <v>3002</v>
      </c>
      <c r="AP256" s="68" t="s">
        <v>3003</v>
      </c>
      <c r="AQ256" s="68" t="s">
        <v>3004</v>
      </c>
      <c r="AR256" s="68" t="s">
        <v>353</v>
      </c>
      <c r="AS256" s="68" t="s">
        <v>231</v>
      </c>
      <c r="AT256" s="68" t="s">
        <v>1091</v>
      </c>
      <c r="AU256" s="68" t="s">
        <v>3005</v>
      </c>
      <c r="AV256" s="68" t="s">
        <v>145</v>
      </c>
      <c r="AW256" s="68" t="s">
        <v>146</v>
      </c>
      <c r="AX256" s="68" t="s">
        <v>972</v>
      </c>
      <c r="AY256" s="68" t="s">
        <v>148</v>
      </c>
      <c r="AZ256" s="68" t="s">
        <v>139</v>
      </c>
      <c r="BA256" s="68" t="s">
        <v>149</v>
      </c>
      <c r="BB256" s="68" t="s">
        <v>150</v>
      </c>
      <c r="BC256" s="68" t="s">
        <v>156</v>
      </c>
      <c r="BD256" s="68" t="s">
        <v>276</v>
      </c>
      <c r="BE256" s="68" t="s">
        <v>143</v>
      </c>
      <c r="BF256" s="68" t="s">
        <v>143</v>
      </c>
      <c r="BG256" s="68" t="s">
        <v>5272</v>
      </c>
      <c r="BH256" s="68" t="s">
        <v>170</v>
      </c>
      <c r="BI256" s="68" t="s">
        <v>8771</v>
      </c>
      <c r="BJ256" s="68" t="s">
        <v>143</v>
      </c>
      <c r="BK256" s="68" t="s">
        <v>136</v>
      </c>
      <c r="BL256" s="68" t="s">
        <v>143</v>
      </c>
      <c r="BM256" s="68" t="s">
        <v>160</v>
      </c>
      <c r="BN256" s="68" t="s">
        <v>160</v>
      </c>
      <c r="BO256" s="68" t="s">
        <v>143</v>
      </c>
      <c r="BP256" s="68" t="s">
        <v>143</v>
      </c>
      <c r="BQ256" s="68" t="s">
        <v>143</v>
      </c>
      <c r="BR256" s="68" t="s">
        <v>5272</v>
      </c>
      <c r="BS256" s="68" t="s">
        <v>1553</v>
      </c>
      <c r="BT256" s="68" t="s">
        <v>8770</v>
      </c>
      <c r="BU256" s="68" t="s">
        <v>8770</v>
      </c>
      <c r="BV256" s="68" t="s">
        <v>135</v>
      </c>
      <c r="BW256" s="68" t="s">
        <v>135</v>
      </c>
      <c r="BX256" s="68" t="s">
        <v>135</v>
      </c>
      <c r="BY256" s="68" t="s">
        <v>148</v>
      </c>
      <c r="BZ256" s="68" t="s">
        <v>6439</v>
      </c>
      <c r="CA256" s="68" t="s">
        <v>174</v>
      </c>
      <c r="CB256" s="68" t="s">
        <v>143</v>
      </c>
      <c r="CC256" s="68" t="s">
        <v>143</v>
      </c>
      <c r="CD256" s="68" t="s">
        <v>143</v>
      </c>
      <c r="CE256" s="68" t="s">
        <v>8772</v>
      </c>
      <c r="CF256" s="68" t="s">
        <v>2261</v>
      </c>
      <c r="CG256" s="68" t="s">
        <v>143</v>
      </c>
      <c r="CH256" s="68" t="s">
        <v>143</v>
      </c>
      <c r="CI256" s="68" t="s">
        <v>143</v>
      </c>
      <c r="CJ256" s="68" t="s">
        <v>5272</v>
      </c>
      <c r="CK256" s="68" t="s">
        <v>143</v>
      </c>
      <c r="CL256" s="68" t="s">
        <v>143</v>
      </c>
      <c r="CM256" s="68" t="s">
        <v>143</v>
      </c>
      <c r="CN256" s="68" t="s">
        <v>143</v>
      </c>
      <c r="CO256" s="68" t="s">
        <v>143</v>
      </c>
      <c r="CP256" s="68" t="s">
        <v>143</v>
      </c>
      <c r="CQ256" s="68" t="s">
        <v>143</v>
      </c>
      <c r="CR256" s="68" t="s">
        <v>143</v>
      </c>
      <c r="CS256" s="68" t="s">
        <v>1</v>
      </c>
      <c r="CT256" s="68" t="s">
        <v>143</v>
      </c>
      <c r="CU256" s="68" t="s">
        <v>1</v>
      </c>
      <c r="CV256" s="68" t="s">
        <v>1985</v>
      </c>
      <c r="CW256" s="68" t="s">
        <v>143</v>
      </c>
      <c r="CX256" s="68" t="s">
        <v>316</v>
      </c>
      <c r="CY256" s="68" t="s">
        <v>166</v>
      </c>
      <c r="CZ256" s="68" t="s">
        <v>136</v>
      </c>
      <c r="DA256" s="68" t="s">
        <v>2495</v>
      </c>
      <c r="DB256" s="68" t="s">
        <v>143</v>
      </c>
      <c r="DC256" s="68" t="s">
        <v>143</v>
      </c>
      <c r="DD256" s="68" t="s">
        <v>373</v>
      </c>
      <c r="DE256" s="68" t="s">
        <v>2419</v>
      </c>
      <c r="DF256" s="68" t="s">
        <v>4175</v>
      </c>
      <c r="DG256" s="68" t="s">
        <v>143</v>
      </c>
      <c r="DH256" s="68" t="s">
        <v>143</v>
      </c>
      <c r="DI256" s="68" t="s">
        <v>143</v>
      </c>
      <c r="DK256" s="3"/>
    </row>
    <row r="257" spans="1:115" s="68" customFormat="1" hidden="1" x14ac:dyDescent="0.2">
      <c r="A257" s="73">
        <v>45352</v>
      </c>
      <c r="B257" s="3" t="s">
        <v>15606</v>
      </c>
      <c r="C257" s="68">
        <v>126249</v>
      </c>
      <c r="D257" s="68" t="s">
        <v>8291</v>
      </c>
      <c r="E257" s="68" t="s">
        <v>373</v>
      </c>
      <c r="F257" s="69">
        <v>45376</v>
      </c>
      <c r="G257" s="68" t="s">
        <v>165</v>
      </c>
      <c r="H257" s="68" t="s">
        <v>166</v>
      </c>
      <c r="I257" s="70">
        <f t="shared" si="15"/>
        <v>108.61</v>
      </c>
      <c r="J257" s="70">
        <v>108.61</v>
      </c>
      <c r="K257" s="71">
        <f t="shared" si="6"/>
        <v>5.0532472964591908E-3</v>
      </c>
      <c r="L257" s="71" t="s">
        <v>316</v>
      </c>
      <c r="M257" s="68" t="s">
        <v>7145</v>
      </c>
      <c r="N257" s="68" t="s">
        <v>960</v>
      </c>
      <c r="O257" s="68" t="s">
        <v>8773</v>
      </c>
      <c r="P257" s="93" t="s">
        <v>879</v>
      </c>
      <c r="Q257" s="68" t="s">
        <v>170</v>
      </c>
      <c r="R257" s="68" t="s">
        <v>143</v>
      </c>
      <c r="S257" s="68" t="s">
        <v>8774</v>
      </c>
      <c r="T257" s="68" t="s">
        <v>135</v>
      </c>
      <c r="U257" s="68" t="s">
        <v>135</v>
      </c>
      <c r="V257" s="68" t="s">
        <v>136</v>
      </c>
      <c r="W257" s="68" t="s">
        <v>137</v>
      </c>
      <c r="X257" s="68" t="s">
        <v>2483</v>
      </c>
      <c r="Y257" s="68" t="s">
        <v>8775</v>
      </c>
      <c r="Z257" s="68" t="s">
        <v>8776</v>
      </c>
      <c r="AA257" s="68" t="s">
        <v>139</v>
      </c>
      <c r="AB257" s="68" t="s">
        <v>226</v>
      </c>
      <c r="AC257" s="68" t="s">
        <v>5272</v>
      </c>
      <c r="AD257" s="68" t="s">
        <v>143</v>
      </c>
      <c r="AE257" s="68" t="s">
        <v>5272</v>
      </c>
      <c r="AF257" s="68" t="s">
        <v>143</v>
      </c>
      <c r="AG257" s="68" t="s">
        <v>235</v>
      </c>
      <c r="AH257" s="68" t="s">
        <v>141</v>
      </c>
      <c r="AI257" s="68" t="s">
        <v>143</v>
      </c>
      <c r="AJ257" s="68" t="s">
        <v>143</v>
      </c>
      <c r="AK257" s="68" t="s">
        <v>207</v>
      </c>
      <c r="AL257" s="68" t="s">
        <v>143</v>
      </c>
      <c r="AM257" s="68" t="s">
        <v>8777</v>
      </c>
      <c r="AN257" s="68" t="s">
        <v>143</v>
      </c>
      <c r="AO257" s="68" t="s">
        <v>8778</v>
      </c>
      <c r="AP257" s="68" t="s">
        <v>8779</v>
      </c>
      <c r="AQ257" s="68" t="s">
        <v>8780</v>
      </c>
      <c r="AR257" s="68" t="s">
        <v>2177</v>
      </c>
      <c r="AS257" s="68" t="s">
        <v>231</v>
      </c>
      <c r="AT257" s="68" t="s">
        <v>8781</v>
      </c>
      <c r="AU257" s="68" t="s">
        <v>8782</v>
      </c>
      <c r="AV257" s="68" t="s">
        <v>145</v>
      </c>
      <c r="AW257" s="68" t="s">
        <v>146</v>
      </c>
      <c r="AX257" s="68" t="s">
        <v>972</v>
      </c>
      <c r="AY257" s="68" t="s">
        <v>148</v>
      </c>
      <c r="AZ257" s="68" t="s">
        <v>139</v>
      </c>
      <c r="BA257" s="68" t="s">
        <v>149</v>
      </c>
      <c r="BB257" s="68" t="s">
        <v>150</v>
      </c>
      <c r="BC257" s="68" t="s">
        <v>156</v>
      </c>
      <c r="BD257" s="68" t="s">
        <v>276</v>
      </c>
      <c r="BE257" s="68" t="s">
        <v>143</v>
      </c>
      <c r="BF257" s="68" t="s">
        <v>143</v>
      </c>
      <c r="BG257" s="68" t="s">
        <v>5272</v>
      </c>
      <c r="BH257" s="68" t="s">
        <v>170</v>
      </c>
      <c r="BI257" s="68" t="s">
        <v>143</v>
      </c>
      <c r="BJ257" s="68" t="s">
        <v>143</v>
      </c>
      <c r="BK257" s="68" t="s">
        <v>136</v>
      </c>
      <c r="BL257" s="68" t="s">
        <v>143</v>
      </c>
      <c r="BM257" s="68" t="s">
        <v>160</v>
      </c>
      <c r="BN257" s="68" t="s">
        <v>160</v>
      </c>
      <c r="BO257" s="68" t="s">
        <v>143</v>
      </c>
      <c r="BP257" s="68" t="s">
        <v>143</v>
      </c>
      <c r="BQ257" s="68" t="s">
        <v>143</v>
      </c>
      <c r="BR257" s="68" t="s">
        <v>5272</v>
      </c>
      <c r="BS257" s="68" t="s">
        <v>1553</v>
      </c>
      <c r="BT257" s="68" t="s">
        <v>8777</v>
      </c>
      <c r="BU257" s="68" t="s">
        <v>8777</v>
      </c>
      <c r="BV257" s="68" t="s">
        <v>135</v>
      </c>
      <c r="BW257" s="68" t="s">
        <v>135</v>
      </c>
      <c r="BX257" s="68" t="s">
        <v>135</v>
      </c>
      <c r="BY257" s="68" t="s">
        <v>148</v>
      </c>
      <c r="BZ257" s="68" t="s">
        <v>6439</v>
      </c>
      <c r="CA257" s="68" t="s">
        <v>174</v>
      </c>
      <c r="CB257" s="68" t="s">
        <v>143</v>
      </c>
      <c r="CC257" s="68" t="s">
        <v>143</v>
      </c>
      <c r="CD257" s="68" t="s">
        <v>143</v>
      </c>
      <c r="CE257" s="68" t="s">
        <v>143</v>
      </c>
      <c r="CF257" s="68" t="s">
        <v>2261</v>
      </c>
      <c r="CG257" s="68" t="s">
        <v>143</v>
      </c>
      <c r="CH257" s="68" t="s">
        <v>143</v>
      </c>
      <c r="CI257" s="68" t="s">
        <v>143</v>
      </c>
      <c r="CJ257" s="68" t="s">
        <v>5272</v>
      </c>
      <c r="CK257" s="68" t="s">
        <v>143</v>
      </c>
      <c r="CL257" s="68" t="s">
        <v>143</v>
      </c>
      <c r="CM257" s="68" t="s">
        <v>143</v>
      </c>
      <c r="CN257" s="68" t="s">
        <v>143</v>
      </c>
      <c r="CO257" s="68" t="s">
        <v>143</v>
      </c>
      <c r="CP257" s="68" t="s">
        <v>143</v>
      </c>
      <c r="CQ257" s="68" t="s">
        <v>143</v>
      </c>
      <c r="CR257" s="68" t="s">
        <v>143</v>
      </c>
      <c r="CS257" s="68" t="s">
        <v>1</v>
      </c>
      <c r="CT257" s="68" t="s">
        <v>143</v>
      </c>
      <c r="CU257" s="68" t="s">
        <v>1</v>
      </c>
      <c r="CV257" s="68" t="s">
        <v>1985</v>
      </c>
      <c r="CW257" s="68" t="s">
        <v>143</v>
      </c>
      <c r="CX257" s="68" t="s">
        <v>316</v>
      </c>
      <c r="CY257" s="68" t="s">
        <v>166</v>
      </c>
      <c r="CZ257" s="68" t="s">
        <v>136</v>
      </c>
      <c r="DA257" s="68" t="s">
        <v>2495</v>
      </c>
      <c r="DB257" s="68" t="s">
        <v>143</v>
      </c>
      <c r="DC257" s="68" t="s">
        <v>143</v>
      </c>
      <c r="DD257" s="68" t="s">
        <v>373</v>
      </c>
      <c r="DE257" s="68" t="s">
        <v>2419</v>
      </c>
      <c r="DF257" s="68" t="s">
        <v>4175</v>
      </c>
      <c r="DG257" s="68" t="s">
        <v>143</v>
      </c>
      <c r="DH257" s="68" t="s">
        <v>143</v>
      </c>
      <c r="DI257" s="68" t="s">
        <v>143</v>
      </c>
      <c r="DK257" s="3"/>
    </row>
    <row r="258" spans="1:115" s="68" customFormat="1" hidden="1" x14ac:dyDescent="0.2">
      <c r="A258" s="73">
        <v>45352</v>
      </c>
      <c r="B258" s="3" t="s">
        <v>12718</v>
      </c>
      <c r="C258" s="68">
        <v>126540</v>
      </c>
      <c r="D258" s="68" t="s">
        <v>8389</v>
      </c>
      <c r="E258" s="68" t="s">
        <v>364</v>
      </c>
      <c r="F258" s="69">
        <v>45378</v>
      </c>
      <c r="G258" s="68" t="s">
        <v>165</v>
      </c>
      <c r="H258" s="68" t="s">
        <v>166</v>
      </c>
      <c r="I258" s="70">
        <f t="shared" si="15"/>
        <v>284.22000000000003</v>
      </c>
      <c r="J258" s="70">
        <v>284.22000000000003</v>
      </c>
      <c r="K258" s="71">
        <f t="shared" si="6"/>
        <v>1.3223772641558156E-2</v>
      </c>
      <c r="L258" s="71" t="s">
        <v>1935</v>
      </c>
      <c r="M258" s="68" t="s">
        <v>7246</v>
      </c>
      <c r="N258" s="68" t="s">
        <v>1056</v>
      </c>
      <c r="O258" s="68" t="s">
        <v>4594</v>
      </c>
      <c r="P258" s="93" t="s">
        <v>8783</v>
      </c>
      <c r="Q258" s="68" t="s">
        <v>170</v>
      </c>
      <c r="R258" s="68" t="s">
        <v>143</v>
      </c>
      <c r="S258" s="68" t="s">
        <v>8784</v>
      </c>
      <c r="T258" s="68" t="s">
        <v>135</v>
      </c>
      <c r="U258" s="68" t="s">
        <v>135</v>
      </c>
      <c r="V258" s="68" t="s">
        <v>506</v>
      </c>
      <c r="W258" s="68" t="s">
        <v>137</v>
      </c>
      <c r="X258" s="68" t="s">
        <v>4880</v>
      </c>
      <c r="Y258" s="68" t="s">
        <v>8785</v>
      </c>
      <c r="Z258" s="68" t="s">
        <v>8786</v>
      </c>
      <c r="AA258" s="68" t="s">
        <v>139</v>
      </c>
      <c r="AB258" s="68" t="s">
        <v>226</v>
      </c>
      <c r="AC258" s="68" t="s">
        <v>5272</v>
      </c>
      <c r="AD258" s="68" t="s">
        <v>143</v>
      </c>
      <c r="AE258" s="68" t="s">
        <v>5272</v>
      </c>
      <c r="AF258" s="68" t="s">
        <v>143</v>
      </c>
      <c r="AG258" s="68" t="s">
        <v>235</v>
      </c>
      <c r="AH258" s="68" t="s">
        <v>141</v>
      </c>
      <c r="AI258" s="68" t="s">
        <v>143</v>
      </c>
      <c r="AJ258" s="68" t="s">
        <v>143</v>
      </c>
      <c r="AK258" s="68" t="s">
        <v>207</v>
      </c>
      <c r="AL258" s="68" t="s">
        <v>8783</v>
      </c>
      <c r="AM258" s="68" t="s">
        <v>8787</v>
      </c>
      <c r="AN258" s="68" t="s">
        <v>143</v>
      </c>
      <c r="AO258" s="68" t="s">
        <v>4598</v>
      </c>
      <c r="AP258" s="68" t="s">
        <v>1229</v>
      </c>
      <c r="AQ258" s="68" t="s">
        <v>4599</v>
      </c>
      <c r="AR258" s="68" t="s">
        <v>178</v>
      </c>
      <c r="AS258" s="68" t="s">
        <v>179</v>
      </c>
      <c r="AT258" s="68" t="s">
        <v>211</v>
      </c>
      <c r="AU258" s="68" t="s">
        <v>4600</v>
      </c>
      <c r="AV258" s="68" t="s">
        <v>145</v>
      </c>
      <c r="AW258" s="68" t="s">
        <v>146</v>
      </c>
      <c r="AX258" s="68" t="s">
        <v>1060</v>
      </c>
      <c r="AY258" s="68" t="s">
        <v>148</v>
      </c>
      <c r="AZ258" s="68" t="s">
        <v>139</v>
      </c>
      <c r="BA258" s="68" t="s">
        <v>149</v>
      </c>
      <c r="BB258" s="68" t="s">
        <v>150</v>
      </c>
      <c r="BC258" s="68" t="s">
        <v>156</v>
      </c>
      <c r="BD258" s="68" t="s">
        <v>276</v>
      </c>
      <c r="BE258" s="68" t="s">
        <v>143</v>
      </c>
      <c r="BF258" s="68" t="s">
        <v>143</v>
      </c>
      <c r="BG258" s="68" t="s">
        <v>5272</v>
      </c>
      <c r="BH258" s="68" t="s">
        <v>143</v>
      </c>
      <c r="BI258" s="68" t="s">
        <v>143</v>
      </c>
      <c r="BJ258" s="68" t="s">
        <v>143</v>
      </c>
      <c r="BK258" s="68" t="s">
        <v>136</v>
      </c>
      <c r="BL258" s="68" t="s">
        <v>143</v>
      </c>
      <c r="BM258" s="68" t="s">
        <v>160</v>
      </c>
      <c r="BN258" s="68" t="s">
        <v>143</v>
      </c>
      <c r="BO258" s="68" t="s">
        <v>364</v>
      </c>
      <c r="BP258" s="68" t="s">
        <v>143</v>
      </c>
      <c r="BQ258" s="68" t="s">
        <v>143</v>
      </c>
      <c r="BR258" s="68" t="s">
        <v>5272</v>
      </c>
      <c r="BS258" s="68" t="s">
        <v>1553</v>
      </c>
      <c r="BT258" s="68" t="s">
        <v>8787</v>
      </c>
      <c r="BU258" s="68" t="s">
        <v>8787</v>
      </c>
      <c r="BV258" s="68" t="s">
        <v>135</v>
      </c>
      <c r="BW258" s="68" t="s">
        <v>135</v>
      </c>
      <c r="BX258" s="68" t="s">
        <v>135</v>
      </c>
      <c r="BY258" s="68" t="s">
        <v>148</v>
      </c>
      <c r="BZ258" s="68" t="s">
        <v>8788</v>
      </c>
      <c r="CA258" s="68" t="s">
        <v>174</v>
      </c>
      <c r="CB258" s="68" t="s">
        <v>143</v>
      </c>
      <c r="CC258" s="68" t="s">
        <v>143</v>
      </c>
      <c r="CD258" s="68" t="s">
        <v>143</v>
      </c>
      <c r="CE258" s="68" t="s">
        <v>143</v>
      </c>
      <c r="CF258" s="68" t="s">
        <v>2261</v>
      </c>
      <c r="CG258" s="68" t="s">
        <v>143</v>
      </c>
      <c r="CH258" s="68" t="s">
        <v>143</v>
      </c>
      <c r="CI258" s="68" t="s">
        <v>143</v>
      </c>
      <c r="CJ258" s="68" t="s">
        <v>5272</v>
      </c>
      <c r="CK258" s="68" t="s">
        <v>143</v>
      </c>
      <c r="CL258" s="68" t="s">
        <v>143</v>
      </c>
      <c r="CM258" s="68" t="s">
        <v>143</v>
      </c>
      <c r="CN258" s="68" t="s">
        <v>143</v>
      </c>
      <c r="CO258" s="68" t="s">
        <v>143</v>
      </c>
      <c r="CP258" s="68" t="s">
        <v>143</v>
      </c>
      <c r="CQ258" s="68" t="s">
        <v>143</v>
      </c>
      <c r="CR258" s="68" t="s">
        <v>143</v>
      </c>
      <c r="CS258" s="68" t="s">
        <v>1</v>
      </c>
      <c r="CT258" s="68" t="s">
        <v>143</v>
      </c>
      <c r="CU258" s="68" t="s">
        <v>1</v>
      </c>
      <c r="CV258" s="68" t="s">
        <v>1985</v>
      </c>
      <c r="CW258" s="68" t="s">
        <v>143</v>
      </c>
      <c r="CX258" s="68" t="s">
        <v>1935</v>
      </c>
      <c r="CY258" s="68" t="s">
        <v>166</v>
      </c>
      <c r="CZ258" s="68" t="s">
        <v>136</v>
      </c>
      <c r="DA258" s="68" t="s">
        <v>2495</v>
      </c>
      <c r="DB258" s="68" t="s">
        <v>143</v>
      </c>
      <c r="DC258" s="68" t="s">
        <v>143</v>
      </c>
      <c r="DD258" s="68" t="s">
        <v>364</v>
      </c>
      <c r="DE258" s="68" t="s">
        <v>2419</v>
      </c>
      <c r="DF258" s="68" t="s">
        <v>7971</v>
      </c>
      <c r="DG258" s="68" t="s">
        <v>143</v>
      </c>
      <c r="DH258" s="68" t="s">
        <v>143</v>
      </c>
      <c r="DI258" s="68" t="s">
        <v>143</v>
      </c>
      <c r="DK258" s="3"/>
    </row>
    <row r="259" spans="1:115" s="68" customFormat="1" hidden="1" x14ac:dyDescent="0.2">
      <c r="A259" s="73">
        <v>45352</v>
      </c>
      <c r="B259" s="3" t="s">
        <v>15606</v>
      </c>
      <c r="C259" s="68">
        <v>126808</v>
      </c>
      <c r="D259" s="68" t="s">
        <v>8143</v>
      </c>
      <c r="E259" s="68" t="s">
        <v>164</v>
      </c>
      <c r="F259" s="69">
        <v>45378</v>
      </c>
      <c r="G259" s="68" t="s">
        <v>165</v>
      </c>
      <c r="H259" s="68" t="s">
        <v>166</v>
      </c>
      <c r="I259" s="70">
        <v>890</v>
      </c>
      <c r="J259" s="70">
        <v>890</v>
      </c>
      <c r="K259" s="71">
        <f t="shared" si="6"/>
        <v>4.1408618855065644E-2</v>
      </c>
      <c r="L259" s="71" t="s">
        <v>316</v>
      </c>
      <c r="M259" s="68" t="s">
        <v>7145</v>
      </c>
      <c r="N259" s="68" t="s">
        <v>1056</v>
      </c>
      <c r="O259" s="68" t="s">
        <v>8789</v>
      </c>
      <c r="P259" s="93" t="s">
        <v>7983</v>
      </c>
      <c r="Q259" s="68" t="s">
        <v>2863</v>
      </c>
      <c r="R259" s="68" t="s">
        <v>143</v>
      </c>
      <c r="S259" s="68" t="s">
        <v>8790</v>
      </c>
      <c r="T259" s="68" t="s">
        <v>135</v>
      </c>
      <c r="U259" s="68" t="s">
        <v>135</v>
      </c>
      <c r="V259" s="68" t="s">
        <v>136</v>
      </c>
      <c r="W259" s="68" t="s">
        <v>137</v>
      </c>
      <c r="X259" s="68" t="s">
        <v>322</v>
      </c>
      <c r="Y259" s="68" t="s">
        <v>8791</v>
      </c>
      <c r="Z259" s="68" t="s">
        <v>8792</v>
      </c>
      <c r="AA259" s="68" t="s">
        <v>139</v>
      </c>
      <c r="AB259" s="68" t="s">
        <v>323</v>
      </c>
      <c r="AC259" s="68" t="s">
        <v>5272</v>
      </c>
      <c r="AD259" s="68" t="s">
        <v>143</v>
      </c>
      <c r="AE259" s="68" t="s">
        <v>8793</v>
      </c>
      <c r="AF259" s="68" t="s">
        <v>143</v>
      </c>
      <c r="AG259" s="68" t="s">
        <v>235</v>
      </c>
      <c r="AH259" s="68" t="s">
        <v>141</v>
      </c>
      <c r="AI259" s="68" t="s">
        <v>143</v>
      </c>
      <c r="AJ259" s="68" t="s">
        <v>8793</v>
      </c>
      <c r="AK259" s="68" t="s">
        <v>207</v>
      </c>
      <c r="AL259" s="68" t="s">
        <v>143</v>
      </c>
      <c r="AM259" s="68" t="s">
        <v>8793</v>
      </c>
      <c r="AN259" s="68" t="s">
        <v>174</v>
      </c>
      <c r="AO259" s="68" t="s">
        <v>2285</v>
      </c>
      <c r="AP259" s="68" t="s">
        <v>2286</v>
      </c>
      <c r="AQ259" s="68" t="s">
        <v>8794</v>
      </c>
      <c r="AR259" s="68" t="s">
        <v>353</v>
      </c>
      <c r="AS259" s="68" t="s">
        <v>231</v>
      </c>
      <c r="AT259" s="68" t="s">
        <v>354</v>
      </c>
      <c r="AU259" s="68" t="s">
        <v>2288</v>
      </c>
      <c r="AV259" s="68" t="s">
        <v>145</v>
      </c>
      <c r="AW259" s="68" t="s">
        <v>146</v>
      </c>
      <c r="AX259" s="68" t="s">
        <v>1060</v>
      </c>
      <c r="AY259" s="68" t="s">
        <v>148</v>
      </c>
      <c r="AZ259" s="68" t="s">
        <v>139</v>
      </c>
      <c r="BA259" s="68" t="s">
        <v>149</v>
      </c>
      <c r="BB259" s="68" t="s">
        <v>150</v>
      </c>
      <c r="BC259" s="68" t="s">
        <v>156</v>
      </c>
      <c r="BD259" s="68" t="s">
        <v>276</v>
      </c>
      <c r="BE259" s="68" t="s">
        <v>143</v>
      </c>
      <c r="BF259" s="68" t="s">
        <v>143</v>
      </c>
      <c r="BG259" s="68" t="s">
        <v>5272</v>
      </c>
      <c r="BH259" s="68" t="s">
        <v>2863</v>
      </c>
      <c r="BI259" s="68" t="s">
        <v>143</v>
      </c>
      <c r="BJ259" s="68" t="s">
        <v>143</v>
      </c>
      <c r="BK259" s="68" t="s">
        <v>136</v>
      </c>
      <c r="BL259" s="68" t="s">
        <v>143</v>
      </c>
      <c r="BM259" s="68" t="s">
        <v>1674</v>
      </c>
      <c r="BN259" s="68" t="s">
        <v>160</v>
      </c>
      <c r="BO259" s="68" t="s">
        <v>143</v>
      </c>
      <c r="BP259" s="68" t="s">
        <v>143</v>
      </c>
      <c r="BQ259" s="68" t="s">
        <v>143</v>
      </c>
      <c r="BR259" s="68" t="s">
        <v>5272</v>
      </c>
      <c r="BS259" s="68" t="s">
        <v>1553</v>
      </c>
      <c r="BT259" s="68" t="s">
        <v>8793</v>
      </c>
      <c r="BU259" s="68" t="s">
        <v>8793</v>
      </c>
      <c r="BV259" s="68" t="s">
        <v>135</v>
      </c>
      <c r="BW259" s="68" t="s">
        <v>135</v>
      </c>
      <c r="BX259" s="68" t="s">
        <v>135</v>
      </c>
      <c r="BY259" s="68" t="s">
        <v>148</v>
      </c>
      <c r="BZ259" s="68" t="s">
        <v>1653</v>
      </c>
      <c r="CA259" s="68" t="s">
        <v>174</v>
      </c>
      <c r="CB259" s="68" t="s">
        <v>143</v>
      </c>
      <c r="CC259" s="68" t="s">
        <v>143</v>
      </c>
      <c r="CD259" s="68" t="s">
        <v>143</v>
      </c>
      <c r="CE259" s="68" t="s">
        <v>8795</v>
      </c>
      <c r="CF259" s="68" t="s">
        <v>2261</v>
      </c>
      <c r="CG259" s="68" t="s">
        <v>2261</v>
      </c>
      <c r="CH259" s="68" t="s">
        <v>143</v>
      </c>
      <c r="CI259" s="68" t="s">
        <v>143</v>
      </c>
      <c r="CJ259" s="68" t="s">
        <v>5272</v>
      </c>
      <c r="CK259" s="68" t="s">
        <v>143</v>
      </c>
      <c r="CL259" s="68" t="s">
        <v>143</v>
      </c>
      <c r="CM259" s="68" t="s">
        <v>143</v>
      </c>
      <c r="CN259" s="68" t="s">
        <v>143</v>
      </c>
      <c r="CO259" s="68" t="s">
        <v>8264</v>
      </c>
      <c r="CP259" s="68" t="s">
        <v>143</v>
      </c>
      <c r="CQ259" s="68" t="s">
        <v>143</v>
      </c>
      <c r="CR259" s="68" t="s">
        <v>143</v>
      </c>
      <c r="CS259" s="68" t="s">
        <v>1</v>
      </c>
      <c r="CT259" s="68" t="s">
        <v>143</v>
      </c>
      <c r="CU259" s="68" t="s">
        <v>1</v>
      </c>
      <c r="CV259" s="68" t="s">
        <v>2092</v>
      </c>
      <c r="CW259" s="68" t="s">
        <v>2092</v>
      </c>
      <c r="CX259" s="68" t="s">
        <v>316</v>
      </c>
      <c r="CY259" s="68" t="s">
        <v>166</v>
      </c>
      <c r="CZ259" s="68" t="s">
        <v>136</v>
      </c>
      <c r="DA259" s="68" t="s">
        <v>2495</v>
      </c>
      <c r="DB259" s="68" t="s">
        <v>143</v>
      </c>
      <c r="DC259" s="68" t="s">
        <v>143</v>
      </c>
      <c r="DD259" s="68" t="s">
        <v>164</v>
      </c>
      <c r="DE259" s="68" t="s">
        <v>2419</v>
      </c>
      <c r="DF259" s="68" t="s">
        <v>7971</v>
      </c>
      <c r="DG259" s="68" t="s">
        <v>143</v>
      </c>
      <c r="DH259" s="68" t="s">
        <v>8265</v>
      </c>
      <c r="DI259" s="68" t="s">
        <v>143</v>
      </c>
      <c r="DK259" s="3"/>
    </row>
    <row r="260" spans="1:115" s="68" customFormat="1" hidden="1" x14ac:dyDescent="0.2">
      <c r="A260" s="73">
        <v>45352</v>
      </c>
      <c r="B260" s="3" t="s">
        <v>12718</v>
      </c>
      <c r="C260" s="68">
        <v>126947</v>
      </c>
      <c r="D260" s="68" t="s">
        <v>8389</v>
      </c>
      <c r="E260" s="68" t="s">
        <v>364</v>
      </c>
      <c r="F260" s="69">
        <v>45379</v>
      </c>
      <c r="G260" s="68" t="s">
        <v>126</v>
      </c>
      <c r="H260" s="68" t="s">
        <v>166</v>
      </c>
      <c r="I260" s="70">
        <f t="shared" ref="I260:I261" si="16">J260</f>
        <v>300</v>
      </c>
      <c r="J260" s="70">
        <v>300</v>
      </c>
      <c r="K260" s="71">
        <f t="shared" ref="K260:K323" si="17">I260/$I$1</f>
        <v>1.395796141181988E-2</v>
      </c>
      <c r="L260" s="71" t="s">
        <v>953</v>
      </c>
      <c r="M260" s="68" t="s">
        <v>7246</v>
      </c>
      <c r="N260" s="68" t="s">
        <v>1065</v>
      </c>
      <c r="O260" s="68" t="s">
        <v>511</v>
      </c>
      <c r="P260" s="93" t="s">
        <v>2118</v>
      </c>
      <c r="Q260" s="68" t="s">
        <v>2863</v>
      </c>
      <c r="R260" s="68" t="s">
        <v>8796</v>
      </c>
      <c r="S260" s="68" t="s">
        <v>2713</v>
      </c>
      <c r="T260" s="68" t="s">
        <v>135</v>
      </c>
      <c r="U260" s="68" t="s">
        <v>135</v>
      </c>
      <c r="V260" s="68" t="s">
        <v>506</v>
      </c>
      <c r="W260" s="68" t="s">
        <v>137</v>
      </c>
      <c r="X260" s="68" t="s">
        <v>173</v>
      </c>
      <c r="Y260" s="68" t="s">
        <v>8797</v>
      </c>
      <c r="Z260" s="68" t="s">
        <v>8798</v>
      </c>
      <c r="AA260" s="68" t="s">
        <v>139</v>
      </c>
      <c r="AB260" s="68" t="s">
        <v>226</v>
      </c>
      <c r="AC260" s="68" t="s">
        <v>5272</v>
      </c>
      <c r="AD260" s="68" t="s">
        <v>143</v>
      </c>
      <c r="AE260" s="68" t="s">
        <v>5272</v>
      </c>
      <c r="AF260" s="68" t="s">
        <v>143</v>
      </c>
      <c r="AG260" s="68" t="s">
        <v>5974</v>
      </c>
      <c r="AH260" s="68" t="s">
        <v>141</v>
      </c>
      <c r="AI260" s="68" t="s">
        <v>143</v>
      </c>
      <c r="AJ260" s="68" t="s">
        <v>143</v>
      </c>
      <c r="AK260" s="68" t="s">
        <v>207</v>
      </c>
      <c r="AL260" s="68" t="s">
        <v>8799</v>
      </c>
      <c r="AM260" s="68" t="s">
        <v>6225</v>
      </c>
      <c r="AN260" s="68" t="s">
        <v>143</v>
      </c>
      <c r="AO260" s="68" t="s">
        <v>227</v>
      </c>
      <c r="AP260" s="68" t="s">
        <v>228</v>
      </c>
      <c r="AQ260" s="68" t="s">
        <v>515</v>
      </c>
      <c r="AR260" s="68" t="s">
        <v>230</v>
      </c>
      <c r="AS260" s="68" t="s">
        <v>231</v>
      </c>
      <c r="AT260" s="68" t="s">
        <v>232</v>
      </c>
      <c r="AU260" s="68" t="s">
        <v>233</v>
      </c>
      <c r="AV260" s="68" t="s">
        <v>631</v>
      </c>
      <c r="AW260" s="68" t="s">
        <v>632</v>
      </c>
      <c r="AX260" s="68" t="s">
        <v>1068</v>
      </c>
      <c r="AY260" s="68" t="s">
        <v>148</v>
      </c>
      <c r="AZ260" s="68" t="s">
        <v>139</v>
      </c>
      <c r="BA260" s="68" t="s">
        <v>149</v>
      </c>
      <c r="BB260" s="68" t="s">
        <v>634</v>
      </c>
      <c r="BC260" s="68" t="s">
        <v>156</v>
      </c>
      <c r="BD260" s="68" t="s">
        <v>157</v>
      </c>
      <c r="BE260" s="68" t="s">
        <v>303</v>
      </c>
      <c r="BF260" s="68" t="s">
        <v>8798</v>
      </c>
      <c r="BG260" s="68" t="s">
        <v>5272</v>
      </c>
      <c r="BH260" s="68" t="s">
        <v>143</v>
      </c>
      <c r="BI260" s="68" t="s">
        <v>143</v>
      </c>
      <c r="BJ260" s="68" t="s">
        <v>143</v>
      </c>
      <c r="BK260" s="68" t="s">
        <v>506</v>
      </c>
      <c r="BL260" s="68" t="s">
        <v>143</v>
      </c>
      <c r="BM260" s="68" t="s">
        <v>160</v>
      </c>
      <c r="BN260" s="68" t="s">
        <v>143</v>
      </c>
      <c r="BO260" s="68" t="s">
        <v>364</v>
      </c>
      <c r="BP260" s="68" t="s">
        <v>143</v>
      </c>
      <c r="BQ260" s="68" t="s">
        <v>8800</v>
      </c>
      <c r="BR260" s="68" t="s">
        <v>5352</v>
      </c>
      <c r="BS260" s="68" t="s">
        <v>162</v>
      </c>
      <c r="BT260" s="68" t="s">
        <v>6225</v>
      </c>
      <c r="BU260" s="68" t="s">
        <v>6225</v>
      </c>
      <c r="BV260" s="68" t="s">
        <v>135</v>
      </c>
      <c r="BW260" s="68" t="s">
        <v>135</v>
      </c>
      <c r="BX260" s="68" t="s">
        <v>135</v>
      </c>
      <c r="BY260" s="68" t="s">
        <v>148</v>
      </c>
      <c r="BZ260" s="68" t="s">
        <v>8801</v>
      </c>
      <c r="CA260" s="68" t="s">
        <v>174</v>
      </c>
      <c r="CB260" s="68" t="s">
        <v>143</v>
      </c>
      <c r="CC260" s="68" t="s">
        <v>143</v>
      </c>
      <c r="CD260" s="68" t="s">
        <v>143</v>
      </c>
      <c r="CE260" s="68" t="s">
        <v>143</v>
      </c>
      <c r="CF260" s="68" t="s">
        <v>2261</v>
      </c>
      <c r="CG260" s="68" t="s">
        <v>143</v>
      </c>
      <c r="CH260" s="68" t="s">
        <v>143</v>
      </c>
      <c r="CI260" s="68" t="s">
        <v>143</v>
      </c>
      <c r="CJ260" s="68" t="s">
        <v>5272</v>
      </c>
      <c r="CK260" s="68" t="s">
        <v>143</v>
      </c>
      <c r="CL260" s="68" t="s">
        <v>143</v>
      </c>
      <c r="CM260" s="68" t="s">
        <v>143</v>
      </c>
      <c r="CN260" s="68" t="s">
        <v>143</v>
      </c>
      <c r="CO260" s="68" t="s">
        <v>143</v>
      </c>
      <c r="CP260" s="68" t="s">
        <v>143</v>
      </c>
      <c r="CQ260" s="68" t="s">
        <v>143</v>
      </c>
      <c r="CR260" s="68" t="s">
        <v>143</v>
      </c>
      <c r="CS260" s="68" t="s">
        <v>1</v>
      </c>
      <c r="CT260" s="68" t="s">
        <v>143</v>
      </c>
      <c r="CU260" s="68" t="s">
        <v>1</v>
      </c>
      <c r="CV260" s="68" t="s">
        <v>1985</v>
      </c>
      <c r="CW260" s="68" t="s">
        <v>143</v>
      </c>
      <c r="CX260" s="68" t="s">
        <v>953</v>
      </c>
      <c r="CY260" s="68" t="s">
        <v>166</v>
      </c>
      <c r="CZ260" s="68" t="s">
        <v>506</v>
      </c>
      <c r="DA260" s="68" t="s">
        <v>2007</v>
      </c>
      <c r="DB260" s="68" t="s">
        <v>143</v>
      </c>
      <c r="DC260" s="68" t="s">
        <v>143</v>
      </c>
      <c r="DD260" s="68" t="s">
        <v>364</v>
      </c>
      <c r="DE260" s="68" t="s">
        <v>2419</v>
      </c>
      <c r="DF260" s="68" t="s">
        <v>935</v>
      </c>
      <c r="DG260" s="68" t="s">
        <v>143</v>
      </c>
      <c r="DH260" s="68" t="s">
        <v>143</v>
      </c>
      <c r="DI260" s="68" t="s">
        <v>143</v>
      </c>
      <c r="DK260" s="3"/>
    </row>
    <row r="261" spans="1:115" s="68" customFormat="1" hidden="1" x14ac:dyDescent="0.2">
      <c r="A261" s="73">
        <v>45352</v>
      </c>
      <c r="B261" s="3" t="s">
        <v>15606</v>
      </c>
      <c r="C261" s="68">
        <v>127032</v>
      </c>
      <c r="D261" s="68" t="s">
        <v>8802</v>
      </c>
      <c r="E261" s="68" t="s">
        <v>373</v>
      </c>
      <c r="F261" s="69">
        <v>45379</v>
      </c>
      <c r="G261" s="68" t="s">
        <v>257</v>
      </c>
      <c r="H261" s="68" t="s">
        <v>166</v>
      </c>
      <c r="I261" s="70">
        <f t="shared" si="16"/>
        <v>150</v>
      </c>
      <c r="J261" s="70">
        <v>150</v>
      </c>
      <c r="K261" s="71">
        <f t="shared" si="17"/>
        <v>6.97898070590994E-3</v>
      </c>
      <c r="L261" s="71" t="s">
        <v>316</v>
      </c>
      <c r="M261" s="68" t="s">
        <v>7145</v>
      </c>
      <c r="N261" s="68" t="s">
        <v>980</v>
      </c>
      <c r="O261" s="68" t="s">
        <v>5541</v>
      </c>
      <c r="P261" s="93" t="s">
        <v>8713</v>
      </c>
      <c r="Q261" s="68" t="s">
        <v>170</v>
      </c>
      <c r="R261" s="68" t="s">
        <v>8803</v>
      </c>
      <c r="S261" s="68" t="s">
        <v>1321</v>
      </c>
      <c r="T261" s="68" t="s">
        <v>135</v>
      </c>
      <c r="U261" s="68" t="s">
        <v>135</v>
      </c>
      <c r="V261" s="68" t="s">
        <v>506</v>
      </c>
      <c r="W261" s="68" t="s">
        <v>137</v>
      </c>
      <c r="X261" s="68" t="s">
        <v>4976</v>
      </c>
      <c r="Y261" s="68" t="s">
        <v>8804</v>
      </c>
      <c r="Z261" s="68" t="s">
        <v>8805</v>
      </c>
      <c r="AA261" s="68" t="s">
        <v>139</v>
      </c>
      <c r="AB261" s="68" t="s">
        <v>323</v>
      </c>
      <c r="AC261" s="68" t="s">
        <v>5272</v>
      </c>
      <c r="AD261" s="68" t="s">
        <v>143</v>
      </c>
      <c r="AE261" s="68" t="s">
        <v>5272</v>
      </c>
      <c r="AF261" s="68" t="s">
        <v>8806</v>
      </c>
      <c r="AG261" s="68" t="s">
        <v>5675</v>
      </c>
      <c r="AH261" s="68" t="s">
        <v>265</v>
      </c>
      <c r="AI261" s="68" t="s">
        <v>143</v>
      </c>
      <c r="AJ261" s="68" t="s">
        <v>143</v>
      </c>
      <c r="AK261" s="68" t="s">
        <v>207</v>
      </c>
      <c r="AL261" s="68" t="s">
        <v>143</v>
      </c>
      <c r="AM261" s="68" t="s">
        <v>6588</v>
      </c>
      <c r="AN261" s="68" t="s">
        <v>143</v>
      </c>
      <c r="AO261" s="68" t="s">
        <v>5544</v>
      </c>
      <c r="AP261" s="68" t="s">
        <v>1323</v>
      </c>
      <c r="AQ261" s="68" t="s">
        <v>5545</v>
      </c>
      <c r="AR261" s="68" t="s">
        <v>353</v>
      </c>
      <c r="AS261" s="68" t="s">
        <v>231</v>
      </c>
      <c r="AT261" s="68" t="s">
        <v>492</v>
      </c>
      <c r="AU261" s="68" t="s">
        <v>1325</v>
      </c>
      <c r="AV261" s="68" t="s">
        <v>990</v>
      </c>
      <c r="AW261" s="68" t="s">
        <v>273</v>
      </c>
      <c r="AX261" s="68" t="s">
        <v>991</v>
      </c>
      <c r="AY261" s="68" t="s">
        <v>148</v>
      </c>
      <c r="AZ261" s="68" t="s">
        <v>139</v>
      </c>
      <c r="BA261" s="68" t="s">
        <v>154</v>
      </c>
      <c r="BB261" s="68" t="s">
        <v>992</v>
      </c>
      <c r="BC261" s="68" t="s">
        <v>156</v>
      </c>
      <c r="BD261" s="68" t="s">
        <v>157</v>
      </c>
      <c r="BE261" s="68" t="s">
        <v>303</v>
      </c>
      <c r="BF261" s="68" t="s">
        <v>8805</v>
      </c>
      <c r="BG261" s="68" t="s">
        <v>5272</v>
      </c>
      <c r="BH261" s="68" t="s">
        <v>143</v>
      </c>
      <c r="BI261" s="68" t="s">
        <v>143</v>
      </c>
      <c r="BJ261" s="68" t="s">
        <v>143</v>
      </c>
      <c r="BK261" s="68" t="s">
        <v>136</v>
      </c>
      <c r="BL261" s="68" t="s">
        <v>143</v>
      </c>
      <c r="BM261" s="68" t="s">
        <v>200</v>
      </c>
      <c r="BN261" s="68" t="s">
        <v>143</v>
      </c>
      <c r="BO261" s="68" t="s">
        <v>373</v>
      </c>
      <c r="BP261" s="68" t="s">
        <v>143</v>
      </c>
      <c r="BQ261" s="68" t="s">
        <v>620</v>
      </c>
      <c r="BR261" s="68" t="s">
        <v>5352</v>
      </c>
      <c r="BS261" s="68" t="s">
        <v>162</v>
      </c>
      <c r="BT261" s="68" t="s">
        <v>6588</v>
      </c>
      <c r="BU261" s="68" t="s">
        <v>6588</v>
      </c>
      <c r="BV261" s="68" t="s">
        <v>135</v>
      </c>
      <c r="BW261" s="68" t="s">
        <v>135</v>
      </c>
      <c r="BX261" s="68" t="s">
        <v>135</v>
      </c>
      <c r="BY261" s="68" t="s">
        <v>148</v>
      </c>
      <c r="BZ261" s="68" t="s">
        <v>1327</v>
      </c>
      <c r="CA261" s="68" t="s">
        <v>174</v>
      </c>
      <c r="CB261" s="68" t="s">
        <v>143</v>
      </c>
      <c r="CC261" s="68" t="s">
        <v>143</v>
      </c>
      <c r="CD261" s="68" t="s">
        <v>143</v>
      </c>
      <c r="CE261" s="68" t="s">
        <v>4725</v>
      </c>
      <c r="CF261" s="68" t="s">
        <v>2261</v>
      </c>
      <c r="CG261" s="68" t="s">
        <v>143</v>
      </c>
      <c r="CH261" s="68" t="s">
        <v>143</v>
      </c>
      <c r="CI261" s="68" t="s">
        <v>143</v>
      </c>
      <c r="CJ261" s="68" t="s">
        <v>5272</v>
      </c>
      <c r="CK261" s="68" t="s">
        <v>143</v>
      </c>
      <c r="CL261" s="68" t="s">
        <v>143</v>
      </c>
      <c r="CM261" s="68" t="s">
        <v>143</v>
      </c>
      <c r="CN261" s="68" t="s">
        <v>143</v>
      </c>
      <c r="CO261" s="68" t="s">
        <v>6694</v>
      </c>
      <c r="CP261" s="68" t="s">
        <v>143</v>
      </c>
      <c r="CQ261" s="68" t="s">
        <v>143</v>
      </c>
      <c r="CR261" s="68" t="s">
        <v>143</v>
      </c>
      <c r="CS261" s="68" t="s">
        <v>1</v>
      </c>
      <c r="CT261" s="68" t="s">
        <v>143</v>
      </c>
      <c r="CU261" s="68" t="s">
        <v>1</v>
      </c>
      <c r="CV261" s="68" t="s">
        <v>1985</v>
      </c>
      <c r="CW261" s="68" t="s">
        <v>143</v>
      </c>
      <c r="CX261" s="68" t="s">
        <v>316</v>
      </c>
      <c r="CY261" s="68" t="s">
        <v>166</v>
      </c>
      <c r="CZ261" s="68" t="s">
        <v>136</v>
      </c>
      <c r="DA261" s="68" t="s">
        <v>2007</v>
      </c>
      <c r="DB261" s="68" t="s">
        <v>143</v>
      </c>
      <c r="DC261" s="68" t="s">
        <v>143</v>
      </c>
      <c r="DD261" s="68" t="s">
        <v>373</v>
      </c>
      <c r="DE261" s="68" t="s">
        <v>2419</v>
      </c>
      <c r="DF261" s="68" t="s">
        <v>935</v>
      </c>
      <c r="DG261" s="68" t="s">
        <v>143</v>
      </c>
      <c r="DH261" s="68" t="s">
        <v>7692</v>
      </c>
      <c r="DI261" s="68" t="s">
        <v>143</v>
      </c>
      <c r="DK261" s="3"/>
    </row>
    <row r="262" spans="1:115" s="68" customFormat="1" hidden="1" x14ac:dyDescent="0.2">
      <c r="A262" s="73">
        <v>45352</v>
      </c>
      <c r="B262" s="3" t="s">
        <v>15606</v>
      </c>
      <c r="C262" s="68">
        <v>127170</v>
      </c>
      <c r="D262" s="68" t="s">
        <v>8143</v>
      </c>
      <c r="E262" s="68" t="s">
        <v>164</v>
      </c>
      <c r="F262" s="69">
        <v>45379</v>
      </c>
      <c r="G262" s="68" t="s">
        <v>165</v>
      </c>
      <c r="H262" s="68" t="s">
        <v>166</v>
      </c>
      <c r="I262" s="70">
        <v>330</v>
      </c>
      <c r="J262" s="70">
        <v>330</v>
      </c>
      <c r="K262" s="71">
        <f t="shared" si="17"/>
        <v>1.5353757553001869E-2</v>
      </c>
      <c r="L262" s="71" t="s">
        <v>316</v>
      </c>
      <c r="M262" s="68" t="s">
        <v>7145</v>
      </c>
      <c r="N262" s="68" t="s">
        <v>960</v>
      </c>
      <c r="O262" s="68" t="s">
        <v>540</v>
      </c>
      <c r="P262" s="93" t="s">
        <v>7983</v>
      </c>
      <c r="Q262" s="68" t="s">
        <v>170</v>
      </c>
      <c r="R262" s="68" t="s">
        <v>8807</v>
      </c>
      <c r="S262" s="68" t="s">
        <v>8808</v>
      </c>
      <c r="T262" s="68" t="s">
        <v>135</v>
      </c>
      <c r="U262" s="68" t="s">
        <v>135</v>
      </c>
      <c r="V262" s="68" t="s">
        <v>136</v>
      </c>
      <c r="W262" s="68" t="s">
        <v>137</v>
      </c>
      <c r="X262" s="68" t="s">
        <v>322</v>
      </c>
      <c r="Y262" s="68" t="s">
        <v>8809</v>
      </c>
      <c r="Z262" s="68" t="s">
        <v>8810</v>
      </c>
      <c r="AA262" s="68" t="s">
        <v>139</v>
      </c>
      <c r="AB262" s="68" t="s">
        <v>323</v>
      </c>
      <c r="AC262" s="68" t="s">
        <v>5272</v>
      </c>
      <c r="AD262" s="68" t="s">
        <v>143</v>
      </c>
      <c r="AE262" s="68" t="s">
        <v>8811</v>
      </c>
      <c r="AF262" s="68" t="s">
        <v>143</v>
      </c>
      <c r="AG262" s="68" t="s">
        <v>235</v>
      </c>
      <c r="AH262" s="68" t="s">
        <v>141</v>
      </c>
      <c r="AI262" s="68" t="s">
        <v>143</v>
      </c>
      <c r="AJ262" s="68" t="s">
        <v>8811</v>
      </c>
      <c r="AK262" s="68" t="s">
        <v>207</v>
      </c>
      <c r="AL262" s="68" t="s">
        <v>143</v>
      </c>
      <c r="AM262" s="68" t="s">
        <v>8811</v>
      </c>
      <c r="AN262" s="68" t="s">
        <v>174</v>
      </c>
      <c r="AO262" s="68" t="s">
        <v>544</v>
      </c>
      <c r="AP262" s="68" t="s">
        <v>325</v>
      </c>
      <c r="AQ262" s="68" t="s">
        <v>545</v>
      </c>
      <c r="AR262" s="68" t="s">
        <v>178</v>
      </c>
      <c r="AS262" s="68" t="s">
        <v>179</v>
      </c>
      <c r="AT262" s="68" t="s">
        <v>327</v>
      </c>
      <c r="AU262" s="68" t="s">
        <v>328</v>
      </c>
      <c r="AV262" s="68" t="s">
        <v>145</v>
      </c>
      <c r="AW262" s="68" t="s">
        <v>146</v>
      </c>
      <c r="AX262" s="68" t="s">
        <v>972</v>
      </c>
      <c r="AY262" s="68" t="s">
        <v>148</v>
      </c>
      <c r="AZ262" s="68" t="s">
        <v>139</v>
      </c>
      <c r="BA262" s="68" t="s">
        <v>149</v>
      </c>
      <c r="BB262" s="68" t="s">
        <v>150</v>
      </c>
      <c r="BC262" s="68" t="s">
        <v>156</v>
      </c>
      <c r="BD262" s="68" t="s">
        <v>157</v>
      </c>
      <c r="BE262" s="68" t="s">
        <v>303</v>
      </c>
      <c r="BF262" s="68" t="s">
        <v>8810</v>
      </c>
      <c r="BG262" s="68" t="s">
        <v>5272</v>
      </c>
      <c r="BH262" s="68" t="s">
        <v>170</v>
      </c>
      <c r="BI262" s="68" t="s">
        <v>8812</v>
      </c>
      <c r="BJ262" s="68" t="s">
        <v>143</v>
      </c>
      <c r="BK262" s="68" t="s">
        <v>136</v>
      </c>
      <c r="BL262" s="68" t="s">
        <v>143</v>
      </c>
      <c r="BM262" s="68" t="s">
        <v>160</v>
      </c>
      <c r="BN262" s="68" t="s">
        <v>160</v>
      </c>
      <c r="BO262" s="68" t="s">
        <v>143</v>
      </c>
      <c r="BP262" s="68" t="s">
        <v>143</v>
      </c>
      <c r="BQ262" s="68" t="s">
        <v>1233</v>
      </c>
      <c r="BR262" s="68" t="s">
        <v>5352</v>
      </c>
      <c r="BS262" s="68" t="s">
        <v>162</v>
      </c>
      <c r="BT262" s="68" t="s">
        <v>8811</v>
      </c>
      <c r="BU262" s="68" t="s">
        <v>8811</v>
      </c>
      <c r="BV262" s="68" t="s">
        <v>135</v>
      </c>
      <c r="BW262" s="68" t="s">
        <v>135</v>
      </c>
      <c r="BX262" s="68" t="s">
        <v>135</v>
      </c>
      <c r="BY262" s="68" t="s">
        <v>148</v>
      </c>
      <c r="BZ262" s="68" t="s">
        <v>1653</v>
      </c>
      <c r="CA262" s="68" t="s">
        <v>174</v>
      </c>
      <c r="CB262" s="68" t="s">
        <v>143</v>
      </c>
      <c r="CC262" s="68" t="s">
        <v>143</v>
      </c>
      <c r="CD262" s="68" t="s">
        <v>143</v>
      </c>
      <c r="CE262" s="68" t="s">
        <v>8813</v>
      </c>
      <c r="CF262" s="68" t="s">
        <v>2261</v>
      </c>
      <c r="CG262" s="68" t="s">
        <v>2261</v>
      </c>
      <c r="CH262" s="68" t="s">
        <v>143</v>
      </c>
      <c r="CI262" s="68" t="s">
        <v>143</v>
      </c>
      <c r="CJ262" s="68" t="s">
        <v>5272</v>
      </c>
      <c r="CK262" s="68" t="s">
        <v>143</v>
      </c>
      <c r="CL262" s="68" t="s">
        <v>143</v>
      </c>
      <c r="CM262" s="68" t="s">
        <v>143</v>
      </c>
      <c r="CN262" s="68" t="s">
        <v>143</v>
      </c>
      <c r="CO262" s="68" t="s">
        <v>8814</v>
      </c>
      <c r="CP262" s="68" t="s">
        <v>143</v>
      </c>
      <c r="CQ262" s="68" t="s">
        <v>143</v>
      </c>
      <c r="CR262" s="68" t="s">
        <v>143</v>
      </c>
      <c r="CS262" s="68" t="s">
        <v>1</v>
      </c>
      <c r="CT262" s="68" t="s">
        <v>143</v>
      </c>
      <c r="CU262" s="68" t="s">
        <v>1</v>
      </c>
      <c r="CV262" s="68" t="s">
        <v>1985</v>
      </c>
      <c r="CW262" s="68" t="s">
        <v>1985</v>
      </c>
      <c r="CX262" s="68" t="s">
        <v>316</v>
      </c>
      <c r="CY262" s="68" t="s">
        <v>166</v>
      </c>
      <c r="CZ262" s="68" t="s">
        <v>136</v>
      </c>
      <c r="DA262" s="68" t="s">
        <v>1986</v>
      </c>
      <c r="DB262" s="68" t="s">
        <v>143</v>
      </c>
      <c r="DC262" s="68" t="s">
        <v>143</v>
      </c>
      <c r="DD262" s="68" t="s">
        <v>164</v>
      </c>
      <c r="DE262" s="68" t="s">
        <v>2419</v>
      </c>
      <c r="DF262" s="68" t="s">
        <v>935</v>
      </c>
      <c r="DG262" s="68" t="s">
        <v>143</v>
      </c>
      <c r="DH262" s="68" t="s">
        <v>8815</v>
      </c>
      <c r="DI262" s="68" t="s">
        <v>143</v>
      </c>
      <c r="DK262" s="3"/>
    </row>
    <row r="263" spans="1:115" s="68" customFormat="1" ht="25.5" hidden="1" x14ac:dyDescent="0.2">
      <c r="A263" s="73">
        <v>45352</v>
      </c>
      <c r="B263" s="3" t="s">
        <v>15606</v>
      </c>
      <c r="C263" s="68">
        <v>127232</v>
      </c>
      <c r="D263" s="68" t="s">
        <v>8143</v>
      </c>
      <c r="E263" s="68" t="s">
        <v>164</v>
      </c>
      <c r="F263" s="69">
        <v>45379</v>
      </c>
      <c r="G263" s="68" t="s">
        <v>165</v>
      </c>
      <c r="H263" s="68" t="s">
        <v>166</v>
      </c>
      <c r="I263" s="70">
        <v>1209.5899999999999</v>
      </c>
      <c r="J263" s="70">
        <v>1209.5899999999999</v>
      </c>
      <c r="K263" s="71">
        <f t="shared" si="17"/>
        <v>5.6278035147077361E-2</v>
      </c>
      <c r="L263" s="71" t="s">
        <v>342</v>
      </c>
      <c r="M263" s="68" t="s">
        <v>7145</v>
      </c>
      <c r="N263" s="68" t="s">
        <v>960</v>
      </c>
      <c r="O263" s="68" t="s">
        <v>4822</v>
      </c>
      <c r="P263" s="93" t="s">
        <v>8816</v>
      </c>
      <c r="Q263" s="68" t="s">
        <v>170</v>
      </c>
      <c r="R263" s="68" t="s">
        <v>143</v>
      </c>
      <c r="S263" s="68" t="s">
        <v>8817</v>
      </c>
      <c r="T263" s="68" t="s">
        <v>3596</v>
      </c>
      <c r="U263" s="68" t="s">
        <v>8818</v>
      </c>
      <c r="V263" s="68" t="s">
        <v>136</v>
      </c>
      <c r="W263" s="68" t="s">
        <v>137</v>
      </c>
      <c r="X263" s="68" t="s">
        <v>349</v>
      </c>
      <c r="Y263" s="68" t="s">
        <v>8819</v>
      </c>
      <c r="Z263" s="68" t="s">
        <v>8820</v>
      </c>
      <c r="AA263" s="68" t="s">
        <v>139</v>
      </c>
      <c r="AB263" s="68" t="s">
        <v>323</v>
      </c>
      <c r="AC263" s="68" t="s">
        <v>5272</v>
      </c>
      <c r="AD263" s="68" t="s">
        <v>143</v>
      </c>
      <c r="AE263" s="68" t="s">
        <v>8821</v>
      </c>
      <c r="AF263" s="68" t="s">
        <v>143</v>
      </c>
      <c r="AG263" s="68" t="s">
        <v>235</v>
      </c>
      <c r="AH263" s="68" t="s">
        <v>141</v>
      </c>
      <c r="AI263" s="68" t="s">
        <v>143</v>
      </c>
      <c r="AJ263" s="68" t="s">
        <v>8821</v>
      </c>
      <c r="AK263" s="68" t="s">
        <v>207</v>
      </c>
      <c r="AL263" s="68" t="s">
        <v>143</v>
      </c>
      <c r="AM263" s="68" t="s">
        <v>8821</v>
      </c>
      <c r="AN263" s="68" t="s">
        <v>174</v>
      </c>
      <c r="AO263" s="68" t="s">
        <v>4828</v>
      </c>
      <c r="AP263" s="68" t="s">
        <v>4828</v>
      </c>
      <c r="AQ263" s="68" t="s">
        <v>309</v>
      </c>
      <c r="AR263" s="68" t="s">
        <v>1412</v>
      </c>
      <c r="AS263" s="68" t="s">
        <v>431</v>
      </c>
      <c r="AT263" s="68" t="s">
        <v>4828</v>
      </c>
      <c r="AU263" s="68" t="s">
        <v>4828</v>
      </c>
      <c r="AV263" s="68" t="s">
        <v>145</v>
      </c>
      <c r="AW263" s="68" t="s">
        <v>146</v>
      </c>
      <c r="AX263" s="68" t="s">
        <v>972</v>
      </c>
      <c r="AY263" s="68" t="s">
        <v>148</v>
      </c>
      <c r="AZ263" s="68" t="s">
        <v>139</v>
      </c>
      <c r="BA263" s="68" t="s">
        <v>149</v>
      </c>
      <c r="BB263" s="68" t="s">
        <v>150</v>
      </c>
      <c r="BC263" s="68" t="s">
        <v>156</v>
      </c>
      <c r="BD263" s="68" t="s">
        <v>276</v>
      </c>
      <c r="BE263" s="68" t="s">
        <v>143</v>
      </c>
      <c r="BF263" s="68" t="s">
        <v>143</v>
      </c>
      <c r="BG263" s="68" t="s">
        <v>5272</v>
      </c>
      <c r="BH263" s="68" t="s">
        <v>143</v>
      </c>
      <c r="BI263" s="68" t="s">
        <v>143</v>
      </c>
      <c r="BJ263" s="68" t="s">
        <v>143</v>
      </c>
      <c r="BK263" s="68" t="s">
        <v>136</v>
      </c>
      <c r="BL263" s="68" t="s">
        <v>143</v>
      </c>
      <c r="BM263" s="68" t="s">
        <v>160</v>
      </c>
      <c r="BN263" s="68" t="s">
        <v>160</v>
      </c>
      <c r="BO263" s="68" t="s">
        <v>143</v>
      </c>
      <c r="BP263" s="68" t="s">
        <v>143</v>
      </c>
      <c r="BQ263" s="68" t="s">
        <v>143</v>
      </c>
      <c r="BR263" s="68" t="s">
        <v>5272</v>
      </c>
      <c r="BS263" s="68" t="s">
        <v>5520</v>
      </c>
      <c r="BT263" s="68" t="s">
        <v>8821</v>
      </c>
      <c r="BU263" s="68" t="s">
        <v>8821</v>
      </c>
      <c r="BV263" s="68" t="s">
        <v>135</v>
      </c>
      <c r="BW263" s="68" t="s">
        <v>8822</v>
      </c>
      <c r="BX263" s="68" t="s">
        <v>135</v>
      </c>
      <c r="BY263" s="68" t="s">
        <v>148</v>
      </c>
      <c r="BZ263" s="68" t="s">
        <v>8823</v>
      </c>
      <c r="CA263" s="68" t="s">
        <v>174</v>
      </c>
      <c r="CB263" s="68" t="s">
        <v>143</v>
      </c>
      <c r="CC263" s="68" t="s">
        <v>143</v>
      </c>
      <c r="CD263" s="68" t="s">
        <v>362</v>
      </c>
      <c r="CE263" s="68" t="s">
        <v>8816</v>
      </c>
      <c r="CF263" s="68" t="s">
        <v>2261</v>
      </c>
      <c r="CG263" s="68" t="s">
        <v>2261</v>
      </c>
      <c r="CH263" s="68" t="s">
        <v>143</v>
      </c>
      <c r="CI263" s="68" t="s">
        <v>143</v>
      </c>
      <c r="CJ263" s="68" t="s">
        <v>5272</v>
      </c>
      <c r="CK263" s="68" t="s">
        <v>143</v>
      </c>
      <c r="CL263" s="68" t="s">
        <v>143</v>
      </c>
      <c r="CM263" s="68" t="s">
        <v>143</v>
      </c>
      <c r="CN263" s="68" t="s">
        <v>143</v>
      </c>
      <c r="CO263" s="68" t="s">
        <v>143</v>
      </c>
      <c r="CP263" s="68" t="s">
        <v>143</v>
      </c>
      <c r="CQ263" s="68" t="s">
        <v>143</v>
      </c>
      <c r="CR263" s="68" t="s">
        <v>143</v>
      </c>
      <c r="CS263" s="68" t="s">
        <v>1</v>
      </c>
      <c r="CT263" s="68" t="s">
        <v>143</v>
      </c>
      <c r="CU263" s="68" t="s">
        <v>1</v>
      </c>
      <c r="CV263" s="68" t="s">
        <v>2092</v>
      </c>
      <c r="CW263" s="68" t="s">
        <v>2092</v>
      </c>
      <c r="CX263" s="68" t="s">
        <v>342</v>
      </c>
      <c r="CY263" s="68" t="s">
        <v>166</v>
      </c>
      <c r="CZ263" s="68" t="s">
        <v>136</v>
      </c>
      <c r="DA263" s="68" t="s">
        <v>2495</v>
      </c>
      <c r="DB263" s="68" t="s">
        <v>143</v>
      </c>
      <c r="DC263" s="68" t="s">
        <v>143</v>
      </c>
      <c r="DD263" s="68" t="s">
        <v>164</v>
      </c>
      <c r="DE263" s="68" t="s">
        <v>2419</v>
      </c>
      <c r="DF263" s="68" t="s">
        <v>935</v>
      </c>
      <c r="DG263" s="68" t="s">
        <v>143</v>
      </c>
      <c r="DH263" s="68" t="s">
        <v>143</v>
      </c>
      <c r="DI263" s="68" t="s">
        <v>143</v>
      </c>
      <c r="DK263" s="3"/>
    </row>
    <row r="264" spans="1:115" s="3" customFormat="1" hidden="1" x14ac:dyDescent="0.2">
      <c r="A264" s="73">
        <v>45383</v>
      </c>
      <c r="B264" s="3" t="s">
        <v>11</v>
      </c>
      <c r="C264" s="94">
        <v>127056</v>
      </c>
      <c r="D264" s="3" t="s">
        <v>5860</v>
      </c>
      <c r="E264" s="3" t="s">
        <v>685</v>
      </c>
      <c r="F264" s="7">
        <v>45383</v>
      </c>
      <c r="G264" s="3" t="s">
        <v>165</v>
      </c>
      <c r="H264" s="3" t="s">
        <v>166</v>
      </c>
      <c r="I264" s="8">
        <f>J264</f>
        <v>170</v>
      </c>
      <c r="J264" s="95">
        <v>170</v>
      </c>
      <c r="K264" s="71">
        <f t="shared" si="17"/>
        <v>7.909511466697933E-3</v>
      </c>
      <c r="L264" s="3" t="s">
        <v>258</v>
      </c>
      <c r="M264" s="3" t="s">
        <v>7145</v>
      </c>
      <c r="N264" s="3" t="s">
        <v>1151</v>
      </c>
      <c r="O264" s="3" t="s">
        <v>4021</v>
      </c>
      <c r="P264" s="6" t="s">
        <v>3612</v>
      </c>
      <c r="Q264" s="3" t="s">
        <v>170</v>
      </c>
      <c r="R264" s="3" t="s">
        <v>8824</v>
      </c>
      <c r="S264" s="3" t="s">
        <v>8825</v>
      </c>
      <c r="T264" s="3" t="s">
        <v>135</v>
      </c>
      <c r="U264" s="3" t="s">
        <v>135</v>
      </c>
      <c r="V264" s="3" t="s">
        <v>136</v>
      </c>
      <c r="W264" s="3" t="s">
        <v>137</v>
      </c>
      <c r="X264" s="3" t="s">
        <v>957</v>
      </c>
      <c r="Y264" s="3" t="s">
        <v>8826</v>
      </c>
      <c r="Z264" s="3" t="s">
        <v>8827</v>
      </c>
      <c r="AA264" s="3" t="s">
        <v>139</v>
      </c>
      <c r="AB264" s="3" t="s">
        <v>323</v>
      </c>
      <c r="AC264" s="3" t="s">
        <v>5272</v>
      </c>
      <c r="AD264" s="3" t="s">
        <v>143</v>
      </c>
      <c r="AE264" s="3" t="s">
        <v>5272</v>
      </c>
      <c r="AF264" s="3" t="s">
        <v>8828</v>
      </c>
      <c r="AG264" s="3" t="s">
        <v>235</v>
      </c>
      <c r="AH264" s="3" t="s">
        <v>141</v>
      </c>
      <c r="AI264" s="3" t="s">
        <v>143</v>
      </c>
      <c r="AJ264" s="3" t="s">
        <v>143</v>
      </c>
      <c r="AK264" s="3" t="s">
        <v>142</v>
      </c>
      <c r="AL264" s="3" t="s">
        <v>143</v>
      </c>
      <c r="AM264" s="3" t="s">
        <v>5943</v>
      </c>
      <c r="AN264" s="3" t="s">
        <v>143</v>
      </c>
      <c r="AO264" s="3" t="s">
        <v>1813</v>
      </c>
      <c r="AP264" s="3" t="s">
        <v>699</v>
      </c>
      <c r="AQ264" s="3" t="s">
        <v>4025</v>
      </c>
      <c r="AR264" s="3" t="s">
        <v>178</v>
      </c>
      <c r="AS264" s="3" t="s">
        <v>179</v>
      </c>
      <c r="AT264" s="3" t="s">
        <v>211</v>
      </c>
      <c r="AU264" s="3" t="s">
        <v>1815</v>
      </c>
      <c r="AV264" s="3" t="s">
        <v>145</v>
      </c>
      <c r="AW264" s="3" t="s">
        <v>146</v>
      </c>
      <c r="AX264" s="3" t="s">
        <v>1154</v>
      </c>
      <c r="AY264" s="3" t="s">
        <v>148</v>
      </c>
      <c r="AZ264" s="3" t="s">
        <v>139</v>
      </c>
      <c r="BA264" s="3" t="s">
        <v>149</v>
      </c>
      <c r="BB264" s="3" t="s">
        <v>150</v>
      </c>
      <c r="BC264" s="3" t="s">
        <v>156</v>
      </c>
      <c r="BD264" s="3" t="s">
        <v>157</v>
      </c>
      <c r="BE264" s="3" t="s">
        <v>303</v>
      </c>
      <c r="BF264" s="3" t="s">
        <v>8829</v>
      </c>
      <c r="BG264" s="3" t="s">
        <v>5272</v>
      </c>
      <c r="BH264" s="3" t="s">
        <v>143</v>
      </c>
      <c r="BI264" s="3" t="s">
        <v>143</v>
      </c>
      <c r="BJ264" s="3" t="s">
        <v>143</v>
      </c>
      <c r="BK264" s="3" t="s">
        <v>136</v>
      </c>
      <c r="BL264" s="3" t="s">
        <v>143</v>
      </c>
      <c r="BM264" s="3" t="s">
        <v>160</v>
      </c>
      <c r="BN264" s="3" t="s">
        <v>143</v>
      </c>
      <c r="BO264" s="3" t="s">
        <v>143</v>
      </c>
      <c r="BP264" s="3" t="s">
        <v>143</v>
      </c>
      <c r="BQ264" s="3" t="s">
        <v>8830</v>
      </c>
      <c r="BR264" s="3" t="s">
        <v>5352</v>
      </c>
      <c r="BS264" s="3" t="s">
        <v>162</v>
      </c>
      <c r="BT264" s="3" t="s">
        <v>5943</v>
      </c>
      <c r="BU264" s="3" t="s">
        <v>5943</v>
      </c>
      <c r="BV264" s="3" t="s">
        <v>135</v>
      </c>
      <c r="BW264" s="3" t="s">
        <v>135</v>
      </c>
      <c r="BX264" s="3" t="s">
        <v>135</v>
      </c>
      <c r="BY264" s="3" t="s">
        <v>148</v>
      </c>
      <c r="BZ264" s="3" t="s">
        <v>8831</v>
      </c>
      <c r="CA264" s="3" t="s">
        <v>174</v>
      </c>
      <c r="CB264" s="3" t="s">
        <v>143</v>
      </c>
      <c r="CC264" s="3" t="s">
        <v>143</v>
      </c>
      <c r="CD264" s="3" t="s">
        <v>143</v>
      </c>
      <c r="CE264" s="3" t="s">
        <v>8832</v>
      </c>
      <c r="CF264" s="3" t="s">
        <v>2261</v>
      </c>
      <c r="CG264" s="3" t="s">
        <v>143</v>
      </c>
      <c r="CH264" s="3" t="s">
        <v>143</v>
      </c>
      <c r="CI264" s="3" t="s">
        <v>143</v>
      </c>
      <c r="CJ264" s="3" t="s">
        <v>5272</v>
      </c>
      <c r="CK264" s="3" t="s">
        <v>143</v>
      </c>
      <c r="CL264" s="3" t="s">
        <v>143</v>
      </c>
      <c r="CM264" s="3" t="s">
        <v>143</v>
      </c>
      <c r="CN264" s="3" t="s">
        <v>143</v>
      </c>
      <c r="CO264" s="3" t="s">
        <v>143</v>
      </c>
      <c r="CP264" s="3" t="s">
        <v>143</v>
      </c>
      <c r="CQ264" s="3" t="s">
        <v>143</v>
      </c>
      <c r="CR264" s="3" t="s">
        <v>143</v>
      </c>
      <c r="CS264" s="3" t="s">
        <v>1</v>
      </c>
      <c r="CT264" s="3" t="s">
        <v>143</v>
      </c>
      <c r="CU264" s="3" t="s">
        <v>1</v>
      </c>
      <c r="CV264" s="3" t="s">
        <v>1985</v>
      </c>
      <c r="CW264" s="3" t="s">
        <v>143</v>
      </c>
      <c r="CX264" s="3" t="s">
        <v>258</v>
      </c>
      <c r="CY264" s="3" t="s">
        <v>166</v>
      </c>
      <c r="CZ264" s="3" t="s">
        <v>136</v>
      </c>
      <c r="DA264" s="3" t="s">
        <v>1989</v>
      </c>
      <c r="DB264" s="3" t="s">
        <v>8833</v>
      </c>
      <c r="DC264" s="3" t="s">
        <v>143</v>
      </c>
      <c r="DD264" s="3" t="s">
        <v>685</v>
      </c>
      <c r="DE264" s="3" t="s">
        <v>3601</v>
      </c>
      <c r="DF264" s="3" t="s">
        <v>2261</v>
      </c>
      <c r="DG264" s="3" t="s">
        <v>143</v>
      </c>
      <c r="DH264" s="3" t="s">
        <v>143</v>
      </c>
      <c r="DI264" s="3" t="s">
        <v>143</v>
      </c>
    </row>
    <row r="265" spans="1:115" s="3" customFormat="1" hidden="1" x14ac:dyDescent="0.2">
      <c r="A265" s="73">
        <v>45383</v>
      </c>
      <c r="B265" s="3" t="s">
        <v>12718</v>
      </c>
      <c r="C265" s="96">
        <v>126423</v>
      </c>
      <c r="D265" s="3" t="s">
        <v>8389</v>
      </c>
      <c r="E265" s="3" t="s">
        <v>364</v>
      </c>
      <c r="F265" s="7">
        <v>45383</v>
      </c>
      <c r="G265" s="3" t="s">
        <v>126</v>
      </c>
      <c r="H265" s="3" t="s">
        <v>166</v>
      </c>
      <c r="I265" s="8">
        <f>J265</f>
        <v>980</v>
      </c>
      <c r="J265" s="95">
        <v>980</v>
      </c>
      <c r="K265" s="71">
        <f t="shared" si="17"/>
        <v>4.5596007278611607E-2</v>
      </c>
      <c r="L265" s="3" t="s">
        <v>519</v>
      </c>
      <c r="M265" s="3" t="s">
        <v>7145</v>
      </c>
      <c r="N265" s="3" t="s">
        <v>1065</v>
      </c>
      <c r="O265" s="3" t="s">
        <v>5562</v>
      </c>
      <c r="P265" s="6" t="s">
        <v>8834</v>
      </c>
      <c r="Q265" s="3" t="s">
        <v>170</v>
      </c>
      <c r="R265" s="3" t="s">
        <v>8835</v>
      </c>
      <c r="S265" s="3" t="s">
        <v>8836</v>
      </c>
      <c r="T265" s="3" t="s">
        <v>135</v>
      </c>
      <c r="U265" s="3" t="s">
        <v>135</v>
      </c>
      <c r="V265" s="3" t="s">
        <v>136</v>
      </c>
      <c r="W265" s="3" t="s">
        <v>137</v>
      </c>
      <c r="X265" s="3" t="s">
        <v>957</v>
      </c>
      <c r="Y265" s="3" t="s">
        <v>8837</v>
      </c>
      <c r="Z265" s="3" t="s">
        <v>8838</v>
      </c>
      <c r="AA265" s="3" t="s">
        <v>139</v>
      </c>
      <c r="AB265" s="3" t="s">
        <v>226</v>
      </c>
      <c r="AC265" s="3" t="s">
        <v>5272</v>
      </c>
      <c r="AD265" s="3" t="s">
        <v>143</v>
      </c>
      <c r="AE265" s="3" t="s">
        <v>5272</v>
      </c>
      <c r="AF265" s="3" t="s">
        <v>8828</v>
      </c>
      <c r="AG265" s="3" t="s">
        <v>5974</v>
      </c>
      <c r="AH265" s="3" t="s">
        <v>141</v>
      </c>
      <c r="AI265" s="3" t="s">
        <v>143</v>
      </c>
      <c r="AJ265" s="3" t="s">
        <v>143</v>
      </c>
      <c r="AK265" s="3" t="s">
        <v>142</v>
      </c>
      <c r="AL265" s="3" t="s">
        <v>143</v>
      </c>
      <c r="AM265" s="3" t="s">
        <v>6551</v>
      </c>
      <c r="AN265" s="3" t="s">
        <v>143</v>
      </c>
      <c r="AO265" s="3" t="s">
        <v>5566</v>
      </c>
      <c r="AP265" s="3" t="s">
        <v>3633</v>
      </c>
      <c r="AQ265" s="3" t="s">
        <v>5567</v>
      </c>
      <c r="AR265" s="3" t="s">
        <v>1846</v>
      </c>
      <c r="AS265" s="3" t="s">
        <v>231</v>
      </c>
      <c r="AT265" s="3" t="s">
        <v>988</v>
      </c>
      <c r="AU265" s="3" t="s">
        <v>3635</v>
      </c>
      <c r="AV265" s="3" t="s">
        <v>631</v>
      </c>
      <c r="AW265" s="3" t="s">
        <v>632</v>
      </c>
      <c r="AX265" s="3" t="s">
        <v>1068</v>
      </c>
      <c r="AY265" s="3" t="s">
        <v>148</v>
      </c>
      <c r="AZ265" s="3" t="s">
        <v>139</v>
      </c>
      <c r="BA265" s="3" t="s">
        <v>149</v>
      </c>
      <c r="BB265" s="3" t="s">
        <v>634</v>
      </c>
      <c r="BC265" s="3" t="s">
        <v>156</v>
      </c>
      <c r="BD265" s="3" t="s">
        <v>157</v>
      </c>
      <c r="BE265" s="3" t="s">
        <v>237</v>
      </c>
      <c r="BF265" s="3" t="s">
        <v>8839</v>
      </c>
      <c r="BG265" s="3" t="s">
        <v>5272</v>
      </c>
      <c r="BH265" s="3" t="s">
        <v>143</v>
      </c>
      <c r="BI265" s="3" t="s">
        <v>143</v>
      </c>
      <c r="BJ265" s="3" t="s">
        <v>143</v>
      </c>
      <c r="BK265" s="3" t="s">
        <v>136</v>
      </c>
      <c r="BL265" s="3" t="s">
        <v>143</v>
      </c>
      <c r="BM265" s="3" t="s">
        <v>160</v>
      </c>
      <c r="BN265" s="3" t="s">
        <v>143</v>
      </c>
      <c r="BO265" s="3" t="s">
        <v>143</v>
      </c>
      <c r="BP265" s="3" t="s">
        <v>143</v>
      </c>
      <c r="BQ265" s="3" t="s">
        <v>8840</v>
      </c>
      <c r="BR265" s="3" t="s">
        <v>5684</v>
      </c>
      <c r="BS265" s="3" t="s">
        <v>314</v>
      </c>
      <c r="BT265" s="3" t="s">
        <v>6551</v>
      </c>
      <c r="BU265" s="3" t="s">
        <v>6551</v>
      </c>
      <c r="BV265" s="3" t="s">
        <v>135</v>
      </c>
      <c r="BW265" s="3" t="s">
        <v>135</v>
      </c>
      <c r="BX265" s="3" t="s">
        <v>135</v>
      </c>
      <c r="BY265" s="3" t="s">
        <v>148</v>
      </c>
      <c r="BZ265" s="3" t="s">
        <v>5829</v>
      </c>
      <c r="CA265" s="3" t="s">
        <v>174</v>
      </c>
      <c r="CB265" s="3" t="s">
        <v>143</v>
      </c>
      <c r="CC265" s="3" t="s">
        <v>143</v>
      </c>
      <c r="CD265" s="3" t="s">
        <v>143</v>
      </c>
      <c r="CE265" s="3" t="s">
        <v>8841</v>
      </c>
      <c r="CF265" s="3" t="s">
        <v>2261</v>
      </c>
      <c r="CG265" s="3" t="s">
        <v>143</v>
      </c>
      <c r="CH265" s="3" t="s">
        <v>143</v>
      </c>
      <c r="CI265" s="3" t="s">
        <v>143</v>
      </c>
      <c r="CJ265" s="3" t="s">
        <v>5272</v>
      </c>
      <c r="CK265" s="3" t="s">
        <v>143</v>
      </c>
      <c r="CL265" s="3" t="s">
        <v>143</v>
      </c>
      <c r="CM265" s="3" t="s">
        <v>143</v>
      </c>
      <c r="CN265" s="3" t="s">
        <v>143</v>
      </c>
      <c r="CO265" s="3" t="s">
        <v>143</v>
      </c>
      <c r="CP265" s="3" t="s">
        <v>143</v>
      </c>
      <c r="CQ265" s="3" t="s">
        <v>143</v>
      </c>
      <c r="CR265" s="3" t="s">
        <v>143</v>
      </c>
      <c r="CS265" s="3" t="s">
        <v>1</v>
      </c>
      <c r="CT265" s="3" t="s">
        <v>143</v>
      </c>
      <c r="CU265" s="3" t="s">
        <v>1</v>
      </c>
      <c r="CV265" s="3" t="s">
        <v>2092</v>
      </c>
      <c r="CW265" s="3" t="s">
        <v>143</v>
      </c>
      <c r="CX265" s="3" t="s">
        <v>519</v>
      </c>
      <c r="CY265" s="3" t="s">
        <v>166</v>
      </c>
      <c r="CZ265" s="3" t="s">
        <v>136</v>
      </c>
      <c r="DA265" s="3" t="s">
        <v>2007</v>
      </c>
      <c r="DB265" s="3" t="s">
        <v>8842</v>
      </c>
      <c r="DC265" s="3" t="s">
        <v>143</v>
      </c>
      <c r="DD265" s="3" t="s">
        <v>364</v>
      </c>
      <c r="DE265" s="3" t="s">
        <v>3601</v>
      </c>
      <c r="DF265" s="3" t="s">
        <v>2261</v>
      </c>
      <c r="DG265" s="3" t="s">
        <v>143</v>
      </c>
      <c r="DH265" s="3" t="s">
        <v>143</v>
      </c>
      <c r="DI265" s="3" t="s">
        <v>143</v>
      </c>
    </row>
    <row r="266" spans="1:115" s="3" customFormat="1" hidden="1" x14ac:dyDescent="0.2">
      <c r="A266" s="73">
        <v>45383</v>
      </c>
      <c r="B266" s="3" t="s">
        <v>12718</v>
      </c>
      <c r="C266" s="5">
        <v>126563</v>
      </c>
      <c r="D266" s="3" t="s">
        <v>8843</v>
      </c>
      <c r="E266" s="3" t="s">
        <v>5495</v>
      </c>
      <c r="F266" s="7">
        <v>45383</v>
      </c>
      <c r="G266" s="3" t="s">
        <v>165</v>
      </c>
      <c r="H266" s="3" t="s">
        <v>166</v>
      </c>
      <c r="I266" s="8">
        <f>J266</f>
        <v>852.5</v>
      </c>
      <c r="J266" s="95">
        <v>852.5</v>
      </c>
      <c r="K266" s="71">
        <f t="shared" si="17"/>
        <v>3.966387367858816E-2</v>
      </c>
      <c r="L266" s="3" t="s">
        <v>953</v>
      </c>
      <c r="M266" s="3" t="s">
        <v>7145</v>
      </c>
      <c r="N266" s="3" t="s">
        <v>219</v>
      </c>
      <c r="O266" s="3" t="s">
        <v>7939</v>
      </c>
      <c r="P266" s="6" t="s">
        <v>8844</v>
      </c>
      <c r="Q266" s="3" t="s">
        <v>2863</v>
      </c>
      <c r="R266" s="3" t="s">
        <v>8845</v>
      </c>
      <c r="S266" s="3" t="s">
        <v>2358</v>
      </c>
      <c r="T266" s="3" t="s">
        <v>135</v>
      </c>
      <c r="U266" s="3" t="s">
        <v>135</v>
      </c>
      <c r="V266" s="3" t="s">
        <v>506</v>
      </c>
      <c r="W266" s="3" t="s">
        <v>137</v>
      </c>
      <c r="X266" s="3" t="s">
        <v>225</v>
      </c>
      <c r="Y266" s="3" t="s">
        <v>8846</v>
      </c>
      <c r="Z266" s="3" t="s">
        <v>8847</v>
      </c>
      <c r="AA266" s="3" t="s">
        <v>139</v>
      </c>
      <c r="AB266" s="3" t="s">
        <v>323</v>
      </c>
      <c r="AC266" s="3" t="s">
        <v>5272</v>
      </c>
      <c r="AD266" s="3" t="s">
        <v>143</v>
      </c>
      <c r="AE266" s="3" t="s">
        <v>5272</v>
      </c>
      <c r="AF266" s="3" t="s">
        <v>143</v>
      </c>
      <c r="AG266" s="3" t="s">
        <v>235</v>
      </c>
      <c r="AH266" s="3" t="s">
        <v>141</v>
      </c>
      <c r="AI266" s="3" t="s">
        <v>143</v>
      </c>
      <c r="AJ266" s="3" t="s">
        <v>143</v>
      </c>
      <c r="AK266" s="3" t="s">
        <v>207</v>
      </c>
      <c r="AL266" s="3" t="s">
        <v>8848</v>
      </c>
      <c r="AM266" s="3" t="s">
        <v>8703</v>
      </c>
      <c r="AN266" s="3" t="s">
        <v>143</v>
      </c>
      <c r="AO266" s="3" t="s">
        <v>2589</v>
      </c>
      <c r="AP266" s="3" t="s">
        <v>2590</v>
      </c>
      <c r="AQ266" s="3" t="s">
        <v>7943</v>
      </c>
      <c r="AR266" s="3" t="s">
        <v>250</v>
      </c>
      <c r="AS266" s="3" t="s">
        <v>179</v>
      </c>
      <c r="AT266" s="3" t="s">
        <v>2592</v>
      </c>
      <c r="AU266" s="3" t="s">
        <v>2593</v>
      </c>
      <c r="AV266" s="3" t="s">
        <v>234</v>
      </c>
      <c r="AW266" s="3" t="s">
        <v>165</v>
      </c>
      <c r="AX266" s="3" t="s">
        <v>235</v>
      </c>
      <c r="AY266" s="3" t="s">
        <v>148</v>
      </c>
      <c r="AZ266" s="3" t="s">
        <v>139</v>
      </c>
      <c r="BA266" s="3" t="s">
        <v>875</v>
      </c>
      <c r="BB266" s="3" t="s">
        <v>150</v>
      </c>
      <c r="BC266" s="3" t="s">
        <v>156</v>
      </c>
      <c r="BD266" s="3" t="s">
        <v>157</v>
      </c>
      <c r="BE266" s="3" t="s">
        <v>237</v>
      </c>
      <c r="BF266" s="3" t="s">
        <v>8847</v>
      </c>
      <c r="BG266" s="3" t="s">
        <v>5272</v>
      </c>
      <c r="BH266" s="3" t="s">
        <v>143</v>
      </c>
      <c r="BI266" s="3" t="s">
        <v>143</v>
      </c>
      <c r="BJ266" s="3" t="s">
        <v>143</v>
      </c>
      <c r="BK266" s="3" t="s">
        <v>506</v>
      </c>
      <c r="BL266" s="3" t="s">
        <v>143</v>
      </c>
      <c r="BM266" s="3" t="s">
        <v>160</v>
      </c>
      <c r="BN266" s="3" t="s">
        <v>143</v>
      </c>
      <c r="BO266" s="3" t="s">
        <v>5495</v>
      </c>
      <c r="BP266" s="3" t="s">
        <v>143</v>
      </c>
      <c r="BQ266" s="3" t="s">
        <v>8849</v>
      </c>
      <c r="BR266" s="3" t="s">
        <v>5684</v>
      </c>
      <c r="BS266" s="3" t="s">
        <v>8850</v>
      </c>
      <c r="BT266" s="3" t="s">
        <v>8703</v>
      </c>
      <c r="BU266" s="3" t="s">
        <v>8703</v>
      </c>
      <c r="BV266" s="3" t="s">
        <v>135</v>
      </c>
      <c r="BW266" s="3" t="s">
        <v>135</v>
      </c>
      <c r="BX266" s="3" t="s">
        <v>135</v>
      </c>
      <c r="BY266" s="3" t="s">
        <v>148</v>
      </c>
      <c r="BZ266" s="3" t="s">
        <v>8851</v>
      </c>
      <c r="CA266" s="3" t="s">
        <v>174</v>
      </c>
      <c r="CB266" s="3" t="s">
        <v>143</v>
      </c>
      <c r="CC266" s="3" t="s">
        <v>143</v>
      </c>
      <c r="CD266" s="3" t="s">
        <v>143</v>
      </c>
      <c r="CE266" s="3" t="s">
        <v>143</v>
      </c>
      <c r="CF266" s="3" t="s">
        <v>2261</v>
      </c>
      <c r="CG266" s="3" t="s">
        <v>143</v>
      </c>
      <c r="CH266" s="3" t="s">
        <v>143</v>
      </c>
      <c r="CI266" s="3" t="s">
        <v>143</v>
      </c>
      <c r="CJ266" s="3" t="s">
        <v>5272</v>
      </c>
      <c r="CK266" s="3" t="s">
        <v>143</v>
      </c>
      <c r="CL266" s="3" t="s">
        <v>143</v>
      </c>
      <c r="CM266" s="3" t="s">
        <v>143</v>
      </c>
      <c r="CN266" s="3" t="s">
        <v>143</v>
      </c>
      <c r="CO266" s="3" t="s">
        <v>7944</v>
      </c>
      <c r="CP266" s="3" t="s">
        <v>143</v>
      </c>
      <c r="CQ266" s="3" t="s">
        <v>143</v>
      </c>
      <c r="CR266" s="3" t="s">
        <v>143</v>
      </c>
      <c r="CS266" s="3" t="s">
        <v>1</v>
      </c>
      <c r="CT266" s="3" t="s">
        <v>143</v>
      </c>
      <c r="CU266" s="3" t="s">
        <v>1</v>
      </c>
      <c r="CV266" s="3" t="s">
        <v>2092</v>
      </c>
      <c r="CW266" s="3" t="s">
        <v>143</v>
      </c>
      <c r="CX266" s="3" t="s">
        <v>953</v>
      </c>
      <c r="CY266" s="3" t="s">
        <v>166</v>
      </c>
      <c r="CZ266" s="3" t="s">
        <v>506</v>
      </c>
      <c r="DA266" s="3" t="s">
        <v>2007</v>
      </c>
      <c r="DB266" s="3" t="s">
        <v>143</v>
      </c>
      <c r="DC266" s="3" t="s">
        <v>6653</v>
      </c>
      <c r="DD266" s="3" t="s">
        <v>5495</v>
      </c>
      <c r="DE266" s="3" t="s">
        <v>3601</v>
      </c>
      <c r="DF266" s="3" t="s">
        <v>2261</v>
      </c>
      <c r="DG266" s="3" t="s">
        <v>143</v>
      </c>
      <c r="DH266" s="3" t="s">
        <v>7945</v>
      </c>
      <c r="DI266" s="3" t="s">
        <v>143</v>
      </c>
    </row>
    <row r="267" spans="1:115" s="3" customFormat="1" hidden="1" x14ac:dyDescent="0.2">
      <c r="A267" s="73">
        <v>45383</v>
      </c>
      <c r="B267" s="3" t="s">
        <v>12718</v>
      </c>
      <c r="C267" s="96">
        <v>126566</v>
      </c>
      <c r="D267" s="3" t="s">
        <v>8389</v>
      </c>
      <c r="E267" s="3" t="s">
        <v>364</v>
      </c>
      <c r="F267" s="7">
        <v>45383</v>
      </c>
      <c r="G267" s="3" t="s">
        <v>126</v>
      </c>
      <c r="H267" s="3" t="s">
        <v>166</v>
      </c>
      <c r="I267" s="8">
        <f>J267</f>
        <v>280</v>
      </c>
      <c r="J267" s="95">
        <v>280</v>
      </c>
      <c r="K267" s="71">
        <f t="shared" si="17"/>
        <v>1.3027430651031888E-2</v>
      </c>
      <c r="L267" s="3" t="s">
        <v>953</v>
      </c>
      <c r="M267" s="3" t="s">
        <v>7145</v>
      </c>
      <c r="N267" s="3" t="s">
        <v>1065</v>
      </c>
      <c r="O267" s="3" t="s">
        <v>2497</v>
      </c>
      <c r="P267" s="6" t="s">
        <v>2118</v>
      </c>
      <c r="Q267" s="3" t="s">
        <v>170</v>
      </c>
      <c r="R267" s="3" t="s">
        <v>8852</v>
      </c>
      <c r="S267" s="3" t="s">
        <v>8853</v>
      </c>
      <c r="T267" s="3" t="s">
        <v>135</v>
      </c>
      <c r="U267" s="3" t="s">
        <v>135</v>
      </c>
      <c r="V267" s="3" t="s">
        <v>506</v>
      </c>
      <c r="W267" s="3" t="s">
        <v>137</v>
      </c>
      <c r="X267" s="3" t="s">
        <v>173</v>
      </c>
      <c r="Y267" s="3" t="s">
        <v>8854</v>
      </c>
      <c r="Z267" s="3" t="s">
        <v>8855</v>
      </c>
      <c r="AA267" s="3" t="s">
        <v>139</v>
      </c>
      <c r="AB267" s="3" t="s">
        <v>226</v>
      </c>
      <c r="AC267" s="3" t="s">
        <v>5272</v>
      </c>
      <c r="AD267" s="3" t="s">
        <v>143</v>
      </c>
      <c r="AE267" s="3" t="s">
        <v>5272</v>
      </c>
      <c r="AF267" s="3" t="s">
        <v>143</v>
      </c>
      <c r="AG267" s="3" t="s">
        <v>5974</v>
      </c>
      <c r="AH267" s="3" t="s">
        <v>141</v>
      </c>
      <c r="AI267" s="3" t="s">
        <v>143</v>
      </c>
      <c r="AJ267" s="3" t="s">
        <v>143</v>
      </c>
      <c r="AK267" s="3" t="s">
        <v>207</v>
      </c>
      <c r="AL267" s="3" t="s">
        <v>8799</v>
      </c>
      <c r="AM267" s="3" t="s">
        <v>8856</v>
      </c>
      <c r="AN267" s="3" t="s">
        <v>143</v>
      </c>
      <c r="AO267" s="3" t="s">
        <v>2013</v>
      </c>
      <c r="AP267" s="3" t="s">
        <v>2014</v>
      </c>
      <c r="AQ267" s="3" t="s">
        <v>2502</v>
      </c>
      <c r="AR267" s="3" t="s">
        <v>250</v>
      </c>
      <c r="AS267" s="3" t="s">
        <v>179</v>
      </c>
      <c r="AT267" s="3" t="s">
        <v>251</v>
      </c>
      <c r="AU267" s="3" t="s">
        <v>2016</v>
      </c>
      <c r="AV267" s="3" t="s">
        <v>631</v>
      </c>
      <c r="AW267" s="3" t="s">
        <v>632</v>
      </c>
      <c r="AX267" s="3" t="s">
        <v>1068</v>
      </c>
      <c r="AY267" s="3" t="s">
        <v>148</v>
      </c>
      <c r="AZ267" s="3" t="s">
        <v>139</v>
      </c>
      <c r="BA267" s="3" t="s">
        <v>149</v>
      </c>
      <c r="BB267" s="3" t="s">
        <v>634</v>
      </c>
      <c r="BC267" s="3" t="s">
        <v>156</v>
      </c>
      <c r="BD267" s="3" t="s">
        <v>157</v>
      </c>
      <c r="BE267" s="3" t="s">
        <v>303</v>
      </c>
      <c r="BF267" s="3" t="s">
        <v>8855</v>
      </c>
      <c r="BG267" s="3" t="s">
        <v>5272</v>
      </c>
      <c r="BH267" s="3" t="s">
        <v>143</v>
      </c>
      <c r="BI267" s="3" t="s">
        <v>143</v>
      </c>
      <c r="BJ267" s="3" t="s">
        <v>143</v>
      </c>
      <c r="BK267" s="3" t="s">
        <v>506</v>
      </c>
      <c r="BL267" s="3" t="s">
        <v>143</v>
      </c>
      <c r="BM267" s="3" t="s">
        <v>200</v>
      </c>
      <c r="BN267" s="3" t="s">
        <v>143</v>
      </c>
      <c r="BO267" s="3" t="s">
        <v>364</v>
      </c>
      <c r="BP267" s="3" t="s">
        <v>143</v>
      </c>
      <c r="BQ267" s="3" t="s">
        <v>8857</v>
      </c>
      <c r="BR267" s="3" t="s">
        <v>5352</v>
      </c>
      <c r="BS267" s="3" t="s">
        <v>162</v>
      </c>
      <c r="BT267" s="3" t="s">
        <v>8856</v>
      </c>
      <c r="BU267" s="3" t="s">
        <v>8856</v>
      </c>
      <c r="BV267" s="3" t="s">
        <v>135</v>
      </c>
      <c r="BW267" s="3" t="s">
        <v>135</v>
      </c>
      <c r="BX267" s="3" t="s">
        <v>135</v>
      </c>
      <c r="BY267" s="3" t="s">
        <v>148</v>
      </c>
      <c r="BZ267" s="3" t="s">
        <v>2434</v>
      </c>
      <c r="CA267" s="3" t="s">
        <v>174</v>
      </c>
      <c r="CB267" s="3" t="s">
        <v>143</v>
      </c>
      <c r="CC267" s="3" t="s">
        <v>143</v>
      </c>
      <c r="CD267" s="3" t="s">
        <v>143</v>
      </c>
      <c r="CE267" s="3" t="s">
        <v>8858</v>
      </c>
      <c r="CF267" s="3" t="s">
        <v>2261</v>
      </c>
      <c r="CG267" s="3" t="s">
        <v>143</v>
      </c>
      <c r="CH267" s="3" t="s">
        <v>143</v>
      </c>
      <c r="CI267" s="3" t="s">
        <v>143</v>
      </c>
      <c r="CJ267" s="3" t="s">
        <v>5272</v>
      </c>
      <c r="CK267" s="3" t="s">
        <v>143</v>
      </c>
      <c r="CL267" s="3" t="s">
        <v>143</v>
      </c>
      <c r="CM267" s="3" t="s">
        <v>143</v>
      </c>
      <c r="CN267" s="3" t="s">
        <v>143</v>
      </c>
      <c r="CO267" s="3" t="s">
        <v>143</v>
      </c>
      <c r="CP267" s="3" t="s">
        <v>143</v>
      </c>
      <c r="CQ267" s="3" t="s">
        <v>143</v>
      </c>
      <c r="CR267" s="3" t="s">
        <v>143</v>
      </c>
      <c r="CS267" s="3" t="s">
        <v>1</v>
      </c>
      <c r="CT267" s="3" t="s">
        <v>143</v>
      </c>
      <c r="CU267" s="3" t="s">
        <v>1</v>
      </c>
      <c r="CV267" s="3" t="s">
        <v>1985</v>
      </c>
      <c r="CW267" s="3" t="s">
        <v>143</v>
      </c>
      <c r="CX267" s="3" t="s">
        <v>953</v>
      </c>
      <c r="CY267" s="3" t="s">
        <v>166</v>
      </c>
      <c r="CZ267" s="3" t="s">
        <v>506</v>
      </c>
      <c r="DA267" s="3" t="s">
        <v>2007</v>
      </c>
      <c r="DB267" s="3" t="s">
        <v>143</v>
      </c>
      <c r="DC267" s="3" t="s">
        <v>143</v>
      </c>
      <c r="DD267" s="3" t="s">
        <v>364</v>
      </c>
      <c r="DE267" s="3" t="s">
        <v>3601</v>
      </c>
      <c r="DF267" s="3" t="s">
        <v>2261</v>
      </c>
      <c r="DG267" s="3" t="s">
        <v>143</v>
      </c>
      <c r="DH267" s="3" t="s">
        <v>143</v>
      </c>
      <c r="DI267" s="3" t="s">
        <v>143</v>
      </c>
    </row>
    <row r="268" spans="1:115" s="3" customFormat="1" ht="25.5" hidden="1" x14ac:dyDescent="0.2">
      <c r="A268" s="73">
        <v>45383</v>
      </c>
      <c r="B268" s="3" t="s">
        <v>7652</v>
      </c>
      <c r="C268" s="5">
        <v>126582</v>
      </c>
      <c r="D268" s="3" t="s">
        <v>7652</v>
      </c>
      <c r="E268" s="3" t="s">
        <v>125</v>
      </c>
      <c r="F268" s="7">
        <v>45383</v>
      </c>
      <c r="G268" s="3" t="s">
        <v>257</v>
      </c>
      <c r="H268" s="3" t="s">
        <v>166</v>
      </c>
      <c r="I268" s="95">
        <v>476.92</v>
      </c>
      <c r="J268" s="95">
        <v>476.92</v>
      </c>
      <c r="K268" s="71">
        <f t="shared" si="17"/>
        <v>2.2189436521750459E-2</v>
      </c>
      <c r="L268" s="3" t="s">
        <v>374</v>
      </c>
      <c r="M268" s="3" t="s">
        <v>129</v>
      </c>
      <c r="N268" s="3" t="s">
        <v>980</v>
      </c>
      <c r="O268" s="3" t="s">
        <v>8859</v>
      </c>
      <c r="P268" s="6" t="s">
        <v>8860</v>
      </c>
      <c r="Q268" s="3" t="s">
        <v>170</v>
      </c>
      <c r="R268" s="3" t="s">
        <v>8861</v>
      </c>
      <c r="S268" s="3" t="s">
        <v>8862</v>
      </c>
      <c r="T268" s="3" t="s">
        <v>135</v>
      </c>
      <c r="U268" s="3" t="s">
        <v>135</v>
      </c>
      <c r="V268" s="3" t="s">
        <v>136</v>
      </c>
      <c r="W268" s="3" t="s">
        <v>137</v>
      </c>
      <c r="X268" s="3" t="s">
        <v>264</v>
      </c>
      <c r="Y268" s="3" t="s">
        <v>8863</v>
      </c>
      <c r="Z268" s="3" t="s">
        <v>8864</v>
      </c>
      <c r="AA268" s="3" t="s">
        <v>139</v>
      </c>
      <c r="AB268" s="3" t="s">
        <v>140</v>
      </c>
      <c r="AC268" s="3" t="s">
        <v>5272</v>
      </c>
      <c r="AD268" s="3" t="s">
        <v>143</v>
      </c>
      <c r="AE268" s="3" t="s">
        <v>8865</v>
      </c>
      <c r="AF268" s="3" t="s">
        <v>8752</v>
      </c>
      <c r="AG268" s="3" t="s">
        <v>5675</v>
      </c>
      <c r="AH268" s="3" t="s">
        <v>265</v>
      </c>
      <c r="AI268" s="3" t="s">
        <v>143</v>
      </c>
      <c r="AJ268" s="3" t="s">
        <v>8865</v>
      </c>
      <c r="AK268" s="3" t="s">
        <v>142</v>
      </c>
      <c r="AL268" s="3" t="s">
        <v>143</v>
      </c>
      <c r="AM268" s="3" t="s">
        <v>8865</v>
      </c>
      <c r="AN268" s="3" t="s">
        <v>174</v>
      </c>
      <c r="AO268" s="3" t="s">
        <v>1535</v>
      </c>
      <c r="AP268" s="3" t="s">
        <v>986</v>
      </c>
      <c r="AQ268" s="3" t="s">
        <v>8866</v>
      </c>
      <c r="AR268" s="3" t="s">
        <v>430</v>
      </c>
      <c r="AS268" s="3" t="s">
        <v>431</v>
      </c>
      <c r="AT268" s="3" t="s">
        <v>988</v>
      </c>
      <c r="AU268" s="3" t="s">
        <v>989</v>
      </c>
      <c r="AV268" s="3" t="s">
        <v>990</v>
      </c>
      <c r="AW268" s="3" t="s">
        <v>273</v>
      </c>
      <c r="AX268" s="3" t="s">
        <v>991</v>
      </c>
      <c r="AY268" s="3" t="s">
        <v>148</v>
      </c>
      <c r="AZ268" s="3" t="s">
        <v>139</v>
      </c>
      <c r="BA268" s="3" t="s">
        <v>154</v>
      </c>
      <c r="BB268" s="3" t="s">
        <v>992</v>
      </c>
      <c r="BC268" s="3" t="s">
        <v>156</v>
      </c>
      <c r="BD268" s="3" t="s">
        <v>157</v>
      </c>
      <c r="BE268" s="3" t="s">
        <v>303</v>
      </c>
      <c r="BF268" s="3" t="s">
        <v>8867</v>
      </c>
      <c r="BG268" s="3" t="s">
        <v>5272</v>
      </c>
      <c r="BH268" s="3" t="s">
        <v>170</v>
      </c>
      <c r="BI268" s="3" t="s">
        <v>8868</v>
      </c>
      <c r="BJ268" s="3" t="s">
        <v>143</v>
      </c>
      <c r="BK268" s="3" t="s">
        <v>136</v>
      </c>
      <c r="BL268" s="3" t="s">
        <v>143</v>
      </c>
      <c r="BM268" s="3" t="s">
        <v>200</v>
      </c>
      <c r="BN268" s="3" t="s">
        <v>200</v>
      </c>
      <c r="BO268" s="3" t="s">
        <v>143</v>
      </c>
      <c r="BP268" s="3" t="s">
        <v>143</v>
      </c>
      <c r="BQ268" s="3" t="s">
        <v>8869</v>
      </c>
      <c r="BR268" s="3" t="s">
        <v>5352</v>
      </c>
      <c r="BS268" s="3" t="s">
        <v>162</v>
      </c>
      <c r="BT268" s="3" t="s">
        <v>8865</v>
      </c>
      <c r="BU268" s="3" t="s">
        <v>8865</v>
      </c>
      <c r="BV268" s="3" t="s">
        <v>135</v>
      </c>
      <c r="BW268" s="3" t="s">
        <v>135</v>
      </c>
      <c r="BX268" s="3" t="s">
        <v>135</v>
      </c>
      <c r="BY268" s="3" t="s">
        <v>148</v>
      </c>
      <c r="BZ268" s="3" t="s">
        <v>8870</v>
      </c>
      <c r="CA268" s="3" t="s">
        <v>174</v>
      </c>
      <c r="CB268" s="3" t="s">
        <v>143</v>
      </c>
      <c r="CC268" s="3" t="s">
        <v>143</v>
      </c>
      <c r="CD268" s="3" t="s">
        <v>143</v>
      </c>
      <c r="CE268" s="3" t="s">
        <v>143</v>
      </c>
      <c r="CF268" s="3" t="s">
        <v>2261</v>
      </c>
      <c r="CG268" s="3" t="s">
        <v>2261</v>
      </c>
      <c r="CH268" s="3" t="s">
        <v>143</v>
      </c>
      <c r="CI268" s="3" t="s">
        <v>143</v>
      </c>
      <c r="CJ268" s="3" t="s">
        <v>5272</v>
      </c>
      <c r="CK268" s="3" t="s">
        <v>143</v>
      </c>
      <c r="CL268" s="3" t="s">
        <v>143</v>
      </c>
      <c r="CM268" s="3" t="s">
        <v>143</v>
      </c>
      <c r="CN268" s="3" t="s">
        <v>143</v>
      </c>
      <c r="CO268" s="3" t="s">
        <v>6974</v>
      </c>
      <c r="CP268" s="3" t="s">
        <v>143</v>
      </c>
      <c r="CQ268" s="3" t="s">
        <v>143</v>
      </c>
      <c r="CR268" s="3" t="s">
        <v>143</v>
      </c>
      <c r="CS268" s="3" t="s">
        <v>1</v>
      </c>
      <c r="CT268" s="3" t="s">
        <v>143</v>
      </c>
      <c r="CU268" s="3" t="s">
        <v>1</v>
      </c>
      <c r="CV268" s="3" t="s">
        <v>1985</v>
      </c>
      <c r="CW268" s="3" t="s">
        <v>1985</v>
      </c>
      <c r="CX268" s="3" t="s">
        <v>374</v>
      </c>
      <c r="CY268" s="3" t="s">
        <v>166</v>
      </c>
      <c r="CZ268" s="3" t="s">
        <v>136</v>
      </c>
      <c r="DA268" s="3" t="s">
        <v>1986</v>
      </c>
      <c r="DB268" s="3" t="s">
        <v>143</v>
      </c>
      <c r="DC268" s="3" t="s">
        <v>143</v>
      </c>
      <c r="DD268" s="3" t="s">
        <v>125</v>
      </c>
      <c r="DE268" s="3" t="s">
        <v>3601</v>
      </c>
      <c r="DF268" s="3" t="s">
        <v>2261</v>
      </c>
      <c r="DG268" s="3" t="s">
        <v>143</v>
      </c>
      <c r="DH268" s="3" t="s">
        <v>7477</v>
      </c>
      <c r="DI268" s="3" t="s">
        <v>143</v>
      </c>
    </row>
    <row r="269" spans="1:115" s="3" customFormat="1" hidden="1" x14ac:dyDescent="0.2">
      <c r="A269" s="73">
        <v>45383</v>
      </c>
      <c r="B269" s="3" t="s">
        <v>12718</v>
      </c>
      <c r="C269" s="96">
        <v>127225</v>
      </c>
      <c r="D269" s="3" t="s">
        <v>8389</v>
      </c>
      <c r="E269" s="3" t="s">
        <v>364</v>
      </c>
      <c r="F269" s="7">
        <v>45383</v>
      </c>
      <c r="G269" s="3" t="s">
        <v>126</v>
      </c>
      <c r="H269" s="3" t="s">
        <v>166</v>
      </c>
      <c r="I269" s="8">
        <f>J269</f>
        <v>860.89</v>
      </c>
      <c r="J269" s="95">
        <v>860.89</v>
      </c>
      <c r="K269" s="71">
        <f t="shared" si="17"/>
        <v>4.0054231332738721E-2</v>
      </c>
      <c r="L269" s="3" t="s">
        <v>519</v>
      </c>
      <c r="M269" s="3" t="s">
        <v>7145</v>
      </c>
      <c r="N269" s="3" t="s">
        <v>1065</v>
      </c>
      <c r="O269" s="3" t="s">
        <v>4697</v>
      </c>
      <c r="P269" s="6" t="s">
        <v>8871</v>
      </c>
      <c r="Q269" s="3" t="s">
        <v>2863</v>
      </c>
      <c r="R269" s="3" t="s">
        <v>8872</v>
      </c>
      <c r="S269" s="3" t="s">
        <v>3098</v>
      </c>
      <c r="T269" s="3" t="s">
        <v>135</v>
      </c>
      <c r="U269" s="3" t="s">
        <v>135</v>
      </c>
      <c r="V269" s="3" t="s">
        <v>136</v>
      </c>
      <c r="W269" s="3" t="s">
        <v>137</v>
      </c>
      <c r="X269" s="3" t="s">
        <v>957</v>
      </c>
      <c r="Y269" s="3" t="s">
        <v>8873</v>
      </c>
      <c r="Z269" s="3" t="s">
        <v>8874</v>
      </c>
      <c r="AA269" s="3" t="s">
        <v>139</v>
      </c>
      <c r="AB269" s="3" t="s">
        <v>226</v>
      </c>
      <c r="AC269" s="3" t="s">
        <v>5272</v>
      </c>
      <c r="AD269" s="3" t="s">
        <v>143</v>
      </c>
      <c r="AE269" s="3" t="s">
        <v>5272</v>
      </c>
      <c r="AF269" s="3" t="s">
        <v>8875</v>
      </c>
      <c r="AG269" s="3" t="s">
        <v>5974</v>
      </c>
      <c r="AH269" s="3" t="s">
        <v>141</v>
      </c>
      <c r="AI269" s="3" t="s">
        <v>143</v>
      </c>
      <c r="AJ269" s="3" t="s">
        <v>143</v>
      </c>
      <c r="AK269" s="3" t="s">
        <v>207</v>
      </c>
      <c r="AL269" s="3" t="s">
        <v>143</v>
      </c>
      <c r="AM269" s="3" t="s">
        <v>7590</v>
      </c>
      <c r="AN269" s="3" t="s">
        <v>143</v>
      </c>
      <c r="AO269" s="3" t="s">
        <v>2258</v>
      </c>
      <c r="AP269" s="3" t="s">
        <v>2259</v>
      </c>
      <c r="AQ269" s="3" t="s">
        <v>4700</v>
      </c>
      <c r="AR269" s="3" t="s">
        <v>2177</v>
      </c>
      <c r="AS269" s="3" t="s">
        <v>231</v>
      </c>
      <c r="AT269" s="3" t="s">
        <v>2261</v>
      </c>
      <c r="AU269" s="3" t="s">
        <v>2262</v>
      </c>
      <c r="AV269" s="3" t="s">
        <v>631</v>
      </c>
      <c r="AW269" s="3" t="s">
        <v>632</v>
      </c>
      <c r="AX269" s="3" t="s">
        <v>1068</v>
      </c>
      <c r="AY269" s="3" t="s">
        <v>148</v>
      </c>
      <c r="AZ269" s="3" t="s">
        <v>139</v>
      </c>
      <c r="BA269" s="3" t="s">
        <v>149</v>
      </c>
      <c r="BB269" s="3" t="s">
        <v>634</v>
      </c>
      <c r="BC269" s="3" t="s">
        <v>156</v>
      </c>
      <c r="BD269" s="3" t="s">
        <v>157</v>
      </c>
      <c r="BE269" s="3" t="s">
        <v>237</v>
      </c>
      <c r="BF269" s="3" t="s">
        <v>8874</v>
      </c>
      <c r="BG269" s="3" t="s">
        <v>5272</v>
      </c>
      <c r="BH269" s="3" t="s">
        <v>143</v>
      </c>
      <c r="BI269" s="3" t="s">
        <v>143</v>
      </c>
      <c r="BJ269" s="3" t="s">
        <v>143</v>
      </c>
      <c r="BK269" s="3" t="s">
        <v>136</v>
      </c>
      <c r="BL269" s="3" t="s">
        <v>143</v>
      </c>
      <c r="BM269" s="3" t="s">
        <v>160</v>
      </c>
      <c r="BN269" s="3" t="s">
        <v>143</v>
      </c>
      <c r="BO269" s="3" t="s">
        <v>143</v>
      </c>
      <c r="BP269" s="3" t="s">
        <v>143</v>
      </c>
      <c r="BQ269" s="3" t="s">
        <v>8876</v>
      </c>
      <c r="BR269" s="3" t="s">
        <v>5684</v>
      </c>
      <c r="BS269" s="3" t="s">
        <v>314</v>
      </c>
      <c r="BT269" s="3" t="s">
        <v>8877</v>
      </c>
      <c r="BU269" s="3" t="s">
        <v>8877</v>
      </c>
      <c r="BV269" s="3" t="s">
        <v>135</v>
      </c>
      <c r="BW269" s="3" t="s">
        <v>135</v>
      </c>
      <c r="BX269" s="3" t="s">
        <v>135</v>
      </c>
      <c r="BY269" s="3" t="s">
        <v>148</v>
      </c>
      <c r="BZ269" s="3" t="s">
        <v>5829</v>
      </c>
      <c r="CA269" s="3" t="s">
        <v>2415</v>
      </c>
      <c r="CB269" s="3" t="s">
        <v>143</v>
      </c>
      <c r="CC269" s="3" t="s">
        <v>143</v>
      </c>
      <c r="CD269" s="3" t="s">
        <v>143</v>
      </c>
      <c r="CE269" s="3" t="s">
        <v>143</v>
      </c>
      <c r="CF269" s="3" t="s">
        <v>6424</v>
      </c>
      <c r="CG269" s="3" t="s">
        <v>143</v>
      </c>
      <c r="CH269" s="3" t="s">
        <v>143</v>
      </c>
      <c r="CI269" s="3" t="s">
        <v>143</v>
      </c>
      <c r="CJ269" s="3" t="s">
        <v>5272</v>
      </c>
      <c r="CK269" s="3" t="s">
        <v>143</v>
      </c>
      <c r="CL269" s="3" t="s">
        <v>143</v>
      </c>
      <c r="CM269" s="3" t="s">
        <v>143</v>
      </c>
      <c r="CN269" s="3" t="s">
        <v>143</v>
      </c>
      <c r="CO269" s="3" t="s">
        <v>6189</v>
      </c>
      <c r="CP269" s="3" t="s">
        <v>143</v>
      </c>
      <c r="CQ269" s="3" t="s">
        <v>143</v>
      </c>
      <c r="CR269" s="3" t="s">
        <v>143</v>
      </c>
      <c r="CS269" s="3" t="s">
        <v>1</v>
      </c>
      <c r="CT269" s="3" t="s">
        <v>143</v>
      </c>
      <c r="CU269" s="3" t="s">
        <v>1</v>
      </c>
      <c r="CV269" s="3" t="s">
        <v>2092</v>
      </c>
      <c r="CW269" s="3" t="s">
        <v>143</v>
      </c>
      <c r="CX269" s="3" t="s">
        <v>519</v>
      </c>
      <c r="CY269" s="3" t="s">
        <v>166</v>
      </c>
      <c r="CZ269" s="3" t="s">
        <v>136</v>
      </c>
      <c r="DA269" s="3" t="s">
        <v>1989</v>
      </c>
      <c r="DB269" s="3" t="s">
        <v>143</v>
      </c>
      <c r="DC269" s="3" t="s">
        <v>143</v>
      </c>
      <c r="DD269" s="3" t="s">
        <v>364</v>
      </c>
      <c r="DE269" s="3" t="s">
        <v>3601</v>
      </c>
      <c r="DF269" s="3" t="s">
        <v>2261</v>
      </c>
      <c r="DG269" s="3" t="s">
        <v>143</v>
      </c>
      <c r="DH269" s="3" t="s">
        <v>7797</v>
      </c>
      <c r="DI269" s="3" t="s">
        <v>143</v>
      </c>
    </row>
    <row r="270" spans="1:115" s="3" customFormat="1" hidden="1" x14ac:dyDescent="0.2">
      <c r="A270" s="73">
        <v>45383</v>
      </c>
      <c r="B270" s="3" t="s">
        <v>12718</v>
      </c>
      <c r="C270" s="96">
        <v>127264</v>
      </c>
      <c r="D270" s="3" t="s">
        <v>8389</v>
      </c>
      <c r="E270" s="3" t="s">
        <v>364</v>
      </c>
      <c r="F270" s="7">
        <v>45383</v>
      </c>
      <c r="G270" s="3" t="s">
        <v>126</v>
      </c>
      <c r="H270" s="3" t="s">
        <v>166</v>
      </c>
      <c r="I270" s="8">
        <f>J270</f>
        <v>180</v>
      </c>
      <c r="J270" s="95">
        <v>180</v>
      </c>
      <c r="K270" s="71">
        <f t="shared" si="17"/>
        <v>8.3747768470919283E-3</v>
      </c>
      <c r="L270" s="3" t="s">
        <v>519</v>
      </c>
      <c r="M270" s="3" t="s">
        <v>7145</v>
      </c>
      <c r="N270" s="3" t="s">
        <v>1065</v>
      </c>
      <c r="O270" s="3" t="s">
        <v>4440</v>
      </c>
      <c r="P270" s="6" t="s">
        <v>8878</v>
      </c>
      <c r="Q270" s="3" t="s">
        <v>170</v>
      </c>
      <c r="R270" s="3" t="s">
        <v>8879</v>
      </c>
      <c r="S270" s="3" t="s">
        <v>8880</v>
      </c>
      <c r="T270" s="3" t="s">
        <v>135</v>
      </c>
      <c r="U270" s="3" t="s">
        <v>135</v>
      </c>
      <c r="V270" s="3" t="s">
        <v>136</v>
      </c>
      <c r="W270" s="3" t="s">
        <v>137</v>
      </c>
      <c r="X270" s="3" t="s">
        <v>957</v>
      </c>
      <c r="Y270" s="3" t="s">
        <v>8881</v>
      </c>
      <c r="Z270" s="3" t="s">
        <v>8882</v>
      </c>
      <c r="AA270" s="3" t="s">
        <v>139</v>
      </c>
      <c r="AB270" s="3" t="s">
        <v>226</v>
      </c>
      <c r="AC270" s="3" t="s">
        <v>5272</v>
      </c>
      <c r="AD270" s="3" t="s">
        <v>143</v>
      </c>
      <c r="AE270" s="3" t="s">
        <v>5272</v>
      </c>
      <c r="AF270" s="3" t="s">
        <v>8828</v>
      </c>
      <c r="AG270" s="3" t="s">
        <v>5974</v>
      </c>
      <c r="AH270" s="3" t="s">
        <v>141</v>
      </c>
      <c r="AI270" s="3" t="s">
        <v>143</v>
      </c>
      <c r="AJ270" s="3" t="s">
        <v>143</v>
      </c>
      <c r="AK270" s="3" t="s">
        <v>207</v>
      </c>
      <c r="AL270" s="3" t="s">
        <v>143</v>
      </c>
      <c r="AM270" s="3" t="s">
        <v>6599</v>
      </c>
      <c r="AN270" s="3" t="s">
        <v>143</v>
      </c>
      <c r="AO270" s="3" t="s">
        <v>4444</v>
      </c>
      <c r="AP270" s="3" t="s">
        <v>2684</v>
      </c>
      <c r="AQ270" s="3" t="s">
        <v>4445</v>
      </c>
      <c r="AR270" s="3" t="s">
        <v>2082</v>
      </c>
      <c r="AS270" s="3" t="s">
        <v>231</v>
      </c>
      <c r="AT270" s="3" t="s">
        <v>935</v>
      </c>
      <c r="AU270" s="3" t="s">
        <v>2686</v>
      </c>
      <c r="AV270" s="3" t="s">
        <v>631</v>
      </c>
      <c r="AW270" s="3" t="s">
        <v>632</v>
      </c>
      <c r="AX270" s="3" t="s">
        <v>1068</v>
      </c>
      <c r="AY270" s="3" t="s">
        <v>148</v>
      </c>
      <c r="AZ270" s="3" t="s">
        <v>139</v>
      </c>
      <c r="BA270" s="3" t="s">
        <v>149</v>
      </c>
      <c r="BB270" s="3" t="s">
        <v>634</v>
      </c>
      <c r="BC270" s="3" t="s">
        <v>156</v>
      </c>
      <c r="BD270" s="3" t="s">
        <v>157</v>
      </c>
      <c r="BE270" s="3" t="s">
        <v>303</v>
      </c>
      <c r="BF270" s="3" t="s">
        <v>8882</v>
      </c>
      <c r="BG270" s="3" t="s">
        <v>5272</v>
      </c>
      <c r="BH270" s="3" t="s">
        <v>143</v>
      </c>
      <c r="BI270" s="3" t="s">
        <v>143</v>
      </c>
      <c r="BJ270" s="3" t="s">
        <v>143</v>
      </c>
      <c r="BK270" s="3" t="s">
        <v>136</v>
      </c>
      <c r="BL270" s="3" t="s">
        <v>143</v>
      </c>
      <c r="BM270" s="3" t="s">
        <v>160</v>
      </c>
      <c r="BN270" s="3" t="s">
        <v>143</v>
      </c>
      <c r="BO270" s="3" t="s">
        <v>143</v>
      </c>
      <c r="BP270" s="3" t="s">
        <v>143</v>
      </c>
      <c r="BQ270" s="3" t="s">
        <v>8883</v>
      </c>
      <c r="BR270" s="3" t="s">
        <v>5352</v>
      </c>
      <c r="BS270" s="3" t="s">
        <v>162</v>
      </c>
      <c r="BT270" s="3" t="s">
        <v>6599</v>
      </c>
      <c r="BU270" s="3" t="s">
        <v>6599</v>
      </c>
      <c r="BV270" s="3" t="s">
        <v>135</v>
      </c>
      <c r="BW270" s="3" t="s">
        <v>135</v>
      </c>
      <c r="BX270" s="3" t="s">
        <v>135</v>
      </c>
      <c r="BY270" s="3" t="s">
        <v>148</v>
      </c>
      <c r="BZ270" s="3" t="s">
        <v>2841</v>
      </c>
      <c r="CA270" s="3" t="s">
        <v>174</v>
      </c>
      <c r="CB270" s="3" t="s">
        <v>143</v>
      </c>
      <c r="CC270" s="3" t="s">
        <v>143</v>
      </c>
      <c r="CD270" s="3" t="s">
        <v>143</v>
      </c>
      <c r="CE270" s="3" t="s">
        <v>8884</v>
      </c>
      <c r="CF270" s="3" t="s">
        <v>2261</v>
      </c>
      <c r="CG270" s="3" t="s">
        <v>143</v>
      </c>
      <c r="CH270" s="3" t="s">
        <v>143</v>
      </c>
      <c r="CI270" s="3" t="s">
        <v>143</v>
      </c>
      <c r="CJ270" s="3" t="s">
        <v>5272</v>
      </c>
      <c r="CK270" s="3" t="s">
        <v>143</v>
      </c>
      <c r="CL270" s="3" t="s">
        <v>143</v>
      </c>
      <c r="CM270" s="3" t="s">
        <v>143</v>
      </c>
      <c r="CN270" s="3" t="s">
        <v>143</v>
      </c>
      <c r="CO270" s="3" t="s">
        <v>6189</v>
      </c>
      <c r="CP270" s="3" t="s">
        <v>143</v>
      </c>
      <c r="CQ270" s="3" t="s">
        <v>143</v>
      </c>
      <c r="CR270" s="3" t="s">
        <v>143</v>
      </c>
      <c r="CS270" s="3" t="s">
        <v>1</v>
      </c>
      <c r="CT270" s="3" t="s">
        <v>143</v>
      </c>
      <c r="CU270" s="3" t="s">
        <v>1</v>
      </c>
      <c r="CV270" s="3" t="s">
        <v>1985</v>
      </c>
      <c r="CW270" s="3" t="s">
        <v>143</v>
      </c>
      <c r="CX270" s="3" t="s">
        <v>519</v>
      </c>
      <c r="CY270" s="3" t="s">
        <v>166</v>
      </c>
      <c r="CZ270" s="3" t="s">
        <v>136</v>
      </c>
      <c r="DA270" s="3" t="s">
        <v>1986</v>
      </c>
      <c r="DB270" s="3" t="s">
        <v>143</v>
      </c>
      <c r="DC270" s="3" t="s">
        <v>143</v>
      </c>
      <c r="DD270" s="3" t="s">
        <v>364</v>
      </c>
      <c r="DE270" s="3" t="s">
        <v>3601</v>
      </c>
      <c r="DF270" s="3" t="s">
        <v>2261</v>
      </c>
      <c r="DG270" s="3" t="s">
        <v>143</v>
      </c>
      <c r="DH270" s="3" t="s">
        <v>7797</v>
      </c>
      <c r="DI270" s="3" t="s">
        <v>143</v>
      </c>
    </row>
    <row r="271" spans="1:115" s="3" customFormat="1" hidden="1" x14ac:dyDescent="0.2">
      <c r="A271" s="73">
        <v>45383</v>
      </c>
      <c r="B271" s="3" t="s">
        <v>15606</v>
      </c>
      <c r="C271" s="5">
        <v>127529</v>
      </c>
      <c r="D271" s="3" t="s">
        <v>8143</v>
      </c>
      <c r="E271" s="3" t="s">
        <v>164</v>
      </c>
      <c r="F271" s="7">
        <v>45383</v>
      </c>
      <c r="G271" s="3" t="s">
        <v>165</v>
      </c>
      <c r="H271" s="3" t="s">
        <v>166</v>
      </c>
      <c r="I271" s="95">
        <v>850.2</v>
      </c>
      <c r="J271" s="95">
        <v>850.2</v>
      </c>
      <c r="K271" s="71">
        <f t="shared" si="17"/>
        <v>3.9556862641097541E-2</v>
      </c>
      <c r="L271" s="3" t="s">
        <v>316</v>
      </c>
      <c r="M271" s="3" t="s">
        <v>7145</v>
      </c>
      <c r="N271" s="3" t="s">
        <v>960</v>
      </c>
      <c r="O271" s="3" t="s">
        <v>8885</v>
      </c>
      <c r="P271" s="6" t="s">
        <v>8886</v>
      </c>
      <c r="Q271" s="3" t="s">
        <v>170</v>
      </c>
      <c r="R271" s="3" t="s">
        <v>8887</v>
      </c>
      <c r="S271" s="3" t="s">
        <v>8888</v>
      </c>
      <c r="T271" s="3" t="s">
        <v>135</v>
      </c>
      <c r="U271" s="3" t="s">
        <v>135</v>
      </c>
      <c r="V271" s="3" t="s">
        <v>136</v>
      </c>
      <c r="W271" s="3" t="s">
        <v>137</v>
      </c>
      <c r="X271" s="3" t="s">
        <v>2483</v>
      </c>
      <c r="Y271" s="3" t="s">
        <v>8889</v>
      </c>
      <c r="Z271" s="3" t="s">
        <v>8890</v>
      </c>
      <c r="AA271" s="3" t="s">
        <v>139</v>
      </c>
      <c r="AB271" s="3" t="s">
        <v>323</v>
      </c>
      <c r="AC271" s="3" t="s">
        <v>5272</v>
      </c>
      <c r="AD271" s="3" t="s">
        <v>143</v>
      </c>
      <c r="AE271" s="3" t="s">
        <v>8891</v>
      </c>
      <c r="AF271" s="3" t="s">
        <v>143</v>
      </c>
      <c r="AG271" s="3" t="s">
        <v>235</v>
      </c>
      <c r="AH271" s="3" t="s">
        <v>141</v>
      </c>
      <c r="AI271" s="3" t="s">
        <v>143</v>
      </c>
      <c r="AJ271" s="3" t="s">
        <v>8891</v>
      </c>
      <c r="AK271" s="3" t="s">
        <v>207</v>
      </c>
      <c r="AL271" s="3" t="s">
        <v>143</v>
      </c>
      <c r="AM271" s="3" t="s">
        <v>8891</v>
      </c>
      <c r="AN271" s="3" t="s">
        <v>174</v>
      </c>
      <c r="AO271" s="3" t="s">
        <v>8892</v>
      </c>
      <c r="AP271" s="3" t="s">
        <v>3766</v>
      </c>
      <c r="AQ271" s="3" t="s">
        <v>8893</v>
      </c>
      <c r="AR271" s="3" t="s">
        <v>230</v>
      </c>
      <c r="AS271" s="3" t="s">
        <v>231</v>
      </c>
      <c r="AT271" s="3" t="s">
        <v>8894</v>
      </c>
      <c r="AU271" s="3" t="s">
        <v>3767</v>
      </c>
      <c r="AV271" s="3" t="s">
        <v>145</v>
      </c>
      <c r="AW271" s="3" t="s">
        <v>146</v>
      </c>
      <c r="AX271" s="3" t="s">
        <v>972</v>
      </c>
      <c r="AY271" s="3" t="s">
        <v>148</v>
      </c>
      <c r="AZ271" s="3" t="s">
        <v>139</v>
      </c>
      <c r="BA271" s="3" t="s">
        <v>149</v>
      </c>
      <c r="BB271" s="3" t="s">
        <v>150</v>
      </c>
      <c r="BC271" s="3" t="s">
        <v>156</v>
      </c>
      <c r="BD271" s="3" t="s">
        <v>157</v>
      </c>
      <c r="BE271" s="3" t="s">
        <v>237</v>
      </c>
      <c r="BF271" s="3" t="s">
        <v>8890</v>
      </c>
      <c r="BG271" s="3" t="s">
        <v>5272</v>
      </c>
      <c r="BH271" s="3" t="s">
        <v>143</v>
      </c>
      <c r="BI271" s="3" t="s">
        <v>8895</v>
      </c>
      <c r="BJ271" s="3" t="s">
        <v>143</v>
      </c>
      <c r="BK271" s="3" t="s">
        <v>136</v>
      </c>
      <c r="BL271" s="3" t="s">
        <v>143</v>
      </c>
      <c r="BM271" s="3" t="s">
        <v>160</v>
      </c>
      <c r="BN271" s="3" t="s">
        <v>160</v>
      </c>
      <c r="BO271" s="3" t="s">
        <v>143</v>
      </c>
      <c r="BP271" s="3" t="s">
        <v>143</v>
      </c>
      <c r="BQ271" s="3" t="s">
        <v>8896</v>
      </c>
      <c r="BR271" s="3" t="s">
        <v>5684</v>
      </c>
      <c r="BS271" s="3" t="s">
        <v>241</v>
      </c>
      <c r="BT271" s="3" t="s">
        <v>8891</v>
      </c>
      <c r="BU271" s="3" t="s">
        <v>8891</v>
      </c>
      <c r="BV271" s="3" t="s">
        <v>135</v>
      </c>
      <c r="BW271" s="3" t="s">
        <v>135</v>
      </c>
      <c r="BX271" s="3" t="s">
        <v>135</v>
      </c>
      <c r="BY271" s="3" t="s">
        <v>148</v>
      </c>
      <c r="BZ271" s="3" t="s">
        <v>6037</v>
      </c>
      <c r="CA271" s="3" t="s">
        <v>174</v>
      </c>
      <c r="CB271" s="3" t="s">
        <v>143</v>
      </c>
      <c r="CC271" s="3" t="s">
        <v>143</v>
      </c>
      <c r="CD271" s="3" t="s">
        <v>362</v>
      </c>
      <c r="CE271" s="3" t="s">
        <v>143</v>
      </c>
      <c r="CF271" s="3" t="s">
        <v>2261</v>
      </c>
      <c r="CG271" s="3" t="s">
        <v>2261</v>
      </c>
      <c r="CH271" s="3" t="s">
        <v>143</v>
      </c>
      <c r="CI271" s="3" t="s">
        <v>143</v>
      </c>
      <c r="CJ271" s="3" t="s">
        <v>5272</v>
      </c>
      <c r="CK271" s="3" t="s">
        <v>143</v>
      </c>
      <c r="CL271" s="3" t="s">
        <v>143</v>
      </c>
      <c r="CM271" s="3" t="s">
        <v>143</v>
      </c>
      <c r="CN271" s="3" t="s">
        <v>143</v>
      </c>
      <c r="CO271" s="3" t="s">
        <v>8897</v>
      </c>
      <c r="CP271" s="3" t="s">
        <v>143</v>
      </c>
      <c r="CQ271" s="3" t="s">
        <v>143</v>
      </c>
      <c r="CR271" s="3" t="s">
        <v>143</v>
      </c>
      <c r="CS271" s="3" t="s">
        <v>1</v>
      </c>
      <c r="CT271" s="3" t="s">
        <v>143</v>
      </c>
      <c r="CU271" s="3" t="s">
        <v>1</v>
      </c>
      <c r="CV271" s="3" t="s">
        <v>2092</v>
      </c>
      <c r="CW271" s="3" t="s">
        <v>2092</v>
      </c>
      <c r="CX271" s="3" t="s">
        <v>316</v>
      </c>
      <c r="CY271" s="3" t="s">
        <v>166</v>
      </c>
      <c r="CZ271" s="3" t="s">
        <v>136</v>
      </c>
      <c r="DA271" s="3" t="s">
        <v>1989</v>
      </c>
      <c r="DB271" s="3" t="s">
        <v>143</v>
      </c>
      <c r="DC271" s="3" t="s">
        <v>143</v>
      </c>
      <c r="DD271" s="3" t="s">
        <v>164</v>
      </c>
      <c r="DE271" s="3" t="s">
        <v>3601</v>
      </c>
      <c r="DF271" s="3" t="s">
        <v>2261</v>
      </c>
      <c r="DG271" s="3" t="s">
        <v>143</v>
      </c>
      <c r="DH271" s="3" t="s">
        <v>8898</v>
      </c>
      <c r="DI271" s="3" t="s">
        <v>143</v>
      </c>
    </row>
    <row r="272" spans="1:115" s="3" customFormat="1" hidden="1" x14ac:dyDescent="0.2">
      <c r="A272" s="73">
        <v>45383</v>
      </c>
      <c r="B272" s="3" t="s">
        <v>24</v>
      </c>
      <c r="C272" s="94">
        <v>127904</v>
      </c>
      <c r="D272" s="3" t="s">
        <v>24</v>
      </c>
      <c r="E272" s="3" t="s">
        <v>164</v>
      </c>
      <c r="F272" s="7">
        <v>45384</v>
      </c>
      <c r="G272" s="3" t="s">
        <v>165</v>
      </c>
      <c r="H272" s="3" t="s">
        <v>166</v>
      </c>
      <c r="I272" s="95">
        <v>133</v>
      </c>
      <c r="J272" s="95">
        <v>200</v>
      </c>
      <c r="K272" s="71">
        <f t="shared" si="17"/>
        <v>6.1880295592401467E-3</v>
      </c>
      <c r="L272" s="3" t="s">
        <v>394</v>
      </c>
      <c r="M272" s="3" t="s">
        <v>7145</v>
      </c>
      <c r="N272" s="3" t="s">
        <v>960</v>
      </c>
      <c r="O272" s="3" t="s">
        <v>2009</v>
      </c>
      <c r="P272" s="6" t="s">
        <v>8899</v>
      </c>
      <c r="Q272" s="3" t="s">
        <v>170</v>
      </c>
      <c r="R272" s="3" t="s">
        <v>8900</v>
      </c>
      <c r="S272" s="3" t="s">
        <v>8901</v>
      </c>
      <c r="T272" s="3" t="s">
        <v>8902</v>
      </c>
      <c r="U272" s="3" t="s">
        <v>135</v>
      </c>
      <c r="V272" s="3" t="s">
        <v>136</v>
      </c>
      <c r="W272" s="3" t="s">
        <v>137</v>
      </c>
      <c r="X272" s="3" t="s">
        <v>349</v>
      </c>
      <c r="Y272" s="3" t="s">
        <v>8903</v>
      </c>
      <c r="Z272" s="3" t="s">
        <v>8904</v>
      </c>
      <c r="AA272" s="3" t="s">
        <v>139</v>
      </c>
      <c r="AB272" s="3" t="s">
        <v>323</v>
      </c>
      <c r="AC272" s="3" t="s">
        <v>5272</v>
      </c>
      <c r="AD272" s="3" t="s">
        <v>143</v>
      </c>
      <c r="AE272" s="3" t="s">
        <v>8198</v>
      </c>
      <c r="AF272" s="3" t="s">
        <v>143</v>
      </c>
      <c r="AG272" s="3" t="s">
        <v>235</v>
      </c>
      <c r="AH272" s="3" t="s">
        <v>141</v>
      </c>
      <c r="AI272" s="3" t="s">
        <v>143</v>
      </c>
      <c r="AJ272" s="3" t="s">
        <v>8198</v>
      </c>
      <c r="AK272" s="3" t="s">
        <v>142</v>
      </c>
      <c r="AL272" s="3" t="s">
        <v>143</v>
      </c>
      <c r="AM272" s="3" t="s">
        <v>5772</v>
      </c>
      <c r="AN272" s="3" t="s">
        <v>174</v>
      </c>
      <c r="AO272" s="3" t="s">
        <v>2013</v>
      </c>
      <c r="AP272" s="3" t="s">
        <v>2014</v>
      </c>
      <c r="AQ272" s="3" t="s">
        <v>2015</v>
      </c>
      <c r="AR272" s="3" t="s">
        <v>250</v>
      </c>
      <c r="AS272" s="3" t="s">
        <v>179</v>
      </c>
      <c r="AT272" s="3" t="s">
        <v>251</v>
      </c>
      <c r="AU272" s="3" t="s">
        <v>2016</v>
      </c>
      <c r="AV272" s="3" t="s">
        <v>145</v>
      </c>
      <c r="AW272" s="3" t="s">
        <v>146</v>
      </c>
      <c r="AX272" s="3" t="s">
        <v>972</v>
      </c>
      <c r="AY272" s="3" t="s">
        <v>148</v>
      </c>
      <c r="AZ272" s="3" t="s">
        <v>139</v>
      </c>
      <c r="BA272" s="3" t="s">
        <v>149</v>
      </c>
      <c r="BB272" s="3" t="s">
        <v>150</v>
      </c>
      <c r="BC272" s="3" t="s">
        <v>156</v>
      </c>
      <c r="BD272" s="3" t="s">
        <v>157</v>
      </c>
      <c r="BE272" s="3" t="s">
        <v>303</v>
      </c>
      <c r="BF272" s="3" t="s">
        <v>8905</v>
      </c>
      <c r="BG272" s="3" t="s">
        <v>5272</v>
      </c>
      <c r="BH272" s="3" t="s">
        <v>143</v>
      </c>
      <c r="BI272" s="3" t="s">
        <v>143</v>
      </c>
      <c r="BJ272" s="3" t="s">
        <v>143</v>
      </c>
      <c r="BK272" s="3" t="s">
        <v>136</v>
      </c>
      <c r="BL272" s="3" t="s">
        <v>143</v>
      </c>
      <c r="BM272" s="3" t="s">
        <v>1674</v>
      </c>
      <c r="BN272" s="3" t="s">
        <v>160</v>
      </c>
      <c r="BO272" s="3" t="s">
        <v>143</v>
      </c>
      <c r="BP272" s="3" t="s">
        <v>143</v>
      </c>
      <c r="BQ272" s="3" t="s">
        <v>8906</v>
      </c>
      <c r="BR272" s="3" t="s">
        <v>5352</v>
      </c>
      <c r="BS272" s="3" t="s">
        <v>162</v>
      </c>
      <c r="BT272" s="3" t="s">
        <v>8198</v>
      </c>
      <c r="BU272" s="3" t="s">
        <v>8198</v>
      </c>
      <c r="BV272" s="3" t="s">
        <v>135</v>
      </c>
      <c r="BW272" s="3" t="s">
        <v>135</v>
      </c>
      <c r="BX272" s="3" t="s">
        <v>135</v>
      </c>
      <c r="BY272" s="3" t="s">
        <v>148</v>
      </c>
      <c r="BZ272" s="3" t="s">
        <v>8907</v>
      </c>
      <c r="CA272" s="3" t="s">
        <v>174</v>
      </c>
      <c r="CB272" s="3" t="s">
        <v>143</v>
      </c>
      <c r="CC272" s="3" t="s">
        <v>143</v>
      </c>
      <c r="CD272" s="3" t="s">
        <v>143</v>
      </c>
      <c r="CE272" s="3" t="s">
        <v>8899</v>
      </c>
      <c r="CF272" s="3" t="s">
        <v>2261</v>
      </c>
      <c r="CG272" s="3" t="s">
        <v>2261</v>
      </c>
      <c r="CH272" s="3" t="s">
        <v>143</v>
      </c>
      <c r="CI272" s="3" t="s">
        <v>143</v>
      </c>
      <c r="CJ272" s="3" t="s">
        <v>5272</v>
      </c>
      <c r="CK272" s="3" t="s">
        <v>143</v>
      </c>
      <c r="CL272" s="3" t="s">
        <v>143</v>
      </c>
      <c r="CM272" s="3" t="s">
        <v>143</v>
      </c>
      <c r="CN272" s="3" t="s">
        <v>143</v>
      </c>
      <c r="CO272" s="3" t="s">
        <v>143</v>
      </c>
      <c r="CP272" s="3" t="s">
        <v>143</v>
      </c>
      <c r="CQ272" s="3" t="s">
        <v>143</v>
      </c>
      <c r="CR272" s="3" t="s">
        <v>143</v>
      </c>
      <c r="CS272" s="3" t="s">
        <v>1</v>
      </c>
      <c r="CT272" s="3" t="s">
        <v>143</v>
      </c>
      <c r="CU272" s="3" t="s">
        <v>1</v>
      </c>
      <c r="CV272" s="3" t="s">
        <v>1985</v>
      </c>
      <c r="CW272" s="3" t="s">
        <v>1985</v>
      </c>
      <c r="CX272" s="3" t="s">
        <v>394</v>
      </c>
      <c r="CY272" s="3" t="s">
        <v>166</v>
      </c>
      <c r="CZ272" s="3" t="s">
        <v>136</v>
      </c>
      <c r="DA272" s="3" t="s">
        <v>1989</v>
      </c>
      <c r="DB272" s="3" t="s">
        <v>8833</v>
      </c>
      <c r="DC272" s="3" t="s">
        <v>143</v>
      </c>
      <c r="DD272" s="3" t="s">
        <v>164</v>
      </c>
      <c r="DE272" s="3" t="s">
        <v>3601</v>
      </c>
      <c r="DF272" s="3" t="s">
        <v>6302</v>
      </c>
      <c r="DG272" s="3" t="s">
        <v>143</v>
      </c>
      <c r="DH272" s="3" t="s">
        <v>143</v>
      </c>
      <c r="DI272" s="3" t="s">
        <v>143</v>
      </c>
    </row>
    <row r="273" spans="1:113" s="3" customFormat="1" hidden="1" x14ac:dyDescent="0.2">
      <c r="A273" s="73">
        <v>45383</v>
      </c>
      <c r="B273" s="3" t="s">
        <v>12718</v>
      </c>
      <c r="C273" s="96">
        <v>127643</v>
      </c>
      <c r="D273" s="3" t="s">
        <v>8389</v>
      </c>
      <c r="E273" s="3" t="s">
        <v>364</v>
      </c>
      <c r="F273" s="7">
        <v>45384</v>
      </c>
      <c r="G273" s="3" t="s">
        <v>126</v>
      </c>
      <c r="H273" s="3" t="s">
        <v>166</v>
      </c>
      <c r="I273" s="95">
        <v>170.25</v>
      </c>
      <c r="J273" s="95">
        <v>180</v>
      </c>
      <c r="K273" s="71">
        <f t="shared" si="17"/>
        <v>7.921143101207782E-3</v>
      </c>
      <c r="L273" s="3" t="s">
        <v>953</v>
      </c>
      <c r="M273" s="3" t="s">
        <v>7145</v>
      </c>
      <c r="N273" s="3" t="s">
        <v>1065</v>
      </c>
      <c r="O273" s="3" t="s">
        <v>8908</v>
      </c>
      <c r="P273" s="6" t="s">
        <v>2118</v>
      </c>
      <c r="Q273" s="3" t="s">
        <v>170</v>
      </c>
      <c r="R273" s="3" t="s">
        <v>8909</v>
      </c>
      <c r="S273" s="3" t="s">
        <v>8910</v>
      </c>
      <c r="T273" s="3" t="s">
        <v>135</v>
      </c>
      <c r="U273" s="3" t="s">
        <v>135</v>
      </c>
      <c r="V273" s="3" t="s">
        <v>506</v>
      </c>
      <c r="W273" s="3" t="s">
        <v>137</v>
      </c>
      <c r="X273" s="3" t="s">
        <v>173</v>
      </c>
      <c r="Y273" s="3" t="s">
        <v>8911</v>
      </c>
      <c r="Z273" s="3" t="s">
        <v>8912</v>
      </c>
      <c r="AA273" s="3" t="s">
        <v>139</v>
      </c>
      <c r="AB273" s="3" t="s">
        <v>226</v>
      </c>
      <c r="AC273" s="3" t="s">
        <v>5272</v>
      </c>
      <c r="AD273" s="3" t="s">
        <v>143</v>
      </c>
      <c r="AE273" s="3" t="s">
        <v>8913</v>
      </c>
      <c r="AF273" s="3" t="s">
        <v>143</v>
      </c>
      <c r="AG273" s="3" t="s">
        <v>5974</v>
      </c>
      <c r="AH273" s="3" t="s">
        <v>141</v>
      </c>
      <c r="AI273" s="3" t="s">
        <v>143</v>
      </c>
      <c r="AJ273" s="3" t="s">
        <v>8913</v>
      </c>
      <c r="AK273" s="3" t="s">
        <v>207</v>
      </c>
      <c r="AL273" s="3" t="s">
        <v>8914</v>
      </c>
      <c r="AM273" s="3" t="s">
        <v>6599</v>
      </c>
      <c r="AN273" s="3" t="s">
        <v>174</v>
      </c>
      <c r="AO273" s="3" t="s">
        <v>8915</v>
      </c>
      <c r="AP273" s="3" t="s">
        <v>2684</v>
      </c>
      <c r="AQ273" s="3" t="s">
        <v>8916</v>
      </c>
      <c r="AR273" s="3" t="s">
        <v>2082</v>
      </c>
      <c r="AS273" s="3" t="s">
        <v>231</v>
      </c>
      <c r="AT273" s="3" t="s">
        <v>5326</v>
      </c>
      <c r="AU273" s="3" t="s">
        <v>2686</v>
      </c>
      <c r="AV273" s="3" t="s">
        <v>631</v>
      </c>
      <c r="AW273" s="3" t="s">
        <v>632</v>
      </c>
      <c r="AX273" s="3" t="s">
        <v>1068</v>
      </c>
      <c r="AY273" s="3" t="s">
        <v>148</v>
      </c>
      <c r="AZ273" s="3" t="s">
        <v>139</v>
      </c>
      <c r="BA273" s="3" t="s">
        <v>149</v>
      </c>
      <c r="BB273" s="3" t="s">
        <v>634</v>
      </c>
      <c r="BC273" s="3" t="s">
        <v>156</v>
      </c>
      <c r="BD273" s="3" t="s">
        <v>157</v>
      </c>
      <c r="BE273" s="3" t="s">
        <v>303</v>
      </c>
      <c r="BF273" s="3" t="s">
        <v>8917</v>
      </c>
      <c r="BG273" s="3" t="s">
        <v>5272</v>
      </c>
      <c r="BH273" s="3" t="s">
        <v>143</v>
      </c>
      <c r="BI273" s="3" t="s">
        <v>8918</v>
      </c>
      <c r="BJ273" s="3" t="s">
        <v>143</v>
      </c>
      <c r="BK273" s="3" t="s">
        <v>506</v>
      </c>
      <c r="BL273" s="3" t="s">
        <v>143</v>
      </c>
      <c r="BM273" s="3" t="s">
        <v>200</v>
      </c>
      <c r="BN273" s="3" t="s">
        <v>160</v>
      </c>
      <c r="BO273" s="3" t="s">
        <v>364</v>
      </c>
      <c r="BP273" s="3" t="s">
        <v>143</v>
      </c>
      <c r="BQ273" s="3" t="s">
        <v>3099</v>
      </c>
      <c r="BR273" s="3" t="s">
        <v>5352</v>
      </c>
      <c r="BS273" s="3" t="s">
        <v>162</v>
      </c>
      <c r="BT273" s="3" t="s">
        <v>8913</v>
      </c>
      <c r="BU273" s="3" t="s">
        <v>8913</v>
      </c>
      <c r="BV273" s="3" t="s">
        <v>135</v>
      </c>
      <c r="BW273" s="3" t="s">
        <v>135</v>
      </c>
      <c r="BX273" s="3" t="s">
        <v>135</v>
      </c>
      <c r="BY273" s="3" t="s">
        <v>148</v>
      </c>
      <c r="BZ273" s="3" t="s">
        <v>2434</v>
      </c>
      <c r="CA273" s="3" t="s">
        <v>174</v>
      </c>
      <c r="CB273" s="3" t="s">
        <v>143</v>
      </c>
      <c r="CC273" s="3" t="s">
        <v>143</v>
      </c>
      <c r="CD273" s="3" t="s">
        <v>143</v>
      </c>
      <c r="CE273" s="3" t="s">
        <v>8919</v>
      </c>
      <c r="CF273" s="3" t="s">
        <v>2261</v>
      </c>
      <c r="CG273" s="3" t="s">
        <v>2261</v>
      </c>
      <c r="CH273" s="3" t="s">
        <v>143</v>
      </c>
      <c r="CI273" s="3" t="s">
        <v>143</v>
      </c>
      <c r="CJ273" s="3" t="s">
        <v>5272</v>
      </c>
      <c r="CK273" s="3" t="s">
        <v>143</v>
      </c>
      <c r="CL273" s="3" t="s">
        <v>143</v>
      </c>
      <c r="CM273" s="3" t="s">
        <v>143</v>
      </c>
      <c r="CN273" s="3" t="s">
        <v>143</v>
      </c>
      <c r="CO273" s="3" t="s">
        <v>143</v>
      </c>
      <c r="CP273" s="3" t="s">
        <v>143</v>
      </c>
      <c r="CQ273" s="3" t="s">
        <v>143</v>
      </c>
      <c r="CR273" s="3" t="s">
        <v>143</v>
      </c>
      <c r="CS273" s="3" t="s">
        <v>1</v>
      </c>
      <c r="CT273" s="3" t="s">
        <v>143</v>
      </c>
      <c r="CU273" s="3" t="s">
        <v>1</v>
      </c>
      <c r="CV273" s="3" t="s">
        <v>1985</v>
      </c>
      <c r="CW273" s="3" t="s">
        <v>1985</v>
      </c>
      <c r="CX273" s="3" t="s">
        <v>953</v>
      </c>
      <c r="CY273" s="3" t="s">
        <v>166</v>
      </c>
      <c r="CZ273" s="3" t="s">
        <v>506</v>
      </c>
      <c r="DA273" s="3" t="s">
        <v>2007</v>
      </c>
      <c r="DB273" s="3" t="s">
        <v>143</v>
      </c>
      <c r="DC273" s="3" t="s">
        <v>143</v>
      </c>
      <c r="DD273" s="3" t="s">
        <v>364</v>
      </c>
      <c r="DE273" s="3" t="s">
        <v>3601</v>
      </c>
      <c r="DF273" s="3" t="s">
        <v>6302</v>
      </c>
      <c r="DG273" s="3" t="s">
        <v>143</v>
      </c>
      <c r="DH273" s="3" t="s">
        <v>143</v>
      </c>
      <c r="DI273" s="3" t="s">
        <v>143</v>
      </c>
    </row>
    <row r="274" spans="1:113" s="3" customFormat="1" hidden="1" x14ac:dyDescent="0.2">
      <c r="A274" s="73">
        <v>45383</v>
      </c>
      <c r="B274" s="3" t="s">
        <v>12718</v>
      </c>
      <c r="C274" s="5">
        <v>127668</v>
      </c>
      <c r="D274" s="3" t="s">
        <v>8920</v>
      </c>
      <c r="E274" s="3" t="s">
        <v>373</v>
      </c>
      <c r="F274" s="7">
        <v>45384</v>
      </c>
      <c r="G274" s="3" t="s">
        <v>257</v>
      </c>
      <c r="H274" s="3" t="s">
        <v>166</v>
      </c>
      <c r="I274" s="95">
        <v>922.9</v>
      </c>
      <c r="J274" s="95">
        <v>837.62</v>
      </c>
      <c r="K274" s="71">
        <f t="shared" si="17"/>
        <v>4.2939341956561891E-2</v>
      </c>
      <c r="L274" s="3" t="s">
        <v>374</v>
      </c>
      <c r="M274" s="3" t="s">
        <v>7246</v>
      </c>
      <c r="N274" s="3" t="s">
        <v>1224</v>
      </c>
      <c r="O274" s="3" t="s">
        <v>3406</v>
      </c>
      <c r="P274" s="6" t="s">
        <v>7973</v>
      </c>
      <c r="Q274" s="3" t="s">
        <v>170</v>
      </c>
      <c r="R274" s="3" t="s">
        <v>8921</v>
      </c>
      <c r="S274" s="3" t="s">
        <v>4765</v>
      </c>
      <c r="T274" s="3" t="s">
        <v>135</v>
      </c>
      <c r="U274" s="3" t="s">
        <v>135</v>
      </c>
      <c r="V274" s="3" t="s">
        <v>506</v>
      </c>
      <c r="W274" s="3" t="s">
        <v>137</v>
      </c>
      <c r="X274" s="3" t="s">
        <v>4976</v>
      </c>
      <c r="Y274" s="3" t="s">
        <v>8922</v>
      </c>
      <c r="Z274" s="3" t="s">
        <v>8923</v>
      </c>
      <c r="AA274" s="3" t="s">
        <v>139</v>
      </c>
      <c r="AB274" s="3" t="s">
        <v>226</v>
      </c>
      <c r="AC274" s="3" t="s">
        <v>5272</v>
      </c>
      <c r="AD274" s="3" t="s">
        <v>143</v>
      </c>
      <c r="AE274" s="3" t="s">
        <v>8924</v>
      </c>
      <c r="AF274" s="3" t="s">
        <v>8752</v>
      </c>
      <c r="AG274" s="3" t="s">
        <v>5675</v>
      </c>
      <c r="AH274" s="3" t="s">
        <v>265</v>
      </c>
      <c r="AI274" s="3" t="s">
        <v>143</v>
      </c>
      <c r="AJ274" s="3" t="s">
        <v>8924</v>
      </c>
      <c r="AK274" s="3" t="s">
        <v>207</v>
      </c>
      <c r="AL274" s="3" t="s">
        <v>143</v>
      </c>
      <c r="AM274" s="3" t="s">
        <v>8925</v>
      </c>
      <c r="AN274" s="3" t="s">
        <v>174</v>
      </c>
      <c r="AO274" s="3" t="s">
        <v>3410</v>
      </c>
      <c r="AP274" s="3" t="s">
        <v>3411</v>
      </c>
      <c r="AQ274" s="3" t="s">
        <v>3412</v>
      </c>
      <c r="AR274" s="3" t="s">
        <v>250</v>
      </c>
      <c r="AS274" s="3" t="s">
        <v>179</v>
      </c>
      <c r="AT274" s="3" t="s">
        <v>3413</v>
      </c>
      <c r="AU274" s="3" t="s">
        <v>3414</v>
      </c>
      <c r="AV274" s="3" t="s">
        <v>990</v>
      </c>
      <c r="AW274" s="3" t="s">
        <v>273</v>
      </c>
      <c r="AX274" s="3" t="s">
        <v>1232</v>
      </c>
      <c r="AY274" s="3" t="s">
        <v>148</v>
      </c>
      <c r="AZ274" s="3" t="s">
        <v>139</v>
      </c>
      <c r="BA274" s="3" t="s">
        <v>154</v>
      </c>
      <c r="BB274" s="3" t="s">
        <v>992</v>
      </c>
      <c r="BC274" s="3" t="s">
        <v>156</v>
      </c>
      <c r="BD274" s="3" t="s">
        <v>157</v>
      </c>
      <c r="BE274" s="3" t="s">
        <v>237</v>
      </c>
      <c r="BF274" s="3" t="s">
        <v>8926</v>
      </c>
      <c r="BG274" s="3" t="s">
        <v>5272</v>
      </c>
      <c r="BH274" s="3" t="s">
        <v>143</v>
      </c>
      <c r="BI274" s="3" t="s">
        <v>8927</v>
      </c>
      <c r="BJ274" s="3" t="s">
        <v>143</v>
      </c>
      <c r="BK274" s="3" t="s">
        <v>136</v>
      </c>
      <c r="BL274" s="3" t="s">
        <v>143</v>
      </c>
      <c r="BM274" s="3" t="s">
        <v>200</v>
      </c>
      <c r="BN274" s="3" t="s">
        <v>200</v>
      </c>
      <c r="BO274" s="3" t="s">
        <v>373</v>
      </c>
      <c r="BP274" s="3" t="s">
        <v>143</v>
      </c>
      <c r="BQ274" s="3" t="s">
        <v>8928</v>
      </c>
      <c r="BR274" s="3" t="s">
        <v>5684</v>
      </c>
      <c r="BS274" s="3" t="s">
        <v>241</v>
      </c>
      <c r="BT274" s="3" t="s">
        <v>8924</v>
      </c>
      <c r="BU274" s="3" t="s">
        <v>8924</v>
      </c>
      <c r="BV274" s="3" t="s">
        <v>135</v>
      </c>
      <c r="BW274" s="3" t="s">
        <v>135</v>
      </c>
      <c r="BX274" s="3" t="s">
        <v>135</v>
      </c>
      <c r="BY274" s="3" t="s">
        <v>148</v>
      </c>
      <c r="BZ274" s="3" t="s">
        <v>3071</v>
      </c>
      <c r="CA274" s="3" t="s">
        <v>174</v>
      </c>
      <c r="CB274" s="3" t="s">
        <v>143</v>
      </c>
      <c r="CC274" s="3" t="s">
        <v>143</v>
      </c>
      <c r="CD274" s="3" t="s">
        <v>143</v>
      </c>
      <c r="CE274" s="3" t="s">
        <v>143</v>
      </c>
      <c r="CF274" s="3" t="s">
        <v>2261</v>
      </c>
      <c r="CG274" s="3" t="s">
        <v>2261</v>
      </c>
      <c r="CH274" s="3" t="s">
        <v>143</v>
      </c>
      <c r="CI274" s="3" t="s">
        <v>143</v>
      </c>
      <c r="CJ274" s="3" t="s">
        <v>5272</v>
      </c>
      <c r="CK274" s="3" t="s">
        <v>143</v>
      </c>
      <c r="CL274" s="3" t="s">
        <v>143</v>
      </c>
      <c r="CM274" s="3" t="s">
        <v>143</v>
      </c>
      <c r="CN274" s="3" t="s">
        <v>143</v>
      </c>
      <c r="CO274" s="3" t="s">
        <v>6762</v>
      </c>
      <c r="CP274" s="3" t="s">
        <v>143</v>
      </c>
      <c r="CQ274" s="3" t="s">
        <v>143</v>
      </c>
      <c r="CR274" s="3" t="s">
        <v>143</v>
      </c>
      <c r="CS274" s="3" t="s">
        <v>1</v>
      </c>
      <c r="CT274" s="3" t="s">
        <v>143</v>
      </c>
      <c r="CU274" s="3" t="s">
        <v>1</v>
      </c>
      <c r="CV274" s="3" t="s">
        <v>2092</v>
      </c>
      <c r="CW274" s="3" t="s">
        <v>2092</v>
      </c>
      <c r="CX274" s="3" t="s">
        <v>374</v>
      </c>
      <c r="CY274" s="3" t="s">
        <v>166</v>
      </c>
      <c r="CZ274" s="3" t="s">
        <v>136</v>
      </c>
      <c r="DA274" s="3" t="s">
        <v>1989</v>
      </c>
      <c r="DB274" s="3" t="s">
        <v>143</v>
      </c>
      <c r="DC274" s="3" t="s">
        <v>143</v>
      </c>
      <c r="DD274" s="3" t="s">
        <v>373</v>
      </c>
      <c r="DE274" s="3" t="s">
        <v>3601</v>
      </c>
      <c r="DF274" s="3" t="s">
        <v>6302</v>
      </c>
      <c r="DG274" s="3" t="s">
        <v>143</v>
      </c>
      <c r="DH274" s="3" t="s">
        <v>7980</v>
      </c>
      <c r="DI274" s="3" t="s">
        <v>143</v>
      </c>
    </row>
    <row r="275" spans="1:113" s="3" customFormat="1" hidden="1" x14ac:dyDescent="0.2">
      <c r="A275" s="73">
        <v>45383</v>
      </c>
      <c r="B275" s="3" t="s">
        <v>11</v>
      </c>
      <c r="C275" s="5">
        <v>127818</v>
      </c>
      <c r="D275" s="3" t="s">
        <v>8929</v>
      </c>
      <c r="E275" s="3" t="s">
        <v>190</v>
      </c>
      <c r="F275" s="7">
        <v>45384</v>
      </c>
      <c r="G275" s="3" t="s">
        <v>165</v>
      </c>
      <c r="H275" s="3" t="s">
        <v>127</v>
      </c>
      <c r="I275" s="95">
        <v>542.14</v>
      </c>
      <c r="J275" s="95">
        <v>542.14</v>
      </c>
      <c r="K275" s="71">
        <f t="shared" si="17"/>
        <v>2.5223897332680101E-2</v>
      </c>
      <c r="L275" s="3" t="s">
        <v>394</v>
      </c>
      <c r="M275" s="3" t="s">
        <v>7145</v>
      </c>
      <c r="N275" s="3" t="s">
        <v>4822</v>
      </c>
      <c r="O275" s="3" t="s">
        <v>1056</v>
      </c>
      <c r="P275" s="6" t="s">
        <v>8930</v>
      </c>
      <c r="Q275" s="3" t="s">
        <v>132</v>
      </c>
      <c r="R275" s="3" t="s">
        <v>8931</v>
      </c>
      <c r="S275" s="3" t="s">
        <v>8932</v>
      </c>
      <c r="T275" s="3" t="s">
        <v>8933</v>
      </c>
      <c r="U275" s="3" t="s">
        <v>135</v>
      </c>
      <c r="V275" s="3" t="s">
        <v>136</v>
      </c>
      <c r="W275" s="3" t="s">
        <v>137</v>
      </c>
      <c r="X275" s="3" t="s">
        <v>349</v>
      </c>
      <c r="Y275" s="3" t="s">
        <v>8934</v>
      </c>
      <c r="Z275" s="3" t="s">
        <v>8935</v>
      </c>
      <c r="AA275" s="3" t="s">
        <v>139</v>
      </c>
      <c r="AB275" s="3" t="s">
        <v>323</v>
      </c>
      <c r="AC275" s="3" t="s">
        <v>5272</v>
      </c>
      <c r="AD275" s="3" t="s">
        <v>143</v>
      </c>
      <c r="AE275" s="3" t="s">
        <v>8936</v>
      </c>
      <c r="AF275" s="3" t="s">
        <v>143</v>
      </c>
      <c r="AG275" s="3" t="s">
        <v>235</v>
      </c>
      <c r="AH275" s="3" t="s">
        <v>141</v>
      </c>
      <c r="AI275" s="3" t="s">
        <v>143</v>
      </c>
      <c r="AJ275" s="3" t="s">
        <v>8937</v>
      </c>
      <c r="AK275" s="3" t="s">
        <v>207</v>
      </c>
      <c r="AL275" s="3" t="s">
        <v>143</v>
      </c>
      <c r="AM275" s="3" t="s">
        <v>8937</v>
      </c>
      <c r="AN275" s="3" t="s">
        <v>144</v>
      </c>
      <c r="AO275" s="3" t="s">
        <v>145</v>
      </c>
      <c r="AP275" s="3" t="s">
        <v>146</v>
      </c>
      <c r="AQ275" s="3" t="s">
        <v>1060</v>
      </c>
      <c r="AR275" s="3" t="s">
        <v>148</v>
      </c>
      <c r="AS275" s="3" t="s">
        <v>139</v>
      </c>
      <c r="AT275" s="3" t="s">
        <v>149</v>
      </c>
      <c r="AU275" s="3" t="s">
        <v>150</v>
      </c>
      <c r="AV275" s="3" t="s">
        <v>4828</v>
      </c>
      <c r="AW275" s="3" t="s">
        <v>8938</v>
      </c>
      <c r="AX275" s="3" t="s">
        <v>309</v>
      </c>
      <c r="AY275" s="3" t="s">
        <v>148</v>
      </c>
      <c r="AZ275" s="3" t="s">
        <v>139</v>
      </c>
      <c r="BA275" s="3" t="s">
        <v>4927</v>
      </c>
      <c r="BB275" s="3" t="s">
        <v>4828</v>
      </c>
      <c r="BC275" s="3" t="s">
        <v>156</v>
      </c>
      <c r="BD275" s="3" t="s">
        <v>157</v>
      </c>
      <c r="BE275" s="3" t="s">
        <v>237</v>
      </c>
      <c r="BF275" s="3" t="s">
        <v>8935</v>
      </c>
      <c r="BG275" s="3" t="s">
        <v>5272</v>
      </c>
      <c r="BH275" s="3" t="s">
        <v>143</v>
      </c>
      <c r="BI275" s="3" t="s">
        <v>143</v>
      </c>
      <c r="BJ275" s="3" t="s">
        <v>143</v>
      </c>
      <c r="BK275" s="3" t="s">
        <v>136</v>
      </c>
      <c r="BL275" s="3" t="s">
        <v>143</v>
      </c>
      <c r="BM275" s="3" t="s">
        <v>1674</v>
      </c>
      <c r="BN275" s="3" t="s">
        <v>1674</v>
      </c>
      <c r="BO275" s="3" t="s">
        <v>143</v>
      </c>
      <c r="BP275" s="3" t="s">
        <v>143</v>
      </c>
      <c r="BQ275" s="3" t="s">
        <v>8939</v>
      </c>
      <c r="BR275" s="3" t="s">
        <v>5684</v>
      </c>
      <c r="BS275" s="3" t="s">
        <v>241</v>
      </c>
      <c r="BT275" s="3" t="s">
        <v>8936</v>
      </c>
      <c r="BU275" s="3" t="s">
        <v>8936</v>
      </c>
      <c r="BV275" s="3" t="s">
        <v>135</v>
      </c>
      <c r="BW275" s="3" t="s">
        <v>135</v>
      </c>
      <c r="BX275" s="3" t="s">
        <v>135</v>
      </c>
      <c r="BY275" s="3" t="s">
        <v>148</v>
      </c>
      <c r="BZ275" s="3" t="s">
        <v>8940</v>
      </c>
      <c r="CA275" s="3" t="s">
        <v>144</v>
      </c>
      <c r="CB275" s="3" t="s">
        <v>143</v>
      </c>
      <c r="CC275" s="3" t="s">
        <v>143</v>
      </c>
      <c r="CD275" s="3" t="s">
        <v>143</v>
      </c>
      <c r="CE275" s="3" t="s">
        <v>8930</v>
      </c>
      <c r="CF275" s="3" t="s">
        <v>6505</v>
      </c>
      <c r="CG275" s="3" t="s">
        <v>6505</v>
      </c>
      <c r="CH275" s="3" t="s">
        <v>143</v>
      </c>
      <c r="CI275" s="3" t="s">
        <v>143</v>
      </c>
      <c r="CJ275" s="3" t="s">
        <v>5272</v>
      </c>
      <c r="CK275" s="3" t="s">
        <v>143</v>
      </c>
      <c r="CL275" s="3" t="s">
        <v>143</v>
      </c>
      <c r="CM275" s="3" t="s">
        <v>143</v>
      </c>
      <c r="CN275" s="3" t="s">
        <v>143</v>
      </c>
      <c r="CO275" s="3" t="s">
        <v>143</v>
      </c>
      <c r="CP275" s="3" t="s">
        <v>143</v>
      </c>
      <c r="CQ275" s="3" t="s">
        <v>143</v>
      </c>
      <c r="CR275" s="3" t="s">
        <v>143</v>
      </c>
      <c r="CS275" s="3" t="s">
        <v>1</v>
      </c>
      <c r="CT275" s="3" t="s">
        <v>143</v>
      </c>
      <c r="CU275" s="3" t="s">
        <v>1</v>
      </c>
      <c r="CV275" s="3" t="s">
        <v>2092</v>
      </c>
      <c r="CW275" s="3" t="s">
        <v>2092</v>
      </c>
      <c r="CX275" s="3" t="s">
        <v>394</v>
      </c>
      <c r="CY275" s="3" t="s">
        <v>127</v>
      </c>
      <c r="CZ275" s="3" t="s">
        <v>136</v>
      </c>
      <c r="DA275" s="3" t="s">
        <v>1989</v>
      </c>
      <c r="DB275" s="3" t="s">
        <v>143</v>
      </c>
      <c r="DC275" s="3" t="s">
        <v>143</v>
      </c>
      <c r="DD275" s="3" t="s">
        <v>190</v>
      </c>
      <c r="DE275" s="3" t="s">
        <v>3601</v>
      </c>
      <c r="DF275" s="3" t="s">
        <v>6302</v>
      </c>
      <c r="DG275" s="3" t="s">
        <v>143</v>
      </c>
      <c r="DH275" s="3" t="s">
        <v>143</v>
      </c>
      <c r="DI275" s="3" t="s">
        <v>143</v>
      </c>
    </row>
    <row r="276" spans="1:113" s="3" customFormat="1" ht="25.5" hidden="1" x14ac:dyDescent="0.2">
      <c r="A276" s="73">
        <v>45383</v>
      </c>
      <c r="B276" s="3" t="s">
        <v>15606</v>
      </c>
      <c r="C276" s="5">
        <v>127914</v>
      </c>
      <c r="D276" s="3" t="s">
        <v>8802</v>
      </c>
      <c r="E276" s="3" t="s">
        <v>341</v>
      </c>
      <c r="F276" s="7">
        <v>45384</v>
      </c>
      <c r="G276" s="3" t="s">
        <v>165</v>
      </c>
      <c r="H276" s="3" t="s">
        <v>166</v>
      </c>
      <c r="I276" s="95">
        <v>1207.3</v>
      </c>
      <c r="J276" s="95">
        <v>1207.3</v>
      </c>
      <c r="K276" s="71">
        <f t="shared" si="17"/>
        <v>5.6171489374967139E-2</v>
      </c>
      <c r="L276" s="3" t="s">
        <v>342</v>
      </c>
      <c r="M276" s="3" t="s">
        <v>7145</v>
      </c>
      <c r="N276" s="3" t="s">
        <v>1056</v>
      </c>
      <c r="O276" s="3" t="s">
        <v>8941</v>
      </c>
      <c r="P276" s="6" t="s">
        <v>8942</v>
      </c>
      <c r="Q276" s="3" t="s">
        <v>170</v>
      </c>
      <c r="R276" s="3" t="s">
        <v>8943</v>
      </c>
      <c r="S276" s="3" t="s">
        <v>8944</v>
      </c>
      <c r="T276" s="3" t="s">
        <v>8945</v>
      </c>
      <c r="U276" s="3" t="s">
        <v>8946</v>
      </c>
      <c r="V276" s="3" t="s">
        <v>136</v>
      </c>
      <c r="W276" s="3" t="s">
        <v>137</v>
      </c>
      <c r="X276" s="3" t="s">
        <v>349</v>
      </c>
      <c r="Y276" s="3" t="s">
        <v>8947</v>
      </c>
      <c r="Z276" s="3" t="s">
        <v>8948</v>
      </c>
      <c r="AA276" s="3" t="s">
        <v>139</v>
      </c>
      <c r="AB276" s="3" t="s">
        <v>323</v>
      </c>
      <c r="AC276" s="3" t="s">
        <v>5272</v>
      </c>
      <c r="AD276" s="3" t="s">
        <v>143</v>
      </c>
      <c r="AE276" s="3" t="s">
        <v>8949</v>
      </c>
      <c r="AF276" s="3" t="s">
        <v>143</v>
      </c>
      <c r="AG276" s="3" t="s">
        <v>235</v>
      </c>
      <c r="AH276" s="3" t="s">
        <v>141</v>
      </c>
      <c r="AI276" s="3" t="s">
        <v>143</v>
      </c>
      <c r="AJ276" s="3" t="s">
        <v>8949</v>
      </c>
      <c r="AK276" s="3" t="s">
        <v>207</v>
      </c>
      <c r="AL276" s="3" t="s">
        <v>8950</v>
      </c>
      <c r="AM276" s="3" t="s">
        <v>8949</v>
      </c>
      <c r="AN276" s="3" t="s">
        <v>174</v>
      </c>
      <c r="AO276" s="3" t="s">
        <v>8951</v>
      </c>
      <c r="AP276" s="3" t="s">
        <v>8952</v>
      </c>
      <c r="AQ276" s="3" t="s">
        <v>8953</v>
      </c>
      <c r="AR276" s="3" t="s">
        <v>1014</v>
      </c>
      <c r="AS276" s="3" t="s">
        <v>231</v>
      </c>
      <c r="AT276" s="3" t="s">
        <v>8954</v>
      </c>
      <c r="AU276" s="3" t="s">
        <v>8955</v>
      </c>
      <c r="AV276" s="3" t="s">
        <v>145</v>
      </c>
      <c r="AW276" s="3" t="s">
        <v>146</v>
      </c>
      <c r="AX276" s="3" t="s">
        <v>1060</v>
      </c>
      <c r="AY276" s="3" t="s">
        <v>148</v>
      </c>
      <c r="AZ276" s="3" t="s">
        <v>139</v>
      </c>
      <c r="BA276" s="3" t="s">
        <v>149</v>
      </c>
      <c r="BB276" s="3" t="s">
        <v>150</v>
      </c>
      <c r="BC276" s="3" t="s">
        <v>156</v>
      </c>
      <c r="BD276" s="3" t="s">
        <v>157</v>
      </c>
      <c r="BE276" s="3" t="s">
        <v>8956</v>
      </c>
      <c r="BF276" s="3" t="s">
        <v>8948</v>
      </c>
      <c r="BG276" s="3" t="s">
        <v>5272</v>
      </c>
      <c r="BH276" s="3" t="s">
        <v>143</v>
      </c>
      <c r="BI276" s="3" t="s">
        <v>143</v>
      </c>
      <c r="BJ276" s="3" t="s">
        <v>143</v>
      </c>
      <c r="BK276" s="3" t="s">
        <v>136</v>
      </c>
      <c r="BL276" s="3" t="s">
        <v>143</v>
      </c>
      <c r="BM276" s="3" t="s">
        <v>1674</v>
      </c>
      <c r="BN276" s="3" t="s">
        <v>1674</v>
      </c>
      <c r="BO276" s="3" t="s">
        <v>143</v>
      </c>
      <c r="BP276" s="3" t="s">
        <v>143</v>
      </c>
      <c r="BQ276" s="3" t="s">
        <v>8957</v>
      </c>
      <c r="BR276" s="3" t="s">
        <v>143</v>
      </c>
      <c r="BS276" s="3" t="s">
        <v>8958</v>
      </c>
      <c r="BT276" s="3" t="s">
        <v>8949</v>
      </c>
      <c r="BU276" s="3" t="s">
        <v>8949</v>
      </c>
      <c r="BV276" s="3" t="s">
        <v>1856</v>
      </c>
      <c r="BW276" s="3" t="s">
        <v>8959</v>
      </c>
      <c r="BX276" s="3" t="s">
        <v>135</v>
      </c>
      <c r="BY276" s="3" t="s">
        <v>148</v>
      </c>
      <c r="BZ276" s="3" t="s">
        <v>8960</v>
      </c>
      <c r="CA276" s="3" t="s">
        <v>174</v>
      </c>
      <c r="CB276" s="3" t="s">
        <v>143</v>
      </c>
      <c r="CC276" s="3" t="s">
        <v>143</v>
      </c>
      <c r="CD276" s="3" t="s">
        <v>362</v>
      </c>
      <c r="CE276" s="3" t="s">
        <v>8942</v>
      </c>
      <c r="CF276" s="3" t="s">
        <v>2261</v>
      </c>
      <c r="CG276" s="3" t="s">
        <v>2261</v>
      </c>
      <c r="CH276" s="3" t="s">
        <v>143</v>
      </c>
      <c r="CI276" s="3" t="s">
        <v>143</v>
      </c>
      <c r="CJ276" s="3" t="s">
        <v>5272</v>
      </c>
      <c r="CK276" s="3" t="s">
        <v>143</v>
      </c>
      <c r="CL276" s="3" t="s">
        <v>143</v>
      </c>
      <c r="CM276" s="3" t="s">
        <v>143</v>
      </c>
      <c r="CN276" s="3" t="s">
        <v>143</v>
      </c>
      <c r="CO276" s="3" t="s">
        <v>8961</v>
      </c>
      <c r="CP276" s="3" t="s">
        <v>143</v>
      </c>
      <c r="CQ276" s="3" t="s">
        <v>143</v>
      </c>
      <c r="CR276" s="3" t="s">
        <v>143</v>
      </c>
      <c r="CS276" s="3" t="s">
        <v>1</v>
      </c>
      <c r="CT276" s="3" t="s">
        <v>143</v>
      </c>
      <c r="CU276" s="3" t="s">
        <v>1</v>
      </c>
      <c r="CV276" s="3" t="s">
        <v>2092</v>
      </c>
      <c r="CW276" s="3" t="s">
        <v>2092</v>
      </c>
      <c r="CX276" s="3" t="s">
        <v>342</v>
      </c>
      <c r="CY276" s="3" t="s">
        <v>166</v>
      </c>
      <c r="CZ276" s="3" t="s">
        <v>136</v>
      </c>
      <c r="DA276" s="3" t="s">
        <v>1989</v>
      </c>
      <c r="DB276" s="3" t="s">
        <v>143</v>
      </c>
      <c r="DC276" s="3" t="s">
        <v>143</v>
      </c>
      <c r="DD276" s="3" t="s">
        <v>341</v>
      </c>
      <c r="DE276" s="3" t="s">
        <v>3601</v>
      </c>
      <c r="DF276" s="3" t="s">
        <v>6302</v>
      </c>
      <c r="DG276" s="3" t="s">
        <v>143</v>
      </c>
      <c r="DH276" s="3" t="s">
        <v>8962</v>
      </c>
      <c r="DI276" s="3" t="s">
        <v>143</v>
      </c>
    </row>
    <row r="277" spans="1:113" s="3" customFormat="1" hidden="1" x14ac:dyDescent="0.2">
      <c r="A277" s="73">
        <v>45383</v>
      </c>
      <c r="B277" s="3" t="s">
        <v>12737</v>
      </c>
      <c r="C277" s="94">
        <v>128015</v>
      </c>
      <c r="D277" s="3" t="s">
        <v>8276</v>
      </c>
      <c r="E277" s="3" t="s">
        <v>190</v>
      </c>
      <c r="F277" s="7">
        <v>45385</v>
      </c>
      <c r="G277" s="3" t="s">
        <v>165</v>
      </c>
      <c r="H277" s="3" t="s">
        <v>166</v>
      </c>
      <c r="I277" s="8">
        <f>J277</f>
        <v>480</v>
      </c>
      <c r="J277" s="95">
        <v>480</v>
      </c>
      <c r="K277" s="71">
        <f t="shared" si="17"/>
        <v>2.233273825891181E-2</v>
      </c>
      <c r="L277" s="3" t="s">
        <v>167</v>
      </c>
      <c r="M277" s="3" t="s">
        <v>7145</v>
      </c>
      <c r="N277" s="3" t="s">
        <v>219</v>
      </c>
      <c r="O277" s="3" t="s">
        <v>8963</v>
      </c>
      <c r="P277" s="6" t="s">
        <v>8964</v>
      </c>
      <c r="Q277" s="3" t="s">
        <v>530</v>
      </c>
      <c r="R277" s="3" t="s">
        <v>8965</v>
      </c>
      <c r="S277" s="3" t="s">
        <v>8966</v>
      </c>
      <c r="T277" s="3" t="s">
        <v>135</v>
      </c>
      <c r="U277" s="3" t="s">
        <v>135</v>
      </c>
      <c r="V277" s="3" t="s">
        <v>136</v>
      </c>
      <c r="W277" s="3" t="s">
        <v>137</v>
      </c>
      <c r="X277" s="3" t="s">
        <v>6653</v>
      </c>
      <c r="Y277" s="3" t="s">
        <v>8967</v>
      </c>
      <c r="Z277" s="3" t="s">
        <v>8968</v>
      </c>
      <c r="AA277" s="3" t="s">
        <v>139</v>
      </c>
      <c r="AB277" s="3" t="s">
        <v>323</v>
      </c>
      <c r="AC277" s="3" t="s">
        <v>5272</v>
      </c>
      <c r="AD277" s="3" t="s">
        <v>143</v>
      </c>
      <c r="AE277" s="3" t="s">
        <v>5272</v>
      </c>
      <c r="AF277" s="3" t="s">
        <v>143</v>
      </c>
      <c r="AG277" s="3" t="s">
        <v>235</v>
      </c>
      <c r="AH277" s="3" t="s">
        <v>141</v>
      </c>
      <c r="AI277" s="3" t="s">
        <v>143</v>
      </c>
      <c r="AJ277" s="3" t="s">
        <v>143</v>
      </c>
      <c r="AK277" s="3" t="s">
        <v>142</v>
      </c>
      <c r="AL277" s="3" t="s">
        <v>143</v>
      </c>
      <c r="AM277" s="3" t="s">
        <v>7390</v>
      </c>
      <c r="AN277" s="3" t="s">
        <v>143</v>
      </c>
      <c r="AO277" s="3" t="s">
        <v>8537</v>
      </c>
      <c r="AP277" s="3" t="s">
        <v>534</v>
      </c>
      <c r="AQ277" s="3" t="s">
        <v>309</v>
      </c>
      <c r="AR277" s="3" t="s">
        <v>148</v>
      </c>
      <c r="AS277" s="3" t="s">
        <v>139</v>
      </c>
      <c r="AT277" s="3" t="s">
        <v>154</v>
      </c>
      <c r="AU277" s="3" t="s">
        <v>2261</v>
      </c>
      <c r="AV277" s="3" t="s">
        <v>234</v>
      </c>
      <c r="AW277" s="3" t="s">
        <v>165</v>
      </c>
      <c r="AX277" s="3" t="s">
        <v>235</v>
      </c>
      <c r="AY277" s="3" t="s">
        <v>148</v>
      </c>
      <c r="AZ277" s="3" t="s">
        <v>139</v>
      </c>
      <c r="BA277" s="3" t="s">
        <v>875</v>
      </c>
      <c r="BB277" s="3" t="s">
        <v>150</v>
      </c>
      <c r="BC277" s="3" t="s">
        <v>156</v>
      </c>
      <c r="BD277" s="3" t="s">
        <v>157</v>
      </c>
      <c r="BE277" s="3" t="s">
        <v>303</v>
      </c>
      <c r="BF277" s="3" t="s">
        <v>8969</v>
      </c>
      <c r="BG277" s="3" t="s">
        <v>5272</v>
      </c>
      <c r="BH277" s="3" t="s">
        <v>143</v>
      </c>
      <c r="BI277" s="3" t="s">
        <v>143</v>
      </c>
      <c r="BJ277" s="3" t="s">
        <v>143</v>
      </c>
      <c r="BK277" s="3" t="s">
        <v>183</v>
      </c>
      <c r="BL277" s="3" t="s">
        <v>143</v>
      </c>
      <c r="BM277" s="3" t="s">
        <v>160</v>
      </c>
      <c r="BN277" s="3" t="s">
        <v>143</v>
      </c>
      <c r="BO277" s="3" t="s">
        <v>143</v>
      </c>
      <c r="BP277" s="3" t="s">
        <v>143</v>
      </c>
      <c r="BQ277" s="3" t="s">
        <v>8970</v>
      </c>
      <c r="BR277" s="3" t="s">
        <v>5352</v>
      </c>
      <c r="BS277" s="3" t="s">
        <v>162</v>
      </c>
      <c r="BT277" s="3" t="s">
        <v>7390</v>
      </c>
      <c r="BU277" s="3" t="s">
        <v>7390</v>
      </c>
      <c r="BV277" s="3" t="s">
        <v>135</v>
      </c>
      <c r="BW277" s="3" t="s">
        <v>135</v>
      </c>
      <c r="BX277" s="3" t="s">
        <v>135</v>
      </c>
      <c r="BY277" s="3" t="s">
        <v>148</v>
      </c>
      <c r="BZ277" s="3" t="s">
        <v>8539</v>
      </c>
      <c r="CA277" s="3" t="s">
        <v>174</v>
      </c>
      <c r="CB277" s="3" t="s">
        <v>143</v>
      </c>
      <c r="CC277" s="3" t="s">
        <v>143</v>
      </c>
      <c r="CD277" s="3" t="s">
        <v>143</v>
      </c>
      <c r="CE277" s="3" t="s">
        <v>143</v>
      </c>
      <c r="CF277" s="3" t="s">
        <v>2261</v>
      </c>
      <c r="CG277" s="3" t="s">
        <v>143</v>
      </c>
      <c r="CH277" s="3" t="s">
        <v>143</v>
      </c>
      <c r="CI277" s="3" t="s">
        <v>143</v>
      </c>
      <c r="CJ277" s="3" t="s">
        <v>5272</v>
      </c>
      <c r="CK277" s="3" t="s">
        <v>143</v>
      </c>
      <c r="CL277" s="3" t="s">
        <v>143</v>
      </c>
      <c r="CM277" s="3" t="s">
        <v>143</v>
      </c>
      <c r="CN277" s="3" t="s">
        <v>143</v>
      </c>
      <c r="CO277" s="3" t="s">
        <v>143</v>
      </c>
      <c r="CP277" s="3" t="s">
        <v>143</v>
      </c>
      <c r="CQ277" s="3" t="s">
        <v>143</v>
      </c>
      <c r="CR277" s="3" t="s">
        <v>143</v>
      </c>
      <c r="CS277" s="3" t="s">
        <v>1</v>
      </c>
      <c r="CT277" s="3" t="s">
        <v>143</v>
      </c>
      <c r="CU277" s="3" t="s">
        <v>1</v>
      </c>
      <c r="CV277" s="3" t="s">
        <v>1985</v>
      </c>
      <c r="CW277" s="3" t="s">
        <v>143</v>
      </c>
      <c r="CX277" s="3" t="s">
        <v>167</v>
      </c>
      <c r="CY277" s="3" t="s">
        <v>166</v>
      </c>
      <c r="CZ277" s="3" t="s">
        <v>183</v>
      </c>
      <c r="DA277" s="3" t="s">
        <v>1986</v>
      </c>
      <c r="DB277" s="3" t="s">
        <v>8833</v>
      </c>
      <c r="DC277" s="3" t="s">
        <v>6653</v>
      </c>
      <c r="DD277" s="3" t="s">
        <v>190</v>
      </c>
      <c r="DE277" s="3" t="s">
        <v>3601</v>
      </c>
      <c r="DF277" s="3" t="s">
        <v>2419</v>
      </c>
      <c r="DG277" s="3" t="s">
        <v>143</v>
      </c>
      <c r="DH277" s="3" t="s">
        <v>143</v>
      </c>
      <c r="DI277" s="3" t="s">
        <v>143</v>
      </c>
    </row>
    <row r="278" spans="1:113" s="3" customFormat="1" hidden="1" x14ac:dyDescent="0.2">
      <c r="A278" s="73">
        <v>45383</v>
      </c>
      <c r="B278" s="3" t="s">
        <v>16</v>
      </c>
      <c r="C278" s="94">
        <v>128112</v>
      </c>
      <c r="D278" s="3" t="s">
        <v>8971</v>
      </c>
      <c r="E278" s="3" t="s">
        <v>164</v>
      </c>
      <c r="F278" s="7">
        <v>45385</v>
      </c>
      <c r="G278" s="3" t="s">
        <v>165</v>
      </c>
      <c r="H278" s="3" t="s">
        <v>127</v>
      </c>
      <c r="I278" s="8">
        <f t="shared" ref="I278" si="18">J278</f>
        <v>1168.3499999999999</v>
      </c>
      <c r="J278" s="95">
        <v>1168.3499999999999</v>
      </c>
      <c r="K278" s="71">
        <f t="shared" si="17"/>
        <v>5.4359280718332521E-2</v>
      </c>
      <c r="L278" s="3" t="s">
        <v>394</v>
      </c>
      <c r="M278" s="3" t="s">
        <v>7145</v>
      </c>
      <c r="N278" s="3" t="s">
        <v>7923</v>
      </c>
      <c r="O278" s="3" t="s">
        <v>1056</v>
      </c>
      <c r="P278" s="6" t="s">
        <v>8972</v>
      </c>
      <c r="Q278" s="3" t="s">
        <v>132</v>
      </c>
      <c r="R278" s="3" t="s">
        <v>8973</v>
      </c>
      <c r="S278" s="3" t="s">
        <v>8974</v>
      </c>
      <c r="T278" s="3" t="s">
        <v>8975</v>
      </c>
      <c r="U278" s="3" t="s">
        <v>1856</v>
      </c>
      <c r="V278" s="3" t="s">
        <v>136</v>
      </c>
      <c r="W278" s="3" t="s">
        <v>137</v>
      </c>
      <c r="X278" s="3" t="s">
        <v>349</v>
      </c>
      <c r="Y278" s="3" t="s">
        <v>8976</v>
      </c>
      <c r="Z278" s="3" t="s">
        <v>8977</v>
      </c>
      <c r="AA278" s="3" t="s">
        <v>139</v>
      </c>
      <c r="AB278" s="3" t="s">
        <v>140</v>
      </c>
      <c r="AC278" s="3" t="s">
        <v>5272</v>
      </c>
      <c r="AD278" s="3" t="s">
        <v>143</v>
      </c>
      <c r="AE278" s="3" t="s">
        <v>5272</v>
      </c>
      <c r="AF278" s="3" t="s">
        <v>143</v>
      </c>
      <c r="AG278" s="3" t="s">
        <v>235</v>
      </c>
      <c r="AH278" s="3" t="s">
        <v>141</v>
      </c>
      <c r="AI278" s="3" t="s">
        <v>143</v>
      </c>
      <c r="AJ278" s="3" t="s">
        <v>143</v>
      </c>
      <c r="AK278" s="3" t="s">
        <v>142</v>
      </c>
      <c r="AL278" s="3" t="s">
        <v>143</v>
      </c>
      <c r="AM278" s="3" t="s">
        <v>8978</v>
      </c>
      <c r="AN278" s="3" t="s">
        <v>143</v>
      </c>
      <c r="AO278" s="3" t="s">
        <v>145</v>
      </c>
      <c r="AP278" s="3" t="s">
        <v>146</v>
      </c>
      <c r="AQ278" s="3" t="s">
        <v>1060</v>
      </c>
      <c r="AR278" s="3" t="s">
        <v>148</v>
      </c>
      <c r="AS278" s="3" t="s">
        <v>139</v>
      </c>
      <c r="AT278" s="3" t="s">
        <v>149</v>
      </c>
      <c r="AU278" s="3" t="s">
        <v>150</v>
      </c>
      <c r="AV278" s="3" t="s">
        <v>7930</v>
      </c>
      <c r="AW278" s="3" t="s">
        <v>7931</v>
      </c>
      <c r="AX278" s="3" t="s">
        <v>7932</v>
      </c>
      <c r="AY278" s="3" t="s">
        <v>148</v>
      </c>
      <c r="AZ278" s="3" t="s">
        <v>139</v>
      </c>
      <c r="BA278" s="3" t="s">
        <v>7933</v>
      </c>
      <c r="BB278" s="3" t="s">
        <v>7934</v>
      </c>
      <c r="BC278" s="3" t="s">
        <v>156</v>
      </c>
      <c r="BD278" s="3" t="s">
        <v>157</v>
      </c>
      <c r="BE278" s="3" t="s">
        <v>8956</v>
      </c>
      <c r="BF278" s="3" t="s">
        <v>8977</v>
      </c>
      <c r="BG278" s="3" t="s">
        <v>5272</v>
      </c>
      <c r="BH278" s="3" t="s">
        <v>143</v>
      </c>
      <c r="BI278" s="3" t="s">
        <v>143</v>
      </c>
      <c r="BJ278" s="3" t="s">
        <v>143</v>
      </c>
      <c r="BK278" s="3" t="s">
        <v>136</v>
      </c>
      <c r="BL278" s="3" t="s">
        <v>143</v>
      </c>
      <c r="BM278" s="3" t="s">
        <v>1674</v>
      </c>
      <c r="BN278" s="3" t="s">
        <v>143</v>
      </c>
      <c r="BO278" s="3" t="s">
        <v>143</v>
      </c>
      <c r="BP278" s="3" t="s">
        <v>143</v>
      </c>
      <c r="BQ278" s="3" t="s">
        <v>8979</v>
      </c>
      <c r="BR278" s="3" t="s">
        <v>143</v>
      </c>
      <c r="BS278" s="3" t="s">
        <v>8958</v>
      </c>
      <c r="BT278" s="3" t="s">
        <v>8980</v>
      </c>
      <c r="BU278" s="3" t="s">
        <v>8980</v>
      </c>
      <c r="BV278" s="3" t="s">
        <v>1856</v>
      </c>
      <c r="BW278" s="3" t="s">
        <v>135</v>
      </c>
      <c r="BX278" s="3" t="s">
        <v>135</v>
      </c>
      <c r="BY278" s="3" t="s">
        <v>148</v>
      </c>
      <c r="BZ278" s="3" t="s">
        <v>8981</v>
      </c>
      <c r="CA278" s="3" t="s">
        <v>144</v>
      </c>
      <c r="CB278" s="3" t="s">
        <v>143</v>
      </c>
      <c r="CC278" s="3" t="s">
        <v>143</v>
      </c>
      <c r="CD278" s="3" t="s">
        <v>143</v>
      </c>
      <c r="CE278" s="3" t="s">
        <v>8972</v>
      </c>
      <c r="CF278" s="3" t="s">
        <v>6505</v>
      </c>
      <c r="CG278" s="3" t="s">
        <v>143</v>
      </c>
      <c r="CH278" s="3" t="s">
        <v>143</v>
      </c>
      <c r="CI278" s="3" t="s">
        <v>143</v>
      </c>
      <c r="CJ278" s="3" t="s">
        <v>5272</v>
      </c>
      <c r="CK278" s="3" t="s">
        <v>143</v>
      </c>
      <c r="CL278" s="3" t="s">
        <v>143</v>
      </c>
      <c r="CM278" s="3" t="s">
        <v>143</v>
      </c>
      <c r="CN278" s="3" t="s">
        <v>143</v>
      </c>
      <c r="CO278" s="3" t="s">
        <v>143</v>
      </c>
      <c r="CP278" s="3" t="s">
        <v>143</v>
      </c>
      <c r="CQ278" s="3" t="s">
        <v>143</v>
      </c>
      <c r="CR278" s="3" t="s">
        <v>143</v>
      </c>
      <c r="CS278" s="3" t="s">
        <v>1</v>
      </c>
      <c r="CT278" s="3" t="s">
        <v>143</v>
      </c>
      <c r="CU278" s="3" t="s">
        <v>1</v>
      </c>
      <c r="CV278" s="3" t="s">
        <v>2092</v>
      </c>
      <c r="CW278" s="3" t="s">
        <v>143</v>
      </c>
      <c r="CX278" s="3" t="s">
        <v>394</v>
      </c>
      <c r="CY278" s="3" t="s">
        <v>127</v>
      </c>
      <c r="CZ278" s="3" t="s">
        <v>136</v>
      </c>
      <c r="DA278" s="3" t="s">
        <v>1989</v>
      </c>
      <c r="DB278" s="3" t="s">
        <v>143</v>
      </c>
      <c r="DC278" s="3" t="s">
        <v>143</v>
      </c>
      <c r="DD278" s="3" t="s">
        <v>164</v>
      </c>
      <c r="DE278" s="3" t="s">
        <v>3601</v>
      </c>
      <c r="DF278" s="3" t="s">
        <v>2419</v>
      </c>
      <c r="DG278" s="3" t="s">
        <v>143</v>
      </c>
      <c r="DH278" s="3" t="s">
        <v>143</v>
      </c>
      <c r="DI278" s="3" t="s">
        <v>143</v>
      </c>
    </row>
    <row r="279" spans="1:113" s="3" customFormat="1" ht="25.5" hidden="1" x14ac:dyDescent="0.2">
      <c r="A279" s="73">
        <v>45383</v>
      </c>
      <c r="B279" s="3" t="s">
        <v>6281</v>
      </c>
      <c r="C279" s="5">
        <v>127572</v>
      </c>
      <c r="D279" s="3" t="s">
        <v>8982</v>
      </c>
      <c r="E279" s="3" t="s">
        <v>125</v>
      </c>
      <c r="F279" s="7">
        <v>45385</v>
      </c>
      <c r="G279" s="3" t="s">
        <v>257</v>
      </c>
      <c r="H279" s="3" t="s">
        <v>166</v>
      </c>
      <c r="I279" s="95">
        <v>410.71</v>
      </c>
      <c r="J279" s="95">
        <v>410.71</v>
      </c>
      <c r="K279" s="71">
        <f t="shared" si="17"/>
        <v>1.910891443816181E-2</v>
      </c>
      <c r="L279" s="3" t="s">
        <v>374</v>
      </c>
      <c r="M279" s="3" t="s">
        <v>129</v>
      </c>
      <c r="N279" s="3" t="s">
        <v>980</v>
      </c>
      <c r="O279" s="3" t="s">
        <v>528</v>
      </c>
      <c r="P279" s="6" t="s">
        <v>8983</v>
      </c>
      <c r="Q279" s="3" t="s">
        <v>530</v>
      </c>
      <c r="R279" s="3" t="s">
        <v>8984</v>
      </c>
      <c r="S279" s="3" t="s">
        <v>2524</v>
      </c>
      <c r="T279" s="3" t="s">
        <v>135</v>
      </c>
      <c r="U279" s="3" t="s">
        <v>135</v>
      </c>
      <c r="V279" s="3" t="s">
        <v>136</v>
      </c>
      <c r="W279" s="3" t="s">
        <v>137</v>
      </c>
      <c r="X279" s="3" t="s">
        <v>4976</v>
      </c>
      <c r="Y279" s="3" t="s">
        <v>8985</v>
      </c>
      <c r="Z279" s="3" t="s">
        <v>8986</v>
      </c>
      <c r="AA279" s="3" t="s">
        <v>139</v>
      </c>
      <c r="AB279" s="3" t="s">
        <v>140</v>
      </c>
      <c r="AC279" s="3" t="s">
        <v>5272</v>
      </c>
      <c r="AD279" s="3" t="s">
        <v>143</v>
      </c>
      <c r="AE279" s="3" t="s">
        <v>5874</v>
      </c>
      <c r="AF279" s="3" t="s">
        <v>8987</v>
      </c>
      <c r="AG279" s="3" t="s">
        <v>5675</v>
      </c>
      <c r="AH279" s="3" t="s">
        <v>265</v>
      </c>
      <c r="AI279" s="3" t="s">
        <v>143</v>
      </c>
      <c r="AJ279" s="3" t="s">
        <v>5874</v>
      </c>
      <c r="AK279" s="3" t="s">
        <v>142</v>
      </c>
      <c r="AL279" s="3" t="s">
        <v>143</v>
      </c>
      <c r="AM279" s="3" t="s">
        <v>5874</v>
      </c>
      <c r="AN279" s="3" t="s">
        <v>174</v>
      </c>
      <c r="AO279" s="3" t="s">
        <v>533</v>
      </c>
      <c r="AP279" s="3" t="s">
        <v>534</v>
      </c>
      <c r="AQ279" s="3" t="s">
        <v>309</v>
      </c>
      <c r="AR279" s="3" t="s">
        <v>148</v>
      </c>
      <c r="AS279" s="3" t="s">
        <v>139</v>
      </c>
      <c r="AT279" s="3" t="s">
        <v>950</v>
      </c>
      <c r="AU279" s="3" t="s">
        <v>535</v>
      </c>
      <c r="AV279" s="3" t="s">
        <v>990</v>
      </c>
      <c r="AW279" s="3" t="s">
        <v>273</v>
      </c>
      <c r="AX279" s="3" t="s">
        <v>991</v>
      </c>
      <c r="AY279" s="3" t="s">
        <v>148</v>
      </c>
      <c r="AZ279" s="3" t="s">
        <v>139</v>
      </c>
      <c r="BA279" s="3" t="s">
        <v>154</v>
      </c>
      <c r="BB279" s="3" t="s">
        <v>992</v>
      </c>
      <c r="BC279" s="3" t="s">
        <v>156</v>
      </c>
      <c r="BD279" s="3" t="s">
        <v>157</v>
      </c>
      <c r="BE279" s="3" t="s">
        <v>303</v>
      </c>
      <c r="BF279" s="3" t="s">
        <v>8988</v>
      </c>
      <c r="BG279" s="3" t="s">
        <v>5272</v>
      </c>
      <c r="BH279" s="3" t="s">
        <v>530</v>
      </c>
      <c r="BI279" s="3" t="s">
        <v>8989</v>
      </c>
      <c r="BJ279" s="3" t="s">
        <v>143</v>
      </c>
      <c r="BK279" s="3" t="s">
        <v>136</v>
      </c>
      <c r="BL279" s="3" t="s">
        <v>143</v>
      </c>
      <c r="BM279" s="3" t="s">
        <v>200</v>
      </c>
      <c r="BN279" s="3" t="s">
        <v>200</v>
      </c>
      <c r="BO279" s="3" t="s">
        <v>143</v>
      </c>
      <c r="BP279" s="3" t="s">
        <v>143</v>
      </c>
      <c r="BQ279" s="3" t="s">
        <v>3153</v>
      </c>
      <c r="BR279" s="3" t="s">
        <v>5352</v>
      </c>
      <c r="BS279" s="3" t="s">
        <v>162</v>
      </c>
      <c r="BT279" s="3" t="s">
        <v>5874</v>
      </c>
      <c r="BU279" s="3" t="s">
        <v>5874</v>
      </c>
      <c r="BV279" s="3" t="s">
        <v>135</v>
      </c>
      <c r="BW279" s="3" t="s">
        <v>135</v>
      </c>
      <c r="BX279" s="3" t="s">
        <v>135</v>
      </c>
      <c r="BY279" s="3" t="s">
        <v>148</v>
      </c>
      <c r="BZ279" s="3" t="s">
        <v>3078</v>
      </c>
      <c r="CA279" s="3" t="s">
        <v>174</v>
      </c>
      <c r="CB279" s="3" t="s">
        <v>143</v>
      </c>
      <c r="CC279" s="3" t="s">
        <v>143</v>
      </c>
      <c r="CD279" s="3" t="s">
        <v>143</v>
      </c>
      <c r="CE279" s="3" t="s">
        <v>143</v>
      </c>
      <c r="CF279" s="3" t="s">
        <v>2261</v>
      </c>
      <c r="CG279" s="3" t="s">
        <v>2261</v>
      </c>
      <c r="CH279" s="3" t="s">
        <v>143</v>
      </c>
      <c r="CI279" s="3" t="s">
        <v>143</v>
      </c>
      <c r="CJ279" s="3" t="s">
        <v>5272</v>
      </c>
      <c r="CK279" s="3" t="s">
        <v>143</v>
      </c>
      <c r="CL279" s="3" t="s">
        <v>143</v>
      </c>
      <c r="CM279" s="3" t="s">
        <v>143</v>
      </c>
      <c r="CN279" s="3" t="s">
        <v>143</v>
      </c>
      <c r="CO279" s="3" t="s">
        <v>143</v>
      </c>
      <c r="CP279" s="3" t="s">
        <v>143</v>
      </c>
      <c r="CQ279" s="3" t="s">
        <v>143</v>
      </c>
      <c r="CR279" s="3" t="s">
        <v>143</v>
      </c>
      <c r="CS279" s="3" t="s">
        <v>1</v>
      </c>
      <c r="CT279" s="3" t="s">
        <v>143</v>
      </c>
      <c r="CU279" s="3" t="s">
        <v>1</v>
      </c>
      <c r="CV279" s="3" t="s">
        <v>1985</v>
      </c>
      <c r="CW279" s="3" t="s">
        <v>1985</v>
      </c>
      <c r="CX279" s="3" t="s">
        <v>374</v>
      </c>
      <c r="CY279" s="3" t="s">
        <v>166</v>
      </c>
      <c r="CZ279" s="3" t="s">
        <v>136</v>
      </c>
      <c r="DA279" s="3" t="s">
        <v>1986</v>
      </c>
      <c r="DB279" s="3" t="s">
        <v>143</v>
      </c>
      <c r="DC279" s="3" t="s">
        <v>143</v>
      </c>
      <c r="DD279" s="3" t="s">
        <v>125</v>
      </c>
      <c r="DE279" s="3" t="s">
        <v>3601</v>
      </c>
      <c r="DF279" s="3" t="s">
        <v>2419</v>
      </c>
      <c r="DG279" s="3" t="s">
        <v>143</v>
      </c>
      <c r="DH279" s="3" t="s">
        <v>143</v>
      </c>
      <c r="DI279" s="3" t="s">
        <v>143</v>
      </c>
    </row>
    <row r="280" spans="1:113" s="3" customFormat="1" hidden="1" x14ac:dyDescent="0.2">
      <c r="A280" s="73">
        <v>45383</v>
      </c>
      <c r="B280" s="3" t="s">
        <v>12718</v>
      </c>
      <c r="C280" s="96">
        <v>127812</v>
      </c>
      <c r="D280" s="3" t="s">
        <v>8389</v>
      </c>
      <c r="E280" s="3" t="s">
        <v>364</v>
      </c>
      <c r="F280" s="7">
        <v>45385</v>
      </c>
      <c r="G280" s="3" t="s">
        <v>126</v>
      </c>
      <c r="H280" s="3" t="s">
        <v>166</v>
      </c>
      <c r="I280" s="95">
        <v>560.24</v>
      </c>
      <c r="J280" s="95">
        <v>494</v>
      </c>
      <c r="K280" s="71">
        <f t="shared" si="17"/>
        <v>2.6066027671193235E-2</v>
      </c>
      <c r="L280" s="3" t="s">
        <v>953</v>
      </c>
      <c r="M280" s="3" t="s">
        <v>7145</v>
      </c>
      <c r="N280" s="3" t="s">
        <v>1065</v>
      </c>
      <c r="O280" s="3" t="s">
        <v>7581</v>
      </c>
      <c r="P280" s="6" t="s">
        <v>2118</v>
      </c>
      <c r="Q280" s="3" t="s">
        <v>170</v>
      </c>
      <c r="R280" s="3" t="s">
        <v>8990</v>
      </c>
      <c r="S280" s="3" t="s">
        <v>7584</v>
      </c>
      <c r="T280" s="3" t="s">
        <v>135</v>
      </c>
      <c r="U280" s="3" t="s">
        <v>135</v>
      </c>
      <c r="V280" s="3" t="s">
        <v>506</v>
      </c>
      <c r="W280" s="3" t="s">
        <v>137</v>
      </c>
      <c r="X280" s="3" t="s">
        <v>173</v>
      </c>
      <c r="Y280" s="3" t="s">
        <v>8991</v>
      </c>
      <c r="Z280" s="3" t="s">
        <v>8992</v>
      </c>
      <c r="AA280" s="3" t="s">
        <v>139</v>
      </c>
      <c r="AB280" s="3" t="s">
        <v>226</v>
      </c>
      <c r="AC280" s="3" t="s">
        <v>5272</v>
      </c>
      <c r="AD280" s="3" t="s">
        <v>143</v>
      </c>
      <c r="AE280" s="3" t="s">
        <v>8993</v>
      </c>
      <c r="AF280" s="3" t="s">
        <v>143</v>
      </c>
      <c r="AG280" s="3" t="s">
        <v>5974</v>
      </c>
      <c r="AH280" s="3" t="s">
        <v>141</v>
      </c>
      <c r="AI280" s="3" t="s">
        <v>143</v>
      </c>
      <c r="AJ280" s="3" t="s">
        <v>8993</v>
      </c>
      <c r="AK280" s="3" t="s">
        <v>207</v>
      </c>
      <c r="AL280" s="3" t="s">
        <v>8994</v>
      </c>
      <c r="AM280" s="3" t="s">
        <v>8995</v>
      </c>
      <c r="AN280" s="3" t="s">
        <v>174</v>
      </c>
      <c r="AO280" s="3" t="s">
        <v>7591</v>
      </c>
      <c r="AP280" s="3" t="s">
        <v>7592</v>
      </c>
      <c r="AQ280" s="3" t="s">
        <v>7593</v>
      </c>
      <c r="AR280" s="3" t="s">
        <v>230</v>
      </c>
      <c r="AS280" s="3" t="s">
        <v>231</v>
      </c>
      <c r="AT280" s="3" t="s">
        <v>7594</v>
      </c>
      <c r="AU280" s="3" t="s">
        <v>7595</v>
      </c>
      <c r="AV280" s="3" t="s">
        <v>631</v>
      </c>
      <c r="AW280" s="3" t="s">
        <v>632</v>
      </c>
      <c r="AX280" s="3" t="s">
        <v>1068</v>
      </c>
      <c r="AY280" s="3" t="s">
        <v>148</v>
      </c>
      <c r="AZ280" s="3" t="s">
        <v>139</v>
      </c>
      <c r="BA280" s="3" t="s">
        <v>149</v>
      </c>
      <c r="BB280" s="3" t="s">
        <v>634</v>
      </c>
      <c r="BC280" s="3" t="s">
        <v>156</v>
      </c>
      <c r="BD280" s="3" t="s">
        <v>157</v>
      </c>
      <c r="BE280" s="3" t="s">
        <v>303</v>
      </c>
      <c r="BF280" s="3" t="s">
        <v>8996</v>
      </c>
      <c r="BG280" s="3" t="s">
        <v>5272</v>
      </c>
      <c r="BH280" s="3" t="s">
        <v>143</v>
      </c>
      <c r="BI280" s="3" t="s">
        <v>8997</v>
      </c>
      <c r="BJ280" s="3" t="s">
        <v>143</v>
      </c>
      <c r="BK280" s="3" t="s">
        <v>506</v>
      </c>
      <c r="BL280" s="3" t="s">
        <v>143</v>
      </c>
      <c r="BM280" s="3" t="s">
        <v>160</v>
      </c>
      <c r="BN280" s="3" t="s">
        <v>160</v>
      </c>
      <c r="BO280" s="3" t="s">
        <v>364</v>
      </c>
      <c r="BP280" s="3" t="s">
        <v>143</v>
      </c>
      <c r="BQ280" s="3" t="s">
        <v>3317</v>
      </c>
      <c r="BR280" s="3" t="s">
        <v>5352</v>
      </c>
      <c r="BS280" s="3" t="s">
        <v>162</v>
      </c>
      <c r="BT280" s="3" t="s">
        <v>8993</v>
      </c>
      <c r="BU280" s="3" t="s">
        <v>8993</v>
      </c>
      <c r="BV280" s="3" t="s">
        <v>135</v>
      </c>
      <c r="BW280" s="3" t="s">
        <v>135</v>
      </c>
      <c r="BX280" s="3" t="s">
        <v>135</v>
      </c>
      <c r="BY280" s="3" t="s">
        <v>148</v>
      </c>
      <c r="BZ280" s="3" t="s">
        <v>2434</v>
      </c>
      <c r="CA280" s="3" t="s">
        <v>174</v>
      </c>
      <c r="CB280" s="3" t="s">
        <v>143</v>
      </c>
      <c r="CC280" s="3" t="s">
        <v>143</v>
      </c>
      <c r="CD280" s="3" t="s">
        <v>143</v>
      </c>
      <c r="CE280" s="3" t="s">
        <v>8698</v>
      </c>
      <c r="CF280" s="3" t="s">
        <v>2261</v>
      </c>
      <c r="CG280" s="3" t="s">
        <v>2261</v>
      </c>
      <c r="CH280" s="3" t="s">
        <v>143</v>
      </c>
      <c r="CI280" s="3" t="s">
        <v>143</v>
      </c>
      <c r="CJ280" s="3" t="s">
        <v>5272</v>
      </c>
      <c r="CK280" s="3" t="s">
        <v>143</v>
      </c>
      <c r="CL280" s="3" t="s">
        <v>143</v>
      </c>
      <c r="CM280" s="3" t="s">
        <v>143</v>
      </c>
      <c r="CN280" s="3" t="s">
        <v>143</v>
      </c>
      <c r="CO280" s="3" t="s">
        <v>6492</v>
      </c>
      <c r="CP280" s="3" t="s">
        <v>143</v>
      </c>
      <c r="CQ280" s="3" t="s">
        <v>143</v>
      </c>
      <c r="CR280" s="3" t="s">
        <v>143</v>
      </c>
      <c r="CS280" s="3" t="s">
        <v>1</v>
      </c>
      <c r="CT280" s="3" t="s">
        <v>143</v>
      </c>
      <c r="CU280" s="3" t="s">
        <v>1</v>
      </c>
      <c r="CV280" s="3" t="s">
        <v>1985</v>
      </c>
      <c r="CW280" s="3" t="s">
        <v>2092</v>
      </c>
      <c r="CX280" s="3" t="s">
        <v>953</v>
      </c>
      <c r="CY280" s="3" t="s">
        <v>166</v>
      </c>
      <c r="CZ280" s="3" t="s">
        <v>506</v>
      </c>
      <c r="DA280" s="3" t="s">
        <v>2007</v>
      </c>
      <c r="DB280" s="3" t="s">
        <v>143</v>
      </c>
      <c r="DC280" s="3" t="s">
        <v>143</v>
      </c>
      <c r="DD280" s="3" t="s">
        <v>364</v>
      </c>
      <c r="DE280" s="3" t="s">
        <v>3601</v>
      </c>
      <c r="DF280" s="3" t="s">
        <v>2419</v>
      </c>
      <c r="DG280" s="3" t="s">
        <v>143</v>
      </c>
      <c r="DH280" s="3" t="s">
        <v>7599</v>
      </c>
      <c r="DI280" s="3" t="s">
        <v>143</v>
      </c>
    </row>
    <row r="281" spans="1:113" s="3" customFormat="1" ht="25.5" hidden="1" x14ac:dyDescent="0.2">
      <c r="A281" s="73">
        <v>45383</v>
      </c>
      <c r="B281" s="3" t="s">
        <v>15606</v>
      </c>
      <c r="C281" s="5">
        <v>128006</v>
      </c>
      <c r="D281" s="3" t="s">
        <v>6403</v>
      </c>
      <c r="E281" s="3" t="s">
        <v>364</v>
      </c>
      <c r="F281" s="7">
        <v>45385</v>
      </c>
      <c r="G281" s="3" t="s">
        <v>165</v>
      </c>
      <c r="H281" s="3" t="s">
        <v>166</v>
      </c>
      <c r="I281" s="95">
        <v>872.13</v>
      </c>
      <c r="J281" s="95">
        <v>872.13</v>
      </c>
      <c r="K281" s="71">
        <f t="shared" si="17"/>
        <v>4.0577189620301574E-2</v>
      </c>
      <c r="L281" s="3" t="s">
        <v>342</v>
      </c>
      <c r="M281" s="3" t="s">
        <v>7145</v>
      </c>
      <c r="N281" s="3" t="s">
        <v>960</v>
      </c>
      <c r="O281" s="3" t="s">
        <v>8998</v>
      </c>
      <c r="P281" s="6" t="s">
        <v>8999</v>
      </c>
      <c r="Q281" s="3" t="s">
        <v>170</v>
      </c>
      <c r="R281" s="3" t="s">
        <v>9000</v>
      </c>
      <c r="S281" s="3" t="s">
        <v>9001</v>
      </c>
      <c r="T281" s="3" t="s">
        <v>9002</v>
      </c>
      <c r="U281" s="3" t="s">
        <v>9003</v>
      </c>
      <c r="V281" s="3" t="s">
        <v>136</v>
      </c>
      <c r="W281" s="3" t="s">
        <v>137</v>
      </c>
      <c r="X281" s="3" t="s">
        <v>349</v>
      </c>
      <c r="Y281" s="3" t="s">
        <v>9004</v>
      </c>
      <c r="Z281" s="3" t="s">
        <v>9005</v>
      </c>
      <c r="AA281" s="3" t="s">
        <v>139</v>
      </c>
      <c r="AB281" s="3" t="s">
        <v>323</v>
      </c>
      <c r="AC281" s="3" t="s">
        <v>5272</v>
      </c>
      <c r="AD281" s="3" t="s">
        <v>143</v>
      </c>
      <c r="AE281" s="3" t="s">
        <v>9006</v>
      </c>
      <c r="AF281" s="3" t="s">
        <v>143</v>
      </c>
      <c r="AG281" s="3" t="s">
        <v>235</v>
      </c>
      <c r="AH281" s="3" t="s">
        <v>141</v>
      </c>
      <c r="AI281" s="3" t="s">
        <v>143</v>
      </c>
      <c r="AJ281" s="3" t="s">
        <v>9006</v>
      </c>
      <c r="AK281" s="3" t="s">
        <v>207</v>
      </c>
      <c r="AL281" s="3" t="s">
        <v>9007</v>
      </c>
      <c r="AM281" s="3" t="s">
        <v>9006</v>
      </c>
      <c r="AN281" s="3" t="s">
        <v>174</v>
      </c>
      <c r="AO281" s="3" t="s">
        <v>4828</v>
      </c>
      <c r="AP281" s="3" t="s">
        <v>6984</v>
      </c>
      <c r="AQ281" s="3" t="s">
        <v>309</v>
      </c>
      <c r="AR281" s="3" t="s">
        <v>230</v>
      </c>
      <c r="AS281" s="3" t="s">
        <v>231</v>
      </c>
      <c r="AT281" s="3" t="s">
        <v>6984</v>
      </c>
      <c r="AU281" s="3" t="s">
        <v>3767</v>
      </c>
      <c r="AV281" s="3" t="s">
        <v>145</v>
      </c>
      <c r="AW281" s="3" t="s">
        <v>146</v>
      </c>
      <c r="AX281" s="3" t="s">
        <v>972</v>
      </c>
      <c r="AY281" s="3" t="s">
        <v>148</v>
      </c>
      <c r="AZ281" s="3" t="s">
        <v>139</v>
      </c>
      <c r="BA281" s="3" t="s">
        <v>149</v>
      </c>
      <c r="BB281" s="3" t="s">
        <v>150</v>
      </c>
      <c r="BC281" s="3" t="s">
        <v>156</v>
      </c>
      <c r="BD281" s="3" t="s">
        <v>157</v>
      </c>
      <c r="BE281" s="3" t="s">
        <v>237</v>
      </c>
      <c r="BF281" s="3" t="s">
        <v>9005</v>
      </c>
      <c r="BG281" s="3" t="s">
        <v>5272</v>
      </c>
      <c r="BH281" s="3" t="s">
        <v>143</v>
      </c>
      <c r="BI281" s="3" t="s">
        <v>9008</v>
      </c>
      <c r="BJ281" s="3" t="s">
        <v>143</v>
      </c>
      <c r="BK281" s="3" t="s">
        <v>136</v>
      </c>
      <c r="BL281" s="3" t="s">
        <v>143</v>
      </c>
      <c r="BM281" s="3" t="s">
        <v>160</v>
      </c>
      <c r="BN281" s="3" t="s">
        <v>1674</v>
      </c>
      <c r="BO281" s="3" t="s">
        <v>143</v>
      </c>
      <c r="BP281" s="3" t="s">
        <v>143</v>
      </c>
      <c r="BQ281" s="3" t="s">
        <v>9009</v>
      </c>
      <c r="BR281" s="3" t="s">
        <v>5684</v>
      </c>
      <c r="BS281" s="3" t="s">
        <v>241</v>
      </c>
      <c r="BT281" s="3" t="s">
        <v>9006</v>
      </c>
      <c r="BU281" s="3" t="s">
        <v>9006</v>
      </c>
      <c r="BV281" s="3" t="s">
        <v>135</v>
      </c>
      <c r="BW281" s="3" t="s">
        <v>9010</v>
      </c>
      <c r="BX281" s="3" t="s">
        <v>135</v>
      </c>
      <c r="BY281" s="3" t="s">
        <v>148</v>
      </c>
      <c r="BZ281" s="3" t="s">
        <v>9011</v>
      </c>
      <c r="CA281" s="3" t="s">
        <v>174</v>
      </c>
      <c r="CB281" s="3" t="s">
        <v>143</v>
      </c>
      <c r="CC281" s="3" t="s">
        <v>143</v>
      </c>
      <c r="CD281" s="3" t="s">
        <v>362</v>
      </c>
      <c r="CE281" s="3" t="s">
        <v>8999</v>
      </c>
      <c r="CF281" s="3" t="s">
        <v>2261</v>
      </c>
      <c r="CG281" s="3" t="s">
        <v>2261</v>
      </c>
      <c r="CH281" s="3" t="s">
        <v>143</v>
      </c>
      <c r="CI281" s="3" t="s">
        <v>143</v>
      </c>
      <c r="CJ281" s="3" t="s">
        <v>5272</v>
      </c>
      <c r="CK281" s="3" t="s">
        <v>143</v>
      </c>
      <c r="CL281" s="3" t="s">
        <v>143</v>
      </c>
      <c r="CM281" s="3" t="s">
        <v>143</v>
      </c>
      <c r="CN281" s="3" t="s">
        <v>143</v>
      </c>
      <c r="CO281" s="3" t="s">
        <v>143</v>
      </c>
      <c r="CP281" s="3" t="s">
        <v>143</v>
      </c>
      <c r="CQ281" s="3" t="s">
        <v>143</v>
      </c>
      <c r="CR281" s="3" t="s">
        <v>143</v>
      </c>
      <c r="CS281" s="3" t="s">
        <v>1</v>
      </c>
      <c r="CT281" s="3" t="s">
        <v>143</v>
      </c>
      <c r="CU281" s="3" t="s">
        <v>1</v>
      </c>
      <c r="CV281" s="3" t="s">
        <v>2092</v>
      </c>
      <c r="CW281" s="3" t="s">
        <v>2092</v>
      </c>
      <c r="CX281" s="3" t="s">
        <v>342</v>
      </c>
      <c r="CY281" s="3" t="s">
        <v>166</v>
      </c>
      <c r="CZ281" s="3" t="s">
        <v>136</v>
      </c>
      <c r="DA281" s="3" t="s">
        <v>1986</v>
      </c>
      <c r="DB281" s="3" t="s">
        <v>143</v>
      </c>
      <c r="DC281" s="3" t="s">
        <v>143</v>
      </c>
      <c r="DD281" s="3" t="s">
        <v>364</v>
      </c>
      <c r="DE281" s="3" t="s">
        <v>3601</v>
      </c>
      <c r="DF281" s="3" t="s">
        <v>2419</v>
      </c>
      <c r="DG281" s="3" t="s">
        <v>143</v>
      </c>
      <c r="DH281" s="3" t="s">
        <v>143</v>
      </c>
      <c r="DI281" s="3" t="s">
        <v>143</v>
      </c>
    </row>
    <row r="282" spans="1:113" s="3" customFormat="1" hidden="1" x14ac:dyDescent="0.2">
      <c r="A282" s="73">
        <v>45383</v>
      </c>
      <c r="B282" s="3" t="s">
        <v>15606</v>
      </c>
      <c r="C282" s="96">
        <v>128019</v>
      </c>
      <c r="D282" s="3" t="s">
        <v>9012</v>
      </c>
      <c r="E282" s="3" t="s">
        <v>373</v>
      </c>
      <c r="F282" s="7">
        <v>45385</v>
      </c>
      <c r="G282" s="3" t="s">
        <v>165</v>
      </c>
      <c r="H282" s="3" t="s">
        <v>166</v>
      </c>
      <c r="I282" s="8">
        <f t="shared" ref="I282:I287" si="19">J282</f>
        <v>1070.21</v>
      </c>
      <c r="J282" s="95">
        <v>1070.21</v>
      </c>
      <c r="K282" s="71">
        <f t="shared" si="17"/>
        <v>4.979316627514585E-2</v>
      </c>
      <c r="L282" s="3" t="s">
        <v>316</v>
      </c>
      <c r="M282" s="3" t="s">
        <v>7145</v>
      </c>
      <c r="N282" s="3" t="s">
        <v>960</v>
      </c>
      <c r="O282" s="3" t="s">
        <v>8773</v>
      </c>
      <c r="P282" s="6" t="s">
        <v>879</v>
      </c>
      <c r="Q282" s="3" t="s">
        <v>170</v>
      </c>
      <c r="R282" s="3" t="s">
        <v>9013</v>
      </c>
      <c r="S282" s="3" t="s">
        <v>9014</v>
      </c>
      <c r="T282" s="3" t="s">
        <v>135</v>
      </c>
      <c r="U282" s="3" t="s">
        <v>135</v>
      </c>
      <c r="V282" s="3" t="s">
        <v>136</v>
      </c>
      <c r="W282" s="3" t="s">
        <v>137</v>
      </c>
      <c r="X282" s="3" t="s">
        <v>2483</v>
      </c>
      <c r="Y282" s="3" t="s">
        <v>9015</v>
      </c>
      <c r="Z282" s="3" t="s">
        <v>9016</v>
      </c>
      <c r="AA282" s="3" t="s">
        <v>139</v>
      </c>
      <c r="AB282" s="3" t="s">
        <v>226</v>
      </c>
      <c r="AC282" s="3" t="s">
        <v>5272</v>
      </c>
      <c r="AD282" s="3" t="s">
        <v>143</v>
      </c>
      <c r="AE282" s="3" t="s">
        <v>5272</v>
      </c>
      <c r="AF282" s="3" t="s">
        <v>143</v>
      </c>
      <c r="AG282" s="3" t="s">
        <v>235</v>
      </c>
      <c r="AH282" s="3" t="s">
        <v>141</v>
      </c>
      <c r="AI282" s="3" t="s">
        <v>143</v>
      </c>
      <c r="AJ282" s="3" t="s">
        <v>143</v>
      </c>
      <c r="AK282" s="3" t="s">
        <v>207</v>
      </c>
      <c r="AL282" s="3" t="s">
        <v>143</v>
      </c>
      <c r="AM282" s="3" t="s">
        <v>9017</v>
      </c>
      <c r="AN282" s="3" t="s">
        <v>143</v>
      </c>
      <c r="AO282" s="3" t="s">
        <v>8778</v>
      </c>
      <c r="AP282" s="3" t="s">
        <v>8779</v>
      </c>
      <c r="AQ282" s="3" t="s">
        <v>8780</v>
      </c>
      <c r="AR282" s="3" t="s">
        <v>2177</v>
      </c>
      <c r="AS282" s="3" t="s">
        <v>231</v>
      </c>
      <c r="AT282" s="3" t="s">
        <v>8781</v>
      </c>
      <c r="AU282" s="3" t="s">
        <v>8782</v>
      </c>
      <c r="AV282" s="3" t="s">
        <v>145</v>
      </c>
      <c r="AW282" s="3" t="s">
        <v>146</v>
      </c>
      <c r="AX282" s="3" t="s">
        <v>972</v>
      </c>
      <c r="AY282" s="3" t="s">
        <v>148</v>
      </c>
      <c r="AZ282" s="3" t="s">
        <v>139</v>
      </c>
      <c r="BA282" s="3" t="s">
        <v>149</v>
      </c>
      <c r="BB282" s="3" t="s">
        <v>150</v>
      </c>
      <c r="BC282" s="3" t="s">
        <v>156</v>
      </c>
      <c r="BD282" s="3" t="s">
        <v>157</v>
      </c>
      <c r="BE282" s="3" t="s">
        <v>8956</v>
      </c>
      <c r="BF282" s="3" t="s">
        <v>9016</v>
      </c>
      <c r="BG282" s="3" t="s">
        <v>5272</v>
      </c>
      <c r="BH282" s="3" t="s">
        <v>170</v>
      </c>
      <c r="BI282" s="3" t="s">
        <v>9018</v>
      </c>
      <c r="BJ282" s="3" t="s">
        <v>143</v>
      </c>
      <c r="BK282" s="3" t="s">
        <v>136</v>
      </c>
      <c r="BL282" s="3" t="s">
        <v>143</v>
      </c>
      <c r="BM282" s="3" t="s">
        <v>160</v>
      </c>
      <c r="BN282" s="3" t="s">
        <v>160</v>
      </c>
      <c r="BO282" s="3" t="s">
        <v>143</v>
      </c>
      <c r="BP282" s="3" t="s">
        <v>143</v>
      </c>
      <c r="BQ282" s="3" t="s">
        <v>9019</v>
      </c>
      <c r="BR282" s="3" t="s">
        <v>143</v>
      </c>
      <c r="BS282" s="3" t="s">
        <v>8958</v>
      </c>
      <c r="BT282" s="3" t="s">
        <v>9017</v>
      </c>
      <c r="BU282" s="3" t="s">
        <v>9017</v>
      </c>
      <c r="BV282" s="3" t="s">
        <v>135</v>
      </c>
      <c r="BW282" s="3" t="s">
        <v>135</v>
      </c>
      <c r="BX282" s="3" t="s">
        <v>135</v>
      </c>
      <c r="BY282" s="3" t="s">
        <v>148</v>
      </c>
      <c r="BZ282" s="3" t="s">
        <v>6439</v>
      </c>
      <c r="CA282" s="3" t="s">
        <v>174</v>
      </c>
      <c r="CB282" s="3" t="s">
        <v>143</v>
      </c>
      <c r="CC282" s="3" t="s">
        <v>143</v>
      </c>
      <c r="CD282" s="3" t="s">
        <v>143</v>
      </c>
      <c r="CE282" s="3" t="s">
        <v>9020</v>
      </c>
      <c r="CF282" s="3" t="s">
        <v>2261</v>
      </c>
      <c r="CG282" s="3" t="s">
        <v>143</v>
      </c>
      <c r="CH282" s="3" t="s">
        <v>143</v>
      </c>
      <c r="CI282" s="3" t="s">
        <v>143</v>
      </c>
      <c r="CJ282" s="3" t="s">
        <v>5272</v>
      </c>
      <c r="CK282" s="3" t="s">
        <v>143</v>
      </c>
      <c r="CL282" s="3" t="s">
        <v>143</v>
      </c>
      <c r="CM282" s="3" t="s">
        <v>143</v>
      </c>
      <c r="CN282" s="3" t="s">
        <v>143</v>
      </c>
      <c r="CO282" s="3" t="s">
        <v>143</v>
      </c>
      <c r="CP282" s="3" t="s">
        <v>143</v>
      </c>
      <c r="CQ282" s="3" t="s">
        <v>143</v>
      </c>
      <c r="CR282" s="3" t="s">
        <v>143</v>
      </c>
      <c r="CS282" s="3" t="s">
        <v>1</v>
      </c>
      <c r="CT282" s="3" t="s">
        <v>143</v>
      </c>
      <c r="CU282" s="3" t="s">
        <v>1</v>
      </c>
      <c r="CV282" s="3" t="s">
        <v>2092</v>
      </c>
      <c r="CW282" s="3" t="s">
        <v>143</v>
      </c>
      <c r="CX282" s="3" t="s">
        <v>316</v>
      </c>
      <c r="CY282" s="3" t="s">
        <v>166</v>
      </c>
      <c r="CZ282" s="3" t="s">
        <v>136</v>
      </c>
      <c r="DA282" s="3" t="s">
        <v>1989</v>
      </c>
      <c r="DB282" s="3" t="s">
        <v>143</v>
      </c>
      <c r="DC282" s="3" t="s">
        <v>143</v>
      </c>
      <c r="DD282" s="3" t="s">
        <v>373</v>
      </c>
      <c r="DE282" s="3" t="s">
        <v>3601</v>
      </c>
      <c r="DF282" s="3" t="s">
        <v>2419</v>
      </c>
      <c r="DG282" s="3" t="s">
        <v>143</v>
      </c>
      <c r="DH282" s="3" t="s">
        <v>143</v>
      </c>
      <c r="DI282" s="3" t="s">
        <v>143</v>
      </c>
    </row>
    <row r="283" spans="1:113" s="3" customFormat="1" hidden="1" x14ac:dyDescent="0.2">
      <c r="A283" s="73">
        <v>45383</v>
      </c>
      <c r="B283" s="3" t="s">
        <v>15606</v>
      </c>
      <c r="C283" s="96">
        <v>128021</v>
      </c>
      <c r="D283" s="3" t="s">
        <v>9012</v>
      </c>
      <c r="E283" s="3" t="s">
        <v>373</v>
      </c>
      <c r="F283" s="7">
        <v>45385</v>
      </c>
      <c r="G283" s="3" t="s">
        <v>165</v>
      </c>
      <c r="H283" s="3" t="s">
        <v>166</v>
      </c>
      <c r="I283" s="8">
        <f t="shared" si="19"/>
        <v>150.26</v>
      </c>
      <c r="J283" s="95">
        <v>150.26</v>
      </c>
      <c r="K283" s="71">
        <f t="shared" si="17"/>
        <v>6.9910776058001835E-3</v>
      </c>
      <c r="L283" s="3" t="s">
        <v>316</v>
      </c>
      <c r="M283" s="3" t="s">
        <v>7145</v>
      </c>
      <c r="N283" s="3" t="s">
        <v>960</v>
      </c>
      <c r="O283" s="3" t="s">
        <v>9021</v>
      </c>
      <c r="P283" s="6" t="s">
        <v>879</v>
      </c>
      <c r="Q283" s="3" t="s">
        <v>170</v>
      </c>
      <c r="R283" s="3" t="s">
        <v>9022</v>
      </c>
      <c r="S283" s="3" t="s">
        <v>9023</v>
      </c>
      <c r="T283" s="3" t="s">
        <v>135</v>
      </c>
      <c r="U283" s="3" t="s">
        <v>135</v>
      </c>
      <c r="V283" s="3" t="s">
        <v>136</v>
      </c>
      <c r="W283" s="3" t="s">
        <v>137</v>
      </c>
      <c r="X283" s="3" t="s">
        <v>2483</v>
      </c>
      <c r="Y283" s="3" t="s">
        <v>9024</v>
      </c>
      <c r="Z283" s="3" t="s">
        <v>9025</v>
      </c>
      <c r="AA283" s="3" t="s">
        <v>139</v>
      </c>
      <c r="AB283" s="3" t="s">
        <v>226</v>
      </c>
      <c r="AC283" s="3" t="s">
        <v>5272</v>
      </c>
      <c r="AD283" s="3" t="s">
        <v>143</v>
      </c>
      <c r="AE283" s="3" t="s">
        <v>5272</v>
      </c>
      <c r="AF283" s="3" t="s">
        <v>143</v>
      </c>
      <c r="AG283" s="3" t="s">
        <v>235</v>
      </c>
      <c r="AH283" s="3" t="s">
        <v>141</v>
      </c>
      <c r="AI283" s="3" t="s">
        <v>143</v>
      </c>
      <c r="AJ283" s="3" t="s">
        <v>143</v>
      </c>
      <c r="AK283" s="3" t="s">
        <v>207</v>
      </c>
      <c r="AL283" s="3" t="s">
        <v>143</v>
      </c>
      <c r="AM283" s="3" t="s">
        <v>9026</v>
      </c>
      <c r="AN283" s="3" t="s">
        <v>143</v>
      </c>
      <c r="AO283" s="3" t="s">
        <v>9027</v>
      </c>
      <c r="AP283" s="3" t="s">
        <v>9028</v>
      </c>
      <c r="AQ283" s="3" t="s">
        <v>9029</v>
      </c>
      <c r="AR283" s="3" t="s">
        <v>430</v>
      </c>
      <c r="AS283" s="3" t="s">
        <v>431</v>
      </c>
      <c r="AT283" s="3" t="s">
        <v>571</v>
      </c>
      <c r="AU283" s="3" t="s">
        <v>9030</v>
      </c>
      <c r="AV283" s="3" t="s">
        <v>145</v>
      </c>
      <c r="AW283" s="3" t="s">
        <v>146</v>
      </c>
      <c r="AX283" s="3" t="s">
        <v>972</v>
      </c>
      <c r="AY283" s="3" t="s">
        <v>148</v>
      </c>
      <c r="AZ283" s="3" t="s">
        <v>139</v>
      </c>
      <c r="BA283" s="3" t="s">
        <v>149</v>
      </c>
      <c r="BB283" s="3" t="s">
        <v>150</v>
      </c>
      <c r="BC283" s="3" t="s">
        <v>156</v>
      </c>
      <c r="BD283" s="3" t="s">
        <v>157</v>
      </c>
      <c r="BE283" s="3" t="s">
        <v>303</v>
      </c>
      <c r="BF283" s="3" t="s">
        <v>9025</v>
      </c>
      <c r="BG283" s="3" t="s">
        <v>5272</v>
      </c>
      <c r="BH283" s="3" t="s">
        <v>170</v>
      </c>
      <c r="BI283" s="3" t="s">
        <v>9031</v>
      </c>
      <c r="BJ283" s="3" t="s">
        <v>143</v>
      </c>
      <c r="BK283" s="3" t="s">
        <v>136</v>
      </c>
      <c r="BL283" s="3" t="s">
        <v>143</v>
      </c>
      <c r="BM283" s="3" t="s">
        <v>160</v>
      </c>
      <c r="BN283" s="3" t="s">
        <v>160</v>
      </c>
      <c r="BO283" s="3" t="s">
        <v>143</v>
      </c>
      <c r="BP283" s="3" t="s">
        <v>143</v>
      </c>
      <c r="BQ283" s="3" t="s">
        <v>7171</v>
      </c>
      <c r="BR283" s="3" t="s">
        <v>5352</v>
      </c>
      <c r="BS283" s="3" t="s">
        <v>162</v>
      </c>
      <c r="BT283" s="3" t="s">
        <v>9026</v>
      </c>
      <c r="BU283" s="3" t="s">
        <v>9026</v>
      </c>
      <c r="BV283" s="3" t="s">
        <v>135</v>
      </c>
      <c r="BW283" s="3" t="s">
        <v>135</v>
      </c>
      <c r="BX283" s="3" t="s">
        <v>135</v>
      </c>
      <c r="BY283" s="3" t="s">
        <v>148</v>
      </c>
      <c r="BZ283" s="3" t="s">
        <v>6439</v>
      </c>
      <c r="CA283" s="3" t="s">
        <v>174</v>
      </c>
      <c r="CB283" s="3" t="s">
        <v>143</v>
      </c>
      <c r="CC283" s="3" t="s">
        <v>143</v>
      </c>
      <c r="CD283" s="3" t="s">
        <v>143</v>
      </c>
      <c r="CE283" s="3" t="s">
        <v>9032</v>
      </c>
      <c r="CF283" s="3" t="s">
        <v>2261</v>
      </c>
      <c r="CG283" s="3" t="s">
        <v>143</v>
      </c>
      <c r="CH283" s="3" t="s">
        <v>143</v>
      </c>
      <c r="CI283" s="3" t="s">
        <v>143</v>
      </c>
      <c r="CJ283" s="3" t="s">
        <v>5272</v>
      </c>
      <c r="CK283" s="3" t="s">
        <v>143</v>
      </c>
      <c r="CL283" s="3" t="s">
        <v>143</v>
      </c>
      <c r="CM283" s="3" t="s">
        <v>143</v>
      </c>
      <c r="CN283" s="3" t="s">
        <v>143</v>
      </c>
      <c r="CO283" s="3" t="s">
        <v>9033</v>
      </c>
      <c r="CP283" s="3" t="s">
        <v>143</v>
      </c>
      <c r="CQ283" s="3" t="s">
        <v>143</v>
      </c>
      <c r="CR283" s="3" t="s">
        <v>143</v>
      </c>
      <c r="CS283" s="3" t="s">
        <v>1</v>
      </c>
      <c r="CT283" s="3" t="s">
        <v>143</v>
      </c>
      <c r="CU283" s="3" t="s">
        <v>1</v>
      </c>
      <c r="CV283" s="3" t="s">
        <v>1985</v>
      </c>
      <c r="CW283" s="3" t="s">
        <v>143</v>
      </c>
      <c r="CX283" s="3" t="s">
        <v>316</v>
      </c>
      <c r="CY283" s="3" t="s">
        <v>166</v>
      </c>
      <c r="CZ283" s="3" t="s">
        <v>136</v>
      </c>
      <c r="DA283" s="3" t="s">
        <v>1986</v>
      </c>
      <c r="DB283" s="3" t="s">
        <v>143</v>
      </c>
      <c r="DC283" s="3" t="s">
        <v>143</v>
      </c>
      <c r="DD283" s="3" t="s">
        <v>373</v>
      </c>
      <c r="DE283" s="3" t="s">
        <v>3601</v>
      </c>
      <c r="DF283" s="3" t="s">
        <v>2419</v>
      </c>
      <c r="DG283" s="3" t="s">
        <v>143</v>
      </c>
      <c r="DH283" s="3" t="s">
        <v>9034</v>
      </c>
      <c r="DI283" s="3" t="s">
        <v>143</v>
      </c>
    </row>
    <row r="284" spans="1:113" s="3" customFormat="1" hidden="1" x14ac:dyDescent="0.2">
      <c r="A284" s="73">
        <v>45383</v>
      </c>
      <c r="B284" s="3" t="s">
        <v>15606</v>
      </c>
      <c r="C284" s="96">
        <v>128023</v>
      </c>
      <c r="D284" s="3" t="s">
        <v>9012</v>
      </c>
      <c r="E284" s="3" t="s">
        <v>373</v>
      </c>
      <c r="F284" s="7">
        <v>45385</v>
      </c>
      <c r="G284" s="3" t="s">
        <v>165</v>
      </c>
      <c r="H284" s="3" t="s">
        <v>166</v>
      </c>
      <c r="I284" s="8">
        <f t="shared" si="19"/>
        <v>200</v>
      </c>
      <c r="J284" s="95">
        <v>200</v>
      </c>
      <c r="K284" s="71">
        <f t="shared" si="17"/>
        <v>9.3053076078799205E-3</v>
      </c>
      <c r="L284" s="3" t="s">
        <v>316</v>
      </c>
      <c r="M284" s="3" t="s">
        <v>7145</v>
      </c>
      <c r="N284" s="3" t="s">
        <v>960</v>
      </c>
      <c r="O284" s="3" t="s">
        <v>9035</v>
      </c>
      <c r="P284" s="6" t="s">
        <v>879</v>
      </c>
      <c r="Q284" s="3" t="s">
        <v>170</v>
      </c>
      <c r="R284" s="3" t="s">
        <v>9036</v>
      </c>
      <c r="S284" s="3" t="s">
        <v>9037</v>
      </c>
      <c r="T284" s="3" t="s">
        <v>135</v>
      </c>
      <c r="U284" s="3" t="s">
        <v>135</v>
      </c>
      <c r="V284" s="3" t="s">
        <v>136</v>
      </c>
      <c r="W284" s="3" t="s">
        <v>137</v>
      </c>
      <c r="X284" s="3" t="s">
        <v>2483</v>
      </c>
      <c r="Y284" s="3" t="s">
        <v>9038</v>
      </c>
      <c r="Z284" s="3" t="s">
        <v>9039</v>
      </c>
      <c r="AA284" s="3" t="s">
        <v>139</v>
      </c>
      <c r="AB284" s="3" t="s">
        <v>226</v>
      </c>
      <c r="AC284" s="3" t="s">
        <v>5272</v>
      </c>
      <c r="AD284" s="3" t="s">
        <v>143</v>
      </c>
      <c r="AE284" s="3" t="s">
        <v>5272</v>
      </c>
      <c r="AF284" s="3" t="s">
        <v>143</v>
      </c>
      <c r="AG284" s="3" t="s">
        <v>235</v>
      </c>
      <c r="AH284" s="3" t="s">
        <v>141</v>
      </c>
      <c r="AI284" s="3" t="s">
        <v>143</v>
      </c>
      <c r="AJ284" s="3" t="s">
        <v>143</v>
      </c>
      <c r="AK284" s="3" t="s">
        <v>207</v>
      </c>
      <c r="AL284" s="3" t="s">
        <v>143</v>
      </c>
      <c r="AM284" s="3" t="s">
        <v>5772</v>
      </c>
      <c r="AN284" s="3" t="s">
        <v>143</v>
      </c>
      <c r="AO284" s="3" t="s">
        <v>9040</v>
      </c>
      <c r="AP284" s="3" t="s">
        <v>9041</v>
      </c>
      <c r="AQ284" s="3" t="s">
        <v>9042</v>
      </c>
      <c r="AR284" s="3" t="s">
        <v>903</v>
      </c>
      <c r="AS284" s="3" t="s">
        <v>431</v>
      </c>
      <c r="AT284" s="3" t="s">
        <v>9043</v>
      </c>
      <c r="AU284" s="3" t="s">
        <v>9044</v>
      </c>
      <c r="AV284" s="3" t="s">
        <v>145</v>
      </c>
      <c r="AW284" s="3" t="s">
        <v>146</v>
      </c>
      <c r="AX284" s="3" t="s">
        <v>972</v>
      </c>
      <c r="AY284" s="3" t="s">
        <v>148</v>
      </c>
      <c r="AZ284" s="3" t="s">
        <v>139</v>
      </c>
      <c r="BA284" s="3" t="s">
        <v>149</v>
      </c>
      <c r="BB284" s="3" t="s">
        <v>150</v>
      </c>
      <c r="BC284" s="3" t="s">
        <v>156</v>
      </c>
      <c r="BD284" s="3" t="s">
        <v>157</v>
      </c>
      <c r="BE284" s="3" t="s">
        <v>303</v>
      </c>
      <c r="BF284" s="3" t="s">
        <v>9039</v>
      </c>
      <c r="BG284" s="3" t="s">
        <v>5272</v>
      </c>
      <c r="BH284" s="3" t="s">
        <v>170</v>
      </c>
      <c r="BI284" s="3" t="s">
        <v>9045</v>
      </c>
      <c r="BJ284" s="3" t="s">
        <v>143</v>
      </c>
      <c r="BK284" s="3" t="s">
        <v>136</v>
      </c>
      <c r="BL284" s="3" t="s">
        <v>143</v>
      </c>
      <c r="BM284" s="3" t="s">
        <v>160</v>
      </c>
      <c r="BN284" s="3" t="s">
        <v>160</v>
      </c>
      <c r="BO284" s="3" t="s">
        <v>143</v>
      </c>
      <c r="BP284" s="3" t="s">
        <v>143</v>
      </c>
      <c r="BQ284" s="3" t="s">
        <v>9046</v>
      </c>
      <c r="BR284" s="3" t="s">
        <v>5352</v>
      </c>
      <c r="BS284" s="3" t="s">
        <v>162</v>
      </c>
      <c r="BT284" s="3" t="s">
        <v>5772</v>
      </c>
      <c r="BU284" s="3" t="s">
        <v>5772</v>
      </c>
      <c r="BV284" s="3" t="s">
        <v>135</v>
      </c>
      <c r="BW284" s="3" t="s">
        <v>135</v>
      </c>
      <c r="BX284" s="3" t="s">
        <v>135</v>
      </c>
      <c r="BY284" s="3" t="s">
        <v>148</v>
      </c>
      <c r="BZ284" s="3" t="s">
        <v>6439</v>
      </c>
      <c r="CA284" s="3" t="s">
        <v>174</v>
      </c>
      <c r="CB284" s="3" t="s">
        <v>143</v>
      </c>
      <c r="CC284" s="3" t="s">
        <v>143</v>
      </c>
      <c r="CD284" s="3" t="s">
        <v>143</v>
      </c>
      <c r="CE284" s="3" t="s">
        <v>9047</v>
      </c>
      <c r="CF284" s="3" t="s">
        <v>2261</v>
      </c>
      <c r="CG284" s="3" t="s">
        <v>143</v>
      </c>
      <c r="CH284" s="3" t="s">
        <v>143</v>
      </c>
      <c r="CI284" s="3" t="s">
        <v>143</v>
      </c>
      <c r="CJ284" s="3" t="s">
        <v>5272</v>
      </c>
      <c r="CK284" s="3" t="s">
        <v>143</v>
      </c>
      <c r="CL284" s="3" t="s">
        <v>143</v>
      </c>
      <c r="CM284" s="3" t="s">
        <v>143</v>
      </c>
      <c r="CN284" s="3" t="s">
        <v>143</v>
      </c>
      <c r="CO284" s="3" t="s">
        <v>7125</v>
      </c>
      <c r="CP284" s="3" t="s">
        <v>143</v>
      </c>
      <c r="CQ284" s="3" t="s">
        <v>143</v>
      </c>
      <c r="CR284" s="3" t="s">
        <v>143</v>
      </c>
      <c r="CS284" s="3" t="s">
        <v>1</v>
      </c>
      <c r="CT284" s="3" t="s">
        <v>143</v>
      </c>
      <c r="CU284" s="3" t="s">
        <v>1</v>
      </c>
      <c r="CV284" s="3" t="s">
        <v>1985</v>
      </c>
      <c r="CW284" s="3" t="s">
        <v>143</v>
      </c>
      <c r="CX284" s="3" t="s">
        <v>316</v>
      </c>
      <c r="CY284" s="3" t="s">
        <v>166</v>
      </c>
      <c r="CZ284" s="3" t="s">
        <v>136</v>
      </c>
      <c r="DA284" s="3" t="s">
        <v>1986</v>
      </c>
      <c r="DB284" s="3" t="s">
        <v>143</v>
      </c>
      <c r="DC284" s="3" t="s">
        <v>143</v>
      </c>
      <c r="DD284" s="3" t="s">
        <v>373</v>
      </c>
      <c r="DE284" s="3" t="s">
        <v>3601</v>
      </c>
      <c r="DF284" s="3" t="s">
        <v>2419</v>
      </c>
      <c r="DG284" s="3" t="s">
        <v>143</v>
      </c>
      <c r="DH284" s="3" t="s">
        <v>9048</v>
      </c>
      <c r="DI284" s="3" t="s">
        <v>143</v>
      </c>
    </row>
    <row r="285" spans="1:113" s="3" customFormat="1" hidden="1" x14ac:dyDescent="0.2">
      <c r="A285" s="73">
        <v>45383</v>
      </c>
      <c r="B285" s="3" t="s">
        <v>15606</v>
      </c>
      <c r="C285" s="5">
        <v>128192</v>
      </c>
      <c r="D285" s="3" t="s">
        <v>9049</v>
      </c>
      <c r="E285" s="3" t="s">
        <v>125</v>
      </c>
      <c r="F285" s="7">
        <v>45386</v>
      </c>
      <c r="G285" s="3" t="s">
        <v>257</v>
      </c>
      <c r="H285" s="3" t="s">
        <v>166</v>
      </c>
      <c r="I285" s="8">
        <f t="shared" si="19"/>
        <v>995</v>
      </c>
      <c r="J285" s="95">
        <v>995</v>
      </c>
      <c r="K285" s="71">
        <f t="shared" si="17"/>
        <v>4.6293905349202601E-2</v>
      </c>
      <c r="L285" s="3" t="s">
        <v>316</v>
      </c>
      <c r="M285" s="3" t="s">
        <v>7246</v>
      </c>
      <c r="N285" s="3" t="s">
        <v>1056</v>
      </c>
      <c r="O285" s="3" t="s">
        <v>2658</v>
      </c>
      <c r="P285" s="6" t="s">
        <v>879</v>
      </c>
      <c r="Q285" s="3" t="s">
        <v>170</v>
      </c>
      <c r="R285" s="3" t="s">
        <v>9050</v>
      </c>
      <c r="S285" s="3" t="s">
        <v>9051</v>
      </c>
      <c r="T285" s="3" t="s">
        <v>135</v>
      </c>
      <c r="U285" s="3" t="s">
        <v>135</v>
      </c>
      <c r="V285" s="3" t="s">
        <v>136</v>
      </c>
      <c r="W285" s="3" t="s">
        <v>137</v>
      </c>
      <c r="X285" s="3" t="s">
        <v>322</v>
      </c>
      <c r="Y285" s="3" t="s">
        <v>9052</v>
      </c>
      <c r="Z285" s="3" t="s">
        <v>9053</v>
      </c>
      <c r="AA285" s="3" t="s">
        <v>139</v>
      </c>
      <c r="AB285" s="3" t="s">
        <v>226</v>
      </c>
      <c r="AC285" s="3" t="s">
        <v>5272</v>
      </c>
      <c r="AD285" s="3" t="s">
        <v>143</v>
      </c>
      <c r="AE285" s="3" t="s">
        <v>5272</v>
      </c>
      <c r="AF285" s="3" t="s">
        <v>143</v>
      </c>
      <c r="AG285" s="3" t="s">
        <v>5675</v>
      </c>
      <c r="AH285" s="3" t="s">
        <v>265</v>
      </c>
      <c r="AI285" s="3" t="s">
        <v>143</v>
      </c>
      <c r="AJ285" s="3" t="s">
        <v>143</v>
      </c>
      <c r="AK285" s="3" t="s">
        <v>207</v>
      </c>
      <c r="AL285" s="3" t="s">
        <v>143</v>
      </c>
      <c r="AM285" s="3" t="s">
        <v>9054</v>
      </c>
      <c r="AN285" s="3" t="s">
        <v>143</v>
      </c>
      <c r="AO285" s="3" t="s">
        <v>2662</v>
      </c>
      <c r="AP285" s="3" t="s">
        <v>757</v>
      </c>
      <c r="AQ285" s="3" t="s">
        <v>2663</v>
      </c>
      <c r="AR285" s="3" t="s">
        <v>430</v>
      </c>
      <c r="AS285" s="3" t="s">
        <v>431</v>
      </c>
      <c r="AT285" s="3" t="s">
        <v>432</v>
      </c>
      <c r="AU285" s="3" t="s">
        <v>759</v>
      </c>
      <c r="AV285" s="3" t="s">
        <v>145</v>
      </c>
      <c r="AW285" s="3" t="s">
        <v>146</v>
      </c>
      <c r="AX285" s="3" t="s">
        <v>1060</v>
      </c>
      <c r="AY285" s="3" t="s">
        <v>148</v>
      </c>
      <c r="AZ285" s="3" t="s">
        <v>139</v>
      </c>
      <c r="BA285" s="3" t="s">
        <v>149</v>
      </c>
      <c r="BB285" s="3" t="s">
        <v>150</v>
      </c>
      <c r="BC285" s="3" t="s">
        <v>156</v>
      </c>
      <c r="BD285" s="3" t="s">
        <v>157</v>
      </c>
      <c r="BE285" s="3" t="s">
        <v>237</v>
      </c>
      <c r="BF285" s="3" t="s">
        <v>9053</v>
      </c>
      <c r="BG285" s="3" t="s">
        <v>5272</v>
      </c>
      <c r="BH285" s="3" t="s">
        <v>2863</v>
      </c>
      <c r="BI285" s="3" t="s">
        <v>143</v>
      </c>
      <c r="BJ285" s="3" t="s">
        <v>143</v>
      </c>
      <c r="BK285" s="3" t="s">
        <v>136</v>
      </c>
      <c r="BL285" s="3" t="s">
        <v>143</v>
      </c>
      <c r="BM285" s="3" t="s">
        <v>160</v>
      </c>
      <c r="BN285" s="3" t="s">
        <v>1674</v>
      </c>
      <c r="BO285" s="3" t="s">
        <v>143</v>
      </c>
      <c r="BP285" s="3" t="s">
        <v>143</v>
      </c>
      <c r="BQ285" s="3" t="s">
        <v>9055</v>
      </c>
      <c r="BR285" s="3" t="s">
        <v>5684</v>
      </c>
      <c r="BS285" s="3" t="s">
        <v>241</v>
      </c>
      <c r="BT285" s="3" t="s">
        <v>9054</v>
      </c>
      <c r="BU285" s="3" t="s">
        <v>9054</v>
      </c>
      <c r="BV285" s="3" t="s">
        <v>135</v>
      </c>
      <c r="BW285" s="3" t="s">
        <v>135</v>
      </c>
      <c r="BX285" s="3" t="s">
        <v>135</v>
      </c>
      <c r="BY285" s="3" t="s">
        <v>148</v>
      </c>
      <c r="BZ285" s="3" t="s">
        <v>9056</v>
      </c>
      <c r="CA285" s="3" t="s">
        <v>174</v>
      </c>
      <c r="CB285" s="3" t="s">
        <v>143</v>
      </c>
      <c r="CC285" s="3" t="s">
        <v>143</v>
      </c>
      <c r="CD285" s="3" t="s">
        <v>143</v>
      </c>
      <c r="CE285" s="3" t="s">
        <v>9057</v>
      </c>
      <c r="CF285" s="3" t="s">
        <v>2261</v>
      </c>
      <c r="CG285" s="3" t="s">
        <v>143</v>
      </c>
      <c r="CH285" s="3" t="s">
        <v>143</v>
      </c>
      <c r="CI285" s="3" t="s">
        <v>143</v>
      </c>
      <c r="CJ285" s="3" t="s">
        <v>5272</v>
      </c>
      <c r="CK285" s="3" t="s">
        <v>143</v>
      </c>
      <c r="CL285" s="3" t="s">
        <v>143</v>
      </c>
      <c r="CM285" s="3" t="s">
        <v>143</v>
      </c>
      <c r="CN285" s="3" t="s">
        <v>143</v>
      </c>
      <c r="CO285" s="3" t="s">
        <v>143</v>
      </c>
      <c r="CP285" s="3" t="s">
        <v>143</v>
      </c>
      <c r="CQ285" s="3" t="s">
        <v>143</v>
      </c>
      <c r="CR285" s="3" t="s">
        <v>143</v>
      </c>
      <c r="CS285" s="3" t="s">
        <v>1</v>
      </c>
      <c r="CT285" s="3" t="s">
        <v>143</v>
      </c>
      <c r="CU285" s="3" t="s">
        <v>1</v>
      </c>
      <c r="CV285" s="3" t="s">
        <v>2092</v>
      </c>
      <c r="CW285" s="3" t="s">
        <v>143</v>
      </c>
      <c r="CX285" s="3" t="s">
        <v>316</v>
      </c>
      <c r="CY285" s="3" t="s">
        <v>166</v>
      </c>
      <c r="CZ285" s="3" t="s">
        <v>136</v>
      </c>
      <c r="DA285" s="3" t="s">
        <v>1986</v>
      </c>
      <c r="DB285" s="3" t="s">
        <v>143</v>
      </c>
      <c r="DC285" s="3" t="s">
        <v>143</v>
      </c>
      <c r="DD285" s="3" t="s">
        <v>125</v>
      </c>
      <c r="DE285" s="3" t="s">
        <v>3601</v>
      </c>
      <c r="DF285" s="3" t="s">
        <v>3601</v>
      </c>
      <c r="DG285" s="3" t="s">
        <v>143</v>
      </c>
      <c r="DH285" s="3" t="s">
        <v>143</v>
      </c>
      <c r="DI285" s="3" t="s">
        <v>143</v>
      </c>
    </row>
    <row r="286" spans="1:113" s="3" customFormat="1" hidden="1" x14ac:dyDescent="0.2">
      <c r="A286" s="73">
        <v>45383</v>
      </c>
      <c r="B286" s="3" t="s">
        <v>15606</v>
      </c>
      <c r="C286" s="96">
        <v>128363</v>
      </c>
      <c r="D286" s="3" t="s">
        <v>9012</v>
      </c>
      <c r="E286" s="3" t="s">
        <v>373</v>
      </c>
      <c r="F286" s="7">
        <v>45386</v>
      </c>
      <c r="G286" s="3" t="s">
        <v>165</v>
      </c>
      <c r="H286" s="3" t="s">
        <v>166</v>
      </c>
      <c r="I286" s="8">
        <f t="shared" si="19"/>
        <v>190</v>
      </c>
      <c r="J286" s="95">
        <v>190</v>
      </c>
      <c r="K286" s="71">
        <f t="shared" si="17"/>
        <v>8.8400422274859235E-3</v>
      </c>
      <c r="L286" s="3" t="s">
        <v>316</v>
      </c>
      <c r="M286" s="3" t="s">
        <v>7145</v>
      </c>
      <c r="N286" s="3" t="s">
        <v>960</v>
      </c>
      <c r="O286" s="3" t="s">
        <v>2695</v>
      </c>
      <c r="P286" s="6" t="s">
        <v>879</v>
      </c>
      <c r="Q286" s="3" t="s">
        <v>170</v>
      </c>
      <c r="R286" s="3" t="s">
        <v>9058</v>
      </c>
      <c r="S286" s="3" t="s">
        <v>9059</v>
      </c>
      <c r="T286" s="3" t="s">
        <v>135</v>
      </c>
      <c r="U286" s="3" t="s">
        <v>135</v>
      </c>
      <c r="V286" s="3" t="s">
        <v>136</v>
      </c>
      <c r="W286" s="3" t="s">
        <v>137</v>
      </c>
      <c r="X286" s="3" t="s">
        <v>2483</v>
      </c>
      <c r="Y286" s="3" t="s">
        <v>9060</v>
      </c>
      <c r="Z286" s="3" t="s">
        <v>9061</v>
      </c>
      <c r="AA286" s="3" t="s">
        <v>139</v>
      </c>
      <c r="AB286" s="3" t="s">
        <v>226</v>
      </c>
      <c r="AC286" s="3" t="s">
        <v>5272</v>
      </c>
      <c r="AD286" s="3" t="s">
        <v>143</v>
      </c>
      <c r="AE286" s="3" t="s">
        <v>5272</v>
      </c>
      <c r="AF286" s="3" t="s">
        <v>143</v>
      </c>
      <c r="AG286" s="3" t="s">
        <v>235</v>
      </c>
      <c r="AH286" s="3" t="s">
        <v>141</v>
      </c>
      <c r="AI286" s="3" t="s">
        <v>143</v>
      </c>
      <c r="AJ286" s="3" t="s">
        <v>143</v>
      </c>
      <c r="AK286" s="3" t="s">
        <v>207</v>
      </c>
      <c r="AL286" s="3" t="s">
        <v>143</v>
      </c>
      <c r="AM286" s="3" t="s">
        <v>6002</v>
      </c>
      <c r="AN286" s="3" t="s">
        <v>143</v>
      </c>
      <c r="AO286" s="3" t="s">
        <v>2699</v>
      </c>
      <c r="AP286" s="3" t="s">
        <v>2700</v>
      </c>
      <c r="AQ286" s="3" t="s">
        <v>2701</v>
      </c>
      <c r="AR286" s="3" t="s">
        <v>353</v>
      </c>
      <c r="AS286" s="3" t="s">
        <v>231</v>
      </c>
      <c r="AT286" s="3" t="s">
        <v>2702</v>
      </c>
      <c r="AU286" s="3" t="s">
        <v>2703</v>
      </c>
      <c r="AV286" s="3" t="s">
        <v>145</v>
      </c>
      <c r="AW286" s="3" t="s">
        <v>146</v>
      </c>
      <c r="AX286" s="3" t="s">
        <v>972</v>
      </c>
      <c r="AY286" s="3" t="s">
        <v>148</v>
      </c>
      <c r="AZ286" s="3" t="s">
        <v>139</v>
      </c>
      <c r="BA286" s="3" t="s">
        <v>149</v>
      </c>
      <c r="BB286" s="3" t="s">
        <v>150</v>
      </c>
      <c r="BC286" s="3" t="s">
        <v>156</v>
      </c>
      <c r="BD286" s="3" t="s">
        <v>157</v>
      </c>
      <c r="BE286" s="3" t="s">
        <v>303</v>
      </c>
      <c r="BF286" s="3" t="s">
        <v>9061</v>
      </c>
      <c r="BG286" s="3" t="s">
        <v>5272</v>
      </c>
      <c r="BH286" s="3" t="s">
        <v>170</v>
      </c>
      <c r="BI286" s="3" t="s">
        <v>143</v>
      </c>
      <c r="BJ286" s="3" t="s">
        <v>143</v>
      </c>
      <c r="BK286" s="3" t="s">
        <v>136</v>
      </c>
      <c r="BL286" s="3" t="s">
        <v>143</v>
      </c>
      <c r="BM286" s="3" t="s">
        <v>160</v>
      </c>
      <c r="BN286" s="3" t="s">
        <v>160</v>
      </c>
      <c r="BO286" s="3" t="s">
        <v>143</v>
      </c>
      <c r="BP286" s="3" t="s">
        <v>143</v>
      </c>
      <c r="BQ286" s="3" t="s">
        <v>9062</v>
      </c>
      <c r="BR286" s="3" t="s">
        <v>5352</v>
      </c>
      <c r="BS286" s="3" t="s">
        <v>162</v>
      </c>
      <c r="BT286" s="3" t="s">
        <v>6002</v>
      </c>
      <c r="BU286" s="3" t="s">
        <v>6002</v>
      </c>
      <c r="BV286" s="3" t="s">
        <v>135</v>
      </c>
      <c r="BW286" s="3" t="s">
        <v>135</v>
      </c>
      <c r="BX286" s="3" t="s">
        <v>135</v>
      </c>
      <c r="BY286" s="3" t="s">
        <v>148</v>
      </c>
      <c r="BZ286" s="3" t="s">
        <v>6439</v>
      </c>
      <c r="CA286" s="3" t="s">
        <v>174</v>
      </c>
      <c r="CB286" s="3" t="s">
        <v>143</v>
      </c>
      <c r="CC286" s="3" t="s">
        <v>143</v>
      </c>
      <c r="CD286" s="3" t="s">
        <v>143</v>
      </c>
      <c r="CE286" s="3" t="s">
        <v>9063</v>
      </c>
      <c r="CF286" s="3" t="s">
        <v>2261</v>
      </c>
      <c r="CG286" s="3" t="s">
        <v>143</v>
      </c>
      <c r="CH286" s="3" t="s">
        <v>143</v>
      </c>
      <c r="CI286" s="3" t="s">
        <v>143</v>
      </c>
      <c r="CJ286" s="3" t="s">
        <v>5272</v>
      </c>
      <c r="CK286" s="3" t="s">
        <v>143</v>
      </c>
      <c r="CL286" s="3" t="s">
        <v>143</v>
      </c>
      <c r="CM286" s="3" t="s">
        <v>143</v>
      </c>
      <c r="CN286" s="3" t="s">
        <v>143</v>
      </c>
      <c r="CO286" s="3" t="s">
        <v>6206</v>
      </c>
      <c r="CP286" s="3" t="s">
        <v>143</v>
      </c>
      <c r="CQ286" s="3" t="s">
        <v>143</v>
      </c>
      <c r="CR286" s="3" t="s">
        <v>143</v>
      </c>
      <c r="CS286" s="3" t="s">
        <v>1</v>
      </c>
      <c r="CT286" s="3" t="s">
        <v>143</v>
      </c>
      <c r="CU286" s="3" t="s">
        <v>1</v>
      </c>
      <c r="CV286" s="3" t="s">
        <v>1985</v>
      </c>
      <c r="CW286" s="3" t="s">
        <v>143</v>
      </c>
      <c r="CX286" s="3" t="s">
        <v>316</v>
      </c>
      <c r="CY286" s="3" t="s">
        <v>166</v>
      </c>
      <c r="CZ286" s="3" t="s">
        <v>136</v>
      </c>
      <c r="DA286" s="3" t="s">
        <v>1989</v>
      </c>
      <c r="DB286" s="3" t="s">
        <v>143</v>
      </c>
      <c r="DC286" s="3" t="s">
        <v>143</v>
      </c>
      <c r="DD286" s="3" t="s">
        <v>373</v>
      </c>
      <c r="DE286" s="3" t="s">
        <v>3601</v>
      </c>
      <c r="DF286" s="3" t="s">
        <v>3601</v>
      </c>
      <c r="DG286" s="3" t="s">
        <v>143</v>
      </c>
      <c r="DH286" s="3" t="s">
        <v>7211</v>
      </c>
      <c r="DI286" s="3" t="s">
        <v>143</v>
      </c>
    </row>
    <row r="287" spans="1:113" s="3" customFormat="1" hidden="1" x14ac:dyDescent="0.2">
      <c r="A287" s="73">
        <v>45383</v>
      </c>
      <c r="B287" s="3" t="s">
        <v>12737</v>
      </c>
      <c r="C287" s="97">
        <v>128422</v>
      </c>
      <c r="D287" s="3" t="s">
        <v>8276</v>
      </c>
      <c r="E287" s="3" t="s">
        <v>364</v>
      </c>
      <c r="F287" s="7">
        <v>45386</v>
      </c>
      <c r="G287" s="3" t="s">
        <v>165</v>
      </c>
      <c r="H287" s="3" t="s">
        <v>166</v>
      </c>
      <c r="I287" s="8">
        <f t="shared" si="19"/>
        <v>480</v>
      </c>
      <c r="J287" s="95">
        <v>480</v>
      </c>
      <c r="K287" s="71">
        <f t="shared" si="17"/>
        <v>2.233273825891181E-2</v>
      </c>
      <c r="L287" s="3" t="s">
        <v>167</v>
      </c>
      <c r="M287" s="3" t="s">
        <v>7145</v>
      </c>
      <c r="N287" s="3" t="s">
        <v>219</v>
      </c>
      <c r="O287" s="3" t="s">
        <v>9064</v>
      </c>
      <c r="P287" s="6" t="s">
        <v>9065</v>
      </c>
      <c r="Q287" s="3" t="s">
        <v>530</v>
      </c>
      <c r="R287" s="3" t="s">
        <v>9066</v>
      </c>
      <c r="S287" s="3" t="s">
        <v>2713</v>
      </c>
      <c r="T287" s="3" t="s">
        <v>135</v>
      </c>
      <c r="U287" s="3" t="s">
        <v>135</v>
      </c>
      <c r="V287" s="3" t="s">
        <v>136</v>
      </c>
      <c r="W287" s="3" t="s">
        <v>137</v>
      </c>
      <c r="X287" s="3" t="s">
        <v>6653</v>
      </c>
      <c r="Y287" s="3" t="s">
        <v>9067</v>
      </c>
      <c r="Z287" s="3" t="s">
        <v>9068</v>
      </c>
      <c r="AA287" s="3" t="s">
        <v>139</v>
      </c>
      <c r="AB287" s="3" t="s">
        <v>323</v>
      </c>
      <c r="AC287" s="3" t="s">
        <v>5272</v>
      </c>
      <c r="AD287" s="3" t="s">
        <v>143</v>
      </c>
      <c r="AE287" s="3" t="s">
        <v>5272</v>
      </c>
      <c r="AF287" s="3" t="s">
        <v>143</v>
      </c>
      <c r="AG287" s="3" t="s">
        <v>235</v>
      </c>
      <c r="AH287" s="3" t="s">
        <v>141</v>
      </c>
      <c r="AI287" s="3" t="s">
        <v>143</v>
      </c>
      <c r="AJ287" s="3" t="s">
        <v>143</v>
      </c>
      <c r="AK287" s="3" t="s">
        <v>142</v>
      </c>
      <c r="AL287" s="3" t="s">
        <v>143</v>
      </c>
      <c r="AM287" s="3" t="s">
        <v>7390</v>
      </c>
      <c r="AN287" s="3" t="s">
        <v>143</v>
      </c>
      <c r="AO287" s="3" t="s">
        <v>8537</v>
      </c>
      <c r="AP287" s="3" t="s">
        <v>534</v>
      </c>
      <c r="AQ287" s="3" t="s">
        <v>309</v>
      </c>
      <c r="AR287" s="3" t="s">
        <v>148</v>
      </c>
      <c r="AS287" s="3" t="s">
        <v>139</v>
      </c>
      <c r="AT287" s="3" t="s">
        <v>154</v>
      </c>
      <c r="AU287" s="3" t="s">
        <v>2261</v>
      </c>
      <c r="AV287" s="3" t="s">
        <v>234</v>
      </c>
      <c r="AW287" s="3" t="s">
        <v>165</v>
      </c>
      <c r="AX287" s="3" t="s">
        <v>235</v>
      </c>
      <c r="AY287" s="3" t="s">
        <v>148</v>
      </c>
      <c r="AZ287" s="3" t="s">
        <v>139</v>
      </c>
      <c r="BA287" s="3" t="s">
        <v>875</v>
      </c>
      <c r="BB287" s="3" t="s">
        <v>150</v>
      </c>
      <c r="BC287" s="3" t="s">
        <v>156</v>
      </c>
      <c r="BD287" s="3" t="s">
        <v>157</v>
      </c>
      <c r="BE287" s="3" t="s">
        <v>303</v>
      </c>
      <c r="BF287" s="3" t="s">
        <v>9069</v>
      </c>
      <c r="BG287" s="3" t="s">
        <v>5272</v>
      </c>
      <c r="BH287" s="3" t="s">
        <v>143</v>
      </c>
      <c r="BI287" s="3" t="s">
        <v>143</v>
      </c>
      <c r="BJ287" s="3" t="s">
        <v>143</v>
      </c>
      <c r="BK287" s="3" t="s">
        <v>183</v>
      </c>
      <c r="BL287" s="3" t="s">
        <v>143</v>
      </c>
      <c r="BM287" s="3" t="s">
        <v>160</v>
      </c>
      <c r="BN287" s="3" t="s">
        <v>143</v>
      </c>
      <c r="BO287" s="3" t="s">
        <v>143</v>
      </c>
      <c r="BP287" s="3" t="s">
        <v>143</v>
      </c>
      <c r="BQ287" s="3" t="s">
        <v>9070</v>
      </c>
      <c r="BR287" s="3" t="s">
        <v>5352</v>
      </c>
      <c r="BS287" s="3" t="s">
        <v>162</v>
      </c>
      <c r="BT287" s="3" t="s">
        <v>7390</v>
      </c>
      <c r="BU287" s="3" t="s">
        <v>7390</v>
      </c>
      <c r="BV287" s="3" t="s">
        <v>135</v>
      </c>
      <c r="BW287" s="3" t="s">
        <v>135</v>
      </c>
      <c r="BX287" s="3" t="s">
        <v>135</v>
      </c>
      <c r="BY287" s="3" t="s">
        <v>148</v>
      </c>
      <c r="BZ287" s="3" t="s">
        <v>9071</v>
      </c>
      <c r="CA287" s="3" t="s">
        <v>174</v>
      </c>
      <c r="CB287" s="3" t="s">
        <v>143</v>
      </c>
      <c r="CC287" s="3" t="s">
        <v>143</v>
      </c>
      <c r="CD287" s="3" t="s">
        <v>143</v>
      </c>
      <c r="CE287" s="3" t="s">
        <v>143</v>
      </c>
      <c r="CF287" s="3" t="s">
        <v>2261</v>
      </c>
      <c r="CG287" s="3" t="s">
        <v>143</v>
      </c>
      <c r="CH287" s="3" t="s">
        <v>143</v>
      </c>
      <c r="CI287" s="3" t="s">
        <v>143</v>
      </c>
      <c r="CJ287" s="3" t="s">
        <v>5272</v>
      </c>
      <c r="CK287" s="3" t="s">
        <v>143</v>
      </c>
      <c r="CL287" s="3" t="s">
        <v>143</v>
      </c>
      <c r="CM287" s="3" t="s">
        <v>143</v>
      </c>
      <c r="CN287" s="3" t="s">
        <v>143</v>
      </c>
      <c r="CO287" s="3" t="s">
        <v>143</v>
      </c>
      <c r="CP287" s="3" t="s">
        <v>143</v>
      </c>
      <c r="CQ287" s="3" t="s">
        <v>143</v>
      </c>
      <c r="CR287" s="3" t="s">
        <v>143</v>
      </c>
      <c r="CS287" s="3" t="s">
        <v>1</v>
      </c>
      <c r="CT287" s="3" t="s">
        <v>143</v>
      </c>
      <c r="CU287" s="3" t="s">
        <v>1</v>
      </c>
      <c r="CV287" s="3" t="s">
        <v>1985</v>
      </c>
      <c r="CW287" s="3" t="s">
        <v>143</v>
      </c>
      <c r="CX287" s="3" t="s">
        <v>167</v>
      </c>
      <c r="CY287" s="3" t="s">
        <v>166</v>
      </c>
      <c r="CZ287" s="3" t="s">
        <v>183</v>
      </c>
      <c r="DA287" s="3" t="s">
        <v>1989</v>
      </c>
      <c r="DB287" s="3" t="s">
        <v>9072</v>
      </c>
      <c r="DC287" s="3" t="s">
        <v>6653</v>
      </c>
      <c r="DD287" s="3" t="s">
        <v>364</v>
      </c>
      <c r="DE287" s="3" t="s">
        <v>3601</v>
      </c>
      <c r="DF287" s="3" t="s">
        <v>3601</v>
      </c>
      <c r="DG287" s="3" t="s">
        <v>143</v>
      </c>
      <c r="DH287" s="3" t="s">
        <v>143</v>
      </c>
      <c r="DI287" s="3" t="s">
        <v>143</v>
      </c>
    </row>
    <row r="288" spans="1:113" s="3" customFormat="1" hidden="1" x14ac:dyDescent="0.2">
      <c r="A288" s="73">
        <v>45383</v>
      </c>
      <c r="B288" s="3" t="s">
        <v>15606</v>
      </c>
      <c r="C288" s="5">
        <v>128440</v>
      </c>
      <c r="D288" s="3" t="s">
        <v>9073</v>
      </c>
      <c r="E288" s="3" t="s">
        <v>164</v>
      </c>
      <c r="F288" s="7">
        <v>45386</v>
      </c>
      <c r="G288" s="3" t="s">
        <v>165</v>
      </c>
      <c r="H288" s="3" t="s">
        <v>166</v>
      </c>
      <c r="I288" s="95">
        <v>100</v>
      </c>
      <c r="J288" s="95">
        <v>100</v>
      </c>
      <c r="K288" s="71">
        <f t="shared" si="17"/>
        <v>4.6526538039399603E-3</v>
      </c>
      <c r="L288" s="3" t="s">
        <v>316</v>
      </c>
      <c r="M288" s="3" t="s">
        <v>7145</v>
      </c>
      <c r="N288" s="3" t="s">
        <v>960</v>
      </c>
      <c r="O288" s="3" t="s">
        <v>9074</v>
      </c>
      <c r="P288" s="6" t="s">
        <v>879</v>
      </c>
      <c r="Q288" s="3" t="s">
        <v>170</v>
      </c>
      <c r="R288" s="3" t="s">
        <v>9075</v>
      </c>
      <c r="S288" s="3" t="s">
        <v>9076</v>
      </c>
      <c r="T288" s="3" t="s">
        <v>135</v>
      </c>
      <c r="U288" s="3" t="s">
        <v>135</v>
      </c>
      <c r="V288" s="3" t="s">
        <v>136</v>
      </c>
      <c r="W288" s="3" t="s">
        <v>137</v>
      </c>
      <c r="X288" s="3" t="s">
        <v>2483</v>
      </c>
      <c r="Y288" s="3" t="s">
        <v>9077</v>
      </c>
      <c r="Z288" s="3" t="s">
        <v>9078</v>
      </c>
      <c r="AA288" s="3" t="s">
        <v>139</v>
      </c>
      <c r="AB288" s="3" t="s">
        <v>323</v>
      </c>
      <c r="AC288" s="3" t="s">
        <v>5272</v>
      </c>
      <c r="AD288" s="3" t="s">
        <v>143</v>
      </c>
      <c r="AE288" s="3" t="s">
        <v>432</v>
      </c>
      <c r="AF288" s="3" t="s">
        <v>143</v>
      </c>
      <c r="AG288" s="3" t="s">
        <v>235</v>
      </c>
      <c r="AH288" s="3" t="s">
        <v>141</v>
      </c>
      <c r="AI288" s="3" t="s">
        <v>143</v>
      </c>
      <c r="AJ288" s="3" t="s">
        <v>432</v>
      </c>
      <c r="AK288" s="3" t="s">
        <v>207</v>
      </c>
      <c r="AL288" s="3" t="s">
        <v>143</v>
      </c>
      <c r="AM288" s="3" t="s">
        <v>432</v>
      </c>
      <c r="AN288" s="3" t="s">
        <v>174</v>
      </c>
      <c r="AO288" s="3" t="s">
        <v>9079</v>
      </c>
      <c r="AP288" s="3" t="s">
        <v>9080</v>
      </c>
      <c r="AQ288" s="3" t="s">
        <v>9081</v>
      </c>
      <c r="AR288" s="3" t="s">
        <v>934</v>
      </c>
      <c r="AS288" s="3" t="s">
        <v>231</v>
      </c>
      <c r="AT288" s="3" t="s">
        <v>988</v>
      </c>
      <c r="AU288" s="3" t="s">
        <v>9082</v>
      </c>
      <c r="AV288" s="3" t="s">
        <v>145</v>
      </c>
      <c r="AW288" s="3" t="s">
        <v>146</v>
      </c>
      <c r="AX288" s="3" t="s">
        <v>972</v>
      </c>
      <c r="AY288" s="3" t="s">
        <v>148</v>
      </c>
      <c r="AZ288" s="3" t="s">
        <v>139</v>
      </c>
      <c r="BA288" s="3" t="s">
        <v>149</v>
      </c>
      <c r="BB288" s="3" t="s">
        <v>150</v>
      </c>
      <c r="BC288" s="3" t="s">
        <v>156</v>
      </c>
      <c r="BD288" s="3" t="s">
        <v>157</v>
      </c>
      <c r="BE288" s="3" t="s">
        <v>303</v>
      </c>
      <c r="BF288" s="3" t="s">
        <v>9078</v>
      </c>
      <c r="BG288" s="3" t="s">
        <v>5272</v>
      </c>
      <c r="BH288" s="3" t="s">
        <v>170</v>
      </c>
      <c r="BI288" s="3" t="s">
        <v>143</v>
      </c>
      <c r="BJ288" s="3" t="s">
        <v>143</v>
      </c>
      <c r="BK288" s="3" t="s">
        <v>136</v>
      </c>
      <c r="BL288" s="3" t="s">
        <v>143</v>
      </c>
      <c r="BM288" s="3" t="s">
        <v>160</v>
      </c>
      <c r="BN288" s="3" t="s">
        <v>160</v>
      </c>
      <c r="BO288" s="3" t="s">
        <v>143</v>
      </c>
      <c r="BP288" s="3" t="s">
        <v>143</v>
      </c>
      <c r="BQ288" s="3" t="s">
        <v>9083</v>
      </c>
      <c r="BR288" s="3" t="s">
        <v>5352</v>
      </c>
      <c r="BS288" s="3" t="s">
        <v>162</v>
      </c>
      <c r="BT288" s="3" t="s">
        <v>432</v>
      </c>
      <c r="BU288" s="3" t="s">
        <v>432</v>
      </c>
      <c r="BV288" s="3" t="s">
        <v>135</v>
      </c>
      <c r="BW288" s="3" t="s">
        <v>135</v>
      </c>
      <c r="BX288" s="3" t="s">
        <v>135</v>
      </c>
      <c r="BY288" s="3" t="s">
        <v>148</v>
      </c>
      <c r="BZ288" s="3" t="s">
        <v>9084</v>
      </c>
      <c r="CA288" s="3" t="s">
        <v>174</v>
      </c>
      <c r="CB288" s="3" t="s">
        <v>143</v>
      </c>
      <c r="CC288" s="3" t="s">
        <v>143</v>
      </c>
      <c r="CD288" s="3" t="s">
        <v>143</v>
      </c>
      <c r="CE288" s="3" t="s">
        <v>9085</v>
      </c>
      <c r="CF288" s="3" t="s">
        <v>2261</v>
      </c>
      <c r="CG288" s="3" t="s">
        <v>2261</v>
      </c>
      <c r="CH288" s="3" t="s">
        <v>143</v>
      </c>
      <c r="CI288" s="3" t="s">
        <v>143</v>
      </c>
      <c r="CJ288" s="3" t="s">
        <v>5272</v>
      </c>
      <c r="CK288" s="3" t="s">
        <v>143</v>
      </c>
      <c r="CL288" s="3" t="s">
        <v>143</v>
      </c>
      <c r="CM288" s="3" t="s">
        <v>143</v>
      </c>
      <c r="CN288" s="3" t="s">
        <v>143</v>
      </c>
      <c r="CO288" s="3" t="s">
        <v>143</v>
      </c>
      <c r="CP288" s="3" t="s">
        <v>143</v>
      </c>
      <c r="CQ288" s="3" t="s">
        <v>143</v>
      </c>
      <c r="CR288" s="3" t="s">
        <v>143</v>
      </c>
      <c r="CS288" s="3" t="s">
        <v>1</v>
      </c>
      <c r="CT288" s="3" t="s">
        <v>143</v>
      </c>
      <c r="CU288" s="3" t="s">
        <v>1</v>
      </c>
      <c r="CV288" s="3" t="s">
        <v>1985</v>
      </c>
      <c r="CW288" s="3" t="s">
        <v>1985</v>
      </c>
      <c r="CX288" s="3" t="s">
        <v>316</v>
      </c>
      <c r="CY288" s="3" t="s">
        <v>166</v>
      </c>
      <c r="CZ288" s="3" t="s">
        <v>136</v>
      </c>
      <c r="DA288" s="3" t="s">
        <v>1989</v>
      </c>
      <c r="DB288" s="3" t="s">
        <v>143</v>
      </c>
      <c r="DC288" s="3" t="s">
        <v>143</v>
      </c>
      <c r="DD288" s="3" t="s">
        <v>164</v>
      </c>
      <c r="DE288" s="3" t="s">
        <v>3601</v>
      </c>
      <c r="DF288" s="3" t="s">
        <v>3601</v>
      </c>
      <c r="DG288" s="3" t="s">
        <v>143</v>
      </c>
      <c r="DH288" s="3" t="s">
        <v>143</v>
      </c>
      <c r="DI288" s="3" t="s">
        <v>143</v>
      </c>
    </row>
    <row r="289" spans="1:113" s="3" customFormat="1" hidden="1" x14ac:dyDescent="0.2">
      <c r="A289" s="73">
        <v>45383</v>
      </c>
      <c r="B289" s="3" t="s">
        <v>16</v>
      </c>
      <c r="C289" s="5">
        <v>128438</v>
      </c>
      <c r="D289" s="3" t="s">
        <v>9086</v>
      </c>
      <c r="E289" s="3" t="s">
        <v>373</v>
      </c>
      <c r="F289" s="7">
        <v>45387</v>
      </c>
      <c r="G289" s="3" t="s">
        <v>257</v>
      </c>
      <c r="H289" s="3" t="s">
        <v>166</v>
      </c>
      <c r="I289" s="95">
        <v>1101.47</v>
      </c>
      <c r="J289" s="95">
        <v>720</v>
      </c>
      <c r="K289" s="71">
        <f t="shared" si="17"/>
        <v>5.1247585854257482E-2</v>
      </c>
      <c r="L289" s="3" t="s">
        <v>374</v>
      </c>
      <c r="M289" s="3" t="s">
        <v>129</v>
      </c>
      <c r="N289" s="3" t="s">
        <v>980</v>
      </c>
      <c r="O289" s="3" t="s">
        <v>9087</v>
      </c>
      <c r="P289" s="6" t="s">
        <v>9088</v>
      </c>
      <c r="Q289" s="3" t="s">
        <v>170</v>
      </c>
      <c r="R289" s="3" t="s">
        <v>9089</v>
      </c>
      <c r="S289" s="3" t="s">
        <v>7534</v>
      </c>
      <c r="T289" s="3" t="s">
        <v>135</v>
      </c>
      <c r="U289" s="3" t="s">
        <v>135</v>
      </c>
      <c r="V289" s="3" t="s">
        <v>136</v>
      </c>
      <c r="W289" s="3" t="s">
        <v>137</v>
      </c>
      <c r="X289" s="3" t="s">
        <v>4976</v>
      </c>
      <c r="Y289" s="3" t="s">
        <v>9090</v>
      </c>
      <c r="Z289" s="3" t="s">
        <v>9091</v>
      </c>
      <c r="AA289" s="3" t="s">
        <v>139</v>
      </c>
      <c r="AB289" s="3" t="s">
        <v>140</v>
      </c>
      <c r="AC289" s="3" t="s">
        <v>5272</v>
      </c>
      <c r="AD289" s="3" t="s">
        <v>143</v>
      </c>
      <c r="AE289" s="3" t="s">
        <v>9092</v>
      </c>
      <c r="AF289" s="3" t="s">
        <v>9093</v>
      </c>
      <c r="AG289" s="3" t="s">
        <v>5675</v>
      </c>
      <c r="AH289" s="3" t="s">
        <v>265</v>
      </c>
      <c r="AI289" s="3" t="s">
        <v>143</v>
      </c>
      <c r="AJ289" s="3" t="s">
        <v>9092</v>
      </c>
      <c r="AK289" s="3" t="s">
        <v>142</v>
      </c>
      <c r="AL289" s="3" t="s">
        <v>143</v>
      </c>
      <c r="AM289" s="3" t="s">
        <v>9094</v>
      </c>
      <c r="AN289" s="3" t="s">
        <v>174</v>
      </c>
      <c r="AO289" s="3" t="s">
        <v>9095</v>
      </c>
      <c r="AP289" s="3" t="s">
        <v>9096</v>
      </c>
      <c r="AQ289" s="3" t="s">
        <v>9097</v>
      </c>
      <c r="AR289" s="3" t="s">
        <v>353</v>
      </c>
      <c r="AS289" s="3" t="s">
        <v>231</v>
      </c>
      <c r="AT289" s="3" t="s">
        <v>1091</v>
      </c>
      <c r="AU289" s="3" t="s">
        <v>9098</v>
      </c>
      <c r="AV289" s="3" t="s">
        <v>990</v>
      </c>
      <c r="AW289" s="3" t="s">
        <v>273</v>
      </c>
      <c r="AX289" s="3" t="s">
        <v>991</v>
      </c>
      <c r="AY289" s="3" t="s">
        <v>148</v>
      </c>
      <c r="AZ289" s="3" t="s">
        <v>139</v>
      </c>
      <c r="BA289" s="3" t="s">
        <v>154</v>
      </c>
      <c r="BB289" s="3" t="s">
        <v>992</v>
      </c>
      <c r="BC289" s="3" t="s">
        <v>156</v>
      </c>
      <c r="BD289" s="3" t="s">
        <v>157</v>
      </c>
      <c r="BE289" s="3" t="s">
        <v>237</v>
      </c>
      <c r="BF289" s="3" t="s">
        <v>9099</v>
      </c>
      <c r="BG289" s="3" t="s">
        <v>5272</v>
      </c>
      <c r="BH289" s="3" t="s">
        <v>143</v>
      </c>
      <c r="BI289" s="3" t="s">
        <v>9100</v>
      </c>
      <c r="BJ289" s="3" t="s">
        <v>143</v>
      </c>
      <c r="BK289" s="3" t="s">
        <v>136</v>
      </c>
      <c r="BL289" s="3" t="s">
        <v>143</v>
      </c>
      <c r="BM289" s="3" t="s">
        <v>200</v>
      </c>
      <c r="BN289" s="3" t="s">
        <v>200</v>
      </c>
      <c r="BO289" s="3" t="s">
        <v>373</v>
      </c>
      <c r="BP289" s="3" t="s">
        <v>143</v>
      </c>
      <c r="BQ289" s="3" t="s">
        <v>9101</v>
      </c>
      <c r="BR289" s="3" t="s">
        <v>5684</v>
      </c>
      <c r="BS289" s="3" t="s">
        <v>241</v>
      </c>
      <c r="BT289" s="3" t="s">
        <v>9092</v>
      </c>
      <c r="BU289" s="3" t="s">
        <v>9092</v>
      </c>
      <c r="BV289" s="3" t="s">
        <v>135</v>
      </c>
      <c r="BW289" s="3" t="s">
        <v>135</v>
      </c>
      <c r="BX289" s="3" t="s">
        <v>135</v>
      </c>
      <c r="BY289" s="3" t="s">
        <v>148</v>
      </c>
      <c r="BZ289" s="3" t="s">
        <v>1327</v>
      </c>
      <c r="CA289" s="3" t="s">
        <v>174</v>
      </c>
      <c r="CB289" s="3" t="s">
        <v>143</v>
      </c>
      <c r="CC289" s="3" t="s">
        <v>143</v>
      </c>
      <c r="CD289" s="3" t="s">
        <v>143</v>
      </c>
      <c r="CE289" s="3" t="s">
        <v>9102</v>
      </c>
      <c r="CF289" s="3" t="s">
        <v>2261</v>
      </c>
      <c r="CG289" s="3" t="s">
        <v>2261</v>
      </c>
      <c r="CH289" s="3" t="s">
        <v>143</v>
      </c>
      <c r="CI289" s="3" t="s">
        <v>143</v>
      </c>
      <c r="CJ289" s="3" t="s">
        <v>5272</v>
      </c>
      <c r="CK289" s="3" t="s">
        <v>143</v>
      </c>
      <c r="CL289" s="3" t="s">
        <v>143</v>
      </c>
      <c r="CM289" s="3" t="s">
        <v>143</v>
      </c>
      <c r="CN289" s="3" t="s">
        <v>143</v>
      </c>
      <c r="CO289" s="3" t="s">
        <v>143</v>
      </c>
      <c r="CP289" s="3" t="s">
        <v>143</v>
      </c>
      <c r="CQ289" s="3" t="s">
        <v>143</v>
      </c>
      <c r="CR289" s="3" t="s">
        <v>143</v>
      </c>
      <c r="CS289" s="3" t="s">
        <v>1</v>
      </c>
      <c r="CT289" s="3" t="s">
        <v>143</v>
      </c>
      <c r="CU289" s="3" t="s">
        <v>1</v>
      </c>
      <c r="CV289" s="3" t="s">
        <v>2092</v>
      </c>
      <c r="CW289" s="3" t="s">
        <v>2092</v>
      </c>
      <c r="CX289" s="3" t="s">
        <v>374</v>
      </c>
      <c r="CY289" s="3" t="s">
        <v>166</v>
      </c>
      <c r="CZ289" s="3" t="s">
        <v>136</v>
      </c>
      <c r="DA289" s="3" t="s">
        <v>1986</v>
      </c>
      <c r="DB289" s="3" t="s">
        <v>143</v>
      </c>
      <c r="DC289" s="3" t="s">
        <v>143</v>
      </c>
      <c r="DD289" s="3" t="s">
        <v>373</v>
      </c>
      <c r="DE289" s="3" t="s">
        <v>3601</v>
      </c>
      <c r="DF289" s="3" t="s">
        <v>5904</v>
      </c>
      <c r="DG289" s="3" t="s">
        <v>143</v>
      </c>
      <c r="DH289" s="3" t="s">
        <v>143</v>
      </c>
      <c r="DI289" s="3" t="s">
        <v>143</v>
      </c>
    </row>
    <row r="290" spans="1:113" s="3" customFormat="1" hidden="1" x14ac:dyDescent="0.2">
      <c r="A290" s="73">
        <v>45383</v>
      </c>
      <c r="B290" s="3" t="s">
        <v>24</v>
      </c>
      <c r="C290" s="5">
        <v>128508</v>
      </c>
      <c r="D290" s="3" t="s">
        <v>24</v>
      </c>
      <c r="E290" s="3" t="s">
        <v>1223</v>
      </c>
      <c r="F290" s="7">
        <v>45387</v>
      </c>
      <c r="G290" s="3" t="s">
        <v>257</v>
      </c>
      <c r="H290" s="3" t="s">
        <v>166</v>
      </c>
      <c r="I290" s="95">
        <v>48.48</v>
      </c>
      <c r="J290" s="95">
        <v>100</v>
      </c>
      <c r="K290" s="71">
        <f t="shared" si="17"/>
        <v>2.2556065641500924E-3</v>
      </c>
      <c r="L290" s="3" t="s">
        <v>374</v>
      </c>
      <c r="M290" s="3" t="s">
        <v>129</v>
      </c>
      <c r="N290" s="3" t="s">
        <v>980</v>
      </c>
      <c r="O290" s="3" t="s">
        <v>1003</v>
      </c>
      <c r="P290" s="6" t="s">
        <v>4227</v>
      </c>
      <c r="Q290" s="3" t="s">
        <v>170</v>
      </c>
      <c r="R290" s="3" t="s">
        <v>9103</v>
      </c>
      <c r="S290" s="3" t="s">
        <v>7267</v>
      </c>
      <c r="T290" s="3" t="s">
        <v>135</v>
      </c>
      <c r="U290" s="3" t="s">
        <v>135</v>
      </c>
      <c r="V290" s="3" t="s">
        <v>136</v>
      </c>
      <c r="W290" s="3" t="s">
        <v>137</v>
      </c>
      <c r="X290" s="3" t="s">
        <v>264</v>
      </c>
      <c r="Y290" s="3" t="s">
        <v>9104</v>
      </c>
      <c r="Z290" s="3" t="s">
        <v>9105</v>
      </c>
      <c r="AA290" s="3" t="s">
        <v>139</v>
      </c>
      <c r="AB290" s="3" t="s">
        <v>140</v>
      </c>
      <c r="AC290" s="3" t="s">
        <v>5272</v>
      </c>
      <c r="AD290" s="3" t="s">
        <v>143</v>
      </c>
      <c r="AE290" s="3" t="s">
        <v>9106</v>
      </c>
      <c r="AF290" s="3" t="s">
        <v>9107</v>
      </c>
      <c r="AG290" s="3" t="s">
        <v>5675</v>
      </c>
      <c r="AH290" s="3" t="s">
        <v>265</v>
      </c>
      <c r="AI290" s="3" t="s">
        <v>143</v>
      </c>
      <c r="AJ290" s="3" t="s">
        <v>9106</v>
      </c>
      <c r="AK290" s="3" t="s">
        <v>142</v>
      </c>
      <c r="AL290" s="3" t="s">
        <v>143</v>
      </c>
      <c r="AM290" s="3" t="s">
        <v>432</v>
      </c>
      <c r="AN290" s="3" t="s">
        <v>174</v>
      </c>
      <c r="AO290" s="3" t="s">
        <v>1228</v>
      </c>
      <c r="AP290" s="3" t="s">
        <v>1229</v>
      </c>
      <c r="AQ290" s="3" t="s">
        <v>1230</v>
      </c>
      <c r="AR290" s="3" t="s">
        <v>178</v>
      </c>
      <c r="AS290" s="3" t="s">
        <v>179</v>
      </c>
      <c r="AT290" s="3" t="s">
        <v>211</v>
      </c>
      <c r="AU290" s="3" t="s">
        <v>1231</v>
      </c>
      <c r="AV290" s="3" t="s">
        <v>990</v>
      </c>
      <c r="AW290" s="3" t="s">
        <v>273</v>
      </c>
      <c r="AX290" s="3" t="s">
        <v>991</v>
      </c>
      <c r="AY290" s="3" t="s">
        <v>148</v>
      </c>
      <c r="AZ290" s="3" t="s">
        <v>139</v>
      </c>
      <c r="BA290" s="3" t="s">
        <v>154</v>
      </c>
      <c r="BB290" s="3" t="s">
        <v>992</v>
      </c>
      <c r="BC290" s="3" t="s">
        <v>156</v>
      </c>
      <c r="BD290" s="3" t="s">
        <v>157</v>
      </c>
      <c r="BE290" s="3" t="s">
        <v>303</v>
      </c>
      <c r="BF290" s="3" t="s">
        <v>9108</v>
      </c>
      <c r="BG290" s="3" t="s">
        <v>5272</v>
      </c>
      <c r="BH290" s="3" t="s">
        <v>170</v>
      </c>
      <c r="BI290" s="3" t="s">
        <v>9109</v>
      </c>
      <c r="BJ290" s="3" t="s">
        <v>143</v>
      </c>
      <c r="BK290" s="3" t="s">
        <v>136</v>
      </c>
      <c r="BL290" s="3" t="s">
        <v>143</v>
      </c>
      <c r="BM290" s="3" t="s">
        <v>200</v>
      </c>
      <c r="BN290" s="3" t="s">
        <v>200</v>
      </c>
      <c r="BO290" s="3" t="s">
        <v>143</v>
      </c>
      <c r="BP290" s="3" t="s">
        <v>143</v>
      </c>
      <c r="BQ290" s="3" t="s">
        <v>9110</v>
      </c>
      <c r="BR290" s="3" t="s">
        <v>5352</v>
      </c>
      <c r="BS290" s="3" t="s">
        <v>162</v>
      </c>
      <c r="BT290" s="3" t="s">
        <v>9106</v>
      </c>
      <c r="BU290" s="3" t="s">
        <v>9106</v>
      </c>
      <c r="BV290" s="3" t="s">
        <v>135</v>
      </c>
      <c r="BW290" s="3" t="s">
        <v>135</v>
      </c>
      <c r="BX290" s="3" t="s">
        <v>135</v>
      </c>
      <c r="BY290" s="3" t="s">
        <v>148</v>
      </c>
      <c r="BZ290" s="3" t="s">
        <v>7276</v>
      </c>
      <c r="CA290" s="3" t="s">
        <v>174</v>
      </c>
      <c r="CB290" s="3" t="s">
        <v>143</v>
      </c>
      <c r="CC290" s="3" t="s">
        <v>143</v>
      </c>
      <c r="CD290" s="3" t="s">
        <v>143</v>
      </c>
      <c r="CE290" s="3" t="s">
        <v>9111</v>
      </c>
      <c r="CF290" s="3" t="s">
        <v>2261</v>
      </c>
      <c r="CG290" s="3" t="s">
        <v>2261</v>
      </c>
      <c r="CH290" s="3" t="s">
        <v>143</v>
      </c>
      <c r="CI290" s="3" t="s">
        <v>143</v>
      </c>
      <c r="CJ290" s="3" t="s">
        <v>5272</v>
      </c>
      <c r="CK290" s="3" t="s">
        <v>143</v>
      </c>
      <c r="CL290" s="3" t="s">
        <v>143</v>
      </c>
      <c r="CM290" s="3" t="s">
        <v>143</v>
      </c>
      <c r="CN290" s="3" t="s">
        <v>143</v>
      </c>
      <c r="CO290" s="3" t="s">
        <v>143</v>
      </c>
      <c r="CP290" s="3" t="s">
        <v>143</v>
      </c>
      <c r="CQ290" s="3" t="s">
        <v>143</v>
      </c>
      <c r="CR290" s="3" t="s">
        <v>143</v>
      </c>
      <c r="CS290" s="3" t="s">
        <v>1</v>
      </c>
      <c r="CT290" s="3" t="s">
        <v>143</v>
      </c>
      <c r="CU290" s="3" t="s">
        <v>1</v>
      </c>
      <c r="CV290" s="3" t="s">
        <v>1985</v>
      </c>
      <c r="CW290" s="3" t="s">
        <v>1985</v>
      </c>
      <c r="CX290" s="3" t="s">
        <v>374</v>
      </c>
      <c r="CY290" s="3" t="s">
        <v>166</v>
      </c>
      <c r="CZ290" s="3" t="s">
        <v>136</v>
      </c>
      <c r="DA290" s="3" t="s">
        <v>1986</v>
      </c>
      <c r="DB290" s="3" t="s">
        <v>143</v>
      </c>
      <c r="DC290" s="3" t="s">
        <v>143</v>
      </c>
      <c r="DD290" s="3" t="s">
        <v>1223</v>
      </c>
      <c r="DE290" s="3" t="s">
        <v>3601</v>
      </c>
      <c r="DF290" s="3" t="s">
        <v>5904</v>
      </c>
      <c r="DG290" s="3" t="s">
        <v>143</v>
      </c>
      <c r="DH290" s="3" t="s">
        <v>143</v>
      </c>
      <c r="DI290" s="3" t="s">
        <v>143</v>
      </c>
    </row>
    <row r="291" spans="1:113" s="3" customFormat="1" hidden="1" x14ac:dyDescent="0.2">
      <c r="A291" s="73">
        <v>45383</v>
      </c>
      <c r="B291" s="3" t="s">
        <v>12718</v>
      </c>
      <c r="C291" s="96">
        <v>128578</v>
      </c>
      <c r="D291" s="3" t="s">
        <v>8389</v>
      </c>
      <c r="E291" s="3" t="s">
        <v>364</v>
      </c>
      <c r="F291" s="7">
        <v>45387</v>
      </c>
      <c r="G291" s="3" t="s">
        <v>165</v>
      </c>
      <c r="H291" s="3" t="s">
        <v>166</v>
      </c>
      <c r="I291" s="8">
        <f t="shared" ref="I291:I292" si="20">J291</f>
        <v>616</v>
      </c>
      <c r="J291" s="95">
        <v>616</v>
      </c>
      <c r="K291" s="71">
        <f t="shared" si="17"/>
        <v>2.8660347432270153E-2</v>
      </c>
      <c r="L291" s="3" t="s">
        <v>953</v>
      </c>
      <c r="M291" s="3" t="s">
        <v>7145</v>
      </c>
      <c r="N291" s="3" t="s">
        <v>219</v>
      </c>
      <c r="O291" s="3" t="s">
        <v>9112</v>
      </c>
      <c r="P291" s="6" t="s">
        <v>9113</v>
      </c>
      <c r="Q291" s="3" t="s">
        <v>170</v>
      </c>
      <c r="R291" s="3" t="s">
        <v>9114</v>
      </c>
      <c r="S291" s="3" t="s">
        <v>9115</v>
      </c>
      <c r="T291" s="3" t="s">
        <v>135</v>
      </c>
      <c r="U291" s="3" t="s">
        <v>135</v>
      </c>
      <c r="V291" s="3" t="s">
        <v>506</v>
      </c>
      <c r="W291" s="3" t="s">
        <v>137</v>
      </c>
      <c r="X291" s="3" t="s">
        <v>6653</v>
      </c>
      <c r="Y291" s="3" t="s">
        <v>9116</v>
      </c>
      <c r="Z291" s="3" t="s">
        <v>9117</v>
      </c>
      <c r="AA291" s="3" t="s">
        <v>139</v>
      </c>
      <c r="AB291" s="3" t="s">
        <v>226</v>
      </c>
      <c r="AC291" s="3" t="s">
        <v>5272</v>
      </c>
      <c r="AD291" s="3" t="s">
        <v>143</v>
      </c>
      <c r="AE291" s="3" t="s">
        <v>5272</v>
      </c>
      <c r="AF291" s="3" t="s">
        <v>143</v>
      </c>
      <c r="AG291" s="3" t="s">
        <v>235</v>
      </c>
      <c r="AH291" s="3" t="s">
        <v>141</v>
      </c>
      <c r="AI291" s="3" t="s">
        <v>143</v>
      </c>
      <c r="AJ291" s="3" t="s">
        <v>143</v>
      </c>
      <c r="AK291" s="3" t="s">
        <v>207</v>
      </c>
      <c r="AL291" s="3" t="s">
        <v>9118</v>
      </c>
      <c r="AM291" s="3" t="s">
        <v>9119</v>
      </c>
      <c r="AN291" s="3" t="s">
        <v>143</v>
      </c>
      <c r="AO291" s="3" t="s">
        <v>4944</v>
      </c>
      <c r="AP291" s="3" t="s">
        <v>4945</v>
      </c>
      <c r="AQ291" s="3" t="s">
        <v>9120</v>
      </c>
      <c r="AR291" s="3" t="s">
        <v>934</v>
      </c>
      <c r="AS291" s="3" t="s">
        <v>231</v>
      </c>
      <c r="AT291" s="3" t="s">
        <v>2543</v>
      </c>
      <c r="AU291" s="3" t="s">
        <v>2544</v>
      </c>
      <c r="AV291" s="3" t="s">
        <v>234</v>
      </c>
      <c r="AW291" s="3" t="s">
        <v>165</v>
      </c>
      <c r="AX291" s="3" t="s">
        <v>235</v>
      </c>
      <c r="AY291" s="3" t="s">
        <v>148</v>
      </c>
      <c r="AZ291" s="3" t="s">
        <v>139</v>
      </c>
      <c r="BA291" s="3" t="s">
        <v>875</v>
      </c>
      <c r="BB291" s="3" t="s">
        <v>150</v>
      </c>
      <c r="BC291" s="3" t="s">
        <v>156</v>
      </c>
      <c r="BD291" s="3" t="s">
        <v>157</v>
      </c>
      <c r="BE291" s="3" t="s">
        <v>237</v>
      </c>
      <c r="BF291" s="3" t="s">
        <v>9117</v>
      </c>
      <c r="BG291" s="3" t="s">
        <v>5272</v>
      </c>
      <c r="BH291" s="3" t="s">
        <v>143</v>
      </c>
      <c r="BI291" s="3" t="s">
        <v>143</v>
      </c>
      <c r="BJ291" s="3" t="s">
        <v>143</v>
      </c>
      <c r="BK291" s="3" t="s">
        <v>506</v>
      </c>
      <c r="BL291" s="3" t="s">
        <v>143</v>
      </c>
      <c r="BM291" s="3" t="s">
        <v>160</v>
      </c>
      <c r="BN291" s="3" t="s">
        <v>143</v>
      </c>
      <c r="BO291" s="3" t="s">
        <v>364</v>
      </c>
      <c r="BP291" s="3" t="s">
        <v>143</v>
      </c>
      <c r="BQ291" s="3" t="s">
        <v>9121</v>
      </c>
      <c r="BR291" s="3" t="s">
        <v>5684</v>
      </c>
      <c r="BS291" s="3" t="s">
        <v>241</v>
      </c>
      <c r="BT291" s="3" t="s">
        <v>9119</v>
      </c>
      <c r="BU291" s="3" t="s">
        <v>9119</v>
      </c>
      <c r="BV291" s="3" t="s">
        <v>135</v>
      </c>
      <c r="BW291" s="3" t="s">
        <v>135</v>
      </c>
      <c r="BX291" s="3" t="s">
        <v>135</v>
      </c>
      <c r="BY291" s="3" t="s">
        <v>148</v>
      </c>
      <c r="BZ291" s="3" t="s">
        <v>360</v>
      </c>
      <c r="CA291" s="3" t="s">
        <v>174</v>
      </c>
      <c r="CB291" s="3" t="s">
        <v>143</v>
      </c>
      <c r="CC291" s="3" t="s">
        <v>143</v>
      </c>
      <c r="CD291" s="3" t="s">
        <v>143</v>
      </c>
      <c r="CE291" s="3" t="s">
        <v>143</v>
      </c>
      <c r="CF291" s="3" t="s">
        <v>2261</v>
      </c>
      <c r="CG291" s="3" t="s">
        <v>143</v>
      </c>
      <c r="CH291" s="3" t="s">
        <v>143</v>
      </c>
      <c r="CI291" s="3" t="s">
        <v>143</v>
      </c>
      <c r="CJ291" s="3" t="s">
        <v>5272</v>
      </c>
      <c r="CK291" s="3" t="s">
        <v>143</v>
      </c>
      <c r="CL291" s="3" t="s">
        <v>143</v>
      </c>
      <c r="CM291" s="3" t="s">
        <v>143</v>
      </c>
      <c r="CN291" s="3" t="s">
        <v>143</v>
      </c>
      <c r="CO291" s="3" t="s">
        <v>9122</v>
      </c>
      <c r="CP291" s="3" t="s">
        <v>143</v>
      </c>
      <c r="CQ291" s="3" t="s">
        <v>143</v>
      </c>
      <c r="CR291" s="3" t="s">
        <v>143</v>
      </c>
      <c r="CS291" s="3" t="s">
        <v>1</v>
      </c>
      <c r="CT291" s="3" t="s">
        <v>143</v>
      </c>
      <c r="CU291" s="3" t="s">
        <v>1</v>
      </c>
      <c r="CV291" s="3" t="s">
        <v>2092</v>
      </c>
      <c r="CW291" s="3" t="s">
        <v>143</v>
      </c>
      <c r="CX291" s="3" t="s">
        <v>953</v>
      </c>
      <c r="CY291" s="3" t="s">
        <v>166</v>
      </c>
      <c r="CZ291" s="3" t="s">
        <v>506</v>
      </c>
      <c r="DA291" s="3" t="s">
        <v>1989</v>
      </c>
      <c r="DB291" s="3" t="s">
        <v>143</v>
      </c>
      <c r="DC291" s="3" t="s">
        <v>6653</v>
      </c>
      <c r="DD291" s="3" t="s">
        <v>364</v>
      </c>
      <c r="DE291" s="3" t="s">
        <v>3601</v>
      </c>
      <c r="DF291" s="3" t="s">
        <v>5904</v>
      </c>
      <c r="DG291" s="3" t="s">
        <v>143</v>
      </c>
      <c r="DH291" s="3" t="s">
        <v>9123</v>
      </c>
      <c r="DI291" s="3" t="s">
        <v>143</v>
      </c>
    </row>
    <row r="292" spans="1:113" s="3" customFormat="1" hidden="1" x14ac:dyDescent="0.2">
      <c r="A292" s="73">
        <v>45383</v>
      </c>
      <c r="B292" s="3" t="s">
        <v>12718</v>
      </c>
      <c r="C292" s="96">
        <v>128712</v>
      </c>
      <c r="D292" s="3" t="s">
        <v>8389</v>
      </c>
      <c r="E292" s="3" t="s">
        <v>364</v>
      </c>
      <c r="F292" s="7">
        <v>45387</v>
      </c>
      <c r="G292" s="3" t="s">
        <v>165</v>
      </c>
      <c r="H292" s="3" t="s">
        <v>166</v>
      </c>
      <c r="I292" s="8">
        <f t="shared" si="20"/>
        <v>900</v>
      </c>
      <c r="J292" s="95">
        <v>900</v>
      </c>
      <c r="K292" s="71">
        <f t="shared" si="17"/>
        <v>4.1873884235459645E-2</v>
      </c>
      <c r="L292" s="3" t="s">
        <v>953</v>
      </c>
      <c r="M292" s="3" t="s">
        <v>7145</v>
      </c>
      <c r="N292" s="3" t="s">
        <v>219</v>
      </c>
      <c r="O292" s="3" t="s">
        <v>8107</v>
      </c>
      <c r="P292" s="6" t="s">
        <v>9113</v>
      </c>
      <c r="Q292" s="3" t="s">
        <v>2863</v>
      </c>
      <c r="R292" s="3" t="s">
        <v>143</v>
      </c>
      <c r="S292" s="3" t="s">
        <v>9124</v>
      </c>
      <c r="T292" s="3" t="s">
        <v>135</v>
      </c>
      <c r="U292" s="3" t="s">
        <v>135</v>
      </c>
      <c r="V292" s="3" t="s">
        <v>506</v>
      </c>
      <c r="W292" s="3" t="s">
        <v>137</v>
      </c>
      <c r="X292" s="3" t="s">
        <v>6653</v>
      </c>
      <c r="Y292" s="3" t="s">
        <v>9125</v>
      </c>
      <c r="Z292" s="3" t="s">
        <v>9126</v>
      </c>
      <c r="AA292" s="3" t="s">
        <v>139</v>
      </c>
      <c r="AB292" s="3" t="s">
        <v>226</v>
      </c>
      <c r="AC292" s="3" t="s">
        <v>5272</v>
      </c>
      <c r="AD292" s="3" t="s">
        <v>143</v>
      </c>
      <c r="AE292" s="3" t="s">
        <v>5272</v>
      </c>
      <c r="AF292" s="3" t="s">
        <v>143</v>
      </c>
      <c r="AG292" s="3" t="s">
        <v>235</v>
      </c>
      <c r="AH292" s="3" t="s">
        <v>141</v>
      </c>
      <c r="AI292" s="3" t="s">
        <v>143</v>
      </c>
      <c r="AJ292" s="3" t="s">
        <v>143</v>
      </c>
      <c r="AK292" s="3" t="s">
        <v>207</v>
      </c>
      <c r="AL292" s="3" t="s">
        <v>143</v>
      </c>
      <c r="AM292" s="3" t="s">
        <v>5986</v>
      </c>
      <c r="AN292" s="3" t="s">
        <v>143</v>
      </c>
      <c r="AO292" s="3" t="s">
        <v>227</v>
      </c>
      <c r="AP292" s="3" t="s">
        <v>228</v>
      </c>
      <c r="AQ292" s="3" t="s">
        <v>8114</v>
      </c>
      <c r="AR292" s="3" t="s">
        <v>230</v>
      </c>
      <c r="AS292" s="3" t="s">
        <v>231</v>
      </c>
      <c r="AT292" s="3" t="s">
        <v>232</v>
      </c>
      <c r="AU292" s="3" t="s">
        <v>233</v>
      </c>
      <c r="AV292" s="3" t="s">
        <v>234</v>
      </c>
      <c r="AW292" s="3" t="s">
        <v>165</v>
      </c>
      <c r="AX292" s="3" t="s">
        <v>235</v>
      </c>
      <c r="AY292" s="3" t="s">
        <v>148</v>
      </c>
      <c r="AZ292" s="3" t="s">
        <v>139</v>
      </c>
      <c r="BA292" s="3" t="s">
        <v>875</v>
      </c>
      <c r="BB292" s="3" t="s">
        <v>150</v>
      </c>
      <c r="BC292" s="3" t="s">
        <v>156</v>
      </c>
      <c r="BD292" s="3" t="s">
        <v>276</v>
      </c>
      <c r="BE292" s="3" t="s">
        <v>143</v>
      </c>
      <c r="BF292" s="3" t="s">
        <v>143</v>
      </c>
      <c r="BG292" s="3" t="s">
        <v>5272</v>
      </c>
      <c r="BH292" s="3" t="s">
        <v>143</v>
      </c>
      <c r="BI292" s="3" t="s">
        <v>143</v>
      </c>
      <c r="BJ292" s="3" t="s">
        <v>143</v>
      </c>
      <c r="BK292" s="3" t="s">
        <v>506</v>
      </c>
      <c r="BL292" s="3" t="s">
        <v>143</v>
      </c>
      <c r="BM292" s="3" t="s">
        <v>160</v>
      </c>
      <c r="BN292" s="3" t="s">
        <v>143</v>
      </c>
      <c r="BO292" s="3" t="s">
        <v>364</v>
      </c>
      <c r="BP292" s="3" t="s">
        <v>143</v>
      </c>
      <c r="BQ292" s="3" t="s">
        <v>143</v>
      </c>
      <c r="BR292" s="3" t="s">
        <v>5272</v>
      </c>
      <c r="BS292" s="3" t="s">
        <v>1553</v>
      </c>
      <c r="BT292" s="3" t="s">
        <v>5986</v>
      </c>
      <c r="BU292" s="3" t="s">
        <v>5986</v>
      </c>
      <c r="BV292" s="3" t="s">
        <v>135</v>
      </c>
      <c r="BW292" s="3" t="s">
        <v>135</v>
      </c>
      <c r="BX292" s="3" t="s">
        <v>135</v>
      </c>
      <c r="BY292" s="3" t="s">
        <v>148</v>
      </c>
      <c r="BZ292" s="3" t="s">
        <v>9127</v>
      </c>
      <c r="CA292" s="3" t="s">
        <v>174</v>
      </c>
      <c r="CB292" s="3" t="s">
        <v>143</v>
      </c>
      <c r="CC292" s="3" t="s">
        <v>143</v>
      </c>
      <c r="CD292" s="3" t="s">
        <v>143</v>
      </c>
      <c r="CE292" s="3" t="s">
        <v>143</v>
      </c>
      <c r="CF292" s="3" t="s">
        <v>2261</v>
      </c>
      <c r="CG292" s="3" t="s">
        <v>143</v>
      </c>
      <c r="CH292" s="3" t="s">
        <v>143</v>
      </c>
      <c r="CI292" s="3" t="s">
        <v>143</v>
      </c>
      <c r="CJ292" s="3" t="s">
        <v>5272</v>
      </c>
      <c r="CK292" s="3" t="s">
        <v>143</v>
      </c>
      <c r="CL292" s="3" t="s">
        <v>143</v>
      </c>
      <c r="CM292" s="3" t="s">
        <v>143</v>
      </c>
      <c r="CN292" s="3" t="s">
        <v>143</v>
      </c>
      <c r="CO292" s="3" t="s">
        <v>7155</v>
      </c>
      <c r="CP292" s="3" t="s">
        <v>143</v>
      </c>
      <c r="CQ292" s="3" t="s">
        <v>143</v>
      </c>
      <c r="CR292" s="3" t="s">
        <v>143</v>
      </c>
      <c r="CS292" s="3" t="s">
        <v>1</v>
      </c>
      <c r="CT292" s="3" t="s">
        <v>143</v>
      </c>
      <c r="CU292" s="3" t="s">
        <v>1</v>
      </c>
      <c r="CV292" s="3" t="s">
        <v>2092</v>
      </c>
      <c r="CW292" s="3" t="s">
        <v>143</v>
      </c>
      <c r="CX292" s="3" t="s">
        <v>953</v>
      </c>
      <c r="CY292" s="3" t="s">
        <v>166</v>
      </c>
      <c r="CZ292" s="3" t="s">
        <v>506</v>
      </c>
      <c r="DA292" s="3" t="s">
        <v>2495</v>
      </c>
      <c r="DB292" s="3" t="s">
        <v>143</v>
      </c>
      <c r="DC292" s="3" t="s">
        <v>6653</v>
      </c>
      <c r="DD292" s="3" t="s">
        <v>364</v>
      </c>
      <c r="DE292" s="3" t="s">
        <v>3601</v>
      </c>
      <c r="DF292" s="3" t="s">
        <v>5904</v>
      </c>
      <c r="DG292" s="3" t="s">
        <v>143</v>
      </c>
      <c r="DH292" s="3" t="s">
        <v>7156</v>
      </c>
      <c r="DI292" s="3" t="s">
        <v>143</v>
      </c>
    </row>
    <row r="293" spans="1:113" s="3" customFormat="1" hidden="1" x14ac:dyDescent="0.2">
      <c r="A293" s="73">
        <v>45383</v>
      </c>
      <c r="B293" s="3" t="s">
        <v>11</v>
      </c>
      <c r="C293" s="97">
        <v>128408</v>
      </c>
      <c r="D293" s="3" t="s">
        <v>5860</v>
      </c>
      <c r="E293" s="3" t="s">
        <v>164</v>
      </c>
      <c r="F293" s="7">
        <v>45390</v>
      </c>
      <c r="G293" s="3" t="s">
        <v>165</v>
      </c>
      <c r="H293" s="3" t="s">
        <v>166</v>
      </c>
      <c r="I293" s="95">
        <v>68.17</v>
      </c>
      <c r="J293" s="95">
        <v>90</v>
      </c>
      <c r="K293" s="71">
        <f t="shared" si="17"/>
        <v>3.1717140981458707E-3</v>
      </c>
      <c r="L293" s="3" t="s">
        <v>258</v>
      </c>
      <c r="M293" s="3" t="s">
        <v>7145</v>
      </c>
      <c r="N293" s="3" t="s">
        <v>960</v>
      </c>
      <c r="O293" s="3" t="s">
        <v>1107</v>
      </c>
      <c r="P293" s="6" t="s">
        <v>1810</v>
      </c>
      <c r="Q293" s="3" t="s">
        <v>170</v>
      </c>
      <c r="R293" s="3" t="s">
        <v>9128</v>
      </c>
      <c r="S293" s="3" t="s">
        <v>2777</v>
      </c>
      <c r="T293" s="3" t="s">
        <v>135</v>
      </c>
      <c r="U293" s="3" t="s">
        <v>135</v>
      </c>
      <c r="V293" s="3" t="s">
        <v>136</v>
      </c>
      <c r="W293" s="3" t="s">
        <v>137</v>
      </c>
      <c r="X293" s="3" t="s">
        <v>173</v>
      </c>
      <c r="Y293" s="3" t="s">
        <v>9129</v>
      </c>
      <c r="Z293" s="3" t="s">
        <v>9130</v>
      </c>
      <c r="AA293" s="3" t="s">
        <v>139</v>
      </c>
      <c r="AB293" s="3" t="s">
        <v>323</v>
      </c>
      <c r="AC293" s="3" t="s">
        <v>5272</v>
      </c>
      <c r="AD293" s="3" t="s">
        <v>143</v>
      </c>
      <c r="AE293" s="3" t="s">
        <v>9131</v>
      </c>
      <c r="AF293" s="3" t="s">
        <v>143</v>
      </c>
      <c r="AG293" s="3" t="s">
        <v>235</v>
      </c>
      <c r="AH293" s="3" t="s">
        <v>141</v>
      </c>
      <c r="AI293" s="3" t="s">
        <v>143</v>
      </c>
      <c r="AJ293" s="3" t="s">
        <v>9131</v>
      </c>
      <c r="AK293" s="3" t="s">
        <v>142</v>
      </c>
      <c r="AL293" s="3" t="s">
        <v>143</v>
      </c>
      <c r="AM293" s="3" t="s">
        <v>7316</v>
      </c>
      <c r="AN293" s="3" t="s">
        <v>174</v>
      </c>
      <c r="AO293" s="3" t="s">
        <v>1111</v>
      </c>
      <c r="AP293" s="3" t="s">
        <v>1112</v>
      </c>
      <c r="AQ293" s="3" t="s">
        <v>1113</v>
      </c>
      <c r="AR293" s="3" t="s">
        <v>353</v>
      </c>
      <c r="AS293" s="3" t="s">
        <v>231</v>
      </c>
      <c r="AT293" s="3" t="s">
        <v>492</v>
      </c>
      <c r="AU293" s="3" t="s">
        <v>1114</v>
      </c>
      <c r="AV293" s="3" t="s">
        <v>145</v>
      </c>
      <c r="AW293" s="3" t="s">
        <v>146</v>
      </c>
      <c r="AX293" s="3" t="s">
        <v>972</v>
      </c>
      <c r="AY293" s="3" t="s">
        <v>148</v>
      </c>
      <c r="AZ293" s="3" t="s">
        <v>139</v>
      </c>
      <c r="BA293" s="3" t="s">
        <v>149</v>
      </c>
      <c r="BB293" s="3" t="s">
        <v>150</v>
      </c>
      <c r="BC293" s="3" t="s">
        <v>156</v>
      </c>
      <c r="BD293" s="3" t="s">
        <v>157</v>
      </c>
      <c r="BE293" s="3" t="s">
        <v>303</v>
      </c>
      <c r="BF293" s="3" t="s">
        <v>9132</v>
      </c>
      <c r="BG293" s="3" t="s">
        <v>5272</v>
      </c>
      <c r="BH293" s="3" t="s">
        <v>143</v>
      </c>
      <c r="BI293" s="3" t="s">
        <v>9133</v>
      </c>
      <c r="BJ293" s="3" t="s">
        <v>143</v>
      </c>
      <c r="BK293" s="3" t="s">
        <v>136</v>
      </c>
      <c r="BL293" s="3" t="s">
        <v>143</v>
      </c>
      <c r="BM293" s="3" t="s">
        <v>200</v>
      </c>
      <c r="BN293" s="3" t="s">
        <v>160</v>
      </c>
      <c r="BO293" s="3" t="s">
        <v>143</v>
      </c>
      <c r="BP293" s="3" t="s">
        <v>143</v>
      </c>
      <c r="BQ293" s="3" t="s">
        <v>9134</v>
      </c>
      <c r="BR293" s="3" t="s">
        <v>5352</v>
      </c>
      <c r="BS293" s="3" t="s">
        <v>162</v>
      </c>
      <c r="BT293" s="3" t="s">
        <v>9131</v>
      </c>
      <c r="BU293" s="3" t="s">
        <v>9131</v>
      </c>
      <c r="BV293" s="3" t="s">
        <v>135</v>
      </c>
      <c r="BW293" s="3" t="s">
        <v>135</v>
      </c>
      <c r="BX293" s="3" t="s">
        <v>135</v>
      </c>
      <c r="BY293" s="3" t="s">
        <v>148</v>
      </c>
      <c r="BZ293" s="3" t="s">
        <v>1215</v>
      </c>
      <c r="CA293" s="3" t="s">
        <v>174</v>
      </c>
      <c r="CB293" s="3" t="s">
        <v>143</v>
      </c>
      <c r="CC293" s="3" t="s">
        <v>143</v>
      </c>
      <c r="CD293" s="3" t="s">
        <v>143</v>
      </c>
      <c r="CE293" s="3" t="s">
        <v>9135</v>
      </c>
      <c r="CF293" s="3" t="s">
        <v>2261</v>
      </c>
      <c r="CG293" s="3" t="s">
        <v>2261</v>
      </c>
      <c r="CH293" s="3" t="s">
        <v>143</v>
      </c>
      <c r="CI293" s="3" t="s">
        <v>143</v>
      </c>
      <c r="CJ293" s="3" t="s">
        <v>5272</v>
      </c>
      <c r="CK293" s="3" t="s">
        <v>143</v>
      </c>
      <c r="CL293" s="3" t="s">
        <v>143</v>
      </c>
      <c r="CM293" s="3" t="s">
        <v>143</v>
      </c>
      <c r="CN293" s="3" t="s">
        <v>143</v>
      </c>
      <c r="CO293" s="3" t="s">
        <v>5766</v>
      </c>
      <c r="CP293" s="3" t="s">
        <v>143</v>
      </c>
      <c r="CQ293" s="3" t="s">
        <v>143</v>
      </c>
      <c r="CR293" s="3" t="s">
        <v>143</v>
      </c>
      <c r="CS293" s="3" t="s">
        <v>1</v>
      </c>
      <c r="CT293" s="3" t="s">
        <v>143</v>
      </c>
      <c r="CU293" s="3" t="s">
        <v>1</v>
      </c>
      <c r="CV293" s="3" t="s">
        <v>1985</v>
      </c>
      <c r="CW293" s="3" t="s">
        <v>1985</v>
      </c>
      <c r="CX293" s="3" t="s">
        <v>258</v>
      </c>
      <c r="CY293" s="3" t="s">
        <v>166</v>
      </c>
      <c r="CZ293" s="3" t="s">
        <v>136</v>
      </c>
      <c r="DA293" s="3" t="s">
        <v>1986</v>
      </c>
      <c r="DB293" s="3" t="s">
        <v>9072</v>
      </c>
      <c r="DC293" s="3" t="s">
        <v>143</v>
      </c>
      <c r="DD293" s="3" t="s">
        <v>164</v>
      </c>
      <c r="DE293" s="3" t="s">
        <v>3601</v>
      </c>
      <c r="DF293" s="3" t="s">
        <v>5405</v>
      </c>
      <c r="DG293" s="3" t="s">
        <v>143</v>
      </c>
      <c r="DH293" s="3" t="s">
        <v>8189</v>
      </c>
      <c r="DI293" s="3" t="s">
        <v>143</v>
      </c>
    </row>
    <row r="294" spans="1:113" s="3" customFormat="1" hidden="1" x14ac:dyDescent="0.2">
      <c r="A294" s="73">
        <v>45383</v>
      </c>
      <c r="B294" s="3" t="s">
        <v>12718</v>
      </c>
      <c r="C294" s="96">
        <v>128409</v>
      </c>
      <c r="D294" s="3" t="s">
        <v>8389</v>
      </c>
      <c r="E294" s="3" t="s">
        <v>364</v>
      </c>
      <c r="F294" s="7">
        <v>45390</v>
      </c>
      <c r="G294" s="3" t="s">
        <v>126</v>
      </c>
      <c r="H294" s="3" t="s">
        <v>166</v>
      </c>
      <c r="I294" s="95">
        <v>46.62</v>
      </c>
      <c r="J294" s="95">
        <v>110</v>
      </c>
      <c r="K294" s="71">
        <f t="shared" si="17"/>
        <v>2.1690672033968092E-3</v>
      </c>
      <c r="L294" s="3" t="s">
        <v>953</v>
      </c>
      <c r="M294" s="3" t="s">
        <v>7145</v>
      </c>
      <c r="N294" s="3" t="s">
        <v>1065</v>
      </c>
      <c r="O294" s="3" t="s">
        <v>2513</v>
      </c>
      <c r="P294" s="6" t="s">
        <v>2118</v>
      </c>
      <c r="Q294" s="3" t="s">
        <v>170</v>
      </c>
      <c r="R294" s="3" t="s">
        <v>9136</v>
      </c>
      <c r="S294" s="3" t="s">
        <v>2515</v>
      </c>
      <c r="T294" s="3" t="s">
        <v>135</v>
      </c>
      <c r="U294" s="3" t="s">
        <v>135</v>
      </c>
      <c r="V294" s="3" t="s">
        <v>506</v>
      </c>
      <c r="W294" s="3" t="s">
        <v>137</v>
      </c>
      <c r="X294" s="3" t="s">
        <v>173</v>
      </c>
      <c r="Y294" s="3" t="s">
        <v>9137</v>
      </c>
      <c r="Z294" s="3" t="s">
        <v>9138</v>
      </c>
      <c r="AA294" s="3" t="s">
        <v>139</v>
      </c>
      <c r="AB294" s="3" t="s">
        <v>226</v>
      </c>
      <c r="AC294" s="3" t="s">
        <v>5272</v>
      </c>
      <c r="AD294" s="3" t="s">
        <v>143</v>
      </c>
      <c r="AE294" s="3" t="s">
        <v>9139</v>
      </c>
      <c r="AF294" s="3" t="s">
        <v>143</v>
      </c>
      <c r="AG294" s="3" t="s">
        <v>5974</v>
      </c>
      <c r="AH294" s="3" t="s">
        <v>141</v>
      </c>
      <c r="AI294" s="3" t="s">
        <v>143</v>
      </c>
      <c r="AJ294" s="3" t="s">
        <v>9139</v>
      </c>
      <c r="AK294" s="3" t="s">
        <v>207</v>
      </c>
      <c r="AL294" s="3" t="s">
        <v>8914</v>
      </c>
      <c r="AM294" s="3" t="s">
        <v>9140</v>
      </c>
      <c r="AN294" s="3" t="s">
        <v>174</v>
      </c>
      <c r="AO294" s="3" t="s">
        <v>2516</v>
      </c>
      <c r="AP294" s="3" t="s">
        <v>2517</v>
      </c>
      <c r="AQ294" s="3" t="s">
        <v>2518</v>
      </c>
      <c r="AR294" s="3" t="s">
        <v>230</v>
      </c>
      <c r="AS294" s="3" t="s">
        <v>231</v>
      </c>
      <c r="AT294" s="3" t="s">
        <v>2519</v>
      </c>
      <c r="AU294" s="3" t="s">
        <v>2520</v>
      </c>
      <c r="AV294" s="3" t="s">
        <v>631</v>
      </c>
      <c r="AW294" s="3" t="s">
        <v>632</v>
      </c>
      <c r="AX294" s="3" t="s">
        <v>1068</v>
      </c>
      <c r="AY294" s="3" t="s">
        <v>148</v>
      </c>
      <c r="AZ294" s="3" t="s">
        <v>139</v>
      </c>
      <c r="BA294" s="3" t="s">
        <v>149</v>
      </c>
      <c r="BB294" s="3" t="s">
        <v>634</v>
      </c>
      <c r="BC294" s="3" t="s">
        <v>156</v>
      </c>
      <c r="BD294" s="3" t="s">
        <v>157</v>
      </c>
      <c r="BE294" s="3" t="s">
        <v>303</v>
      </c>
      <c r="BF294" s="3" t="s">
        <v>9141</v>
      </c>
      <c r="BG294" s="3" t="s">
        <v>5272</v>
      </c>
      <c r="BH294" s="3" t="s">
        <v>143</v>
      </c>
      <c r="BI294" s="3" t="s">
        <v>9142</v>
      </c>
      <c r="BJ294" s="3" t="s">
        <v>143</v>
      </c>
      <c r="BK294" s="3" t="s">
        <v>506</v>
      </c>
      <c r="BL294" s="3" t="s">
        <v>143</v>
      </c>
      <c r="BM294" s="3" t="s">
        <v>200</v>
      </c>
      <c r="BN294" s="3" t="s">
        <v>160</v>
      </c>
      <c r="BO294" s="3" t="s">
        <v>364</v>
      </c>
      <c r="BP294" s="3" t="s">
        <v>143</v>
      </c>
      <c r="BQ294" s="3" t="s">
        <v>9143</v>
      </c>
      <c r="BR294" s="3" t="s">
        <v>5352</v>
      </c>
      <c r="BS294" s="3" t="s">
        <v>162</v>
      </c>
      <c r="BT294" s="3" t="s">
        <v>9139</v>
      </c>
      <c r="BU294" s="3" t="s">
        <v>9139</v>
      </c>
      <c r="BV294" s="3" t="s">
        <v>135</v>
      </c>
      <c r="BW294" s="3" t="s">
        <v>135</v>
      </c>
      <c r="BX294" s="3" t="s">
        <v>135</v>
      </c>
      <c r="BY294" s="3" t="s">
        <v>148</v>
      </c>
      <c r="BZ294" s="3" t="s">
        <v>1116</v>
      </c>
      <c r="CA294" s="3" t="s">
        <v>174</v>
      </c>
      <c r="CB294" s="3" t="s">
        <v>143</v>
      </c>
      <c r="CC294" s="3" t="s">
        <v>143</v>
      </c>
      <c r="CD294" s="3" t="s">
        <v>143</v>
      </c>
      <c r="CE294" s="3" t="s">
        <v>143</v>
      </c>
      <c r="CF294" s="3" t="s">
        <v>2261</v>
      </c>
      <c r="CG294" s="3" t="s">
        <v>2261</v>
      </c>
      <c r="CH294" s="3" t="s">
        <v>143</v>
      </c>
      <c r="CI294" s="3" t="s">
        <v>143</v>
      </c>
      <c r="CJ294" s="3" t="s">
        <v>5272</v>
      </c>
      <c r="CK294" s="3" t="s">
        <v>143</v>
      </c>
      <c r="CL294" s="3" t="s">
        <v>143</v>
      </c>
      <c r="CM294" s="3" t="s">
        <v>143</v>
      </c>
      <c r="CN294" s="3" t="s">
        <v>143</v>
      </c>
      <c r="CO294" s="3" t="s">
        <v>143</v>
      </c>
      <c r="CP294" s="3" t="s">
        <v>143</v>
      </c>
      <c r="CQ294" s="3" t="s">
        <v>143</v>
      </c>
      <c r="CR294" s="3" t="s">
        <v>143</v>
      </c>
      <c r="CS294" s="3" t="s">
        <v>1</v>
      </c>
      <c r="CT294" s="3" t="s">
        <v>143</v>
      </c>
      <c r="CU294" s="3" t="s">
        <v>1</v>
      </c>
      <c r="CV294" s="3" t="s">
        <v>1985</v>
      </c>
      <c r="CW294" s="3" t="s">
        <v>1985</v>
      </c>
      <c r="CX294" s="3" t="s">
        <v>953</v>
      </c>
      <c r="CY294" s="3" t="s">
        <v>166</v>
      </c>
      <c r="CZ294" s="3" t="s">
        <v>506</v>
      </c>
      <c r="DA294" s="3" t="s">
        <v>1986</v>
      </c>
      <c r="DB294" s="3" t="s">
        <v>143</v>
      </c>
      <c r="DC294" s="3" t="s">
        <v>143</v>
      </c>
      <c r="DD294" s="3" t="s">
        <v>364</v>
      </c>
      <c r="DE294" s="3" t="s">
        <v>3601</v>
      </c>
      <c r="DF294" s="3" t="s">
        <v>5405</v>
      </c>
      <c r="DG294" s="3" t="s">
        <v>143</v>
      </c>
      <c r="DH294" s="3" t="s">
        <v>143</v>
      </c>
      <c r="DI294" s="3" t="s">
        <v>143</v>
      </c>
    </row>
    <row r="295" spans="1:113" s="3" customFormat="1" hidden="1" x14ac:dyDescent="0.2">
      <c r="A295" s="73">
        <v>45383</v>
      </c>
      <c r="B295" s="3" t="s">
        <v>12718</v>
      </c>
      <c r="C295" s="96">
        <v>128506</v>
      </c>
      <c r="D295" s="3" t="s">
        <v>8389</v>
      </c>
      <c r="E295" s="3" t="s">
        <v>364</v>
      </c>
      <c r="F295" s="7">
        <v>45390</v>
      </c>
      <c r="G295" s="3" t="s">
        <v>126</v>
      </c>
      <c r="H295" s="3" t="s">
        <v>166</v>
      </c>
      <c r="I295" s="95">
        <v>54.78</v>
      </c>
      <c r="J295" s="95">
        <v>100</v>
      </c>
      <c r="K295" s="71">
        <f t="shared" si="17"/>
        <v>2.5487237537983104E-3</v>
      </c>
      <c r="L295" s="3" t="s">
        <v>953</v>
      </c>
      <c r="M295" s="3" t="s">
        <v>7145</v>
      </c>
      <c r="N295" s="3" t="s">
        <v>1065</v>
      </c>
      <c r="O295" s="3" t="s">
        <v>9144</v>
      </c>
      <c r="P295" s="6" t="s">
        <v>2118</v>
      </c>
      <c r="Q295" s="3" t="s">
        <v>170</v>
      </c>
      <c r="R295" s="3" t="s">
        <v>9145</v>
      </c>
      <c r="S295" s="3" t="s">
        <v>9146</v>
      </c>
      <c r="T295" s="3" t="s">
        <v>135</v>
      </c>
      <c r="U295" s="3" t="s">
        <v>135</v>
      </c>
      <c r="V295" s="3" t="s">
        <v>506</v>
      </c>
      <c r="W295" s="3" t="s">
        <v>137</v>
      </c>
      <c r="X295" s="3" t="s">
        <v>173</v>
      </c>
      <c r="Y295" s="3" t="s">
        <v>9147</v>
      </c>
      <c r="Z295" s="3" t="s">
        <v>9148</v>
      </c>
      <c r="AA295" s="3" t="s">
        <v>139</v>
      </c>
      <c r="AB295" s="3" t="s">
        <v>226</v>
      </c>
      <c r="AC295" s="3" t="s">
        <v>5272</v>
      </c>
      <c r="AD295" s="3" t="s">
        <v>143</v>
      </c>
      <c r="AE295" s="3" t="s">
        <v>9149</v>
      </c>
      <c r="AF295" s="3" t="s">
        <v>143</v>
      </c>
      <c r="AG295" s="3" t="s">
        <v>5974</v>
      </c>
      <c r="AH295" s="3" t="s">
        <v>141</v>
      </c>
      <c r="AI295" s="3" t="s">
        <v>143</v>
      </c>
      <c r="AJ295" s="3" t="s">
        <v>9149</v>
      </c>
      <c r="AK295" s="3" t="s">
        <v>207</v>
      </c>
      <c r="AL295" s="3" t="s">
        <v>8914</v>
      </c>
      <c r="AM295" s="3" t="s">
        <v>432</v>
      </c>
      <c r="AN295" s="3" t="s">
        <v>174</v>
      </c>
      <c r="AO295" s="3" t="s">
        <v>9150</v>
      </c>
      <c r="AP295" s="3" t="s">
        <v>8079</v>
      </c>
      <c r="AQ295" s="3" t="s">
        <v>9151</v>
      </c>
      <c r="AR295" s="3" t="s">
        <v>230</v>
      </c>
      <c r="AS295" s="3" t="s">
        <v>231</v>
      </c>
      <c r="AT295" s="3" t="s">
        <v>2059</v>
      </c>
      <c r="AU295" s="3" t="s">
        <v>5272</v>
      </c>
      <c r="AV295" s="3" t="s">
        <v>631</v>
      </c>
      <c r="AW295" s="3" t="s">
        <v>632</v>
      </c>
      <c r="AX295" s="3" t="s">
        <v>1068</v>
      </c>
      <c r="AY295" s="3" t="s">
        <v>148</v>
      </c>
      <c r="AZ295" s="3" t="s">
        <v>139</v>
      </c>
      <c r="BA295" s="3" t="s">
        <v>149</v>
      </c>
      <c r="BB295" s="3" t="s">
        <v>634</v>
      </c>
      <c r="BC295" s="3" t="s">
        <v>156</v>
      </c>
      <c r="BD295" s="3" t="s">
        <v>157</v>
      </c>
      <c r="BE295" s="3" t="s">
        <v>303</v>
      </c>
      <c r="BF295" s="3" t="s">
        <v>9152</v>
      </c>
      <c r="BG295" s="3" t="s">
        <v>5272</v>
      </c>
      <c r="BH295" s="3" t="s">
        <v>143</v>
      </c>
      <c r="BI295" s="3" t="s">
        <v>9133</v>
      </c>
      <c r="BJ295" s="3" t="s">
        <v>143</v>
      </c>
      <c r="BK295" s="3" t="s">
        <v>506</v>
      </c>
      <c r="BL295" s="3" t="s">
        <v>143</v>
      </c>
      <c r="BM295" s="3" t="s">
        <v>200</v>
      </c>
      <c r="BN295" s="3" t="s">
        <v>160</v>
      </c>
      <c r="BO295" s="3" t="s">
        <v>364</v>
      </c>
      <c r="BP295" s="3" t="s">
        <v>143</v>
      </c>
      <c r="BQ295" s="3" t="s">
        <v>9153</v>
      </c>
      <c r="BR295" s="3" t="s">
        <v>5352</v>
      </c>
      <c r="BS295" s="3" t="s">
        <v>162</v>
      </c>
      <c r="BT295" s="3" t="s">
        <v>9149</v>
      </c>
      <c r="BU295" s="3" t="s">
        <v>9149</v>
      </c>
      <c r="BV295" s="3" t="s">
        <v>135</v>
      </c>
      <c r="BW295" s="3" t="s">
        <v>135</v>
      </c>
      <c r="BX295" s="3" t="s">
        <v>135</v>
      </c>
      <c r="BY295" s="3" t="s">
        <v>148</v>
      </c>
      <c r="BZ295" s="3" t="s">
        <v>9154</v>
      </c>
      <c r="CA295" s="3" t="s">
        <v>174</v>
      </c>
      <c r="CB295" s="3" t="s">
        <v>143</v>
      </c>
      <c r="CC295" s="3" t="s">
        <v>143</v>
      </c>
      <c r="CD295" s="3" t="s">
        <v>143</v>
      </c>
      <c r="CE295" s="3" t="s">
        <v>143</v>
      </c>
      <c r="CF295" s="3" t="s">
        <v>2261</v>
      </c>
      <c r="CG295" s="3" t="s">
        <v>2261</v>
      </c>
      <c r="CH295" s="3" t="s">
        <v>143</v>
      </c>
      <c r="CI295" s="3" t="s">
        <v>143</v>
      </c>
      <c r="CJ295" s="3" t="s">
        <v>5272</v>
      </c>
      <c r="CK295" s="3" t="s">
        <v>143</v>
      </c>
      <c r="CL295" s="3" t="s">
        <v>143</v>
      </c>
      <c r="CM295" s="3" t="s">
        <v>143</v>
      </c>
      <c r="CN295" s="3" t="s">
        <v>143</v>
      </c>
      <c r="CO295" s="3" t="s">
        <v>9155</v>
      </c>
      <c r="CP295" s="3" t="s">
        <v>143</v>
      </c>
      <c r="CQ295" s="3" t="s">
        <v>143</v>
      </c>
      <c r="CR295" s="3" t="s">
        <v>143</v>
      </c>
      <c r="CS295" s="3" t="s">
        <v>1</v>
      </c>
      <c r="CT295" s="3" t="s">
        <v>143</v>
      </c>
      <c r="CU295" s="3" t="s">
        <v>1</v>
      </c>
      <c r="CV295" s="3" t="s">
        <v>1985</v>
      </c>
      <c r="CW295" s="3" t="s">
        <v>1985</v>
      </c>
      <c r="CX295" s="3" t="s">
        <v>953</v>
      </c>
      <c r="CY295" s="3" t="s">
        <v>166</v>
      </c>
      <c r="CZ295" s="3" t="s">
        <v>506</v>
      </c>
      <c r="DA295" s="3" t="s">
        <v>1986</v>
      </c>
      <c r="DB295" s="3" t="s">
        <v>143</v>
      </c>
      <c r="DC295" s="3" t="s">
        <v>143</v>
      </c>
      <c r="DD295" s="3" t="s">
        <v>364</v>
      </c>
      <c r="DE295" s="3" t="s">
        <v>3601</v>
      </c>
      <c r="DF295" s="3" t="s">
        <v>5405</v>
      </c>
      <c r="DG295" s="3" t="s">
        <v>143</v>
      </c>
      <c r="DH295" s="3" t="s">
        <v>8160</v>
      </c>
      <c r="DI295" s="3" t="s">
        <v>143</v>
      </c>
    </row>
    <row r="296" spans="1:113" s="3" customFormat="1" hidden="1" x14ac:dyDescent="0.2">
      <c r="A296" s="73">
        <v>45383</v>
      </c>
      <c r="B296" s="3" t="s">
        <v>12718</v>
      </c>
      <c r="C296" s="96">
        <v>128511</v>
      </c>
      <c r="D296" s="3" t="s">
        <v>8389</v>
      </c>
      <c r="E296" s="3" t="s">
        <v>364</v>
      </c>
      <c r="F296" s="7">
        <v>45390</v>
      </c>
      <c r="G296" s="3" t="s">
        <v>126</v>
      </c>
      <c r="H296" s="3" t="s">
        <v>166</v>
      </c>
      <c r="I296" s="95">
        <v>560.24</v>
      </c>
      <c r="J296" s="95">
        <v>250</v>
      </c>
      <c r="K296" s="71">
        <f t="shared" si="17"/>
        <v>2.6066027671193235E-2</v>
      </c>
      <c r="L296" s="3" t="s">
        <v>953</v>
      </c>
      <c r="M296" s="3" t="s">
        <v>7145</v>
      </c>
      <c r="N296" s="3" t="s">
        <v>1065</v>
      </c>
      <c r="O296" s="3" t="s">
        <v>8152</v>
      </c>
      <c r="P296" s="6" t="s">
        <v>2118</v>
      </c>
      <c r="Q296" s="3" t="s">
        <v>170</v>
      </c>
      <c r="R296" s="3" t="s">
        <v>9156</v>
      </c>
      <c r="S296" s="3" t="s">
        <v>9157</v>
      </c>
      <c r="T296" s="3" t="s">
        <v>135</v>
      </c>
      <c r="U296" s="3" t="s">
        <v>135</v>
      </c>
      <c r="V296" s="3" t="s">
        <v>506</v>
      </c>
      <c r="W296" s="3" t="s">
        <v>137</v>
      </c>
      <c r="X296" s="3" t="s">
        <v>173</v>
      </c>
      <c r="Y296" s="3" t="s">
        <v>9158</v>
      </c>
      <c r="Z296" s="3" t="s">
        <v>9159</v>
      </c>
      <c r="AA296" s="3" t="s">
        <v>139</v>
      </c>
      <c r="AB296" s="3" t="s">
        <v>226</v>
      </c>
      <c r="AC296" s="3" t="s">
        <v>5272</v>
      </c>
      <c r="AD296" s="3" t="s">
        <v>143</v>
      </c>
      <c r="AE296" s="3" t="s">
        <v>5272</v>
      </c>
      <c r="AF296" s="3" t="s">
        <v>143</v>
      </c>
      <c r="AG296" s="3" t="s">
        <v>5974</v>
      </c>
      <c r="AH296" s="3" t="s">
        <v>141</v>
      </c>
      <c r="AI296" s="3" t="s">
        <v>143</v>
      </c>
      <c r="AJ296" s="3" t="s">
        <v>143</v>
      </c>
      <c r="AK296" s="3" t="s">
        <v>207</v>
      </c>
      <c r="AL296" s="3" t="s">
        <v>8914</v>
      </c>
      <c r="AM296" s="3" t="s">
        <v>5723</v>
      </c>
      <c r="AN296" s="3" t="s">
        <v>143</v>
      </c>
      <c r="AO296" s="3" t="s">
        <v>8156</v>
      </c>
      <c r="AP296" s="3" t="s">
        <v>8157</v>
      </c>
      <c r="AQ296" s="3" t="s">
        <v>8158</v>
      </c>
      <c r="AR296" s="3" t="s">
        <v>230</v>
      </c>
      <c r="AS296" s="3" t="s">
        <v>231</v>
      </c>
      <c r="AT296" s="3" t="s">
        <v>2059</v>
      </c>
      <c r="AU296" s="3" t="s">
        <v>2457</v>
      </c>
      <c r="AV296" s="3" t="s">
        <v>631</v>
      </c>
      <c r="AW296" s="3" t="s">
        <v>632</v>
      </c>
      <c r="AX296" s="3" t="s">
        <v>1068</v>
      </c>
      <c r="AY296" s="3" t="s">
        <v>148</v>
      </c>
      <c r="AZ296" s="3" t="s">
        <v>139</v>
      </c>
      <c r="BA296" s="3" t="s">
        <v>149</v>
      </c>
      <c r="BB296" s="3" t="s">
        <v>634</v>
      </c>
      <c r="BC296" s="3" t="s">
        <v>156</v>
      </c>
      <c r="BD296" s="3" t="s">
        <v>157</v>
      </c>
      <c r="BE296" s="3" t="s">
        <v>303</v>
      </c>
      <c r="BF296" s="3" t="s">
        <v>9159</v>
      </c>
      <c r="BG296" s="3" t="s">
        <v>5272</v>
      </c>
      <c r="BH296" s="3" t="s">
        <v>143</v>
      </c>
      <c r="BI296" s="3" t="s">
        <v>143</v>
      </c>
      <c r="BJ296" s="3" t="s">
        <v>143</v>
      </c>
      <c r="BK296" s="3" t="s">
        <v>506</v>
      </c>
      <c r="BL296" s="3" t="s">
        <v>143</v>
      </c>
      <c r="BM296" s="3" t="s">
        <v>200</v>
      </c>
      <c r="BN296" s="3" t="s">
        <v>143</v>
      </c>
      <c r="BO296" s="3" t="s">
        <v>364</v>
      </c>
      <c r="BP296" s="3" t="s">
        <v>143</v>
      </c>
      <c r="BQ296" s="3" t="s">
        <v>9160</v>
      </c>
      <c r="BR296" s="3" t="s">
        <v>5352</v>
      </c>
      <c r="BS296" s="3" t="s">
        <v>162</v>
      </c>
      <c r="BT296" s="3" t="s">
        <v>5723</v>
      </c>
      <c r="BU296" s="3" t="s">
        <v>5723</v>
      </c>
      <c r="BV296" s="3" t="s">
        <v>135</v>
      </c>
      <c r="BW296" s="3" t="s">
        <v>135</v>
      </c>
      <c r="BX296" s="3" t="s">
        <v>135</v>
      </c>
      <c r="BY296" s="3" t="s">
        <v>148</v>
      </c>
      <c r="BZ296" s="3" t="s">
        <v>8603</v>
      </c>
      <c r="CA296" s="3" t="s">
        <v>174</v>
      </c>
      <c r="CB296" s="3" t="s">
        <v>143</v>
      </c>
      <c r="CC296" s="3" t="s">
        <v>143</v>
      </c>
      <c r="CD296" s="3" t="s">
        <v>143</v>
      </c>
      <c r="CE296" s="3" t="s">
        <v>143</v>
      </c>
      <c r="CF296" s="3" t="s">
        <v>2261</v>
      </c>
      <c r="CG296" s="3" t="s">
        <v>143</v>
      </c>
      <c r="CH296" s="3" t="s">
        <v>143</v>
      </c>
      <c r="CI296" s="3" t="s">
        <v>143</v>
      </c>
      <c r="CJ296" s="3" t="s">
        <v>5272</v>
      </c>
      <c r="CK296" s="3" t="s">
        <v>143</v>
      </c>
      <c r="CL296" s="3" t="s">
        <v>143</v>
      </c>
      <c r="CM296" s="3" t="s">
        <v>143</v>
      </c>
      <c r="CN296" s="3" t="s">
        <v>143</v>
      </c>
      <c r="CO296" s="3" t="s">
        <v>8159</v>
      </c>
      <c r="CP296" s="3" t="s">
        <v>143</v>
      </c>
      <c r="CQ296" s="3" t="s">
        <v>143</v>
      </c>
      <c r="CR296" s="3" t="s">
        <v>143</v>
      </c>
      <c r="CS296" s="3" t="s">
        <v>1</v>
      </c>
      <c r="CT296" s="3" t="s">
        <v>143</v>
      </c>
      <c r="CU296" s="3" t="s">
        <v>1</v>
      </c>
      <c r="CV296" s="3" t="s">
        <v>1985</v>
      </c>
      <c r="CW296" s="3" t="s">
        <v>143</v>
      </c>
      <c r="CX296" s="3" t="s">
        <v>953</v>
      </c>
      <c r="CY296" s="3" t="s">
        <v>166</v>
      </c>
      <c r="CZ296" s="3" t="s">
        <v>506</v>
      </c>
      <c r="DA296" s="3" t="s">
        <v>1986</v>
      </c>
      <c r="DB296" s="3" t="s">
        <v>143</v>
      </c>
      <c r="DC296" s="3" t="s">
        <v>143</v>
      </c>
      <c r="DD296" s="3" t="s">
        <v>364</v>
      </c>
      <c r="DE296" s="3" t="s">
        <v>3601</v>
      </c>
      <c r="DF296" s="3" t="s">
        <v>5405</v>
      </c>
      <c r="DG296" s="3" t="s">
        <v>143</v>
      </c>
      <c r="DH296" s="3" t="s">
        <v>8160</v>
      </c>
      <c r="DI296" s="3" t="s">
        <v>143</v>
      </c>
    </row>
    <row r="297" spans="1:113" s="3" customFormat="1" hidden="1" x14ac:dyDescent="0.2">
      <c r="A297" s="73">
        <v>45383</v>
      </c>
      <c r="B297" s="3" t="s">
        <v>12718</v>
      </c>
      <c r="C297" s="96">
        <v>128858</v>
      </c>
      <c r="D297" s="3" t="s">
        <v>8389</v>
      </c>
      <c r="E297" s="3" t="s">
        <v>364</v>
      </c>
      <c r="F297" s="7">
        <v>45390</v>
      </c>
      <c r="G297" s="3" t="s">
        <v>165</v>
      </c>
      <c r="H297" s="3" t="s">
        <v>166</v>
      </c>
      <c r="I297" s="8">
        <f>J297</f>
        <v>684.65</v>
      </c>
      <c r="J297" s="95">
        <v>684.65</v>
      </c>
      <c r="K297" s="71">
        <f t="shared" si="17"/>
        <v>3.1854394268674938E-2</v>
      </c>
      <c r="L297" s="3" t="s">
        <v>953</v>
      </c>
      <c r="M297" s="3" t="s">
        <v>7145</v>
      </c>
      <c r="N297" s="3" t="s">
        <v>219</v>
      </c>
      <c r="O297" s="3" t="s">
        <v>2923</v>
      </c>
      <c r="P297" s="6" t="s">
        <v>2118</v>
      </c>
      <c r="Q297" s="3" t="s">
        <v>170</v>
      </c>
      <c r="R297" s="3" t="s">
        <v>9161</v>
      </c>
      <c r="S297" s="3" t="s">
        <v>3576</v>
      </c>
      <c r="T297" s="3" t="s">
        <v>135</v>
      </c>
      <c r="U297" s="3" t="s">
        <v>135</v>
      </c>
      <c r="V297" s="3" t="s">
        <v>506</v>
      </c>
      <c r="W297" s="3" t="s">
        <v>137</v>
      </c>
      <c r="X297" s="3" t="s">
        <v>6653</v>
      </c>
      <c r="Y297" s="3" t="s">
        <v>9162</v>
      </c>
      <c r="Z297" s="3" t="s">
        <v>9163</v>
      </c>
      <c r="AA297" s="3" t="s">
        <v>139</v>
      </c>
      <c r="AB297" s="3" t="s">
        <v>226</v>
      </c>
      <c r="AC297" s="3" t="s">
        <v>5272</v>
      </c>
      <c r="AD297" s="3" t="s">
        <v>143</v>
      </c>
      <c r="AE297" s="3" t="s">
        <v>5272</v>
      </c>
      <c r="AF297" s="3" t="s">
        <v>143</v>
      </c>
      <c r="AG297" s="3" t="s">
        <v>235</v>
      </c>
      <c r="AH297" s="3" t="s">
        <v>141</v>
      </c>
      <c r="AI297" s="3" t="s">
        <v>143</v>
      </c>
      <c r="AJ297" s="3" t="s">
        <v>143</v>
      </c>
      <c r="AK297" s="3" t="s">
        <v>207</v>
      </c>
      <c r="AL297" s="3" t="s">
        <v>9164</v>
      </c>
      <c r="AM297" s="3" t="s">
        <v>9165</v>
      </c>
      <c r="AN297" s="3" t="s">
        <v>143</v>
      </c>
      <c r="AO297" s="3" t="s">
        <v>2056</v>
      </c>
      <c r="AP297" s="3" t="s">
        <v>2057</v>
      </c>
      <c r="AQ297" s="3" t="s">
        <v>2927</v>
      </c>
      <c r="AR297" s="3" t="s">
        <v>230</v>
      </c>
      <c r="AS297" s="3" t="s">
        <v>231</v>
      </c>
      <c r="AT297" s="3" t="s">
        <v>2059</v>
      </c>
      <c r="AU297" s="3" t="s">
        <v>2060</v>
      </c>
      <c r="AV297" s="3" t="s">
        <v>234</v>
      </c>
      <c r="AW297" s="3" t="s">
        <v>165</v>
      </c>
      <c r="AX297" s="3" t="s">
        <v>235</v>
      </c>
      <c r="AY297" s="3" t="s">
        <v>148</v>
      </c>
      <c r="AZ297" s="3" t="s">
        <v>139</v>
      </c>
      <c r="BA297" s="3" t="s">
        <v>875</v>
      </c>
      <c r="BB297" s="3" t="s">
        <v>150</v>
      </c>
      <c r="BC297" s="3" t="s">
        <v>156</v>
      </c>
      <c r="BD297" s="3" t="s">
        <v>157</v>
      </c>
      <c r="BE297" s="3" t="s">
        <v>237</v>
      </c>
      <c r="BF297" s="3" t="s">
        <v>9163</v>
      </c>
      <c r="BG297" s="3" t="s">
        <v>5272</v>
      </c>
      <c r="BH297" s="3" t="s">
        <v>143</v>
      </c>
      <c r="BI297" s="3" t="s">
        <v>143</v>
      </c>
      <c r="BJ297" s="3" t="s">
        <v>143</v>
      </c>
      <c r="BK297" s="3" t="s">
        <v>506</v>
      </c>
      <c r="BL297" s="3" t="s">
        <v>143</v>
      </c>
      <c r="BM297" s="3" t="s">
        <v>160</v>
      </c>
      <c r="BN297" s="3" t="s">
        <v>143</v>
      </c>
      <c r="BO297" s="3" t="s">
        <v>364</v>
      </c>
      <c r="BP297" s="3" t="s">
        <v>143</v>
      </c>
      <c r="BQ297" s="3" t="s">
        <v>783</v>
      </c>
      <c r="BR297" s="3" t="s">
        <v>5684</v>
      </c>
      <c r="BS297" s="3" t="s">
        <v>241</v>
      </c>
      <c r="BT297" s="3" t="s">
        <v>9165</v>
      </c>
      <c r="BU297" s="3" t="s">
        <v>9165</v>
      </c>
      <c r="BV297" s="3" t="s">
        <v>135</v>
      </c>
      <c r="BW297" s="3" t="s">
        <v>135</v>
      </c>
      <c r="BX297" s="3" t="s">
        <v>135</v>
      </c>
      <c r="BY297" s="3" t="s">
        <v>148</v>
      </c>
      <c r="BZ297" s="3" t="s">
        <v>9127</v>
      </c>
      <c r="CA297" s="3" t="s">
        <v>174</v>
      </c>
      <c r="CB297" s="3" t="s">
        <v>143</v>
      </c>
      <c r="CC297" s="3" t="s">
        <v>143</v>
      </c>
      <c r="CD297" s="3" t="s">
        <v>143</v>
      </c>
      <c r="CE297" s="3" t="s">
        <v>143</v>
      </c>
      <c r="CF297" s="3" t="s">
        <v>2261</v>
      </c>
      <c r="CG297" s="3" t="s">
        <v>143</v>
      </c>
      <c r="CH297" s="3" t="s">
        <v>143</v>
      </c>
      <c r="CI297" s="3" t="s">
        <v>143</v>
      </c>
      <c r="CJ297" s="3" t="s">
        <v>5272</v>
      </c>
      <c r="CK297" s="3" t="s">
        <v>143</v>
      </c>
      <c r="CL297" s="3" t="s">
        <v>143</v>
      </c>
      <c r="CM297" s="3" t="s">
        <v>143</v>
      </c>
      <c r="CN297" s="3" t="s">
        <v>143</v>
      </c>
      <c r="CO297" s="3" t="s">
        <v>9166</v>
      </c>
      <c r="CP297" s="3" t="s">
        <v>143</v>
      </c>
      <c r="CQ297" s="3" t="s">
        <v>143</v>
      </c>
      <c r="CR297" s="3" t="s">
        <v>143</v>
      </c>
      <c r="CS297" s="3" t="s">
        <v>1</v>
      </c>
      <c r="CT297" s="3" t="s">
        <v>143</v>
      </c>
      <c r="CU297" s="3" t="s">
        <v>1</v>
      </c>
      <c r="CV297" s="3" t="s">
        <v>2092</v>
      </c>
      <c r="CW297" s="3" t="s">
        <v>143</v>
      </c>
      <c r="CX297" s="3" t="s">
        <v>953</v>
      </c>
      <c r="CY297" s="3" t="s">
        <v>166</v>
      </c>
      <c r="CZ297" s="3" t="s">
        <v>506</v>
      </c>
      <c r="DA297" s="3" t="s">
        <v>1986</v>
      </c>
      <c r="DB297" s="3" t="s">
        <v>143</v>
      </c>
      <c r="DC297" s="3" t="s">
        <v>6653</v>
      </c>
      <c r="DD297" s="3" t="s">
        <v>364</v>
      </c>
      <c r="DE297" s="3" t="s">
        <v>3601</v>
      </c>
      <c r="DF297" s="3" t="s">
        <v>5405</v>
      </c>
      <c r="DG297" s="3" t="s">
        <v>143</v>
      </c>
      <c r="DH297" s="3" t="s">
        <v>9167</v>
      </c>
      <c r="DI297" s="3" t="s">
        <v>143</v>
      </c>
    </row>
    <row r="298" spans="1:113" s="3" customFormat="1" hidden="1" x14ac:dyDescent="0.2">
      <c r="A298" s="73">
        <v>45383</v>
      </c>
      <c r="B298" s="3" t="s">
        <v>15606</v>
      </c>
      <c r="C298" s="5">
        <v>128995</v>
      </c>
      <c r="D298" s="3" t="s">
        <v>8143</v>
      </c>
      <c r="E298" s="3" t="s">
        <v>279</v>
      </c>
      <c r="F298" s="7">
        <v>45390</v>
      </c>
      <c r="G298" s="3" t="s">
        <v>165</v>
      </c>
      <c r="H298" s="3" t="s">
        <v>166</v>
      </c>
      <c r="I298" s="95">
        <v>275</v>
      </c>
      <c r="J298" s="95">
        <v>275</v>
      </c>
      <c r="K298" s="71">
        <f t="shared" si="17"/>
        <v>1.2794797960834891E-2</v>
      </c>
      <c r="L298" s="3" t="s">
        <v>316</v>
      </c>
      <c r="M298" s="3" t="s">
        <v>7145</v>
      </c>
      <c r="N298" s="3" t="s">
        <v>960</v>
      </c>
      <c r="O298" s="3" t="s">
        <v>878</v>
      </c>
      <c r="P298" s="6" t="s">
        <v>7560</v>
      </c>
      <c r="Q298" s="3" t="s">
        <v>170</v>
      </c>
      <c r="R298" s="3" t="s">
        <v>9168</v>
      </c>
      <c r="S298" s="3" t="s">
        <v>1218</v>
      </c>
      <c r="T298" s="3" t="s">
        <v>135</v>
      </c>
      <c r="U298" s="3" t="s">
        <v>135</v>
      </c>
      <c r="V298" s="3" t="s">
        <v>136</v>
      </c>
      <c r="W298" s="3" t="s">
        <v>137</v>
      </c>
      <c r="X298" s="3" t="s">
        <v>322</v>
      </c>
      <c r="Y298" s="3" t="s">
        <v>9169</v>
      </c>
      <c r="Z298" s="3" t="s">
        <v>9170</v>
      </c>
      <c r="AA298" s="3" t="s">
        <v>139</v>
      </c>
      <c r="AB298" s="3" t="s">
        <v>323</v>
      </c>
      <c r="AC298" s="3" t="s">
        <v>5272</v>
      </c>
      <c r="AD298" s="3" t="s">
        <v>143</v>
      </c>
      <c r="AE298" s="3" t="s">
        <v>9171</v>
      </c>
      <c r="AF298" s="3" t="s">
        <v>143</v>
      </c>
      <c r="AG298" s="3" t="s">
        <v>235</v>
      </c>
      <c r="AH298" s="3" t="s">
        <v>141</v>
      </c>
      <c r="AI298" s="3" t="s">
        <v>143</v>
      </c>
      <c r="AJ298" s="3" t="s">
        <v>9171</v>
      </c>
      <c r="AK298" s="3" t="s">
        <v>207</v>
      </c>
      <c r="AL298" s="3" t="s">
        <v>143</v>
      </c>
      <c r="AM298" s="3" t="s">
        <v>9171</v>
      </c>
      <c r="AN298" s="3" t="s">
        <v>174</v>
      </c>
      <c r="AO298" s="3" t="s">
        <v>544</v>
      </c>
      <c r="AP298" s="3" t="s">
        <v>325</v>
      </c>
      <c r="AQ298" s="3" t="s">
        <v>882</v>
      </c>
      <c r="AR298" s="3" t="s">
        <v>178</v>
      </c>
      <c r="AS298" s="3" t="s">
        <v>179</v>
      </c>
      <c r="AT298" s="3" t="s">
        <v>327</v>
      </c>
      <c r="AU298" s="3" t="s">
        <v>328</v>
      </c>
      <c r="AV298" s="3" t="s">
        <v>145</v>
      </c>
      <c r="AW298" s="3" t="s">
        <v>146</v>
      </c>
      <c r="AX298" s="3" t="s">
        <v>972</v>
      </c>
      <c r="AY298" s="3" t="s">
        <v>148</v>
      </c>
      <c r="AZ298" s="3" t="s">
        <v>139</v>
      </c>
      <c r="BA298" s="3" t="s">
        <v>149</v>
      </c>
      <c r="BB298" s="3" t="s">
        <v>150</v>
      </c>
      <c r="BC298" s="3" t="s">
        <v>156</v>
      </c>
      <c r="BD298" s="3" t="s">
        <v>157</v>
      </c>
      <c r="BE298" s="3" t="s">
        <v>303</v>
      </c>
      <c r="BF298" s="3" t="s">
        <v>9170</v>
      </c>
      <c r="BG298" s="3" t="s">
        <v>5272</v>
      </c>
      <c r="BH298" s="3" t="s">
        <v>170</v>
      </c>
      <c r="BI298" s="3" t="s">
        <v>9172</v>
      </c>
      <c r="BJ298" s="3" t="s">
        <v>143</v>
      </c>
      <c r="BK298" s="3" t="s">
        <v>136</v>
      </c>
      <c r="BL298" s="3" t="s">
        <v>143</v>
      </c>
      <c r="BM298" s="3" t="s">
        <v>160</v>
      </c>
      <c r="BN298" s="3" t="s">
        <v>160</v>
      </c>
      <c r="BO298" s="3" t="s">
        <v>143</v>
      </c>
      <c r="BP298" s="3" t="s">
        <v>143</v>
      </c>
      <c r="BQ298" s="3" t="s">
        <v>9101</v>
      </c>
      <c r="BR298" s="3" t="s">
        <v>5352</v>
      </c>
      <c r="BS298" s="3" t="s">
        <v>162</v>
      </c>
      <c r="BT298" s="3" t="s">
        <v>9171</v>
      </c>
      <c r="BU298" s="3" t="s">
        <v>9171</v>
      </c>
      <c r="BV298" s="3" t="s">
        <v>135</v>
      </c>
      <c r="BW298" s="3" t="s">
        <v>135</v>
      </c>
      <c r="BX298" s="3" t="s">
        <v>135</v>
      </c>
      <c r="BY298" s="3" t="s">
        <v>148</v>
      </c>
      <c r="BZ298" s="3" t="s">
        <v>645</v>
      </c>
      <c r="CA298" s="3" t="s">
        <v>174</v>
      </c>
      <c r="CB298" s="3" t="s">
        <v>143</v>
      </c>
      <c r="CC298" s="3" t="s">
        <v>143</v>
      </c>
      <c r="CD298" s="3" t="s">
        <v>143</v>
      </c>
      <c r="CE298" s="3" t="s">
        <v>9173</v>
      </c>
      <c r="CF298" s="3" t="s">
        <v>2261</v>
      </c>
      <c r="CG298" s="3" t="s">
        <v>2261</v>
      </c>
      <c r="CH298" s="3" t="s">
        <v>143</v>
      </c>
      <c r="CI298" s="3" t="s">
        <v>143</v>
      </c>
      <c r="CJ298" s="3" t="s">
        <v>5272</v>
      </c>
      <c r="CK298" s="3" t="s">
        <v>143</v>
      </c>
      <c r="CL298" s="3" t="s">
        <v>143</v>
      </c>
      <c r="CM298" s="3" t="s">
        <v>143</v>
      </c>
      <c r="CN298" s="3" t="s">
        <v>143</v>
      </c>
      <c r="CO298" s="3" t="s">
        <v>8814</v>
      </c>
      <c r="CP298" s="3" t="s">
        <v>143</v>
      </c>
      <c r="CQ298" s="3" t="s">
        <v>143</v>
      </c>
      <c r="CR298" s="3" t="s">
        <v>143</v>
      </c>
      <c r="CS298" s="3" t="s">
        <v>1</v>
      </c>
      <c r="CT298" s="3" t="s">
        <v>143</v>
      </c>
      <c r="CU298" s="3" t="s">
        <v>1</v>
      </c>
      <c r="CV298" s="3" t="s">
        <v>1985</v>
      </c>
      <c r="CW298" s="3" t="s">
        <v>1985</v>
      </c>
      <c r="CX298" s="3" t="s">
        <v>316</v>
      </c>
      <c r="CY298" s="3" t="s">
        <v>166</v>
      </c>
      <c r="CZ298" s="3" t="s">
        <v>136</v>
      </c>
      <c r="DA298" s="3" t="s">
        <v>1989</v>
      </c>
      <c r="DB298" s="3" t="s">
        <v>143</v>
      </c>
      <c r="DC298" s="3" t="s">
        <v>143</v>
      </c>
      <c r="DD298" s="3" t="s">
        <v>279</v>
      </c>
      <c r="DE298" s="3" t="s">
        <v>3601</v>
      </c>
      <c r="DF298" s="3" t="s">
        <v>5405</v>
      </c>
      <c r="DG298" s="3" t="s">
        <v>143</v>
      </c>
      <c r="DH298" s="3" t="s">
        <v>8815</v>
      </c>
      <c r="DI298" s="3" t="s">
        <v>143</v>
      </c>
    </row>
    <row r="299" spans="1:113" s="3" customFormat="1" hidden="1" x14ac:dyDescent="0.2">
      <c r="A299" s="73">
        <v>45383</v>
      </c>
      <c r="B299" s="3" t="s">
        <v>12718</v>
      </c>
      <c r="C299" s="96">
        <v>128955</v>
      </c>
      <c r="D299" s="3" t="s">
        <v>8389</v>
      </c>
      <c r="E299" s="3" t="s">
        <v>364</v>
      </c>
      <c r="F299" s="7">
        <v>45391</v>
      </c>
      <c r="G299" s="3" t="s">
        <v>126</v>
      </c>
      <c r="H299" s="3" t="s">
        <v>166</v>
      </c>
      <c r="I299" s="8">
        <f>J299</f>
        <v>212</v>
      </c>
      <c r="J299" s="95">
        <v>212</v>
      </c>
      <c r="K299" s="71">
        <f t="shared" si="17"/>
        <v>9.8636260643527162E-3</v>
      </c>
      <c r="L299" s="3" t="s">
        <v>953</v>
      </c>
      <c r="M299" s="3" t="s">
        <v>7145</v>
      </c>
      <c r="N299" s="3" t="s">
        <v>1065</v>
      </c>
      <c r="O299" s="3" t="s">
        <v>8028</v>
      </c>
      <c r="P299" s="6" t="s">
        <v>2118</v>
      </c>
      <c r="Q299" s="3" t="s">
        <v>170</v>
      </c>
      <c r="R299" s="3" t="s">
        <v>143</v>
      </c>
      <c r="S299" s="3" t="s">
        <v>9174</v>
      </c>
      <c r="T299" s="3" t="s">
        <v>135</v>
      </c>
      <c r="U299" s="3" t="s">
        <v>135</v>
      </c>
      <c r="V299" s="3" t="s">
        <v>506</v>
      </c>
      <c r="W299" s="3" t="s">
        <v>137</v>
      </c>
      <c r="X299" s="3" t="s">
        <v>173</v>
      </c>
      <c r="Y299" s="3" t="s">
        <v>9175</v>
      </c>
      <c r="Z299" s="3" t="s">
        <v>9176</v>
      </c>
      <c r="AA299" s="3" t="s">
        <v>139</v>
      </c>
      <c r="AB299" s="3" t="s">
        <v>226</v>
      </c>
      <c r="AC299" s="3" t="s">
        <v>5272</v>
      </c>
      <c r="AD299" s="3" t="s">
        <v>143</v>
      </c>
      <c r="AE299" s="3" t="s">
        <v>5272</v>
      </c>
      <c r="AF299" s="3" t="s">
        <v>143</v>
      </c>
      <c r="AG299" s="3" t="s">
        <v>5974</v>
      </c>
      <c r="AH299" s="3" t="s">
        <v>141</v>
      </c>
      <c r="AI299" s="3" t="s">
        <v>143</v>
      </c>
      <c r="AJ299" s="3" t="s">
        <v>143</v>
      </c>
      <c r="AK299" s="3" t="s">
        <v>207</v>
      </c>
      <c r="AL299" s="3" t="s">
        <v>8914</v>
      </c>
      <c r="AM299" s="3" t="s">
        <v>6469</v>
      </c>
      <c r="AN299" s="3" t="s">
        <v>143</v>
      </c>
      <c r="AO299" s="3" t="s">
        <v>8035</v>
      </c>
      <c r="AP299" s="3" t="s">
        <v>2684</v>
      </c>
      <c r="AQ299" s="3" t="s">
        <v>8036</v>
      </c>
      <c r="AR299" s="3" t="s">
        <v>2082</v>
      </c>
      <c r="AS299" s="3" t="s">
        <v>231</v>
      </c>
      <c r="AT299" s="3" t="s">
        <v>5326</v>
      </c>
      <c r="AU299" s="3" t="s">
        <v>2686</v>
      </c>
      <c r="AV299" s="3" t="s">
        <v>631</v>
      </c>
      <c r="AW299" s="3" t="s">
        <v>632</v>
      </c>
      <c r="AX299" s="3" t="s">
        <v>1068</v>
      </c>
      <c r="AY299" s="3" t="s">
        <v>148</v>
      </c>
      <c r="AZ299" s="3" t="s">
        <v>139</v>
      </c>
      <c r="BA299" s="3" t="s">
        <v>149</v>
      </c>
      <c r="BB299" s="3" t="s">
        <v>634</v>
      </c>
      <c r="BC299" s="3" t="s">
        <v>156</v>
      </c>
      <c r="BD299" s="3" t="s">
        <v>276</v>
      </c>
      <c r="BE299" s="3" t="s">
        <v>143</v>
      </c>
      <c r="BF299" s="3" t="s">
        <v>143</v>
      </c>
      <c r="BG299" s="3" t="s">
        <v>5272</v>
      </c>
      <c r="BH299" s="3" t="s">
        <v>143</v>
      </c>
      <c r="BI299" s="3" t="s">
        <v>143</v>
      </c>
      <c r="BJ299" s="3" t="s">
        <v>143</v>
      </c>
      <c r="BK299" s="3" t="s">
        <v>506</v>
      </c>
      <c r="BL299" s="3" t="s">
        <v>143</v>
      </c>
      <c r="BM299" s="3" t="s">
        <v>160</v>
      </c>
      <c r="BN299" s="3" t="s">
        <v>143</v>
      </c>
      <c r="BO299" s="3" t="s">
        <v>364</v>
      </c>
      <c r="BP299" s="3" t="s">
        <v>143</v>
      </c>
      <c r="BQ299" s="3" t="s">
        <v>143</v>
      </c>
      <c r="BR299" s="3" t="s">
        <v>5272</v>
      </c>
      <c r="BS299" s="3" t="s">
        <v>1553</v>
      </c>
      <c r="BT299" s="3" t="s">
        <v>6469</v>
      </c>
      <c r="BU299" s="3" t="s">
        <v>6469</v>
      </c>
      <c r="BV299" s="3" t="s">
        <v>135</v>
      </c>
      <c r="BW299" s="3" t="s">
        <v>135</v>
      </c>
      <c r="BX299" s="3" t="s">
        <v>135</v>
      </c>
      <c r="BY299" s="3" t="s">
        <v>148</v>
      </c>
      <c r="BZ299" s="3" t="s">
        <v>9127</v>
      </c>
      <c r="CA299" s="3" t="s">
        <v>174</v>
      </c>
      <c r="CB299" s="3" t="s">
        <v>143</v>
      </c>
      <c r="CC299" s="3" t="s">
        <v>143</v>
      </c>
      <c r="CD299" s="3" t="s">
        <v>143</v>
      </c>
      <c r="CE299" s="3" t="s">
        <v>8919</v>
      </c>
      <c r="CF299" s="3" t="s">
        <v>2261</v>
      </c>
      <c r="CG299" s="3" t="s">
        <v>143</v>
      </c>
      <c r="CH299" s="3" t="s">
        <v>143</v>
      </c>
      <c r="CI299" s="3" t="s">
        <v>143</v>
      </c>
      <c r="CJ299" s="3" t="s">
        <v>5272</v>
      </c>
      <c r="CK299" s="3" t="s">
        <v>143</v>
      </c>
      <c r="CL299" s="3" t="s">
        <v>143</v>
      </c>
      <c r="CM299" s="3" t="s">
        <v>143</v>
      </c>
      <c r="CN299" s="3" t="s">
        <v>143</v>
      </c>
      <c r="CO299" s="3" t="s">
        <v>143</v>
      </c>
      <c r="CP299" s="3" t="s">
        <v>143</v>
      </c>
      <c r="CQ299" s="3" t="s">
        <v>143</v>
      </c>
      <c r="CR299" s="3" t="s">
        <v>143</v>
      </c>
      <c r="CS299" s="3" t="s">
        <v>1</v>
      </c>
      <c r="CT299" s="3" t="s">
        <v>143</v>
      </c>
      <c r="CU299" s="3" t="s">
        <v>1</v>
      </c>
      <c r="CV299" s="3" t="s">
        <v>1985</v>
      </c>
      <c r="CW299" s="3" t="s">
        <v>143</v>
      </c>
      <c r="CX299" s="3" t="s">
        <v>953</v>
      </c>
      <c r="CY299" s="3" t="s">
        <v>166</v>
      </c>
      <c r="CZ299" s="3" t="s">
        <v>506</v>
      </c>
      <c r="DA299" s="3" t="s">
        <v>2495</v>
      </c>
      <c r="DB299" s="3" t="s">
        <v>143</v>
      </c>
      <c r="DC299" s="3" t="s">
        <v>143</v>
      </c>
      <c r="DD299" s="3" t="s">
        <v>364</v>
      </c>
      <c r="DE299" s="3" t="s">
        <v>3601</v>
      </c>
      <c r="DF299" s="3" t="s">
        <v>6425</v>
      </c>
      <c r="DG299" s="3" t="s">
        <v>143</v>
      </c>
      <c r="DH299" s="3" t="s">
        <v>143</v>
      </c>
      <c r="DI299" s="3" t="s">
        <v>143</v>
      </c>
    </row>
    <row r="300" spans="1:113" s="3" customFormat="1" hidden="1" x14ac:dyDescent="0.2">
      <c r="A300" s="73">
        <v>45383</v>
      </c>
      <c r="B300" s="3" t="s">
        <v>15606</v>
      </c>
      <c r="C300" s="5">
        <v>129220</v>
      </c>
      <c r="D300" s="3" t="s">
        <v>9073</v>
      </c>
      <c r="E300" s="3" t="s">
        <v>164</v>
      </c>
      <c r="F300" s="7">
        <v>45391</v>
      </c>
      <c r="G300" s="3" t="s">
        <v>165</v>
      </c>
      <c r="H300" s="3" t="s">
        <v>166</v>
      </c>
      <c r="I300" s="95">
        <v>84.41</v>
      </c>
      <c r="J300" s="95">
        <v>84.41</v>
      </c>
      <c r="K300" s="71">
        <f t="shared" si="17"/>
        <v>3.9273050759057199E-3</v>
      </c>
      <c r="L300" s="3" t="s">
        <v>316</v>
      </c>
      <c r="M300" s="3" t="s">
        <v>7145</v>
      </c>
      <c r="N300" s="3" t="s">
        <v>960</v>
      </c>
      <c r="O300" s="3" t="s">
        <v>318</v>
      </c>
      <c r="P300" s="6" t="s">
        <v>879</v>
      </c>
      <c r="Q300" s="3" t="s">
        <v>170</v>
      </c>
      <c r="R300" s="3" t="s">
        <v>9177</v>
      </c>
      <c r="S300" s="3" t="s">
        <v>9178</v>
      </c>
      <c r="T300" s="3" t="s">
        <v>135</v>
      </c>
      <c r="U300" s="3" t="s">
        <v>135</v>
      </c>
      <c r="V300" s="3" t="s">
        <v>136</v>
      </c>
      <c r="W300" s="3" t="s">
        <v>137</v>
      </c>
      <c r="X300" s="3" t="s">
        <v>2483</v>
      </c>
      <c r="Y300" s="3" t="s">
        <v>9179</v>
      </c>
      <c r="Z300" s="3" t="s">
        <v>9180</v>
      </c>
      <c r="AA300" s="3" t="s">
        <v>139</v>
      </c>
      <c r="AB300" s="3" t="s">
        <v>323</v>
      </c>
      <c r="AC300" s="3" t="s">
        <v>5272</v>
      </c>
      <c r="AD300" s="3" t="s">
        <v>143</v>
      </c>
      <c r="AE300" s="3" t="s">
        <v>9181</v>
      </c>
      <c r="AF300" s="3" t="s">
        <v>143</v>
      </c>
      <c r="AG300" s="3" t="s">
        <v>235</v>
      </c>
      <c r="AH300" s="3" t="s">
        <v>141</v>
      </c>
      <c r="AI300" s="3" t="s">
        <v>143</v>
      </c>
      <c r="AJ300" s="3" t="s">
        <v>9181</v>
      </c>
      <c r="AK300" s="3" t="s">
        <v>207</v>
      </c>
      <c r="AL300" s="3" t="s">
        <v>143</v>
      </c>
      <c r="AM300" s="3" t="s">
        <v>9181</v>
      </c>
      <c r="AN300" s="3" t="s">
        <v>174</v>
      </c>
      <c r="AO300" s="3" t="s">
        <v>324</v>
      </c>
      <c r="AP300" s="3" t="s">
        <v>325</v>
      </c>
      <c r="AQ300" s="3" t="s">
        <v>326</v>
      </c>
      <c r="AR300" s="3" t="s">
        <v>178</v>
      </c>
      <c r="AS300" s="3" t="s">
        <v>179</v>
      </c>
      <c r="AT300" s="3" t="s">
        <v>327</v>
      </c>
      <c r="AU300" s="3" t="s">
        <v>328</v>
      </c>
      <c r="AV300" s="3" t="s">
        <v>145</v>
      </c>
      <c r="AW300" s="3" t="s">
        <v>146</v>
      </c>
      <c r="AX300" s="3" t="s">
        <v>972</v>
      </c>
      <c r="AY300" s="3" t="s">
        <v>148</v>
      </c>
      <c r="AZ300" s="3" t="s">
        <v>139</v>
      </c>
      <c r="BA300" s="3" t="s">
        <v>149</v>
      </c>
      <c r="BB300" s="3" t="s">
        <v>150</v>
      </c>
      <c r="BC300" s="3" t="s">
        <v>156</v>
      </c>
      <c r="BD300" s="3" t="s">
        <v>157</v>
      </c>
      <c r="BE300" s="3" t="s">
        <v>303</v>
      </c>
      <c r="BF300" s="3" t="s">
        <v>9180</v>
      </c>
      <c r="BG300" s="3" t="s">
        <v>5272</v>
      </c>
      <c r="BH300" s="3" t="s">
        <v>170</v>
      </c>
      <c r="BI300" s="3" t="s">
        <v>9182</v>
      </c>
      <c r="BJ300" s="3" t="s">
        <v>143</v>
      </c>
      <c r="BK300" s="3" t="s">
        <v>136</v>
      </c>
      <c r="BL300" s="3" t="s">
        <v>143</v>
      </c>
      <c r="BM300" s="3" t="s">
        <v>160</v>
      </c>
      <c r="BN300" s="3" t="s">
        <v>160</v>
      </c>
      <c r="BO300" s="3" t="s">
        <v>143</v>
      </c>
      <c r="BP300" s="3" t="s">
        <v>143</v>
      </c>
      <c r="BQ300" s="3" t="s">
        <v>189</v>
      </c>
      <c r="BR300" s="3" t="s">
        <v>5352</v>
      </c>
      <c r="BS300" s="3" t="s">
        <v>162</v>
      </c>
      <c r="BT300" s="3" t="s">
        <v>9181</v>
      </c>
      <c r="BU300" s="3" t="s">
        <v>9181</v>
      </c>
      <c r="BV300" s="3" t="s">
        <v>135</v>
      </c>
      <c r="BW300" s="3" t="s">
        <v>135</v>
      </c>
      <c r="BX300" s="3" t="s">
        <v>135</v>
      </c>
      <c r="BY300" s="3" t="s">
        <v>148</v>
      </c>
      <c r="BZ300" s="3" t="s">
        <v>9084</v>
      </c>
      <c r="CA300" s="3" t="s">
        <v>174</v>
      </c>
      <c r="CB300" s="3" t="s">
        <v>143</v>
      </c>
      <c r="CC300" s="3" t="s">
        <v>143</v>
      </c>
      <c r="CD300" s="3" t="s">
        <v>143</v>
      </c>
      <c r="CE300" s="3" t="s">
        <v>9183</v>
      </c>
      <c r="CF300" s="3" t="s">
        <v>2261</v>
      </c>
      <c r="CG300" s="3" t="s">
        <v>2261</v>
      </c>
      <c r="CH300" s="3" t="s">
        <v>143</v>
      </c>
      <c r="CI300" s="3" t="s">
        <v>143</v>
      </c>
      <c r="CJ300" s="3" t="s">
        <v>5272</v>
      </c>
      <c r="CK300" s="3" t="s">
        <v>143</v>
      </c>
      <c r="CL300" s="3" t="s">
        <v>143</v>
      </c>
      <c r="CM300" s="3" t="s">
        <v>143</v>
      </c>
      <c r="CN300" s="3" t="s">
        <v>143</v>
      </c>
      <c r="CO300" s="3" t="s">
        <v>143</v>
      </c>
      <c r="CP300" s="3" t="s">
        <v>143</v>
      </c>
      <c r="CQ300" s="3" t="s">
        <v>143</v>
      </c>
      <c r="CR300" s="3" t="s">
        <v>143</v>
      </c>
      <c r="CS300" s="3" t="s">
        <v>1</v>
      </c>
      <c r="CT300" s="3" t="s">
        <v>143</v>
      </c>
      <c r="CU300" s="3" t="s">
        <v>1</v>
      </c>
      <c r="CV300" s="3" t="s">
        <v>1985</v>
      </c>
      <c r="CW300" s="3" t="s">
        <v>1985</v>
      </c>
      <c r="CX300" s="3" t="s">
        <v>316</v>
      </c>
      <c r="CY300" s="3" t="s">
        <v>166</v>
      </c>
      <c r="CZ300" s="3" t="s">
        <v>136</v>
      </c>
      <c r="DA300" s="3" t="s">
        <v>1986</v>
      </c>
      <c r="DB300" s="3" t="s">
        <v>143</v>
      </c>
      <c r="DC300" s="3" t="s">
        <v>143</v>
      </c>
      <c r="DD300" s="3" t="s">
        <v>164</v>
      </c>
      <c r="DE300" s="3" t="s">
        <v>3601</v>
      </c>
      <c r="DF300" s="3" t="s">
        <v>6425</v>
      </c>
      <c r="DG300" s="3" t="s">
        <v>143</v>
      </c>
      <c r="DH300" s="3" t="s">
        <v>143</v>
      </c>
      <c r="DI300" s="3" t="s">
        <v>143</v>
      </c>
    </row>
    <row r="301" spans="1:113" s="3" customFormat="1" hidden="1" x14ac:dyDescent="0.2">
      <c r="A301" s="73">
        <v>45383</v>
      </c>
      <c r="B301" s="3" t="s">
        <v>12737</v>
      </c>
      <c r="C301" s="97">
        <v>129235</v>
      </c>
      <c r="D301" s="3" t="s">
        <v>8276</v>
      </c>
      <c r="E301" s="3" t="s">
        <v>190</v>
      </c>
      <c r="F301" s="7">
        <v>45391</v>
      </c>
      <c r="G301" s="3" t="s">
        <v>165</v>
      </c>
      <c r="H301" s="3" t="s">
        <v>166</v>
      </c>
      <c r="I301" s="8">
        <f t="shared" ref="I301:I305" si="21">J301</f>
        <v>480</v>
      </c>
      <c r="J301" s="95">
        <v>480</v>
      </c>
      <c r="K301" s="71">
        <f t="shared" si="17"/>
        <v>2.233273825891181E-2</v>
      </c>
      <c r="L301" s="3" t="s">
        <v>8531</v>
      </c>
      <c r="M301" s="3" t="s">
        <v>7145</v>
      </c>
      <c r="N301" s="3" t="s">
        <v>219</v>
      </c>
      <c r="O301" s="3" t="s">
        <v>9064</v>
      </c>
      <c r="P301" s="6" t="s">
        <v>9184</v>
      </c>
      <c r="Q301" s="3" t="s">
        <v>530</v>
      </c>
      <c r="R301" s="3" t="s">
        <v>9185</v>
      </c>
      <c r="S301" s="3" t="s">
        <v>2588</v>
      </c>
      <c r="T301" s="3" t="s">
        <v>135</v>
      </c>
      <c r="U301" s="3" t="s">
        <v>135</v>
      </c>
      <c r="V301" s="3" t="s">
        <v>136</v>
      </c>
      <c r="W301" s="3" t="s">
        <v>137</v>
      </c>
      <c r="X301" s="3" t="s">
        <v>6653</v>
      </c>
      <c r="Y301" s="3" t="s">
        <v>9186</v>
      </c>
      <c r="Z301" s="3" t="s">
        <v>9187</v>
      </c>
      <c r="AA301" s="3" t="s">
        <v>139</v>
      </c>
      <c r="AB301" s="3" t="s">
        <v>323</v>
      </c>
      <c r="AC301" s="3" t="s">
        <v>5272</v>
      </c>
      <c r="AD301" s="3" t="s">
        <v>143</v>
      </c>
      <c r="AE301" s="3" t="s">
        <v>5272</v>
      </c>
      <c r="AF301" s="3" t="s">
        <v>143</v>
      </c>
      <c r="AG301" s="3" t="s">
        <v>235</v>
      </c>
      <c r="AH301" s="3" t="s">
        <v>141</v>
      </c>
      <c r="AI301" s="3" t="s">
        <v>143</v>
      </c>
      <c r="AJ301" s="3" t="s">
        <v>143</v>
      </c>
      <c r="AK301" s="3" t="s">
        <v>142</v>
      </c>
      <c r="AL301" s="3" t="s">
        <v>143</v>
      </c>
      <c r="AM301" s="3" t="s">
        <v>7390</v>
      </c>
      <c r="AN301" s="3" t="s">
        <v>143</v>
      </c>
      <c r="AO301" s="3" t="s">
        <v>8537</v>
      </c>
      <c r="AP301" s="3" t="s">
        <v>534</v>
      </c>
      <c r="AQ301" s="3" t="s">
        <v>309</v>
      </c>
      <c r="AR301" s="3" t="s">
        <v>148</v>
      </c>
      <c r="AS301" s="3" t="s">
        <v>139</v>
      </c>
      <c r="AT301" s="3" t="s">
        <v>154</v>
      </c>
      <c r="AU301" s="3" t="s">
        <v>2261</v>
      </c>
      <c r="AV301" s="3" t="s">
        <v>234</v>
      </c>
      <c r="AW301" s="3" t="s">
        <v>165</v>
      </c>
      <c r="AX301" s="3" t="s">
        <v>235</v>
      </c>
      <c r="AY301" s="3" t="s">
        <v>148</v>
      </c>
      <c r="AZ301" s="3" t="s">
        <v>139</v>
      </c>
      <c r="BA301" s="3" t="s">
        <v>875</v>
      </c>
      <c r="BB301" s="3" t="s">
        <v>150</v>
      </c>
      <c r="BC301" s="3" t="s">
        <v>156</v>
      </c>
      <c r="BD301" s="3" t="s">
        <v>157</v>
      </c>
      <c r="BE301" s="3" t="s">
        <v>303</v>
      </c>
      <c r="BF301" s="3" t="s">
        <v>9188</v>
      </c>
      <c r="BG301" s="3" t="s">
        <v>5272</v>
      </c>
      <c r="BH301" s="3" t="s">
        <v>143</v>
      </c>
      <c r="BI301" s="3" t="s">
        <v>143</v>
      </c>
      <c r="BJ301" s="3" t="s">
        <v>143</v>
      </c>
      <c r="BK301" s="3" t="s">
        <v>8538</v>
      </c>
      <c r="BL301" s="3" t="s">
        <v>143</v>
      </c>
      <c r="BM301" s="3" t="s">
        <v>160</v>
      </c>
      <c r="BN301" s="3" t="s">
        <v>143</v>
      </c>
      <c r="BO301" s="3" t="s">
        <v>143</v>
      </c>
      <c r="BP301" s="3" t="s">
        <v>143</v>
      </c>
      <c r="BQ301" s="3" t="s">
        <v>9189</v>
      </c>
      <c r="BR301" s="3" t="s">
        <v>5352</v>
      </c>
      <c r="BS301" s="3" t="s">
        <v>162</v>
      </c>
      <c r="BT301" s="3" t="s">
        <v>7390</v>
      </c>
      <c r="BU301" s="3" t="s">
        <v>7390</v>
      </c>
      <c r="BV301" s="3" t="s">
        <v>135</v>
      </c>
      <c r="BW301" s="3" t="s">
        <v>135</v>
      </c>
      <c r="BX301" s="3" t="s">
        <v>135</v>
      </c>
      <c r="BY301" s="3" t="s">
        <v>148</v>
      </c>
      <c r="BZ301" s="3" t="s">
        <v>8539</v>
      </c>
      <c r="CA301" s="3" t="s">
        <v>174</v>
      </c>
      <c r="CB301" s="3" t="s">
        <v>143</v>
      </c>
      <c r="CC301" s="3" t="s">
        <v>143</v>
      </c>
      <c r="CD301" s="3" t="s">
        <v>143</v>
      </c>
      <c r="CE301" s="3" t="s">
        <v>143</v>
      </c>
      <c r="CF301" s="3" t="s">
        <v>2261</v>
      </c>
      <c r="CG301" s="3" t="s">
        <v>143</v>
      </c>
      <c r="CH301" s="3" t="s">
        <v>143</v>
      </c>
      <c r="CI301" s="3" t="s">
        <v>143</v>
      </c>
      <c r="CJ301" s="3" t="s">
        <v>5272</v>
      </c>
      <c r="CK301" s="3" t="s">
        <v>143</v>
      </c>
      <c r="CL301" s="3" t="s">
        <v>143</v>
      </c>
      <c r="CM301" s="3" t="s">
        <v>143</v>
      </c>
      <c r="CN301" s="3" t="s">
        <v>143</v>
      </c>
      <c r="CO301" s="3" t="s">
        <v>143</v>
      </c>
      <c r="CP301" s="3" t="s">
        <v>143</v>
      </c>
      <c r="CQ301" s="3" t="s">
        <v>143</v>
      </c>
      <c r="CR301" s="3" t="s">
        <v>143</v>
      </c>
      <c r="CS301" s="3" t="s">
        <v>1</v>
      </c>
      <c r="CT301" s="3" t="s">
        <v>143</v>
      </c>
      <c r="CU301" s="3" t="s">
        <v>1</v>
      </c>
      <c r="CV301" s="3" t="s">
        <v>1985</v>
      </c>
      <c r="CW301" s="3" t="s">
        <v>143</v>
      </c>
      <c r="CX301" s="3" t="s">
        <v>8531</v>
      </c>
      <c r="CY301" s="3" t="s">
        <v>166</v>
      </c>
      <c r="CZ301" s="3" t="s">
        <v>8538</v>
      </c>
      <c r="DA301" s="3" t="s">
        <v>1989</v>
      </c>
      <c r="DB301" s="3" t="s">
        <v>9190</v>
      </c>
      <c r="DC301" s="3" t="s">
        <v>6653</v>
      </c>
      <c r="DD301" s="3" t="s">
        <v>190</v>
      </c>
      <c r="DE301" s="3" t="s">
        <v>3601</v>
      </c>
      <c r="DF301" s="3" t="s">
        <v>6425</v>
      </c>
      <c r="DG301" s="3" t="s">
        <v>143</v>
      </c>
      <c r="DH301" s="3" t="s">
        <v>143</v>
      </c>
      <c r="DI301" s="3" t="s">
        <v>143</v>
      </c>
    </row>
    <row r="302" spans="1:113" s="3" customFormat="1" hidden="1" x14ac:dyDescent="0.2">
      <c r="A302" s="73">
        <v>45383</v>
      </c>
      <c r="B302" s="3" t="s">
        <v>11</v>
      </c>
      <c r="C302" s="94">
        <v>129468</v>
      </c>
      <c r="D302" s="3" t="s">
        <v>5860</v>
      </c>
      <c r="E302" s="3" t="s">
        <v>190</v>
      </c>
      <c r="F302" s="7">
        <v>45392</v>
      </c>
      <c r="G302" s="3" t="s">
        <v>165</v>
      </c>
      <c r="H302" s="3" t="s">
        <v>166</v>
      </c>
      <c r="I302" s="8">
        <f t="shared" si="21"/>
        <v>56</v>
      </c>
      <c r="J302" s="95">
        <v>56</v>
      </c>
      <c r="K302" s="71">
        <f t="shared" si="17"/>
        <v>2.6054861302063775E-3</v>
      </c>
      <c r="L302" s="3" t="s">
        <v>258</v>
      </c>
      <c r="M302" s="3" t="s">
        <v>7145</v>
      </c>
      <c r="N302" s="3" t="s">
        <v>219</v>
      </c>
      <c r="O302" s="3" t="s">
        <v>9191</v>
      </c>
      <c r="P302" s="6" t="s">
        <v>921</v>
      </c>
      <c r="Q302" s="3" t="s">
        <v>170</v>
      </c>
      <c r="R302" s="3" t="s">
        <v>9192</v>
      </c>
      <c r="S302" s="3" t="s">
        <v>9193</v>
      </c>
      <c r="T302" s="3" t="s">
        <v>135</v>
      </c>
      <c r="U302" s="3" t="s">
        <v>135</v>
      </c>
      <c r="V302" s="3" t="s">
        <v>136</v>
      </c>
      <c r="W302" s="3" t="s">
        <v>137</v>
      </c>
      <c r="X302" s="3" t="s">
        <v>225</v>
      </c>
      <c r="Y302" s="3" t="s">
        <v>9194</v>
      </c>
      <c r="Z302" s="3" t="s">
        <v>9195</v>
      </c>
      <c r="AA302" s="3" t="s">
        <v>139</v>
      </c>
      <c r="AB302" s="3" t="s">
        <v>323</v>
      </c>
      <c r="AC302" s="3" t="s">
        <v>5272</v>
      </c>
      <c r="AD302" s="3" t="s">
        <v>143</v>
      </c>
      <c r="AE302" s="3" t="s">
        <v>5272</v>
      </c>
      <c r="AF302" s="3" t="s">
        <v>143</v>
      </c>
      <c r="AG302" s="3" t="s">
        <v>235</v>
      </c>
      <c r="AH302" s="3" t="s">
        <v>141</v>
      </c>
      <c r="AI302" s="3" t="s">
        <v>143</v>
      </c>
      <c r="AJ302" s="3" t="s">
        <v>143</v>
      </c>
      <c r="AK302" s="3" t="s">
        <v>142</v>
      </c>
      <c r="AL302" s="3" t="s">
        <v>9196</v>
      </c>
      <c r="AM302" s="3" t="s">
        <v>9197</v>
      </c>
      <c r="AN302" s="3" t="s">
        <v>143</v>
      </c>
      <c r="AO302" s="3" t="s">
        <v>9198</v>
      </c>
      <c r="AP302" s="3" t="s">
        <v>1978</v>
      </c>
      <c r="AQ302" s="3" t="s">
        <v>9199</v>
      </c>
      <c r="AR302" s="3" t="s">
        <v>178</v>
      </c>
      <c r="AS302" s="3" t="s">
        <v>179</v>
      </c>
      <c r="AT302" s="3" t="s">
        <v>1605</v>
      </c>
      <c r="AU302" s="3" t="s">
        <v>9200</v>
      </c>
      <c r="AV302" s="3" t="s">
        <v>234</v>
      </c>
      <c r="AW302" s="3" t="s">
        <v>165</v>
      </c>
      <c r="AX302" s="3" t="s">
        <v>235</v>
      </c>
      <c r="AY302" s="3" t="s">
        <v>148</v>
      </c>
      <c r="AZ302" s="3" t="s">
        <v>139</v>
      </c>
      <c r="BA302" s="3" t="s">
        <v>875</v>
      </c>
      <c r="BB302" s="3" t="s">
        <v>150</v>
      </c>
      <c r="BC302" s="3" t="s">
        <v>156</v>
      </c>
      <c r="BD302" s="3" t="s">
        <v>157</v>
      </c>
      <c r="BE302" s="3" t="s">
        <v>303</v>
      </c>
      <c r="BF302" s="3" t="s">
        <v>9201</v>
      </c>
      <c r="BG302" s="3" t="s">
        <v>5272</v>
      </c>
      <c r="BH302" s="3" t="s">
        <v>143</v>
      </c>
      <c r="BI302" s="3" t="s">
        <v>143</v>
      </c>
      <c r="BJ302" s="3" t="s">
        <v>143</v>
      </c>
      <c r="BK302" s="3" t="s">
        <v>136</v>
      </c>
      <c r="BL302" s="3" t="s">
        <v>143</v>
      </c>
      <c r="BM302" s="3" t="s">
        <v>160</v>
      </c>
      <c r="BN302" s="3" t="s">
        <v>143</v>
      </c>
      <c r="BO302" s="3" t="s">
        <v>364</v>
      </c>
      <c r="BP302" s="3" t="s">
        <v>143</v>
      </c>
      <c r="BQ302" s="3" t="s">
        <v>9202</v>
      </c>
      <c r="BR302" s="3" t="s">
        <v>5352</v>
      </c>
      <c r="BS302" s="3" t="s">
        <v>162</v>
      </c>
      <c r="BT302" s="3" t="s">
        <v>9197</v>
      </c>
      <c r="BU302" s="3" t="s">
        <v>9197</v>
      </c>
      <c r="BV302" s="3" t="s">
        <v>135</v>
      </c>
      <c r="BW302" s="3" t="s">
        <v>135</v>
      </c>
      <c r="BX302" s="3" t="s">
        <v>135</v>
      </c>
      <c r="BY302" s="3" t="s">
        <v>148</v>
      </c>
      <c r="BZ302" s="3" t="s">
        <v>9203</v>
      </c>
      <c r="CA302" s="3" t="s">
        <v>174</v>
      </c>
      <c r="CB302" s="3" t="s">
        <v>143</v>
      </c>
      <c r="CC302" s="3" t="s">
        <v>143</v>
      </c>
      <c r="CD302" s="3" t="s">
        <v>143</v>
      </c>
      <c r="CE302" s="3" t="s">
        <v>143</v>
      </c>
      <c r="CF302" s="3" t="s">
        <v>2261</v>
      </c>
      <c r="CG302" s="3" t="s">
        <v>143</v>
      </c>
      <c r="CH302" s="3" t="s">
        <v>143</v>
      </c>
      <c r="CI302" s="3" t="s">
        <v>143</v>
      </c>
      <c r="CJ302" s="3" t="s">
        <v>5272</v>
      </c>
      <c r="CK302" s="3" t="s">
        <v>143</v>
      </c>
      <c r="CL302" s="3" t="s">
        <v>143</v>
      </c>
      <c r="CM302" s="3" t="s">
        <v>143</v>
      </c>
      <c r="CN302" s="3" t="s">
        <v>143</v>
      </c>
      <c r="CO302" s="3" t="s">
        <v>143</v>
      </c>
      <c r="CP302" s="3" t="s">
        <v>143</v>
      </c>
      <c r="CQ302" s="3" t="s">
        <v>143</v>
      </c>
      <c r="CR302" s="3" t="s">
        <v>143</v>
      </c>
      <c r="CS302" s="3" t="s">
        <v>1</v>
      </c>
      <c r="CT302" s="3" t="s">
        <v>143</v>
      </c>
      <c r="CU302" s="3" t="s">
        <v>1</v>
      </c>
      <c r="CV302" s="3" t="s">
        <v>1985</v>
      </c>
      <c r="CW302" s="3" t="s">
        <v>143</v>
      </c>
      <c r="CX302" s="3" t="s">
        <v>258</v>
      </c>
      <c r="CY302" s="3" t="s">
        <v>166</v>
      </c>
      <c r="CZ302" s="3" t="s">
        <v>136</v>
      </c>
      <c r="DA302" s="3" t="s">
        <v>1989</v>
      </c>
      <c r="DB302" s="3" t="s">
        <v>8833</v>
      </c>
      <c r="DC302" s="3" t="s">
        <v>225</v>
      </c>
      <c r="DD302" s="3" t="s">
        <v>364</v>
      </c>
      <c r="DE302" s="3" t="s">
        <v>3601</v>
      </c>
      <c r="DF302" s="3" t="s">
        <v>1515</v>
      </c>
      <c r="DG302" s="3" t="s">
        <v>143</v>
      </c>
      <c r="DH302" s="3" t="s">
        <v>143</v>
      </c>
      <c r="DI302" s="3" t="s">
        <v>143</v>
      </c>
    </row>
    <row r="303" spans="1:113" s="3" customFormat="1" hidden="1" x14ac:dyDescent="0.2">
      <c r="A303" s="73">
        <v>45383</v>
      </c>
      <c r="B303" s="3" t="s">
        <v>12718</v>
      </c>
      <c r="C303" s="96">
        <v>129222</v>
      </c>
      <c r="D303" s="3" t="s">
        <v>8389</v>
      </c>
      <c r="E303" s="3" t="s">
        <v>364</v>
      </c>
      <c r="F303" s="7">
        <v>45392</v>
      </c>
      <c r="G303" s="3" t="s">
        <v>165</v>
      </c>
      <c r="H303" s="3" t="s">
        <v>166</v>
      </c>
      <c r="I303" s="8">
        <f t="shared" si="21"/>
        <v>717</v>
      </c>
      <c r="J303" s="95">
        <v>717</v>
      </c>
      <c r="K303" s="71">
        <f t="shared" si="17"/>
        <v>3.3359527774249512E-2</v>
      </c>
      <c r="L303" s="3" t="s">
        <v>953</v>
      </c>
      <c r="M303" s="3" t="s">
        <v>7145</v>
      </c>
      <c r="N303" s="3" t="s">
        <v>1056</v>
      </c>
      <c r="O303" s="3" t="s">
        <v>9204</v>
      </c>
      <c r="P303" s="6" t="s">
        <v>2118</v>
      </c>
      <c r="Q303" s="3" t="s">
        <v>2863</v>
      </c>
      <c r="R303" s="3" t="s">
        <v>143</v>
      </c>
      <c r="S303" s="3" t="s">
        <v>9205</v>
      </c>
      <c r="T303" s="3" t="s">
        <v>135</v>
      </c>
      <c r="U303" s="3" t="s">
        <v>135</v>
      </c>
      <c r="V303" s="3" t="s">
        <v>506</v>
      </c>
      <c r="W303" s="3" t="s">
        <v>137</v>
      </c>
      <c r="X303" s="3" t="s">
        <v>173</v>
      </c>
      <c r="Y303" s="3" t="s">
        <v>9206</v>
      </c>
      <c r="Z303" s="3" t="s">
        <v>9207</v>
      </c>
      <c r="AA303" s="3" t="s">
        <v>139</v>
      </c>
      <c r="AB303" s="3" t="s">
        <v>226</v>
      </c>
      <c r="AC303" s="3" t="s">
        <v>5272</v>
      </c>
      <c r="AD303" s="3" t="s">
        <v>143</v>
      </c>
      <c r="AE303" s="3" t="s">
        <v>5272</v>
      </c>
      <c r="AF303" s="3" t="s">
        <v>143</v>
      </c>
      <c r="AG303" s="3" t="s">
        <v>235</v>
      </c>
      <c r="AH303" s="3" t="s">
        <v>141</v>
      </c>
      <c r="AI303" s="3" t="s">
        <v>143</v>
      </c>
      <c r="AJ303" s="3" t="s">
        <v>143</v>
      </c>
      <c r="AK303" s="3" t="s">
        <v>207</v>
      </c>
      <c r="AL303" s="3" t="s">
        <v>143</v>
      </c>
      <c r="AM303" s="3" t="s">
        <v>9208</v>
      </c>
      <c r="AN303" s="3" t="s">
        <v>143</v>
      </c>
      <c r="AO303" s="3" t="s">
        <v>1843</v>
      </c>
      <c r="AP303" s="3" t="s">
        <v>1844</v>
      </c>
      <c r="AQ303" s="3" t="s">
        <v>9209</v>
      </c>
      <c r="AR303" s="3" t="s">
        <v>1846</v>
      </c>
      <c r="AS303" s="3" t="s">
        <v>231</v>
      </c>
      <c r="AT303" s="3" t="s">
        <v>1847</v>
      </c>
      <c r="AU303" s="3" t="s">
        <v>1848</v>
      </c>
      <c r="AV303" s="3" t="s">
        <v>145</v>
      </c>
      <c r="AW303" s="3" t="s">
        <v>146</v>
      </c>
      <c r="AX303" s="3" t="s">
        <v>1060</v>
      </c>
      <c r="AY303" s="3" t="s">
        <v>148</v>
      </c>
      <c r="AZ303" s="3" t="s">
        <v>139</v>
      </c>
      <c r="BA303" s="3" t="s">
        <v>149</v>
      </c>
      <c r="BB303" s="3" t="s">
        <v>150</v>
      </c>
      <c r="BC303" s="3" t="s">
        <v>156</v>
      </c>
      <c r="BD303" s="3" t="s">
        <v>276</v>
      </c>
      <c r="BE303" s="3" t="s">
        <v>143</v>
      </c>
      <c r="BF303" s="3" t="s">
        <v>143</v>
      </c>
      <c r="BG303" s="3" t="s">
        <v>5272</v>
      </c>
      <c r="BH303" s="3" t="s">
        <v>143</v>
      </c>
      <c r="BI303" s="3" t="s">
        <v>143</v>
      </c>
      <c r="BJ303" s="3" t="s">
        <v>143</v>
      </c>
      <c r="BK303" s="3" t="s">
        <v>506</v>
      </c>
      <c r="BL303" s="3" t="s">
        <v>143</v>
      </c>
      <c r="BM303" s="3" t="s">
        <v>160</v>
      </c>
      <c r="BN303" s="3" t="s">
        <v>143</v>
      </c>
      <c r="BO303" s="3" t="s">
        <v>364</v>
      </c>
      <c r="BP303" s="3" t="s">
        <v>143</v>
      </c>
      <c r="BQ303" s="3" t="s">
        <v>143</v>
      </c>
      <c r="BR303" s="3" t="s">
        <v>5272</v>
      </c>
      <c r="BS303" s="3" t="s">
        <v>1553</v>
      </c>
      <c r="BT303" s="3" t="s">
        <v>9208</v>
      </c>
      <c r="BU303" s="3" t="s">
        <v>9208</v>
      </c>
      <c r="BV303" s="3" t="s">
        <v>135</v>
      </c>
      <c r="BW303" s="3" t="s">
        <v>135</v>
      </c>
      <c r="BX303" s="3" t="s">
        <v>135</v>
      </c>
      <c r="BY303" s="3" t="s">
        <v>148</v>
      </c>
      <c r="BZ303" s="3" t="s">
        <v>5177</v>
      </c>
      <c r="CA303" s="3" t="s">
        <v>174</v>
      </c>
      <c r="CB303" s="3" t="s">
        <v>143</v>
      </c>
      <c r="CC303" s="3" t="s">
        <v>143</v>
      </c>
      <c r="CD303" s="3" t="s">
        <v>143</v>
      </c>
      <c r="CE303" s="3" t="s">
        <v>9210</v>
      </c>
      <c r="CF303" s="3" t="s">
        <v>2261</v>
      </c>
      <c r="CG303" s="3" t="s">
        <v>143</v>
      </c>
      <c r="CH303" s="3" t="s">
        <v>143</v>
      </c>
      <c r="CI303" s="3" t="s">
        <v>143</v>
      </c>
      <c r="CJ303" s="3" t="s">
        <v>5272</v>
      </c>
      <c r="CK303" s="3" t="s">
        <v>143</v>
      </c>
      <c r="CL303" s="3" t="s">
        <v>143</v>
      </c>
      <c r="CM303" s="3" t="s">
        <v>143</v>
      </c>
      <c r="CN303" s="3" t="s">
        <v>143</v>
      </c>
      <c r="CO303" s="3" t="s">
        <v>9211</v>
      </c>
      <c r="CP303" s="3" t="s">
        <v>143</v>
      </c>
      <c r="CQ303" s="3" t="s">
        <v>143</v>
      </c>
      <c r="CR303" s="3" t="s">
        <v>143</v>
      </c>
      <c r="CS303" s="3" t="s">
        <v>1</v>
      </c>
      <c r="CT303" s="3" t="s">
        <v>143</v>
      </c>
      <c r="CU303" s="3" t="s">
        <v>1</v>
      </c>
      <c r="CV303" s="3" t="s">
        <v>2092</v>
      </c>
      <c r="CW303" s="3" t="s">
        <v>143</v>
      </c>
      <c r="CX303" s="3" t="s">
        <v>953</v>
      </c>
      <c r="CY303" s="3" t="s">
        <v>166</v>
      </c>
      <c r="CZ303" s="3" t="s">
        <v>506</v>
      </c>
      <c r="DA303" s="3" t="s">
        <v>2495</v>
      </c>
      <c r="DB303" s="3" t="s">
        <v>143</v>
      </c>
      <c r="DC303" s="3" t="s">
        <v>143</v>
      </c>
      <c r="DD303" s="3" t="s">
        <v>364</v>
      </c>
      <c r="DE303" s="3" t="s">
        <v>3601</v>
      </c>
      <c r="DF303" s="3" t="s">
        <v>1515</v>
      </c>
      <c r="DG303" s="3" t="s">
        <v>143</v>
      </c>
      <c r="DH303" s="3" t="s">
        <v>9212</v>
      </c>
      <c r="DI303" s="3" t="s">
        <v>143</v>
      </c>
    </row>
    <row r="304" spans="1:113" s="3" customFormat="1" ht="25.5" hidden="1" x14ac:dyDescent="0.2">
      <c r="A304" s="73">
        <v>45383</v>
      </c>
      <c r="B304" s="3" t="s">
        <v>12718</v>
      </c>
      <c r="C304" s="5">
        <v>129326</v>
      </c>
      <c r="D304" s="3" t="s">
        <v>8920</v>
      </c>
      <c r="E304" s="3" t="s">
        <v>373</v>
      </c>
      <c r="F304" s="7">
        <v>45393</v>
      </c>
      <c r="G304" s="3" t="s">
        <v>257</v>
      </c>
      <c r="H304" s="3" t="s">
        <v>166</v>
      </c>
      <c r="I304" s="8">
        <f t="shared" si="21"/>
        <v>1393.65</v>
      </c>
      <c r="J304" s="95">
        <v>1393.65</v>
      </c>
      <c r="K304" s="71">
        <f t="shared" si="17"/>
        <v>6.4841709738609254E-2</v>
      </c>
      <c r="L304" s="3" t="s">
        <v>374</v>
      </c>
      <c r="M304" s="3" t="s">
        <v>7246</v>
      </c>
      <c r="N304" s="3" t="s">
        <v>980</v>
      </c>
      <c r="O304" s="3" t="s">
        <v>6156</v>
      </c>
      <c r="P304" s="6" t="s">
        <v>6993</v>
      </c>
      <c r="Q304" s="3" t="s">
        <v>170</v>
      </c>
      <c r="R304" s="3" t="s">
        <v>143</v>
      </c>
      <c r="S304" s="3" t="s">
        <v>9213</v>
      </c>
      <c r="T304" s="3" t="s">
        <v>135</v>
      </c>
      <c r="U304" s="3" t="s">
        <v>135</v>
      </c>
      <c r="V304" s="3" t="s">
        <v>506</v>
      </c>
      <c r="W304" s="3" t="s">
        <v>137</v>
      </c>
      <c r="X304" s="3" t="s">
        <v>4976</v>
      </c>
      <c r="Y304" s="3" t="s">
        <v>9214</v>
      </c>
      <c r="Z304" s="3" t="s">
        <v>9215</v>
      </c>
      <c r="AA304" s="3" t="s">
        <v>139</v>
      </c>
      <c r="AB304" s="3" t="s">
        <v>226</v>
      </c>
      <c r="AC304" s="3" t="s">
        <v>5272</v>
      </c>
      <c r="AD304" s="3" t="s">
        <v>143</v>
      </c>
      <c r="AE304" s="3" t="s">
        <v>5272</v>
      </c>
      <c r="AF304" s="3" t="s">
        <v>9216</v>
      </c>
      <c r="AG304" s="3" t="s">
        <v>5675</v>
      </c>
      <c r="AH304" s="3" t="s">
        <v>265</v>
      </c>
      <c r="AI304" s="3" t="s">
        <v>143</v>
      </c>
      <c r="AJ304" s="3" t="s">
        <v>143</v>
      </c>
      <c r="AK304" s="3" t="s">
        <v>207</v>
      </c>
      <c r="AL304" s="3" t="s">
        <v>143</v>
      </c>
      <c r="AM304" s="3" t="s">
        <v>9217</v>
      </c>
      <c r="AN304" s="3" t="s">
        <v>143</v>
      </c>
      <c r="AO304" s="3" t="s">
        <v>6163</v>
      </c>
      <c r="AP304" s="3" t="s">
        <v>6164</v>
      </c>
      <c r="AQ304" s="3" t="s">
        <v>6165</v>
      </c>
      <c r="AR304" s="3" t="s">
        <v>353</v>
      </c>
      <c r="AS304" s="3" t="s">
        <v>231</v>
      </c>
      <c r="AT304" s="3" t="s">
        <v>6166</v>
      </c>
      <c r="AU304" s="3" t="s">
        <v>6167</v>
      </c>
      <c r="AV304" s="3" t="s">
        <v>990</v>
      </c>
      <c r="AW304" s="3" t="s">
        <v>273</v>
      </c>
      <c r="AX304" s="3" t="s">
        <v>991</v>
      </c>
      <c r="AY304" s="3" t="s">
        <v>148</v>
      </c>
      <c r="AZ304" s="3" t="s">
        <v>139</v>
      </c>
      <c r="BA304" s="3" t="s">
        <v>154</v>
      </c>
      <c r="BB304" s="3" t="s">
        <v>992</v>
      </c>
      <c r="BC304" s="3" t="s">
        <v>156</v>
      </c>
      <c r="BD304" s="3" t="s">
        <v>157</v>
      </c>
      <c r="BE304" s="3" t="s">
        <v>143</v>
      </c>
      <c r="BF304" s="3" t="s">
        <v>143</v>
      </c>
      <c r="BG304" s="3" t="s">
        <v>5272</v>
      </c>
      <c r="BH304" s="3" t="s">
        <v>143</v>
      </c>
      <c r="BI304" s="3" t="s">
        <v>143</v>
      </c>
      <c r="BJ304" s="3" t="s">
        <v>143</v>
      </c>
      <c r="BK304" s="3" t="s">
        <v>136</v>
      </c>
      <c r="BL304" s="3" t="s">
        <v>143</v>
      </c>
      <c r="BM304" s="3" t="s">
        <v>200</v>
      </c>
      <c r="BN304" s="3" t="s">
        <v>143</v>
      </c>
      <c r="BO304" s="3" t="s">
        <v>373</v>
      </c>
      <c r="BP304" s="3" t="s">
        <v>143</v>
      </c>
      <c r="BQ304" s="3" t="s">
        <v>143</v>
      </c>
      <c r="BR304" s="3" t="s">
        <v>5272</v>
      </c>
      <c r="BS304" s="3" t="s">
        <v>5520</v>
      </c>
      <c r="BT304" s="3" t="s">
        <v>9218</v>
      </c>
      <c r="BU304" s="3" t="s">
        <v>9218</v>
      </c>
      <c r="BV304" s="3" t="s">
        <v>135</v>
      </c>
      <c r="BW304" s="3" t="s">
        <v>135</v>
      </c>
      <c r="BX304" s="3" t="s">
        <v>135</v>
      </c>
      <c r="BY304" s="3" t="s">
        <v>148</v>
      </c>
      <c r="BZ304" s="3" t="s">
        <v>1327</v>
      </c>
      <c r="CA304" s="3" t="s">
        <v>2415</v>
      </c>
      <c r="CB304" s="3" t="s">
        <v>143</v>
      </c>
      <c r="CC304" s="3" t="s">
        <v>143</v>
      </c>
      <c r="CD304" s="3" t="s">
        <v>143</v>
      </c>
      <c r="CE304" s="3" t="s">
        <v>9219</v>
      </c>
      <c r="CF304" s="3" t="s">
        <v>9220</v>
      </c>
      <c r="CG304" s="3" t="s">
        <v>143</v>
      </c>
      <c r="CH304" s="3" t="s">
        <v>143</v>
      </c>
      <c r="CI304" s="3" t="s">
        <v>143</v>
      </c>
      <c r="CJ304" s="3" t="s">
        <v>5272</v>
      </c>
      <c r="CK304" s="3" t="s">
        <v>143</v>
      </c>
      <c r="CL304" s="3" t="s">
        <v>143</v>
      </c>
      <c r="CM304" s="3" t="s">
        <v>143</v>
      </c>
      <c r="CN304" s="3" t="s">
        <v>143</v>
      </c>
      <c r="CO304" s="3" t="s">
        <v>143</v>
      </c>
      <c r="CP304" s="3" t="s">
        <v>143</v>
      </c>
      <c r="CQ304" s="3" t="s">
        <v>143</v>
      </c>
      <c r="CR304" s="3" t="s">
        <v>143</v>
      </c>
      <c r="CS304" s="3" t="s">
        <v>1</v>
      </c>
      <c r="CT304" s="3" t="s">
        <v>143</v>
      </c>
      <c r="CU304" s="3" t="s">
        <v>1</v>
      </c>
      <c r="CV304" s="3" t="s">
        <v>2092</v>
      </c>
      <c r="CW304" s="3" t="s">
        <v>143</v>
      </c>
      <c r="CX304" s="3" t="s">
        <v>374</v>
      </c>
      <c r="CY304" s="3" t="s">
        <v>166</v>
      </c>
      <c r="CZ304" s="3" t="s">
        <v>136</v>
      </c>
      <c r="DA304" s="3" t="s">
        <v>2495</v>
      </c>
      <c r="DB304" s="3" t="s">
        <v>143</v>
      </c>
      <c r="DC304" s="3" t="s">
        <v>143</v>
      </c>
      <c r="DD304" s="3" t="s">
        <v>373</v>
      </c>
      <c r="DE304" s="3" t="s">
        <v>3601</v>
      </c>
      <c r="DF304" s="3" t="s">
        <v>3193</v>
      </c>
      <c r="DG304" s="3" t="s">
        <v>143</v>
      </c>
      <c r="DH304" s="3" t="s">
        <v>143</v>
      </c>
      <c r="DI304" s="3" t="s">
        <v>143</v>
      </c>
    </row>
    <row r="305" spans="1:113" s="3" customFormat="1" hidden="1" x14ac:dyDescent="0.2">
      <c r="A305" s="73">
        <v>45383</v>
      </c>
      <c r="B305" s="3" t="s">
        <v>12718</v>
      </c>
      <c r="C305" s="5">
        <v>129332</v>
      </c>
      <c r="D305" s="3" t="s">
        <v>8920</v>
      </c>
      <c r="E305" s="3" t="s">
        <v>373</v>
      </c>
      <c r="F305" s="7">
        <v>45393</v>
      </c>
      <c r="G305" s="3" t="s">
        <v>257</v>
      </c>
      <c r="H305" s="3" t="s">
        <v>166</v>
      </c>
      <c r="I305" s="8">
        <f t="shared" si="21"/>
        <v>387.86</v>
      </c>
      <c r="J305" s="95">
        <v>387.86</v>
      </c>
      <c r="K305" s="71">
        <f t="shared" si="17"/>
        <v>1.8045783043961532E-2</v>
      </c>
      <c r="L305" s="3" t="s">
        <v>374</v>
      </c>
      <c r="M305" s="3" t="s">
        <v>7246</v>
      </c>
      <c r="N305" s="3" t="s">
        <v>1224</v>
      </c>
      <c r="O305" s="3" t="s">
        <v>6156</v>
      </c>
      <c r="P305" s="6" t="s">
        <v>7973</v>
      </c>
      <c r="Q305" s="3" t="s">
        <v>170</v>
      </c>
      <c r="R305" s="3" t="s">
        <v>9221</v>
      </c>
      <c r="S305" s="3" t="s">
        <v>5387</v>
      </c>
      <c r="T305" s="3" t="s">
        <v>135</v>
      </c>
      <c r="U305" s="3" t="s">
        <v>135</v>
      </c>
      <c r="V305" s="3" t="s">
        <v>506</v>
      </c>
      <c r="W305" s="3" t="s">
        <v>137</v>
      </c>
      <c r="X305" s="3" t="s">
        <v>4976</v>
      </c>
      <c r="Y305" s="3" t="s">
        <v>9222</v>
      </c>
      <c r="Z305" s="3" t="s">
        <v>9223</v>
      </c>
      <c r="AA305" s="3" t="s">
        <v>139</v>
      </c>
      <c r="AB305" s="3" t="s">
        <v>226</v>
      </c>
      <c r="AC305" s="3" t="s">
        <v>5272</v>
      </c>
      <c r="AD305" s="3" t="s">
        <v>143</v>
      </c>
      <c r="AE305" s="3" t="s">
        <v>5272</v>
      </c>
      <c r="AF305" s="3" t="s">
        <v>9216</v>
      </c>
      <c r="AG305" s="3" t="s">
        <v>5675</v>
      </c>
      <c r="AH305" s="3" t="s">
        <v>265</v>
      </c>
      <c r="AI305" s="3" t="s">
        <v>143</v>
      </c>
      <c r="AJ305" s="3" t="s">
        <v>143</v>
      </c>
      <c r="AK305" s="3" t="s">
        <v>207</v>
      </c>
      <c r="AL305" s="3" t="s">
        <v>143</v>
      </c>
      <c r="AM305" s="3" t="s">
        <v>9224</v>
      </c>
      <c r="AN305" s="3" t="s">
        <v>143</v>
      </c>
      <c r="AO305" s="3" t="s">
        <v>6163</v>
      </c>
      <c r="AP305" s="3" t="s">
        <v>6164</v>
      </c>
      <c r="AQ305" s="3" t="s">
        <v>6165</v>
      </c>
      <c r="AR305" s="3" t="s">
        <v>353</v>
      </c>
      <c r="AS305" s="3" t="s">
        <v>231</v>
      </c>
      <c r="AT305" s="3" t="s">
        <v>6166</v>
      </c>
      <c r="AU305" s="3" t="s">
        <v>6167</v>
      </c>
      <c r="AV305" s="3" t="s">
        <v>990</v>
      </c>
      <c r="AW305" s="3" t="s">
        <v>273</v>
      </c>
      <c r="AX305" s="3" t="s">
        <v>1232</v>
      </c>
      <c r="AY305" s="3" t="s">
        <v>148</v>
      </c>
      <c r="AZ305" s="3" t="s">
        <v>139</v>
      </c>
      <c r="BA305" s="3" t="s">
        <v>154</v>
      </c>
      <c r="BB305" s="3" t="s">
        <v>992</v>
      </c>
      <c r="BC305" s="3" t="s">
        <v>156</v>
      </c>
      <c r="BD305" s="3" t="s">
        <v>157</v>
      </c>
      <c r="BE305" s="3" t="s">
        <v>303</v>
      </c>
      <c r="BF305" s="3" t="s">
        <v>9223</v>
      </c>
      <c r="BG305" s="3" t="s">
        <v>5272</v>
      </c>
      <c r="BH305" s="3" t="s">
        <v>170</v>
      </c>
      <c r="BI305" s="3" t="s">
        <v>143</v>
      </c>
      <c r="BJ305" s="3" t="s">
        <v>143</v>
      </c>
      <c r="BK305" s="3" t="s">
        <v>136</v>
      </c>
      <c r="BL305" s="3" t="s">
        <v>143</v>
      </c>
      <c r="BM305" s="3" t="s">
        <v>200</v>
      </c>
      <c r="BN305" s="3" t="s">
        <v>200</v>
      </c>
      <c r="BO305" s="3" t="s">
        <v>373</v>
      </c>
      <c r="BP305" s="3" t="s">
        <v>143</v>
      </c>
      <c r="BQ305" s="3" t="s">
        <v>4234</v>
      </c>
      <c r="BR305" s="3" t="s">
        <v>5352</v>
      </c>
      <c r="BS305" s="3" t="s">
        <v>162</v>
      </c>
      <c r="BT305" s="3" t="s">
        <v>9225</v>
      </c>
      <c r="BU305" s="3" t="s">
        <v>9225</v>
      </c>
      <c r="BV305" s="3" t="s">
        <v>135</v>
      </c>
      <c r="BW305" s="3" t="s">
        <v>135</v>
      </c>
      <c r="BX305" s="3" t="s">
        <v>135</v>
      </c>
      <c r="BY305" s="3" t="s">
        <v>148</v>
      </c>
      <c r="BZ305" s="3" t="s">
        <v>3071</v>
      </c>
      <c r="CA305" s="3" t="s">
        <v>2415</v>
      </c>
      <c r="CB305" s="3" t="s">
        <v>143</v>
      </c>
      <c r="CC305" s="3" t="s">
        <v>143</v>
      </c>
      <c r="CD305" s="3" t="s">
        <v>143</v>
      </c>
      <c r="CE305" s="3" t="s">
        <v>143</v>
      </c>
      <c r="CF305" s="3" t="s">
        <v>9220</v>
      </c>
      <c r="CG305" s="3" t="s">
        <v>143</v>
      </c>
      <c r="CH305" s="3" t="s">
        <v>143</v>
      </c>
      <c r="CI305" s="3" t="s">
        <v>143</v>
      </c>
      <c r="CJ305" s="3" t="s">
        <v>5272</v>
      </c>
      <c r="CK305" s="3" t="s">
        <v>143</v>
      </c>
      <c r="CL305" s="3" t="s">
        <v>143</v>
      </c>
      <c r="CM305" s="3" t="s">
        <v>143</v>
      </c>
      <c r="CN305" s="3" t="s">
        <v>143</v>
      </c>
      <c r="CO305" s="3" t="s">
        <v>143</v>
      </c>
      <c r="CP305" s="3" t="s">
        <v>143</v>
      </c>
      <c r="CQ305" s="3" t="s">
        <v>143</v>
      </c>
      <c r="CR305" s="3" t="s">
        <v>143</v>
      </c>
      <c r="CS305" s="3" t="s">
        <v>1</v>
      </c>
      <c r="CT305" s="3" t="s">
        <v>143</v>
      </c>
      <c r="CU305" s="3" t="s">
        <v>1</v>
      </c>
      <c r="CV305" s="3" t="s">
        <v>1985</v>
      </c>
      <c r="CW305" s="3" t="s">
        <v>143</v>
      </c>
      <c r="CX305" s="3" t="s">
        <v>374</v>
      </c>
      <c r="CY305" s="3" t="s">
        <v>166</v>
      </c>
      <c r="CZ305" s="3" t="s">
        <v>136</v>
      </c>
      <c r="DA305" s="3" t="s">
        <v>1986</v>
      </c>
      <c r="DB305" s="3" t="s">
        <v>143</v>
      </c>
      <c r="DC305" s="3" t="s">
        <v>143</v>
      </c>
      <c r="DD305" s="3" t="s">
        <v>373</v>
      </c>
      <c r="DE305" s="3" t="s">
        <v>3601</v>
      </c>
      <c r="DF305" s="3" t="s">
        <v>3193</v>
      </c>
      <c r="DG305" s="3" t="s">
        <v>143</v>
      </c>
      <c r="DH305" s="3" t="s">
        <v>143</v>
      </c>
      <c r="DI305" s="3" t="s">
        <v>143</v>
      </c>
    </row>
    <row r="306" spans="1:113" s="3" customFormat="1" ht="25.5" hidden="1" x14ac:dyDescent="0.2">
      <c r="A306" s="73">
        <v>45383</v>
      </c>
      <c r="B306" s="3" t="s">
        <v>6281</v>
      </c>
      <c r="C306" s="5">
        <v>129380</v>
      </c>
      <c r="D306" s="3" t="s">
        <v>8982</v>
      </c>
      <c r="E306" s="3" t="s">
        <v>125</v>
      </c>
      <c r="F306" s="7">
        <v>45393</v>
      </c>
      <c r="G306" s="3" t="s">
        <v>257</v>
      </c>
      <c r="H306" s="3" t="s">
        <v>166</v>
      </c>
      <c r="I306" s="95">
        <v>410.71</v>
      </c>
      <c r="J306" s="95">
        <v>410.71</v>
      </c>
      <c r="K306" s="71">
        <f t="shared" si="17"/>
        <v>1.910891443816181E-2</v>
      </c>
      <c r="L306" s="3" t="s">
        <v>374</v>
      </c>
      <c r="M306" s="3" t="s">
        <v>129</v>
      </c>
      <c r="N306" s="3" t="s">
        <v>980</v>
      </c>
      <c r="O306" s="3" t="s">
        <v>528</v>
      </c>
      <c r="P306" s="6" t="s">
        <v>9226</v>
      </c>
      <c r="Q306" s="3" t="s">
        <v>530</v>
      </c>
      <c r="R306" s="3" t="s">
        <v>9227</v>
      </c>
      <c r="S306" s="3" t="s">
        <v>8405</v>
      </c>
      <c r="T306" s="3" t="s">
        <v>135</v>
      </c>
      <c r="U306" s="3" t="s">
        <v>135</v>
      </c>
      <c r="V306" s="3" t="s">
        <v>136</v>
      </c>
      <c r="W306" s="3" t="s">
        <v>137</v>
      </c>
      <c r="X306" s="3" t="s">
        <v>4976</v>
      </c>
      <c r="Y306" s="3" t="s">
        <v>9228</v>
      </c>
      <c r="Z306" s="3" t="s">
        <v>9229</v>
      </c>
      <c r="AA306" s="3" t="s">
        <v>139</v>
      </c>
      <c r="AB306" s="3" t="s">
        <v>140</v>
      </c>
      <c r="AC306" s="3" t="s">
        <v>5272</v>
      </c>
      <c r="AD306" s="3" t="s">
        <v>143</v>
      </c>
      <c r="AE306" s="3" t="s">
        <v>5874</v>
      </c>
      <c r="AF306" s="3" t="s">
        <v>9216</v>
      </c>
      <c r="AG306" s="3" t="s">
        <v>5675</v>
      </c>
      <c r="AH306" s="3" t="s">
        <v>265</v>
      </c>
      <c r="AI306" s="3" t="s">
        <v>143</v>
      </c>
      <c r="AJ306" s="3" t="s">
        <v>5874</v>
      </c>
      <c r="AK306" s="3" t="s">
        <v>142</v>
      </c>
      <c r="AL306" s="3" t="s">
        <v>143</v>
      </c>
      <c r="AM306" s="3" t="s">
        <v>5874</v>
      </c>
      <c r="AN306" s="3" t="s">
        <v>174</v>
      </c>
      <c r="AO306" s="3" t="s">
        <v>533</v>
      </c>
      <c r="AP306" s="3" t="s">
        <v>534</v>
      </c>
      <c r="AQ306" s="3" t="s">
        <v>309</v>
      </c>
      <c r="AR306" s="3" t="s">
        <v>148</v>
      </c>
      <c r="AS306" s="3" t="s">
        <v>139</v>
      </c>
      <c r="AT306" s="3" t="s">
        <v>950</v>
      </c>
      <c r="AU306" s="3" t="s">
        <v>535</v>
      </c>
      <c r="AV306" s="3" t="s">
        <v>990</v>
      </c>
      <c r="AW306" s="3" t="s">
        <v>273</v>
      </c>
      <c r="AX306" s="3" t="s">
        <v>991</v>
      </c>
      <c r="AY306" s="3" t="s">
        <v>148</v>
      </c>
      <c r="AZ306" s="3" t="s">
        <v>139</v>
      </c>
      <c r="BA306" s="3" t="s">
        <v>154</v>
      </c>
      <c r="BB306" s="3" t="s">
        <v>992</v>
      </c>
      <c r="BC306" s="3" t="s">
        <v>156</v>
      </c>
      <c r="BD306" s="3" t="s">
        <v>157</v>
      </c>
      <c r="BE306" s="3" t="s">
        <v>303</v>
      </c>
      <c r="BF306" s="3" t="s">
        <v>9230</v>
      </c>
      <c r="BG306" s="3" t="s">
        <v>5272</v>
      </c>
      <c r="BH306" s="3" t="s">
        <v>530</v>
      </c>
      <c r="BI306" s="3" t="s">
        <v>8989</v>
      </c>
      <c r="BJ306" s="3" t="s">
        <v>143</v>
      </c>
      <c r="BK306" s="3" t="s">
        <v>136</v>
      </c>
      <c r="BL306" s="3" t="s">
        <v>143</v>
      </c>
      <c r="BM306" s="3" t="s">
        <v>200</v>
      </c>
      <c r="BN306" s="3" t="s">
        <v>200</v>
      </c>
      <c r="BO306" s="3" t="s">
        <v>143</v>
      </c>
      <c r="BP306" s="3" t="s">
        <v>143</v>
      </c>
      <c r="BQ306" s="3" t="s">
        <v>9231</v>
      </c>
      <c r="BR306" s="3" t="s">
        <v>5352</v>
      </c>
      <c r="BS306" s="3" t="s">
        <v>162</v>
      </c>
      <c r="BT306" s="3" t="s">
        <v>5874</v>
      </c>
      <c r="BU306" s="3" t="s">
        <v>5874</v>
      </c>
      <c r="BV306" s="3" t="s">
        <v>135</v>
      </c>
      <c r="BW306" s="3" t="s">
        <v>135</v>
      </c>
      <c r="BX306" s="3" t="s">
        <v>135</v>
      </c>
      <c r="BY306" s="3" t="s">
        <v>148</v>
      </c>
      <c r="BZ306" s="3" t="s">
        <v>3078</v>
      </c>
      <c r="CA306" s="3" t="s">
        <v>174</v>
      </c>
      <c r="CB306" s="3" t="s">
        <v>143</v>
      </c>
      <c r="CC306" s="3" t="s">
        <v>143</v>
      </c>
      <c r="CD306" s="3" t="s">
        <v>143</v>
      </c>
      <c r="CE306" s="3" t="s">
        <v>143</v>
      </c>
      <c r="CF306" s="3" t="s">
        <v>2261</v>
      </c>
      <c r="CG306" s="3" t="s">
        <v>2261</v>
      </c>
      <c r="CH306" s="3" t="s">
        <v>143</v>
      </c>
      <c r="CI306" s="3" t="s">
        <v>143</v>
      </c>
      <c r="CJ306" s="3" t="s">
        <v>5272</v>
      </c>
      <c r="CK306" s="3" t="s">
        <v>143</v>
      </c>
      <c r="CL306" s="3" t="s">
        <v>143</v>
      </c>
      <c r="CM306" s="3" t="s">
        <v>143</v>
      </c>
      <c r="CN306" s="3" t="s">
        <v>143</v>
      </c>
      <c r="CO306" s="3" t="s">
        <v>143</v>
      </c>
      <c r="CP306" s="3" t="s">
        <v>143</v>
      </c>
      <c r="CQ306" s="3" t="s">
        <v>143</v>
      </c>
      <c r="CR306" s="3" t="s">
        <v>143</v>
      </c>
      <c r="CS306" s="3" t="s">
        <v>1</v>
      </c>
      <c r="CT306" s="3" t="s">
        <v>143</v>
      </c>
      <c r="CU306" s="3" t="s">
        <v>1</v>
      </c>
      <c r="CV306" s="3" t="s">
        <v>1985</v>
      </c>
      <c r="CW306" s="3" t="s">
        <v>1985</v>
      </c>
      <c r="CX306" s="3" t="s">
        <v>374</v>
      </c>
      <c r="CY306" s="3" t="s">
        <v>166</v>
      </c>
      <c r="CZ306" s="3" t="s">
        <v>136</v>
      </c>
      <c r="DA306" s="3" t="s">
        <v>2007</v>
      </c>
      <c r="DB306" s="3" t="s">
        <v>143</v>
      </c>
      <c r="DC306" s="3" t="s">
        <v>143</v>
      </c>
      <c r="DD306" s="3" t="s">
        <v>125</v>
      </c>
      <c r="DE306" s="3" t="s">
        <v>3601</v>
      </c>
      <c r="DF306" s="3" t="s">
        <v>3193</v>
      </c>
      <c r="DG306" s="3" t="s">
        <v>143</v>
      </c>
      <c r="DH306" s="3" t="s">
        <v>143</v>
      </c>
      <c r="DI306" s="3" t="s">
        <v>143</v>
      </c>
    </row>
    <row r="307" spans="1:113" s="3" customFormat="1" hidden="1" x14ac:dyDescent="0.2">
      <c r="A307" s="73">
        <v>45383</v>
      </c>
      <c r="B307" s="3" t="s">
        <v>12718</v>
      </c>
      <c r="C307" s="96">
        <v>129560</v>
      </c>
      <c r="D307" s="3" t="s">
        <v>8389</v>
      </c>
      <c r="E307" s="3" t="s">
        <v>364</v>
      </c>
      <c r="F307" s="7">
        <v>45393</v>
      </c>
      <c r="G307" s="3" t="s">
        <v>165</v>
      </c>
      <c r="H307" s="3" t="s">
        <v>166</v>
      </c>
      <c r="I307" s="8">
        <f>J307</f>
        <v>298</v>
      </c>
      <c r="J307" s="95">
        <v>298</v>
      </c>
      <c r="K307" s="71">
        <f t="shared" si="17"/>
        <v>1.3864908335741081E-2</v>
      </c>
      <c r="L307" s="3" t="s">
        <v>953</v>
      </c>
      <c r="M307" s="3" t="s">
        <v>7145</v>
      </c>
      <c r="N307" s="3" t="s">
        <v>219</v>
      </c>
      <c r="O307" s="3" t="s">
        <v>9232</v>
      </c>
      <c r="P307" s="6" t="s">
        <v>9113</v>
      </c>
      <c r="Q307" s="3" t="s">
        <v>2863</v>
      </c>
      <c r="R307" s="3" t="s">
        <v>9233</v>
      </c>
      <c r="S307" s="3" t="s">
        <v>9115</v>
      </c>
      <c r="T307" s="3" t="s">
        <v>135</v>
      </c>
      <c r="U307" s="3" t="s">
        <v>135</v>
      </c>
      <c r="V307" s="3" t="s">
        <v>506</v>
      </c>
      <c r="W307" s="3" t="s">
        <v>137</v>
      </c>
      <c r="X307" s="3" t="s">
        <v>6653</v>
      </c>
      <c r="Y307" s="3" t="s">
        <v>9234</v>
      </c>
      <c r="Z307" s="3" t="s">
        <v>9235</v>
      </c>
      <c r="AA307" s="3" t="s">
        <v>139</v>
      </c>
      <c r="AB307" s="3" t="s">
        <v>226</v>
      </c>
      <c r="AC307" s="3" t="s">
        <v>5272</v>
      </c>
      <c r="AD307" s="3" t="s">
        <v>143</v>
      </c>
      <c r="AE307" s="3" t="s">
        <v>5272</v>
      </c>
      <c r="AF307" s="3" t="s">
        <v>143</v>
      </c>
      <c r="AG307" s="3" t="s">
        <v>235</v>
      </c>
      <c r="AH307" s="3" t="s">
        <v>141</v>
      </c>
      <c r="AI307" s="3" t="s">
        <v>143</v>
      </c>
      <c r="AJ307" s="3" t="s">
        <v>143</v>
      </c>
      <c r="AK307" s="3" t="s">
        <v>207</v>
      </c>
      <c r="AL307" s="3" t="s">
        <v>9118</v>
      </c>
      <c r="AM307" s="3" t="s">
        <v>9236</v>
      </c>
      <c r="AN307" s="3" t="s">
        <v>143</v>
      </c>
      <c r="AO307" s="3" t="s">
        <v>9237</v>
      </c>
      <c r="AP307" s="3" t="s">
        <v>2541</v>
      </c>
      <c r="AQ307" s="3" t="s">
        <v>9238</v>
      </c>
      <c r="AR307" s="3" t="s">
        <v>934</v>
      </c>
      <c r="AS307" s="3" t="s">
        <v>231</v>
      </c>
      <c r="AT307" s="3" t="s">
        <v>934</v>
      </c>
      <c r="AU307" s="3" t="s">
        <v>2544</v>
      </c>
      <c r="AV307" s="3" t="s">
        <v>234</v>
      </c>
      <c r="AW307" s="3" t="s">
        <v>165</v>
      </c>
      <c r="AX307" s="3" t="s">
        <v>235</v>
      </c>
      <c r="AY307" s="3" t="s">
        <v>148</v>
      </c>
      <c r="AZ307" s="3" t="s">
        <v>139</v>
      </c>
      <c r="BA307" s="3" t="s">
        <v>875</v>
      </c>
      <c r="BB307" s="3" t="s">
        <v>150</v>
      </c>
      <c r="BC307" s="3" t="s">
        <v>156</v>
      </c>
      <c r="BD307" s="3" t="s">
        <v>157</v>
      </c>
      <c r="BE307" s="3" t="s">
        <v>303</v>
      </c>
      <c r="BF307" s="3" t="s">
        <v>9235</v>
      </c>
      <c r="BG307" s="3" t="s">
        <v>5272</v>
      </c>
      <c r="BH307" s="3" t="s">
        <v>143</v>
      </c>
      <c r="BI307" s="3" t="s">
        <v>143</v>
      </c>
      <c r="BJ307" s="3" t="s">
        <v>143</v>
      </c>
      <c r="BK307" s="3" t="s">
        <v>506</v>
      </c>
      <c r="BL307" s="3" t="s">
        <v>143</v>
      </c>
      <c r="BM307" s="3" t="s">
        <v>160</v>
      </c>
      <c r="BN307" s="3" t="s">
        <v>143</v>
      </c>
      <c r="BO307" s="3" t="s">
        <v>364</v>
      </c>
      <c r="BP307" s="3" t="s">
        <v>143</v>
      </c>
      <c r="BQ307" s="3" t="s">
        <v>9239</v>
      </c>
      <c r="BR307" s="3" t="s">
        <v>5352</v>
      </c>
      <c r="BS307" s="3" t="s">
        <v>162</v>
      </c>
      <c r="BT307" s="3" t="s">
        <v>9236</v>
      </c>
      <c r="BU307" s="3" t="s">
        <v>9236</v>
      </c>
      <c r="BV307" s="3" t="s">
        <v>135</v>
      </c>
      <c r="BW307" s="3" t="s">
        <v>135</v>
      </c>
      <c r="BX307" s="3" t="s">
        <v>135</v>
      </c>
      <c r="BY307" s="3" t="s">
        <v>148</v>
      </c>
      <c r="BZ307" s="3" t="s">
        <v>9240</v>
      </c>
      <c r="CA307" s="3" t="s">
        <v>174</v>
      </c>
      <c r="CB307" s="3" t="s">
        <v>143</v>
      </c>
      <c r="CC307" s="3" t="s">
        <v>143</v>
      </c>
      <c r="CD307" s="3" t="s">
        <v>143</v>
      </c>
      <c r="CE307" s="3" t="s">
        <v>143</v>
      </c>
      <c r="CF307" s="3" t="s">
        <v>2261</v>
      </c>
      <c r="CG307" s="3" t="s">
        <v>143</v>
      </c>
      <c r="CH307" s="3" t="s">
        <v>143</v>
      </c>
      <c r="CI307" s="3" t="s">
        <v>143</v>
      </c>
      <c r="CJ307" s="3" t="s">
        <v>5272</v>
      </c>
      <c r="CK307" s="3" t="s">
        <v>143</v>
      </c>
      <c r="CL307" s="3" t="s">
        <v>143</v>
      </c>
      <c r="CM307" s="3" t="s">
        <v>143</v>
      </c>
      <c r="CN307" s="3" t="s">
        <v>143</v>
      </c>
      <c r="CO307" s="3" t="s">
        <v>143</v>
      </c>
      <c r="CP307" s="3" t="s">
        <v>143</v>
      </c>
      <c r="CQ307" s="3" t="s">
        <v>143</v>
      </c>
      <c r="CR307" s="3" t="s">
        <v>143</v>
      </c>
      <c r="CS307" s="3" t="s">
        <v>1</v>
      </c>
      <c r="CT307" s="3" t="s">
        <v>143</v>
      </c>
      <c r="CU307" s="3" t="s">
        <v>1</v>
      </c>
      <c r="CV307" s="3" t="s">
        <v>1985</v>
      </c>
      <c r="CW307" s="3" t="s">
        <v>143</v>
      </c>
      <c r="CX307" s="3" t="s">
        <v>953</v>
      </c>
      <c r="CY307" s="3" t="s">
        <v>166</v>
      </c>
      <c r="CZ307" s="3" t="s">
        <v>506</v>
      </c>
      <c r="DA307" s="3" t="s">
        <v>1989</v>
      </c>
      <c r="DB307" s="3" t="s">
        <v>143</v>
      </c>
      <c r="DC307" s="3" t="s">
        <v>6653</v>
      </c>
      <c r="DD307" s="3" t="s">
        <v>364</v>
      </c>
      <c r="DE307" s="3" t="s">
        <v>3601</v>
      </c>
      <c r="DF307" s="3" t="s">
        <v>3193</v>
      </c>
      <c r="DG307" s="3" t="s">
        <v>143</v>
      </c>
      <c r="DH307" s="3" t="s">
        <v>143</v>
      </c>
      <c r="DI307" s="3" t="s">
        <v>143</v>
      </c>
    </row>
    <row r="308" spans="1:113" s="3" customFormat="1" hidden="1" x14ac:dyDescent="0.2">
      <c r="A308" s="73">
        <v>45383</v>
      </c>
      <c r="B308" s="3" t="s">
        <v>15606</v>
      </c>
      <c r="C308" s="5">
        <v>129587</v>
      </c>
      <c r="D308" s="3" t="s">
        <v>9241</v>
      </c>
      <c r="E308" s="3" t="s">
        <v>279</v>
      </c>
      <c r="F308" s="7">
        <v>45393</v>
      </c>
      <c r="G308" s="3" t="s">
        <v>165</v>
      </c>
      <c r="H308" s="3" t="s">
        <v>166</v>
      </c>
      <c r="I308" s="95">
        <v>190</v>
      </c>
      <c r="J308" s="95">
        <v>190</v>
      </c>
      <c r="K308" s="71">
        <f t="shared" si="17"/>
        <v>8.8400422274859235E-3</v>
      </c>
      <c r="L308" s="3" t="s">
        <v>316</v>
      </c>
      <c r="M308" s="3" t="s">
        <v>7145</v>
      </c>
      <c r="N308" s="3" t="s">
        <v>960</v>
      </c>
      <c r="O308" s="3" t="s">
        <v>318</v>
      </c>
      <c r="P308" s="6" t="s">
        <v>6896</v>
      </c>
      <c r="Q308" s="3" t="s">
        <v>170</v>
      </c>
      <c r="R308" s="3" t="s">
        <v>9242</v>
      </c>
      <c r="S308" s="3" t="s">
        <v>9243</v>
      </c>
      <c r="T308" s="3" t="s">
        <v>135</v>
      </c>
      <c r="U308" s="3" t="s">
        <v>135</v>
      </c>
      <c r="V308" s="3" t="s">
        <v>136</v>
      </c>
      <c r="W308" s="3" t="s">
        <v>137</v>
      </c>
      <c r="X308" s="3" t="s">
        <v>322</v>
      </c>
      <c r="Y308" s="3" t="s">
        <v>9244</v>
      </c>
      <c r="Z308" s="3" t="s">
        <v>9245</v>
      </c>
      <c r="AA308" s="3" t="s">
        <v>139</v>
      </c>
      <c r="AB308" s="3" t="s">
        <v>323</v>
      </c>
      <c r="AC308" s="3" t="s">
        <v>5272</v>
      </c>
      <c r="AD308" s="3" t="s">
        <v>143</v>
      </c>
      <c r="AE308" s="3" t="s">
        <v>6002</v>
      </c>
      <c r="AF308" s="3" t="s">
        <v>143</v>
      </c>
      <c r="AG308" s="3" t="s">
        <v>235</v>
      </c>
      <c r="AH308" s="3" t="s">
        <v>141</v>
      </c>
      <c r="AI308" s="3" t="s">
        <v>143</v>
      </c>
      <c r="AJ308" s="3" t="s">
        <v>6002</v>
      </c>
      <c r="AK308" s="3" t="s">
        <v>207</v>
      </c>
      <c r="AL308" s="3" t="s">
        <v>143</v>
      </c>
      <c r="AM308" s="3" t="s">
        <v>6002</v>
      </c>
      <c r="AN308" s="3" t="s">
        <v>174</v>
      </c>
      <c r="AO308" s="3" t="s">
        <v>324</v>
      </c>
      <c r="AP308" s="3" t="s">
        <v>325</v>
      </c>
      <c r="AQ308" s="3" t="s">
        <v>326</v>
      </c>
      <c r="AR308" s="3" t="s">
        <v>178</v>
      </c>
      <c r="AS308" s="3" t="s">
        <v>179</v>
      </c>
      <c r="AT308" s="3" t="s">
        <v>327</v>
      </c>
      <c r="AU308" s="3" t="s">
        <v>328</v>
      </c>
      <c r="AV308" s="3" t="s">
        <v>145</v>
      </c>
      <c r="AW308" s="3" t="s">
        <v>146</v>
      </c>
      <c r="AX308" s="3" t="s">
        <v>972</v>
      </c>
      <c r="AY308" s="3" t="s">
        <v>148</v>
      </c>
      <c r="AZ308" s="3" t="s">
        <v>139</v>
      </c>
      <c r="BA308" s="3" t="s">
        <v>149</v>
      </c>
      <c r="BB308" s="3" t="s">
        <v>150</v>
      </c>
      <c r="BC308" s="3" t="s">
        <v>156</v>
      </c>
      <c r="BD308" s="3" t="s">
        <v>157</v>
      </c>
      <c r="BE308" s="3" t="s">
        <v>303</v>
      </c>
      <c r="BF308" s="3" t="s">
        <v>9245</v>
      </c>
      <c r="BG308" s="3" t="s">
        <v>5272</v>
      </c>
      <c r="BH308" s="3" t="s">
        <v>170</v>
      </c>
      <c r="BI308" s="3" t="s">
        <v>9246</v>
      </c>
      <c r="BJ308" s="3" t="s">
        <v>143</v>
      </c>
      <c r="BK308" s="3" t="s">
        <v>136</v>
      </c>
      <c r="BL308" s="3" t="s">
        <v>143</v>
      </c>
      <c r="BM308" s="3" t="s">
        <v>160</v>
      </c>
      <c r="BN308" s="3" t="s">
        <v>160</v>
      </c>
      <c r="BO308" s="3" t="s">
        <v>143</v>
      </c>
      <c r="BP308" s="3" t="s">
        <v>143</v>
      </c>
      <c r="BQ308" s="3" t="s">
        <v>9247</v>
      </c>
      <c r="BR308" s="3" t="s">
        <v>5352</v>
      </c>
      <c r="BS308" s="3" t="s">
        <v>162</v>
      </c>
      <c r="BT308" s="3" t="s">
        <v>6002</v>
      </c>
      <c r="BU308" s="3" t="s">
        <v>6002</v>
      </c>
      <c r="BV308" s="3" t="s">
        <v>135</v>
      </c>
      <c r="BW308" s="3" t="s">
        <v>135</v>
      </c>
      <c r="BX308" s="3" t="s">
        <v>135</v>
      </c>
      <c r="BY308" s="3" t="s">
        <v>148</v>
      </c>
      <c r="BZ308" s="3" t="s">
        <v>9248</v>
      </c>
      <c r="CA308" s="3" t="s">
        <v>174</v>
      </c>
      <c r="CB308" s="3" t="s">
        <v>143</v>
      </c>
      <c r="CC308" s="3" t="s">
        <v>143</v>
      </c>
      <c r="CD308" s="3" t="s">
        <v>143</v>
      </c>
      <c r="CE308" s="3" t="s">
        <v>9249</v>
      </c>
      <c r="CF308" s="3" t="s">
        <v>2261</v>
      </c>
      <c r="CG308" s="3" t="s">
        <v>2261</v>
      </c>
      <c r="CH308" s="3" t="s">
        <v>143</v>
      </c>
      <c r="CI308" s="3" t="s">
        <v>143</v>
      </c>
      <c r="CJ308" s="3" t="s">
        <v>5272</v>
      </c>
      <c r="CK308" s="3" t="s">
        <v>143</v>
      </c>
      <c r="CL308" s="3" t="s">
        <v>143</v>
      </c>
      <c r="CM308" s="3" t="s">
        <v>143</v>
      </c>
      <c r="CN308" s="3" t="s">
        <v>143</v>
      </c>
      <c r="CO308" s="3" t="s">
        <v>143</v>
      </c>
      <c r="CP308" s="3" t="s">
        <v>143</v>
      </c>
      <c r="CQ308" s="3" t="s">
        <v>143</v>
      </c>
      <c r="CR308" s="3" t="s">
        <v>143</v>
      </c>
      <c r="CS308" s="3" t="s">
        <v>1</v>
      </c>
      <c r="CT308" s="3" t="s">
        <v>143</v>
      </c>
      <c r="CU308" s="3" t="s">
        <v>1</v>
      </c>
      <c r="CV308" s="3" t="s">
        <v>1985</v>
      </c>
      <c r="CW308" s="3" t="s">
        <v>1985</v>
      </c>
      <c r="CX308" s="3" t="s">
        <v>316</v>
      </c>
      <c r="CY308" s="3" t="s">
        <v>166</v>
      </c>
      <c r="CZ308" s="3" t="s">
        <v>136</v>
      </c>
      <c r="DA308" s="3" t="s">
        <v>1989</v>
      </c>
      <c r="DB308" s="3" t="s">
        <v>143</v>
      </c>
      <c r="DC308" s="3" t="s">
        <v>143</v>
      </c>
      <c r="DD308" s="3" t="s">
        <v>279</v>
      </c>
      <c r="DE308" s="3" t="s">
        <v>3601</v>
      </c>
      <c r="DF308" s="3" t="s">
        <v>3193</v>
      </c>
      <c r="DG308" s="3" t="s">
        <v>143</v>
      </c>
      <c r="DH308" s="3" t="s">
        <v>143</v>
      </c>
      <c r="DI308" s="3" t="s">
        <v>143</v>
      </c>
    </row>
    <row r="309" spans="1:113" s="3" customFormat="1" hidden="1" x14ac:dyDescent="0.2">
      <c r="A309" s="73">
        <v>45383</v>
      </c>
      <c r="B309" s="3" t="s">
        <v>15606</v>
      </c>
      <c r="C309" s="5">
        <v>129698</v>
      </c>
      <c r="D309" s="3" t="s">
        <v>9241</v>
      </c>
      <c r="E309" s="3" t="s">
        <v>164</v>
      </c>
      <c r="F309" s="7">
        <v>45393</v>
      </c>
      <c r="G309" s="3" t="s">
        <v>165</v>
      </c>
      <c r="H309" s="3" t="s">
        <v>166</v>
      </c>
      <c r="I309" s="8">
        <f t="shared" ref="I309:I312" si="22">J309</f>
        <v>60</v>
      </c>
      <c r="J309" s="95">
        <v>60</v>
      </c>
      <c r="K309" s="71">
        <f t="shared" si="17"/>
        <v>2.7915922823639762E-3</v>
      </c>
      <c r="L309" s="3" t="s">
        <v>316</v>
      </c>
      <c r="M309" s="3" t="s">
        <v>7145</v>
      </c>
      <c r="N309" s="3" t="s">
        <v>960</v>
      </c>
      <c r="O309" s="3" t="s">
        <v>318</v>
      </c>
      <c r="P309" s="6" t="s">
        <v>6896</v>
      </c>
      <c r="Q309" s="3" t="s">
        <v>170</v>
      </c>
      <c r="R309" s="3" t="s">
        <v>9250</v>
      </c>
      <c r="S309" s="3" t="s">
        <v>9251</v>
      </c>
      <c r="T309" s="3" t="s">
        <v>135</v>
      </c>
      <c r="U309" s="3" t="s">
        <v>135</v>
      </c>
      <c r="V309" s="3" t="s">
        <v>136</v>
      </c>
      <c r="W309" s="3" t="s">
        <v>137</v>
      </c>
      <c r="X309" s="3" t="s">
        <v>322</v>
      </c>
      <c r="Y309" s="3" t="s">
        <v>9252</v>
      </c>
      <c r="Z309" s="3" t="s">
        <v>9253</v>
      </c>
      <c r="AA309" s="3" t="s">
        <v>139</v>
      </c>
      <c r="AB309" s="3" t="s">
        <v>323</v>
      </c>
      <c r="AC309" s="3" t="s">
        <v>5272</v>
      </c>
      <c r="AD309" s="3" t="s">
        <v>143</v>
      </c>
      <c r="AE309" s="3" t="s">
        <v>5272</v>
      </c>
      <c r="AF309" s="3" t="s">
        <v>143</v>
      </c>
      <c r="AG309" s="3" t="s">
        <v>235</v>
      </c>
      <c r="AH309" s="3" t="s">
        <v>141</v>
      </c>
      <c r="AI309" s="3" t="s">
        <v>143</v>
      </c>
      <c r="AJ309" s="3" t="s">
        <v>143</v>
      </c>
      <c r="AK309" s="3" t="s">
        <v>207</v>
      </c>
      <c r="AL309" s="3" t="s">
        <v>143</v>
      </c>
      <c r="AM309" s="3" t="s">
        <v>5695</v>
      </c>
      <c r="AN309" s="3" t="s">
        <v>143</v>
      </c>
      <c r="AO309" s="3" t="s">
        <v>324</v>
      </c>
      <c r="AP309" s="3" t="s">
        <v>325</v>
      </c>
      <c r="AQ309" s="3" t="s">
        <v>326</v>
      </c>
      <c r="AR309" s="3" t="s">
        <v>178</v>
      </c>
      <c r="AS309" s="3" t="s">
        <v>179</v>
      </c>
      <c r="AT309" s="3" t="s">
        <v>327</v>
      </c>
      <c r="AU309" s="3" t="s">
        <v>328</v>
      </c>
      <c r="AV309" s="3" t="s">
        <v>145</v>
      </c>
      <c r="AW309" s="3" t="s">
        <v>146</v>
      </c>
      <c r="AX309" s="3" t="s">
        <v>972</v>
      </c>
      <c r="AY309" s="3" t="s">
        <v>148</v>
      </c>
      <c r="AZ309" s="3" t="s">
        <v>139</v>
      </c>
      <c r="BA309" s="3" t="s">
        <v>149</v>
      </c>
      <c r="BB309" s="3" t="s">
        <v>150</v>
      </c>
      <c r="BC309" s="3" t="s">
        <v>156</v>
      </c>
      <c r="BD309" s="3" t="s">
        <v>157</v>
      </c>
      <c r="BE309" s="3" t="s">
        <v>303</v>
      </c>
      <c r="BF309" s="3" t="s">
        <v>9253</v>
      </c>
      <c r="BG309" s="3" t="s">
        <v>5272</v>
      </c>
      <c r="BH309" s="3" t="s">
        <v>170</v>
      </c>
      <c r="BI309" s="3" t="s">
        <v>143</v>
      </c>
      <c r="BJ309" s="3" t="s">
        <v>143</v>
      </c>
      <c r="BK309" s="3" t="s">
        <v>136</v>
      </c>
      <c r="BL309" s="3" t="s">
        <v>143</v>
      </c>
      <c r="BM309" s="3" t="s">
        <v>160</v>
      </c>
      <c r="BN309" s="3" t="s">
        <v>160</v>
      </c>
      <c r="BO309" s="3" t="s">
        <v>143</v>
      </c>
      <c r="BP309" s="3" t="s">
        <v>143</v>
      </c>
      <c r="BQ309" s="3" t="s">
        <v>9254</v>
      </c>
      <c r="BR309" s="3" t="s">
        <v>5352</v>
      </c>
      <c r="BS309" s="3" t="s">
        <v>162</v>
      </c>
      <c r="BT309" s="3" t="s">
        <v>5695</v>
      </c>
      <c r="BU309" s="3" t="s">
        <v>5695</v>
      </c>
      <c r="BV309" s="3" t="s">
        <v>135</v>
      </c>
      <c r="BW309" s="3" t="s">
        <v>135</v>
      </c>
      <c r="BX309" s="3" t="s">
        <v>135</v>
      </c>
      <c r="BY309" s="3" t="s">
        <v>148</v>
      </c>
      <c r="BZ309" s="3" t="s">
        <v>9255</v>
      </c>
      <c r="CA309" s="3" t="s">
        <v>174</v>
      </c>
      <c r="CB309" s="3" t="s">
        <v>143</v>
      </c>
      <c r="CC309" s="3" t="s">
        <v>143</v>
      </c>
      <c r="CD309" s="3" t="s">
        <v>143</v>
      </c>
      <c r="CE309" s="3" t="s">
        <v>9256</v>
      </c>
      <c r="CF309" s="3" t="s">
        <v>2261</v>
      </c>
      <c r="CG309" s="3" t="s">
        <v>143</v>
      </c>
      <c r="CH309" s="3" t="s">
        <v>143</v>
      </c>
      <c r="CI309" s="3" t="s">
        <v>143</v>
      </c>
      <c r="CJ309" s="3" t="s">
        <v>5272</v>
      </c>
      <c r="CK309" s="3" t="s">
        <v>143</v>
      </c>
      <c r="CL309" s="3" t="s">
        <v>143</v>
      </c>
      <c r="CM309" s="3" t="s">
        <v>143</v>
      </c>
      <c r="CN309" s="3" t="s">
        <v>143</v>
      </c>
      <c r="CO309" s="3" t="s">
        <v>143</v>
      </c>
      <c r="CP309" s="3" t="s">
        <v>143</v>
      </c>
      <c r="CQ309" s="3" t="s">
        <v>143</v>
      </c>
      <c r="CR309" s="3" t="s">
        <v>143</v>
      </c>
      <c r="CS309" s="3" t="s">
        <v>1</v>
      </c>
      <c r="CT309" s="3" t="s">
        <v>143</v>
      </c>
      <c r="CU309" s="3" t="s">
        <v>1</v>
      </c>
      <c r="CV309" s="3" t="s">
        <v>1985</v>
      </c>
      <c r="CW309" s="3" t="s">
        <v>143</v>
      </c>
      <c r="CX309" s="3" t="s">
        <v>316</v>
      </c>
      <c r="CY309" s="3" t="s">
        <v>166</v>
      </c>
      <c r="CZ309" s="3" t="s">
        <v>136</v>
      </c>
      <c r="DA309" s="3" t="s">
        <v>1989</v>
      </c>
      <c r="DB309" s="3" t="s">
        <v>143</v>
      </c>
      <c r="DC309" s="3" t="s">
        <v>143</v>
      </c>
      <c r="DD309" s="3" t="s">
        <v>164</v>
      </c>
      <c r="DE309" s="3" t="s">
        <v>3601</v>
      </c>
      <c r="DF309" s="3" t="s">
        <v>3193</v>
      </c>
      <c r="DG309" s="3" t="s">
        <v>143</v>
      </c>
      <c r="DH309" s="3" t="s">
        <v>143</v>
      </c>
      <c r="DI309" s="3" t="s">
        <v>143</v>
      </c>
    </row>
    <row r="310" spans="1:113" s="3" customFormat="1" hidden="1" x14ac:dyDescent="0.2">
      <c r="A310" s="73">
        <v>45383</v>
      </c>
      <c r="B310" s="3" t="s">
        <v>11</v>
      </c>
      <c r="C310" s="97">
        <v>129851</v>
      </c>
      <c r="D310" s="3" t="s">
        <v>5860</v>
      </c>
      <c r="E310" s="3" t="s">
        <v>190</v>
      </c>
      <c r="F310" s="7">
        <v>45393</v>
      </c>
      <c r="G310" s="3" t="s">
        <v>165</v>
      </c>
      <c r="H310" s="3" t="s">
        <v>166</v>
      </c>
      <c r="I310" s="8">
        <f t="shared" si="22"/>
        <v>56.87</v>
      </c>
      <c r="J310" s="95">
        <v>56.87</v>
      </c>
      <c r="K310" s="71">
        <f t="shared" si="17"/>
        <v>2.6459642183006551E-3</v>
      </c>
      <c r="L310" s="3" t="s">
        <v>258</v>
      </c>
      <c r="M310" s="3" t="s">
        <v>7145</v>
      </c>
      <c r="N310" s="3" t="s">
        <v>219</v>
      </c>
      <c r="O310" s="3" t="s">
        <v>9191</v>
      </c>
      <c r="P310" s="6" t="s">
        <v>9257</v>
      </c>
      <c r="Q310" s="3" t="s">
        <v>170</v>
      </c>
      <c r="R310" s="3" t="s">
        <v>9258</v>
      </c>
      <c r="S310" s="3" t="s">
        <v>9193</v>
      </c>
      <c r="T310" s="3" t="s">
        <v>135</v>
      </c>
      <c r="U310" s="3" t="s">
        <v>135</v>
      </c>
      <c r="V310" s="3" t="s">
        <v>136</v>
      </c>
      <c r="W310" s="3" t="s">
        <v>137</v>
      </c>
      <c r="X310" s="3" t="s">
        <v>6653</v>
      </c>
      <c r="Y310" s="3" t="s">
        <v>9259</v>
      </c>
      <c r="Z310" s="3" t="s">
        <v>9260</v>
      </c>
      <c r="AA310" s="3" t="s">
        <v>139</v>
      </c>
      <c r="AB310" s="3" t="s">
        <v>323</v>
      </c>
      <c r="AC310" s="3" t="s">
        <v>5272</v>
      </c>
      <c r="AD310" s="3" t="s">
        <v>143</v>
      </c>
      <c r="AE310" s="3" t="s">
        <v>5272</v>
      </c>
      <c r="AF310" s="3" t="s">
        <v>143</v>
      </c>
      <c r="AG310" s="3" t="s">
        <v>235</v>
      </c>
      <c r="AH310" s="3" t="s">
        <v>141</v>
      </c>
      <c r="AI310" s="3" t="s">
        <v>143</v>
      </c>
      <c r="AJ310" s="3" t="s">
        <v>143</v>
      </c>
      <c r="AK310" s="3" t="s">
        <v>142</v>
      </c>
      <c r="AL310" s="3" t="s">
        <v>143</v>
      </c>
      <c r="AM310" s="3" t="s">
        <v>9261</v>
      </c>
      <c r="AN310" s="3" t="s">
        <v>143</v>
      </c>
      <c r="AO310" s="3" t="s">
        <v>9198</v>
      </c>
      <c r="AP310" s="3" t="s">
        <v>1978</v>
      </c>
      <c r="AQ310" s="3" t="s">
        <v>9199</v>
      </c>
      <c r="AR310" s="3" t="s">
        <v>178</v>
      </c>
      <c r="AS310" s="3" t="s">
        <v>179</v>
      </c>
      <c r="AT310" s="3" t="s">
        <v>1605</v>
      </c>
      <c r="AU310" s="3" t="s">
        <v>9200</v>
      </c>
      <c r="AV310" s="3" t="s">
        <v>234</v>
      </c>
      <c r="AW310" s="3" t="s">
        <v>165</v>
      </c>
      <c r="AX310" s="3" t="s">
        <v>235</v>
      </c>
      <c r="AY310" s="3" t="s">
        <v>148</v>
      </c>
      <c r="AZ310" s="3" t="s">
        <v>139</v>
      </c>
      <c r="BA310" s="3" t="s">
        <v>875</v>
      </c>
      <c r="BB310" s="3" t="s">
        <v>150</v>
      </c>
      <c r="BC310" s="3" t="s">
        <v>156</v>
      </c>
      <c r="BD310" s="3" t="s">
        <v>157</v>
      </c>
      <c r="BE310" s="3" t="s">
        <v>303</v>
      </c>
      <c r="BF310" s="3" t="s">
        <v>9262</v>
      </c>
      <c r="BG310" s="3" t="s">
        <v>5272</v>
      </c>
      <c r="BH310" s="3" t="s">
        <v>143</v>
      </c>
      <c r="BI310" s="3" t="s">
        <v>143</v>
      </c>
      <c r="BJ310" s="3" t="s">
        <v>143</v>
      </c>
      <c r="BK310" s="3" t="s">
        <v>136</v>
      </c>
      <c r="BL310" s="3" t="s">
        <v>143</v>
      </c>
      <c r="BM310" s="3" t="s">
        <v>160</v>
      </c>
      <c r="BN310" s="3" t="s">
        <v>143</v>
      </c>
      <c r="BO310" s="3" t="s">
        <v>143</v>
      </c>
      <c r="BP310" s="3" t="s">
        <v>143</v>
      </c>
      <c r="BQ310" s="3" t="s">
        <v>3586</v>
      </c>
      <c r="BR310" s="3" t="s">
        <v>5352</v>
      </c>
      <c r="BS310" s="3" t="s">
        <v>162</v>
      </c>
      <c r="BT310" s="3" t="s">
        <v>9261</v>
      </c>
      <c r="BU310" s="3" t="s">
        <v>9261</v>
      </c>
      <c r="BV310" s="3" t="s">
        <v>135</v>
      </c>
      <c r="BW310" s="3" t="s">
        <v>135</v>
      </c>
      <c r="BX310" s="3" t="s">
        <v>135</v>
      </c>
      <c r="BY310" s="3" t="s">
        <v>148</v>
      </c>
      <c r="BZ310" s="3" t="s">
        <v>9263</v>
      </c>
      <c r="CA310" s="3" t="s">
        <v>174</v>
      </c>
      <c r="CB310" s="3" t="s">
        <v>143</v>
      </c>
      <c r="CC310" s="3" t="s">
        <v>143</v>
      </c>
      <c r="CD310" s="3" t="s">
        <v>143</v>
      </c>
      <c r="CE310" s="3" t="s">
        <v>143</v>
      </c>
      <c r="CF310" s="3" t="s">
        <v>2261</v>
      </c>
      <c r="CG310" s="3" t="s">
        <v>143</v>
      </c>
      <c r="CH310" s="3" t="s">
        <v>143</v>
      </c>
      <c r="CI310" s="3" t="s">
        <v>143</v>
      </c>
      <c r="CJ310" s="3" t="s">
        <v>5272</v>
      </c>
      <c r="CK310" s="3" t="s">
        <v>143</v>
      </c>
      <c r="CL310" s="3" t="s">
        <v>143</v>
      </c>
      <c r="CM310" s="3" t="s">
        <v>143</v>
      </c>
      <c r="CN310" s="3" t="s">
        <v>143</v>
      </c>
      <c r="CO310" s="3" t="s">
        <v>143</v>
      </c>
      <c r="CP310" s="3" t="s">
        <v>143</v>
      </c>
      <c r="CQ310" s="3" t="s">
        <v>143</v>
      </c>
      <c r="CR310" s="3" t="s">
        <v>143</v>
      </c>
      <c r="CS310" s="3" t="s">
        <v>1</v>
      </c>
      <c r="CT310" s="3" t="s">
        <v>143</v>
      </c>
      <c r="CU310" s="3" t="s">
        <v>1</v>
      </c>
      <c r="CV310" s="3" t="s">
        <v>1985</v>
      </c>
      <c r="CW310" s="3" t="s">
        <v>143</v>
      </c>
      <c r="CX310" s="3" t="s">
        <v>258</v>
      </c>
      <c r="CY310" s="3" t="s">
        <v>166</v>
      </c>
      <c r="CZ310" s="3" t="s">
        <v>136</v>
      </c>
      <c r="DA310" s="3" t="s">
        <v>1989</v>
      </c>
      <c r="DB310" s="3" t="s">
        <v>9190</v>
      </c>
      <c r="DC310" s="3" t="s">
        <v>6653</v>
      </c>
      <c r="DD310" s="3" t="s">
        <v>190</v>
      </c>
      <c r="DE310" s="3" t="s">
        <v>3601</v>
      </c>
      <c r="DF310" s="3" t="s">
        <v>3193</v>
      </c>
      <c r="DG310" s="3" t="s">
        <v>143</v>
      </c>
      <c r="DH310" s="3" t="s">
        <v>143</v>
      </c>
      <c r="DI310" s="3" t="s">
        <v>143</v>
      </c>
    </row>
    <row r="311" spans="1:113" s="3" customFormat="1" hidden="1" x14ac:dyDescent="0.2">
      <c r="A311" s="73">
        <v>45383</v>
      </c>
      <c r="B311" s="3" t="s">
        <v>12718</v>
      </c>
      <c r="C311" s="96">
        <v>129932</v>
      </c>
      <c r="D311" s="3" t="s">
        <v>8389</v>
      </c>
      <c r="E311" s="3" t="s">
        <v>364</v>
      </c>
      <c r="F311" s="7">
        <v>45393</v>
      </c>
      <c r="G311" s="3" t="s">
        <v>165</v>
      </c>
      <c r="H311" s="3" t="s">
        <v>166</v>
      </c>
      <c r="I311" s="8">
        <f t="shared" si="22"/>
        <v>54.86</v>
      </c>
      <c r="J311" s="95">
        <v>54.86</v>
      </c>
      <c r="K311" s="71">
        <f t="shared" si="17"/>
        <v>2.5524458768414623E-3</v>
      </c>
      <c r="L311" s="3" t="s">
        <v>953</v>
      </c>
      <c r="M311" s="3" t="s">
        <v>7145</v>
      </c>
      <c r="N311" s="3" t="s">
        <v>219</v>
      </c>
      <c r="O311" s="3" t="s">
        <v>9264</v>
      </c>
      <c r="P311" s="6" t="s">
        <v>9113</v>
      </c>
      <c r="Q311" s="3" t="s">
        <v>170</v>
      </c>
      <c r="R311" s="3" t="s">
        <v>9265</v>
      </c>
      <c r="S311" s="3" t="s">
        <v>5255</v>
      </c>
      <c r="T311" s="3" t="s">
        <v>135</v>
      </c>
      <c r="U311" s="3" t="s">
        <v>135</v>
      </c>
      <c r="V311" s="3" t="s">
        <v>506</v>
      </c>
      <c r="W311" s="3" t="s">
        <v>137</v>
      </c>
      <c r="X311" s="3" t="s">
        <v>6653</v>
      </c>
      <c r="Y311" s="3" t="s">
        <v>9266</v>
      </c>
      <c r="Z311" s="3" t="s">
        <v>9267</v>
      </c>
      <c r="AA311" s="3" t="s">
        <v>139</v>
      </c>
      <c r="AB311" s="3" t="s">
        <v>226</v>
      </c>
      <c r="AC311" s="3" t="s">
        <v>5272</v>
      </c>
      <c r="AD311" s="3" t="s">
        <v>143</v>
      </c>
      <c r="AE311" s="3" t="s">
        <v>5272</v>
      </c>
      <c r="AF311" s="3" t="s">
        <v>143</v>
      </c>
      <c r="AG311" s="3" t="s">
        <v>235</v>
      </c>
      <c r="AH311" s="3" t="s">
        <v>141</v>
      </c>
      <c r="AI311" s="3" t="s">
        <v>143</v>
      </c>
      <c r="AJ311" s="3" t="s">
        <v>143</v>
      </c>
      <c r="AK311" s="3" t="s">
        <v>207</v>
      </c>
      <c r="AL311" s="3" t="s">
        <v>9118</v>
      </c>
      <c r="AM311" s="3" t="s">
        <v>9268</v>
      </c>
      <c r="AN311" s="3" t="s">
        <v>143</v>
      </c>
      <c r="AO311" s="3" t="s">
        <v>9269</v>
      </c>
      <c r="AP311" s="3" t="s">
        <v>9270</v>
      </c>
      <c r="AQ311" s="3" t="s">
        <v>9271</v>
      </c>
      <c r="AR311" s="3" t="s">
        <v>178</v>
      </c>
      <c r="AS311" s="3" t="s">
        <v>179</v>
      </c>
      <c r="AT311" s="3" t="s">
        <v>180</v>
      </c>
      <c r="AU311" s="3" t="s">
        <v>9272</v>
      </c>
      <c r="AV311" s="3" t="s">
        <v>234</v>
      </c>
      <c r="AW311" s="3" t="s">
        <v>165</v>
      </c>
      <c r="AX311" s="3" t="s">
        <v>235</v>
      </c>
      <c r="AY311" s="3" t="s">
        <v>148</v>
      </c>
      <c r="AZ311" s="3" t="s">
        <v>139</v>
      </c>
      <c r="BA311" s="3" t="s">
        <v>875</v>
      </c>
      <c r="BB311" s="3" t="s">
        <v>150</v>
      </c>
      <c r="BC311" s="3" t="s">
        <v>156</v>
      </c>
      <c r="BD311" s="3" t="s">
        <v>157</v>
      </c>
      <c r="BE311" s="3" t="s">
        <v>303</v>
      </c>
      <c r="BF311" s="3" t="s">
        <v>9267</v>
      </c>
      <c r="BG311" s="3" t="s">
        <v>5272</v>
      </c>
      <c r="BH311" s="3" t="s">
        <v>143</v>
      </c>
      <c r="BI311" s="3" t="s">
        <v>143</v>
      </c>
      <c r="BJ311" s="3" t="s">
        <v>143</v>
      </c>
      <c r="BK311" s="3" t="s">
        <v>506</v>
      </c>
      <c r="BL311" s="3" t="s">
        <v>143</v>
      </c>
      <c r="BM311" s="3" t="s">
        <v>160</v>
      </c>
      <c r="BN311" s="3" t="s">
        <v>143</v>
      </c>
      <c r="BO311" s="3" t="s">
        <v>364</v>
      </c>
      <c r="BP311" s="3" t="s">
        <v>143</v>
      </c>
      <c r="BQ311" s="3" t="s">
        <v>9273</v>
      </c>
      <c r="BR311" s="3" t="s">
        <v>5352</v>
      </c>
      <c r="BS311" s="3" t="s">
        <v>162</v>
      </c>
      <c r="BT311" s="3" t="s">
        <v>9268</v>
      </c>
      <c r="BU311" s="3" t="s">
        <v>9268</v>
      </c>
      <c r="BV311" s="3" t="s">
        <v>135</v>
      </c>
      <c r="BW311" s="3" t="s">
        <v>135</v>
      </c>
      <c r="BX311" s="3" t="s">
        <v>135</v>
      </c>
      <c r="BY311" s="3" t="s">
        <v>148</v>
      </c>
      <c r="BZ311" s="3" t="s">
        <v>9154</v>
      </c>
      <c r="CA311" s="3" t="s">
        <v>174</v>
      </c>
      <c r="CB311" s="3" t="s">
        <v>143</v>
      </c>
      <c r="CC311" s="3" t="s">
        <v>143</v>
      </c>
      <c r="CD311" s="3" t="s">
        <v>143</v>
      </c>
      <c r="CE311" s="3" t="s">
        <v>143</v>
      </c>
      <c r="CF311" s="3" t="s">
        <v>2261</v>
      </c>
      <c r="CG311" s="3" t="s">
        <v>143</v>
      </c>
      <c r="CH311" s="3" t="s">
        <v>143</v>
      </c>
      <c r="CI311" s="3" t="s">
        <v>143</v>
      </c>
      <c r="CJ311" s="3" t="s">
        <v>5272</v>
      </c>
      <c r="CK311" s="3" t="s">
        <v>143</v>
      </c>
      <c r="CL311" s="3" t="s">
        <v>143</v>
      </c>
      <c r="CM311" s="3" t="s">
        <v>143</v>
      </c>
      <c r="CN311" s="3" t="s">
        <v>143</v>
      </c>
      <c r="CO311" s="3" t="s">
        <v>9274</v>
      </c>
      <c r="CP311" s="3" t="s">
        <v>143</v>
      </c>
      <c r="CQ311" s="3" t="s">
        <v>143</v>
      </c>
      <c r="CR311" s="3" t="s">
        <v>143</v>
      </c>
      <c r="CS311" s="3" t="s">
        <v>1</v>
      </c>
      <c r="CT311" s="3" t="s">
        <v>143</v>
      </c>
      <c r="CU311" s="3" t="s">
        <v>1</v>
      </c>
      <c r="CV311" s="3" t="s">
        <v>1985</v>
      </c>
      <c r="CW311" s="3" t="s">
        <v>143</v>
      </c>
      <c r="CX311" s="3" t="s">
        <v>953</v>
      </c>
      <c r="CY311" s="3" t="s">
        <v>166</v>
      </c>
      <c r="CZ311" s="3" t="s">
        <v>506</v>
      </c>
      <c r="DA311" s="3" t="s">
        <v>1989</v>
      </c>
      <c r="DB311" s="3" t="s">
        <v>143</v>
      </c>
      <c r="DC311" s="3" t="s">
        <v>6653</v>
      </c>
      <c r="DD311" s="3" t="s">
        <v>364</v>
      </c>
      <c r="DE311" s="3" t="s">
        <v>3601</v>
      </c>
      <c r="DF311" s="3" t="s">
        <v>3193</v>
      </c>
      <c r="DG311" s="3" t="s">
        <v>143</v>
      </c>
      <c r="DH311" s="3" t="s">
        <v>9275</v>
      </c>
      <c r="DI311" s="3" t="s">
        <v>143</v>
      </c>
    </row>
    <row r="312" spans="1:113" s="3" customFormat="1" hidden="1" x14ac:dyDescent="0.2">
      <c r="A312" s="73">
        <v>45383</v>
      </c>
      <c r="B312" s="3" t="s">
        <v>12718</v>
      </c>
      <c r="C312" s="5">
        <v>129690</v>
      </c>
      <c r="D312" s="3" t="s">
        <v>8920</v>
      </c>
      <c r="E312" s="3" t="s">
        <v>373</v>
      </c>
      <c r="F312" s="7">
        <v>45394</v>
      </c>
      <c r="G312" s="3" t="s">
        <v>257</v>
      </c>
      <c r="H312" s="3" t="s">
        <v>166</v>
      </c>
      <c r="I312" s="8">
        <f t="shared" si="22"/>
        <v>1943</v>
      </c>
      <c r="J312" s="95">
        <v>1943</v>
      </c>
      <c r="K312" s="71">
        <f t="shared" si="17"/>
        <v>9.0401063410553428E-2</v>
      </c>
      <c r="L312" s="3" t="s">
        <v>374</v>
      </c>
      <c r="M312" s="3" t="s">
        <v>7246</v>
      </c>
      <c r="N312" s="3" t="s">
        <v>1224</v>
      </c>
      <c r="O312" s="3" t="s">
        <v>3406</v>
      </c>
      <c r="P312" s="6" t="s">
        <v>7973</v>
      </c>
      <c r="Q312" s="3" t="s">
        <v>170</v>
      </c>
      <c r="R312" s="3" t="s">
        <v>9276</v>
      </c>
      <c r="S312" s="3" t="s">
        <v>4765</v>
      </c>
      <c r="T312" s="3" t="s">
        <v>135</v>
      </c>
      <c r="U312" s="3" t="s">
        <v>135</v>
      </c>
      <c r="V312" s="3" t="s">
        <v>506</v>
      </c>
      <c r="W312" s="3" t="s">
        <v>137</v>
      </c>
      <c r="X312" s="3" t="s">
        <v>4976</v>
      </c>
      <c r="Y312" s="3" t="s">
        <v>9277</v>
      </c>
      <c r="Z312" s="3" t="s">
        <v>9278</v>
      </c>
      <c r="AA312" s="3" t="s">
        <v>139</v>
      </c>
      <c r="AB312" s="3" t="s">
        <v>226</v>
      </c>
      <c r="AC312" s="3" t="s">
        <v>5272</v>
      </c>
      <c r="AD312" s="3" t="s">
        <v>143</v>
      </c>
      <c r="AE312" s="3" t="s">
        <v>5272</v>
      </c>
      <c r="AF312" s="3" t="s">
        <v>9279</v>
      </c>
      <c r="AG312" s="3" t="s">
        <v>5675</v>
      </c>
      <c r="AH312" s="3" t="s">
        <v>265</v>
      </c>
      <c r="AI312" s="3" t="s">
        <v>143</v>
      </c>
      <c r="AJ312" s="3" t="s">
        <v>143</v>
      </c>
      <c r="AK312" s="3" t="s">
        <v>207</v>
      </c>
      <c r="AL312" s="3" t="s">
        <v>143</v>
      </c>
      <c r="AM312" s="3" t="s">
        <v>9280</v>
      </c>
      <c r="AN312" s="3" t="s">
        <v>143</v>
      </c>
      <c r="AO312" s="3" t="s">
        <v>3410</v>
      </c>
      <c r="AP312" s="3" t="s">
        <v>3411</v>
      </c>
      <c r="AQ312" s="3" t="s">
        <v>3412</v>
      </c>
      <c r="AR312" s="3" t="s">
        <v>250</v>
      </c>
      <c r="AS312" s="3" t="s">
        <v>179</v>
      </c>
      <c r="AT312" s="3" t="s">
        <v>3413</v>
      </c>
      <c r="AU312" s="3" t="s">
        <v>3414</v>
      </c>
      <c r="AV312" s="3" t="s">
        <v>990</v>
      </c>
      <c r="AW312" s="3" t="s">
        <v>273</v>
      </c>
      <c r="AX312" s="3" t="s">
        <v>1232</v>
      </c>
      <c r="AY312" s="3" t="s">
        <v>148</v>
      </c>
      <c r="AZ312" s="3" t="s">
        <v>139</v>
      </c>
      <c r="BA312" s="3" t="s">
        <v>154</v>
      </c>
      <c r="BB312" s="3" t="s">
        <v>992</v>
      </c>
      <c r="BC312" s="3" t="s">
        <v>156</v>
      </c>
      <c r="BD312" s="3" t="s">
        <v>157</v>
      </c>
      <c r="BE312" s="3" t="s">
        <v>8956</v>
      </c>
      <c r="BF312" s="3" t="s">
        <v>9278</v>
      </c>
      <c r="BG312" s="3" t="s">
        <v>5272</v>
      </c>
      <c r="BH312" s="3" t="s">
        <v>143</v>
      </c>
      <c r="BI312" s="3" t="s">
        <v>143</v>
      </c>
      <c r="BJ312" s="3" t="s">
        <v>143</v>
      </c>
      <c r="BK312" s="3" t="s">
        <v>136</v>
      </c>
      <c r="BL312" s="3" t="s">
        <v>143</v>
      </c>
      <c r="BM312" s="3" t="s">
        <v>200</v>
      </c>
      <c r="BN312" s="3" t="s">
        <v>200</v>
      </c>
      <c r="BO312" s="3" t="s">
        <v>373</v>
      </c>
      <c r="BP312" s="3" t="s">
        <v>143</v>
      </c>
      <c r="BQ312" s="3" t="s">
        <v>9281</v>
      </c>
      <c r="BR312" s="3" t="s">
        <v>143</v>
      </c>
      <c r="BS312" s="3" t="s">
        <v>8958</v>
      </c>
      <c r="BT312" s="3" t="s">
        <v>9280</v>
      </c>
      <c r="BU312" s="3" t="s">
        <v>9280</v>
      </c>
      <c r="BV312" s="3" t="s">
        <v>135</v>
      </c>
      <c r="BW312" s="3" t="s">
        <v>135</v>
      </c>
      <c r="BX312" s="3" t="s">
        <v>135</v>
      </c>
      <c r="BY312" s="3" t="s">
        <v>148</v>
      </c>
      <c r="BZ312" s="3" t="s">
        <v>3071</v>
      </c>
      <c r="CA312" s="3" t="s">
        <v>174</v>
      </c>
      <c r="CB312" s="3" t="s">
        <v>143</v>
      </c>
      <c r="CC312" s="3" t="s">
        <v>143</v>
      </c>
      <c r="CD312" s="3" t="s">
        <v>143</v>
      </c>
      <c r="CE312" s="3" t="s">
        <v>143</v>
      </c>
      <c r="CF312" s="3" t="s">
        <v>2261</v>
      </c>
      <c r="CG312" s="3" t="s">
        <v>143</v>
      </c>
      <c r="CH312" s="3" t="s">
        <v>143</v>
      </c>
      <c r="CI312" s="3" t="s">
        <v>143</v>
      </c>
      <c r="CJ312" s="3" t="s">
        <v>5272</v>
      </c>
      <c r="CK312" s="3" t="s">
        <v>143</v>
      </c>
      <c r="CL312" s="3" t="s">
        <v>143</v>
      </c>
      <c r="CM312" s="3" t="s">
        <v>143</v>
      </c>
      <c r="CN312" s="3" t="s">
        <v>143</v>
      </c>
      <c r="CO312" s="3" t="s">
        <v>6762</v>
      </c>
      <c r="CP312" s="3" t="s">
        <v>143</v>
      </c>
      <c r="CQ312" s="3" t="s">
        <v>143</v>
      </c>
      <c r="CR312" s="3" t="s">
        <v>143</v>
      </c>
      <c r="CS312" s="3" t="s">
        <v>1</v>
      </c>
      <c r="CT312" s="3" t="s">
        <v>143</v>
      </c>
      <c r="CU312" s="3" t="s">
        <v>1</v>
      </c>
      <c r="CV312" s="3" t="s">
        <v>2092</v>
      </c>
      <c r="CW312" s="3" t="s">
        <v>143</v>
      </c>
      <c r="CX312" s="3" t="s">
        <v>374</v>
      </c>
      <c r="CY312" s="3" t="s">
        <v>166</v>
      </c>
      <c r="CZ312" s="3" t="s">
        <v>136</v>
      </c>
      <c r="DA312" s="3" t="s">
        <v>1989</v>
      </c>
      <c r="DB312" s="3" t="s">
        <v>143</v>
      </c>
      <c r="DC312" s="3" t="s">
        <v>143</v>
      </c>
      <c r="DD312" s="3" t="s">
        <v>373</v>
      </c>
      <c r="DE312" s="3" t="s">
        <v>3601</v>
      </c>
      <c r="DF312" s="3" t="s">
        <v>3995</v>
      </c>
      <c r="DG312" s="3" t="s">
        <v>143</v>
      </c>
      <c r="DH312" s="3" t="s">
        <v>7980</v>
      </c>
      <c r="DI312" s="3" t="s">
        <v>143</v>
      </c>
    </row>
    <row r="313" spans="1:113" s="3" customFormat="1" hidden="1" x14ac:dyDescent="0.2">
      <c r="A313" s="73">
        <v>45383</v>
      </c>
      <c r="B313" s="3" t="s">
        <v>12718</v>
      </c>
      <c r="C313" s="96">
        <v>129697</v>
      </c>
      <c r="D313" s="3" t="s">
        <v>8389</v>
      </c>
      <c r="E313" s="3" t="s">
        <v>364</v>
      </c>
      <c r="F313" s="7">
        <v>45394</v>
      </c>
      <c r="G313" s="3" t="s">
        <v>126</v>
      </c>
      <c r="H313" s="3" t="s">
        <v>166</v>
      </c>
      <c r="I313" s="95">
        <v>210.51</v>
      </c>
      <c r="J313" s="95">
        <v>350</v>
      </c>
      <c r="K313" s="71">
        <f t="shared" si="17"/>
        <v>9.79430152267401E-3</v>
      </c>
      <c r="L313" s="3" t="s">
        <v>953</v>
      </c>
      <c r="M313" s="3" t="s">
        <v>7145</v>
      </c>
      <c r="N313" s="3" t="s">
        <v>1065</v>
      </c>
      <c r="O313" s="3" t="s">
        <v>260</v>
      </c>
      <c r="P313" s="6" t="s">
        <v>5937</v>
      </c>
      <c r="Q313" s="3" t="s">
        <v>262</v>
      </c>
      <c r="R313" s="3" t="s">
        <v>9282</v>
      </c>
      <c r="S313" s="3" t="s">
        <v>5192</v>
      </c>
      <c r="T313" s="3" t="s">
        <v>135</v>
      </c>
      <c r="U313" s="3" t="s">
        <v>135</v>
      </c>
      <c r="V313" s="3" t="s">
        <v>506</v>
      </c>
      <c r="W313" s="3" t="s">
        <v>137</v>
      </c>
      <c r="X313" s="3" t="s">
        <v>173</v>
      </c>
      <c r="Y313" s="3" t="s">
        <v>9283</v>
      </c>
      <c r="Z313" s="3" t="s">
        <v>9284</v>
      </c>
      <c r="AA313" s="3" t="s">
        <v>139</v>
      </c>
      <c r="AB313" s="3" t="s">
        <v>226</v>
      </c>
      <c r="AC313" s="3" t="s">
        <v>5272</v>
      </c>
      <c r="AD313" s="3" t="s">
        <v>143</v>
      </c>
      <c r="AE313" s="3" t="s">
        <v>5272</v>
      </c>
      <c r="AF313" s="3" t="s">
        <v>143</v>
      </c>
      <c r="AG313" s="3" t="s">
        <v>5974</v>
      </c>
      <c r="AH313" s="3" t="s">
        <v>141</v>
      </c>
      <c r="AI313" s="3" t="s">
        <v>143</v>
      </c>
      <c r="AJ313" s="3" t="s">
        <v>143</v>
      </c>
      <c r="AK313" s="3" t="s">
        <v>207</v>
      </c>
      <c r="AL313" s="3" t="s">
        <v>8914</v>
      </c>
      <c r="AM313" s="3" t="s">
        <v>7058</v>
      </c>
      <c r="AN313" s="3" t="s">
        <v>143</v>
      </c>
      <c r="AO313" s="3" t="s">
        <v>266</v>
      </c>
      <c r="AP313" s="3" t="s">
        <v>267</v>
      </c>
      <c r="AQ313" s="3" t="s">
        <v>268</v>
      </c>
      <c r="AR313" s="3" t="s">
        <v>269</v>
      </c>
      <c r="AS313" s="3" t="s">
        <v>179</v>
      </c>
      <c r="AT313" s="3" t="s">
        <v>270</v>
      </c>
      <c r="AU313" s="3" t="s">
        <v>271</v>
      </c>
      <c r="AV313" s="3" t="s">
        <v>631</v>
      </c>
      <c r="AW313" s="3" t="s">
        <v>632</v>
      </c>
      <c r="AX313" s="3" t="s">
        <v>1068</v>
      </c>
      <c r="AY313" s="3" t="s">
        <v>148</v>
      </c>
      <c r="AZ313" s="3" t="s">
        <v>139</v>
      </c>
      <c r="BA313" s="3" t="s">
        <v>149</v>
      </c>
      <c r="BB313" s="3" t="s">
        <v>634</v>
      </c>
      <c r="BC313" s="3" t="s">
        <v>156</v>
      </c>
      <c r="BD313" s="3" t="s">
        <v>157</v>
      </c>
      <c r="BE313" s="3" t="s">
        <v>303</v>
      </c>
      <c r="BF313" s="3" t="s">
        <v>9284</v>
      </c>
      <c r="BG313" s="3" t="s">
        <v>5272</v>
      </c>
      <c r="BH313" s="3" t="s">
        <v>143</v>
      </c>
      <c r="BI313" s="3" t="s">
        <v>143</v>
      </c>
      <c r="BJ313" s="3" t="s">
        <v>143</v>
      </c>
      <c r="BK313" s="3" t="s">
        <v>506</v>
      </c>
      <c r="BL313" s="3" t="s">
        <v>143</v>
      </c>
      <c r="BM313" s="3" t="s">
        <v>160</v>
      </c>
      <c r="BN313" s="3" t="s">
        <v>143</v>
      </c>
      <c r="BO313" s="3" t="s">
        <v>364</v>
      </c>
      <c r="BP313" s="3" t="s">
        <v>143</v>
      </c>
      <c r="BQ313" s="3" t="s">
        <v>979</v>
      </c>
      <c r="BR313" s="3" t="s">
        <v>5352</v>
      </c>
      <c r="BS313" s="3" t="s">
        <v>1608</v>
      </c>
      <c r="BT313" s="3" t="s">
        <v>7058</v>
      </c>
      <c r="BU313" s="3" t="s">
        <v>7058</v>
      </c>
      <c r="BV313" s="3" t="s">
        <v>135</v>
      </c>
      <c r="BW313" s="3" t="s">
        <v>135</v>
      </c>
      <c r="BX313" s="3" t="s">
        <v>135</v>
      </c>
      <c r="BY313" s="3" t="s">
        <v>148</v>
      </c>
      <c r="BZ313" s="3" t="s">
        <v>6590</v>
      </c>
      <c r="CA313" s="3" t="s">
        <v>174</v>
      </c>
      <c r="CB313" s="3" t="s">
        <v>143</v>
      </c>
      <c r="CC313" s="3" t="s">
        <v>143</v>
      </c>
      <c r="CD313" s="3" t="s">
        <v>143</v>
      </c>
      <c r="CE313" s="3" t="s">
        <v>143</v>
      </c>
      <c r="CF313" s="3" t="s">
        <v>2261</v>
      </c>
      <c r="CG313" s="3" t="s">
        <v>143</v>
      </c>
      <c r="CH313" s="3" t="s">
        <v>143</v>
      </c>
      <c r="CI313" s="3" t="s">
        <v>143</v>
      </c>
      <c r="CJ313" s="3" t="s">
        <v>5272</v>
      </c>
      <c r="CK313" s="3" t="s">
        <v>143</v>
      </c>
      <c r="CL313" s="3" t="s">
        <v>143</v>
      </c>
      <c r="CM313" s="3" t="s">
        <v>143</v>
      </c>
      <c r="CN313" s="3" t="s">
        <v>143</v>
      </c>
      <c r="CO313" s="3" t="s">
        <v>143</v>
      </c>
      <c r="CP313" s="3" t="s">
        <v>143</v>
      </c>
      <c r="CQ313" s="3" t="s">
        <v>143</v>
      </c>
      <c r="CR313" s="3" t="s">
        <v>143</v>
      </c>
      <c r="CS313" s="3" t="s">
        <v>1</v>
      </c>
      <c r="CT313" s="3" t="s">
        <v>143</v>
      </c>
      <c r="CU313" s="3" t="s">
        <v>1</v>
      </c>
      <c r="CV313" s="3" t="s">
        <v>1985</v>
      </c>
      <c r="CW313" s="3" t="s">
        <v>143</v>
      </c>
      <c r="CX313" s="3" t="s">
        <v>953</v>
      </c>
      <c r="CY313" s="3" t="s">
        <v>166</v>
      </c>
      <c r="CZ313" s="3" t="s">
        <v>506</v>
      </c>
      <c r="DA313" s="3" t="s">
        <v>1989</v>
      </c>
      <c r="DB313" s="3" t="s">
        <v>143</v>
      </c>
      <c r="DC313" s="3" t="s">
        <v>143</v>
      </c>
      <c r="DD313" s="3" t="s">
        <v>364</v>
      </c>
      <c r="DE313" s="3" t="s">
        <v>3601</v>
      </c>
      <c r="DF313" s="3" t="s">
        <v>3995</v>
      </c>
      <c r="DG313" s="3" t="s">
        <v>143</v>
      </c>
      <c r="DH313" s="3" t="s">
        <v>143</v>
      </c>
      <c r="DI313" s="3" t="s">
        <v>143</v>
      </c>
    </row>
    <row r="314" spans="1:113" s="3" customFormat="1" hidden="1" x14ac:dyDescent="0.2">
      <c r="A314" s="73">
        <v>45383</v>
      </c>
      <c r="B314" s="3" t="s">
        <v>15606</v>
      </c>
      <c r="C314" s="96">
        <v>129959</v>
      </c>
      <c r="D314" s="3" t="s">
        <v>9012</v>
      </c>
      <c r="E314" s="3" t="s">
        <v>373</v>
      </c>
      <c r="F314" s="7">
        <v>45394</v>
      </c>
      <c r="G314" s="3" t="s">
        <v>165</v>
      </c>
      <c r="H314" s="3" t="s">
        <v>166</v>
      </c>
      <c r="I314" s="8">
        <f t="shared" ref="I314:I317" si="23">J314</f>
        <v>60.17</v>
      </c>
      <c r="J314" s="95">
        <v>60.17</v>
      </c>
      <c r="K314" s="71">
        <f t="shared" si="17"/>
        <v>2.7995017938306742E-3</v>
      </c>
      <c r="L314" s="3" t="s">
        <v>316</v>
      </c>
      <c r="M314" s="3" t="s">
        <v>7145</v>
      </c>
      <c r="N314" s="3" t="s">
        <v>960</v>
      </c>
      <c r="O314" s="3" t="s">
        <v>9285</v>
      </c>
      <c r="P314" s="6" t="s">
        <v>879</v>
      </c>
      <c r="Q314" s="3" t="s">
        <v>170</v>
      </c>
      <c r="R314" s="3" t="s">
        <v>9286</v>
      </c>
      <c r="S314" s="3" t="s">
        <v>9287</v>
      </c>
      <c r="T314" s="3" t="s">
        <v>135</v>
      </c>
      <c r="U314" s="3" t="s">
        <v>135</v>
      </c>
      <c r="V314" s="3" t="s">
        <v>136</v>
      </c>
      <c r="W314" s="3" t="s">
        <v>137</v>
      </c>
      <c r="X314" s="3" t="s">
        <v>2483</v>
      </c>
      <c r="Y314" s="3" t="s">
        <v>9288</v>
      </c>
      <c r="Z314" s="3" t="s">
        <v>9289</v>
      </c>
      <c r="AA314" s="3" t="s">
        <v>139</v>
      </c>
      <c r="AB314" s="3" t="s">
        <v>226</v>
      </c>
      <c r="AC314" s="3" t="s">
        <v>5272</v>
      </c>
      <c r="AD314" s="3" t="s">
        <v>143</v>
      </c>
      <c r="AE314" s="3" t="s">
        <v>5272</v>
      </c>
      <c r="AF314" s="3" t="s">
        <v>143</v>
      </c>
      <c r="AG314" s="3" t="s">
        <v>235</v>
      </c>
      <c r="AH314" s="3" t="s">
        <v>141</v>
      </c>
      <c r="AI314" s="3" t="s">
        <v>143</v>
      </c>
      <c r="AJ314" s="3" t="s">
        <v>143</v>
      </c>
      <c r="AK314" s="3" t="s">
        <v>207</v>
      </c>
      <c r="AL314" s="3" t="s">
        <v>143</v>
      </c>
      <c r="AM314" s="3" t="s">
        <v>9290</v>
      </c>
      <c r="AN314" s="3" t="s">
        <v>143</v>
      </c>
      <c r="AO314" s="3" t="s">
        <v>1451</v>
      </c>
      <c r="AP314" s="3" t="s">
        <v>1452</v>
      </c>
      <c r="AQ314" s="3" t="s">
        <v>9291</v>
      </c>
      <c r="AR314" s="3" t="s">
        <v>1454</v>
      </c>
      <c r="AS314" s="3" t="s">
        <v>231</v>
      </c>
      <c r="AT314" s="3" t="s">
        <v>1454</v>
      </c>
      <c r="AU314" s="3" t="s">
        <v>1456</v>
      </c>
      <c r="AV314" s="3" t="s">
        <v>145</v>
      </c>
      <c r="AW314" s="3" t="s">
        <v>146</v>
      </c>
      <c r="AX314" s="3" t="s">
        <v>972</v>
      </c>
      <c r="AY314" s="3" t="s">
        <v>148</v>
      </c>
      <c r="AZ314" s="3" t="s">
        <v>139</v>
      </c>
      <c r="BA314" s="3" t="s">
        <v>149</v>
      </c>
      <c r="BB314" s="3" t="s">
        <v>150</v>
      </c>
      <c r="BC314" s="3" t="s">
        <v>156</v>
      </c>
      <c r="BD314" s="3" t="s">
        <v>157</v>
      </c>
      <c r="BE314" s="3" t="s">
        <v>303</v>
      </c>
      <c r="BF314" s="3" t="s">
        <v>9289</v>
      </c>
      <c r="BG314" s="3" t="s">
        <v>5272</v>
      </c>
      <c r="BH314" s="3" t="s">
        <v>170</v>
      </c>
      <c r="BI314" s="3" t="s">
        <v>9292</v>
      </c>
      <c r="BJ314" s="3" t="s">
        <v>143</v>
      </c>
      <c r="BK314" s="3" t="s">
        <v>136</v>
      </c>
      <c r="BL314" s="3" t="s">
        <v>143</v>
      </c>
      <c r="BM314" s="3" t="s">
        <v>160</v>
      </c>
      <c r="BN314" s="3" t="s">
        <v>160</v>
      </c>
      <c r="BO314" s="3" t="s">
        <v>143</v>
      </c>
      <c r="BP314" s="3" t="s">
        <v>143</v>
      </c>
      <c r="BQ314" s="3" t="s">
        <v>9293</v>
      </c>
      <c r="BR314" s="3" t="s">
        <v>5352</v>
      </c>
      <c r="BS314" s="3" t="s">
        <v>162</v>
      </c>
      <c r="BT314" s="3" t="s">
        <v>9290</v>
      </c>
      <c r="BU314" s="3" t="s">
        <v>9290</v>
      </c>
      <c r="BV314" s="3" t="s">
        <v>135</v>
      </c>
      <c r="BW314" s="3" t="s">
        <v>135</v>
      </c>
      <c r="BX314" s="3" t="s">
        <v>135</v>
      </c>
      <c r="BY314" s="3" t="s">
        <v>148</v>
      </c>
      <c r="BZ314" s="3" t="s">
        <v>6439</v>
      </c>
      <c r="CA314" s="3" t="s">
        <v>174</v>
      </c>
      <c r="CB314" s="3" t="s">
        <v>143</v>
      </c>
      <c r="CC314" s="3" t="s">
        <v>143</v>
      </c>
      <c r="CD314" s="3" t="s">
        <v>143</v>
      </c>
      <c r="CE314" s="3" t="s">
        <v>9294</v>
      </c>
      <c r="CF314" s="3" t="s">
        <v>2261</v>
      </c>
      <c r="CG314" s="3" t="s">
        <v>143</v>
      </c>
      <c r="CH314" s="3" t="s">
        <v>143</v>
      </c>
      <c r="CI314" s="3" t="s">
        <v>143</v>
      </c>
      <c r="CJ314" s="3" t="s">
        <v>5272</v>
      </c>
      <c r="CK314" s="3" t="s">
        <v>143</v>
      </c>
      <c r="CL314" s="3" t="s">
        <v>143</v>
      </c>
      <c r="CM314" s="3" t="s">
        <v>143</v>
      </c>
      <c r="CN314" s="3" t="s">
        <v>143</v>
      </c>
      <c r="CO314" s="3" t="s">
        <v>143</v>
      </c>
      <c r="CP314" s="3" t="s">
        <v>143</v>
      </c>
      <c r="CQ314" s="3" t="s">
        <v>143</v>
      </c>
      <c r="CR314" s="3" t="s">
        <v>143</v>
      </c>
      <c r="CS314" s="3" t="s">
        <v>1</v>
      </c>
      <c r="CT314" s="3" t="s">
        <v>143</v>
      </c>
      <c r="CU314" s="3" t="s">
        <v>1</v>
      </c>
      <c r="CV314" s="3" t="s">
        <v>1985</v>
      </c>
      <c r="CW314" s="3" t="s">
        <v>143</v>
      </c>
      <c r="CX314" s="3" t="s">
        <v>316</v>
      </c>
      <c r="CY314" s="3" t="s">
        <v>166</v>
      </c>
      <c r="CZ314" s="3" t="s">
        <v>136</v>
      </c>
      <c r="DA314" s="3" t="s">
        <v>1989</v>
      </c>
      <c r="DB314" s="3" t="s">
        <v>143</v>
      </c>
      <c r="DC314" s="3" t="s">
        <v>143</v>
      </c>
      <c r="DD314" s="3" t="s">
        <v>373</v>
      </c>
      <c r="DE314" s="3" t="s">
        <v>3601</v>
      </c>
      <c r="DF314" s="3" t="s">
        <v>3995</v>
      </c>
      <c r="DG314" s="3" t="s">
        <v>143</v>
      </c>
      <c r="DH314" s="3" t="s">
        <v>143</v>
      </c>
      <c r="DI314" s="3" t="s">
        <v>143</v>
      </c>
    </row>
    <row r="315" spans="1:113" s="3" customFormat="1" hidden="1" x14ac:dyDescent="0.2">
      <c r="A315" s="73">
        <v>45383</v>
      </c>
      <c r="B315" s="3" t="s">
        <v>12718</v>
      </c>
      <c r="C315" s="96">
        <v>130070</v>
      </c>
      <c r="D315" s="3" t="s">
        <v>8389</v>
      </c>
      <c r="E315" s="3" t="s">
        <v>364</v>
      </c>
      <c r="F315" s="7">
        <v>45394</v>
      </c>
      <c r="G315" s="3" t="s">
        <v>126</v>
      </c>
      <c r="H315" s="3" t="s">
        <v>166</v>
      </c>
      <c r="I315" s="8">
        <f t="shared" si="23"/>
        <v>119.12</v>
      </c>
      <c r="J315" s="95">
        <v>119.12</v>
      </c>
      <c r="K315" s="71">
        <f t="shared" si="17"/>
        <v>5.5422412112532812E-3</v>
      </c>
      <c r="L315" s="3" t="s">
        <v>953</v>
      </c>
      <c r="M315" s="3" t="s">
        <v>7145</v>
      </c>
      <c r="N315" s="3" t="s">
        <v>219</v>
      </c>
      <c r="O315" s="3" t="s">
        <v>9295</v>
      </c>
      <c r="P315" s="6" t="s">
        <v>9113</v>
      </c>
      <c r="Q315" s="3" t="s">
        <v>170</v>
      </c>
      <c r="R315" s="3" t="s">
        <v>9296</v>
      </c>
      <c r="S315" s="3" t="s">
        <v>9297</v>
      </c>
      <c r="T315" s="3" t="s">
        <v>135</v>
      </c>
      <c r="U315" s="3" t="s">
        <v>135</v>
      </c>
      <c r="V315" s="3" t="s">
        <v>506</v>
      </c>
      <c r="W315" s="3" t="s">
        <v>137</v>
      </c>
      <c r="X315" s="3" t="s">
        <v>225</v>
      </c>
      <c r="Y315" s="3" t="s">
        <v>9298</v>
      </c>
      <c r="Z315" s="3" t="s">
        <v>9299</v>
      </c>
      <c r="AA315" s="3" t="s">
        <v>139</v>
      </c>
      <c r="AB315" s="3" t="s">
        <v>226</v>
      </c>
      <c r="AC315" s="3" t="s">
        <v>5272</v>
      </c>
      <c r="AD315" s="3" t="s">
        <v>143</v>
      </c>
      <c r="AE315" s="3" t="s">
        <v>5272</v>
      </c>
      <c r="AF315" s="3" t="s">
        <v>143</v>
      </c>
      <c r="AG315" s="3" t="s">
        <v>5974</v>
      </c>
      <c r="AH315" s="3" t="s">
        <v>141</v>
      </c>
      <c r="AI315" s="3" t="s">
        <v>143</v>
      </c>
      <c r="AJ315" s="3" t="s">
        <v>143</v>
      </c>
      <c r="AK315" s="3" t="s">
        <v>207</v>
      </c>
      <c r="AL315" s="3" t="s">
        <v>9118</v>
      </c>
      <c r="AM315" s="3" t="s">
        <v>9300</v>
      </c>
      <c r="AN315" s="3" t="s">
        <v>143</v>
      </c>
      <c r="AO315" s="3" t="s">
        <v>9301</v>
      </c>
      <c r="AP315" s="3" t="s">
        <v>730</v>
      </c>
      <c r="AQ315" s="3" t="s">
        <v>9302</v>
      </c>
      <c r="AR315" s="3" t="s">
        <v>353</v>
      </c>
      <c r="AS315" s="3" t="s">
        <v>231</v>
      </c>
      <c r="AT315" s="3" t="s">
        <v>354</v>
      </c>
      <c r="AU315" s="3" t="s">
        <v>732</v>
      </c>
      <c r="AV315" s="3" t="s">
        <v>234</v>
      </c>
      <c r="AW315" s="3" t="s">
        <v>165</v>
      </c>
      <c r="AX315" s="3" t="s">
        <v>235</v>
      </c>
      <c r="AY315" s="3" t="s">
        <v>148</v>
      </c>
      <c r="AZ315" s="3" t="s">
        <v>139</v>
      </c>
      <c r="BA315" s="3" t="s">
        <v>875</v>
      </c>
      <c r="BB315" s="3" t="s">
        <v>150</v>
      </c>
      <c r="BC315" s="3" t="s">
        <v>156</v>
      </c>
      <c r="BD315" s="3" t="s">
        <v>157</v>
      </c>
      <c r="BE315" s="3" t="s">
        <v>303</v>
      </c>
      <c r="BF315" s="3" t="s">
        <v>9299</v>
      </c>
      <c r="BG315" s="3" t="s">
        <v>5272</v>
      </c>
      <c r="BH315" s="3" t="s">
        <v>143</v>
      </c>
      <c r="BI315" s="3" t="s">
        <v>143</v>
      </c>
      <c r="BJ315" s="3" t="s">
        <v>143</v>
      </c>
      <c r="BK315" s="3" t="s">
        <v>506</v>
      </c>
      <c r="BL315" s="3" t="s">
        <v>143</v>
      </c>
      <c r="BM315" s="3" t="s">
        <v>160</v>
      </c>
      <c r="BN315" s="3" t="s">
        <v>143</v>
      </c>
      <c r="BO315" s="3" t="s">
        <v>364</v>
      </c>
      <c r="BP315" s="3" t="s">
        <v>143</v>
      </c>
      <c r="BQ315" s="3" t="s">
        <v>2773</v>
      </c>
      <c r="BR315" s="3" t="s">
        <v>5352</v>
      </c>
      <c r="BS315" s="3" t="s">
        <v>162</v>
      </c>
      <c r="BT315" s="3" t="s">
        <v>9300</v>
      </c>
      <c r="BU315" s="3" t="s">
        <v>9300</v>
      </c>
      <c r="BV315" s="3" t="s">
        <v>135</v>
      </c>
      <c r="BW315" s="3" t="s">
        <v>135</v>
      </c>
      <c r="BX315" s="3" t="s">
        <v>135</v>
      </c>
      <c r="BY315" s="3" t="s">
        <v>148</v>
      </c>
      <c r="BZ315" s="3" t="s">
        <v>9303</v>
      </c>
      <c r="CA315" s="3" t="s">
        <v>174</v>
      </c>
      <c r="CB315" s="3" t="s">
        <v>143</v>
      </c>
      <c r="CC315" s="3" t="s">
        <v>143</v>
      </c>
      <c r="CD315" s="3" t="s">
        <v>143</v>
      </c>
      <c r="CE315" s="3" t="s">
        <v>143</v>
      </c>
      <c r="CF315" s="3" t="s">
        <v>2261</v>
      </c>
      <c r="CG315" s="3" t="s">
        <v>143</v>
      </c>
      <c r="CH315" s="3" t="s">
        <v>143</v>
      </c>
      <c r="CI315" s="3" t="s">
        <v>143</v>
      </c>
      <c r="CJ315" s="3" t="s">
        <v>5272</v>
      </c>
      <c r="CK315" s="3" t="s">
        <v>143</v>
      </c>
      <c r="CL315" s="3" t="s">
        <v>143</v>
      </c>
      <c r="CM315" s="3" t="s">
        <v>143</v>
      </c>
      <c r="CN315" s="3" t="s">
        <v>143</v>
      </c>
      <c r="CO315" s="3" t="s">
        <v>9304</v>
      </c>
      <c r="CP315" s="3" t="s">
        <v>143</v>
      </c>
      <c r="CQ315" s="3" t="s">
        <v>143</v>
      </c>
      <c r="CR315" s="3" t="s">
        <v>143</v>
      </c>
      <c r="CS315" s="3" t="s">
        <v>1</v>
      </c>
      <c r="CT315" s="3" t="s">
        <v>143</v>
      </c>
      <c r="CU315" s="3" t="s">
        <v>1</v>
      </c>
      <c r="CV315" s="3" t="s">
        <v>1985</v>
      </c>
      <c r="CW315" s="3" t="s">
        <v>143</v>
      </c>
      <c r="CX315" s="3" t="s">
        <v>953</v>
      </c>
      <c r="CY315" s="3" t="s">
        <v>166</v>
      </c>
      <c r="CZ315" s="3" t="s">
        <v>506</v>
      </c>
      <c r="DA315" s="3" t="s">
        <v>1989</v>
      </c>
      <c r="DB315" s="3" t="s">
        <v>143</v>
      </c>
      <c r="DC315" s="3" t="s">
        <v>6653</v>
      </c>
      <c r="DD315" s="3" t="s">
        <v>364</v>
      </c>
      <c r="DE315" s="3" t="s">
        <v>3601</v>
      </c>
      <c r="DF315" s="3" t="s">
        <v>3995</v>
      </c>
      <c r="DG315" s="3" t="s">
        <v>143</v>
      </c>
      <c r="DH315" s="3" t="s">
        <v>9305</v>
      </c>
      <c r="DI315" s="3" t="s">
        <v>143</v>
      </c>
    </row>
    <row r="316" spans="1:113" s="3" customFormat="1" hidden="1" x14ac:dyDescent="0.2">
      <c r="A316" s="73">
        <v>45383</v>
      </c>
      <c r="B316" s="3" t="s">
        <v>16</v>
      </c>
      <c r="C316" s="94">
        <v>129831</v>
      </c>
      <c r="D316" s="3" t="s">
        <v>9306</v>
      </c>
      <c r="E316" s="3" t="s">
        <v>685</v>
      </c>
      <c r="F316" s="7">
        <v>45397</v>
      </c>
      <c r="G316" s="3" t="s">
        <v>165</v>
      </c>
      <c r="H316" s="3" t="s">
        <v>166</v>
      </c>
      <c r="I316" s="8">
        <f t="shared" si="23"/>
        <v>354</v>
      </c>
      <c r="J316" s="95">
        <v>354</v>
      </c>
      <c r="K316" s="71">
        <f t="shared" si="17"/>
        <v>1.647039446594746E-2</v>
      </c>
      <c r="L316" s="3" t="s">
        <v>374</v>
      </c>
      <c r="M316" s="3" t="s">
        <v>7145</v>
      </c>
      <c r="N316" s="3" t="s">
        <v>1056</v>
      </c>
      <c r="O316" s="3" t="s">
        <v>9307</v>
      </c>
      <c r="P316" s="6" t="s">
        <v>9308</v>
      </c>
      <c r="Q316" s="3" t="s">
        <v>170</v>
      </c>
      <c r="R316" s="3" t="s">
        <v>9309</v>
      </c>
      <c r="S316" s="3" t="s">
        <v>4443</v>
      </c>
      <c r="T316" s="3" t="s">
        <v>135</v>
      </c>
      <c r="U316" s="3" t="s">
        <v>135</v>
      </c>
      <c r="V316" s="3" t="s">
        <v>136</v>
      </c>
      <c r="W316" s="3" t="s">
        <v>137</v>
      </c>
      <c r="X316" s="3" t="s">
        <v>173</v>
      </c>
      <c r="Y316" s="3" t="s">
        <v>9310</v>
      </c>
      <c r="Z316" s="3" t="s">
        <v>9311</v>
      </c>
      <c r="AA316" s="3" t="s">
        <v>139</v>
      </c>
      <c r="AB316" s="3" t="s">
        <v>323</v>
      </c>
      <c r="AC316" s="3" t="s">
        <v>5272</v>
      </c>
      <c r="AD316" s="3" t="s">
        <v>143</v>
      </c>
      <c r="AE316" s="3" t="s">
        <v>5272</v>
      </c>
      <c r="AF316" s="3" t="s">
        <v>143</v>
      </c>
      <c r="AG316" s="3" t="s">
        <v>235</v>
      </c>
      <c r="AH316" s="3" t="s">
        <v>141</v>
      </c>
      <c r="AI316" s="3" t="s">
        <v>143</v>
      </c>
      <c r="AJ316" s="3" t="s">
        <v>143</v>
      </c>
      <c r="AK316" s="3" t="s">
        <v>142</v>
      </c>
      <c r="AL316" s="3" t="s">
        <v>143</v>
      </c>
      <c r="AM316" s="3" t="s">
        <v>9312</v>
      </c>
      <c r="AN316" s="3" t="s">
        <v>143</v>
      </c>
      <c r="AO316" s="3" t="s">
        <v>2683</v>
      </c>
      <c r="AP316" s="3" t="s">
        <v>2684</v>
      </c>
      <c r="AQ316" s="3" t="s">
        <v>9313</v>
      </c>
      <c r="AR316" s="3" t="s">
        <v>2082</v>
      </c>
      <c r="AS316" s="3" t="s">
        <v>231</v>
      </c>
      <c r="AT316" s="3" t="s">
        <v>935</v>
      </c>
      <c r="AU316" s="3" t="s">
        <v>2686</v>
      </c>
      <c r="AV316" s="3" t="s">
        <v>145</v>
      </c>
      <c r="AW316" s="3" t="s">
        <v>146</v>
      </c>
      <c r="AX316" s="3" t="s">
        <v>1060</v>
      </c>
      <c r="AY316" s="3" t="s">
        <v>148</v>
      </c>
      <c r="AZ316" s="3" t="s">
        <v>139</v>
      </c>
      <c r="BA316" s="3" t="s">
        <v>149</v>
      </c>
      <c r="BB316" s="3" t="s">
        <v>150</v>
      </c>
      <c r="BC316" s="3" t="s">
        <v>156</v>
      </c>
      <c r="BD316" s="3" t="s">
        <v>157</v>
      </c>
      <c r="BE316" s="3" t="s">
        <v>303</v>
      </c>
      <c r="BF316" s="3" t="s">
        <v>9311</v>
      </c>
      <c r="BG316" s="3" t="s">
        <v>5272</v>
      </c>
      <c r="BH316" s="3" t="s">
        <v>143</v>
      </c>
      <c r="BI316" s="3" t="s">
        <v>143</v>
      </c>
      <c r="BJ316" s="3" t="s">
        <v>143</v>
      </c>
      <c r="BK316" s="3" t="s">
        <v>136</v>
      </c>
      <c r="BL316" s="3" t="s">
        <v>143</v>
      </c>
      <c r="BM316" s="3" t="s">
        <v>160</v>
      </c>
      <c r="BN316" s="3" t="s">
        <v>143</v>
      </c>
      <c r="BO316" s="3" t="s">
        <v>143</v>
      </c>
      <c r="BP316" s="3" t="s">
        <v>143</v>
      </c>
      <c r="BQ316" s="3" t="s">
        <v>184</v>
      </c>
      <c r="BR316" s="3" t="s">
        <v>5352</v>
      </c>
      <c r="BS316" s="3" t="s">
        <v>162</v>
      </c>
      <c r="BT316" s="3" t="s">
        <v>9312</v>
      </c>
      <c r="BU316" s="3" t="s">
        <v>9312</v>
      </c>
      <c r="BV316" s="3" t="s">
        <v>135</v>
      </c>
      <c r="BW316" s="3" t="s">
        <v>135</v>
      </c>
      <c r="BX316" s="3" t="s">
        <v>135</v>
      </c>
      <c r="BY316" s="3" t="s">
        <v>148</v>
      </c>
      <c r="BZ316" s="3" t="s">
        <v>9314</v>
      </c>
      <c r="CA316" s="3" t="s">
        <v>174</v>
      </c>
      <c r="CB316" s="3" t="s">
        <v>143</v>
      </c>
      <c r="CC316" s="3" t="s">
        <v>143</v>
      </c>
      <c r="CD316" s="3" t="s">
        <v>143</v>
      </c>
      <c r="CE316" s="3" t="s">
        <v>143</v>
      </c>
      <c r="CF316" s="3" t="s">
        <v>2261</v>
      </c>
      <c r="CG316" s="3" t="s">
        <v>143</v>
      </c>
      <c r="CH316" s="3" t="s">
        <v>143</v>
      </c>
      <c r="CI316" s="3" t="s">
        <v>143</v>
      </c>
      <c r="CJ316" s="3" t="s">
        <v>5272</v>
      </c>
      <c r="CK316" s="3" t="s">
        <v>143</v>
      </c>
      <c r="CL316" s="3" t="s">
        <v>143</v>
      </c>
      <c r="CM316" s="3" t="s">
        <v>143</v>
      </c>
      <c r="CN316" s="3" t="s">
        <v>143</v>
      </c>
      <c r="CO316" s="3" t="s">
        <v>6189</v>
      </c>
      <c r="CP316" s="3" t="s">
        <v>143</v>
      </c>
      <c r="CQ316" s="3" t="s">
        <v>143</v>
      </c>
      <c r="CR316" s="3" t="s">
        <v>143</v>
      </c>
      <c r="CS316" s="3" t="s">
        <v>1</v>
      </c>
      <c r="CT316" s="3" t="s">
        <v>143</v>
      </c>
      <c r="CU316" s="3" t="s">
        <v>1</v>
      </c>
      <c r="CV316" s="3" t="s">
        <v>1985</v>
      </c>
      <c r="CW316" s="3" t="s">
        <v>143</v>
      </c>
      <c r="CX316" s="3" t="s">
        <v>374</v>
      </c>
      <c r="CY316" s="3" t="s">
        <v>166</v>
      </c>
      <c r="CZ316" s="3" t="s">
        <v>136</v>
      </c>
      <c r="DA316" s="3" t="s">
        <v>2007</v>
      </c>
      <c r="DB316" s="3" t="s">
        <v>143</v>
      </c>
      <c r="DC316" s="3" t="s">
        <v>143</v>
      </c>
      <c r="DD316" s="3" t="s">
        <v>685</v>
      </c>
      <c r="DE316" s="3" t="s">
        <v>3601</v>
      </c>
      <c r="DF316" s="3" t="s">
        <v>5830</v>
      </c>
      <c r="DG316" s="3" t="s">
        <v>143</v>
      </c>
      <c r="DH316" s="3" t="s">
        <v>7797</v>
      </c>
      <c r="DI316" s="3" t="s">
        <v>143</v>
      </c>
    </row>
    <row r="317" spans="1:113" s="3" customFormat="1" hidden="1" x14ac:dyDescent="0.2">
      <c r="A317" s="73">
        <v>45383</v>
      </c>
      <c r="B317" s="3" t="s">
        <v>15606</v>
      </c>
      <c r="C317" s="5">
        <v>129804</v>
      </c>
      <c r="D317" s="3" t="s">
        <v>9315</v>
      </c>
      <c r="E317" s="3" t="s">
        <v>373</v>
      </c>
      <c r="F317" s="7">
        <v>45397</v>
      </c>
      <c r="G317" s="3" t="s">
        <v>165</v>
      </c>
      <c r="H317" s="3" t="s">
        <v>166</v>
      </c>
      <c r="I317" s="8">
        <f t="shared" si="23"/>
        <v>116.28</v>
      </c>
      <c r="J317" s="95">
        <v>116.28</v>
      </c>
      <c r="K317" s="71">
        <f t="shared" si="17"/>
        <v>5.4101058432213861E-3</v>
      </c>
      <c r="L317" s="3" t="s">
        <v>501</v>
      </c>
      <c r="M317" s="3" t="s">
        <v>7145</v>
      </c>
      <c r="N317" s="3" t="s">
        <v>1056</v>
      </c>
      <c r="O317" s="3" t="s">
        <v>9316</v>
      </c>
      <c r="P317" s="6" t="s">
        <v>9317</v>
      </c>
      <c r="Q317" s="3" t="s">
        <v>170</v>
      </c>
      <c r="R317" s="3" t="s">
        <v>9318</v>
      </c>
      <c r="S317" s="3" t="s">
        <v>8693</v>
      </c>
      <c r="T317" s="3" t="s">
        <v>135</v>
      </c>
      <c r="U317" s="3" t="s">
        <v>135</v>
      </c>
      <c r="V317" s="3" t="s">
        <v>506</v>
      </c>
      <c r="W317" s="3" t="s">
        <v>137</v>
      </c>
      <c r="X317" s="3" t="s">
        <v>4880</v>
      </c>
      <c r="Y317" s="3" t="s">
        <v>9319</v>
      </c>
      <c r="Z317" s="3" t="s">
        <v>9320</v>
      </c>
      <c r="AA317" s="3" t="s">
        <v>139</v>
      </c>
      <c r="AB317" s="3" t="s">
        <v>323</v>
      </c>
      <c r="AC317" s="3" t="s">
        <v>5272</v>
      </c>
      <c r="AD317" s="3" t="s">
        <v>143</v>
      </c>
      <c r="AE317" s="3" t="s">
        <v>5272</v>
      </c>
      <c r="AF317" s="3" t="s">
        <v>143</v>
      </c>
      <c r="AG317" s="3" t="s">
        <v>235</v>
      </c>
      <c r="AH317" s="3" t="s">
        <v>141</v>
      </c>
      <c r="AI317" s="3" t="s">
        <v>143</v>
      </c>
      <c r="AJ317" s="3" t="s">
        <v>143</v>
      </c>
      <c r="AK317" s="3" t="s">
        <v>207</v>
      </c>
      <c r="AL317" s="3" t="s">
        <v>9321</v>
      </c>
      <c r="AM317" s="3" t="s">
        <v>9322</v>
      </c>
      <c r="AN317" s="3" t="s">
        <v>143</v>
      </c>
      <c r="AO317" s="3" t="s">
        <v>9323</v>
      </c>
      <c r="AP317" s="3" t="s">
        <v>3993</v>
      </c>
      <c r="AQ317" s="3" t="s">
        <v>9324</v>
      </c>
      <c r="AR317" s="3" t="s">
        <v>916</v>
      </c>
      <c r="AS317" s="3" t="s">
        <v>231</v>
      </c>
      <c r="AT317" s="3" t="s">
        <v>916</v>
      </c>
      <c r="AU317" s="3" t="s">
        <v>3996</v>
      </c>
      <c r="AV317" s="3" t="s">
        <v>145</v>
      </c>
      <c r="AW317" s="3" t="s">
        <v>146</v>
      </c>
      <c r="AX317" s="3" t="s">
        <v>1060</v>
      </c>
      <c r="AY317" s="3" t="s">
        <v>148</v>
      </c>
      <c r="AZ317" s="3" t="s">
        <v>139</v>
      </c>
      <c r="BA317" s="3" t="s">
        <v>149</v>
      </c>
      <c r="BB317" s="3" t="s">
        <v>150</v>
      </c>
      <c r="BC317" s="3" t="s">
        <v>156</v>
      </c>
      <c r="BD317" s="3" t="s">
        <v>157</v>
      </c>
      <c r="BE317" s="3" t="s">
        <v>303</v>
      </c>
      <c r="BF317" s="3" t="s">
        <v>9320</v>
      </c>
      <c r="BG317" s="3" t="s">
        <v>5272</v>
      </c>
      <c r="BH317" s="3" t="s">
        <v>143</v>
      </c>
      <c r="BI317" s="3" t="s">
        <v>9325</v>
      </c>
      <c r="BJ317" s="3" t="s">
        <v>143</v>
      </c>
      <c r="BK317" s="3" t="s">
        <v>506</v>
      </c>
      <c r="BL317" s="3" t="s">
        <v>143</v>
      </c>
      <c r="BM317" s="3" t="s">
        <v>160</v>
      </c>
      <c r="BN317" s="3" t="s">
        <v>143</v>
      </c>
      <c r="BO317" s="3" t="s">
        <v>373</v>
      </c>
      <c r="BP317" s="3" t="s">
        <v>143</v>
      </c>
      <c r="BQ317" s="3" t="s">
        <v>9326</v>
      </c>
      <c r="BR317" s="3" t="s">
        <v>5352</v>
      </c>
      <c r="BS317" s="3" t="s">
        <v>162</v>
      </c>
      <c r="BT317" s="3" t="s">
        <v>9322</v>
      </c>
      <c r="BU317" s="3" t="s">
        <v>9322</v>
      </c>
      <c r="BV317" s="3" t="s">
        <v>135</v>
      </c>
      <c r="BW317" s="3" t="s">
        <v>135</v>
      </c>
      <c r="BX317" s="3" t="s">
        <v>135</v>
      </c>
      <c r="BY317" s="3" t="s">
        <v>148</v>
      </c>
      <c r="BZ317" s="3" t="s">
        <v>9327</v>
      </c>
      <c r="CA317" s="3" t="s">
        <v>174</v>
      </c>
      <c r="CB317" s="3" t="s">
        <v>143</v>
      </c>
      <c r="CC317" s="3" t="s">
        <v>143</v>
      </c>
      <c r="CD317" s="3" t="s">
        <v>143</v>
      </c>
      <c r="CE317" s="3" t="s">
        <v>143</v>
      </c>
      <c r="CF317" s="3" t="s">
        <v>2261</v>
      </c>
      <c r="CG317" s="3" t="s">
        <v>143</v>
      </c>
      <c r="CH317" s="3" t="s">
        <v>143</v>
      </c>
      <c r="CI317" s="3" t="s">
        <v>143</v>
      </c>
      <c r="CJ317" s="3" t="s">
        <v>5272</v>
      </c>
      <c r="CK317" s="3" t="s">
        <v>143</v>
      </c>
      <c r="CL317" s="3" t="s">
        <v>143</v>
      </c>
      <c r="CM317" s="3" t="s">
        <v>143</v>
      </c>
      <c r="CN317" s="3" t="s">
        <v>143</v>
      </c>
      <c r="CO317" s="3" t="s">
        <v>143</v>
      </c>
      <c r="CP317" s="3" t="s">
        <v>143</v>
      </c>
      <c r="CQ317" s="3" t="s">
        <v>143</v>
      </c>
      <c r="CR317" s="3" t="s">
        <v>143</v>
      </c>
      <c r="CS317" s="3" t="s">
        <v>1</v>
      </c>
      <c r="CT317" s="3" t="s">
        <v>143</v>
      </c>
      <c r="CU317" s="3" t="s">
        <v>1</v>
      </c>
      <c r="CV317" s="3" t="s">
        <v>1985</v>
      </c>
      <c r="CW317" s="3" t="s">
        <v>143</v>
      </c>
      <c r="CX317" s="3" t="s">
        <v>501</v>
      </c>
      <c r="CY317" s="3" t="s">
        <v>166</v>
      </c>
      <c r="CZ317" s="3" t="s">
        <v>506</v>
      </c>
      <c r="DA317" s="3" t="s">
        <v>2007</v>
      </c>
      <c r="DB317" s="3" t="s">
        <v>143</v>
      </c>
      <c r="DC317" s="3" t="s">
        <v>143</v>
      </c>
      <c r="DD317" s="3" t="s">
        <v>373</v>
      </c>
      <c r="DE317" s="3" t="s">
        <v>3601</v>
      </c>
      <c r="DF317" s="3" t="s">
        <v>5830</v>
      </c>
      <c r="DG317" s="3" t="s">
        <v>143</v>
      </c>
      <c r="DH317" s="3" t="s">
        <v>143</v>
      </c>
      <c r="DI317" s="3" t="s">
        <v>143</v>
      </c>
    </row>
    <row r="318" spans="1:113" s="3" customFormat="1" hidden="1" x14ac:dyDescent="0.2">
      <c r="A318" s="73">
        <v>45383</v>
      </c>
      <c r="B318" s="3" t="s">
        <v>12718</v>
      </c>
      <c r="C318" s="97">
        <v>129836</v>
      </c>
      <c r="D318" s="3" t="s">
        <v>9328</v>
      </c>
      <c r="E318" s="3" t="s">
        <v>364</v>
      </c>
      <c r="F318" s="7">
        <v>45397</v>
      </c>
      <c r="G318" s="3" t="s">
        <v>126</v>
      </c>
      <c r="H318" s="3" t="s">
        <v>166</v>
      </c>
      <c r="I318" s="95">
        <v>480</v>
      </c>
      <c r="J318" s="95">
        <v>480</v>
      </c>
      <c r="K318" s="71">
        <f t="shared" si="17"/>
        <v>2.233273825891181E-2</v>
      </c>
      <c r="L318" s="3" t="s">
        <v>953</v>
      </c>
      <c r="M318" s="3" t="s">
        <v>7145</v>
      </c>
      <c r="N318" s="3" t="s">
        <v>1065</v>
      </c>
      <c r="O318" s="3" t="s">
        <v>8285</v>
      </c>
      <c r="P318" s="6" t="s">
        <v>5937</v>
      </c>
      <c r="Q318" s="3" t="s">
        <v>530</v>
      </c>
      <c r="R318" s="3" t="s">
        <v>9329</v>
      </c>
      <c r="S318" s="3" t="s">
        <v>2560</v>
      </c>
      <c r="T318" s="3" t="s">
        <v>135</v>
      </c>
      <c r="U318" s="3" t="s">
        <v>135</v>
      </c>
      <c r="V318" s="3" t="s">
        <v>506</v>
      </c>
      <c r="W318" s="3" t="s">
        <v>137</v>
      </c>
      <c r="X318" s="3" t="s">
        <v>173</v>
      </c>
      <c r="Y318" s="3" t="s">
        <v>9330</v>
      </c>
      <c r="Z318" s="3" t="s">
        <v>9331</v>
      </c>
      <c r="AA318" s="3" t="s">
        <v>139</v>
      </c>
      <c r="AB318" s="3" t="s">
        <v>323</v>
      </c>
      <c r="AC318" s="3" t="s">
        <v>5272</v>
      </c>
      <c r="AD318" s="3" t="s">
        <v>143</v>
      </c>
      <c r="AE318" s="3" t="s">
        <v>7390</v>
      </c>
      <c r="AF318" s="3" t="s">
        <v>143</v>
      </c>
      <c r="AG318" s="3" t="s">
        <v>5974</v>
      </c>
      <c r="AH318" s="3" t="s">
        <v>141</v>
      </c>
      <c r="AI318" s="3" t="s">
        <v>143</v>
      </c>
      <c r="AJ318" s="3" t="s">
        <v>7390</v>
      </c>
      <c r="AK318" s="3" t="s">
        <v>207</v>
      </c>
      <c r="AL318" s="3" t="s">
        <v>143</v>
      </c>
      <c r="AM318" s="3" t="s">
        <v>7390</v>
      </c>
      <c r="AN318" s="3" t="s">
        <v>174</v>
      </c>
      <c r="AO318" s="3" t="s">
        <v>9332</v>
      </c>
      <c r="AP318" s="3" t="s">
        <v>4342</v>
      </c>
      <c r="AQ318" s="3" t="s">
        <v>309</v>
      </c>
      <c r="AR318" s="3" t="s">
        <v>148</v>
      </c>
      <c r="AS318" s="3" t="s">
        <v>139</v>
      </c>
      <c r="AT318" s="3" t="s">
        <v>154</v>
      </c>
      <c r="AU318" s="3" t="s">
        <v>9333</v>
      </c>
      <c r="AV318" s="3" t="s">
        <v>631</v>
      </c>
      <c r="AW318" s="3" t="s">
        <v>632</v>
      </c>
      <c r="AX318" s="3" t="s">
        <v>1068</v>
      </c>
      <c r="AY318" s="3" t="s">
        <v>148</v>
      </c>
      <c r="AZ318" s="3" t="s">
        <v>139</v>
      </c>
      <c r="BA318" s="3" t="s">
        <v>149</v>
      </c>
      <c r="BB318" s="3" t="s">
        <v>634</v>
      </c>
      <c r="BC318" s="3" t="s">
        <v>156</v>
      </c>
      <c r="BD318" s="3" t="s">
        <v>157</v>
      </c>
      <c r="BE318" s="3" t="s">
        <v>303</v>
      </c>
      <c r="BF318" s="3" t="s">
        <v>9334</v>
      </c>
      <c r="BG318" s="3" t="s">
        <v>5272</v>
      </c>
      <c r="BH318" s="3" t="s">
        <v>143</v>
      </c>
      <c r="BI318" s="3" t="s">
        <v>143</v>
      </c>
      <c r="BJ318" s="3" t="s">
        <v>143</v>
      </c>
      <c r="BK318" s="3" t="s">
        <v>506</v>
      </c>
      <c r="BL318" s="3" t="s">
        <v>143</v>
      </c>
      <c r="BM318" s="3" t="s">
        <v>160</v>
      </c>
      <c r="BN318" s="3" t="s">
        <v>160</v>
      </c>
      <c r="BO318" s="3" t="s">
        <v>364</v>
      </c>
      <c r="BP318" s="3" t="s">
        <v>143</v>
      </c>
      <c r="BQ318" s="3" t="s">
        <v>2029</v>
      </c>
      <c r="BR318" s="3" t="s">
        <v>5352</v>
      </c>
      <c r="BS318" s="3" t="s">
        <v>162</v>
      </c>
      <c r="BT318" s="3" t="s">
        <v>7390</v>
      </c>
      <c r="BU318" s="3" t="s">
        <v>7390</v>
      </c>
      <c r="BV318" s="3" t="s">
        <v>135</v>
      </c>
      <c r="BW318" s="3" t="s">
        <v>135</v>
      </c>
      <c r="BX318" s="3" t="s">
        <v>135</v>
      </c>
      <c r="BY318" s="3" t="s">
        <v>148</v>
      </c>
      <c r="BZ318" s="3" t="s">
        <v>2557</v>
      </c>
      <c r="CA318" s="3" t="s">
        <v>174</v>
      </c>
      <c r="CB318" s="3" t="s">
        <v>143</v>
      </c>
      <c r="CC318" s="3" t="s">
        <v>143</v>
      </c>
      <c r="CD318" s="3" t="s">
        <v>143</v>
      </c>
      <c r="CE318" s="3" t="s">
        <v>9335</v>
      </c>
      <c r="CF318" s="3" t="s">
        <v>2261</v>
      </c>
      <c r="CG318" s="3" t="s">
        <v>2261</v>
      </c>
      <c r="CH318" s="3" t="s">
        <v>143</v>
      </c>
      <c r="CI318" s="3" t="s">
        <v>143</v>
      </c>
      <c r="CJ318" s="3" t="s">
        <v>5272</v>
      </c>
      <c r="CK318" s="3" t="s">
        <v>143</v>
      </c>
      <c r="CL318" s="3" t="s">
        <v>143</v>
      </c>
      <c r="CM318" s="3" t="s">
        <v>143</v>
      </c>
      <c r="CN318" s="3" t="s">
        <v>143</v>
      </c>
      <c r="CO318" s="3" t="s">
        <v>143</v>
      </c>
      <c r="CP318" s="3" t="s">
        <v>143</v>
      </c>
      <c r="CQ318" s="3" t="s">
        <v>143</v>
      </c>
      <c r="CR318" s="3" t="s">
        <v>143</v>
      </c>
      <c r="CS318" s="3" t="s">
        <v>1</v>
      </c>
      <c r="CT318" s="3" t="s">
        <v>143</v>
      </c>
      <c r="CU318" s="3" t="s">
        <v>1</v>
      </c>
      <c r="CV318" s="3" t="s">
        <v>1985</v>
      </c>
      <c r="CW318" s="3" t="s">
        <v>1985</v>
      </c>
      <c r="CX318" s="3" t="s">
        <v>953</v>
      </c>
      <c r="CY318" s="3" t="s">
        <v>166</v>
      </c>
      <c r="CZ318" s="3" t="s">
        <v>506</v>
      </c>
      <c r="DA318" s="3" t="s">
        <v>2007</v>
      </c>
      <c r="DB318" s="3" t="s">
        <v>9336</v>
      </c>
      <c r="DC318" s="3" t="s">
        <v>143</v>
      </c>
      <c r="DD318" s="3" t="s">
        <v>364</v>
      </c>
      <c r="DE318" s="3" t="s">
        <v>3601</v>
      </c>
      <c r="DF318" s="3" t="s">
        <v>5830</v>
      </c>
      <c r="DG318" s="3" t="s">
        <v>143</v>
      </c>
      <c r="DH318" s="3" t="s">
        <v>143</v>
      </c>
      <c r="DI318" s="3" t="s">
        <v>143</v>
      </c>
    </row>
    <row r="319" spans="1:113" s="3" customFormat="1" hidden="1" x14ac:dyDescent="0.2">
      <c r="A319" s="73">
        <v>45383</v>
      </c>
      <c r="B319" s="3" t="s">
        <v>12718</v>
      </c>
      <c r="C319" s="97">
        <v>129840</v>
      </c>
      <c r="D319" s="3" t="s">
        <v>8546</v>
      </c>
      <c r="E319" s="3" t="s">
        <v>364</v>
      </c>
      <c r="F319" s="7">
        <v>45397</v>
      </c>
      <c r="G319" s="3" t="s">
        <v>126</v>
      </c>
      <c r="H319" s="3" t="s">
        <v>166</v>
      </c>
      <c r="I319" s="95">
        <v>480</v>
      </c>
      <c r="J319" s="95">
        <v>480</v>
      </c>
      <c r="K319" s="71">
        <f t="shared" si="17"/>
        <v>2.233273825891181E-2</v>
      </c>
      <c r="L319" s="3" t="s">
        <v>953</v>
      </c>
      <c r="M319" s="3" t="s">
        <v>7145</v>
      </c>
      <c r="N319" s="3" t="s">
        <v>1065</v>
      </c>
      <c r="O319" s="3" t="s">
        <v>8285</v>
      </c>
      <c r="P319" s="6" t="s">
        <v>2118</v>
      </c>
      <c r="Q319" s="3" t="s">
        <v>530</v>
      </c>
      <c r="R319" s="3" t="s">
        <v>9337</v>
      </c>
      <c r="S319" s="3" t="s">
        <v>7584</v>
      </c>
      <c r="T319" s="3" t="s">
        <v>135</v>
      </c>
      <c r="U319" s="3" t="s">
        <v>135</v>
      </c>
      <c r="V319" s="3" t="s">
        <v>506</v>
      </c>
      <c r="W319" s="3" t="s">
        <v>137</v>
      </c>
      <c r="X319" s="3" t="s">
        <v>173</v>
      </c>
      <c r="Y319" s="3" t="s">
        <v>9338</v>
      </c>
      <c r="Z319" s="3" t="s">
        <v>9339</v>
      </c>
      <c r="AA319" s="3" t="s">
        <v>139</v>
      </c>
      <c r="AB319" s="3" t="s">
        <v>323</v>
      </c>
      <c r="AC319" s="3" t="s">
        <v>5272</v>
      </c>
      <c r="AD319" s="3" t="s">
        <v>143</v>
      </c>
      <c r="AE319" s="3" t="s">
        <v>7390</v>
      </c>
      <c r="AF319" s="3" t="s">
        <v>143</v>
      </c>
      <c r="AG319" s="3" t="s">
        <v>5974</v>
      </c>
      <c r="AH319" s="3" t="s">
        <v>141</v>
      </c>
      <c r="AI319" s="3" t="s">
        <v>143</v>
      </c>
      <c r="AJ319" s="3" t="s">
        <v>7390</v>
      </c>
      <c r="AK319" s="3" t="s">
        <v>207</v>
      </c>
      <c r="AL319" s="3" t="s">
        <v>143</v>
      </c>
      <c r="AM319" s="3" t="s">
        <v>7390</v>
      </c>
      <c r="AN319" s="3" t="s">
        <v>174</v>
      </c>
      <c r="AO319" s="3" t="s">
        <v>4342</v>
      </c>
      <c r="AP319" s="3" t="s">
        <v>4342</v>
      </c>
      <c r="AQ319" s="3" t="s">
        <v>309</v>
      </c>
      <c r="AR319" s="3" t="s">
        <v>148</v>
      </c>
      <c r="AS319" s="3" t="s">
        <v>139</v>
      </c>
      <c r="AT319" s="3" t="s">
        <v>154</v>
      </c>
      <c r="AU319" s="3" t="s">
        <v>9333</v>
      </c>
      <c r="AV319" s="3" t="s">
        <v>631</v>
      </c>
      <c r="AW319" s="3" t="s">
        <v>632</v>
      </c>
      <c r="AX319" s="3" t="s">
        <v>1068</v>
      </c>
      <c r="AY319" s="3" t="s">
        <v>148</v>
      </c>
      <c r="AZ319" s="3" t="s">
        <v>139</v>
      </c>
      <c r="BA319" s="3" t="s">
        <v>149</v>
      </c>
      <c r="BB319" s="3" t="s">
        <v>634</v>
      </c>
      <c r="BC319" s="3" t="s">
        <v>156</v>
      </c>
      <c r="BD319" s="3" t="s">
        <v>157</v>
      </c>
      <c r="BE319" s="3" t="s">
        <v>303</v>
      </c>
      <c r="BF319" s="3" t="s">
        <v>9340</v>
      </c>
      <c r="BG319" s="3" t="s">
        <v>5272</v>
      </c>
      <c r="BH319" s="3" t="s">
        <v>143</v>
      </c>
      <c r="BI319" s="3" t="s">
        <v>143</v>
      </c>
      <c r="BJ319" s="3" t="s">
        <v>143</v>
      </c>
      <c r="BK319" s="3" t="s">
        <v>506</v>
      </c>
      <c r="BL319" s="3" t="s">
        <v>143</v>
      </c>
      <c r="BM319" s="3" t="s">
        <v>160</v>
      </c>
      <c r="BN319" s="3" t="s">
        <v>160</v>
      </c>
      <c r="BO319" s="3" t="s">
        <v>364</v>
      </c>
      <c r="BP319" s="3" t="s">
        <v>143</v>
      </c>
      <c r="BQ319" s="3" t="s">
        <v>464</v>
      </c>
      <c r="BR319" s="3" t="s">
        <v>5352</v>
      </c>
      <c r="BS319" s="3" t="s">
        <v>162</v>
      </c>
      <c r="BT319" s="3" t="s">
        <v>7390</v>
      </c>
      <c r="BU319" s="3" t="s">
        <v>7390</v>
      </c>
      <c r="BV319" s="3" t="s">
        <v>135</v>
      </c>
      <c r="BW319" s="3" t="s">
        <v>135</v>
      </c>
      <c r="BX319" s="3" t="s">
        <v>135</v>
      </c>
      <c r="BY319" s="3" t="s">
        <v>148</v>
      </c>
      <c r="BZ319" s="3" t="s">
        <v>2557</v>
      </c>
      <c r="CA319" s="3" t="s">
        <v>174</v>
      </c>
      <c r="CB319" s="3" t="s">
        <v>143</v>
      </c>
      <c r="CC319" s="3" t="s">
        <v>143</v>
      </c>
      <c r="CD319" s="3" t="s">
        <v>143</v>
      </c>
      <c r="CE319" s="3" t="s">
        <v>9341</v>
      </c>
      <c r="CF319" s="3" t="s">
        <v>2261</v>
      </c>
      <c r="CG319" s="3" t="s">
        <v>2261</v>
      </c>
      <c r="CH319" s="3" t="s">
        <v>143</v>
      </c>
      <c r="CI319" s="3" t="s">
        <v>143</v>
      </c>
      <c r="CJ319" s="3" t="s">
        <v>5272</v>
      </c>
      <c r="CK319" s="3" t="s">
        <v>143</v>
      </c>
      <c r="CL319" s="3" t="s">
        <v>143</v>
      </c>
      <c r="CM319" s="3" t="s">
        <v>143</v>
      </c>
      <c r="CN319" s="3" t="s">
        <v>143</v>
      </c>
      <c r="CO319" s="3" t="s">
        <v>143</v>
      </c>
      <c r="CP319" s="3" t="s">
        <v>143</v>
      </c>
      <c r="CQ319" s="3" t="s">
        <v>143</v>
      </c>
      <c r="CR319" s="3" t="s">
        <v>143</v>
      </c>
      <c r="CS319" s="3" t="s">
        <v>1</v>
      </c>
      <c r="CT319" s="3" t="s">
        <v>143</v>
      </c>
      <c r="CU319" s="3" t="s">
        <v>1</v>
      </c>
      <c r="CV319" s="3" t="s">
        <v>1985</v>
      </c>
      <c r="CW319" s="3" t="s">
        <v>1985</v>
      </c>
      <c r="CX319" s="3" t="s">
        <v>953</v>
      </c>
      <c r="CY319" s="3" t="s">
        <v>166</v>
      </c>
      <c r="CZ319" s="3" t="s">
        <v>506</v>
      </c>
      <c r="DA319" s="3" t="s">
        <v>2007</v>
      </c>
      <c r="DB319" s="3" t="s">
        <v>9342</v>
      </c>
      <c r="DC319" s="3" t="s">
        <v>143</v>
      </c>
      <c r="DD319" s="3" t="s">
        <v>364</v>
      </c>
      <c r="DE319" s="3" t="s">
        <v>3601</v>
      </c>
      <c r="DF319" s="3" t="s">
        <v>5830</v>
      </c>
      <c r="DG319" s="3" t="s">
        <v>143</v>
      </c>
      <c r="DH319" s="3" t="s">
        <v>143</v>
      </c>
      <c r="DI319" s="3" t="s">
        <v>143</v>
      </c>
    </row>
    <row r="320" spans="1:113" s="3" customFormat="1" hidden="1" x14ac:dyDescent="0.2">
      <c r="A320" s="73">
        <v>45383</v>
      </c>
      <c r="B320" s="3" t="s">
        <v>12718</v>
      </c>
      <c r="C320" s="96">
        <v>129936</v>
      </c>
      <c r="D320" s="3" t="s">
        <v>8389</v>
      </c>
      <c r="E320" s="3" t="s">
        <v>364</v>
      </c>
      <c r="F320" s="7">
        <v>45397</v>
      </c>
      <c r="G320" s="3" t="s">
        <v>126</v>
      </c>
      <c r="H320" s="3" t="s">
        <v>166</v>
      </c>
      <c r="I320" s="8">
        <f t="shared" ref="I320:I324" si="24">J320</f>
        <v>1490</v>
      </c>
      <c r="J320" s="95">
        <v>1490</v>
      </c>
      <c r="K320" s="71">
        <f t="shared" si="17"/>
        <v>6.9324541678705401E-2</v>
      </c>
      <c r="L320" s="3" t="s">
        <v>953</v>
      </c>
      <c r="M320" s="3" t="s">
        <v>7145</v>
      </c>
      <c r="N320" s="3" t="s">
        <v>219</v>
      </c>
      <c r="O320" s="3" t="s">
        <v>7845</v>
      </c>
      <c r="P320" s="6" t="s">
        <v>9343</v>
      </c>
      <c r="Q320" s="3" t="s">
        <v>2863</v>
      </c>
      <c r="R320" s="3" t="s">
        <v>9344</v>
      </c>
      <c r="S320" s="3" t="s">
        <v>2872</v>
      </c>
      <c r="T320" s="3" t="s">
        <v>135</v>
      </c>
      <c r="U320" s="3" t="s">
        <v>135</v>
      </c>
      <c r="V320" s="3" t="s">
        <v>506</v>
      </c>
      <c r="W320" s="3" t="s">
        <v>137</v>
      </c>
      <c r="X320" s="3" t="s">
        <v>6653</v>
      </c>
      <c r="Y320" s="3" t="s">
        <v>9345</v>
      </c>
      <c r="Z320" s="3" t="s">
        <v>9346</v>
      </c>
      <c r="AA320" s="3" t="s">
        <v>139</v>
      </c>
      <c r="AB320" s="3" t="s">
        <v>226</v>
      </c>
      <c r="AC320" s="3" t="s">
        <v>5272</v>
      </c>
      <c r="AD320" s="3" t="s">
        <v>143</v>
      </c>
      <c r="AE320" s="3" t="s">
        <v>5272</v>
      </c>
      <c r="AF320" s="3" t="s">
        <v>143</v>
      </c>
      <c r="AG320" s="3" t="s">
        <v>5974</v>
      </c>
      <c r="AH320" s="3" t="s">
        <v>141</v>
      </c>
      <c r="AI320" s="3" t="s">
        <v>143</v>
      </c>
      <c r="AJ320" s="3" t="s">
        <v>143</v>
      </c>
      <c r="AK320" s="3" t="s">
        <v>207</v>
      </c>
      <c r="AL320" s="3" t="s">
        <v>9118</v>
      </c>
      <c r="AM320" s="3" t="s">
        <v>9347</v>
      </c>
      <c r="AN320" s="3" t="s">
        <v>143</v>
      </c>
      <c r="AO320" s="3" t="s">
        <v>227</v>
      </c>
      <c r="AP320" s="3" t="s">
        <v>228</v>
      </c>
      <c r="AQ320" s="3" t="s">
        <v>7851</v>
      </c>
      <c r="AR320" s="3" t="s">
        <v>230</v>
      </c>
      <c r="AS320" s="3" t="s">
        <v>231</v>
      </c>
      <c r="AT320" s="3" t="s">
        <v>232</v>
      </c>
      <c r="AU320" s="3" t="s">
        <v>233</v>
      </c>
      <c r="AV320" s="3" t="s">
        <v>234</v>
      </c>
      <c r="AW320" s="3" t="s">
        <v>165</v>
      </c>
      <c r="AX320" s="3" t="s">
        <v>235</v>
      </c>
      <c r="AY320" s="3" t="s">
        <v>148</v>
      </c>
      <c r="AZ320" s="3" t="s">
        <v>139</v>
      </c>
      <c r="BA320" s="3" t="s">
        <v>875</v>
      </c>
      <c r="BB320" s="3" t="s">
        <v>150</v>
      </c>
      <c r="BC320" s="3" t="s">
        <v>156</v>
      </c>
      <c r="BD320" s="3" t="s">
        <v>157</v>
      </c>
      <c r="BE320" s="3" t="s">
        <v>8956</v>
      </c>
      <c r="BF320" s="3" t="s">
        <v>9346</v>
      </c>
      <c r="BG320" s="3" t="s">
        <v>5272</v>
      </c>
      <c r="BH320" s="3" t="s">
        <v>143</v>
      </c>
      <c r="BI320" s="3" t="s">
        <v>143</v>
      </c>
      <c r="BJ320" s="3" t="s">
        <v>143</v>
      </c>
      <c r="BK320" s="3" t="s">
        <v>506</v>
      </c>
      <c r="BL320" s="3" t="s">
        <v>143</v>
      </c>
      <c r="BM320" s="3" t="s">
        <v>160</v>
      </c>
      <c r="BN320" s="3" t="s">
        <v>143</v>
      </c>
      <c r="BO320" s="3" t="s">
        <v>364</v>
      </c>
      <c r="BP320" s="3" t="s">
        <v>143</v>
      </c>
      <c r="BQ320" s="3" t="s">
        <v>9348</v>
      </c>
      <c r="BR320" s="3" t="s">
        <v>143</v>
      </c>
      <c r="BS320" s="3" t="s">
        <v>8958</v>
      </c>
      <c r="BT320" s="3" t="s">
        <v>9347</v>
      </c>
      <c r="BU320" s="3" t="s">
        <v>9347</v>
      </c>
      <c r="BV320" s="3" t="s">
        <v>135</v>
      </c>
      <c r="BW320" s="3" t="s">
        <v>135</v>
      </c>
      <c r="BX320" s="3" t="s">
        <v>135</v>
      </c>
      <c r="BY320" s="3" t="s">
        <v>148</v>
      </c>
      <c r="BZ320" s="3" t="s">
        <v>9349</v>
      </c>
      <c r="CA320" s="3" t="s">
        <v>174</v>
      </c>
      <c r="CB320" s="3" t="s">
        <v>143</v>
      </c>
      <c r="CC320" s="3" t="s">
        <v>143</v>
      </c>
      <c r="CD320" s="3" t="s">
        <v>143</v>
      </c>
      <c r="CE320" s="3" t="s">
        <v>143</v>
      </c>
      <c r="CF320" s="3" t="s">
        <v>2261</v>
      </c>
      <c r="CG320" s="3" t="s">
        <v>143</v>
      </c>
      <c r="CH320" s="3" t="s">
        <v>143</v>
      </c>
      <c r="CI320" s="3" t="s">
        <v>143</v>
      </c>
      <c r="CJ320" s="3" t="s">
        <v>5272</v>
      </c>
      <c r="CK320" s="3" t="s">
        <v>143</v>
      </c>
      <c r="CL320" s="3" t="s">
        <v>143</v>
      </c>
      <c r="CM320" s="3" t="s">
        <v>143</v>
      </c>
      <c r="CN320" s="3" t="s">
        <v>143</v>
      </c>
      <c r="CO320" s="3" t="s">
        <v>7155</v>
      </c>
      <c r="CP320" s="3" t="s">
        <v>143</v>
      </c>
      <c r="CQ320" s="3" t="s">
        <v>143</v>
      </c>
      <c r="CR320" s="3" t="s">
        <v>143</v>
      </c>
      <c r="CS320" s="3" t="s">
        <v>1</v>
      </c>
      <c r="CT320" s="3" t="s">
        <v>143</v>
      </c>
      <c r="CU320" s="3" t="s">
        <v>1</v>
      </c>
      <c r="CV320" s="3" t="s">
        <v>2092</v>
      </c>
      <c r="CW320" s="3" t="s">
        <v>143</v>
      </c>
      <c r="CX320" s="3" t="s">
        <v>953</v>
      </c>
      <c r="CY320" s="3" t="s">
        <v>166</v>
      </c>
      <c r="CZ320" s="3" t="s">
        <v>506</v>
      </c>
      <c r="DA320" s="3" t="s">
        <v>1989</v>
      </c>
      <c r="DB320" s="3" t="s">
        <v>143</v>
      </c>
      <c r="DC320" s="3" t="s">
        <v>6653</v>
      </c>
      <c r="DD320" s="3" t="s">
        <v>364</v>
      </c>
      <c r="DE320" s="3" t="s">
        <v>3601</v>
      </c>
      <c r="DF320" s="3" t="s">
        <v>5830</v>
      </c>
      <c r="DG320" s="3" t="s">
        <v>143</v>
      </c>
      <c r="DH320" s="3" t="s">
        <v>7156</v>
      </c>
      <c r="DI320" s="3" t="s">
        <v>143</v>
      </c>
    </row>
    <row r="321" spans="1:113" s="3" customFormat="1" hidden="1" x14ac:dyDescent="0.2">
      <c r="A321" s="73">
        <v>45383</v>
      </c>
      <c r="B321" s="3" t="s">
        <v>12718</v>
      </c>
      <c r="C321" s="96">
        <v>129964</v>
      </c>
      <c r="D321" s="3" t="s">
        <v>8389</v>
      </c>
      <c r="E321" s="3" t="s">
        <v>364</v>
      </c>
      <c r="F321" s="7">
        <v>45397</v>
      </c>
      <c r="G321" s="3" t="s">
        <v>126</v>
      </c>
      <c r="H321" s="3" t="s">
        <v>166</v>
      </c>
      <c r="I321" s="8">
        <f t="shared" si="24"/>
        <v>1645</v>
      </c>
      <c r="J321" s="95">
        <v>1645</v>
      </c>
      <c r="K321" s="71">
        <f t="shared" si="17"/>
        <v>7.6536155074812345E-2</v>
      </c>
      <c r="L321" s="3" t="s">
        <v>953</v>
      </c>
      <c r="M321" s="3" t="s">
        <v>7145</v>
      </c>
      <c r="N321" s="3" t="s">
        <v>219</v>
      </c>
      <c r="O321" s="3" t="s">
        <v>9350</v>
      </c>
      <c r="P321" s="6" t="s">
        <v>9343</v>
      </c>
      <c r="Q321" s="3" t="s">
        <v>2863</v>
      </c>
      <c r="R321" s="3" t="s">
        <v>143</v>
      </c>
      <c r="S321" s="3" t="s">
        <v>9351</v>
      </c>
      <c r="T321" s="3" t="s">
        <v>135</v>
      </c>
      <c r="U321" s="3" t="s">
        <v>135</v>
      </c>
      <c r="V321" s="3" t="s">
        <v>506</v>
      </c>
      <c r="W321" s="3" t="s">
        <v>137</v>
      </c>
      <c r="X321" s="3" t="s">
        <v>225</v>
      </c>
      <c r="Y321" s="3" t="s">
        <v>9352</v>
      </c>
      <c r="Z321" s="3" t="s">
        <v>9353</v>
      </c>
      <c r="AA321" s="3" t="s">
        <v>139</v>
      </c>
      <c r="AB321" s="3" t="s">
        <v>226</v>
      </c>
      <c r="AC321" s="3" t="s">
        <v>5272</v>
      </c>
      <c r="AD321" s="3" t="s">
        <v>143</v>
      </c>
      <c r="AE321" s="3" t="s">
        <v>5272</v>
      </c>
      <c r="AF321" s="3" t="s">
        <v>143</v>
      </c>
      <c r="AG321" s="3" t="s">
        <v>5974</v>
      </c>
      <c r="AH321" s="3" t="s">
        <v>141</v>
      </c>
      <c r="AI321" s="3" t="s">
        <v>143</v>
      </c>
      <c r="AJ321" s="3" t="s">
        <v>143</v>
      </c>
      <c r="AK321" s="3" t="s">
        <v>207</v>
      </c>
      <c r="AL321" s="3" t="s">
        <v>143</v>
      </c>
      <c r="AM321" s="3" t="s">
        <v>9354</v>
      </c>
      <c r="AN321" s="3" t="s">
        <v>143</v>
      </c>
      <c r="AO321" s="3" t="s">
        <v>9355</v>
      </c>
      <c r="AP321" s="3" t="s">
        <v>9356</v>
      </c>
      <c r="AQ321" s="3" t="s">
        <v>9357</v>
      </c>
      <c r="AR321" s="3" t="s">
        <v>230</v>
      </c>
      <c r="AS321" s="3" t="s">
        <v>231</v>
      </c>
      <c r="AT321" s="3" t="s">
        <v>7396</v>
      </c>
      <c r="AU321" s="3" t="s">
        <v>9358</v>
      </c>
      <c r="AV321" s="3" t="s">
        <v>234</v>
      </c>
      <c r="AW321" s="3" t="s">
        <v>165</v>
      </c>
      <c r="AX321" s="3" t="s">
        <v>235</v>
      </c>
      <c r="AY321" s="3" t="s">
        <v>148</v>
      </c>
      <c r="AZ321" s="3" t="s">
        <v>139</v>
      </c>
      <c r="BA321" s="3" t="s">
        <v>875</v>
      </c>
      <c r="BB321" s="3" t="s">
        <v>150</v>
      </c>
      <c r="BC321" s="3" t="s">
        <v>156</v>
      </c>
      <c r="BD321" s="3" t="s">
        <v>157</v>
      </c>
      <c r="BE321" s="3" t="s">
        <v>143</v>
      </c>
      <c r="BF321" s="3" t="s">
        <v>143</v>
      </c>
      <c r="BG321" s="3" t="s">
        <v>5272</v>
      </c>
      <c r="BH321" s="3" t="s">
        <v>143</v>
      </c>
      <c r="BI321" s="3" t="s">
        <v>143</v>
      </c>
      <c r="BJ321" s="3" t="s">
        <v>143</v>
      </c>
      <c r="BK321" s="3" t="s">
        <v>506</v>
      </c>
      <c r="BL321" s="3" t="s">
        <v>143</v>
      </c>
      <c r="BM321" s="3" t="s">
        <v>160</v>
      </c>
      <c r="BN321" s="3" t="s">
        <v>143</v>
      </c>
      <c r="BO321" s="3" t="s">
        <v>364</v>
      </c>
      <c r="BP321" s="3" t="s">
        <v>143</v>
      </c>
      <c r="BQ321" s="3" t="s">
        <v>143</v>
      </c>
      <c r="BR321" s="3" t="s">
        <v>5272</v>
      </c>
      <c r="BS321" s="3" t="s">
        <v>3997</v>
      </c>
      <c r="BT321" s="3" t="s">
        <v>9354</v>
      </c>
      <c r="BU321" s="3" t="s">
        <v>9354</v>
      </c>
      <c r="BV321" s="3" t="s">
        <v>135</v>
      </c>
      <c r="BW321" s="3" t="s">
        <v>135</v>
      </c>
      <c r="BX321" s="3" t="s">
        <v>135</v>
      </c>
      <c r="BY321" s="3" t="s">
        <v>148</v>
      </c>
      <c r="BZ321" s="3" t="s">
        <v>9359</v>
      </c>
      <c r="CA321" s="3" t="s">
        <v>174</v>
      </c>
      <c r="CB321" s="3" t="s">
        <v>143</v>
      </c>
      <c r="CC321" s="3" t="s">
        <v>143</v>
      </c>
      <c r="CD321" s="3" t="s">
        <v>143</v>
      </c>
      <c r="CE321" s="3" t="s">
        <v>143</v>
      </c>
      <c r="CF321" s="3" t="s">
        <v>2261</v>
      </c>
      <c r="CG321" s="3" t="s">
        <v>143</v>
      </c>
      <c r="CH321" s="3" t="s">
        <v>143</v>
      </c>
      <c r="CI321" s="3" t="s">
        <v>143</v>
      </c>
      <c r="CJ321" s="3" t="s">
        <v>5272</v>
      </c>
      <c r="CK321" s="3" t="s">
        <v>143</v>
      </c>
      <c r="CL321" s="3" t="s">
        <v>143</v>
      </c>
      <c r="CM321" s="3" t="s">
        <v>143</v>
      </c>
      <c r="CN321" s="3" t="s">
        <v>143</v>
      </c>
      <c r="CO321" s="3" t="s">
        <v>9166</v>
      </c>
      <c r="CP321" s="3" t="s">
        <v>143</v>
      </c>
      <c r="CQ321" s="3" t="s">
        <v>143</v>
      </c>
      <c r="CR321" s="3" t="s">
        <v>143</v>
      </c>
      <c r="CS321" s="3" t="s">
        <v>1</v>
      </c>
      <c r="CT321" s="3" t="s">
        <v>143</v>
      </c>
      <c r="CU321" s="3" t="s">
        <v>1</v>
      </c>
      <c r="CV321" s="3" t="s">
        <v>2092</v>
      </c>
      <c r="CW321" s="3" t="s">
        <v>143</v>
      </c>
      <c r="CX321" s="3" t="s">
        <v>953</v>
      </c>
      <c r="CY321" s="3" t="s">
        <v>166</v>
      </c>
      <c r="CZ321" s="3" t="s">
        <v>506</v>
      </c>
      <c r="DA321" s="3" t="s">
        <v>2495</v>
      </c>
      <c r="DB321" s="3" t="s">
        <v>143</v>
      </c>
      <c r="DC321" s="3" t="s">
        <v>6653</v>
      </c>
      <c r="DD321" s="3" t="s">
        <v>364</v>
      </c>
      <c r="DE321" s="3" t="s">
        <v>3601</v>
      </c>
      <c r="DF321" s="3" t="s">
        <v>5830</v>
      </c>
      <c r="DG321" s="3" t="s">
        <v>143</v>
      </c>
      <c r="DH321" s="3" t="s">
        <v>9167</v>
      </c>
      <c r="DI321" s="3" t="s">
        <v>143</v>
      </c>
    </row>
    <row r="322" spans="1:113" s="3" customFormat="1" hidden="1" x14ac:dyDescent="0.2">
      <c r="A322" s="73">
        <v>45383</v>
      </c>
      <c r="B322" s="3" t="s">
        <v>15608</v>
      </c>
      <c r="C322" s="5">
        <v>129969</v>
      </c>
      <c r="D322" s="3" t="s">
        <v>9360</v>
      </c>
      <c r="E322" s="3" t="s">
        <v>164</v>
      </c>
      <c r="F322" s="7">
        <v>45397</v>
      </c>
      <c r="G322" s="3" t="s">
        <v>165</v>
      </c>
      <c r="H322" s="3" t="s">
        <v>166</v>
      </c>
      <c r="I322" s="8">
        <f t="shared" si="24"/>
        <v>49.34</v>
      </c>
      <c r="J322" s="95">
        <v>49.34</v>
      </c>
      <c r="K322" s="71">
        <f t="shared" si="17"/>
        <v>2.2956193868639767E-3</v>
      </c>
      <c r="L322" s="3" t="s">
        <v>217</v>
      </c>
      <c r="M322" s="3" t="s">
        <v>7246</v>
      </c>
      <c r="N322" s="3" t="s">
        <v>219</v>
      </c>
      <c r="O322" s="3" t="s">
        <v>1255</v>
      </c>
      <c r="P322" s="6" t="s">
        <v>9361</v>
      </c>
      <c r="Q322" s="3" t="s">
        <v>170</v>
      </c>
      <c r="R322" s="3" t="s">
        <v>9362</v>
      </c>
      <c r="S322" s="3" t="s">
        <v>4423</v>
      </c>
      <c r="T322" s="3" t="s">
        <v>135</v>
      </c>
      <c r="U322" s="3" t="s">
        <v>135</v>
      </c>
      <c r="V322" s="3" t="s">
        <v>224</v>
      </c>
      <c r="W322" s="3" t="s">
        <v>137</v>
      </c>
      <c r="X322" s="3" t="s">
        <v>225</v>
      </c>
      <c r="Y322" s="3" t="s">
        <v>9363</v>
      </c>
      <c r="Z322" s="3" t="s">
        <v>9364</v>
      </c>
      <c r="AA322" s="3" t="s">
        <v>139</v>
      </c>
      <c r="AB322" s="3" t="s">
        <v>226</v>
      </c>
      <c r="AC322" s="3" t="s">
        <v>5272</v>
      </c>
      <c r="AD322" s="3" t="s">
        <v>143</v>
      </c>
      <c r="AE322" s="3" t="s">
        <v>5272</v>
      </c>
      <c r="AF322" s="3" t="s">
        <v>143</v>
      </c>
      <c r="AG322" s="3" t="s">
        <v>235</v>
      </c>
      <c r="AH322" s="3" t="s">
        <v>141</v>
      </c>
      <c r="AI322" s="3" t="s">
        <v>143</v>
      </c>
      <c r="AJ322" s="3" t="s">
        <v>143</v>
      </c>
      <c r="AK322" s="3" t="s">
        <v>207</v>
      </c>
      <c r="AL322" s="3" t="s">
        <v>9365</v>
      </c>
      <c r="AM322" s="3" t="s">
        <v>9366</v>
      </c>
      <c r="AN322" s="3" t="s">
        <v>143</v>
      </c>
      <c r="AO322" s="3" t="s">
        <v>1259</v>
      </c>
      <c r="AP322" s="3" t="s">
        <v>1260</v>
      </c>
      <c r="AQ322" s="3" t="s">
        <v>1261</v>
      </c>
      <c r="AR322" s="3" t="s">
        <v>353</v>
      </c>
      <c r="AS322" s="3" t="s">
        <v>231</v>
      </c>
      <c r="AT322" s="3" t="s">
        <v>492</v>
      </c>
      <c r="AU322" s="3" t="s">
        <v>1262</v>
      </c>
      <c r="AV322" s="3" t="s">
        <v>234</v>
      </c>
      <c r="AW322" s="3" t="s">
        <v>165</v>
      </c>
      <c r="AX322" s="3" t="s">
        <v>235</v>
      </c>
      <c r="AY322" s="3" t="s">
        <v>148</v>
      </c>
      <c r="AZ322" s="3" t="s">
        <v>139</v>
      </c>
      <c r="BA322" s="3" t="s">
        <v>875</v>
      </c>
      <c r="BB322" s="3" t="s">
        <v>150</v>
      </c>
      <c r="BC322" s="3" t="s">
        <v>156</v>
      </c>
      <c r="BD322" s="3" t="s">
        <v>157</v>
      </c>
      <c r="BE322" s="3" t="s">
        <v>303</v>
      </c>
      <c r="BF322" s="3" t="s">
        <v>9364</v>
      </c>
      <c r="BG322" s="3" t="s">
        <v>5272</v>
      </c>
      <c r="BH322" s="3" t="s">
        <v>143</v>
      </c>
      <c r="BI322" s="3" t="s">
        <v>143</v>
      </c>
      <c r="BJ322" s="3" t="s">
        <v>143</v>
      </c>
      <c r="BK322" s="3" t="s">
        <v>224</v>
      </c>
      <c r="BL322" s="3" t="s">
        <v>143</v>
      </c>
      <c r="BM322" s="3" t="s">
        <v>160</v>
      </c>
      <c r="BN322" s="3" t="s">
        <v>143</v>
      </c>
      <c r="BO322" s="3" t="s">
        <v>143</v>
      </c>
      <c r="BP322" s="3" t="s">
        <v>1255</v>
      </c>
      <c r="BQ322" s="3" t="s">
        <v>9367</v>
      </c>
      <c r="BR322" s="3" t="s">
        <v>5352</v>
      </c>
      <c r="BS322" s="3" t="s">
        <v>162</v>
      </c>
      <c r="BT322" s="3" t="s">
        <v>9366</v>
      </c>
      <c r="BU322" s="3" t="s">
        <v>9366</v>
      </c>
      <c r="BV322" s="3" t="s">
        <v>135</v>
      </c>
      <c r="BW322" s="3" t="s">
        <v>135</v>
      </c>
      <c r="BX322" s="3" t="s">
        <v>135</v>
      </c>
      <c r="BY322" s="3" t="s">
        <v>148</v>
      </c>
      <c r="BZ322" s="3" t="s">
        <v>575</v>
      </c>
      <c r="CA322" s="3" t="s">
        <v>174</v>
      </c>
      <c r="CB322" s="3" t="s">
        <v>2764</v>
      </c>
      <c r="CC322" s="3" t="s">
        <v>143</v>
      </c>
      <c r="CD322" s="3" t="s">
        <v>143</v>
      </c>
      <c r="CE322" s="3" t="s">
        <v>143</v>
      </c>
      <c r="CF322" s="3" t="s">
        <v>2261</v>
      </c>
      <c r="CG322" s="3" t="s">
        <v>143</v>
      </c>
      <c r="CH322" s="3" t="s">
        <v>143</v>
      </c>
      <c r="CI322" s="3" t="s">
        <v>143</v>
      </c>
      <c r="CJ322" s="3" t="s">
        <v>5272</v>
      </c>
      <c r="CK322" s="3" t="s">
        <v>143</v>
      </c>
      <c r="CL322" s="3" t="s">
        <v>143</v>
      </c>
      <c r="CM322" s="3" t="s">
        <v>143</v>
      </c>
      <c r="CN322" s="3" t="s">
        <v>143</v>
      </c>
      <c r="CO322" s="3" t="s">
        <v>6090</v>
      </c>
      <c r="CP322" s="3" t="s">
        <v>143</v>
      </c>
      <c r="CQ322" s="3" t="s">
        <v>6090</v>
      </c>
      <c r="CR322" s="3" t="s">
        <v>143</v>
      </c>
      <c r="CS322" s="3" t="s">
        <v>1</v>
      </c>
      <c r="CT322" s="3" t="s">
        <v>143</v>
      </c>
      <c r="CU322" s="3" t="s">
        <v>1</v>
      </c>
      <c r="CV322" s="3" t="s">
        <v>1985</v>
      </c>
      <c r="CW322" s="3" t="s">
        <v>143</v>
      </c>
      <c r="CX322" s="3" t="s">
        <v>217</v>
      </c>
      <c r="CY322" s="3" t="s">
        <v>166</v>
      </c>
      <c r="CZ322" s="3" t="s">
        <v>224</v>
      </c>
      <c r="DA322" s="3" t="s">
        <v>2007</v>
      </c>
      <c r="DB322" s="3" t="s">
        <v>143</v>
      </c>
      <c r="DC322" s="3" t="s">
        <v>6653</v>
      </c>
      <c r="DD322" s="3" t="s">
        <v>164</v>
      </c>
      <c r="DE322" s="3" t="s">
        <v>3601</v>
      </c>
      <c r="DF322" s="3" t="s">
        <v>5830</v>
      </c>
      <c r="DG322" s="3" t="s">
        <v>9368</v>
      </c>
      <c r="DH322" s="3" t="s">
        <v>9368</v>
      </c>
      <c r="DI322" s="3" t="s">
        <v>143</v>
      </c>
    </row>
    <row r="323" spans="1:113" s="3" customFormat="1" hidden="1" x14ac:dyDescent="0.2">
      <c r="A323" s="73">
        <v>45383</v>
      </c>
      <c r="B323" s="3" t="s">
        <v>12718</v>
      </c>
      <c r="C323" s="96">
        <v>130074</v>
      </c>
      <c r="D323" s="3" t="s">
        <v>8389</v>
      </c>
      <c r="E323" s="3" t="s">
        <v>364</v>
      </c>
      <c r="F323" s="7">
        <v>45397</v>
      </c>
      <c r="G323" s="3" t="s">
        <v>126</v>
      </c>
      <c r="H323" s="3" t="s">
        <v>166</v>
      </c>
      <c r="I323" s="8">
        <f t="shared" si="24"/>
        <v>980</v>
      </c>
      <c r="J323" s="95">
        <v>980</v>
      </c>
      <c r="K323" s="71">
        <f t="shared" si="17"/>
        <v>4.5596007278611607E-2</v>
      </c>
      <c r="L323" s="3" t="s">
        <v>953</v>
      </c>
      <c r="M323" s="3" t="s">
        <v>7145</v>
      </c>
      <c r="N323" s="3" t="s">
        <v>219</v>
      </c>
      <c r="O323" s="3" t="s">
        <v>4393</v>
      </c>
      <c r="P323" s="6" t="s">
        <v>9113</v>
      </c>
      <c r="Q323" s="3" t="s">
        <v>170</v>
      </c>
      <c r="R323" s="3" t="s">
        <v>9369</v>
      </c>
      <c r="S323" s="3" t="s">
        <v>9370</v>
      </c>
      <c r="T323" s="3" t="s">
        <v>135</v>
      </c>
      <c r="U323" s="3" t="s">
        <v>135</v>
      </c>
      <c r="V323" s="3" t="s">
        <v>506</v>
      </c>
      <c r="W323" s="3" t="s">
        <v>137</v>
      </c>
      <c r="X323" s="3" t="s">
        <v>225</v>
      </c>
      <c r="Y323" s="3" t="s">
        <v>9371</v>
      </c>
      <c r="Z323" s="3" t="s">
        <v>9372</v>
      </c>
      <c r="AA323" s="3" t="s">
        <v>139</v>
      </c>
      <c r="AB323" s="3" t="s">
        <v>226</v>
      </c>
      <c r="AC323" s="3" t="s">
        <v>5272</v>
      </c>
      <c r="AD323" s="3" t="s">
        <v>143</v>
      </c>
      <c r="AE323" s="3" t="s">
        <v>5272</v>
      </c>
      <c r="AF323" s="3" t="s">
        <v>143</v>
      </c>
      <c r="AG323" s="3" t="s">
        <v>5974</v>
      </c>
      <c r="AH323" s="3" t="s">
        <v>141</v>
      </c>
      <c r="AI323" s="3" t="s">
        <v>143</v>
      </c>
      <c r="AJ323" s="3" t="s">
        <v>143</v>
      </c>
      <c r="AK323" s="3" t="s">
        <v>207</v>
      </c>
      <c r="AL323" s="3" t="s">
        <v>9118</v>
      </c>
      <c r="AM323" s="3" t="s">
        <v>6551</v>
      </c>
      <c r="AN323" s="3" t="s">
        <v>143</v>
      </c>
      <c r="AO323" s="3" t="s">
        <v>913</v>
      </c>
      <c r="AP323" s="3" t="s">
        <v>914</v>
      </c>
      <c r="AQ323" s="3" t="s">
        <v>4396</v>
      </c>
      <c r="AR323" s="3" t="s">
        <v>916</v>
      </c>
      <c r="AS323" s="3" t="s">
        <v>231</v>
      </c>
      <c r="AT323" s="3" t="s">
        <v>917</v>
      </c>
      <c r="AU323" s="3" t="s">
        <v>918</v>
      </c>
      <c r="AV323" s="3" t="s">
        <v>234</v>
      </c>
      <c r="AW323" s="3" t="s">
        <v>165</v>
      </c>
      <c r="AX323" s="3" t="s">
        <v>235</v>
      </c>
      <c r="AY323" s="3" t="s">
        <v>148</v>
      </c>
      <c r="AZ323" s="3" t="s">
        <v>139</v>
      </c>
      <c r="BA323" s="3" t="s">
        <v>875</v>
      </c>
      <c r="BB323" s="3" t="s">
        <v>150</v>
      </c>
      <c r="BC323" s="3" t="s">
        <v>156</v>
      </c>
      <c r="BD323" s="3" t="s">
        <v>157</v>
      </c>
      <c r="BE323" s="3" t="s">
        <v>237</v>
      </c>
      <c r="BF323" s="3" t="s">
        <v>9372</v>
      </c>
      <c r="BG323" s="3" t="s">
        <v>5272</v>
      </c>
      <c r="BH323" s="3" t="s">
        <v>143</v>
      </c>
      <c r="BI323" s="3" t="s">
        <v>143</v>
      </c>
      <c r="BJ323" s="3" t="s">
        <v>143</v>
      </c>
      <c r="BK323" s="3" t="s">
        <v>506</v>
      </c>
      <c r="BL323" s="3" t="s">
        <v>143</v>
      </c>
      <c r="BM323" s="3" t="s">
        <v>160</v>
      </c>
      <c r="BN323" s="3" t="s">
        <v>143</v>
      </c>
      <c r="BO323" s="3" t="s">
        <v>364</v>
      </c>
      <c r="BP323" s="3" t="s">
        <v>143</v>
      </c>
      <c r="BQ323" s="3" t="s">
        <v>9373</v>
      </c>
      <c r="BR323" s="3" t="s">
        <v>5684</v>
      </c>
      <c r="BS323" s="3" t="s">
        <v>241</v>
      </c>
      <c r="BT323" s="3" t="s">
        <v>6551</v>
      </c>
      <c r="BU323" s="3" t="s">
        <v>6551</v>
      </c>
      <c r="BV323" s="3" t="s">
        <v>135</v>
      </c>
      <c r="BW323" s="3" t="s">
        <v>135</v>
      </c>
      <c r="BX323" s="3" t="s">
        <v>135</v>
      </c>
      <c r="BY323" s="3" t="s">
        <v>148</v>
      </c>
      <c r="BZ323" s="3" t="s">
        <v>2434</v>
      </c>
      <c r="CA323" s="3" t="s">
        <v>174</v>
      </c>
      <c r="CB323" s="3" t="s">
        <v>143</v>
      </c>
      <c r="CC323" s="3" t="s">
        <v>143</v>
      </c>
      <c r="CD323" s="3" t="s">
        <v>143</v>
      </c>
      <c r="CE323" s="3" t="s">
        <v>143</v>
      </c>
      <c r="CF323" s="3" t="s">
        <v>2261</v>
      </c>
      <c r="CG323" s="3" t="s">
        <v>143</v>
      </c>
      <c r="CH323" s="3" t="s">
        <v>143</v>
      </c>
      <c r="CI323" s="3" t="s">
        <v>143</v>
      </c>
      <c r="CJ323" s="3" t="s">
        <v>5272</v>
      </c>
      <c r="CK323" s="3" t="s">
        <v>143</v>
      </c>
      <c r="CL323" s="3" t="s">
        <v>143</v>
      </c>
      <c r="CM323" s="3" t="s">
        <v>143</v>
      </c>
      <c r="CN323" s="3" t="s">
        <v>143</v>
      </c>
      <c r="CO323" s="3" t="s">
        <v>6974</v>
      </c>
      <c r="CP323" s="3" t="s">
        <v>143</v>
      </c>
      <c r="CQ323" s="3" t="s">
        <v>143</v>
      </c>
      <c r="CR323" s="3" t="s">
        <v>143</v>
      </c>
      <c r="CS323" s="3" t="s">
        <v>1</v>
      </c>
      <c r="CT323" s="3" t="s">
        <v>143</v>
      </c>
      <c r="CU323" s="3" t="s">
        <v>1</v>
      </c>
      <c r="CV323" s="3" t="s">
        <v>2092</v>
      </c>
      <c r="CW323" s="3" t="s">
        <v>143</v>
      </c>
      <c r="CX323" s="3" t="s">
        <v>953</v>
      </c>
      <c r="CY323" s="3" t="s">
        <v>166</v>
      </c>
      <c r="CZ323" s="3" t="s">
        <v>506</v>
      </c>
      <c r="DA323" s="3" t="s">
        <v>1986</v>
      </c>
      <c r="DB323" s="3" t="s">
        <v>143</v>
      </c>
      <c r="DC323" s="3" t="s">
        <v>6653</v>
      </c>
      <c r="DD323" s="3" t="s">
        <v>364</v>
      </c>
      <c r="DE323" s="3" t="s">
        <v>3601</v>
      </c>
      <c r="DF323" s="3" t="s">
        <v>5830</v>
      </c>
      <c r="DG323" s="3" t="s">
        <v>143</v>
      </c>
      <c r="DH323" s="3" t="s">
        <v>7477</v>
      </c>
      <c r="DI323" s="3" t="s">
        <v>143</v>
      </c>
    </row>
    <row r="324" spans="1:113" s="3" customFormat="1" hidden="1" x14ac:dyDescent="0.2">
      <c r="A324" s="73">
        <v>45383</v>
      </c>
      <c r="B324" s="3" t="s">
        <v>12718</v>
      </c>
      <c r="C324" s="96">
        <v>130083</v>
      </c>
      <c r="D324" s="3" t="s">
        <v>8389</v>
      </c>
      <c r="E324" s="3" t="s">
        <v>364</v>
      </c>
      <c r="F324" s="7">
        <v>45397</v>
      </c>
      <c r="G324" s="3" t="s">
        <v>126</v>
      </c>
      <c r="H324" s="3" t="s">
        <v>166</v>
      </c>
      <c r="I324" s="8">
        <f t="shared" si="24"/>
        <v>54.86</v>
      </c>
      <c r="J324" s="95">
        <v>54.86</v>
      </c>
      <c r="K324" s="71">
        <f t="shared" ref="K324:K387" si="25">I324/$I$1</f>
        <v>2.5524458768414623E-3</v>
      </c>
      <c r="L324" s="3" t="s">
        <v>953</v>
      </c>
      <c r="M324" s="3" t="s">
        <v>7145</v>
      </c>
      <c r="N324" s="3" t="s">
        <v>219</v>
      </c>
      <c r="O324" s="3" t="s">
        <v>9374</v>
      </c>
      <c r="P324" s="6" t="s">
        <v>9113</v>
      </c>
      <c r="Q324" s="3" t="s">
        <v>170</v>
      </c>
      <c r="R324" s="3" t="s">
        <v>9375</v>
      </c>
      <c r="S324" s="3" t="s">
        <v>9376</v>
      </c>
      <c r="T324" s="3" t="s">
        <v>135</v>
      </c>
      <c r="U324" s="3" t="s">
        <v>135</v>
      </c>
      <c r="V324" s="3" t="s">
        <v>506</v>
      </c>
      <c r="W324" s="3" t="s">
        <v>137</v>
      </c>
      <c r="X324" s="3" t="s">
        <v>225</v>
      </c>
      <c r="Y324" s="3" t="s">
        <v>9377</v>
      </c>
      <c r="Z324" s="3" t="s">
        <v>9378</v>
      </c>
      <c r="AA324" s="3" t="s">
        <v>139</v>
      </c>
      <c r="AB324" s="3" t="s">
        <v>226</v>
      </c>
      <c r="AC324" s="3" t="s">
        <v>5272</v>
      </c>
      <c r="AD324" s="3" t="s">
        <v>143</v>
      </c>
      <c r="AE324" s="3" t="s">
        <v>5272</v>
      </c>
      <c r="AF324" s="3" t="s">
        <v>143</v>
      </c>
      <c r="AG324" s="3" t="s">
        <v>5974</v>
      </c>
      <c r="AH324" s="3" t="s">
        <v>141</v>
      </c>
      <c r="AI324" s="3" t="s">
        <v>143</v>
      </c>
      <c r="AJ324" s="3" t="s">
        <v>143</v>
      </c>
      <c r="AK324" s="3" t="s">
        <v>207</v>
      </c>
      <c r="AL324" s="3" t="s">
        <v>9118</v>
      </c>
      <c r="AM324" s="3" t="s">
        <v>9268</v>
      </c>
      <c r="AN324" s="3" t="s">
        <v>143</v>
      </c>
      <c r="AO324" s="3" t="s">
        <v>9379</v>
      </c>
      <c r="AP324" s="3" t="s">
        <v>9380</v>
      </c>
      <c r="AQ324" s="3" t="s">
        <v>9381</v>
      </c>
      <c r="AR324" s="3" t="s">
        <v>178</v>
      </c>
      <c r="AS324" s="3" t="s">
        <v>179</v>
      </c>
      <c r="AT324" s="3" t="s">
        <v>403</v>
      </c>
      <c r="AU324" s="3" t="s">
        <v>9382</v>
      </c>
      <c r="AV324" s="3" t="s">
        <v>234</v>
      </c>
      <c r="AW324" s="3" t="s">
        <v>165</v>
      </c>
      <c r="AX324" s="3" t="s">
        <v>235</v>
      </c>
      <c r="AY324" s="3" t="s">
        <v>148</v>
      </c>
      <c r="AZ324" s="3" t="s">
        <v>139</v>
      </c>
      <c r="BA324" s="3" t="s">
        <v>875</v>
      </c>
      <c r="BB324" s="3" t="s">
        <v>150</v>
      </c>
      <c r="BC324" s="3" t="s">
        <v>156</v>
      </c>
      <c r="BD324" s="3" t="s">
        <v>157</v>
      </c>
      <c r="BE324" s="3" t="s">
        <v>303</v>
      </c>
      <c r="BF324" s="3" t="s">
        <v>9378</v>
      </c>
      <c r="BG324" s="3" t="s">
        <v>5272</v>
      </c>
      <c r="BH324" s="3" t="s">
        <v>143</v>
      </c>
      <c r="BI324" s="3" t="s">
        <v>143</v>
      </c>
      <c r="BJ324" s="3" t="s">
        <v>143</v>
      </c>
      <c r="BK324" s="3" t="s">
        <v>506</v>
      </c>
      <c r="BL324" s="3" t="s">
        <v>143</v>
      </c>
      <c r="BM324" s="3" t="s">
        <v>160</v>
      </c>
      <c r="BN324" s="3" t="s">
        <v>143</v>
      </c>
      <c r="BO324" s="3" t="s">
        <v>364</v>
      </c>
      <c r="BP324" s="3" t="s">
        <v>143</v>
      </c>
      <c r="BQ324" s="3" t="s">
        <v>1386</v>
      </c>
      <c r="BR324" s="3" t="s">
        <v>5352</v>
      </c>
      <c r="BS324" s="3" t="s">
        <v>162</v>
      </c>
      <c r="BT324" s="3" t="s">
        <v>9268</v>
      </c>
      <c r="BU324" s="3" t="s">
        <v>9268</v>
      </c>
      <c r="BV324" s="3" t="s">
        <v>135</v>
      </c>
      <c r="BW324" s="3" t="s">
        <v>135</v>
      </c>
      <c r="BX324" s="3" t="s">
        <v>135</v>
      </c>
      <c r="BY324" s="3" t="s">
        <v>148</v>
      </c>
      <c r="BZ324" s="3" t="s">
        <v>3619</v>
      </c>
      <c r="CA324" s="3" t="s">
        <v>174</v>
      </c>
      <c r="CB324" s="3" t="s">
        <v>143</v>
      </c>
      <c r="CC324" s="3" t="s">
        <v>143</v>
      </c>
      <c r="CD324" s="3" t="s">
        <v>143</v>
      </c>
      <c r="CE324" s="3" t="s">
        <v>143</v>
      </c>
      <c r="CF324" s="3" t="s">
        <v>2261</v>
      </c>
      <c r="CG324" s="3" t="s">
        <v>143</v>
      </c>
      <c r="CH324" s="3" t="s">
        <v>143</v>
      </c>
      <c r="CI324" s="3" t="s">
        <v>143</v>
      </c>
      <c r="CJ324" s="3" t="s">
        <v>5272</v>
      </c>
      <c r="CK324" s="3" t="s">
        <v>143</v>
      </c>
      <c r="CL324" s="3" t="s">
        <v>143</v>
      </c>
      <c r="CM324" s="3" t="s">
        <v>143</v>
      </c>
      <c r="CN324" s="3" t="s">
        <v>143</v>
      </c>
      <c r="CO324" s="3" t="s">
        <v>9383</v>
      </c>
      <c r="CP324" s="3" t="s">
        <v>143</v>
      </c>
      <c r="CQ324" s="3" t="s">
        <v>143</v>
      </c>
      <c r="CR324" s="3" t="s">
        <v>143</v>
      </c>
      <c r="CS324" s="3" t="s">
        <v>1</v>
      </c>
      <c r="CT324" s="3" t="s">
        <v>143</v>
      </c>
      <c r="CU324" s="3" t="s">
        <v>1</v>
      </c>
      <c r="CV324" s="3" t="s">
        <v>1985</v>
      </c>
      <c r="CW324" s="3" t="s">
        <v>143</v>
      </c>
      <c r="CX324" s="3" t="s">
        <v>953</v>
      </c>
      <c r="CY324" s="3" t="s">
        <v>166</v>
      </c>
      <c r="CZ324" s="3" t="s">
        <v>506</v>
      </c>
      <c r="DA324" s="3" t="s">
        <v>1986</v>
      </c>
      <c r="DB324" s="3" t="s">
        <v>143</v>
      </c>
      <c r="DC324" s="3" t="s">
        <v>6653</v>
      </c>
      <c r="DD324" s="3" t="s">
        <v>364</v>
      </c>
      <c r="DE324" s="3" t="s">
        <v>3601</v>
      </c>
      <c r="DF324" s="3" t="s">
        <v>5830</v>
      </c>
      <c r="DG324" s="3" t="s">
        <v>143</v>
      </c>
      <c r="DH324" s="3" t="s">
        <v>9384</v>
      </c>
      <c r="DI324" s="3" t="s">
        <v>143</v>
      </c>
    </row>
    <row r="325" spans="1:113" s="3" customFormat="1" hidden="1" x14ac:dyDescent="0.2">
      <c r="A325" s="73">
        <v>45383</v>
      </c>
      <c r="B325" s="3" t="s">
        <v>12737</v>
      </c>
      <c r="C325" s="97">
        <v>130188</v>
      </c>
      <c r="D325" s="3" t="s">
        <v>8276</v>
      </c>
      <c r="E325" s="3" t="s">
        <v>364</v>
      </c>
      <c r="F325" s="7">
        <v>45398</v>
      </c>
      <c r="G325" s="3" t="s">
        <v>165</v>
      </c>
      <c r="H325" s="3" t="s">
        <v>166</v>
      </c>
      <c r="I325" s="95">
        <v>480</v>
      </c>
      <c r="J325" s="95">
        <v>480</v>
      </c>
      <c r="K325" s="71">
        <f t="shared" si="25"/>
        <v>2.233273825891181E-2</v>
      </c>
      <c r="L325" s="3" t="s">
        <v>374</v>
      </c>
      <c r="M325" s="3" t="s">
        <v>7145</v>
      </c>
      <c r="N325" s="3" t="s">
        <v>960</v>
      </c>
      <c r="O325" s="3" t="s">
        <v>8285</v>
      </c>
      <c r="P325" s="6" t="s">
        <v>9385</v>
      </c>
      <c r="Q325" s="3" t="s">
        <v>530</v>
      </c>
      <c r="R325" s="3" t="s">
        <v>9386</v>
      </c>
      <c r="S325" s="3" t="s">
        <v>8165</v>
      </c>
      <c r="T325" s="3" t="s">
        <v>135</v>
      </c>
      <c r="U325" s="3" t="s">
        <v>135</v>
      </c>
      <c r="V325" s="3" t="s">
        <v>136</v>
      </c>
      <c r="W325" s="3" t="s">
        <v>137</v>
      </c>
      <c r="X325" s="3" t="s">
        <v>173</v>
      </c>
      <c r="Y325" s="3" t="s">
        <v>9387</v>
      </c>
      <c r="Z325" s="3" t="s">
        <v>9388</v>
      </c>
      <c r="AA325" s="3" t="s">
        <v>139</v>
      </c>
      <c r="AB325" s="3" t="s">
        <v>323</v>
      </c>
      <c r="AC325" s="3" t="s">
        <v>5272</v>
      </c>
      <c r="AD325" s="3" t="s">
        <v>143</v>
      </c>
      <c r="AE325" s="3" t="s">
        <v>7390</v>
      </c>
      <c r="AF325" s="3" t="s">
        <v>143</v>
      </c>
      <c r="AG325" s="3" t="s">
        <v>235</v>
      </c>
      <c r="AH325" s="3" t="s">
        <v>141</v>
      </c>
      <c r="AI325" s="3" t="s">
        <v>143</v>
      </c>
      <c r="AJ325" s="3" t="s">
        <v>7390</v>
      </c>
      <c r="AK325" s="3" t="s">
        <v>142</v>
      </c>
      <c r="AL325" s="3" t="s">
        <v>143</v>
      </c>
      <c r="AM325" s="3" t="s">
        <v>7390</v>
      </c>
      <c r="AN325" s="3" t="s">
        <v>174</v>
      </c>
      <c r="AO325" s="3" t="s">
        <v>4342</v>
      </c>
      <c r="AP325" s="3" t="s">
        <v>4342</v>
      </c>
      <c r="AQ325" s="3" t="s">
        <v>309</v>
      </c>
      <c r="AR325" s="3" t="s">
        <v>148</v>
      </c>
      <c r="AS325" s="3" t="s">
        <v>139</v>
      </c>
      <c r="AT325" s="3" t="s">
        <v>154</v>
      </c>
      <c r="AU325" s="3" t="s">
        <v>9333</v>
      </c>
      <c r="AV325" s="3" t="s">
        <v>145</v>
      </c>
      <c r="AW325" s="3" t="s">
        <v>146</v>
      </c>
      <c r="AX325" s="3" t="s">
        <v>972</v>
      </c>
      <c r="AY325" s="3" t="s">
        <v>148</v>
      </c>
      <c r="AZ325" s="3" t="s">
        <v>139</v>
      </c>
      <c r="BA325" s="3" t="s">
        <v>149</v>
      </c>
      <c r="BB325" s="3" t="s">
        <v>150</v>
      </c>
      <c r="BC325" s="3" t="s">
        <v>156</v>
      </c>
      <c r="BD325" s="3" t="s">
        <v>157</v>
      </c>
      <c r="BE325" s="3" t="s">
        <v>303</v>
      </c>
      <c r="BF325" s="3" t="s">
        <v>9389</v>
      </c>
      <c r="BG325" s="3" t="s">
        <v>5272</v>
      </c>
      <c r="BH325" s="3" t="s">
        <v>143</v>
      </c>
      <c r="BI325" s="3" t="s">
        <v>143</v>
      </c>
      <c r="BJ325" s="3" t="s">
        <v>143</v>
      </c>
      <c r="BK325" s="3" t="s">
        <v>136</v>
      </c>
      <c r="BL325" s="3" t="s">
        <v>143</v>
      </c>
      <c r="BM325" s="3" t="s">
        <v>160</v>
      </c>
      <c r="BN325" s="3" t="s">
        <v>160</v>
      </c>
      <c r="BO325" s="3" t="s">
        <v>143</v>
      </c>
      <c r="BP325" s="3" t="s">
        <v>143</v>
      </c>
      <c r="BQ325" s="3" t="s">
        <v>1816</v>
      </c>
      <c r="BR325" s="3" t="s">
        <v>5352</v>
      </c>
      <c r="BS325" s="3" t="s">
        <v>162</v>
      </c>
      <c r="BT325" s="3" t="s">
        <v>7390</v>
      </c>
      <c r="BU325" s="3" t="s">
        <v>7390</v>
      </c>
      <c r="BV325" s="3" t="s">
        <v>135</v>
      </c>
      <c r="BW325" s="3" t="s">
        <v>135</v>
      </c>
      <c r="BX325" s="3" t="s">
        <v>135</v>
      </c>
      <c r="BY325" s="3" t="s">
        <v>148</v>
      </c>
      <c r="BZ325" s="3" t="s">
        <v>9390</v>
      </c>
      <c r="CA325" s="3" t="s">
        <v>174</v>
      </c>
      <c r="CB325" s="3" t="s">
        <v>143</v>
      </c>
      <c r="CC325" s="3" t="s">
        <v>143</v>
      </c>
      <c r="CD325" s="3" t="s">
        <v>143</v>
      </c>
      <c r="CE325" s="3" t="s">
        <v>143</v>
      </c>
      <c r="CF325" s="3" t="s">
        <v>2261</v>
      </c>
      <c r="CG325" s="3" t="s">
        <v>2261</v>
      </c>
      <c r="CH325" s="3" t="s">
        <v>143</v>
      </c>
      <c r="CI325" s="3" t="s">
        <v>143</v>
      </c>
      <c r="CJ325" s="3" t="s">
        <v>5272</v>
      </c>
      <c r="CK325" s="3" t="s">
        <v>143</v>
      </c>
      <c r="CL325" s="3" t="s">
        <v>143</v>
      </c>
      <c r="CM325" s="3" t="s">
        <v>143</v>
      </c>
      <c r="CN325" s="3" t="s">
        <v>143</v>
      </c>
      <c r="CO325" s="3" t="s">
        <v>143</v>
      </c>
      <c r="CP325" s="3" t="s">
        <v>143</v>
      </c>
      <c r="CQ325" s="3" t="s">
        <v>143</v>
      </c>
      <c r="CR325" s="3" t="s">
        <v>143</v>
      </c>
      <c r="CS325" s="3" t="s">
        <v>1</v>
      </c>
      <c r="CT325" s="3" t="s">
        <v>143</v>
      </c>
      <c r="CU325" s="3" t="s">
        <v>1</v>
      </c>
      <c r="CV325" s="3" t="s">
        <v>1985</v>
      </c>
      <c r="CW325" s="3" t="s">
        <v>1985</v>
      </c>
      <c r="CX325" s="3" t="s">
        <v>374</v>
      </c>
      <c r="CY325" s="3" t="s">
        <v>166</v>
      </c>
      <c r="CZ325" s="3" t="s">
        <v>136</v>
      </c>
      <c r="DA325" s="3" t="s">
        <v>2007</v>
      </c>
      <c r="DB325" s="3" t="s">
        <v>9391</v>
      </c>
      <c r="DC325" s="3" t="s">
        <v>143</v>
      </c>
      <c r="DD325" s="3" t="s">
        <v>364</v>
      </c>
      <c r="DE325" s="3" t="s">
        <v>3601</v>
      </c>
      <c r="DF325" s="3" t="s">
        <v>781</v>
      </c>
      <c r="DG325" s="3" t="s">
        <v>143</v>
      </c>
      <c r="DH325" s="3" t="s">
        <v>143</v>
      </c>
      <c r="DI325" s="3" t="s">
        <v>143</v>
      </c>
    </row>
    <row r="326" spans="1:113" s="3" customFormat="1" hidden="1" x14ac:dyDescent="0.2">
      <c r="A326" s="73">
        <v>45383</v>
      </c>
      <c r="B326" s="3" t="s">
        <v>12718</v>
      </c>
      <c r="C326" s="96">
        <v>130238</v>
      </c>
      <c r="D326" s="3" t="s">
        <v>8389</v>
      </c>
      <c r="E326" s="3" t="s">
        <v>364</v>
      </c>
      <c r="F326" s="7">
        <v>45398</v>
      </c>
      <c r="G326" s="3" t="s">
        <v>126</v>
      </c>
      <c r="H326" s="3" t="s">
        <v>166</v>
      </c>
      <c r="I326" s="95">
        <v>462.82</v>
      </c>
      <c r="J326" s="95">
        <v>420</v>
      </c>
      <c r="K326" s="71">
        <f t="shared" si="25"/>
        <v>2.1533412335394922E-2</v>
      </c>
      <c r="L326" s="3" t="s">
        <v>953</v>
      </c>
      <c r="M326" s="3" t="s">
        <v>7145</v>
      </c>
      <c r="N326" s="3" t="s">
        <v>1065</v>
      </c>
      <c r="O326" s="3" t="s">
        <v>9307</v>
      </c>
      <c r="P326" s="6" t="s">
        <v>2118</v>
      </c>
      <c r="Q326" s="3" t="s">
        <v>170</v>
      </c>
      <c r="R326" s="3" t="s">
        <v>9392</v>
      </c>
      <c r="S326" s="3" t="s">
        <v>9174</v>
      </c>
      <c r="T326" s="3" t="s">
        <v>135</v>
      </c>
      <c r="U326" s="3" t="s">
        <v>135</v>
      </c>
      <c r="V326" s="3" t="s">
        <v>506</v>
      </c>
      <c r="W326" s="3" t="s">
        <v>137</v>
      </c>
      <c r="X326" s="3" t="s">
        <v>173</v>
      </c>
      <c r="Y326" s="3" t="s">
        <v>9393</v>
      </c>
      <c r="Z326" s="3" t="s">
        <v>9394</v>
      </c>
      <c r="AA326" s="3" t="s">
        <v>139</v>
      </c>
      <c r="AB326" s="3" t="s">
        <v>226</v>
      </c>
      <c r="AC326" s="3" t="s">
        <v>5272</v>
      </c>
      <c r="AD326" s="3" t="s">
        <v>143</v>
      </c>
      <c r="AE326" s="3" t="s">
        <v>5272</v>
      </c>
      <c r="AF326" s="3" t="s">
        <v>143</v>
      </c>
      <c r="AG326" s="3" t="s">
        <v>5974</v>
      </c>
      <c r="AH326" s="3" t="s">
        <v>141</v>
      </c>
      <c r="AI326" s="3" t="s">
        <v>143</v>
      </c>
      <c r="AJ326" s="3" t="s">
        <v>143</v>
      </c>
      <c r="AK326" s="3" t="s">
        <v>207</v>
      </c>
      <c r="AL326" s="3" t="s">
        <v>143</v>
      </c>
      <c r="AM326" s="3" t="s">
        <v>9395</v>
      </c>
      <c r="AN326" s="3" t="s">
        <v>143</v>
      </c>
      <c r="AO326" s="3" t="s">
        <v>2683</v>
      </c>
      <c r="AP326" s="3" t="s">
        <v>2684</v>
      </c>
      <c r="AQ326" s="3" t="s">
        <v>9313</v>
      </c>
      <c r="AR326" s="3" t="s">
        <v>2082</v>
      </c>
      <c r="AS326" s="3" t="s">
        <v>231</v>
      </c>
      <c r="AT326" s="3" t="s">
        <v>935</v>
      </c>
      <c r="AU326" s="3" t="s">
        <v>2686</v>
      </c>
      <c r="AV326" s="3" t="s">
        <v>631</v>
      </c>
      <c r="AW326" s="3" t="s">
        <v>632</v>
      </c>
      <c r="AX326" s="3" t="s">
        <v>1068</v>
      </c>
      <c r="AY326" s="3" t="s">
        <v>148</v>
      </c>
      <c r="AZ326" s="3" t="s">
        <v>139</v>
      </c>
      <c r="BA326" s="3" t="s">
        <v>149</v>
      </c>
      <c r="BB326" s="3" t="s">
        <v>634</v>
      </c>
      <c r="BC326" s="3" t="s">
        <v>156</v>
      </c>
      <c r="BD326" s="3" t="s">
        <v>157</v>
      </c>
      <c r="BE326" s="3" t="s">
        <v>303</v>
      </c>
      <c r="BF326" s="3" t="s">
        <v>9394</v>
      </c>
      <c r="BG326" s="3" t="s">
        <v>5272</v>
      </c>
      <c r="BH326" s="3" t="s">
        <v>143</v>
      </c>
      <c r="BI326" s="3" t="s">
        <v>143</v>
      </c>
      <c r="BJ326" s="3" t="s">
        <v>143</v>
      </c>
      <c r="BK326" s="3" t="s">
        <v>506</v>
      </c>
      <c r="BL326" s="3" t="s">
        <v>143</v>
      </c>
      <c r="BM326" s="3" t="s">
        <v>160</v>
      </c>
      <c r="BN326" s="3" t="s">
        <v>143</v>
      </c>
      <c r="BO326" s="3" t="s">
        <v>364</v>
      </c>
      <c r="BP326" s="3" t="s">
        <v>143</v>
      </c>
      <c r="BQ326" s="3" t="s">
        <v>5493</v>
      </c>
      <c r="BR326" s="3" t="s">
        <v>5352</v>
      </c>
      <c r="BS326" s="3" t="s">
        <v>162</v>
      </c>
      <c r="BT326" s="3" t="s">
        <v>9395</v>
      </c>
      <c r="BU326" s="3" t="s">
        <v>9395</v>
      </c>
      <c r="BV326" s="3" t="s">
        <v>135</v>
      </c>
      <c r="BW326" s="3" t="s">
        <v>135</v>
      </c>
      <c r="BX326" s="3" t="s">
        <v>135</v>
      </c>
      <c r="BY326" s="3" t="s">
        <v>148</v>
      </c>
      <c r="BZ326" s="3" t="s">
        <v>5829</v>
      </c>
      <c r="CA326" s="3" t="s">
        <v>174</v>
      </c>
      <c r="CB326" s="3" t="s">
        <v>143</v>
      </c>
      <c r="CC326" s="3" t="s">
        <v>143</v>
      </c>
      <c r="CD326" s="3" t="s">
        <v>143</v>
      </c>
      <c r="CE326" s="3" t="s">
        <v>143</v>
      </c>
      <c r="CF326" s="3" t="s">
        <v>2261</v>
      </c>
      <c r="CG326" s="3" t="s">
        <v>143</v>
      </c>
      <c r="CH326" s="3" t="s">
        <v>143</v>
      </c>
      <c r="CI326" s="3" t="s">
        <v>143</v>
      </c>
      <c r="CJ326" s="3" t="s">
        <v>5272</v>
      </c>
      <c r="CK326" s="3" t="s">
        <v>143</v>
      </c>
      <c r="CL326" s="3" t="s">
        <v>143</v>
      </c>
      <c r="CM326" s="3" t="s">
        <v>143</v>
      </c>
      <c r="CN326" s="3" t="s">
        <v>143</v>
      </c>
      <c r="CO326" s="3" t="s">
        <v>6189</v>
      </c>
      <c r="CP326" s="3" t="s">
        <v>143</v>
      </c>
      <c r="CQ326" s="3" t="s">
        <v>143</v>
      </c>
      <c r="CR326" s="3" t="s">
        <v>143</v>
      </c>
      <c r="CS326" s="3" t="s">
        <v>1</v>
      </c>
      <c r="CT326" s="3" t="s">
        <v>143</v>
      </c>
      <c r="CU326" s="3" t="s">
        <v>1</v>
      </c>
      <c r="CV326" s="3" t="s">
        <v>1985</v>
      </c>
      <c r="CW326" s="3" t="s">
        <v>143</v>
      </c>
      <c r="CX326" s="3" t="s">
        <v>953</v>
      </c>
      <c r="CY326" s="3" t="s">
        <v>166</v>
      </c>
      <c r="CZ326" s="3" t="s">
        <v>506</v>
      </c>
      <c r="DA326" s="3" t="s">
        <v>2007</v>
      </c>
      <c r="DB326" s="3" t="s">
        <v>143</v>
      </c>
      <c r="DC326" s="3" t="s">
        <v>143</v>
      </c>
      <c r="DD326" s="3" t="s">
        <v>364</v>
      </c>
      <c r="DE326" s="3" t="s">
        <v>3601</v>
      </c>
      <c r="DF326" s="3" t="s">
        <v>781</v>
      </c>
      <c r="DG326" s="3" t="s">
        <v>143</v>
      </c>
      <c r="DH326" s="3" t="s">
        <v>7797</v>
      </c>
      <c r="DI326" s="3" t="s">
        <v>143</v>
      </c>
    </row>
    <row r="327" spans="1:113" s="3" customFormat="1" hidden="1" x14ac:dyDescent="0.2">
      <c r="A327" s="73">
        <v>45383</v>
      </c>
      <c r="B327" s="3" t="s">
        <v>12718</v>
      </c>
      <c r="C327" s="96">
        <v>130340</v>
      </c>
      <c r="D327" s="3" t="s">
        <v>8389</v>
      </c>
      <c r="E327" s="3" t="s">
        <v>364</v>
      </c>
      <c r="F327" s="7">
        <v>45399</v>
      </c>
      <c r="G327" s="3" t="s">
        <v>165</v>
      </c>
      <c r="H327" s="3" t="s">
        <v>166</v>
      </c>
      <c r="I327" s="8">
        <f t="shared" ref="I327:I337" si="26">J327</f>
        <v>565</v>
      </c>
      <c r="J327" s="95">
        <v>565</v>
      </c>
      <c r="K327" s="71">
        <f t="shared" si="25"/>
        <v>2.6287493992260776E-2</v>
      </c>
      <c r="L327" s="3" t="s">
        <v>501</v>
      </c>
      <c r="M327" s="3" t="s">
        <v>7145</v>
      </c>
      <c r="N327" s="3" t="s">
        <v>960</v>
      </c>
      <c r="O327" s="3" t="s">
        <v>9396</v>
      </c>
      <c r="P327" s="6" t="s">
        <v>2118</v>
      </c>
      <c r="Q327" s="3" t="s">
        <v>170</v>
      </c>
      <c r="R327" s="3" t="s">
        <v>9397</v>
      </c>
      <c r="S327" s="3" t="s">
        <v>9398</v>
      </c>
      <c r="T327" s="3" t="s">
        <v>135</v>
      </c>
      <c r="U327" s="3" t="s">
        <v>135</v>
      </c>
      <c r="V327" s="3" t="s">
        <v>506</v>
      </c>
      <c r="W327" s="3" t="s">
        <v>137</v>
      </c>
      <c r="X327" s="3" t="s">
        <v>4880</v>
      </c>
      <c r="Y327" s="3" t="s">
        <v>9399</v>
      </c>
      <c r="Z327" s="3" t="s">
        <v>9400</v>
      </c>
      <c r="AA327" s="3" t="s">
        <v>139</v>
      </c>
      <c r="AB327" s="3" t="s">
        <v>226</v>
      </c>
      <c r="AC327" s="3" t="s">
        <v>5272</v>
      </c>
      <c r="AD327" s="3" t="s">
        <v>143</v>
      </c>
      <c r="AE327" s="3" t="s">
        <v>5272</v>
      </c>
      <c r="AF327" s="3" t="s">
        <v>143</v>
      </c>
      <c r="AG327" s="3" t="s">
        <v>235</v>
      </c>
      <c r="AH327" s="3" t="s">
        <v>141</v>
      </c>
      <c r="AI327" s="3" t="s">
        <v>143</v>
      </c>
      <c r="AJ327" s="3" t="s">
        <v>143</v>
      </c>
      <c r="AK327" s="3" t="s">
        <v>207</v>
      </c>
      <c r="AL327" s="3" t="s">
        <v>9401</v>
      </c>
      <c r="AM327" s="3" t="s">
        <v>8365</v>
      </c>
      <c r="AN327" s="3" t="s">
        <v>143</v>
      </c>
      <c r="AO327" s="3" t="s">
        <v>2258</v>
      </c>
      <c r="AP327" s="3" t="s">
        <v>2259</v>
      </c>
      <c r="AQ327" s="3" t="s">
        <v>9402</v>
      </c>
      <c r="AR327" s="3" t="s">
        <v>2177</v>
      </c>
      <c r="AS327" s="3" t="s">
        <v>231</v>
      </c>
      <c r="AT327" s="3" t="s">
        <v>2623</v>
      </c>
      <c r="AU327" s="3" t="s">
        <v>2262</v>
      </c>
      <c r="AV327" s="3" t="s">
        <v>145</v>
      </c>
      <c r="AW327" s="3" t="s">
        <v>146</v>
      </c>
      <c r="AX327" s="3" t="s">
        <v>972</v>
      </c>
      <c r="AY327" s="3" t="s">
        <v>148</v>
      </c>
      <c r="AZ327" s="3" t="s">
        <v>139</v>
      </c>
      <c r="BA327" s="3" t="s">
        <v>149</v>
      </c>
      <c r="BB327" s="3" t="s">
        <v>150</v>
      </c>
      <c r="BC327" s="3" t="s">
        <v>156</v>
      </c>
      <c r="BD327" s="3" t="s">
        <v>157</v>
      </c>
      <c r="BE327" s="3" t="s">
        <v>237</v>
      </c>
      <c r="BF327" s="3" t="s">
        <v>9400</v>
      </c>
      <c r="BG327" s="3" t="s">
        <v>5272</v>
      </c>
      <c r="BH327" s="3" t="s">
        <v>143</v>
      </c>
      <c r="BI327" s="3" t="s">
        <v>143</v>
      </c>
      <c r="BJ327" s="3" t="s">
        <v>143</v>
      </c>
      <c r="BK327" s="3" t="s">
        <v>506</v>
      </c>
      <c r="BL327" s="3" t="s">
        <v>143</v>
      </c>
      <c r="BM327" s="3" t="s">
        <v>160</v>
      </c>
      <c r="BN327" s="3" t="s">
        <v>143</v>
      </c>
      <c r="BO327" s="3" t="s">
        <v>364</v>
      </c>
      <c r="BP327" s="3" t="s">
        <v>143</v>
      </c>
      <c r="BQ327" s="3" t="s">
        <v>9403</v>
      </c>
      <c r="BR327" s="3" t="s">
        <v>5684</v>
      </c>
      <c r="BS327" s="3" t="s">
        <v>241</v>
      </c>
      <c r="BT327" s="3" t="s">
        <v>8365</v>
      </c>
      <c r="BU327" s="3" t="s">
        <v>8365</v>
      </c>
      <c r="BV327" s="3" t="s">
        <v>135</v>
      </c>
      <c r="BW327" s="3" t="s">
        <v>135</v>
      </c>
      <c r="BX327" s="3" t="s">
        <v>135</v>
      </c>
      <c r="BY327" s="3" t="s">
        <v>148</v>
      </c>
      <c r="BZ327" s="3" t="s">
        <v>5829</v>
      </c>
      <c r="CA327" s="3" t="s">
        <v>174</v>
      </c>
      <c r="CB327" s="3" t="s">
        <v>143</v>
      </c>
      <c r="CC327" s="3" t="s">
        <v>143</v>
      </c>
      <c r="CD327" s="3" t="s">
        <v>143</v>
      </c>
      <c r="CE327" s="3" t="s">
        <v>143</v>
      </c>
      <c r="CF327" s="3" t="s">
        <v>2261</v>
      </c>
      <c r="CG327" s="3" t="s">
        <v>143</v>
      </c>
      <c r="CH327" s="3" t="s">
        <v>143</v>
      </c>
      <c r="CI327" s="3" t="s">
        <v>143</v>
      </c>
      <c r="CJ327" s="3" t="s">
        <v>5272</v>
      </c>
      <c r="CK327" s="3" t="s">
        <v>143</v>
      </c>
      <c r="CL327" s="3" t="s">
        <v>143</v>
      </c>
      <c r="CM327" s="3" t="s">
        <v>143</v>
      </c>
      <c r="CN327" s="3" t="s">
        <v>143</v>
      </c>
      <c r="CO327" s="3" t="s">
        <v>143</v>
      </c>
      <c r="CP327" s="3" t="s">
        <v>143</v>
      </c>
      <c r="CQ327" s="3" t="s">
        <v>143</v>
      </c>
      <c r="CR327" s="3" t="s">
        <v>143</v>
      </c>
      <c r="CS327" s="3" t="s">
        <v>1</v>
      </c>
      <c r="CT327" s="3" t="s">
        <v>143</v>
      </c>
      <c r="CU327" s="3" t="s">
        <v>1</v>
      </c>
      <c r="CV327" s="3" t="s">
        <v>2092</v>
      </c>
      <c r="CW327" s="3" t="s">
        <v>143</v>
      </c>
      <c r="CX327" s="3" t="s">
        <v>501</v>
      </c>
      <c r="CY327" s="3" t="s">
        <v>166</v>
      </c>
      <c r="CZ327" s="3" t="s">
        <v>506</v>
      </c>
      <c r="DA327" s="3" t="s">
        <v>1989</v>
      </c>
      <c r="DB327" s="3" t="s">
        <v>143</v>
      </c>
      <c r="DC327" s="3" t="s">
        <v>143</v>
      </c>
      <c r="DD327" s="3" t="s">
        <v>364</v>
      </c>
      <c r="DE327" s="3" t="s">
        <v>3601</v>
      </c>
      <c r="DF327" s="3" t="s">
        <v>6703</v>
      </c>
      <c r="DG327" s="3" t="s">
        <v>143</v>
      </c>
      <c r="DH327" s="3" t="s">
        <v>143</v>
      </c>
      <c r="DI327" s="3" t="s">
        <v>143</v>
      </c>
    </row>
    <row r="328" spans="1:113" s="3" customFormat="1" hidden="1" x14ac:dyDescent="0.2">
      <c r="A328" s="73">
        <v>45383</v>
      </c>
      <c r="B328" s="3" t="s">
        <v>11</v>
      </c>
      <c r="C328" s="97">
        <v>130563</v>
      </c>
      <c r="D328" s="3" t="s">
        <v>5860</v>
      </c>
      <c r="E328" s="3" t="s">
        <v>685</v>
      </c>
      <c r="F328" s="7">
        <v>45399</v>
      </c>
      <c r="G328" s="3" t="s">
        <v>165</v>
      </c>
      <c r="H328" s="3" t="s">
        <v>166</v>
      </c>
      <c r="I328" s="8">
        <f t="shared" si="26"/>
        <v>542.35</v>
      </c>
      <c r="J328" s="95">
        <v>542.35</v>
      </c>
      <c r="K328" s="71">
        <f t="shared" si="25"/>
        <v>2.5233667905668375E-2</v>
      </c>
      <c r="L328" s="3" t="s">
        <v>258</v>
      </c>
      <c r="M328" s="3" t="s">
        <v>7145</v>
      </c>
      <c r="N328" s="3" t="s">
        <v>219</v>
      </c>
      <c r="O328" s="3" t="s">
        <v>7845</v>
      </c>
      <c r="P328" s="6" t="s">
        <v>9404</v>
      </c>
      <c r="Q328" s="3" t="s">
        <v>170</v>
      </c>
      <c r="R328" s="3" t="s">
        <v>9405</v>
      </c>
      <c r="S328" s="3" t="s">
        <v>9406</v>
      </c>
      <c r="T328" s="3" t="s">
        <v>135</v>
      </c>
      <c r="U328" s="3" t="s">
        <v>135</v>
      </c>
      <c r="V328" s="3" t="s">
        <v>136</v>
      </c>
      <c r="W328" s="3" t="s">
        <v>137</v>
      </c>
      <c r="X328" s="3" t="s">
        <v>225</v>
      </c>
      <c r="Y328" s="3" t="s">
        <v>9407</v>
      </c>
      <c r="Z328" s="3" t="s">
        <v>9408</v>
      </c>
      <c r="AA328" s="3" t="s">
        <v>139</v>
      </c>
      <c r="AB328" s="3" t="s">
        <v>323</v>
      </c>
      <c r="AC328" s="3" t="s">
        <v>5272</v>
      </c>
      <c r="AD328" s="3" t="s">
        <v>143</v>
      </c>
      <c r="AE328" s="3" t="s">
        <v>5272</v>
      </c>
      <c r="AF328" s="3" t="s">
        <v>143</v>
      </c>
      <c r="AG328" s="3" t="s">
        <v>235</v>
      </c>
      <c r="AH328" s="3" t="s">
        <v>141</v>
      </c>
      <c r="AI328" s="3" t="s">
        <v>143</v>
      </c>
      <c r="AJ328" s="3" t="s">
        <v>143</v>
      </c>
      <c r="AK328" s="3" t="s">
        <v>142</v>
      </c>
      <c r="AL328" s="3" t="s">
        <v>143</v>
      </c>
      <c r="AM328" s="3" t="s">
        <v>9409</v>
      </c>
      <c r="AN328" s="3" t="s">
        <v>143</v>
      </c>
      <c r="AO328" s="3" t="s">
        <v>227</v>
      </c>
      <c r="AP328" s="3" t="s">
        <v>228</v>
      </c>
      <c r="AQ328" s="3" t="s">
        <v>7851</v>
      </c>
      <c r="AR328" s="3" t="s">
        <v>230</v>
      </c>
      <c r="AS328" s="3" t="s">
        <v>231</v>
      </c>
      <c r="AT328" s="3" t="s">
        <v>232</v>
      </c>
      <c r="AU328" s="3" t="s">
        <v>233</v>
      </c>
      <c r="AV328" s="3" t="s">
        <v>234</v>
      </c>
      <c r="AW328" s="3" t="s">
        <v>165</v>
      </c>
      <c r="AX328" s="3" t="s">
        <v>235</v>
      </c>
      <c r="AY328" s="3" t="s">
        <v>148</v>
      </c>
      <c r="AZ328" s="3" t="s">
        <v>139</v>
      </c>
      <c r="BA328" s="3" t="s">
        <v>875</v>
      </c>
      <c r="BB328" s="3" t="s">
        <v>150</v>
      </c>
      <c r="BC328" s="3" t="s">
        <v>156</v>
      </c>
      <c r="BD328" s="3" t="s">
        <v>157</v>
      </c>
      <c r="BE328" s="3" t="s">
        <v>237</v>
      </c>
      <c r="BF328" s="3" t="s">
        <v>9410</v>
      </c>
      <c r="BG328" s="3" t="s">
        <v>5272</v>
      </c>
      <c r="BH328" s="3" t="s">
        <v>143</v>
      </c>
      <c r="BI328" s="3" t="s">
        <v>143</v>
      </c>
      <c r="BJ328" s="3" t="s">
        <v>143</v>
      </c>
      <c r="BK328" s="3" t="s">
        <v>136</v>
      </c>
      <c r="BL328" s="3" t="s">
        <v>143</v>
      </c>
      <c r="BM328" s="3" t="s">
        <v>160</v>
      </c>
      <c r="BN328" s="3" t="s">
        <v>143</v>
      </c>
      <c r="BO328" s="3" t="s">
        <v>143</v>
      </c>
      <c r="BP328" s="3" t="s">
        <v>143</v>
      </c>
      <c r="BQ328" s="3" t="s">
        <v>4830</v>
      </c>
      <c r="BR328" s="3" t="s">
        <v>5684</v>
      </c>
      <c r="BS328" s="3" t="s">
        <v>162</v>
      </c>
      <c r="BT328" s="3" t="s">
        <v>9409</v>
      </c>
      <c r="BU328" s="3" t="s">
        <v>9409</v>
      </c>
      <c r="BV328" s="3" t="s">
        <v>135</v>
      </c>
      <c r="BW328" s="3" t="s">
        <v>135</v>
      </c>
      <c r="BX328" s="3" t="s">
        <v>135</v>
      </c>
      <c r="BY328" s="3" t="s">
        <v>148</v>
      </c>
      <c r="BZ328" s="3" t="s">
        <v>9411</v>
      </c>
      <c r="CA328" s="3" t="s">
        <v>174</v>
      </c>
      <c r="CB328" s="3" t="s">
        <v>143</v>
      </c>
      <c r="CC328" s="3" t="s">
        <v>143</v>
      </c>
      <c r="CD328" s="3" t="s">
        <v>143</v>
      </c>
      <c r="CE328" s="3" t="s">
        <v>143</v>
      </c>
      <c r="CF328" s="3" t="s">
        <v>2261</v>
      </c>
      <c r="CG328" s="3" t="s">
        <v>143</v>
      </c>
      <c r="CH328" s="3" t="s">
        <v>143</v>
      </c>
      <c r="CI328" s="3" t="s">
        <v>143</v>
      </c>
      <c r="CJ328" s="3" t="s">
        <v>5272</v>
      </c>
      <c r="CK328" s="3" t="s">
        <v>143</v>
      </c>
      <c r="CL328" s="3" t="s">
        <v>143</v>
      </c>
      <c r="CM328" s="3" t="s">
        <v>143</v>
      </c>
      <c r="CN328" s="3" t="s">
        <v>143</v>
      </c>
      <c r="CO328" s="3" t="s">
        <v>7155</v>
      </c>
      <c r="CP328" s="3" t="s">
        <v>143</v>
      </c>
      <c r="CQ328" s="3" t="s">
        <v>143</v>
      </c>
      <c r="CR328" s="3" t="s">
        <v>143</v>
      </c>
      <c r="CS328" s="3" t="s">
        <v>1</v>
      </c>
      <c r="CT328" s="3" t="s">
        <v>143</v>
      </c>
      <c r="CU328" s="3" t="s">
        <v>1</v>
      </c>
      <c r="CV328" s="3" t="s">
        <v>2092</v>
      </c>
      <c r="CW328" s="3" t="s">
        <v>143</v>
      </c>
      <c r="CX328" s="3" t="s">
        <v>258</v>
      </c>
      <c r="CY328" s="3" t="s">
        <v>166</v>
      </c>
      <c r="CZ328" s="3" t="s">
        <v>136</v>
      </c>
      <c r="DA328" s="3" t="s">
        <v>1986</v>
      </c>
      <c r="DB328" s="3" t="s">
        <v>9391</v>
      </c>
      <c r="DC328" s="3" t="s">
        <v>6653</v>
      </c>
      <c r="DD328" s="3" t="s">
        <v>685</v>
      </c>
      <c r="DE328" s="3" t="s">
        <v>3601</v>
      </c>
      <c r="DF328" s="3" t="s">
        <v>6703</v>
      </c>
      <c r="DG328" s="3" t="s">
        <v>143</v>
      </c>
      <c r="DH328" s="3" t="s">
        <v>7156</v>
      </c>
      <c r="DI328" s="3" t="s">
        <v>143</v>
      </c>
    </row>
    <row r="329" spans="1:113" s="3" customFormat="1" hidden="1" x14ac:dyDescent="0.2">
      <c r="A329" s="73">
        <v>45383</v>
      </c>
      <c r="B329" s="3" t="s">
        <v>12718</v>
      </c>
      <c r="C329" s="96">
        <v>130572</v>
      </c>
      <c r="D329" s="3" t="s">
        <v>8389</v>
      </c>
      <c r="E329" s="3" t="s">
        <v>364</v>
      </c>
      <c r="F329" s="7">
        <v>45399</v>
      </c>
      <c r="G329" s="3" t="s">
        <v>126</v>
      </c>
      <c r="H329" s="3" t="s">
        <v>166</v>
      </c>
      <c r="I329" s="8">
        <f t="shared" si="26"/>
        <v>121.96</v>
      </c>
      <c r="J329" s="95">
        <v>121.96</v>
      </c>
      <c r="K329" s="71">
        <f t="shared" si="25"/>
        <v>5.6743765792851755E-3</v>
      </c>
      <c r="L329" s="3" t="s">
        <v>953</v>
      </c>
      <c r="M329" s="3" t="s">
        <v>7145</v>
      </c>
      <c r="N329" s="3" t="s">
        <v>219</v>
      </c>
      <c r="O329" s="3" t="s">
        <v>3715</v>
      </c>
      <c r="P329" s="6" t="s">
        <v>9113</v>
      </c>
      <c r="Q329" s="3" t="s">
        <v>170</v>
      </c>
      <c r="R329" s="3" t="s">
        <v>9412</v>
      </c>
      <c r="S329" s="3" t="s">
        <v>8165</v>
      </c>
      <c r="T329" s="3" t="s">
        <v>135</v>
      </c>
      <c r="U329" s="3" t="s">
        <v>135</v>
      </c>
      <c r="V329" s="3" t="s">
        <v>506</v>
      </c>
      <c r="W329" s="3" t="s">
        <v>137</v>
      </c>
      <c r="X329" s="3" t="s">
        <v>225</v>
      </c>
      <c r="Y329" s="3" t="s">
        <v>9413</v>
      </c>
      <c r="Z329" s="3" t="s">
        <v>9414</v>
      </c>
      <c r="AA329" s="3" t="s">
        <v>139</v>
      </c>
      <c r="AB329" s="3" t="s">
        <v>226</v>
      </c>
      <c r="AC329" s="3" t="s">
        <v>5272</v>
      </c>
      <c r="AD329" s="3" t="s">
        <v>143</v>
      </c>
      <c r="AE329" s="3" t="s">
        <v>5272</v>
      </c>
      <c r="AF329" s="3" t="s">
        <v>143</v>
      </c>
      <c r="AG329" s="3" t="s">
        <v>5974</v>
      </c>
      <c r="AH329" s="3" t="s">
        <v>141</v>
      </c>
      <c r="AI329" s="3" t="s">
        <v>143</v>
      </c>
      <c r="AJ329" s="3" t="s">
        <v>143</v>
      </c>
      <c r="AK329" s="3" t="s">
        <v>207</v>
      </c>
      <c r="AL329" s="3" t="s">
        <v>9118</v>
      </c>
      <c r="AM329" s="3" t="s">
        <v>9415</v>
      </c>
      <c r="AN329" s="3" t="s">
        <v>143</v>
      </c>
      <c r="AO329" s="3" t="s">
        <v>3719</v>
      </c>
      <c r="AP329" s="3" t="s">
        <v>3720</v>
      </c>
      <c r="AQ329" s="3" t="s">
        <v>3721</v>
      </c>
      <c r="AR329" s="3" t="s">
        <v>934</v>
      </c>
      <c r="AS329" s="3" t="s">
        <v>231</v>
      </c>
      <c r="AT329" s="3" t="s">
        <v>3277</v>
      </c>
      <c r="AU329" s="3" t="s">
        <v>3722</v>
      </c>
      <c r="AV329" s="3" t="s">
        <v>234</v>
      </c>
      <c r="AW329" s="3" t="s">
        <v>165</v>
      </c>
      <c r="AX329" s="3" t="s">
        <v>235</v>
      </c>
      <c r="AY329" s="3" t="s">
        <v>148</v>
      </c>
      <c r="AZ329" s="3" t="s">
        <v>139</v>
      </c>
      <c r="BA329" s="3" t="s">
        <v>875</v>
      </c>
      <c r="BB329" s="3" t="s">
        <v>150</v>
      </c>
      <c r="BC329" s="3" t="s">
        <v>156</v>
      </c>
      <c r="BD329" s="3" t="s">
        <v>157</v>
      </c>
      <c r="BE329" s="3" t="s">
        <v>303</v>
      </c>
      <c r="BF329" s="3" t="s">
        <v>9414</v>
      </c>
      <c r="BG329" s="3" t="s">
        <v>5272</v>
      </c>
      <c r="BH329" s="3" t="s">
        <v>143</v>
      </c>
      <c r="BI329" s="3" t="s">
        <v>143</v>
      </c>
      <c r="BJ329" s="3" t="s">
        <v>143</v>
      </c>
      <c r="BK329" s="3" t="s">
        <v>506</v>
      </c>
      <c r="BL329" s="3" t="s">
        <v>143</v>
      </c>
      <c r="BM329" s="3" t="s">
        <v>160</v>
      </c>
      <c r="BN329" s="3" t="s">
        <v>143</v>
      </c>
      <c r="BO329" s="3" t="s">
        <v>364</v>
      </c>
      <c r="BP329" s="3" t="s">
        <v>143</v>
      </c>
      <c r="BQ329" s="3" t="s">
        <v>635</v>
      </c>
      <c r="BR329" s="3" t="s">
        <v>5352</v>
      </c>
      <c r="BS329" s="3" t="s">
        <v>1608</v>
      </c>
      <c r="BT329" s="3" t="s">
        <v>9415</v>
      </c>
      <c r="BU329" s="3" t="s">
        <v>9415</v>
      </c>
      <c r="BV329" s="3" t="s">
        <v>135</v>
      </c>
      <c r="BW329" s="3" t="s">
        <v>135</v>
      </c>
      <c r="BX329" s="3" t="s">
        <v>135</v>
      </c>
      <c r="BY329" s="3" t="s">
        <v>148</v>
      </c>
      <c r="BZ329" s="3" t="s">
        <v>9416</v>
      </c>
      <c r="CA329" s="3" t="s">
        <v>174</v>
      </c>
      <c r="CB329" s="3" t="s">
        <v>143</v>
      </c>
      <c r="CC329" s="3" t="s">
        <v>143</v>
      </c>
      <c r="CD329" s="3" t="s">
        <v>143</v>
      </c>
      <c r="CE329" s="3" t="s">
        <v>143</v>
      </c>
      <c r="CF329" s="3" t="s">
        <v>2261</v>
      </c>
      <c r="CG329" s="3" t="s">
        <v>143</v>
      </c>
      <c r="CH329" s="3" t="s">
        <v>143</v>
      </c>
      <c r="CI329" s="3" t="s">
        <v>143</v>
      </c>
      <c r="CJ329" s="3" t="s">
        <v>5272</v>
      </c>
      <c r="CK329" s="3" t="s">
        <v>143</v>
      </c>
      <c r="CL329" s="3" t="s">
        <v>143</v>
      </c>
      <c r="CM329" s="3" t="s">
        <v>143</v>
      </c>
      <c r="CN329" s="3" t="s">
        <v>143</v>
      </c>
      <c r="CO329" s="3" t="s">
        <v>143</v>
      </c>
      <c r="CP329" s="3" t="s">
        <v>143</v>
      </c>
      <c r="CQ329" s="3" t="s">
        <v>143</v>
      </c>
      <c r="CR329" s="3" t="s">
        <v>143</v>
      </c>
      <c r="CS329" s="3" t="s">
        <v>1</v>
      </c>
      <c r="CT329" s="3" t="s">
        <v>143</v>
      </c>
      <c r="CU329" s="3" t="s">
        <v>1</v>
      </c>
      <c r="CV329" s="3" t="s">
        <v>1985</v>
      </c>
      <c r="CW329" s="3" t="s">
        <v>143</v>
      </c>
      <c r="CX329" s="3" t="s">
        <v>953</v>
      </c>
      <c r="CY329" s="3" t="s">
        <v>166</v>
      </c>
      <c r="CZ329" s="3" t="s">
        <v>506</v>
      </c>
      <c r="DA329" s="3" t="s">
        <v>1986</v>
      </c>
      <c r="DB329" s="3" t="s">
        <v>143</v>
      </c>
      <c r="DC329" s="3" t="s">
        <v>6653</v>
      </c>
      <c r="DD329" s="3" t="s">
        <v>364</v>
      </c>
      <c r="DE329" s="3" t="s">
        <v>3601</v>
      </c>
      <c r="DF329" s="3" t="s">
        <v>6703</v>
      </c>
      <c r="DG329" s="3" t="s">
        <v>143</v>
      </c>
      <c r="DH329" s="3" t="s">
        <v>143</v>
      </c>
      <c r="DI329" s="3" t="s">
        <v>143</v>
      </c>
    </row>
    <row r="330" spans="1:113" s="3" customFormat="1" hidden="1" x14ac:dyDescent="0.2">
      <c r="A330" s="73">
        <v>45383</v>
      </c>
      <c r="B330" s="3" t="s">
        <v>15608</v>
      </c>
      <c r="C330" s="5">
        <v>130573</v>
      </c>
      <c r="D330" s="3" t="s">
        <v>9417</v>
      </c>
      <c r="E330" s="3" t="s">
        <v>164</v>
      </c>
      <c r="F330" s="7">
        <v>45399</v>
      </c>
      <c r="G330" s="3" t="s">
        <v>165</v>
      </c>
      <c r="H330" s="3" t="s">
        <v>166</v>
      </c>
      <c r="I330" s="8">
        <f t="shared" si="26"/>
        <v>96.5</v>
      </c>
      <c r="J330" s="95">
        <v>96.5</v>
      </c>
      <c r="K330" s="71">
        <f t="shared" si="25"/>
        <v>4.4898109208020617E-3</v>
      </c>
      <c r="L330" s="3" t="s">
        <v>217</v>
      </c>
      <c r="M330" s="3" t="s">
        <v>7145</v>
      </c>
      <c r="N330" s="3" t="s">
        <v>219</v>
      </c>
      <c r="O330" s="3" t="s">
        <v>5289</v>
      </c>
      <c r="P330" s="6" t="s">
        <v>9418</v>
      </c>
      <c r="Q330" s="3" t="s">
        <v>170</v>
      </c>
      <c r="R330" s="3" t="s">
        <v>9419</v>
      </c>
      <c r="S330" s="3" t="s">
        <v>9420</v>
      </c>
      <c r="T330" s="3" t="s">
        <v>135</v>
      </c>
      <c r="U330" s="3" t="s">
        <v>135</v>
      </c>
      <c r="V330" s="3" t="s">
        <v>224</v>
      </c>
      <c r="W330" s="3" t="s">
        <v>137</v>
      </c>
      <c r="X330" s="3" t="s">
        <v>225</v>
      </c>
      <c r="Y330" s="3" t="s">
        <v>9421</v>
      </c>
      <c r="Z330" s="3" t="s">
        <v>9422</v>
      </c>
      <c r="AA330" s="3" t="s">
        <v>139</v>
      </c>
      <c r="AB330" s="3" t="s">
        <v>323</v>
      </c>
      <c r="AC330" s="3" t="s">
        <v>5272</v>
      </c>
      <c r="AD330" s="3" t="s">
        <v>143</v>
      </c>
      <c r="AE330" s="3" t="s">
        <v>5272</v>
      </c>
      <c r="AF330" s="3" t="s">
        <v>143</v>
      </c>
      <c r="AG330" s="3" t="s">
        <v>235</v>
      </c>
      <c r="AH330" s="3" t="s">
        <v>141</v>
      </c>
      <c r="AI330" s="3" t="s">
        <v>143</v>
      </c>
      <c r="AJ330" s="3" t="s">
        <v>143</v>
      </c>
      <c r="AK330" s="3" t="s">
        <v>207</v>
      </c>
      <c r="AL330" s="3" t="s">
        <v>9423</v>
      </c>
      <c r="AM330" s="3" t="s">
        <v>9424</v>
      </c>
      <c r="AN330" s="3" t="s">
        <v>143</v>
      </c>
      <c r="AO330" s="3" t="s">
        <v>1259</v>
      </c>
      <c r="AP330" s="3" t="s">
        <v>1260</v>
      </c>
      <c r="AQ330" s="3" t="s">
        <v>9425</v>
      </c>
      <c r="AR330" s="3" t="s">
        <v>353</v>
      </c>
      <c r="AS330" s="3" t="s">
        <v>231</v>
      </c>
      <c r="AT330" s="3" t="s">
        <v>492</v>
      </c>
      <c r="AU330" s="3" t="s">
        <v>1262</v>
      </c>
      <c r="AV330" s="3" t="s">
        <v>234</v>
      </c>
      <c r="AW330" s="3" t="s">
        <v>165</v>
      </c>
      <c r="AX330" s="3" t="s">
        <v>235</v>
      </c>
      <c r="AY330" s="3" t="s">
        <v>148</v>
      </c>
      <c r="AZ330" s="3" t="s">
        <v>139</v>
      </c>
      <c r="BA330" s="3" t="s">
        <v>875</v>
      </c>
      <c r="BB330" s="3" t="s">
        <v>150</v>
      </c>
      <c r="BC330" s="3" t="s">
        <v>156</v>
      </c>
      <c r="BD330" s="3" t="s">
        <v>157</v>
      </c>
      <c r="BE330" s="3" t="s">
        <v>303</v>
      </c>
      <c r="BF330" s="3" t="s">
        <v>9422</v>
      </c>
      <c r="BG330" s="3" t="s">
        <v>5272</v>
      </c>
      <c r="BH330" s="3" t="s">
        <v>143</v>
      </c>
      <c r="BI330" s="3" t="s">
        <v>143</v>
      </c>
      <c r="BJ330" s="3" t="s">
        <v>143</v>
      </c>
      <c r="BK330" s="3" t="s">
        <v>224</v>
      </c>
      <c r="BL330" s="3" t="s">
        <v>143</v>
      </c>
      <c r="BM330" s="3" t="s">
        <v>160</v>
      </c>
      <c r="BN330" s="3" t="s">
        <v>143</v>
      </c>
      <c r="BO330" s="3" t="s">
        <v>143</v>
      </c>
      <c r="BP330" s="3" t="s">
        <v>1255</v>
      </c>
      <c r="BQ330" s="3" t="s">
        <v>1386</v>
      </c>
      <c r="BR330" s="3" t="s">
        <v>5352</v>
      </c>
      <c r="BS330" s="3" t="s">
        <v>1608</v>
      </c>
      <c r="BT330" s="3" t="s">
        <v>9424</v>
      </c>
      <c r="BU330" s="3" t="s">
        <v>9424</v>
      </c>
      <c r="BV330" s="3" t="s">
        <v>135</v>
      </c>
      <c r="BW330" s="3" t="s">
        <v>135</v>
      </c>
      <c r="BX330" s="3" t="s">
        <v>135</v>
      </c>
      <c r="BY330" s="3" t="s">
        <v>148</v>
      </c>
      <c r="BZ330" s="3" t="s">
        <v>2334</v>
      </c>
      <c r="CA330" s="3" t="s">
        <v>174</v>
      </c>
      <c r="CB330" s="3" t="s">
        <v>2764</v>
      </c>
      <c r="CC330" s="3" t="s">
        <v>143</v>
      </c>
      <c r="CD330" s="3" t="s">
        <v>143</v>
      </c>
      <c r="CE330" s="3" t="s">
        <v>143</v>
      </c>
      <c r="CF330" s="3" t="s">
        <v>2261</v>
      </c>
      <c r="CG330" s="3" t="s">
        <v>143</v>
      </c>
      <c r="CH330" s="3" t="s">
        <v>143</v>
      </c>
      <c r="CI330" s="3" t="s">
        <v>143</v>
      </c>
      <c r="CJ330" s="3" t="s">
        <v>5272</v>
      </c>
      <c r="CK330" s="3" t="s">
        <v>143</v>
      </c>
      <c r="CL330" s="3" t="s">
        <v>143</v>
      </c>
      <c r="CM330" s="3" t="s">
        <v>143</v>
      </c>
      <c r="CN330" s="3" t="s">
        <v>143</v>
      </c>
      <c r="CO330" s="3" t="s">
        <v>6090</v>
      </c>
      <c r="CP330" s="3" t="s">
        <v>143</v>
      </c>
      <c r="CQ330" s="3" t="s">
        <v>6090</v>
      </c>
      <c r="CR330" s="3" t="s">
        <v>143</v>
      </c>
      <c r="CS330" s="3" t="s">
        <v>1</v>
      </c>
      <c r="CT330" s="3" t="s">
        <v>143</v>
      </c>
      <c r="CU330" s="3" t="s">
        <v>1</v>
      </c>
      <c r="CV330" s="3" t="s">
        <v>1985</v>
      </c>
      <c r="CW330" s="3" t="s">
        <v>143</v>
      </c>
      <c r="CX330" s="3" t="s">
        <v>217</v>
      </c>
      <c r="CY330" s="3" t="s">
        <v>166</v>
      </c>
      <c r="CZ330" s="3" t="s">
        <v>224</v>
      </c>
      <c r="DA330" s="3" t="s">
        <v>1986</v>
      </c>
      <c r="DB330" s="3" t="s">
        <v>143</v>
      </c>
      <c r="DC330" s="3" t="s">
        <v>6653</v>
      </c>
      <c r="DD330" s="3" t="s">
        <v>164</v>
      </c>
      <c r="DE330" s="3" t="s">
        <v>3601</v>
      </c>
      <c r="DF330" s="3" t="s">
        <v>6703</v>
      </c>
      <c r="DG330" s="3" t="s">
        <v>9368</v>
      </c>
      <c r="DH330" s="3" t="s">
        <v>9368</v>
      </c>
      <c r="DI330" s="3" t="s">
        <v>143</v>
      </c>
    </row>
    <row r="331" spans="1:113" s="3" customFormat="1" hidden="1" x14ac:dyDescent="0.2">
      <c r="A331" s="73">
        <v>45383</v>
      </c>
      <c r="B331" s="3" t="s">
        <v>12718</v>
      </c>
      <c r="C331" s="96">
        <v>130576</v>
      </c>
      <c r="D331" s="3" t="s">
        <v>8389</v>
      </c>
      <c r="E331" s="3" t="s">
        <v>364</v>
      </c>
      <c r="F331" s="7">
        <v>45399</v>
      </c>
      <c r="G331" s="3" t="s">
        <v>126</v>
      </c>
      <c r="H331" s="3" t="s">
        <v>166</v>
      </c>
      <c r="I331" s="8">
        <f t="shared" si="26"/>
        <v>66.83</v>
      </c>
      <c r="J331" s="95">
        <v>66.83</v>
      </c>
      <c r="K331" s="71">
        <f t="shared" si="25"/>
        <v>3.1093685371730755E-3</v>
      </c>
      <c r="L331" s="3" t="s">
        <v>953</v>
      </c>
      <c r="M331" s="3" t="s">
        <v>7145</v>
      </c>
      <c r="N331" s="3" t="s">
        <v>219</v>
      </c>
      <c r="O331" s="3" t="s">
        <v>9426</v>
      </c>
      <c r="P331" s="6" t="s">
        <v>9113</v>
      </c>
      <c r="Q331" s="3" t="s">
        <v>170</v>
      </c>
      <c r="R331" s="3" t="s">
        <v>9427</v>
      </c>
      <c r="S331" s="3" t="s">
        <v>9428</v>
      </c>
      <c r="T331" s="3" t="s">
        <v>135</v>
      </c>
      <c r="U331" s="3" t="s">
        <v>135</v>
      </c>
      <c r="V331" s="3" t="s">
        <v>506</v>
      </c>
      <c r="W331" s="3" t="s">
        <v>137</v>
      </c>
      <c r="X331" s="3" t="s">
        <v>225</v>
      </c>
      <c r="Y331" s="3" t="s">
        <v>9429</v>
      </c>
      <c r="Z331" s="3" t="s">
        <v>9430</v>
      </c>
      <c r="AA331" s="3" t="s">
        <v>139</v>
      </c>
      <c r="AB331" s="3" t="s">
        <v>226</v>
      </c>
      <c r="AC331" s="3" t="s">
        <v>5272</v>
      </c>
      <c r="AD331" s="3" t="s">
        <v>143</v>
      </c>
      <c r="AE331" s="3" t="s">
        <v>5272</v>
      </c>
      <c r="AF331" s="3" t="s">
        <v>143</v>
      </c>
      <c r="AG331" s="3" t="s">
        <v>5974</v>
      </c>
      <c r="AH331" s="3" t="s">
        <v>141</v>
      </c>
      <c r="AI331" s="3" t="s">
        <v>143</v>
      </c>
      <c r="AJ331" s="3" t="s">
        <v>143</v>
      </c>
      <c r="AK331" s="3" t="s">
        <v>207</v>
      </c>
      <c r="AL331" s="3" t="s">
        <v>9118</v>
      </c>
      <c r="AM331" s="3" t="s">
        <v>9431</v>
      </c>
      <c r="AN331" s="3" t="s">
        <v>143</v>
      </c>
      <c r="AO331" s="3" t="s">
        <v>9432</v>
      </c>
      <c r="AP331" s="3" t="s">
        <v>9432</v>
      </c>
      <c r="AQ331" s="3" t="s">
        <v>309</v>
      </c>
      <c r="AR331" s="3" t="s">
        <v>230</v>
      </c>
      <c r="AS331" s="3" t="s">
        <v>231</v>
      </c>
      <c r="AT331" s="3" t="s">
        <v>7936</v>
      </c>
      <c r="AU331" s="3" t="s">
        <v>7621</v>
      </c>
      <c r="AV331" s="3" t="s">
        <v>234</v>
      </c>
      <c r="AW331" s="3" t="s">
        <v>165</v>
      </c>
      <c r="AX331" s="3" t="s">
        <v>235</v>
      </c>
      <c r="AY331" s="3" t="s">
        <v>148</v>
      </c>
      <c r="AZ331" s="3" t="s">
        <v>139</v>
      </c>
      <c r="BA331" s="3" t="s">
        <v>875</v>
      </c>
      <c r="BB331" s="3" t="s">
        <v>150</v>
      </c>
      <c r="BC331" s="3" t="s">
        <v>156</v>
      </c>
      <c r="BD331" s="3" t="s">
        <v>157</v>
      </c>
      <c r="BE331" s="3" t="s">
        <v>303</v>
      </c>
      <c r="BF331" s="3" t="s">
        <v>9430</v>
      </c>
      <c r="BG331" s="3" t="s">
        <v>5272</v>
      </c>
      <c r="BH331" s="3" t="s">
        <v>143</v>
      </c>
      <c r="BI331" s="3" t="s">
        <v>143</v>
      </c>
      <c r="BJ331" s="3" t="s">
        <v>143</v>
      </c>
      <c r="BK331" s="3" t="s">
        <v>506</v>
      </c>
      <c r="BL331" s="3" t="s">
        <v>143</v>
      </c>
      <c r="BM331" s="3" t="s">
        <v>160</v>
      </c>
      <c r="BN331" s="3" t="s">
        <v>143</v>
      </c>
      <c r="BO331" s="3" t="s">
        <v>364</v>
      </c>
      <c r="BP331" s="3" t="s">
        <v>143</v>
      </c>
      <c r="BQ331" s="3" t="s">
        <v>5290</v>
      </c>
      <c r="BR331" s="3" t="s">
        <v>5352</v>
      </c>
      <c r="BS331" s="3" t="s">
        <v>1608</v>
      </c>
      <c r="BT331" s="3" t="s">
        <v>9431</v>
      </c>
      <c r="BU331" s="3" t="s">
        <v>9431</v>
      </c>
      <c r="BV331" s="3" t="s">
        <v>135</v>
      </c>
      <c r="BW331" s="3" t="s">
        <v>135</v>
      </c>
      <c r="BX331" s="3" t="s">
        <v>135</v>
      </c>
      <c r="BY331" s="3" t="s">
        <v>148</v>
      </c>
      <c r="BZ331" s="3" t="s">
        <v>9433</v>
      </c>
      <c r="CA331" s="3" t="s">
        <v>174</v>
      </c>
      <c r="CB331" s="3" t="s">
        <v>143</v>
      </c>
      <c r="CC331" s="3" t="s">
        <v>143</v>
      </c>
      <c r="CD331" s="3" t="s">
        <v>143</v>
      </c>
      <c r="CE331" s="3" t="s">
        <v>143</v>
      </c>
      <c r="CF331" s="3" t="s">
        <v>2261</v>
      </c>
      <c r="CG331" s="3" t="s">
        <v>143</v>
      </c>
      <c r="CH331" s="3" t="s">
        <v>143</v>
      </c>
      <c r="CI331" s="3" t="s">
        <v>143</v>
      </c>
      <c r="CJ331" s="3" t="s">
        <v>5272</v>
      </c>
      <c r="CK331" s="3" t="s">
        <v>143</v>
      </c>
      <c r="CL331" s="3" t="s">
        <v>143</v>
      </c>
      <c r="CM331" s="3" t="s">
        <v>143</v>
      </c>
      <c r="CN331" s="3" t="s">
        <v>143</v>
      </c>
      <c r="CO331" s="3" t="s">
        <v>143</v>
      </c>
      <c r="CP331" s="3" t="s">
        <v>143</v>
      </c>
      <c r="CQ331" s="3" t="s">
        <v>143</v>
      </c>
      <c r="CR331" s="3" t="s">
        <v>143</v>
      </c>
      <c r="CS331" s="3" t="s">
        <v>1</v>
      </c>
      <c r="CT331" s="3" t="s">
        <v>143</v>
      </c>
      <c r="CU331" s="3" t="s">
        <v>1</v>
      </c>
      <c r="CV331" s="3" t="s">
        <v>1985</v>
      </c>
      <c r="CW331" s="3" t="s">
        <v>143</v>
      </c>
      <c r="CX331" s="3" t="s">
        <v>953</v>
      </c>
      <c r="CY331" s="3" t="s">
        <v>166</v>
      </c>
      <c r="CZ331" s="3" t="s">
        <v>506</v>
      </c>
      <c r="DA331" s="3" t="s">
        <v>1986</v>
      </c>
      <c r="DB331" s="3" t="s">
        <v>143</v>
      </c>
      <c r="DC331" s="3" t="s">
        <v>6653</v>
      </c>
      <c r="DD331" s="3" t="s">
        <v>364</v>
      </c>
      <c r="DE331" s="3" t="s">
        <v>3601</v>
      </c>
      <c r="DF331" s="3" t="s">
        <v>6703</v>
      </c>
      <c r="DG331" s="3" t="s">
        <v>143</v>
      </c>
      <c r="DH331" s="3" t="s">
        <v>143</v>
      </c>
      <c r="DI331" s="3" t="s">
        <v>143</v>
      </c>
    </row>
    <row r="332" spans="1:113" s="3" customFormat="1" hidden="1" x14ac:dyDescent="0.2">
      <c r="A332" s="73">
        <v>45383</v>
      </c>
      <c r="B332" s="3" t="s">
        <v>12718</v>
      </c>
      <c r="C332" s="96">
        <v>130577</v>
      </c>
      <c r="D332" s="3" t="s">
        <v>8389</v>
      </c>
      <c r="E332" s="3" t="s">
        <v>364</v>
      </c>
      <c r="F332" s="7">
        <v>45399</v>
      </c>
      <c r="G332" s="3" t="s">
        <v>126</v>
      </c>
      <c r="H332" s="3" t="s">
        <v>166</v>
      </c>
      <c r="I332" s="8">
        <f t="shared" si="26"/>
        <v>646.02</v>
      </c>
      <c r="J332" s="95">
        <v>646.02</v>
      </c>
      <c r="K332" s="71">
        <f t="shared" si="25"/>
        <v>3.005707410421293E-2</v>
      </c>
      <c r="L332" s="3" t="s">
        <v>953</v>
      </c>
      <c r="M332" s="3" t="s">
        <v>7145</v>
      </c>
      <c r="N332" s="3" t="s">
        <v>219</v>
      </c>
      <c r="O332" s="3" t="s">
        <v>9434</v>
      </c>
      <c r="P332" s="6" t="s">
        <v>9113</v>
      </c>
      <c r="Q332" s="3" t="s">
        <v>170</v>
      </c>
      <c r="R332" s="3" t="s">
        <v>9435</v>
      </c>
      <c r="S332" s="3" t="s">
        <v>9436</v>
      </c>
      <c r="T332" s="3" t="s">
        <v>135</v>
      </c>
      <c r="U332" s="3" t="s">
        <v>135</v>
      </c>
      <c r="V332" s="3" t="s">
        <v>506</v>
      </c>
      <c r="W332" s="3" t="s">
        <v>137</v>
      </c>
      <c r="X332" s="3" t="s">
        <v>225</v>
      </c>
      <c r="Y332" s="3" t="s">
        <v>9437</v>
      </c>
      <c r="Z332" s="3" t="s">
        <v>9438</v>
      </c>
      <c r="AA332" s="3" t="s">
        <v>139</v>
      </c>
      <c r="AB332" s="3" t="s">
        <v>226</v>
      </c>
      <c r="AC332" s="3" t="s">
        <v>5272</v>
      </c>
      <c r="AD332" s="3" t="s">
        <v>143</v>
      </c>
      <c r="AE332" s="3" t="s">
        <v>5272</v>
      </c>
      <c r="AF332" s="3" t="s">
        <v>143</v>
      </c>
      <c r="AG332" s="3" t="s">
        <v>5974</v>
      </c>
      <c r="AH332" s="3" t="s">
        <v>141</v>
      </c>
      <c r="AI332" s="3" t="s">
        <v>143</v>
      </c>
      <c r="AJ332" s="3" t="s">
        <v>143</v>
      </c>
      <c r="AK332" s="3" t="s">
        <v>207</v>
      </c>
      <c r="AL332" s="3" t="s">
        <v>9118</v>
      </c>
      <c r="AM332" s="3" t="s">
        <v>9439</v>
      </c>
      <c r="AN332" s="3" t="s">
        <v>143</v>
      </c>
      <c r="AO332" s="3" t="s">
        <v>9440</v>
      </c>
      <c r="AP332" s="3" t="s">
        <v>9441</v>
      </c>
      <c r="AQ332" s="3" t="s">
        <v>9442</v>
      </c>
      <c r="AR332" s="3" t="s">
        <v>178</v>
      </c>
      <c r="AS332" s="3" t="s">
        <v>179</v>
      </c>
      <c r="AT332" s="3" t="s">
        <v>301</v>
      </c>
      <c r="AU332" s="3" t="s">
        <v>9443</v>
      </c>
      <c r="AV332" s="3" t="s">
        <v>234</v>
      </c>
      <c r="AW332" s="3" t="s">
        <v>165</v>
      </c>
      <c r="AX332" s="3" t="s">
        <v>235</v>
      </c>
      <c r="AY332" s="3" t="s">
        <v>148</v>
      </c>
      <c r="AZ332" s="3" t="s">
        <v>139</v>
      </c>
      <c r="BA332" s="3" t="s">
        <v>875</v>
      </c>
      <c r="BB332" s="3" t="s">
        <v>150</v>
      </c>
      <c r="BC332" s="3" t="s">
        <v>156</v>
      </c>
      <c r="BD332" s="3" t="s">
        <v>157</v>
      </c>
      <c r="BE332" s="3" t="s">
        <v>237</v>
      </c>
      <c r="BF332" s="3" t="s">
        <v>9438</v>
      </c>
      <c r="BG332" s="3" t="s">
        <v>5272</v>
      </c>
      <c r="BH332" s="3" t="s">
        <v>143</v>
      </c>
      <c r="BI332" s="3" t="s">
        <v>143</v>
      </c>
      <c r="BJ332" s="3" t="s">
        <v>143</v>
      </c>
      <c r="BK332" s="3" t="s">
        <v>506</v>
      </c>
      <c r="BL332" s="3" t="s">
        <v>143</v>
      </c>
      <c r="BM332" s="3" t="s">
        <v>160</v>
      </c>
      <c r="BN332" s="3" t="s">
        <v>143</v>
      </c>
      <c r="BO332" s="3" t="s">
        <v>364</v>
      </c>
      <c r="BP332" s="3" t="s">
        <v>143</v>
      </c>
      <c r="BQ332" s="3" t="s">
        <v>4710</v>
      </c>
      <c r="BR332" s="3" t="s">
        <v>5684</v>
      </c>
      <c r="BS332" s="3" t="s">
        <v>162</v>
      </c>
      <c r="BT332" s="3" t="s">
        <v>9439</v>
      </c>
      <c r="BU332" s="3" t="s">
        <v>9439</v>
      </c>
      <c r="BV332" s="3" t="s">
        <v>135</v>
      </c>
      <c r="BW332" s="3" t="s">
        <v>135</v>
      </c>
      <c r="BX332" s="3" t="s">
        <v>135</v>
      </c>
      <c r="BY332" s="3" t="s">
        <v>148</v>
      </c>
      <c r="BZ332" s="3" t="s">
        <v>2274</v>
      </c>
      <c r="CA332" s="3" t="s">
        <v>174</v>
      </c>
      <c r="CB332" s="3" t="s">
        <v>143</v>
      </c>
      <c r="CC332" s="3" t="s">
        <v>143</v>
      </c>
      <c r="CD332" s="3" t="s">
        <v>143</v>
      </c>
      <c r="CE332" s="3" t="s">
        <v>143</v>
      </c>
      <c r="CF332" s="3" t="s">
        <v>2261</v>
      </c>
      <c r="CG332" s="3" t="s">
        <v>143</v>
      </c>
      <c r="CH332" s="3" t="s">
        <v>143</v>
      </c>
      <c r="CI332" s="3" t="s">
        <v>143</v>
      </c>
      <c r="CJ332" s="3" t="s">
        <v>5272</v>
      </c>
      <c r="CK332" s="3" t="s">
        <v>143</v>
      </c>
      <c r="CL332" s="3" t="s">
        <v>143</v>
      </c>
      <c r="CM332" s="3" t="s">
        <v>143</v>
      </c>
      <c r="CN332" s="3" t="s">
        <v>143</v>
      </c>
      <c r="CO332" s="3" t="s">
        <v>143</v>
      </c>
      <c r="CP332" s="3" t="s">
        <v>143</v>
      </c>
      <c r="CQ332" s="3" t="s">
        <v>143</v>
      </c>
      <c r="CR332" s="3" t="s">
        <v>143</v>
      </c>
      <c r="CS332" s="3" t="s">
        <v>1</v>
      </c>
      <c r="CT332" s="3" t="s">
        <v>143</v>
      </c>
      <c r="CU332" s="3" t="s">
        <v>1</v>
      </c>
      <c r="CV332" s="3" t="s">
        <v>2092</v>
      </c>
      <c r="CW332" s="3" t="s">
        <v>143</v>
      </c>
      <c r="CX332" s="3" t="s">
        <v>953</v>
      </c>
      <c r="CY332" s="3" t="s">
        <v>166</v>
      </c>
      <c r="CZ332" s="3" t="s">
        <v>506</v>
      </c>
      <c r="DA332" s="3" t="s">
        <v>1986</v>
      </c>
      <c r="DB332" s="3" t="s">
        <v>143</v>
      </c>
      <c r="DC332" s="3" t="s">
        <v>6653</v>
      </c>
      <c r="DD332" s="3" t="s">
        <v>364</v>
      </c>
      <c r="DE332" s="3" t="s">
        <v>3601</v>
      </c>
      <c r="DF332" s="3" t="s">
        <v>6703</v>
      </c>
      <c r="DG332" s="3" t="s">
        <v>143</v>
      </c>
      <c r="DH332" s="3" t="s">
        <v>143</v>
      </c>
      <c r="DI332" s="3" t="s">
        <v>143</v>
      </c>
    </row>
    <row r="333" spans="1:113" s="3" customFormat="1" hidden="1" x14ac:dyDescent="0.2">
      <c r="A333" s="73">
        <v>45383</v>
      </c>
      <c r="B333" s="3" t="s">
        <v>12718</v>
      </c>
      <c r="C333" s="96">
        <v>130586</v>
      </c>
      <c r="D333" s="3" t="s">
        <v>8389</v>
      </c>
      <c r="E333" s="3" t="s">
        <v>364</v>
      </c>
      <c r="F333" s="7">
        <v>45399</v>
      </c>
      <c r="G333" s="3" t="s">
        <v>126</v>
      </c>
      <c r="H333" s="3" t="s">
        <v>166</v>
      </c>
      <c r="I333" s="8">
        <f t="shared" si="26"/>
        <v>119.12</v>
      </c>
      <c r="J333" s="95">
        <v>119.12</v>
      </c>
      <c r="K333" s="71">
        <f t="shared" si="25"/>
        <v>5.5422412112532812E-3</v>
      </c>
      <c r="L333" s="3" t="s">
        <v>953</v>
      </c>
      <c r="M333" s="3" t="s">
        <v>7145</v>
      </c>
      <c r="N333" s="3" t="s">
        <v>219</v>
      </c>
      <c r="O333" s="3" t="s">
        <v>2882</v>
      </c>
      <c r="P333" s="6" t="s">
        <v>9113</v>
      </c>
      <c r="Q333" s="3" t="s">
        <v>170</v>
      </c>
      <c r="R333" s="3" t="s">
        <v>9444</v>
      </c>
      <c r="S333" s="3" t="s">
        <v>8171</v>
      </c>
      <c r="T333" s="3" t="s">
        <v>135</v>
      </c>
      <c r="U333" s="3" t="s">
        <v>135</v>
      </c>
      <c r="V333" s="3" t="s">
        <v>506</v>
      </c>
      <c r="W333" s="3" t="s">
        <v>137</v>
      </c>
      <c r="X333" s="3" t="s">
        <v>225</v>
      </c>
      <c r="Y333" s="3" t="s">
        <v>9445</v>
      </c>
      <c r="Z333" s="3" t="s">
        <v>9446</v>
      </c>
      <c r="AA333" s="3" t="s">
        <v>139</v>
      </c>
      <c r="AB333" s="3" t="s">
        <v>226</v>
      </c>
      <c r="AC333" s="3" t="s">
        <v>5272</v>
      </c>
      <c r="AD333" s="3" t="s">
        <v>143</v>
      </c>
      <c r="AE333" s="3" t="s">
        <v>5272</v>
      </c>
      <c r="AF333" s="3" t="s">
        <v>143</v>
      </c>
      <c r="AG333" s="3" t="s">
        <v>5974</v>
      </c>
      <c r="AH333" s="3" t="s">
        <v>141</v>
      </c>
      <c r="AI333" s="3" t="s">
        <v>143</v>
      </c>
      <c r="AJ333" s="3" t="s">
        <v>143</v>
      </c>
      <c r="AK333" s="3" t="s">
        <v>207</v>
      </c>
      <c r="AL333" s="3" t="s">
        <v>9118</v>
      </c>
      <c r="AM333" s="3" t="s">
        <v>9300</v>
      </c>
      <c r="AN333" s="3" t="s">
        <v>143</v>
      </c>
      <c r="AO333" s="3" t="s">
        <v>1922</v>
      </c>
      <c r="AP333" s="3" t="s">
        <v>1923</v>
      </c>
      <c r="AQ333" s="3" t="s">
        <v>2886</v>
      </c>
      <c r="AR333" s="3" t="s">
        <v>353</v>
      </c>
      <c r="AS333" s="3" t="s">
        <v>231</v>
      </c>
      <c r="AT333" s="3" t="s">
        <v>1895</v>
      </c>
      <c r="AU333" s="3" t="s">
        <v>1925</v>
      </c>
      <c r="AV333" s="3" t="s">
        <v>234</v>
      </c>
      <c r="AW333" s="3" t="s">
        <v>165</v>
      </c>
      <c r="AX333" s="3" t="s">
        <v>235</v>
      </c>
      <c r="AY333" s="3" t="s">
        <v>148</v>
      </c>
      <c r="AZ333" s="3" t="s">
        <v>139</v>
      </c>
      <c r="BA333" s="3" t="s">
        <v>875</v>
      </c>
      <c r="BB333" s="3" t="s">
        <v>150</v>
      </c>
      <c r="BC333" s="3" t="s">
        <v>156</v>
      </c>
      <c r="BD333" s="3" t="s">
        <v>157</v>
      </c>
      <c r="BE333" s="3" t="s">
        <v>303</v>
      </c>
      <c r="BF333" s="3" t="s">
        <v>9446</v>
      </c>
      <c r="BG333" s="3" t="s">
        <v>5272</v>
      </c>
      <c r="BH333" s="3" t="s">
        <v>143</v>
      </c>
      <c r="BI333" s="3" t="s">
        <v>143</v>
      </c>
      <c r="BJ333" s="3" t="s">
        <v>143</v>
      </c>
      <c r="BK333" s="3" t="s">
        <v>506</v>
      </c>
      <c r="BL333" s="3" t="s">
        <v>143</v>
      </c>
      <c r="BM333" s="3" t="s">
        <v>160</v>
      </c>
      <c r="BN333" s="3" t="s">
        <v>143</v>
      </c>
      <c r="BO333" s="3" t="s">
        <v>364</v>
      </c>
      <c r="BP333" s="3" t="s">
        <v>143</v>
      </c>
      <c r="BQ333" s="3" t="s">
        <v>539</v>
      </c>
      <c r="BR333" s="3" t="s">
        <v>5352</v>
      </c>
      <c r="BS333" s="3" t="s">
        <v>1608</v>
      </c>
      <c r="BT333" s="3" t="s">
        <v>9300</v>
      </c>
      <c r="BU333" s="3" t="s">
        <v>9300</v>
      </c>
      <c r="BV333" s="3" t="s">
        <v>135</v>
      </c>
      <c r="BW333" s="3" t="s">
        <v>135</v>
      </c>
      <c r="BX333" s="3" t="s">
        <v>135</v>
      </c>
      <c r="BY333" s="3" t="s">
        <v>148</v>
      </c>
      <c r="BZ333" s="3" t="s">
        <v>9127</v>
      </c>
      <c r="CA333" s="3" t="s">
        <v>174</v>
      </c>
      <c r="CB333" s="3" t="s">
        <v>143</v>
      </c>
      <c r="CC333" s="3" t="s">
        <v>143</v>
      </c>
      <c r="CD333" s="3" t="s">
        <v>143</v>
      </c>
      <c r="CE333" s="3" t="s">
        <v>143</v>
      </c>
      <c r="CF333" s="3" t="s">
        <v>2261</v>
      </c>
      <c r="CG333" s="3" t="s">
        <v>143</v>
      </c>
      <c r="CH333" s="3" t="s">
        <v>143</v>
      </c>
      <c r="CI333" s="3" t="s">
        <v>143</v>
      </c>
      <c r="CJ333" s="3" t="s">
        <v>5272</v>
      </c>
      <c r="CK333" s="3" t="s">
        <v>143</v>
      </c>
      <c r="CL333" s="3" t="s">
        <v>143</v>
      </c>
      <c r="CM333" s="3" t="s">
        <v>143</v>
      </c>
      <c r="CN333" s="3" t="s">
        <v>143</v>
      </c>
      <c r="CO333" s="3" t="s">
        <v>7509</v>
      </c>
      <c r="CP333" s="3" t="s">
        <v>143</v>
      </c>
      <c r="CQ333" s="3" t="s">
        <v>143</v>
      </c>
      <c r="CR333" s="3" t="s">
        <v>143</v>
      </c>
      <c r="CS333" s="3" t="s">
        <v>1</v>
      </c>
      <c r="CT333" s="3" t="s">
        <v>143</v>
      </c>
      <c r="CU333" s="3" t="s">
        <v>1</v>
      </c>
      <c r="CV333" s="3" t="s">
        <v>1985</v>
      </c>
      <c r="CW333" s="3" t="s">
        <v>143</v>
      </c>
      <c r="CX333" s="3" t="s">
        <v>953</v>
      </c>
      <c r="CY333" s="3" t="s">
        <v>166</v>
      </c>
      <c r="CZ333" s="3" t="s">
        <v>506</v>
      </c>
      <c r="DA333" s="3" t="s">
        <v>1986</v>
      </c>
      <c r="DB333" s="3" t="s">
        <v>143</v>
      </c>
      <c r="DC333" s="3" t="s">
        <v>6653</v>
      </c>
      <c r="DD333" s="3" t="s">
        <v>364</v>
      </c>
      <c r="DE333" s="3" t="s">
        <v>3601</v>
      </c>
      <c r="DF333" s="3" t="s">
        <v>6703</v>
      </c>
      <c r="DG333" s="3" t="s">
        <v>143</v>
      </c>
      <c r="DH333" s="3" t="s">
        <v>7510</v>
      </c>
      <c r="DI333" s="3" t="s">
        <v>143</v>
      </c>
    </row>
    <row r="334" spans="1:113" s="3" customFormat="1" hidden="1" x14ac:dyDescent="0.2">
      <c r="A334" s="73">
        <v>45383</v>
      </c>
      <c r="B334" s="3" t="s">
        <v>12718</v>
      </c>
      <c r="C334" s="97">
        <v>130946</v>
      </c>
      <c r="D334" s="3" t="s">
        <v>8920</v>
      </c>
      <c r="E334" s="3" t="s">
        <v>364</v>
      </c>
      <c r="F334" s="7">
        <v>45400</v>
      </c>
      <c r="G334" s="3" t="s">
        <v>165</v>
      </c>
      <c r="H334" s="3" t="s">
        <v>166</v>
      </c>
      <c r="I334" s="8">
        <f t="shared" si="26"/>
        <v>791.8</v>
      </c>
      <c r="J334" s="95">
        <v>791.8</v>
      </c>
      <c r="K334" s="71">
        <f t="shared" si="25"/>
        <v>3.6839712819596603E-2</v>
      </c>
      <c r="L334" s="3" t="s">
        <v>1935</v>
      </c>
      <c r="M334" s="3" t="s">
        <v>7145</v>
      </c>
      <c r="N334" s="3" t="s">
        <v>219</v>
      </c>
      <c r="O334" s="3" t="s">
        <v>2536</v>
      </c>
      <c r="P334" s="6" t="s">
        <v>9447</v>
      </c>
      <c r="Q334" s="3" t="s">
        <v>170</v>
      </c>
      <c r="R334" s="3" t="s">
        <v>9448</v>
      </c>
      <c r="S334" s="3" t="s">
        <v>9115</v>
      </c>
      <c r="T334" s="3" t="s">
        <v>135</v>
      </c>
      <c r="U334" s="3" t="s">
        <v>135</v>
      </c>
      <c r="V334" s="3" t="s">
        <v>136</v>
      </c>
      <c r="W334" s="3" t="s">
        <v>137</v>
      </c>
      <c r="X334" s="3" t="s">
        <v>225</v>
      </c>
      <c r="Y334" s="3" t="s">
        <v>9449</v>
      </c>
      <c r="Z334" s="3" t="s">
        <v>9450</v>
      </c>
      <c r="AA334" s="3" t="s">
        <v>139</v>
      </c>
      <c r="AB334" s="3" t="s">
        <v>323</v>
      </c>
      <c r="AC334" s="3" t="s">
        <v>5272</v>
      </c>
      <c r="AD334" s="3" t="s">
        <v>143</v>
      </c>
      <c r="AE334" s="3" t="s">
        <v>5272</v>
      </c>
      <c r="AF334" s="3" t="s">
        <v>143</v>
      </c>
      <c r="AG334" s="3" t="s">
        <v>235</v>
      </c>
      <c r="AH334" s="3" t="s">
        <v>141</v>
      </c>
      <c r="AI334" s="3" t="s">
        <v>143</v>
      </c>
      <c r="AJ334" s="3" t="s">
        <v>143</v>
      </c>
      <c r="AK334" s="3" t="s">
        <v>142</v>
      </c>
      <c r="AL334" s="3" t="s">
        <v>143</v>
      </c>
      <c r="AM334" s="3" t="s">
        <v>9451</v>
      </c>
      <c r="AN334" s="3" t="s">
        <v>143</v>
      </c>
      <c r="AO334" s="3" t="s">
        <v>2540</v>
      </c>
      <c r="AP334" s="3" t="s">
        <v>2541</v>
      </c>
      <c r="AQ334" s="3" t="s">
        <v>2542</v>
      </c>
      <c r="AR334" s="3" t="s">
        <v>934</v>
      </c>
      <c r="AS334" s="3" t="s">
        <v>231</v>
      </c>
      <c r="AT334" s="3" t="s">
        <v>2543</v>
      </c>
      <c r="AU334" s="3" t="s">
        <v>2544</v>
      </c>
      <c r="AV334" s="3" t="s">
        <v>234</v>
      </c>
      <c r="AW334" s="3" t="s">
        <v>165</v>
      </c>
      <c r="AX334" s="3" t="s">
        <v>235</v>
      </c>
      <c r="AY334" s="3" t="s">
        <v>148</v>
      </c>
      <c r="AZ334" s="3" t="s">
        <v>139</v>
      </c>
      <c r="BA334" s="3" t="s">
        <v>875</v>
      </c>
      <c r="BB334" s="3" t="s">
        <v>150</v>
      </c>
      <c r="BC334" s="3" t="s">
        <v>156</v>
      </c>
      <c r="BD334" s="3" t="s">
        <v>157</v>
      </c>
      <c r="BE334" s="3" t="s">
        <v>237</v>
      </c>
      <c r="BF334" s="3" t="s">
        <v>9452</v>
      </c>
      <c r="BG334" s="3" t="s">
        <v>5272</v>
      </c>
      <c r="BH334" s="3" t="s">
        <v>143</v>
      </c>
      <c r="BI334" s="3" t="s">
        <v>143</v>
      </c>
      <c r="BJ334" s="3" t="s">
        <v>143</v>
      </c>
      <c r="BK334" s="3" t="s">
        <v>136</v>
      </c>
      <c r="BL334" s="3" t="s">
        <v>143</v>
      </c>
      <c r="BM334" s="3" t="s">
        <v>160</v>
      </c>
      <c r="BN334" s="3" t="s">
        <v>143</v>
      </c>
      <c r="BO334" s="3" t="s">
        <v>143</v>
      </c>
      <c r="BP334" s="3" t="s">
        <v>143</v>
      </c>
      <c r="BQ334" s="3" t="s">
        <v>9453</v>
      </c>
      <c r="BR334" s="3" t="s">
        <v>5684</v>
      </c>
      <c r="BS334" s="3" t="s">
        <v>162</v>
      </c>
      <c r="BT334" s="3" t="s">
        <v>9451</v>
      </c>
      <c r="BU334" s="3" t="s">
        <v>9451</v>
      </c>
      <c r="BV334" s="3" t="s">
        <v>135</v>
      </c>
      <c r="BW334" s="3" t="s">
        <v>135</v>
      </c>
      <c r="BX334" s="3" t="s">
        <v>135</v>
      </c>
      <c r="BY334" s="3" t="s">
        <v>148</v>
      </c>
      <c r="BZ334" s="3" t="s">
        <v>9240</v>
      </c>
      <c r="CA334" s="3" t="s">
        <v>174</v>
      </c>
      <c r="CB334" s="3" t="s">
        <v>143</v>
      </c>
      <c r="CC334" s="3" t="s">
        <v>143</v>
      </c>
      <c r="CD334" s="3" t="s">
        <v>143</v>
      </c>
      <c r="CE334" s="3" t="s">
        <v>143</v>
      </c>
      <c r="CF334" s="3" t="s">
        <v>2261</v>
      </c>
      <c r="CG334" s="3" t="s">
        <v>143</v>
      </c>
      <c r="CH334" s="3" t="s">
        <v>143</v>
      </c>
      <c r="CI334" s="3" t="s">
        <v>143</v>
      </c>
      <c r="CJ334" s="3" t="s">
        <v>5272</v>
      </c>
      <c r="CK334" s="3" t="s">
        <v>143</v>
      </c>
      <c r="CL334" s="3" t="s">
        <v>143</v>
      </c>
      <c r="CM334" s="3" t="s">
        <v>143</v>
      </c>
      <c r="CN334" s="3" t="s">
        <v>143</v>
      </c>
      <c r="CO334" s="3" t="s">
        <v>143</v>
      </c>
      <c r="CP334" s="3" t="s">
        <v>143</v>
      </c>
      <c r="CQ334" s="3" t="s">
        <v>143</v>
      </c>
      <c r="CR334" s="3" t="s">
        <v>143</v>
      </c>
      <c r="CS334" s="3" t="s">
        <v>1</v>
      </c>
      <c r="CT334" s="3" t="s">
        <v>143</v>
      </c>
      <c r="CU334" s="3" t="s">
        <v>1</v>
      </c>
      <c r="CV334" s="3" t="s">
        <v>2092</v>
      </c>
      <c r="CW334" s="3" t="s">
        <v>143</v>
      </c>
      <c r="CX334" s="3" t="s">
        <v>1935</v>
      </c>
      <c r="CY334" s="3" t="s">
        <v>166</v>
      </c>
      <c r="CZ334" s="3" t="s">
        <v>136</v>
      </c>
      <c r="DA334" s="3" t="s">
        <v>1989</v>
      </c>
      <c r="DB334" s="3" t="s">
        <v>9342</v>
      </c>
      <c r="DC334" s="3" t="s">
        <v>6653</v>
      </c>
      <c r="DD334" s="3" t="s">
        <v>364</v>
      </c>
      <c r="DE334" s="3" t="s">
        <v>3601</v>
      </c>
      <c r="DF334" s="3" t="s">
        <v>5867</v>
      </c>
      <c r="DG334" s="3" t="s">
        <v>143</v>
      </c>
      <c r="DH334" s="3" t="s">
        <v>143</v>
      </c>
      <c r="DI334" s="3" t="s">
        <v>143</v>
      </c>
    </row>
    <row r="335" spans="1:113" s="3" customFormat="1" hidden="1" x14ac:dyDescent="0.2">
      <c r="A335" s="73">
        <v>45383</v>
      </c>
      <c r="B335" s="3" t="s">
        <v>12718</v>
      </c>
      <c r="C335" s="96">
        <v>130953</v>
      </c>
      <c r="D335" s="3" t="s">
        <v>8389</v>
      </c>
      <c r="E335" s="3" t="s">
        <v>364</v>
      </c>
      <c r="F335" s="7">
        <v>45401</v>
      </c>
      <c r="G335" s="3" t="s">
        <v>126</v>
      </c>
      <c r="H335" s="3" t="s">
        <v>166</v>
      </c>
      <c r="I335" s="8">
        <f t="shared" si="26"/>
        <v>585</v>
      </c>
      <c r="J335" s="95">
        <v>585</v>
      </c>
      <c r="K335" s="71">
        <f t="shared" si="25"/>
        <v>2.7218024753048766E-2</v>
      </c>
      <c r="L335" s="3" t="s">
        <v>501</v>
      </c>
      <c r="M335" s="3" t="s">
        <v>7145</v>
      </c>
      <c r="N335" s="3" t="s">
        <v>960</v>
      </c>
      <c r="O335" s="3" t="s">
        <v>2844</v>
      </c>
      <c r="P335" s="6" t="s">
        <v>9113</v>
      </c>
      <c r="Q335" s="3" t="s">
        <v>2863</v>
      </c>
      <c r="R335" s="3" t="s">
        <v>9454</v>
      </c>
      <c r="S335" s="3" t="s">
        <v>8042</v>
      </c>
      <c r="T335" s="3" t="s">
        <v>135</v>
      </c>
      <c r="U335" s="3" t="s">
        <v>135</v>
      </c>
      <c r="V335" s="3" t="s">
        <v>506</v>
      </c>
      <c r="W335" s="3" t="s">
        <v>137</v>
      </c>
      <c r="X335" s="3" t="s">
        <v>225</v>
      </c>
      <c r="Y335" s="3" t="s">
        <v>9455</v>
      </c>
      <c r="Z335" s="3" t="s">
        <v>9456</v>
      </c>
      <c r="AA335" s="3" t="s">
        <v>139</v>
      </c>
      <c r="AB335" s="3" t="s">
        <v>226</v>
      </c>
      <c r="AC335" s="3" t="s">
        <v>5272</v>
      </c>
      <c r="AD335" s="3" t="s">
        <v>143</v>
      </c>
      <c r="AE335" s="3" t="s">
        <v>5272</v>
      </c>
      <c r="AF335" s="3" t="s">
        <v>143</v>
      </c>
      <c r="AG335" s="3" t="s">
        <v>5974</v>
      </c>
      <c r="AH335" s="3" t="s">
        <v>141</v>
      </c>
      <c r="AI335" s="3" t="s">
        <v>143</v>
      </c>
      <c r="AJ335" s="3" t="s">
        <v>143</v>
      </c>
      <c r="AK335" s="3" t="s">
        <v>207</v>
      </c>
      <c r="AL335" s="3" t="s">
        <v>9457</v>
      </c>
      <c r="AM335" s="3" t="s">
        <v>7441</v>
      </c>
      <c r="AN335" s="3" t="s">
        <v>143</v>
      </c>
      <c r="AO335" s="3" t="s">
        <v>2847</v>
      </c>
      <c r="AP335" s="3" t="s">
        <v>2286</v>
      </c>
      <c r="AQ335" s="3" t="s">
        <v>2848</v>
      </c>
      <c r="AR335" s="3" t="s">
        <v>353</v>
      </c>
      <c r="AS335" s="3" t="s">
        <v>231</v>
      </c>
      <c r="AT335" s="3" t="s">
        <v>354</v>
      </c>
      <c r="AU335" s="3" t="s">
        <v>2849</v>
      </c>
      <c r="AV335" s="3" t="s">
        <v>145</v>
      </c>
      <c r="AW335" s="3" t="s">
        <v>146</v>
      </c>
      <c r="AX335" s="3" t="s">
        <v>972</v>
      </c>
      <c r="AY335" s="3" t="s">
        <v>148</v>
      </c>
      <c r="AZ335" s="3" t="s">
        <v>139</v>
      </c>
      <c r="BA335" s="3" t="s">
        <v>149</v>
      </c>
      <c r="BB335" s="3" t="s">
        <v>150</v>
      </c>
      <c r="BC335" s="3" t="s">
        <v>156</v>
      </c>
      <c r="BD335" s="3" t="s">
        <v>157</v>
      </c>
      <c r="BE335" s="3" t="s">
        <v>237</v>
      </c>
      <c r="BF335" s="3" t="s">
        <v>9456</v>
      </c>
      <c r="BG335" s="3" t="s">
        <v>5272</v>
      </c>
      <c r="BH335" s="3" t="s">
        <v>143</v>
      </c>
      <c r="BI335" s="3" t="s">
        <v>143</v>
      </c>
      <c r="BJ335" s="3" t="s">
        <v>143</v>
      </c>
      <c r="BK335" s="3" t="s">
        <v>506</v>
      </c>
      <c r="BL335" s="3" t="s">
        <v>143</v>
      </c>
      <c r="BM335" s="3" t="s">
        <v>160</v>
      </c>
      <c r="BN335" s="3" t="s">
        <v>143</v>
      </c>
      <c r="BO335" s="3" t="s">
        <v>364</v>
      </c>
      <c r="BP335" s="3" t="s">
        <v>143</v>
      </c>
      <c r="BQ335" s="3" t="s">
        <v>9458</v>
      </c>
      <c r="BR335" s="3" t="s">
        <v>5684</v>
      </c>
      <c r="BS335" s="3" t="s">
        <v>162</v>
      </c>
      <c r="BT335" s="3" t="s">
        <v>7441</v>
      </c>
      <c r="BU335" s="3" t="s">
        <v>7441</v>
      </c>
      <c r="BV335" s="3" t="s">
        <v>135</v>
      </c>
      <c r="BW335" s="3" t="s">
        <v>135</v>
      </c>
      <c r="BX335" s="3" t="s">
        <v>135</v>
      </c>
      <c r="BY335" s="3" t="s">
        <v>148</v>
      </c>
      <c r="BZ335" s="3" t="s">
        <v>5829</v>
      </c>
      <c r="CA335" s="3" t="s">
        <v>174</v>
      </c>
      <c r="CB335" s="3" t="s">
        <v>143</v>
      </c>
      <c r="CC335" s="3" t="s">
        <v>143</v>
      </c>
      <c r="CD335" s="3" t="s">
        <v>143</v>
      </c>
      <c r="CE335" s="3" t="s">
        <v>143</v>
      </c>
      <c r="CF335" s="3" t="s">
        <v>2261</v>
      </c>
      <c r="CG335" s="3" t="s">
        <v>143</v>
      </c>
      <c r="CH335" s="3" t="s">
        <v>143</v>
      </c>
      <c r="CI335" s="3" t="s">
        <v>143</v>
      </c>
      <c r="CJ335" s="3" t="s">
        <v>5272</v>
      </c>
      <c r="CK335" s="3" t="s">
        <v>143</v>
      </c>
      <c r="CL335" s="3" t="s">
        <v>143</v>
      </c>
      <c r="CM335" s="3" t="s">
        <v>143</v>
      </c>
      <c r="CN335" s="3" t="s">
        <v>143</v>
      </c>
      <c r="CO335" s="3" t="s">
        <v>5878</v>
      </c>
      <c r="CP335" s="3" t="s">
        <v>143</v>
      </c>
      <c r="CQ335" s="3" t="s">
        <v>143</v>
      </c>
      <c r="CR335" s="3" t="s">
        <v>143</v>
      </c>
      <c r="CS335" s="3" t="s">
        <v>1</v>
      </c>
      <c r="CT335" s="3" t="s">
        <v>143</v>
      </c>
      <c r="CU335" s="3" t="s">
        <v>1</v>
      </c>
      <c r="CV335" s="3" t="s">
        <v>2092</v>
      </c>
      <c r="CW335" s="3" t="s">
        <v>143</v>
      </c>
      <c r="CX335" s="3" t="s">
        <v>501</v>
      </c>
      <c r="CY335" s="3" t="s">
        <v>166</v>
      </c>
      <c r="CZ335" s="3" t="s">
        <v>506</v>
      </c>
      <c r="DA335" s="3" t="s">
        <v>1986</v>
      </c>
      <c r="DB335" s="3" t="s">
        <v>143</v>
      </c>
      <c r="DC335" s="3" t="s">
        <v>143</v>
      </c>
      <c r="DD335" s="3" t="s">
        <v>364</v>
      </c>
      <c r="DE335" s="3" t="s">
        <v>3601</v>
      </c>
      <c r="DF335" s="3" t="s">
        <v>2271</v>
      </c>
      <c r="DG335" s="3" t="s">
        <v>143</v>
      </c>
      <c r="DH335" s="3" t="s">
        <v>7674</v>
      </c>
      <c r="DI335" s="3" t="s">
        <v>143</v>
      </c>
    </row>
    <row r="336" spans="1:113" s="3" customFormat="1" ht="25.5" hidden="1" x14ac:dyDescent="0.2">
      <c r="A336" s="73">
        <v>45383</v>
      </c>
      <c r="B336" s="3" t="s">
        <v>24</v>
      </c>
      <c r="C336" s="97">
        <v>131182</v>
      </c>
      <c r="D336" s="3" t="s">
        <v>24</v>
      </c>
      <c r="E336" s="3" t="s">
        <v>5129</v>
      </c>
      <c r="F336" s="7">
        <v>45401</v>
      </c>
      <c r="G336" s="3" t="s">
        <v>165</v>
      </c>
      <c r="H336" s="3" t="s">
        <v>166</v>
      </c>
      <c r="I336" s="8">
        <f t="shared" si="26"/>
        <v>90.72</v>
      </c>
      <c r="J336" s="95">
        <v>90.72</v>
      </c>
      <c r="K336" s="71">
        <f t="shared" si="25"/>
        <v>4.2208875309343316E-3</v>
      </c>
      <c r="L336" s="3" t="s">
        <v>394</v>
      </c>
      <c r="M336" s="3" t="s">
        <v>7145</v>
      </c>
      <c r="N336" s="3" t="s">
        <v>960</v>
      </c>
      <c r="O336" s="3" t="s">
        <v>1755</v>
      </c>
      <c r="P336" s="6" t="s">
        <v>9459</v>
      </c>
      <c r="Q336" s="3" t="s">
        <v>170</v>
      </c>
      <c r="R336" s="3" t="s">
        <v>9460</v>
      </c>
      <c r="S336" s="3" t="s">
        <v>775</v>
      </c>
      <c r="T336" s="3" t="s">
        <v>1681</v>
      </c>
      <c r="U336" s="3" t="s">
        <v>9461</v>
      </c>
      <c r="V336" s="3" t="s">
        <v>136</v>
      </c>
      <c r="W336" s="3" t="s">
        <v>137</v>
      </c>
      <c r="X336" s="3" t="s">
        <v>349</v>
      </c>
      <c r="Y336" s="3" t="s">
        <v>9462</v>
      </c>
      <c r="Z336" s="3" t="s">
        <v>9463</v>
      </c>
      <c r="AA336" s="3" t="s">
        <v>139</v>
      </c>
      <c r="AB336" s="3" t="s">
        <v>323</v>
      </c>
      <c r="AC336" s="3" t="s">
        <v>5272</v>
      </c>
      <c r="AD336" s="3" t="s">
        <v>143</v>
      </c>
      <c r="AE336" s="3" t="s">
        <v>5272</v>
      </c>
      <c r="AF336" s="3" t="s">
        <v>143</v>
      </c>
      <c r="AG336" s="3" t="s">
        <v>235</v>
      </c>
      <c r="AH336" s="3" t="s">
        <v>141</v>
      </c>
      <c r="AI336" s="3" t="s">
        <v>143</v>
      </c>
      <c r="AJ336" s="3" t="s">
        <v>143</v>
      </c>
      <c r="AK336" s="3" t="s">
        <v>142</v>
      </c>
      <c r="AL336" s="3" t="s">
        <v>143</v>
      </c>
      <c r="AM336" s="3" t="s">
        <v>9464</v>
      </c>
      <c r="AN336" s="3" t="s">
        <v>143</v>
      </c>
      <c r="AO336" s="3" t="s">
        <v>1759</v>
      </c>
      <c r="AP336" s="3" t="s">
        <v>1760</v>
      </c>
      <c r="AQ336" s="3" t="s">
        <v>1761</v>
      </c>
      <c r="AR336" s="3" t="s">
        <v>1014</v>
      </c>
      <c r="AS336" s="3" t="s">
        <v>231</v>
      </c>
      <c r="AT336" s="3" t="s">
        <v>1762</v>
      </c>
      <c r="AU336" s="3" t="s">
        <v>1763</v>
      </c>
      <c r="AV336" s="3" t="s">
        <v>145</v>
      </c>
      <c r="AW336" s="3" t="s">
        <v>146</v>
      </c>
      <c r="AX336" s="3" t="s">
        <v>972</v>
      </c>
      <c r="AY336" s="3" t="s">
        <v>148</v>
      </c>
      <c r="AZ336" s="3" t="s">
        <v>139</v>
      </c>
      <c r="BA336" s="3" t="s">
        <v>149</v>
      </c>
      <c r="BB336" s="3" t="s">
        <v>150</v>
      </c>
      <c r="BC336" s="3" t="s">
        <v>156</v>
      </c>
      <c r="BD336" s="3" t="s">
        <v>157</v>
      </c>
      <c r="BE336" s="3" t="s">
        <v>303</v>
      </c>
      <c r="BF336" s="3" t="s">
        <v>9465</v>
      </c>
      <c r="BG336" s="3" t="s">
        <v>5272</v>
      </c>
      <c r="BH336" s="3" t="s">
        <v>143</v>
      </c>
      <c r="BI336" s="3" t="s">
        <v>9466</v>
      </c>
      <c r="BJ336" s="3" t="s">
        <v>143</v>
      </c>
      <c r="BK336" s="3" t="s">
        <v>136</v>
      </c>
      <c r="BL336" s="3" t="s">
        <v>143</v>
      </c>
      <c r="BM336" s="3" t="s">
        <v>160</v>
      </c>
      <c r="BN336" s="3" t="s">
        <v>143</v>
      </c>
      <c r="BO336" s="3" t="s">
        <v>143</v>
      </c>
      <c r="BP336" s="3" t="s">
        <v>143</v>
      </c>
      <c r="BQ336" s="3" t="s">
        <v>9467</v>
      </c>
      <c r="BR336" s="3" t="s">
        <v>5352</v>
      </c>
      <c r="BS336" s="3" t="s">
        <v>1608</v>
      </c>
      <c r="BT336" s="3" t="s">
        <v>9464</v>
      </c>
      <c r="BU336" s="3" t="s">
        <v>9464</v>
      </c>
      <c r="BV336" s="3" t="s">
        <v>135</v>
      </c>
      <c r="BW336" s="3" t="s">
        <v>9468</v>
      </c>
      <c r="BX336" s="3" t="s">
        <v>135</v>
      </c>
      <c r="BY336" s="3" t="s">
        <v>148</v>
      </c>
      <c r="BZ336" s="3" t="s">
        <v>24</v>
      </c>
      <c r="CA336" s="3" t="s">
        <v>174</v>
      </c>
      <c r="CB336" s="3" t="s">
        <v>143</v>
      </c>
      <c r="CC336" s="3" t="s">
        <v>143</v>
      </c>
      <c r="CD336" s="3" t="s">
        <v>362</v>
      </c>
      <c r="CE336" s="3" t="s">
        <v>9459</v>
      </c>
      <c r="CF336" s="3" t="s">
        <v>2261</v>
      </c>
      <c r="CG336" s="3" t="s">
        <v>143</v>
      </c>
      <c r="CH336" s="3" t="s">
        <v>143</v>
      </c>
      <c r="CI336" s="3" t="s">
        <v>143</v>
      </c>
      <c r="CJ336" s="3" t="s">
        <v>5272</v>
      </c>
      <c r="CK336" s="3" t="s">
        <v>143</v>
      </c>
      <c r="CL336" s="3" t="s">
        <v>143</v>
      </c>
      <c r="CM336" s="3" t="s">
        <v>143</v>
      </c>
      <c r="CN336" s="3" t="s">
        <v>143</v>
      </c>
      <c r="CO336" s="3" t="s">
        <v>5754</v>
      </c>
      <c r="CP336" s="3" t="s">
        <v>143</v>
      </c>
      <c r="CQ336" s="3" t="s">
        <v>143</v>
      </c>
      <c r="CR336" s="3" t="s">
        <v>143</v>
      </c>
      <c r="CS336" s="3" t="s">
        <v>1</v>
      </c>
      <c r="CT336" s="3" t="s">
        <v>143</v>
      </c>
      <c r="CU336" s="3" t="s">
        <v>1</v>
      </c>
      <c r="CV336" s="3" t="s">
        <v>1985</v>
      </c>
      <c r="CW336" s="3" t="s">
        <v>143</v>
      </c>
      <c r="CX336" s="3" t="s">
        <v>394</v>
      </c>
      <c r="CY336" s="3" t="s">
        <v>166</v>
      </c>
      <c r="CZ336" s="3" t="s">
        <v>136</v>
      </c>
      <c r="DA336" s="3" t="s">
        <v>1989</v>
      </c>
      <c r="DB336" s="3" t="s">
        <v>9391</v>
      </c>
      <c r="DC336" s="3" t="s">
        <v>143</v>
      </c>
      <c r="DD336" s="3" t="s">
        <v>5129</v>
      </c>
      <c r="DE336" s="3" t="s">
        <v>3601</v>
      </c>
      <c r="DF336" s="3" t="s">
        <v>2271</v>
      </c>
      <c r="DG336" s="3" t="s">
        <v>143</v>
      </c>
      <c r="DH336" s="3" t="s">
        <v>9469</v>
      </c>
      <c r="DI336" s="3" t="s">
        <v>143</v>
      </c>
    </row>
    <row r="337" spans="1:113" s="3" customFormat="1" hidden="1" x14ac:dyDescent="0.2">
      <c r="A337" s="73">
        <v>45383</v>
      </c>
      <c r="B337" s="3" t="s">
        <v>12718</v>
      </c>
      <c r="C337" s="96">
        <v>131196</v>
      </c>
      <c r="D337" s="3" t="s">
        <v>8389</v>
      </c>
      <c r="E337" s="3" t="s">
        <v>364</v>
      </c>
      <c r="F337" s="7">
        <v>45401</v>
      </c>
      <c r="G337" s="3" t="s">
        <v>126</v>
      </c>
      <c r="H337" s="3" t="s">
        <v>166</v>
      </c>
      <c r="I337" s="8">
        <f t="shared" si="26"/>
        <v>752.82</v>
      </c>
      <c r="J337" s="95">
        <v>752.82</v>
      </c>
      <c r="K337" s="71">
        <f t="shared" si="25"/>
        <v>3.502610836682081E-2</v>
      </c>
      <c r="L337" s="3" t="s">
        <v>953</v>
      </c>
      <c r="M337" s="3" t="s">
        <v>7145</v>
      </c>
      <c r="N337" s="3" t="s">
        <v>219</v>
      </c>
      <c r="O337" s="3" t="s">
        <v>3715</v>
      </c>
      <c r="P337" s="6" t="s">
        <v>9113</v>
      </c>
      <c r="Q337" s="3" t="s">
        <v>170</v>
      </c>
      <c r="R337" s="3" t="s">
        <v>9470</v>
      </c>
      <c r="S337" s="3" t="s">
        <v>8165</v>
      </c>
      <c r="T337" s="3" t="s">
        <v>135</v>
      </c>
      <c r="U337" s="3" t="s">
        <v>135</v>
      </c>
      <c r="V337" s="3" t="s">
        <v>506</v>
      </c>
      <c r="W337" s="3" t="s">
        <v>137</v>
      </c>
      <c r="X337" s="3" t="s">
        <v>225</v>
      </c>
      <c r="Y337" s="3" t="s">
        <v>9471</v>
      </c>
      <c r="Z337" s="3" t="s">
        <v>9472</v>
      </c>
      <c r="AA337" s="3" t="s">
        <v>139</v>
      </c>
      <c r="AB337" s="3" t="s">
        <v>226</v>
      </c>
      <c r="AC337" s="3" t="s">
        <v>5272</v>
      </c>
      <c r="AD337" s="3" t="s">
        <v>143</v>
      </c>
      <c r="AE337" s="3" t="s">
        <v>5272</v>
      </c>
      <c r="AF337" s="3" t="s">
        <v>143</v>
      </c>
      <c r="AG337" s="3" t="s">
        <v>5974</v>
      </c>
      <c r="AH337" s="3" t="s">
        <v>141</v>
      </c>
      <c r="AI337" s="3" t="s">
        <v>143</v>
      </c>
      <c r="AJ337" s="3" t="s">
        <v>143</v>
      </c>
      <c r="AK337" s="3" t="s">
        <v>207</v>
      </c>
      <c r="AL337" s="3" t="s">
        <v>9118</v>
      </c>
      <c r="AM337" s="3" t="s">
        <v>9473</v>
      </c>
      <c r="AN337" s="3" t="s">
        <v>143</v>
      </c>
      <c r="AO337" s="3" t="s">
        <v>3719</v>
      </c>
      <c r="AP337" s="3" t="s">
        <v>3720</v>
      </c>
      <c r="AQ337" s="3" t="s">
        <v>3721</v>
      </c>
      <c r="AR337" s="3" t="s">
        <v>934</v>
      </c>
      <c r="AS337" s="3" t="s">
        <v>231</v>
      </c>
      <c r="AT337" s="3" t="s">
        <v>3277</v>
      </c>
      <c r="AU337" s="3" t="s">
        <v>3722</v>
      </c>
      <c r="AV337" s="3" t="s">
        <v>234</v>
      </c>
      <c r="AW337" s="3" t="s">
        <v>165</v>
      </c>
      <c r="AX337" s="3" t="s">
        <v>235</v>
      </c>
      <c r="AY337" s="3" t="s">
        <v>148</v>
      </c>
      <c r="AZ337" s="3" t="s">
        <v>139</v>
      </c>
      <c r="BA337" s="3" t="s">
        <v>875</v>
      </c>
      <c r="BB337" s="3" t="s">
        <v>150</v>
      </c>
      <c r="BC337" s="3" t="s">
        <v>156</v>
      </c>
      <c r="BD337" s="3" t="s">
        <v>157</v>
      </c>
      <c r="BE337" s="3" t="s">
        <v>237</v>
      </c>
      <c r="BF337" s="3" t="s">
        <v>9472</v>
      </c>
      <c r="BG337" s="3" t="s">
        <v>5272</v>
      </c>
      <c r="BH337" s="3" t="s">
        <v>143</v>
      </c>
      <c r="BI337" s="3" t="s">
        <v>143</v>
      </c>
      <c r="BJ337" s="3" t="s">
        <v>143</v>
      </c>
      <c r="BK337" s="3" t="s">
        <v>506</v>
      </c>
      <c r="BL337" s="3" t="s">
        <v>143</v>
      </c>
      <c r="BM337" s="3" t="s">
        <v>160</v>
      </c>
      <c r="BN337" s="3" t="s">
        <v>143</v>
      </c>
      <c r="BO337" s="3" t="s">
        <v>364</v>
      </c>
      <c r="BP337" s="3" t="s">
        <v>143</v>
      </c>
      <c r="BQ337" s="3" t="s">
        <v>9474</v>
      </c>
      <c r="BR337" s="3" t="s">
        <v>5684</v>
      </c>
      <c r="BS337" s="3" t="s">
        <v>162</v>
      </c>
      <c r="BT337" s="3" t="s">
        <v>9473</v>
      </c>
      <c r="BU337" s="3" t="s">
        <v>9473</v>
      </c>
      <c r="BV337" s="3" t="s">
        <v>135</v>
      </c>
      <c r="BW337" s="3" t="s">
        <v>135</v>
      </c>
      <c r="BX337" s="3" t="s">
        <v>135</v>
      </c>
      <c r="BY337" s="3" t="s">
        <v>148</v>
      </c>
      <c r="BZ337" s="3" t="s">
        <v>9390</v>
      </c>
      <c r="CA337" s="3" t="s">
        <v>174</v>
      </c>
      <c r="CB337" s="3" t="s">
        <v>143</v>
      </c>
      <c r="CC337" s="3" t="s">
        <v>143</v>
      </c>
      <c r="CD337" s="3" t="s">
        <v>143</v>
      </c>
      <c r="CE337" s="3" t="s">
        <v>143</v>
      </c>
      <c r="CF337" s="3" t="s">
        <v>2261</v>
      </c>
      <c r="CG337" s="3" t="s">
        <v>143</v>
      </c>
      <c r="CH337" s="3" t="s">
        <v>143</v>
      </c>
      <c r="CI337" s="3" t="s">
        <v>143</v>
      </c>
      <c r="CJ337" s="3" t="s">
        <v>5272</v>
      </c>
      <c r="CK337" s="3" t="s">
        <v>143</v>
      </c>
      <c r="CL337" s="3" t="s">
        <v>143</v>
      </c>
      <c r="CM337" s="3" t="s">
        <v>143</v>
      </c>
      <c r="CN337" s="3" t="s">
        <v>143</v>
      </c>
      <c r="CO337" s="3" t="s">
        <v>143</v>
      </c>
      <c r="CP337" s="3" t="s">
        <v>143</v>
      </c>
      <c r="CQ337" s="3" t="s">
        <v>143</v>
      </c>
      <c r="CR337" s="3" t="s">
        <v>143</v>
      </c>
      <c r="CS337" s="3" t="s">
        <v>1</v>
      </c>
      <c r="CT337" s="3" t="s">
        <v>143</v>
      </c>
      <c r="CU337" s="3" t="s">
        <v>1</v>
      </c>
      <c r="CV337" s="3" t="s">
        <v>2092</v>
      </c>
      <c r="CW337" s="3" t="s">
        <v>143</v>
      </c>
      <c r="CX337" s="3" t="s">
        <v>953</v>
      </c>
      <c r="CY337" s="3" t="s">
        <v>166</v>
      </c>
      <c r="CZ337" s="3" t="s">
        <v>506</v>
      </c>
      <c r="DA337" s="3" t="s">
        <v>1989</v>
      </c>
      <c r="DB337" s="3" t="s">
        <v>143</v>
      </c>
      <c r="DC337" s="3" t="s">
        <v>6653</v>
      </c>
      <c r="DD337" s="3" t="s">
        <v>364</v>
      </c>
      <c r="DE337" s="3" t="s">
        <v>3601</v>
      </c>
      <c r="DF337" s="3" t="s">
        <v>2271</v>
      </c>
      <c r="DG337" s="3" t="s">
        <v>143</v>
      </c>
      <c r="DH337" s="3" t="s">
        <v>143</v>
      </c>
      <c r="DI337" s="3" t="s">
        <v>143</v>
      </c>
    </row>
    <row r="338" spans="1:113" s="3" customFormat="1" hidden="1" x14ac:dyDescent="0.2">
      <c r="A338" s="73">
        <v>45383</v>
      </c>
      <c r="B338" s="3" t="s">
        <v>12718</v>
      </c>
      <c r="C338" s="96">
        <v>131251</v>
      </c>
      <c r="D338" s="3" t="s">
        <v>8389</v>
      </c>
      <c r="E338" s="3" t="s">
        <v>364</v>
      </c>
      <c r="F338" s="7">
        <v>45401</v>
      </c>
      <c r="G338" s="3" t="s">
        <v>126</v>
      </c>
      <c r="H338" s="3" t="s">
        <v>166</v>
      </c>
      <c r="I338" s="95">
        <v>148.31</v>
      </c>
      <c r="J338" s="95">
        <v>171</v>
      </c>
      <c r="K338" s="71">
        <f t="shared" si="25"/>
        <v>6.9003508566233551E-3</v>
      </c>
      <c r="L338" s="3" t="s">
        <v>953</v>
      </c>
      <c r="M338" s="3" t="s">
        <v>7145</v>
      </c>
      <c r="N338" s="3" t="s">
        <v>1065</v>
      </c>
      <c r="O338" s="3" t="s">
        <v>6404</v>
      </c>
      <c r="P338" s="6" t="s">
        <v>2118</v>
      </c>
      <c r="Q338" s="3" t="s">
        <v>170</v>
      </c>
      <c r="R338" s="3" t="s">
        <v>9475</v>
      </c>
      <c r="S338" s="3" t="s">
        <v>9476</v>
      </c>
      <c r="T338" s="3" t="s">
        <v>135</v>
      </c>
      <c r="U338" s="3" t="s">
        <v>135</v>
      </c>
      <c r="V338" s="3" t="s">
        <v>506</v>
      </c>
      <c r="W338" s="3" t="s">
        <v>137</v>
      </c>
      <c r="X338" s="3" t="s">
        <v>173</v>
      </c>
      <c r="Y338" s="3" t="s">
        <v>9477</v>
      </c>
      <c r="Z338" s="3" t="s">
        <v>9478</v>
      </c>
      <c r="AA338" s="3" t="s">
        <v>139</v>
      </c>
      <c r="AB338" s="3" t="s">
        <v>226</v>
      </c>
      <c r="AC338" s="3" t="s">
        <v>5272</v>
      </c>
      <c r="AD338" s="3" t="s">
        <v>143</v>
      </c>
      <c r="AE338" s="3" t="s">
        <v>5272</v>
      </c>
      <c r="AF338" s="3" t="s">
        <v>143</v>
      </c>
      <c r="AG338" s="3" t="s">
        <v>5974</v>
      </c>
      <c r="AH338" s="3" t="s">
        <v>141</v>
      </c>
      <c r="AI338" s="3" t="s">
        <v>143</v>
      </c>
      <c r="AJ338" s="3" t="s">
        <v>143</v>
      </c>
      <c r="AK338" s="3" t="s">
        <v>207</v>
      </c>
      <c r="AL338" s="3" t="s">
        <v>8914</v>
      </c>
      <c r="AM338" s="3" t="s">
        <v>9479</v>
      </c>
      <c r="AN338" s="3" t="s">
        <v>143</v>
      </c>
      <c r="AO338" s="3" t="s">
        <v>1201</v>
      </c>
      <c r="AP338" s="3" t="s">
        <v>176</v>
      </c>
      <c r="AQ338" s="3" t="s">
        <v>6412</v>
      </c>
      <c r="AR338" s="3" t="s">
        <v>178</v>
      </c>
      <c r="AS338" s="3" t="s">
        <v>179</v>
      </c>
      <c r="AT338" s="3" t="s">
        <v>180</v>
      </c>
      <c r="AU338" s="3" t="s">
        <v>181</v>
      </c>
      <c r="AV338" s="3" t="s">
        <v>631</v>
      </c>
      <c r="AW338" s="3" t="s">
        <v>632</v>
      </c>
      <c r="AX338" s="3" t="s">
        <v>1068</v>
      </c>
      <c r="AY338" s="3" t="s">
        <v>148</v>
      </c>
      <c r="AZ338" s="3" t="s">
        <v>139</v>
      </c>
      <c r="BA338" s="3" t="s">
        <v>149</v>
      </c>
      <c r="BB338" s="3" t="s">
        <v>634</v>
      </c>
      <c r="BC338" s="3" t="s">
        <v>156</v>
      </c>
      <c r="BD338" s="3" t="s">
        <v>157</v>
      </c>
      <c r="BE338" s="3" t="s">
        <v>303</v>
      </c>
      <c r="BF338" s="3" t="s">
        <v>9478</v>
      </c>
      <c r="BG338" s="3" t="s">
        <v>5272</v>
      </c>
      <c r="BH338" s="3" t="s">
        <v>143</v>
      </c>
      <c r="BI338" s="3" t="s">
        <v>143</v>
      </c>
      <c r="BJ338" s="3" t="s">
        <v>143</v>
      </c>
      <c r="BK338" s="3" t="s">
        <v>506</v>
      </c>
      <c r="BL338" s="3" t="s">
        <v>143</v>
      </c>
      <c r="BM338" s="3" t="s">
        <v>160</v>
      </c>
      <c r="BN338" s="3" t="s">
        <v>143</v>
      </c>
      <c r="BO338" s="3" t="s">
        <v>364</v>
      </c>
      <c r="BP338" s="3" t="s">
        <v>143</v>
      </c>
      <c r="BQ338" s="3" t="s">
        <v>9480</v>
      </c>
      <c r="BR338" s="3" t="s">
        <v>5352</v>
      </c>
      <c r="BS338" s="3" t="s">
        <v>1608</v>
      </c>
      <c r="BT338" s="3" t="s">
        <v>9479</v>
      </c>
      <c r="BU338" s="3" t="s">
        <v>9479</v>
      </c>
      <c r="BV338" s="3" t="s">
        <v>135</v>
      </c>
      <c r="BW338" s="3" t="s">
        <v>135</v>
      </c>
      <c r="BX338" s="3" t="s">
        <v>135</v>
      </c>
      <c r="BY338" s="3" t="s">
        <v>148</v>
      </c>
      <c r="BZ338" s="3" t="s">
        <v>9481</v>
      </c>
      <c r="CA338" s="3" t="s">
        <v>174</v>
      </c>
      <c r="CB338" s="3" t="s">
        <v>143</v>
      </c>
      <c r="CC338" s="3" t="s">
        <v>143</v>
      </c>
      <c r="CD338" s="3" t="s">
        <v>143</v>
      </c>
      <c r="CE338" s="3" t="s">
        <v>143</v>
      </c>
      <c r="CF338" s="3" t="s">
        <v>2261</v>
      </c>
      <c r="CG338" s="3" t="s">
        <v>143</v>
      </c>
      <c r="CH338" s="3" t="s">
        <v>143</v>
      </c>
      <c r="CI338" s="3" t="s">
        <v>143</v>
      </c>
      <c r="CJ338" s="3" t="s">
        <v>5272</v>
      </c>
      <c r="CK338" s="3" t="s">
        <v>143</v>
      </c>
      <c r="CL338" s="3" t="s">
        <v>143</v>
      </c>
      <c r="CM338" s="3" t="s">
        <v>143</v>
      </c>
      <c r="CN338" s="3" t="s">
        <v>143</v>
      </c>
      <c r="CO338" s="3" t="s">
        <v>143</v>
      </c>
      <c r="CP338" s="3" t="s">
        <v>143</v>
      </c>
      <c r="CQ338" s="3" t="s">
        <v>143</v>
      </c>
      <c r="CR338" s="3" t="s">
        <v>143</v>
      </c>
      <c r="CS338" s="3" t="s">
        <v>1</v>
      </c>
      <c r="CT338" s="3" t="s">
        <v>143</v>
      </c>
      <c r="CU338" s="3" t="s">
        <v>1</v>
      </c>
      <c r="CV338" s="3" t="s">
        <v>1985</v>
      </c>
      <c r="CW338" s="3" t="s">
        <v>143</v>
      </c>
      <c r="CX338" s="3" t="s">
        <v>953</v>
      </c>
      <c r="CY338" s="3" t="s">
        <v>166</v>
      </c>
      <c r="CZ338" s="3" t="s">
        <v>506</v>
      </c>
      <c r="DA338" s="3" t="s">
        <v>1989</v>
      </c>
      <c r="DB338" s="3" t="s">
        <v>143</v>
      </c>
      <c r="DC338" s="3" t="s">
        <v>143</v>
      </c>
      <c r="DD338" s="3" t="s">
        <v>364</v>
      </c>
      <c r="DE338" s="3" t="s">
        <v>3601</v>
      </c>
      <c r="DF338" s="3" t="s">
        <v>2271</v>
      </c>
      <c r="DG338" s="3" t="s">
        <v>143</v>
      </c>
      <c r="DH338" s="3" t="s">
        <v>143</v>
      </c>
      <c r="DI338" s="3" t="s">
        <v>143</v>
      </c>
    </row>
    <row r="339" spans="1:113" s="3" customFormat="1" ht="25.5" hidden="1" x14ac:dyDescent="0.2">
      <c r="A339" s="73">
        <v>45383</v>
      </c>
      <c r="B339" s="3" t="s">
        <v>15606</v>
      </c>
      <c r="C339" s="97">
        <v>131353</v>
      </c>
      <c r="D339" s="3" t="s">
        <v>9049</v>
      </c>
      <c r="E339" s="3" t="s">
        <v>685</v>
      </c>
      <c r="F339" s="7">
        <v>45401</v>
      </c>
      <c r="G339" s="3" t="s">
        <v>165</v>
      </c>
      <c r="H339" s="3" t="s">
        <v>166</v>
      </c>
      <c r="I339" s="8">
        <f t="shared" ref="I339:I340" si="27">J339</f>
        <v>61.5</v>
      </c>
      <c r="J339" s="95">
        <v>61.5</v>
      </c>
      <c r="K339" s="71">
        <f t="shared" si="25"/>
        <v>2.8613820894230757E-3</v>
      </c>
      <c r="L339" s="3" t="s">
        <v>342</v>
      </c>
      <c r="M339" s="3" t="s">
        <v>7145</v>
      </c>
      <c r="N339" s="3" t="s">
        <v>1056</v>
      </c>
      <c r="O339" s="3" t="s">
        <v>3011</v>
      </c>
      <c r="P339" s="6" t="s">
        <v>9482</v>
      </c>
      <c r="Q339" s="3" t="s">
        <v>170</v>
      </c>
      <c r="R339" s="3" t="s">
        <v>9483</v>
      </c>
      <c r="S339" s="3" t="s">
        <v>9484</v>
      </c>
      <c r="T339" s="3" t="s">
        <v>474</v>
      </c>
      <c r="U339" s="3" t="s">
        <v>9485</v>
      </c>
      <c r="V339" s="3" t="s">
        <v>136</v>
      </c>
      <c r="W339" s="3" t="s">
        <v>137</v>
      </c>
      <c r="X339" s="3" t="s">
        <v>349</v>
      </c>
      <c r="Y339" s="3" t="s">
        <v>9486</v>
      </c>
      <c r="Z339" s="3" t="s">
        <v>9487</v>
      </c>
      <c r="AA339" s="3" t="s">
        <v>139</v>
      </c>
      <c r="AB339" s="3" t="s">
        <v>323</v>
      </c>
      <c r="AC339" s="3" t="s">
        <v>5272</v>
      </c>
      <c r="AD339" s="3" t="s">
        <v>143</v>
      </c>
      <c r="AE339" s="3" t="s">
        <v>5272</v>
      </c>
      <c r="AF339" s="3" t="s">
        <v>143</v>
      </c>
      <c r="AG339" s="3" t="s">
        <v>235</v>
      </c>
      <c r="AH339" s="3" t="s">
        <v>141</v>
      </c>
      <c r="AI339" s="3" t="s">
        <v>143</v>
      </c>
      <c r="AJ339" s="3" t="s">
        <v>143</v>
      </c>
      <c r="AK339" s="3" t="s">
        <v>142</v>
      </c>
      <c r="AL339" s="3" t="s">
        <v>143</v>
      </c>
      <c r="AM339" s="3" t="s">
        <v>9488</v>
      </c>
      <c r="AN339" s="3" t="s">
        <v>143</v>
      </c>
      <c r="AO339" s="3" t="s">
        <v>3015</v>
      </c>
      <c r="AP339" s="3" t="s">
        <v>3016</v>
      </c>
      <c r="AQ339" s="3" t="s">
        <v>3017</v>
      </c>
      <c r="AR339" s="3" t="s">
        <v>2082</v>
      </c>
      <c r="AS339" s="3" t="s">
        <v>231</v>
      </c>
      <c r="AT339" s="3" t="s">
        <v>3018</v>
      </c>
      <c r="AU339" s="3" t="s">
        <v>3019</v>
      </c>
      <c r="AV339" s="3" t="s">
        <v>145</v>
      </c>
      <c r="AW339" s="3" t="s">
        <v>146</v>
      </c>
      <c r="AX339" s="3" t="s">
        <v>1060</v>
      </c>
      <c r="AY339" s="3" t="s">
        <v>148</v>
      </c>
      <c r="AZ339" s="3" t="s">
        <v>139</v>
      </c>
      <c r="BA339" s="3" t="s">
        <v>149</v>
      </c>
      <c r="BB339" s="3" t="s">
        <v>150</v>
      </c>
      <c r="BC339" s="3" t="s">
        <v>156</v>
      </c>
      <c r="BD339" s="3" t="s">
        <v>157</v>
      </c>
      <c r="BE339" s="3" t="s">
        <v>303</v>
      </c>
      <c r="BF339" s="3" t="s">
        <v>9489</v>
      </c>
      <c r="BG339" s="3" t="s">
        <v>5272</v>
      </c>
      <c r="BH339" s="3" t="s">
        <v>143</v>
      </c>
      <c r="BI339" s="3" t="s">
        <v>143</v>
      </c>
      <c r="BJ339" s="3" t="s">
        <v>143</v>
      </c>
      <c r="BK339" s="3" t="s">
        <v>136</v>
      </c>
      <c r="BL339" s="3" t="s">
        <v>143</v>
      </c>
      <c r="BM339" s="3" t="s">
        <v>160</v>
      </c>
      <c r="BN339" s="3" t="s">
        <v>143</v>
      </c>
      <c r="BO339" s="3" t="s">
        <v>143</v>
      </c>
      <c r="BP339" s="3" t="s">
        <v>143</v>
      </c>
      <c r="BQ339" s="3" t="s">
        <v>9490</v>
      </c>
      <c r="BR339" s="3" t="s">
        <v>5352</v>
      </c>
      <c r="BS339" s="3" t="s">
        <v>1608</v>
      </c>
      <c r="BT339" s="3" t="s">
        <v>9488</v>
      </c>
      <c r="BU339" s="3" t="s">
        <v>9488</v>
      </c>
      <c r="BV339" s="3" t="s">
        <v>135</v>
      </c>
      <c r="BW339" s="3" t="s">
        <v>9491</v>
      </c>
      <c r="BX339" s="3" t="s">
        <v>135</v>
      </c>
      <c r="BY339" s="3" t="s">
        <v>148</v>
      </c>
      <c r="BZ339" s="3" t="s">
        <v>9492</v>
      </c>
      <c r="CA339" s="3" t="s">
        <v>174</v>
      </c>
      <c r="CB339" s="3" t="s">
        <v>143</v>
      </c>
      <c r="CC339" s="3" t="s">
        <v>143</v>
      </c>
      <c r="CD339" s="3" t="s">
        <v>362</v>
      </c>
      <c r="CE339" s="3" t="s">
        <v>9482</v>
      </c>
      <c r="CF339" s="3" t="s">
        <v>2261</v>
      </c>
      <c r="CG339" s="3" t="s">
        <v>143</v>
      </c>
      <c r="CH339" s="3" t="s">
        <v>143</v>
      </c>
      <c r="CI339" s="3" t="s">
        <v>143</v>
      </c>
      <c r="CJ339" s="3" t="s">
        <v>5272</v>
      </c>
      <c r="CK339" s="3" t="s">
        <v>143</v>
      </c>
      <c r="CL339" s="3" t="s">
        <v>143</v>
      </c>
      <c r="CM339" s="3" t="s">
        <v>143</v>
      </c>
      <c r="CN339" s="3" t="s">
        <v>143</v>
      </c>
      <c r="CO339" s="3" t="s">
        <v>6702</v>
      </c>
      <c r="CP339" s="3" t="s">
        <v>143</v>
      </c>
      <c r="CQ339" s="3" t="s">
        <v>143</v>
      </c>
      <c r="CR339" s="3" t="s">
        <v>143</v>
      </c>
      <c r="CS339" s="3" t="s">
        <v>1</v>
      </c>
      <c r="CT339" s="3" t="s">
        <v>143</v>
      </c>
      <c r="CU339" s="3" t="s">
        <v>1</v>
      </c>
      <c r="CV339" s="3" t="s">
        <v>1985</v>
      </c>
      <c r="CW339" s="3" t="s">
        <v>143</v>
      </c>
      <c r="CX339" s="3" t="s">
        <v>342</v>
      </c>
      <c r="CY339" s="3" t="s">
        <v>166</v>
      </c>
      <c r="CZ339" s="3" t="s">
        <v>136</v>
      </c>
      <c r="DA339" s="3" t="s">
        <v>1989</v>
      </c>
      <c r="DB339" s="3" t="s">
        <v>9190</v>
      </c>
      <c r="DC339" s="3" t="s">
        <v>143</v>
      </c>
      <c r="DD339" s="3" t="s">
        <v>685</v>
      </c>
      <c r="DE339" s="3" t="s">
        <v>3601</v>
      </c>
      <c r="DF339" s="3" t="s">
        <v>2271</v>
      </c>
      <c r="DG339" s="3" t="s">
        <v>143</v>
      </c>
      <c r="DH339" s="3" t="s">
        <v>9493</v>
      </c>
      <c r="DI339" s="3" t="s">
        <v>143</v>
      </c>
    </row>
    <row r="340" spans="1:113" s="3" customFormat="1" hidden="1" x14ac:dyDescent="0.2">
      <c r="A340" s="73">
        <v>45383</v>
      </c>
      <c r="B340" s="3" t="s">
        <v>24</v>
      </c>
      <c r="C340" s="94">
        <v>131482</v>
      </c>
      <c r="D340" s="3" t="s">
        <v>24</v>
      </c>
      <c r="E340" s="3" t="s">
        <v>164</v>
      </c>
      <c r="F340" s="7">
        <v>45404</v>
      </c>
      <c r="G340" s="3" t="s">
        <v>165</v>
      </c>
      <c r="H340" s="3" t="s">
        <v>166</v>
      </c>
      <c r="I340" s="8">
        <f t="shared" si="27"/>
        <v>888.2</v>
      </c>
      <c r="J340" s="95">
        <v>888.2</v>
      </c>
      <c r="K340" s="71">
        <f t="shared" si="25"/>
        <v>4.1324871086594731E-2</v>
      </c>
      <c r="L340" s="3" t="s">
        <v>394</v>
      </c>
      <c r="M340" s="3" t="s">
        <v>7145</v>
      </c>
      <c r="N340" s="3" t="s">
        <v>219</v>
      </c>
      <c r="O340" s="3" t="s">
        <v>7733</v>
      </c>
      <c r="P340" s="6" t="s">
        <v>9494</v>
      </c>
      <c r="Q340" s="3" t="s">
        <v>2863</v>
      </c>
      <c r="R340" s="3" t="s">
        <v>9495</v>
      </c>
      <c r="S340" s="3" t="s">
        <v>9496</v>
      </c>
      <c r="T340" s="3" t="s">
        <v>135</v>
      </c>
      <c r="U340" s="3" t="s">
        <v>135</v>
      </c>
      <c r="V340" s="3" t="s">
        <v>136</v>
      </c>
      <c r="W340" s="3" t="s">
        <v>137</v>
      </c>
      <c r="X340" s="3" t="s">
        <v>225</v>
      </c>
      <c r="Y340" s="3" t="s">
        <v>9497</v>
      </c>
      <c r="Z340" s="3" t="s">
        <v>9498</v>
      </c>
      <c r="AA340" s="3" t="s">
        <v>139</v>
      </c>
      <c r="AB340" s="3" t="s">
        <v>323</v>
      </c>
      <c r="AC340" s="3" t="s">
        <v>5272</v>
      </c>
      <c r="AD340" s="3" t="s">
        <v>143</v>
      </c>
      <c r="AE340" s="3" t="s">
        <v>5272</v>
      </c>
      <c r="AF340" s="3" t="s">
        <v>143</v>
      </c>
      <c r="AG340" s="3" t="s">
        <v>235</v>
      </c>
      <c r="AH340" s="3" t="s">
        <v>141</v>
      </c>
      <c r="AI340" s="3" t="s">
        <v>143</v>
      </c>
      <c r="AJ340" s="3" t="s">
        <v>143</v>
      </c>
      <c r="AK340" s="3" t="s">
        <v>142</v>
      </c>
      <c r="AL340" s="3" t="s">
        <v>143</v>
      </c>
      <c r="AM340" s="3" t="s">
        <v>9499</v>
      </c>
      <c r="AN340" s="3" t="s">
        <v>143</v>
      </c>
      <c r="AO340" s="3" t="s">
        <v>7739</v>
      </c>
      <c r="AP340" s="3" t="s">
        <v>7740</v>
      </c>
      <c r="AQ340" s="3" t="s">
        <v>7741</v>
      </c>
      <c r="AR340" s="3" t="s">
        <v>250</v>
      </c>
      <c r="AS340" s="3" t="s">
        <v>179</v>
      </c>
      <c r="AT340" s="3" t="s">
        <v>7742</v>
      </c>
      <c r="AU340" s="3" t="s">
        <v>7743</v>
      </c>
      <c r="AV340" s="3" t="s">
        <v>234</v>
      </c>
      <c r="AW340" s="3" t="s">
        <v>165</v>
      </c>
      <c r="AX340" s="3" t="s">
        <v>235</v>
      </c>
      <c r="AY340" s="3" t="s">
        <v>148</v>
      </c>
      <c r="AZ340" s="3" t="s">
        <v>139</v>
      </c>
      <c r="BA340" s="3" t="s">
        <v>875</v>
      </c>
      <c r="BB340" s="3" t="s">
        <v>150</v>
      </c>
      <c r="BC340" s="3" t="s">
        <v>156</v>
      </c>
      <c r="BD340" s="3" t="s">
        <v>157</v>
      </c>
      <c r="BE340" s="3" t="s">
        <v>237</v>
      </c>
      <c r="BF340" s="3" t="s">
        <v>9498</v>
      </c>
      <c r="BG340" s="3" t="s">
        <v>5272</v>
      </c>
      <c r="BH340" s="3" t="s">
        <v>143</v>
      </c>
      <c r="BI340" s="3" t="s">
        <v>143</v>
      </c>
      <c r="BJ340" s="3" t="s">
        <v>143</v>
      </c>
      <c r="BK340" s="3" t="s">
        <v>136</v>
      </c>
      <c r="BL340" s="3" t="s">
        <v>143</v>
      </c>
      <c r="BM340" s="3" t="s">
        <v>160</v>
      </c>
      <c r="BN340" s="3" t="s">
        <v>143</v>
      </c>
      <c r="BO340" s="3" t="s">
        <v>143</v>
      </c>
      <c r="BP340" s="3" t="s">
        <v>143</v>
      </c>
      <c r="BQ340" s="3" t="s">
        <v>9500</v>
      </c>
      <c r="BR340" s="3" t="s">
        <v>5684</v>
      </c>
      <c r="BS340" s="3" t="s">
        <v>162</v>
      </c>
      <c r="BT340" s="3" t="s">
        <v>9499</v>
      </c>
      <c r="BU340" s="3" t="s">
        <v>9499</v>
      </c>
      <c r="BV340" s="3" t="s">
        <v>135</v>
      </c>
      <c r="BW340" s="3" t="s">
        <v>135</v>
      </c>
      <c r="BX340" s="3" t="s">
        <v>135</v>
      </c>
      <c r="BY340" s="3" t="s">
        <v>148</v>
      </c>
      <c r="BZ340" s="3" t="s">
        <v>24</v>
      </c>
      <c r="CA340" s="3" t="s">
        <v>174</v>
      </c>
      <c r="CB340" s="3" t="s">
        <v>143</v>
      </c>
      <c r="CC340" s="3" t="s">
        <v>143</v>
      </c>
      <c r="CD340" s="3" t="s">
        <v>143</v>
      </c>
      <c r="CE340" s="3" t="s">
        <v>143</v>
      </c>
      <c r="CF340" s="3" t="s">
        <v>2261</v>
      </c>
      <c r="CG340" s="3" t="s">
        <v>143</v>
      </c>
      <c r="CH340" s="3" t="s">
        <v>143</v>
      </c>
      <c r="CI340" s="3" t="s">
        <v>143</v>
      </c>
      <c r="CJ340" s="3" t="s">
        <v>5272</v>
      </c>
      <c r="CK340" s="3" t="s">
        <v>143</v>
      </c>
      <c r="CL340" s="3" t="s">
        <v>143</v>
      </c>
      <c r="CM340" s="3" t="s">
        <v>143</v>
      </c>
      <c r="CN340" s="3" t="s">
        <v>143</v>
      </c>
      <c r="CO340" s="3" t="s">
        <v>7745</v>
      </c>
      <c r="CP340" s="3" t="s">
        <v>143</v>
      </c>
      <c r="CQ340" s="3" t="s">
        <v>143</v>
      </c>
      <c r="CR340" s="3" t="s">
        <v>143</v>
      </c>
      <c r="CS340" s="3" t="s">
        <v>1</v>
      </c>
      <c r="CT340" s="3" t="s">
        <v>143</v>
      </c>
      <c r="CU340" s="3" t="s">
        <v>1</v>
      </c>
      <c r="CV340" s="3" t="s">
        <v>2092</v>
      </c>
      <c r="CW340" s="3" t="s">
        <v>143</v>
      </c>
      <c r="CX340" s="3" t="s">
        <v>394</v>
      </c>
      <c r="CY340" s="3" t="s">
        <v>166</v>
      </c>
      <c r="CZ340" s="3" t="s">
        <v>136</v>
      </c>
      <c r="DA340" s="3" t="s">
        <v>1986</v>
      </c>
      <c r="DB340" s="3" t="s">
        <v>143</v>
      </c>
      <c r="DC340" s="3" t="s">
        <v>6653</v>
      </c>
      <c r="DD340" s="3" t="s">
        <v>164</v>
      </c>
      <c r="DE340" s="3" t="s">
        <v>3601</v>
      </c>
      <c r="DF340" s="3" t="s">
        <v>571</v>
      </c>
      <c r="DG340" s="3" t="s">
        <v>143</v>
      </c>
      <c r="DH340" s="3" t="s">
        <v>7746</v>
      </c>
      <c r="DI340" s="3" t="s">
        <v>143</v>
      </c>
    </row>
    <row r="341" spans="1:113" s="3" customFormat="1" hidden="1" x14ac:dyDescent="0.2">
      <c r="A341" s="73">
        <v>45383</v>
      </c>
      <c r="B341" s="3" t="s">
        <v>12718</v>
      </c>
      <c r="C341" s="96">
        <v>131183</v>
      </c>
      <c r="D341" s="3" t="s">
        <v>8389</v>
      </c>
      <c r="E341" s="3" t="s">
        <v>364</v>
      </c>
      <c r="F341" s="7">
        <v>45404</v>
      </c>
      <c r="G341" s="3" t="s">
        <v>126</v>
      </c>
      <c r="H341" s="3" t="s">
        <v>166</v>
      </c>
      <c r="I341" s="95">
        <v>68.17</v>
      </c>
      <c r="J341" s="95">
        <v>130</v>
      </c>
      <c r="K341" s="71">
        <f t="shared" si="25"/>
        <v>3.1717140981458707E-3</v>
      </c>
      <c r="L341" s="3" t="s">
        <v>953</v>
      </c>
      <c r="M341" s="3" t="s">
        <v>7145</v>
      </c>
      <c r="N341" s="3" t="s">
        <v>1065</v>
      </c>
      <c r="O341" s="3" t="s">
        <v>9501</v>
      </c>
      <c r="P341" s="6" t="s">
        <v>2118</v>
      </c>
      <c r="Q341" s="3" t="s">
        <v>170</v>
      </c>
      <c r="R341" s="3" t="s">
        <v>9502</v>
      </c>
      <c r="S341" s="3" t="s">
        <v>9503</v>
      </c>
      <c r="T341" s="3" t="s">
        <v>135</v>
      </c>
      <c r="U341" s="3" t="s">
        <v>135</v>
      </c>
      <c r="V341" s="3" t="s">
        <v>506</v>
      </c>
      <c r="W341" s="3" t="s">
        <v>137</v>
      </c>
      <c r="X341" s="3" t="s">
        <v>173</v>
      </c>
      <c r="Y341" s="3" t="s">
        <v>9504</v>
      </c>
      <c r="Z341" s="3" t="s">
        <v>9505</v>
      </c>
      <c r="AA341" s="3" t="s">
        <v>139</v>
      </c>
      <c r="AB341" s="3" t="s">
        <v>226</v>
      </c>
      <c r="AC341" s="3" t="s">
        <v>5272</v>
      </c>
      <c r="AD341" s="3" t="s">
        <v>143</v>
      </c>
      <c r="AE341" s="3" t="s">
        <v>5272</v>
      </c>
      <c r="AF341" s="3" t="s">
        <v>143</v>
      </c>
      <c r="AG341" s="3" t="s">
        <v>5974</v>
      </c>
      <c r="AH341" s="3" t="s">
        <v>141</v>
      </c>
      <c r="AI341" s="3" t="s">
        <v>143</v>
      </c>
      <c r="AJ341" s="3" t="s">
        <v>143</v>
      </c>
      <c r="AK341" s="3" t="s">
        <v>207</v>
      </c>
      <c r="AL341" s="3" t="s">
        <v>9164</v>
      </c>
      <c r="AM341" s="3" t="s">
        <v>5515</v>
      </c>
      <c r="AN341" s="3" t="s">
        <v>143</v>
      </c>
      <c r="AO341" s="3" t="s">
        <v>9506</v>
      </c>
      <c r="AP341" s="3" t="s">
        <v>9507</v>
      </c>
      <c r="AQ341" s="3" t="s">
        <v>9508</v>
      </c>
      <c r="AR341" s="3" t="s">
        <v>353</v>
      </c>
      <c r="AS341" s="3" t="s">
        <v>231</v>
      </c>
      <c r="AT341" s="3" t="s">
        <v>9509</v>
      </c>
      <c r="AU341" s="3" t="s">
        <v>1925</v>
      </c>
      <c r="AV341" s="3" t="s">
        <v>631</v>
      </c>
      <c r="AW341" s="3" t="s">
        <v>632</v>
      </c>
      <c r="AX341" s="3" t="s">
        <v>1068</v>
      </c>
      <c r="AY341" s="3" t="s">
        <v>148</v>
      </c>
      <c r="AZ341" s="3" t="s">
        <v>139</v>
      </c>
      <c r="BA341" s="3" t="s">
        <v>149</v>
      </c>
      <c r="BB341" s="3" t="s">
        <v>634</v>
      </c>
      <c r="BC341" s="3" t="s">
        <v>156</v>
      </c>
      <c r="BD341" s="3" t="s">
        <v>157</v>
      </c>
      <c r="BE341" s="3" t="s">
        <v>303</v>
      </c>
      <c r="BF341" s="3" t="s">
        <v>9505</v>
      </c>
      <c r="BG341" s="3" t="s">
        <v>5272</v>
      </c>
      <c r="BH341" s="3" t="s">
        <v>143</v>
      </c>
      <c r="BI341" s="3" t="s">
        <v>143</v>
      </c>
      <c r="BJ341" s="3" t="s">
        <v>143</v>
      </c>
      <c r="BK341" s="3" t="s">
        <v>506</v>
      </c>
      <c r="BL341" s="3" t="s">
        <v>143</v>
      </c>
      <c r="BM341" s="3" t="s">
        <v>200</v>
      </c>
      <c r="BN341" s="3" t="s">
        <v>143</v>
      </c>
      <c r="BO341" s="3" t="s">
        <v>364</v>
      </c>
      <c r="BP341" s="3" t="s">
        <v>143</v>
      </c>
      <c r="BQ341" s="3" t="s">
        <v>9510</v>
      </c>
      <c r="BR341" s="3" t="s">
        <v>5352</v>
      </c>
      <c r="BS341" s="3" t="s">
        <v>1608</v>
      </c>
      <c r="BT341" s="3" t="s">
        <v>5515</v>
      </c>
      <c r="BU341" s="3" t="s">
        <v>5515</v>
      </c>
      <c r="BV341" s="3" t="s">
        <v>135</v>
      </c>
      <c r="BW341" s="3" t="s">
        <v>135</v>
      </c>
      <c r="BX341" s="3" t="s">
        <v>135</v>
      </c>
      <c r="BY341" s="3" t="s">
        <v>148</v>
      </c>
      <c r="BZ341" s="3" t="s">
        <v>8603</v>
      </c>
      <c r="CA341" s="3" t="s">
        <v>174</v>
      </c>
      <c r="CB341" s="3" t="s">
        <v>143</v>
      </c>
      <c r="CC341" s="3" t="s">
        <v>143</v>
      </c>
      <c r="CD341" s="3" t="s">
        <v>143</v>
      </c>
      <c r="CE341" s="3" t="s">
        <v>9511</v>
      </c>
      <c r="CF341" s="3" t="s">
        <v>2261</v>
      </c>
      <c r="CG341" s="3" t="s">
        <v>143</v>
      </c>
      <c r="CH341" s="3" t="s">
        <v>143</v>
      </c>
      <c r="CI341" s="3" t="s">
        <v>143</v>
      </c>
      <c r="CJ341" s="3" t="s">
        <v>5272</v>
      </c>
      <c r="CK341" s="3" t="s">
        <v>143</v>
      </c>
      <c r="CL341" s="3" t="s">
        <v>143</v>
      </c>
      <c r="CM341" s="3" t="s">
        <v>143</v>
      </c>
      <c r="CN341" s="3" t="s">
        <v>143</v>
      </c>
      <c r="CO341" s="3" t="s">
        <v>143</v>
      </c>
      <c r="CP341" s="3" t="s">
        <v>143</v>
      </c>
      <c r="CQ341" s="3" t="s">
        <v>143</v>
      </c>
      <c r="CR341" s="3" t="s">
        <v>143</v>
      </c>
      <c r="CS341" s="3" t="s">
        <v>1</v>
      </c>
      <c r="CT341" s="3" t="s">
        <v>143</v>
      </c>
      <c r="CU341" s="3" t="s">
        <v>1</v>
      </c>
      <c r="CV341" s="3" t="s">
        <v>1985</v>
      </c>
      <c r="CW341" s="3" t="s">
        <v>143</v>
      </c>
      <c r="CX341" s="3" t="s">
        <v>953</v>
      </c>
      <c r="CY341" s="3" t="s">
        <v>166</v>
      </c>
      <c r="CZ341" s="3" t="s">
        <v>506</v>
      </c>
      <c r="DA341" s="3" t="s">
        <v>2007</v>
      </c>
      <c r="DB341" s="3" t="s">
        <v>143</v>
      </c>
      <c r="DC341" s="3" t="s">
        <v>143</v>
      </c>
      <c r="DD341" s="3" t="s">
        <v>364</v>
      </c>
      <c r="DE341" s="3" t="s">
        <v>3601</v>
      </c>
      <c r="DF341" s="3" t="s">
        <v>571</v>
      </c>
      <c r="DG341" s="3" t="s">
        <v>143</v>
      </c>
      <c r="DH341" s="3" t="s">
        <v>143</v>
      </c>
      <c r="DI341" s="3" t="s">
        <v>143</v>
      </c>
    </row>
    <row r="342" spans="1:113" s="3" customFormat="1" hidden="1" x14ac:dyDescent="0.2">
      <c r="A342" s="73">
        <v>45383</v>
      </c>
      <c r="B342" s="3" t="s">
        <v>12718</v>
      </c>
      <c r="C342" s="96">
        <v>131496</v>
      </c>
      <c r="D342" s="3" t="s">
        <v>8389</v>
      </c>
      <c r="E342" s="3" t="s">
        <v>364</v>
      </c>
      <c r="F342" s="7">
        <v>45404</v>
      </c>
      <c r="G342" s="3" t="s">
        <v>126</v>
      </c>
      <c r="H342" s="3" t="s">
        <v>166</v>
      </c>
      <c r="I342" s="95">
        <v>1020.82</v>
      </c>
      <c r="J342" s="95">
        <v>600</v>
      </c>
      <c r="K342" s="71">
        <f t="shared" si="25"/>
        <v>4.7495220561379906E-2</v>
      </c>
      <c r="L342" s="3" t="s">
        <v>953</v>
      </c>
      <c r="M342" s="3" t="s">
        <v>7145</v>
      </c>
      <c r="N342" s="3" t="s">
        <v>1065</v>
      </c>
      <c r="O342" s="3" t="s">
        <v>9512</v>
      </c>
      <c r="P342" s="6" t="s">
        <v>5937</v>
      </c>
      <c r="Q342" s="3" t="s">
        <v>170</v>
      </c>
      <c r="R342" s="3" t="s">
        <v>9513</v>
      </c>
      <c r="S342" s="3" t="s">
        <v>2560</v>
      </c>
      <c r="T342" s="3" t="s">
        <v>135</v>
      </c>
      <c r="U342" s="3" t="s">
        <v>135</v>
      </c>
      <c r="V342" s="3" t="s">
        <v>506</v>
      </c>
      <c r="W342" s="3" t="s">
        <v>137</v>
      </c>
      <c r="X342" s="3" t="s">
        <v>173</v>
      </c>
      <c r="Y342" s="3" t="s">
        <v>9514</v>
      </c>
      <c r="Z342" s="3" t="s">
        <v>9515</v>
      </c>
      <c r="AA342" s="3" t="s">
        <v>139</v>
      </c>
      <c r="AB342" s="3" t="s">
        <v>226</v>
      </c>
      <c r="AC342" s="3" t="s">
        <v>5272</v>
      </c>
      <c r="AD342" s="3" t="s">
        <v>143</v>
      </c>
      <c r="AE342" s="3" t="s">
        <v>5272</v>
      </c>
      <c r="AF342" s="3" t="s">
        <v>143</v>
      </c>
      <c r="AG342" s="3" t="s">
        <v>5974</v>
      </c>
      <c r="AH342" s="3" t="s">
        <v>141</v>
      </c>
      <c r="AI342" s="3" t="s">
        <v>143</v>
      </c>
      <c r="AJ342" s="3" t="s">
        <v>143</v>
      </c>
      <c r="AK342" s="3" t="s">
        <v>207</v>
      </c>
      <c r="AL342" s="3" t="s">
        <v>8914</v>
      </c>
      <c r="AM342" s="3" t="s">
        <v>9516</v>
      </c>
      <c r="AN342" s="3" t="s">
        <v>143</v>
      </c>
      <c r="AO342" s="3" t="s">
        <v>2516</v>
      </c>
      <c r="AP342" s="3" t="s">
        <v>2517</v>
      </c>
      <c r="AQ342" s="3" t="s">
        <v>9517</v>
      </c>
      <c r="AR342" s="3" t="s">
        <v>230</v>
      </c>
      <c r="AS342" s="3" t="s">
        <v>231</v>
      </c>
      <c r="AT342" s="3" t="s">
        <v>2519</v>
      </c>
      <c r="AU342" s="3" t="s">
        <v>2520</v>
      </c>
      <c r="AV342" s="3" t="s">
        <v>631</v>
      </c>
      <c r="AW342" s="3" t="s">
        <v>632</v>
      </c>
      <c r="AX342" s="3" t="s">
        <v>1068</v>
      </c>
      <c r="AY342" s="3" t="s">
        <v>148</v>
      </c>
      <c r="AZ342" s="3" t="s">
        <v>139</v>
      </c>
      <c r="BA342" s="3" t="s">
        <v>149</v>
      </c>
      <c r="BB342" s="3" t="s">
        <v>634</v>
      </c>
      <c r="BC342" s="3" t="s">
        <v>156</v>
      </c>
      <c r="BD342" s="3" t="s">
        <v>157</v>
      </c>
      <c r="BE342" s="3" t="s">
        <v>237</v>
      </c>
      <c r="BF342" s="3" t="s">
        <v>9515</v>
      </c>
      <c r="BG342" s="3" t="s">
        <v>5272</v>
      </c>
      <c r="BH342" s="3" t="s">
        <v>143</v>
      </c>
      <c r="BI342" s="3" t="s">
        <v>143</v>
      </c>
      <c r="BJ342" s="3" t="s">
        <v>143</v>
      </c>
      <c r="BK342" s="3" t="s">
        <v>506</v>
      </c>
      <c r="BL342" s="3" t="s">
        <v>143</v>
      </c>
      <c r="BM342" s="3" t="s">
        <v>160</v>
      </c>
      <c r="BN342" s="3" t="s">
        <v>143</v>
      </c>
      <c r="BO342" s="3" t="s">
        <v>364</v>
      </c>
      <c r="BP342" s="3" t="s">
        <v>143</v>
      </c>
      <c r="BQ342" s="3" t="s">
        <v>1984</v>
      </c>
      <c r="BR342" s="3" t="s">
        <v>5684</v>
      </c>
      <c r="BS342" s="3" t="s">
        <v>162</v>
      </c>
      <c r="BT342" s="3" t="s">
        <v>9516</v>
      </c>
      <c r="BU342" s="3" t="s">
        <v>9516</v>
      </c>
      <c r="BV342" s="3" t="s">
        <v>135</v>
      </c>
      <c r="BW342" s="3" t="s">
        <v>135</v>
      </c>
      <c r="BX342" s="3" t="s">
        <v>135</v>
      </c>
      <c r="BY342" s="3" t="s">
        <v>148</v>
      </c>
      <c r="BZ342" s="3" t="s">
        <v>2434</v>
      </c>
      <c r="CA342" s="3" t="s">
        <v>174</v>
      </c>
      <c r="CB342" s="3" t="s">
        <v>143</v>
      </c>
      <c r="CC342" s="3" t="s">
        <v>143</v>
      </c>
      <c r="CD342" s="3" t="s">
        <v>143</v>
      </c>
      <c r="CE342" s="3" t="s">
        <v>143</v>
      </c>
      <c r="CF342" s="3" t="s">
        <v>2261</v>
      </c>
      <c r="CG342" s="3" t="s">
        <v>143</v>
      </c>
      <c r="CH342" s="3" t="s">
        <v>143</v>
      </c>
      <c r="CI342" s="3" t="s">
        <v>143</v>
      </c>
      <c r="CJ342" s="3" t="s">
        <v>5272</v>
      </c>
      <c r="CK342" s="3" t="s">
        <v>143</v>
      </c>
      <c r="CL342" s="3" t="s">
        <v>143</v>
      </c>
      <c r="CM342" s="3" t="s">
        <v>143</v>
      </c>
      <c r="CN342" s="3" t="s">
        <v>143</v>
      </c>
      <c r="CO342" s="3" t="s">
        <v>6606</v>
      </c>
      <c r="CP342" s="3" t="s">
        <v>143</v>
      </c>
      <c r="CQ342" s="3" t="s">
        <v>143</v>
      </c>
      <c r="CR342" s="3" t="s">
        <v>143</v>
      </c>
      <c r="CS342" s="3" t="s">
        <v>1</v>
      </c>
      <c r="CT342" s="3" t="s">
        <v>143</v>
      </c>
      <c r="CU342" s="3" t="s">
        <v>1</v>
      </c>
      <c r="CV342" s="3" t="s">
        <v>2092</v>
      </c>
      <c r="CW342" s="3" t="s">
        <v>143</v>
      </c>
      <c r="CX342" s="3" t="s">
        <v>953</v>
      </c>
      <c r="CY342" s="3" t="s">
        <v>166</v>
      </c>
      <c r="CZ342" s="3" t="s">
        <v>506</v>
      </c>
      <c r="DA342" s="3" t="s">
        <v>1986</v>
      </c>
      <c r="DB342" s="3" t="s">
        <v>143</v>
      </c>
      <c r="DC342" s="3" t="s">
        <v>143</v>
      </c>
      <c r="DD342" s="3" t="s">
        <v>364</v>
      </c>
      <c r="DE342" s="3" t="s">
        <v>3601</v>
      </c>
      <c r="DF342" s="3" t="s">
        <v>571</v>
      </c>
      <c r="DG342" s="3" t="s">
        <v>143</v>
      </c>
      <c r="DH342" s="3" t="s">
        <v>7188</v>
      </c>
      <c r="DI342" s="3" t="s">
        <v>143</v>
      </c>
    </row>
    <row r="343" spans="1:113" s="3" customFormat="1" hidden="1" x14ac:dyDescent="0.2">
      <c r="A343" s="73">
        <v>45383</v>
      </c>
      <c r="B343" s="3" t="s">
        <v>15606</v>
      </c>
      <c r="C343" s="5">
        <v>131584</v>
      </c>
      <c r="D343" s="3" t="s">
        <v>9241</v>
      </c>
      <c r="E343" s="3" t="s">
        <v>164</v>
      </c>
      <c r="F343" s="7">
        <v>45404</v>
      </c>
      <c r="G343" s="3" t="s">
        <v>165</v>
      </c>
      <c r="H343" s="3" t="s">
        <v>166</v>
      </c>
      <c r="I343" s="95">
        <v>1500</v>
      </c>
      <c r="J343" s="95">
        <v>1500</v>
      </c>
      <c r="K343" s="71">
        <f t="shared" si="25"/>
        <v>6.9789807059099401E-2</v>
      </c>
      <c r="L343" s="3" t="s">
        <v>316</v>
      </c>
      <c r="M343" s="3" t="s">
        <v>7145</v>
      </c>
      <c r="N343" s="3" t="s">
        <v>1151</v>
      </c>
      <c r="O343" s="3" t="s">
        <v>2536</v>
      </c>
      <c r="P343" s="6" t="s">
        <v>9518</v>
      </c>
      <c r="Q343" s="3" t="s">
        <v>2863</v>
      </c>
      <c r="R343" s="3" t="s">
        <v>143</v>
      </c>
      <c r="S343" s="3" t="s">
        <v>9519</v>
      </c>
      <c r="T343" s="3" t="s">
        <v>135</v>
      </c>
      <c r="U343" s="3" t="s">
        <v>135</v>
      </c>
      <c r="V343" s="3" t="s">
        <v>136</v>
      </c>
      <c r="W343" s="3" t="s">
        <v>137</v>
      </c>
      <c r="X343" s="3" t="s">
        <v>322</v>
      </c>
      <c r="Y343" s="3" t="s">
        <v>9520</v>
      </c>
      <c r="Z343" s="3" t="s">
        <v>9521</v>
      </c>
      <c r="AA343" s="3" t="s">
        <v>139</v>
      </c>
      <c r="AB343" s="3" t="s">
        <v>323</v>
      </c>
      <c r="AC343" s="3" t="s">
        <v>5272</v>
      </c>
      <c r="AD343" s="3" t="s">
        <v>143</v>
      </c>
      <c r="AE343" s="3" t="s">
        <v>7801</v>
      </c>
      <c r="AF343" s="3" t="s">
        <v>143</v>
      </c>
      <c r="AG343" s="3" t="s">
        <v>235</v>
      </c>
      <c r="AH343" s="3" t="s">
        <v>141</v>
      </c>
      <c r="AI343" s="3" t="s">
        <v>143</v>
      </c>
      <c r="AJ343" s="3" t="s">
        <v>7801</v>
      </c>
      <c r="AK343" s="3" t="s">
        <v>207</v>
      </c>
      <c r="AL343" s="3" t="s">
        <v>143</v>
      </c>
      <c r="AM343" s="3" t="s">
        <v>7801</v>
      </c>
      <c r="AN343" s="3" t="s">
        <v>174</v>
      </c>
      <c r="AO343" s="3" t="s">
        <v>2540</v>
      </c>
      <c r="AP343" s="3" t="s">
        <v>2541</v>
      </c>
      <c r="AQ343" s="3" t="s">
        <v>2542</v>
      </c>
      <c r="AR343" s="3" t="s">
        <v>934</v>
      </c>
      <c r="AS343" s="3" t="s">
        <v>231</v>
      </c>
      <c r="AT343" s="3" t="s">
        <v>2543</v>
      </c>
      <c r="AU343" s="3" t="s">
        <v>2544</v>
      </c>
      <c r="AV343" s="3" t="s">
        <v>145</v>
      </c>
      <c r="AW343" s="3" t="s">
        <v>146</v>
      </c>
      <c r="AX343" s="3" t="s">
        <v>1154</v>
      </c>
      <c r="AY343" s="3" t="s">
        <v>148</v>
      </c>
      <c r="AZ343" s="3" t="s">
        <v>139</v>
      </c>
      <c r="BA343" s="3" t="s">
        <v>149</v>
      </c>
      <c r="BB343" s="3" t="s">
        <v>150</v>
      </c>
      <c r="BC343" s="3" t="s">
        <v>156</v>
      </c>
      <c r="BD343" s="3" t="s">
        <v>157</v>
      </c>
      <c r="BE343" s="3" t="s">
        <v>143</v>
      </c>
      <c r="BF343" s="3" t="s">
        <v>143</v>
      </c>
      <c r="BG343" s="3" t="s">
        <v>5272</v>
      </c>
      <c r="BH343" s="3" t="s">
        <v>2863</v>
      </c>
      <c r="BI343" s="3" t="s">
        <v>143</v>
      </c>
      <c r="BJ343" s="3" t="s">
        <v>143</v>
      </c>
      <c r="BK343" s="3" t="s">
        <v>136</v>
      </c>
      <c r="BL343" s="3" t="s">
        <v>143</v>
      </c>
      <c r="BM343" s="3" t="s">
        <v>1674</v>
      </c>
      <c r="BN343" s="3" t="s">
        <v>1674</v>
      </c>
      <c r="BO343" s="3" t="s">
        <v>143</v>
      </c>
      <c r="BP343" s="3" t="s">
        <v>143</v>
      </c>
      <c r="BQ343" s="3" t="s">
        <v>143</v>
      </c>
      <c r="BR343" s="3" t="s">
        <v>5272</v>
      </c>
      <c r="BS343" s="3" t="s">
        <v>3997</v>
      </c>
      <c r="BT343" s="3" t="s">
        <v>7801</v>
      </c>
      <c r="BU343" s="3" t="s">
        <v>7801</v>
      </c>
      <c r="BV343" s="3" t="s">
        <v>135</v>
      </c>
      <c r="BW343" s="3" t="s">
        <v>135</v>
      </c>
      <c r="BX343" s="3" t="s">
        <v>135</v>
      </c>
      <c r="BY343" s="3" t="s">
        <v>148</v>
      </c>
      <c r="BZ343" s="3" t="s">
        <v>9255</v>
      </c>
      <c r="CA343" s="3" t="s">
        <v>174</v>
      </c>
      <c r="CB343" s="3" t="s">
        <v>143</v>
      </c>
      <c r="CC343" s="3" t="s">
        <v>143</v>
      </c>
      <c r="CD343" s="3" t="s">
        <v>143</v>
      </c>
      <c r="CE343" s="3" t="s">
        <v>9522</v>
      </c>
      <c r="CF343" s="3" t="s">
        <v>2261</v>
      </c>
      <c r="CG343" s="3" t="s">
        <v>2261</v>
      </c>
      <c r="CH343" s="3" t="s">
        <v>143</v>
      </c>
      <c r="CI343" s="3" t="s">
        <v>143</v>
      </c>
      <c r="CJ343" s="3" t="s">
        <v>5272</v>
      </c>
      <c r="CK343" s="3" t="s">
        <v>143</v>
      </c>
      <c r="CL343" s="3" t="s">
        <v>143</v>
      </c>
      <c r="CM343" s="3" t="s">
        <v>143</v>
      </c>
      <c r="CN343" s="3" t="s">
        <v>143</v>
      </c>
      <c r="CO343" s="3" t="s">
        <v>143</v>
      </c>
      <c r="CP343" s="3" t="s">
        <v>143</v>
      </c>
      <c r="CQ343" s="3" t="s">
        <v>143</v>
      </c>
      <c r="CR343" s="3" t="s">
        <v>143</v>
      </c>
      <c r="CS343" s="3" t="s">
        <v>1</v>
      </c>
      <c r="CT343" s="3" t="s">
        <v>143</v>
      </c>
      <c r="CU343" s="3" t="s">
        <v>1</v>
      </c>
      <c r="CV343" s="3" t="s">
        <v>2092</v>
      </c>
      <c r="CW343" s="3" t="s">
        <v>2092</v>
      </c>
      <c r="CX343" s="3" t="s">
        <v>316</v>
      </c>
      <c r="CY343" s="3" t="s">
        <v>166</v>
      </c>
      <c r="CZ343" s="3" t="s">
        <v>136</v>
      </c>
      <c r="DA343" s="3" t="s">
        <v>2495</v>
      </c>
      <c r="DB343" s="3" t="s">
        <v>143</v>
      </c>
      <c r="DC343" s="3" t="s">
        <v>143</v>
      </c>
      <c r="DD343" s="3" t="s">
        <v>164</v>
      </c>
      <c r="DE343" s="3" t="s">
        <v>3601</v>
      </c>
      <c r="DF343" s="3" t="s">
        <v>571</v>
      </c>
      <c r="DG343" s="3" t="s">
        <v>143</v>
      </c>
      <c r="DH343" s="3" t="s">
        <v>143</v>
      </c>
      <c r="DI343" s="3" t="s">
        <v>143</v>
      </c>
    </row>
    <row r="344" spans="1:113" s="3" customFormat="1" hidden="1" x14ac:dyDescent="0.2">
      <c r="A344" s="73">
        <v>45383</v>
      </c>
      <c r="B344" s="3" t="s">
        <v>15606</v>
      </c>
      <c r="C344" s="5">
        <v>131632</v>
      </c>
      <c r="D344" s="3" t="s">
        <v>9241</v>
      </c>
      <c r="E344" s="3" t="s">
        <v>2037</v>
      </c>
      <c r="F344" s="7">
        <v>45404</v>
      </c>
      <c r="G344" s="3" t="s">
        <v>165</v>
      </c>
      <c r="H344" s="3" t="s">
        <v>166</v>
      </c>
      <c r="I344" s="8">
        <f t="shared" ref="I344:I346" si="28">J344</f>
        <v>31.93</v>
      </c>
      <c r="J344" s="95">
        <v>31.93</v>
      </c>
      <c r="K344" s="71">
        <f t="shared" si="25"/>
        <v>1.4855923595980293E-3</v>
      </c>
      <c r="L344" s="3" t="s">
        <v>316</v>
      </c>
      <c r="M344" s="3" t="s">
        <v>7145</v>
      </c>
      <c r="N344" s="3" t="s">
        <v>960</v>
      </c>
      <c r="O344" s="3" t="s">
        <v>318</v>
      </c>
      <c r="P344" s="6" t="s">
        <v>8646</v>
      </c>
      <c r="Q344" s="3" t="s">
        <v>170</v>
      </c>
      <c r="R344" s="3" t="s">
        <v>9523</v>
      </c>
      <c r="S344" s="3" t="s">
        <v>9524</v>
      </c>
      <c r="T344" s="3" t="s">
        <v>135</v>
      </c>
      <c r="U344" s="3" t="s">
        <v>135</v>
      </c>
      <c r="V344" s="3" t="s">
        <v>136</v>
      </c>
      <c r="W344" s="3" t="s">
        <v>137</v>
      </c>
      <c r="X344" s="3" t="s">
        <v>2483</v>
      </c>
      <c r="Y344" s="3" t="s">
        <v>9525</v>
      </c>
      <c r="Z344" s="3" t="s">
        <v>9526</v>
      </c>
      <c r="AA344" s="3" t="s">
        <v>139</v>
      </c>
      <c r="AB344" s="3" t="s">
        <v>323</v>
      </c>
      <c r="AC344" s="3" t="s">
        <v>5272</v>
      </c>
      <c r="AD344" s="3" t="s">
        <v>143</v>
      </c>
      <c r="AE344" s="3" t="s">
        <v>5272</v>
      </c>
      <c r="AF344" s="3" t="s">
        <v>143</v>
      </c>
      <c r="AG344" s="3" t="s">
        <v>235</v>
      </c>
      <c r="AH344" s="3" t="s">
        <v>141</v>
      </c>
      <c r="AI344" s="3" t="s">
        <v>143</v>
      </c>
      <c r="AJ344" s="3" t="s">
        <v>9527</v>
      </c>
      <c r="AK344" s="3" t="s">
        <v>207</v>
      </c>
      <c r="AL344" s="3" t="s">
        <v>143</v>
      </c>
      <c r="AM344" s="3" t="s">
        <v>9527</v>
      </c>
      <c r="AN344" s="3" t="s">
        <v>143</v>
      </c>
      <c r="AO344" s="3" t="s">
        <v>324</v>
      </c>
      <c r="AP344" s="3" t="s">
        <v>325</v>
      </c>
      <c r="AQ344" s="3" t="s">
        <v>326</v>
      </c>
      <c r="AR344" s="3" t="s">
        <v>178</v>
      </c>
      <c r="AS344" s="3" t="s">
        <v>179</v>
      </c>
      <c r="AT344" s="3" t="s">
        <v>327</v>
      </c>
      <c r="AU344" s="3" t="s">
        <v>328</v>
      </c>
      <c r="AV344" s="3" t="s">
        <v>145</v>
      </c>
      <c r="AW344" s="3" t="s">
        <v>146</v>
      </c>
      <c r="AX344" s="3" t="s">
        <v>972</v>
      </c>
      <c r="AY344" s="3" t="s">
        <v>148</v>
      </c>
      <c r="AZ344" s="3" t="s">
        <v>139</v>
      </c>
      <c r="BA344" s="3" t="s">
        <v>149</v>
      </c>
      <c r="BB344" s="3" t="s">
        <v>150</v>
      </c>
      <c r="BC344" s="3" t="s">
        <v>156</v>
      </c>
      <c r="BD344" s="3" t="s">
        <v>157</v>
      </c>
      <c r="BE344" s="3" t="s">
        <v>303</v>
      </c>
      <c r="BF344" s="3" t="s">
        <v>9526</v>
      </c>
      <c r="BG344" s="3" t="s">
        <v>5272</v>
      </c>
      <c r="BH344" s="3" t="s">
        <v>170</v>
      </c>
      <c r="BI344" s="3" t="s">
        <v>9528</v>
      </c>
      <c r="BJ344" s="3" t="s">
        <v>143</v>
      </c>
      <c r="BK344" s="3" t="s">
        <v>136</v>
      </c>
      <c r="BL344" s="3" t="s">
        <v>143</v>
      </c>
      <c r="BM344" s="3" t="s">
        <v>160</v>
      </c>
      <c r="BN344" s="3" t="s">
        <v>160</v>
      </c>
      <c r="BO344" s="3" t="s">
        <v>143</v>
      </c>
      <c r="BP344" s="3" t="s">
        <v>143</v>
      </c>
      <c r="BQ344" s="3" t="s">
        <v>4260</v>
      </c>
      <c r="BR344" s="3" t="s">
        <v>5352</v>
      </c>
      <c r="BS344" s="3" t="s">
        <v>1608</v>
      </c>
      <c r="BT344" s="3" t="s">
        <v>9527</v>
      </c>
      <c r="BU344" s="3" t="s">
        <v>9527</v>
      </c>
      <c r="BV344" s="3" t="s">
        <v>135</v>
      </c>
      <c r="BW344" s="3" t="s">
        <v>135</v>
      </c>
      <c r="BX344" s="3" t="s">
        <v>135</v>
      </c>
      <c r="BY344" s="3" t="s">
        <v>148</v>
      </c>
      <c r="BZ344" s="3" t="s">
        <v>5085</v>
      </c>
      <c r="CA344" s="3" t="s">
        <v>174</v>
      </c>
      <c r="CB344" s="3" t="s">
        <v>143</v>
      </c>
      <c r="CC344" s="3" t="s">
        <v>143</v>
      </c>
      <c r="CD344" s="3" t="s">
        <v>143</v>
      </c>
      <c r="CE344" s="3" t="s">
        <v>9529</v>
      </c>
      <c r="CF344" s="3" t="s">
        <v>2261</v>
      </c>
      <c r="CG344" s="3" t="s">
        <v>143</v>
      </c>
      <c r="CH344" s="3" t="s">
        <v>143</v>
      </c>
      <c r="CI344" s="3" t="s">
        <v>143</v>
      </c>
      <c r="CJ344" s="3" t="s">
        <v>5272</v>
      </c>
      <c r="CK344" s="3" t="s">
        <v>143</v>
      </c>
      <c r="CL344" s="3" t="s">
        <v>143</v>
      </c>
      <c r="CM344" s="3" t="s">
        <v>143</v>
      </c>
      <c r="CN344" s="3" t="s">
        <v>143</v>
      </c>
      <c r="CO344" s="3" t="s">
        <v>143</v>
      </c>
      <c r="CP344" s="3" t="s">
        <v>143</v>
      </c>
      <c r="CQ344" s="3" t="s">
        <v>143</v>
      </c>
      <c r="CR344" s="3" t="s">
        <v>143</v>
      </c>
      <c r="CS344" s="3" t="s">
        <v>1</v>
      </c>
      <c r="CT344" s="3" t="s">
        <v>143</v>
      </c>
      <c r="CU344" s="3" t="s">
        <v>1</v>
      </c>
      <c r="CV344" s="3" t="s">
        <v>1985</v>
      </c>
      <c r="CW344" s="3" t="s">
        <v>143</v>
      </c>
      <c r="CX344" s="3" t="s">
        <v>316</v>
      </c>
      <c r="CY344" s="3" t="s">
        <v>166</v>
      </c>
      <c r="CZ344" s="3" t="s">
        <v>136</v>
      </c>
      <c r="DA344" s="3" t="s">
        <v>1986</v>
      </c>
      <c r="DB344" s="3" t="s">
        <v>143</v>
      </c>
      <c r="DC344" s="3" t="s">
        <v>143</v>
      </c>
      <c r="DD344" s="3" t="s">
        <v>2037</v>
      </c>
      <c r="DE344" s="3" t="s">
        <v>3601</v>
      </c>
      <c r="DF344" s="3" t="s">
        <v>571</v>
      </c>
      <c r="DG344" s="3" t="s">
        <v>143</v>
      </c>
      <c r="DH344" s="3" t="s">
        <v>143</v>
      </c>
      <c r="DI344" s="3" t="s">
        <v>143</v>
      </c>
    </row>
    <row r="345" spans="1:113" s="3" customFormat="1" hidden="1" x14ac:dyDescent="0.2">
      <c r="A345" s="73">
        <v>45383</v>
      </c>
      <c r="B345" s="3" t="s">
        <v>16</v>
      </c>
      <c r="C345" s="5">
        <v>131639</v>
      </c>
      <c r="D345" s="3" t="s">
        <v>9086</v>
      </c>
      <c r="E345" s="3" t="s">
        <v>164</v>
      </c>
      <c r="F345" s="7">
        <v>45404</v>
      </c>
      <c r="G345" s="3" t="s">
        <v>165</v>
      </c>
      <c r="H345" s="3" t="s">
        <v>166</v>
      </c>
      <c r="I345" s="8">
        <f t="shared" si="28"/>
        <v>610</v>
      </c>
      <c r="J345" s="95">
        <v>610</v>
      </c>
      <c r="K345" s="71">
        <f t="shared" si="25"/>
        <v>2.8381188204033757E-2</v>
      </c>
      <c r="L345" s="3" t="s">
        <v>1064</v>
      </c>
      <c r="M345" s="3" t="s">
        <v>129</v>
      </c>
      <c r="N345" s="3" t="s">
        <v>960</v>
      </c>
      <c r="O345" s="3" t="s">
        <v>9530</v>
      </c>
      <c r="P345" s="6" t="s">
        <v>9531</v>
      </c>
      <c r="Q345" s="3" t="s">
        <v>170</v>
      </c>
      <c r="R345" s="3" t="s">
        <v>9532</v>
      </c>
      <c r="S345" s="3" t="s">
        <v>398</v>
      </c>
      <c r="T345" s="3" t="s">
        <v>135</v>
      </c>
      <c r="U345" s="3" t="s">
        <v>135</v>
      </c>
      <c r="V345" s="3" t="s">
        <v>136</v>
      </c>
      <c r="W345" s="3" t="s">
        <v>137</v>
      </c>
      <c r="X345" s="3" t="s">
        <v>4880</v>
      </c>
      <c r="Y345" s="3" t="s">
        <v>9533</v>
      </c>
      <c r="Z345" s="3" t="s">
        <v>9534</v>
      </c>
      <c r="AA345" s="3" t="s">
        <v>139</v>
      </c>
      <c r="AB345" s="3" t="s">
        <v>140</v>
      </c>
      <c r="AC345" s="3" t="s">
        <v>5272</v>
      </c>
      <c r="AD345" s="3" t="s">
        <v>143</v>
      </c>
      <c r="AE345" s="3" t="s">
        <v>5272</v>
      </c>
      <c r="AF345" s="3" t="s">
        <v>143</v>
      </c>
      <c r="AG345" s="3" t="s">
        <v>235</v>
      </c>
      <c r="AH345" s="3" t="s">
        <v>141</v>
      </c>
      <c r="AI345" s="3" t="s">
        <v>143</v>
      </c>
      <c r="AJ345" s="3" t="s">
        <v>143</v>
      </c>
      <c r="AK345" s="3" t="s">
        <v>142</v>
      </c>
      <c r="AL345" s="3" t="s">
        <v>143</v>
      </c>
      <c r="AM345" s="3" t="s">
        <v>7822</v>
      </c>
      <c r="AN345" s="3" t="s">
        <v>174</v>
      </c>
      <c r="AO345" s="3" t="s">
        <v>9535</v>
      </c>
      <c r="AP345" s="3" t="s">
        <v>447</v>
      </c>
      <c r="AQ345" s="3" t="s">
        <v>9536</v>
      </c>
      <c r="AR345" s="3" t="s">
        <v>178</v>
      </c>
      <c r="AS345" s="3" t="s">
        <v>179</v>
      </c>
      <c r="AT345" s="3" t="s">
        <v>403</v>
      </c>
      <c r="AU345" s="3" t="s">
        <v>9537</v>
      </c>
      <c r="AV345" s="3" t="s">
        <v>145</v>
      </c>
      <c r="AW345" s="3" t="s">
        <v>146</v>
      </c>
      <c r="AX345" s="3" t="s">
        <v>972</v>
      </c>
      <c r="AY345" s="3" t="s">
        <v>148</v>
      </c>
      <c r="AZ345" s="3" t="s">
        <v>139</v>
      </c>
      <c r="BA345" s="3" t="s">
        <v>149</v>
      </c>
      <c r="BB345" s="3" t="s">
        <v>150</v>
      </c>
      <c r="BC345" s="3" t="s">
        <v>156</v>
      </c>
      <c r="BD345" s="3" t="s">
        <v>157</v>
      </c>
      <c r="BE345" s="3" t="s">
        <v>237</v>
      </c>
      <c r="BF345" s="3" t="s">
        <v>9534</v>
      </c>
      <c r="BG345" s="3" t="s">
        <v>5272</v>
      </c>
      <c r="BH345" s="3" t="s">
        <v>143</v>
      </c>
      <c r="BI345" s="3" t="s">
        <v>143</v>
      </c>
      <c r="BJ345" s="3" t="s">
        <v>143</v>
      </c>
      <c r="BK345" s="3" t="s">
        <v>136</v>
      </c>
      <c r="BL345" s="3" t="s">
        <v>143</v>
      </c>
      <c r="BM345" s="3" t="s">
        <v>160</v>
      </c>
      <c r="BN345" s="3" t="s">
        <v>160</v>
      </c>
      <c r="BO345" s="3" t="s">
        <v>143</v>
      </c>
      <c r="BP345" s="3" t="s">
        <v>143</v>
      </c>
      <c r="BQ345" s="3" t="s">
        <v>9538</v>
      </c>
      <c r="BR345" s="3" t="s">
        <v>5684</v>
      </c>
      <c r="BS345" s="3" t="s">
        <v>162</v>
      </c>
      <c r="BT345" s="3" t="s">
        <v>7822</v>
      </c>
      <c r="BU345" s="3" t="s">
        <v>7822</v>
      </c>
      <c r="BV345" s="3" t="s">
        <v>135</v>
      </c>
      <c r="BW345" s="3" t="s">
        <v>135</v>
      </c>
      <c r="BX345" s="3" t="s">
        <v>135</v>
      </c>
      <c r="BY345" s="3" t="s">
        <v>148</v>
      </c>
      <c r="BZ345" s="3" t="s">
        <v>9539</v>
      </c>
      <c r="CA345" s="3" t="s">
        <v>174</v>
      </c>
      <c r="CB345" s="3" t="s">
        <v>143</v>
      </c>
      <c r="CC345" s="3" t="s">
        <v>143</v>
      </c>
      <c r="CD345" s="3" t="s">
        <v>143</v>
      </c>
      <c r="CE345" s="3" t="s">
        <v>143</v>
      </c>
      <c r="CF345" s="3" t="s">
        <v>2261</v>
      </c>
      <c r="CG345" s="3" t="s">
        <v>2261</v>
      </c>
      <c r="CH345" s="3" t="s">
        <v>143</v>
      </c>
      <c r="CI345" s="3" t="s">
        <v>143</v>
      </c>
      <c r="CJ345" s="3" t="s">
        <v>5272</v>
      </c>
      <c r="CK345" s="3" t="s">
        <v>143</v>
      </c>
      <c r="CL345" s="3" t="s">
        <v>143</v>
      </c>
      <c r="CM345" s="3" t="s">
        <v>143</v>
      </c>
      <c r="CN345" s="3" t="s">
        <v>143</v>
      </c>
      <c r="CO345" s="3" t="s">
        <v>8264</v>
      </c>
      <c r="CP345" s="3" t="s">
        <v>143</v>
      </c>
      <c r="CQ345" s="3" t="s">
        <v>143</v>
      </c>
      <c r="CR345" s="3" t="s">
        <v>143</v>
      </c>
      <c r="CS345" s="3" t="s">
        <v>1</v>
      </c>
      <c r="CT345" s="3" t="s">
        <v>143</v>
      </c>
      <c r="CU345" s="3" t="s">
        <v>1</v>
      </c>
      <c r="CV345" s="3" t="s">
        <v>2092</v>
      </c>
      <c r="CW345" s="3" t="s">
        <v>143</v>
      </c>
      <c r="CX345" s="3" t="s">
        <v>1064</v>
      </c>
      <c r="CY345" s="3" t="s">
        <v>166</v>
      </c>
      <c r="CZ345" s="3" t="s">
        <v>136</v>
      </c>
      <c r="DA345" s="3" t="s">
        <v>1989</v>
      </c>
      <c r="DB345" s="3" t="s">
        <v>143</v>
      </c>
      <c r="DC345" s="3" t="s">
        <v>143</v>
      </c>
      <c r="DD345" s="3" t="s">
        <v>164</v>
      </c>
      <c r="DE345" s="3" t="s">
        <v>3601</v>
      </c>
      <c r="DF345" s="3" t="s">
        <v>571</v>
      </c>
      <c r="DG345" s="3" t="s">
        <v>143</v>
      </c>
      <c r="DH345" s="3" t="s">
        <v>8265</v>
      </c>
      <c r="DI345" s="3" t="s">
        <v>143</v>
      </c>
    </row>
    <row r="346" spans="1:113" s="3" customFormat="1" ht="25.5" hidden="1" x14ac:dyDescent="0.2">
      <c r="A346" s="73">
        <v>45383</v>
      </c>
      <c r="B346" s="3" t="s">
        <v>16</v>
      </c>
      <c r="C346" s="94">
        <v>131755</v>
      </c>
      <c r="D346" s="3" t="s">
        <v>8971</v>
      </c>
      <c r="E346" s="3" t="s">
        <v>5495</v>
      </c>
      <c r="F346" s="7">
        <v>45405</v>
      </c>
      <c r="G346" s="3" t="s">
        <v>165</v>
      </c>
      <c r="H346" s="3" t="s">
        <v>127</v>
      </c>
      <c r="I346" s="8">
        <f t="shared" si="28"/>
        <v>127.74</v>
      </c>
      <c r="J346" s="95">
        <v>127.74</v>
      </c>
      <c r="K346" s="71">
        <f t="shared" si="25"/>
        <v>5.9432999691529046E-3</v>
      </c>
      <c r="L346" s="3" t="s">
        <v>394</v>
      </c>
      <c r="M346" s="3" t="s">
        <v>7145</v>
      </c>
      <c r="N346" s="3" t="s">
        <v>1722</v>
      </c>
      <c r="O346" s="3" t="s">
        <v>960</v>
      </c>
      <c r="P346" s="6" t="s">
        <v>9540</v>
      </c>
      <c r="Q346" s="3" t="s">
        <v>132</v>
      </c>
      <c r="R346" s="3" t="s">
        <v>9541</v>
      </c>
      <c r="S346" s="3" t="s">
        <v>9542</v>
      </c>
      <c r="T346" s="3" t="s">
        <v>9543</v>
      </c>
      <c r="U346" s="3" t="s">
        <v>1856</v>
      </c>
      <c r="V346" s="3" t="s">
        <v>136</v>
      </c>
      <c r="W346" s="3" t="s">
        <v>137</v>
      </c>
      <c r="X346" s="3" t="s">
        <v>9544</v>
      </c>
      <c r="Y346" s="3" t="s">
        <v>9545</v>
      </c>
      <c r="Z346" s="3" t="s">
        <v>9546</v>
      </c>
      <c r="AA346" s="3" t="s">
        <v>139</v>
      </c>
      <c r="AB346" s="3" t="s">
        <v>323</v>
      </c>
      <c r="AC346" s="3" t="s">
        <v>5272</v>
      </c>
      <c r="AD346" s="3" t="s">
        <v>143</v>
      </c>
      <c r="AE346" s="3" t="s">
        <v>5272</v>
      </c>
      <c r="AF346" s="3" t="s">
        <v>143</v>
      </c>
      <c r="AG346" s="3" t="s">
        <v>235</v>
      </c>
      <c r="AH346" s="3" t="s">
        <v>141</v>
      </c>
      <c r="AI346" s="3" t="s">
        <v>143</v>
      </c>
      <c r="AJ346" s="3" t="s">
        <v>143</v>
      </c>
      <c r="AK346" s="3" t="s">
        <v>142</v>
      </c>
      <c r="AL346" s="3" t="s">
        <v>143</v>
      </c>
      <c r="AM346" s="3" t="s">
        <v>6620</v>
      </c>
      <c r="AN346" s="3" t="s">
        <v>143</v>
      </c>
      <c r="AO346" s="3" t="s">
        <v>145</v>
      </c>
      <c r="AP346" s="3" t="s">
        <v>146</v>
      </c>
      <c r="AQ346" s="3" t="s">
        <v>972</v>
      </c>
      <c r="AR346" s="3" t="s">
        <v>148</v>
      </c>
      <c r="AS346" s="3" t="s">
        <v>139</v>
      </c>
      <c r="AT346" s="3" t="s">
        <v>149</v>
      </c>
      <c r="AU346" s="3" t="s">
        <v>150</v>
      </c>
      <c r="AV346" s="3" t="s">
        <v>309</v>
      </c>
      <c r="AW346" s="3" t="s">
        <v>7035</v>
      </c>
      <c r="AX346" s="3" t="s">
        <v>309</v>
      </c>
      <c r="AY346" s="3" t="s">
        <v>148</v>
      </c>
      <c r="AZ346" s="3" t="s">
        <v>139</v>
      </c>
      <c r="BA346" s="3" t="s">
        <v>309</v>
      </c>
      <c r="BB346" s="3" t="s">
        <v>309</v>
      </c>
      <c r="BC346" s="3" t="s">
        <v>156</v>
      </c>
      <c r="BD346" s="3" t="s">
        <v>157</v>
      </c>
      <c r="BE346" s="3" t="s">
        <v>303</v>
      </c>
      <c r="BF346" s="3" t="s">
        <v>9546</v>
      </c>
      <c r="BG346" s="3" t="s">
        <v>5272</v>
      </c>
      <c r="BH346" s="3" t="s">
        <v>143</v>
      </c>
      <c r="BI346" s="3" t="s">
        <v>143</v>
      </c>
      <c r="BJ346" s="3" t="s">
        <v>143</v>
      </c>
      <c r="BK346" s="3" t="s">
        <v>136</v>
      </c>
      <c r="BL346" s="3" t="s">
        <v>143</v>
      </c>
      <c r="BM346" s="3" t="s">
        <v>1674</v>
      </c>
      <c r="BN346" s="3" t="s">
        <v>143</v>
      </c>
      <c r="BO346" s="3" t="s">
        <v>143</v>
      </c>
      <c r="BP346" s="3" t="s">
        <v>143</v>
      </c>
      <c r="BQ346" s="3" t="s">
        <v>338</v>
      </c>
      <c r="BR346" s="3" t="s">
        <v>5352</v>
      </c>
      <c r="BS346" s="3" t="s">
        <v>1608</v>
      </c>
      <c r="BT346" s="3" t="s">
        <v>9547</v>
      </c>
      <c r="BU346" s="3" t="s">
        <v>9547</v>
      </c>
      <c r="BV346" s="3" t="s">
        <v>1856</v>
      </c>
      <c r="BW346" s="3" t="s">
        <v>135</v>
      </c>
      <c r="BX346" s="3" t="s">
        <v>135</v>
      </c>
      <c r="BY346" s="3" t="s">
        <v>148</v>
      </c>
      <c r="BZ346" s="3" t="s">
        <v>9548</v>
      </c>
      <c r="CA346" s="3" t="s">
        <v>144</v>
      </c>
      <c r="CB346" s="3" t="s">
        <v>143</v>
      </c>
      <c r="CC346" s="3" t="s">
        <v>143</v>
      </c>
      <c r="CD346" s="3" t="s">
        <v>143</v>
      </c>
      <c r="CE346" s="3" t="s">
        <v>9540</v>
      </c>
      <c r="CF346" s="3" t="s">
        <v>9549</v>
      </c>
      <c r="CG346" s="3" t="s">
        <v>143</v>
      </c>
      <c r="CH346" s="3" t="s">
        <v>143</v>
      </c>
      <c r="CI346" s="3" t="s">
        <v>143</v>
      </c>
      <c r="CJ346" s="3" t="s">
        <v>5272</v>
      </c>
      <c r="CK346" s="3" t="s">
        <v>143</v>
      </c>
      <c r="CL346" s="3" t="s">
        <v>143</v>
      </c>
      <c r="CM346" s="3" t="s">
        <v>143</v>
      </c>
      <c r="CN346" s="3" t="s">
        <v>143</v>
      </c>
      <c r="CO346" s="3" t="s">
        <v>143</v>
      </c>
      <c r="CP346" s="3" t="s">
        <v>143</v>
      </c>
      <c r="CQ346" s="3" t="s">
        <v>143</v>
      </c>
      <c r="CR346" s="3" t="s">
        <v>143</v>
      </c>
      <c r="CS346" s="3" t="s">
        <v>1</v>
      </c>
      <c r="CT346" s="3" t="s">
        <v>143</v>
      </c>
      <c r="CU346" s="3" t="s">
        <v>1</v>
      </c>
      <c r="CV346" s="3" t="s">
        <v>1985</v>
      </c>
      <c r="CW346" s="3" t="s">
        <v>143</v>
      </c>
      <c r="CX346" s="3" t="s">
        <v>394</v>
      </c>
      <c r="CY346" s="3" t="s">
        <v>127</v>
      </c>
      <c r="CZ346" s="3" t="s">
        <v>136</v>
      </c>
      <c r="DA346" s="3" t="s">
        <v>1986</v>
      </c>
      <c r="DB346" s="3" t="s">
        <v>143</v>
      </c>
      <c r="DC346" s="3" t="s">
        <v>143</v>
      </c>
      <c r="DD346" s="3" t="s">
        <v>5495</v>
      </c>
      <c r="DE346" s="3" t="s">
        <v>3601</v>
      </c>
      <c r="DF346" s="3" t="s">
        <v>652</v>
      </c>
      <c r="DG346" s="3" t="s">
        <v>143</v>
      </c>
      <c r="DH346" s="3" t="s">
        <v>143</v>
      </c>
      <c r="DI346" s="3" t="s">
        <v>143</v>
      </c>
    </row>
    <row r="347" spans="1:113" s="3" customFormat="1" hidden="1" x14ac:dyDescent="0.2">
      <c r="A347" s="73">
        <v>45383</v>
      </c>
      <c r="B347" s="3" t="s">
        <v>12718</v>
      </c>
      <c r="C347" s="94">
        <v>131914</v>
      </c>
      <c r="D347" s="3" t="s">
        <v>9550</v>
      </c>
      <c r="E347" s="3" t="s">
        <v>364</v>
      </c>
      <c r="F347" s="7">
        <v>45405</v>
      </c>
      <c r="G347" s="3" t="s">
        <v>126</v>
      </c>
      <c r="H347" s="3" t="s">
        <v>166</v>
      </c>
      <c r="I347" s="95">
        <v>480</v>
      </c>
      <c r="J347" s="95">
        <v>480</v>
      </c>
      <c r="K347" s="71">
        <f t="shared" si="25"/>
        <v>2.233273825891181E-2</v>
      </c>
      <c r="L347" s="3" t="s">
        <v>374</v>
      </c>
      <c r="M347" s="3" t="s">
        <v>7145</v>
      </c>
      <c r="N347" s="3" t="s">
        <v>1065</v>
      </c>
      <c r="O347" s="3" t="s">
        <v>4338</v>
      </c>
      <c r="P347" s="6" t="s">
        <v>2118</v>
      </c>
      <c r="Q347" s="3" t="s">
        <v>530</v>
      </c>
      <c r="R347" s="3" t="s">
        <v>9551</v>
      </c>
      <c r="S347" s="3" t="s">
        <v>9552</v>
      </c>
      <c r="T347" s="3" t="s">
        <v>135</v>
      </c>
      <c r="U347" s="3" t="s">
        <v>135</v>
      </c>
      <c r="V347" s="3" t="s">
        <v>136</v>
      </c>
      <c r="W347" s="3" t="s">
        <v>137</v>
      </c>
      <c r="X347" s="3" t="s">
        <v>173</v>
      </c>
      <c r="Y347" s="3" t="s">
        <v>9553</v>
      </c>
      <c r="Z347" s="3" t="s">
        <v>9554</v>
      </c>
      <c r="AA347" s="3" t="s">
        <v>139</v>
      </c>
      <c r="AB347" s="3" t="s">
        <v>323</v>
      </c>
      <c r="AC347" s="3" t="s">
        <v>5272</v>
      </c>
      <c r="AD347" s="3" t="s">
        <v>143</v>
      </c>
      <c r="AE347" s="3" t="s">
        <v>5272</v>
      </c>
      <c r="AF347" s="3" t="s">
        <v>143</v>
      </c>
      <c r="AG347" s="3" t="s">
        <v>5974</v>
      </c>
      <c r="AH347" s="3" t="s">
        <v>141</v>
      </c>
      <c r="AI347" s="3" t="s">
        <v>143</v>
      </c>
      <c r="AJ347" s="3" t="s">
        <v>143</v>
      </c>
      <c r="AK347" s="3" t="s">
        <v>142</v>
      </c>
      <c r="AL347" s="3" t="s">
        <v>143</v>
      </c>
      <c r="AM347" s="3" t="s">
        <v>7390</v>
      </c>
      <c r="AN347" s="3" t="s">
        <v>143</v>
      </c>
      <c r="AO347" s="3" t="s">
        <v>4342</v>
      </c>
      <c r="AP347" s="3" t="s">
        <v>4342</v>
      </c>
      <c r="AQ347" s="3" t="s">
        <v>309</v>
      </c>
      <c r="AR347" s="3" t="s">
        <v>148</v>
      </c>
      <c r="AS347" s="3" t="s">
        <v>139</v>
      </c>
      <c r="AT347" s="3" t="s">
        <v>154</v>
      </c>
      <c r="AU347" s="3" t="s">
        <v>9555</v>
      </c>
      <c r="AV347" s="3" t="s">
        <v>631</v>
      </c>
      <c r="AW347" s="3" t="s">
        <v>632</v>
      </c>
      <c r="AX347" s="3" t="s">
        <v>1068</v>
      </c>
      <c r="AY347" s="3" t="s">
        <v>148</v>
      </c>
      <c r="AZ347" s="3" t="s">
        <v>139</v>
      </c>
      <c r="BA347" s="3" t="s">
        <v>149</v>
      </c>
      <c r="BB347" s="3" t="s">
        <v>634</v>
      </c>
      <c r="BC347" s="3" t="s">
        <v>156</v>
      </c>
      <c r="BD347" s="3" t="s">
        <v>157</v>
      </c>
      <c r="BE347" s="3" t="s">
        <v>303</v>
      </c>
      <c r="BF347" s="3" t="s">
        <v>9554</v>
      </c>
      <c r="BG347" s="3" t="s">
        <v>5272</v>
      </c>
      <c r="BH347" s="3" t="s">
        <v>143</v>
      </c>
      <c r="BI347" s="3" t="s">
        <v>143</v>
      </c>
      <c r="BJ347" s="3" t="s">
        <v>143</v>
      </c>
      <c r="BK347" s="3" t="s">
        <v>136</v>
      </c>
      <c r="BL347" s="3" t="s">
        <v>143</v>
      </c>
      <c r="BM347" s="3" t="s">
        <v>160</v>
      </c>
      <c r="BN347" s="3" t="s">
        <v>143</v>
      </c>
      <c r="BO347" s="3" t="s">
        <v>143</v>
      </c>
      <c r="BP347" s="3" t="s">
        <v>143</v>
      </c>
      <c r="BQ347" s="3" t="s">
        <v>9556</v>
      </c>
      <c r="BR347" s="3" t="s">
        <v>5352</v>
      </c>
      <c r="BS347" s="3" t="s">
        <v>1608</v>
      </c>
      <c r="BT347" s="3" t="s">
        <v>7390</v>
      </c>
      <c r="BU347" s="3" t="s">
        <v>7390</v>
      </c>
      <c r="BV347" s="3" t="s">
        <v>135</v>
      </c>
      <c r="BW347" s="3" t="s">
        <v>135</v>
      </c>
      <c r="BX347" s="3" t="s">
        <v>135</v>
      </c>
      <c r="BY347" s="3" t="s">
        <v>148</v>
      </c>
      <c r="BZ347" s="3" t="s">
        <v>8049</v>
      </c>
      <c r="CA347" s="3" t="s">
        <v>174</v>
      </c>
      <c r="CB347" s="3" t="s">
        <v>143</v>
      </c>
      <c r="CC347" s="3" t="s">
        <v>143</v>
      </c>
      <c r="CD347" s="3" t="s">
        <v>143</v>
      </c>
      <c r="CE347" s="3" t="s">
        <v>143</v>
      </c>
      <c r="CF347" s="3" t="s">
        <v>2261</v>
      </c>
      <c r="CG347" s="3" t="s">
        <v>143</v>
      </c>
      <c r="CH347" s="3" t="s">
        <v>143</v>
      </c>
      <c r="CI347" s="3" t="s">
        <v>143</v>
      </c>
      <c r="CJ347" s="3" t="s">
        <v>5272</v>
      </c>
      <c r="CK347" s="3" t="s">
        <v>143</v>
      </c>
      <c r="CL347" s="3" t="s">
        <v>143</v>
      </c>
      <c r="CM347" s="3" t="s">
        <v>143</v>
      </c>
      <c r="CN347" s="3" t="s">
        <v>143</v>
      </c>
      <c r="CO347" s="3" t="s">
        <v>143</v>
      </c>
      <c r="CP347" s="3" t="s">
        <v>143</v>
      </c>
      <c r="CQ347" s="3" t="s">
        <v>143</v>
      </c>
      <c r="CR347" s="3" t="s">
        <v>143</v>
      </c>
      <c r="CS347" s="3" t="s">
        <v>1</v>
      </c>
      <c r="CT347" s="3" t="s">
        <v>143</v>
      </c>
      <c r="CU347" s="3" t="s">
        <v>1</v>
      </c>
      <c r="CV347" s="3" t="s">
        <v>1985</v>
      </c>
      <c r="CW347" s="3" t="s">
        <v>143</v>
      </c>
      <c r="CX347" s="3" t="s">
        <v>374</v>
      </c>
      <c r="CY347" s="3" t="s">
        <v>166</v>
      </c>
      <c r="CZ347" s="3" t="s">
        <v>136</v>
      </c>
      <c r="DA347" s="3" t="s">
        <v>1989</v>
      </c>
      <c r="DB347" s="3" t="s">
        <v>143</v>
      </c>
      <c r="DC347" s="3" t="s">
        <v>143</v>
      </c>
      <c r="DD347" s="3" t="s">
        <v>364</v>
      </c>
      <c r="DE347" s="3" t="s">
        <v>3601</v>
      </c>
      <c r="DF347" s="3" t="s">
        <v>652</v>
      </c>
      <c r="DG347" s="3" t="s">
        <v>143</v>
      </c>
      <c r="DH347" s="3" t="s">
        <v>143</v>
      </c>
      <c r="DI347" s="3" t="s">
        <v>143</v>
      </c>
    </row>
    <row r="348" spans="1:113" s="3" customFormat="1" hidden="1" x14ac:dyDescent="0.2">
      <c r="A348" s="73">
        <v>45383</v>
      </c>
      <c r="B348" s="3" t="s">
        <v>12718</v>
      </c>
      <c r="C348" s="96">
        <v>131206</v>
      </c>
      <c r="D348" s="3" t="s">
        <v>8389</v>
      </c>
      <c r="E348" s="3" t="s">
        <v>364</v>
      </c>
      <c r="F348" s="7">
        <v>45405</v>
      </c>
      <c r="G348" s="3" t="s">
        <v>126</v>
      </c>
      <c r="H348" s="3" t="s">
        <v>166</v>
      </c>
      <c r="I348" s="95">
        <v>1131.48</v>
      </c>
      <c r="J348" s="95">
        <v>603</v>
      </c>
      <c r="K348" s="71">
        <f t="shared" si="25"/>
        <v>5.2643847260819859E-2</v>
      </c>
      <c r="L348" s="3" t="s">
        <v>953</v>
      </c>
      <c r="M348" s="3" t="s">
        <v>7145</v>
      </c>
      <c r="N348" s="3" t="s">
        <v>1065</v>
      </c>
      <c r="O348" s="3" t="s">
        <v>7581</v>
      </c>
      <c r="P348" s="6" t="s">
        <v>2118</v>
      </c>
      <c r="Q348" s="3" t="s">
        <v>2863</v>
      </c>
      <c r="R348" s="3" t="s">
        <v>9557</v>
      </c>
      <c r="S348" s="3" t="s">
        <v>7584</v>
      </c>
      <c r="T348" s="3" t="s">
        <v>135</v>
      </c>
      <c r="U348" s="3" t="s">
        <v>135</v>
      </c>
      <c r="V348" s="3" t="s">
        <v>506</v>
      </c>
      <c r="W348" s="3" t="s">
        <v>137</v>
      </c>
      <c r="X348" s="3" t="s">
        <v>173</v>
      </c>
      <c r="Y348" s="3" t="s">
        <v>9558</v>
      </c>
      <c r="Z348" s="3" t="s">
        <v>9559</v>
      </c>
      <c r="AA348" s="3" t="s">
        <v>139</v>
      </c>
      <c r="AB348" s="3" t="s">
        <v>226</v>
      </c>
      <c r="AC348" s="3" t="s">
        <v>5272</v>
      </c>
      <c r="AD348" s="3" t="s">
        <v>143</v>
      </c>
      <c r="AE348" s="3" t="s">
        <v>5272</v>
      </c>
      <c r="AF348" s="3" t="s">
        <v>143</v>
      </c>
      <c r="AG348" s="3" t="s">
        <v>5974</v>
      </c>
      <c r="AH348" s="3" t="s">
        <v>141</v>
      </c>
      <c r="AI348" s="3" t="s">
        <v>143</v>
      </c>
      <c r="AJ348" s="3" t="s">
        <v>143</v>
      </c>
      <c r="AK348" s="3" t="s">
        <v>207</v>
      </c>
      <c r="AL348" s="3" t="s">
        <v>8914</v>
      </c>
      <c r="AM348" s="3" t="s">
        <v>9560</v>
      </c>
      <c r="AN348" s="3" t="s">
        <v>143</v>
      </c>
      <c r="AO348" s="3" t="s">
        <v>7591</v>
      </c>
      <c r="AP348" s="3" t="s">
        <v>7592</v>
      </c>
      <c r="AQ348" s="3" t="s">
        <v>7593</v>
      </c>
      <c r="AR348" s="3" t="s">
        <v>230</v>
      </c>
      <c r="AS348" s="3" t="s">
        <v>231</v>
      </c>
      <c r="AT348" s="3" t="s">
        <v>7594</v>
      </c>
      <c r="AU348" s="3" t="s">
        <v>7595</v>
      </c>
      <c r="AV348" s="3" t="s">
        <v>631</v>
      </c>
      <c r="AW348" s="3" t="s">
        <v>632</v>
      </c>
      <c r="AX348" s="3" t="s">
        <v>1068</v>
      </c>
      <c r="AY348" s="3" t="s">
        <v>148</v>
      </c>
      <c r="AZ348" s="3" t="s">
        <v>139</v>
      </c>
      <c r="BA348" s="3" t="s">
        <v>149</v>
      </c>
      <c r="BB348" s="3" t="s">
        <v>634</v>
      </c>
      <c r="BC348" s="3" t="s">
        <v>156</v>
      </c>
      <c r="BD348" s="3" t="s">
        <v>157</v>
      </c>
      <c r="BE348" s="3" t="s">
        <v>237</v>
      </c>
      <c r="BF348" s="3" t="s">
        <v>9559</v>
      </c>
      <c r="BG348" s="3" t="s">
        <v>5272</v>
      </c>
      <c r="BH348" s="3" t="s">
        <v>143</v>
      </c>
      <c r="BI348" s="3" t="s">
        <v>143</v>
      </c>
      <c r="BJ348" s="3" t="s">
        <v>143</v>
      </c>
      <c r="BK348" s="3" t="s">
        <v>506</v>
      </c>
      <c r="BL348" s="3" t="s">
        <v>143</v>
      </c>
      <c r="BM348" s="3" t="s">
        <v>160</v>
      </c>
      <c r="BN348" s="3" t="s">
        <v>143</v>
      </c>
      <c r="BO348" s="3" t="s">
        <v>364</v>
      </c>
      <c r="BP348" s="3" t="s">
        <v>143</v>
      </c>
      <c r="BQ348" s="3" t="s">
        <v>9561</v>
      </c>
      <c r="BR348" s="3" t="s">
        <v>5684</v>
      </c>
      <c r="BS348" s="3" t="s">
        <v>162</v>
      </c>
      <c r="BT348" s="3" t="s">
        <v>9560</v>
      </c>
      <c r="BU348" s="3" t="s">
        <v>9560</v>
      </c>
      <c r="BV348" s="3" t="s">
        <v>135</v>
      </c>
      <c r="BW348" s="3" t="s">
        <v>135</v>
      </c>
      <c r="BX348" s="3" t="s">
        <v>135</v>
      </c>
      <c r="BY348" s="3" t="s">
        <v>148</v>
      </c>
      <c r="BZ348" s="3" t="s">
        <v>6846</v>
      </c>
      <c r="CA348" s="3" t="s">
        <v>174</v>
      </c>
      <c r="CB348" s="3" t="s">
        <v>143</v>
      </c>
      <c r="CC348" s="3" t="s">
        <v>143</v>
      </c>
      <c r="CD348" s="3" t="s">
        <v>143</v>
      </c>
      <c r="CE348" s="3" t="s">
        <v>9562</v>
      </c>
      <c r="CF348" s="3" t="s">
        <v>2261</v>
      </c>
      <c r="CG348" s="3" t="s">
        <v>143</v>
      </c>
      <c r="CH348" s="3" t="s">
        <v>143</v>
      </c>
      <c r="CI348" s="3" t="s">
        <v>143</v>
      </c>
      <c r="CJ348" s="3" t="s">
        <v>5272</v>
      </c>
      <c r="CK348" s="3" t="s">
        <v>143</v>
      </c>
      <c r="CL348" s="3" t="s">
        <v>143</v>
      </c>
      <c r="CM348" s="3" t="s">
        <v>143</v>
      </c>
      <c r="CN348" s="3" t="s">
        <v>143</v>
      </c>
      <c r="CO348" s="3" t="s">
        <v>6492</v>
      </c>
      <c r="CP348" s="3" t="s">
        <v>143</v>
      </c>
      <c r="CQ348" s="3" t="s">
        <v>143</v>
      </c>
      <c r="CR348" s="3" t="s">
        <v>143</v>
      </c>
      <c r="CS348" s="3" t="s">
        <v>1</v>
      </c>
      <c r="CT348" s="3" t="s">
        <v>143</v>
      </c>
      <c r="CU348" s="3" t="s">
        <v>1</v>
      </c>
      <c r="CV348" s="3" t="s">
        <v>2092</v>
      </c>
      <c r="CW348" s="3" t="s">
        <v>143</v>
      </c>
      <c r="CX348" s="3" t="s">
        <v>953</v>
      </c>
      <c r="CY348" s="3" t="s">
        <v>166</v>
      </c>
      <c r="CZ348" s="3" t="s">
        <v>506</v>
      </c>
      <c r="DA348" s="3" t="s">
        <v>2007</v>
      </c>
      <c r="DB348" s="3" t="s">
        <v>143</v>
      </c>
      <c r="DC348" s="3" t="s">
        <v>143</v>
      </c>
      <c r="DD348" s="3" t="s">
        <v>364</v>
      </c>
      <c r="DE348" s="3" t="s">
        <v>3601</v>
      </c>
      <c r="DF348" s="3" t="s">
        <v>652</v>
      </c>
      <c r="DG348" s="3" t="s">
        <v>143</v>
      </c>
      <c r="DH348" s="3" t="s">
        <v>7599</v>
      </c>
      <c r="DI348" s="3" t="s">
        <v>143</v>
      </c>
    </row>
    <row r="349" spans="1:113" s="3" customFormat="1" hidden="1" x14ac:dyDescent="0.2">
      <c r="A349" s="73">
        <v>45383</v>
      </c>
      <c r="B349" s="3" t="s">
        <v>15606</v>
      </c>
      <c r="C349" s="5">
        <v>132018</v>
      </c>
      <c r="D349" s="3" t="s">
        <v>9241</v>
      </c>
      <c r="E349" s="3" t="s">
        <v>164</v>
      </c>
      <c r="F349" s="7">
        <v>45406</v>
      </c>
      <c r="G349" s="3" t="s">
        <v>165</v>
      </c>
      <c r="H349" s="3" t="s">
        <v>166</v>
      </c>
      <c r="I349" s="95">
        <v>183.54</v>
      </c>
      <c r="J349" s="95">
        <v>183.54</v>
      </c>
      <c r="K349" s="71">
        <f t="shared" si="25"/>
        <v>8.5394807917514026E-3</v>
      </c>
      <c r="L349" s="3" t="s">
        <v>316</v>
      </c>
      <c r="M349" s="3" t="s">
        <v>7145</v>
      </c>
      <c r="N349" s="3" t="s">
        <v>1151</v>
      </c>
      <c r="O349" s="3" t="s">
        <v>9563</v>
      </c>
      <c r="P349" s="6" t="s">
        <v>6896</v>
      </c>
      <c r="Q349" s="3" t="s">
        <v>663</v>
      </c>
      <c r="R349" s="3" t="s">
        <v>9564</v>
      </c>
      <c r="S349" s="3" t="s">
        <v>9565</v>
      </c>
      <c r="T349" s="3" t="s">
        <v>135</v>
      </c>
      <c r="U349" s="3" t="s">
        <v>135</v>
      </c>
      <c r="V349" s="3" t="s">
        <v>136</v>
      </c>
      <c r="W349" s="3" t="s">
        <v>137</v>
      </c>
      <c r="X349" s="3" t="s">
        <v>322</v>
      </c>
      <c r="Y349" s="3" t="s">
        <v>9566</v>
      </c>
      <c r="Z349" s="3" t="s">
        <v>9567</v>
      </c>
      <c r="AA349" s="3" t="s">
        <v>139</v>
      </c>
      <c r="AB349" s="3" t="s">
        <v>323</v>
      </c>
      <c r="AC349" s="3" t="s">
        <v>5272</v>
      </c>
      <c r="AD349" s="3" t="s">
        <v>143</v>
      </c>
      <c r="AE349" s="3" t="s">
        <v>9568</v>
      </c>
      <c r="AF349" s="3" t="s">
        <v>143</v>
      </c>
      <c r="AG349" s="3" t="s">
        <v>235</v>
      </c>
      <c r="AH349" s="3" t="s">
        <v>141</v>
      </c>
      <c r="AI349" s="3" t="s">
        <v>143</v>
      </c>
      <c r="AJ349" s="3" t="s">
        <v>9569</v>
      </c>
      <c r="AK349" s="3" t="s">
        <v>207</v>
      </c>
      <c r="AL349" s="3" t="s">
        <v>143</v>
      </c>
      <c r="AM349" s="3" t="s">
        <v>9569</v>
      </c>
      <c r="AN349" s="3" t="s">
        <v>144</v>
      </c>
      <c r="AO349" s="3" t="s">
        <v>9570</v>
      </c>
      <c r="AP349" s="3" t="s">
        <v>9571</v>
      </c>
      <c r="AQ349" s="3" t="s">
        <v>309</v>
      </c>
      <c r="AR349" s="3" t="s">
        <v>148</v>
      </c>
      <c r="AS349" s="3" t="s">
        <v>139</v>
      </c>
      <c r="AT349" s="3" t="s">
        <v>667</v>
      </c>
      <c r="AU349" s="3" t="s">
        <v>9572</v>
      </c>
      <c r="AV349" s="3" t="s">
        <v>145</v>
      </c>
      <c r="AW349" s="3" t="s">
        <v>146</v>
      </c>
      <c r="AX349" s="3" t="s">
        <v>1154</v>
      </c>
      <c r="AY349" s="3" t="s">
        <v>148</v>
      </c>
      <c r="AZ349" s="3" t="s">
        <v>139</v>
      </c>
      <c r="BA349" s="3" t="s">
        <v>149</v>
      </c>
      <c r="BB349" s="3" t="s">
        <v>150</v>
      </c>
      <c r="BC349" s="3" t="s">
        <v>156</v>
      </c>
      <c r="BD349" s="3" t="s">
        <v>157</v>
      </c>
      <c r="BE349" s="3" t="s">
        <v>303</v>
      </c>
      <c r="BF349" s="3" t="s">
        <v>9567</v>
      </c>
      <c r="BG349" s="3" t="s">
        <v>5272</v>
      </c>
      <c r="BH349" s="3" t="s">
        <v>663</v>
      </c>
      <c r="BI349" s="3" t="s">
        <v>143</v>
      </c>
      <c r="BJ349" s="3" t="s">
        <v>143</v>
      </c>
      <c r="BK349" s="3" t="s">
        <v>136</v>
      </c>
      <c r="BL349" s="3" t="s">
        <v>143</v>
      </c>
      <c r="BM349" s="3" t="s">
        <v>1674</v>
      </c>
      <c r="BN349" s="3" t="s">
        <v>1674</v>
      </c>
      <c r="BO349" s="3" t="s">
        <v>143</v>
      </c>
      <c r="BP349" s="3" t="s">
        <v>143</v>
      </c>
      <c r="BQ349" s="3" t="s">
        <v>713</v>
      </c>
      <c r="BR349" s="3" t="s">
        <v>5352</v>
      </c>
      <c r="BS349" s="3" t="s">
        <v>1608</v>
      </c>
      <c r="BT349" s="3" t="s">
        <v>9568</v>
      </c>
      <c r="BU349" s="3" t="s">
        <v>9568</v>
      </c>
      <c r="BV349" s="3" t="s">
        <v>135</v>
      </c>
      <c r="BW349" s="3" t="s">
        <v>135</v>
      </c>
      <c r="BX349" s="3" t="s">
        <v>135</v>
      </c>
      <c r="BY349" s="3" t="s">
        <v>148</v>
      </c>
      <c r="BZ349" s="3" t="s">
        <v>9573</v>
      </c>
      <c r="CA349" s="3" t="s">
        <v>144</v>
      </c>
      <c r="CB349" s="3" t="s">
        <v>143</v>
      </c>
      <c r="CC349" s="3" t="s">
        <v>143</v>
      </c>
      <c r="CD349" s="3" t="s">
        <v>143</v>
      </c>
      <c r="CE349" s="3" t="s">
        <v>9574</v>
      </c>
      <c r="CF349" s="3" t="s">
        <v>9549</v>
      </c>
      <c r="CG349" s="3" t="s">
        <v>9549</v>
      </c>
      <c r="CH349" s="3" t="s">
        <v>143</v>
      </c>
      <c r="CI349" s="3" t="s">
        <v>143</v>
      </c>
      <c r="CJ349" s="3" t="s">
        <v>5272</v>
      </c>
      <c r="CK349" s="3" t="s">
        <v>143</v>
      </c>
      <c r="CL349" s="3" t="s">
        <v>143</v>
      </c>
      <c r="CM349" s="3" t="s">
        <v>143</v>
      </c>
      <c r="CN349" s="3" t="s">
        <v>143</v>
      </c>
      <c r="CO349" s="3" t="s">
        <v>143</v>
      </c>
      <c r="CP349" s="3" t="s">
        <v>143</v>
      </c>
      <c r="CQ349" s="3" t="s">
        <v>143</v>
      </c>
      <c r="CR349" s="3" t="s">
        <v>143</v>
      </c>
      <c r="CS349" s="3" t="s">
        <v>1</v>
      </c>
      <c r="CT349" s="3" t="s">
        <v>143</v>
      </c>
      <c r="CU349" s="3" t="s">
        <v>1</v>
      </c>
      <c r="CV349" s="3" t="s">
        <v>1985</v>
      </c>
      <c r="CW349" s="3" t="s">
        <v>1985</v>
      </c>
      <c r="CX349" s="3" t="s">
        <v>316</v>
      </c>
      <c r="CY349" s="3" t="s">
        <v>166</v>
      </c>
      <c r="CZ349" s="3" t="s">
        <v>136</v>
      </c>
      <c r="DA349" s="3" t="s">
        <v>1986</v>
      </c>
      <c r="DB349" s="3" t="s">
        <v>143</v>
      </c>
      <c r="DC349" s="3" t="s">
        <v>143</v>
      </c>
      <c r="DD349" s="3" t="s">
        <v>164</v>
      </c>
      <c r="DE349" s="3" t="s">
        <v>3601</v>
      </c>
      <c r="DF349" s="3" t="s">
        <v>6915</v>
      </c>
      <c r="DG349" s="3" t="s">
        <v>143</v>
      </c>
      <c r="DH349" s="3" t="s">
        <v>143</v>
      </c>
      <c r="DI349" s="3" t="s">
        <v>143</v>
      </c>
    </row>
    <row r="350" spans="1:113" s="3" customFormat="1" hidden="1" x14ac:dyDescent="0.2">
      <c r="A350" s="73">
        <v>45383</v>
      </c>
      <c r="B350" s="3" t="s">
        <v>15606</v>
      </c>
      <c r="C350" s="5">
        <v>132162</v>
      </c>
      <c r="D350" s="3" t="s">
        <v>9241</v>
      </c>
      <c r="E350" s="3" t="s">
        <v>164</v>
      </c>
      <c r="F350" s="7">
        <v>45406</v>
      </c>
      <c r="G350" s="3" t="s">
        <v>165</v>
      </c>
      <c r="H350" s="3" t="s">
        <v>166</v>
      </c>
      <c r="I350" s="95">
        <v>87</v>
      </c>
      <c r="J350" s="95">
        <v>87</v>
      </c>
      <c r="K350" s="71">
        <f t="shared" si="25"/>
        <v>4.0478088094277652E-3</v>
      </c>
      <c r="L350" s="3" t="s">
        <v>316</v>
      </c>
      <c r="M350" s="3" t="s">
        <v>7145</v>
      </c>
      <c r="N350" s="3" t="s">
        <v>1151</v>
      </c>
      <c r="O350" s="3" t="s">
        <v>318</v>
      </c>
      <c r="P350" s="6" t="s">
        <v>6896</v>
      </c>
      <c r="Q350" s="3" t="s">
        <v>170</v>
      </c>
      <c r="R350" s="3" t="s">
        <v>9575</v>
      </c>
      <c r="S350" s="3" t="s">
        <v>9576</v>
      </c>
      <c r="T350" s="3" t="s">
        <v>135</v>
      </c>
      <c r="U350" s="3" t="s">
        <v>135</v>
      </c>
      <c r="V350" s="3" t="s">
        <v>136</v>
      </c>
      <c r="W350" s="3" t="s">
        <v>137</v>
      </c>
      <c r="X350" s="3" t="s">
        <v>322</v>
      </c>
      <c r="Y350" s="3" t="s">
        <v>9577</v>
      </c>
      <c r="Z350" s="3" t="s">
        <v>9578</v>
      </c>
      <c r="AA350" s="3" t="s">
        <v>139</v>
      </c>
      <c r="AB350" s="3" t="s">
        <v>323</v>
      </c>
      <c r="AC350" s="3" t="s">
        <v>5272</v>
      </c>
      <c r="AD350" s="3" t="s">
        <v>143</v>
      </c>
      <c r="AE350" s="3" t="s">
        <v>9579</v>
      </c>
      <c r="AF350" s="3" t="s">
        <v>143</v>
      </c>
      <c r="AG350" s="3" t="s">
        <v>235</v>
      </c>
      <c r="AH350" s="3" t="s">
        <v>141</v>
      </c>
      <c r="AI350" s="3" t="s">
        <v>143</v>
      </c>
      <c r="AJ350" s="3" t="s">
        <v>9579</v>
      </c>
      <c r="AK350" s="3" t="s">
        <v>207</v>
      </c>
      <c r="AL350" s="3" t="s">
        <v>143</v>
      </c>
      <c r="AM350" s="3" t="s">
        <v>9579</v>
      </c>
      <c r="AN350" s="3" t="s">
        <v>174</v>
      </c>
      <c r="AO350" s="3" t="s">
        <v>324</v>
      </c>
      <c r="AP350" s="3" t="s">
        <v>325</v>
      </c>
      <c r="AQ350" s="3" t="s">
        <v>326</v>
      </c>
      <c r="AR350" s="3" t="s">
        <v>178</v>
      </c>
      <c r="AS350" s="3" t="s">
        <v>179</v>
      </c>
      <c r="AT350" s="3" t="s">
        <v>327</v>
      </c>
      <c r="AU350" s="3" t="s">
        <v>328</v>
      </c>
      <c r="AV350" s="3" t="s">
        <v>145</v>
      </c>
      <c r="AW350" s="3" t="s">
        <v>146</v>
      </c>
      <c r="AX350" s="3" t="s">
        <v>1154</v>
      </c>
      <c r="AY350" s="3" t="s">
        <v>148</v>
      </c>
      <c r="AZ350" s="3" t="s">
        <v>139</v>
      </c>
      <c r="BA350" s="3" t="s">
        <v>149</v>
      </c>
      <c r="BB350" s="3" t="s">
        <v>150</v>
      </c>
      <c r="BC350" s="3" t="s">
        <v>156</v>
      </c>
      <c r="BD350" s="3" t="s">
        <v>157</v>
      </c>
      <c r="BE350" s="3" t="s">
        <v>303</v>
      </c>
      <c r="BF350" s="3" t="s">
        <v>9578</v>
      </c>
      <c r="BG350" s="3" t="s">
        <v>5272</v>
      </c>
      <c r="BH350" s="3" t="s">
        <v>170</v>
      </c>
      <c r="BI350" s="3" t="s">
        <v>9580</v>
      </c>
      <c r="BJ350" s="3" t="s">
        <v>143</v>
      </c>
      <c r="BK350" s="3" t="s">
        <v>136</v>
      </c>
      <c r="BL350" s="3" t="s">
        <v>143</v>
      </c>
      <c r="BM350" s="3" t="s">
        <v>160</v>
      </c>
      <c r="BN350" s="3" t="s">
        <v>160</v>
      </c>
      <c r="BO350" s="3" t="s">
        <v>143</v>
      </c>
      <c r="BP350" s="3" t="s">
        <v>143</v>
      </c>
      <c r="BQ350" s="3" t="s">
        <v>3313</v>
      </c>
      <c r="BR350" s="3" t="s">
        <v>5352</v>
      </c>
      <c r="BS350" s="3" t="s">
        <v>1608</v>
      </c>
      <c r="BT350" s="3" t="s">
        <v>9579</v>
      </c>
      <c r="BU350" s="3" t="s">
        <v>9579</v>
      </c>
      <c r="BV350" s="3" t="s">
        <v>135</v>
      </c>
      <c r="BW350" s="3" t="s">
        <v>135</v>
      </c>
      <c r="BX350" s="3" t="s">
        <v>135</v>
      </c>
      <c r="BY350" s="3" t="s">
        <v>148</v>
      </c>
      <c r="BZ350" s="3" t="s">
        <v>9255</v>
      </c>
      <c r="CA350" s="3" t="s">
        <v>174</v>
      </c>
      <c r="CB350" s="3" t="s">
        <v>143</v>
      </c>
      <c r="CC350" s="3" t="s">
        <v>143</v>
      </c>
      <c r="CD350" s="3" t="s">
        <v>143</v>
      </c>
      <c r="CE350" s="3" t="s">
        <v>9256</v>
      </c>
      <c r="CF350" s="3" t="s">
        <v>2261</v>
      </c>
      <c r="CG350" s="3" t="s">
        <v>2261</v>
      </c>
      <c r="CH350" s="3" t="s">
        <v>143</v>
      </c>
      <c r="CI350" s="3" t="s">
        <v>143</v>
      </c>
      <c r="CJ350" s="3" t="s">
        <v>5272</v>
      </c>
      <c r="CK350" s="3" t="s">
        <v>143</v>
      </c>
      <c r="CL350" s="3" t="s">
        <v>143</v>
      </c>
      <c r="CM350" s="3" t="s">
        <v>143</v>
      </c>
      <c r="CN350" s="3" t="s">
        <v>143</v>
      </c>
      <c r="CO350" s="3" t="s">
        <v>143</v>
      </c>
      <c r="CP350" s="3" t="s">
        <v>143</v>
      </c>
      <c r="CQ350" s="3" t="s">
        <v>143</v>
      </c>
      <c r="CR350" s="3" t="s">
        <v>143</v>
      </c>
      <c r="CS350" s="3" t="s">
        <v>1</v>
      </c>
      <c r="CT350" s="3" t="s">
        <v>143</v>
      </c>
      <c r="CU350" s="3" t="s">
        <v>1</v>
      </c>
      <c r="CV350" s="3" t="s">
        <v>1985</v>
      </c>
      <c r="CW350" s="3" t="s">
        <v>1985</v>
      </c>
      <c r="CX350" s="3" t="s">
        <v>316</v>
      </c>
      <c r="CY350" s="3" t="s">
        <v>166</v>
      </c>
      <c r="CZ350" s="3" t="s">
        <v>136</v>
      </c>
      <c r="DA350" s="3" t="s">
        <v>1986</v>
      </c>
      <c r="DB350" s="3" t="s">
        <v>143</v>
      </c>
      <c r="DC350" s="3" t="s">
        <v>143</v>
      </c>
      <c r="DD350" s="3" t="s">
        <v>164</v>
      </c>
      <c r="DE350" s="3" t="s">
        <v>3601</v>
      </c>
      <c r="DF350" s="3" t="s">
        <v>6915</v>
      </c>
      <c r="DG350" s="3" t="s">
        <v>143</v>
      </c>
      <c r="DH350" s="3" t="s">
        <v>143</v>
      </c>
      <c r="DI350" s="3" t="s">
        <v>143</v>
      </c>
    </row>
    <row r="351" spans="1:113" s="3" customFormat="1" hidden="1" x14ac:dyDescent="0.2">
      <c r="A351" s="73">
        <v>45383</v>
      </c>
      <c r="B351" s="3" t="s">
        <v>15606</v>
      </c>
      <c r="C351" s="5">
        <v>132171</v>
      </c>
      <c r="D351" s="3" t="s">
        <v>9241</v>
      </c>
      <c r="E351" s="3" t="s">
        <v>2037</v>
      </c>
      <c r="F351" s="7">
        <v>45406</v>
      </c>
      <c r="G351" s="3" t="s">
        <v>165</v>
      </c>
      <c r="H351" s="3" t="s">
        <v>166</v>
      </c>
      <c r="I351" s="95">
        <v>699</v>
      </c>
      <c r="J351" s="95">
        <v>699</v>
      </c>
      <c r="K351" s="71">
        <f t="shared" si="25"/>
        <v>3.2522050089540323E-2</v>
      </c>
      <c r="L351" s="3" t="s">
        <v>316</v>
      </c>
      <c r="M351" s="3" t="s">
        <v>7145</v>
      </c>
      <c r="N351" s="3" t="s">
        <v>960</v>
      </c>
      <c r="O351" s="3" t="s">
        <v>9581</v>
      </c>
      <c r="P351" s="6" t="s">
        <v>8646</v>
      </c>
      <c r="Q351" s="3" t="s">
        <v>2863</v>
      </c>
      <c r="R351" s="3" t="s">
        <v>9582</v>
      </c>
      <c r="S351" s="3" t="s">
        <v>9583</v>
      </c>
      <c r="T351" s="3" t="s">
        <v>135</v>
      </c>
      <c r="U351" s="3" t="s">
        <v>135</v>
      </c>
      <c r="V351" s="3" t="s">
        <v>136</v>
      </c>
      <c r="W351" s="3" t="s">
        <v>137</v>
      </c>
      <c r="X351" s="3" t="s">
        <v>2483</v>
      </c>
      <c r="Y351" s="3" t="s">
        <v>9584</v>
      </c>
      <c r="Z351" s="3" t="s">
        <v>9585</v>
      </c>
      <c r="AA351" s="3" t="s">
        <v>139</v>
      </c>
      <c r="AB351" s="3" t="s">
        <v>323</v>
      </c>
      <c r="AC351" s="3" t="s">
        <v>5272</v>
      </c>
      <c r="AD351" s="3" t="s">
        <v>143</v>
      </c>
      <c r="AE351" s="3" t="s">
        <v>9586</v>
      </c>
      <c r="AF351" s="3" t="s">
        <v>143</v>
      </c>
      <c r="AG351" s="3" t="s">
        <v>235</v>
      </c>
      <c r="AH351" s="3" t="s">
        <v>141</v>
      </c>
      <c r="AI351" s="3" t="s">
        <v>143</v>
      </c>
      <c r="AJ351" s="3" t="s">
        <v>9586</v>
      </c>
      <c r="AK351" s="3" t="s">
        <v>207</v>
      </c>
      <c r="AL351" s="3" t="s">
        <v>143</v>
      </c>
      <c r="AM351" s="3" t="s">
        <v>9586</v>
      </c>
      <c r="AN351" s="3" t="s">
        <v>174</v>
      </c>
      <c r="AO351" s="3" t="s">
        <v>1409</v>
      </c>
      <c r="AP351" s="3" t="s">
        <v>1410</v>
      </c>
      <c r="AQ351" s="3" t="s">
        <v>9587</v>
      </c>
      <c r="AR351" s="3" t="s">
        <v>1412</v>
      </c>
      <c r="AS351" s="3" t="s">
        <v>231</v>
      </c>
      <c r="AT351" s="3" t="s">
        <v>1413</v>
      </c>
      <c r="AU351" s="3" t="s">
        <v>1414</v>
      </c>
      <c r="AV351" s="3" t="s">
        <v>145</v>
      </c>
      <c r="AW351" s="3" t="s">
        <v>146</v>
      </c>
      <c r="AX351" s="3" t="s">
        <v>972</v>
      </c>
      <c r="AY351" s="3" t="s">
        <v>148</v>
      </c>
      <c r="AZ351" s="3" t="s">
        <v>139</v>
      </c>
      <c r="BA351" s="3" t="s">
        <v>149</v>
      </c>
      <c r="BB351" s="3" t="s">
        <v>150</v>
      </c>
      <c r="BC351" s="3" t="s">
        <v>156</v>
      </c>
      <c r="BD351" s="3" t="s">
        <v>157</v>
      </c>
      <c r="BE351" s="3" t="s">
        <v>237</v>
      </c>
      <c r="BF351" s="3" t="s">
        <v>9585</v>
      </c>
      <c r="BG351" s="3" t="s">
        <v>5272</v>
      </c>
      <c r="BH351" s="3" t="s">
        <v>2863</v>
      </c>
      <c r="BI351" s="3" t="s">
        <v>143</v>
      </c>
      <c r="BJ351" s="3" t="s">
        <v>143</v>
      </c>
      <c r="BK351" s="3" t="s">
        <v>136</v>
      </c>
      <c r="BL351" s="3" t="s">
        <v>143</v>
      </c>
      <c r="BM351" s="3" t="s">
        <v>160</v>
      </c>
      <c r="BN351" s="3" t="s">
        <v>160</v>
      </c>
      <c r="BO351" s="3" t="s">
        <v>143</v>
      </c>
      <c r="BP351" s="3" t="s">
        <v>143</v>
      </c>
      <c r="BQ351" s="3" t="s">
        <v>9588</v>
      </c>
      <c r="BR351" s="3" t="s">
        <v>5684</v>
      </c>
      <c r="BS351" s="3" t="s">
        <v>162</v>
      </c>
      <c r="BT351" s="3" t="s">
        <v>9586</v>
      </c>
      <c r="BU351" s="3" t="s">
        <v>9586</v>
      </c>
      <c r="BV351" s="3" t="s">
        <v>135</v>
      </c>
      <c r="BW351" s="3" t="s">
        <v>135</v>
      </c>
      <c r="BX351" s="3" t="s">
        <v>135</v>
      </c>
      <c r="BY351" s="3" t="s">
        <v>148</v>
      </c>
      <c r="BZ351" s="3" t="s">
        <v>5085</v>
      </c>
      <c r="CA351" s="3" t="s">
        <v>174</v>
      </c>
      <c r="CB351" s="3" t="s">
        <v>143</v>
      </c>
      <c r="CC351" s="3" t="s">
        <v>143</v>
      </c>
      <c r="CD351" s="3" t="s">
        <v>143</v>
      </c>
      <c r="CE351" s="3" t="s">
        <v>9589</v>
      </c>
      <c r="CF351" s="3" t="s">
        <v>2261</v>
      </c>
      <c r="CG351" s="3" t="s">
        <v>2261</v>
      </c>
      <c r="CH351" s="3" t="s">
        <v>143</v>
      </c>
      <c r="CI351" s="3" t="s">
        <v>143</v>
      </c>
      <c r="CJ351" s="3" t="s">
        <v>5272</v>
      </c>
      <c r="CK351" s="3" t="s">
        <v>143</v>
      </c>
      <c r="CL351" s="3" t="s">
        <v>143</v>
      </c>
      <c r="CM351" s="3" t="s">
        <v>143</v>
      </c>
      <c r="CN351" s="3" t="s">
        <v>143</v>
      </c>
      <c r="CO351" s="3" t="s">
        <v>143</v>
      </c>
      <c r="CP351" s="3" t="s">
        <v>143</v>
      </c>
      <c r="CQ351" s="3" t="s">
        <v>143</v>
      </c>
      <c r="CR351" s="3" t="s">
        <v>143</v>
      </c>
      <c r="CS351" s="3" t="s">
        <v>1</v>
      </c>
      <c r="CT351" s="3" t="s">
        <v>143</v>
      </c>
      <c r="CU351" s="3" t="s">
        <v>1</v>
      </c>
      <c r="CV351" s="3" t="s">
        <v>2092</v>
      </c>
      <c r="CW351" s="3" t="s">
        <v>2092</v>
      </c>
      <c r="CX351" s="3" t="s">
        <v>316</v>
      </c>
      <c r="CY351" s="3" t="s">
        <v>166</v>
      </c>
      <c r="CZ351" s="3" t="s">
        <v>136</v>
      </c>
      <c r="DA351" s="3" t="s">
        <v>1989</v>
      </c>
      <c r="DB351" s="3" t="s">
        <v>143</v>
      </c>
      <c r="DC351" s="3" t="s">
        <v>143</v>
      </c>
      <c r="DD351" s="3" t="s">
        <v>2037</v>
      </c>
      <c r="DE351" s="3" t="s">
        <v>3601</v>
      </c>
      <c r="DF351" s="3" t="s">
        <v>6915</v>
      </c>
      <c r="DG351" s="3" t="s">
        <v>143</v>
      </c>
      <c r="DH351" s="3" t="s">
        <v>143</v>
      </c>
      <c r="DI351" s="3" t="s">
        <v>143</v>
      </c>
    </row>
    <row r="352" spans="1:113" s="3" customFormat="1" hidden="1" x14ac:dyDescent="0.2">
      <c r="A352" s="73">
        <v>45383</v>
      </c>
      <c r="B352" s="3" t="s">
        <v>15606</v>
      </c>
      <c r="C352" s="94">
        <v>132289</v>
      </c>
      <c r="D352" s="3" t="s">
        <v>9590</v>
      </c>
      <c r="E352" s="3" t="s">
        <v>164</v>
      </c>
      <c r="F352" s="7">
        <v>45407</v>
      </c>
      <c r="G352" s="3" t="s">
        <v>165</v>
      </c>
      <c r="H352" s="3" t="s">
        <v>127</v>
      </c>
      <c r="I352" s="8">
        <f t="shared" ref="I352:I353" si="29">J352</f>
        <v>125.34</v>
      </c>
      <c r="J352" s="95">
        <v>125.34</v>
      </c>
      <c r="K352" s="71">
        <f t="shared" si="25"/>
        <v>5.831636277858346E-3</v>
      </c>
      <c r="L352" s="3" t="s">
        <v>342</v>
      </c>
      <c r="M352" s="3" t="s">
        <v>7145</v>
      </c>
      <c r="N352" s="3" t="s">
        <v>1722</v>
      </c>
      <c r="O352" s="3" t="s">
        <v>1151</v>
      </c>
      <c r="P352" s="6" t="s">
        <v>9591</v>
      </c>
      <c r="Q352" s="3" t="s">
        <v>132</v>
      </c>
      <c r="R352" s="3" t="s">
        <v>9592</v>
      </c>
      <c r="S352" s="3" t="s">
        <v>9593</v>
      </c>
      <c r="T352" s="3" t="s">
        <v>1160</v>
      </c>
      <c r="U352" s="3" t="s">
        <v>135</v>
      </c>
      <c r="V352" s="3" t="s">
        <v>136</v>
      </c>
      <c r="W352" s="3" t="s">
        <v>137</v>
      </c>
      <c r="X352" s="3" t="s">
        <v>9544</v>
      </c>
      <c r="Y352" s="3" t="s">
        <v>9594</v>
      </c>
      <c r="Z352" s="3" t="s">
        <v>9595</v>
      </c>
      <c r="AA352" s="3" t="s">
        <v>139</v>
      </c>
      <c r="AB352" s="3" t="s">
        <v>323</v>
      </c>
      <c r="AC352" s="3" t="s">
        <v>5272</v>
      </c>
      <c r="AD352" s="3" t="s">
        <v>143</v>
      </c>
      <c r="AE352" s="3" t="s">
        <v>5272</v>
      </c>
      <c r="AF352" s="3" t="s">
        <v>143</v>
      </c>
      <c r="AG352" s="3" t="s">
        <v>235</v>
      </c>
      <c r="AH352" s="3" t="s">
        <v>141</v>
      </c>
      <c r="AI352" s="3" t="s">
        <v>143</v>
      </c>
      <c r="AJ352" s="3" t="s">
        <v>143</v>
      </c>
      <c r="AK352" s="3" t="s">
        <v>142</v>
      </c>
      <c r="AL352" s="3" t="s">
        <v>143</v>
      </c>
      <c r="AM352" s="3" t="s">
        <v>9596</v>
      </c>
      <c r="AN352" s="3" t="s">
        <v>143</v>
      </c>
      <c r="AO352" s="3" t="s">
        <v>145</v>
      </c>
      <c r="AP352" s="3" t="s">
        <v>146</v>
      </c>
      <c r="AQ352" s="3" t="s">
        <v>1154</v>
      </c>
      <c r="AR352" s="3" t="s">
        <v>148</v>
      </c>
      <c r="AS352" s="3" t="s">
        <v>139</v>
      </c>
      <c r="AT352" s="3" t="s">
        <v>149</v>
      </c>
      <c r="AU352" s="3" t="s">
        <v>150</v>
      </c>
      <c r="AV352" s="3" t="s">
        <v>309</v>
      </c>
      <c r="AW352" s="3" t="s">
        <v>309</v>
      </c>
      <c r="AX352" s="3" t="s">
        <v>309</v>
      </c>
      <c r="AY352" s="3" t="s">
        <v>148</v>
      </c>
      <c r="AZ352" s="3" t="s">
        <v>139</v>
      </c>
      <c r="BA352" s="3" t="s">
        <v>309</v>
      </c>
      <c r="BB352" s="3" t="s">
        <v>309</v>
      </c>
      <c r="BC352" s="3" t="s">
        <v>156</v>
      </c>
      <c r="BD352" s="3" t="s">
        <v>157</v>
      </c>
      <c r="BE352" s="3" t="s">
        <v>303</v>
      </c>
      <c r="BF352" s="3" t="s">
        <v>9595</v>
      </c>
      <c r="BG352" s="3" t="s">
        <v>5272</v>
      </c>
      <c r="BH352" s="3" t="s">
        <v>143</v>
      </c>
      <c r="BI352" s="3" t="s">
        <v>143</v>
      </c>
      <c r="BJ352" s="3" t="s">
        <v>143</v>
      </c>
      <c r="BK352" s="3" t="s">
        <v>136</v>
      </c>
      <c r="BL352" s="3" t="s">
        <v>143</v>
      </c>
      <c r="BM352" s="3" t="s">
        <v>1674</v>
      </c>
      <c r="BN352" s="3" t="s">
        <v>143</v>
      </c>
      <c r="BO352" s="3" t="s">
        <v>143</v>
      </c>
      <c r="BP352" s="3" t="s">
        <v>143</v>
      </c>
      <c r="BQ352" s="3" t="s">
        <v>9597</v>
      </c>
      <c r="BR352" s="3" t="s">
        <v>5352</v>
      </c>
      <c r="BS352" s="3" t="s">
        <v>1608</v>
      </c>
      <c r="BT352" s="3" t="s">
        <v>9598</v>
      </c>
      <c r="BU352" s="3" t="s">
        <v>9598</v>
      </c>
      <c r="BV352" s="3" t="s">
        <v>135</v>
      </c>
      <c r="BW352" s="3" t="s">
        <v>135</v>
      </c>
      <c r="BX352" s="3" t="s">
        <v>135</v>
      </c>
      <c r="BY352" s="3" t="s">
        <v>148</v>
      </c>
      <c r="BZ352" s="3" t="s">
        <v>9599</v>
      </c>
      <c r="CA352" s="3" t="s">
        <v>144</v>
      </c>
      <c r="CB352" s="3" t="s">
        <v>143</v>
      </c>
      <c r="CC352" s="3" t="s">
        <v>143</v>
      </c>
      <c r="CD352" s="3" t="s">
        <v>143</v>
      </c>
      <c r="CE352" s="3" t="s">
        <v>9591</v>
      </c>
      <c r="CF352" s="3" t="s">
        <v>9549</v>
      </c>
      <c r="CG352" s="3" t="s">
        <v>143</v>
      </c>
      <c r="CH352" s="3" t="s">
        <v>143</v>
      </c>
      <c r="CI352" s="3" t="s">
        <v>143</v>
      </c>
      <c r="CJ352" s="3" t="s">
        <v>5272</v>
      </c>
      <c r="CK352" s="3" t="s">
        <v>143</v>
      </c>
      <c r="CL352" s="3" t="s">
        <v>143</v>
      </c>
      <c r="CM352" s="3" t="s">
        <v>143</v>
      </c>
      <c r="CN352" s="3" t="s">
        <v>143</v>
      </c>
      <c r="CO352" s="3" t="s">
        <v>143</v>
      </c>
      <c r="CP352" s="3" t="s">
        <v>143</v>
      </c>
      <c r="CQ352" s="3" t="s">
        <v>143</v>
      </c>
      <c r="CR352" s="3" t="s">
        <v>143</v>
      </c>
      <c r="CS352" s="3" t="s">
        <v>1</v>
      </c>
      <c r="CT352" s="3" t="s">
        <v>143</v>
      </c>
      <c r="CU352" s="3" t="s">
        <v>1</v>
      </c>
      <c r="CV352" s="3" t="s">
        <v>1985</v>
      </c>
      <c r="CW352" s="3" t="s">
        <v>143</v>
      </c>
      <c r="CX352" s="3" t="s">
        <v>342</v>
      </c>
      <c r="CY352" s="3" t="s">
        <v>127</v>
      </c>
      <c r="CZ352" s="3" t="s">
        <v>136</v>
      </c>
      <c r="DA352" s="3" t="s">
        <v>1989</v>
      </c>
      <c r="DB352" s="3" t="s">
        <v>143</v>
      </c>
      <c r="DC352" s="3" t="s">
        <v>143</v>
      </c>
      <c r="DD352" s="3" t="s">
        <v>164</v>
      </c>
      <c r="DE352" s="3" t="s">
        <v>3601</v>
      </c>
      <c r="DF352" s="3" t="s">
        <v>4175</v>
      </c>
      <c r="DG352" s="3" t="s">
        <v>143</v>
      </c>
      <c r="DH352" s="3" t="s">
        <v>143</v>
      </c>
      <c r="DI352" s="3" t="s">
        <v>143</v>
      </c>
    </row>
    <row r="353" spans="1:115" s="3" customFormat="1" hidden="1" x14ac:dyDescent="0.2">
      <c r="A353" s="73">
        <v>45383</v>
      </c>
      <c r="B353" s="3" t="s">
        <v>12718</v>
      </c>
      <c r="C353" s="96">
        <v>132166</v>
      </c>
      <c r="D353" s="3" t="s">
        <v>8389</v>
      </c>
      <c r="E353" s="3" t="s">
        <v>364</v>
      </c>
      <c r="F353" s="7">
        <v>45407</v>
      </c>
      <c r="G353" s="3" t="s">
        <v>126</v>
      </c>
      <c r="H353" s="3" t="s">
        <v>166</v>
      </c>
      <c r="I353" s="8">
        <f t="shared" si="29"/>
        <v>980</v>
      </c>
      <c r="J353" s="95">
        <v>980</v>
      </c>
      <c r="K353" s="71">
        <f t="shared" si="25"/>
        <v>4.5596007278611607E-2</v>
      </c>
      <c r="L353" s="3" t="s">
        <v>953</v>
      </c>
      <c r="M353" s="3" t="s">
        <v>7145</v>
      </c>
      <c r="N353" s="3" t="s">
        <v>1065</v>
      </c>
      <c r="O353" s="3" t="s">
        <v>9600</v>
      </c>
      <c r="P353" s="6" t="s">
        <v>9601</v>
      </c>
      <c r="Q353" s="3" t="s">
        <v>2863</v>
      </c>
      <c r="R353" s="3" t="s">
        <v>9602</v>
      </c>
      <c r="S353" s="3" t="s">
        <v>6209</v>
      </c>
      <c r="T353" s="3" t="s">
        <v>135</v>
      </c>
      <c r="U353" s="3" t="s">
        <v>135</v>
      </c>
      <c r="V353" s="3" t="s">
        <v>506</v>
      </c>
      <c r="W353" s="3" t="s">
        <v>137</v>
      </c>
      <c r="X353" s="3" t="s">
        <v>173</v>
      </c>
      <c r="Y353" s="3" t="s">
        <v>9603</v>
      </c>
      <c r="Z353" s="3" t="s">
        <v>9604</v>
      </c>
      <c r="AA353" s="3" t="s">
        <v>139</v>
      </c>
      <c r="AB353" s="3" t="s">
        <v>226</v>
      </c>
      <c r="AC353" s="3" t="s">
        <v>5272</v>
      </c>
      <c r="AD353" s="3" t="s">
        <v>143</v>
      </c>
      <c r="AE353" s="3" t="s">
        <v>5272</v>
      </c>
      <c r="AF353" s="3" t="s">
        <v>143</v>
      </c>
      <c r="AG353" s="3" t="s">
        <v>5974</v>
      </c>
      <c r="AH353" s="3" t="s">
        <v>141</v>
      </c>
      <c r="AI353" s="3" t="s">
        <v>143</v>
      </c>
      <c r="AJ353" s="3" t="s">
        <v>143</v>
      </c>
      <c r="AK353" s="3" t="s">
        <v>207</v>
      </c>
      <c r="AL353" s="3" t="s">
        <v>143</v>
      </c>
      <c r="AM353" s="3" t="s">
        <v>6551</v>
      </c>
      <c r="AN353" s="3" t="s">
        <v>143</v>
      </c>
      <c r="AO353" s="3" t="s">
        <v>9605</v>
      </c>
      <c r="AP353" s="3" t="s">
        <v>5678</v>
      </c>
      <c r="AQ353" s="3" t="s">
        <v>9606</v>
      </c>
      <c r="AR353" s="3" t="s">
        <v>430</v>
      </c>
      <c r="AS353" s="3" t="s">
        <v>431</v>
      </c>
      <c r="AT353" s="3" t="s">
        <v>5680</v>
      </c>
      <c r="AU353" s="3" t="s">
        <v>9607</v>
      </c>
      <c r="AV353" s="3" t="s">
        <v>631</v>
      </c>
      <c r="AW353" s="3" t="s">
        <v>632</v>
      </c>
      <c r="AX353" s="3" t="s">
        <v>1068</v>
      </c>
      <c r="AY353" s="3" t="s">
        <v>148</v>
      </c>
      <c r="AZ353" s="3" t="s">
        <v>139</v>
      </c>
      <c r="BA353" s="3" t="s">
        <v>149</v>
      </c>
      <c r="BB353" s="3" t="s">
        <v>634</v>
      </c>
      <c r="BC353" s="3" t="s">
        <v>156</v>
      </c>
      <c r="BD353" s="3" t="s">
        <v>157</v>
      </c>
      <c r="BE353" s="3" t="s">
        <v>237</v>
      </c>
      <c r="BF353" s="3" t="s">
        <v>9604</v>
      </c>
      <c r="BG353" s="3" t="s">
        <v>5272</v>
      </c>
      <c r="BH353" s="3" t="s">
        <v>143</v>
      </c>
      <c r="BI353" s="3" t="s">
        <v>143</v>
      </c>
      <c r="BJ353" s="3" t="s">
        <v>143</v>
      </c>
      <c r="BK353" s="3" t="s">
        <v>506</v>
      </c>
      <c r="BL353" s="3" t="s">
        <v>143</v>
      </c>
      <c r="BM353" s="3" t="s">
        <v>160</v>
      </c>
      <c r="BN353" s="3" t="s">
        <v>143</v>
      </c>
      <c r="BO353" s="3" t="s">
        <v>364</v>
      </c>
      <c r="BP353" s="3" t="s">
        <v>143</v>
      </c>
      <c r="BQ353" s="3" t="s">
        <v>3713</v>
      </c>
      <c r="BR353" s="3" t="s">
        <v>5684</v>
      </c>
      <c r="BS353" s="3" t="s">
        <v>162</v>
      </c>
      <c r="BT353" s="3" t="s">
        <v>6551</v>
      </c>
      <c r="BU353" s="3" t="s">
        <v>6551</v>
      </c>
      <c r="BV353" s="3" t="s">
        <v>135</v>
      </c>
      <c r="BW353" s="3" t="s">
        <v>135</v>
      </c>
      <c r="BX353" s="3" t="s">
        <v>135</v>
      </c>
      <c r="BY353" s="3" t="s">
        <v>148</v>
      </c>
      <c r="BZ353" s="3" t="s">
        <v>3619</v>
      </c>
      <c r="CA353" s="3" t="s">
        <v>174</v>
      </c>
      <c r="CB353" s="3" t="s">
        <v>143</v>
      </c>
      <c r="CC353" s="3" t="s">
        <v>143</v>
      </c>
      <c r="CD353" s="3" t="s">
        <v>143</v>
      </c>
      <c r="CE353" s="3" t="s">
        <v>143</v>
      </c>
      <c r="CF353" s="3" t="s">
        <v>2261</v>
      </c>
      <c r="CG353" s="3" t="s">
        <v>143</v>
      </c>
      <c r="CH353" s="3" t="s">
        <v>143</v>
      </c>
      <c r="CI353" s="3" t="s">
        <v>143</v>
      </c>
      <c r="CJ353" s="3" t="s">
        <v>5272</v>
      </c>
      <c r="CK353" s="3" t="s">
        <v>143</v>
      </c>
      <c r="CL353" s="3" t="s">
        <v>143</v>
      </c>
      <c r="CM353" s="3" t="s">
        <v>143</v>
      </c>
      <c r="CN353" s="3" t="s">
        <v>143</v>
      </c>
      <c r="CO353" s="3" t="s">
        <v>5686</v>
      </c>
      <c r="CP353" s="3" t="s">
        <v>143</v>
      </c>
      <c r="CQ353" s="3" t="s">
        <v>143</v>
      </c>
      <c r="CR353" s="3" t="s">
        <v>143</v>
      </c>
      <c r="CS353" s="3" t="s">
        <v>1</v>
      </c>
      <c r="CT353" s="3" t="s">
        <v>143</v>
      </c>
      <c r="CU353" s="3" t="s">
        <v>1</v>
      </c>
      <c r="CV353" s="3" t="s">
        <v>2092</v>
      </c>
      <c r="CW353" s="3" t="s">
        <v>143</v>
      </c>
      <c r="CX353" s="3" t="s">
        <v>953</v>
      </c>
      <c r="CY353" s="3" t="s">
        <v>166</v>
      </c>
      <c r="CZ353" s="3" t="s">
        <v>506</v>
      </c>
      <c r="DA353" s="3" t="s">
        <v>2007</v>
      </c>
      <c r="DB353" s="3" t="s">
        <v>143</v>
      </c>
      <c r="DC353" s="3" t="s">
        <v>143</v>
      </c>
      <c r="DD353" s="3" t="s">
        <v>364</v>
      </c>
      <c r="DE353" s="3" t="s">
        <v>3601</v>
      </c>
      <c r="DF353" s="3" t="s">
        <v>4175</v>
      </c>
      <c r="DG353" s="3" t="s">
        <v>143</v>
      </c>
      <c r="DH353" s="3" t="s">
        <v>7781</v>
      </c>
      <c r="DI353" s="3" t="s">
        <v>143</v>
      </c>
    </row>
    <row r="354" spans="1:115" s="3" customFormat="1" hidden="1" x14ac:dyDescent="0.2">
      <c r="A354" s="73">
        <v>45383</v>
      </c>
      <c r="B354" s="3" t="s">
        <v>15606</v>
      </c>
      <c r="C354" s="5">
        <v>132255</v>
      </c>
      <c r="D354" s="3" t="s">
        <v>9241</v>
      </c>
      <c r="E354" s="3" t="s">
        <v>125</v>
      </c>
      <c r="F354" s="7">
        <v>45407</v>
      </c>
      <c r="G354" s="3" t="s">
        <v>257</v>
      </c>
      <c r="H354" s="3" t="s">
        <v>166</v>
      </c>
      <c r="I354" s="95">
        <v>403</v>
      </c>
      <c r="J354" s="95">
        <v>403</v>
      </c>
      <c r="K354" s="71">
        <f t="shared" si="25"/>
        <v>1.8750194829878039E-2</v>
      </c>
      <c r="L354" s="3" t="s">
        <v>316</v>
      </c>
      <c r="M354" s="3" t="s">
        <v>7145</v>
      </c>
      <c r="N354" s="3" t="s">
        <v>1070</v>
      </c>
      <c r="O354" s="3" t="s">
        <v>9608</v>
      </c>
      <c r="P354" s="6" t="s">
        <v>6896</v>
      </c>
      <c r="Q354" s="3" t="s">
        <v>170</v>
      </c>
      <c r="R354" s="3" t="s">
        <v>9609</v>
      </c>
      <c r="S354" s="3" t="s">
        <v>9051</v>
      </c>
      <c r="T354" s="3" t="s">
        <v>135</v>
      </c>
      <c r="U354" s="3" t="s">
        <v>135</v>
      </c>
      <c r="V354" s="3" t="s">
        <v>136</v>
      </c>
      <c r="W354" s="3" t="s">
        <v>137</v>
      </c>
      <c r="X354" s="3" t="s">
        <v>322</v>
      </c>
      <c r="Y354" s="3" t="s">
        <v>9610</v>
      </c>
      <c r="Z354" s="3" t="s">
        <v>9611</v>
      </c>
      <c r="AA354" s="3" t="s">
        <v>139</v>
      </c>
      <c r="AB354" s="3" t="s">
        <v>323</v>
      </c>
      <c r="AC354" s="3" t="s">
        <v>5272</v>
      </c>
      <c r="AD354" s="3" t="s">
        <v>143</v>
      </c>
      <c r="AE354" s="3" t="s">
        <v>9612</v>
      </c>
      <c r="AF354" s="3" t="s">
        <v>143</v>
      </c>
      <c r="AG354" s="3" t="s">
        <v>5675</v>
      </c>
      <c r="AH354" s="3" t="s">
        <v>265</v>
      </c>
      <c r="AI354" s="3" t="s">
        <v>143</v>
      </c>
      <c r="AJ354" s="3" t="s">
        <v>9612</v>
      </c>
      <c r="AK354" s="3" t="s">
        <v>207</v>
      </c>
      <c r="AL354" s="3" t="s">
        <v>143</v>
      </c>
      <c r="AM354" s="3" t="s">
        <v>9612</v>
      </c>
      <c r="AN354" s="3" t="s">
        <v>174</v>
      </c>
      <c r="AO354" s="3" t="s">
        <v>9613</v>
      </c>
      <c r="AP354" s="3" t="s">
        <v>986</v>
      </c>
      <c r="AQ354" s="3" t="s">
        <v>9614</v>
      </c>
      <c r="AR354" s="3" t="s">
        <v>430</v>
      </c>
      <c r="AS354" s="3" t="s">
        <v>431</v>
      </c>
      <c r="AT354" s="3" t="s">
        <v>1869</v>
      </c>
      <c r="AU354" s="3" t="s">
        <v>4159</v>
      </c>
      <c r="AV354" s="3" t="s">
        <v>1079</v>
      </c>
      <c r="AW354" s="3" t="s">
        <v>1080</v>
      </c>
      <c r="AX354" s="3" t="s">
        <v>1081</v>
      </c>
      <c r="AY354" s="3" t="s">
        <v>148</v>
      </c>
      <c r="AZ354" s="3" t="s">
        <v>139</v>
      </c>
      <c r="BA354" s="3" t="s">
        <v>148</v>
      </c>
      <c r="BB354" s="3" t="s">
        <v>150</v>
      </c>
      <c r="BC354" s="3" t="s">
        <v>156</v>
      </c>
      <c r="BD354" s="3" t="s">
        <v>157</v>
      </c>
      <c r="BE354" s="3" t="s">
        <v>303</v>
      </c>
      <c r="BF354" s="3" t="s">
        <v>9611</v>
      </c>
      <c r="BG354" s="3" t="s">
        <v>5272</v>
      </c>
      <c r="BH354" s="3" t="s">
        <v>143</v>
      </c>
      <c r="BI354" s="3" t="s">
        <v>9615</v>
      </c>
      <c r="BJ354" s="3" t="s">
        <v>143</v>
      </c>
      <c r="BK354" s="3" t="s">
        <v>136</v>
      </c>
      <c r="BL354" s="3" t="s">
        <v>143</v>
      </c>
      <c r="BM354" s="3" t="s">
        <v>160</v>
      </c>
      <c r="BN354" s="3" t="s">
        <v>160</v>
      </c>
      <c r="BO354" s="3" t="s">
        <v>143</v>
      </c>
      <c r="BP354" s="3" t="s">
        <v>143</v>
      </c>
      <c r="BQ354" s="3" t="s">
        <v>6752</v>
      </c>
      <c r="BR354" s="3" t="s">
        <v>5352</v>
      </c>
      <c r="BS354" s="3" t="s">
        <v>162</v>
      </c>
      <c r="BT354" s="3" t="s">
        <v>9612</v>
      </c>
      <c r="BU354" s="3" t="s">
        <v>9612</v>
      </c>
      <c r="BV354" s="3" t="s">
        <v>135</v>
      </c>
      <c r="BW354" s="3" t="s">
        <v>135</v>
      </c>
      <c r="BX354" s="3" t="s">
        <v>135</v>
      </c>
      <c r="BY354" s="3" t="s">
        <v>148</v>
      </c>
      <c r="BZ354" s="3" t="s">
        <v>9616</v>
      </c>
      <c r="CA354" s="3" t="s">
        <v>174</v>
      </c>
      <c r="CB354" s="3" t="s">
        <v>143</v>
      </c>
      <c r="CC354" s="3" t="s">
        <v>143</v>
      </c>
      <c r="CD354" s="3" t="s">
        <v>143</v>
      </c>
      <c r="CE354" s="3" t="s">
        <v>9617</v>
      </c>
      <c r="CF354" s="3" t="s">
        <v>2261</v>
      </c>
      <c r="CG354" s="3" t="s">
        <v>2261</v>
      </c>
      <c r="CH354" s="3" t="s">
        <v>143</v>
      </c>
      <c r="CI354" s="3" t="s">
        <v>143</v>
      </c>
      <c r="CJ354" s="3" t="s">
        <v>5272</v>
      </c>
      <c r="CK354" s="3" t="s">
        <v>143</v>
      </c>
      <c r="CL354" s="3" t="s">
        <v>143</v>
      </c>
      <c r="CM354" s="3" t="s">
        <v>143</v>
      </c>
      <c r="CN354" s="3" t="s">
        <v>143</v>
      </c>
      <c r="CO354" s="3" t="s">
        <v>143</v>
      </c>
      <c r="CP354" s="3" t="s">
        <v>143</v>
      </c>
      <c r="CQ354" s="3" t="s">
        <v>143</v>
      </c>
      <c r="CR354" s="3" t="s">
        <v>143</v>
      </c>
      <c r="CS354" s="3" t="s">
        <v>1</v>
      </c>
      <c r="CT354" s="3" t="s">
        <v>143</v>
      </c>
      <c r="CU354" s="3" t="s">
        <v>1</v>
      </c>
      <c r="CV354" s="3" t="s">
        <v>1985</v>
      </c>
      <c r="CW354" s="3" t="s">
        <v>1985</v>
      </c>
      <c r="CX354" s="3" t="s">
        <v>316</v>
      </c>
      <c r="CY354" s="3" t="s">
        <v>166</v>
      </c>
      <c r="CZ354" s="3" t="s">
        <v>136</v>
      </c>
      <c r="DA354" s="3" t="s">
        <v>1986</v>
      </c>
      <c r="DB354" s="3" t="s">
        <v>143</v>
      </c>
      <c r="DC354" s="3" t="s">
        <v>143</v>
      </c>
      <c r="DD354" s="3" t="s">
        <v>125</v>
      </c>
      <c r="DE354" s="3" t="s">
        <v>3601</v>
      </c>
      <c r="DF354" s="3" t="s">
        <v>4175</v>
      </c>
      <c r="DG354" s="3" t="s">
        <v>143</v>
      </c>
      <c r="DH354" s="3" t="s">
        <v>143</v>
      </c>
      <c r="DI354" s="3" t="s">
        <v>143</v>
      </c>
    </row>
    <row r="355" spans="1:115" s="3" customFormat="1" hidden="1" x14ac:dyDescent="0.2">
      <c r="A355" s="73">
        <v>45383</v>
      </c>
      <c r="B355" s="3" t="s">
        <v>12718</v>
      </c>
      <c r="C355" s="96">
        <v>132542</v>
      </c>
      <c r="D355" s="3" t="s">
        <v>8389</v>
      </c>
      <c r="E355" s="3" t="s">
        <v>364</v>
      </c>
      <c r="F355" s="7">
        <v>45411</v>
      </c>
      <c r="G355" s="3" t="s">
        <v>126</v>
      </c>
      <c r="H355" s="3" t="s">
        <v>166</v>
      </c>
      <c r="I355" s="8">
        <f t="shared" ref="I355:I358" si="30">J355</f>
        <v>180</v>
      </c>
      <c r="J355" s="95">
        <v>180</v>
      </c>
      <c r="K355" s="71">
        <f t="shared" si="25"/>
        <v>8.3747768470919283E-3</v>
      </c>
      <c r="L355" s="3" t="s">
        <v>953</v>
      </c>
      <c r="M355" s="3" t="s">
        <v>7145</v>
      </c>
      <c r="N355" s="3" t="s">
        <v>1065</v>
      </c>
      <c r="O355" s="3" t="s">
        <v>9618</v>
      </c>
      <c r="P355" s="6" t="s">
        <v>2118</v>
      </c>
      <c r="Q355" s="3" t="s">
        <v>170</v>
      </c>
      <c r="R355" s="3" t="s">
        <v>9619</v>
      </c>
      <c r="S355" s="3" t="s">
        <v>9620</v>
      </c>
      <c r="T355" s="3" t="s">
        <v>135</v>
      </c>
      <c r="U355" s="3" t="s">
        <v>135</v>
      </c>
      <c r="V355" s="3" t="s">
        <v>506</v>
      </c>
      <c r="W355" s="3" t="s">
        <v>137</v>
      </c>
      <c r="X355" s="3" t="s">
        <v>173</v>
      </c>
      <c r="Y355" s="3" t="s">
        <v>9621</v>
      </c>
      <c r="Z355" s="3" t="s">
        <v>9622</v>
      </c>
      <c r="AA355" s="3" t="s">
        <v>139</v>
      </c>
      <c r="AB355" s="3" t="s">
        <v>226</v>
      </c>
      <c r="AC355" s="3" t="s">
        <v>5272</v>
      </c>
      <c r="AD355" s="3" t="s">
        <v>143</v>
      </c>
      <c r="AE355" s="3" t="s">
        <v>5272</v>
      </c>
      <c r="AF355" s="3" t="s">
        <v>143</v>
      </c>
      <c r="AG355" s="3" t="s">
        <v>5974</v>
      </c>
      <c r="AH355" s="3" t="s">
        <v>141</v>
      </c>
      <c r="AI355" s="3" t="s">
        <v>143</v>
      </c>
      <c r="AJ355" s="3" t="s">
        <v>143</v>
      </c>
      <c r="AK355" s="3" t="s">
        <v>207</v>
      </c>
      <c r="AL355" s="3" t="s">
        <v>8914</v>
      </c>
      <c r="AM355" s="3" t="s">
        <v>6599</v>
      </c>
      <c r="AN355" s="3" t="s">
        <v>143</v>
      </c>
      <c r="AO355" s="3" t="s">
        <v>9623</v>
      </c>
      <c r="AP355" s="3" t="s">
        <v>9624</v>
      </c>
      <c r="AQ355" s="3" t="s">
        <v>9625</v>
      </c>
      <c r="AR355" s="3" t="s">
        <v>230</v>
      </c>
      <c r="AS355" s="3" t="s">
        <v>231</v>
      </c>
      <c r="AT355" s="3" t="s">
        <v>8894</v>
      </c>
      <c r="AU355" s="3" t="s">
        <v>9626</v>
      </c>
      <c r="AV355" s="3" t="s">
        <v>631</v>
      </c>
      <c r="AW355" s="3" t="s">
        <v>632</v>
      </c>
      <c r="AX355" s="3" t="s">
        <v>1068</v>
      </c>
      <c r="AY355" s="3" t="s">
        <v>148</v>
      </c>
      <c r="AZ355" s="3" t="s">
        <v>139</v>
      </c>
      <c r="BA355" s="3" t="s">
        <v>149</v>
      </c>
      <c r="BB355" s="3" t="s">
        <v>634</v>
      </c>
      <c r="BC355" s="3" t="s">
        <v>156</v>
      </c>
      <c r="BD355" s="3" t="s">
        <v>157</v>
      </c>
      <c r="BE355" s="3" t="s">
        <v>303</v>
      </c>
      <c r="BF355" s="3" t="s">
        <v>9622</v>
      </c>
      <c r="BG355" s="3" t="s">
        <v>5272</v>
      </c>
      <c r="BH355" s="3" t="s">
        <v>143</v>
      </c>
      <c r="BI355" s="3" t="s">
        <v>143</v>
      </c>
      <c r="BJ355" s="3" t="s">
        <v>143</v>
      </c>
      <c r="BK355" s="3" t="s">
        <v>506</v>
      </c>
      <c r="BL355" s="3" t="s">
        <v>143</v>
      </c>
      <c r="BM355" s="3" t="s">
        <v>200</v>
      </c>
      <c r="BN355" s="3" t="s">
        <v>143</v>
      </c>
      <c r="BO355" s="3" t="s">
        <v>364</v>
      </c>
      <c r="BP355" s="3" t="s">
        <v>143</v>
      </c>
      <c r="BQ355" s="3" t="s">
        <v>1816</v>
      </c>
      <c r="BR355" s="3" t="s">
        <v>5352</v>
      </c>
      <c r="BS355" s="3" t="s">
        <v>1608</v>
      </c>
      <c r="BT355" s="3" t="s">
        <v>6599</v>
      </c>
      <c r="BU355" s="3" t="s">
        <v>6599</v>
      </c>
      <c r="BV355" s="3" t="s">
        <v>135</v>
      </c>
      <c r="BW355" s="3" t="s">
        <v>135</v>
      </c>
      <c r="BX355" s="3" t="s">
        <v>135</v>
      </c>
      <c r="BY355" s="3" t="s">
        <v>148</v>
      </c>
      <c r="BZ355" s="3" t="s">
        <v>8603</v>
      </c>
      <c r="CA355" s="3" t="s">
        <v>174</v>
      </c>
      <c r="CB355" s="3" t="s">
        <v>143</v>
      </c>
      <c r="CC355" s="3" t="s">
        <v>143</v>
      </c>
      <c r="CD355" s="3" t="s">
        <v>143</v>
      </c>
      <c r="CE355" s="3" t="s">
        <v>143</v>
      </c>
      <c r="CF355" s="3" t="s">
        <v>2261</v>
      </c>
      <c r="CG355" s="3" t="s">
        <v>143</v>
      </c>
      <c r="CH355" s="3" t="s">
        <v>143</v>
      </c>
      <c r="CI355" s="3" t="s">
        <v>143</v>
      </c>
      <c r="CJ355" s="3" t="s">
        <v>5272</v>
      </c>
      <c r="CK355" s="3" t="s">
        <v>143</v>
      </c>
      <c r="CL355" s="3" t="s">
        <v>143</v>
      </c>
      <c r="CM355" s="3" t="s">
        <v>143</v>
      </c>
      <c r="CN355" s="3" t="s">
        <v>143</v>
      </c>
      <c r="CO355" s="3" t="s">
        <v>9627</v>
      </c>
      <c r="CP355" s="3" t="s">
        <v>143</v>
      </c>
      <c r="CQ355" s="3" t="s">
        <v>143</v>
      </c>
      <c r="CR355" s="3" t="s">
        <v>143</v>
      </c>
      <c r="CS355" s="3" t="s">
        <v>1</v>
      </c>
      <c r="CT355" s="3" t="s">
        <v>143</v>
      </c>
      <c r="CU355" s="3" t="s">
        <v>1</v>
      </c>
      <c r="CV355" s="3" t="s">
        <v>1985</v>
      </c>
      <c r="CW355" s="3" t="s">
        <v>143</v>
      </c>
      <c r="CX355" s="3" t="s">
        <v>953</v>
      </c>
      <c r="CY355" s="3" t="s">
        <v>166</v>
      </c>
      <c r="CZ355" s="3" t="s">
        <v>506</v>
      </c>
      <c r="DA355" s="3" t="s">
        <v>2007</v>
      </c>
      <c r="DB355" s="3" t="s">
        <v>143</v>
      </c>
      <c r="DC355" s="3" t="s">
        <v>143</v>
      </c>
      <c r="DD355" s="3" t="s">
        <v>364</v>
      </c>
      <c r="DE355" s="3" t="s">
        <v>3601</v>
      </c>
      <c r="DF355" s="3" t="s">
        <v>7088</v>
      </c>
      <c r="DG355" s="3" t="s">
        <v>143</v>
      </c>
      <c r="DH355" s="3" t="s">
        <v>9628</v>
      </c>
      <c r="DI355" s="3" t="s">
        <v>143</v>
      </c>
    </row>
    <row r="356" spans="1:115" s="3" customFormat="1" hidden="1" x14ac:dyDescent="0.2">
      <c r="A356" s="73">
        <v>45383</v>
      </c>
      <c r="B356" s="3" t="s">
        <v>15609</v>
      </c>
      <c r="C356" s="5">
        <v>132650</v>
      </c>
      <c r="D356" s="3" t="s">
        <v>15609</v>
      </c>
      <c r="E356" s="3" t="s">
        <v>164</v>
      </c>
      <c r="F356" s="7">
        <v>45411</v>
      </c>
      <c r="G356" s="3" t="s">
        <v>165</v>
      </c>
      <c r="H356" s="3" t="s">
        <v>166</v>
      </c>
      <c r="I356" s="8">
        <f t="shared" si="30"/>
        <v>80</v>
      </c>
      <c r="J356" s="95">
        <v>80</v>
      </c>
      <c r="K356" s="71">
        <f t="shared" si="25"/>
        <v>3.722123043151968E-3</v>
      </c>
      <c r="L356" s="3" t="s">
        <v>374</v>
      </c>
      <c r="M356" s="3" t="s">
        <v>129</v>
      </c>
      <c r="N356" s="3" t="s">
        <v>1070</v>
      </c>
      <c r="O356" s="3" t="s">
        <v>3814</v>
      </c>
      <c r="P356" s="6" t="s">
        <v>9629</v>
      </c>
      <c r="Q356" s="3" t="s">
        <v>170</v>
      </c>
      <c r="R356" s="3" t="s">
        <v>9630</v>
      </c>
      <c r="S356" s="3" t="s">
        <v>9631</v>
      </c>
      <c r="T356" s="3" t="s">
        <v>135</v>
      </c>
      <c r="U356" s="3" t="s">
        <v>135</v>
      </c>
      <c r="V356" s="3" t="s">
        <v>136</v>
      </c>
      <c r="W356" s="3" t="s">
        <v>137</v>
      </c>
      <c r="X356" s="3" t="s">
        <v>957</v>
      </c>
      <c r="Y356" s="3" t="s">
        <v>9632</v>
      </c>
      <c r="Z356" s="3" t="s">
        <v>9633</v>
      </c>
      <c r="AA356" s="3" t="s">
        <v>139</v>
      </c>
      <c r="AB356" s="3" t="s">
        <v>140</v>
      </c>
      <c r="AC356" s="3" t="s">
        <v>5272</v>
      </c>
      <c r="AD356" s="3" t="s">
        <v>143</v>
      </c>
      <c r="AE356" s="3" t="s">
        <v>5272</v>
      </c>
      <c r="AF356" s="3" t="s">
        <v>9634</v>
      </c>
      <c r="AG356" s="3" t="s">
        <v>235</v>
      </c>
      <c r="AH356" s="3" t="s">
        <v>141</v>
      </c>
      <c r="AI356" s="3" t="s">
        <v>143</v>
      </c>
      <c r="AJ356" s="3" t="s">
        <v>143</v>
      </c>
      <c r="AK356" s="3" t="s">
        <v>142</v>
      </c>
      <c r="AL356" s="3" t="s">
        <v>143</v>
      </c>
      <c r="AM356" s="3" t="s">
        <v>5764</v>
      </c>
      <c r="AN356" s="3" t="s">
        <v>143</v>
      </c>
      <c r="AO356" s="3" t="s">
        <v>3632</v>
      </c>
      <c r="AP356" s="3" t="s">
        <v>3633</v>
      </c>
      <c r="AQ356" s="3" t="s">
        <v>3818</v>
      </c>
      <c r="AR356" s="3" t="s">
        <v>1846</v>
      </c>
      <c r="AS356" s="3" t="s">
        <v>231</v>
      </c>
      <c r="AT356" s="3" t="s">
        <v>988</v>
      </c>
      <c r="AU356" s="3" t="s">
        <v>3635</v>
      </c>
      <c r="AV356" s="3" t="s">
        <v>1079</v>
      </c>
      <c r="AW356" s="3" t="s">
        <v>1080</v>
      </c>
      <c r="AX356" s="3" t="s">
        <v>1081</v>
      </c>
      <c r="AY356" s="3" t="s">
        <v>148</v>
      </c>
      <c r="AZ356" s="3" t="s">
        <v>139</v>
      </c>
      <c r="BA356" s="3" t="s">
        <v>148</v>
      </c>
      <c r="BB356" s="3" t="s">
        <v>150</v>
      </c>
      <c r="BC356" s="3" t="s">
        <v>156</v>
      </c>
      <c r="BD356" s="3" t="s">
        <v>157</v>
      </c>
      <c r="BE356" s="3" t="s">
        <v>303</v>
      </c>
      <c r="BF356" s="3" t="s">
        <v>9633</v>
      </c>
      <c r="BG356" s="3" t="s">
        <v>5272</v>
      </c>
      <c r="BH356" s="3" t="s">
        <v>143</v>
      </c>
      <c r="BI356" s="3" t="s">
        <v>143</v>
      </c>
      <c r="BJ356" s="3" t="s">
        <v>143</v>
      </c>
      <c r="BK356" s="3" t="s">
        <v>136</v>
      </c>
      <c r="BL356" s="3" t="s">
        <v>143</v>
      </c>
      <c r="BM356" s="3" t="s">
        <v>160</v>
      </c>
      <c r="BN356" s="3" t="s">
        <v>143</v>
      </c>
      <c r="BO356" s="3" t="s">
        <v>143</v>
      </c>
      <c r="BP356" s="3" t="s">
        <v>143</v>
      </c>
      <c r="BQ356" s="3" t="s">
        <v>9635</v>
      </c>
      <c r="BR356" s="3" t="s">
        <v>5352</v>
      </c>
      <c r="BS356" s="3" t="s">
        <v>1608</v>
      </c>
      <c r="BT356" s="3" t="s">
        <v>5764</v>
      </c>
      <c r="BU356" s="3" t="s">
        <v>5764</v>
      </c>
      <c r="BV356" s="3" t="s">
        <v>135</v>
      </c>
      <c r="BW356" s="3" t="s">
        <v>135</v>
      </c>
      <c r="BX356" s="3" t="s">
        <v>135</v>
      </c>
      <c r="BY356" s="3" t="s">
        <v>148</v>
      </c>
      <c r="BZ356" s="3" t="s">
        <v>9636</v>
      </c>
      <c r="CA356" s="3" t="s">
        <v>174</v>
      </c>
      <c r="CB356" s="3" t="s">
        <v>143</v>
      </c>
      <c r="CC356" s="3" t="s">
        <v>143</v>
      </c>
      <c r="CD356" s="3" t="s">
        <v>143</v>
      </c>
      <c r="CE356" s="3" t="s">
        <v>143</v>
      </c>
      <c r="CF356" s="3" t="s">
        <v>2261</v>
      </c>
      <c r="CG356" s="3" t="s">
        <v>143</v>
      </c>
      <c r="CH356" s="3" t="s">
        <v>143</v>
      </c>
      <c r="CI356" s="3" t="s">
        <v>143</v>
      </c>
      <c r="CJ356" s="3" t="s">
        <v>5272</v>
      </c>
      <c r="CK356" s="3" t="s">
        <v>143</v>
      </c>
      <c r="CL356" s="3" t="s">
        <v>143</v>
      </c>
      <c r="CM356" s="3" t="s">
        <v>143</v>
      </c>
      <c r="CN356" s="3" t="s">
        <v>143</v>
      </c>
      <c r="CO356" s="3" t="s">
        <v>143</v>
      </c>
      <c r="CP356" s="3" t="s">
        <v>143</v>
      </c>
      <c r="CQ356" s="3" t="s">
        <v>143</v>
      </c>
      <c r="CR356" s="3" t="s">
        <v>143</v>
      </c>
      <c r="CS356" s="3" t="s">
        <v>1</v>
      </c>
      <c r="CT356" s="3" t="s">
        <v>143</v>
      </c>
      <c r="CU356" s="3" t="s">
        <v>1</v>
      </c>
      <c r="CV356" s="3" t="s">
        <v>1985</v>
      </c>
      <c r="CW356" s="3" t="s">
        <v>143</v>
      </c>
      <c r="CX356" s="3" t="s">
        <v>374</v>
      </c>
      <c r="CY356" s="3" t="s">
        <v>166</v>
      </c>
      <c r="CZ356" s="3" t="s">
        <v>136</v>
      </c>
      <c r="DA356" s="3" t="s">
        <v>2007</v>
      </c>
      <c r="DB356" s="3" t="s">
        <v>143</v>
      </c>
      <c r="DC356" s="3" t="s">
        <v>143</v>
      </c>
      <c r="DD356" s="3" t="s">
        <v>164</v>
      </c>
      <c r="DE356" s="3" t="s">
        <v>3601</v>
      </c>
      <c r="DF356" s="3" t="s">
        <v>7088</v>
      </c>
      <c r="DG356" s="3" t="s">
        <v>143</v>
      </c>
      <c r="DH356" s="3" t="s">
        <v>143</v>
      </c>
      <c r="DI356" s="3" t="s">
        <v>143</v>
      </c>
    </row>
    <row r="357" spans="1:115" s="3" customFormat="1" hidden="1" x14ac:dyDescent="0.2">
      <c r="A357" s="73">
        <v>45383</v>
      </c>
      <c r="B357" s="3" t="s">
        <v>24</v>
      </c>
      <c r="C357" s="5">
        <v>132821</v>
      </c>
      <c r="D357" s="3" t="s">
        <v>24</v>
      </c>
      <c r="E357" s="3" t="s">
        <v>164</v>
      </c>
      <c r="F357" s="7">
        <v>45411</v>
      </c>
      <c r="G357" s="3" t="s">
        <v>165</v>
      </c>
      <c r="H357" s="3" t="s">
        <v>166</v>
      </c>
      <c r="I357" s="8">
        <f t="shared" si="30"/>
        <v>441.6</v>
      </c>
      <c r="J357" s="95">
        <v>441.6</v>
      </c>
      <c r="K357" s="71">
        <f t="shared" si="25"/>
        <v>2.0546119198198865E-2</v>
      </c>
      <c r="L357" s="3" t="s">
        <v>394</v>
      </c>
      <c r="M357" s="3" t="s">
        <v>129</v>
      </c>
      <c r="N357" s="3" t="s">
        <v>219</v>
      </c>
      <c r="O357" s="3" t="s">
        <v>8584</v>
      </c>
      <c r="P357" s="6" t="s">
        <v>9637</v>
      </c>
      <c r="Q357" s="3" t="s">
        <v>2863</v>
      </c>
      <c r="R357" s="3" t="s">
        <v>9638</v>
      </c>
      <c r="S357" s="3" t="s">
        <v>9496</v>
      </c>
      <c r="T357" s="3" t="s">
        <v>135</v>
      </c>
      <c r="U357" s="3" t="s">
        <v>135</v>
      </c>
      <c r="V357" s="3" t="s">
        <v>136</v>
      </c>
      <c r="W357" s="3" t="s">
        <v>137</v>
      </c>
      <c r="X357" s="3" t="s">
        <v>225</v>
      </c>
      <c r="Y357" s="3" t="s">
        <v>9639</v>
      </c>
      <c r="Z357" s="3" t="s">
        <v>9640</v>
      </c>
      <c r="AA357" s="3" t="s">
        <v>139</v>
      </c>
      <c r="AB357" s="3" t="s">
        <v>140</v>
      </c>
      <c r="AC357" s="3" t="s">
        <v>5272</v>
      </c>
      <c r="AD357" s="3" t="s">
        <v>143</v>
      </c>
      <c r="AE357" s="3" t="s">
        <v>5272</v>
      </c>
      <c r="AF357" s="3" t="s">
        <v>143</v>
      </c>
      <c r="AG357" s="3" t="s">
        <v>235</v>
      </c>
      <c r="AH357" s="3" t="s">
        <v>141</v>
      </c>
      <c r="AI357" s="3" t="s">
        <v>143</v>
      </c>
      <c r="AJ357" s="3" t="s">
        <v>143</v>
      </c>
      <c r="AK357" s="3" t="s">
        <v>142</v>
      </c>
      <c r="AL357" s="3" t="s">
        <v>143</v>
      </c>
      <c r="AM357" s="3" t="s">
        <v>9641</v>
      </c>
      <c r="AN357" s="3" t="s">
        <v>143</v>
      </c>
      <c r="AO357" s="3" t="s">
        <v>7739</v>
      </c>
      <c r="AP357" s="3" t="s">
        <v>7740</v>
      </c>
      <c r="AQ357" s="3" t="s">
        <v>8591</v>
      </c>
      <c r="AR357" s="3" t="s">
        <v>250</v>
      </c>
      <c r="AS357" s="3" t="s">
        <v>179</v>
      </c>
      <c r="AT357" s="3" t="s">
        <v>7742</v>
      </c>
      <c r="AU357" s="3" t="s">
        <v>7743</v>
      </c>
      <c r="AV357" s="3" t="s">
        <v>234</v>
      </c>
      <c r="AW357" s="3" t="s">
        <v>165</v>
      </c>
      <c r="AX357" s="3" t="s">
        <v>235</v>
      </c>
      <c r="AY357" s="3" t="s">
        <v>148</v>
      </c>
      <c r="AZ357" s="3" t="s">
        <v>139</v>
      </c>
      <c r="BA357" s="3" t="s">
        <v>875</v>
      </c>
      <c r="BB357" s="3" t="s">
        <v>150</v>
      </c>
      <c r="BC357" s="3" t="s">
        <v>156</v>
      </c>
      <c r="BD357" s="3" t="s">
        <v>157</v>
      </c>
      <c r="BE357" s="3" t="s">
        <v>303</v>
      </c>
      <c r="BF357" s="3" t="s">
        <v>9640</v>
      </c>
      <c r="BG357" s="3" t="s">
        <v>5272</v>
      </c>
      <c r="BH357" s="3" t="s">
        <v>143</v>
      </c>
      <c r="BI357" s="3" t="s">
        <v>143</v>
      </c>
      <c r="BJ357" s="3" t="s">
        <v>143</v>
      </c>
      <c r="BK357" s="3" t="s">
        <v>136</v>
      </c>
      <c r="BL357" s="3" t="s">
        <v>143</v>
      </c>
      <c r="BM357" s="3" t="s">
        <v>160</v>
      </c>
      <c r="BN357" s="3" t="s">
        <v>143</v>
      </c>
      <c r="BO357" s="3" t="s">
        <v>143</v>
      </c>
      <c r="BP357" s="3" t="s">
        <v>143</v>
      </c>
      <c r="BQ357" s="3" t="s">
        <v>9642</v>
      </c>
      <c r="BR357" s="3" t="s">
        <v>5352</v>
      </c>
      <c r="BS357" s="3" t="s">
        <v>162</v>
      </c>
      <c r="BT357" s="3" t="s">
        <v>9641</v>
      </c>
      <c r="BU357" s="3" t="s">
        <v>9641</v>
      </c>
      <c r="BV357" s="3" t="s">
        <v>135</v>
      </c>
      <c r="BW357" s="3" t="s">
        <v>135</v>
      </c>
      <c r="BX357" s="3" t="s">
        <v>135</v>
      </c>
      <c r="BY357" s="3" t="s">
        <v>148</v>
      </c>
      <c r="BZ357" s="3" t="s">
        <v>24</v>
      </c>
      <c r="CA357" s="3" t="s">
        <v>174</v>
      </c>
      <c r="CB357" s="3" t="s">
        <v>143</v>
      </c>
      <c r="CC357" s="3" t="s">
        <v>143</v>
      </c>
      <c r="CD357" s="3" t="s">
        <v>143</v>
      </c>
      <c r="CE357" s="3" t="s">
        <v>143</v>
      </c>
      <c r="CF357" s="3" t="s">
        <v>2261</v>
      </c>
      <c r="CG357" s="3" t="s">
        <v>143</v>
      </c>
      <c r="CH357" s="3" t="s">
        <v>143</v>
      </c>
      <c r="CI357" s="3" t="s">
        <v>143</v>
      </c>
      <c r="CJ357" s="3" t="s">
        <v>5272</v>
      </c>
      <c r="CK357" s="3" t="s">
        <v>143</v>
      </c>
      <c r="CL357" s="3" t="s">
        <v>143</v>
      </c>
      <c r="CM357" s="3" t="s">
        <v>143</v>
      </c>
      <c r="CN357" s="3" t="s">
        <v>143</v>
      </c>
      <c r="CO357" s="3" t="s">
        <v>7745</v>
      </c>
      <c r="CP357" s="3" t="s">
        <v>143</v>
      </c>
      <c r="CQ357" s="3" t="s">
        <v>143</v>
      </c>
      <c r="CR357" s="3" t="s">
        <v>143</v>
      </c>
      <c r="CS357" s="3" t="s">
        <v>1</v>
      </c>
      <c r="CT357" s="3" t="s">
        <v>143</v>
      </c>
      <c r="CU357" s="3" t="s">
        <v>1</v>
      </c>
      <c r="CV357" s="3" t="s">
        <v>1985</v>
      </c>
      <c r="CW357" s="3" t="s">
        <v>143</v>
      </c>
      <c r="CX357" s="3" t="s">
        <v>394</v>
      </c>
      <c r="CY357" s="3" t="s">
        <v>166</v>
      </c>
      <c r="CZ357" s="3" t="s">
        <v>136</v>
      </c>
      <c r="DA357" s="3" t="s">
        <v>1986</v>
      </c>
      <c r="DB357" s="3" t="s">
        <v>143</v>
      </c>
      <c r="DC357" s="3" t="s">
        <v>6653</v>
      </c>
      <c r="DD357" s="3" t="s">
        <v>164</v>
      </c>
      <c r="DE357" s="3" t="s">
        <v>3601</v>
      </c>
      <c r="DF357" s="3" t="s">
        <v>7088</v>
      </c>
      <c r="DG357" s="3" t="s">
        <v>143</v>
      </c>
      <c r="DH357" s="3" t="s">
        <v>7746</v>
      </c>
      <c r="DI357" s="3" t="s">
        <v>143</v>
      </c>
    </row>
    <row r="358" spans="1:115" s="3" customFormat="1" hidden="1" x14ac:dyDescent="0.2">
      <c r="A358" s="73">
        <v>45383</v>
      </c>
      <c r="B358" s="3" t="s">
        <v>12718</v>
      </c>
      <c r="C358" s="5">
        <v>133062</v>
      </c>
      <c r="D358" s="3" t="s">
        <v>9643</v>
      </c>
      <c r="E358" s="3" t="s">
        <v>685</v>
      </c>
      <c r="F358" s="7">
        <v>45412</v>
      </c>
      <c r="G358" s="3" t="s">
        <v>165</v>
      </c>
      <c r="H358" s="3" t="s">
        <v>166</v>
      </c>
      <c r="I358" s="8">
        <f t="shared" si="30"/>
        <v>800</v>
      </c>
      <c r="J358" s="95">
        <v>800</v>
      </c>
      <c r="K358" s="71">
        <f t="shared" si="25"/>
        <v>3.7221230431519682E-2</v>
      </c>
      <c r="L358" s="3" t="s">
        <v>519</v>
      </c>
      <c r="M358" s="3" t="s">
        <v>7246</v>
      </c>
      <c r="N358" s="3" t="s">
        <v>1056</v>
      </c>
      <c r="O358" s="3" t="s">
        <v>318</v>
      </c>
      <c r="P358" s="6" t="s">
        <v>9644</v>
      </c>
      <c r="Q358" s="3" t="s">
        <v>2863</v>
      </c>
      <c r="R358" s="3" t="s">
        <v>143</v>
      </c>
      <c r="S358" s="3" t="s">
        <v>9645</v>
      </c>
      <c r="T358" s="3" t="s">
        <v>135</v>
      </c>
      <c r="U358" s="3" t="s">
        <v>135</v>
      </c>
      <c r="V358" s="3" t="s">
        <v>224</v>
      </c>
      <c r="W358" s="3" t="s">
        <v>137</v>
      </c>
      <c r="X358" s="3" t="s">
        <v>957</v>
      </c>
      <c r="Y358" s="3" t="s">
        <v>9646</v>
      </c>
      <c r="Z358" s="3" t="s">
        <v>9647</v>
      </c>
      <c r="AA358" s="3" t="s">
        <v>139</v>
      </c>
      <c r="AB358" s="3" t="s">
        <v>226</v>
      </c>
      <c r="AC358" s="3" t="s">
        <v>5272</v>
      </c>
      <c r="AD358" s="3" t="s">
        <v>143</v>
      </c>
      <c r="AE358" s="3" t="s">
        <v>5272</v>
      </c>
      <c r="AF358" s="3" t="s">
        <v>9648</v>
      </c>
      <c r="AG358" s="3" t="s">
        <v>235</v>
      </c>
      <c r="AH358" s="3" t="s">
        <v>141</v>
      </c>
      <c r="AI358" s="3" t="s">
        <v>143</v>
      </c>
      <c r="AJ358" s="3" t="s">
        <v>143</v>
      </c>
      <c r="AK358" s="3" t="s">
        <v>207</v>
      </c>
      <c r="AL358" s="3" t="s">
        <v>9649</v>
      </c>
      <c r="AM358" s="3" t="s">
        <v>5784</v>
      </c>
      <c r="AN358" s="3" t="s">
        <v>143</v>
      </c>
      <c r="AO358" s="3" t="s">
        <v>324</v>
      </c>
      <c r="AP358" s="3" t="s">
        <v>325</v>
      </c>
      <c r="AQ358" s="3" t="s">
        <v>326</v>
      </c>
      <c r="AR358" s="3" t="s">
        <v>178</v>
      </c>
      <c r="AS358" s="3" t="s">
        <v>179</v>
      </c>
      <c r="AT358" s="3" t="s">
        <v>327</v>
      </c>
      <c r="AU358" s="3" t="s">
        <v>328</v>
      </c>
      <c r="AV358" s="3" t="s">
        <v>145</v>
      </c>
      <c r="AW358" s="3" t="s">
        <v>146</v>
      </c>
      <c r="AX358" s="3" t="s">
        <v>1060</v>
      </c>
      <c r="AY358" s="3" t="s">
        <v>148</v>
      </c>
      <c r="AZ358" s="3" t="s">
        <v>139</v>
      </c>
      <c r="BA358" s="3" t="s">
        <v>149</v>
      </c>
      <c r="BB358" s="3" t="s">
        <v>150</v>
      </c>
      <c r="BC358" s="3" t="s">
        <v>156</v>
      </c>
      <c r="BD358" s="3" t="s">
        <v>276</v>
      </c>
      <c r="BE358" s="3" t="s">
        <v>143</v>
      </c>
      <c r="BF358" s="3" t="s">
        <v>143</v>
      </c>
      <c r="BG358" s="3" t="s">
        <v>5272</v>
      </c>
      <c r="BH358" s="3" t="s">
        <v>143</v>
      </c>
      <c r="BI358" s="3" t="s">
        <v>143</v>
      </c>
      <c r="BJ358" s="3" t="s">
        <v>143</v>
      </c>
      <c r="BK358" s="3" t="s">
        <v>136</v>
      </c>
      <c r="BL358" s="3" t="s">
        <v>143</v>
      </c>
      <c r="BM358" s="3" t="s">
        <v>160</v>
      </c>
      <c r="BN358" s="3" t="s">
        <v>143</v>
      </c>
      <c r="BO358" s="3" t="s">
        <v>143</v>
      </c>
      <c r="BP358" s="3" t="s">
        <v>9650</v>
      </c>
      <c r="BQ358" s="3" t="s">
        <v>143</v>
      </c>
      <c r="BR358" s="3" t="s">
        <v>5272</v>
      </c>
      <c r="BS358" s="3" t="s">
        <v>1553</v>
      </c>
      <c r="BT358" s="3" t="s">
        <v>5784</v>
      </c>
      <c r="BU358" s="3" t="s">
        <v>5784</v>
      </c>
      <c r="BV358" s="3" t="s">
        <v>135</v>
      </c>
      <c r="BW358" s="3" t="s">
        <v>135</v>
      </c>
      <c r="BX358" s="3" t="s">
        <v>135</v>
      </c>
      <c r="BY358" s="3" t="s">
        <v>148</v>
      </c>
      <c r="BZ358" s="3" t="s">
        <v>9651</v>
      </c>
      <c r="CA358" s="3" t="s">
        <v>174</v>
      </c>
      <c r="CB358" s="3" t="s">
        <v>1265</v>
      </c>
      <c r="CC358" s="3" t="s">
        <v>143</v>
      </c>
      <c r="CD358" s="3" t="s">
        <v>143</v>
      </c>
      <c r="CE358" s="3" t="s">
        <v>143</v>
      </c>
      <c r="CF358" s="3" t="s">
        <v>2261</v>
      </c>
      <c r="CG358" s="3" t="s">
        <v>143</v>
      </c>
      <c r="CH358" s="3" t="s">
        <v>143</v>
      </c>
      <c r="CI358" s="3" t="s">
        <v>143</v>
      </c>
      <c r="CJ358" s="3" t="s">
        <v>5272</v>
      </c>
      <c r="CK358" s="3" t="s">
        <v>143</v>
      </c>
      <c r="CL358" s="3" t="s">
        <v>143</v>
      </c>
      <c r="CM358" s="3" t="s">
        <v>143</v>
      </c>
      <c r="CN358" s="3" t="s">
        <v>143</v>
      </c>
      <c r="CO358" s="3" t="s">
        <v>143</v>
      </c>
      <c r="CP358" s="3" t="s">
        <v>143</v>
      </c>
      <c r="CQ358" s="3" t="s">
        <v>143</v>
      </c>
      <c r="CR358" s="3" t="s">
        <v>143</v>
      </c>
      <c r="CS358" s="3" t="s">
        <v>1</v>
      </c>
      <c r="CT358" s="3" t="s">
        <v>143</v>
      </c>
      <c r="CU358" s="3" t="s">
        <v>1</v>
      </c>
      <c r="CV358" s="3" t="s">
        <v>2092</v>
      </c>
      <c r="CW358" s="3" t="s">
        <v>143</v>
      </c>
      <c r="CX358" s="3" t="s">
        <v>519</v>
      </c>
      <c r="CY358" s="3" t="s">
        <v>166</v>
      </c>
      <c r="CZ358" s="3" t="s">
        <v>136</v>
      </c>
      <c r="DA358" s="3" t="s">
        <v>2495</v>
      </c>
      <c r="DB358" s="3" t="s">
        <v>143</v>
      </c>
      <c r="DC358" s="3" t="s">
        <v>143</v>
      </c>
      <c r="DD358" s="3" t="s">
        <v>685</v>
      </c>
      <c r="DE358" s="3" t="s">
        <v>3601</v>
      </c>
      <c r="DF358" s="3" t="s">
        <v>8687</v>
      </c>
      <c r="DG358" s="3" t="s">
        <v>143</v>
      </c>
      <c r="DH358" s="3" t="s">
        <v>143</v>
      </c>
      <c r="DI358" s="3" t="s">
        <v>143</v>
      </c>
    </row>
    <row r="359" spans="1:115" hidden="1" x14ac:dyDescent="0.2">
      <c r="A359" s="73">
        <v>45413</v>
      </c>
      <c r="B359" s="3" t="s">
        <v>12718</v>
      </c>
      <c r="C359" s="96">
        <v>132804</v>
      </c>
      <c r="D359" s="6" t="s">
        <v>9652</v>
      </c>
      <c r="E359" s="3" t="s">
        <v>364</v>
      </c>
      <c r="F359" s="7">
        <v>45414</v>
      </c>
      <c r="G359" s="3" t="s">
        <v>126</v>
      </c>
      <c r="H359" s="3" t="s">
        <v>166</v>
      </c>
      <c r="I359" s="4">
        <v>3655.66</v>
      </c>
      <c r="J359" s="4">
        <v>2185</v>
      </c>
      <c r="K359" s="71">
        <f t="shared" si="25"/>
        <v>0.17008520404911154</v>
      </c>
      <c r="L359" s="3" t="s">
        <v>953</v>
      </c>
      <c r="M359" s="3" t="s">
        <v>7145</v>
      </c>
      <c r="N359" s="3" t="s">
        <v>1065</v>
      </c>
      <c r="O359" s="3" t="s">
        <v>9600</v>
      </c>
      <c r="P359" s="6" t="s">
        <v>9601</v>
      </c>
      <c r="Q359" s="3" t="s">
        <v>2863</v>
      </c>
      <c r="R359" s="3" t="s">
        <v>9653</v>
      </c>
      <c r="S359" s="3" t="s">
        <v>6209</v>
      </c>
      <c r="T359" s="3" t="s">
        <v>135</v>
      </c>
      <c r="U359" s="3" t="s">
        <v>135</v>
      </c>
      <c r="V359" s="3" t="s">
        <v>506</v>
      </c>
      <c r="W359" s="3" t="s">
        <v>137</v>
      </c>
      <c r="X359" s="3" t="s">
        <v>173</v>
      </c>
      <c r="Y359" s="3" t="s">
        <v>9654</v>
      </c>
      <c r="Z359" s="3" t="s">
        <v>9655</v>
      </c>
      <c r="AA359" s="3" t="s">
        <v>139</v>
      </c>
      <c r="AB359" s="3" t="s">
        <v>226</v>
      </c>
      <c r="AC359" s="3" t="s">
        <v>5272</v>
      </c>
      <c r="AD359" s="3" t="s">
        <v>143</v>
      </c>
      <c r="AE359" s="3" t="s">
        <v>9656</v>
      </c>
      <c r="AF359" s="3" t="s">
        <v>143</v>
      </c>
      <c r="AG359" s="3" t="s">
        <v>5974</v>
      </c>
      <c r="AH359" s="3" t="s">
        <v>141</v>
      </c>
      <c r="AI359" s="3" t="s">
        <v>143</v>
      </c>
      <c r="AJ359" s="3" t="s">
        <v>9656</v>
      </c>
      <c r="AK359" s="3" t="s">
        <v>207</v>
      </c>
      <c r="AL359" s="3" t="s">
        <v>143</v>
      </c>
      <c r="AM359" s="3" t="s">
        <v>9657</v>
      </c>
      <c r="AN359" s="3" t="s">
        <v>174</v>
      </c>
      <c r="AO359" s="3" t="s">
        <v>9605</v>
      </c>
      <c r="AP359" s="3" t="s">
        <v>5678</v>
      </c>
      <c r="AQ359" s="3" t="s">
        <v>9606</v>
      </c>
      <c r="AR359" s="3" t="s">
        <v>430</v>
      </c>
      <c r="AS359" s="3" t="s">
        <v>431</v>
      </c>
      <c r="AT359" s="3" t="s">
        <v>5680</v>
      </c>
      <c r="AU359" s="3" t="s">
        <v>9607</v>
      </c>
      <c r="AV359" s="3" t="s">
        <v>631</v>
      </c>
      <c r="AW359" s="3" t="s">
        <v>632</v>
      </c>
      <c r="AX359" s="3" t="s">
        <v>1068</v>
      </c>
      <c r="AY359" s="3" t="s">
        <v>148</v>
      </c>
      <c r="AZ359" s="3" t="s">
        <v>139</v>
      </c>
      <c r="BA359" s="3" t="s">
        <v>149</v>
      </c>
      <c r="BB359" s="3" t="s">
        <v>634</v>
      </c>
      <c r="BC359" s="3" t="s">
        <v>156</v>
      </c>
      <c r="BD359" s="3" t="s">
        <v>157</v>
      </c>
      <c r="BE359" s="3" t="s">
        <v>8956</v>
      </c>
      <c r="BF359" s="3" t="s">
        <v>9658</v>
      </c>
      <c r="BG359" s="3" t="s">
        <v>5272</v>
      </c>
      <c r="BH359" s="3" t="s">
        <v>2863</v>
      </c>
      <c r="BI359" s="3" t="s">
        <v>9659</v>
      </c>
      <c r="BJ359" s="3" t="s">
        <v>143</v>
      </c>
      <c r="BK359" s="3" t="s">
        <v>506</v>
      </c>
      <c r="BL359" s="3" t="s">
        <v>143</v>
      </c>
      <c r="BM359" s="3" t="s">
        <v>160</v>
      </c>
      <c r="BN359" s="3" t="s">
        <v>160</v>
      </c>
      <c r="BO359" s="3" t="s">
        <v>364</v>
      </c>
      <c r="BP359" s="3" t="s">
        <v>143</v>
      </c>
      <c r="BQ359" s="3" t="s">
        <v>9660</v>
      </c>
      <c r="BR359" s="3" t="s">
        <v>143</v>
      </c>
      <c r="BS359" s="3" t="s">
        <v>9661</v>
      </c>
      <c r="BT359" s="3" t="s">
        <v>9656</v>
      </c>
      <c r="BU359" s="3" t="s">
        <v>9656</v>
      </c>
      <c r="BV359" s="3" t="s">
        <v>135</v>
      </c>
      <c r="BW359" s="3" t="s">
        <v>135</v>
      </c>
      <c r="BX359" s="3" t="s">
        <v>135</v>
      </c>
      <c r="BY359" s="3" t="s">
        <v>148</v>
      </c>
      <c r="BZ359" s="3" t="s">
        <v>3619</v>
      </c>
      <c r="CA359" s="3" t="s">
        <v>174</v>
      </c>
      <c r="CB359" s="3" t="s">
        <v>143</v>
      </c>
      <c r="CC359" s="3" t="s">
        <v>143</v>
      </c>
      <c r="CD359" s="3" t="s">
        <v>143</v>
      </c>
      <c r="CE359" s="3" t="s">
        <v>143</v>
      </c>
      <c r="CF359" s="3" t="s">
        <v>2261</v>
      </c>
      <c r="CG359" s="3" t="s">
        <v>2261</v>
      </c>
      <c r="CH359" s="3" t="s">
        <v>143</v>
      </c>
      <c r="CI359" s="3" t="s">
        <v>143</v>
      </c>
      <c r="CJ359" s="3" t="s">
        <v>5272</v>
      </c>
      <c r="CK359" s="3" t="s">
        <v>143</v>
      </c>
      <c r="CL359" s="3" t="s">
        <v>143</v>
      </c>
      <c r="CM359" s="3" t="s">
        <v>143</v>
      </c>
      <c r="CN359" s="3" t="s">
        <v>143</v>
      </c>
      <c r="CO359" s="3" t="s">
        <v>5686</v>
      </c>
      <c r="CP359" s="3" t="s">
        <v>143</v>
      </c>
      <c r="CQ359" s="3" t="s">
        <v>143</v>
      </c>
      <c r="CR359" s="3" t="s">
        <v>143</v>
      </c>
      <c r="CS359" s="3" t="s">
        <v>1</v>
      </c>
      <c r="CT359" s="3" t="s">
        <v>143</v>
      </c>
      <c r="CU359" s="3" t="s">
        <v>1</v>
      </c>
      <c r="CV359" s="3" t="s">
        <v>2092</v>
      </c>
      <c r="CW359" s="3" t="s">
        <v>2867</v>
      </c>
      <c r="CX359" s="3" t="s">
        <v>953</v>
      </c>
      <c r="CY359" s="3" t="s">
        <v>166</v>
      </c>
      <c r="CZ359" s="3" t="s">
        <v>506</v>
      </c>
      <c r="DA359" s="3" t="s">
        <v>1989</v>
      </c>
      <c r="DB359" s="3" t="s">
        <v>143</v>
      </c>
      <c r="DC359" s="3" t="s">
        <v>143</v>
      </c>
      <c r="DD359" s="3" t="s">
        <v>364</v>
      </c>
      <c r="DE359" s="3" t="s">
        <v>5904</v>
      </c>
      <c r="DF359" s="3" t="s">
        <v>6302</v>
      </c>
      <c r="DG359" s="3" t="s">
        <v>143</v>
      </c>
      <c r="DH359" s="3" t="s">
        <v>7781</v>
      </c>
      <c r="DI359" s="3" t="s">
        <v>143</v>
      </c>
      <c r="DK359" s="3"/>
    </row>
    <row r="360" spans="1:115" hidden="1" x14ac:dyDescent="0.2">
      <c r="A360" s="73">
        <v>45413</v>
      </c>
      <c r="B360" s="3" t="s">
        <v>12718</v>
      </c>
      <c r="C360" s="96">
        <v>132903</v>
      </c>
      <c r="D360" s="6" t="s">
        <v>9652</v>
      </c>
      <c r="E360" s="3" t="s">
        <v>364</v>
      </c>
      <c r="F360" s="7">
        <v>45414</v>
      </c>
      <c r="G360" s="3" t="s">
        <v>165</v>
      </c>
      <c r="H360" s="3" t="s">
        <v>166</v>
      </c>
      <c r="I360" s="8">
        <f>J360</f>
        <v>150.37</v>
      </c>
      <c r="J360" s="4">
        <v>150.37</v>
      </c>
      <c r="K360" s="71">
        <f t="shared" si="25"/>
        <v>6.9961955249845187E-3</v>
      </c>
      <c r="L360" s="3" t="s">
        <v>953</v>
      </c>
      <c r="M360" s="3" t="s">
        <v>7145</v>
      </c>
      <c r="N360" s="3" t="s">
        <v>219</v>
      </c>
      <c r="O360" s="3" t="s">
        <v>9426</v>
      </c>
      <c r="P360" s="6" t="s">
        <v>9113</v>
      </c>
      <c r="Q360" s="3" t="s">
        <v>170</v>
      </c>
      <c r="R360" s="3" t="s">
        <v>9662</v>
      </c>
      <c r="S360" s="3" t="s">
        <v>9428</v>
      </c>
      <c r="T360" s="3" t="s">
        <v>135</v>
      </c>
      <c r="U360" s="3" t="s">
        <v>135</v>
      </c>
      <c r="V360" s="3" t="s">
        <v>506</v>
      </c>
      <c r="W360" s="3" t="s">
        <v>137</v>
      </c>
      <c r="X360" s="3" t="s">
        <v>225</v>
      </c>
      <c r="Y360" s="3" t="s">
        <v>9663</v>
      </c>
      <c r="Z360" s="3" t="s">
        <v>9664</v>
      </c>
      <c r="AA360" s="3" t="s">
        <v>139</v>
      </c>
      <c r="AB360" s="3" t="s">
        <v>226</v>
      </c>
      <c r="AC360" s="3" t="s">
        <v>5272</v>
      </c>
      <c r="AD360" s="3" t="s">
        <v>143</v>
      </c>
      <c r="AE360" s="3" t="s">
        <v>5272</v>
      </c>
      <c r="AF360" s="3" t="s">
        <v>143</v>
      </c>
      <c r="AG360" s="3" t="s">
        <v>235</v>
      </c>
      <c r="AH360" s="3" t="s">
        <v>141</v>
      </c>
      <c r="AI360" s="3" t="s">
        <v>143</v>
      </c>
      <c r="AJ360" s="3" t="s">
        <v>143</v>
      </c>
      <c r="AK360" s="3" t="s">
        <v>207</v>
      </c>
      <c r="AL360" s="3" t="s">
        <v>9118</v>
      </c>
      <c r="AM360" s="3" t="s">
        <v>9665</v>
      </c>
      <c r="AN360" s="3" t="s">
        <v>143</v>
      </c>
      <c r="AO360" s="3" t="s">
        <v>9432</v>
      </c>
      <c r="AP360" s="3" t="s">
        <v>9432</v>
      </c>
      <c r="AQ360" s="3" t="s">
        <v>309</v>
      </c>
      <c r="AR360" s="3" t="s">
        <v>230</v>
      </c>
      <c r="AS360" s="3" t="s">
        <v>231</v>
      </c>
      <c r="AT360" s="3" t="s">
        <v>9666</v>
      </c>
      <c r="AU360" s="3" t="s">
        <v>7621</v>
      </c>
      <c r="AV360" s="3" t="s">
        <v>234</v>
      </c>
      <c r="AW360" s="3" t="s">
        <v>165</v>
      </c>
      <c r="AX360" s="3" t="s">
        <v>235</v>
      </c>
      <c r="AY360" s="3" t="s">
        <v>148</v>
      </c>
      <c r="AZ360" s="3" t="s">
        <v>139</v>
      </c>
      <c r="BA360" s="3" t="s">
        <v>875</v>
      </c>
      <c r="BB360" s="3" t="s">
        <v>150</v>
      </c>
      <c r="BC360" s="3" t="s">
        <v>156</v>
      </c>
      <c r="BD360" s="3" t="s">
        <v>157</v>
      </c>
      <c r="BE360" s="3" t="s">
        <v>303</v>
      </c>
      <c r="BF360" s="3" t="s">
        <v>9664</v>
      </c>
      <c r="BG360" s="3" t="s">
        <v>5272</v>
      </c>
      <c r="BH360" s="3" t="s">
        <v>143</v>
      </c>
      <c r="BI360" s="3" t="s">
        <v>143</v>
      </c>
      <c r="BJ360" s="3" t="s">
        <v>143</v>
      </c>
      <c r="BK360" s="3" t="s">
        <v>506</v>
      </c>
      <c r="BL360" s="3" t="s">
        <v>143</v>
      </c>
      <c r="BM360" s="3" t="s">
        <v>160</v>
      </c>
      <c r="BN360" s="3" t="s">
        <v>143</v>
      </c>
      <c r="BO360" s="3" t="s">
        <v>364</v>
      </c>
      <c r="BP360" s="3" t="s">
        <v>143</v>
      </c>
      <c r="BQ360" s="3" t="s">
        <v>9667</v>
      </c>
      <c r="BR360" s="3" t="s">
        <v>5352</v>
      </c>
      <c r="BS360" s="3" t="s">
        <v>162</v>
      </c>
      <c r="BT360" s="3" t="s">
        <v>9665</v>
      </c>
      <c r="BU360" s="3" t="s">
        <v>9665</v>
      </c>
      <c r="BV360" s="3" t="s">
        <v>135</v>
      </c>
      <c r="BW360" s="3" t="s">
        <v>135</v>
      </c>
      <c r="BX360" s="3" t="s">
        <v>135</v>
      </c>
      <c r="BY360" s="3" t="s">
        <v>148</v>
      </c>
      <c r="BZ360" s="3" t="s">
        <v>9668</v>
      </c>
      <c r="CA360" s="3" t="s">
        <v>174</v>
      </c>
      <c r="CB360" s="3" t="s">
        <v>143</v>
      </c>
      <c r="CC360" s="3" t="s">
        <v>143</v>
      </c>
      <c r="CD360" s="3" t="s">
        <v>143</v>
      </c>
      <c r="CE360" s="3" t="s">
        <v>143</v>
      </c>
      <c r="CF360" s="3" t="s">
        <v>2261</v>
      </c>
      <c r="CG360" s="3" t="s">
        <v>143</v>
      </c>
      <c r="CH360" s="3" t="s">
        <v>143</v>
      </c>
      <c r="CI360" s="3" t="s">
        <v>143</v>
      </c>
      <c r="CJ360" s="3" t="s">
        <v>5272</v>
      </c>
      <c r="CK360" s="3" t="s">
        <v>143</v>
      </c>
      <c r="CL360" s="3" t="s">
        <v>143</v>
      </c>
      <c r="CM360" s="3" t="s">
        <v>143</v>
      </c>
      <c r="CN360" s="3" t="s">
        <v>143</v>
      </c>
      <c r="CO360" s="3" t="s">
        <v>143</v>
      </c>
      <c r="CP360" s="3" t="s">
        <v>143</v>
      </c>
      <c r="CQ360" s="3" t="s">
        <v>143</v>
      </c>
      <c r="CR360" s="3" t="s">
        <v>143</v>
      </c>
      <c r="CS360" s="3" t="s">
        <v>1</v>
      </c>
      <c r="CT360" s="3" t="s">
        <v>143</v>
      </c>
      <c r="CU360" s="3" t="s">
        <v>1</v>
      </c>
      <c r="CV360" s="3" t="s">
        <v>1985</v>
      </c>
      <c r="CW360" s="3" t="s">
        <v>143</v>
      </c>
      <c r="CX360" s="3" t="s">
        <v>953</v>
      </c>
      <c r="CY360" s="3" t="s">
        <v>166</v>
      </c>
      <c r="CZ360" s="3" t="s">
        <v>506</v>
      </c>
      <c r="DA360" s="3" t="s">
        <v>2007</v>
      </c>
      <c r="DB360" s="3" t="s">
        <v>143</v>
      </c>
      <c r="DC360" s="3" t="s">
        <v>6653</v>
      </c>
      <c r="DD360" s="3" t="s">
        <v>364</v>
      </c>
      <c r="DE360" s="3" t="s">
        <v>5904</v>
      </c>
      <c r="DF360" s="3" t="s">
        <v>6302</v>
      </c>
      <c r="DG360" s="3" t="s">
        <v>143</v>
      </c>
      <c r="DH360" s="3" t="s">
        <v>143</v>
      </c>
      <c r="DI360" s="3" t="s">
        <v>143</v>
      </c>
      <c r="DK360" s="3"/>
    </row>
    <row r="361" spans="1:115" hidden="1" x14ac:dyDescent="0.2">
      <c r="A361" s="73">
        <v>45413</v>
      </c>
      <c r="B361" s="3" t="s">
        <v>24</v>
      </c>
      <c r="C361" s="98">
        <v>132912</v>
      </c>
      <c r="D361" s="6" t="s">
        <v>9669</v>
      </c>
      <c r="E361" s="3" t="s">
        <v>164</v>
      </c>
      <c r="F361" s="7">
        <v>45413</v>
      </c>
      <c r="G361" s="3" t="s">
        <v>165</v>
      </c>
      <c r="H361" s="3" t="s">
        <v>166</v>
      </c>
      <c r="I361" s="4">
        <v>67.94</v>
      </c>
      <c r="J361" s="4">
        <v>54</v>
      </c>
      <c r="K361" s="71">
        <f t="shared" si="25"/>
        <v>3.1610129943968088E-3</v>
      </c>
      <c r="L361" s="3" t="s">
        <v>374</v>
      </c>
      <c r="M361" s="3" t="s">
        <v>7145</v>
      </c>
      <c r="N361" s="3" t="s">
        <v>1056</v>
      </c>
      <c r="O361" s="3" t="s">
        <v>203</v>
      </c>
      <c r="P361" s="6" t="s">
        <v>9670</v>
      </c>
      <c r="Q361" s="3" t="s">
        <v>170</v>
      </c>
      <c r="R361" s="3" t="s">
        <v>9671</v>
      </c>
      <c r="S361" s="3" t="s">
        <v>9672</v>
      </c>
      <c r="T361" s="3" t="s">
        <v>135</v>
      </c>
      <c r="U361" s="3" t="s">
        <v>135</v>
      </c>
      <c r="V361" s="3" t="s">
        <v>136</v>
      </c>
      <c r="W361" s="3" t="s">
        <v>137</v>
      </c>
      <c r="X361" s="3" t="s">
        <v>173</v>
      </c>
      <c r="Y361" s="3" t="s">
        <v>9673</v>
      </c>
      <c r="Z361" s="3" t="s">
        <v>9674</v>
      </c>
      <c r="AA361" s="3" t="s">
        <v>139</v>
      </c>
      <c r="AB361" s="3" t="s">
        <v>323</v>
      </c>
      <c r="AC361" s="3" t="s">
        <v>5272</v>
      </c>
      <c r="AD361" s="3" t="s">
        <v>143</v>
      </c>
      <c r="AE361" s="3" t="s">
        <v>9675</v>
      </c>
      <c r="AF361" s="3" t="s">
        <v>143</v>
      </c>
      <c r="AG361" s="3" t="s">
        <v>235</v>
      </c>
      <c r="AH361" s="3" t="s">
        <v>141</v>
      </c>
      <c r="AI361" s="3" t="s">
        <v>143</v>
      </c>
      <c r="AJ361" s="3" t="s">
        <v>9675</v>
      </c>
      <c r="AK361" s="3" t="s">
        <v>142</v>
      </c>
      <c r="AL361" s="3" t="s">
        <v>143</v>
      </c>
      <c r="AM361" s="3" t="s">
        <v>9676</v>
      </c>
      <c r="AN361" s="3" t="s">
        <v>174</v>
      </c>
      <c r="AO361" s="3" t="s">
        <v>208</v>
      </c>
      <c r="AP361" s="3" t="s">
        <v>209</v>
      </c>
      <c r="AQ361" s="3" t="s">
        <v>210</v>
      </c>
      <c r="AR361" s="3" t="s">
        <v>178</v>
      </c>
      <c r="AS361" s="3" t="s">
        <v>179</v>
      </c>
      <c r="AT361" s="3" t="s">
        <v>211</v>
      </c>
      <c r="AU361" s="3" t="s">
        <v>212</v>
      </c>
      <c r="AV361" s="3" t="s">
        <v>145</v>
      </c>
      <c r="AW361" s="3" t="s">
        <v>146</v>
      </c>
      <c r="AX361" s="3" t="s">
        <v>1060</v>
      </c>
      <c r="AY361" s="3" t="s">
        <v>148</v>
      </c>
      <c r="AZ361" s="3" t="s">
        <v>139</v>
      </c>
      <c r="BA361" s="3" t="s">
        <v>149</v>
      </c>
      <c r="BB361" s="3" t="s">
        <v>150</v>
      </c>
      <c r="BC361" s="3" t="s">
        <v>156</v>
      </c>
      <c r="BD361" s="3" t="s">
        <v>157</v>
      </c>
      <c r="BE361" s="3" t="s">
        <v>303</v>
      </c>
      <c r="BF361" s="3" t="s">
        <v>9677</v>
      </c>
      <c r="BG361" s="3" t="s">
        <v>5272</v>
      </c>
      <c r="BH361" s="3" t="s">
        <v>143</v>
      </c>
      <c r="BI361" s="3" t="s">
        <v>9678</v>
      </c>
      <c r="BJ361" s="3" t="s">
        <v>143</v>
      </c>
      <c r="BK361" s="3" t="s">
        <v>136</v>
      </c>
      <c r="BL361" s="3" t="s">
        <v>143</v>
      </c>
      <c r="BM361" s="3" t="s">
        <v>160</v>
      </c>
      <c r="BN361" s="3" t="s">
        <v>160</v>
      </c>
      <c r="BO361" s="3" t="s">
        <v>143</v>
      </c>
      <c r="BP361" s="3" t="s">
        <v>143</v>
      </c>
      <c r="BQ361" s="3" t="s">
        <v>8800</v>
      </c>
      <c r="BR361" s="3" t="s">
        <v>5352</v>
      </c>
      <c r="BS361" s="3" t="s">
        <v>162</v>
      </c>
      <c r="BT361" s="3" t="s">
        <v>9675</v>
      </c>
      <c r="BU361" s="3" t="s">
        <v>9675</v>
      </c>
      <c r="BV361" s="3" t="s">
        <v>135</v>
      </c>
      <c r="BW361" s="3" t="s">
        <v>135</v>
      </c>
      <c r="BX361" s="3" t="s">
        <v>135</v>
      </c>
      <c r="BY361" s="3" t="s">
        <v>148</v>
      </c>
      <c r="BZ361" s="3" t="s">
        <v>9679</v>
      </c>
      <c r="CA361" s="3" t="s">
        <v>174</v>
      </c>
      <c r="CB361" s="3" t="s">
        <v>143</v>
      </c>
      <c r="CC361" s="3" t="s">
        <v>143</v>
      </c>
      <c r="CD361" s="3" t="s">
        <v>143</v>
      </c>
      <c r="CE361" s="3" t="s">
        <v>143</v>
      </c>
      <c r="CF361" s="3" t="s">
        <v>2261</v>
      </c>
      <c r="CG361" s="3" t="s">
        <v>2261</v>
      </c>
      <c r="CH361" s="3" t="s">
        <v>143</v>
      </c>
      <c r="CI361" s="3" t="s">
        <v>143</v>
      </c>
      <c r="CJ361" s="3" t="s">
        <v>5272</v>
      </c>
      <c r="CK361" s="3" t="s">
        <v>143</v>
      </c>
      <c r="CL361" s="3" t="s">
        <v>143</v>
      </c>
      <c r="CM361" s="3" t="s">
        <v>143</v>
      </c>
      <c r="CN361" s="3" t="s">
        <v>143</v>
      </c>
      <c r="CO361" s="3" t="s">
        <v>143</v>
      </c>
      <c r="CP361" s="3" t="s">
        <v>143</v>
      </c>
      <c r="CQ361" s="3" t="s">
        <v>143</v>
      </c>
      <c r="CR361" s="3" t="s">
        <v>143</v>
      </c>
      <c r="CS361" s="3" t="s">
        <v>1</v>
      </c>
      <c r="CT361" s="3" t="s">
        <v>143</v>
      </c>
      <c r="CU361" s="3" t="s">
        <v>1</v>
      </c>
      <c r="CV361" s="3" t="s">
        <v>1985</v>
      </c>
      <c r="CW361" s="3" t="s">
        <v>1985</v>
      </c>
      <c r="CX361" s="3" t="s">
        <v>374</v>
      </c>
      <c r="CY361" s="3" t="s">
        <v>166</v>
      </c>
      <c r="CZ361" s="3" t="s">
        <v>136</v>
      </c>
      <c r="DA361" s="3" t="s">
        <v>2007</v>
      </c>
      <c r="DB361" s="3" t="s">
        <v>9680</v>
      </c>
      <c r="DC361" s="3" t="s">
        <v>143</v>
      </c>
      <c r="DD361" s="3" t="s">
        <v>164</v>
      </c>
      <c r="DE361" s="3" t="s">
        <v>5904</v>
      </c>
      <c r="DF361" s="3" t="s">
        <v>2261</v>
      </c>
      <c r="DG361" s="3" t="s">
        <v>143</v>
      </c>
      <c r="DH361" s="3" t="s">
        <v>143</v>
      </c>
      <c r="DI361" s="3" t="s">
        <v>143</v>
      </c>
      <c r="DK361" s="3"/>
    </row>
    <row r="362" spans="1:115" hidden="1" x14ac:dyDescent="0.2">
      <c r="A362" s="73">
        <v>45413</v>
      </c>
      <c r="B362" s="3" t="s">
        <v>15606</v>
      </c>
      <c r="C362" s="5">
        <v>133241</v>
      </c>
      <c r="D362" s="6" t="s">
        <v>9681</v>
      </c>
      <c r="E362" s="3" t="s">
        <v>164</v>
      </c>
      <c r="F362" s="7">
        <v>45413</v>
      </c>
      <c r="G362" s="3" t="s">
        <v>165</v>
      </c>
      <c r="H362" s="3" t="s">
        <v>166</v>
      </c>
      <c r="I362" s="4">
        <v>70</v>
      </c>
      <c r="J362" s="4">
        <v>70</v>
      </c>
      <c r="K362" s="71">
        <f t="shared" si="25"/>
        <v>3.2568576627579719E-3</v>
      </c>
      <c r="L362" s="3" t="s">
        <v>316</v>
      </c>
      <c r="M362" s="3" t="s">
        <v>7145</v>
      </c>
      <c r="N362" s="3" t="s">
        <v>1056</v>
      </c>
      <c r="O362" s="3" t="s">
        <v>318</v>
      </c>
      <c r="P362" s="6" t="s">
        <v>6896</v>
      </c>
      <c r="Q362" s="3" t="s">
        <v>170</v>
      </c>
      <c r="R362" s="3" t="s">
        <v>9682</v>
      </c>
      <c r="S362" s="3" t="s">
        <v>3142</v>
      </c>
      <c r="T362" s="3" t="s">
        <v>135</v>
      </c>
      <c r="U362" s="3" t="s">
        <v>135</v>
      </c>
      <c r="V362" s="3" t="s">
        <v>136</v>
      </c>
      <c r="W362" s="3" t="s">
        <v>137</v>
      </c>
      <c r="X362" s="3" t="s">
        <v>322</v>
      </c>
      <c r="Y362" s="3" t="s">
        <v>9683</v>
      </c>
      <c r="Z362" s="3" t="s">
        <v>9684</v>
      </c>
      <c r="AA362" s="3" t="s">
        <v>139</v>
      </c>
      <c r="AB362" s="3" t="s">
        <v>323</v>
      </c>
      <c r="AC362" s="3" t="s">
        <v>5272</v>
      </c>
      <c r="AD362" s="3" t="s">
        <v>143</v>
      </c>
      <c r="AE362" s="3" t="s">
        <v>8034</v>
      </c>
      <c r="AF362" s="3" t="s">
        <v>143</v>
      </c>
      <c r="AG362" s="3" t="s">
        <v>235</v>
      </c>
      <c r="AH362" s="3" t="s">
        <v>141</v>
      </c>
      <c r="AI362" s="3" t="s">
        <v>143</v>
      </c>
      <c r="AJ362" s="3" t="s">
        <v>8034</v>
      </c>
      <c r="AK362" s="3" t="s">
        <v>207</v>
      </c>
      <c r="AL362" s="3" t="s">
        <v>143</v>
      </c>
      <c r="AM362" s="3" t="s">
        <v>8034</v>
      </c>
      <c r="AN362" s="3" t="s">
        <v>174</v>
      </c>
      <c r="AO362" s="3" t="s">
        <v>324</v>
      </c>
      <c r="AP362" s="3" t="s">
        <v>325</v>
      </c>
      <c r="AQ362" s="3" t="s">
        <v>326</v>
      </c>
      <c r="AR362" s="3" t="s">
        <v>178</v>
      </c>
      <c r="AS362" s="3" t="s">
        <v>179</v>
      </c>
      <c r="AT362" s="3" t="s">
        <v>327</v>
      </c>
      <c r="AU362" s="3" t="s">
        <v>328</v>
      </c>
      <c r="AV362" s="3" t="s">
        <v>145</v>
      </c>
      <c r="AW362" s="3" t="s">
        <v>146</v>
      </c>
      <c r="AX362" s="3" t="s">
        <v>1060</v>
      </c>
      <c r="AY362" s="3" t="s">
        <v>148</v>
      </c>
      <c r="AZ362" s="3" t="s">
        <v>139</v>
      </c>
      <c r="BA362" s="3" t="s">
        <v>149</v>
      </c>
      <c r="BB362" s="3" t="s">
        <v>150</v>
      </c>
      <c r="BC362" s="3" t="s">
        <v>156</v>
      </c>
      <c r="BD362" s="3" t="s">
        <v>157</v>
      </c>
      <c r="BE362" s="3" t="s">
        <v>303</v>
      </c>
      <c r="BF362" s="3" t="s">
        <v>9684</v>
      </c>
      <c r="BG362" s="3" t="s">
        <v>5272</v>
      </c>
      <c r="BH362" s="3" t="s">
        <v>143</v>
      </c>
      <c r="BI362" s="3" t="s">
        <v>9685</v>
      </c>
      <c r="BJ362" s="3" t="s">
        <v>143</v>
      </c>
      <c r="BK362" s="3" t="s">
        <v>136</v>
      </c>
      <c r="BL362" s="3" t="s">
        <v>143</v>
      </c>
      <c r="BM362" s="3" t="s">
        <v>160</v>
      </c>
      <c r="BN362" s="3" t="s">
        <v>160</v>
      </c>
      <c r="BO362" s="3" t="s">
        <v>143</v>
      </c>
      <c r="BP362" s="3" t="s">
        <v>143</v>
      </c>
      <c r="BQ362" s="3" t="s">
        <v>5652</v>
      </c>
      <c r="BR362" s="3" t="s">
        <v>5352</v>
      </c>
      <c r="BS362" s="3" t="s">
        <v>162</v>
      </c>
      <c r="BT362" s="3" t="s">
        <v>8034</v>
      </c>
      <c r="BU362" s="3" t="s">
        <v>8034</v>
      </c>
      <c r="BV362" s="3" t="s">
        <v>135</v>
      </c>
      <c r="BW362" s="3" t="s">
        <v>135</v>
      </c>
      <c r="BX362" s="3" t="s">
        <v>135</v>
      </c>
      <c r="BY362" s="3" t="s">
        <v>148</v>
      </c>
      <c r="BZ362" s="3" t="s">
        <v>3145</v>
      </c>
      <c r="CA362" s="3" t="s">
        <v>174</v>
      </c>
      <c r="CB362" s="3" t="s">
        <v>143</v>
      </c>
      <c r="CC362" s="3" t="s">
        <v>143</v>
      </c>
      <c r="CD362" s="3" t="s">
        <v>143</v>
      </c>
      <c r="CE362" s="3" t="s">
        <v>9686</v>
      </c>
      <c r="CF362" s="3" t="s">
        <v>2261</v>
      </c>
      <c r="CG362" s="3" t="s">
        <v>2261</v>
      </c>
      <c r="CH362" s="3" t="s">
        <v>143</v>
      </c>
      <c r="CI362" s="3" t="s">
        <v>143</v>
      </c>
      <c r="CJ362" s="3" t="s">
        <v>5272</v>
      </c>
      <c r="CK362" s="3" t="s">
        <v>143</v>
      </c>
      <c r="CL362" s="3" t="s">
        <v>143</v>
      </c>
      <c r="CM362" s="3" t="s">
        <v>143</v>
      </c>
      <c r="CN362" s="3" t="s">
        <v>143</v>
      </c>
      <c r="CO362" s="3" t="s">
        <v>143</v>
      </c>
      <c r="CP362" s="3" t="s">
        <v>143</v>
      </c>
      <c r="CQ362" s="3" t="s">
        <v>143</v>
      </c>
      <c r="CR362" s="3" t="s">
        <v>143</v>
      </c>
      <c r="CS362" s="3" t="s">
        <v>1</v>
      </c>
      <c r="CT362" s="3" t="s">
        <v>143</v>
      </c>
      <c r="CU362" s="3" t="s">
        <v>1</v>
      </c>
      <c r="CV362" s="3" t="s">
        <v>1985</v>
      </c>
      <c r="CW362" s="3" t="s">
        <v>1985</v>
      </c>
      <c r="CX362" s="3" t="s">
        <v>316</v>
      </c>
      <c r="CY362" s="3" t="s">
        <v>166</v>
      </c>
      <c r="CZ362" s="3" t="s">
        <v>136</v>
      </c>
      <c r="DA362" s="3" t="s">
        <v>1989</v>
      </c>
      <c r="DB362" s="3" t="s">
        <v>143</v>
      </c>
      <c r="DC362" s="3" t="s">
        <v>143</v>
      </c>
      <c r="DD362" s="3" t="s">
        <v>164</v>
      </c>
      <c r="DE362" s="3" t="s">
        <v>5904</v>
      </c>
      <c r="DF362" s="3" t="s">
        <v>2261</v>
      </c>
      <c r="DG362" s="3" t="s">
        <v>143</v>
      </c>
      <c r="DH362" s="3" t="s">
        <v>143</v>
      </c>
      <c r="DI362" s="3" t="s">
        <v>143</v>
      </c>
      <c r="DK362" s="3"/>
    </row>
    <row r="363" spans="1:115" hidden="1" x14ac:dyDescent="0.2">
      <c r="A363" s="73">
        <v>45413</v>
      </c>
      <c r="B363" s="3" t="s">
        <v>11</v>
      </c>
      <c r="C363" s="98">
        <v>133275</v>
      </c>
      <c r="D363" s="6" t="s">
        <v>9687</v>
      </c>
      <c r="E363" s="3" t="s">
        <v>164</v>
      </c>
      <c r="F363" s="7">
        <v>45415</v>
      </c>
      <c r="G363" s="3" t="s">
        <v>165</v>
      </c>
      <c r="H363" s="3" t="s">
        <v>166</v>
      </c>
      <c r="I363" s="4">
        <v>54.83</v>
      </c>
      <c r="J363" s="4">
        <v>50</v>
      </c>
      <c r="K363" s="71">
        <f t="shared" si="25"/>
        <v>2.5510500807002802E-3</v>
      </c>
      <c r="L363" s="3" t="s">
        <v>258</v>
      </c>
      <c r="M363" s="3" t="s">
        <v>7145</v>
      </c>
      <c r="N363" s="3" t="s">
        <v>960</v>
      </c>
      <c r="O363" s="3" t="s">
        <v>9688</v>
      </c>
      <c r="P363" s="6" t="s">
        <v>921</v>
      </c>
      <c r="Q363" s="3" t="s">
        <v>170</v>
      </c>
      <c r="R363" s="3" t="s">
        <v>9689</v>
      </c>
      <c r="S363" s="3" t="s">
        <v>9690</v>
      </c>
      <c r="T363" s="3" t="s">
        <v>135</v>
      </c>
      <c r="U363" s="3" t="s">
        <v>135</v>
      </c>
      <c r="V363" s="3" t="s">
        <v>136</v>
      </c>
      <c r="W363" s="3" t="s">
        <v>137</v>
      </c>
      <c r="X363" s="3" t="s">
        <v>957</v>
      </c>
      <c r="Y363" s="3" t="s">
        <v>9691</v>
      </c>
      <c r="Z363" s="3" t="s">
        <v>9692</v>
      </c>
      <c r="AA363" s="3" t="s">
        <v>139</v>
      </c>
      <c r="AB363" s="3" t="s">
        <v>323</v>
      </c>
      <c r="AC363" s="3" t="s">
        <v>5272</v>
      </c>
      <c r="AD363" s="3" t="s">
        <v>143</v>
      </c>
      <c r="AE363" s="3" t="s">
        <v>9693</v>
      </c>
      <c r="AF363" s="3" t="s">
        <v>9694</v>
      </c>
      <c r="AG363" s="3" t="s">
        <v>235</v>
      </c>
      <c r="AH363" s="3" t="s">
        <v>141</v>
      </c>
      <c r="AI363" s="3" t="s">
        <v>143</v>
      </c>
      <c r="AJ363" s="3" t="s">
        <v>9693</v>
      </c>
      <c r="AK363" s="3" t="s">
        <v>142</v>
      </c>
      <c r="AL363" s="3" t="s">
        <v>143</v>
      </c>
      <c r="AM363" s="3" t="s">
        <v>7351</v>
      </c>
      <c r="AN363" s="3" t="s">
        <v>174</v>
      </c>
      <c r="AO363" s="3" t="s">
        <v>1111</v>
      </c>
      <c r="AP363" s="3" t="s">
        <v>1112</v>
      </c>
      <c r="AQ363" s="3" t="s">
        <v>9695</v>
      </c>
      <c r="AR363" s="3" t="s">
        <v>353</v>
      </c>
      <c r="AS363" s="3" t="s">
        <v>231</v>
      </c>
      <c r="AT363" s="3" t="s">
        <v>4167</v>
      </c>
      <c r="AU363" s="3" t="s">
        <v>1114</v>
      </c>
      <c r="AV363" s="3" t="s">
        <v>145</v>
      </c>
      <c r="AW363" s="3" t="s">
        <v>146</v>
      </c>
      <c r="AX363" s="3" t="s">
        <v>972</v>
      </c>
      <c r="AY363" s="3" t="s">
        <v>148</v>
      </c>
      <c r="AZ363" s="3" t="s">
        <v>139</v>
      </c>
      <c r="BA363" s="3" t="s">
        <v>149</v>
      </c>
      <c r="BB363" s="3" t="s">
        <v>150</v>
      </c>
      <c r="BC363" s="3" t="s">
        <v>156</v>
      </c>
      <c r="BD363" s="3" t="s">
        <v>157</v>
      </c>
      <c r="BE363" s="3" t="s">
        <v>303</v>
      </c>
      <c r="BF363" s="3" t="s">
        <v>9696</v>
      </c>
      <c r="BG363" s="3" t="s">
        <v>5272</v>
      </c>
      <c r="BH363" s="3" t="s">
        <v>143</v>
      </c>
      <c r="BI363" s="3" t="s">
        <v>9697</v>
      </c>
      <c r="BJ363" s="3" t="s">
        <v>143</v>
      </c>
      <c r="BK363" s="3" t="s">
        <v>136</v>
      </c>
      <c r="BL363" s="3" t="s">
        <v>143</v>
      </c>
      <c r="BM363" s="3" t="s">
        <v>160</v>
      </c>
      <c r="BN363" s="3" t="s">
        <v>160</v>
      </c>
      <c r="BO363" s="3" t="s">
        <v>143</v>
      </c>
      <c r="BP363" s="3" t="s">
        <v>143</v>
      </c>
      <c r="BQ363" s="3" t="s">
        <v>9698</v>
      </c>
      <c r="BR363" s="3" t="s">
        <v>5352</v>
      </c>
      <c r="BS363" s="3" t="s">
        <v>162</v>
      </c>
      <c r="BT363" s="3" t="s">
        <v>9693</v>
      </c>
      <c r="BU363" s="3" t="s">
        <v>9693</v>
      </c>
      <c r="BV363" s="3" t="s">
        <v>135</v>
      </c>
      <c r="BW363" s="3" t="s">
        <v>135</v>
      </c>
      <c r="BX363" s="3" t="s">
        <v>135</v>
      </c>
      <c r="BY363" s="3" t="s">
        <v>148</v>
      </c>
      <c r="BZ363" s="3" t="s">
        <v>9699</v>
      </c>
      <c r="CA363" s="3" t="s">
        <v>174</v>
      </c>
      <c r="CB363" s="3" t="s">
        <v>143</v>
      </c>
      <c r="CC363" s="3" t="s">
        <v>143</v>
      </c>
      <c r="CD363" s="3" t="s">
        <v>143</v>
      </c>
      <c r="CE363" s="3" t="s">
        <v>143</v>
      </c>
      <c r="CF363" s="3" t="s">
        <v>2261</v>
      </c>
      <c r="CG363" s="3" t="s">
        <v>2261</v>
      </c>
      <c r="CH363" s="3" t="s">
        <v>143</v>
      </c>
      <c r="CI363" s="3" t="s">
        <v>143</v>
      </c>
      <c r="CJ363" s="3" t="s">
        <v>5272</v>
      </c>
      <c r="CK363" s="3" t="s">
        <v>143</v>
      </c>
      <c r="CL363" s="3" t="s">
        <v>143</v>
      </c>
      <c r="CM363" s="3" t="s">
        <v>143</v>
      </c>
      <c r="CN363" s="3" t="s">
        <v>143</v>
      </c>
      <c r="CO363" s="3" t="s">
        <v>143</v>
      </c>
      <c r="CP363" s="3" t="s">
        <v>143</v>
      </c>
      <c r="CQ363" s="3" t="s">
        <v>143</v>
      </c>
      <c r="CR363" s="3" t="s">
        <v>143</v>
      </c>
      <c r="CS363" s="3" t="s">
        <v>1</v>
      </c>
      <c r="CT363" s="3" t="s">
        <v>143</v>
      </c>
      <c r="CU363" s="3" t="s">
        <v>1</v>
      </c>
      <c r="CV363" s="3" t="s">
        <v>1985</v>
      </c>
      <c r="CW363" s="3" t="s">
        <v>1985</v>
      </c>
      <c r="CX363" s="3" t="s">
        <v>258</v>
      </c>
      <c r="CY363" s="3" t="s">
        <v>166</v>
      </c>
      <c r="CZ363" s="3" t="s">
        <v>136</v>
      </c>
      <c r="DA363" s="3" t="s">
        <v>2007</v>
      </c>
      <c r="DB363" s="3" t="s">
        <v>9700</v>
      </c>
      <c r="DC363" s="3" t="s">
        <v>143</v>
      </c>
      <c r="DD363" s="3" t="s">
        <v>164</v>
      </c>
      <c r="DE363" s="3" t="s">
        <v>5904</v>
      </c>
      <c r="DF363" s="3" t="s">
        <v>2419</v>
      </c>
      <c r="DG363" s="3" t="s">
        <v>143</v>
      </c>
      <c r="DH363" s="3" t="s">
        <v>143</v>
      </c>
      <c r="DI363" s="3" t="s">
        <v>143</v>
      </c>
      <c r="DK363" s="3"/>
    </row>
    <row r="364" spans="1:115" ht="25.5" hidden="1" x14ac:dyDescent="0.2">
      <c r="A364" s="73">
        <v>45413</v>
      </c>
      <c r="B364" s="3" t="s">
        <v>16</v>
      </c>
      <c r="C364" s="98">
        <v>133366</v>
      </c>
      <c r="D364" s="6" t="s">
        <v>9701</v>
      </c>
      <c r="E364" s="3" t="s">
        <v>190</v>
      </c>
      <c r="F364" s="7">
        <v>45418</v>
      </c>
      <c r="G364" s="3" t="s">
        <v>165</v>
      </c>
      <c r="H364" s="3" t="s">
        <v>166</v>
      </c>
      <c r="I364" s="8">
        <f t="shared" ref="I364:I370" si="31">J364</f>
        <v>457.91</v>
      </c>
      <c r="J364" s="4">
        <v>457.91</v>
      </c>
      <c r="K364" s="71">
        <f t="shared" si="25"/>
        <v>2.1304967033621471E-2</v>
      </c>
      <c r="L364" s="3" t="s">
        <v>374</v>
      </c>
      <c r="M364" s="3" t="s">
        <v>7145</v>
      </c>
      <c r="N364" s="3" t="s">
        <v>1070</v>
      </c>
      <c r="O364" s="3" t="s">
        <v>5631</v>
      </c>
      <c r="P364" s="6" t="s">
        <v>9702</v>
      </c>
      <c r="Q364" s="3" t="s">
        <v>170</v>
      </c>
      <c r="R364" s="3" t="s">
        <v>9703</v>
      </c>
      <c r="S364" s="3" t="s">
        <v>8483</v>
      </c>
      <c r="T364" s="3" t="s">
        <v>135</v>
      </c>
      <c r="U364" s="3" t="s">
        <v>135</v>
      </c>
      <c r="V364" s="3" t="s">
        <v>136</v>
      </c>
      <c r="W364" s="3" t="s">
        <v>137</v>
      </c>
      <c r="X364" s="3" t="s">
        <v>4880</v>
      </c>
      <c r="Y364" s="3" t="s">
        <v>9704</v>
      </c>
      <c r="Z364" s="3" t="s">
        <v>9705</v>
      </c>
      <c r="AA364" s="3" t="s">
        <v>139</v>
      </c>
      <c r="AB364" s="3" t="s">
        <v>140</v>
      </c>
      <c r="AC364" s="3" t="s">
        <v>5272</v>
      </c>
      <c r="AD364" s="3" t="s">
        <v>143</v>
      </c>
      <c r="AE364" s="3" t="s">
        <v>5272</v>
      </c>
      <c r="AF364" s="3" t="s">
        <v>143</v>
      </c>
      <c r="AG364" s="3" t="s">
        <v>235</v>
      </c>
      <c r="AH364" s="3" t="s">
        <v>141</v>
      </c>
      <c r="AI364" s="3" t="s">
        <v>143</v>
      </c>
      <c r="AJ364" s="3" t="s">
        <v>143</v>
      </c>
      <c r="AK364" s="3" t="s">
        <v>142</v>
      </c>
      <c r="AL364" s="3" t="s">
        <v>143</v>
      </c>
      <c r="AM364" s="3" t="s">
        <v>9706</v>
      </c>
      <c r="AN364" s="3" t="s">
        <v>143</v>
      </c>
      <c r="AO364" s="3" t="s">
        <v>9707</v>
      </c>
      <c r="AP364" s="3" t="s">
        <v>5634</v>
      </c>
      <c r="AQ364" s="3" t="s">
        <v>5635</v>
      </c>
      <c r="AR364" s="3" t="s">
        <v>430</v>
      </c>
      <c r="AS364" s="3" t="s">
        <v>431</v>
      </c>
      <c r="AT364" s="3" t="s">
        <v>5636</v>
      </c>
      <c r="AU364" s="3" t="s">
        <v>5637</v>
      </c>
      <c r="AV364" s="3" t="s">
        <v>1079</v>
      </c>
      <c r="AW364" s="3" t="s">
        <v>1080</v>
      </c>
      <c r="AX364" s="3" t="s">
        <v>1081</v>
      </c>
      <c r="AY364" s="3" t="s">
        <v>148</v>
      </c>
      <c r="AZ364" s="3" t="s">
        <v>139</v>
      </c>
      <c r="BA364" s="3" t="s">
        <v>148</v>
      </c>
      <c r="BB364" s="3" t="s">
        <v>150</v>
      </c>
      <c r="BC364" s="3" t="s">
        <v>156</v>
      </c>
      <c r="BD364" s="3" t="s">
        <v>157</v>
      </c>
      <c r="BE364" s="3" t="s">
        <v>303</v>
      </c>
      <c r="BF364" s="3" t="s">
        <v>9705</v>
      </c>
      <c r="BG364" s="3" t="s">
        <v>5272</v>
      </c>
      <c r="BH364" s="3" t="s">
        <v>143</v>
      </c>
      <c r="BI364" s="3" t="s">
        <v>9708</v>
      </c>
      <c r="BJ364" s="3" t="s">
        <v>143</v>
      </c>
      <c r="BK364" s="3" t="s">
        <v>136</v>
      </c>
      <c r="BL364" s="3" t="s">
        <v>143</v>
      </c>
      <c r="BM364" s="3" t="s">
        <v>160</v>
      </c>
      <c r="BN364" s="3" t="s">
        <v>143</v>
      </c>
      <c r="BO364" s="3" t="s">
        <v>143</v>
      </c>
      <c r="BP364" s="3" t="s">
        <v>143</v>
      </c>
      <c r="BQ364" s="3" t="s">
        <v>9709</v>
      </c>
      <c r="BR364" s="3" t="s">
        <v>5352</v>
      </c>
      <c r="BS364" s="3" t="s">
        <v>162</v>
      </c>
      <c r="BT364" s="3" t="s">
        <v>9706</v>
      </c>
      <c r="BU364" s="3" t="s">
        <v>9706</v>
      </c>
      <c r="BV364" s="3" t="s">
        <v>135</v>
      </c>
      <c r="BW364" s="3" t="s">
        <v>135</v>
      </c>
      <c r="BX364" s="3" t="s">
        <v>135</v>
      </c>
      <c r="BY364" s="3" t="s">
        <v>148</v>
      </c>
      <c r="BZ364" s="3" t="s">
        <v>8488</v>
      </c>
      <c r="CA364" s="3" t="s">
        <v>174</v>
      </c>
      <c r="CB364" s="3" t="s">
        <v>143</v>
      </c>
      <c r="CC364" s="3" t="s">
        <v>143</v>
      </c>
      <c r="CD364" s="3" t="s">
        <v>143</v>
      </c>
      <c r="CE364" s="3" t="s">
        <v>143</v>
      </c>
      <c r="CF364" s="3" t="s">
        <v>2261</v>
      </c>
      <c r="CG364" s="3" t="s">
        <v>143</v>
      </c>
      <c r="CH364" s="3" t="s">
        <v>143</v>
      </c>
      <c r="CI364" s="3" t="s">
        <v>143</v>
      </c>
      <c r="CJ364" s="3" t="s">
        <v>5272</v>
      </c>
      <c r="CK364" s="3" t="s">
        <v>143</v>
      </c>
      <c r="CL364" s="3" t="s">
        <v>143</v>
      </c>
      <c r="CM364" s="3" t="s">
        <v>143</v>
      </c>
      <c r="CN364" s="3" t="s">
        <v>143</v>
      </c>
      <c r="CO364" s="3" t="s">
        <v>5924</v>
      </c>
      <c r="CP364" s="3" t="s">
        <v>143</v>
      </c>
      <c r="CQ364" s="3" t="s">
        <v>143</v>
      </c>
      <c r="CR364" s="3" t="s">
        <v>143</v>
      </c>
      <c r="CS364" s="3" t="s">
        <v>1</v>
      </c>
      <c r="CT364" s="3" t="s">
        <v>143</v>
      </c>
      <c r="CU364" s="3" t="s">
        <v>1</v>
      </c>
      <c r="CV364" s="3" t="s">
        <v>1985</v>
      </c>
      <c r="CW364" s="3" t="s">
        <v>143</v>
      </c>
      <c r="CX364" s="3" t="s">
        <v>374</v>
      </c>
      <c r="CY364" s="3" t="s">
        <v>166</v>
      </c>
      <c r="CZ364" s="3" t="s">
        <v>136</v>
      </c>
      <c r="DA364" s="3" t="s">
        <v>2007</v>
      </c>
      <c r="DB364" s="3" t="s">
        <v>143</v>
      </c>
      <c r="DC364" s="3" t="s">
        <v>143</v>
      </c>
      <c r="DD364" s="3" t="s">
        <v>190</v>
      </c>
      <c r="DE364" s="3" t="s">
        <v>5904</v>
      </c>
      <c r="DF364" s="3" t="s">
        <v>5776</v>
      </c>
      <c r="DG364" s="3" t="s">
        <v>143</v>
      </c>
      <c r="DH364" s="3" t="s">
        <v>7659</v>
      </c>
      <c r="DI364" s="3" t="s">
        <v>143</v>
      </c>
      <c r="DK364" s="3"/>
    </row>
    <row r="365" spans="1:115" hidden="1" x14ac:dyDescent="0.2">
      <c r="A365" s="73">
        <v>45413</v>
      </c>
      <c r="B365" s="3" t="s">
        <v>12718</v>
      </c>
      <c r="C365" s="96">
        <v>133387</v>
      </c>
      <c r="D365" s="6" t="s">
        <v>9652</v>
      </c>
      <c r="E365" s="3" t="s">
        <v>364</v>
      </c>
      <c r="F365" s="7">
        <v>45415</v>
      </c>
      <c r="G365" s="3" t="s">
        <v>126</v>
      </c>
      <c r="H365" s="3" t="s">
        <v>166</v>
      </c>
      <c r="I365" s="8">
        <f t="shared" si="31"/>
        <v>520</v>
      </c>
      <c r="J365" s="4">
        <v>520</v>
      </c>
      <c r="K365" s="71">
        <f t="shared" si="25"/>
        <v>2.4193799780487794E-2</v>
      </c>
      <c r="L365" s="3" t="s">
        <v>953</v>
      </c>
      <c r="M365" s="3" t="s">
        <v>7145</v>
      </c>
      <c r="N365" s="3" t="s">
        <v>1065</v>
      </c>
      <c r="O365" s="3" t="s">
        <v>3652</v>
      </c>
      <c r="P365" s="6" t="s">
        <v>2118</v>
      </c>
      <c r="Q365" s="3" t="s">
        <v>170</v>
      </c>
      <c r="R365" s="3" t="s">
        <v>9710</v>
      </c>
      <c r="S365" s="3" t="s">
        <v>6257</v>
      </c>
      <c r="T365" s="3" t="s">
        <v>135</v>
      </c>
      <c r="U365" s="3" t="s">
        <v>135</v>
      </c>
      <c r="V365" s="3" t="s">
        <v>506</v>
      </c>
      <c r="W365" s="3" t="s">
        <v>137</v>
      </c>
      <c r="X365" s="3" t="s">
        <v>173</v>
      </c>
      <c r="Y365" s="3" t="s">
        <v>9711</v>
      </c>
      <c r="Z365" s="3" t="s">
        <v>9712</v>
      </c>
      <c r="AA365" s="3" t="s">
        <v>139</v>
      </c>
      <c r="AB365" s="3" t="s">
        <v>226</v>
      </c>
      <c r="AC365" s="3" t="s">
        <v>5272</v>
      </c>
      <c r="AD365" s="3" t="s">
        <v>143</v>
      </c>
      <c r="AE365" s="3" t="s">
        <v>5272</v>
      </c>
      <c r="AF365" s="3" t="s">
        <v>143</v>
      </c>
      <c r="AG365" s="3" t="s">
        <v>5974</v>
      </c>
      <c r="AH365" s="3" t="s">
        <v>141</v>
      </c>
      <c r="AI365" s="3" t="s">
        <v>143</v>
      </c>
      <c r="AJ365" s="3" t="s">
        <v>9713</v>
      </c>
      <c r="AK365" s="3" t="s">
        <v>207</v>
      </c>
      <c r="AL365" s="3" t="s">
        <v>9164</v>
      </c>
      <c r="AM365" s="3" t="s">
        <v>9714</v>
      </c>
      <c r="AN365" s="3" t="s">
        <v>174</v>
      </c>
      <c r="AO365" s="3" t="s">
        <v>3656</v>
      </c>
      <c r="AP365" s="3" t="s">
        <v>3657</v>
      </c>
      <c r="AQ365" s="3" t="s">
        <v>3658</v>
      </c>
      <c r="AR365" s="3" t="s">
        <v>250</v>
      </c>
      <c r="AS365" s="3" t="s">
        <v>179</v>
      </c>
      <c r="AT365" s="3" t="s">
        <v>3659</v>
      </c>
      <c r="AU365" s="3" t="s">
        <v>3660</v>
      </c>
      <c r="AV365" s="3" t="s">
        <v>631</v>
      </c>
      <c r="AW365" s="3" t="s">
        <v>632</v>
      </c>
      <c r="AX365" s="3" t="s">
        <v>1068</v>
      </c>
      <c r="AY365" s="3" t="s">
        <v>148</v>
      </c>
      <c r="AZ365" s="3" t="s">
        <v>139</v>
      </c>
      <c r="BA365" s="3" t="s">
        <v>149</v>
      </c>
      <c r="BB365" s="3" t="s">
        <v>634</v>
      </c>
      <c r="BC365" s="3" t="s">
        <v>156</v>
      </c>
      <c r="BD365" s="3" t="s">
        <v>157</v>
      </c>
      <c r="BE365" s="3" t="s">
        <v>237</v>
      </c>
      <c r="BF365" s="3" t="s">
        <v>9715</v>
      </c>
      <c r="BG365" s="3" t="s">
        <v>5272</v>
      </c>
      <c r="BH365" s="3" t="s">
        <v>170</v>
      </c>
      <c r="BI365" s="3" t="s">
        <v>9716</v>
      </c>
      <c r="BJ365" s="3" t="s">
        <v>143</v>
      </c>
      <c r="BK365" s="3" t="s">
        <v>506</v>
      </c>
      <c r="BL365" s="3" t="s">
        <v>143</v>
      </c>
      <c r="BM365" s="3" t="s">
        <v>160</v>
      </c>
      <c r="BN365" s="3" t="s">
        <v>160</v>
      </c>
      <c r="BO365" s="3" t="s">
        <v>364</v>
      </c>
      <c r="BP365" s="3" t="s">
        <v>143</v>
      </c>
      <c r="BQ365" s="3" t="s">
        <v>391</v>
      </c>
      <c r="BR365" s="3" t="s">
        <v>5684</v>
      </c>
      <c r="BS365" s="3" t="s">
        <v>241</v>
      </c>
      <c r="BT365" s="3" t="s">
        <v>9714</v>
      </c>
      <c r="BU365" s="3" t="s">
        <v>9714</v>
      </c>
      <c r="BV365" s="3" t="s">
        <v>135</v>
      </c>
      <c r="BW365" s="3" t="s">
        <v>135</v>
      </c>
      <c r="BX365" s="3" t="s">
        <v>135</v>
      </c>
      <c r="BY365" s="3" t="s">
        <v>148</v>
      </c>
      <c r="BZ365" s="3" t="s">
        <v>2841</v>
      </c>
      <c r="CA365" s="3" t="s">
        <v>174</v>
      </c>
      <c r="CB365" s="3" t="s">
        <v>143</v>
      </c>
      <c r="CC365" s="3" t="s">
        <v>143</v>
      </c>
      <c r="CD365" s="3" t="s">
        <v>143</v>
      </c>
      <c r="CE365" s="3" t="s">
        <v>6262</v>
      </c>
      <c r="CF365" s="3" t="s">
        <v>2261</v>
      </c>
      <c r="CG365" s="3" t="s">
        <v>2261</v>
      </c>
      <c r="CH365" s="3" t="s">
        <v>143</v>
      </c>
      <c r="CI365" s="3" t="s">
        <v>143</v>
      </c>
      <c r="CJ365" s="3" t="s">
        <v>5272</v>
      </c>
      <c r="CK365" s="3" t="s">
        <v>143</v>
      </c>
      <c r="CL365" s="3" t="s">
        <v>143</v>
      </c>
      <c r="CM365" s="3" t="s">
        <v>143</v>
      </c>
      <c r="CN365" s="3" t="s">
        <v>143</v>
      </c>
      <c r="CO365" s="3" t="s">
        <v>143</v>
      </c>
      <c r="CP365" s="3" t="s">
        <v>143</v>
      </c>
      <c r="CQ365" s="3" t="s">
        <v>143</v>
      </c>
      <c r="CR365" s="3" t="s">
        <v>143</v>
      </c>
      <c r="CS365" s="3" t="s">
        <v>1</v>
      </c>
      <c r="CT365" s="3" t="s">
        <v>143</v>
      </c>
      <c r="CU365" s="3" t="s">
        <v>1</v>
      </c>
      <c r="CV365" s="3" t="s">
        <v>2092</v>
      </c>
      <c r="CW365" s="3" t="s">
        <v>143</v>
      </c>
      <c r="CX365" s="3" t="s">
        <v>953</v>
      </c>
      <c r="CY365" s="3" t="s">
        <v>166</v>
      </c>
      <c r="CZ365" s="3" t="s">
        <v>506</v>
      </c>
      <c r="DA365" s="3" t="s">
        <v>2007</v>
      </c>
      <c r="DB365" s="3" t="s">
        <v>143</v>
      </c>
      <c r="DC365" s="3" t="s">
        <v>143</v>
      </c>
      <c r="DD365" s="3" t="s">
        <v>364</v>
      </c>
      <c r="DE365" s="3" t="s">
        <v>5904</v>
      </c>
      <c r="DF365" s="3" t="s">
        <v>2419</v>
      </c>
      <c r="DG365" s="3" t="s">
        <v>143</v>
      </c>
      <c r="DH365" s="3" t="s">
        <v>143</v>
      </c>
      <c r="DI365" s="3" t="s">
        <v>143</v>
      </c>
      <c r="DK365" s="3"/>
    </row>
    <row r="366" spans="1:115" hidden="1" x14ac:dyDescent="0.2">
      <c r="A366" s="73">
        <v>45413</v>
      </c>
      <c r="B366" s="3" t="s">
        <v>12718</v>
      </c>
      <c r="C366" s="96">
        <v>133393</v>
      </c>
      <c r="D366" s="6" t="s">
        <v>9652</v>
      </c>
      <c r="E366" s="3" t="s">
        <v>364</v>
      </c>
      <c r="F366" s="7">
        <v>45415</v>
      </c>
      <c r="G366" s="3" t="s">
        <v>126</v>
      </c>
      <c r="H366" s="3" t="s">
        <v>166</v>
      </c>
      <c r="I366" s="8">
        <f t="shared" si="31"/>
        <v>435</v>
      </c>
      <c r="J366" s="4">
        <v>435</v>
      </c>
      <c r="K366" s="71">
        <f t="shared" si="25"/>
        <v>2.0239044047138825E-2</v>
      </c>
      <c r="L366" s="3" t="s">
        <v>953</v>
      </c>
      <c r="M366" s="3" t="s">
        <v>7145</v>
      </c>
      <c r="N366" s="3" t="s">
        <v>1065</v>
      </c>
      <c r="O366" s="3" t="s">
        <v>7817</v>
      </c>
      <c r="P366" s="6" t="s">
        <v>2118</v>
      </c>
      <c r="Q366" s="3" t="s">
        <v>170</v>
      </c>
      <c r="R366" s="3" t="s">
        <v>9717</v>
      </c>
      <c r="S366" s="3" t="s">
        <v>9718</v>
      </c>
      <c r="T366" s="3" t="s">
        <v>135</v>
      </c>
      <c r="U366" s="3" t="s">
        <v>135</v>
      </c>
      <c r="V366" s="3" t="s">
        <v>506</v>
      </c>
      <c r="W366" s="3" t="s">
        <v>137</v>
      </c>
      <c r="X366" s="3" t="s">
        <v>173</v>
      </c>
      <c r="Y366" s="3" t="s">
        <v>9719</v>
      </c>
      <c r="Z366" s="3" t="s">
        <v>9720</v>
      </c>
      <c r="AA366" s="3" t="s">
        <v>139</v>
      </c>
      <c r="AB366" s="3" t="s">
        <v>226</v>
      </c>
      <c r="AC366" s="3" t="s">
        <v>5272</v>
      </c>
      <c r="AD366" s="3" t="s">
        <v>143</v>
      </c>
      <c r="AE366" s="3" t="s">
        <v>5272</v>
      </c>
      <c r="AF366" s="3" t="s">
        <v>143</v>
      </c>
      <c r="AG366" s="3" t="s">
        <v>5974</v>
      </c>
      <c r="AH366" s="3" t="s">
        <v>141</v>
      </c>
      <c r="AI366" s="3" t="s">
        <v>143</v>
      </c>
      <c r="AJ366" s="3" t="s">
        <v>9721</v>
      </c>
      <c r="AK366" s="3" t="s">
        <v>207</v>
      </c>
      <c r="AL366" s="3" t="s">
        <v>8914</v>
      </c>
      <c r="AM366" s="3" t="s">
        <v>9722</v>
      </c>
      <c r="AN366" s="3" t="s">
        <v>174</v>
      </c>
      <c r="AO366" s="3" t="s">
        <v>7823</v>
      </c>
      <c r="AP366" s="3" t="s">
        <v>7824</v>
      </c>
      <c r="AQ366" s="3" t="s">
        <v>7825</v>
      </c>
      <c r="AR366" s="3" t="s">
        <v>353</v>
      </c>
      <c r="AS366" s="3" t="s">
        <v>231</v>
      </c>
      <c r="AT366" s="3" t="s">
        <v>492</v>
      </c>
      <c r="AU366" s="3" t="s">
        <v>7826</v>
      </c>
      <c r="AV366" s="3" t="s">
        <v>631</v>
      </c>
      <c r="AW366" s="3" t="s">
        <v>632</v>
      </c>
      <c r="AX366" s="3" t="s">
        <v>1068</v>
      </c>
      <c r="AY366" s="3" t="s">
        <v>148</v>
      </c>
      <c r="AZ366" s="3" t="s">
        <v>139</v>
      </c>
      <c r="BA366" s="3" t="s">
        <v>149</v>
      </c>
      <c r="BB366" s="3" t="s">
        <v>634</v>
      </c>
      <c r="BC366" s="3" t="s">
        <v>156</v>
      </c>
      <c r="BD366" s="3" t="s">
        <v>157</v>
      </c>
      <c r="BE366" s="3" t="s">
        <v>303</v>
      </c>
      <c r="BF366" s="3" t="s">
        <v>9723</v>
      </c>
      <c r="BG366" s="3" t="s">
        <v>5272</v>
      </c>
      <c r="BH366" s="3" t="s">
        <v>170</v>
      </c>
      <c r="BI366" s="3" t="s">
        <v>9724</v>
      </c>
      <c r="BJ366" s="3" t="s">
        <v>143</v>
      </c>
      <c r="BK366" s="3" t="s">
        <v>506</v>
      </c>
      <c r="BL366" s="3" t="s">
        <v>143</v>
      </c>
      <c r="BM366" s="3" t="s">
        <v>160</v>
      </c>
      <c r="BN366" s="3" t="s">
        <v>160</v>
      </c>
      <c r="BO366" s="3" t="s">
        <v>364</v>
      </c>
      <c r="BP366" s="3" t="s">
        <v>143</v>
      </c>
      <c r="BQ366" s="3" t="s">
        <v>834</v>
      </c>
      <c r="BR366" s="3" t="s">
        <v>5352</v>
      </c>
      <c r="BS366" s="3" t="s">
        <v>162</v>
      </c>
      <c r="BT366" s="3" t="s">
        <v>9722</v>
      </c>
      <c r="BU366" s="3" t="s">
        <v>9722</v>
      </c>
      <c r="BV366" s="3" t="s">
        <v>135</v>
      </c>
      <c r="BW366" s="3" t="s">
        <v>135</v>
      </c>
      <c r="BX366" s="3" t="s">
        <v>135</v>
      </c>
      <c r="BY366" s="3" t="s">
        <v>148</v>
      </c>
      <c r="BZ366" s="3" t="s">
        <v>9725</v>
      </c>
      <c r="CA366" s="3" t="s">
        <v>174</v>
      </c>
      <c r="CB366" s="3" t="s">
        <v>143</v>
      </c>
      <c r="CC366" s="3" t="s">
        <v>143</v>
      </c>
      <c r="CD366" s="3" t="s">
        <v>143</v>
      </c>
      <c r="CE366" s="3" t="s">
        <v>143</v>
      </c>
      <c r="CF366" s="3" t="s">
        <v>2261</v>
      </c>
      <c r="CG366" s="3" t="s">
        <v>2261</v>
      </c>
      <c r="CH366" s="3" t="s">
        <v>143</v>
      </c>
      <c r="CI366" s="3" t="s">
        <v>143</v>
      </c>
      <c r="CJ366" s="3" t="s">
        <v>5272</v>
      </c>
      <c r="CK366" s="3" t="s">
        <v>143</v>
      </c>
      <c r="CL366" s="3" t="s">
        <v>143</v>
      </c>
      <c r="CM366" s="3" t="s">
        <v>143</v>
      </c>
      <c r="CN366" s="3" t="s">
        <v>143</v>
      </c>
      <c r="CO366" s="3" t="s">
        <v>7827</v>
      </c>
      <c r="CP366" s="3" t="s">
        <v>143</v>
      </c>
      <c r="CQ366" s="3" t="s">
        <v>143</v>
      </c>
      <c r="CR366" s="3" t="s">
        <v>143</v>
      </c>
      <c r="CS366" s="3" t="s">
        <v>1</v>
      </c>
      <c r="CT366" s="3" t="s">
        <v>143</v>
      </c>
      <c r="CU366" s="3" t="s">
        <v>1</v>
      </c>
      <c r="CV366" s="3" t="s">
        <v>1985</v>
      </c>
      <c r="CW366" s="3" t="s">
        <v>143</v>
      </c>
      <c r="CX366" s="3" t="s">
        <v>953</v>
      </c>
      <c r="CY366" s="3" t="s">
        <v>166</v>
      </c>
      <c r="CZ366" s="3" t="s">
        <v>506</v>
      </c>
      <c r="DA366" s="3" t="s">
        <v>2007</v>
      </c>
      <c r="DB366" s="3" t="s">
        <v>143</v>
      </c>
      <c r="DC366" s="3" t="s">
        <v>143</v>
      </c>
      <c r="DD366" s="3" t="s">
        <v>364</v>
      </c>
      <c r="DE366" s="3" t="s">
        <v>5904</v>
      </c>
      <c r="DF366" s="3" t="s">
        <v>2419</v>
      </c>
      <c r="DG366" s="3" t="s">
        <v>143</v>
      </c>
      <c r="DH366" s="3" t="s">
        <v>7828</v>
      </c>
      <c r="DI366" s="3" t="s">
        <v>143</v>
      </c>
      <c r="DK366" s="3"/>
    </row>
    <row r="367" spans="1:115" hidden="1" x14ac:dyDescent="0.2">
      <c r="A367" s="73">
        <v>45413</v>
      </c>
      <c r="B367" s="3" t="s">
        <v>15606</v>
      </c>
      <c r="C367" s="72">
        <v>133398</v>
      </c>
      <c r="D367" s="6" t="s">
        <v>9726</v>
      </c>
      <c r="E367" s="3" t="s">
        <v>2037</v>
      </c>
      <c r="F367" s="7">
        <v>45414</v>
      </c>
      <c r="G367" s="72" t="s">
        <v>126</v>
      </c>
      <c r="H367" s="3" t="s">
        <v>166</v>
      </c>
      <c r="I367" s="8">
        <f t="shared" si="31"/>
        <v>153.38999999999999</v>
      </c>
      <c r="J367" s="4">
        <v>153.38999999999999</v>
      </c>
      <c r="K367" s="71">
        <f t="shared" si="25"/>
        <v>7.1367056698635042E-3</v>
      </c>
      <c r="L367" s="3" t="s">
        <v>316</v>
      </c>
      <c r="M367" s="3" t="s">
        <v>7246</v>
      </c>
      <c r="N367" s="3" t="s">
        <v>960</v>
      </c>
      <c r="O367" s="3" t="s">
        <v>318</v>
      </c>
      <c r="P367" s="6" t="s">
        <v>8646</v>
      </c>
      <c r="Q367" s="3" t="s">
        <v>170</v>
      </c>
      <c r="R367" s="3" t="s">
        <v>9727</v>
      </c>
      <c r="S367" s="3" t="s">
        <v>9728</v>
      </c>
      <c r="T367" s="3" t="s">
        <v>135</v>
      </c>
      <c r="U367" s="3" t="s">
        <v>135</v>
      </c>
      <c r="V367" s="3" t="s">
        <v>136</v>
      </c>
      <c r="W367" s="3" t="s">
        <v>137</v>
      </c>
      <c r="X367" s="3" t="s">
        <v>2483</v>
      </c>
      <c r="Y367" s="3" t="s">
        <v>9729</v>
      </c>
      <c r="Z367" s="3" t="s">
        <v>9730</v>
      </c>
      <c r="AA367" s="3" t="s">
        <v>139</v>
      </c>
      <c r="AB367" s="3" t="s">
        <v>226</v>
      </c>
      <c r="AC367" s="3" t="s">
        <v>5272</v>
      </c>
      <c r="AD367" s="3" t="s">
        <v>143</v>
      </c>
      <c r="AE367" s="3" t="s">
        <v>5272</v>
      </c>
      <c r="AF367" s="3" t="s">
        <v>143</v>
      </c>
      <c r="AG367" s="3" t="s">
        <v>235</v>
      </c>
      <c r="AH367" s="3" t="s">
        <v>141</v>
      </c>
      <c r="AI367" s="3" t="s">
        <v>143</v>
      </c>
      <c r="AJ367" s="3" t="s">
        <v>143</v>
      </c>
      <c r="AK367" s="3" t="s">
        <v>207</v>
      </c>
      <c r="AL367" s="3" t="s">
        <v>143</v>
      </c>
      <c r="AM367" s="3" t="s">
        <v>9731</v>
      </c>
      <c r="AN367" s="3" t="s">
        <v>143</v>
      </c>
      <c r="AO367" s="3" t="s">
        <v>324</v>
      </c>
      <c r="AP367" s="3" t="s">
        <v>325</v>
      </c>
      <c r="AQ367" s="3" t="s">
        <v>326</v>
      </c>
      <c r="AR367" s="3" t="s">
        <v>178</v>
      </c>
      <c r="AS367" s="3" t="s">
        <v>179</v>
      </c>
      <c r="AT367" s="3" t="s">
        <v>327</v>
      </c>
      <c r="AU367" s="3" t="s">
        <v>328</v>
      </c>
      <c r="AV367" s="3" t="s">
        <v>145</v>
      </c>
      <c r="AW367" s="3" t="s">
        <v>146</v>
      </c>
      <c r="AX367" s="3" t="s">
        <v>972</v>
      </c>
      <c r="AY367" s="3" t="s">
        <v>148</v>
      </c>
      <c r="AZ367" s="3" t="s">
        <v>139</v>
      </c>
      <c r="BA367" s="3" t="s">
        <v>149</v>
      </c>
      <c r="BB367" s="3" t="s">
        <v>150</v>
      </c>
      <c r="BC367" s="3" t="s">
        <v>156</v>
      </c>
      <c r="BD367" s="3" t="s">
        <v>157</v>
      </c>
      <c r="BE367" s="3" t="s">
        <v>303</v>
      </c>
      <c r="BF367" s="3" t="s">
        <v>9730</v>
      </c>
      <c r="BG367" s="3" t="s">
        <v>5272</v>
      </c>
      <c r="BH367" s="3" t="s">
        <v>170</v>
      </c>
      <c r="BI367" s="3" t="s">
        <v>143</v>
      </c>
      <c r="BJ367" s="3" t="s">
        <v>143</v>
      </c>
      <c r="BK367" s="3" t="s">
        <v>136</v>
      </c>
      <c r="BL367" s="3" t="s">
        <v>143</v>
      </c>
      <c r="BM367" s="3" t="s">
        <v>160</v>
      </c>
      <c r="BN367" s="3" t="s">
        <v>160</v>
      </c>
      <c r="BO367" s="3" t="s">
        <v>143</v>
      </c>
      <c r="BP367" s="3" t="s">
        <v>143</v>
      </c>
      <c r="BQ367" s="3" t="s">
        <v>7919</v>
      </c>
      <c r="BR367" s="3" t="s">
        <v>5352</v>
      </c>
      <c r="BS367" s="3" t="s">
        <v>162</v>
      </c>
      <c r="BT367" s="3" t="s">
        <v>9731</v>
      </c>
      <c r="BU367" s="3" t="s">
        <v>9731</v>
      </c>
      <c r="BV367" s="3" t="s">
        <v>135</v>
      </c>
      <c r="BW367" s="3" t="s">
        <v>135</v>
      </c>
      <c r="BX367" s="3" t="s">
        <v>135</v>
      </c>
      <c r="BY367" s="3" t="s">
        <v>148</v>
      </c>
      <c r="BZ367" s="3" t="s">
        <v>5085</v>
      </c>
      <c r="CA367" s="3" t="s">
        <v>174</v>
      </c>
      <c r="CB367" s="3" t="s">
        <v>143</v>
      </c>
      <c r="CC367" s="3" t="s">
        <v>143</v>
      </c>
      <c r="CD367" s="3" t="s">
        <v>143</v>
      </c>
      <c r="CE367" s="3" t="s">
        <v>9732</v>
      </c>
      <c r="CF367" s="3" t="s">
        <v>2261</v>
      </c>
      <c r="CG367" s="3" t="s">
        <v>143</v>
      </c>
      <c r="CH367" s="3" t="s">
        <v>143</v>
      </c>
      <c r="CI367" s="3" t="s">
        <v>143</v>
      </c>
      <c r="CJ367" s="3" t="s">
        <v>5272</v>
      </c>
      <c r="CK367" s="3" t="s">
        <v>143</v>
      </c>
      <c r="CL367" s="3" t="s">
        <v>143</v>
      </c>
      <c r="CM367" s="3" t="s">
        <v>143</v>
      </c>
      <c r="CN367" s="3" t="s">
        <v>143</v>
      </c>
      <c r="CO367" s="3" t="s">
        <v>143</v>
      </c>
      <c r="CP367" s="3" t="s">
        <v>143</v>
      </c>
      <c r="CQ367" s="3" t="s">
        <v>143</v>
      </c>
      <c r="CR367" s="3" t="s">
        <v>143</v>
      </c>
      <c r="CS367" s="3" t="s">
        <v>1</v>
      </c>
      <c r="CT367" s="3" t="s">
        <v>143</v>
      </c>
      <c r="CU367" s="3" t="s">
        <v>1</v>
      </c>
      <c r="CV367" s="3" t="s">
        <v>1985</v>
      </c>
      <c r="CW367" s="3" t="s">
        <v>143</v>
      </c>
      <c r="CX367" s="3" t="s">
        <v>316</v>
      </c>
      <c r="CY367" s="3" t="s">
        <v>166</v>
      </c>
      <c r="CZ367" s="3" t="s">
        <v>136</v>
      </c>
      <c r="DA367" s="3" t="s">
        <v>1986</v>
      </c>
      <c r="DB367" s="3" t="s">
        <v>143</v>
      </c>
      <c r="DC367" s="3" t="s">
        <v>143</v>
      </c>
      <c r="DD367" s="3" t="s">
        <v>2037</v>
      </c>
      <c r="DE367" s="3" t="s">
        <v>5904</v>
      </c>
      <c r="DF367" s="3" t="s">
        <v>6302</v>
      </c>
      <c r="DG367" s="3" t="s">
        <v>143</v>
      </c>
      <c r="DH367" s="3" t="s">
        <v>143</v>
      </c>
      <c r="DI367" s="3" t="s">
        <v>143</v>
      </c>
      <c r="DK367" s="3"/>
    </row>
    <row r="368" spans="1:115" hidden="1" x14ac:dyDescent="0.2">
      <c r="A368" s="73">
        <v>45413</v>
      </c>
      <c r="B368" s="3" t="s">
        <v>15606</v>
      </c>
      <c r="C368" s="5">
        <v>133401</v>
      </c>
      <c r="D368" s="6" t="s">
        <v>9726</v>
      </c>
      <c r="E368" s="3" t="s">
        <v>2037</v>
      </c>
      <c r="F368" s="7">
        <v>45414</v>
      </c>
      <c r="G368" s="3" t="s">
        <v>165</v>
      </c>
      <c r="H368" s="3" t="s">
        <v>166</v>
      </c>
      <c r="I368" s="8">
        <f t="shared" si="31"/>
        <v>51.31</v>
      </c>
      <c r="J368" s="4">
        <v>51.31</v>
      </c>
      <c r="K368" s="71">
        <f t="shared" si="25"/>
        <v>2.3872766668015938E-3</v>
      </c>
      <c r="L368" s="3" t="s">
        <v>316</v>
      </c>
      <c r="M368" s="3" t="s">
        <v>7246</v>
      </c>
      <c r="N368" s="3" t="s">
        <v>960</v>
      </c>
      <c r="O368" s="3" t="s">
        <v>318</v>
      </c>
      <c r="P368" s="6" t="s">
        <v>8646</v>
      </c>
      <c r="Q368" s="3" t="s">
        <v>170</v>
      </c>
      <c r="R368" s="3" t="s">
        <v>9733</v>
      </c>
      <c r="S368" s="3" t="s">
        <v>9734</v>
      </c>
      <c r="T368" s="3" t="s">
        <v>135</v>
      </c>
      <c r="U368" s="3" t="s">
        <v>135</v>
      </c>
      <c r="V368" s="3" t="s">
        <v>136</v>
      </c>
      <c r="W368" s="3" t="s">
        <v>137</v>
      </c>
      <c r="X368" s="3" t="s">
        <v>2483</v>
      </c>
      <c r="Y368" s="3" t="s">
        <v>9735</v>
      </c>
      <c r="Z368" s="3" t="s">
        <v>9736</v>
      </c>
      <c r="AA368" s="3" t="s">
        <v>139</v>
      </c>
      <c r="AB368" s="3" t="s">
        <v>226</v>
      </c>
      <c r="AC368" s="3" t="s">
        <v>5272</v>
      </c>
      <c r="AD368" s="3" t="s">
        <v>143</v>
      </c>
      <c r="AE368" s="3" t="s">
        <v>5272</v>
      </c>
      <c r="AF368" s="3" t="s">
        <v>143</v>
      </c>
      <c r="AG368" s="3" t="s">
        <v>235</v>
      </c>
      <c r="AH368" s="3" t="s">
        <v>141</v>
      </c>
      <c r="AI368" s="3" t="s">
        <v>143</v>
      </c>
      <c r="AJ368" s="3" t="s">
        <v>143</v>
      </c>
      <c r="AK368" s="3" t="s">
        <v>207</v>
      </c>
      <c r="AL368" s="3" t="s">
        <v>143</v>
      </c>
      <c r="AM368" s="3" t="s">
        <v>9737</v>
      </c>
      <c r="AN368" s="3" t="s">
        <v>143</v>
      </c>
      <c r="AO368" s="3" t="s">
        <v>324</v>
      </c>
      <c r="AP368" s="3" t="s">
        <v>325</v>
      </c>
      <c r="AQ368" s="3" t="s">
        <v>326</v>
      </c>
      <c r="AR368" s="3" t="s">
        <v>178</v>
      </c>
      <c r="AS368" s="3" t="s">
        <v>179</v>
      </c>
      <c r="AT368" s="3" t="s">
        <v>327</v>
      </c>
      <c r="AU368" s="3" t="s">
        <v>328</v>
      </c>
      <c r="AV368" s="3" t="s">
        <v>145</v>
      </c>
      <c r="AW368" s="3" t="s">
        <v>146</v>
      </c>
      <c r="AX368" s="3" t="s">
        <v>972</v>
      </c>
      <c r="AY368" s="3" t="s">
        <v>148</v>
      </c>
      <c r="AZ368" s="3" t="s">
        <v>139</v>
      </c>
      <c r="BA368" s="3" t="s">
        <v>149</v>
      </c>
      <c r="BB368" s="3" t="s">
        <v>150</v>
      </c>
      <c r="BC368" s="3" t="s">
        <v>156</v>
      </c>
      <c r="BD368" s="3" t="s">
        <v>157</v>
      </c>
      <c r="BE368" s="3" t="s">
        <v>303</v>
      </c>
      <c r="BF368" s="3" t="s">
        <v>9736</v>
      </c>
      <c r="BG368" s="3" t="s">
        <v>5272</v>
      </c>
      <c r="BH368" s="3" t="s">
        <v>170</v>
      </c>
      <c r="BI368" s="3" t="s">
        <v>143</v>
      </c>
      <c r="BJ368" s="3" t="s">
        <v>143</v>
      </c>
      <c r="BK368" s="3" t="s">
        <v>136</v>
      </c>
      <c r="BL368" s="3" t="s">
        <v>143</v>
      </c>
      <c r="BM368" s="3" t="s">
        <v>160</v>
      </c>
      <c r="BN368" s="3" t="s">
        <v>160</v>
      </c>
      <c r="BO368" s="3" t="s">
        <v>143</v>
      </c>
      <c r="BP368" s="3" t="s">
        <v>143</v>
      </c>
      <c r="BQ368" s="3" t="s">
        <v>3317</v>
      </c>
      <c r="BR368" s="3" t="s">
        <v>5352</v>
      </c>
      <c r="BS368" s="3" t="s">
        <v>162</v>
      </c>
      <c r="BT368" s="3" t="s">
        <v>9737</v>
      </c>
      <c r="BU368" s="3" t="s">
        <v>9737</v>
      </c>
      <c r="BV368" s="3" t="s">
        <v>135</v>
      </c>
      <c r="BW368" s="3" t="s">
        <v>135</v>
      </c>
      <c r="BX368" s="3" t="s">
        <v>135</v>
      </c>
      <c r="BY368" s="3" t="s">
        <v>148</v>
      </c>
      <c r="BZ368" s="3" t="s">
        <v>5085</v>
      </c>
      <c r="CA368" s="3" t="s">
        <v>174</v>
      </c>
      <c r="CB368" s="3" t="s">
        <v>143</v>
      </c>
      <c r="CC368" s="3" t="s">
        <v>143</v>
      </c>
      <c r="CD368" s="3" t="s">
        <v>143</v>
      </c>
      <c r="CE368" s="3" t="s">
        <v>9738</v>
      </c>
      <c r="CF368" s="3" t="s">
        <v>2261</v>
      </c>
      <c r="CG368" s="3" t="s">
        <v>143</v>
      </c>
      <c r="CH368" s="3" t="s">
        <v>143</v>
      </c>
      <c r="CI368" s="3" t="s">
        <v>143</v>
      </c>
      <c r="CJ368" s="3" t="s">
        <v>5272</v>
      </c>
      <c r="CK368" s="3" t="s">
        <v>143</v>
      </c>
      <c r="CL368" s="3" t="s">
        <v>143</v>
      </c>
      <c r="CM368" s="3" t="s">
        <v>143</v>
      </c>
      <c r="CN368" s="3" t="s">
        <v>143</v>
      </c>
      <c r="CO368" s="3" t="s">
        <v>143</v>
      </c>
      <c r="CP368" s="3" t="s">
        <v>143</v>
      </c>
      <c r="CQ368" s="3" t="s">
        <v>143</v>
      </c>
      <c r="CR368" s="3" t="s">
        <v>143</v>
      </c>
      <c r="CS368" s="3" t="s">
        <v>1</v>
      </c>
      <c r="CT368" s="3" t="s">
        <v>143</v>
      </c>
      <c r="CU368" s="3" t="s">
        <v>1</v>
      </c>
      <c r="CV368" s="3" t="s">
        <v>1985</v>
      </c>
      <c r="CW368" s="3" t="s">
        <v>143</v>
      </c>
      <c r="CX368" s="3" t="s">
        <v>316</v>
      </c>
      <c r="CY368" s="3" t="s">
        <v>166</v>
      </c>
      <c r="CZ368" s="3" t="s">
        <v>136</v>
      </c>
      <c r="DA368" s="3" t="s">
        <v>1986</v>
      </c>
      <c r="DB368" s="3" t="s">
        <v>143</v>
      </c>
      <c r="DC368" s="3" t="s">
        <v>143</v>
      </c>
      <c r="DD368" s="3" t="s">
        <v>2037</v>
      </c>
      <c r="DE368" s="3" t="s">
        <v>5904</v>
      </c>
      <c r="DF368" s="3" t="s">
        <v>6302</v>
      </c>
      <c r="DG368" s="3" t="s">
        <v>143</v>
      </c>
      <c r="DH368" s="3" t="s">
        <v>143</v>
      </c>
      <c r="DI368" s="3" t="s">
        <v>143</v>
      </c>
      <c r="DK368" s="3"/>
    </row>
    <row r="369" spans="1:115" hidden="1" x14ac:dyDescent="0.2">
      <c r="A369" s="73">
        <v>45413</v>
      </c>
      <c r="B369" s="3" t="s">
        <v>12718</v>
      </c>
      <c r="C369" s="96">
        <v>133487</v>
      </c>
      <c r="D369" s="6" t="s">
        <v>9652</v>
      </c>
      <c r="E369" s="3" t="s">
        <v>364</v>
      </c>
      <c r="F369" s="7">
        <v>45415</v>
      </c>
      <c r="G369" s="3" t="s">
        <v>126</v>
      </c>
      <c r="H369" s="3" t="s">
        <v>166</v>
      </c>
      <c r="I369" s="8">
        <f t="shared" si="31"/>
        <v>95</v>
      </c>
      <c r="J369" s="4">
        <v>95</v>
      </c>
      <c r="K369" s="71">
        <f t="shared" si="25"/>
        <v>4.4200211137429618E-3</v>
      </c>
      <c r="L369" s="3" t="s">
        <v>953</v>
      </c>
      <c r="M369" s="3" t="s">
        <v>7145</v>
      </c>
      <c r="N369" s="3" t="s">
        <v>1065</v>
      </c>
      <c r="O369" s="3" t="s">
        <v>7343</v>
      </c>
      <c r="P369" s="6" t="s">
        <v>9739</v>
      </c>
      <c r="Q369" s="3" t="s">
        <v>170</v>
      </c>
      <c r="R369" s="3" t="s">
        <v>9740</v>
      </c>
      <c r="S369" s="3" t="s">
        <v>8880</v>
      </c>
      <c r="T369" s="3" t="s">
        <v>135</v>
      </c>
      <c r="U369" s="3" t="s">
        <v>135</v>
      </c>
      <c r="V369" s="3" t="s">
        <v>136</v>
      </c>
      <c r="W369" s="3" t="s">
        <v>137</v>
      </c>
      <c r="X369" s="3" t="s">
        <v>957</v>
      </c>
      <c r="Y369" s="3" t="s">
        <v>9741</v>
      </c>
      <c r="Z369" s="3" t="s">
        <v>9742</v>
      </c>
      <c r="AA369" s="3" t="s">
        <v>139</v>
      </c>
      <c r="AB369" s="3" t="s">
        <v>226</v>
      </c>
      <c r="AC369" s="3" t="s">
        <v>5272</v>
      </c>
      <c r="AD369" s="3" t="s">
        <v>143</v>
      </c>
      <c r="AE369" s="3" t="s">
        <v>5272</v>
      </c>
      <c r="AF369" s="3" t="s">
        <v>9694</v>
      </c>
      <c r="AG369" s="3" t="s">
        <v>5974</v>
      </c>
      <c r="AH369" s="3" t="s">
        <v>141</v>
      </c>
      <c r="AI369" s="3" t="s">
        <v>143</v>
      </c>
      <c r="AJ369" s="3" t="s">
        <v>9743</v>
      </c>
      <c r="AK369" s="3" t="s">
        <v>207</v>
      </c>
      <c r="AL369" s="3" t="s">
        <v>143</v>
      </c>
      <c r="AM369" s="3" t="s">
        <v>9744</v>
      </c>
      <c r="AN369" s="3" t="s">
        <v>174</v>
      </c>
      <c r="AO369" s="3" t="s">
        <v>4081</v>
      </c>
      <c r="AP369" s="3" t="s">
        <v>2684</v>
      </c>
      <c r="AQ369" s="3" t="s">
        <v>7352</v>
      </c>
      <c r="AR369" s="3" t="s">
        <v>2082</v>
      </c>
      <c r="AS369" s="3" t="s">
        <v>231</v>
      </c>
      <c r="AT369" s="3" t="s">
        <v>935</v>
      </c>
      <c r="AU369" s="3" t="s">
        <v>2686</v>
      </c>
      <c r="AV369" s="3" t="s">
        <v>631</v>
      </c>
      <c r="AW369" s="3" t="s">
        <v>632</v>
      </c>
      <c r="AX369" s="3" t="s">
        <v>1068</v>
      </c>
      <c r="AY369" s="3" t="s">
        <v>148</v>
      </c>
      <c r="AZ369" s="3" t="s">
        <v>139</v>
      </c>
      <c r="BA369" s="3" t="s">
        <v>149</v>
      </c>
      <c r="BB369" s="3" t="s">
        <v>634</v>
      </c>
      <c r="BC369" s="3" t="s">
        <v>156</v>
      </c>
      <c r="BD369" s="3" t="s">
        <v>157</v>
      </c>
      <c r="BE369" s="3" t="s">
        <v>303</v>
      </c>
      <c r="BF369" s="3" t="s">
        <v>9745</v>
      </c>
      <c r="BG369" s="3" t="s">
        <v>5272</v>
      </c>
      <c r="BH369" s="3" t="s">
        <v>143</v>
      </c>
      <c r="BI369" s="3" t="s">
        <v>9746</v>
      </c>
      <c r="BJ369" s="3" t="s">
        <v>143</v>
      </c>
      <c r="BK369" s="3" t="s">
        <v>506</v>
      </c>
      <c r="BL369" s="3" t="s">
        <v>143</v>
      </c>
      <c r="BM369" s="3" t="s">
        <v>160</v>
      </c>
      <c r="BN369" s="3" t="s">
        <v>160</v>
      </c>
      <c r="BO369" s="3" t="s">
        <v>143</v>
      </c>
      <c r="BP369" s="3" t="s">
        <v>143</v>
      </c>
      <c r="BQ369" s="3" t="s">
        <v>391</v>
      </c>
      <c r="BR369" s="3" t="s">
        <v>5352</v>
      </c>
      <c r="BS369" s="3" t="s">
        <v>162</v>
      </c>
      <c r="BT369" s="3" t="s">
        <v>9744</v>
      </c>
      <c r="BU369" s="3" t="s">
        <v>9744</v>
      </c>
      <c r="BV369" s="3" t="s">
        <v>135</v>
      </c>
      <c r="BW369" s="3" t="s">
        <v>135</v>
      </c>
      <c r="BX369" s="3" t="s">
        <v>135</v>
      </c>
      <c r="BY369" s="3" t="s">
        <v>148</v>
      </c>
      <c r="BZ369" s="3" t="s">
        <v>2841</v>
      </c>
      <c r="CA369" s="3" t="s">
        <v>174</v>
      </c>
      <c r="CB369" s="3" t="s">
        <v>143</v>
      </c>
      <c r="CC369" s="3" t="s">
        <v>143</v>
      </c>
      <c r="CD369" s="3" t="s">
        <v>143</v>
      </c>
      <c r="CE369" s="3" t="s">
        <v>143</v>
      </c>
      <c r="CF369" s="3" t="s">
        <v>2261</v>
      </c>
      <c r="CG369" s="3" t="s">
        <v>2261</v>
      </c>
      <c r="CH369" s="3" t="s">
        <v>143</v>
      </c>
      <c r="CI369" s="3" t="s">
        <v>143</v>
      </c>
      <c r="CJ369" s="3" t="s">
        <v>5272</v>
      </c>
      <c r="CK369" s="3" t="s">
        <v>143</v>
      </c>
      <c r="CL369" s="3" t="s">
        <v>143</v>
      </c>
      <c r="CM369" s="3" t="s">
        <v>143</v>
      </c>
      <c r="CN369" s="3" t="s">
        <v>143</v>
      </c>
      <c r="CO369" s="3" t="s">
        <v>143</v>
      </c>
      <c r="CP369" s="3" t="s">
        <v>143</v>
      </c>
      <c r="CQ369" s="3" t="s">
        <v>143</v>
      </c>
      <c r="CR369" s="3" t="s">
        <v>143</v>
      </c>
      <c r="CS369" s="3" t="s">
        <v>1</v>
      </c>
      <c r="CT369" s="3" t="s">
        <v>143</v>
      </c>
      <c r="CU369" s="3" t="s">
        <v>1</v>
      </c>
      <c r="CV369" s="3" t="s">
        <v>1985</v>
      </c>
      <c r="CW369" s="3" t="s">
        <v>143</v>
      </c>
      <c r="CX369" s="3" t="s">
        <v>953</v>
      </c>
      <c r="CY369" s="3" t="s">
        <v>166</v>
      </c>
      <c r="CZ369" s="3" t="s">
        <v>506</v>
      </c>
      <c r="DA369" s="3" t="s">
        <v>1986</v>
      </c>
      <c r="DB369" s="3" t="s">
        <v>143</v>
      </c>
      <c r="DC369" s="3" t="s">
        <v>143</v>
      </c>
      <c r="DD369" s="3" t="s">
        <v>364</v>
      </c>
      <c r="DE369" s="3" t="s">
        <v>5904</v>
      </c>
      <c r="DF369" s="3" t="s">
        <v>2419</v>
      </c>
      <c r="DG369" s="3" t="s">
        <v>143</v>
      </c>
      <c r="DH369" s="3" t="s">
        <v>143</v>
      </c>
      <c r="DI369" s="3" t="s">
        <v>143</v>
      </c>
      <c r="DK369" s="3"/>
    </row>
    <row r="370" spans="1:115" hidden="1" x14ac:dyDescent="0.2">
      <c r="A370" s="73">
        <v>45413</v>
      </c>
      <c r="B370" s="3" t="s">
        <v>11</v>
      </c>
      <c r="C370" s="5">
        <v>133498</v>
      </c>
      <c r="D370" s="6" t="s">
        <v>5860</v>
      </c>
      <c r="E370" s="3" t="s">
        <v>373</v>
      </c>
      <c r="F370" s="7">
        <v>45416</v>
      </c>
      <c r="G370" s="3" t="s">
        <v>257</v>
      </c>
      <c r="H370" s="3" t="s">
        <v>166</v>
      </c>
      <c r="I370" s="8">
        <f t="shared" si="31"/>
        <v>1624.8</v>
      </c>
      <c r="J370" s="4">
        <v>1624.8</v>
      </c>
      <c r="K370" s="71">
        <f t="shared" si="25"/>
        <v>7.5596319006416474E-2</v>
      </c>
      <c r="L370" s="3" t="s">
        <v>258</v>
      </c>
      <c r="M370" s="3" t="s">
        <v>129</v>
      </c>
      <c r="N370" s="3" t="s">
        <v>1224</v>
      </c>
      <c r="O370" s="3" t="s">
        <v>9747</v>
      </c>
      <c r="P370" s="6" t="s">
        <v>9748</v>
      </c>
      <c r="Q370" s="3" t="s">
        <v>564</v>
      </c>
      <c r="R370" s="3" t="s">
        <v>9749</v>
      </c>
      <c r="S370" s="3" t="s">
        <v>9750</v>
      </c>
      <c r="T370" s="3" t="s">
        <v>135</v>
      </c>
      <c r="U370" s="3" t="s">
        <v>135</v>
      </c>
      <c r="V370" s="3" t="s">
        <v>136</v>
      </c>
      <c r="W370" s="3" t="s">
        <v>137</v>
      </c>
      <c r="X370" s="3" t="s">
        <v>4976</v>
      </c>
      <c r="Y370" s="3" t="s">
        <v>9751</v>
      </c>
      <c r="Z370" s="3" t="s">
        <v>9752</v>
      </c>
      <c r="AA370" s="3" t="s">
        <v>139</v>
      </c>
      <c r="AB370" s="3" t="s">
        <v>140</v>
      </c>
      <c r="AC370" s="3" t="s">
        <v>5272</v>
      </c>
      <c r="AD370" s="3" t="s">
        <v>143</v>
      </c>
      <c r="AE370" s="3" t="s">
        <v>5272</v>
      </c>
      <c r="AF370" s="3" t="s">
        <v>9648</v>
      </c>
      <c r="AG370" s="3" t="s">
        <v>5675</v>
      </c>
      <c r="AH370" s="3" t="s">
        <v>265</v>
      </c>
      <c r="AI370" s="3" t="s">
        <v>143</v>
      </c>
      <c r="AJ370" s="3" t="s">
        <v>143</v>
      </c>
      <c r="AK370" s="3" t="s">
        <v>142</v>
      </c>
      <c r="AL370" s="3" t="s">
        <v>143</v>
      </c>
      <c r="AM370" s="3" t="s">
        <v>7801</v>
      </c>
      <c r="AN370" s="3" t="s">
        <v>143</v>
      </c>
      <c r="AO370" s="3" t="s">
        <v>9753</v>
      </c>
      <c r="AP370" s="3" t="s">
        <v>9754</v>
      </c>
      <c r="AQ370" s="3" t="s">
        <v>9755</v>
      </c>
      <c r="AR370" s="3" t="s">
        <v>353</v>
      </c>
      <c r="AS370" s="3" t="s">
        <v>231</v>
      </c>
      <c r="AT370" s="3" t="s">
        <v>353</v>
      </c>
      <c r="AU370" s="3" t="s">
        <v>9756</v>
      </c>
      <c r="AV370" s="3" t="s">
        <v>990</v>
      </c>
      <c r="AW370" s="3" t="s">
        <v>273</v>
      </c>
      <c r="AX370" s="3" t="s">
        <v>1232</v>
      </c>
      <c r="AY370" s="3" t="s">
        <v>148</v>
      </c>
      <c r="AZ370" s="3" t="s">
        <v>139</v>
      </c>
      <c r="BA370" s="3" t="s">
        <v>154</v>
      </c>
      <c r="BB370" s="3" t="s">
        <v>992</v>
      </c>
      <c r="BC370" s="3" t="s">
        <v>156</v>
      </c>
      <c r="BD370" s="3" t="s">
        <v>157</v>
      </c>
      <c r="BE370" s="3" t="s">
        <v>8956</v>
      </c>
      <c r="BF370" s="3" t="s">
        <v>9752</v>
      </c>
      <c r="BG370" s="3" t="s">
        <v>5272</v>
      </c>
      <c r="BH370" s="3" t="s">
        <v>143</v>
      </c>
      <c r="BI370" s="3" t="s">
        <v>143</v>
      </c>
      <c r="BJ370" s="3" t="s">
        <v>143</v>
      </c>
      <c r="BK370" s="3" t="s">
        <v>136</v>
      </c>
      <c r="BL370" s="3" t="s">
        <v>143</v>
      </c>
      <c r="BM370" s="3" t="s">
        <v>200</v>
      </c>
      <c r="BN370" s="3" t="s">
        <v>143</v>
      </c>
      <c r="BO370" s="3" t="s">
        <v>143</v>
      </c>
      <c r="BP370" s="3" t="s">
        <v>143</v>
      </c>
      <c r="BQ370" s="3" t="s">
        <v>9757</v>
      </c>
      <c r="BR370" s="3" t="s">
        <v>143</v>
      </c>
      <c r="BS370" s="3" t="s">
        <v>9758</v>
      </c>
      <c r="BT370" s="3" t="s">
        <v>9759</v>
      </c>
      <c r="BU370" s="3" t="s">
        <v>9759</v>
      </c>
      <c r="BV370" s="3" t="s">
        <v>135</v>
      </c>
      <c r="BW370" s="3" t="s">
        <v>135</v>
      </c>
      <c r="BX370" s="3" t="s">
        <v>135</v>
      </c>
      <c r="BY370" s="3" t="s">
        <v>148</v>
      </c>
      <c r="BZ370" s="3" t="s">
        <v>2774</v>
      </c>
      <c r="CA370" s="3" t="s">
        <v>2415</v>
      </c>
      <c r="CB370" s="3" t="s">
        <v>143</v>
      </c>
      <c r="CC370" s="3" t="s">
        <v>143</v>
      </c>
      <c r="CD370" s="3" t="s">
        <v>143</v>
      </c>
      <c r="CE370" s="3" t="s">
        <v>9760</v>
      </c>
      <c r="CF370" s="3" t="s">
        <v>9220</v>
      </c>
      <c r="CG370" s="3" t="s">
        <v>143</v>
      </c>
      <c r="CH370" s="3" t="s">
        <v>143</v>
      </c>
      <c r="CI370" s="3" t="s">
        <v>143</v>
      </c>
      <c r="CJ370" s="3" t="s">
        <v>5272</v>
      </c>
      <c r="CK370" s="3" t="s">
        <v>143</v>
      </c>
      <c r="CL370" s="3" t="s">
        <v>143</v>
      </c>
      <c r="CM370" s="3" t="s">
        <v>143</v>
      </c>
      <c r="CN370" s="3" t="s">
        <v>143</v>
      </c>
      <c r="CO370" s="3" t="s">
        <v>143</v>
      </c>
      <c r="CP370" s="3" t="s">
        <v>143</v>
      </c>
      <c r="CQ370" s="3" t="s">
        <v>143</v>
      </c>
      <c r="CR370" s="3" t="s">
        <v>143</v>
      </c>
      <c r="CS370" s="3" t="s">
        <v>1</v>
      </c>
      <c r="CT370" s="3" t="s">
        <v>143</v>
      </c>
      <c r="CU370" s="3" t="s">
        <v>1</v>
      </c>
      <c r="CV370" s="3" t="s">
        <v>2092</v>
      </c>
      <c r="CW370" s="3" t="s">
        <v>143</v>
      </c>
      <c r="CX370" s="3" t="s">
        <v>258</v>
      </c>
      <c r="CY370" s="3" t="s">
        <v>166</v>
      </c>
      <c r="CZ370" s="3" t="s">
        <v>136</v>
      </c>
      <c r="DA370" s="3" t="s">
        <v>1989</v>
      </c>
      <c r="DB370" s="3" t="s">
        <v>143</v>
      </c>
      <c r="DC370" s="3" t="s">
        <v>143</v>
      </c>
      <c r="DD370" s="3" t="s">
        <v>373</v>
      </c>
      <c r="DE370" s="3" t="s">
        <v>5904</v>
      </c>
      <c r="DF370" s="3" t="s">
        <v>3601</v>
      </c>
      <c r="DG370" s="3" t="s">
        <v>143</v>
      </c>
      <c r="DH370" s="3" t="s">
        <v>143</v>
      </c>
      <c r="DI370" s="3" t="s">
        <v>143</v>
      </c>
      <c r="DK370" s="3"/>
    </row>
    <row r="371" spans="1:115" hidden="1" x14ac:dyDescent="0.2">
      <c r="A371" s="73">
        <v>45413</v>
      </c>
      <c r="B371" s="3" t="s">
        <v>12718</v>
      </c>
      <c r="C371" s="98">
        <v>133537</v>
      </c>
      <c r="D371" s="6" t="s">
        <v>9761</v>
      </c>
      <c r="E371" s="3" t="s">
        <v>685</v>
      </c>
      <c r="F371" s="7">
        <v>45418</v>
      </c>
      <c r="G371" s="3" t="s">
        <v>165</v>
      </c>
      <c r="H371" s="3" t="s">
        <v>166</v>
      </c>
      <c r="I371" s="4">
        <v>159.11000000000001</v>
      </c>
      <c r="J371" s="4">
        <v>160</v>
      </c>
      <c r="K371" s="71">
        <f t="shared" si="25"/>
        <v>7.4028374674488711E-3</v>
      </c>
      <c r="L371" s="3" t="s">
        <v>519</v>
      </c>
      <c r="M371" s="3" t="s">
        <v>7145</v>
      </c>
      <c r="N371" s="3" t="s">
        <v>219</v>
      </c>
      <c r="O371" s="3" t="s">
        <v>3011</v>
      </c>
      <c r="P371" s="6" t="s">
        <v>9762</v>
      </c>
      <c r="Q371" s="3" t="s">
        <v>170</v>
      </c>
      <c r="R371" s="3" t="s">
        <v>9763</v>
      </c>
      <c r="S371" s="3" t="s">
        <v>9764</v>
      </c>
      <c r="T371" s="3" t="s">
        <v>135</v>
      </c>
      <c r="U371" s="3" t="s">
        <v>135</v>
      </c>
      <c r="V371" s="3" t="s">
        <v>136</v>
      </c>
      <c r="W371" s="3" t="s">
        <v>137</v>
      </c>
      <c r="X371" s="3" t="s">
        <v>957</v>
      </c>
      <c r="Y371" s="3" t="s">
        <v>9765</v>
      </c>
      <c r="Z371" s="3" t="s">
        <v>9766</v>
      </c>
      <c r="AA371" s="3" t="s">
        <v>139</v>
      </c>
      <c r="AB371" s="3" t="s">
        <v>323</v>
      </c>
      <c r="AC371" s="3" t="s">
        <v>5272</v>
      </c>
      <c r="AD371" s="3" t="s">
        <v>143</v>
      </c>
      <c r="AE371" s="3" t="s">
        <v>9767</v>
      </c>
      <c r="AF371" s="3" t="s">
        <v>9768</v>
      </c>
      <c r="AG371" s="3" t="s">
        <v>235</v>
      </c>
      <c r="AH371" s="3" t="s">
        <v>141</v>
      </c>
      <c r="AI371" s="3" t="s">
        <v>143</v>
      </c>
      <c r="AJ371" s="3" t="s">
        <v>9767</v>
      </c>
      <c r="AK371" s="3" t="s">
        <v>142</v>
      </c>
      <c r="AL371" s="3" t="s">
        <v>143</v>
      </c>
      <c r="AM371" s="3" t="s">
        <v>5910</v>
      </c>
      <c r="AN371" s="3" t="s">
        <v>174</v>
      </c>
      <c r="AO371" s="3" t="s">
        <v>3015</v>
      </c>
      <c r="AP371" s="3" t="s">
        <v>3016</v>
      </c>
      <c r="AQ371" s="3" t="s">
        <v>3017</v>
      </c>
      <c r="AR371" s="3" t="s">
        <v>2082</v>
      </c>
      <c r="AS371" s="3" t="s">
        <v>231</v>
      </c>
      <c r="AT371" s="3" t="s">
        <v>3018</v>
      </c>
      <c r="AU371" s="3" t="s">
        <v>3019</v>
      </c>
      <c r="AV371" s="3" t="s">
        <v>234</v>
      </c>
      <c r="AW371" s="3" t="s">
        <v>165</v>
      </c>
      <c r="AX371" s="3" t="s">
        <v>235</v>
      </c>
      <c r="AY371" s="3" t="s">
        <v>148</v>
      </c>
      <c r="AZ371" s="3" t="s">
        <v>139</v>
      </c>
      <c r="BA371" s="3" t="s">
        <v>875</v>
      </c>
      <c r="BB371" s="3" t="s">
        <v>150</v>
      </c>
      <c r="BC371" s="3" t="s">
        <v>156</v>
      </c>
      <c r="BD371" s="3" t="s">
        <v>157</v>
      </c>
      <c r="BE371" s="3" t="s">
        <v>303</v>
      </c>
      <c r="BF371" s="3" t="s">
        <v>9769</v>
      </c>
      <c r="BG371" s="3" t="s">
        <v>5272</v>
      </c>
      <c r="BH371" s="3" t="s">
        <v>143</v>
      </c>
      <c r="BI371" s="3" t="s">
        <v>9770</v>
      </c>
      <c r="BJ371" s="3" t="s">
        <v>143</v>
      </c>
      <c r="BK371" s="3" t="s">
        <v>136</v>
      </c>
      <c r="BL371" s="3" t="s">
        <v>143</v>
      </c>
      <c r="BM371" s="3" t="s">
        <v>160</v>
      </c>
      <c r="BN371" s="3" t="s">
        <v>160</v>
      </c>
      <c r="BO371" s="3" t="s">
        <v>143</v>
      </c>
      <c r="BP371" s="3" t="s">
        <v>143</v>
      </c>
      <c r="BQ371" s="3" t="s">
        <v>9326</v>
      </c>
      <c r="BR371" s="3" t="s">
        <v>5352</v>
      </c>
      <c r="BS371" s="3" t="s">
        <v>162</v>
      </c>
      <c r="BT371" s="3" t="s">
        <v>9767</v>
      </c>
      <c r="BU371" s="3" t="s">
        <v>9767</v>
      </c>
      <c r="BV371" s="3" t="s">
        <v>135</v>
      </c>
      <c r="BW371" s="3" t="s">
        <v>135</v>
      </c>
      <c r="BX371" s="3" t="s">
        <v>135</v>
      </c>
      <c r="BY371" s="3" t="s">
        <v>148</v>
      </c>
      <c r="BZ371" s="3" t="s">
        <v>8831</v>
      </c>
      <c r="CA371" s="3" t="s">
        <v>174</v>
      </c>
      <c r="CB371" s="3" t="s">
        <v>143</v>
      </c>
      <c r="CC371" s="3" t="s">
        <v>143</v>
      </c>
      <c r="CD371" s="3" t="s">
        <v>143</v>
      </c>
      <c r="CE371" s="3" t="s">
        <v>143</v>
      </c>
      <c r="CF371" s="3" t="s">
        <v>2261</v>
      </c>
      <c r="CG371" s="3" t="s">
        <v>2261</v>
      </c>
      <c r="CH371" s="3" t="s">
        <v>143</v>
      </c>
      <c r="CI371" s="3" t="s">
        <v>143</v>
      </c>
      <c r="CJ371" s="3" t="s">
        <v>5272</v>
      </c>
      <c r="CK371" s="3" t="s">
        <v>143</v>
      </c>
      <c r="CL371" s="3" t="s">
        <v>143</v>
      </c>
      <c r="CM371" s="3" t="s">
        <v>143</v>
      </c>
      <c r="CN371" s="3" t="s">
        <v>143</v>
      </c>
      <c r="CO371" s="3" t="s">
        <v>6702</v>
      </c>
      <c r="CP371" s="3" t="s">
        <v>143</v>
      </c>
      <c r="CQ371" s="3" t="s">
        <v>143</v>
      </c>
      <c r="CR371" s="3" t="s">
        <v>143</v>
      </c>
      <c r="CS371" s="3" t="s">
        <v>1</v>
      </c>
      <c r="CT371" s="3" t="s">
        <v>143</v>
      </c>
      <c r="CU371" s="3" t="s">
        <v>1</v>
      </c>
      <c r="CV371" s="3" t="s">
        <v>1985</v>
      </c>
      <c r="CW371" s="3" t="s">
        <v>1985</v>
      </c>
      <c r="CX371" s="3" t="s">
        <v>519</v>
      </c>
      <c r="CY371" s="3" t="s">
        <v>166</v>
      </c>
      <c r="CZ371" s="3" t="s">
        <v>136</v>
      </c>
      <c r="DA371" s="3" t="s">
        <v>2007</v>
      </c>
      <c r="DB371" s="3" t="s">
        <v>9771</v>
      </c>
      <c r="DC371" s="3" t="s">
        <v>143</v>
      </c>
      <c r="DD371" s="3" t="s">
        <v>685</v>
      </c>
      <c r="DE371" s="3" t="s">
        <v>5904</v>
      </c>
      <c r="DF371" s="3" t="s">
        <v>5776</v>
      </c>
      <c r="DG371" s="3" t="s">
        <v>143</v>
      </c>
      <c r="DH371" s="3" t="s">
        <v>9493</v>
      </c>
      <c r="DI371" s="3" t="s">
        <v>143</v>
      </c>
      <c r="DK371" s="3"/>
    </row>
    <row r="372" spans="1:115" hidden="1" x14ac:dyDescent="0.2">
      <c r="A372" s="73">
        <v>45413</v>
      </c>
      <c r="B372" s="3" t="s">
        <v>11</v>
      </c>
      <c r="C372" s="5">
        <v>133540</v>
      </c>
      <c r="D372" s="6" t="s">
        <v>5860</v>
      </c>
      <c r="E372" s="3" t="s">
        <v>373</v>
      </c>
      <c r="F372" s="7">
        <v>45416</v>
      </c>
      <c r="G372" s="3" t="s">
        <v>257</v>
      </c>
      <c r="H372" s="3" t="s">
        <v>166</v>
      </c>
      <c r="I372" s="8">
        <f t="shared" ref="I372:I374" si="32">J372</f>
        <v>924.83</v>
      </c>
      <c r="J372" s="4">
        <v>924.83</v>
      </c>
      <c r="K372" s="71">
        <f t="shared" si="25"/>
        <v>4.3029138174977936E-2</v>
      </c>
      <c r="L372" s="3" t="s">
        <v>258</v>
      </c>
      <c r="M372" s="3" t="s">
        <v>129</v>
      </c>
      <c r="N372" s="3" t="s">
        <v>1224</v>
      </c>
      <c r="O372" s="3" t="s">
        <v>9747</v>
      </c>
      <c r="P372" s="6" t="s">
        <v>9748</v>
      </c>
      <c r="Q372" s="3" t="s">
        <v>2863</v>
      </c>
      <c r="R372" s="3" t="s">
        <v>9772</v>
      </c>
      <c r="S372" s="3" t="s">
        <v>9750</v>
      </c>
      <c r="T372" s="3" t="s">
        <v>135</v>
      </c>
      <c r="U372" s="3" t="s">
        <v>135</v>
      </c>
      <c r="V372" s="3" t="s">
        <v>136</v>
      </c>
      <c r="W372" s="3" t="s">
        <v>137</v>
      </c>
      <c r="X372" s="3" t="s">
        <v>4976</v>
      </c>
      <c r="Y372" s="3" t="s">
        <v>9773</v>
      </c>
      <c r="Z372" s="3" t="s">
        <v>9774</v>
      </c>
      <c r="AA372" s="3" t="s">
        <v>139</v>
      </c>
      <c r="AB372" s="3" t="s">
        <v>140</v>
      </c>
      <c r="AC372" s="3" t="s">
        <v>5272</v>
      </c>
      <c r="AD372" s="3" t="s">
        <v>143</v>
      </c>
      <c r="AE372" s="3" t="s">
        <v>5272</v>
      </c>
      <c r="AF372" s="3" t="s">
        <v>9648</v>
      </c>
      <c r="AG372" s="3" t="s">
        <v>5675</v>
      </c>
      <c r="AH372" s="3" t="s">
        <v>265</v>
      </c>
      <c r="AI372" s="3" t="s">
        <v>143</v>
      </c>
      <c r="AJ372" s="3" t="s">
        <v>143</v>
      </c>
      <c r="AK372" s="3" t="s">
        <v>142</v>
      </c>
      <c r="AL372" s="3" t="s">
        <v>143</v>
      </c>
      <c r="AM372" s="3" t="s">
        <v>9775</v>
      </c>
      <c r="AN372" s="3" t="s">
        <v>143</v>
      </c>
      <c r="AO372" s="3" t="s">
        <v>9753</v>
      </c>
      <c r="AP372" s="3" t="s">
        <v>9754</v>
      </c>
      <c r="AQ372" s="3" t="s">
        <v>9755</v>
      </c>
      <c r="AR372" s="3" t="s">
        <v>353</v>
      </c>
      <c r="AS372" s="3" t="s">
        <v>231</v>
      </c>
      <c r="AT372" s="3" t="s">
        <v>353</v>
      </c>
      <c r="AU372" s="3" t="s">
        <v>9756</v>
      </c>
      <c r="AV372" s="3" t="s">
        <v>990</v>
      </c>
      <c r="AW372" s="3" t="s">
        <v>273</v>
      </c>
      <c r="AX372" s="3" t="s">
        <v>1232</v>
      </c>
      <c r="AY372" s="3" t="s">
        <v>148</v>
      </c>
      <c r="AZ372" s="3" t="s">
        <v>139</v>
      </c>
      <c r="BA372" s="3" t="s">
        <v>154</v>
      </c>
      <c r="BB372" s="3" t="s">
        <v>992</v>
      </c>
      <c r="BC372" s="3" t="s">
        <v>156</v>
      </c>
      <c r="BD372" s="3" t="s">
        <v>157</v>
      </c>
      <c r="BE372" s="3" t="s">
        <v>237</v>
      </c>
      <c r="BF372" s="3" t="s">
        <v>9774</v>
      </c>
      <c r="BG372" s="3" t="s">
        <v>5272</v>
      </c>
      <c r="BH372" s="3" t="s">
        <v>143</v>
      </c>
      <c r="BI372" s="3" t="s">
        <v>143</v>
      </c>
      <c r="BJ372" s="3" t="s">
        <v>143</v>
      </c>
      <c r="BK372" s="3" t="s">
        <v>136</v>
      </c>
      <c r="BL372" s="3" t="s">
        <v>143</v>
      </c>
      <c r="BM372" s="3" t="s">
        <v>200</v>
      </c>
      <c r="BN372" s="3" t="s">
        <v>143</v>
      </c>
      <c r="BO372" s="3" t="s">
        <v>143</v>
      </c>
      <c r="BP372" s="3" t="s">
        <v>143</v>
      </c>
      <c r="BQ372" s="3" t="s">
        <v>7199</v>
      </c>
      <c r="BR372" s="3" t="s">
        <v>5684</v>
      </c>
      <c r="BS372" s="3" t="s">
        <v>241</v>
      </c>
      <c r="BT372" s="3" t="s">
        <v>9776</v>
      </c>
      <c r="BU372" s="3" t="s">
        <v>9776</v>
      </c>
      <c r="BV372" s="3" t="s">
        <v>135</v>
      </c>
      <c r="BW372" s="3" t="s">
        <v>135</v>
      </c>
      <c r="BX372" s="3" t="s">
        <v>135</v>
      </c>
      <c r="BY372" s="3" t="s">
        <v>148</v>
      </c>
      <c r="BZ372" s="3" t="s">
        <v>2774</v>
      </c>
      <c r="CA372" s="3" t="s">
        <v>2415</v>
      </c>
      <c r="CB372" s="3" t="s">
        <v>143</v>
      </c>
      <c r="CC372" s="3" t="s">
        <v>143</v>
      </c>
      <c r="CD372" s="3" t="s">
        <v>143</v>
      </c>
      <c r="CE372" s="3" t="s">
        <v>143</v>
      </c>
      <c r="CF372" s="3" t="s">
        <v>9220</v>
      </c>
      <c r="CG372" s="3" t="s">
        <v>143</v>
      </c>
      <c r="CH372" s="3" t="s">
        <v>143</v>
      </c>
      <c r="CI372" s="3" t="s">
        <v>143</v>
      </c>
      <c r="CJ372" s="3" t="s">
        <v>5272</v>
      </c>
      <c r="CK372" s="3" t="s">
        <v>143</v>
      </c>
      <c r="CL372" s="3" t="s">
        <v>143</v>
      </c>
      <c r="CM372" s="3" t="s">
        <v>143</v>
      </c>
      <c r="CN372" s="3" t="s">
        <v>143</v>
      </c>
      <c r="CO372" s="3" t="s">
        <v>143</v>
      </c>
      <c r="CP372" s="3" t="s">
        <v>143</v>
      </c>
      <c r="CQ372" s="3" t="s">
        <v>143</v>
      </c>
      <c r="CR372" s="3" t="s">
        <v>143</v>
      </c>
      <c r="CS372" s="3" t="s">
        <v>1</v>
      </c>
      <c r="CT372" s="3" t="s">
        <v>143</v>
      </c>
      <c r="CU372" s="3" t="s">
        <v>1</v>
      </c>
      <c r="CV372" s="3" t="s">
        <v>2092</v>
      </c>
      <c r="CW372" s="3" t="s">
        <v>143</v>
      </c>
      <c r="CX372" s="3" t="s">
        <v>258</v>
      </c>
      <c r="CY372" s="3" t="s">
        <v>166</v>
      </c>
      <c r="CZ372" s="3" t="s">
        <v>136</v>
      </c>
      <c r="DA372" s="3" t="s">
        <v>1989</v>
      </c>
      <c r="DB372" s="3" t="s">
        <v>143</v>
      </c>
      <c r="DC372" s="3" t="s">
        <v>143</v>
      </c>
      <c r="DD372" s="3" t="s">
        <v>373</v>
      </c>
      <c r="DE372" s="3" t="s">
        <v>5904</v>
      </c>
      <c r="DF372" s="3" t="s">
        <v>3601</v>
      </c>
      <c r="DG372" s="3" t="s">
        <v>143</v>
      </c>
      <c r="DH372" s="3" t="s">
        <v>143</v>
      </c>
      <c r="DI372" s="3" t="s">
        <v>143</v>
      </c>
      <c r="DK372" s="3"/>
    </row>
    <row r="373" spans="1:115" hidden="1" x14ac:dyDescent="0.2">
      <c r="A373" s="73">
        <v>45413</v>
      </c>
      <c r="B373" s="3" t="s">
        <v>11</v>
      </c>
      <c r="C373" s="5">
        <v>133545</v>
      </c>
      <c r="D373" s="6" t="s">
        <v>5860</v>
      </c>
      <c r="E373" s="3" t="s">
        <v>373</v>
      </c>
      <c r="F373" s="7">
        <v>45418</v>
      </c>
      <c r="G373" s="3" t="s">
        <v>257</v>
      </c>
      <c r="H373" s="3" t="s">
        <v>166</v>
      </c>
      <c r="I373" s="8">
        <f t="shared" si="32"/>
        <v>443.27</v>
      </c>
      <c r="J373" s="4">
        <v>443.27</v>
      </c>
      <c r="K373" s="71">
        <f t="shared" si="25"/>
        <v>2.0623818516724662E-2</v>
      </c>
      <c r="L373" s="3" t="s">
        <v>258</v>
      </c>
      <c r="M373" s="3" t="s">
        <v>129</v>
      </c>
      <c r="N373" s="3" t="s">
        <v>1224</v>
      </c>
      <c r="O373" s="3" t="s">
        <v>9777</v>
      </c>
      <c r="P373" s="6" t="s">
        <v>9748</v>
      </c>
      <c r="Q373" s="3" t="s">
        <v>2863</v>
      </c>
      <c r="R373" s="3" t="s">
        <v>9778</v>
      </c>
      <c r="S373" s="3" t="s">
        <v>9779</v>
      </c>
      <c r="T373" s="3" t="s">
        <v>135</v>
      </c>
      <c r="U373" s="3" t="s">
        <v>135</v>
      </c>
      <c r="V373" s="3" t="s">
        <v>136</v>
      </c>
      <c r="W373" s="3" t="s">
        <v>137</v>
      </c>
      <c r="X373" s="3" t="s">
        <v>4976</v>
      </c>
      <c r="Y373" s="3" t="s">
        <v>9780</v>
      </c>
      <c r="Z373" s="3" t="s">
        <v>9781</v>
      </c>
      <c r="AA373" s="3" t="s">
        <v>139</v>
      </c>
      <c r="AB373" s="3" t="s">
        <v>140</v>
      </c>
      <c r="AC373" s="3" t="s">
        <v>5272</v>
      </c>
      <c r="AD373" s="3" t="s">
        <v>143</v>
      </c>
      <c r="AE373" s="3" t="s">
        <v>5272</v>
      </c>
      <c r="AF373" s="3" t="s">
        <v>9648</v>
      </c>
      <c r="AG373" s="3" t="s">
        <v>5675</v>
      </c>
      <c r="AH373" s="3" t="s">
        <v>265</v>
      </c>
      <c r="AI373" s="3" t="s">
        <v>143</v>
      </c>
      <c r="AJ373" s="3" t="s">
        <v>143</v>
      </c>
      <c r="AK373" s="3" t="s">
        <v>142</v>
      </c>
      <c r="AL373" s="3" t="s">
        <v>143</v>
      </c>
      <c r="AM373" s="3" t="s">
        <v>9782</v>
      </c>
      <c r="AN373" s="3" t="s">
        <v>143</v>
      </c>
      <c r="AO373" s="3" t="s">
        <v>9783</v>
      </c>
      <c r="AP373" s="3" t="s">
        <v>7526</v>
      </c>
      <c r="AQ373" s="3" t="s">
        <v>9784</v>
      </c>
      <c r="AR373" s="3" t="s">
        <v>7528</v>
      </c>
      <c r="AS373" s="3" t="s">
        <v>231</v>
      </c>
      <c r="AT373" s="3" t="s">
        <v>9785</v>
      </c>
      <c r="AU373" s="3" t="s">
        <v>9786</v>
      </c>
      <c r="AV373" s="3" t="s">
        <v>990</v>
      </c>
      <c r="AW373" s="3" t="s">
        <v>273</v>
      </c>
      <c r="AX373" s="3" t="s">
        <v>1232</v>
      </c>
      <c r="AY373" s="3" t="s">
        <v>148</v>
      </c>
      <c r="AZ373" s="3" t="s">
        <v>139</v>
      </c>
      <c r="BA373" s="3" t="s">
        <v>154</v>
      </c>
      <c r="BB373" s="3" t="s">
        <v>992</v>
      </c>
      <c r="BC373" s="3" t="s">
        <v>156</v>
      </c>
      <c r="BD373" s="3" t="s">
        <v>157</v>
      </c>
      <c r="BE373" s="3" t="s">
        <v>303</v>
      </c>
      <c r="BF373" s="3" t="s">
        <v>9781</v>
      </c>
      <c r="BG373" s="3" t="s">
        <v>5272</v>
      </c>
      <c r="BH373" s="3" t="s">
        <v>143</v>
      </c>
      <c r="BI373" s="3" t="s">
        <v>143</v>
      </c>
      <c r="BJ373" s="3" t="s">
        <v>143</v>
      </c>
      <c r="BK373" s="3" t="s">
        <v>136</v>
      </c>
      <c r="BL373" s="3" t="s">
        <v>143</v>
      </c>
      <c r="BM373" s="3" t="s">
        <v>200</v>
      </c>
      <c r="BN373" s="3" t="s">
        <v>143</v>
      </c>
      <c r="BO373" s="3" t="s">
        <v>143</v>
      </c>
      <c r="BP373" s="3" t="s">
        <v>143</v>
      </c>
      <c r="BQ373" s="3" t="s">
        <v>3428</v>
      </c>
      <c r="BR373" s="3" t="s">
        <v>5352</v>
      </c>
      <c r="BS373" s="3" t="s">
        <v>162</v>
      </c>
      <c r="BT373" s="3" t="s">
        <v>9787</v>
      </c>
      <c r="BU373" s="3" t="s">
        <v>9787</v>
      </c>
      <c r="BV373" s="3" t="s">
        <v>135</v>
      </c>
      <c r="BW373" s="3" t="s">
        <v>135</v>
      </c>
      <c r="BX373" s="3" t="s">
        <v>135</v>
      </c>
      <c r="BY373" s="3" t="s">
        <v>148</v>
      </c>
      <c r="BZ373" s="3" t="s">
        <v>3071</v>
      </c>
      <c r="CA373" s="3" t="s">
        <v>2415</v>
      </c>
      <c r="CB373" s="3" t="s">
        <v>143</v>
      </c>
      <c r="CC373" s="3" t="s">
        <v>143</v>
      </c>
      <c r="CD373" s="3" t="s">
        <v>143</v>
      </c>
      <c r="CE373" s="3" t="s">
        <v>143</v>
      </c>
      <c r="CF373" s="3" t="s">
        <v>9220</v>
      </c>
      <c r="CG373" s="3" t="s">
        <v>143</v>
      </c>
      <c r="CH373" s="3" t="s">
        <v>143</v>
      </c>
      <c r="CI373" s="3" t="s">
        <v>143</v>
      </c>
      <c r="CJ373" s="3" t="s">
        <v>5272</v>
      </c>
      <c r="CK373" s="3" t="s">
        <v>143</v>
      </c>
      <c r="CL373" s="3" t="s">
        <v>143</v>
      </c>
      <c r="CM373" s="3" t="s">
        <v>143</v>
      </c>
      <c r="CN373" s="3" t="s">
        <v>143</v>
      </c>
      <c r="CO373" s="3" t="s">
        <v>9788</v>
      </c>
      <c r="CP373" s="3" t="s">
        <v>143</v>
      </c>
      <c r="CQ373" s="3" t="s">
        <v>143</v>
      </c>
      <c r="CR373" s="3" t="s">
        <v>143</v>
      </c>
      <c r="CS373" s="3" t="s">
        <v>1</v>
      </c>
      <c r="CT373" s="3" t="s">
        <v>143</v>
      </c>
      <c r="CU373" s="3" t="s">
        <v>1</v>
      </c>
      <c r="CV373" s="3" t="s">
        <v>1985</v>
      </c>
      <c r="CW373" s="3" t="s">
        <v>143</v>
      </c>
      <c r="CX373" s="3" t="s">
        <v>258</v>
      </c>
      <c r="CY373" s="3" t="s">
        <v>166</v>
      </c>
      <c r="CZ373" s="3" t="s">
        <v>136</v>
      </c>
      <c r="DA373" s="3" t="s">
        <v>2007</v>
      </c>
      <c r="DB373" s="3" t="s">
        <v>143</v>
      </c>
      <c r="DC373" s="3" t="s">
        <v>143</v>
      </c>
      <c r="DD373" s="3" t="s">
        <v>373</v>
      </c>
      <c r="DE373" s="3" t="s">
        <v>5904</v>
      </c>
      <c r="DF373" s="3" t="s">
        <v>5776</v>
      </c>
      <c r="DG373" s="3" t="s">
        <v>143</v>
      </c>
      <c r="DH373" s="3" t="s">
        <v>9789</v>
      </c>
      <c r="DI373" s="3" t="s">
        <v>143</v>
      </c>
      <c r="DK373" s="3"/>
    </row>
    <row r="374" spans="1:115" hidden="1" x14ac:dyDescent="0.2">
      <c r="A374" s="73">
        <v>45413</v>
      </c>
      <c r="B374" s="3" t="s">
        <v>12718</v>
      </c>
      <c r="C374" s="96">
        <v>133617</v>
      </c>
      <c r="D374" s="6" t="s">
        <v>9652</v>
      </c>
      <c r="E374" s="3" t="s">
        <v>364</v>
      </c>
      <c r="F374" s="7">
        <v>45418</v>
      </c>
      <c r="G374" s="3" t="s">
        <v>126</v>
      </c>
      <c r="H374" s="3" t="s">
        <v>166</v>
      </c>
      <c r="I374" s="8">
        <f t="shared" si="32"/>
        <v>1758.83</v>
      </c>
      <c r="J374" s="4">
        <v>1758.83</v>
      </c>
      <c r="K374" s="71">
        <f t="shared" si="25"/>
        <v>8.1832270899837203E-2</v>
      </c>
      <c r="L374" s="3" t="s">
        <v>953</v>
      </c>
      <c r="M374" s="3" t="s">
        <v>7145</v>
      </c>
      <c r="N374" s="3" t="s">
        <v>219</v>
      </c>
      <c r="O374" s="3" t="s">
        <v>9350</v>
      </c>
      <c r="P374" s="6" t="s">
        <v>9113</v>
      </c>
      <c r="Q374" s="3" t="s">
        <v>2863</v>
      </c>
      <c r="R374" s="3" t="s">
        <v>9790</v>
      </c>
      <c r="S374" s="3" t="s">
        <v>3576</v>
      </c>
      <c r="T374" s="3" t="s">
        <v>135</v>
      </c>
      <c r="U374" s="3" t="s">
        <v>135</v>
      </c>
      <c r="V374" s="3" t="s">
        <v>506</v>
      </c>
      <c r="W374" s="3" t="s">
        <v>137</v>
      </c>
      <c r="X374" s="3" t="s">
        <v>225</v>
      </c>
      <c r="Y374" s="3" t="s">
        <v>9791</v>
      </c>
      <c r="Z374" s="3" t="s">
        <v>9792</v>
      </c>
      <c r="AA374" s="3" t="s">
        <v>139</v>
      </c>
      <c r="AB374" s="3" t="s">
        <v>226</v>
      </c>
      <c r="AC374" s="3" t="s">
        <v>5272</v>
      </c>
      <c r="AD374" s="3" t="s">
        <v>143</v>
      </c>
      <c r="AE374" s="3" t="s">
        <v>5272</v>
      </c>
      <c r="AF374" s="3" t="s">
        <v>143</v>
      </c>
      <c r="AG374" s="3" t="s">
        <v>5974</v>
      </c>
      <c r="AH374" s="3" t="s">
        <v>141</v>
      </c>
      <c r="AI374" s="3" t="s">
        <v>143</v>
      </c>
      <c r="AJ374" s="3" t="s">
        <v>143</v>
      </c>
      <c r="AK374" s="3" t="s">
        <v>207</v>
      </c>
      <c r="AL374" s="3" t="s">
        <v>9118</v>
      </c>
      <c r="AM374" s="3" t="s">
        <v>9793</v>
      </c>
      <c r="AN374" s="3" t="s">
        <v>143</v>
      </c>
      <c r="AO374" s="3" t="s">
        <v>9355</v>
      </c>
      <c r="AP374" s="3" t="s">
        <v>9356</v>
      </c>
      <c r="AQ374" s="3" t="s">
        <v>9357</v>
      </c>
      <c r="AR374" s="3" t="s">
        <v>230</v>
      </c>
      <c r="AS374" s="3" t="s">
        <v>231</v>
      </c>
      <c r="AT374" s="3" t="s">
        <v>7396</v>
      </c>
      <c r="AU374" s="3" t="s">
        <v>9358</v>
      </c>
      <c r="AV374" s="3" t="s">
        <v>234</v>
      </c>
      <c r="AW374" s="3" t="s">
        <v>165</v>
      </c>
      <c r="AX374" s="3" t="s">
        <v>235</v>
      </c>
      <c r="AY374" s="3" t="s">
        <v>148</v>
      </c>
      <c r="AZ374" s="3" t="s">
        <v>139</v>
      </c>
      <c r="BA374" s="3" t="s">
        <v>875</v>
      </c>
      <c r="BB374" s="3" t="s">
        <v>150</v>
      </c>
      <c r="BC374" s="3" t="s">
        <v>156</v>
      </c>
      <c r="BD374" s="3" t="s">
        <v>157</v>
      </c>
      <c r="BE374" s="3" t="s">
        <v>8956</v>
      </c>
      <c r="BF374" s="3" t="s">
        <v>9792</v>
      </c>
      <c r="BG374" s="3" t="s">
        <v>5272</v>
      </c>
      <c r="BH374" s="3" t="s">
        <v>143</v>
      </c>
      <c r="BI374" s="3" t="s">
        <v>143</v>
      </c>
      <c r="BJ374" s="3" t="s">
        <v>143</v>
      </c>
      <c r="BK374" s="3" t="s">
        <v>506</v>
      </c>
      <c r="BL374" s="3" t="s">
        <v>143</v>
      </c>
      <c r="BM374" s="3" t="s">
        <v>160</v>
      </c>
      <c r="BN374" s="3" t="s">
        <v>143</v>
      </c>
      <c r="BO374" s="3" t="s">
        <v>364</v>
      </c>
      <c r="BP374" s="3" t="s">
        <v>143</v>
      </c>
      <c r="BQ374" s="3" t="s">
        <v>9794</v>
      </c>
      <c r="BR374" s="3" t="s">
        <v>143</v>
      </c>
      <c r="BS374" s="3" t="s">
        <v>9758</v>
      </c>
      <c r="BT374" s="3" t="s">
        <v>9793</v>
      </c>
      <c r="BU374" s="3" t="s">
        <v>9793</v>
      </c>
      <c r="BV374" s="3" t="s">
        <v>135</v>
      </c>
      <c r="BW374" s="3" t="s">
        <v>135</v>
      </c>
      <c r="BX374" s="3" t="s">
        <v>135</v>
      </c>
      <c r="BY374" s="3" t="s">
        <v>148</v>
      </c>
      <c r="BZ374" s="3" t="s">
        <v>9795</v>
      </c>
      <c r="CA374" s="3" t="s">
        <v>174</v>
      </c>
      <c r="CB374" s="3" t="s">
        <v>143</v>
      </c>
      <c r="CC374" s="3" t="s">
        <v>143</v>
      </c>
      <c r="CD374" s="3" t="s">
        <v>143</v>
      </c>
      <c r="CE374" s="3" t="s">
        <v>143</v>
      </c>
      <c r="CF374" s="3" t="s">
        <v>2261</v>
      </c>
      <c r="CG374" s="3" t="s">
        <v>143</v>
      </c>
      <c r="CH374" s="3" t="s">
        <v>143</v>
      </c>
      <c r="CI374" s="3" t="s">
        <v>143</v>
      </c>
      <c r="CJ374" s="3" t="s">
        <v>5272</v>
      </c>
      <c r="CK374" s="3" t="s">
        <v>143</v>
      </c>
      <c r="CL374" s="3" t="s">
        <v>143</v>
      </c>
      <c r="CM374" s="3" t="s">
        <v>143</v>
      </c>
      <c r="CN374" s="3" t="s">
        <v>143</v>
      </c>
      <c r="CO374" s="3" t="s">
        <v>9166</v>
      </c>
      <c r="CP374" s="3" t="s">
        <v>143</v>
      </c>
      <c r="CQ374" s="3" t="s">
        <v>143</v>
      </c>
      <c r="CR374" s="3" t="s">
        <v>143</v>
      </c>
      <c r="CS374" s="3" t="s">
        <v>1</v>
      </c>
      <c r="CT374" s="3" t="s">
        <v>143</v>
      </c>
      <c r="CU374" s="3" t="s">
        <v>1</v>
      </c>
      <c r="CV374" s="3" t="s">
        <v>2092</v>
      </c>
      <c r="CW374" s="3" t="s">
        <v>143</v>
      </c>
      <c r="CX374" s="3" t="s">
        <v>953</v>
      </c>
      <c r="CY374" s="3" t="s">
        <v>166</v>
      </c>
      <c r="CZ374" s="3" t="s">
        <v>506</v>
      </c>
      <c r="DA374" s="3" t="s">
        <v>1989</v>
      </c>
      <c r="DB374" s="3" t="s">
        <v>143</v>
      </c>
      <c r="DC374" s="3" t="s">
        <v>6653</v>
      </c>
      <c r="DD374" s="3" t="s">
        <v>364</v>
      </c>
      <c r="DE374" s="3" t="s">
        <v>5904</v>
      </c>
      <c r="DF374" s="3" t="s">
        <v>5776</v>
      </c>
      <c r="DG374" s="3" t="s">
        <v>143</v>
      </c>
      <c r="DH374" s="3" t="s">
        <v>9167</v>
      </c>
      <c r="DI374" s="3" t="s">
        <v>143</v>
      </c>
      <c r="DK374" s="3"/>
    </row>
    <row r="375" spans="1:115" hidden="1" x14ac:dyDescent="0.2">
      <c r="A375" s="73">
        <v>45413</v>
      </c>
      <c r="B375" s="3" t="s">
        <v>11</v>
      </c>
      <c r="C375" s="98">
        <v>133752</v>
      </c>
      <c r="D375" s="6" t="s">
        <v>9687</v>
      </c>
      <c r="E375" s="3" t="s">
        <v>364</v>
      </c>
      <c r="F375" s="7">
        <v>45418</v>
      </c>
      <c r="G375" s="3" t="s">
        <v>126</v>
      </c>
      <c r="H375" s="3" t="s">
        <v>166</v>
      </c>
      <c r="I375" s="4">
        <v>90.91</v>
      </c>
      <c r="J375" s="4">
        <v>95</v>
      </c>
      <c r="K375" s="71">
        <f t="shared" si="25"/>
        <v>4.2297275731618175E-3</v>
      </c>
      <c r="L375" s="3" t="s">
        <v>258</v>
      </c>
      <c r="M375" s="3" t="s">
        <v>7145</v>
      </c>
      <c r="N375" s="3" t="s">
        <v>1065</v>
      </c>
      <c r="O375" s="3" t="s">
        <v>4021</v>
      </c>
      <c r="P375" s="6" t="s">
        <v>3612</v>
      </c>
      <c r="Q375" s="3" t="s">
        <v>170</v>
      </c>
      <c r="R375" s="3" t="s">
        <v>9796</v>
      </c>
      <c r="S375" s="3" t="s">
        <v>9797</v>
      </c>
      <c r="T375" s="3" t="s">
        <v>135</v>
      </c>
      <c r="U375" s="3" t="s">
        <v>135</v>
      </c>
      <c r="V375" s="3" t="s">
        <v>136</v>
      </c>
      <c r="W375" s="3" t="s">
        <v>137</v>
      </c>
      <c r="X375" s="3" t="s">
        <v>957</v>
      </c>
      <c r="Y375" s="3" t="s">
        <v>9798</v>
      </c>
      <c r="Z375" s="3" t="s">
        <v>9799</v>
      </c>
      <c r="AA375" s="3" t="s">
        <v>139</v>
      </c>
      <c r="AB375" s="3" t="s">
        <v>323</v>
      </c>
      <c r="AC375" s="3" t="s">
        <v>5272</v>
      </c>
      <c r="AD375" s="3" t="s">
        <v>143</v>
      </c>
      <c r="AE375" s="3" t="s">
        <v>9800</v>
      </c>
      <c r="AF375" s="3" t="s">
        <v>9801</v>
      </c>
      <c r="AG375" s="3" t="s">
        <v>5974</v>
      </c>
      <c r="AH375" s="3" t="s">
        <v>141</v>
      </c>
      <c r="AI375" s="3" t="s">
        <v>143</v>
      </c>
      <c r="AJ375" s="3" t="s">
        <v>9800</v>
      </c>
      <c r="AK375" s="3" t="s">
        <v>142</v>
      </c>
      <c r="AL375" s="3" t="s">
        <v>143</v>
      </c>
      <c r="AM375" s="3" t="s">
        <v>9744</v>
      </c>
      <c r="AN375" s="3" t="s">
        <v>174</v>
      </c>
      <c r="AO375" s="3" t="s">
        <v>1813</v>
      </c>
      <c r="AP375" s="3" t="s">
        <v>699</v>
      </c>
      <c r="AQ375" s="3" t="s">
        <v>4025</v>
      </c>
      <c r="AR375" s="3" t="s">
        <v>178</v>
      </c>
      <c r="AS375" s="3" t="s">
        <v>179</v>
      </c>
      <c r="AT375" s="3" t="s">
        <v>211</v>
      </c>
      <c r="AU375" s="3" t="s">
        <v>1815</v>
      </c>
      <c r="AV375" s="3" t="s">
        <v>631</v>
      </c>
      <c r="AW375" s="3" t="s">
        <v>632</v>
      </c>
      <c r="AX375" s="3" t="s">
        <v>1068</v>
      </c>
      <c r="AY375" s="3" t="s">
        <v>148</v>
      </c>
      <c r="AZ375" s="3" t="s">
        <v>139</v>
      </c>
      <c r="BA375" s="3" t="s">
        <v>149</v>
      </c>
      <c r="BB375" s="3" t="s">
        <v>634</v>
      </c>
      <c r="BC375" s="3" t="s">
        <v>156</v>
      </c>
      <c r="BD375" s="3" t="s">
        <v>157</v>
      </c>
      <c r="BE375" s="3" t="s">
        <v>303</v>
      </c>
      <c r="BF375" s="3" t="s">
        <v>9802</v>
      </c>
      <c r="BG375" s="3" t="s">
        <v>5272</v>
      </c>
      <c r="BH375" s="3" t="s">
        <v>143</v>
      </c>
      <c r="BI375" s="3" t="s">
        <v>9803</v>
      </c>
      <c r="BJ375" s="3" t="s">
        <v>143</v>
      </c>
      <c r="BK375" s="3" t="s">
        <v>136</v>
      </c>
      <c r="BL375" s="3" t="s">
        <v>143</v>
      </c>
      <c r="BM375" s="3" t="s">
        <v>160</v>
      </c>
      <c r="BN375" s="3" t="s">
        <v>160</v>
      </c>
      <c r="BO375" s="3" t="s">
        <v>143</v>
      </c>
      <c r="BP375" s="3" t="s">
        <v>143</v>
      </c>
      <c r="BQ375" s="3" t="s">
        <v>807</v>
      </c>
      <c r="BR375" s="3" t="s">
        <v>5352</v>
      </c>
      <c r="BS375" s="3" t="s">
        <v>162</v>
      </c>
      <c r="BT375" s="3" t="s">
        <v>9800</v>
      </c>
      <c r="BU375" s="3" t="s">
        <v>9800</v>
      </c>
      <c r="BV375" s="3" t="s">
        <v>135</v>
      </c>
      <c r="BW375" s="3" t="s">
        <v>135</v>
      </c>
      <c r="BX375" s="3" t="s">
        <v>135</v>
      </c>
      <c r="BY375" s="3" t="s">
        <v>148</v>
      </c>
      <c r="BZ375" s="3" t="s">
        <v>2434</v>
      </c>
      <c r="CA375" s="3" t="s">
        <v>174</v>
      </c>
      <c r="CB375" s="3" t="s">
        <v>143</v>
      </c>
      <c r="CC375" s="3" t="s">
        <v>143</v>
      </c>
      <c r="CD375" s="3" t="s">
        <v>143</v>
      </c>
      <c r="CE375" s="3" t="s">
        <v>143</v>
      </c>
      <c r="CF375" s="3" t="s">
        <v>2261</v>
      </c>
      <c r="CG375" s="3" t="s">
        <v>2261</v>
      </c>
      <c r="CH375" s="3" t="s">
        <v>143</v>
      </c>
      <c r="CI375" s="3" t="s">
        <v>143</v>
      </c>
      <c r="CJ375" s="3" t="s">
        <v>5272</v>
      </c>
      <c r="CK375" s="3" t="s">
        <v>143</v>
      </c>
      <c r="CL375" s="3" t="s">
        <v>143</v>
      </c>
      <c r="CM375" s="3" t="s">
        <v>143</v>
      </c>
      <c r="CN375" s="3" t="s">
        <v>143</v>
      </c>
      <c r="CO375" s="3" t="s">
        <v>143</v>
      </c>
      <c r="CP375" s="3" t="s">
        <v>143</v>
      </c>
      <c r="CQ375" s="3" t="s">
        <v>143</v>
      </c>
      <c r="CR375" s="3" t="s">
        <v>143</v>
      </c>
      <c r="CS375" s="3" t="s">
        <v>1</v>
      </c>
      <c r="CT375" s="3" t="s">
        <v>143</v>
      </c>
      <c r="CU375" s="3" t="s">
        <v>1</v>
      </c>
      <c r="CV375" s="3" t="s">
        <v>1985</v>
      </c>
      <c r="CW375" s="3" t="s">
        <v>1985</v>
      </c>
      <c r="CX375" s="3" t="s">
        <v>258</v>
      </c>
      <c r="CY375" s="3" t="s">
        <v>166</v>
      </c>
      <c r="CZ375" s="3" t="s">
        <v>136</v>
      </c>
      <c r="DA375" s="3" t="s">
        <v>1986</v>
      </c>
      <c r="DB375" s="3" t="s">
        <v>9771</v>
      </c>
      <c r="DC375" s="3" t="s">
        <v>143</v>
      </c>
      <c r="DD375" s="3" t="s">
        <v>364</v>
      </c>
      <c r="DE375" s="3" t="s">
        <v>5904</v>
      </c>
      <c r="DF375" s="3" t="s">
        <v>5776</v>
      </c>
      <c r="DG375" s="3" t="s">
        <v>143</v>
      </c>
      <c r="DH375" s="3" t="s">
        <v>143</v>
      </c>
      <c r="DI375" s="3" t="s">
        <v>143</v>
      </c>
      <c r="DK375" s="3"/>
    </row>
    <row r="376" spans="1:115" ht="25.5" hidden="1" x14ac:dyDescent="0.2">
      <c r="A376" s="73">
        <v>45413</v>
      </c>
      <c r="B376" s="3" t="s">
        <v>15606</v>
      </c>
      <c r="C376" s="5">
        <v>133754</v>
      </c>
      <c r="D376" s="6" t="s">
        <v>9804</v>
      </c>
      <c r="E376" s="3" t="s">
        <v>364</v>
      </c>
      <c r="F376" s="7">
        <v>45418</v>
      </c>
      <c r="G376" s="3" t="s">
        <v>165</v>
      </c>
      <c r="H376" s="3" t="s">
        <v>166</v>
      </c>
      <c r="I376" s="4">
        <v>1294.32</v>
      </c>
      <c r="J376" s="4">
        <v>1294.32</v>
      </c>
      <c r="K376" s="71">
        <f t="shared" si="25"/>
        <v>6.0220228715155692E-2</v>
      </c>
      <c r="L376" s="3" t="s">
        <v>342</v>
      </c>
      <c r="M376" s="3" t="s">
        <v>7145</v>
      </c>
      <c r="N376" s="3" t="s">
        <v>960</v>
      </c>
      <c r="O376" s="3" t="s">
        <v>8885</v>
      </c>
      <c r="P376" s="6" t="s">
        <v>9805</v>
      </c>
      <c r="Q376" s="3" t="s">
        <v>2863</v>
      </c>
      <c r="R376" s="3" t="s">
        <v>9806</v>
      </c>
      <c r="S376" s="3" t="s">
        <v>9001</v>
      </c>
      <c r="T376" s="3" t="s">
        <v>9807</v>
      </c>
      <c r="U376" s="3" t="s">
        <v>9808</v>
      </c>
      <c r="V376" s="3" t="s">
        <v>136</v>
      </c>
      <c r="W376" s="3" t="s">
        <v>137</v>
      </c>
      <c r="X376" s="3" t="s">
        <v>349</v>
      </c>
      <c r="Y376" s="3" t="s">
        <v>9809</v>
      </c>
      <c r="Z376" s="3" t="s">
        <v>9810</v>
      </c>
      <c r="AA376" s="3" t="s">
        <v>139</v>
      </c>
      <c r="AB376" s="3" t="s">
        <v>323</v>
      </c>
      <c r="AC376" s="3" t="s">
        <v>5272</v>
      </c>
      <c r="AD376" s="3" t="s">
        <v>143</v>
      </c>
      <c r="AE376" s="3" t="s">
        <v>9811</v>
      </c>
      <c r="AF376" s="3" t="s">
        <v>143</v>
      </c>
      <c r="AG376" s="3" t="s">
        <v>235</v>
      </c>
      <c r="AH376" s="3" t="s">
        <v>141</v>
      </c>
      <c r="AI376" s="3" t="s">
        <v>143</v>
      </c>
      <c r="AJ376" s="3" t="s">
        <v>9812</v>
      </c>
      <c r="AK376" s="3" t="s">
        <v>207</v>
      </c>
      <c r="AL376" s="3" t="s">
        <v>9813</v>
      </c>
      <c r="AM376" s="3" t="s">
        <v>9812</v>
      </c>
      <c r="AN376" s="3" t="s">
        <v>2415</v>
      </c>
      <c r="AO376" s="3" t="s">
        <v>8892</v>
      </c>
      <c r="AP376" s="3" t="s">
        <v>3766</v>
      </c>
      <c r="AQ376" s="3" t="s">
        <v>8893</v>
      </c>
      <c r="AR376" s="3" t="s">
        <v>230</v>
      </c>
      <c r="AS376" s="3" t="s">
        <v>231</v>
      </c>
      <c r="AT376" s="3" t="s">
        <v>8894</v>
      </c>
      <c r="AU376" s="3" t="s">
        <v>3767</v>
      </c>
      <c r="AV376" s="3" t="s">
        <v>145</v>
      </c>
      <c r="AW376" s="3" t="s">
        <v>146</v>
      </c>
      <c r="AX376" s="3" t="s">
        <v>972</v>
      </c>
      <c r="AY376" s="3" t="s">
        <v>148</v>
      </c>
      <c r="AZ376" s="3" t="s">
        <v>139</v>
      </c>
      <c r="BA376" s="3" t="s">
        <v>149</v>
      </c>
      <c r="BB376" s="3" t="s">
        <v>150</v>
      </c>
      <c r="BC376" s="3" t="s">
        <v>156</v>
      </c>
      <c r="BD376" s="3" t="s">
        <v>157</v>
      </c>
      <c r="BE376" s="3" t="s">
        <v>8956</v>
      </c>
      <c r="BF376" s="3" t="s">
        <v>9810</v>
      </c>
      <c r="BG376" s="3" t="s">
        <v>5272</v>
      </c>
      <c r="BH376" s="3" t="s">
        <v>143</v>
      </c>
      <c r="BI376" s="3" t="s">
        <v>143</v>
      </c>
      <c r="BJ376" s="3" t="s">
        <v>143</v>
      </c>
      <c r="BK376" s="3" t="s">
        <v>136</v>
      </c>
      <c r="BL376" s="3" t="s">
        <v>143</v>
      </c>
      <c r="BM376" s="3" t="s">
        <v>160</v>
      </c>
      <c r="BN376" s="3" t="s">
        <v>1674</v>
      </c>
      <c r="BO376" s="3" t="s">
        <v>143</v>
      </c>
      <c r="BP376" s="3" t="s">
        <v>143</v>
      </c>
      <c r="BQ376" s="3" t="s">
        <v>9814</v>
      </c>
      <c r="BR376" s="3" t="s">
        <v>143</v>
      </c>
      <c r="BS376" s="3" t="s">
        <v>9758</v>
      </c>
      <c r="BT376" s="3" t="s">
        <v>9811</v>
      </c>
      <c r="BU376" s="3" t="s">
        <v>9811</v>
      </c>
      <c r="BV376" s="3" t="s">
        <v>135</v>
      </c>
      <c r="BW376" s="3" t="s">
        <v>135</v>
      </c>
      <c r="BX376" s="3" t="s">
        <v>135</v>
      </c>
      <c r="BY376" s="3" t="s">
        <v>148</v>
      </c>
      <c r="BZ376" s="3" t="s">
        <v>9011</v>
      </c>
      <c r="CA376" s="3" t="s">
        <v>2415</v>
      </c>
      <c r="CB376" s="3" t="s">
        <v>143</v>
      </c>
      <c r="CC376" s="3" t="s">
        <v>143</v>
      </c>
      <c r="CD376" s="3" t="s">
        <v>362</v>
      </c>
      <c r="CE376" s="3" t="s">
        <v>9815</v>
      </c>
      <c r="CF376" s="3" t="s">
        <v>9220</v>
      </c>
      <c r="CG376" s="3" t="s">
        <v>9220</v>
      </c>
      <c r="CH376" s="3" t="s">
        <v>143</v>
      </c>
      <c r="CI376" s="3" t="s">
        <v>143</v>
      </c>
      <c r="CJ376" s="3" t="s">
        <v>5272</v>
      </c>
      <c r="CK376" s="3" t="s">
        <v>143</v>
      </c>
      <c r="CL376" s="3" t="s">
        <v>143</v>
      </c>
      <c r="CM376" s="3" t="s">
        <v>143</v>
      </c>
      <c r="CN376" s="3" t="s">
        <v>143</v>
      </c>
      <c r="CO376" s="3" t="s">
        <v>8897</v>
      </c>
      <c r="CP376" s="3" t="s">
        <v>143</v>
      </c>
      <c r="CQ376" s="3" t="s">
        <v>143</v>
      </c>
      <c r="CR376" s="3" t="s">
        <v>143</v>
      </c>
      <c r="CS376" s="3" t="s">
        <v>1</v>
      </c>
      <c r="CT376" s="3" t="s">
        <v>143</v>
      </c>
      <c r="CU376" s="3" t="s">
        <v>1</v>
      </c>
      <c r="CV376" s="3" t="s">
        <v>2092</v>
      </c>
      <c r="CW376" s="3" t="s">
        <v>2092</v>
      </c>
      <c r="CX376" s="3" t="s">
        <v>342</v>
      </c>
      <c r="CY376" s="3" t="s">
        <v>166</v>
      </c>
      <c r="CZ376" s="3" t="s">
        <v>136</v>
      </c>
      <c r="DA376" s="3" t="s">
        <v>1989</v>
      </c>
      <c r="DB376" s="3" t="s">
        <v>9813</v>
      </c>
      <c r="DC376" s="3" t="s">
        <v>143</v>
      </c>
      <c r="DD376" s="3" t="s">
        <v>364</v>
      </c>
      <c r="DE376" s="3" t="s">
        <v>5904</v>
      </c>
      <c r="DF376" s="3" t="s">
        <v>5776</v>
      </c>
      <c r="DG376" s="3" t="s">
        <v>143</v>
      </c>
      <c r="DH376" s="3" t="s">
        <v>8898</v>
      </c>
      <c r="DI376" s="3" t="s">
        <v>143</v>
      </c>
      <c r="DK376" s="3"/>
    </row>
    <row r="377" spans="1:115" hidden="1" x14ac:dyDescent="0.2">
      <c r="A377" s="73">
        <v>45413</v>
      </c>
      <c r="B377" s="3" t="s">
        <v>12718</v>
      </c>
      <c r="C377" s="96">
        <v>133780</v>
      </c>
      <c r="D377" s="6" t="s">
        <v>9652</v>
      </c>
      <c r="E377" s="3" t="s">
        <v>364</v>
      </c>
      <c r="F377" s="7">
        <v>45419</v>
      </c>
      <c r="G377" s="3" t="s">
        <v>126</v>
      </c>
      <c r="H377" s="3" t="s">
        <v>166</v>
      </c>
      <c r="I377" s="8">
        <f t="shared" ref="I377:I378" si="33">J377</f>
        <v>1280</v>
      </c>
      <c r="J377" s="4">
        <v>1280</v>
      </c>
      <c r="K377" s="71">
        <f t="shared" si="25"/>
        <v>5.9553968690431489E-2</v>
      </c>
      <c r="L377" s="3" t="s">
        <v>953</v>
      </c>
      <c r="M377" s="3" t="s">
        <v>7145</v>
      </c>
      <c r="N377" s="3" t="s">
        <v>1485</v>
      </c>
      <c r="O377" s="3" t="s">
        <v>2940</v>
      </c>
      <c r="P377" s="6" t="s">
        <v>9816</v>
      </c>
      <c r="Q377" s="3" t="s">
        <v>2863</v>
      </c>
      <c r="R377" s="3" t="s">
        <v>9817</v>
      </c>
      <c r="S377" s="3" t="s">
        <v>9818</v>
      </c>
      <c r="T377" s="3" t="s">
        <v>135</v>
      </c>
      <c r="U377" s="3" t="s">
        <v>135</v>
      </c>
      <c r="V377" s="3" t="s">
        <v>506</v>
      </c>
      <c r="W377" s="3" t="s">
        <v>137</v>
      </c>
      <c r="X377" s="3" t="s">
        <v>957</v>
      </c>
      <c r="Y377" s="3" t="s">
        <v>9819</v>
      </c>
      <c r="Z377" s="3" t="s">
        <v>9820</v>
      </c>
      <c r="AA377" s="3" t="s">
        <v>139</v>
      </c>
      <c r="AB377" s="3" t="s">
        <v>226</v>
      </c>
      <c r="AC377" s="3" t="s">
        <v>5272</v>
      </c>
      <c r="AD377" s="3" t="s">
        <v>143</v>
      </c>
      <c r="AE377" s="3" t="s">
        <v>5272</v>
      </c>
      <c r="AF377" s="3" t="s">
        <v>9821</v>
      </c>
      <c r="AG377" s="3" t="s">
        <v>5974</v>
      </c>
      <c r="AH377" s="3" t="s">
        <v>141</v>
      </c>
      <c r="AI377" s="3" t="s">
        <v>143</v>
      </c>
      <c r="AJ377" s="3" t="s">
        <v>9822</v>
      </c>
      <c r="AK377" s="3" t="s">
        <v>207</v>
      </c>
      <c r="AL377" s="3" t="s">
        <v>143</v>
      </c>
      <c r="AM377" s="3" t="s">
        <v>9823</v>
      </c>
      <c r="AN377" s="3" t="s">
        <v>174</v>
      </c>
      <c r="AO377" s="3" t="s">
        <v>1022</v>
      </c>
      <c r="AP377" s="3" t="s">
        <v>381</v>
      </c>
      <c r="AQ377" s="3" t="s">
        <v>2943</v>
      </c>
      <c r="AR377" s="3" t="s">
        <v>353</v>
      </c>
      <c r="AS377" s="3" t="s">
        <v>231</v>
      </c>
      <c r="AT377" s="3" t="s">
        <v>354</v>
      </c>
      <c r="AU377" s="3" t="s">
        <v>1024</v>
      </c>
      <c r="AV377" s="3" t="s">
        <v>1489</v>
      </c>
      <c r="AW377" s="3" t="s">
        <v>632</v>
      </c>
      <c r="AX377" s="3" t="s">
        <v>1490</v>
      </c>
      <c r="AY377" s="3" t="s">
        <v>148</v>
      </c>
      <c r="AZ377" s="3" t="s">
        <v>139</v>
      </c>
      <c r="BA377" s="3" t="s">
        <v>149</v>
      </c>
      <c r="BB377" s="3" t="s">
        <v>634</v>
      </c>
      <c r="BC377" s="3" t="s">
        <v>156</v>
      </c>
      <c r="BD377" s="3" t="s">
        <v>157</v>
      </c>
      <c r="BE377" s="3" t="s">
        <v>8956</v>
      </c>
      <c r="BF377" s="3" t="s">
        <v>9824</v>
      </c>
      <c r="BG377" s="3" t="s">
        <v>5272</v>
      </c>
      <c r="BH377" s="3" t="s">
        <v>143</v>
      </c>
      <c r="BI377" s="3" t="s">
        <v>9825</v>
      </c>
      <c r="BJ377" s="3" t="s">
        <v>143</v>
      </c>
      <c r="BK377" s="3" t="s">
        <v>506</v>
      </c>
      <c r="BL377" s="3" t="s">
        <v>143</v>
      </c>
      <c r="BM377" s="3" t="s">
        <v>160</v>
      </c>
      <c r="BN377" s="3" t="s">
        <v>160</v>
      </c>
      <c r="BO377" s="3" t="s">
        <v>364</v>
      </c>
      <c r="BP377" s="3" t="s">
        <v>143</v>
      </c>
      <c r="BQ377" s="3" t="s">
        <v>9826</v>
      </c>
      <c r="BR377" s="3" t="s">
        <v>143</v>
      </c>
      <c r="BS377" s="3" t="s">
        <v>9827</v>
      </c>
      <c r="BT377" s="3" t="s">
        <v>9823</v>
      </c>
      <c r="BU377" s="3" t="s">
        <v>9823</v>
      </c>
      <c r="BV377" s="3" t="s">
        <v>135</v>
      </c>
      <c r="BW377" s="3" t="s">
        <v>135</v>
      </c>
      <c r="BX377" s="3" t="s">
        <v>135</v>
      </c>
      <c r="BY377" s="3" t="s">
        <v>148</v>
      </c>
      <c r="BZ377" s="3" t="s">
        <v>5829</v>
      </c>
      <c r="CA377" s="3" t="s">
        <v>174</v>
      </c>
      <c r="CB377" s="3" t="s">
        <v>143</v>
      </c>
      <c r="CC377" s="3" t="s">
        <v>143</v>
      </c>
      <c r="CD377" s="3" t="s">
        <v>143</v>
      </c>
      <c r="CE377" s="3" t="s">
        <v>9828</v>
      </c>
      <c r="CF377" s="3" t="s">
        <v>2261</v>
      </c>
      <c r="CG377" s="3" t="s">
        <v>2261</v>
      </c>
      <c r="CH377" s="3" t="s">
        <v>143</v>
      </c>
      <c r="CI377" s="3" t="s">
        <v>143</v>
      </c>
      <c r="CJ377" s="3" t="s">
        <v>5272</v>
      </c>
      <c r="CK377" s="3" t="s">
        <v>143</v>
      </c>
      <c r="CL377" s="3" t="s">
        <v>143</v>
      </c>
      <c r="CM377" s="3" t="s">
        <v>143</v>
      </c>
      <c r="CN377" s="3" t="s">
        <v>143</v>
      </c>
      <c r="CO377" s="3" t="s">
        <v>143</v>
      </c>
      <c r="CP377" s="3" t="s">
        <v>143</v>
      </c>
      <c r="CQ377" s="3" t="s">
        <v>143</v>
      </c>
      <c r="CR377" s="3" t="s">
        <v>143</v>
      </c>
      <c r="CS377" s="3" t="s">
        <v>1</v>
      </c>
      <c r="CT377" s="3" t="s">
        <v>143</v>
      </c>
      <c r="CU377" s="3" t="s">
        <v>1</v>
      </c>
      <c r="CV377" s="3" t="s">
        <v>2092</v>
      </c>
      <c r="CW377" s="3" t="s">
        <v>143</v>
      </c>
      <c r="CX377" s="3" t="s">
        <v>953</v>
      </c>
      <c r="CY377" s="3" t="s">
        <v>166</v>
      </c>
      <c r="CZ377" s="3" t="s">
        <v>506</v>
      </c>
      <c r="DA377" s="3" t="s">
        <v>1989</v>
      </c>
      <c r="DB377" s="3" t="s">
        <v>143</v>
      </c>
      <c r="DC377" s="3" t="s">
        <v>143</v>
      </c>
      <c r="DD377" s="3" t="s">
        <v>364</v>
      </c>
      <c r="DE377" s="3" t="s">
        <v>5904</v>
      </c>
      <c r="DF377" s="3" t="s">
        <v>5755</v>
      </c>
      <c r="DG377" s="3" t="s">
        <v>143</v>
      </c>
      <c r="DH377" s="3" t="s">
        <v>143</v>
      </c>
      <c r="DI377" s="3" t="s">
        <v>143</v>
      </c>
      <c r="DK377" s="3"/>
    </row>
    <row r="378" spans="1:115" hidden="1" x14ac:dyDescent="0.2">
      <c r="A378" s="73">
        <v>45413</v>
      </c>
      <c r="B378" s="3" t="s">
        <v>12718</v>
      </c>
      <c r="C378" s="96">
        <v>133791</v>
      </c>
      <c r="D378" s="6" t="s">
        <v>9652</v>
      </c>
      <c r="E378" s="3" t="s">
        <v>364</v>
      </c>
      <c r="F378" s="7">
        <v>45418</v>
      </c>
      <c r="G378" s="3" t="s">
        <v>126</v>
      </c>
      <c r="H378" s="3" t="s">
        <v>166</v>
      </c>
      <c r="I378" s="8">
        <f t="shared" si="33"/>
        <v>990</v>
      </c>
      <c r="J378" s="4">
        <v>990</v>
      </c>
      <c r="K378" s="71">
        <f t="shared" si="25"/>
        <v>4.6061272659005607E-2</v>
      </c>
      <c r="L378" s="3" t="s">
        <v>953</v>
      </c>
      <c r="M378" s="3" t="s">
        <v>7145</v>
      </c>
      <c r="N378" s="3" t="s">
        <v>219</v>
      </c>
      <c r="O378" s="3" t="s">
        <v>8107</v>
      </c>
      <c r="P378" s="6" t="s">
        <v>9113</v>
      </c>
      <c r="Q378" s="3" t="s">
        <v>2863</v>
      </c>
      <c r="R378" s="3" t="s">
        <v>9829</v>
      </c>
      <c r="S378" s="3" t="s">
        <v>3298</v>
      </c>
      <c r="T378" s="3" t="s">
        <v>135</v>
      </c>
      <c r="U378" s="3" t="s">
        <v>135</v>
      </c>
      <c r="V378" s="3" t="s">
        <v>506</v>
      </c>
      <c r="W378" s="3" t="s">
        <v>137</v>
      </c>
      <c r="X378" s="3" t="s">
        <v>225</v>
      </c>
      <c r="Y378" s="3" t="s">
        <v>9830</v>
      </c>
      <c r="Z378" s="3" t="s">
        <v>9831</v>
      </c>
      <c r="AA378" s="3" t="s">
        <v>139</v>
      </c>
      <c r="AB378" s="3" t="s">
        <v>226</v>
      </c>
      <c r="AC378" s="3" t="s">
        <v>5272</v>
      </c>
      <c r="AD378" s="3" t="s">
        <v>143</v>
      </c>
      <c r="AE378" s="3" t="s">
        <v>5272</v>
      </c>
      <c r="AF378" s="3" t="s">
        <v>143</v>
      </c>
      <c r="AG378" s="3" t="s">
        <v>5974</v>
      </c>
      <c r="AH378" s="3" t="s">
        <v>141</v>
      </c>
      <c r="AI378" s="3" t="s">
        <v>143</v>
      </c>
      <c r="AJ378" s="3" t="s">
        <v>9832</v>
      </c>
      <c r="AK378" s="3" t="s">
        <v>207</v>
      </c>
      <c r="AL378" s="3" t="s">
        <v>9118</v>
      </c>
      <c r="AM378" s="3" t="s">
        <v>7132</v>
      </c>
      <c r="AN378" s="3" t="s">
        <v>174</v>
      </c>
      <c r="AO378" s="3" t="s">
        <v>227</v>
      </c>
      <c r="AP378" s="3" t="s">
        <v>228</v>
      </c>
      <c r="AQ378" s="3" t="s">
        <v>8114</v>
      </c>
      <c r="AR378" s="3" t="s">
        <v>230</v>
      </c>
      <c r="AS378" s="3" t="s">
        <v>231</v>
      </c>
      <c r="AT378" s="3" t="s">
        <v>232</v>
      </c>
      <c r="AU378" s="3" t="s">
        <v>233</v>
      </c>
      <c r="AV378" s="3" t="s">
        <v>234</v>
      </c>
      <c r="AW378" s="3" t="s">
        <v>165</v>
      </c>
      <c r="AX378" s="3" t="s">
        <v>235</v>
      </c>
      <c r="AY378" s="3" t="s">
        <v>148</v>
      </c>
      <c r="AZ378" s="3" t="s">
        <v>139</v>
      </c>
      <c r="BA378" s="3" t="s">
        <v>875</v>
      </c>
      <c r="BB378" s="3" t="s">
        <v>150</v>
      </c>
      <c r="BC378" s="3" t="s">
        <v>156</v>
      </c>
      <c r="BD378" s="3" t="s">
        <v>157</v>
      </c>
      <c r="BE378" s="3" t="s">
        <v>237</v>
      </c>
      <c r="BF378" s="3" t="s">
        <v>9833</v>
      </c>
      <c r="BG378" s="3" t="s">
        <v>5272</v>
      </c>
      <c r="BH378" s="3" t="s">
        <v>143</v>
      </c>
      <c r="BI378" s="3" t="s">
        <v>143</v>
      </c>
      <c r="BJ378" s="3" t="s">
        <v>143</v>
      </c>
      <c r="BK378" s="3" t="s">
        <v>506</v>
      </c>
      <c r="BL378" s="3" t="s">
        <v>143</v>
      </c>
      <c r="BM378" s="3" t="s">
        <v>160</v>
      </c>
      <c r="BN378" s="3" t="s">
        <v>160</v>
      </c>
      <c r="BO378" s="3" t="s">
        <v>364</v>
      </c>
      <c r="BP378" s="3" t="s">
        <v>143</v>
      </c>
      <c r="BQ378" s="3" t="s">
        <v>7135</v>
      </c>
      <c r="BR378" s="3" t="s">
        <v>5684</v>
      </c>
      <c r="BS378" s="3" t="s">
        <v>241</v>
      </c>
      <c r="BT378" s="3" t="s">
        <v>7132</v>
      </c>
      <c r="BU378" s="3" t="s">
        <v>7132</v>
      </c>
      <c r="BV378" s="3" t="s">
        <v>135</v>
      </c>
      <c r="BW378" s="3" t="s">
        <v>135</v>
      </c>
      <c r="BX378" s="3" t="s">
        <v>135</v>
      </c>
      <c r="BY378" s="3" t="s">
        <v>148</v>
      </c>
      <c r="BZ378" s="3" t="s">
        <v>6590</v>
      </c>
      <c r="CA378" s="3" t="s">
        <v>174</v>
      </c>
      <c r="CB378" s="3" t="s">
        <v>143</v>
      </c>
      <c r="CC378" s="3" t="s">
        <v>143</v>
      </c>
      <c r="CD378" s="3" t="s">
        <v>143</v>
      </c>
      <c r="CE378" s="3" t="s">
        <v>143</v>
      </c>
      <c r="CF378" s="3" t="s">
        <v>2261</v>
      </c>
      <c r="CG378" s="3" t="s">
        <v>2261</v>
      </c>
      <c r="CH378" s="3" t="s">
        <v>143</v>
      </c>
      <c r="CI378" s="3" t="s">
        <v>143</v>
      </c>
      <c r="CJ378" s="3" t="s">
        <v>5272</v>
      </c>
      <c r="CK378" s="3" t="s">
        <v>143</v>
      </c>
      <c r="CL378" s="3" t="s">
        <v>143</v>
      </c>
      <c r="CM378" s="3" t="s">
        <v>143</v>
      </c>
      <c r="CN378" s="3" t="s">
        <v>143</v>
      </c>
      <c r="CO378" s="3" t="s">
        <v>7155</v>
      </c>
      <c r="CP378" s="3" t="s">
        <v>143</v>
      </c>
      <c r="CQ378" s="3" t="s">
        <v>143</v>
      </c>
      <c r="CR378" s="3" t="s">
        <v>143</v>
      </c>
      <c r="CS378" s="3" t="s">
        <v>1</v>
      </c>
      <c r="CT378" s="3" t="s">
        <v>143</v>
      </c>
      <c r="CU378" s="3" t="s">
        <v>1</v>
      </c>
      <c r="CV378" s="3" t="s">
        <v>2092</v>
      </c>
      <c r="CW378" s="3" t="s">
        <v>143</v>
      </c>
      <c r="CX378" s="3" t="s">
        <v>953</v>
      </c>
      <c r="CY378" s="3" t="s">
        <v>166</v>
      </c>
      <c r="CZ378" s="3" t="s">
        <v>506</v>
      </c>
      <c r="DA378" s="3" t="s">
        <v>1986</v>
      </c>
      <c r="DB378" s="3" t="s">
        <v>143</v>
      </c>
      <c r="DC378" s="3" t="s">
        <v>6653</v>
      </c>
      <c r="DD378" s="3" t="s">
        <v>364</v>
      </c>
      <c r="DE378" s="3" t="s">
        <v>5904</v>
      </c>
      <c r="DF378" s="3" t="s">
        <v>5776</v>
      </c>
      <c r="DG378" s="3" t="s">
        <v>143</v>
      </c>
      <c r="DH378" s="3" t="s">
        <v>7156</v>
      </c>
      <c r="DI378" s="3" t="s">
        <v>143</v>
      </c>
      <c r="DK378" s="3"/>
    </row>
    <row r="379" spans="1:115" hidden="1" x14ac:dyDescent="0.2">
      <c r="A379" s="73">
        <v>45413</v>
      </c>
      <c r="B379" s="3" t="s">
        <v>15606</v>
      </c>
      <c r="C379" s="5">
        <v>133864</v>
      </c>
      <c r="D379" s="6" t="s">
        <v>9834</v>
      </c>
      <c r="E379" s="3" t="s">
        <v>164</v>
      </c>
      <c r="F379" s="7">
        <v>45418</v>
      </c>
      <c r="G379" s="3" t="s">
        <v>165</v>
      </c>
      <c r="H379" s="3" t="s">
        <v>166</v>
      </c>
      <c r="I379" s="4">
        <v>140</v>
      </c>
      <c r="J379" s="4">
        <v>140</v>
      </c>
      <c r="K379" s="71">
        <f t="shared" si="25"/>
        <v>6.5137153255159438E-3</v>
      </c>
      <c r="L379" s="3" t="s">
        <v>316</v>
      </c>
      <c r="M379" s="3" t="s">
        <v>7145</v>
      </c>
      <c r="N379" s="3" t="s">
        <v>1056</v>
      </c>
      <c r="O379" s="3" t="s">
        <v>9835</v>
      </c>
      <c r="P379" s="6" t="s">
        <v>9836</v>
      </c>
      <c r="Q379" s="3" t="s">
        <v>170</v>
      </c>
      <c r="R379" s="3" t="s">
        <v>9837</v>
      </c>
      <c r="S379" s="3" t="s">
        <v>9838</v>
      </c>
      <c r="T379" s="3" t="s">
        <v>135</v>
      </c>
      <c r="U379" s="3" t="s">
        <v>135</v>
      </c>
      <c r="V379" s="3" t="s">
        <v>136</v>
      </c>
      <c r="W379" s="3" t="s">
        <v>137</v>
      </c>
      <c r="X379" s="3" t="s">
        <v>322</v>
      </c>
      <c r="Y379" s="3" t="s">
        <v>9839</v>
      </c>
      <c r="Z379" s="3" t="s">
        <v>9840</v>
      </c>
      <c r="AA379" s="3" t="s">
        <v>139</v>
      </c>
      <c r="AB379" s="3" t="s">
        <v>323</v>
      </c>
      <c r="AC379" s="3" t="s">
        <v>5272</v>
      </c>
      <c r="AD379" s="3" t="s">
        <v>143</v>
      </c>
      <c r="AE379" s="3" t="s">
        <v>5854</v>
      </c>
      <c r="AF379" s="3" t="s">
        <v>143</v>
      </c>
      <c r="AG379" s="3" t="s">
        <v>235</v>
      </c>
      <c r="AH379" s="3" t="s">
        <v>141</v>
      </c>
      <c r="AI379" s="3" t="s">
        <v>143</v>
      </c>
      <c r="AJ379" s="3" t="s">
        <v>5854</v>
      </c>
      <c r="AK379" s="3" t="s">
        <v>207</v>
      </c>
      <c r="AL379" s="3" t="s">
        <v>143</v>
      </c>
      <c r="AM379" s="3" t="s">
        <v>5854</v>
      </c>
      <c r="AN379" s="3" t="s">
        <v>174</v>
      </c>
      <c r="AO379" s="3" t="s">
        <v>2359</v>
      </c>
      <c r="AP379" s="3" t="s">
        <v>1229</v>
      </c>
      <c r="AQ379" s="3" t="s">
        <v>9841</v>
      </c>
      <c r="AR379" s="3" t="s">
        <v>178</v>
      </c>
      <c r="AS379" s="3" t="s">
        <v>179</v>
      </c>
      <c r="AT379" s="3" t="s">
        <v>211</v>
      </c>
      <c r="AU379" s="3" t="s">
        <v>3032</v>
      </c>
      <c r="AV379" s="3" t="s">
        <v>145</v>
      </c>
      <c r="AW379" s="3" t="s">
        <v>146</v>
      </c>
      <c r="AX379" s="3" t="s">
        <v>1060</v>
      </c>
      <c r="AY379" s="3" t="s">
        <v>148</v>
      </c>
      <c r="AZ379" s="3" t="s">
        <v>139</v>
      </c>
      <c r="BA379" s="3" t="s">
        <v>149</v>
      </c>
      <c r="BB379" s="3" t="s">
        <v>150</v>
      </c>
      <c r="BC379" s="3" t="s">
        <v>156</v>
      </c>
      <c r="BD379" s="3" t="s">
        <v>157</v>
      </c>
      <c r="BE379" s="3" t="s">
        <v>303</v>
      </c>
      <c r="BF379" s="3" t="s">
        <v>9840</v>
      </c>
      <c r="BG379" s="3" t="s">
        <v>5272</v>
      </c>
      <c r="BH379" s="3" t="s">
        <v>170</v>
      </c>
      <c r="BI379" s="3" t="s">
        <v>143</v>
      </c>
      <c r="BJ379" s="3" t="s">
        <v>143</v>
      </c>
      <c r="BK379" s="3" t="s">
        <v>136</v>
      </c>
      <c r="BL379" s="3" t="s">
        <v>143</v>
      </c>
      <c r="BM379" s="3" t="s">
        <v>160</v>
      </c>
      <c r="BN379" s="3" t="s">
        <v>160</v>
      </c>
      <c r="BO379" s="3" t="s">
        <v>143</v>
      </c>
      <c r="BP379" s="3" t="s">
        <v>143</v>
      </c>
      <c r="BQ379" s="3" t="s">
        <v>9842</v>
      </c>
      <c r="BR379" s="3" t="s">
        <v>5352</v>
      </c>
      <c r="BS379" s="3" t="s">
        <v>162</v>
      </c>
      <c r="BT379" s="3" t="s">
        <v>5854</v>
      </c>
      <c r="BU379" s="3" t="s">
        <v>5854</v>
      </c>
      <c r="BV379" s="3" t="s">
        <v>135</v>
      </c>
      <c r="BW379" s="3" t="s">
        <v>135</v>
      </c>
      <c r="BX379" s="3" t="s">
        <v>135</v>
      </c>
      <c r="BY379" s="3" t="s">
        <v>148</v>
      </c>
      <c r="BZ379" s="3" t="s">
        <v>9843</v>
      </c>
      <c r="CA379" s="3" t="s">
        <v>174</v>
      </c>
      <c r="CB379" s="3" t="s">
        <v>143</v>
      </c>
      <c r="CC379" s="3" t="s">
        <v>143</v>
      </c>
      <c r="CD379" s="3" t="s">
        <v>143</v>
      </c>
      <c r="CE379" s="3" t="s">
        <v>9844</v>
      </c>
      <c r="CF379" s="3" t="s">
        <v>2261</v>
      </c>
      <c r="CG379" s="3" t="s">
        <v>2261</v>
      </c>
      <c r="CH379" s="3" t="s">
        <v>143</v>
      </c>
      <c r="CI379" s="3" t="s">
        <v>5854</v>
      </c>
      <c r="CJ379" s="3" t="s">
        <v>5854</v>
      </c>
      <c r="CK379" s="3" t="s">
        <v>174</v>
      </c>
      <c r="CL379" s="3" t="s">
        <v>2261</v>
      </c>
      <c r="CM379" s="3" t="s">
        <v>143</v>
      </c>
      <c r="CN379" s="3" t="s">
        <v>143</v>
      </c>
      <c r="CO379" s="3" t="s">
        <v>143</v>
      </c>
      <c r="CP379" s="3" t="s">
        <v>143</v>
      </c>
      <c r="CQ379" s="3" t="s">
        <v>143</v>
      </c>
      <c r="CR379" s="3" t="s">
        <v>143</v>
      </c>
      <c r="CS379" s="3" t="s">
        <v>1</v>
      </c>
      <c r="CT379" s="3" t="s">
        <v>143</v>
      </c>
      <c r="CU379" s="3" t="s">
        <v>1</v>
      </c>
      <c r="CV379" s="3" t="s">
        <v>1985</v>
      </c>
      <c r="CW379" s="3" t="s">
        <v>1985</v>
      </c>
      <c r="CX379" s="3" t="s">
        <v>316</v>
      </c>
      <c r="CY379" s="3" t="s">
        <v>166</v>
      </c>
      <c r="CZ379" s="3" t="s">
        <v>136</v>
      </c>
      <c r="DA379" s="3" t="s">
        <v>1989</v>
      </c>
      <c r="DB379" s="3" t="s">
        <v>143</v>
      </c>
      <c r="DC379" s="3" t="s">
        <v>143</v>
      </c>
      <c r="DD379" s="3" t="s">
        <v>164</v>
      </c>
      <c r="DE379" s="3" t="s">
        <v>5904</v>
      </c>
      <c r="DF379" s="3" t="s">
        <v>5776</v>
      </c>
      <c r="DG379" s="3" t="s">
        <v>143</v>
      </c>
      <c r="DH379" s="3" t="s">
        <v>143</v>
      </c>
      <c r="DI379" s="3" t="s">
        <v>143</v>
      </c>
      <c r="DK379" s="3"/>
    </row>
    <row r="380" spans="1:115" hidden="1" x14ac:dyDescent="0.2">
      <c r="A380" s="73">
        <v>45413</v>
      </c>
      <c r="B380" s="3" t="s">
        <v>24</v>
      </c>
      <c r="C380" s="98">
        <v>133948</v>
      </c>
      <c r="D380" s="6" t="s">
        <v>9845</v>
      </c>
      <c r="E380" s="3" t="s">
        <v>164</v>
      </c>
      <c r="F380" s="7">
        <v>45419</v>
      </c>
      <c r="G380" s="3" t="s">
        <v>165</v>
      </c>
      <c r="H380" s="3" t="s">
        <v>166</v>
      </c>
      <c r="I380" s="8">
        <f t="shared" ref="I380:I383" si="34">J380</f>
        <v>140.04</v>
      </c>
      <c r="J380" s="4">
        <v>140.04</v>
      </c>
      <c r="K380" s="71">
        <f t="shared" si="25"/>
        <v>6.5155763870375196E-3</v>
      </c>
      <c r="L380" s="3" t="s">
        <v>394</v>
      </c>
      <c r="M380" s="3" t="s">
        <v>7145</v>
      </c>
      <c r="N380" s="3" t="s">
        <v>219</v>
      </c>
      <c r="O380" s="3" t="s">
        <v>9846</v>
      </c>
      <c r="P380" s="6" t="s">
        <v>9637</v>
      </c>
      <c r="Q380" s="3" t="s">
        <v>170</v>
      </c>
      <c r="R380" s="3" t="s">
        <v>9847</v>
      </c>
      <c r="S380" s="3" t="s">
        <v>5716</v>
      </c>
      <c r="T380" s="3" t="s">
        <v>135</v>
      </c>
      <c r="U380" s="3" t="s">
        <v>135</v>
      </c>
      <c r="V380" s="3" t="s">
        <v>136</v>
      </c>
      <c r="W380" s="3" t="s">
        <v>137</v>
      </c>
      <c r="X380" s="3" t="s">
        <v>225</v>
      </c>
      <c r="Y380" s="3" t="s">
        <v>9848</v>
      </c>
      <c r="Z380" s="3" t="s">
        <v>9849</v>
      </c>
      <c r="AA380" s="3" t="s">
        <v>139</v>
      </c>
      <c r="AB380" s="3" t="s">
        <v>140</v>
      </c>
      <c r="AC380" s="3" t="s">
        <v>5272</v>
      </c>
      <c r="AD380" s="3" t="s">
        <v>143</v>
      </c>
      <c r="AE380" s="3" t="s">
        <v>5272</v>
      </c>
      <c r="AF380" s="3" t="s">
        <v>143</v>
      </c>
      <c r="AG380" s="3" t="s">
        <v>235</v>
      </c>
      <c r="AH380" s="3" t="s">
        <v>141</v>
      </c>
      <c r="AI380" s="3" t="s">
        <v>143</v>
      </c>
      <c r="AJ380" s="3" t="s">
        <v>143</v>
      </c>
      <c r="AK380" s="3" t="s">
        <v>142</v>
      </c>
      <c r="AL380" s="3" t="s">
        <v>143</v>
      </c>
      <c r="AM380" s="3" t="s">
        <v>9850</v>
      </c>
      <c r="AN380" s="3" t="s">
        <v>143</v>
      </c>
      <c r="AO380" s="3" t="s">
        <v>9851</v>
      </c>
      <c r="AP380" s="3" t="s">
        <v>327</v>
      </c>
      <c r="AQ380" s="3" t="s">
        <v>309</v>
      </c>
      <c r="AR380" s="3" t="s">
        <v>178</v>
      </c>
      <c r="AS380" s="3" t="s">
        <v>179</v>
      </c>
      <c r="AT380" s="3" t="s">
        <v>2261</v>
      </c>
      <c r="AU380" s="3" t="s">
        <v>9852</v>
      </c>
      <c r="AV380" s="3" t="s">
        <v>234</v>
      </c>
      <c r="AW380" s="3" t="s">
        <v>165</v>
      </c>
      <c r="AX380" s="3" t="s">
        <v>235</v>
      </c>
      <c r="AY380" s="3" t="s">
        <v>148</v>
      </c>
      <c r="AZ380" s="3" t="s">
        <v>139</v>
      </c>
      <c r="BA380" s="3" t="s">
        <v>875</v>
      </c>
      <c r="BB380" s="3" t="s">
        <v>150</v>
      </c>
      <c r="BC380" s="3" t="s">
        <v>156</v>
      </c>
      <c r="BD380" s="3" t="s">
        <v>157</v>
      </c>
      <c r="BE380" s="3" t="s">
        <v>303</v>
      </c>
      <c r="BF380" s="3" t="s">
        <v>9849</v>
      </c>
      <c r="BG380" s="3" t="s">
        <v>5272</v>
      </c>
      <c r="BH380" s="3" t="s">
        <v>143</v>
      </c>
      <c r="BI380" s="3" t="s">
        <v>143</v>
      </c>
      <c r="BJ380" s="3" t="s">
        <v>143</v>
      </c>
      <c r="BK380" s="3" t="s">
        <v>136</v>
      </c>
      <c r="BL380" s="3" t="s">
        <v>143</v>
      </c>
      <c r="BM380" s="3" t="s">
        <v>160</v>
      </c>
      <c r="BN380" s="3" t="s">
        <v>143</v>
      </c>
      <c r="BO380" s="3" t="s">
        <v>143</v>
      </c>
      <c r="BP380" s="3" t="s">
        <v>143</v>
      </c>
      <c r="BQ380" s="3" t="s">
        <v>9853</v>
      </c>
      <c r="BR380" s="3" t="s">
        <v>5352</v>
      </c>
      <c r="BS380" s="3" t="s">
        <v>162</v>
      </c>
      <c r="BT380" s="3" t="s">
        <v>9850</v>
      </c>
      <c r="BU380" s="3" t="s">
        <v>9850</v>
      </c>
      <c r="BV380" s="3" t="s">
        <v>135</v>
      </c>
      <c r="BW380" s="3" t="s">
        <v>135</v>
      </c>
      <c r="BX380" s="3" t="s">
        <v>135</v>
      </c>
      <c r="BY380" s="3" t="s">
        <v>148</v>
      </c>
      <c r="BZ380" s="3" t="s">
        <v>24</v>
      </c>
      <c r="CA380" s="3" t="s">
        <v>174</v>
      </c>
      <c r="CB380" s="3" t="s">
        <v>143</v>
      </c>
      <c r="CC380" s="3" t="s">
        <v>143</v>
      </c>
      <c r="CD380" s="3" t="s">
        <v>143</v>
      </c>
      <c r="CE380" s="3" t="s">
        <v>143</v>
      </c>
      <c r="CF380" s="3" t="s">
        <v>2261</v>
      </c>
      <c r="CG380" s="3" t="s">
        <v>143</v>
      </c>
      <c r="CH380" s="3" t="s">
        <v>143</v>
      </c>
      <c r="CI380" s="3" t="s">
        <v>143</v>
      </c>
      <c r="CJ380" s="3" t="s">
        <v>5272</v>
      </c>
      <c r="CK380" s="3" t="s">
        <v>143</v>
      </c>
      <c r="CL380" s="3" t="s">
        <v>143</v>
      </c>
      <c r="CM380" s="3" t="s">
        <v>143</v>
      </c>
      <c r="CN380" s="3" t="s">
        <v>143</v>
      </c>
      <c r="CO380" s="3" t="s">
        <v>143</v>
      </c>
      <c r="CP380" s="3" t="s">
        <v>143</v>
      </c>
      <c r="CQ380" s="3" t="s">
        <v>143</v>
      </c>
      <c r="CR380" s="3" t="s">
        <v>143</v>
      </c>
      <c r="CS380" s="3" t="s">
        <v>1</v>
      </c>
      <c r="CT380" s="3" t="s">
        <v>143</v>
      </c>
      <c r="CU380" s="3" t="s">
        <v>1</v>
      </c>
      <c r="CV380" s="3" t="s">
        <v>1985</v>
      </c>
      <c r="CW380" s="3" t="s">
        <v>143</v>
      </c>
      <c r="CX380" s="3" t="s">
        <v>394</v>
      </c>
      <c r="CY380" s="3" t="s">
        <v>166</v>
      </c>
      <c r="CZ380" s="3" t="s">
        <v>136</v>
      </c>
      <c r="DA380" s="3" t="s">
        <v>1989</v>
      </c>
      <c r="DB380" s="3" t="s">
        <v>143</v>
      </c>
      <c r="DC380" s="3" t="s">
        <v>6653</v>
      </c>
      <c r="DD380" s="3" t="s">
        <v>164</v>
      </c>
      <c r="DE380" s="3" t="s">
        <v>5904</v>
      </c>
      <c r="DF380" s="3" t="s">
        <v>5755</v>
      </c>
      <c r="DG380" s="3" t="s">
        <v>143</v>
      </c>
      <c r="DH380" s="3" t="s">
        <v>143</v>
      </c>
      <c r="DI380" s="3" t="s">
        <v>143</v>
      </c>
      <c r="DK380" s="3"/>
    </row>
    <row r="381" spans="1:115" hidden="1" x14ac:dyDescent="0.2">
      <c r="A381" s="73">
        <v>45413</v>
      </c>
      <c r="B381" s="3" t="s">
        <v>12718</v>
      </c>
      <c r="C381" s="96">
        <v>133982</v>
      </c>
      <c r="D381" s="6" t="s">
        <v>9652</v>
      </c>
      <c r="E381" s="3" t="s">
        <v>364</v>
      </c>
      <c r="F381" s="7">
        <v>45419</v>
      </c>
      <c r="G381" s="3" t="s">
        <v>126</v>
      </c>
      <c r="H381" s="3" t="s">
        <v>166</v>
      </c>
      <c r="I381" s="8">
        <f t="shared" si="34"/>
        <v>980.7</v>
      </c>
      <c r="J381" s="4">
        <v>980.7</v>
      </c>
      <c r="K381" s="71">
        <f t="shared" si="25"/>
        <v>4.562857585523919E-2</v>
      </c>
      <c r="L381" s="3" t="s">
        <v>953</v>
      </c>
      <c r="M381" s="3" t="s">
        <v>7145</v>
      </c>
      <c r="N381" s="3" t="s">
        <v>219</v>
      </c>
      <c r="O381" s="3" t="s">
        <v>8107</v>
      </c>
      <c r="P381" s="6" t="s">
        <v>9113</v>
      </c>
      <c r="Q381" s="3" t="s">
        <v>2863</v>
      </c>
      <c r="R381" s="3" t="s">
        <v>9854</v>
      </c>
      <c r="S381" s="3" t="s">
        <v>6093</v>
      </c>
      <c r="T381" s="3" t="s">
        <v>135</v>
      </c>
      <c r="U381" s="3" t="s">
        <v>135</v>
      </c>
      <c r="V381" s="3" t="s">
        <v>506</v>
      </c>
      <c r="W381" s="3" t="s">
        <v>137</v>
      </c>
      <c r="X381" s="3" t="s">
        <v>225</v>
      </c>
      <c r="Y381" s="3" t="s">
        <v>9855</v>
      </c>
      <c r="Z381" s="3" t="s">
        <v>9856</v>
      </c>
      <c r="AA381" s="3" t="s">
        <v>139</v>
      </c>
      <c r="AB381" s="3" t="s">
        <v>226</v>
      </c>
      <c r="AC381" s="3" t="s">
        <v>5272</v>
      </c>
      <c r="AD381" s="3" t="s">
        <v>143</v>
      </c>
      <c r="AE381" s="3" t="s">
        <v>5272</v>
      </c>
      <c r="AF381" s="3" t="s">
        <v>143</v>
      </c>
      <c r="AG381" s="3" t="s">
        <v>5974</v>
      </c>
      <c r="AH381" s="3" t="s">
        <v>141</v>
      </c>
      <c r="AI381" s="3" t="s">
        <v>143</v>
      </c>
      <c r="AJ381" s="3" t="s">
        <v>143</v>
      </c>
      <c r="AK381" s="3" t="s">
        <v>207</v>
      </c>
      <c r="AL381" s="3" t="s">
        <v>9118</v>
      </c>
      <c r="AM381" s="3" t="s">
        <v>9857</v>
      </c>
      <c r="AN381" s="3" t="s">
        <v>143</v>
      </c>
      <c r="AO381" s="3" t="s">
        <v>227</v>
      </c>
      <c r="AP381" s="3" t="s">
        <v>228</v>
      </c>
      <c r="AQ381" s="3" t="s">
        <v>8114</v>
      </c>
      <c r="AR381" s="3" t="s">
        <v>230</v>
      </c>
      <c r="AS381" s="3" t="s">
        <v>231</v>
      </c>
      <c r="AT381" s="3" t="s">
        <v>232</v>
      </c>
      <c r="AU381" s="3" t="s">
        <v>233</v>
      </c>
      <c r="AV381" s="3" t="s">
        <v>234</v>
      </c>
      <c r="AW381" s="3" t="s">
        <v>165</v>
      </c>
      <c r="AX381" s="3" t="s">
        <v>235</v>
      </c>
      <c r="AY381" s="3" t="s">
        <v>148</v>
      </c>
      <c r="AZ381" s="3" t="s">
        <v>139</v>
      </c>
      <c r="BA381" s="3" t="s">
        <v>875</v>
      </c>
      <c r="BB381" s="3" t="s">
        <v>150</v>
      </c>
      <c r="BC381" s="3" t="s">
        <v>156</v>
      </c>
      <c r="BD381" s="3" t="s">
        <v>157</v>
      </c>
      <c r="BE381" s="3" t="s">
        <v>237</v>
      </c>
      <c r="BF381" s="3" t="s">
        <v>9856</v>
      </c>
      <c r="BG381" s="3" t="s">
        <v>5272</v>
      </c>
      <c r="BH381" s="3" t="s">
        <v>143</v>
      </c>
      <c r="BI381" s="3" t="s">
        <v>143</v>
      </c>
      <c r="BJ381" s="3" t="s">
        <v>143</v>
      </c>
      <c r="BK381" s="3" t="s">
        <v>506</v>
      </c>
      <c r="BL381" s="3" t="s">
        <v>143</v>
      </c>
      <c r="BM381" s="3" t="s">
        <v>160</v>
      </c>
      <c r="BN381" s="3" t="s">
        <v>143</v>
      </c>
      <c r="BO381" s="3" t="s">
        <v>364</v>
      </c>
      <c r="BP381" s="3" t="s">
        <v>143</v>
      </c>
      <c r="BQ381" s="3" t="s">
        <v>9858</v>
      </c>
      <c r="BR381" s="3" t="s">
        <v>5684</v>
      </c>
      <c r="BS381" s="3" t="s">
        <v>314</v>
      </c>
      <c r="BT381" s="3" t="s">
        <v>9857</v>
      </c>
      <c r="BU381" s="3" t="s">
        <v>9857</v>
      </c>
      <c r="BV381" s="3" t="s">
        <v>135</v>
      </c>
      <c r="BW381" s="3" t="s">
        <v>135</v>
      </c>
      <c r="BX381" s="3" t="s">
        <v>135</v>
      </c>
      <c r="BY381" s="3" t="s">
        <v>148</v>
      </c>
      <c r="BZ381" s="3" t="s">
        <v>2841</v>
      </c>
      <c r="CA381" s="3" t="s">
        <v>174</v>
      </c>
      <c r="CB381" s="3" t="s">
        <v>143</v>
      </c>
      <c r="CC381" s="3" t="s">
        <v>143</v>
      </c>
      <c r="CD381" s="3" t="s">
        <v>143</v>
      </c>
      <c r="CE381" s="3" t="s">
        <v>143</v>
      </c>
      <c r="CF381" s="3" t="s">
        <v>2261</v>
      </c>
      <c r="CG381" s="3" t="s">
        <v>143</v>
      </c>
      <c r="CH381" s="3" t="s">
        <v>143</v>
      </c>
      <c r="CI381" s="3" t="s">
        <v>143</v>
      </c>
      <c r="CJ381" s="3" t="s">
        <v>5272</v>
      </c>
      <c r="CK381" s="3" t="s">
        <v>143</v>
      </c>
      <c r="CL381" s="3" t="s">
        <v>143</v>
      </c>
      <c r="CM381" s="3" t="s">
        <v>143</v>
      </c>
      <c r="CN381" s="3" t="s">
        <v>143</v>
      </c>
      <c r="CO381" s="3" t="s">
        <v>7155</v>
      </c>
      <c r="CP381" s="3" t="s">
        <v>143</v>
      </c>
      <c r="CQ381" s="3" t="s">
        <v>143</v>
      </c>
      <c r="CR381" s="3" t="s">
        <v>143</v>
      </c>
      <c r="CS381" s="3" t="s">
        <v>1</v>
      </c>
      <c r="CT381" s="3" t="s">
        <v>143</v>
      </c>
      <c r="CU381" s="3" t="s">
        <v>1</v>
      </c>
      <c r="CV381" s="3" t="s">
        <v>2092</v>
      </c>
      <c r="CW381" s="3" t="s">
        <v>143</v>
      </c>
      <c r="CX381" s="3" t="s">
        <v>953</v>
      </c>
      <c r="CY381" s="3" t="s">
        <v>166</v>
      </c>
      <c r="CZ381" s="3" t="s">
        <v>506</v>
      </c>
      <c r="DA381" s="3" t="s">
        <v>1989</v>
      </c>
      <c r="DB381" s="3" t="s">
        <v>143</v>
      </c>
      <c r="DC381" s="3" t="s">
        <v>6653</v>
      </c>
      <c r="DD381" s="3" t="s">
        <v>364</v>
      </c>
      <c r="DE381" s="3" t="s">
        <v>5904</v>
      </c>
      <c r="DF381" s="3" t="s">
        <v>5755</v>
      </c>
      <c r="DG381" s="3" t="s">
        <v>143</v>
      </c>
      <c r="DH381" s="3" t="s">
        <v>7156</v>
      </c>
      <c r="DI381" s="3" t="s">
        <v>143</v>
      </c>
      <c r="DK381" s="3"/>
    </row>
    <row r="382" spans="1:115" hidden="1" x14ac:dyDescent="0.2">
      <c r="A382" s="73">
        <v>45413</v>
      </c>
      <c r="B382" s="3" t="s">
        <v>16</v>
      </c>
      <c r="C382" s="98">
        <v>134076</v>
      </c>
      <c r="D382" s="6" t="s">
        <v>9701</v>
      </c>
      <c r="E382" s="3" t="s">
        <v>5495</v>
      </c>
      <c r="F382" s="7">
        <v>45419</v>
      </c>
      <c r="G382" s="3" t="s">
        <v>165</v>
      </c>
      <c r="H382" s="3" t="s">
        <v>166</v>
      </c>
      <c r="I382" s="8">
        <f t="shared" si="34"/>
        <v>328.87</v>
      </c>
      <c r="J382" s="4">
        <v>328.87</v>
      </c>
      <c r="K382" s="71">
        <f t="shared" si="25"/>
        <v>1.5301182565017347E-2</v>
      </c>
      <c r="L382" s="3" t="s">
        <v>394</v>
      </c>
      <c r="M382" s="3" t="s">
        <v>7145</v>
      </c>
      <c r="N382" s="3" t="s">
        <v>219</v>
      </c>
      <c r="O382" s="3" t="s">
        <v>9859</v>
      </c>
      <c r="P382" s="6" t="s">
        <v>9860</v>
      </c>
      <c r="Q382" s="3" t="s">
        <v>170</v>
      </c>
      <c r="R382" s="3" t="s">
        <v>9861</v>
      </c>
      <c r="S382" s="3" t="s">
        <v>3929</v>
      </c>
      <c r="T382" s="3" t="s">
        <v>135</v>
      </c>
      <c r="U382" s="3" t="s">
        <v>135</v>
      </c>
      <c r="V382" s="3" t="s">
        <v>136</v>
      </c>
      <c r="W382" s="3" t="s">
        <v>137</v>
      </c>
      <c r="X382" s="3" t="s">
        <v>225</v>
      </c>
      <c r="Y382" s="3" t="s">
        <v>9862</v>
      </c>
      <c r="Z382" s="3" t="s">
        <v>9863</v>
      </c>
      <c r="AA382" s="3" t="s">
        <v>139</v>
      </c>
      <c r="AB382" s="3" t="s">
        <v>140</v>
      </c>
      <c r="AC382" s="3" t="s">
        <v>5272</v>
      </c>
      <c r="AD382" s="3" t="s">
        <v>143</v>
      </c>
      <c r="AE382" s="3" t="s">
        <v>5272</v>
      </c>
      <c r="AF382" s="3" t="s">
        <v>143</v>
      </c>
      <c r="AG382" s="3" t="s">
        <v>235</v>
      </c>
      <c r="AH382" s="3" t="s">
        <v>141</v>
      </c>
      <c r="AI382" s="3" t="s">
        <v>143</v>
      </c>
      <c r="AJ382" s="3" t="s">
        <v>143</v>
      </c>
      <c r="AK382" s="3" t="s">
        <v>142</v>
      </c>
      <c r="AL382" s="3" t="s">
        <v>143</v>
      </c>
      <c r="AM382" s="3" t="s">
        <v>9864</v>
      </c>
      <c r="AN382" s="3" t="s">
        <v>143</v>
      </c>
      <c r="AO382" s="3" t="s">
        <v>178</v>
      </c>
      <c r="AP382" s="3" t="s">
        <v>7936</v>
      </c>
      <c r="AQ382" s="3" t="s">
        <v>309</v>
      </c>
      <c r="AR382" s="3" t="s">
        <v>178</v>
      </c>
      <c r="AS382" s="3" t="s">
        <v>179</v>
      </c>
      <c r="AT382" s="3" t="s">
        <v>7936</v>
      </c>
      <c r="AU382" s="3" t="s">
        <v>3932</v>
      </c>
      <c r="AV382" s="3" t="s">
        <v>234</v>
      </c>
      <c r="AW382" s="3" t="s">
        <v>165</v>
      </c>
      <c r="AX382" s="3" t="s">
        <v>235</v>
      </c>
      <c r="AY382" s="3" t="s">
        <v>148</v>
      </c>
      <c r="AZ382" s="3" t="s">
        <v>139</v>
      </c>
      <c r="BA382" s="3" t="s">
        <v>875</v>
      </c>
      <c r="BB382" s="3" t="s">
        <v>150</v>
      </c>
      <c r="BC382" s="3" t="s">
        <v>156</v>
      </c>
      <c r="BD382" s="3" t="s">
        <v>157</v>
      </c>
      <c r="BE382" s="3" t="s">
        <v>303</v>
      </c>
      <c r="BF382" s="3" t="s">
        <v>9863</v>
      </c>
      <c r="BG382" s="3" t="s">
        <v>5272</v>
      </c>
      <c r="BH382" s="3" t="s">
        <v>143</v>
      </c>
      <c r="BI382" s="3" t="s">
        <v>143</v>
      </c>
      <c r="BJ382" s="3" t="s">
        <v>143</v>
      </c>
      <c r="BK382" s="3" t="s">
        <v>136</v>
      </c>
      <c r="BL382" s="3" t="s">
        <v>143</v>
      </c>
      <c r="BM382" s="3" t="s">
        <v>160</v>
      </c>
      <c r="BN382" s="3" t="s">
        <v>143</v>
      </c>
      <c r="BO382" s="3" t="s">
        <v>143</v>
      </c>
      <c r="BP382" s="3" t="s">
        <v>143</v>
      </c>
      <c r="BQ382" s="3" t="s">
        <v>4710</v>
      </c>
      <c r="BR382" s="3" t="s">
        <v>5352</v>
      </c>
      <c r="BS382" s="3" t="s">
        <v>162</v>
      </c>
      <c r="BT382" s="3" t="s">
        <v>9864</v>
      </c>
      <c r="BU382" s="3" t="s">
        <v>9864</v>
      </c>
      <c r="BV382" s="3" t="s">
        <v>135</v>
      </c>
      <c r="BW382" s="3" t="s">
        <v>135</v>
      </c>
      <c r="BX382" s="3" t="s">
        <v>135</v>
      </c>
      <c r="BY382" s="3" t="s">
        <v>148</v>
      </c>
      <c r="BZ382" s="3" t="s">
        <v>9865</v>
      </c>
      <c r="CA382" s="3" t="s">
        <v>174</v>
      </c>
      <c r="CB382" s="3" t="s">
        <v>143</v>
      </c>
      <c r="CC382" s="3" t="s">
        <v>143</v>
      </c>
      <c r="CD382" s="3" t="s">
        <v>143</v>
      </c>
      <c r="CE382" s="3" t="s">
        <v>143</v>
      </c>
      <c r="CF382" s="3" t="s">
        <v>2261</v>
      </c>
      <c r="CG382" s="3" t="s">
        <v>143</v>
      </c>
      <c r="CH382" s="3" t="s">
        <v>143</v>
      </c>
      <c r="CI382" s="3" t="s">
        <v>143</v>
      </c>
      <c r="CJ382" s="3" t="s">
        <v>5272</v>
      </c>
      <c r="CK382" s="3" t="s">
        <v>143</v>
      </c>
      <c r="CL382" s="3" t="s">
        <v>143</v>
      </c>
      <c r="CM382" s="3" t="s">
        <v>143</v>
      </c>
      <c r="CN382" s="3" t="s">
        <v>143</v>
      </c>
      <c r="CO382" s="3" t="s">
        <v>143</v>
      </c>
      <c r="CP382" s="3" t="s">
        <v>143</v>
      </c>
      <c r="CQ382" s="3" t="s">
        <v>143</v>
      </c>
      <c r="CR382" s="3" t="s">
        <v>143</v>
      </c>
      <c r="CS382" s="3" t="s">
        <v>1</v>
      </c>
      <c r="CT382" s="3" t="s">
        <v>143</v>
      </c>
      <c r="CU382" s="3" t="s">
        <v>1</v>
      </c>
      <c r="CV382" s="3" t="s">
        <v>1985</v>
      </c>
      <c r="CW382" s="3" t="s">
        <v>143</v>
      </c>
      <c r="CX382" s="3" t="s">
        <v>394</v>
      </c>
      <c r="CY382" s="3" t="s">
        <v>166</v>
      </c>
      <c r="CZ382" s="3" t="s">
        <v>136</v>
      </c>
      <c r="DA382" s="3" t="s">
        <v>1986</v>
      </c>
      <c r="DB382" s="3" t="s">
        <v>143</v>
      </c>
      <c r="DC382" s="3" t="s">
        <v>6653</v>
      </c>
      <c r="DD382" s="3" t="s">
        <v>5495</v>
      </c>
      <c r="DE382" s="3" t="s">
        <v>5904</v>
      </c>
      <c r="DF382" s="3" t="s">
        <v>5755</v>
      </c>
      <c r="DG382" s="3" t="s">
        <v>143</v>
      </c>
      <c r="DH382" s="3" t="s">
        <v>143</v>
      </c>
      <c r="DI382" s="3" t="s">
        <v>143</v>
      </c>
      <c r="DK382" s="3"/>
    </row>
    <row r="383" spans="1:115" hidden="1" x14ac:dyDescent="0.2">
      <c r="A383" s="73">
        <v>45413</v>
      </c>
      <c r="B383" s="3" t="s">
        <v>15606</v>
      </c>
      <c r="C383" s="99">
        <v>134077</v>
      </c>
      <c r="D383" s="6" t="s">
        <v>9049</v>
      </c>
      <c r="E383" s="3" t="s">
        <v>373</v>
      </c>
      <c r="F383" s="7">
        <v>45419</v>
      </c>
      <c r="G383" s="3" t="s">
        <v>165</v>
      </c>
      <c r="H383" s="3" t="s">
        <v>166</v>
      </c>
      <c r="I383" s="8">
        <f t="shared" si="34"/>
        <v>120</v>
      </c>
      <c r="J383" s="4">
        <v>120</v>
      </c>
      <c r="K383" s="71">
        <f t="shared" si="25"/>
        <v>5.5831845647279525E-3</v>
      </c>
      <c r="L383" s="3" t="s">
        <v>316</v>
      </c>
      <c r="M383" s="3" t="s">
        <v>7145</v>
      </c>
      <c r="N383" s="3" t="s">
        <v>960</v>
      </c>
      <c r="O383" s="3" t="s">
        <v>9866</v>
      </c>
      <c r="P383" s="6" t="s">
        <v>879</v>
      </c>
      <c r="Q383" s="3" t="s">
        <v>170</v>
      </c>
      <c r="R383" s="3" t="s">
        <v>9867</v>
      </c>
      <c r="S383" s="3" t="s">
        <v>9868</v>
      </c>
      <c r="T383" s="3" t="s">
        <v>135</v>
      </c>
      <c r="U383" s="3" t="s">
        <v>135</v>
      </c>
      <c r="V383" s="3" t="s">
        <v>136</v>
      </c>
      <c r="W383" s="3" t="s">
        <v>137</v>
      </c>
      <c r="X383" s="3" t="s">
        <v>2483</v>
      </c>
      <c r="Y383" s="3" t="s">
        <v>9869</v>
      </c>
      <c r="Z383" s="3" t="s">
        <v>9870</v>
      </c>
      <c r="AA383" s="3" t="s">
        <v>139</v>
      </c>
      <c r="AB383" s="3" t="s">
        <v>226</v>
      </c>
      <c r="AC383" s="3" t="s">
        <v>5272</v>
      </c>
      <c r="AD383" s="3" t="s">
        <v>143</v>
      </c>
      <c r="AE383" s="3" t="s">
        <v>5272</v>
      </c>
      <c r="AF383" s="3" t="s">
        <v>143</v>
      </c>
      <c r="AG383" s="3" t="s">
        <v>235</v>
      </c>
      <c r="AH383" s="3" t="s">
        <v>141</v>
      </c>
      <c r="AI383" s="3" t="s">
        <v>143</v>
      </c>
      <c r="AJ383" s="3" t="s">
        <v>143</v>
      </c>
      <c r="AK383" s="3" t="s">
        <v>207</v>
      </c>
      <c r="AL383" s="3" t="s">
        <v>143</v>
      </c>
      <c r="AM383" s="3" t="s">
        <v>9871</v>
      </c>
      <c r="AN383" s="3" t="s">
        <v>143</v>
      </c>
      <c r="AO383" s="3" t="s">
        <v>9506</v>
      </c>
      <c r="AP383" s="3" t="s">
        <v>9507</v>
      </c>
      <c r="AQ383" s="3" t="s">
        <v>9872</v>
      </c>
      <c r="AR383" s="3" t="s">
        <v>353</v>
      </c>
      <c r="AS383" s="3" t="s">
        <v>231</v>
      </c>
      <c r="AT383" s="3" t="s">
        <v>9509</v>
      </c>
      <c r="AU383" s="3" t="s">
        <v>1925</v>
      </c>
      <c r="AV383" s="3" t="s">
        <v>145</v>
      </c>
      <c r="AW383" s="3" t="s">
        <v>146</v>
      </c>
      <c r="AX383" s="3" t="s">
        <v>972</v>
      </c>
      <c r="AY383" s="3" t="s">
        <v>148</v>
      </c>
      <c r="AZ383" s="3" t="s">
        <v>139</v>
      </c>
      <c r="BA383" s="3" t="s">
        <v>149</v>
      </c>
      <c r="BB383" s="3" t="s">
        <v>150</v>
      </c>
      <c r="BC383" s="3" t="s">
        <v>156</v>
      </c>
      <c r="BD383" s="3" t="s">
        <v>157</v>
      </c>
      <c r="BE383" s="3" t="s">
        <v>303</v>
      </c>
      <c r="BF383" s="3" t="s">
        <v>9870</v>
      </c>
      <c r="BG383" s="3" t="s">
        <v>5272</v>
      </c>
      <c r="BH383" s="3" t="s">
        <v>170</v>
      </c>
      <c r="BI383" s="3" t="s">
        <v>9873</v>
      </c>
      <c r="BJ383" s="3" t="s">
        <v>143</v>
      </c>
      <c r="BK383" s="3" t="s">
        <v>136</v>
      </c>
      <c r="BL383" s="3" t="s">
        <v>143</v>
      </c>
      <c r="BM383" s="3" t="s">
        <v>160</v>
      </c>
      <c r="BN383" s="3" t="s">
        <v>160</v>
      </c>
      <c r="BO383" s="3" t="s">
        <v>143</v>
      </c>
      <c r="BP383" s="3" t="s">
        <v>143</v>
      </c>
      <c r="BQ383" s="3" t="s">
        <v>1916</v>
      </c>
      <c r="BR383" s="3" t="s">
        <v>5352</v>
      </c>
      <c r="BS383" s="3" t="s">
        <v>162</v>
      </c>
      <c r="BT383" s="3" t="s">
        <v>9871</v>
      </c>
      <c r="BU383" s="3" t="s">
        <v>9871</v>
      </c>
      <c r="BV383" s="3" t="s">
        <v>135</v>
      </c>
      <c r="BW383" s="3" t="s">
        <v>135</v>
      </c>
      <c r="BX383" s="3" t="s">
        <v>135</v>
      </c>
      <c r="BY383" s="3" t="s">
        <v>148</v>
      </c>
      <c r="BZ383" s="3" t="s">
        <v>6439</v>
      </c>
      <c r="CA383" s="3" t="s">
        <v>174</v>
      </c>
      <c r="CB383" s="3" t="s">
        <v>143</v>
      </c>
      <c r="CC383" s="3" t="s">
        <v>143</v>
      </c>
      <c r="CD383" s="3" t="s">
        <v>143</v>
      </c>
      <c r="CE383" s="3" t="s">
        <v>9874</v>
      </c>
      <c r="CF383" s="3" t="s">
        <v>2261</v>
      </c>
      <c r="CG383" s="3" t="s">
        <v>143</v>
      </c>
      <c r="CH383" s="3" t="s">
        <v>143</v>
      </c>
      <c r="CI383" s="3" t="s">
        <v>143</v>
      </c>
      <c r="CJ383" s="3" t="s">
        <v>5272</v>
      </c>
      <c r="CK383" s="3" t="s">
        <v>143</v>
      </c>
      <c r="CL383" s="3" t="s">
        <v>143</v>
      </c>
      <c r="CM383" s="3" t="s">
        <v>143</v>
      </c>
      <c r="CN383" s="3" t="s">
        <v>143</v>
      </c>
      <c r="CO383" s="3" t="s">
        <v>143</v>
      </c>
      <c r="CP383" s="3" t="s">
        <v>143</v>
      </c>
      <c r="CQ383" s="3" t="s">
        <v>143</v>
      </c>
      <c r="CR383" s="3" t="s">
        <v>143</v>
      </c>
      <c r="CS383" s="3" t="s">
        <v>1</v>
      </c>
      <c r="CT383" s="3" t="s">
        <v>143</v>
      </c>
      <c r="CU383" s="3" t="s">
        <v>1</v>
      </c>
      <c r="CV383" s="3" t="s">
        <v>1985</v>
      </c>
      <c r="CW383" s="3" t="s">
        <v>143</v>
      </c>
      <c r="CX383" s="3" t="s">
        <v>316</v>
      </c>
      <c r="CY383" s="3" t="s">
        <v>166</v>
      </c>
      <c r="CZ383" s="3" t="s">
        <v>136</v>
      </c>
      <c r="DA383" s="3" t="s">
        <v>1986</v>
      </c>
      <c r="DB383" s="3" t="s">
        <v>143</v>
      </c>
      <c r="DC383" s="3" t="s">
        <v>143</v>
      </c>
      <c r="DD383" s="3" t="s">
        <v>373</v>
      </c>
      <c r="DE383" s="3" t="s">
        <v>5904</v>
      </c>
      <c r="DF383" s="3" t="s">
        <v>5755</v>
      </c>
      <c r="DG383" s="3" t="s">
        <v>143</v>
      </c>
      <c r="DH383" s="3" t="s">
        <v>143</v>
      </c>
      <c r="DI383" s="3" t="s">
        <v>143</v>
      </c>
      <c r="DK383" s="3"/>
    </row>
    <row r="384" spans="1:115" hidden="1" x14ac:dyDescent="0.2">
      <c r="A384" s="73">
        <v>45413</v>
      </c>
      <c r="B384" s="3" t="s">
        <v>12718</v>
      </c>
      <c r="C384" s="96">
        <v>134215</v>
      </c>
      <c r="D384" s="6" t="s">
        <v>9652</v>
      </c>
      <c r="E384" s="3" t="s">
        <v>364</v>
      </c>
      <c r="F384" s="7">
        <v>45421</v>
      </c>
      <c r="G384" s="3" t="s">
        <v>126</v>
      </c>
      <c r="H384" s="3" t="s">
        <v>166</v>
      </c>
      <c r="I384" s="4">
        <v>514.79999999999995</v>
      </c>
      <c r="J384" s="4">
        <v>530</v>
      </c>
      <c r="K384" s="71">
        <f t="shared" si="25"/>
        <v>2.3951861782682913E-2</v>
      </c>
      <c r="L384" s="3" t="s">
        <v>953</v>
      </c>
      <c r="M384" s="3" t="s">
        <v>7145</v>
      </c>
      <c r="N384" s="3" t="s">
        <v>1065</v>
      </c>
      <c r="O384" s="3" t="s">
        <v>2192</v>
      </c>
      <c r="P384" s="6" t="s">
        <v>9875</v>
      </c>
      <c r="Q384" s="3" t="s">
        <v>170</v>
      </c>
      <c r="R384" s="3" t="s">
        <v>9876</v>
      </c>
      <c r="S384" s="3" t="s">
        <v>9877</v>
      </c>
      <c r="T384" s="3" t="s">
        <v>135</v>
      </c>
      <c r="U384" s="3" t="s">
        <v>135</v>
      </c>
      <c r="V384" s="3" t="s">
        <v>506</v>
      </c>
      <c r="W384" s="3" t="s">
        <v>137</v>
      </c>
      <c r="X384" s="3" t="s">
        <v>957</v>
      </c>
      <c r="Y384" s="3" t="s">
        <v>9878</v>
      </c>
      <c r="Z384" s="3" t="s">
        <v>9879</v>
      </c>
      <c r="AA384" s="3" t="s">
        <v>139</v>
      </c>
      <c r="AB384" s="3" t="s">
        <v>226</v>
      </c>
      <c r="AC384" s="3" t="s">
        <v>5272</v>
      </c>
      <c r="AD384" s="3" t="s">
        <v>143</v>
      </c>
      <c r="AE384" s="3" t="s">
        <v>9880</v>
      </c>
      <c r="AF384" s="3" t="s">
        <v>9768</v>
      </c>
      <c r="AG384" s="3" t="s">
        <v>5974</v>
      </c>
      <c r="AH384" s="3" t="s">
        <v>141</v>
      </c>
      <c r="AI384" s="3" t="s">
        <v>143</v>
      </c>
      <c r="AJ384" s="3" t="s">
        <v>9880</v>
      </c>
      <c r="AK384" s="3" t="s">
        <v>207</v>
      </c>
      <c r="AL384" s="3" t="s">
        <v>143</v>
      </c>
      <c r="AM384" s="3" t="s">
        <v>9881</v>
      </c>
      <c r="AN384" s="3" t="s">
        <v>174</v>
      </c>
      <c r="AO384" s="3" t="s">
        <v>2196</v>
      </c>
      <c r="AP384" s="3" t="s">
        <v>2197</v>
      </c>
      <c r="AQ384" s="3" t="s">
        <v>2198</v>
      </c>
      <c r="AR384" s="3" t="s">
        <v>230</v>
      </c>
      <c r="AS384" s="3" t="s">
        <v>231</v>
      </c>
      <c r="AT384" s="3" t="s">
        <v>2199</v>
      </c>
      <c r="AU384" s="3" t="s">
        <v>2200</v>
      </c>
      <c r="AV384" s="3" t="s">
        <v>631</v>
      </c>
      <c r="AW384" s="3" t="s">
        <v>632</v>
      </c>
      <c r="AX384" s="3" t="s">
        <v>1068</v>
      </c>
      <c r="AY384" s="3" t="s">
        <v>148</v>
      </c>
      <c r="AZ384" s="3" t="s">
        <v>139</v>
      </c>
      <c r="BA384" s="3" t="s">
        <v>149</v>
      </c>
      <c r="BB384" s="3" t="s">
        <v>634</v>
      </c>
      <c r="BC384" s="3" t="s">
        <v>156</v>
      </c>
      <c r="BD384" s="3" t="s">
        <v>157</v>
      </c>
      <c r="BE384" s="3" t="s">
        <v>484</v>
      </c>
      <c r="BF384" s="3" t="s">
        <v>9882</v>
      </c>
      <c r="BG384" s="3" t="s">
        <v>5272</v>
      </c>
      <c r="BH384" s="3" t="s">
        <v>143</v>
      </c>
      <c r="BI384" s="3" t="s">
        <v>9883</v>
      </c>
      <c r="BJ384" s="3" t="s">
        <v>143</v>
      </c>
      <c r="BK384" s="3" t="s">
        <v>506</v>
      </c>
      <c r="BL384" s="3" t="s">
        <v>143</v>
      </c>
      <c r="BM384" s="3" t="s">
        <v>160</v>
      </c>
      <c r="BN384" s="3" t="s">
        <v>160</v>
      </c>
      <c r="BO384" s="3" t="s">
        <v>364</v>
      </c>
      <c r="BP384" s="3" t="s">
        <v>143</v>
      </c>
      <c r="BQ384" s="3" t="s">
        <v>1437</v>
      </c>
      <c r="BR384" s="3" t="s">
        <v>5784</v>
      </c>
      <c r="BS384" s="3" t="s">
        <v>241</v>
      </c>
      <c r="BT384" s="3" t="s">
        <v>9880</v>
      </c>
      <c r="BU384" s="3" t="s">
        <v>9880</v>
      </c>
      <c r="BV384" s="3" t="s">
        <v>135</v>
      </c>
      <c r="BW384" s="3" t="s">
        <v>135</v>
      </c>
      <c r="BX384" s="3" t="s">
        <v>135</v>
      </c>
      <c r="BY384" s="3" t="s">
        <v>148</v>
      </c>
      <c r="BZ384" s="3" t="s">
        <v>4225</v>
      </c>
      <c r="CA384" s="3" t="s">
        <v>174</v>
      </c>
      <c r="CB384" s="3" t="s">
        <v>143</v>
      </c>
      <c r="CC384" s="3" t="s">
        <v>143</v>
      </c>
      <c r="CD384" s="3" t="s">
        <v>143</v>
      </c>
      <c r="CE384" s="3" t="s">
        <v>9884</v>
      </c>
      <c r="CF384" s="3" t="s">
        <v>2261</v>
      </c>
      <c r="CG384" s="3" t="s">
        <v>2261</v>
      </c>
      <c r="CH384" s="3" t="s">
        <v>143</v>
      </c>
      <c r="CI384" s="3" t="s">
        <v>143</v>
      </c>
      <c r="CJ384" s="3" t="s">
        <v>5272</v>
      </c>
      <c r="CK384" s="3" t="s">
        <v>143</v>
      </c>
      <c r="CL384" s="3" t="s">
        <v>143</v>
      </c>
      <c r="CM384" s="3" t="s">
        <v>143</v>
      </c>
      <c r="CN384" s="3" t="s">
        <v>143</v>
      </c>
      <c r="CO384" s="3" t="s">
        <v>7298</v>
      </c>
      <c r="CP384" s="3" t="s">
        <v>143</v>
      </c>
      <c r="CQ384" s="3" t="s">
        <v>143</v>
      </c>
      <c r="CR384" s="3" t="s">
        <v>143</v>
      </c>
      <c r="CS384" s="3" t="s">
        <v>1</v>
      </c>
      <c r="CT384" s="3" t="s">
        <v>143</v>
      </c>
      <c r="CU384" s="3" t="s">
        <v>1</v>
      </c>
      <c r="CV384" s="3" t="s">
        <v>2092</v>
      </c>
      <c r="CW384" s="3" t="s">
        <v>2092</v>
      </c>
      <c r="CX384" s="3" t="s">
        <v>953</v>
      </c>
      <c r="CY384" s="3" t="s">
        <v>166</v>
      </c>
      <c r="CZ384" s="3" t="s">
        <v>506</v>
      </c>
      <c r="DA384" s="3" t="s">
        <v>2007</v>
      </c>
      <c r="DB384" s="3" t="s">
        <v>143</v>
      </c>
      <c r="DC384" s="3" t="s">
        <v>143</v>
      </c>
      <c r="DD384" s="3" t="s">
        <v>364</v>
      </c>
      <c r="DE384" s="3" t="s">
        <v>5904</v>
      </c>
      <c r="DF384" s="3" t="s">
        <v>6425</v>
      </c>
      <c r="DG384" s="3" t="s">
        <v>143</v>
      </c>
      <c r="DH384" s="3" t="s">
        <v>7299</v>
      </c>
      <c r="DI384" s="3" t="s">
        <v>143</v>
      </c>
      <c r="DK384" s="3"/>
    </row>
    <row r="385" spans="1:115" hidden="1" x14ac:dyDescent="0.2">
      <c r="A385" s="73">
        <v>45413</v>
      </c>
      <c r="B385" s="3" t="s">
        <v>12718</v>
      </c>
      <c r="C385" s="96">
        <v>134225</v>
      </c>
      <c r="D385" s="6" t="s">
        <v>9652</v>
      </c>
      <c r="E385" s="3" t="s">
        <v>364</v>
      </c>
      <c r="F385" s="7">
        <v>45420</v>
      </c>
      <c r="G385" s="3" t="s">
        <v>165</v>
      </c>
      <c r="H385" s="3" t="s">
        <v>166</v>
      </c>
      <c r="I385" s="8">
        <f t="shared" ref="I385:I397" si="35">J385</f>
        <v>366.65</v>
      </c>
      <c r="J385" s="4">
        <v>366.65</v>
      </c>
      <c r="K385" s="71">
        <f t="shared" si="25"/>
        <v>1.7058955172145864E-2</v>
      </c>
      <c r="L385" s="3" t="s">
        <v>953</v>
      </c>
      <c r="M385" s="3" t="s">
        <v>7145</v>
      </c>
      <c r="N385" s="3" t="s">
        <v>219</v>
      </c>
      <c r="O385" s="3" t="s">
        <v>9885</v>
      </c>
      <c r="P385" s="6" t="s">
        <v>9113</v>
      </c>
      <c r="Q385" s="3" t="s">
        <v>170</v>
      </c>
      <c r="R385" s="3" t="s">
        <v>9886</v>
      </c>
      <c r="S385" s="3" t="s">
        <v>9887</v>
      </c>
      <c r="T385" s="3" t="s">
        <v>135</v>
      </c>
      <c r="U385" s="3" t="s">
        <v>135</v>
      </c>
      <c r="V385" s="3" t="s">
        <v>506</v>
      </c>
      <c r="W385" s="3" t="s">
        <v>137</v>
      </c>
      <c r="X385" s="3" t="s">
        <v>225</v>
      </c>
      <c r="Y385" s="3" t="s">
        <v>9888</v>
      </c>
      <c r="Z385" s="3" t="s">
        <v>9889</v>
      </c>
      <c r="AA385" s="3" t="s">
        <v>139</v>
      </c>
      <c r="AB385" s="3" t="s">
        <v>226</v>
      </c>
      <c r="AC385" s="3" t="s">
        <v>5272</v>
      </c>
      <c r="AD385" s="3" t="s">
        <v>143</v>
      </c>
      <c r="AE385" s="3" t="s">
        <v>5272</v>
      </c>
      <c r="AF385" s="3" t="s">
        <v>143</v>
      </c>
      <c r="AG385" s="3" t="s">
        <v>235</v>
      </c>
      <c r="AH385" s="3" t="s">
        <v>141</v>
      </c>
      <c r="AI385" s="3" t="s">
        <v>143</v>
      </c>
      <c r="AJ385" s="3" t="s">
        <v>143</v>
      </c>
      <c r="AK385" s="3" t="s">
        <v>207</v>
      </c>
      <c r="AL385" s="3" t="s">
        <v>9118</v>
      </c>
      <c r="AM385" s="3" t="s">
        <v>9890</v>
      </c>
      <c r="AN385" s="3" t="s">
        <v>143</v>
      </c>
      <c r="AO385" s="3" t="s">
        <v>9891</v>
      </c>
      <c r="AP385" s="3" t="s">
        <v>7936</v>
      </c>
      <c r="AQ385" s="3" t="s">
        <v>309</v>
      </c>
      <c r="AR385" s="3" t="s">
        <v>230</v>
      </c>
      <c r="AS385" s="3" t="s">
        <v>231</v>
      </c>
      <c r="AT385" s="3" t="s">
        <v>9892</v>
      </c>
      <c r="AU385" s="3" t="s">
        <v>9893</v>
      </c>
      <c r="AV385" s="3" t="s">
        <v>234</v>
      </c>
      <c r="AW385" s="3" t="s">
        <v>165</v>
      </c>
      <c r="AX385" s="3" t="s">
        <v>235</v>
      </c>
      <c r="AY385" s="3" t="s">
        <v>148</v>
      </c>
      <c r="AZ385" s="3" t="s">
        <v>139</v>
      </c>
      <c r="BA385" s="3" t="s">
        <v>875</v>
      </c>
      <c r="BB385" s="3" t="s">
        <v>150</v>
      </c>
      <c r="BC385" s="3" t="s">
        <v>156</v>
      </c>
      <c r="BD385" s="3" t="s">
        <v>157</v>
      </c>
      <c r="BE385" s="3" t="s">
        <v>303</v>
      </c>
      <c r="BF385" s="3" t="s">
        <v>9889</v>
      </c>
      <c r="BG385" s="3" t="s">
        <v>5272</v>
      </c>
      <c r="BH385" s="3" t="s">
        <v>143</v>
      </c>
      <c r="BI385" s="3" t="s">
        <v>143</v>
      </c>
      <c r="BJ385" s="3" t="s">
        <v>143</v>
      </c>
      <c r="BK385" s="3" t="s">
        <v>506</v>
      </c>
      <c r="BL385" s="3" t="s">
        <v>143</v>
      </c>
      <c r="BM385" s="3" t="s">
        <v>160</v>
      </c>
      <c r="BN385" s="3" t="s">
        <v>143</v>
      </c>
      <c r="BO385" s="3" t="s">
        <v>364</v>
      </c>
      <c r="BP385" s="3" t="s">
        <v>143</v>
      </c>
      <c r="BQ385" s="3" t="s">
        <v>9894</v>
      </c>
      <c r="BR385" s="3" t="s">
        <v>5352</v>
      </c>
      <c r="BS385" s="3" t="s">
        <v>162</v>
      </c>
      <c r="BT385" s="3" t="s">
        <v>9890</v>
      </c>
      <c r="BU385" s="3" t="s">
        <v>9890</v>
      </c>
      <c r="BV385" s="3" t="s">
        <v>135</v>
      </c>
      <c r="BW385" s="3" t="s">
        <v>135</v>
      </c>
      <c r="BX385" s="3" t="s">
        <v>135</v>
      </c>
      <c r="BY385" s="3" t="s">
        <v>148</v>
      </c>
      <c r="BZ385" s="3" t="s">
        <v>9895</v>
      </c>
      <c r="CA385" s="3" t="s">
        <v>174</v>
      </c>
      <c r="CB385" s="3" t="s">
        <v>143</v>
      </c>
      <c r="CC385" s="3" t="s">
        <v>143</v>
      </c>
      <c r="CD385" s="3" t="s">
        <v>143</v>
      </c>
      <c r="CE385" s="3" t="s">
        <v>143</v>
      </c>
      <c r="CF385" s="3" t="s">
        <v>2261</v>
      </c>
      <c r="CG385" s="3" t="s">
        <v>143</v>
      </c>
      <c r="CH385" s="3" t="s">
        <v>143</v>
      </c>
      <c r="CI385" s="3" t="s">
        <v>143</v>
      </c>
      <c r="CJ385" s="3" t="s">
        <v>5272</v>
      </c>
      <c r="CK385" s="3" t="s">
        <v>143</v>
      </c>
      <c r="CL385" s="3" t="s">
        <v>143</v>
      </c>
      <c r="CM385" s="3" t="s">
        <v>143</v>
      </c>
      <c r="CN385" s="3" t="s">
        <v>143</v>
      </c>
      <c r="CO385" s="3" t="s">
        <v>143</v>
      </c>
      <c r="CP385" s="3" t="s">
        <v>143</v>
      </c>
      <c r="CQ385" s="3" t="s">
        <v>143</v>
      </c>
      <c r="CR385" s="3" t="s">
        <v>143</v>
      </c>
      <c r="CS385" s="3" t="s">
        <v>1</v>
      </c>
      <c r="CT385" s="3" t="s">
        <v>143</v>
      </c>
      <c r="CU385" s="3" t="s">
        <v>1</v>
      </c>
      <c r="CV385" s="3" t="s">
        <v>1985</v>
      </c>
      <c r="CW385" s="3" t="s">
        <v>143</v>
      </c>
      <c r="CX385" s="3" t="s">
        <v>953</v>
      </c>
      <c r="CY385" s="3" t="s">
        <v>166</v>
      </c>
      <c r="CZ385" s="3" t="s">
        <v>506</v>
      </c>
      <c r="DA385" s="3" t="s">
        <v>1989</v>
      </c>
      <c r="DB385" s="3" t="s">
        <v>143</v>
      </c>
      <c r="DC385" s="3" t="s">
        <v>6653</v>
      </c>
      <c r="DD385" s="3" t="s">
        <v>364</v>
      </c>
      <c r="DE385" s="3" t="s">
        <v>5904</v>
      </c>
      <c r="DF385" s="3" t="s">
        <v>5405</v>
      </c>
      <c r="DG385" s="3" t="s">
        <v>143</v>
      </c>
      <c r="DH385" s="3" t="s">
        <v>143</v>
      </c>
      <c r="DI385" s="3" t="s">
        <v>143</v>
      </c>
      <c r="DK385" s="3"/>
    </row>
    <row r="386" spans="1:115" hidden="1" x14ac:dyDescent="0.2">
      <c r="A386" s="73">
        <v>45413</v>
      </c>
      <c r="B386" s="3" t="s">
        <v>12718</v>
      </c>
      <c r="C386" s="96">
        <v>134375</v>
      </c>
      <c r="D386" s="6" t="s">
        <v>9652</v>
      </c>
      <c r="E386" s="3" t="s">
        <v>364</v>
      </c>
      <c r="F386" s="7">
        <v>45420</v>
      </c>
      <c r="G386" s="3" t="s">
        <v>165</v>
      </c>
      <c r="H386" s="3" t="s">
        <v>166</v>
      </c>
      <c r="I386" s="8">
        <f t="shared" si="35"/>
        <v>360.34</v>
      </c>
      <c r="J386" s="4">
        <v>360.34</v>
      </c>
      <c r="K386" s="71">
        <f t="shared" si="25"/>
        <v>1.6765372717117252E-2</v>
      </c>
      <c r="L386" s="3" t="s">
        <v>953</v>
      </c>
      <c r="M386" s="3" t="s">
        <v>7145</v>
      </c>
      <c r="N386" s="3" t="s">
        <v>219</v>
      </c>
      <c r="O386" s="3" t="s">
        <v>9896</v>
      </c>
      <c r="P386" s="6" t="s">
        <v>9113</v>
      </c>
      <c r="Q386" s="3" t="s">
        <v>170</v>
      </c>
      <c r="R386" s="3" t="s">
        <v>9897</v>
      </c>
      <c r="S386" s="3" t="s">
        <v>9436</v>
      </c>
      <c r="T386" s="3" t="s">
        <v>135</v>
      </c>
      <c r="U386" s="3" t="s">
        <v>135</v>
      </c>
      <c r="V386" s="3" t="s">
        <v>506</v>
      </c>
      <c r="W386" s="3" t="s">
        <v>137</v>
      </c>
      <c r="X386" s="3" t="s">
        <v>225</v>
      </c>
      <c r="Y386" s="3" t="s">
        <v>9898</v>
      </c>
      <c r="Z386" s="3" t="s">
        <v>9899</v>
      </c>
      <c r="AA386" s="3" t="s">
        <v>139</v>
      </c>
      <c r="AB386" s="3" t="s">
        <v>226</v>
      </c>
      <c r="AC386" s="3" t="s">
        <v>5272</v>
      </c>
      <c r="AD386" s="3" t="s">
        <v>143</v>
      </c>
      <c r="AE386" s="3" t="s">
        <v>5272</v>
      </c>
      <c r="AF386" s="3" t="s">
        <v>143</v>
      </c>
      <c r="AG386" s="3" t="s">
        <v>235</v>
      </c>
      <c r="AH386" s="3" t="s">
        <v>141</v>
      </c>
      <c r="AI386" s="3" t="s">
        <v>143</v>
      </c>
      <c r="AJ386" s="3" t="s">
        <v>143</v>
      </c>
      <c r="AK386" s="3" t="s">
        <v>207</v>
      </c>
      <c r="AL386" s="3" t="s">
        <v>9118</v>
      </c>
      <c r="AM386" s="3" t="s">
        <v>9900</v>
      </c>
      <c r="AN386" s="3" t="s">
        <v>143</v>
      </c>
      <c r="AO386" s="3" t="s">
        <v>9901</v>
      </c>
      <c r="AP386" s="3" t="s">
        <v>2261</v>
      </c>
      <c r="AQ386" s="3" t="s">
        <v>309</v>
      </c>
      <c r="AR386" s="3" t="s">
        <v>178</v>
      </c>
      <c r="AS386" s="3" t="s">
        <v>179</v>
      </c>
      <c r="AT386" s="3" t="s">
        <v>2261</v>
      </c>
      <c r="AU386" s="3" t="s">
        <v>9902</v>
      </c>
      <c r="AV386" s="3" t="s">
        <v>234</v>
      </c>
      <c r="AW386" s="3" t="s">
        <v>165</v>
      </c>
      <c r="AX386" s="3" t="s">
        <v>235</v>
      </c>
      <c r="AY386" s="3" t="s">
        <v>148</v>
      </c>
      <c r="AZ386" s="3" t="s">
        <v>139</v>
      </c>
      <c r="BA386" s="3" t="s">
        <v>875</v>
      </c>
      <c r="BB386" s="3" t="s">
        <v>150</v>
      </c>
      <c r="BC386" s="3" t="s">
        <v>156</v>
      </c>
      <c r="BD386" s="3" t="s">
        <v>157</v>
      </c>
      <c r="BE386" s="3" t="s">
        <v>303</v>
      </c>
      <c r="BF386" s="3" t="s">
        <v>9899</v>
      </c>
      <c r="BG386" s="3" t="s">
        <v>5272</v>
      </c>
      <c r="BH386" s="3" t="s">
        <v>143</v>
      </c>
      <c r="BI386" s="3" t="s">
        <v>143</v>
      </c>
      <c r="BJ386" s="3" t="s">
        <v>143</v>
      </c>
      <c r="BK386" s="3" t="s">
        <v>506</v>
      </c>
      <c r="BL386" s="3" t="s">
        <v>143</v>
      </c>
      <c r="BM386" s="3" t="s">
        <v>160</v>
      </c>
      <c r="BN386" s="3" t="s">
        <v>143</v>
      </c>
      <c r="BO386" s="3" t="s">
        <v>364</v>
      </c>
      <c r="BP386" s="3" t="s">
        <v>143</v>
      </c>
      <c r="BQ386" s="3" t="s">
        <v>5378</v>
      </c>
      <c r="BR386" s="3" t="s">
        <v>5352</v>
      </c>
      <c r="BS386" s="3" t="s">
        <v>162</v>
      </c>
      <c r="BT386" s="3" t="s">
        <v>9900</v>
      </c>
      <c r="BU386" s="3" t="s">
        <v>9900</v>
      </c>
      <c r="BV386" s="3" t="s">
        <v>135</v>
      </c>
      <c r="BW386" s="3" t="s">
        <v>135</v>
      </c>
      <c r="BX386" s="3" t="s">
        <v>135</v>
      </c>
      <c r="BY386" s="3" t="s">
        <v>148</v>
      </c>
      <c r="BZ386" s="3" t="s">
        <v>2274</v>
      </c>
      <c r="CA386" s="3" t="s">
        <v>174</v>
      </c>
      <c r="CB386" s="3" t="s">
        <v>143</v>
      </c>
      <c r="CC386" s="3" t="s">
        <v>143</v>
      </c>
      <c r="CD386" s="3" t="s">
        <v>143</v>
      </c>
      <c r="CE386" s="3" t="s">
        <v>143</v>
      </c>
      <c r="CF386" s="3" t="s">
        <v>2261</v>
      </c>
      <c r="CG386" s="3" t="s">
        <v>143</v>
      </c>
      <c r="CH386" s="3" t="s">
        <v>143</v>
      </c>
      <c r="CI386" s="3" t="s">
        <v>143</v>
      </c>
      <c r="CJ386" s="3" t="s">
        <v>5272</v>
      </c>
      <c r="CK386" s="3" t="s">
        <v>143</v>
      </c>
      <c r="CL386" s="3" t="s">
        <v>143</v>
      </c>
      <c r="CM386" s="3" t="s">
        <v>143</v>
      </c>
      <c r="CN386" s="3" t="s">
        <v>143</v>
      </c>
      <c r="CO386" s="3" t="s">
        <v>143</v>
      </c>
      <c r="CP386" s="3" t="s">
        <v>143</v>
      </c>
      <c r="CQ386" s="3" t="s">
        <v>143</v>
      </c>
      <c r="CR386" s="3" t="s">
        <v>143</v>
      </c>
      <c r="CS386" s="3" t="s">
        <v>1</v>
      </c>
      <c r="CT386" s="3" t="s">
        <v>143</v>
      </c>
      <c r="CU386" s="3" t="s">
        <v>1</v>
      </c>
      <c r="CV386" s="3" t="s">
        <v>1985</v>
      </c>
      <c r="CW386" s="3" t="s">
        <v>143</v>
      </c>
      <c r="CX386" s="3" t="s">
        <v>953</v>
      </c>
      <c r="CY386" s="3" t="s">
        <v>166</v>
      </c>
      <c r="CZ386" s="3" t="s">
        <v>506</v>
      </c>
      <c r="DA386" s="3" t="s">
        <v>1989</v>
      </c>
      <c r="DB386" s="3" t="s">
        <v>143</v>
      </c>
      <c r="DC386" s="3" t="s">
        <v>6653</v>
      </c>
      <c r="DD386" s="3" t="s">
        <v>364</v>
      </c>
      <c r="DE386" s="3" t="s">
        <v>5904</v>
      </c>
      <c r="DF386" s="3" t="s">
        <v>5405</v>
      </c>
      <c r="DG386" s="3" t="s">
        <v>143</v>
      </c>
      <c r="DH386" s="3" t="s">
        <v>143</v>
      </c>
      <c r="DI386" s="3" t="s">
        <v>143</v>
      </c>
      <c r="DK386" s="3"/>
    </row>
    <row r="387" spans="1:115" hidden="1" x14ac:dyDescent="0.2">
      <c r="A387" s="73">
        <v>45413</v>
      </c>
      <c r="B387" s="3" t="s">
        <v>11</v>
      </c>
      <c r="C387" s="98">
        <v>134480</v>
      </c>
      <c r="D387" s="6" t="s">
        <v>9903</v>
      </c>
      <c r="E387" s="3" t="s">
        <v>164</v>
      </c>
      <c r="F387" s="7">
        <v>45413</v>
      </c>
      <c r="G387" s="3" t="s">
        <v>165</v>
      </c>
      <c r="H387" s="3" t="s">
        <v>166</v>
      </c>
      <c r="I387" s="8">
        <f t="shared" si="35"/>
        <v>76.88</v>
      </c>
      <c r="J387" s="4">
        <v>76.88</v>
      </c>
      <c r="K387" s="71">
        <f t="shared" si="25"/>
        <v>3.5769602444690411E-3</v>
      </c>
      <c r="L387" s="3" t="s">
        <v>258</v>
      </c>
      <c r="M387" s="3" t="s">
        <v>7145</v>
      </c>
      <c r="N387" s="3" t="s">
        <v>219</v>
      </c>
      <c r="O387" s="3" t="s">
        <v>9904</v>
      </c>
      <c r="P387" s="6" t="s">
        <v>9905</v>
      </c>
      <c r="Q387" s="3" t="s">
        <v>170</v>
      </c>
      <c r="R387" s="3" t="s">
        <v>9906</v>
      </c>
      <c r="S387" s="3" t="s">
        <v>9907</v>
      </c>
      <c r="T387" s="3" t="s">
        <v>135</v>
      </c>
      <c r="U387" s="3" t="s">
        <v>135</v>
      </c>
      <c r="V387" s="3" t="s">
        <v>136</v>
      </c>
      <c r="W387" s="3" t="s">
        <v>137</v>
      </c>
      <c r="X387" s="3" t="s">
        <v>225</v>
      </c>
      <c r="Y387" s="3" t="s">
        <v>9908</v>
      </c>
      <c r="Z387" s="3" t="s">
        <v>9909</v>
      </c>
      <c r="AA387" s="3" t="s">
        <v>139</v>
      </c>
      <c r="AB387" s="3" t="s">
        <v>140</v>
      </c>
      <c r="AC387" s="3" t="s">
        <v>5272</v>
      </c>
      <c r="AD387" s="3" t="s">
        <v>143</v>
      </c>
      <c r="AE387" s="3" t="s">
        <v>5272</v>
      </c>
      <c r="AF387" s="3" t="s">
        <v>143</v>
      </c>
      <c r="AG387" s="3" t="s">
        <v>235</v>
      </c>
      <c r="AH387" s="3" t="s">
        <v>141</v>
      </c>
      <c r="AI387" s="3" t="s">
        <v>143</v>
      </c>
      <c r="AJ387" s="3" t="s">
        <v>143</v>
      </c>
      <c r="AK387" s="3" t="s">
        <v>142</v>
      </c>
      <c r="AL387" s="3" t="s">
        <v>143</v>
      </c>
      <c r="AM387" s="3" t="s">
        <v>9910</v>
      </c>
      <c r="AN387" s="3" t="s">
        <v>143</v>
      </c>
      <c r="AO387" s="3" t="s">
        <v>9911</v>
      </c>
      <c r="AP387" s="3" t="s">
        <v>3086</v>
      </c>
      <c r="AQ387" s="3" t="s">
        <v>309</v>
      </c>
      <c r="AR387" s="3" t="s">
        <v>178</v>
      </c>
      <c r="AS387" s="3" t="s">
        <v>179</v>
      </c>
      <c r="AT387" s="3" t="s">
        <v>7936</v>
      </c>
      <c r="AU387" s="3" t="s">
        <v>9912</v>
      </c>
      <c r="AV387" s="3" t="s">
        <v>234</v>
      </c>
      <c r="AW387" s="3" t="s">
        <v>165</v>
      </c>
      <c r="AX387" s="3" t="s">
        <v>235</v>
      </c>
      <c r="AY387" s="3" t="s">
        <v>148</v>
      </c>
      <c r="AZ387" s="3" t="s">
        <v>139</v>
      </c>
      <c r="BA387" s="3" t="s">
        <v>875</v>
      </c>
      <c r="BB387" s="3" t="s">
        <v>150</v>
      </c>
      <c r="BC387" s="3" t="s">
        <v>156</v>
      </c>
      <c r="BD387" s="3" t="s">
        <v>157</v>
      </c>
      <c r="BE387" s="3" t="s">
        <v>303</v>
      </c>
      <c r="BF387" s="3" t="s">
        <v>9909</v>
      </c>
      <c r="BG387" s="3" t="s">
        <v>5272</v>
      </c>
      <c r="BH387" s="3" t="s">
        <v>143</v>
      </c>
      <c r="BI387" s="3" t="s">
        <v>143</v>
      </c>
      <c r="BJ387" s="3" t="s">
        <v>143</v>
      </c>
      <c r="BK387" s="3" t="s">
        <v>136</v>
      </c>
      <c r="BL387" s="3" t="s">
        <v>143</v>
      </c>
      <c r="BM387" s="3" t="s">
        <v>160</v>
      </c>
      <c r="BN387" s="3" t="s">
        <v>143</v>
      </c>
      <c r="BO387" s="3" t="s">
        <v>143</v>
      </c>
      <c r="BP387" s="3" t="s">
        <v>143</v>
      </c>
      <c r="BQ387" s="3" t="s">
        <v>2029</v>
      </c>
      <c r="BR387" s="3" t="s">
        <v>5352</v>
      </c>
      <c r="BS387" s="3" t="s">
        <v>162</v>
      </c>
      <c r="BT387" s="3" t="s">
        <v>9910</v>
      </c>
      <c r="BU387" s="3" t="s">
        <v>9910</v>
      </c>
      <c r="BV387" s="3" t="s">
        <v>135</v>
      </c>
      <c r="BW387" s="3" t="s">
        <v>135</v>
      </c>
      <c r="BX387" s="3" t="s">
        <v>135</v>
      </c>
      <c r="BY387" s="3" t="s">
        <v>148</v>
      </c>
      <c r="BZ387" s="3" t="s">
        <v>2051</v>
      </c>
      <c r="CA387" s="3" t="s">
        <v>174</v>
      </c>
      <c r="CB387" s="3" t="s">
        <v>143</v>
      </c>
      <c r="CC387" s="3" t="s">
        <v>143</v>
      </c>
      <c r="CD387" s="3" t="s">
        <v>143</v>
      </c>
      <c r="CE387" s="3" t="s">
        <v>143</v>
      </c>
      <c r="CF387" s="3" t="s">
        <v>2261</v>
      </c>
      <c r="CG387" s="3" t="s">
        <v>143</v>
      </c>
      <c r="CH387" s="3" t="s">
        <v>143</v>
      </c>
      <c r="CI387" s="3" t="s">
        <v>143</v>
      </c>
      <c r="CJ387" s="3" t="s">
        <v>5272</v>
      </c>
      <c r="CK387" s="3" t="s">
        <v>143</v>
      </c>
      <c r="CL387" s="3" t="s">
        <v>143</v>
      </c>
      <c r="CM387" s="3" t="s">
        <v>143</v>
      </c>
      <c r="CN387" s="3" t="s">
        <v>143</v>
      </c>
      <c r="CO387" s="3" t="s">
        <v>143</v>
      </c>
      <c r="CP387" s="3" t="s">
        <v>143</v>
      </c>
      <c r="CQ387" s="3" t="s">
        <v>143</v>
      </c>
      <c r="CR387" s="3" t="s">
        <v>143</v>
      </c>
      <c r="CS387" s="3" t="s">
        <v>1</v>
      </c>
      <c r="CT387" s="3" t="s">
        <v>143</v>
      </c>
      <c r="CU387" s="3" t="s">
        <v>1</v>
      </c>
      <c r="CV387" s="3" t="s">
        <v>1985</v>
      </c>
      <c r="CW387" s="3" t="s">
        <v>143</v>
      </c>
      <c r="CX387" s="3" t="s">
        <v>258</v>
      </c>
      <c r="CY387" s="3" t="s">
        <v>166</v>
      </c>
      <c r="CZ387" s="3" t="s">
        <v>136</v>
      </c>
      <c r="DA387" s="3" t="s">
        <v>1989</v>
      </c>
      <c r="DB387" s="3" t="s">
        <v>143</v>
      </c>
      <c r="DC387" s="3" t="s">
        <v>6653</v>
      </c>
      <c r="DD387" s="3" t="s">
        <v>164</v>
      </c>
      <c r="DE387" s="3" t="s">
        <v>5904</v>
      </c>
      <c r="DF387" s="3" t="s">
        <v>2261</v>
      </c>
      <c r="DG387" s="3" t="s">
        <v>143</v>
      </c>
      <c r="DH387" s="3" t="s">
        <v>143</v>
      </c>
      <c r="DI387" s="3" t="s">
        <v>143</v>
      </c>
      <c r="DK387" s="3"/>
    </row>
    <row r="388" spans="1:115" hidden="1" x14ac:dyDescent="0.2">
      <c r="A388" s="73">
        <v>45413</v>
      </c>
      <c r="B388" s="3" t="s">
        <v>12718</v>
      </c>
      <c r="C388" s="96">
        <v>134506</v>
      </c>
      <c r="D388" s="6" t="s">
        <v>9652</v>
      </c>
      <c r="E388" s="3" t="s">
        <v>364</v>
      </c>
      <c r="F388" s="7">
        <v>45422</v>
      </c>
      <c r="G388" s="3" t="s">
        <v>165</v>
      </c>
      <c r="H388" s="3" t="s">
        <v>166</v>
      </c>
      <c r="I388" s="8">
        <f t="shared" si="35"/>
        <v>450</v>
      </c>
      <c r="J388" s="4">
        <v>450</v>
      </c>
      <c r="K388" s="71">
        <f t="shared" ref="K388:K451" si="36">I388/$I$1</f>
        <v>2.0936942117729822E-2</v>
      </c>
      <c r="L388" s="3" t="s">
        <v>953</v>
      </c>
      <c r="M388" s="3" t="s">
        <v>7145</v>
      </c>
      <c r="N388" s="3" t="s">
        <v>1065</v>
      </c>
      <c r="O388" s="3" t="s">
        <v>8152</v>
      </c>
      <c r="P388" s="6" t="s">
        <v>9913</v>
      </c>
      <c r="Q388" s="3" t="s">
        <v>170</v>
      </c>
      <c r="R388" s="3" t="s">
        <v>9914</v>
      </c>
      <c r="S388" s="3" t="s">
        <v>7584</v>
      </c>
      <c r="T388" s="3" t="s">
        <v>135</v>
      </c>
      <c r="U388" s="3" t="s">
        <v>135</v>
      </c>
      <c r="V388" s="3" t="s">
        <v>506</v>
      </c>
      <c r="W388" s="3" t="s">
        <v>137</v>
      </c>
      <c r="X388" s="3" t="s">
        <v>957</v>
      </c>
      <c r="Y388" s="3" t="s">
        <v>9915</v>
      </c>
      <c r="Z388" s="3" t="s">
        <v>9916</v>
      </c>
      <c r="AA388" s="3" t="s">
        <v>139</v>
      </c>
      <c r="AB388" s="3" t="s">
        <v>226</v>
      </c>
      <c r="AC388" s="3" t="s">
        <v>5272</v>
      </c>
      <c r="AD388" s="3" t="s">
        <v>143</v>
      </c>
      <c r="AE388" s="3" t="s">
        <v>5272</v>
      </c>
      <c r="AF388" s="3" t="s">
        <v>9768</v>
      </c>
      <c r="AG388" s="3" t="s">
        <v>235</v>
      </c>
      <c r="AH388" s="3" t="s">
        <v>141</v>
      </c>
      <c r="AI388" s="3" t="s">
        <v>143</v>
      </c>
      <c r="AJ388" s="3" t="s">
        <v>9917</v>
      </c>
      <c r="AK388" s="3" t="s">
        <v>207</v>
      </c>
      <c r="AL388" s="3" t="s">
        <v>143</v>
      </c>
      <c r="AM388" s="3" t="s">
        <v>6143</v>
      </c>
      <c r="AN388" s="3" t="s">
        <v>174</v>
      </c>
      <c r="AO388" s="3" t="s">
        <v>8156</v>
      </c>
      <c r="AP388" s="3" t="s">
        <v>8157</v>
      </c>
      <c r="AQ388" s="3" t="s">
        <v>8158</v>
      </c>
      <c r="AR388" s="3" t="s">
        <v>230</v>
      </c>
      <c r="AS388" s="3" t="s">
        <v>231</v>
      </c>
      <c r="AT388" s="3" t="s">
        <v>2059</v>
      </c>
      <c r="AU388" s="3" t="s">
        <v>2457</v>
      </c>
      <c r="AV388" s="3" t="s">
        <v>631</v>
      </c>
      <c r="AW388" s="3" t="s">
        <v>632</v>
      </c>
      <c r="AX388" s="3" t="s">
        <v>1068</v>
      </c>
      <c r="AY388" s="3" t="s">
        <v>148</v>
      </c>
      <c r="AZ388" s="3" t="s">
        <v>139</v>
      </c>
      <c r="BA388" s="3" t="s">
        <v>149</v>
      </c>
      <c r="BB388" s="3" t="s">
        <v>634</v>
      </c>
      <c r="BC388" s="3" t="s">
        <v>156</v>
      </c>
      <c r="BD388" s="3" t="s">
        <v>157</v>
      </c>
      <c r="BE388" s="3" t="s">
        <v>303</v>
      </c>
      <c r="BF388" s="3" t="s">
        <v>9918</v>
      </c>
      <c r="BG388" s="3" t="s">
        <v>5272</v>
      </c>
      <c r="BH388" s="3" t="s">
        <v>143</v>
      </c>
      <c r="BI388" s="3" t="s">
        <v>9919</v>
      </c>
      <c r="BJ388" s="3" t="s">
        <v>143</v>
      </c>
      <c r="BK388" s="3" t="s">
        <v>506</v>
      </c>
      <c r="BL388" s="3" t="s">
        <v>143</v>
      </c>
      <c r="BM388" s="3" t="s">
        <v>160</v>
      </c>
      <c r="BN388" s="3" t="s">
        <v>160</v>
      </c>
      <c r="BO388" s="3" t="s">
        <v>364</v>
      </c>
      <c r="BP388" s="3" t="s">
        <v>143</v>
      </c>
      <c r="BQ388" s="3" t="s">
        <v>3317</v>
      </c>
      <c r="BR388" s="3" t="s">
        <v>5352</v>
      </c>
      <c r="BS388" s="3" t="s">
        <v>162</v>
      </c>
      <c r="BT388" s="3" t="s">
        <v>6143</v>
      </c>
      <c r="BU388" s="3" t="s">
        <v>6143</v>
      </c>
      <c r="BV388" s="3" t="s">
        <v>135</v>
      </c>
      <c r="BW388" s="3" t="s">
        <v>135</v>
      </c>
      <c r="BX388" s="3" t="s">
        <v>135</v>
      </c>
      <c r="BY388" s="3" t="s">
        <v>148</v>
      </c>
      <c r="BZ388" s="3" t="s">
        <v>5829</v>
      </c>
      <c r="CA388" s="3" t="s">
        <v>174</v>
      </c>
      <c r="CB388" s="3" t="s">
        <v>143</v>
      </c>
      <c r="CC388" s="3" t="s">
        <v>143</v>
      </c>
      <c r="CD388" s="3" t="s">
        <v>143</v>
      </c>
      <c r="CE388" s="3" t="s">
        <v>143</v>
      </c>
      <c r="CF388" s="3" t="s">
        <v>2261</v>
      </c>
      <c r="CG388" s="3" t="s">
        <v>2261</v>
      </c>
      <c r="CH388" s="3" t="s">
        <v>143</v>
      </c>
      <c r="CI388" s="3" t="s">
        <v>143</v>
      </c>
      <c r="CJ388" s="3" t="s">
        <v>5272</v>
      </c>
      <c r="CK388" s="3" t="s">
        <v>143</v>
      </c>
      <c r="CL388" s="3" t="s">
        <v>143</v>
      </c>
      <c r="CM388" s="3" t="s">
        <v>143</v>
      </c>
      <c r="CN388" s="3" t="s">
        <v>143</v>
      </c>
      <c r="CO388" s="3" t="s">
        <v>8159</v>
      </c>
      <c r="CP388" s="3" t="s">
        <v>143</v>
      </c>
      <c r="CQ388" s="3" t="s">
        <v>143</v>
      </c>
      <c r="CR388" s="3" t="s">
        <v>143</v>
      </c>
      <c r="CS388" s="3" t="s">
        <v>1</v>
      </c>
      <c r="CT388" s="3" t="s">
        <v>143</v>
      </c>
      <c r="CU388" s="3" t="s">
        <v>1</v>
      </c>
      <c r="CV388" s="3" t="s">
        <v>1985</v>
      </c>
      <c r="CW388" s="3" t="s">
        <v>143</v>
      </c>
      <c r="CX388" s="3" t="s">
        <v>953</v>
      </c>
      <c r="CY388" s="3" t="s">
        <v>166</v>
      </c>
      <c r="CZ388" s="3" t="s">
        <v>506</v>
      </c>
      <c r="DA388" s="3" t="s">
        <v>2007</v>
      </c>
      <c r="DB388" s="3" t="s">
        <v>143</v>
      </c>
      <c r="DC388" s="3" t="s">
        <v>143</v>
      </c>
      <c r="DD388" s="3" t="s">
        <v>364</v>
      </c>
      <c r="DE388" s="3" t="s">
        <v>5904</v>
      </c>
      <c r="DF388" s="3" t="s">
        <v>1515</v>
      </c>
      <c r="DG388" s="3" t="s">
        <v>143</v>
      </c>
      <c r="DH388" s="3" t="s">
        <v>8160</v>
      </c>
      <c r="DI388" s="3" t="s">
        <v>143</v>
      </c>
      <c r="DK388" s="3"/>
    </row>
    <row r="389" spans="1:115" hidden="1" x14ac:dyDescent="0.2">
      <c r="A389" s="73">
        <v>45413</v>
      </c>
      <c r="B389" s="3" t="s">
        <v>12718</v>
      </c>
      <c r="C389" s="96">
        <v>134507</v>
      </c>
      <c r="D389" s="6" t="s">
        <v>9652</v>
      </c>
      <c r="E389" s="3" t="s">
        <v>364</v>
      </c>
      <c r="F389" s="7">
        <v>45425</v>
      </c>
      <c r="G389" s="3" t="s">
        <v>126</v>
      </c>
      <c r="H389" s="3" t="s">
        <v>166</v>
      </c>
      <c r="I389" s="8">
        <f t="shared" si="35"/>
        <v>460</v>
      </c>
      <c r="J389" s="4">
        <v>460</v>
      </c>
      <c r="K389" s="71">
        <f t="shared" si="36"/>
        <v>2.1402207498123816E-2</v>
      </c>
      <c r="L389" s="3" t="s">
        <v>953</v>
      </c>
      <c r="M389" s="3" t="s">
        <v>7145</v>
      </c>
      <c r="N389" s="3" t="s">
        <v>1065</v>
      </c>
      <c r="O389" s="3" t="s">
        <v>3652</v>
      </c>
      <c r="P389" s="6" t="s">
        <v>2118</v>
      </c>
      <c r="Q389" s="3" t="s">
        <v>170</v>
      </c>
      <c r="R389" s="3" t="s">
        <v>9920</v>
      </c>
      <c r="S389" s="3" t="s">
        <v>6257</v>
      </c>
      <c r="T389" s="3" t="s">
        <v>135</v>
      </c>
      <c r="U389" s="3" t="s">
        <v>135</v>
      </c>
      <c r="V389" s="3" t="s">
        <v>506</v>
      </c>
      <c r="W389" s="3" t="s">
        <v>137</v>
      </c>
      <c r="X389" s="3" t="s">
        <v>173</v>
      </c>
      <c r="Y389" s="3" t="s">
        <v>9921</v>
      </c>
      <c r="Z389" s="3" t="s">
        <v>9922</v>
      </c>
      <c r="AA389" s="3" t="s">
        <v>139</v>
      </c>
      <c r="AB389" s="3" t="s">
        <v>226</v>
      </c>
      <c r="AC389" s="3" t="s">
        <v>5272</v>
      </c>
      <c r="AD389" s="3" t="s">
        <v>143</v>
      </c>
      <c r="AE389" s="3" t="s">
        <v>5272</v>
      </c>
      <c r="AF389" s="3" t="s">
        <v>143</v>
      </c>
      <c r="AG389" s="3" t="s">
        <v>5974</v>
      </c>
      <c r="AH389" s="3" t="s">
        <v>141</v>
      </c>
      <c r="AI389" s="3" t="s">
        <v>143</v>
      </c>
      <c r="AJ389" s="3" t="s">
        <v>143</v>
      </c>
      <c r="AK389" s="3" t="s">
        <v>207</v>
      </c>
      <c r="AL389" s="3" t="s">
        <v>8914</v>
      </c>
      <c r="AM389" s="3" t="s">
        <v>9923</v>
      </c>
      <c r="AN389" s="3" t="s">
        <v>143</v>
      </c>
      <c r="AO389" s="3" t="s">
        <v>3656</v>
      </c>
      <c r="AP389" s="3" t="s">
        <v>3657</v>
      </c>
      <c r="AQ389" s="3" t="s">
        <v>3658</v>
      </c>
      <c r="AR389" s="3" t="s">
        <v>250</v>
      </c>
      <c r="AS389" s="3" t="s">
        <v>179</v>
      </c>
      <c r="AT389" s="3" t="s">
        <v>3659</v>
      </c>
      <c r="AU389" s="3" t="s">
        <v>3660</v>
      </c>
      <c r="AV389" s="3" t="s">
        <v>631</v>
      </c>
      <c r="AW389" s="3" t="s">
        <v>632</v>
      </c>
      <c r="AX389" s="3" t="s">
        <v>1068</v>
      </c>
      <c r="AY389" s="3" t="s">
        <v>148</v>
      </c>
      <c r="AZ389" s="3" t="s">
        <v>139</v>
      </c>
      <c r="BA389" s="3" t="s">
        <v>149</v>
      </c>
      <c r="BB389" s="3" t="s">
        <v>634</v>
      </c>
      <c r="BC389" s="3" t="s">
        <v>156</v>
      </c>
      <c r="BD389" s="3" t="s">
        <v>157</v>
      </c>
      <c r="BE389" s="3" t="s">
        <v>303</v>
      </c>
      <c r="BF389" s="3" t="s">
        <v>9922</v>
      </c>
      <c r="BG389" s="3" t="s">
        <v>5272</v>
      </c>
      <c r="BH389" s="3" t="s">
        <v>143</v>
      </c>
      <c r="BI389" s="3" t="s">
        <v>143</v>
      </c>
      <c r="BJ389" s="3" t="s">
        <v>143</v>
      </c>
      <c r="BK389" s="3" t="s">
        <v>506</v>
      </c>
      <c r="BL389" s="3" t="s">
        <v>143</v>
      </c>
      <c r="BM389" s="3" t="s">
        <v>200</v>
      </c>
      <c r="BN389" s="3" t="s">
        <v>143</v>
      </c>
      <c r="BO389" s="3" t="s">
        <v>364</v>
      </c>
      <c r="BP389" s="3" t="s">
        <v>143</v>
      </c>
      <c r="BQ389" s="3" t="s">
        <v>9924</v>
      </c>
      <c r="BR389" s="3" t="s">
        <v>5352</v>
      </c>
      <c r="BS389" s="3" t="s">
        <v>162</v>
      </c>
      <c r="BT389" s="3" t="s">
        <v>9923</v>
      </c>
      <c r="BU389" s="3" t="s">
        <v>9923</v>
      </c>
      <c r="BV389" s="3" t="s">
        <v>135</v>
      </c>
      <c r="BW389" s="3" t="s">
        <v>135</v>
      </c>
      <c r="BX389" s="3" t="s">
        <v>135</v>
      </c>
      <c r="BY389" s="3" t="s">
        <v>148</v>
      </c>
      <c r="BZ389" s="3" t="s">
        <v>2841</v>
      </c>
      <c r="CA389" s="3" t="s">
        <v>174</v>
      </c>
      <c r="CB389" s="3" t="s">
        <v>143</v>
      </c>
      <c r="CC389" s="3" t="s">
        <v>143</v>
      </c>
      <c r="CD389" s="3" t="s">
        <v>143</v>
      </c>
      <c r="CE389" s="3" t="s">
        <v>143</v>
      </c>
      <c r="CF389" s="3" t="s">
        <v>2261</v>
      </c>
      <c r="CG389" s="3" t="s">
        <v>143</v>
      </c>
      <c r="CH389" s="3" t="s">
        <v>143</v>
      </c>
      <c r="CI389" s="3" t="s">
        <v>143</v>
      </c>
      <c r="CJ389" s="3" t="s">
        <v>5272</v>
      </c>
      <c r="CK389" s="3" t="s">
        <v>143</v>
      </c>
      <c r="CL389" s="3" t="s">
        <v>143</v>
      </c>
      <c r="CM389" s="3" t="s">
        <v>143</v>
      </c>
      <c r="CN389" s="3" t="s">
        <v>143</v>
      </c>
      <c r="CO389" s="3" t="s">
        <v>143</v>
      </c>
      <c r="CP389" s="3" t="s">
        <v>143</v>
      </c>
      <c r="CQ389" s="3" t="s">
        <v>143</v>
      </c>
      <c r="CR389" s="3" t="s">
        <v>143</v>
      </c>
      <c r="CS389" s="3" t="s">
        <v>1</v>
      </c>
      <c r="CT389" s="3" t="s">
        <v>143</v>
      </c>
      <c r="CU389" s="3" t="s">
        <v>1</v>
      </c>
      <c r="CV389" s="3" t="s">
        <v>1985</v>
      </c>
      <c r="CW389" s="3" t="s">
        <v>143</v>
      </c>
      <c r="CX389" s="3" t="s">
        <v>953</v>
      </c>
      <c r="CY389" s="3" t="s">
        <v>166</v>
      </c>
      <c r="CZ389" s="3" t="s">
        <v>506</v>
      </c>
      <c r="DA389" s="3" t="s">
        <v>2007</v>
      </c>
      <c r="DB389" s="3" t="s">
        <v>143</v>
      </c>
      <c r="DC389" s="3" t="s">
        <v>143</v>
      </c>
      <c r="DD389" s="3" t="s">
        <v>364</v>
      </c>
      <c r="DE389" s="3" t="s">
        <v>5904</v>
      </c>
      <c r="DF389" s="3" t="s">
        <v>3277</v>
      </c>
      <c r="DG389" s="3" t="s">
        <v>143</v>
      </c>
      <c r="DH389" s="3" t="s">
        <v>143</v>
      </c>
      <c r="DI389" s="3" t="s">
        <v>143</v>
      </c>
      <c r="DK389" s="3"/>
    </row>
    <row r="390" spans="1:115" hidden="1" x14ac:dyDescent="0.2">
      <c r="A390" s="73">
        <v>45413</v>
      </c>
      <c r="B390" s="3" t="s">
        <v>12718</v>
      </c>
      <c r="C390" s="96">
        <v>134508</v>
      </c>
      <c r="D390" s="6" t="s">
        <v>9652</v>
      </c>
      <c r="E390" s="3" t="s">
        <v>364</v>
      </c>
      <c r="F390" s="7">
        <v>45425</v>
      </c>
      <c r="G390" s="3" t="s">
        <v>126</v>
      </c>
      <c r="H390" s="3" t="s">
        <v>166</v>
      </c>
      <c r="I390" s="8">
        <f t="shared" si="35"/>
        <v>290</v>
      </c>
      <c r="J390" s="4">
        <v>290</v>
      </c>
      <c r="K390" s="71">
        <f t="shared" si="36"/>
        <v>1.3492696031425885E-2</v>
      </c>
      <c r="L390" s="3" t="s">
        <v>953</v>
      </c>
      <c r="M390" s="3" t="s">
        <v>7145</v>
      </c>
      <c r="N390" s="3" t="s">
        <v>1065</v>
      </c>
      <c r="O390" s="3" t="s">
        <v>6404</v>
      </c>
      <c r="P390" s="6" t="s">
        <v>2118</v>
      </c>
      <c r="Q390" s="3" t="s">
        <v>170</v>
      </c>
      <c r="R390" s="3" t="s">
        <v>9925</v>
      </c>
      <c r="S390" s="3" t="s">
        <v>9926</v>
      </c>
      <c r="T390" s="3" t="s">
        <v>135</v>
      </c>
      <c r="U390" s="3" t="s">
        <v>135</v>
      </c>
      <c r="V390" s="3" t="s">
        <v>506</v>
      </c>
      <c r="W390" s="3" t="s">
        <v>137</v>
      </c>
      <c r="X390" s="3" t="s">
        <v>173</v>
      </c>
      <c r="Y390" s="3" t="s">
        <v>9927</v>
      </c>
      <c r="Z390" s="3" t="s">
        <v>9928</v>
      </c>
      <c r="AA390" s="3" t="s">
        <v>139</v>
      </c>
      <c r="AB390" s="3" t="s">
        <v>226</v>
      </c>
      <c r="AC390" s="3" t="s">
        <v>5272</v>
      </c>
      <c r="AD390" s="3" t="s">
        <v>143</v>
      </c>
      <c r="AE390" s="3" t="s">
        <v>5272</v>
      </c>
      <c r="AF390" s="3" t="s">
        <v>143</v>
      </c>
      <c r="AG390" s="3" t="s">
        <v>5974</v>
      </c>
      <c r="AH390" s="3" t="s">
        <v>141</v>
      </c>
      <c r="AI390" s="3" t="s">
        <v>143</v>
      </c>
      <c r="AJ390" s="3" t="s">
        <v>143</v>
      </c>
      <c r="AK390" s="3" t="s">
        <v>207</v>
      </c>
      <c r="AL390" s="3" t="s">
        <v>8914</v>
      </c>
      <c r="AM390" s="3" t="s">
        <v>8198</v>
      </c>
      <c r="AN390" s="3" t="s">
        <v>143</v>
      </c>
      <c r="AO390" s="3" t="s">
        <v>1201</v>
      </c>
      <c r="AP390" s="3" t="s">
        <v>176</v>
      </c>
      <c r="AQ390" s="3" t="s">
        <v>6412</v>
      </c>
      <c r="AR390" s="3" t="s">
        <v>178</v>
      </c>
      <c r="AS390" s="3" t="s">
        <v>179</v>
      </c>
      <c r="AT390" s="3" t="s">
        <v>180</v>
      </c>
      <c r="AU390" s="3" t="s">
        <v>181</v>
      </c>
      <c r="AV390" s="3" t="s">
        <v>631</v>
      </c>
      <c r="AW390" s="3" t="s">
        <v>632</v>
      </c>
      <c r="AX390" s="3" t="s">
        <v>1068</v>
      </c>
      <c r="AY390" s="3" t="s">
        <v>148</v>
      </c>
      <c r="AZ390" s="3" t="s">
        <v>139</v>
      </c>
      <c r="BA390" s="3" t="s">
        <v>149</v>
      </c>
      <c r="BB390" s="3" t="s">
        <v>634</v>
      </c>
      <c r="BC390" s="3" t="s">
        <v>156</v>
      </c>
      <c r="BD390" s="3" t="s">
        <v>157</v>
      </c>
      <c r="BE390" s="3" t="s">
        <v>303</v>
      </c>
      <c r="BF390" s="3" t="s">
        <v>9928</v>
      </c>
      <c r="BG390" s="3" t="s">
        <v>5272</v>
      </c>
      <c r="BH390" s="3" t="s">
        <v>143</v>
      </c>
      <c r="BI390" s="3" t="s">
        <v>143</v>
      </c>
      <c r="BJ390" s="3" t="s">
        <v>143</v>
      </c>
      <c r="BK390" s="3" t="s">
        <v>506</v>
      </c>
      <c r="BL390" s="3" t="s">
        <v>143</v>
      </c>
      <c r="BM390" s="3" t="s">
        <v>200</v>
      </c>
      <c r="BN390" s="3" t="s">
        <v>143</v>
      </c>
      <c r="BO390" s="3" t="s">
        <v>364</v>
      </c>
      <c r="BP390" s="3" t="s">
        <v>143</v>
      </c>
      <c r="BQ390" s="3" t="s">
        <v>1903</v>
      </c>
      <c r="BR390" s="3" t="s">
        <v>5352</v>
      </c>
      <c r="BS390" s="3" t="s">
        <v>162</v>
      </c>
      <c r="BT390" s="3" t="s">
        <v>8198</v>
      </c>
      <c r="BU390" s="3" t="s">
        <v>8198</v>
      </c>
      <c r="BV390" s="3" t="s">
        <v>135</v>
      </c>
      <c r="BW390" s="3" t="s">
        <v>135</v>
      </c>
      <c r="BX390" s="3" t="s">
        <v>135</v>
      </c>
      <c r="BY390" s="3" t="s">
        <v>148</v>
      </c>
      <c r="BZ390" s="3" t="s">
        <v>5829</v>
      </c>
      <c r="CA390" s="3" t="s">
        <v>174</v>
      </c>
      <c r="CB390" s="3" t="s">
        <v>143</v>
      </c>
      <c r="CC390" s="3" t="s">
        <v>143</v>
      </c>
      <c r="CD390" s="3" t="s">
        <v>143</v>
      </c>
      <c r="CE390" s="3" t="s">
        <v>9929</v>
      </c>
      <c r="CF390" s="3" t="s">
        <v>2261</v>
      </c>
      <c r="CG390" s="3" t="s">
        <v>143</v>
      </c>
      <c r="CH390" s="3" t="s">
        <v>143</v>
      </c>
      <c r="CI390" s="3" t="s">
        <v>143</v>
      </c>
      <c r="CJ390" s="3" t="s">
        <v>5272</v>
      </c>
      <c r="CK390" s="3" t="s">
        <v>143</v>
      </c>
      <c r="CL390" s="3" t="s">
        <v>143</v>
      </c>
      <c r="CM390" s="3" t="s">
        <v>143</v>
      </c>
      <c r="CN390" s="3" t="s">
        <v>143</v>
      </c>
      <c r="CO390" s="3" t="s">
        <v>143</v>
      </c>
      <c r="CP390" s="3" t="s">
        <v>143</v>
      </c>
      <c r="CQ390" s="3" t="s">
        <v>143</v>
      </c>
      <c r="CR390" s="3" t="s">
        <v>143</v>
      </c>
      <c r="CS390" s="3" t="s">
        <v>1</v>
      </c>
      <c r="CT390" s="3" t="s">
        <v>143</v>
      </c>
      <c r="CU390" s="3" t="s">
        <v>1</v>
      </c>
      <c r="CV390" s="3" t="s">
        <v>1985</v>
      </c>
      <c r="CW390" s="3" t="s">
        <v>143</v>
      </c>
      <c r="CX390" s="3" t="s">
        <v>953</v>
      </c>
      <c r="CY390" s="3" t="s">
        <v>166</v>
      </c>
      <c r="CZ390" s="3" t="s">
        <v>506</v>
      </c>
      <c r="DA390" s="3" t="s">
        <v>2007</v>
      </c>
      <c r="DB390" s="3" t="s">
        <v>143</v>
      </c>
      <c r="DC390" s="3" t="s">
        <v>143</v>
      </c>
      <c r="DD390" s="3" t="s">
        <v>364</v>
      </c>
      <c r="DE390" s="3" t="s">
        <v>5904</v>
      </c>
      <c r="DF390" s="3" t="s">
        <v>3277</v>
      </c>
      <c r="DG390" s="3" t="s">
        <v>143</v>
      </c>
      <c r="DH390" s="3" t="s">
        <v>143</v>
      </c>
      <c r="DI390" s="3" t="s">
        <v>143</v>
      </c>
      <c r="DK390" s="3"/>
    </row>
    <row r="391" spans="1:115" hidden="1" x14ac:dyDescent="0.2">
      <c r="A391" s="73">
        <v>45413</v>
      </c>
      <c r="B391" s="3" t="s">
        <v>12718</v>
      </c>
      <c r="C391" s="96">
        <v>134509</v>
      </c>
      <c r="D391" s="6" t="s">
        <v>9652</v>
      </c>
      <c r="E391" s="3" t="s">
        <v>364</v>
      </c>
      <c r="F391" s="7">
        <v>45421</v>
      </c>
      <c r="G391" s="3" t="s">
        <v>126</v>
      </c>
      <c r="H391" s="3" t="s">
        <v>166</v>
      </c>
      <c r="I391" s="8">
        <f t="shared" si="35"/>
        <v>370</v>
      </c>
      <c r="J391" s="4">
        <v>370</v>
      </c>
      <c r="K391" s="71">
        <f t="shared" si="36"/>
        <v>1.7214819074577854E-2</v>
      </c>
      <c r="L391" s="3" t="s">
        <v>953</v>
      </c>
      <c r="M391" s="3" t="s">
        <v>7145</v>
      </c>
      <c r="N391" s="3" t="s">
        <v>1065</v>
      </c>
      <c r="O391" s="3" t="s">
        <v>3652</v>
      </c>
      <c r="P391" s="6" t="s">
        <v>2118</v>
      </c>
      <c r="Q391" s="3" t="s">
        <v>170</v>
      </c>
      <c r="R391" s="3" t="s">
        <v>9930</v>
      </c>
      <c r="S391" s="3" t="s">
        <v>8853</v>
      </c>
      <c r="T391" s="3" t="s">
        <v>135</v>
      </c>
      <c r="U391" s="3" t="s">
        <v>135</v>
      </c>
      <c r="V391" s="3" t="s">
        <v>506</v>
      </c>
      <c r="W391" s="3" t="s">
        <v>137</v>
      </c>
      <c r="X391" s="3" t="s">
        <v>173</v>
      </c>
      <c r="Y391" s="3" t="s">
        <v>9931</v>
      </c>
      <c r="Z391" s="3" t="s">
        <v>9932</v>
      </c>
      <c r="AA391" s="3" t="s">
        <v>139</v>
      </c>
      <c r="AB391" s="3" t="s">
        <v>226</v>
      </c>
      <c r="AC391" s="3" t="s">
        <v>5272</v>
      </c>
      <c r="AD391" s="3" t="s">
        <v>143</v>
      </c>
      <c r="AE391" s="3" t="s">
        <v>5272</v>
      </c>
      <c r="AF391" s="3" t="s">
        <v>143</v>
      </c>
      <c r="AG391" s="3" t="s">
        <v>5974</v>
      </c>
      <c r="AH391" s="3" t="s">
        <v>141</v>
      </c>
      <c r="AI391" s="3" t="s">
        <v>143</v>
      </c>
      <c r="AJ391" s="3" t="s">
        <v>143</v>
      </c>
      <c r="AK391" s="3" t="s">
        <v>207</v>
      </c>
      <c r="AL391" s="3" t="s">
        <v>8914</v>
      </c>
      <c r="AM391" s="3" t="s">
        <v>9933</v>
      </c>
      <c r="AN391" s="3" t="s">
        <v>143</v>
      </c>
      <c r="AO391" s="3" t="s">
        <v>3656</v>
      </c>
      <c r="AP391" s="3" t="s">
        <v>3657</v>
      </c>
      <c r="AQ391" s="3" t="s">
        <v>3658</v>
      </c>
      <c r="AR391" s="3" t="s">
        <v>250</v>
      </c>
      <c r="AS391" s="3" t="s">
        <v>179</v>
      </c>
      <c r="AT391" s="3" t="s">
        <v>3659</v>
      </c>
      <c r="AU391" s="3" t="s">
        <v>3660</v>
      </c>
      <c r="AV391" s="3" t="s">
        <v>631</v>
      </c>
      <c r="AW391" s="3" t="s">
        <v>632</v>
      </c>
      <c r="AX391" s="3" t="s">
        <v>1068</v>
      </c>
      <c r="AY391" s="3" t="s">
        <v>148</v>
      </c>
      <c r="AZ391" s="3" t="s">
        <v>139</v>
      </c>
      <c r="BA391" s="3" t="s">
        <v>149</v>
      </c>
      <c r="BB391" s="3" t="s">
        <v>634</v>
      </c>
      <c r="BC391" s="3" t="s">
        <v>156</v>
      </c>
      <c r="BD391" s="3" t="s">
        <v>157</v>
      </c>
      <c r="BE391" s="3" t="s">
        <v>303</v>
      </c>
      <c r="BF391" s="3" t="s">
        <v>9932</v>
      </c>
      <c r="BG391" s="3" t="s">
        <v>5272</v>
      </c>
      <c r="BH391" s="3" t="s">
        <v>143</v>
      </c>
      <c r="BI391" s="3" t="s">
        <v>143</v>
      </c>
      <c r="BJ391" s="3" t="s">
        <v>143</v>
      </c>
      <c r="BK391" s="3" t="s">
        <v>506</v>
      </c>
      <c r="BL391" s="3" t="s">
        <v>143</v>
      </c>
      <c r="BM391" s="3" t="s">
        <v>200</v>
      </c>
      <c r="BN391" s="3" t="s">
        <v>143</v>
      </c>
      <c r="BO391" s="3" t="s">
        <v>364</v>
      </c>
      <c r="BP391" s="3" t="s">
        <v>143</v>
      </c>
      <c r="BQ391" s="3" t="s">
        <v>517</v>
      </c>
      <c r="BR391" s="3" t="s">
        <v>5352</v>
      </c>
      <c r="BS391" s="3" t="s">
        <v>162</v>
      </c>
      <c r="BT391" s="3" t="s">
        <v>9933</v>
      </c>
      <c r="BU391" s="3" t="s">
        <v>9933</v>
      </c>
      <c r="BV391" s="3" t="s">
        <v>135</v>
      </c>
      <c r="BW391" s="3" t="s">
        <v>135</v>
      </c>
      <c r="BX391" s="3" t="s">
        <v>135</v>
      </c>
      <c r="BY391" s="3" t="s">
        <v>148</v>
      </c>
      <c r="BZ391" s="3" t="s">
        <v>2841</v>
      </c>
      <c r="CA391" s="3" t="s">
        <v>174</v>
      </c>
      <c r="CB391" s="3" t="s">
        <v>143</v>
      </c>
      <c r="CC391" s="3" t="s">
        <v>143</v>
      </c>
      <c r="CD391" s="3" t="s">
        <v>143</v>
      </c>
      <c r="CE391" s="3" t="s">
        <v>143</v>
      </c>
      <c r="CF391" s="3" t="s">
        <v>2261</v>
      </c>
      <c r="CG391" s="3" t="s">
        <v>143</v>
      </c>
      <c r="CH391" s="3" t="s">
        <v>143</v>
      </c>
      <c r="CI391" s="3" t="s">
        <v>143</v>
      </c>
      <c r="CJ391" s="3" t="s">
        <v>5272</v>
      </c>
      <c r="CK391" s="3" t="s">
        <v>143</v>
      </c>
      <c r="CL391" s="3" t="s">
        <v>143</v>
      </c>
      <c r="CM391" s="3" t="s">
        <v>143</v>
      </c>
      <c r="CN391" s="3" t="s">
        <v>143</v>
      </c>
      <c r="CO391" s="3" t="s">
        <v>143</v>
      </c>
      <c r="CP391" s="3" t="s">
        <v>143</v>
      </c>
      <c r="CQ391" s="3" t="s">
        <v>143</v>
      </c>
      <c r="CR391" s="3" t="s">
        <v>143</v>
      </c>
      <c r="CS391" s="3" t="s">
        <v>1</v>
      </c>
      <c r="CT391" s="3" t="s">
        <v>143</v>
      </c>
      <c r="CU391" s="3" t="s">
        <v>1</v>
      </c>
      <c r="CV391" s="3" t="s">
        <v>1985</v>
      </c>
      <c r="CW391" s="3" t="s">
        <v>143</v>
      </c>
      <c r="CX391" s="3" t="s">
        <v>953</v>
      </c>
      <c r="CY391" s="3" t="s">
        <v>166</v>
      </c>
      <c r="CZ391" s="3" t="s">
        <v>506</v>
      </c>
      <c r="DA391" s="3" t="s">
        <v>1986</v>
      </c>
      <c r="DB391" s="3" t="s">
        <v>143</v>
      </c>
      <c r="DC391" s="3" t="s">
        <v>143</v>
      </c>
      <c r="DD391" s="3" t="s">
        <v>364</v>
      </c>
      <c r="DE391" s="3" t="s">
        <v>5904</v>
      </c>
      <c r="DF391" s="3" t="s">
        <v>6425</v>
      </c>
      <c r="DG391" s="3" t="s">
        <v>143</v>
      </c>
      <c r="DH391" s="3" t="s">
        <v>143</v>
      </c>
      <c r="DI391" s="3" t="s">
        <v>143</v>
      </c>
      <c r="DK391" s="3"/>
    </row>
    <row r="392" spans="1:115" hidden="1" x14ac:dyDescent="0.2">
      <c r="A392" s="73">
        <v>45413</v>
      </c>
      <c r="B392" s="3" t="s">
        <v>12718</v>
      </c>
      <c r="C392" s="96">
        <v>134512</v>
      </c>
      <c r="D392" s="6" t="s">
        <v>9652</v>
      </c>
      <c r="E392" s="3" t="s">
        <v>364</v>
      </c>
      <c r="F392" s="7">
        <v>45422</v>
      </c>
      <c r="G392" s="3" t="s">
        <v>126</v>
      </c>
      <c r="H392" s="3" t="s">
        <v>166</v>
      </c>
      <c r="I392" s="8">
        <f t="shared" si="35"/>
        <v>550</v>
      </c>
      <c r="J392" s="4">
        <v>550</v>
      </c>
      <c r="K392" s="71">
        <f t="shared" si="36"/>
        <v>2.5589595921669782E-2</v>
      </c>
      <c r="L392" s="3" t="s">
        <v>953</v>
      </c>
      <c r="M392" s="3" t="s">
        <v>7145</v>
      </c>
      <c r="N392" s="3" t="s">
        <v>1065</v>
      </c>
      <c r="O392" s="3" t="s">
        <v>8690</v>
      </c>
      <c r="P392" s="6" t="s">
        <v>9934</v>
      </c>
      <c r="Q392" s="3" t="s">
        <v>170</v>
      </c>
      <c r="R392" s="3" t="s">
        <v>9935</v>
      </c>
      <c r="S392" s="3" t="s">
        <v>8075</v>
      </c>
      <c r="T392" s="3" t="s">
        <v>135</v>
      </c>
      <c r="U392" s="3" t="s">
        <v>135</v>
      </c>
      <c r="V392" s="3" t="s">
        <v>506</v>
      </c>
      <c r="W392" s="3" t="s">
        <v>137</v>
      </c>
      <c r="X392" s="3" t="s">
        <v>957</v>
      </c>
      <c r="Y392" s="3" t="s">
        <v>9936</v>
      </c>
      <c r="Z392" s="3" t="s">
        <v>9937</v>
      </c>
      <c r="AA392" s="3" t="s">
        <v>139</v>
      </c>
      <c r="AB392" s="3" t="s">
        <v>226</v>
      </c>
      <c r="AC392" s="3" t="s">
        <v>5272</v>
      </c>
      <c r="AD392" s="3" t="s">
        <v>143</v>
      </c>
      <c r="AE392" s="3" t="s">
        <v>5272</v>
      </c>
      <c r="AF392" s="3" t="s">
        <v>9768</v>
      </c>
      <c r="AG392" s="3" t="s">
        <v>5974</v>
      </c>
      <c r="AH392" s="3" t="s">
        <v>141</v>
      </c>
      <c r="AI392" s="3" t="s">
        <v>143</v>
      </c>
      <c r="AJ392" s="3" t="s">
        <v>143</v>
      </c>
      <c r="AK392" s="3" t="s">
        <v>207</v>
      </c>
      <c r="AL392" s="3" t="s">
        <v>143</v>
      </c>
      <c r="AM392" s="3" t="s">
        <v>8024</v>
      </c>
      <c r="AN392" s="3" t="s">
        <v>143</v>
      </c>
      <c r="AO392" s="3" t="s">
        <v>7591</v>
      </c>
      <c r="AP392" s="3" t="s">
        <v>7592</v>
      </c>
      <c r="AQ392" s="3" t="s">
        <v>8696</v>
      </c>
      <c r="AR392" s="3" t="s">
        <v>230</v>
      </c>
      <c r="AS392" s="3" t="s">
        <v>231</v>
      </c>
      <c r="AT392" s="3" t="s">
        <v>7594</v>
      </c>
      <c r="AU392" s="3" t="s">
        <v>7595</v>
      </c>
      <c r="AV392" s="3" t="s">
        <v>631</v>
      </c>
      <c r="AW392" s="3" t="s">
        <v>632</v>
      </c>
      <c r="AX392" s="3" t="s">
        <v>1068</v>
      </c>
      <c r="AY392" s="3" t="s">
        <v>148</v>
      </c>
      <c r="AZ392" s="3" t="s">
        <v>139</v>
      </c>
      <c r="BA392" s="3" t="s">
        <v>149</v>
      </c>
      <c r="BB392" s="3" t="s">
        <v>634</v>
      </c>
      <c r="BC392" s="3" t="s">
        <v>156</v>
      </c>
      <c r="BD392" s="3" t="s">
        <v>157</v>
      </c>
      <c r="BE392" s="3" t="s">
        <v>484</v>
      </c>
      <c r="BF392" s="3" t="s">
        <v>9937</v>
      </c>
      <c r="BG392" s="3" t="s">
        <v>5272</v>
      </c>
      <c r="BH392" s="3" t="s">
        <v>143</v>
      </c>
      <c r="BI392" s="3" t="s">
        <v>143</v>
      </c>
      <c r="BJ392" s="3" t="s">
        <v>143</v>
      </c>
      <c r="BK392" s="3" t="s">
        <v>506</v>
      </c>
      <c r="BL392" s="3" t="s">
        <v>143</v>
      </c>
      <c r="BM392" s="3" t="s">
        <v>160</v>
      </c>
      <c r="BN392" s="3" t="s">
        <v>143</v>
      </c>
      <c r="BO392" s="3" t="s">
        <v>364</v>
      </c>
      <c r="BP392" s="3" t="s">
        <v>143</v>
      </c>
      <c r="BQ392" s="3" t="s">
        <v>1233</v>
      </c>
      <c r="BR392" s="3" t="s">
        <v>5784</v>
      </c>
      <c r="BS392" s="3" t="s">
        <v>241</v>
      </c>
      <c r="BT392" s="3" t="s">
        <v>8024</v>
      </c>
      <c r="BU392" s="3" t="s">
        <v>8024</v>
      </c>
      <c r="BV392" s="3" t="s">
        <v>135</v>
      </c>
      <c r="BW392" s="3" t="s">
        <v>135</v>
      </c>
      <c r="BX392" s="3" t="s">
        <v>135</v>
      </c>
      <c r="BY392" s="3" t="s">
        <v>148</v>
      </c>
      <c r="BZ392" s="3" t="s">
        <v>2841</v>
      </c>
      <c r="CA392" s="3" t="s">
        <v>174</v>
      </c>
      <c r="CB392" s="3" t="s">
        <v>143</v>
      </c>
      <c r="CC392" s="3" t="s">
        <v>143</v>
      </c>
      <c r="CD392" s="3" t="s">
        <v>143</v>
      </c>
      <c r="CE392" s="3" t="s">
        <v>143</v>
      </c>
      <c r="CF392" s="3" t="s">
        <v>2261</v>
      </c>
      <c r="CG392" s="3" t="s">
        <v>143</v>
      </c>
      <c r="CH392" s="3" t="s">
        <v>143</v>
      </c>
      <c r="CI392" s="3" t="s">
        <v>143</v>
      </c>
      <c r="CJ392" s="3" t="s">
        <v>5272</v>
      </c>
      <c r="CK392" s="3" t="s">
        <v>143</v>
      </c>
      <c r="CL392" s="3" t="s">
        <v>143</v>
      </c>
      <c r="CM392" s="3" t="s">
        <v>143</v>
      </c>
      <c r="CN392" s="3" t="s">
        <v>143</v>
      </c>
      <c r="CO392" s="3" t="s">
        <v>6492</v>
      </c>
      <c r="CP392" s="3" t="s">
        <v>143</v>
      </c>
      <c r="CQ392" s="3" t="s">
        <v>143</v>
      </c>
      <c r="CR392" s="3" t="s">
        <v>143</v>
      </c>
      <c r="CS392" s="3" t="s">
        <v>1</v>
      </c>
      <c r="CT392" s="3" t="s">
        <v>143</v>
      </c>
      <c r="CU392" s="3" t="s">
        <v>1</v>
      </c>
      <c r="CV392" s="3" t="s">
        <v>2092</v>
      </c>
      <c r="CW392" s="3" t="s">
        <v>143</v>
      </c>
      <c r="CX392" s="3" t="s">
        <v>953</v>
      </c>
      <c r="CY392" s="3" t="s">
        <v>166</v>
      </c>
      <c r="CZ392" s="3" t="s">
        <v>506</v>
      </c>
      <c r="DA392" s="3" t="s">
        <v>2007</v>
      </c>
      <c r="DB392" s="3" t="s">
        <v>143</v>
      </c>
      <c r="DC392" s="3" t="s">
        <v>143</v>
      </c>
      <c r="DD392" s="3" t="s">
        <v>364</v>
      </c>
      <c r="DE392" s="3" t="s">
        <v>5904</v>
      </c>
      <c r="DF392" s="3" t="s">
        <v>1515</v>
      </c>
      <c r="DG392" s="3" t="s">
        <v>143</v>
      </c>
      <c r="DH392" s="3" t="s">
        <v>7599</v>
      </c>
      <c r="DI392" s="3" t="s">
        <v>143</v>
      </c>
      <c r="DK392" s="3"/>
    </row>
    <row r="393" spans="1:115" hidden="1" x14ac:dyDescent="0.2">
      <c r="A393" s="73">
        <v>45413</v>
      </c>
      <c r="B393" s="3" t="s">
        <v>12718</v>
      </c>
      <c r="C393" s="96">
        <v>134514</v>
      </c>
      <c r="D393" s="6" t="s">
        <v>9652</v>
      </c>
      <c r="E393" s="3" t="s">
        <v>364</v>
      </c>
      <c r="F393" s="7">
        <v>45414</v>
      </c>
      <c r="G393" s="3" t="s">
        <v>126</v>
      </c>
      <c r="H393" s="3" t="s">
        <v>166</v>
      </c>
      <c r="I393" s="8">
        <f t="shared" si="35"/>
        <v>628.27</v>
      </c>
      <c r="J393" s="4">
        <v>628.27</v>
      </c>
      <c r="K393" s="71">
        <f t="shared" si="36"/>
        <v>2.9231228054013587E-2</v>
      </c>
      <c r="L393" s="3" t="s">
        <v>953</v>
      </c>
      <c r="M393" s="3" t="s">
        <v>7145</v>
      </c>
      <c r="N393" s="3" t="s">
        <v>219</v>
      </c>
      <c r="O393" s="3" t="s">
        <v>9938</v>
      </c>
      <c r="P393" s="6" t="s">
        <v>9113</v>
      </c>
      <c r="Q393" s="3" t="s">
        <v>170</v>
      </c>
      <c r="R393" s="3" t="s">
        <v>9939</v>
      </c>
      <c r="S393" s="3" t="s">
        <v>9297</v>
      </c>
      <c r="T393" s="3" t="s">
        <v>135</v>
      </c>
      <c r="U393" s="3" t="s">
        <v>135</v>
      </c>
      <c r="V393" s="3" t="s">
        <v>506</v>
      </c>
      <c r="W393" s="3" t="s">
        <v>137</v>
      </c>
      <c r="X393" s="3" t="s">
        <v>225</v>
      </c>
      <c r="Y393" s="3" t="s">
        <v>9940</v>
      </c>
      <c r="Z393" s="3" t="s">
        <v>9941</v>
      </c>
      <c r="AA393" s="3" t="s">
        <v>139</v>
      </c>
      <c r="AB393" s="3" t="s">
        <v>226</v>
      </c>
      <c r="AC393" s="3" t="s">
        <v>5272</v>
      </c>
      <c r="AD393" s="3" t="s">
        <v>143</v>
      </c>
      <c r="AE393" s="3" t="s">
        <v>5272</v>
      </c>
      <c r="AF393" s="3" t="s">
        <v>143</v>
      </c>
      <c r="AG393" s="3" t="s">
        <v>5974</v>
      </c>
      <c r="AH393" s="3" t="s">
        <v>141</v>
      </c>
      <c r="AI393" s="3" t="s">
        <v>143</v>
      </c>
      <c r="AJ393" s="3" t="s">
        <v>143</v>
      </c>
      <c r="AK393" s="3" t="s">
        <v>207</v>
      </c>
      <c r="AL393" s="3" t="s">
        <v>9118</v>
      </c>
      <c r="AM393" s="3" t="s">
        <v>9942</v>
      </c>
      <c r="AN393" s="3" t="s">
        <v>143</v>
      </c>
      <c r="AO393" s="3" t="s">
        <v>9943</v>
      </c>
      <c r="AP393" s="3" t="s">
        <v>2286</v>
      </c>
      <c r="AQ393" s="3" t="s">
        <v>9944</v>
      </c>
      <c r="AR393" s="3" t="s">
        <v>353</v>
      </c>
      <c r="AS393" s="3" t="s">
        <v>231</v>
      </c>
      <c r="AT393" s="3" t="s">
        <v>354</v>
      </c>
      <c r="AU393" s="3" t="s">
        <v>1024</v>
      </c>
      <c r="AV393" s="3" t="s">
        <v>234</v>
      </c>
      <c r="AW393" s="3" t="s">
        <v>165</v>
      </c>
      <c r="AX393" s="3" t="s">
        <v>235</v>
      </c>
      <c r="AY393" s="3" t="s">
        <v>148</v>
      </c>
      <c r="AZ393" s="3" t="s">
        <v>139</v>
      </c>
      <c r="BA393" s="3" t="s">
        <v>875</v>
      </c>
      <c r="BB393" s="3" t="s">
        <v>150</v>
      </c>
      <c r="BC393" s="3" t="s">
        <v>156</v>
      </c>
      <c r="BD393" s="3" t="s">
        <v>157</v>
      </c>
      <c r="BE393" s="3" t="s">
        <v>484</v>
      </c>
      <c r="BF393" s="3" t="s">
        <v>9941</v>
      </c>
      <c r="BG393" s="3" t="s">
        <v>5272</v>
      </c>
      <c r="BH393" s="3" t="s">
        <v>143</v>
      </c>
      <c r="BI393" s="3" t="s">
        <v>143</v>
      </c>
      <c r="BJ393" s="3" t="s">
        <v>143</v>
      </c>
      <c r="BK393" s="3" t="s">
        <v>506</v>
      </c>
      <c r="BL393" s="3" t="s">
        <v>143</v>
      </c>
      <c r="BM393" s="3" t="s">
        <v>160</v>
      </c>
      <c r="BN393" s="3" t="s">
        <v>143</v>
      </c>
      <c r="BO393" s="3" t="s">
        <v>364</v>
      </c>
      <c r="BP393" s="3" t="s">
        <v>143</v>
      </c>
      <c r="BQ393" s="3" t="s">
        <v>9945</v>
      </c>
      <c r="BR393" s="3" t="s">
        <v>5784</v>
      </c>
      <c r="BS393" s="3" t="s">
        <v>241</v>
      </c>
      <c r="BT393" s="3" t="s">
        <v>9942</v>
      </c>
      <c r="BU393" s="3" t="s">
        <v>9942</v>
      </c>
      <c r="BV393" s="3" t="s">
        <v>135</v>
      </c>
      <c r="BW393" s="3" t="s">
        <v>135</v>
      </c>
      <c r="BX393" s="3" t="s">
        <v>135</v>
      </c>
      <c r="BY393" s="3" t="s">
        <v>148</v>
      </c>
      <c r="BZ393" s="3" t="s">
        <v>9946</v>
      </c>
      <c r="CA393" s="3" t="s">
        <v>174</v>
      </c>
      <c r="CB393" s="3" t="s">
        <v>143</v>
      </c>
      <c r="CC393" s="3" t="s">
        <v>143</v>
      </c>
      <c r="CD393" s="3" t="s">
        <v>143</v>
      </c>
      <c r="CE393" s="3" t="s">
        <v>9947</v>
      </c>
      <c r="CF393" s="3" t="s">
        <v>2261</v>
      </c>
      <c r="CG393" s="3" t="s">
        <v>143</v>
      </c>
      <c r="CH393" s="3" t="s">
        <v>143</v>
      </c>
      <c r="CI393" s="3" t="s">
        <v>143</v>
      </c>
      <c r="CJ393" s="3" t="s">
        <v>5272</v>
      </c>
      <c r="CK393" s="3" t="s">
        <v>143</v>
      </c>
      <c r="CL393" s="3" t="s">
        <v>143</v>
      </c>
      <c r="CM393" s="3" t="s">
        <v>143</v>
      </c>
      <c r="CN393" s="3" t="s">
        <v>143</v>
      </c>
      <c r="CO393" s="3" t="s">
        <v>6189</v>
      </c>
      <c r="CP393" s="3" t="s">
        <v>143</v>
      </c>
      <c r="CQ393" s="3" t="s">
        <v>143</v>
      </c>
      <c r="CR393" s="3" t="s">
        <v>143</v>
      </c>
      <c r="CS393" s="3" t="s">
        <v>1</v>
      </c>
      <c r="CT393" s="3" t="s">
        <v>143</v>
      </c>
      <c r="CU393" s="3" t="s">
        <v>1</v>
      </c>
      <c r="CV393" s="3" t="s">
        <v>2092</v>
      </c>
      <c r="CW393" s="3" t="s">
        <v>143</v>
      </c>
      <c r="CX393" s="3" t="s">
        <v>953</v>
      </c>
      <c r="CY393" s="3" t="s">
        <v>166</v>
      </c>
      <c r="CZ393" s="3" t="s">
        <v>506</v>
      </c>
      <c r="DA393" s="3" t="s">
        <v>1989</v>
      </c>
      <c r="DB393" s="3" t="s">
        <v>143</v>
      </c>
      <c r="DC393" s="3" t="s">
        <v>6653</v>
      </c>
      <c r="DD393" s="3" t="s">
        <v>364</v>
      </c>
      <c r="DE393" s="3" t="s">
        <v>5904</v>
      </c>
      <c r="DF393" s="3" t="s">
        <v>6302</v>
      </c>
      <c r="DG393" s="3" t="s">
        <v>143</v>
      </c>
      <c r="DH393" s="3" t="s">
        <v>7797</v>
      </c>
      <c r="DI393" s="3" t="s">
        <v>143</v>
      </c>
      <c r="DK393" s="3"/>
    </row>
    <row r="394" spans="1:115" hidden="1" x14ac:dyDescent="0.2">
      <c r="A394" s="73">
        <v>45413</v>
      </c>
      <c r="B394" s="3" t="s">
        <v>12718</v>
      </c>
      <c r="C394" s="96">
        <v>134745</v>
      </c>
      <c r="D394" s="6" t="s">
        <v>9652</v>
      </c>
      <c r="E394" s="3" t="s">
        <v>364</v>
      </c>
      <c r="F394" s="7">
        <v>45425</v>
      </c>
      <c r="G394" s="3" t="s">
        <v>126</v>
      </c>
      <c r="H394" s="3" t="s">
        <v>166</v>
      </c>
      <c r="I394" s="8">
        <f t="shared" si="35"/>
        <v>1800</v>
      </c>
      <c r="J394" s="4">
        <v>1800</v>
      </c>
      <c r="K394" s="71">
        <f t="shared" si="36"/>
        <v>8.374776847091929E-2</v>
      </c>
      <c r="L394" s="3" t="s">
        <v>953</v>
      </c>
      <c r="M394" s="3" t="s">
        <v>7145</v>
      </c>
      <c r="N394" s="3" t="s">
        <v>1065</v>
      </c>
      <c r="O394" s="3" t="s">
        <v>8747</v>
      </c>
      <c r="P394" s="6" t="s">
        <v>9948</v>
      </c>
      <c r="Q394" s="3" t="s">
        <v>2863</v>
      </c>
      <c r="R394" s="3" t="s">
        <v>143</v>
      </c>
      <c r="S394" s="3" t="s">
        <v>8749</v>
      </c>
      <c r="T394" s="3" t="s">
        <v>135</v>
      </c>
      <c r="U394" s="3" t="s">
        <v>135</v>
      </c>
      <c r="V394" s="3" t="s">
        <v>136</v>
      </c>
      <c r="W394" s="3" t="s">
        <v>137</v>
      </c>
      <c r="X394" s="3" t="s">
        <v>957</v>
      </c>
      <c r="Y394" s="3" t="s">
        <v>9949</v>
      </c>
      <c r="Z394" s="3" t="s">
        <v>9950</v>
      </c>
      <c r="AA394" s="3" t="s">
        <v>139</v>
      </c>
      <c r="AB394" s="3" t="s">
        <v>226</v>
      </c>
      <c r="AC394" s="3" t="s">
        <v>5272</v>
      </c>
      <c r="AD394" s="3" t="s">
        <v>143</v>
      </c>
      <c r="AE394" s="3" t="s">
        <v>5272</v>
      </c>
      <c r="AF394" s="3" t="s">
        <v>9821</v>
      </c>
      <c r="AG394" s="3" t="s">
        <v>5974</v>
      </c>
      <c r="AH394" s="3" t="s">
        <v>141</v>
      </c>
      <c r="AI394" s="3" t="s">
        <v>143</v>
      </c>
      <c r="AJ394" s="3" t="s">
        <v>143</v>
      </c>
      <c r="AK394" s="3" t="s">
        <v>207</v>
      </c>
      <c r="AL394" s="3" t="s">
        <v>143</v>
      </c>
      <c r="AM394" s="3" t="s">
        <v>7684</v>
      </c>
      <c r="AN394" s="3" t="s">
        <v>143</v>
      </c>
      <c r="AO394" s="3" t="s">
        <v>8755</v>
      </c>
      <c r="AP394" s="3" t="s">
        <v>8756</v>
      </c>
      <c r="AQ394" s="3" t="s">
        <v>8757</v>
      </c>
      <c r="AR394" s="3" t="s">
        <v>2082</v>
      </c>
      <c r="AS394" s="3" t="s">
        <v>231</v>
      </c>
      <c r="AT394" s="3" t="s">
        <v>4175</v>
      </c>
      <c r="AU394" s="3" t="s">
        <v>8758</v>
      </c>
      <c r="AV394" s="3" t="s">
        <v>631</v>
      </c>
      <c r="AW394" s="3" t="s">
        <v>632</v>
      </c>
      <c r="AX394" s="3" t="s">
        <v>1068</v>
      </c>
      <c r="AY394" s="3" t="s">
        <v>148</v>
      </c>
      <c r="AZ394" s="3" t="s">
        <v>139</v>
      </c>
      <c r="BA394" s="3" t="s">
        <v>149</v>
      </c>
      <c r="BB394" s="3" t="s">
        <v>634</v>
      </c>
      <c r="BC394" s="3" t="s">
        <v>156</v>
      </c>
      <c r="BD394" s="3" t="s">
        <v>276</v>
      </c>
      <c r="BE394" s="3" t="s">
        <v>143</v>
      </c>
      <c r="BF394" s="3" t="s">
        <v>143</v>
      </c>
      <c r="BG394" s="3" t="s">
        <v>5272</v>
      </c>
      <c r="BH394" s="3" t="s">
        <v>143</v>
      </c>
      <c r="BI394" s="3" t="s">
        <v>143</v>
      </c>
      <c r="BJ394" s="3" t="s">
        <v>143</v>
      </c>
      <c r="BK394" s="3" t="s">
        <v>506</v>
      </c>
      <c r="BL394" s="3" t="s">
        <v>143</v>
      </c>
      <c r="BM394" s="3" t="s">
        <v>160</v>
      </c>
      <c r="BN394" s="3" t="s">
        <v>143</v>
      </c>
      <c r="BO394" s="3" t="s">
        <v>143</v>
      </c>
      <c r="BP394" s="3" t="s">
        <v>143</v>
      </c>
      <c r="BQ394" s="3" t="s">
        <v>143</v>
      </c>
      <c r="BR394" s="3" t="s">
        <v>5272</v>
      </c>
      <c r="BS394" s="3" t="s">
        <v>5520</v>
      </c>
      <c r="BT394" s="3" t="s">
        <v>7684</v>
      </c>
      <c r="BU394" s="3" t="s">
        <v>7684</v>
      </c>
      <c r="BV394" s="3" t="s">
        <v>135</v>
      </c>
      <c r="BW394" s="3" t="s">
        <v>135</v>
      </c>
      <c r="BX394" s="3" t="s">
        <v>135</v>
      </c>
      <c r="BY394" s="3" t="s">
        <v>148</v>
      </c>
      <c r="BZ394" s="3" t="s">
        <v>2841</v>
      </c>
      <c r="CA394" s="3" t="s">
        <v>174</v>
      </c>
      <c r="CB394" s="3" t="s">
        <v>143</v>
      </c>
      <c r="CC394" s="3" t="s">
        <v>143</v>
      </c>
      <c r="CD394" s="3" t="s">
        <v>143</v>
      </c>
      <c r="CE394" s="3" t="s">
        <v>9951</v>
      </c>
      <c r="CF394" s="3" t="s">
        <v>2261</v>
      </c>
      <c r="CG394" s="3" t="s">
        <v>143</v>
      </c>
      <c r="CH394" s="3" t="s">
        <v>143</v>
      </c>
      <c r="CI394" s="3" t="s">
        <v>143</v>
      </c>
      <c r="CJ394" s="3" t="s">
        <v>5272</v>
      </c>
      <c r="CK394" s="3" t="s">
        <v>143</v>
      </c>
      <c r="CL394" s="3" t="s">
        <v>143</v>
      </c>
      <c r="CM394" s="3" t="s">
        <v>143</v>
      </c>
      <c r="CN394" s="3" t="s">
        <v>143</v>
      </c>
      <c r="CO394" s="3" t="s">
        <v>7298</v>
      </c>
      <c r="CP394" s="3" t="s">
        <v>143</v>
      </c>
      <c r="CQ394" s="3" t="s">
        <v>143</v>
      </c>
      <c r="CR394" s="3" t="s">
        <v>143</v>
      </c>
      <c r="CS394" s="3" t="s">
        <v>1</v>
      </c>
      <c r="CT394" s="3" t="s">
        <v>143</v>
      </c>
      <c r="CU394" s="3" t="s">
        <v>1</v>
      </c>
      <c r="CV394" s="3" t="s">
        <v>2092</v>
      </c>
      <c r="CW394" s="3" t="s">
        <v>143</v>
      </c>
      <c r="CX394" s="3" t="s">
        <v>953</v>
      </c>
      <c r="CY394" s="3" t="s">
        <v>166</v>
      </c>
      <c r="CZ394" s="3" t="s">
        <v>506</v>
      </c>
      <c r="DA394" s="3" t="s">
        <v>2495</v>
      </c>
      <c r="DB394" s="3" t="s">
        <v>143</v>
      </c>
      <c r="DC394" s="3" t="s">
        <v>143</v>
      </c>
      <c r="DD394" s="3" t="s">
        <v>364</v>
      </c>
      <c r="DE394" s="3" t="s">
        <v>5904</v>
      </c>
      <c r="DF394" s="3" t="s">
        <v>3277</v>
      </c>
      <c r="DG394" s="3" t="s">
        <v>143</v>
      </c>
      <c r="DH394" s="3" t="s">
        <v>7299</v>
      </c>
      <c r="DI394" s="3" t="s">
        <v>143</v>
      </c>
      <c r="DK394" s="3"/>
    </row>
    <row r="395" spans="1:115" hidden="1" x14ac:dyDescent="0.2">
      <c r="A395" s="73">
        <v>45413</v>
      </c>
      <c r="B395" s="3" t="s">
        <v>12718</v>
      </c>
      <c r="C395" s="96">
        <v>134971</v>
      </c>
      <c r="D395" s="6" t="s">
        <v>9652</v>
      </c>
      <c r="E395" s="3" t="s">
        <v>364</v>
      </c>
      <c r="F395" s="7">
        <v>45425</v>
      </c>
      <c r="G395" s="3" t="s">
        <v>126</v>
      </c>
      <c r="H395" s="3" t="s">
        <v>166</v>
      </c>
      <c r="I395" s="8">
        <f t="shared" si="35"/>
        <v>480</v>
      </c>
      <c r="J395" s="4">
        <v>480</v>
      </c>
      <c r="K395" s="71">
        <f t="shared" si="36"/>
        <v>2.233273825891181E-2</v>
      </c>
      <c r="L395" s="3" t="s">
        <v>953</v>
      </c>
      <c r="M395" s="3" t="s">
        <v>7145</v>
      </c>
      <c r="N395" s="3" t="s">
        <v>1065</v>
      </c>
      <c r="O395" s="3" t="s">
        <v>2513</v>
      </c>
      <c r="P395" s="6" t="s">
        <v>9934</v>
      </c>
      <c r="Q395" s="3" t="s">
        <v>170</v>
      </c>
      <c r="R395" s="3" t="s">
        <v>9952</v>
      </c>
      <c r="S395" s="3" t="s">
        <v>2560</v>
      </c>
      <c r="T395" s="3" t="s">
        <v>135</v>
      </c>
      <c r="U395" s="3" t="s">
        <v>135</v>
      </c>
      <c r="V395" s="3" t="s">
        <v>506</v>
      </c>
      <c r="W395" s="3" t="s">
        <v>137</v>
      </c>
      <c r="X395" s="3" t="s">
        <v>957</v>
      </c>
      <c r="Y395" s="3" t="s">
        <v>9953</v>
      </c>
      <c r="Z395" s="3" t="s">
        <v>9954</v>
      </c>
      <c r="AA395" s="3" t="s">
        <v>139</v>
      </c>
      <c r="AB395" s="3" t="s">
        <v>226</v>
      </c>
      <c r="AC395" s="3" t="s">
        <v>5272</v>
      </c>
      <c r="AD395" s="3" t="s">
        <v>143</v>
      </c>
      <c r="AE395" s="3" t="s">
        <v>5272</v>
      </c>
      <c r="AF395" s="3" t="s">
        <v>9955</v>
      </c>
      <c r="AG395" s="3" t="s">
        <v>5974</v>
      </c>
      <c r="AH395" s="3" t="s">
        <v>141</v>
      </c>
      <c r="AI395" s="3" t="s">
        <v>143</v>
      </c>
      <c r="AJ395" s="3" t="s">
        <v>143</v>
      </c>
      <c r="AK395" s="3" t="s">
        <v>207</v>
      </c>
      <c r="AL395" s="3" t="s">
        <v>143</v>
      </c>
      <c r="AM395" s="3" t="s">
        <v>7390</v>
      </c>
      <c r="AN395" s="3" t="s">
        <v>143</v>
      </c>
      <c r="AO395" s="3" t="s">
        <v>2516</v>
      </c>
      <c r="AP395" s="3" t="s">
        <v>2517</v>
      </c>
      <c r="AQ395" s="3" t="s">
        <v>2518</v>
      </c>
      <c r="AR395" s="3" t="s">
        <v>230</v>
      </c>
      <c r="AS395" s="3" t="s">
        <v>231</v>
      </c>
      <c r="AT395" s="3" t="s">
        <v>2519</v>
      </c>
      <c r="AU395" s="3" t="s">
        <v>2520</v>
      </c>
      <c r="AV395" s="3" t="s">
        <v>631</v>
      </c>
      <c r="AW395" s="3" t="s">
        <v>632</v>
      </c>
      <c r="AX395" s="3" t="s">
        <v>1068</v>
      </c>
      <c r="AY395" s="3" t="s">
        <v>148</v>
      </c>
      <c r="AZ395" s="3" t="s">
        <v>139</v>
      </c>
      <c r="BA395" s="3" t="s">
        <v>149</v>
      </c>
      <c r="BB395" s="3" t="s">
        <v>634</v>
      </c>
      <c r="BC395" s="3" t="s">
        <v>156</v>
      </c>
      <c r="BD395" s="3" t="s">
        <v>157</v>
      </c>
      <c r="BE395" s="3" t="s">
        <v>303</v>
      </c>
      <c r="BF395" s="3" t="s">
        <v>9954</v>
      </c>
      <c r="BG395" s="3" t="s">
        <v>5272</v>
      </c>
      <c r="BH395" s="3" t="s">
        <v>143</v>
      </c>
      <c r="BI395" s="3" t="s">
        <v>143</v>
      </c>
      <c r="BJ395" s="3" t="s">
        <v>143</v>
      </c>
      <c r="BK395" s="3" t="s">
        <v>506</v>
      </c>
      <c r="BL395" s="3" t="s">
        <v>143</v>
      </c>
      <c r="BM395" s="3" t="s">
        <v>160</v>
      </c>
      <c r="BN395" s="3" t="s">
        <v>143</v>
      </c>
      <c r="BO395" s="3" t="s">
        <v>364</v>
      </c>
      <c r="BP395" s="3" t="s">
        <v>143</v>
      </c>
      <c r="BQ395" s="3" t="s">
        <v>1747</v>
      </c>
      <c r="BR395" s="3" t="s">
        <v>5352</v>
      </c>
      <c r="BS395" s="3" t="s">
        <v>162</v>
      </c>
      <c r="BT395" s="3" t="s">
        <v>7390</v>
      </c>
      <c r="BU395" s="3" t="s">
        <v>7390</v>
      </c>
      <c r="BV395" s="3" t="s">
        <v>135</v>
      </c>
      <c r="BW395" s="3" t="s">
        <v>135</v>
      </c>
      <c r="BX395" s="3" t="s">
        <v>135</v>
      </c>
      <c r="BY395" s="3" t="s">
        <v>148</v>
      </c>
      <c r="BZ395" s="3" t="s">
        <v>2841</v>
      </c>
      <c r="CA395" s="3" t="s">
        <v>174</v>
      </c>
      <c r="CB395" s="3" t="s">
        <v>143</v>
      </c>
      <c r="CC395" s="3" t="s">
        <v>143</v>
      </c>
      <c r="CD395" s="3" t="s">
        <v>143</v>
      </c>
      <c r="CE395" s="3" t="s">
        <v>6591</v>
      </c>
      <c r="CF395" s="3" t="s">
        <v>2261</v>
      </c>
      <c r="CG395" s="3" t="s">
        <v>143</v>
      </c>
      <c r="CH395" s="3" t="s">
        <v>143</v>
      </c>
      <c r="CI395" s="3" t="s">
        <v>143</v>
      </c>
      <c r="CJ395" s="3" t="s">
        <v>5272</v>
      </c>
      <c r="CK395" s="3" t="s">
        <v>143</v>
      </c>
      <c r="CL395" s="3" t="s">
        <v>143</v>
      </c>
      <c r="CM395" s="3" t="s">
        <v>143</v>
      </c>
      <c r="CN395" s="3" t="s">
        <v>143</v>
      </c>
      <c r="CO395" s="3" t="s">
        <v>143</v>
      </c>
      <c r="CP395" s="3" t="s">
        <v>143</v>
      </c>
      <c r="CQ395" s="3" t="s">
        <v>143</v>
      </c>
      <c r="CR395" s="3" t="s">
        <v>143</v>
      </c>
      <c r="CS395" s="3" t="s">
        <v>1</v>
      </c>
      <c r="CT395" s="3" t="s">
        <v>143</v>
      </c>
      <c r="CU395" s="3" t="s">
        <v>1</v>
      </c>
      <c r="CV395" s="3" t="s">
        <v>1985</v>
      </c>
      <c r="CW395" s="3" t="s">
        <v>143</v>
      </c>
      <c r="CX395" s="3" t="s">
        <v>953</v>
      </c>
      <c r="CY395" s="3" t="s">
        <v>166</v>
      </c>
      <c r="CZ395" s="3" t="s">
        <v>506</v>
      </c>
      <c r="DA395" s="3" t="s">
        <v>1986</v>
      </c>
      <c r="DB395" s="3" t="s">
        <v>143</v>
      </c>
      <c r="DC395" s="3" t="s">
        <v>143</v>
      </c>
      <c r="DD395" s="3" t="s">
        <v>364</v>
      </c>
      <c r="DE395" s="3" t="s">
        <v>5904</v>
      </c>
      <c r="DF395" s="3" t="s">
        <v>3277</v>
      </c>
      <c r="DG395" s="3" t="s">
        <v>143</v>
      </c>
      <c r="DH395" s="3" t="s">
        <v>143</v>
      </c>
      <c r="DI395" s="3" t="s">
        <v>143</v>
      </c>
      <c r="DK395" s="3"/>
    </row>
    <row r="396" spans="1:115" hidden="1" x14ac:dyDescent="0.2">
      <c r="A396" s="73">
        <v>45413</v>
      </c>
      <c r="B396" s="3" t="s">
        <v>16</v>
      </c>
      <c r="C396" s="5">
        <v>134991</v>
      </c>
      <c r="D396" s="6" t="s">
        <v>9086</v>
      </c>
      <c r="E396" s="3" t="s">
        <v>373</v>
      </c>
      <c r="F396" s="7">
        <v>45426</v>
      </c>
      <c r="G396" s="3" t="s">
        <v>257</v>
      </c>
      <c r="H396" s="3" t="s">
        <v>166</v>
      </c>
      <c r="I396" s="8">
        <f t="shared" si="35"/>
        <v>614.61</v>
      </c>
      <c r="J396" s="4">
        <v>614.61</v>
      </c>
      <c r="K396" s="71">
        <f t="shared" si="36"/>
        <v>2.8595675544395391E-2</v>
      </c>
      <c r="L396" s="3" t="s">
        <v>374</v>
      </c>
      <c r="M396" s="3" t="s">
        <v>129</v>
      </c>
      <c r="N396" s="3" t="s">
        <v>980</v>
      </c>
      <c r="O396" s="3" t="s">
        <v>6156</v>
      </c>
      <c r="P396" s="6" t="s">
        <v>9956</v>
      </c>
      <c r="Q396" s="3" t="s">
        <v>170</v>
      </c>
      <c r="R396" s="3" t="s">
        <v>9957</v>
      </c>
      <c r="S396" s="3" t="s">
        <v>9958</v>
      </c>
      <c r="T396" s="3" t="s">
        <v>135</v>
      </c>
      <c r="U396" s="3" t="s">
        <v>135</v>
      </c>
      <c r="V396" s="3" t="s">
        <v>136</v>
      </c>
      <c r="W396" s="3" t="s">
        <v>137</v>
      </c>
      <c r="X396" s="3" t="s">
        <v>4976</v>
      </c>
      <c r="Y396" s="3" t="s">
        <v>9959</v>
      </c>
      <c r="Z396" s="3" t="s">
        <v>9960</v>
      </c>
      <c r="AA396" s="3" t="s">
        <v>139</v>
      </c>
      <c r="AB396" s="3" t="s">
        <v>140</v>
      </c>
      <c r="AC396" s="3" t="s">
        <v>5272</v>
      </c>
      <c r="AD396" s="3" t="s">
        <v>143</v>
      </c>
      <c r="AE396" s="3" t="s">
        <v>5272</v>
      </c>
      <c r="AF396" s="3" t="s">
        <v>9961</v>
      </c>
      <c r="AG396" s="3" t="s">
        <v>5675</v>
      </c>
      <c r="AH396" s="3" t="s">
        <v>265</v>
      </c>
      <c r="AI396" s="3" t="s">
        <v>143</v>
      </c>
      <c r="AJ396" s="3" t="s">
        <v>143</v>
      </c>
      <c r="AK396" s="3" t="s">
        <v>142</v>
      </c>
      <c r="AL396" s="3" t="s">
        <v>143</v>
      </c>
      <c r="AM396" s="3" t="s">
        <v>9962</v>
      </c>
      <c r="AN396" s="3" t="s">
        <v>143</v>
      </c>
      <c r="AO396" s="3" t="s">
        <v>6163</v>
      </c>
      <c r="AP396" s="3" t="s">
        <v>6164</v>
      </c>
      <c r="AQ396" s="3" t="s">
        <v>6165</v>
      </c>
      <c r="AR396" s="3" t="s">
        <v>353</v>
      </c>
      <c r="AS396" s="3" t="s">
        <v>231</v>
      </c>
      <c r="AT396" s="3" t="s">
        <v>6166</v>
      </c>
      <c r="AU396" s="3" t="s">
        <v>6167</v>
      </c>
      <c r="AV396" s="3" t="s">
        <v>990</v>
      </c>
      <c r="AW396" s="3" t="s">
        <v>273</v>
      </c>
      <c r="AX396" s="3" t="s">
        <v>991</v>
      </c>
      <c r="AY396" s="3" t="s">
        <v>148</v>
      </c>
      <c r="AZ396" s="3" t="s">
        <v>139</v>
      </c>
      <c r="BA396" s="3" t="s">
        <v>154</v>
      </c>
      <c r="BB396" s="3" t="s">
        <v>992</v>
      </c>
      <c r="BC396" s="3" t="s">
        <v>156</v>
      </c>
      <c r="BD396" s="3" t="s">
        <v>157</v>
      </c>
      <c r="BE396" s="3" t="s">
        <v>484</v>
      </c>
      <c r="BF396" s="3" t="s">
        <v>9960</v>
      </c>
      <c r="BG396" s="3" t="s">
        <v>5272</v>
      </c>
      <c r="BH396" s="3" t="s">
        <v>143</v>
      </c>
      <c r="BI396" s="3" t="s">
        <v>143</v>
      </c>
      <c r="BJ396" s="3" t="s">
        <v>143</v>
      </c>
      <c r="BK396" s="3" t="s">
        <v>136</v>
      </c>
      <c r="BL396" s="3" t="s">
        <v>143</v>
      </c>
      <c r="BM396" s="3" t="s">
        <v>200</v>
      </c>
      <c r="BN396" s="3" t="s">
        <v>143</v>
      </c>
      <c r="BO396" s="3" t="s">
        <v>373</v>
      </c>
      <c r="BP396" s="3" t="s">
        <v>143</v>
      </c>
      <c r="BQ396" s="3" t="s">
        <v>9963</v>
      </c>
      <c r="BR396" s="3" t="s">
        <v>5784</v>
      </c>
      <c r="BS396" s="3" t="s">
        <v>241</v>
      </c>
      <c r="BT396" s="3" t="s">
        <v>9964</v>
      </c>
      <c r="BU396" s="3" t="s">
        <v>9964</v>
      </c>
      <c r="BV396" s="3" t="s">
        <v>135</v>
      </c>
      <c r="BW396" s="3" t="s">
        <v>135</v>
      </c>
      <c r="BX396" s="3" t="s">
        <v>135</v>
      </c>
      <c r="BY396" s="3" t="s">
        <v>148</v>
      </c>
      <c r="BZ396" s="3" t="s">
        <v>3650</v>
      </c>
      <c r="CA396" s="3" t="s">
        <v>2415</v>
      </c>
      <c r="CB396" s="3" t="s">
        <v>143</v>
      </c>
      <c r="CC396" s="3" t="s">
        <v>143</v>
      </c>
      <c r="CD396" s="3" t="s">
        <v>143</v>
      </c>
      <c r="CE396" s="3" t="s">
        <v>9965</v>
      </c>
      <c r="CF396" s="3" t="s">
        <v>9220</v>
      </c>
      <c r="CG396" s="3" t="s">
        <v>143</v>
      </c>
      <c r="CH396" s="3" t="s">
        <v>143</v>
      </c>
      <c r="CI396" s="3" t="s">
        <v>143</v>
      </c>
      <c r="CJ396" s="3" t="s">
        <v>5272</v>
      </c>
      <c r="CK396" s="3" t="s">
        <v>143</v>
      </c>
      <c r="CL396" s="3" t="s">
        <v>143</v>
      </c>
      <c r="CM396" s="3" t="s">
        <v>143</v>
      </c>
      <c r="CN396" s="3" t="s">
        <v>143</v>
      </c>
      <c r="CO396" s="3" t="s">
        <v>143</v>
      </c>
      <c r="CP396" s="3" t="s">
        <v>143</v>
      </c>
      <c r="CQ396" s="3" t="s">
        <v>143</v>
      </c>
      <c r="CR396" s="3" t="s">
        <v>143</v>
      </c>
      <c r="CS396" s="3" t="s">
        <v>1</v>
      </c>
      <c r="CT396" s="3" t="s">
        <v>143</v>
      </c>
      <c r="CU396" s="3" t="s">
        <v>1</v>
      </c>
      <c r="CV396" s="3" t="s">
        <v>2092</v>
      </c>
      <c r="CW396" s="3" t="s">
        <v>143</v>
      </c>
      <c r="CX396" s="3" t="s">
        <v>374</v>
      </c>
      <c r="CY396" s="3" t="s">
        <v>166</v>
      </c>
      <c r="CZ396" s="3" t="s">
        <v>136</v>
      </c>
      <c r="DA396" s="3" t="s">
        <v>2007</v>
      </c>
      <c r="DB396" s="3" t="s">
        <v>143</v>
      </c>
      <c r="DC396" s="3" t="s">
        <v>143</v>
      </c>
      <c r="DD396" s="3" t="s">
        <v>373</v>
      </c>
      <c r="DE396" s="3" t="s">
        <v>5904</v>
      </c>
      <c r="DF396" s="3" t="s">
        <v>5859</v>
      </c>
      <c r="DG396" s="3" t="s">
        <v>143</v>
      </c>
      <c r="DH396" s="3" t="s">
        <v>143</v>
      </c>
      <c r="DI396" s="3" t="s">
        <v>143</v>
      </c>
      <c r="DK396" s="3"/>
    </row>
    <row r="397" spans="1:115" hidden="1" x14ac:dyDescent="0.2">
      <c r="A397" s="73">
        <v>45413</v>
      </c>
      <c r="B397" s="3" t="s">
        <v>12718</v>
      </c>
      <c r="C397" s="98">
        <v>135132</v>
      </c>
      <c r="D397" s="6" t="s">
        <v>9966</v>
      </c>
      <c r="E397" s="3" t="s">
        <v>364</v>
      </c>
      <c r="F397" s="7">
        <v>45426</v>
      </c>
      <c r="G397" s="3" t="s">
        <v>126</v>
      </c>
      <c r="H397" s="3" t="s">
        <v>166</v>
      </c>
      <c r="I397" s="8">
        <f t="shared" si="35"/>
        <v>480</v>
      </c>
      <c r="J397" s="4">
        <v>480</v>
      </c>
      <c r="K397" s="71">
        <f t="shared" si="36"/>
        <v>2.233273825891181E-2</v>
      </c>
      <c r="L397" s="3" t="s">
        <v>374</v>
      </c>
      <c r="M397" s="3" t="s">
        <v>7145</v>
      </c>
      <c r="N397" s="3" t="s">
        <v>1065</v>
      </c>
      <c r="O397" s="3" t="s">
        <v>4338</v>
      </c>
      <c r="P397" s="6" t="s">
        <v>2118</v>
      </c>
      <c r="Q397" s="3" t="s">
        <v>530</v>
      </c>
      <c r="R397" s="3" t="s">
        <v>9967</v>
      </c>
      <c r="S397" s="3" t="s">
        <v>2560</v>
      </c>
      <c r="T397" s="3" t="s">
        <v>135</v>
      </c>
      <c r="U397" s="3" t="s">
        <v>135</v>
      </c>
      <c r="V397" s="3" t="s">
        <v>136</v>
      </c>
      <c r="W397" s="3" t="s">
        <v>137</v>
      </c>
      <c r="X397" s="3" t="s">
        <v>173</v>
      </c>
      <c r="Y397" s="3" t="s">
        <v>9968</v>
      </c>
      <c r="Z397" s="3" t="s">
        <v>9969</v>
      </c>
      <c r="AA397" s="3" t="s">
        <v>139</v>
      </c>
      <c r="AB397" s="3" t="s">
        <v>323</v>
      </c>
      <c r="AC397" s="3" t="s">
        <v>5272</v>
      </c>
      <c r="AD397" s="3" t="s">
        <v>143</v>
      </c>
      <c r="AE397" s="3" t="s">
        <v>5272</v>
      </c>
      <c r="AF397" s="3" t="s">
        <v>143</v>
      </c>
      <c r="AG397" s="3" t="s">
        <v>5974</v>
      </c>
      <c r="AH397" s="3" t="s">
        <v>141</v>
      </c>
      <c r="AI397" s="3" t="s">
        <v>143</v>
      </c>
      <c r="AJ397" s="3" t="s">
        <v>143</v>
      </c>
      <c r="AK397" s="3" t="s">
        <v>142</v>
      </c>
      <c r="AL397" s="3" t="s">
        <v>143</v>
      </c>
      <c r="AM397" s="3" t="s">
        <v>7390</v>
      </c>
      <c r="AN397" s="3" t="s">
        <v>143</v>
      </c>
      <c r="AO397" s="3" t="s">
        <v>4342</v>
      </c>
      <c r="AP397" s="3" t="s">
        <v>4342</v>
      </c>
      <c r="AQ397" s="3" t="s">
        <v>309</v>
      </c>
      <c r="AR397" s="3" t="s">
        <v>148</v>
      </c>
      <c r="AS397" s="3" t="s">
        <v>139</v>
      </c>
      <c r="AT397" s="3" t="s">
        <v>154</v>
      </c>
      <c r="AU397" s="3" t="s">
        <v>9555</v>
      </c>
      <c r="AV397" s="3" t="s">
        <v>631</v>
      </c>
      <c r="AW397" s="3" t="s">
        <v>632</v>
      </c>
      <c r="AX397" s="3" t="s">
        <v>1068</v>
      </c>
      <c r="AY397" s="3" t="s">
        <v>148</v>
      </c>
      <c r="AZ397" s="3" t="s">
        <v>139</v>
      </c>
      <c r="BA397" s="3" t="s">
        <v>149</v>
      </c>
      <c r="BB397" s="3" t="s">
        <v>634</v>
      </c>
      <c r="BC397" s="3" t="s">
        <v>156</v>
      </c>
      <c r="BD397" s="3" t="s">
        <v>157</v>
      </c>
      <c r="BE397" s="3" t="s">
        <v>303</v>
      </c>
      <c r="BF397" s="3" t="s">
        <v>9970</v>
      </c>
      <c r="BG397" s="3" t="s">
        <v>5272</v>
      </c>
      <c r="BH397" s="3" t="s">
        <v>143</v>
      </c>
      <c r="BI397" s="3" t="s">
        <v>143</v>
      </c>
      <c r="BJ397" s="3" t="s">
        <v>143</v>
      </c>
      <c r="BK397" s="3" t="s">
        <v>136</v>
      </c>
      <c r="BL397" s="3" t="s">
        <v>143</v>
      </c>
      <c r="BM397" s="3" t="s">
        <v>160</v>
      </c>
      <c r="BN397" s="3" t="s">
        <v>160</v>
      </c>
      <c r="BO397" s="3" t="s">
        <v>143</v>
      </c>
      <c r="BP397" s="3" t="s">
        <v>143</v>
      </c>
      <c r="BQ397" s="3" t="s">
        <v>9971</v>
      </c>
      <c r="BR397" s="3" t="s">
        <v>5352</v>
      </c>
      <c r="BS397" s="3" t="s">
        <v>162</v>
      </c>
      <c r="BT397" s="3" t="s">
        <v>7390</v>
      </c>
      <c r="BU397" s="3" t="s">
        <v>7390</v>
      </c>
      <c r="BV397" s="3" t="s">
        <v>135</v>
      </c>
      <c r="BW397" s="3" t="s">
        <v>135</v>
      </c>
      <c r="BX397" s="3" t="s">
        <v>135</v>
      </c>
      <c r="BY397" s="3" t="s">
        <v>148</v>
      </c>
      <c r="BZ397" s="3" t="s">
        <v>5829</v>
      </c>
      <c r="CA397" s="3" t="s">
        <v>174</v>
      </c>
      <c r="CB397" s="3" t="s">
        <v>143</v>
      </c>
      <c r="CC397" s="3" t="s">
        <v>143</v>
      </c>
      <c r="CD397" s="3" t="s">
        <v>143</v>
      </c>
      <c r="CE397" s="3" t="s">
        <v>143</v>
      </c>
      <c r="CF397" s="3" t="s">
        <v>2261</v>
      </c>
      <c r="CG397" s="3" t="s">
        <v>143</v>
      </c>
      <c r="CH397" s="3" t="s">
        <v>143</v>
      </c>
      <c r="CI397" s="3" t="s">
        <v>143</v>
      </c>
      <c r="CJ397" s="3" t="s">
        <v>5272</v>
      </c>
      <c r="CK397" s="3" t="s">
        <v>143</v>
      </c>
      <c r="CL397" s="3" t="s">
        <v>143</v>
      </c>
      <c r="CM397" s="3" t="s">
        <v>143</v>
      </c>
      <c r="CN397" s="3" t="s">
        <v>143</v>
      </c>
      <c r="CO397" s="3" t="s">
        <v>143</v>
      </c>
      <c r="CP397" s="3" t="s">
        <v>143</v>
      </c>
      <c r="CQ397" s="3" t="s">
        <v>143</v>
      </c>
      <c r="CR397" s="3" t="s">
        <v>143</v>
      </c>
      <c r="CS397" s="3" t="s">
        <v>1</v>
      </c>
      <c r="CT397" s="3" t="s">
        <v>143</v>
      </c>
      <c r="CU397" s="3" t="s">
        <v>1</v>
      </c>
      <c r="CV397" s="3" t="s">
        <v>1985</v>
      </c>
      <c r="CW397" s="3" t="s">
        <v>143</v>
      </c>
      <c r="CX397" s="3" t="s">
        <v>374</v>
      </c>
      <c r="CY397" s="3" t="s">
        <v>166</v>
      </c>
      <c r="CZ397" s="3" t="s">
        <v>136</v>
      </c>
      <c r="DA397" s="3" t="s">
        <v>1986</v>
      </c>
      <c r="DB397" s="3" t="s">
        <v>9972</v>
      </c>
      <c r="DC397" s="3" t="s">
        <v>143</v>
      </c>
      <c r="DD397" s="3" t="s">
        <v>364</v>
      </c>
      <c r="DE397" s="3" t="s">
        <v>5904</v>
      </c>
      <c r="DF397" s="3" t="s">
        <v>5859</v>
      </c>
      <c r="DG397" s="3" t="s">
        <v>143</v>
      </c>
      <c r="DH397" s="3" t="s">
        <v>143</v>
      </c>
      <c r="DI397" s="3" t="s">
        <v>143</v>
      </c>
      <c r="DK397" s="3"/>
    </row>
    <row r="398" spans="1:115" hidden="1" x14ac:dyDescent="0.2">
      <c r="A398" s="73">
        <v>45413</v>
      </c>
      <c r="B398" s="3" t="s">
        <v>15608</v>
      </c>
      <c r="C398" s="5">
        <v>135280</v>
      </c>
      <c r="D398" s="6" t="s">
        <v>18</v>
      </c>
      <c r="E398" s="3" t="s">
        <v>5495</v>
      </c>
      <c r="F398" s="7">
        <v>45426</v>
      </c>
      <c r="G398" s="3" t="s">
        <v>165</v>
      </c>
      <c r="H398" s="3" t="s">
        <v>166</v>
      </c>
      <c r="I398" s="4">
        <v>276.2</v>
      </c>
      <c r="J398" s="4">
        <v>189</v>
      </c>
      <c r="K398" s="71">
        <f t="shared" si="36"/>
        <v>1.285062980648217E-2</v>
      </c>
      <c r="L398" s="3" t="s">
        <v>2963</v>
      </c>
      <c r="M398" s="3" t="s">
        <v>7145</v>
      </c>
      <c r="N398" s="3" t="s">
        <v>1070</v>
      </c>
      <c r="O398" s="3" t="s">
        <v>1003</v>
      </c>
      <c r="P398" s="6" t="s">
        <v>6832</v>
      </c>
      <c r="Q398" s="3" t="s">
        <v>170</v>
      </c>
      <c r="R398" s="3" t="s">
        <v>9973</v>
      </c>
      <c r="S398" s="3" t="s">
        <v>9974</v>
      </c>
      <c r="T398" s="3" t="s">
        <v>135</v>
      </c>
      <c r="U398" s="3" t="s">
        <v>135</v>
      </c>
      <c r="V398" s="3" t="s">
        <v>224</v>
      </c>
      <c r="W398" s="3" t="s">
        <v>137</v>
      </c>
      <c r="X398" s="3" t="s">
        <v>173</v>
      </c>
      <c r="Y398" s="3" t="s">
        <v>9975</v>
      </c>
      <c r="Z398" s="3" t="s">
        <v>9976</v>
      </c>
      <c r="AA398" s="3" t="s">
        <v>139</v>
      </c>
      <c r="AB398" s="3" t="s">
        <v>323</v>
      </c>
      <c r="AC398" s="3" t="s">
        <v>5272</v>
      </c>
      <c r="AD398" s="3" t="s">
        <v>143</v>
      </c>
      <c r="AE398" s="3" t="s">
        <v>9977</v>
      </c>
      <c r="AF398" s="3" t="s">
        <v>143</v>
      </c>
      <c r="AG398" s="3" t="s">
        <v>235</v>
      </c>
      <c r="AH398" s="3" t="s">
        <v>141</v>
      </c>
      <c r="AI398" s="3" t="s">
        <v>143</v>
      </c>
      <c r="AJ398" s="3" t="s">
        <v>9977</v>
      </c>
      <c r="AK398" s="3" t="s">
        <v>207</v>
      </c>
      <c r="AL398" s="3" t="s">
        <v>9680</v>
      </c>
      <c r="AM398" s="3" t="s">
        <v>7795</v>
      </c>
      <c r="AN398" s="3" t="s">
        <v>174</v>
      </c>
      <c r="AO398" s="3" t="s">
        <v>1228</v>
      </c>
      <c r="AP398" s="3" t="s">
        <v>1229</v>
      </c>
      <c r="AQ398" s="3" t="s">
        <v>1230</v>
      </c>
      <c r="AR398" s="3" t="s">
        <v>178</v>
      </c>
      <c r="AS398" s="3" t="s">
        <v>179</v>
      </c>
      <c r="AT398" s="3" t="s">
        <v>211</v>
      </c>
      <c r="AU398" s="3" t="s">
        <v>1231</v>
      </c>
      <c r="AV398" s="3" t="s">
        <v>1079</v>
      </c>
      <c r="AW398" s="3" t="s">
        <v>1080</v>
      </c>
      <c r="AX398" s="3" t="s">
        <v>1081</v>
      </c>
      <c r="AY398" s="3" t="s">
        <v>148</v>
      </c>
      <c r="AZ398" s="3" t="s">
        <v>139</v>
      </c>
      <c r="BA398" s="3" t="s">
        <v>148</v>
      </c>
      <c r="BB398" s="3" t="s">
        <v>150</v>
      </c>
      <c r="BC398" s="3" t="s">
        <v>156</v>
      </c>
      <c r="BD398" s="3" t="s">
        <v>157</v>
      </c>
      <c r="BE398" s="3" t="s">
        <v>303</v>
      </c>
      <c r="BF398" s="3" t="s">
        <v>9978</v>
      </c>
      <c r="BG398" s="3" t="s">
        <v>5272</v>
      </c>
      <c r="BH398" s="3" t="s">
        <v>170</v>
      </c>
      <c r="BI398" s="3" t="s">
        <v>9979</v>
      </c>
      <c r="BJ398" s="3" t="s">
        <v>143</v>
      </c>
      <c r="BK398" s="3" t="s">
        <v>224</v>
      </c>
      <c r="BL398" s="3" t="s">
        <v>143</v>
      </c>
      <c r="BM398" s="3" t="s">
        <v>160</v>
      </c>
      <c r="BN398" s="3" t="s">
        <v>160</v>
      </c>
      <c r="BO398" s="3" t="s">
        <v>143</v>
      </c>
      <c r="BP398" s="3" t="s">
        <v>1003</v>
      </c>
      <c r="BQ398" s="3" t="s">
        <v>9980</v>
      </c>
      <c r="BR398" s="3" t="s">
        <v>5352</v>
      </c>
      <c r="BS398" s="3" t="s">
        <v>162</v>
      </c>
      <c r="BT398" s="3" t="s">
        <v>9977</v>
      </c>
      <c r="BU398" s="3" t="s">
        <v>9977</v>
      </c>
      <c r="BV398" s="3" t="s">
        <v>135</v>
      </c>
      <c r="BW398" s="3" t="s">
        <v>135</v>
      </c>
      <c r="BX398" s="3" t="s">
        <v>135</v>
      </c>
      <c r="BY398" s="3" t="s">
        <v>148</v>
      </c>
      <c r="BZ398" s="3" t="s">
        <v>4509</v>
      </c>
      <c r="CA398" s="3" t="s">
        <v>174</v>
      </c>
      <c r="CB398" s="3" t="s">
        <v>2764</v>
      </c>
      <c r="CC398" s="3" t="s">
        <v>143</v>
      </c>
      <c r="CD398" s="3" t="s">
        <v>143</v>
      </c>
      <c r="CE398" s="3" t="s">
        <v>143</v>
      </c>
      <c r="CF398" s="3" t="s">
        <v>2261</v>
      </c>
      <c r="CG398" s="3" t="s">
        <v>2261</v>
      </c>
      <c r="CH398" s="3" t="s">
        <v>143</v>
      </c>
      <c r="CI398" s="3" t="s">
        <v>143</v>
      </c>
      <c r="CJ398" s="3" t="s">
        <v>5272</v>
      </c>
      <c r="CK398" s="3" t="s">
        <v>143</v>
      </c>
      <c r="CL398" s="3" t="s">
        <v>143</v>
      </c>
      <c r="CM398" s="3" t="s">
        <v>143</v>
      </c>
      <c r="CN398" s="3" t="s">
        <v>143</v>
      </c>
      <c r="CO398" s="3" t="s">
        <v>143</v>
      </c>
      <c r="CP398" s="3" t="s">
        <v>143</v>
      </c>
      <c r="CQ398" s="3" t="s">
        <v>143</v>
      </c>
      <c r="CR398" s="3" t="s">
        <v>143</v>
      </c>
      <c r="CS398" s="3" t="s">
        <v>1</v>
      </c>
      <c r="CT398" s="3" t="s">
        <v>143</v>
      </c>
      <c r="CU398" s="3" t="s">
        <v>1</v>
      </c>
      <c r="CV398" s="3" t="s">
        <v>1985</v>
      </c>
      <c r="CW398" s="3" t="s">
        <v>1985</v>
      </c>
      <c r="CX398" s="3" t="s">
        <v>2963</v>
      </c>
      <c r="CY398" s="3" t="s">
        <v>166</v>
      </c>
      <c r="CZ398" s="3" t="s">
        <v>224</v>
      </c>
      <c r="DA398" s="3" t="s">
        <v>1986</v>
      </c>
      <c r="DB398" s="3" t="s">
        <v>143</v>
      </c>
      <c r="DC398" s="3" t="s">
        <v>143</v>
      </c>
      <c r="DD398" s="3" t="s">
        <v>5495</v>
      </c>
      <c r="DE398" s="3" t="s">
        <v>5904</v>
      </c>
      <c r="DF398" s="3" t="s">
        <v>5859</v>
      </c>
      <c r="DG398" s="3" t="s">
        <v>143</v>
      </c>
      <c r="DH398" s="3" t="s">
        <v>143</v>
      </c>
      <c r="DI398" s="3" t="s">
        <v>143</v>
      </c>
      <c r="DK398" s="3"/>
    </row>
    <row r="399" spans="1:115" hidden="1" x14ac:dyDescent="0.2">
      <c r="A399" s="73">
        <v>45413</v>
      </c>
      <c r="B399" s="3" t="s">
        <v>15606</v>
      </c>
      <c r="C399" s="5">
        <v>135343</v>
      </c>
      <c r="D399" s="6" t="s">
        <v>9804</v>
      </c>
      <c r="E399" s="3" t="s">
        <v>364</v>
      </c>
      <c r="F399" s="7">
        <v>45426</v>
      </c>
      <c r="G399" s="3" t="s">
        <v>165</v>
      </c>
      <c r="H399" s="3" t="s">
        <v>166</v>
      </c>
      <c r="I399" s="4">
        <v>753.67</v>
      </c>
      <c r="J399" s="4">
        <v>753.67</v>
      </c>
      <c r="K399" s="71">
        <f t="shared" si="36"/>
        <v>3.5065655924154296E-2</v>
      </c>
      <c r="L399" s="3" t="s">
        <v>342</v>
      </c>
      <c r="M399" s="3" t="s">
        <v>7145</v>
      </c>
      <c r="N399" s="3" t="s">
        <v>1056</v>
      </c>
      <c r="O399" s="3" t="s">
        <v>2536</v>
      </c>
      <c r="P399" s="6" t="s">
        <v>9981</v>
      </c>
      <c r="Q399" s="3" t="s">
        <v>170</v>
      </c>
      <c r="R399" s="3" t="s">
        <v>9982</v>
      </c>
      <c r="S399" s="3" t="s">
        <v>9983</v>
      </c>
      <c r="T399" s="3" t="s">
        <v>9984</v>
      </c>
      <c r="U399" s="3" t="s">
        <v>9985</v>
      </c>
      <c r="V399" s="3" t="s">
        <v>136</v>
      </c>
      <c r="W399" s="3" t="s">
        <v>137</v>
      </c>
      <c r="X399" s="3" t="s">
        <v>349</v>
      </c>
      <c r="Y399" s="3" t="s">
        <v>9986</v>
      </c>
      <c r="Z399" s="3" t="s">
        <v>9987</v>
      </c>
      <c r="AA399" s="3" t="s">
        <v>139</v>
      </c>
      <c r="AB399" s="3" t="s">
        <v>323</v>
      </c>
      <c r="AC399" s="3" t="s">
        <v>5272</v>
      </c>
      <c r="AD399" s="3" t="s">
        <v>143</v>
      </c>
      <c r="AE399" s="3" t="s">
        <v>9988</v>
      </c>
      <c r="AF399" s="3" t="s">
        <v>143</v>
      </c>
      <c r="AG399" s="3" t="s">
        <v>235</v>
      </c>
      <c r="AH399" s="3" t="s">
        <v>141</v>
      </c>
      <c r="AI399" s="3" t="s">
        <v>143</v>
      </c>
      <c r="AJ399" s="3" t="s">
        <v>9988</v>
      </c>
      <c r="AK399" s="3" t="s">
        <v>207</v>
      </c>
      <c r="AL399" s="3" t="s">
        <v>143</v>
      </c>
      <c r="AM399" s="3" t="s">
        <v>9988</v>
      </c>
      <c r="AN399" s="3" t="s">
        <v>174</v>
      </c>
      <c r="AO399" s="3" t="s">
        <v>2540</v>
      </c>
      <c r="AP399" s="3" t="s">
        <v>2541</v>
      </c>
      <c r="AQ399" s="3" t="s">
        <v>2542</v>
      </c>
      <c r="AR399" s="3" t="s">
        <v>934</v>
      </c>
      <c r="AS399" s="3" t="s">
        <v>231</v>
      </c>
      <c r="AT399" s="3" t="s">
        <v>2543</v>
      </c>
      <c r="AU399" s="3" t="s">
        <v>2544</v>
      </c>
      <c r="AV399" s="3" t="s">
        <v>145</v>
      </c>
      <c r="AW399" s="3" t="s">
        <v>146</v>
      </c>
      <c r="AX399" s="3" t="s">
        <v>1060</v>
      </c>
      <c r="AY399" s="3" t="s">
        <v>148</v>
      </c>
      <c r="AZ399" s="3" t="s">
        <v>139</v>
      </c>
      <c r="BA399" s="3" t="s">
        <v>149</v>
      </c>
      <c r="BB399" s="3" t="s">
        <v>150</v>
      </c>
      <c r="BC399" s="3" t="s">
        <v>156</v>
      </c>
      <c r="BD399" s="3" t="s">
        <v>157</v>
      </c>
      <c r="BE399" s="3" t="s">
        <v>484</v>
      </c>
      <c r="BF399" s="3" t="s">
        <v>9987</v>
      </c>
      <c r="BG399" s="3" t="s">
        <v>5272</v>
      </c>
      <c r="BH399" s="3" t="s">
        <v>143</v>
      </c>
      <c r="BI399" s="3" t="s">
        <v>9989</v>
      </c>
      <c r="BJ399" s="3" t="s">
        <v>143</v>
      </c>
      <c r="BK399" s="3" t="s">
        <v>136</v>
      </c>
      <c r="BL399" s="3" t="s">
        <v>143</v>
      </c>
      <c r="BM399" s="3" t="s">
        <v>160</v>
      </c>
      <c r="BN399" s="3" t="s">
        <v>160</v>
      </c>
      <c r="BO399" s="3" t="s">
        <v>364</v>
      </c>
      <c r="BP399" s="3" t="s">
        <v>143</v>
      </c>
      <c r="BQ399" s="3" t="s">
        <v>9990</v>
      </c>
      <c r="BR399" s="3" t="s">
        <v>5784</v>
      </c>
      <c r="BS399" s="3" t="s">
        <v>241</v>
      </c>
      <c r="BT399" s="3" t="s">
        <v>9988</v>
      </c>
      <c r="BU399" s="3" t="s">
        <v>9988</v>
      </c>
      <c r="BV399" s="3" t="s">
        <v>135</v>
      </c>
      <c r="BW399" s="3" t="s">
        <v>9991</v>
      </c>
      <c r="BX399" s="3" t="s">
        <v>135</v>
      </c>
      <c r="BY399" s="3" t="s">
        <v>148</v>
      </c>
      <c r="BZ399" s="3" t="s">
        <v>9992</v>
      </c>
      <c r="CA399" s="3" t="s">
        <v>174</v>
      </c>
      <c r="CB399" s="3" t="s">
        <v>143</v>
      </c>
      <c r="CC399" s="3" t="s">
        <v>143</v>
      </c>
      <c r="CD399" s="3" t="s">
        <v>362</v>
      </c>
      <c r="CE399" s="3" t="s">
        <v>9981</v>
      </c>
      <c r="CF399" s="3" t="s">
        <v>2261</v>
      </c>
      <c r="CG399" s="3" t="s">
        <v>2261</v>
      </c>
      <c r="CH399" s="3" t="s">
        <v>143</v>
      </c>
      <c r="CI399" s="3" t="s">
        <v>143</v>
      </c>
      <c r="CJ399" s="3" t="s">
        <v>5272</v>
      </c>
      <c r="CK399" s="3" t="s">
        <v>143</v>
      </c>
      <c r="CL399" s="3" t="s">
        <v>143</v>
      </c>
      <c r="CM399" s="3" t="s">
        <v>143</v>
      </c>
      <c r="CN399" s="3" t="s">
        <v>143</v>
      </c>
      <c r="CO399" s="3" t="s">
        <v>143</v>
      </c>
      <c r="CP399" s="3" t="s">
        <v>143</v>
      </c>
      <c r="CQ399" s="3" t="s">
        <v>143</v>
      </c>
      <c r="CR399" s="3" t="s">
        <v>143</v>
      </c>
      <c r="CS399" s="3" t="s">
        <v>1</v>
      </c>
      <c r="CT399" s="3" t="s">
        <v>143</v>
      </c>
      <c r="CU399" s="3" t="s">
        <v>1</v>
      </c>
      <c r="CV399" s="3" t="s">
        <v>2092</v>
      </c>
      <c r="CW399" s="3" t="s">
        <v>2092</v>
      </c>
      <c r="CX399" s="3" t="s">
        <v>342</v>
      </c>
      <c r="CY399" s="3" t="s">
        <v>166</v>
      </c>
      <c r="CZ399" s="3" t="s">
        <v>136</v>
      </c>
      <c r="DA399" s="3" t="s">
        <v>1989</v>
      </c>
      <c r="DB399" s="3" t="s">
        <v>143</v>
      </c>
      <c r="DC399" s="3" t="s">
        <v>143</v>
      </c>
      <c r="DD399" s="3" t="s">
        <v>364</v>
      </c>
      <c r="DE399" s="3" t="s">
        <v>5904</v>
      </c>
      <c r="DF399" s="3" t="s">
        <v>5859</v>
      </c>
      <c r="DG399" s="3" t="s">
        <v>143</v>
      </c>
      <c r="DH399" s="3" t="s">
        <v>143</v>
      </c>
      <c r="DI399" s="3" t="s">
        <v>143</v>
      </c>
      <c r="DK399" s="3"/>
    </row>
    <row r="400" spans="1:115" hidden="1" x14ac:dyDescent="0.2">
      <c r="A400" s="73">
        <v>45413</v>
      </c>
      <c r="B400" s="3" t="s">
        <v>6281</v>
      </c>
      <c r="C400" s="98">
        <v>135424</v>
      </c>
      <c r="D400" s="6" t="s">
        <v>9993</v>
      </c>
      <c r="E400" s="3" t="s">
        <v>364</v>
      </c>
      <c r="F400" s="7">
        <v>45427</v>
      </c>
      <c r="G400" s="3" t="s">
        <v>126</v>
      </c>
      <c r="H400" s="3" t="s">
        <v>166</v>
      </c>
      <c r="I400" s="4">
        <v>480</v>
      </c>
      <c r="J400" s="4">
        <v>480</v>
      </c>
      <c r="K400" s="71">
        <f t="shared" si="36"/>
        <v>2.233273825891181E-2</v>
      </c>
      <c r="L400" s="3" t="s">
        <v>167</v>
      </c>
      <c r="M400" s="3" t="s">
        <v>7145</v>
      </c>
      <c r="N400" s="3" t="s">
        <v>1065</v>
      </c>
      <c r="O400" s="3" t="s">
        <v>8640</v>
      </c>
      <c r="P400" s="6" t="s">
        <v>9994</v>
      </c>
      <c r="Q400" s="3" t="s">
        <v>530</v>
      </c>
      <c r="R400" s="3" t="s">
        <v>9995</v>
      </c>
      <c r="S400" s="3" t="s">
        <v>8605</v>
      </c>
      <c r="T400" s="3" t="s">
        <v>135</v>
      </c>
      <c r="U400" s="3" t="s">
        <v>135</v>
      </c>
      <c r="V400" s="3" t="s">
        <v>136</v>
      </c>
      <c r="W400" s="3" t="s">
        <v>137</v>
      </c>
      <c r="X400" s="3" t="s">
        <v>957</v>
      </c>
      <c r="Y400" s="3" t="s">
        <v>9996</v>
      </c>
      <c r="Z400" s="3" t="s">
        <v>9997</v>
      </c>
      <c r="AA400" s="3" t="s">
        <v>139</v>
      </c>
      <c r="AB400" s="3" t="s">
        <v>323</v>
      </c>
      <c r="AC400" s="3" t="s">
        <v>5272</v>
      </c>
      <c r="AD400" s="3" t="s">
        <v>143</v>
      </c>
      <c r="AE400" s="3" t="s">
        <v>7390</v>
      </c>
      <c r="AF400" s="3" t="s">
        <v>9821</v>
      </c>
      <c r="AG400" s="3" t="s">
        <v>5974</v>
      </c>
      <c r="AH400" s="3" t="s">
        <v>141</v>
      </c>
      <c r="AI400" s="3" t="s">
        <v>143</v>
      </c>
      <c r="AJ400" s="3" t="s">
        <v>7390</v>
      </c>
      <c r="AK400" s="3" t="s">
        <v>142</v>
      </c>
      <c r="AL400" s="3" t="s">
        <v>143</v>
      </c>
      <c r="AM400" s="3" t="s">
        <v>7390</v>
      </c>
      <c r="AN400" s="3" t="s">
        <v>174</v>
      </c>
      <c r="AO400" s="3" t="s">
        <v>7843</v>
      </c>
      <c r="AP400" s="3" t="s">
        <v>534</v>
      </c>
      <c r="AQ400" s="3" t="s">
        <v>309</v>
      </c>
      <c r="AR400" s="3" t="s">
        <v>148</v>
      </c>
      <c r="AS400" s="3" t="s">
        <v>139</v>
      </c>
      <c r="AT400" s="3" t="s">
        <v>950</v>
      </c>
      <c r="AU400" s="3" t="s">
        <v>2261</v>
      </c>
      <c r="AV400" s="3" t="s">
        <v>631</v>
      </c>
      <c r="AW400" s="3" t="s">
        <v>632</v>
      </c>
      <c r="AX400" s="3" t="s">
        <v>1068</v>
      </c>
      <c r="AY400" s="3" t="s">
        <v>148</v>
      </c>
      <c r="AZ400" s="3" t="s">
        <v>139</v>
      </c>
      <c r="BA400" s="3" t="s">
        <v>149</v>
      </c>
      <c r="BB400" s="3" t="s">
        <v>634</v>
      </c>
      <c r="BC400" s="3" t="s">
        <v>156</v>
      </c>
      <c r="BD400" s="3" t="s">
        <v>157</v>
      </c>
      <c r="BE400" s="3" t="s">
        <v>303</v>
      </c>
      <c r="BF400" s="3" t="s">
        <v>9998</v>
      </c>
      <c r="BG400" s="3" t="s">
        <v>5272</v>
      </c>
      <c r="BH400" s="3" t="s">
        <v>143</v>
      </c>
      <c r="BI400" s="3" t="s">
        <v>143</v>
      </c>
      <c r="BJ400" s="3" t="s">
        <v>143</v>
      </c>
      <c r="BK400" s="3" t="s">
        <v>183</v>
      </c>
      <c r="BL400" s="3" t="s">
        <v>143</v>
      </c>
      <c r="BM400" s="3" t="s">
        <v>160</v>
      </c>
      <c r="BN400" s="3" t="s">
        <v>160</v>
      </c>
      <c r="BO400" s="3" t="s">
        <v>143</v>
      </c>
      <c r="BP400" s="3" t="s">
        <v>143</v>
      </c>
      <c r="BQ400" s="3" t="s">
        <v>5893</v>
      </c>
      <c r="BR400" s="3" t="s">
        <v>5352</v>
      </c>
      <c r="BS400" s="3" t="s">
        <v>162</v>
      </c>
      <c r="BT400" s="3" t="s">
        <v>7390</v>
      </c>
      <c r="BU400" s="3" t="s">
        <v>7390</v>
      </c>
      <c r="BV400" s="3" t="s">
        <v>135</v>
      </c>
      <c r="BW400" s="3" t="s">
        <v>135</v>
      </c>
      <c r="BX400" s="3" t="s">
        <v>135</v>
      </c>
      <c r="BY400" s="3" t="s">
        <v>148</v>
      </c>
      <c r="BZ400" s="3" t="s">
        <v>9999</v>
      </c>
      <c r="CA400" s="3" t="s">
        <v>174</v>
      </c>
      <c r="CB400" s="3" t="s">
        <v>143</v>
      </c>
      <c r="CC400" s="3" t="s">
        <v>143</v>
      </c>
      <c r="CD400" s="3" t="s">
        <v>143</v>
      </c>
      <c r="CE400" s="3" t="s">
        <v>143</v>
      </c>
      <c r="CF400" s="3" t="s">
        <v>2261</v>
      </c>
      <c r="CG400" s="3" t="s">
        <v>2261</v>
      </c>
      <c r="CH400" s="3" t="s">
        <v>143</v>
      </c>
      <c r="CI400" s="3" t="s">
        <v>143</v>
      </c>
      <c r="CJ400" s="3" t="s">
        <v>5272</v>
      </c>
      <c r="CK400" s="3" t="s">
        <v>143</v>
      </c>
      <c r="CL400" s="3" t="s">
        <v>143</v>
      </c>
      <c r="CM400" s="3" t="s">
        <v>143</v>
      </c>
      <c r="CN400" s="3" t="s">
        <v>143</v>
      </c>
      <c r="CO400" s="3" t="s">
        <v>143</v>
      </c>
      <c r="CP400" s="3" t="s">
        <v>143</v>
      </c>
      <c r="CQ400" s="3" t="s">
        <v>143</v>
      </c>
      <c r="CR400" s="3" t="s">
        <v>143</v>
      </c>
      <c r="CS400" s="3" t="s">
        <v>1</v>
      </c>
      <c r="CT400" s="3" t="s">
        <v>143</v>
      </c>
      <c r="CU400" s="3" t="s">
        <v>1</v>
      </c>
      <c r="CV400" s="3" t="s">
        <v>1985</v>
      </c>
      <c r="CW400" s="3" t="s">
        <v>1985</v>
      </c>
      <c r="CX400" s="3" t="s">
        <v>167</v>
      </c>
      <c r="CY400" s="3" t="s">
        <v>166</v>
      </c>
      <c r="CZ400" s="3" t="s">
        <v>183</v>
      </c>
      <c r="DA400" s="3" t="s">
        <v>2007</v>
      </c>
      <c r="DB400" s="3" t="s">
        <v>9771</v>
      </c>
      <c r="DC400" s="3" t="s">
        <v>143</v>
      </c>
      <c r="DD400" s="3" t="s">
        <v>364</v>
      </c>
      <c r="DE400" s="3" t="s">
        <v>5904</v>
      </c>
      <c r="DF400" s="3" t="s">
        <v>5830</v>
      </c>
      <c r="DG400" s="3" t="s">
        <v>143</v>
      </c>
      <c r="DH400" s="3" t="s">
        <v>143</v>
      </c>
      <c r="DI400" s="3" t="s">
        <v>143</v>
      </c>
      <c r="DK400" s="3"/>
    </row>
    <row r="401" spans="1:115" hidden="1" x14ac:dyDescent="0.2">
      <c r="A401" s="73">
        <v>45413</v>
      </c>
      <c r="B401" s="3" t="s">
        <v>12718</v>
      </c>
      <c r="C401" s="98">
        <v>135432</v>
      </c>
      <c r="D401" s="6" t="s">
        <v>10000</v>
      </c>
      <c r="E401" s="3" t="s">
        <v>279</v>
      </c>
      <c r="F401" s="7">
        <v>45427</v>
      </c>
      <c r="G401" s="3" t="s">
        <v>165</v>
      </c>
      <c r="H401" s="3" t="s">
        <v>166</v>
      </c>
      <c r="I401" s="8">
        <f t="shared" ref="I401:I402" si="37">J401</f>
        <v>172</v>
      </c>
      <c r="J401" s="4">
        <v>172</v>
      </c>
      <c r="K401" s="71">
        <f t="shared" si="36"/>
        <v>8.0025645427767318E-3</v>
      </c>
      <c r="L401" s="3" t="s">
        <v>908</v>
      </c>
      <c r="M401" s="3" t="s">
        <v>7145</v>
      </c>
      <c r="N401" s="3" t="s">
        <v>960</v>
      </c>
      <c r="O401" s="3" t="s">
        <v>5925</v>
      </c>
      <c r="P401" s="6" t="s">
        <v>8359</v>
      </c>
      <c r="Q401" s="3" t="s">
        <v>170</v>
      </c>
      <c r="R401" s="3" t="s">
        <v>10001</v>
      </c>
      <c r="S401" s="3" t="s">
        <v>10002</v>
      </c>
      <c r="T401" s="3" t="s">
        <v>135</v>
      </c>
      <c r="U401" s="3" t="s">
        <v>135</v>
      </c>
      <c r="V401" s="3" t="s">
        <v>136</v>
      </c>
      <c r="W401" s="3" t="s">
        <v>137</v>
      </c>
      <c r="X401" s="3" t="s">
        <v>173</v>
      </c>
      <c r="Y401" s="3" t="s">
        <v>10003</v>
      </c>
      <c r="Z401" s="3" t="s">
        <v>10004</v>
      </c>
      <c r="AA401" s="3" t="s">
        <v>139</v>
      </c>
      <c r="AB401" s="3" t="s">
        <v>323</v>
      </c>
      <c r="AC401" s="3" t="s">
        <v>5272</v>
      </c>
      <c r="AD401" s="3" t="s">
        <v>143</v>
      </c>
      <c r="AE401" s="3" t="s">
        <v>5272</v>
      </c>
      <c r="AF401" s="3" t="s">
        <v>143</v>
      </c>
      <c r="AG401" s="3" t="s">
        <v>235</v>
      </c>
      <c r="AH401" s="3" t="s">
        <v>141</v>
      </c>
      <c r="AI401" s="3" t="s">
        <v>143</v>
      </c>
      <c r="AJ401" s="3" t="s">
        <v>143</v>
      </c>
      <c r="AK401" s="3" t="s">
        <v>207</v>
      </c>
      <c r="AL401" s="3" t="s">
        <v>9680</v>
      </c>
      <c r="AM401" s="3" t="s">
        <v>10005</v>
      </c>
      <c r="AN401" s="3" t="s">
        <v>143</v>
      </c>
      <c r="AO401" s="3" t="s">
        <v>5932</v>
      </c>
      <c r="AP401" s="3" t="s">
        <v>2014</v>
      </c>
      <c r="AQ401" s="3" t="s">
        <v>5933</v>
      </c>
      <c r="AR401" s="3" t="s">
        <v>250</v>
      </c>
      <c r="AS401" s="3" t="s">
        <v>179</v>
      </c>
      <c r="AT401" s="3" t="s">
        <v>251</v>
      </c>
      <c r="AU401" s="3" t="s">
        <v>5934</v>
      </c>
      <c r="AV401" s="3" t="s">
        <v>145</v>
      </c>
      <c r="AW401" s="3" t="s">
        <v>146</v>
      </c>
      <c r="AX401" s="3" t="s">
        <v>972</v>
      </c>
      <c r="AY401" s="3" t="s">
        <v>148</v>
      </c>
      <c r="AZ401" s="3" t="s">
        <v>139</v>
      </c>
      <c r="BA401" s="3" t="s">
        <v>149</v>
      </c>
      <c r="BB401" s="3" t="s">
        <v>150</v>
      </c>
      <c r="BC401" s="3" t="s">
        <v>156</v>
      </c>
      <c r="BD401" s="3" t="s">
        <v>157</v>
      </c>
      <c r="BE401" s="3" t="s">
        <v>303</v>
      </c>
      <c r="BF401" s="3" t="s">
        <v>10004</v>
      </c>
      <c r="BG401" s="3" t="s">
        <v>5272</v>
      </c>
      <c r="BH401" s="3" t="s">
        <v>143</v>
      </c>
      <c r="BI401" s="3" t="s">
        <v>143</v>
      </c>
      <c r="BJ401" s="3" t="s">
        <v>143</v>
      </c>
      <c r="BK401" s="3" t="s">
        <v>136</v>
      </c>
      <c r="BL401" s="3" t="s">
        <v>143</v>
      </c>
      <c r="BM401" s="3" t="s">
        <v>160</v>
      </c>
      <c r="BN401" s="3" t="s">
        <v>143</v>
      </c>
      <c r="BO401" s="3" t="s">
        <v>143</v>
      </c>
      <c r="BP401" s="3" t="s">
        <v>143</v>
      </c>
      <c r="BQ401" s="3" t="s">
        <v>10006</v>
      </c>
      <c r="BR401" s="3" t="s">
        <v>5352</v>
      </c>
      <c r="BS401" s="3" t="s">
        <v>162</v>
      </c>
      <c r="BT401" s="3" t="s">
        <v>10005</v>
      </c>
      <c r="BU401" s="3" t="s">
        <v>10005</v>
      </c>
      <c r="BV401" s="3" t="s">
        <v>135</v>
      </c>
      <c r="BW401" s="3" t="s">
        <v>135</v>
      </c>
      <c r="BX401" s="3" t="s">
        <v>135</v>
      </c>
      <c r="BY401" s="3" t="s">
        <v>148</v>
      </c>
      <c r="BZ401" s="3" t="s">
        <v>10007</v>
      </c>
      <c r="CA401" s="3" t="s">
        <v>174</v>
      </c>
      <c r="CB401" s="3" t="s">
        <v>143</v>
      </c>
      <c r="CC401" s="3" t="s">
        <v>143</v>
      </c>
      <c r="CD401" s="3" t="s">
        <v>143</v>
      </c>
      <c r="CE401" s="3" t="s">
        <v>10008</v>
      </c>
      <c r="CF401" s="3" t="s">
        <v>2261</v>
      </c>
      <c r="CG401" s="3" t="s">
        <v>143</v>
      </c>
      <c r="CH401" s="3" t="s">
        <v>143</v>
      </c>
      <c r="CI401" s="3" t="s">
        <v>143</v>
      </c>
      <c r="CJ401" s="3" t="s">
        <v>5272</v>
      </c>
      <c r="CK401" s="3" t="s">
        <v>143</v>
      </c>
      <c r="CL401" s="3" t="s">
        <v>143</v>
      </c>
      <c r="CM401" s="3" t="s">
        <v>143</v>
      </c>
      <c r="CN401" s="3" t="s">
        <v>143</v>
      </c>
      <c r="CO401" s="3" t="s">
        <v>143</v>
      </c>
      <c r="CP401" s="3" t="s">
        <v>143</v>
      </c>
      <c r="CQ401" s="3" t="s">
        <v>143</v>
      </c>
      <c r="CR401" s="3" t="s">
        <v>143</v>
      </c>
      <c r="CS401" s="3" t="s">
        <v>1</v>
      </c>
      <c r="CT401" s="3" t="s">
        <v>143</v>
      </c>
      <c r="CU401" s="3" t="s">
        <v>1</v>
      </c>
      <c r="CV401" s="3" t="s">
        <v>1985</v>
      </c>
      <c r="CW401" s="3" t="s">
        <v>143</v>
      </c>
      <c r="CX401" s="3" t="s">
        <v>908</v>
      </c>
      <c r="CY401" s="3" t="s">
        <v>166</v>
      </c>
      <c r="CZ401" s="3" t="s">
        <v>136</v>
      </c>
      <c r="DA401" s="3" t="s">
        <v>1986</v>
      </c>
      <c r="DB401" s="3" t="s">
        <v>143</v>
      </c>
      <c r="DC401" s="3" t="s">
        <v>143</v>
      </c>
      <c r="DD401" s="3" t="s">
        <v>279</v>
      </c>
      <c r="DE401" s="3" t="s">
        <v>5904</v>
      </c>
      <c r="DF401" s="3" t="s">
        <v>5830</v>
      </c>
      <c r="DG401" s="3" t="s">
        <v>143</v>
      </c>
      <c r="DH401" s="3" t="s">
        <v>143</v>
      </c>
      <c r="DI401" s="3" t="s">
        <v>143</v>
      </c>
      <c r="DK401" s="3"/>
    </row>
    <row r="402" spans="1:115" ht="25.5" x14ac:dyDescent="0.2">
      <c r="A402" s="73">
        <v>45413</v>
      </c>
      <c r="B402" s="3" t="s">
        <v>19</v>
      </c>
      <c r="C402" s="98">
        <v>135508</v>
      </c>
      <c r="D402" s="6" t="s">
        <v>10009</v>
      </c>
      <c r="E402" s="3" t="s">
        <v>364</v>
      </c>
      <c r="F402" s="7">
        <v>45428</v>
      </c>
      <c r="G402" s="3" t="s">
        <v>126</v>
      </c>
      <c r="H402" s="3" t="s">
        <v>166</v>
      </c>
      <c r="I402" s="8">
        <f t="shared" si="37"/>
        <v>580</v>
      </c>
      <c r="J402" s="4">
        <v>580</v>
      </c>
      <c r="K402" s="71">
        <f t="shared" si="36"/>
        <v>2.6985392062851769E-2</v>
      </c>
      <c r="L402" s="3" t="s">
        <v>926</v>
      </c>
      <c r="M402" s="3" t="s">
        <v>7145</v>
      </c>
      <c r="N402" s="3" t="s">
        <v>1485</v>
      </c>
      <c r="O402" s="3" t="s">
        <v>2737</v>
      </c>
      <c r="P402" s="6" t="s">
        <v>10010</v>
      </c>
      <c r="Q402" s="3" t="s">
        <v>2863</v>
      </c>
      <c r="R402" s="3" t="s">
        <v>10011</v>
      </c>
      <c r="S402" s="3" t="s">
        <v>10012</v>
      </c>
      <c r="T402" s="3" t="s">
        <v>135</v>
      </c>
      <c r="U402" s="3" t="s">
        <v>135</v>
      </c>
      <c r="V402" s="3" t="s">
        <v>136</v>
      </c>
      <c r="W402" s="3" t="s">
        <v>137</v>
      </c>
      <c r="X402" s="3" t="s">
        <v>957</v>
      </c>
      <c r="Y402" s="3" t="s">
        <v>10013</v>
      </c>
      <c r="Z402" s="3" t="s">
        <v>10014</v>
      </c>
      <c r="AA402" s="3" t="s">
        <v>139</v>
      </c>
      <c r="AB402" s="3" t="s">
        <v>323</v>
      </c>
      <c r="AC402" s="3" t="s">
        <v>5272</v>
      </c>
      <c r="AD402" s="3" t="s">
        <v>143</v>
      </c>
      <c r="AE402" s="3" t="s">
        <v>5272</v>
      </c>
      <c r="AF402" s="3" t="s">
        <v>10015</v>
      </c>
      <c r="AG402" s="3" t="s">
        <v>5974</v>
      </c>
      <c r="AH402" s="3" t="s">
        <v>141</v>
      </c>
      <c r="AI402" s="3" t="s">
        <v>143</v>
      </c>
      <c r="AJ402" s="3" t="s">
        <v>143</v>
      </c>
      <c r="AK402" s="3" t="s">
        <v>207</v>
      </c>
      <c r="AL402" s="3" t="s">
        <v>9771</v>
      </c>
      <c r="AM402" s="3" t="s">
        <v>10016</v>
      </c>
      <c r="AN402" s="3" t="s">
        <v>143</v>
      </c>
      <c r="AO402" s="3" t="s">
        <v>2196</v>
      </c>
      <c r="AP402" s="3" t="s">
        <v>2197</v>
      </c>
      <c r="AQ402" s="3" t="s">
        <v>2741</v>
      </c>
      <c r="AR402" s="3" t="s">
        <v>230</v>
      </c>
      <c r="AS402" s="3" t="s">
        <v>231</v>
      </c>
      <c r="AT402" s="3" t="s">
        <v>2199</v>
      </c>
      <c r="AU402" s="3" t="s">
        <v>2200</v>
      </c>
      <c r="AV402" s="3" t="s">
        <v>1489</v>
      </c>
      <c r="AW402" s="3" t="s">
        <v>632</v>
      </c>
      <c r="AX402" s="3" t="s">
        <v>1490</v>
      </c>
      <c r="AY402" s="3" t="s">
        <v>148</v>
      </c>
      <c r="AZ402" s="3" t="s">
        <v>139</v>
      </c>
      <c r="BA402" s="3" t="s">
        <v>149</v>
      </c>
      <c r="BB402" s="3" t="s">
        <v>634</v>
      </c>
      <c r="BC402" s="3" t="s">
        <v>156</v>
      </c>
      <c r="BD402" s="3" t="s">
        <v>157</v>
      </c>
      <c r="BE402" s="3" t="s">
        <v>484</v>
      </c>
      <c r="BF402" s="3" t="s">
        <v>10014</v>
      </c>
      <c r="BG402" s="3" t="s">
        <v>5272</v>
      </c>
      <c r="BH402" s="3" t="s">
        <v>143</v>
      </c>
      <c r="BI402" s="3" t="s">
        <v>143</v>
      </c>
      <c r="BJ402" s="3" t="s">
        <v>143</v>
      </c>
      <c r="BK402" s="3" t="s">
        <v>136</v>
      </c>
      <c r="BL402" s="3" t="s">
        <v>143</v>
      </c>
      <c r="BM402" s="3" t="s">
        <v>160</v>
      </c>
      <c r="BN402" s="3" t="s">
        <v>143</v>
      </c>
      <c r="BO402" s="3" t="s">
        <v>143</v>
      </c>
      <c r="BP402" s="3" t="s">
        <v>143</v>
      </c>
      <c r="BQ402" s="3" t="s">
        <v>10017</v>
      </c>
      <c r="BR402" s="3" t="s">
        <v>143</v>
      </c>
      <c r="BS402" s="3" t="s">
        <v>241</v>
      </c>
      <c r="BT402" s="3" t="s">
        <v>10016</v>
      </c>
      <c r="BU402" s="3" t="s">
        <v>10016</v>
      </c>
      <c r="BV402" s="3" t="s">
        <v>135</v>
      </c>
      <c r="BW402" s="3" t="s">
        <v>135</v>
      </c>
      <c r="BX402" s="3" t="s">
        <v>135</v>
      </c>
      <c r="BY402" s="3" t="s">
        <v>148</v>
      </c>
      <c r="BZ402" s="3" t="s">
        <v>4961</v>
      </c>
      <c r="CA402" s="3" t="s">
        <v>174</v>
      </c>
      <c r="CB402" s="3" t="s">
        <v>143</v>
      </c>
      <c r="CC402" s="3" t="s">
        <v>143</v>
      </c>
      <c r="CD402" s="3" t="s">
        <v>143</v>
      </c>
      <c r="CE402" s="3" t="s">
        <v>10018</v>
      </c>
      <c r="CF402" s="3" t="s">
        <v>2261</v>
      </c>
      <c r="CG402" s="3" t="s">
        <v>143</v>
      </c>
      <c r="CH402" s="3" t="s">
        <v>143</v>
      </c>
      <c r="CI402" s="3" t="s">
        <v>143</v>
      </c>
      <c r="CJ402" s="3" t="s">
        <v>5272</v>
      </c>
      <c r="CK402" s="3" t="s">
        <v>143</v>
      </c>
      <c r="CL402" s="3" t="s">
        <v>143</v>
      </c>
      <c r="CM402" s="3" t="s">
        <v>143</v>
      </c>
      <c r="CN402" s="3" t="s">
        <v>143</v>
      </c>
      <c r="CO402" s="3" t="s">
        <v>7298</v>
      </c>
      <c r="CP402" s="3" t="s">
        <v>143</v>
      </c>
      <c r="CQ402" s="3" t="s">
        <v>143</v>
      </c>
      <c r="CR402" s="3" t="s">
        <v>143</v>
      </c>
      <c r="CS402" s="3" t="s">
        <v>1</v>
      </c>
      <c r="CT402" s="3" t="s">
        <v>143</v>
      </c>
      <c r="CU402" s="3" t="s">
        <v>1</v>
      </c>
      <c r="CV402" s="3" t="s">
        <v>2092</v>
      </c>
      <c r="CW402" s="3" t="s">
        <v>143</v>
      </c>
      <c r="CX402" s="3" t="s">
        <v>926</v>
      </c>
      <c r="CY402" s="3" t="s">
        <v>166</v>
      </c>
      <c r="CZ402" s="3" t="s">
        <v>136</v>
      </c>
      <c r="DA402" s="3" t="s">
        <v>1989</v>
      </c>
      <c r="DB402" s="3" t="s">
        <v>143</v>
      </c>
      <c r="DC402" s="3" t="s">
        <v>143</v>
      </c>
      <c r="DD402" s="3" t="s">
        <v>364</v>
      </c>
      <c r="DE402" s="3" t="s">
        <v>5904</v>
      </c>
      <c r="DF402" s="3" t="s">
        <v>781</v>
      </c>
      <c r="DG402" s="3" t="s">
        <v>143</v>
      </c>
      <c r="DH402" s="3" t="s">
        <v>7299</v>
      </c>
      <c r="DI402" s="3" t="s">
        <v>143</v>
      </c>
      <c r="DK402" s="3"/>
    </row>
    <row r="403" spans="1:115" hidden="1" x14ac:dyDescent="0.2">
      <c r="A403" s="73">
        <v>45413</v>
      </c>
      <c r="B403" s="3" t="s">
        <v>11</v>
      </c>
      <c r="C403" s="98">
        <v>135512</v>
      </c>
      <c r="D403" s="6" t="s">
        <v>9687</v>
      </c>
      <c r="E403" s="3" t="s">
        <v>364</v>
      </c>
      <c r="F403" s="7">
        <v>45427</v>
      </c>
      <c r="G403" s="3" t="s">
        <v>126</v>
      </c>
      <c r="H403" s="3" t="s">
        <v>166</v>
      </c>
      <c r="I403" s="4">
        <v>78.88</v>
      </c>
      <c r="J403" s="4">
        <v>80</v>
      </c>
      <c r="K403" s="71">
        <f t="shared" si="36"/>
        <v>3.6700133205478402E-3</v>
      </c>
      <c r="L403" s="3" t="s">
        <v>258</v>
      </c>
      <c r="M403" s="3" t="s">
        <v>7145</v>
      </c>
      <c r="N403" s="3" t="s">
        <v>1065</v>
      </c>
      <c r="O403" s="3" t="s">
        <v>8489</v>
      </c>
      <c r="P403" s="6" t="s">
        <v>10019</v>
      </c>
      <c r="Q403" s="3" t="s">
        <v>170</v>
      </c>
      <c r="R403" s="3" t="s">
        <v>10020</v>
      </c>
      <c r="S403" s="3" t="s">
        <v>1812</v>
      </c>
      <c r="T403" s="3" t="s">
        <v>135</v>
      </c>
      <c r="U403" s="3" t="s">
        <v>135</v>
      </c>
      <c r="V403" s="3" t="s">
        <v>136</v>
      </c>
      <c r="W403" s="3" t="s">
        <v>137</v>
      </c>
      <c r="X403" s="3" t="s">
        <v>957</v>
      </c>
      <c r="Y403" s="3" t="s">
        <v>10021</v>
      </c>
      <c r="Z403" s="3" t="s">
        <v>10022</v>
      </c>
      <c r="AA403" s="3" t="s">
        <v>139</v>
      </c>
      <c r="AB403" s="3" t="s">
        <v>323</v>
      </c>
      <c r="AC403" s="3" t="s">
        <v>5272</v>
      </c>
      <c r="AD403" s="3" t="s">
        <v>143</v>
      </c>
      <c r="AE403" s="3" t="s">
        <v>10023</v>
      </c>
      <c r="AF403" s="3" t="s">
        <v>10024</v>
      </c>
      <c r="AG403" s="3" t="s">
        <v>5974</v>
      </c>
      <c r="AH403" s="3" t="s">
        <v>141</v>
      </c>
      <c r="AI403" s="3" t="s">
        <v>143</v>
      </c>
      <c r="AJ403" s="3" t="s">
        <v>10023</v>
      </c>
      <c r="AK403" s="3" t="s">
        <v>142</v>
      </c>
      <c r="AL403" s="3" t="s">
        <v>143</v>
      </c>
      <c r="AM403" s="3" t="s">
        <v>5764</v>
      </c>
      <c r="AN403" s="3" t="s">
        <v>174</v>
      </c>
      <c r="AO403" s="3" t="s">
        <v>2330</v>
      </c>
      <c r="AP403" s="3" t="s">
        <v>699</v>
      </c>
      <c r="AQ403" s="3" t="s">
        <v>8494</v>
      </c>
      <c r="AR403" s="3" t="s">
        <v>178</v>
      </c>
      <c r="AS403" s="3" t="s">
        <v>179</v>
      </c>
      <c r="AT403" s="3" t="s">
        <v>211</v>
      </c>
      <c r="AU403" s="3" t="s">
        <v>1815</v>
      </c>
      <c r="AV403" s="3" t="s">
        <v>631</v>
      </c>
      <c r="AW403" s="3" t="s">
        <v>632</v>
      </c>
      <c r="AX403" s="3" t="s">
        <v>1068</v>
      </c>
      <c r="AY403" s="3" t="s">
        <v>148</v>
      </c>
      <c r="AZ403" s="3" t="s">
        <v>139</v>
      </c>
      <c r="BA403" s="3" t="s">
        <v>149</v>
      </c>
      <c r="BB403" s="3" t="s">
        <v>634</v>
      </c>
      <c r="BC403" s="3" t="s">
        <v>156</v>
      </c>
      <c r="BD403" s="3" t="s">
        <v>157</v>
      </c>
      <c r="BE403" s="3" t="s">
        <v>303</v>
      </c>
      <c r="BF403" s="3" t="s">
        <v>10025</v>
      </c>
      <c r="BG403" s="3" t="s">
        <v>5272</v>
      </c>
      <c r="BH403" s="3" t="s">
        <v>143</v>
      </c>
      <c r="BI403" s="3" t="s">
        <v>10026</v>
      </c>
      <c r="BJ403" s="3" t="s">
        <v>143</v>
      </c>
      <c r="BK403" s="3" t="s">
        <v>136</v>
      </c>
      <c r="BL403" s="3" t="s">
        <v>143</v>
      </c>
      <c r="BM403" s="3" t="s">
        <v>160</v>
      </c>
      <c r="BN403" s="3" t="s">
        <v>160</v>
      </c>
      <c r="BO403" s="3" t="s">
        <v>143</v>
      </c>
      <c r="BP403" s="3" t="s">
        <v>143</v>
      </c>
      <c r="BQ403" s="3" t="s">
        <v>7900</v>
      </c>
      <c r="BR403" s="3" t="s">
        <v>5352</v>
      </c>
      <c r="BS403" s="3" t="s">
        <v>162</v>
      </c>
      <c r="BT403" s="3" t="s">
        <v>10023</v>
      </c>
      <c r="BU403" s="3" t="s">
        <v>10023</v>
      </c>
      <c r="BV403" s="3" t="s">
        <v>135</v>
      </c>
      <c r="BW403" s="3" t="s">
        <v>135</v>
      </c>
      <c r="BX403" s="3" t="s">
        <v>135</v>
      </c>
      <c r="BY403" s="3" t="s">
        <v>148</v>
      </c>
      <c r="BZ403" s="3" t="s">
        <v>2841</v>
      </c>
      <c r="CA403" s="3" t="s">
        <v>174</v>
      </c>
      <c r="CB403" s="3" t="s">
        <v>143</v>
      </c>
      <c r="CC403" s="3" t="s">
        <v>143</v>
      </c>
      <c r="CD403" s="3" t="s">
        <v>143</v>
      </c>
      <c r="CE403" s="3" t="s">
        <v>10027</v>
      </c>
      <c r="CF403" s="3" t="s">
        <v>2261</v>
      </c>
      <c r="CG403" s="3" t="s">
        <v>2261</v>
      </c>
      <c r="CH403" s="3" t="s">
        <v>143</v>
      </c>
      <c r="CI403" s="3" t="s">
        <v>143</v>
      </c>
      <c r="CJ403" s="3" t="s">
        <v>5272</v>
      </c>
      <c r="CK403" s="3" t="s">
        <v>143</v>
      </c>
      <c r="CL403" s="3" t="s">
        <v>143</v>
      </c>
      <c r="CM403" s="3" t="s">
        <v>143</v>
      </c>
      <c r="CN403" s="3" t="s">
        <v>143</v>
      </c>
      <c r="CO403" s="3" t="s">
        <v>143</v>
      </c>
      <c r="CP403" s="3" t="s">
        <v>143</v>
      </c>
      <c r="CQ403" s="3" t="s">
        <v>143</v>
      </c>
      <c r="CR403" s="3" t="s">
        <v>143</v>
      </c>
      <c r="CS403" s="3" t="s">
        <v>1</v>
      </c>
      <c r="CT403" s="3" t="s">
        <v>143</v>
      </c>
      <c r="CU403" s="3" t="s">
        <v>1</v>
      </c>
      <c r="CV403" s="3" t="s">
        <v>1985</v>
      </c>
      <c r="CW403" s="3" t="s">
        <v>1985</v>
      </c>
      <c r="CX403" s="3" t="s">
        <v>258</v>
      </c>
      <c r="CY403" s="3" t="s">
        <v>166</v>
      </c>
      <c r="CZ403" s="3" t="s">
        <v>136</v>
      </c>
      <c r="DA403" s="3" t="s">
        <v>1986</v>
      </c>
      <c r="DB403" s="3" t="s">
        <v>10028</v>
      </c>
      <c r="DC403" s="3" t="s">
        <v>143</v>
      </c>
      <c r="DD403" s="3" t="s">
        <v>364</v>
      </c>
      <c r="DE403" s="3" t="s">
        <v>5904</v>
      </c>
      <c r="DF403" s="3" t="s">
        <v>5830</v>
      </c>
      <c r="DG403" s="3" t="s">
        <v>143</v>
      </c>
      <c r="DH403" s="3" t="s">
        <v>143</v>
      </c>
      <c r="DI403" s="3" t="s">
        <v>143</v>
      </c>
      <c r="DK403" s="3"/>
    </row>
    <row r="404" spans="1:115" hidden="1" x14ac:dyDescent="0.2">
      <c r="A404" s="73">
        <v>45413</v>
      </c>
      <c r="B404" s="3" t="s">
        <v>7652</v>
      </c>
      <c r="C404" s="5">
        <v>135531</v>
      </c>
      <c r="D404" s="6" t="s">
        <v>10029</v>
      </c>
      <c r="E404" s="3" t="s">
        <v>373</v>
      </c>
      <c r="F404" s="7">
        <v>45428</v>
      </c>
      <c r="G404" s="3" t="s">
        <v>257</v>
      </c>
      <c r="H404" s="3" t="s">
        <v>166</v>
      </c>
      <c r="I404" s="4">
        <v>964.11</v>
      </c>
      <c r="J404" s="4">
        <v>649.91999999999996</v>
      </c>
      <c r="K404" s="71">
        <f t="shared" si="36"/>
        <v>4.4856700589165549E-2</v>
      </c>
      <c r="L404" s="3" t="s">
        <v>374</v>
      </c>
      <c r="M404" s="3" t="s">
        <v>129</v>
      </c>
      <c r="N404" s="3" t="s">
        <v>259</v>
      </c>
      <c r="O404" s="3" t="s">
        <v>1619</v>
      </c>
      <c r="P404" s="6" t="s">
        <v>10030</v>
      </c>
      <c r="Q404" s="3" t="s">
        <v>170</v>
      </c>
      <c r="R404" s="3" t="s">
        <v>10031</v>
      </c>
      <c r="S404" s="3" t="s">
        <v>3792</v>
      </c>
      <c r="T404" s="3" t="s">
        <v>135</v>
      </c>
      <c r="U404" s="3" t="s">
        <v>135</v>
      </c>
      <c r="V404" s="3" t="s">
        <v>136</v>
      </c>
      <c r="W404" s="3" t="s">
        <v>137</v>
      </c>
      <c r="X404" s="3" t="s">
        <v>379</v>
      </c>
      <c r="Y404" s="3" t="s">
        <v>10032</v>
      </c>
      <c r="Z404" s="3" t="s">
        <v>10033</v>
      </c>
      <c r="AA404" s="3" t="s">
        <v>139</v>
      </c>
      <c r="AB404" s="3" t="s">
        <v>140</v>
      </c>
      <c r="AC404" s="3" t="s">
        <v>5272</v>
      </c>
      <c r="AD404" s="3" t="s">
        <v>143</v>
      </c>
      <c r="AE404" s="3" t="s">
        <v>10034</v>
      </c>
      <c r="AF404" s="3" t="s">
        <v>9821</v>
      </c>
      <c r="AG404" s="3" t="s">
        <v>5675</v>
      </c>
      <c r="AH404" s="3" t="s">
        <v>265</v>
      </c>
      <c r="AI404" s="3" t="s">
        <v>143</v>
      </c>
      <c r="AJ404" s="3" t="s">
        <v>10034</v>
      </c>
      <c r="AK404" s="3" t="s">
        <v>142</v>
      </c>
      <c r="AL404" s="3" t="s">
        <v>143</v>
      </c>
      <c r="AM404" s="3" t="s">
        <v>9516</v>
      </c>
      <c r="AN404" s="3" t="s">
        <v>174</v>
      </c>
      <c r="AO404" s="3" t="s">
        <v>1622</v>
      </c>
      <c r="AP404" s="3" t="s">
        <v>1623</v>
      </c>
      <c r="AQ404" s="3" t="s">
        <v>1624</v>
      </c>
      <c r="AR404" s="3" t="s">
        <v>353</v>
      </c>
      <c r="AS404" s="3" t="s">
        <v>231</v>
      </c>
      <c r="AT404" s="3" t="s">
        <v>1625</v>
      </c>
      <c r="AU404" s="3" t="s">
        <v>1626</v>
      </c>
      <c r="AV404" s="3" t="s">
        <v>272</v>
      </c>
      <c r="AW404" s="3" t="s">
        <v>273</v>
      </c>
      <c r="AX404" s="3" t="s">
        <v>274</v>
      </c>
      <c r="AY404" s="3" t="s">
        <v>148</v>
      </c>
      <c r="AZ404" s="3" t="s">
        <v>139</v>
      </c>
      <c r="BA404" s="3" t="s">
        <v>154</v>
      </c>
      <c r="BB404" s="3" t="s">
        <v>275</v>
      </c>
      <c r="BC404" s="3" t="s">
        <v>156</v>
      </c>
      <c r="BD404" s="3" t="s">
        <v>157</v>
      </c>
      <c r="BE404" s="3" t="s">
        <v>484</v>
      </c>
      <c r="BF404" s="3" t="s">
        <v>10035</v>
      </c>
      <c r="BG404" s="3" t="s">
        <v>5272</v>
      </c>
      <c r="BH404" s="3" t="s">
        <v>170</v>
      </c>
      <c r="BI404" s="3" t="s">
        <v>10036</v>
      </c>
      <c r="BJ404" s="3" t="s">
        <v>143</v>
      </c>
      <c r="BK404" s="3" t="s">
        <v>136</v>
      </c>
      <c r="BL404" s="3" t="s">
        <v>143</v>
      </c>
      <c r="BM404" s="3" t="s">
        <v>200</v>
      </c>
      <c r="BN404" s="3" t="s">
        <v>200</v>
      </c>
      <c r="BO404" s="3" t="s">
        <v>373</v>
      </c>
      <c r="BP404" s="3" t="s">
        <v>143</v>
      </c>
      <c r="BQ404" s="3" t="s">
        <v>1188</v>
      </c>
      <c r="BR404" s="3" t="s">
        <v>5784</v>
      </c>
      <c r="BS404" s="3" t="s">
        <v>241</v>
      </c>
      <c r="BT404" s="3" t="s">
        <v>10034</v>
      </c>
      <c r="BU404" s="3" t="s">
        <v>10034</v>
      </c>
      <c r="BV404" s="3" t="s">
        <v>135</v>
      </c>
      <c r="BW404" s="3" t="s">
        <v>135</v>
      </c>
      <c r="BX404" s="3" t="s">
        <v>135</v>
      </c>
      <c r="BY404" s="3" t="s">
        <v>148</v>
      </c>
      <c r="BZ404" s="3" t="s">
        <v>2774</v>
      </c>
      <c r="CA404" s="3" t="s">
        <v>2415</v>
      </c>
      <c r="CB404" s="3" t="s">
        <v>143</v>
      </c>
      <c r="CC404" s="3" t="s">
        <v>143</v>
      </c>
      <c r="CD404" s="3" t="s">
        <v>143</v>
      </c>
      <c r="CE404" s="3" t="s">
        <v>143</v>
      </c>
      <c r="CF404" s="3" t="s">
        <v>9220</v>
      </c>
      <c r="CG404" s="3" t="s">
        <v>2261</v>
      </c>
      <c r="CH404" s="3" t="s">
        <v>143</v>
      </c>
      <c r="CI404" s="3" t="s">
        <v>143</v>
      </c>
      <c r="CJ404" s="3" t="s">
        <v>5272</v>
      </c>
      <c r="CK404" s="3" t="s">
        <v>143</v>
      </c>
      <c r="CL404" s="3" t="s">
        <v>143</v>
      </c>
      <c r="CM404" s="3" t="s">
        <v>143</v>
      </c>
      <c r="CN404" s="3" t="s">
        <v>143</v>
      </c>
      <c r="CO404" s="3" t="s">
        <v>143</v>
      </c>
      <c r="CP404" s="3" t="s">
        <v>143</v>
      </c>
      <c r="CQ404" s="3" t="s">
        <v>143</v>
      </c>
      <c r="CR404" s="3" t="s">
        <v>143</v>
      </c>
      <c r="CS404" s="3" t="s">
        <v>1</v>
      </c>
      <c r="CT404" s="3" t="s">
        <v>143</v>
      </c>
      <c r="CU404" s="3" t="s">
        <v>1</v>
      </c>
      <c r="CV404" s="3" t="s">
        <v>2092</v>
      </c>
      <c r="CW404" s="3" t="s">
        <v>2092</v>
      </c>
      <c r="CX404" s="3" t="s">
        <v>374</v>
      </c>
      <c r="CY404" s="3" t="s">
        <v>166</v>
      </c>
      <c r="CZ404" s="3" t="s">
        <v>136</v>
      </c>
      <c r="DA404" s="3" t="s">
        <v>2007</v>
      </c>
      <c r="DB404" s="3" t="s">
        <v>143</v>
      </c>
      <c r="DC404" s="3" t="s">
        <v>143</v>
      </c>
      <c r="DD404" s="3" t="s">
        <v>373</v>
      </c>
      <c r="DE404" s="3" t="s">
        <v>5904</v>
      </c>
      <c r="DF404" s="3" t="s">
        <v>781</v>
      </c>
      <c r="DG404" s="3" t="s">
        <v>143</v>
      </c>
      <c r="DH404" s="3" t="s">
        <v>143</v>
      </c>
      <c r="DI404" s="3" t="s">
        <v>143</v>
      </c>
      <c r="DK404" s="3"/>
    </row>
    <row r="405" spans="1:115" hidden="1" x14ac:dyDescent="0.2">
      <c r="A405" s="73">
        <v>45413</v>
      </c>
      <c r="B405" s="3" t="s">
        <v>24</v>
      </c>
      <c r="C405" s="98">
        <v>135676</v>
      </c>
      <c r="D405" s="6" t="s">
        <v>10037</v>
      </c>
      <c r="E405" s="3" t="s">
        <v>164</v>
      </c>
      <c r="F405" s="7">
        <v>45432</v>
      </c>
      <c r="G405" s="3" t="s">
        <v>165</v>
      </c>
      <c r="H405" s="3" t="s">
        <v>166</v>
      </c>
      <c r="I405" s="8">
        <f>J405</f>
        <v>54</v>
      </c>
      <c r="J405" s="4">
        <v>54</v>
      </c>
      <c r="K405" s="71">
        <f t="shared" si="36"/>
        <v>2.5124330541275784E-3</v>
      </c>
      <c r="L405" s="3" t="s">
        <v>908</v>
      </c>
      <c r="M405" s="3" t="s">
        <v>7145</v>
      </c>
      <c r="N405" s="3" t="s">
        <v>960</v>
      </c>
      <c r="O405" s="3" t="s">
        <v>203</v>
      </c>
      <c r="P405" s="6" t="s">
        <v>10038</v>
      </c>
      <c r="Q405" s="3" t="s">
        <v>170</v>
      </c>
      <c r="R405" s="3" t="s">
        <v>10039</v>
      </c>
      <c r="S405" s="3" t="s">
        <v>9672</v>
      </c>
      <c r="T405" s="3" t="s">
        <v>135</v>
      </c>
      <c r="U405" s="3" t="s">
        <v>135</v>
      </c>
      <c r="V405" s="3" t="s">
        <v>136</v>
      </c>
      <c r="W405" s="3" t="s">
        <v>137</v>
      </c>
      <c r="X405" s="3" t="s">
        <v>173</v>
      </c>
      <c r="Y405" s="3" t="s">
        <v>10040</v>
      </c>
      <c r="Z405" s="3" t="s">
        <v>10041</v>
      </c>
      <c r="AA405" s="3" t="s">
        <v>139</v>
      </c>
      <c r="AB405" s="3" t="s">
        <v>323</v>
      </c>
      <c r="AC405" s="3" t="s">
        <v>5272</v>
      </c>
      <c r="AD405" s="3" t="s">
        <v>143</v>
      </c>
      <c r="AE405" s="3" t="s">
        <v>5272</v>
      </c>
      <c r="AF405" s="3" t="s">
        <v>143</v>
      </c>
      <c r="AG405" s="3" t="s">
        <v>235</v>
      </c>
      <c r="AH405" s="3" t="s">
        <v>141</v>
      </c>
      <c r="AI405" s="3" t="s">
        <v>143</v>
      </c>
      <c r="AJ405" s="3" t="s">
        <v>143</v>
      </c>
      <c r="AK405" s="3" t="s">
        <v>207</v>
      </c>
      <c r="AL405" s="3" t="s">
        <v>9680</v>
      </c>
      <c r="AM405" s="3" t="s">
        <v>9676</v>
      </c>
      <c r="AN405" s="3" t="s">
        <v>143</v>
      </c>
      <c r="AO405" s="3" t="s">
        <v>208</v>
      </c>
      <c r="AP405" s="3" t="s">
        <v>209</v>
      </c>
      <c r="AQ405" s="3" t="s">
        <v>210</v>
      </c>
      <c r="AR405" s="3" t="s">
        <v>178</v>
      </c>
      <c r="AS405" s="3" t="s">
        <v>179</v>
      </c>
      <c r="AT405" s="3" t="s">
        <v>211</v>
      </c>
      <c r="AU405" s="3" t="s">
        <v>212</v>
      </c>
      <c r="AV405" s="3" t="s">
        <v>145</v>
      </c>
      <c r="AW405" s="3" t="s">
        <v>146</v>
      </c>
      <c r="AX405" s="3" t="s">
        <v>972</v>
      </c>
      <c r="AY405" s="3" t="s">
        <v>148</v>
      </c>
      <c r="AZ405" s="3" t="s">
        <v>139</v>
      </c>
      <c r="BA405" s="3" t="s">
        <v>149</v>
      </c>
      <c r="BB405" s="3" t="s">
        <v>150</v>
      </c>
      <c r="BC405" s="3" t="s">
        <v>156</v>
      </c>
      <c r="BD405" s="3" t="s">
        <v>157</v>
      </c>
      <c r="BE405" s="3" t="s">
        <v>303</v>
      </c>
      <c r="BF405" s="3" t="s">
        <v>10041</v>
      </c>
      <c r="BG405" s="3" t="s">
        <v>5272</v>
      </c>
      <c r="BH405" s="3" t="s">
        <v>143</v>
      </c>
      <c r="BI405" s="3" t="s">
        <v>143</v>
      </c>
      <c r="BJ405" s="3" t="s">
        <v>143</v>
      </c>
      <c r="BK405" s="3" t="s">
        <v>136</v>
      </c>
      <c r="BL405" s="3" t="s">
        <v>143</v>
      </c>
      <c r="BM405" s="3" t="s">
        <v>160</v>
      </c>
      <c r="BN405" s="3" t="s">
        <v>143</v>
      </c>
      <c r="BO405" s="3" t="s">
        <v>143</v>
      </c>
      <c r="BP405" s="3" t="s">
        <v>143</v>
      </c>
      <c r="BQ405" s="3" t="s">
        <v>10042</v>
      </c>
      <c r="BR405" s="3" t="s">
        <v>5352</v>
      </c>
      <c r="BS405" s="3" t="s">
        <v>162</v>
      </c>
      <c r="BT405" s="3" t="s">
        <v>9676</v>
      </c>
      <c r="BU405" s="3" t="s">
        <v>9676</v>
      </c>
      <c r="BV405" s="3" t="s">
        <v>135</v>
      </c>
      <c r="BW405" s="3" t="s">
        <v>135</v>
      </c>
      <c r="BX405" s="3" t="s">
        <v>135</v>
      </c>
      <c r="BY405" s="3" t="s">
        <v>148</v>
      </c>
      <c r="BZ405" s="3" t="s">
        <v>4858</v>
      </c>
      <c r="CA405" s="3" t="s">
        <v>174</v>
      </c>
      <c r="CB405" s="3" t="s">
        <v>143</v>
      </c>
      <c r="CC405" s="3" t="s">
        <v>143</v>
      </c>
      <c r="CD405" s="3" t="s">
        <v>143</v>
      </c>
      <c r="CE405" s="3" t="s">
        <v>143</v>
      </c>
      <c r="CF405" s="3" t="s">
        <v>2261</v>
      </c>
      <c r="CG405" s="3" t="s">
        <v>143</v>
      </c>
      <c r="CH405" s="3" t="s">
        <v>143</v>
      </c>
      <c r="CI405" s="3" t="s">
        <v>143</v>
      </c>
      <c r="CJ405" s="3" t="s">
        <v>5272</v>
      </c>
      <c r="CK405" s="3" t="s">
        <v>143</v>
      </c>
      <c r="CL405" s="3" t="s">
        <v>143</v>
      </c>
      <c r="CM405" s="3" t="s">
        <v>143</v>
      </c>
      <c r="CN405" s="3" t="s">
        <v>143</v>
      </c>
      <c r="CO405" s="3" t="s">
        <v>143</v>
      </c>
      <c r="CP405" s="3" t="s">
        <v>143</v>
      </c>
      <c r="CQ405" s="3" t="s">
        <v>143</v>
      </c>
      <c r="CR405" s="3" t="s">
        <v>143</v>
      </c>
      <c r="CS405" s="3" t="s">
        <v>1</v>
      </c>
      <c r="CT405" s="3" t="s">
        <v>143</v>
      </c>
      <c r="CU405" s="3" t="s">
        <v>1</v>
      </c>
      <c r="CV405" s="3" t="s">
        <v>1985</v>
      </c>
      <c r="CW405" s="3" t="s">
        <v>143</v>
      </c>
      <c r="CX405" s="3" t="s">
        <v>908</v>
      </c>
      <c r="CY405" s="3" t="s">
        <v>166</v>
      </c>
      <c r="CZ405" s="3" t="s">
        <v>136</v>
      </c>
      <c r="DA405" s="3" t="s">
        <v>1989</v>
      </c>
      <c r="DB405" s="3" t="s">
        <v>143</v>
      </c>
      <c r="DC405" s="3" t="s">
        <v>143</v>
      </c>
      <c r="DD405" s="3" t="s">
        <v>164</v>
      </c>
      <c r="DE405" s="3" t="s">
        <v>5904</v>
      </c>
      <c r="DF405" s="3" t="s">
        <v>5997</v>
      </c>
      <c r="DG405" s="3" t="s">
        <v>143</v>
      </c>
      <c r="DH405" s="3" t="s">
        <v>143</v>
      </c>
      <c r="DI405" s="3" t="s">
        <v>143</v>
      </c>
      <c r="DK405" s="3"/>
    </row>
    <row r="406" spans="1:115" hidden="1" x14ac:dyDescent="0.2">
      <c r="A406" s="73">
        <v>45413</v>
      </c>
      <c r="B406" s="3" t="s">
        <v>15606</v>
      </c>
      <c r="C406" s="5">
        <v>135794</v>
      </c>
      <c r="D406" s="6" t="s">
        <v>9681</v>
      </c>
      <c r="E406" s="3" t="s">
        <v>164</v>
      </c>
      <c r="F406" s="7">
        <v>45428</v>
      </c>
      <c r="G406" s="3" t="s">
        <v>165</v>
      </c>
      <c r="H406" s="3" t="s">
        <v>166</v>
      </c>
      <c r="I406" s="4">
        <v>195</v>
      </c>
      <c r="J406" s="4">
        <v>195</v>
      </c>
      <c r="K406" s="71">
        <f t="shared" si="36"/>
        <v>9.072674917682922E-3</v>
      </c>
      <c r="L406" s="3" t="s">
        <v>316</v>
      </c>
      <c r="M406" s="3" t="s">
        <v>7145</v>
      </c>
      <c r="N406" s="3" t="s">
        <v>960</v>
      </c>
      <c r="O406" s="3" t="s">
        <v>540</v>
      </c>
      <c r="P406" s="6" t="s">
        <v>6896</v>
      </c>
      <c r="Q406" s="3" t="s">
        <v>170</v>
      </c>
      <c r="R406" s="3" t="s">
        <v>10043</v>
      </c>
      <c r="S406" s="3" t="s">
        <v>10044</v>
      </c>
      <c r="T406" s="3" t="s">
        <v>135</v>
      </c>
      <c r="U406" s="3" t="s">
        <v>135</v>
      </c>
      <c r="V406" s="3" t="s">
        <v>136</v>
      </c>
      <c r="W406" s="3" t="s">
        <v>137</v>
      </c>
      <c r="X406" s="3" t="s">
        <v>322</v>
      </c>
      <c r="Y406" s="3" t="s">
        <v>10045</v>
      </c>
      <c r="Z406" s="3" t="s">
        <v>10046</v>
      </c>
      <c r="AA406" s="3" t="s">
        <v>139</v>
      </c>
      <c r="AB406" s="3" t="s">
        <v>323</v>
      </c>
      <c r="AC406" s="3" t="s">
        <v>5272</v>
      </c>
      <c r="AD406" s="3" t="s">
        <v>143</v>
      </c>
      <c r="AE406" s="3" t="s">
        <v>10047</v>
      </c>
      <c r="AF406" s="3" t="s">
        <v>143</v>
      </c>
      <c r="AG406" s="3" t="s">
        <v>235</v>
      </c>
      <c r="AH406" s="3" t="s">
        <v>141</v>
      </c>
      <c r="AI406" s="3" t="s">
        <v>143</v>
      </c>
      <c r="AJ406" s="3" t="s">
        <v>10047</v>
      </c>
      <c r="AK406" s="3" t="s">
        <v>207</v>
      </c>
      <c r="AL406" s="3" t="s">
        <v>143</v>
      </c>
      <c r="AM406" s="3" t="s">
        <v>10047</v>
      </c>
      <c r="AN406" s="3" t="s">
        <v>174</v>
      </c>
      <c r="AO406" s="3" t="s">
        <v>544</v>
      </c>
      <c r="AP406" s="3" t="s">
        <v>325</v>
      </c>
      <c r="AQ406" s="3" t="s">
        <v>545</v>
      </c>
      <c r="AR406" s="3" t="s">
        <v>178</v>
      </c>
      <c r="AS406" s="3" t="s">
        <v>179</v>
      </c>
      <c r="AT406" s="3" t="s">
        <v>327</v>
      </c>
      <c r="AU406" s="3" t="s">
        <v>328</v>
      </c>
      <c r="AV406" s="3" t="s">
        <v>145</v>
      </c>
      <c r="AW406" s="3" t="s">
        <v>146</v>
      </c>
      <c r="AX406" s="3" t="s">
        <v>972</v>
      </c>
      <c r="AY406" s="3" t="s">
        <v>148</v>
      </c>
      <c r="AZ406" s="3" t="s">
        <v>139</v>
      </c>
      <c r="BA406" s="3" t="s">
        <v>149</v>
      </c>
      <c r="BB406" s="3" t="s">
        <v>150</v>
      </c>
      <c r="BC406" s="3" t="s">
        <v>156</v>
      </c>
      <c r="BD406" s="3" t="s">
        <v>157</v>
      </c>
      <c r="BE406" s="3" t="s">
        <v>303</v>
      </c>
      <c r="BF406" s="3" t="s">
        <v>10046</v>
      </c>
      <c r="BG406" s="3" t="s">
        <v>5272</v>
      </c>
      <c r="BH406" s="3" t="s">
        <v>170</v>
      </c>
      <c r="BI406" s="3" t="s">
        <v>10048</v>
      </c>
      <c r="BJ406" s="3" t="s">
        <v>143</v>
      </c>
      <c r="BK406" s="3" t="s">
        <v>136</v>
      </c>
      <c r="BL406" s="3" t="s">
        <v>143</v>
      </c>
      <c r="BM406" s="3" t="s">
        <v>160</v>
      </c>
      <c r="BN406" s="3" t="s">
        <v>160</v>
      </c>
      <c r="BO406" s="3" t="s">
        <v>143</v>
      </c>
      <c r="BP406" s="3" t="s">
        <v>143</v>
      </c>
      <c r="BQ406" s="3" t="s">
        <v>10049</v>
      </c>
      <c r="BR406" s="3" t="s">
        <v>5352</v>
      </c>
      <c r="BS406" s="3" t="s">
        <v>162</v>
      </c>
      <c r="BT406" s="3" t="s">
        <v>10047</v>
      </c>
      <c r="BU406" s="3" t="s">
        <v>10047</v>
      </c>
      <c r="BV406" s="3" t="s">
        <v>135</v>
      </c>
      <c r="BW406" s="3" t="s">
        <v>135</v>
      </c>
      <c r="BX406" s="3" t="s">
        <v>135</v>
      </c>
      <c r="BY406" s="3" t="s">
        <v>148</v>
      </c>
      <c r="BZ406" s="3" t="s">
        <v>10050</v>
      </c>
      <c r="CA406" s="3" t="s">
        <v>174</v>
      </c>
      <c r="CB406" s="3" t="s">
        <v>143</v>
      </c>
      <c r="CC406" s="3" t="s">
        <v>143</v>
      </c>
      <c r="CD406" s="3" t="s">
        <v>143</v>
      </c>
      <c r="CE406" s="3" t="s">
        <v>10051</v>
      </c>
      <c r="CF406" s="3" t="s">
        <v>2261</v>
      </c>
      <c r="CG406" s="3" t="s">
        <v>2261</v>
      </c>
      <c r="CH406" s="3" t="s">
        <v>143</v>
      </c>
      <c r="CI406" s="3" t="s">
        <v>10047</v>
      </c>
      <c r="CJ406" s="3" t="s">
        <v>10047</v>
      </c>
      <c r="CK406" s="3" t="s">
        <v>174</v>
      </c>
      <c r="CL406" s="3" t="s">
        <v>2261</v>
      </c>
      <c r="CM406" s="3" t="s">
        <v>143</v>
      </c>
      <c r="CN406" s="3" t="s">
        <v>143</v>
      </c>
      <c r="CO406" s="3" t="s">
        <v>8814</v>
      </c>
      <c r="CP406" s="3" t="s">
        <v>143</v>
      </c>
      <c r="CQ406" s="3" t="s">
        <v>143</v>
      </c>
      <c r="CR406" s="3" t="s">
        <v>143</v>
      </c>
      <c r="CS406" s="3" t="s">
        <v>1</v>
      </c>
      <c r="CT406" s="3" t="s">
        <v>143</v>
      </c>
      <c r="CU406" s="3" t="s">
        <v>1</v>
      </c>
      <c r="CV406" s="3" t="s">
        <v>1985</v>
      </c>
      <c r="CW406" s="3" t="s">
        <v>1985</v>
      </c>
      <c r="CX406" s="3" t="s">
        <v>316</v>
      </c>
      <c r="CY406" s="3" t="s">
        <v>166</v>
      </c>
      <c r="CZ406" s="3" t="s">
        <v>136</v>
      </c>
      <c r="DA406" s="3" t="s">
        <v>1989</v>
      </c>
      <c r="DB406" s="3" t="s">
        <v>143</v>
      </c>
      <c r="DC406" s="3" t="s">
        <v>143</v>
      </c>
      <c r="DD406" s="3" t="s">
        <v>164</v>
      </c>
      <c r="DE406" s="3" t="s">
        <v>5904</v>
      </c>
      <c r="DF406" s="3" t="s">
        <v>781</v>
      </c>
      <c r="DG406" s="3" t="s">
        <v>143</v>
      </c>
      <c r="DH406" s="3" t="s">
        <v>8815</v>
      </c>
      <c r="DI406" s="3" t="s">
        <v>143</v>
      </c>
      <c r="DK406" s="3"/>
    </row>
    <row r="407" spans="1:115" hidden="1" x14ac:dyDescent="0.2">
      <c r="A407" s="73">
        <v>45413</v>
      </c>
      <c r="B407" s="3" t="s">
        <v>15606</v>
      </c>
      <c r="C407" s="5">
        <v>135800</v>
      </c>
      <c r="D407" s="6" t="s">
        <v>9681</v>
      </c>
      <c r="E407" s="3" t="s">
        <v>164</v>
      </c>
      <c r="F407" s="7">
        <v>45428</v>
      </c>
      <c r="G407" s="3" t="s">
        <v>165</v>
      </c>
      <c r="H407" s="3" t="s">
        <v>166</v>
      </c>
      <c r="I407" s="4">
        <v>64</v>
      </c>
      <c r="J407" s="4">
        <v>64</v>
      </c>
      <c r="K407" s="71">
        <f t="shared" si="36"/>
        <v>2.9776984345215745E-3</v>
      </c>
      <c r="L407" s="3" t="s">
        <v>316</v>
      </c>
      <c r="M407" s="3" t="s">
        <v>7145</v>
      </c>
      <c r="N407" s="3" t="s">
        <v>1070</v>
      </c>
      <c r="O407" s="3" t="s">
        <v>540</v>
      </c>
      <c r="P407" s="6" t="s">
        <v>6896</v>
      </c>
      <c r="Q407" s="3" t="s">
        <v>170</v>
      </c>
      <c r="R407" s="3" t="s">
        <v>10052</v>
      </c>
      <c r="S407" s="3" t="s">
        <v>10053</v>
      </c>
      <c r="T407" s="3" t="s">
        <v>135</v>
      </c>
      <c r="U407" s="3" t="s">
        <v>135</v>
      </c>
      <c r="V407" s="3" t="s">
        <v>136</v>
      </c>
      <c r="W407" s="3" t="s">
        <v>137</v>
      </c>
      <c r="X407" s="3" t="s">
        <v>322</v>
      </c>
      <c r="Y407" s="3" t="s">
        <v>10054</v>
      </c>
      <c r="Z407" s="3" t="s">
        <v>10055</v>
      </c>
      <c r="AA407" s="3" t="s">
        <v>139</v>
      </c>
      <c r="AB407" s="3" t="s">
        <v>323</v>
      </c>
      <c r="AC407" s="3" t="s">
        <v>5272</v>
      </c>
      <c r="AD407" s="3" t="s">
        <v>143</v>
      </c>
      <c r="AE407" s="3" t="s">
        <v>10056</v>
      </c>
      <c r="AF407" s="3" t="s">
        <v>143</v>
      </c>
      <c r="AG407" s="3" t="s">
        <v>235</v>
      </c>
      <c r="AH407" s="3" t="s">
        <v>141</v>
      </c>
      <c r="AI407" s="3" t="s">
        <v>143</v>
      </c>
      <c r="AJ407" s="3" t="s">
        <v>10056</v>
      </c>
      <c r="AK407" s="3" t="s">
        <v>207</v>
      </c>
      <c r="AL407" s="3" t="s">
        <v>143</v>
      </c>
      <c r="AM407" s="3" t="s">
        <v>10056</v>
      </c>
      <c r="AN407" s="3" t="s">
        <v>174</v>
      </c>
      <c r="AO407" s="3" t="s">
        <v>544</v>
      </c>
      <c r="AP407" s="3" t="s">
        <v>325</v>
      </c>
      <c r="AQ407" s="3" t="s">
        <v>545</v>
      </c>
      <c r="AR407" s="3" t="s">
        <v>178</v>
      </c>
      <c r="AS407" s="3" t="s">
        <v>179</v>
      </c>
      <c r="AT407" s="3" t="s">
        <v>327</v>
      </c>
      <c r="AU407" s="3" t="s">
        <v>328</v>
      </c>
      <c r="AV407" s="3" t="s">
        <v>1079</v>
      </c>
      <c r="AW407" s="3" t="s">
        <v>1080</v>
      </c>
      <c r="AX407" s="3" t="s">
        <v>1081</v>
      </c>
      <c r="AY407" s="3" t="s">
        <v>148</v>
      </c>
      <c r="AZ407" s="3" t="s">
        <v>139</v>
      </c>
      <c r="BA407" s="3" t="s">
        <v>148</v>
      </c>
      <c r="BB407" s="3" t="s">
        <v>150</v>
      </c>
      <c r="BC407" s="3" t="s">
        <v>156</v>
      </c>
      <c r="BD407" s="3" t="s">
        <v>157</v>
      </c>
      <c r="BE407" s="3" t="s">
        <v>303</v>
      </c>
      <c r="BF407" s="3" t="s">
        <v>10055</v>
      </c>
      <c r="BG407" s="3" t="s">
        <v>5272</v>
      </c>
      <c r="BH407" s="3" t="s">
        <v>143</v>
      </c>
      <c r="BI407" s="3" t="s">
        <v>10057</v>
      </c>
      <c r="BJ407" s="3" t="s">
        <v>143</v>
      </c>
      <c r="BK407" s="3" t="s">
        <v>136</v>
      </c>
      <c r="BL407" s="3" t="s">
        <v>143</v>
      </c>
      <c r="BM407" s="3" t="s">
        <v>160</v>
      </c>
      <c r="BN407" s="3" t="s">
        <v>160</v>
      </c>
      <c r="BO407" s="3" t="s">
        <v>143</v>
      </c>
      <c r="BP407" s="3" t="s">
        <v>143</v>
      </c>
      <c r="BQ407" s="3" t="s">
        <v>6855</v>
      </c>
      <c r="BR407" s="3" t="s">
        <v>5352</v>
      </c>
      <c r="BS407" s="3" t="s">
        <v>162</v>
      </c>
      <c r="BT407" s="3" t="s">
        <v>10056</v>
      </c>
      <c r="BU407" s="3" t="s">
        <v>10056</v>
      </c>
      <c r="BV407" s="3" t="s">
        <v>135</v>
      </c>
      <c r="BW407" s="3" t="s">
        <v>135</v>
      </c>
      <c r="BX407" s="3" t="s">
        <v>135</v>
      </c>
      <c r="BY407" s="3" t="s">
        <v>148</v>
      </c>
      <c r="BZ407" s="3" t="s">
        <v>10050</v>
      </c>
      <c r="CA407" s="3" t="s">
        <v>174</v>
      </c>
      <c r="CB407" s="3" t="s">
        <v>143</v>
      </c>
      <c r="CC407" s="3" t="s">
        <v>143</v>
      </c>
      <c r="CD407" s="3" t="s">
        <v>143</v>
      </c>
      <c r="CE407" s="3" t="s">
        <v>10058</v>
      </c>
      <c r="CF407" s="3" t="s">
        <v>2261</v>
      </c>
      <c r="CG407" s="3" t="s">
        <v>2261</v>
      </c>
      <c r="CH407" s="3" t="s">
        <v>143</v>
      </c>
      <c r="CI407" s="3" t="s">
        <v>143</v>
      </c>
      <c r="CJ407" s="3" t="s">
        <v>5272</v>
      </c>
      <c r="CK407" s="3" t="s">
        <v>143</v>
      </c>
      <c r="CL407" s="3" t="s">
        <v>143</v>
      </c>
      <c r="CM407" s="3" t="s">
        <v>143</v>
      </c>
      <c r="CN407" s="3" t="s">
        <v>143</v>
      </c>
      <c r="CO407" s="3" t="s">
        <v>8814</v>
      </c>
      <c r="CP407" s="3" t="s">
        <v>143</v>
      </c>
      <c r="CQ407" s="3" t="s">
        <v>143</v>
      </c>
      <c r="CR407" s="3" t="s">
        <v>143</v>
      </c>
      <c r="CS407" s="3" t="s">
        <v>1</v>
      </c>
      <c r="CT407" s="3" t="s">
        <v>143</v>
      </c>
      <c r="CU407" s="3" t="s">
        <v>1</v>
      </c>
      <c r="CV407" s="3" t="s">
        <v>1985</v>
      </c>
      <c r="CW407" s="3" t="s">
        <v>1985</v>
      </c>
      <c r="CX407" s="3" t="s">
        <v>316</v>
      </c>
      <c r="CY407" s="3" t="s">
        <v>166</v>
      </c>
      <c r="CZ407" s="3" t="s">
        <v>136</v>
      </c>
      <c r="DA407" s="3" t="s">
        <v>1989</v>
      </c>
      <c r="DB407" s="3" t="s">
        <v>143</v>
      </c>
      <c r="DC407" s="3" t="s">
        <v>143</v>
      </c>
      <c r="DD407" s="3" t="s">
        <v>164</v>
      </c>
      <c r="DE407" s="3" t="s">
        <v>5904</v>
      </c>
      <c r="DF407" s="3" t="s">
        <v>781</v>
      </c>
      <c r="DG407" s="3" t="s">
        <v>143</v>
      </c>
      <c r="DH407" s="3" t="s">
        <v>8815</v>
      </c>
      <c r="DI407" s="3" t="s">
        <v>143</v>
      </c>
      <c r="DK407" s="3"/>
    </row>
    <row r="408" spans="1:115" hidden="1" x14ac:dyDescent="0.2">
      <c r="A408" s="73">
        <v>45413</v>
      </c>
      <c r="B408" s="3" t="s">
        <v>15606</v>
      </c>
      <c r="C408" s="5">
        <v>135813</v>
      </c>
      <c r="D408" s="6" t="s">
        <v>9726</v>
      </c>
      <c r="E408" s="3" t="s">
        <v>164</v>
      </c>
      <c r="F408" s="7">
        <v>45428</v>
      </c>
      <c r="G408" s="3" t="s">
        <v>165</v>
      </c>
      <c r="H408" s="3" t="s">
        <v>166</v>
      </c>
      <c r="I408" s="4">
        <v>172</v>
      </c>
      <c r="J408" s="4">
        <v>172</v>
      </c>
      <c r="K408" s="71">
        <f t="shared" si="36"/>
        <v>8.0025645427767318E-3</v>
      </c>
      <c r="L408" s="3" t="s">
        <v>316</v>
      </c>
      <c r="M408" s="3" t="s">
        <v>7145</v>
      </c>
      <c r="N408" s="3" t="s">
        <v>1070</v>
      </c>
      <c r="O408" s="3" t="s">
        <v>10059</v>
      </c>
      <c r="P408" s="6" t="s">
        <v>7983</v>
      </c>
      <c r="Q408" s="3" t="s">
        <v>170</v>
      </c>
      <c r="R408" s="3" t="s">
        <v>10060</v>
      </c>
      <c r="S408" s="3" t="s">
        <v>10061</v>
      </c>
      <c r="T408" s="3" t="s">
        <v>135</v>
      </c>
      <c r="U408" s="3" t="s">
        <v>135</v>
      </c>
      <c r="V408" s="3" t="s">
        <v>136</v>
      </c>
      <c r="W408" s="3" t="s">
        <v>137</v>
      </c>
      <c r="X408" s="3" t="s">
        <v>322</v>
      </c>
      <c r="Y408" s="3" t="s">
        <v>10062</v>
      </c>
      <c r="Z408" s="3" t="s">
        <v>10063</v>
      </c>
      <c r="AA408" s="3" t="s">
        <v>139</v>
      </c>
      <c r="AB408" s="3" t="s">
        <v>323</v>
      </c>
      <c r="AC408" s="3" t="s">
        <v>5272</v>
      </c>
      <c r="AD408" s="3" t="s">
        <v>143</v>
      </c>
      <c r="AE408" s="3" t="s">
        <v>10005</v>
      </c>
      <c r="AF408" s="3" t="s">
        <v>143</v>
      </c>
      <c r="AG408" s="3" t="s">
        <v>235</v>
      </c>
      <c r="AH408" s="3" t="s">
        <v>141</v>
      </c>
      <c r="AI408" s="3" t="s">
        <v>143</v>
      </c>
      <c r="AJ408" s="3" t="s">
        <v>10005</v>
      </c>
      <c r="AK408" s="3" t="s">
        <v>207</v>
      </c>
      <c r="AL408" s="3" t="s">
        <v>143</v>
      </c>
      <c r="AM408" s="3" t="s">
        <v>10005</v>
      </c>
      <c r="AN408" s="3" t="s">
        <v>174</v>
      </c>
      <c r="AO408" s="3" t="s">
        <v>10064</v>
      </c>
      <c r="AP408" s="3" t="s">
        <v>10065</v>
      </c>
      <c r="AQ408" s="3" t="s">
        <v>10066</v>
      </c>
      <c r="AR408" s="3" t="s">
        <v>178</v>
      </c>
      <c r="AS408" s="3" t="s">
        <v>179</v>
      </c>
      <c r="AT408" s="3" t="s">
        <v>403</v>
      </c>
      <c r="AU408" s="3" t="s">
        <v>10067</v>
      </c>
      <c r="AV408" s="3" t="s">
        <v>1079</v>
      </c>
      <c r="AW408" s="3" t="s">
        <v>1080</v>
      </c>
      <c r="AX408" s="3" t="s">
        <v>1081</v>
      </c>
      <c r="AY408" s="3" t="s">
        <v>148</v>
      </c>
      <c r="AZ408" s="3" t="s">
        <v>139</v>
      </c>
      <c r="BA408" s="3" t="s">
        <v>148</v>
      </c>
      <c r="BB408" s="3" t="s">
        <v>150</v>
      </c>
      <c r="BC408" s="3" t="s">
        <v>156</v>
      </c>
      <c r="BD408" s="3" t="s">
        <v>157</v>
      </c>
      <c r="BE408" s="3" t="s">
        <v>303</v>
      </c>
      <c r="BF408" s="3" t="s">
        <v>10063</v>
      </c>
      <c r="BG408" s="3" t="s">
        <v>5272</v>
      </c>
      <c r="BH408" s="3" t="s">
        <v>143</v>
      </c>
      <c r="BI408" s="3" t="s">
        <v>10068</v>
      </c>
      <c r="BJ408" s="3" t="s">
        <v>143</v>
      </c>
      <c r="BK408" s="3" t="s">
        <v>136</v>
      </c>
      <c r="BL408" s="3" t="s">
        <v>143</v>
      </c>
      <c r="BM408" s="3" t="s">
        <v>160</v>
      </c>
      <c r="BN408" s="3" t="s">
        <v>160</v>
      </c>
      <c r="BO408" s="3" t="s">
        <v>143</v>
      </c>
      <c r="BP408" s="3" t="s">
        <v>143</v>
      </c>
      <c r="BQ408" s="3" t="s">
        <v>240</v>
      </c>
      <c r="BR408" s="3" t="s">
        <v>5352</v>
      </c>
      <c r="BS408" s="3" t="s">
        <v>162</v>
      </c>
      <c r="BT408" s="3" t="s">
        <v>10005</v>
      </c>
      <c r="BU408" s="3" t="s">
        <v>10005</v>
      </c>
      <c r="BV408" s="3" t="s">
        <v>135</v>
      </c>
      <c r="BW408" s="3" t="s">
        <v>135</v>
      </c>
      <c r="BX408" s="3" t="s">
        <v>135</v>
      </c>
      <c r="BY408" s="3" t="s">
        <v>148</v>
      </c>
      <c r="BZ408" s="3" t="s">
        <v>1653</v>
      </c>
      <c r="CA408" s="3" t="s">
        <v>174</v>
      </c>
      <c r="CB408" s="3" t="s">
        <v>143</v>
      </c>
      <c r="CC408" s="3" t="s">
        <v>143</v>
      </c>
      <c r="CD408" s="3" t="s">
        <v>143</v>
      </c>
      <c r="CE408" s="3" t="s">
        <v>10069</v>
      </c>
      <c r="CF408" s="3" t="s">
        <v>2261</v>
      </c>
      <c r="CG408" s="3" t="s">
        <v>2261</v>
      </c>
      <c r="CH408" s="3" t="s">
        <v>143</v>
      </c>
      <c r="CI408" s="3" t="s">
        <v>143</v>
      </c>
      <c r="CJ408" s="3" t="s">
        <v>5272</v>
      </c>
      <c r="CK408" s="3" t="s">
        <v>174</v>
      </c>
      <c r="CL408" s="3" t="s">
        <v>2261</v>
      </c>
      <c r="CM408" s="3" t="s">
        <v>143</v>
      </c>
      <c r="CN408" s="3" t="s">
        <v>143</v>
      </c>
      <c r="CO408" s="3" t="s">
        <v>10070</v>
      </c>
      <c r="CP408" s="3" t="s">
        <v>143</v>
      </c>
      <c r="CQ408" s="3" t="s">
        <v>143</v>
      </c>
      <c r="CR408" s="3" t="s">
        <v>143</v>
      </c>
      <c r="CS408" s="3" t="s">
        <v>1</v>
      </c>
      <c r="CT408" s="3" t="s">
        <v>143</v>
      </c>
      <c r="CU408" s="3" t="s">
        <v>1</v>
      </c>
      <c r="CV408" s="3" t="s">
        <v>1985</v>
      </c>
      <c r="CW408" s="3" t="s">
        <v>1985</v>
      </c>
      <c r="CX408" s="3" t="s">
        <v>316</v>
      </c>
      <c r="CY408" s="3" t="s">
        <v>166</v>
      </c>
      <c r="CZ408" s="3" t="s">
        <v>136</v>
      </c>
      <c r="DA408" s="3" t="s">
        <v>1986</v>
      </c>
      <c r="DB408" s="3" t="s">
        <v>143</v>
      </c>
      <c r="DC408" s="3" t="s">
        <v>143</v>
      </c>
      <c r="DD408" s="3" t="s">
        <v>164</v>
      </c>
      <c r="DE408" s="3" t="s">
        <v>5904</v>
      </c>
      <c r="DF408" s="3" t="s">
        <v>781</v>
      </c>
      <c r="DG408" s="3" t="s">
        <v>143</v>
      </c>
      <c r="DH408" s="3" t="s">
        <v>10071</v>
      </c>
      <c r="DI408" s="3" t="s">
        <v>143</v>
      </c>
      <c r="DK408" s="3"/>
    </row>
    <row r="409" spans="1:115" hidden="1" x14ac:dyDescent="0.2">
      <c r="A409" s="73">
        <v>45413</v>
      </c>
      <c r="B409" s="3" t="s">
        <v>15606</v>
      </c>
      <c r="C409" s="5">
        <v>135838</v>
      </c>
      <c r="D409" s="6" t="s">
        <v>9726</v>
      </c>
      <c r="E409" s="3" t="s">
        <v>125</v>
      </c>
      <c r="F409" s="7">
        <v>45428</v>
      </c>
      <c r="G409" s="3" t="s">
        <v>257</v>
      </c>
      <c r="H409" s="3" t="s">
        <v>166</v>
      </c>
      <c r="I409" s="4">
        <v>200</v>
      </c>
      <c r="J409" s="4">
        <v>200</v>
      </c>
      <c r="K409" s="71">
        <f t="shared" si="36"/>
        <v>9.3053076078799205E-3</v>
      </c>
      <c r="L409" s="3" t="s">
        <v>316</v>
      </c>
      <c r="M409" s="3" t="s">
        <v>7145</v>
      </c>
      <c r="N409" s="3" t="s">
        <v>527</v>
      </c>
      <c r="O409" s="3" t="s">
        <v>10072</v>
      </c>
      <c r="P409" s="6" t="s">
        <v>10073</v>
      </c>
      <c r="Q409" s="3" t="s">
        <v>170</v>
      </c>
      <c r="R409" s="3" t="s">
        <v>10074</v>
      </c>
      <c r="S409" s="3" t="s">
        <v>10075</v>
      </c>
      <c r="T409" s="3" t="s">
        <v>135</v>
      </c>
      <c r="U409" s="3" t="s">
        <v>135</v>
      </c>
      <c r="V409" s="3" t="s">
        <v>136</v>
      </c>
      <c r="W409" s="3" t="s">
        <v>137</v>
      </c>
      <c r="X409" s="3" t="s">
        <v>322</v>
      </c>
      <c r="Y409" s="3" t="s">
        <v>10076</v>
      </c>
      <c r="Z409" s="3" t="s">
        <v>10077</v>
      </c>
      <c r="AA409" s="3" t="s">
        <v>139</v>
      </c>
      <c r="AB409" s="3" t="s">
        <v>140</v>
      </c>
      <c r="AC409" s="3" t="s">
        <v>5272</v>
      </c>
      <c r="AD409" s="3" t="s">
        <v>143</v>
      </c>
      <c r="AE409" s="3" t="s">
        <v>5772</v>
      </c>
      <c r="AF409" s="3" t="s">
        <v>143</v>
      </c>
      <c r="AG409" s="3" t="s">
        <v>5675</v>
      </c>
      <c r="AH409" s="3" t="s">
        <v>265</v>
      </c>
      <c r="AI409" s="3" t="s">
        <v>143</v>
      </c>
      <c r="AJ409" s="3" t="s">
        <v>5772</v>
      </c>
      <c r="AK409" s="3" t="s">
        <v>207</v>
      </c>
      <c r="AL409" s="3" t="s">
        <v>143</v>
      </c>
      <c r="AM409" s="3" t="s">
        <v>5772</v>
      </c>
      <c r="AN409" s="3" t="s">
        <v>174</v>
      </c>
      <c r="AO409" s="3" t="s">
        <v>10078</v>
      </c>
      <c r="AP409" s="3" t="s">
        <v>447</v>
      </c>
      <c r="AQ409" s="3" t="s">
        <v>10079</v>
      </c>
      <c r="AR409" s="3" t="s">
        <v>178</v>
      </c>
      <c r="AS409" s="3" t="s">
        <v>179</v>
      </c>
      <c r="AT409" s="3" t="s">
        <v>403</v>
      </c>
      <c r="AU409" s="3" t="s">
        <v>3712</v>
      </c>
      <c r="AV409" s="3" t="s">
        <v>536</v>
      </c>
      <c r="AW409" s="3" t="s">
        <v>273</v>
      </c>
      <c r="AX409" s="3" t="s">
        <v>537</v>
      </c>
      <c r="AY409" s="3" t="s">
        <v>148</v>
      </c>
      <c r="AZ409" s="3" t="s">
        <v>139</v>
      </c>
      <c r="BA409" s="3" t="s">
        <v>154</v>
      </c>
      <c r="BB409" s="3" t="s">
        <v>275</v>
      </c>
      <c r="BC409" s="3" t="s">
        <v>156</v>
      </c>
      <c r="BD409" s="3" t="s">
        <v>157</v>
      </c>
      <c r="BE409" s="3" t="s">
        <v>303</v>
      </c>
      <c r="BF409" s="3" t="s">
        <v>10077</v>
      </c>
      <c r="BG409" s="3" t="s">
        <v>5272</v>
      </c>
      <c r="BH409" s="3" t="s">
        <v>143</v>
      </c>
      <c r="BI409" s="3" t="s">
        <v>143</v>
      </c>
      <c r="BJ409" s="3" t="s">
        <v>143</v>
      </c>
      <c r="BK409" s="3" t="s">
        <v>136</v>
      </c>
      <c r="BL409" s="3" t="s">
        <v>143</v>
      </c>
      <c r="BM409" s="3" t="s">
        <v>160</v>
      </c>
      <c r="BN409" s="3" t="s">
        <v>160</v>
      </c>
      <c r="BO409" s="3" t="s">
        <v>143</v>
      </c>
      <c r="BP409" s="3" t="s">
        <v>143</v>
      </c>
      <c r="BQ409" s="3" t="s">
        <v>587</v>
      </c>
      <c r="BR409" s="3" t="s">
        <v>5352</v>
      </c>
      <c r="BS409" s="3" t="s">
        <v>162</v>
      </c>
      <c r="BT409" s="3" t="s">
        <v>5772</v>
      </c>
      <c r="BU409" s="3" t="s">
        <v>5772</v>
      </c>
      <c r="BV409" s="3" t="s">
        <v>135</v>
      </c>
      <c r="BW409" s="3" t="s">
        <v>135</v>
      </c>
      <c r="BX409" s="3" t="s">
        <v>135</v>
      </c>
      <c r="BY409" s="3" t="s">
        <v>148</v>
      </c>
      <c r="BZ409" s="3" t="s">
        <v>9056</v>
      </c>
      <c r="CA409" s="3" t="s">
        <v>174</v>
      </c>
      <c r="CB409" s="3" t="s">
        <v>143</v>
      </c>
      <c r="CC409" s="3" t="s">
        <v>143</v>
      </c>
      <c r="CD409" s="3" t="s">
        <v>143</v>
      </c>
      <c r="CE409" s="3" t="s">
        <v>10080</v>
      </c>
      <c r="CF409" s="3" t="s">
        <v>2261</v>
      </c>
      <c r="CG409" s="3" t="s">
        <v>2261</v>
      </c>
      <c r="CH409" s="3" t="s">
        <v>143</v>
      </c>
      <c r="CI409" s="3" t="s">
        <v>143</v>
      </c>
      <c r="CJ409" s="3" t="s">
        <v>5272</v>
      </c>
      <c r="CK409" s="3" t="s">
        <v>143</v>
      </c>
      <c r="CL409" s="3" t="s">
        <v>143</v>
      </c>
      <c r="CM409" s="3" t="s">
        <v>143</v>
      </c>
      <c r="CN409" s="3" t="s">
        <v>143</v>
      </c>
      <c r="CO409" s="3" t="s">
        <v>143</v>
      </c>
      <c r="CP409" s="3" t="s">
        <v>5878</v>
      </c>
      <c r="CQ409" s="3" t="s">
        <v>143</v>
      </c>
      <c r="CR409" s="3" t="s">
        <v>143</v>
      </c>
      <c r="CS409" s="3" t="s">
        <v>1</v>
      </c>
      <c r="CT409" s="3" t="s">
        <v>143</v>
      </c>
      <c r="CU409" s="3" t="s">
        <v>1</v>
      </c>
      <c r="CV409" s="3" t="s">
        <v>1985</v>
      </c>
      <c r="CW409" s="3" t="s">
        <v>1985</v>
      </c>
      <c r="CX409" s="3" t="s">
        <v>316</v>
      </c>
      <c r="CY409" s="3" t="s">
        <v>166</v>
      </c>
      <c r="CZ409" s="3" t="s">
        <v>136</v>
      </c>
      <c r="DA409" s="3" t="s">
        <v>1986</v>
      </c>
      <c r="DB409" s="3" t="s">
        <v>143</v>
      </c>
      <c r="DC409" s="3" t="s">
        <v>143</v>
      </c>
      <c r="DD409" s="3" t="s">
        <v>125</v>
      </c>
      <c r="DE409" s="3" t="s">
        <v>5904</v>
      </c>
      <c r="DF409" s="3" t="s">
        <v>781</v>
      </c>
      <c r="DG409" s="3" t="s">
        <v>143</v>
      </c>
      <c r="DH409" s="3" t="s">
        <v>143</v>
      </c>
      <c r="DI409" s="3" t="s">
        <v>7674</v>
      </c>
      <c r="DK409" s="3"/>
    </row>
    <row r="410" spans="1:115" hidden="1" x14ac:dyDescent="0.2">
      <c r="A410" s="73">
        <v>45413</v>
      </c>
      <c r="B410" s="3" t="s">
        <v>15606</v>
      </c>
      <c r="C410" s="5">
        <v>135861</v>
      </c>
      <c r="D410" s="6" t="s">
        <v>9726</v>
      </c>
      <c r="E410" s="3" t="s">
        <v>2037</v>
      </c>
      <c r="F410" s="7">
        <v>45428</v>
      </c>
      <c r="G410" s="3" t="s">
        <v>165</v>
      </c>
      <c r="H410" s="3" t="s">
        <v>166</v>
      </c>
      <c r="I410" s="4">
        <v>56</v>
      </c>
      <c r="J410" s="4">
        <v>56</v>
      </c>
      <c r="K410" s="71">
        <f t="shared" si="36"/>
        <v>2.6054861302063775E-3</v>
      </c>
      <c r="L410" s="3" t="s">
        <v>316</v>
      </c>
      <c r="M410" s="3" t="s">
        <v>7145</v>
      </c>
      <c r="N410" s="3" t="s">
        <v>960</v>
      </c>
      <c r="O410" s="3" t="s">
        <v>318</v>
      </c>
      <c r="P410" s="6" t="s">
        <v>8646</v>
      </c>
      <c r="Q410" s="3" t="s">
        <v>170</v>
      </c>
      <c r="R410" s="3" t="s">
        <v>10081</v>
      </c>
      <c r="S410" s="3" t="s">
        <v>10082</v>
      </c>
      <c r="T410" s="3" t="s">
        <v>135</v>
      </c>
      <c r="U410" s="3" t="s">
        <v>135</v>
      </c>
      <c r="V410" s="3" t="s">
        <v>136</v>
      </c>
      <c r="W410" s="3" t="s">
        <v>137</v>
      </c>
      <c r="X410" s="3" t="s">
        <v>2483</v>
      </c>
      <c r="Y410" s="3" t="s">
        <v>10083</v>
      </c>
      <c r="Z410" s="3" t="s">
        <v>10084</v>
      </c>
      <c r="AA410" s="3" t="s">
        <v>139</v>
      </c>
      <c r="AB410" s="3" t="s">
        <v>323</v>
      </c>
      <c r="AC410" s="3" t="s">
        <v>5272</v>
      </c>
      <c r="AD410" s="3" t="s">
        <v>143</v>
      </c>
      <c r="AE410" s="3" t="s">
        <v>9197</v>
      </c>
      <c r="AF410" s="3" t="s">
        <v>143</v>
      </c>
      <c r="AG410" s="3" t="s">
        <v>235</v>
      </c>
      <c r="AH410" s="3" t="s">
        <v>141</v>
      </c>
      <c r="AI410" s="3" t="s">
        <v>143</v>
      </c>
      <c r="AJ410" s="3" t="s">
        <v>9197</v>
      </c>
      <c r="AK410" s="3" t="s">
        <v>207</v>
      </c>
      <c r="AL410" s="3" t="s">
        <v>143</v>
      </c>
      <c r="AM410" s="3" t="s">
        <v>9197</v>
      </c>
      <c r="AN410" s="3" t="s">
        <v>174</v>
      </c>
      <c r="AO410" s="3" t="s">
        <v>324</v>
      </c>
      <c r="AP410" s="3" t="s">
        <v>325</v>
      </c>
      <c r="AQ410" s="3" t="s">
        <v>326</v>
      </c>
      <c r="AR410" s="3" t="s">
        <v>178</v>
      </c>
      <c r="AS410" s="3" t="s">
        <v>179</v>
      </c>
      <c r="AT410" s="3" t="s">
        <v>327</v>
      </c>
      <c r="AU410" s="3" t="s">
        <v>328</v>
      </c>
      <c r="AV410" s="3" t="s">
        <v>145</v>
      </c>
      <c r="AW410" s="3" t="s">
        <v>146</v>
      </c>
      <c r="AX410" s="3" t="s">
        <v>972</v>
      </c>
      <c r="AY410" s="3" t="s">
        <v>148</v>
      </c>
      <c r="AZ410" s="3" t="s">
        <v>139</v>
      </c>
      <c r="BA410" s="3" t="s">
        <v>149</v>
      </c>
      <c r="BB410" s="3" t="s">
        <v>150</v>
      </c>
      <c r="BC410" s="3" t="s">
        <v>156</v>
      </c>
      <c r="BD410" s="3" t="s">
        <v>157</v>
      </c>
      <c r="BE410" s="3" t="s">
        <v>303</v>
      </c>
      <c r="BF410" s="3" t="s">
        <v>10084</v>
      </c>
      <c r="BG410" s="3" t="s">
        <v>5272</v>
      </c>
      <c r="BH410" s="3" t="s">
        <v>170</v>
      </c>
      <c r="BI410" s="3" t="s">
        <v>10085</v>
      </c>
      <c r="BJ410" s="3" t="s">
        <v>143</v>
      </c>
      <c r="BK410" s="3" t="s">
        <v>136</v>
      </c>
      <c r="BL410" s="3" t="s">
        <v>143</v>
      </c>
      <c r="BM410" s="3" t="s">
        <v>160</v>
      </c>
      <c r="BN410" s="3" t="s">
        <v>160</v>
      </c>
      <c r="BO410" s="3" t="s">
        <v>143</v>
      </c>
      <c r="BP410" s="3" t="s">
        <v>143</v>
      </c>
      <c r="BQ410" s="3" t="s">
        <v>4836</v>
      </c>
      <c r="BR410" s="3" t="s">
        <v>5352</v>
      </c>
      <c r="BS410" s="3" t="s">
        <v>162</v>
      </c>
      <c r="BT410" s="3" t="s">
        <v>9197</v>
      </c>
      <c r="BU410" s="3" t="s">
        <v>9197</v>
      </c>
      <c r="BV410" s="3" t="s">
        <v>135</v>
      </c>
      <c r="BW410" s="3" t="s">
        <v>135</v>
      </c>
      <c r="BX410" s="3" t="s">
        <v>135</v>
      </c>
      <c r="BY410" s="3" t="s">
        <v>148</v>
      </c>
      <c r="BZ410" s="3" t="s">
        <v>5085</v>
      </c>
      <c r="CA410" s="3" t="s">
        <v>174</v>
      </c>
      <c r="CB410" s="3" t="s">
        <v>143</v>
      </c>
      <c r="CC410" s="3" t="s">
        <v>143</v>
      </c>
      <c r="CD410" s="3" t="s">
        <v>143</v>
      </c>
      <c r="CE410" s="3" t="s">
        <v>10086</v>
      </c>
      <c r="CF410" s="3" t="s">
        <v>2261</v>
      </c>
      <c r="CG410" s="3" t="s">
        <v>2261</v>
      </c>
      <c r="CH410" s="3" t="s">
        <v>143</v>
      </c>
      <c r="CI410" s="3" t="s">
        <v>143</v>
      </c>
      <c r="CJ410" s="3" t="s">
        <v>5272</v>
      </c>
      <c r="CK410" s="3" t="s">
        <v>143</v>
      </c>
      <c r="CL410" s="3" t="s">
        <v>143</v>
      </c>
      <c r="CM410" s="3" t="s">
        <v>143</v>
      </c>
      <c r="CN410" s="3" t="s">
        <v>143</v>
      </c>
      <c r="CO410" s="3" t="s">
        <v>143</v>
      </c>
      <c r="CP410" s="3" t="s">
        <v>143</v>
      </c>
      <c r="CQ410" s="3" t="s">
        <v>143</v>
      </c>
      <c r="CR410" s="3" t="s">
        <v>143</v>
      </c>
      <c r="CS410" s="3" t="s">
        <v>1</v>
      </c>
      <c r="CT410" s="3" t="s">
        <v>143</v>
      </c>
      <c r="CU410" s="3" t="s">
        <v>1</v>
      </c>
      <c r="CV410" s="3" t="s">
        <v>1985</v>
      </c>
      <c r="CW410" s="3" t="s">
        <v>1985</v>
      </c>
      <c r="CX410" s="3" t="s">
        <v>316</v>
      </c>
      <c r="CY410" s="3" t="s">
        <v>166</v>
      </c>
      <c r="CZ410" s="3" t="s">
        <v>136</v>
      </c>
      <c r="DA410" s="3" t="s">
        <v>1989</v>
      </c>
      <c r="DB410" s="3" t="s">
        <v>143</v>
      </c>
      <c r="DC410" s="3" t="s">
        <v>143</v>
      </c>
      <c r="DD410" s="3" t="s">
        <v>2037</v>
      </c>
      <c r="DE410" s="3" t="s">
        <v>5904</v>
      </c>
      <c r="DF410" s="3" t="s">
        <v>781</v>
      </c>
      <c r="DG410" s="3" t="s">
        <v>143</v>
      </c>
      <c r="DH410" s="3" t="s">
        <v>143</v>
      </c>
      <c r="DI410" s="3" t="s">
        <v>143</v>
      </c>
      <c r="DK410" s="3"/>
    </row>
    <row r="411" spans="1:115" hidden="1" x14ac:dyDescent="0.2">
      <c r="A411" s="73">
        <v>45413</v>
      </c>
      <c r="B411" s="3" t="s">
        <v>12718</v>
      </c>
      <c r="C411" s="98">
        <v>135862</v>
      </c>
      <c r="D411" s="6" t="s">
        <v>9761</v>
      </c>
      <c r="E411" s="3" t="s">
        <v>364</v>
      </c>
      <c r="F411" s="7">
        <v>45428</v>
      </c>
      <c r="G411" s="3" t="s">
        <v>126</v>
      </c>
      <c r="H411" s="3" t="s">
        <v>166</v>
      </c>
      <c r="I411" s="8">
        <f t="shared" ref="I411:I412" si="38">J411</f>
        <v>1500</v>
      </c>
      <c r="J411" s="4">
        <v>1500</v>
      </c>
      <c r="K411" s="71">
        <f t="shared" si="36"/>
        <v>6.9789807059099401E-2</v>
      </c>
      <c r="L411" s="3" t="s">
        <v>1935</v>
      </c>
      <c r="M411" s="3" t="s">
        <v>7145</v>
      </c>
      <c r="N411" s="3" t="s">
        <v>219</v>
      </c>
      <c r="O411" s="3" t="s">
        <v>7845</v>
      </c>
      <c r="P411" s="6" t="s">
        <v>10087</v>
      </c>
      <c r="Q411" s="3" t="s">
        <v>2863</v>
      </c>
      <c r="R411" s="3" t="s">
        <v>10088</v>
      </c>
      <c r="S411" s="3" t="s">
        <v>6093</v>
      </c>
      <c r="T411" s="3" t="s">
        <v>135</v>
      </c>
      <c r="U411" s="3" t="s">
        <v>135</v>
      </c>
      <c r="V411" s="3" t="s">
        <v>136</v>
      </c>
      <c r="W411" s="3" t="s">
        <v>137</v>
      </c>
      <c r="X411" s="3" t="s">
        <v>225</v>
      </c>
      <c r="Y411" s="3" t="s">
        <v>10089</v>
      </c>
      <c r="Z411" s="3" t="s">
        <v>10090</v>
      </c>
      <c r="AA411" s="3" t="s">
        <v>139</v>
      </c>
      <c r="AB411" s="3" t="s">
        <v>140</v>
      </c>
      <c r="AC411" s="3" t="s">
        <v>5272</v>
      </c>
      <c r="AD411" s="3" t="s">
        <v>143</v>
      </c>
      <c r="AE411" s="3" t="s">
        <v>5272</v>
      </c>
      <c r="AF411" s="3" t="s">
        <v>143</v>
      </c>
      <c r="AG411" s="3" t="s">
        <v>5974</v>
      </c>
      <c r="AH411" s="3" t="s">
        <v>141</v>
      </c>
      <c r="AI411" s="3" t="s">
        <v>143</v>
      </c>
      <c r="AJ411" s="3" t="s">
        <v>143</v>
      </c>
      <c r="AK411" s="3" t="s">
        <v>142</v>
      </c>
      <c r="AL411" s="3" t="s">
        <v>143</v>
      </c>
      <c r="AM411" s="3" t="s">
        <v>7801</v>
      </c>
      <c r="AN411" s="3" t="s">
        <v>143</v>
      </c>
      <c r="AO411" s="3" t="s">
        <v>227</v>
      </c>
      <c r="AP411" s="3" t="s">
        <v>228</v>
      </c>
      <c r="AQ411" s="3" t="s">
        <v>7851</v>
      </c>
      <c r="AR411" s="3" t="s">
        <v>230</v>
      </c>
      <c r="AS411" s="3" t="s">
        <v>231</v>
      </c>
      <c r="AT411" s="3" t="s">
        <v>232</v>
      </c>
      <c r="AU411" s="3" t="s">
        <v>233</v>
      </c>
      <c r="AV411" s="3" t="s">
        <v>234</v>
      </c>
      <c r="AW411" s="3" t="s">
        <v>165</v>
      </c>
      <c r="AX411" s="3" t="s">
        <v>235</v>
      </c>
      <c r="AY411" s="3" t="s">
        <v>148</v>
      </c>
      <c r="AZ411" s="3" t="s">
        <v>139</v>
      </c>
      <c r="BA411" s="3" t="s">
        <v>875</v>
      </c>
      <c r="BB411" s="3" t="s">
        <v>150</v>
      </c>
      <c r="BC411" s="3" t="s">
        <v>156</v>
      </c>
      <c r="BD411" s="3" t="s">
        <v>157</v>
      </c>
      <c r="BE411" s="3" t="s">
        <v>8956</v>
      </c>
      <c r="BF411" s="3" t="s">
        <v>10090</v>
      </c>
      <c r="BG411" s="3" t="s">
        <v>5272</v>
      </c>
      <c r="BH411" s="3" t="s">
        <v>143</v>
      </c>
      <c r="BI411" s="3" t="s">
        <v>143</v>
      </c>
      <c r="BJ411" s="3" t="s">
        <v>143</v>
      </c>
      <c r="BK411" s="3" t="s">
        <v>136</v>
      </c>
      <c r="BL411" s="3" t="s">
        <v>143</v>
      </c>
      <c r="BM411" s="3" t="s">
        <v>160</v>
      </c>
      <c r="BN411" s="3" t="s">
        <v>143</v>
      </c>
      <c r="BO411" s="3" t="s">
        <v>143</v>
      </c>
      <c r="BP411" s="3" t="s">
        <v>143</v>
      </c>
      <c r="BQ411" s="3" t="s">
        <v>10091</v>
      </c>
      <c r="BR411" s="3" t="s">
        <v>143</v>
      </c>
      <c r="BS411" s="3" t="s">
        <v>9827</v>
      </c>
      <c r="BT411" s="3" t="s">
        <v>7801</v>
      </c>
      <c r="BU411" s="3" t="s">
        <v>7801</v>
      </c>
      <c r="BV411" s="3" t="s">
        <v>135</v>
      </c>
      <c r="BW411" s="3" t="s">
        <v>135</v>
      </c>
      <c r="BX411" s="3" t="s">
        <v>135</v>
      </c>
      <c r="BY411" s="3" t="s">
        <v>148</v>
      </c>
      <c r="BZ411" s="3" t="s">
        <v>2841</v>
      </c>
      <c r="CA411" s="3" t="s">
        <v>174</v>
      </c>
      <c r="CB411" s="3" t="s">
        <v>143</v>
      </c>
      <c r="CC411" s="3" t="s">
        <v>143</v>
      </c>
      <c r="CD411" s="3" t="s">
        <v>143</v>
      </c>
      <c r="CE411" s="3" t="s">
        <v>143</v>
      </c>
      <c r="CF411" s="3" t="s">
        <v>2261</v>
      </c>
      <c r="CG411" s="3" t="s">
        <v>143</v>
      </c>
      <c r="CH411" s="3" t="s">
        <v>143</v>
      </c>
      <c r="CI411" s="3" t="s">
        <v>143</v>
      </c>
      <c r="CJ411" s="3" t="s">
        <v>5272</v>
      </c>
      <c r="CK411" s="3" t="s">
        <v>143</v>
      </c>
      <c r="CL411" s="3" t="s">
        <v>143</v>
      </c>
      <c r="CM411" s="3" t="s">
        <v>143</v>
      </c>
      <c r="CN411" s="3" t="s">
        <v>143</v>
      </c>
      <c r="CO411" s="3" t="s">
        <v>7155</v>
      </c>
      <c r="CP411" s="3" t="s">
        <v>143</v>
      </c>
      <c r="CQ411" s="3" t="s">
        <v>143</v>
      </c>
      <c r="CR411" s="3" t="s">
        <v>143</v>
      </c>
      <c r="CS411" s="3" t="s">
        <v>1</v>
      </c>
      <c r="CT411" s="3" t="s">
        <v>143</v>
      </c>
      <c r="CU411" s="3" t="s">
        <v>1</v>
      </c>
      <c r="CV411" s="3" t="s">
        <v>2092</v>
      </c>
      <c r="CW411" s="3" t="s">
        <v>143</v>
      </c>
      <c r="CX411" s="3" t="s">
        <v>1935</v>
      </c>
      <c r="CY411" s="3" t="s">
        <v>166</v>
      </c>
      <c r="CZ411" s="3" t="s">
        <v>136</v>
      </c>
      <c r="DA411" s="3" t="s">
        <v>1989</v>
      </c>
      <c r="DB411" s="3" t="s">
        <v>143</v>
      </c>
      <c r="DC411" s="3" t="s">
        <v>6653</v>
      </c>
      <c r="DD411" s="3" t="s">
        <v>364</v>
      </c>
      <c r="DE411" s="3" t="s">
        <v>5904</v>
      </c>
      <c r="DF411" s="3" t="s">
        <v>781</v>
      </c>
      <c r="DG411" s="3" t="s">
        <v>143</v>
      </c>
      <c r="DH411" s="3" t="s">
        <v>7156</v>
      </c>
      <c r="DI411" s="3" t="s">
        <v>143</v>
      </c>
      <c r="DK411" s="3"/>
    </row>
    <row r="412" spans="1:115" hidden="1" x14ac:dyDescent="0.2">
      <c r="A412" s="73">
        <v>45413</v>
      </c>
      <c r="B412" s="3" t="s">
        <v>15607</v>
      </c>
      <c r="C412" s="98">
        <v>135932</v>
      </c>
      <c r="D412" s="6" t="s">
        <v>10092</v>
      </c>
      <c r="E412" s="3" t="s">
        <v>364</v>
      </c>
      <c r="F412" s="7">
        <v>45429</v>
      </c>
      <c r="G412" s="3" t="s">
        <v>165</v>
      </c>
      <c r="H412" s="3" t="s">
        <v>166</v>
      </c>
      <c r="I412" s="8">
        <f t="shared" si="38"/>
        <v>610.1</v>
      </c>
      <c r="J412" s="4">
        <v>610.1</v>
      </c>
      <c r="K412" s="71">
        <f t="shared" si="36"/>
        <v>2.8385840857837699E-2</v>
      </c>
      <c r="L412" s="3" t="s">
        <v>374</v>
      </c>
      <c r="M412" s="3" t="s">
        <v>7145</v>
      </c>
      <c r="N412" s="3" t="s">
        <v>960</v>
      </c>
      <c r="O412" s="3" t="s">
        <v>7817</v>
      </c>
      <c r="P412" s="6" t="s">
        <v>10093</v>
      </c>
      <c r="Q412" s="3" t="s">
        <v>170</v>
      </c>
      <c r="R412" s="3" t="s">
        <v>10094</v>
      </c>
      <c r="S412" s="3" t="s">
        <v>9718</v>
      </c>
      <c r="T412" s="3" t="s">
        <v>135</v>
      </c>
      <c r="U412" s="3" t="s">
        <v>135</v>
      </c>
      <c r="V412" s="3" t="s">
        <v>136</v>
      </c>
      <c r="W412" s="3" t="s">
        <v>137</v>
      </c>
      <c r="X412" s="3" t="s">
        <v>4880</v>
      </c>
      <c r="Y412" s="3" t="s">
        <v>10095</v>
      </c>
      <c r="Z412" s="3" t="s">
        <v>10096</v>
      </c>
      <c r="AA412" s="3" t="s">
        <v>139</v>
      </c>
      <c r="AB412" s="3" t="s">
        <v>140</v>
      </c>
      <c r="AC412" s="3" t="s">
        <v>5272</v>
      </c>
      <c r="AD412" s="3" t="s">
        <v>143</v>
      </c>
      <c r="AE412" s="3" t="s">
        <v>5272</v>
      </c>
      <c r="AF412" s="3" t="s">
        <v>143</v>
      </c>
      <c r="AG412" s="3" t="s">
        <v>235</v>
      </c>
      <c r="AH412" s="3" t="s">
        <v>141</v>
      </c>
      <c r="AI412" s="3" t="s">
        <v>143</v>
      </c>
      <c r="AJ412" s="3" t="s">
        <v>143</v>
      </c>
      <c r="AK412" s="3" t="s">
        <v>142</v>
      </c>
      <c r="AL412" s="3" t="s">
        <v>143</v>
      </c>
      <c r="AM412" s="3" t="s">
        <v>10097</v>
      </c>
      <c r="AN412" s="3" t="s">
        <v>143</v>
      </c>
      <c r="AO412" s="3" t="s">
        <v>7823</v>
      </c>
      <c r="AP412" s="3" t="s">
        <v>7824</v>
      </c>
      <c r="AQ412" s="3" t="s">
        <v>7825</v>
      </c>
      <c r="AR412" s="3" t="s">
        <v>353</v>
      </c>
      <c r="AS412" s="3" t="s">
        <v>231</v>
      </c>
      <c r="AT412" s="3" t="s">
        <v>492</v>
      </c>
      <c r="AU412" s="3" t="s">
        <v>7826</v>
      </c>
      <c r="AV412" s="3" t="s">
        <v>145</v>
      </c>
      <c r="AW412" s="3" t="s">
        <v>146</v>
      </c>
      <c r="AX412" s="3" t="s">
        <v>972</v>
      </c>
      <c r="AY412" s="3" t="s">
        <v>148</v>
      </c>
      <c r="AZ412" s="3" t="s">
        <v>139</v>
      </c>
      <c r="BA412" s="3" t="s">
        <v>149</v>
      </c>
      <c r="BB412" s="3" t="s">
        <v>150</v>
      </c>
      <c r="BC412" s="3" t="s">
        <v>156</v>
      </c>
      <c r="BD412" s="3" t="s">
        <v>157</v>
      </c>
      <c r="BE412" s="3" t="s">
        <v>484</v>
      </c>
      <c r="BF412" s="3" t="s">
        <v>10096</v>
      </c>
      <c r="BG412" s="3" t="s">
        <v>5272</v>
      </c>
      <c r="BH412" s="3" t="s">
        <v>143</v>
      </c>
      <c r="BI412" s="3" t="s">
        <v>143</v>
      </c>
      <c r="BJ412" s="3" t="s">
        <v>143</v>
      </c>
      <c r="BK412" s="3" t="s">
        <v>136</v>
      </c>
      <c r="BL412" s="3" t="s">
        <v>143</v>
      </c>
      <c r="BM412" s="3" t="s">
        <v>160</v>
      </c>
      <c r="BN412" s="3" t="s">
        <v>143</v>
      </c>
      <c r="BO412" s="3" t="s">
        <v>364</v>
      </c>
      <c r="BP412" s="3" t="s">
        <v>143</v>
      </c>
      <c r="BQ412" s="3" t="s">
        <v>2481</v>
      </c>
      <c r="BR412" s="3" t="s">
        <v>5684</v>
      </c>
      <c r="BS412" s="3" t="s">
        <v>241</v>
      </c>
      <c r="BT412" s="3" t="s">
        <v>10097</v>
      </c>
      <c r="BU412" s="3" t="s">
        <v>10097</v>
      </c>
      <c r="BV412" s="3" t="s">
        <v>135</v>
      </c>
      <c r="BW412" s="3" t="s">
        <v>135</v>
      </c>
      <c r="BX412" s="3" t="s">
        <v>135</v>
      </c>
      <c r="BY412" s="3" t="s">
        <v>148</v>
      </c>
      <c r="BZ412" s="3" t="s">
        <v>10098</v>
      </c>
      <c r="CA412" s="3" t="s">
        <v>174</v>
      </c>
      <c r="CB412" s="3" t="s">
        <v>143</v>
      </c>
      <c r="CC412" s="3" t="s">
        <v>143</v>
      </c>
      <c r="CD412" s="3" t="s">
        <v>143</v>
      </c>
      <c r="CE412" s="3" t="s">
        <v>143</v>
      </c>
      <c r="CF412" s="3" t="s">
        <v>2261</v>
      </c>
      <c r="CG412" s="3" t="s">
        <v>143</v>
      </c>
      <c r="CH412" s="3" t="s">
        <v>143</v>
      </c>
      <c r="CI412" s="3" t="s">
        <v>143</v>
      </c>
      <c r="CJ412" s="3" t="s">
        <v>5272</v>
      </c>
      <c r="CK412" s="3" t="s">
        <v>143</v>
      </c>
      <c r="CL412" s="3" t="s">
        <v>143</v>
      </c>
      <c r="CM412" s="3" t="s">
        <v>143</v>
      </c>
      <c r="CN412" s="3" t="s">
        <v>143</v>
      </c>
      <c r="CO412" s="3" t="s">
        <v>7827</v>
      </c>
      <c r="CP412" s="3" t="s">
        <v>143</v>
      </c>
      <c r="CQ412" s="3" t="s">
        <v>143</v>
      </c>
      <c r="CR412" s="3" t="s">
        <v>143</v>
      </c>
      <c r="CS412" s="3" t="s">
        <v>1</v>
      </c>
      <c r="CT412" s="3" t="s">
        <v>143</v>
      </c>
      <c r="CU412" s="3" t="s">
        <v>1</v>
      </c>
      <c r="CV412" s="3" t="s">
        <v>2092</v>
      </c>
      <c r="CW412" s="3" t="s">
        <v>143</v>
      </c>
      <c r="CX412" s="3" t="s">
        <v>374</v>
      </c>
      <c r="CY412" s="3" t="s">
        <v>166</v>
      </c>
      <c r="CZ412" s="3" t="s">
        <v>136</v>
      </c>
      <c r="DA412" s="3" t="s">
        <v>1986</v>
      </c>
      <c r="DB412" s="3" t="s">
        <v>143</v>
      </c>
      <c r="DC412" s="3" t="s">
        <v>143</v>
      </c>
      <c r="DD412" s="3" t="s">
        <v>364</v>
      </c>
      <c r="DE412" s="3" t="s">
        <v>5904</v>
      </c>
      <c r="DF412" s="3" t="s">
        <v>6703</v>
      </c>
      <c r="DG412" s="3" t="s">
        <v>143</v>
      </c>
      <c r="DH412" s="3" t="s">
        <v>7828</v>
      </c>
      <c r="DI412" s="3" t="s">
        <v>143</v>
      </c>
      <c r="DK412" s="3"/>
    </row>
    <row r="413" spans="1:115" hidden="1" x14ac:dyDescent="0.2">
      <c r="A413" s="73">
        <v>45413</v>
      </c>
      <c r="B413" s="3" t="s">
        <v>12737</v>
      </c>
      <c r="C413" s="98">
        <v>135937</v>
      </c>
      <c r="D413" s="6" t="s">
        <v>10099</v>
      </c>
      <c r="E413" s="3" t="s">
        <v>364</v>
      </c>
      <c r="F413" s="7">
        <v>45429</v>
      </c>
      <c r="G413" s="3" t="s">
        <v>126</v>
      </c>
      <c r="H413" s="3" t="s">
        <v>166</v>
      </c>
      <c r="I413" s="4">
        <v>480</v>
      </c>
      <c r="J413" s="4">
        <v>480</v>
      </c>
      <c r="K413" s="71">
        <f t="shared" si="36"/>
        <v>2.233273825891181E-2</v>
      </c>
      <c r="L413" s="3" t="s">
        <v>167</v>
      </c>
      <c r="M413" s="3" t="s">
        <v>7145</v>
      </c>
      <c r="N413" s="3" t="s">
        <v>1065</v>
      </c>
      <c r="O413" s="3" t="s">
        <v>8640</v>
      </c>
      <c r="P413" s="6" t="s">
        <v>10100</v>
      </c>
      <c r="Q413" s="3" t="s">
        <v>530</v>
      </c>
      <c r="R413" s="3" t="s">
        <v>10101</v>
      </c>
      <c r="S413" s="3" t="s">
        <v>10102</v>
      </c>
      <c r="T413" s="3" t="s">
        <v>135</v>
      </c>
      <c r="U413" s="3" t="s">
        <v>135</v>
      </c>
      <c r="V413" s="3" t="s">
        <v>136</v>
      </c>
      <c r="W413" s="3" t="s">
        <v>137</v>
      </c>
      <c r="X413" s="3" t="s">
        <v>173</v>
      </c>
      <c r="Y413" s="3" t="s">
        <v>10103</v>
      </c>
      <c r="Z413" s="3" t="s">
        <v>10104</v>
      </c>
      <c r="AA413" s="3" t="s">
        <v>139</v>
      </c>
      <c r="AB413" s="3" t="s">
        <v>323</v>
      </c>
      <c r="AC413" s="3" t="s">
        <v>5272</v>
      </c>
      <c r="AD413" s="3" t="s">
        <v>143</v>
      </c>
      <c r="AE413" s="3" t="s">
        <v>7390</v>
      </c>
      <c r="AF413" s="3" t="s">
        <v>9768</v>
      </c>
      <c r="AG413" s="3" t="s">
        <v>5974</v>
      </c>
      <c r="AH413" s="3" t="s">
        <v>141</v>
      </c>
      <c r="AI413" s="3" t="s">
        <v>143</v>
      </c>
      <c r="AJ413" s="3" t="s">
        <v>7390</v>
      </c>
      <c r="AK413" s="3" t="s">
        <v>142</v>
      </c>
      <c r="AL413" s="3" t="s">
        <v>143</v>
      </c>
      <c r="AM413" s="3" t="s">
        <v>7390</v>
      </c>
      <c r="AN413" s="3" t="s">
        <v>174</v>
      </c>
      <c r="AO413" s="3" t="s">
        <v>7843</v>
      </c>
      <c r="AP413" s="3" t="s">
        <v>534</v>
      </c>
      <c r="AQ413" s="3" t="s">
        <v>309</v>
      </c>
      <c r="AR413" s="3" t="s">
        <v>148</v>
      </c>
      <c r="AS413" s="3" t="s">
        <v>139</v>
      </c>
      <c r="AT413" s="3" t="s">
        <v>950</v>
      </c>
      <c r="AU413" s="3" t="s">
        <v>2261</v>
      </c>
      <c r="AV413" s="3" t="s">
        <v>631</v>
      </c>
      <c r="AW413" s="3" t="s">
        <v>632</v>
      </c>
      <c r="AX413" s="3" t="s">
        <v>1068</v>
      </c>
      <c r="AY413" s="3" t="s">
        <v>148</v>
      </c>
      <c r="AZ413" s="3" t="s">
        <v>139</v>
      </c>
      <c r="BA413" s="3" t="s">
        <v>149</v>
      </c>
      <c r="BB413" s="3" t="s">
        <v>634</v>
      </c>
      <c r="BC413" s="3" t="s">
        <v>156</v>
      </c>
      <c r="BD413" s="3" t="s">
        <v>157</v>
      </c>
      <c r="BE413" s="3" t="s">
        <v>303</v>
      </c>
      <c r="BF413" s="3" t="s">
        <v>10105</v>
      </c>
      <c r="BG413" s="3" t="s">
        <v>5272</v>
      </c>
      <c r="BH413" s="3" t="s">
        <v>143</v>
      </c>
      <c r="BI413" s="3" t="s">
        <v>143</v>
      </c>
      <c r="BJ413" s="3" t="s">
        <v>143</v>
      </c>
      <c r="BK413" s="3" t="s">
        <v>183</v>
      </c>
      <c r="BL413" s="3" t="s">
        <v>143</v>
      </c>
      <c r="BM413" s="3" t="s">
        <v>160</v>
      </c>
      <c r="BN413" s="3" t="s">
        <v>160</v>
      </c>
      <c r="BO413" s="3" t="s">
        <v>143</v>
      </c>
      <c r="BP413" s="3" t="s">
        <v>143</v>
      </c>
      <c r="BQ413" s="3" t="s">
        <v>10106</v>
      </c>
      <c r="BR413" s="3" t="s">
        <v>5352</v>
      </c>
      <c r="BS413" s="3" t="s">
        <v>162</v>
      </c>
      <c r="BT413" s="3" t="s">
        <v>7390</v>
      </c>
      <c r="BU413" s="3" t="s">
        <v>7390</v>
      </c>
      <c r="BV413" s="3" t="s">
        <v>135</v>
      </c>
      <c r="BW413" s="3" t="s">
        <v>135</v>
      </c>
      <c r="BX413" s="3" t="s">
        <v>135</v>
      </c>
      <c r="BY413" s="3" t="s">
        <v>148</v>
      </c>
      <c r="BZ413" s="3" t="s">
        <v>2655</v>
      </c>
      <c r="CA413" s="3" t="s">
        <v>174</v>
      </c>
      <c r="CB413" s="3" t="s">
        <v>143</v>
      </c>
      <c r="CC413" s="3" t="s">
        <v>143</v>
      </c>
      <c r="CD413" s="3" t="s">
        <v>143</v>
      </c>
      <c r="CE413" s="3" t="s">
        <v>10107</v>
      </c>
      <c r="CF413" s="3" t="s">
        <v>2261</v>
      </c>
      <c r="CG413" s="3" t="s">
        <v>2261</v>
      </c>
      <c r="CH413" s="3" t="s">
        <v>143</v>
      </c>
      <c r="CI413" s="3" t="s">
        <v>143</v>
      </c>
      <c r="CJ413" s="3" t="s">
        <v>5272</v>
      </c>
      <c r="CK413" s="3" t="s">
        <v>143</v>
      </c>
      <c r="CL413" s="3" t="s">
        <v>143</v>
      </c>
      <c r="CM413" s="3" t="s">
        <v>143</v>
      </c>
      <c r="CN413" s="3" t="s">
        <v>143</v>
      </c>
      <c r="CO413" s="3" t="s">
        <v>143</v>
      </c>
      <c r="CP413" s="3" t="s">
        <v>143</v>
      </c>
      <c r="CQ413" s="3" t="s">
        <v>143</v>
      </c>
      <c r="CR413" s="3" t="s">
        <v>143</v>
      </c>
      <c r="CS413" s="3" t="s">
        <v>1</v>
      </c>
      <c r="CT413" s="3" t="s">
        <v>143</v>
      </c>
      <c r="CU413" s="3" t="s">
        <v>1</v>
      </c>
      <c r="CV413" s="3" t="s">
        <v>1985</v>
      </c>
      <c r="CW413" s="3" t="s">
        <v>1985</v>
      </c>
      <c r="CX413" s="3" t="s">
        <v>167</v>
      </c>
      <c r="CY413" s="3" t="s">
        <v>166</v>
      </c>
      <c r="CZ413" s="3" t="s">
        <v>183</v>
      </c>
      <c r="DA413" s="3" t="s">
        <v>1986</v>
      </c>
      <c r="DB413" s="3" t="s">
        <v>9972</v>
      </c>
      <c r="DC413" s="3" t="s">
        <v>143</v>
      </c>
      <c r="DD413" s="3" t="s">
        <v>364</v>
      </c>
      <c r="DE413" s="3" t="s">
        <v>5904</v>
      </c>
      <c r="DF413" s="3" t="s">
        <v>6703</v>
      </c>
      <c r="DG413" s="3" t="s">
        <v>143</v>
      </c>
      <c r="DH413" s="3" t="s">
        <v>143</v>
      </c>
      <c r="DI413" s="3" t="s">
        <v>143</v>
      </c>
      <c r="DK413" s="3"/>
    </row>
    <row r="414" spans="1:115" hidden="1" x14ac:dyDescent="0.2">
      <c r="A414" s="73">
        <v>45413</v>
      </c>
      <c r="B414" s="3" t="s">
        <v>15608</v>
      </c>
      <c r="C414" s="5">
        <v>136139</v>
      </c>
      <c r="D414" s="6" t="s">
        <v>10108</v>
      </c>
      <c r="E414" s="3" t="s">
        <v>279</v>
      </c>
      <c r="F414" s="7">
        <v>45432</v>
      </c>
      <c r="G414" s="3" t="s">
        <v>165</v>
      </c>
      <c r="H414" s="3" t="s">
        <v>166</v>
      </c>
      <c r="I414" s="8">
        <f t="shared" ref="I414:I417" si="39">J414</f>
        <v>235.83</v>
      </c>
      <c r="J414" s="4">
        <v>235.83</v>
      </c>
      <c r="K414" s="71">
        <f t="shared" si="36"/>
        <v>1.0972353465831608E-2</v>
      </c>
      <c r="L414" s="3" t="s">
        <v>394</v>
      </c>
      <c r="M414" s="3" t="s">
        <v>129</v>
      </c>
      <c r="N414" s="3" t="s">
        <v>219</v>
      </c>
      <c r="O414" s="3" t="s">
        <v>10109</v>
      </c>
      <c r="P414" s="6" t="s">
        <v>10110</v>
      </c>
      <c r="Q414" s="3" t="s">
        <v>170</v>
      </c>
      <c r="R414" s="3" t="s">
        <v>10111</v>
      </c>
      <c r="S414" s="3" t="s">
        <v>8393</v>
      </c>
      <c r="T414" s="3" t="s">
        <v>135</v>
      </c>
      <c r="U414" s="3" t="s">
        <v>135</v>
      </c>
      <c r="V414" s="3" t="s">
        <v>136</v>
      </c>
      <c r="W414" s="3" t="s">
        <v>137</v>
      </c>
      <c r="X414" s="3" t="s">
        <v>225</v>
      </c>
      <c r="Y414" s="3" t="s">
        <v>10112</v>
      </c>
      <c r="Z414" s="3" t="s">
        <v>10113</v>
      </c>
      <c r="AA414" s="3" t="s">
        <v>139</v>
      </c>
      <c r="AB414" s="3" t="s">
        <v>140</v>
      </c>
      <c r="AC414" s="3" t="s">
        <v>5272</v>
      </c>
      <c r="AD414" s="3" t="s">
        <v>143</v>
      </c>
      <c r="AE414" s="3" t="s">
        <v>5272</v>
      </c>
      <c r="AF414" s="3" t="s">
        <v>143</v>
      </c>
      <c r="AG414" s="3" t="s">
        <v>235</v>
      </c>
      <c r="AH414" s="3" t="s">
        <v>141</v>
      </c>
      <c r="AI414" s="3" t="s">
        <v>143</v>
      </c>
      <c r="AJ414" s="3" t="s">
        <v>143</v>
      </c>
      <c r="AK414" s="3" t="s">
        <v>142</v>
      </c>
      <c r="AL414" s="3" t="s">
        <v>143</v>
      </c>
      <c r="AM414" s="3" t="s">
        <v>10114</v>
      </c>
      <c r="AN414" s="3" t="s">
        <v>143</v>
      </c>
      <c r="AO414" s="3" t="s">
        <v>8396</v>
      </c>
      <c r="AP414" s="3" t="s">
        <v>8397</v>
      </c>
      <c r="AQ414" s="3" t="s">
        <v>10115</v>
      </c>
      <c r="AR414" s="3" t="s">
        <v>353</v>
      </c>
      <c r="AS414" s="3" t="s">
        <v>231</v>
      </c>
      <c r="AT414" s="3" t="s">
        <v>354</v>
      </c>
      <c r="AU414" s="3" t="s">
        <v>8399</v>
      </c>
      <c r="AV414" s="3" t="s">
        <v>234</v>
      </c>
      <c r="AW414" s="3" t="s">
        <v>165</v>
      </c>
      <c r="AX414" s="3" t="s">
        <v>235</v>
      </c>
      <c r="AY414" s="3" t="s">
        <v>148</v>
      </c>
      <c r="AZ414" s="3" t="s">
        <v>139</v>
      </c>
      <c r="BA414" s="3" t="s">
        <v>875</v>
      </c>
      <c r="BB414" s="3" t="s">
        <v>150</v>
      </c>
      <c r="BC414" s="3" t="s">
        <v>156</v>
      </c>
      <c r="BD414" s="3" t="s">
        <v>157</v>
      </c>
      <c r="BE414" s="3" t="s">
        <v>303</v>
      </c>
      <c r="BF414" s="3" t="s">
        <v>10113</v>
      </c>
      <c r="BG414" s="3" t="s">
        <v>5272</v>
      </c>
      <c r="BH414" s="3" t="s">
        <v>143</v>
      </c>
      <c r="BI414" s="3" t="s">
        <v>143</v>
      </c>
      <c r="BJ414" s="3" t="s">
        <v>143</v>
      </c>
      <c r="BK414" s="3" t="s">
        <v>136</v>
      </c>
      <c r="BL414" s="3" t="s">
        <v>143</v>
      </c>
      <c r="BM414" s="3" t="s">
        <v>160</v>
      </c>
      <c r="BN414" s="3" t="s">
        <v>143</v>
      </c>
      <c r="BO414" s="3" t="s">
        <v>143</v>
      </c>
      <c r="BP414" s="3" t="s">
        <v>143</v>
      </c>
      <c r="BQ414" s="3" t="s">
        <v>1837</v>
      </c>
      <c r="BR414" s="3" t="s">
        <v>5352</v>
      </c>
      <c r="BS414" s="3" t="s">
        <v>162</v>
      </c>
      <c r="BT414" s="3" t="s">
        <v>10114</v>
      </c>
      <c r="BU414" s="3" t="s">
        <v>10114</v>
      </c>
      <c r="BV414" s="3" t="s">
        <v>135</v>
      </c>
      <c r="BW414" s="3" t="s">
        <v>135</v>
      </c>
      <c r="BX414" s="3" t="s">
        <v>135</v>
      </c>
      <c r="BY414" s="3" t="s">
        <v>148</v>
      </c>
      <c r="BZ414" s="3" t="s">
        <v>10116</v>
      </c>
      <c r="CA414" s="3" t="s">
        <v>174</v>
      </c>
      <c r="CB414" s="3" t="s">
        <v>143</v>
      </c>
      <c r="CC414" s="3" t="s">
        <v>143</v>
      </c>
      <c r="CD414" s="3" t="s">
        <v>143</v>
      </c>
      <c r="CE414" s="3" t="s">
        <v>143</v>
      </c>
      <c r="CF414" s="3" t="s">
        <v>2261</v>
      </c>
      <c r="CG414" s="3" t="s">
        <v>143</v>
      </c>
      <c r="CH414" s="3" t="s">
        <v>143</v>
      </c>
      <c r="CI414" s="3" t="s">
        <v>143</v>
      </c>
      <c r="CJ414" s="3" t="s">
        <v>5272</v>
      </c>
      <c r="CK414" s="3" t="s">
        <v>143</v>
      </c>
      <c r="CL414" s="3" t="s">
        <v>143</v>
      </c>
      <c r="CM414" s="3" t="s">
        <v>143</v>
      </c>
      <c r="CN414" s="3" t="s">
        <v>143</v>
      </c>
      <c r="CO414" s="3" t="s">
        <v>8401</v>
      </c>
      <c r="CP414" s="3" t="s">
        <v>143</v>
      </c>
      <c r="CQ414" s="3" t="s">
        <v>143</v>
      </c>
      <c r="CR414" s="3" t="s">
        <v>143</v>
      </c>
      <c r="CS414" s="3" t="s">
        <v>1</v>
      </c>
      <c r="CT414" s="3" t="s">
        <v>143</v>
      </c>
      <c r="CU414" s="3" t="s">
        <v>1</v>
      </c>
      <c r="CV414" s="3" t="s">
        <v>1985</v>
      </c>
      <c r="CW414" s="3" t="s">
        <v>143</v>
      </c>
      <c r="CX414" s="3" t="s">
        <v>394</v>
      </c>
      <c r="CY414" s="3" t="s">
        <v>166</v>
      </c>
      <c r="CZ414" s="3" t="s">
        <v>136</v>
      </c>
      <c r="DA414" s="3" t="s">
        <v>1986</v>
      </c>
      <c r="DB414" s="3" t="s">
        <v>143</v>
      </c>
      <c r="DC414" s="3" t="s">
        <v>6653</v>
      </c>
      <c r="DD414" s="3" t="s">
        <v>279</v>
      </c>
      <c r="DE414" s="3" t="s">
        <v>5904</v>
      </c>
      <c r="DF414" s="3" t="s">
        <v>5997</v>
      </c>
      <c r="DG414" s="3" t="s">
        <v>143</v>
      </c>
      <c r="DH414" s="3" t="s">
        <v>8402</v>
      </c>
      <c r="DI414" s="3" t="s">
        <v>143</v>
      </c>
      <c r="DK414" s="3"/>
    </row>
    <row r="415" spans="1:115" hidden="1" x14ac:dyDescent="0.2">
      <c r="A415" s="73">
        <v>45413</v>
      </c>
      <c r="B415" s="3" t="s">
        <v>15606</v>
      </c>
      <c r="C415" s="5">
        <v>136357</v>
      </c>
      <c r="D415" s="6" t="s">
        <v>9726</v>
      </c>
      <c r="E415" s="3" t="s">
        <v>164</v>
      </c>
      <c r="F415" s="7">
        <v>45432</v>
      </c>
      <c r="G415" s="3" t="s">
        <v>165</v>
      </c>
      <c r="H415" s="3" t="s">
        <v>166</v>
      </c>
      <c r="I415" s="8">
        <f t="shared" si="39"/>
        <v>629.48</v>
      </c>
      <c r="J415" s="4">
        <v>629.48</v>
      </c>
      <c r="K415" s="71">
        <f t="shared" si="36"/>
        <v>2.9287525165041264E-2</v>
      </c>
      <c r="L415" s="3" t="s">
        <v>316</v>
      </c>
      <c r="M415" s="3" t="s">
        <v>7145</v>
      </c>
      <c r="N415" s="3" t="s">
        <v>960</v>
      </c>
      <c r="O415" s="3" t="s">
        <v>10117</v>
      </c>
      <c r="P415" s="6" t="s">
        <v>10118</v>
      </c>
      <c r="Q415" s="3" t="s">
        <v>663</v>
      </c>
      <c r="R415" s="3" t="s">
        <v>10119</v>
      </c>
      <c r="S415" s="3" t="s">
        <v>10120</v>
      </c>
      <c r="T415" s="3" t="s">
        <v>135</v>
      </c>
      <c r="U415" s="3" t="s">
        <v>135</v>
      </c>
      <c r="V415" s="3" t="s">
        <v>136</v>
      </c>
      <c r="W415" s="3" t="s">
        <v>137</v>
      </c>
      <c r="X415" s="3" t="s">
        <v>322</v>
      </c>
      <c r="Y415" s="3" t="s">
        <v>10121</v>
      </c>
      <c r="Z415" s="3" t="s">
        <v>10122</v>
      </c>
      <c r="AA415" s="3" t="s">
        <v>139</v>
      </c>
      <c r="AB415" s="3" t="s">
        <v>323</v>
      </c>
      <c r="AC415" s="3" t="s">
        <v>5272</v>
      </c>
      <c r="AD415" s="3" t="s">
        <v>143</v>
      </c>
      <c r="AE415" s="3" t="s">
        <v>5272</v>
      </c>
      <c r="AF415" s="3" t="s">
        <v>143</v>
      </c>
      <c r="AG415" s="3" t="s">
        <v>235</v>
      </c>
      <c r="AH415" s="3" t="s">
        <v>141</v>
      </c>
      <c r="AI415" s="3" t="s">
        <v>143</v>
      </c>
      <c r="AJ415" s="3" t="s">
        <v>10123</v>
      </c>
      <c r="AK415" s="3" t="s">
        <v>207</v>
      </c>
      <c r="AL415" s="3" t="s">
        <v>143</v>
      </c>
      <c r="AM415" s="3" t="s">
        <v>10123</v>
      </c>
      <c r="AN415" s="3" t="s">
        <v>143</v>
      </c>
      <c r="AO415" s="3" t="s">
        <v>10124</v>
      </c>
      <c r="AP415" s="3" t="s">
        <v>10125</v>
      </c>
      <c r="AQ415" s="3" t="s">
        <v>309</v>
      </c>
      <c r="AR415" s="3" t="s">
        <v>148</v>
      </c>
      <c r="AS415" s="3" t="s">
        <v>139</v>
      </c>
      <c r="AT415" s="3" t="s">
        <v>8425</v>
      </c>
      <c r="AU415" s="3" t="s">
        <v>10126</v>
      </c>
      <c r="AV415" s="3" t="s">
        <v>145</v>
      </c>
      <c r="AW415" s="3" t="s">
        <v>146</v>
      </c>
      <c r="AX415" s="3" t="s">
        <v>972</v>
      </c>
      <c r="AY415" s="3" t="s">
        <v>148</v>
      </c>
      <c r="AZ415" s="3" t="s">
        <v>139</v>
      </c>
      <c r="BA415" s="3" t="s">
        <v>149</v>
      </c>
      <c r="BB415" s="3" t="s">
        <v>150</v>
      </c>
      <c r="BC415" s="3" t="s">
        <v>156</v>
      </c>
      <c r="BD415" s="3" t="s">
        <v>157</v>
      </c>
      <c r="BE415" s="3" t="s">
        <v>484</v>
      </c>
      <c r="BF415" s="3" t="s">
        <v>10122</v>
      </c>
      <c r="BG415" s="3" t="s">
        <v>5272</v>
      </c>
      <c r="BH415" s="3" t="s">
        <v>663</v>
      </c>
      <c r="BI415" s="3" t="s">
        <v>143</v>
      </c>
      <c r="BJ415" s="3" t="s">
        <v>143</v>
      </c>
      <c r="BK415" s="3" t="s">
        <v>136</v>
      </c>
      <c r="BL415" s="3" t="s">
        <v>143</v>
      </c>
      <c r="BM415" s="3" t="s">
        <v>1674</v>
      </c>
      <c r="BN415" s="3" t="s">
        <v>160</v>
      </c>
      <c r="BO415" s="3" t="s">
        <v>143</v>
      </c>
      <c r="BP415" s="3" t="s">
        <v>143</v>
      </c>
      <c r="BQ415" s="3" t="s">
        <v>3636</v>
      </c>
      <c r="BR415" s="3" t="s">
        <v>5684</v>
      </c>
      <c r="BS415" s="3" t="s">
        <v>241</v>
      </c>
      <c r="BT415" s="3" t="s">
        <v>10127</v>
      </c>
      <c r="BU415" s="3" t="s">
        <v>10127</v>
      </c>
      <c r="BV415" s="3" t="s">
        <v>135</v>
      </c>
      <c r="BW415" s="3" t="s">
        <v>135</v>
      </c>
      <c r="BX415" s="3" t="s">
        <v>135</v>
      </c>
      <c r="BY415" s="3" t="s">
        <v>148</v>
      </c>
      <c r="BZ415" s="3" t="s">
        <v>3145</v>
      </c>
      <c r="CA415" s="3" t="s">
        <v>144</v>
      </c>
      <c r="CB415" s="3" t="s">
        <v>143</v>
      </c>
      <c r="CC415" s="3" t="s">
        <v>143</v>
      </c>
      <c r="CD415" s="3" t="s">
        <v>143</v>
      </c>
      <c r="CE415" s="3" t="s">
        <v>10128</v>
      </c>
      <c r="CF415" s="3" t="s">
        <v>9549</v>
      </c>
      <c r="CG415" s="3" t="s">
        <v>143</v>
      </c>
      <c r="CH415" s="3" t="s">
        <v>143</v>
      </c>
      <c r="CI415" s="3" t="s">
        <v>143</v>
      </c>
      <c r="CJ415" s="3" t="s">
        <v>5272</v>
      </c>
      <c r="CK415" s="3" t="s">
        <v>143</v>
      </c>
      <c r="CL415" s="3" t="s">
        <v>143</v>
      </c>
      <c r="CM415" s="3" t="s">
        <v>143</v>
      </c>
      <c r="CN415" s="3" t="s">
        <v>143</v>
      </c>
      <c r="CO415" s="3" t="s">
        <v>143</v>
      </c>
      <c r="CP415" s="3" t="s">
        <v>143</v>
      </c>
      <c r="CQ415" s="3" t="s">
        <v>143</v>
      </c>
      <c r="CR415" s="3" t="s">
        <v>143</v>
      </c>
      <c r="CS415" s="3" t="s">
        <v>1</v>
      </c>
      <c r="CT415" s="3" t="s">
        <v>143</v>
      </c>
      <c r="CU415" s="3" t="s">
        <v>1</v>
      </c>
      <c r="CV415" s="3" t="s">
        <v>2092</v>
      </c>
      <c r="CW415" s="3" t="s">
        <v>143</v>
      </c>
      <c r="CX415" s="3" t="s">
        <v>316</v>
      </c>
      <c r="CY415" s="3" t="s">
        <v>166</v>
      </c>
      <c r="CZ415" s="3" t="s">
        <v>136</v>
      </c>
      <c r="DA415" s="3" t="s">
        <v>1986</v>
      </c>
      <c r="DB415" s="3" t="s">
        <v>143</v>
      </c>
      <c r="DC415" s="3" t="s">
        <v>143</v>
      </c>
      <c r="DD415" s="3" t="s">
        <v>164</v>
      </c>
      <c r="DE415" s="3" t="s">
        <v>5904</v>
      </c>
      <c r="DF415" s="3" t="s">
        <v>5997</v>
      </c>
      <c r="DG415" s="3" t="s">
        <v>143</v>
      </c>
      <c r="DH415" s="3" t="s">
        <v>143</v>
      </c>
      <c r="DI415" s="3" t="s">
        <v>143</v>
      </c>
      <c r="DK415" s="3"/>
    </row>
    <row r="416" spans="1:115" hidden="1" x14ac:dyDescent="0.2">
      <c r="A416" s="73">
        <v>45413</v>
      </c>
      <c r="B416" s="3" t="s">
        <v>15606</v>
      </c>
      <c r="C416" s="72">
        <v>136358</v>
      </c>
      <c r="D416" s="6" t="s">
        <v>9726</v>
      </c>
      <c r="E416" s="3" t="s">
        <v>164</v>
      </c>
      <c r="F416" s="7">
        <v>45432</v>
      </c>
      <c r="G416" s="72" t="s">
        <v>126</v>
      </c>
      <c r="H416" s="3" t="s">
        <v>166</v>
      </c>
      <c r="I416" s="8">
        <f t="shared" si="39"/>
        <v>629.48</v>
      </c>
      <c r="J416" s="4">
        <v>629.48</v>
      </c>
      <c r="K416" s="71">
        <f t="shared" si="36"/>
        <v>2.9287525165041264E-2</v>
      </c>
      <c r="L416" s="3" t="s">
        <v>316</v>
      </c>
      <c r="M416" s="3" t="s">
        <v>7246</v>
      </c>
      <c r="N416" s="3" t="s">
        <v>960</v>
      </c>
      <c r="O416" s="3" t="s">
        <v>10129</v>
      </c>
      <c r="P416" s="6" t="s">
        <v>10118</v>
      </c>
      <c r="Q416" s="3" t="s">
        <v>663</v>
      </c>
      <c r="R416" s="3" t="s">
        <v>10130</v>
      </c>
      <c r="S416" s="3" t="s">
        <v>10131</v>
      </c>
      <c r="T416" s="3" t="s">
        <v>135</v>
      </c>
      <c r="U416" s="3" t="s">
        <v>135</v>
      </c>
      <c r="V416" s="3" t="s">
        <v>136</v>
      </c>
      <c r="W416" s="3" t="s">
        <v>137</v>
      </c>
      <c r="X416" s="3" t="s">
        <v>322</v>
      </c>
      <c r="Y416" s="3" t="s">
        <v>10132</v>
      </c>
      <c r="Z416" s="3" t="s">
        <v>10133</v>
      </c>
      <c r="AA416" s="3" t="s">
        <v>139</v>
      </c>
      <c r="AB416" s="3" t="s">
        <v>226</v>
      </c>
      <c r="AC416" s="3" t="s">
        <v>5272</v>
      </c>
      <c r="AD416" s="3" t="s">
        <v>143</v>
      </c>
      <c r="AE416" s="3" t="s">
        <v>5272</v>
      </c>
      <c r="AF416" s="3" t="s">
        <v>143</v>
      </c>
      <c r="AG416" s="3" t="s">
        <v>235</v>
      </c>
      <c r="AH416" s="3" t="s">
        <v>141</v>
      </c>
      <c r="AI416" s="3" t="s">
        <v>143</v>
      </c>
      <c r="AJ416" s="3" t="s">
        <v>143</v>
      </c>
      <c r="AK416" s="3" t="s">
        <v>207</v>
      </c>
      <c r="AL416" s="3" t="s">
        <v>143</v>
      </c>
      <c r="AM416" s="3" t="s">
        <v>10123</v>
      </c>
      <c r="AN416" s="3" t="s">
        <v>143</v>
      </c>
      <c r="AO416" s="3" t="s">
        <v>10134</v>
      </c>
      <c r="AP416" s="3" t="s">
        <v>4873</v>
      </c>
      <c r="AQ416" s="3" t="s">
        <v>309</v>
      </c>
      <c r="AR416" s="3" t="s">
        <v>148</v>
      </c>
      <c r="AS416" s="3" t="s">
        <v>139</v>
      </c>
      <c r="AT416" s="3" t="s">
        <v>1637</v>
      </c>
      <c r="AU416" s="3" t="s">
        <v>4875</v>
      </c>
      <c r="AV416" s="3" t="s">
        <v>145</v>
      </c>
      <c r="AW416" s="3" t="s">
        <v>146</v>
      </c>
      <c r="AX416" s="3" t="s">
        <v>972</v>
      </c>
      <c r="AY416" s="3" t="s">
        <v>148</v>
      </c>
      <c r="AZ416" s="3" t="s">
        <v>139</v>
      </c>
      <c r="BA416" s="3" t="s">
        <v>149</v>
      </c>
      <c r="BB416" s="3" t="s">
        <v>150</v>
      </c>
      <c r="BC416" s="3" t="s">
        <v>156</v>
      </c>
      <c r="BD416" s="3" t="s">
        <v>157</v>
      </c>
      <c r="BE416" s="3" t="s">
        <v>484</v>
      </c>
      <c r="BF416" s="3" t="s">
        <v>10133</v>
      </c>
      <c r="BG416" s="3" t="s">
        <v>5272</v>
      </c>
      <c r="BH416" s="3" t="s">
        <v>663</v>
      </c>
      <c r="BI416" s="3" t="s">
        <v>143</v>
      </c>
      <c r="BJ416" s="3" t="s">
        <v>143</v>
      </c>
      <c r="BK416" s="3" t="s">
        <v>136</v>
      </c>
      <c r="BL416" s="3" t="s">
        <v>143</v>
      </c>
      <c r="BM416" s="3" t="s">
        <v>1674</v>
      </c>
      <c r="BN416" s="3" t="s">
        <v>160</v>
      </c>
      <c r="BO416" s="3" t="s">
        <v>143</v>
      </c>
      <c r="BP416" s="3" t="s">
        <v>143</v>
      </c>
      <c r="BQ416" s="3" t="s">
        <v>1802</v>
      </c>
      <c r="BR416" s="3" t="s">
        <v>5684</v>
      </c>
      <c r="BS416" s="3" t="s">
        <v>241</v>
      </c>
      <c r="BT416" s="3" t="s">
        <v>10127</v>
      </c>
      <c r="BU416" s="3" t="s">
        <v>10127</v>
      </c>
      <c r="BV416" s="3" t="s">
        <v>135</v>
      </c>
      <c r="BW416" s="3" t="s">
        <v>135</v>
      </c>
      <c r="BX416" s="3" t="s">
        <v>135</v>
      </c>
      <c r="BY416" s="3" t="s">
        <v>148</v>
      </c>
      <c r="BZ416" s="3" t="s">
        <v>3145</v>
      </c>
      <c r="CA416" s="3" t="s">
        <v>144</v>
      </c>
      <c r="CB416" s="3" t="s">
        <v>143</v>
      </c>
      <c r="CC416" s="3" t="s">
        <v>143</v>
      </c>
      <c r="CD416" s="3" t="s">
        <v>143</v>
      </c>
      <c r="CE416" s="3" t="s">
        <v>10135</v>
      </c>
      <c r="CF416" s="3" t="s">
        <v>9549</v>
      </c>
      <c r="CG416" s="3" t="s">
        <v>143</v>
      </c>
      <c r="CH416" s="3" t="s">
        <v>143</v>
      </c>
      <c r="CI416" s="3" t="s">
        <v>143</v>
      </c>
      <c r="CJ416" s="3" t="s">
        <v>5272</v>
      </c>
      <c r="CK416" s="3" t="s">
        <v>143</v>
      </c>
      <c r="CL416" s="3" t="s">
        <v>143</v>
      </c>
      <c r="CM416" s="3" t="s">
        <v>143</v>
      </c>
      <c r="CN416" s="3" t="s">
        <v>143</v>
      </c>
      <c r="CO416" s="3" t="s">
        <v>143</v>
      </c>
      <c r="CP416" s="3" t="s">
        <v>143</v>
      </c>
      <c r="CQ416" s="3" t="s">
        <v>143</v>
      </c>
      <c r="CR416" s="3" t="s">
        <v>143</v>
      </c>
      <c r="CS416" s="3" t="s">
        <v>1</v>
      </c>
      <c r="CT416" s="3" t="s">
        <v>143</v>
      </c>
      <c r="CU416" s="3" t="s">
        <v>1</v>
      </c>
      <c r="CV416" s="3" t="s">
        <v>2092</v>
      </c>
      <c r="CW416" s="3" t="s">
        <v>143</v>
      </c>
      <c r="CX416" s="3" t="s">
        <v>316</v>
      </c>
      <c r="CY416" s="3" t="s">
        <v>166</v>
      </c>
      <c r="CZ416" s="3" t="s">
        <v>136</v>
      </c>
      <c r="DA416" s="3" t="s">
        <v>1986</v>
      </c>
      <c r="DB416" s="3" t="s">
        <v>143</v>
      </c>
      <c r="DC416" s="3" t="s">
        <v>143</v>
      </c>
      <c r="DD416" s="3" t="s">
        <v>164</v>
      </c>
      <c r="DE416" s="3" t="s">
        <v>5904</v>
      </c>
      <c r="DF416" s="3" t="s">
        <v>5997</v>
      </c>
      <c r="DG416" s="3" t="s">
        <v>143</v>
      </c>
      <c r="DH416" s="3" t="s">
        <v>143</v>
      </c>
      <c r="DI416" s="3" t="s">
        <v>143</v>
      </c>
      <c r="DK416" s="3"/>
    </row>
    <row r="417" spans="1:115" hidden="1" x14ac:dyDescent="0.2">
      <c r="A417" s="73">
        <v>45413</v>
      </c>
      <c r="B417" s="3" t="s">
        <v>15606</v>
      </c>
      <c r="C417" s="99">
        <v>136375</v>
      </c>
      <c r="D417" s="6" t="s">
        <v>9681</v>
      </c>
      <c r="E417" s="3" t="s">
        <v>164</v>
      </c>
      <c r="F417" s="7">
        <v>45432</v>
      </c>
      <c r="G417" s="3" t="s">
        <v>165</v>
      </c>
      <c r="H417" s="3" t="s">
        <v>166</v>
      </c>
      <c r="I417" s="8">
        <f t="shared" si="39"/>
        <v>61</v>
      </c>
      <c r="J417" s="4">
        <v>61</v>
      </c>
      <c r="K417" s="71">
        <f t="shared" si="36"/>
        <v>2.8381188204033756E-3</v>
      </c>
      <c r="L417" s="3" t="s">
        <v>316</v>
      </c>
      <c r="M417" s="3" t="s">
        <v>7145</v>
      </c>
      <c r="N417" s="3" t="s">
        <v>1070</v>
      </c>
      <c r="O417" s="3" t="s">
        <v>1582</v>
      </c>
      <c r="P417" s="6" t="s">
        <v>6896</v>
      </c>
      <c r="Q417" s="3" t="s">
        <v>170</v>
      </c>
      <c r="R417" s="3" t="s">
        <v>10136</v>
      </c>
      <c r="S417" s="3" t="s">
        <v>10137</v>
      </c>
      <c r="T417" s="3" t="s">
        <v>135</v>
      </c>
      <c r="U417" s="3" t="s">
        <v>135</v>
      </c>
      <c r="V417" s="3" t="s">
        <v>136</v>
      </c>
      <c r="W417" s="3" t="s">
        <v>137</v>
      </c>
      <c r="X417" s="3" t="s">
        <v>322</v>
      </c>
      <c r="Y417" s="3" t="s">
        <v>10138</v>
      </c>
      <c r="Z417" s="3" t="s">
        <v>10139</v>
      </c>
      <c r="AA417" s="3" t="s">
        <v>139</v>
      </c>
      <c r="AB417" s="3" t="s">
        <v>226</v>
      </c>
      <c r="AC417" s="3" t="s">
        <v>5272</v>
      </c>
      <c r="AD417" s="3" t="s">
        <v>143</v>
      </c>
      <c r="AE417" s="3" t="s">
        <v>5272</v>
      </c>
      <c r="AF417" s="3" t="s">
        <v>143</v>
      </c>
      <c r="AG417" s="3" t="s">
        <v>235</v>
      </c>
      <c r="AH417" s="3" t="s">
        <v>141</v>
      </c>
      <c r="AI417" s="3" t="s">
        <v>143</v>
      </c>
      <c r="AJ417" s="3" t="s">
        <v>143</v>
      </c>
      <c r="AK417" s="3" t="s">
        <v>207</v>
      </c>
      <c r="AL417" s="3" t="s">
        <v>143</v>
      </c>
      <c r="AM417" s="3" t="s">
        <v>10140</v>
      </c>
      <c r="AN417" s="3" t="s">
        <v>143</v>
      </c>
      <c r="AO417" s="3" t="s">
        <v>710</v>
      </c>
      <c r="AP417" s="3" t="s">
        <v>568</v>
      </c>
      <c r="AQ417" s="3" t="s">
        <v>1585</v>
      </c>
      <c r="AR417" s="3" t="s">
        <v>570</v>
      </c>
      <c r="AS417" s="3" t="s">
        <v>231</v>
      </c>
      <c r="AT417" s="3" t="s">
        <v>652</v>
      </c>
      <c r="AU417" s="3" t="s">
        <v>712</v>
      </c>
      <c r="AV417" s="3" t="s">
        <v>1079</v>
      </c>
      <c r="AW417" s="3" t="s">
        <v>1080</v>
      </c>
      <c r="AX417" s="3" t="s">
        <v>1081</v>
      </c>
      <c r="AY417" s="3" t="s">
        <v>148</v>
      </c>
      <c r="AZ417" s="3" t="s">
        <v>139</v>
      </c>
      <c r="BA417" s="3" t="s">
        <v>148</v>
      </c>
      <c r="BB417" s="3" t="s">
        <v>150</v>
      </c>
      <c r="BC417" s="3" t="s">
        <v>156</v>
      </c>
      <c r="BD417" s="3" t="s">
        <v>157</v>
      </c>
      <c r="BE417" s="3" t="s">
        <v>303</v>
      </c>
      <c r="BF417" s="3" t="s">
        <v>10139</v>
      </c>
      <c r="BG417" s="3" t="s">
        <v>5272</v>
      </c>
      <c r="BH417" s="3" t="s">
        <v>143</v>
      </c>
      <c r="BI417" s="3" t="s">
        <v>10141</v>
      </c>
      <c r="BJ417" s="3" t="s">
        <v>143</v>
      </c>
      <c r="BK417" s="3" t="s">
        <v>136</v>
      </c>
      <c r="BL417" s="3" t="s">
        <v>143</v>
      </c>
      <c r="BM417" s="3" t="s">
        <v>160</v>
      </c>
      <c r="BN417" s="3" t="s">
        <v>160</v>
      </c>
      <c r="BO417" s="3" t="s">
        <v>143</v>
      </c>
      <c r="BP417" s="3" t="s">
        <v>143</v>
      </c>
      <c r="BQ417" s="3" t="s">
        <v>3586</v>
      </c>
      <c r="BR417" s="3" t="s">
        <v>5352</v>
      </c>
      <c r="BS417" s="3" t="s">
        <v>162</v>
      </c>
      <c r="BT417" s="3" t="s">
        <v>10140</v>
      </c>
      <c r="BU417" s="3" t="s">
        <v>10140</v>
      </c>
      <c r="BV417" s="3" t="s">
        <v>135</v>
      </c>
      <c r="BW417" s="3" t="s">
        <v>135</v>
      </c>
      <c r="BX417" s="3" t="s">
        <v>135</v>
      </c>
      <c r="BY417" s="3" t="s">
        <v>148</v>
      </c>
      <c r="BZ417" s="3" t="s">
        <v>10050</v>
      </c>
      <c r="CA417" s="3" t="s">
        <v>174</v>
      </c>
      <c r="CB417" s="3" t="s">
        <v>143</v>
      </c>
      <c r="CC417" s="3" t="s">
        <v>143</v>
      </c>
      <c r="CD417" s="3" t="s">
        <v>143</v>
      </c>
      <c r="CE417" s="3" t="s">
        <v>10142</v>
      </c>
      <c r="CF417" s="3" t="s">
        <v>2261</v>
      </c>
      <c r="CG417" s="3" t="s">
        <v>143</v>
      </c>
      <c r="CH417" s="3" t="s">
        <v>143</v>
      </c>
      <c r="CI417" s="3" t="s">
        <v>143</v>
      </c>
      <c r="CJ417" s="3" t="s">
        <v>5272</v>
      </c>
      <c r="CK417" s="3" t="s">
        <v>143</v>
      </c>
      <c r="CL417" s="3" t="s">
        <v>143</v>
      </c>
      <c r="CM417" s="3" t="s">
        <v>143</v>
      </c>
      <c r="CN417" s="3" t="s">
        <v>143</v>
      </c>
      <c r="CO417" s="3" t="s">
        <v>143</v>
      </c>
      <c r="CP417" s="3" t="s">
        <v>143</v>
      </c>
      <c r="CQ417" s="3" t="s">
        <v>143</v>
      </c>
      <c r="CR417" s="3" t="s">
        <v>143</v>
      </c>
      <c r="CS417" s="3" t="s">
        <v>1</v>
      </c>
      <c r="CT417" s="3" t="s">
        <v>143</v>
      </c>
      <c r="CU417" s="3" t="s">
        <v>1</v>
      </c>
      <c r="CV417" s="3" t="s">
        <v>1985</v>
      </c>
      <c r="CW417" s="3" t="s">
        <v>143</v>
      </c>
      <c r="CX417" s="3" t="s">
        <v>316</v>
      </c>
      <c r="CY417" s="3" t="s">
        <v>166</v>
      </c>
      <c r="CZ417" s="3" t="s">
        <v>136</v>
      </c>
      <c r="DA417" s="3" t="s">
        <v>1986</v>
      </c>
      <c r="DB417" s="3" t="s">
        <v>143</v>
      </c>
      <c r="DC417" s="3" t="s">
        <v>143</v>
      </c>
      <c r="DD417" s="3" t="s">
        <v>164</v>
      </c>
      <c r="DE417" s="3" t="s">
        <v>5904</v>
      </c>
      <c r="DF417" s="3" t="s">
        <v>5997</v>
      </c>
      <c r="DG417" s="3" t="s">
        <v>143</v>
      </c>
      <c r="DH417" s="3" t="s">
        <v>143</v>
      </c>
      <c r="DI417" s="3" t="s">
        <v>143</v>
      </c>
      <c r="DK417" s="3"/>
    </row>
    <row r="418" spans="1:115" hidden="1" x14ac:dyDescent="0.2">
      <c r="A418" s="73">
        <v>45413</v>
      </c>
      <c r="B418" s="3" t="s">
        <v>15606</v>
      </c>
      <c r="C418" s="5">
        <v>136380</v>
      </c>
      <c r="D418" s="6" t="s">
        <v>9726</v>
      </c>
      <c r="E418" s="3" t="s">
        <v>2037</v>
      </c>
      <c r="F418" s="7">
        <v>45432</v>
      </c>
      <c r="G418" s="3" t="s">
        <v>165</v>
      </c>
      <c r="H418" s="3" t="s">
        <v>166</v>
      </c>
      <c r="I418" s="4">
        <v>250</v>
      </c>
      <c r="J418" s="4">
        <v>250</v>
      </c>
      <c r="K418" s="71">
        <f t="shared" si="36"/>
        <v>1.16316345098499E-2</v>
      </c>
      <c r="L418" s="3" t="s">
        <v>316</v>
      </c>
      <c r="M418" s="3" t="s">
        <v>7145</v>
      </c>
      <c r="N418" s="3" t="s">
        <v>960</v>
      </c>
      <c r="O418" s="3" t="s">
        <v>10143</v>
      </c>
      <c r="P418" s="6" t="s">
        <v>8646</v>
      </c>
      <c r="Q418" s="3" t="s">
        <v>170</v>
      </c>
      <c r="R418" s="3" t="s">
        <v>10144</v>
      </c>
      <c r="S418" s="3" t="s">
        <v>10145</v>
      </c>
      <c r="T418" s="3" t="s">
        <v>135</v>
      </c>
      <c r="U418" s="3" t="s">
        <v>135</v>
      </c>
      <c r="V418" s="3" t="s">
        <v>136</v>
      </c>
      <c r="W418" s="3" t="s">
        <v>137</v>
      </c>
      <c r="X418" s="3" t="s">
        <v>2483</v>
      </c>
      <c r="Y418" s="3" t="s">
        <v>10146</v>
      </c>
      <c r="Z418" s="3" t="s">
        <v>10147</v>
      </c>
      <c r="AA418" s="3" t="s">
        <v>139</v>
      </c>
      <c r="AB418" s="3" t="s">
        <v>323</v>
      </c>
      <c r="AC418" s="3" t="s">
        <v>5272</v>
      </c>
      <c r="AD418" s="3" t="s">
        <v>143</v>
      </c>
      <c r="AE418" s="3" t="s">
        <v>5723</v>
      </c>
      <c r="AF418" s="3" t="s">
        <v>143</v>
      </c>
      <c r="AG418" s="3" t="s">
        <v>235</v>
      </c>
      <c r="AH418" s="3" t="s">
        <v>141</v>
      </c>
      <c r="AI418" s="3" t="s">
        <v>143</v>
      </c>
      <c r="AJ418" s="3" t="s">
        <v>5723</v>
      </c>
      <c r="AK418" s="3" t="s">
        <v>207</v>
      </c>
      <c r="AL418" s="3" t="s">
        <v>143</v>
      </c>
      <c r="AM418" s="3" t="s">
        <v>5723</v>
      </c>
      <c r="AN418" s="3" t="s">
        <v>174</v>
      </c>
      <c r="AO418" s="3" t="s">
        <v>10148</v>
      </c>
      <c r="AP418" s="3" t="s">
        <v>10149</v>
      </c>
      <c r="AQ418" s="3" t="s">
        <v>10150</v>
      </c>
      <c r="AR418" s="3" t="s">
        <v>2082</v>
      </c>
      <c r="AS418" s="3" t="s">
        <v>231</v>
      </c>
      <c r="AT418" s="3" t="s">
        <v>231</v>
      </c>
      <c r="AU418" s="3" t="s">
        <v>10151</v>
      </c>
      <c r="AV418" s="3" t="s">
        <v>145</v>
      </c>
      <c r="AW418" s="3" t="s">
        <v>146</v>
      </c>
      <c r="AX418" s="3" t="s">
        <v>972</v>
      </c>
      <c r="AY418" s="3" t="s">
        <v>148</v>
      </c>
      <c r="AZ418" s="3" t="s">
        <v>139</v>
      </c>
      <c r="BA418" s="3" t="s">
        <v>149</v>
      </c>
      <c r="BB418" s="3" t="s">
        <v>150</v>
      </c>
      <c r="BC418" s="3" t="s">
        <v>156</v>
      </c>
      <c r="BD418" s="3" t="s">
        <v>157</v>
      </c>
      <c r="BE418" s="3" t="s">
        <v>303</v>
      </c>
      <c r="BF418" s="3" t="s">
        <v>10147</v>
      </c>
      <c r="BG418" s="3" t="s">
        <v>5272</v>
      </c>
      <c r="BH418" s="3" t="s">
        <v>170</v>
      </c>
      <c r="BI418" s="3" t="s">
        <v>143</v>
      </c>
      <c r="BJ418" s="3" t="s">
        <v>143</v>
      </c>
      <c r="BK418" s="3" t="s">
        <v>136</v>
      </c>
      <c r="BL418" s="3" t="s">
        <v>143</v>
      </c>
      <c r="BM418" s="3" t="s">
        <v>160</v>
      </c>
      <c r="BN418" s="3" t="s">
        <v>160</v>
      </c>
      <c r="BO418" s="3" t="s">
        <v>143</v>
      </c>
      <c r="BP418" s="3" t="s">
        <v>143</v>
      </c>
      <c r="BQ418" s="3" t="s">
        <v>3567</v>
      </c>
      <c r="BR418" s="3" t="s">
        <v>5352</v>
      </c>
      <c r="BS418" s="3" t="s">
        <v>162</v>
      </c>
      <c r="BT418" s="3" t="s">
        <v>5723</v>
      </c>
      <c r="BU418" s="3" t="s">
        <v>5723</v>
      </c>
      <c r="BV418" s="3" t="s">
        <v>135</v>
      </c>
      <c r="BW418" s="3" t="s">
        <v>135</v>
      </c>
      <c r="BX418" s="3" t="s">
        <v>135</v>
      </c>
      <c r="BY418" s="3" t="s">
        <v>148</v>
      </c>
      <c r="BZ418" s="3" t="s">
        <v>5085</v>
      </c>
      <c r="CA418" s="3" t="s">
        <v>174</v>
      </c>
      <c r="CB418" s="3" t="s">
        <v>143</v>
      </c>
      <c r="CC418" s="3" t="s">
        <v>143</v>
      </c>
      <c r="CD418" s="3" t="s">
        <v>143</v>
      </c>
      <c r="CE418" s="3" t="s">
        <v>143</v>
      </c>
      <c r="CF418" s="3" t="s">
        <v>2261</v>
      </c>
      <c r="CG418" s="3" t="s">
        <v>2261</v>
      </c>
      <c r="CH418" s="3" t="s">
        <v>143</v>
      </c>
      <c r="CI418" s="3" t="s">
        <v>143</v>
      </c>
      <c r="CJ418" s="3" t="s">
        <v>5272</v>
      </c>
      <c r="CK418" s="3" t="s">
        <v>143</v>
      </c>
      <c r="CL418" s="3" t="s">
        <v>143</v>
      </c>
      <c r="CM418" s="3" t="s">
        <v>143</v>
      </c>
      <c r="CN418" s="3" t="s">
        <v>143</v>
      </c>
      <c r="CO418" s="3" t="s">
        <v>10152</v>
      </c>
      <c r="CP418" s="3" t="s">
        <v>143</v>
      </c>
      <c r="CQ418" s="3" t="s">
        <v>143</v>
      </c>
      <c r="CR418" s="3" t="s">
        <v>143</v>
      </c>
      <c r="CS418" s="3" t="s">
        <v>1</v>
      </c>
      <c r="CT418" s="3" t="s">
        <v>143</v>
      </c>
      <c r="CU418" s="3" t="s">
        <v>1</v>
      </c>
      <c r="CV418" s="3" t="s">
        <v>1985</v>
      </c>
      <c r="CW418" s="3" t="s">
        <v>1985</v>
      </c>
      <c r="CX418" s="3" t="s">
        <v>316</v>
      </c>
      <c r="CY418" s="3" t="s">
        <v>166</v>
      </c>
      <c r="CZ418" s="3" t="s">
        <v>136</v>
      </c>
      <c r="DA418" s="3" t="s">
        <v>1986</v>
      </c>
      <c r="DB418" s="3" t="s">
        <v>143</v>
      </c>
      <c r="DC418" s="3" t="s">
        <v>143</v>
      </c>
      <c r="DD418" s="3" t="s">
        <v>2037</v>
      </c>
      <c r="DE418" s="3" t="s">
        <v>5904</v>
      </c>
      <c r="DF418" s="3" t="s">
        <v>5997</v>
      </c>
      <c r="DG418" s="3" t="s">
        <v>143</v>
      </c>
      <c r="DH418" s="3" t="s">
        <v>143</v>
      </c>
      <c r="DI418" s="3" t="s">
        <v>143</v>
      </c>
      <c r="DK418" s="3"/>
    </row>
    <row r="419" spans="1:115" hidden="1" x14ac:dyDescent="0.2">
      <c r="A419" s="73">
        <v>45413</v>
      </c>
      <c r="B419" s="3" t="s">
        <v>15606</v>
      </c>
      <c r="C419" s="5">
        <v>136381</v>
      </c>
      <c r="D419" s="6" t="s">
        <v>9726</v>
      </c>
      <c r="E419" s="3" t="s">
        <v>164</v>
      </c>
      <c r="F419" s="7">
        <v>45432</v>
      </c>
      <c r="G419" s="3" t="s">
        <v>165</v>
      </c>
      <c r="H419" s="3" t="s">
        <v>166</v>
      </c>
      <c r="I419" s="4">
        <v>130</v>
      </c>
      <c r="J419" s="4">
        <v>130</v>
      </c>
      <c r="K419" s="71">
        <f t="shared" si="36"/>
        <v>6.0484499451219486E-3</v>
      </c>
      <c r="L419" s="3" t="s">
        <v>316</v>
      </c>
      <c r="M419" s="3" t="s">
        <v>7145</v>
      </c>
      <c r="N419" s="3" t="s">
        <v>1070</v>
      </c>
      <c r="O419" s="3" t="s">
        <v>10153</v>
      </c>
      <c r="P419" s="6" t="s">
        <v>10154</v>
      </c>
      <c r="Q419" s="3" t="s">
        <v>170</v>
      </c>
      <c r="R419" s="3" t="s">
        <v>10155</v>
      </c>
      <c r="S419" s="3" t="s">
        <v>10156</v>
      </c>
      <c r="T419" s="3" t="s">
        <v>135</v>
      </c>
      <c r="U419" s="3" t="s">
        <v>135</v>
      </c>
      <c r="V419" s="3" t="s">
        <v>136</v>
      </c>
      <c r="W419" s="3" t="s">
        <v>137</v>
      </c>
      <c r="X419" s="3" t="s">
        <v>2483</v>
      </c>
      <c r="Y419" s="3" t="s">
        <v>10157</v>
      </c>
      <c r="Z419" s="3" t="s">
        <v>10158</v>
      </c>
      <c r="AA419" s="3" t="s">
        <v>139</v>
      </c>
      <c r="AB419" s="3" t="s">
        <v>323</v>
      </c>
      <c r="AC419" s="3" t="s">
        <v>5272</v>
      </c>
      <c r="AD419" s="3" t="s">
        <v>143</v>
      </c>
      <c r="AE419" s="3" t="s">
        <v>5515</v>
      </c>
      <c r="AF419" s="3" t="s">
        <v>143</v>
      </c>
      <c r="AG419" s="3" t="s">
        <v>235</v>
      </c>
      <c r="AH419" s="3" t="s">
        <v>141</v>
      </c>
      <c r="AI419" s="3" t="s">
        <v>143</v>
      </c>
      <c r="AJ419" s="3" t="s">
        <v>5515</v>
      </c>
      <c r="AK419" s="3" t="s">
        <v>207</v>
      </c>
      <c r="AL419" s="3" t="s">
        <v>143</v>
      </c>
      <c r="AM419" s="3" t="s">
        <v>5515</v>
      </c>
      <c r="AN419" s="3" t="s">
        <v>174</v>
      </c>
      <c r="AO419" s="3" t="s">
        <v>10159</v>
      </c>
      <c r="AP419" s="3" t="s">
        <v>10160</v>
      </c>
      <c r="AQ419" s="3" t="s">
        <v>10161</v>
      </c>
      <c r="AR419" s="3" t="s">
        <v>178</v>
      </c>
      <c r="AS419" s="3" t="s">
        <v>179</v>
      </c>
      <c r="AT419" s="3" t="s">
        <v>903</v>
      </c>
      <c r="AU419" s="3" t="s">
        <v>10162</v>
      </c>
      <c r="AV419" s="3" t="s">
        <v>1079</v>
      </c>
      <c r="AW419" s="3" t="s">
        <v>1080</v>
      </c>
      <c r="AX419" s="3" t="s">
        <v>1081</v>
      </c>
      <c r="AY419" s="3" t="s">
        <v>148</v>
      </c>
      <c r="AZ419" s="3" t="s">
        <v>139</v>
      </c>
      <c r="BA419" s="3" t="s">
        <v>148</v>
      </c>
      <c r="BB419" s="3" t="s">
        <v>150</v>
      </c>
      <c r="BC419" s="3" t="s">
        <v>156</v>
      </c>
      <c r="BD419" s="3" t="s">
        <v>157</v>
      </c>
      <c r="BE419" s="3" t="s">
        <v>303</v>
      </c>
      <c r="BF419" s="3" t="s">
        <v>10158</v>
      </c>
      <c r="BG419" s="3" t="s">
        <v>5272</v>
      </c>
      <c r="BH419" s="3" t="s">
        <v>143</v>
      </c>
      <c r="BI419" s="3" t="s">
        <v>143</v>
      </c>
      <c r="BJ419" s="3" t="s">
        <v>143</v>
      </c>
      <c r="BK419" s="3" t="s">
        <v>136</v>
      </c>
      <c r="BL419" s="3" t="s">
        <v>143</v>
      </c>
      <c r="BM419" s="3" t="s">
        <v>160</v>
      </c>
      <c r="BN419" s="3" t="s">
        <v>160</v>
      </c>
      <c r="BO419" s="3" t="s">
        <v>143</v>
      </c>
      <c r="BP419" s="3" t="s">
        <v>143</v>
      </c>
      <c r="BQ419" s="3" t="s">
        <v>1659</v>
      </c>
      <c r="BR419" s="3" t="s">
        <v>5352</v>
      </c>
      <c r="BS419" s="3" t="s">
        <v>162</v>
      </c>
      <c r="BT419" s="3" t="s">
        <v>5515</v>
      </c>
      <c r="BU419" s="3" t="s">
        <v>5515</v>
      </c>
      <c r="BV419" s="3" t="s">
        <v>135</v>
      </c>
      <c r="BW419" s="3" t="s">
        <v>135</v>
      </c>
      <c r="BX419" s="3" t="s">
        <v>135</v>
      </c>
      <c r="BY419" s="3" t="s">
        <v>148</v>
      </c>
      <c r="BZ419" s="3" t="s">
        <v>1653</v>
      </c>
      <c r="CA419" s="3" t="s">
        <v>174</v>
      </c>
      <c r="CB419" s="3" t="s">
        <v>143</v>
      </c>
      <c r="CC419" s="3" t="s">
        <v>143</v>
      </c>
      <c r="CD419" s="3" t="s">
        <v>143</v>
      </c>
      <c r="CE419" s="3" t="s">
        <v>143</v>
      </c>
      <c r="CF419" s="3" t="s">
        <v>2261</v>
      </c>
      <c r="CG419" s="3" t="s">
        <v>2261</v>
      </c>
      <c r="CH419" s="3" t="s">
        <v>143</v>
      </c>
      <c r="CI419" s="3" t="s">
        <v>143</v>
      </c>
      <c r="CJ419" s="3" t="s">
        <v>5272</v>
      </c>
      <c r="CK419" s="3" t="s">
        <v>174</v>
      </c>
      <c r="CL419" s="3" t="s">
        <v>2261</v>
      </c>
      <c r="CM419" s="3" t="s">
        <v>143</v>
      </c>
      <c r="CN419" s="3" t="s">
        <v>143</v>
      </c>
      <c r="CO419" s="3" t="s">
        <v>10163</v>
      </c>
      <c r="CP419" s="3" t="s">
        <v>143</v>
      </c>
      <c r="CQ419" s="3" t="s">
        <v>143</v>
      </c>
      <c r="CR419" s="3" t="s">
        <v>143</v>
      </c>
      <c r="CS419" s="3" t="s">
        <v>1</v>
      </c>
      <c r="CT419" s="3" t="s">
        <v>143</v>
      </c>
      <c r="CU419" s="3" t="s">
        <v>1</v>
      </c>
      <c r="CV419" s="3" t="s">
        <v>1985</v>
      </c>
      <c r="CW419" s="3" t="s">
        <v>1985</v>
      </c>
      <c r="CX419" s="3" t="s">
        <v>316</v>
      </c>
      <c r="CY419" s="3" t="s">
        <v>166</v>
      </c>
      <c r="CZ419" s="3" t="s">
        <v>136</v>
      </c>
      <c r="DA419" s="3" t="s">
        <v>1986</v>
      </c>
      <c r="DB419" s="3" t="s">
        <v>143</v>
      </c>
      <c r="DC419" s="3" t="s">
        <v>143</v>
      </c>
      <c r="DD419" s="3" t="s">
        <v>164</v>
      </c>
      <c r="DE419" s="3" t="s">
        <v>5904</v>
      </c>
      <c r="DF419" s="3" t="s">
        <v>5997</v>
      </c>
      <c r="DG419" s="3" t="s">
        <v>143</v>
      </c>
      <c r="DH419" s="3" t="s">
        <v>10164</v>
      </c>
      <c r="DI419" s="3" t="s">
        <v>143</v>
      </c>
      <c r="DK419" s="3"/>
    </row>
    <row r="420" spans="1:115" hidden="1" x14ac:dyDescent="0.2">
      <c r="A420" s="73">
        <v>45413</v>
      </c>
      <c r="B420" s="3" t="s">
        <v>7652</v>
      </c>
      <c r="C420" s="5">
        <v>136382</v>
      </c>
      <c r="D420" s="6" t="s">
        <v>10165</v>
      </c>
      <c r="E420" s="3" t="s">
        <v>364</v>
      </c>
      <c r="F420" s="7">
        <v>45432</v>
      </c>
      <c r="G420" s="3" t="s">
        <v>126</v>
      </c>
      <c r="H420" s="3" t="s">
        <v>166</v>
      </c>
      <c r="I420" s="8">
        <f t="shared" ref="I420:I423" si="40">J420</f>
        <v>980.5</v>
      </c>
      <c r="J420" s="4">
        <v>980.5</v>
      </c>
      <c r="K420" s="71">
        <f t="shared" si="36"/>
        <v>4.5619270547631312E-2</v>
      </c>
      <c r="L420" s="3" t="s">
        <v>1935</v>
      </c>
      <c r="M420" s="3" t="s">
        <v>129</v>
      </c>
      <c r="N420" s="3" t="s">
        <v>219</v>
      </c>
      <c r="O420" s="3" t="s">
        <v>8107</v>
      </c>
      <c r="P420" s="6" t="s">
        <v>10166</v>
      </c>
      <c r="Q420" s="3" t="s">
        <v>2863</v>
      </c>
      <c r="R420" s="3" t="s">
        <v>10167</v>
      </c>
      <c r="S420" s="3" t="s">
        <v>2839</v>
      </c>
      <c r="T420" s="3" t="s">
        <v>135</v>
      </c>
      <c r="U420" s="3" t="s">
        <v>135</v>
      </c>
      <c r="V420" s="3" t="s">
        <v>136</v>
      </c>
      <c r="W420" s="3" t="s">
        <v>137</v>
      </c>
      <c r="X420" s="3" t="s">
        <v>225</v>
      </c>
      <c r="Y420" s="3" t="s">
        <v>10168</v>
      </c>
      <c r="Z420" s="3" t="s">
        <v>10169</v>
      </c>
      <c r="AA420" s="3" t="s">
        <v>139</v>
      </c>
      <c r="AB420" s="3" t="s">
        <v>140</v>
      </c>
      <c r="AC420" s="3" t="s">
        <v>5272</v>
      </c>
      <c r="AD420" s="3" t="s">
        <v>143</v>
      </c>
      <c r="AE420" s="3" t="s">
        <v>5272</v>
      </c>
      <c r="AF420" s="3" t="s">
        <v>143</v>
      </c>
      <c r="AG420" s="3" t="s">
        <v>5974</v>
      </c>
      <c r="AH420" s="3" t="s">
        <v>141</v>
      </c>
      <c r="AI420" s="3" t="s">
        <v>143</v>
      </c>
      <c r="AJ420" s="3" t="s">
        <v>143</v>
      </c>
      <c r="AK420" s="3" t="s">
        <v>142</v>
      </c>
      <c r="AL420" s="3" t="s">
        <v>143</v>
      </c>
      <c r="AM420" s="3" t="s">
        <v>10170</v>
      </c>
      <c r="AN420" s="3" t="s">
        <v>143</v>
      </c>
      <c r="AO420" s="3" t="s">
        <v>227</v>
      </c>
      <c r="AP420" s="3" t="s">
        <v>228</v>
      </c>
      <c r="AQ420" s="3" t="s">
        <v>8114</v>
      </c>
      <c r="AR420" s="3" t="s">
        <v>230</v>
      </c>
      <c r="AS420" s="3" t="s">
        <v>231</v>
      </c>
      <c r="AT420" s="3" t="s">
        <v>232</v>
      </c>
      <c r="AU420" s="3" t="s">
        <v>233</v>
      </c>
      <c r="AV420" s="3" t="s">
        <v>234</v>
      </c>
      <c r="AW420" s="3" t="s">
        <v>165</v>
      </c>
      <c r="AX420" s="3" t="s">
        <v>235</v>
      </c>
      <c r="AY420" s="3" t="s">
        <v>148</v>
      </c>
      <c r="AZ420" s="3" t="s">
        <v>139</v>
      </c>
      <c r="BA420" s="3" t="s">
        <v>875</v>
      </c>
      <c r="BB420" s="3" t="s">
        <v>150</v>
      </c>
      <c r="BC420" s="3" t="s">
        <v>156</v>
      </c>
      <c r="BD420" s="3" t="s">
        <v>157</v>
      </c>
      <c r="BE420" s="3" t="s">
        <v>484</v>
      </c>
      <c r="BF420" s="3" t="s">
        <v>10169</v>
      </c>
      <c r="BG420" s="3" t="s">
        <v>5272</v>
      </c>
      <c r="BH420" s="3" t="s">
        <v>143</v>
      </c>
      <c r="BI420" s="3" t="s">
        <v>143</v>
      </c>
      <c r="BJ420" s="3" t="s">
        <v>143</v>
      </c>
      <c r="BK420" s="3" t="s">
        <v>136</v>
      </c>
      <c r="BL420" s="3" t="s">
        <v>143</v>
      </c>
      <c r="BM420" s="3" t="s">
        <v>160</v>
      </c>
      <c r="BN420" s="3" t="s">
        <v>143</v>
      </c>
      <c r="BO420" s="3" t="s">
        <v>143</v>
      </c>
      <c r="BP420" s="3" t="s">
        <v>143</v>
      </c>
      <c r="BQ420" s="3" t="s">
        <v>2361</v>
      </c>
      <c r="BR420" s="3" t="s">
        <v>143</v>
      </c>
      <c r="BS420" s="3" t="s">
        <v>241</v>
      </c>
      <c r="BT420" s="3" t="s">
        <v>10170</v>
      </c>
      <c r="BU420" s="3" t="s">
        <v>10170</v>
      </c>
      <c r="BV420" s="3" t="s">
        <v>135</v>
      </c>
      <c r="BW420" s="3" t="s">
        <v>135</v>
      </c>
      <c r="BX420" s="3" t="s">
        <v>135</v>
      </c>
      <c r="BY420" s="3" t="s">
        <v>148</v>
      </c>
      <c r="BZ420" s="3" t="s">
        <v>9127</v>
      </c>
      <c r="CA420" s="3" t="s">
        <v>174</v>
      </c>
      <c r="CB420" s="3" t="s">
        <v>143</v>
      </c>
      <c r="CC420" s="3" t="s">
        <v>143</v>
      </c>
      <c r="CD420" s="3" t="s">
        <v>143</v>
      </c>
      <c r="CE420" s="3" t="s">
        <v>10171</v>
      </c>
      <c r="CF420" s="3" t="s">
        <v>2261</v>
      </c>
      <c r="CG420" s="3" t="s">
        <v>143</v>
      </c>
      <c r="CH420" s="3" t="s">
        <v>143</v>
      </c>
      <c r="CI420" s="3" t="s">
        <v>143</v>
      </c>
      <c r="CJ420" s="3" t="s">
        <v>5272</v>
      </c>
      <c r="CK420" s="3" t="s">
        <v>143</v>
      </c>
      <c r="CL420" s="3" t="s">
        <v>143</v>
      </c>
      <c r="CM420" s="3" t="s">
        <v>143</v>
      </c>
      <c r="CN420" s="3" t="s">
        <v>143</v>
      </c>
      <c r="CO420" s="3" t="s">
        <v>7155</v>
      </c>
      <c r="CP420" s="3" t="s">
        <v>143</v>
      </c>
      <c r="CQ420" s="3" t="s">
        <v>143</v>
      </c>
      <c r="CR420" s="3" t="s">
        <v>143</v>
      </c>
      <c r="CS420" s="3" t="s">
        <v>1</v>
      </c>
      <c r="CT420" s="3" t="s">
        <v>143</v>
      </c>
      <c r="CU420" s="3" t="s">
        <v>1</v>
      </c>
      <c r="CV420" s="3" t="s">
        <v>2092</v>
      </c>
      <c r="CW420" s="3" t="s">
        <v>143</v>
      </c>
      <c r="CX420" s="3" t="s">
        <v>1935</v>
      </c>
      <c r="CY420" s="3" t="s">
        <v>166</v>
      </c>
      <c r="CZ420" s="3" t="s">
        <v>136</v>
      </c>
      <c r="DA420" s="3" t="s">
        <v>1986</v>
      </c>
      <c r="DB420" s="3" t="s">
        <v>143</v>
      </c>
      <c r="DC420" s="3" t="s">
        <v>6653</v>
      </c>
      <c r="DD420" s="3" t="s">
        <v>364</v>
      </c>
      <c r="DE420" s="3" t="s">
        <v>5904</v>
      </c>
      <c r="DF420" s="3" t="s">
        <v>5997</v>
      </c>
      <c r="DG420" s="3" t="s">
        <v>143</v>
      </c>
      <c r="DH420" s="3" t="s">
        <v>7156</v>
      </c>
      <c r="DI420" s="3" t="s">
        <v>143</v>
      </c>
      <c r="DK420" s="3"/>
    </row>
    <row r="421" spans="1:115" hidden="1" x14ac:dyDescent="0.2">
      <c r="A421" s="73">
        <v>45413</v>
      </c>
      <c r="B421" s="3" t="s">
        <v>12718</v>
      </c>
      <c r="C421" s="98">
        <v>136454</v>
      </c>
      <c r="D421" s="6" t="s">
        <v>9966</v>
      </c>
      <c r="E421" s="3" t="s">
        <v>164</v>
      </c>
      <c r="F421" s="7">
        <v>45432</v>
      </c>
      <c r="G421" s="3" t="s">
        <v>165</v>
      </c>
      <c r="H421" s="3" t="s">
        <v>166</v>
      </c>
      <c r="I421" s="8">
        <f t="shared" si="40"/>
        <v>759.13</v>
      </c>
      <c r="J421" s="4">
        <v>759.13</v>
      </c>
      <c r="K421" s="71">
        <f t="shared" si="36"/>
        <v>3.5319690821849423E-2</v>
      </c>
      <c r="L421" s="3" t="s">
        <v>374</v>
      </c>
      <c r="M421" s="3" t="s">
        <v>7145</v>
      </c>
      <c r="N421" s="3" t="s">
        <v>960</v>
      </c>
      <c r="O421" s="3" t="s">
        <v>3998</v>
      </c>
      <c r="P421" s="6" t="s">
        <v>7774</v>
      </c>
      <c r="Q421" s="3" t="s">
        <v>170</v>
      </c>
      <c r="R421" s="3" t="s">
        <v>10172</v>
      </c>
      <c r="S421" s="3" t="s">
        <v>4000</v>
      </c>
      <c r="T421" s="3" t="s">
        <v>135</v>
      </c>
      <c r="U421" s="3" t="s">
        <v>135</v>
      </c>
      <c r="V421" s="3" t="s">
        <v>136</v>
      </c>
      <c r="W421" s="3" t="s">
        <v>137</v>
      </c>
      <c r="X421" s="3" t="s">
        <v>173</v>
      </c>
      <c r="Y421" s="3" t="s">
        <v>10173</v>
      </c>
      <c r="Z421" s="3" t="s">
        <v>10174</v>
      </c>
      <c r="AA421" s="3" t="s">
        <v>139</v>
      </c>
      <c r="AB421" s="3" t="s">
        <v>323</v>
      </c>
      <c r="AC421" s="3" t="s">
        <v>5272</v>
      </c>
      <c r="AD421" s="3" t="s">
        <v>143</v>
      </c>
      <c r="AE421" s="3" t="s">
        <v>5272</v>
      </c>
      <c r="AF421" s="3" t="s">
        <v>143</v>
      </c>
      <c r="AG421" s="3" t="s">
        <v>235</v>
      </c>
      <c r="AH421" s="3" t="s">
        <v>141</v>
      </c>
      <c r="AI421" s="3" t="s">
        <v>143</v>
      </c>
      <c r="AJ421" s="3" t="s">
        <v>143</v>
      </c>
      <c r="AK421" s="3" t="s">
        <v>207</v>
      </c>
      <c r="AL421" s="3" t="s">
        <v>9680</v>
      </c>
      <c r="AM421" s="3" t="s">
        <v>10175</v>
      </c>
      <c r="AN421" s="3" t="s">
        <v>143</v>
      </c>
      <c r="AO421" s="3" t="s">
        <v>4001</v>
      </c>
      <c r="AP421" s="3" t="s">
        <v>4002</v>
      </c>
      <c r="AQ421" s="3" t="s">
        <v>4003</v>
      </c>
      <c r="AR421" s="3" t="s">
        <v>178</v>
      </c>
      <c r="AS421" s="3" t="s">
        <v>179</v>
      </c>
      <c r="AT421" s="3" t="s">
        <v>841</v>
      </c>
      <c r="AU421" s="3" t="s">
        <v>4004</v>
      </c>
      <c r="AV421" s="3" t="s">
        <v>145</v>
      </c>
      <c r="AW421" s="3" t="s">
        <v>146</v>
      </c>
      <c r="AX421" s="3" t="s">
        <v>972</v>
      </c>
      <c r="AY421" s="3" t="s">
        <v>148</v>
      </c>
      <c r="AZ421" s="3" t="s">
        <v>139</v>
      </c>
      <c r="BA421" s="3" t="s">
        <v>149</v>
      </c>
      <c r="BB421" s="3" t="s">
        <v>150</v>
      </c>
      <c r="BC421" s="3" t="s">
        <v>156</v>
      </c>
      <c r="BD421" s="3" t="s">
        <v>157</v>
      </c>
      <c r="BE421" s="3" t="s">
        <v>484</v>
      </c>
      <c r="BF421" s="3" t="s">
        <v>10174</v>
      </c>
      <c r="BG421" s="3" t="s">
        <v>5272</v>
      </c>
      <c r="BH421" s="3" t="s">
        <v>143</v>
      </c>
      <c r="BI421" s="3" t="s">
        <v>143</v>
      </c>
      <c r="BJ421" s="3" t="s">
        <v>143</v>
      </c>
      <c r="BK421" s="3" t="s">
        <v>136</v>
      </c>
      <c r="BL421" s="3" t="s">
        <v>143</v>
      </c>
      <c r="BM421" s="3" t="s">
        <v>160</v>
      </c>
      <c r="BN421" s="3" t="s">
        <v>143</v>
      </c>
      <c r="BO421" s="3" t="s">
        <v>143</v>
      </c>
      <c r="BP421" s="3" t="s">
        <v>143</v>
      </c>
      <c r="BQ421" s="3" t="s">
        <v>391</v>
      </c>
      <c r="BR421" s="3" t="s">
        <v>5684</v>
      </c>
      <c r="BS421" s="3" t="s">
        <v>241</v>
      </c>
      <c r="BT421" s="3" t="s">
        <v>10175</v>
      </c>
      <c r="BU421" s="3" t="s">
        <v>10175</v>
      </c>
      <c r="BV421" s="3" t="s">
        <v>135</v>
      </c>
      <c r="BW421" s="3" t="s">
        <v>135</v>
      </c>
      <c r="BX421" s="3" t="s">
        <v>135</v>
      </c>
      <c r="BY421" s="3" t="s">
        <v>148</v>
      </c>
      <c r="BZ421" s="3" t="s">
        <v>1962</v>
      </c>
      <c r="CA421" s="3" t="s">
        <v>174</v>
      </c>
      <c r="CB421" s="3" t="s">
        <v>143</v>
      </c>
      <c r="CC421" s="3" t="s">
        <v>143</v>
      </c>
      <c r="CD421" s="3" t="s">
        <v>143</v>
      </c>
      <c r="CE421" s="3" t="s">
        <v>143</v>
      </c>
      <c r="CF421" s="3" t="s">
        <v>2261</v>
      </c>
      <c r="CG421" s="3" t="s">
        <v>143</v>
      </c>
      <c r="CH421" s="3" t="s">
        <v>143</v>
      </c>
      <c r="CI421" s="3" t="s">
        <v>143</v>
      </c>
      <c r="CJ421" s="3" t="s">
        <v>5272</v>
      </c>
      <c r="CK421" s="3" t="s">
        <v>143</v>
      </c>
      <c r="CL421" s="3" t="s">
        <v>143</v>
      </c>
      <c r="CM421" s="3" t="s">
        <v>143</v>
      </c>
      <c r="CN421" s="3" t="s">
        <v>143</v>
      </c>
      <c r="CO421" s="3" t="s">
        <v>143</v>
      </c>
      <c r="CP421" s="3" t="s">
        <v>143</v>
      </c>
      <c r="CQ421" s="3" t="s">
        <v>143</v>
      </c>
      <c r="CR421" s="3" t="s">
        <v>143</v>
      </c>
      <c r="CS421" s="3" t="s">
        <v>1</v>
      </c>
      <c r="CT421" s="3" t="s">
        <v>143</v>
      </c>
      <c r="CU421" s="3" t="s">
        <v>1</v>
      </c>
      <c r="CV421" s="3" t="s">
        <v>2092</v>
      </c>
      <c r="CW421" s="3" t="s">
        <v>143</v>
      </c>
      <c r="CX421" s="3" t="s">
        <v>374</v>
      </c>
      <c r="CY421" s="3" t="s">
        <v>166</v>
      </c>
      <c r="CZ421" s="3" t="s">
        <v>136</v>
      </c>
      <c r="DA421" s="3" t="s">
        <v>1986</v>
      </c>
      <c r="DB421" s="3" t="s">
        <v>143</v>
      </c>
      <c r="DC421" s="3" t="s">
        <v>143</v>
      </c>
      <c r="DD421" s="3" t="s">
        <v>164</v>
      </c>
      <c r="DE421" s="3" t="s">
        <v>5904</v>
      </c>
      <c r="DF421" s="3" t="s">
        <v>5997</v>
      </c>
      <c r="DG421" s="3" t="s">
        <v>143</v>
      </c>
      <c r="DH421" s="3" t="s">
        <v>143</v>
      </c>
      <c r="DI421" s="3" t="s">
        <v>143</v>
      </c>
      <c r="DK421" s="3"/>
    </row>
    <row r="422" spans="1:115" hidden="1" x14ac:dyDescent="0.2">
      <c r="A422" s="73">
        <v>45413</v>
      </c>
      <c r="B422" s="3" t="s">
        <v>15606</v>
      </c>
      <c r="C422" s="5">
        <v>136456</v>
      </c>
      <c r="D422" s="6" t="s">
        <v>9726</v>
      </c>
      <c r="E422" s="3" t="s">
        <v>164</v>
      </c>
      <c r="F422" s="7">
        <v>45432</v>
      </c>
      <c r="G422" s="3" t="s">
        <v>165</v>
      </c>
      <c r="H422" s="3" t="s">
        <v>166</v>
      </c>
      <c r="I422" s="8">
        <f t="shared" si="40"/>
        <v>117</v>
      </c>
      <c r="J422" s="4">
        <v>117</v>
      </c>
      <c r="K422" s="71">
        <f t="shared" si="36"/>
        <v>5.4436049506097536E-3</v>
      </c>
      <c r="L422" s="3" t="s">
        <v>316</v>
      </c>
      <c r="M422" s="3" t="s">
        <v>7145</v>
      </c>
      <c r="N422" s="3" t="s">
        <v>1070</v>
      </c>
      <c r="O422" s="3" t="s">
        <v>10176</v>
      </c>
      <c r="P422" s="6" t="s">
        <v>10154</v>
      </c>
      <c r="Q422" s="3" t="s">
        <v>170</v>
      </c>
      <c r="R422" s="3" t="s">
        <v>10177</v>
      </c>
      <c r="S422" s="3" t="s">
        <v>10178</v>
      </c>
      <c r="T422" s="3" t="s">
        <v>135</v>
      </c>
      <c r="U422" s="3" t="s">
        <v>135</v>
      </c>
      <c r="V422" s="3" t="s">
        <v>136</v>
      </c>
      <c r="W422" s="3" t="s">
        <v>137</v>
      </c>
      <c r="X422" s="3" t="s">
        <v>322</v>
      </c>
      <c r="Y422" s="3" t="s">
        <v>10179</v>
      </c>
      <c r="Z422" s="3" t="s">
        <v>10180</v>
      </c>
      <c r="AA422" s="3" t="s">
        <v>139</v>
      </c>
      <c r="AB422" s="3" t="s">
        <v>323</v>
      </c>
      <c r="AC422" s="3" t="s">
        <v>5272</v>
      </c>
      <c r="AD422" s="3" t="s">
        <v>143</v>
      </c>
      <c r="AE422" s="3" t="s">
        <v>5272</v>
      </c>
      <c r="AF422" s="3" t="s">
        <v>143</v>
      </c>
      <c r="AG422" s="3" t="s">
        <v>235</v>
      </c>
      <c r="AH422" s="3" t="s">
        <v>141</v>
      </c>
      <c r="AI422" s="3" t="s">
        <v>143</v>
      </c>
      <c r="AJ422" s="3" t="s">
        <v>143</v>
      </c>
      <c r="AK422" s="3" t="s">
        <v>207</v>
      </c>
      <c r="AL422" s="3" t="s">
        <v>143</v>
      </c>
      <c r="AM422" s="3" t="s">
        <v>10181</v>
      </c>
      <c r="AN422" s="3" t="s">
        <v>143</v>
      </c>
      <c r="AO422" s="3" t="s">
        <v>1335</v>
      </c>
      <c r="AP422" s="3" t="s">
        <v>1336</v>
      </c>
      <c r="AQ422" s="3" t="s">
        <v>10182</v>
      </c>
      <c r="AR422" s="3" t="s">
        <v>353</v>
      </c>
      <c r="AS422" s="3" t="s">
        <v>231</v>
      </c>
      <c r="AT422" s="3" t="s">
        <v>492</v>
      </c>
      <c r="AU422" s="3" t="s">
        <v>1338</v>
      </c>
      <c r="AV422" s="3" t="s">
        <v>1079</v>
      </c>
      <c r="AW422" s="3" t="s">
        <v>1080</v>
      </c>
      <c r="AX422" s="3" t="s">
        <v>1081</v>
      </c>
      <c r="AY422" s="3" t="s">
        <v>148</v>
      </c>
      <c r="AZ422" s="3" t="s">
        <v>139</v>
      </c>
      <c r="BA422" s="3" t="s">
        <v>148</v>
      </c>
      <c r="BB422" s="3" t="s">
        <v>150</v>
      </c>
      <c r="BC422" s="3" t="s">
        <v>156</v>
      </c>
      <c r="BD422" s="3" t="s">
        <v>157</v>
      </c>
      <c r="BE422" s="3" t="s">
        <v>303</v>
      </c>
      <c r="BF422" s="3" t="s">
        <v>10180</v>
      </c>
      <c r="BG422" s="3" t="s">
        <v>5272</v>
      </c>
      <c r="BH422" s="3" t="s">
        <v>143</v>
      </c>
      <c r="BI422" s="3" t="s">
        <v>143</v>
      </c>
      <c r="BJ422" s="3" t="s">
        <v>143</v>
      </c>
      <c r="BK422" s="3" t="s">
        <v>136</v>
      </c>
      <c r="BL422" s="3" t="s">
        <v>143</v>
      </c>
      <c r="BM422" s="3" t="s">
        <v>160</v>
      </c>
      <c r="BN422" s="3" t="s">
        <v>160</v>
      </c>
      <c r="BO422" s="3" t="s">
        <v>143</v>
      </c>
      <c r="BP422" s="3" t="s">
        <v>143</v>
      </c>
      <c r="BQ422" s="3" t="s">
        <v>620</v>
      </c>
      <c r="BR422" s="3" t="s">
        <v>5352</v>
      </c>
      <c r="BS422" s="3" t="s">
        <v>162</v>
      </c>
      <c r="BT422" s="3" t="s">
        <v>10181</v>
      </c>
      <c r="BU422" s="3" t="s">
        <v>10181</v>
      </c>
      <c r="BV422" s="3" t="s">
        <v>135</v>
      </c>
      <c r="BW422" s="3" t="s">
        <v>135</v>
      </c>
      <c r="BX422" s="3" t="s">
        <v>135</v>
      </c>
      <c r="BY422" s="3" t="s">
        <v>148</v>
      </c>
      <c r="BZ422" s="3" t="s">
        <v>1653</v>
      </c>
      <c r="CA422" s="3" t="s">
        <v>174</v>
      </c>
      <c r="CB422" s="3" t="s">
        <v>143</v>
      </c>
      <c r="CC422" s="3" t="s">
        <v>143</v>
      </c>
      <c r="CD422" s="3" t="s">
        <v>143</v>
      </c>
      <c r="CE422" s="3" t="s">
        <v>10183</v>
      </c>
      <c r="CF422" s="3" t="s">
        <v>2261</v>
      </c>
      <c r="CG422" s="3" t="s">
        <v>143</v>
      </c>
      <c r="CH422" s="3" t="s">
        <v>143</v>
      </c>
      <c r="CI422" s="3" t="s">
        <v>143</v>
      </c>
      <c r="CJ422" s="3" t="s">
        <v>5272</v>
      </c>
      <c r="CK422" s="3" t="s">
        <v>174</v>
      </c>
      <c r="CL422" s="3" t="s">
        <v>2261</v>
      </c>
      <c r="CM422" s="3" t="s">
        <v>143</v>
      </c>
      <c r="CN422" s="3" t="s">
        <v>143</v>
      </c>
      <c r="CO422" s="3" t="s">
        <v>10184</v>
      </c>
      <c r="CP422" s="3" t="s">
        <v>143</v>
      </c>
      <c r="CQ422" s="3" t="s">
        <v>143</v>
      </c>
      <c r="CR422" s="3" t="s">
        <v>143</v>
      </c>
      <c r="CS422" s="3" t="s">
        <v>1</v>
      </c>
      <c r="CT422" s="3" t="s">
        <v>143</v>
      </c>
      <c r="CU422" s="3" t="s">
        <v>1</v>
      </c>
      <c r="CV422" s="3" t="s">
        <v>1985</v>
      </c>
      <c r="CW422" s="3" t="s">
        <v>143</v>
      </c>
      <c r="CX422" s="3" t="s">
        <v>316</v>
      </c>
      <c r="CY422" s="3" t="s">
        <v>166</v>
      </c>
      <c r="CZ422" s="3" t="s">
        <v>136</v>
      </c>
      <c r="DA422" s="3" t="s">
        <v>1986</v>
      </c>
      <c r="DB422" s="3" t="s">
        <v>143</v>
      </c>
      <c r="DC422" s="3" t="s">
        <v>143</v>
      </c>
      <c r="DD422" s="3" t="s">
        <v>164</v>
      </c>
      <c r="DE422" s="3" t="s">
        <v>5904</v>
      </c>
      <c r="DF422" s="3" t="s">
        <v>5997</v>
      </c>
      <c r="DG422" s="3" t="s">
        <v>143</v>
      </c>
      <c r="DH422" s="3" t="s">
        <v>10185</v>
      </c>
      <c r="DI422" s="3" t="s">
        <v>143</v>
      </c>
      <c r="DK422" s="3"/>
    </row>
    <row r="423" spans="1:115" hidden="1" x14ac:dyDescent="0.2">
      <c r="A423" s="73">
        <v>45413</v>
      </c>
      <c r="B423" s="3" t="s">
        <v>24</v>
      </c>
      <c r="C423" s="98">
        <v>136551</v>
      </c>
      <c r="D423" s="6" t="s">
        <v>10037</v>
      </c>
      <c r="E423" s="3" t="s">
        <v>164</v>
      </c>
      <c r="F423" s="7">
        <v>45433</v>
      </c>
      <c r="G423" s="3" t="s">
        <v>165</v>
      </c>
      <c r="H423" s="3" t="s">
        <v>166</v>
      </c>
      <c r="I423" s="8">
        <f t="shared" si="40"/>
        <v>220.23</v>
      </c>
      <c r="J423" s="4">
        <v>220.23</v>
      </c>
      <c r="K423" s="71">
        <f t="shared" si="36"/>
        <v>1.0246539472416974E-2</v>
      </c>
      <c r="L423" s="3" t="s">
        <v>374</v>
      </c>
      <c r="M423" s="3" t="s">
        <v>7145</v>
      </c>
      <c r="N423" s="3" t="s">
        <v>960</v>
      </c>
      <c r="O423" s="3" t="s">
        <v>203</v>
      </c>
      <c r="P423" s="6" t="s">
        <v>10186</v>
      </c>
      <c r="Q423" s="3" t="s">
        <v>170</v>
      </c>
      <c r="R423" s="3" t="s">
        <v>10187</v>
      </c>
      <c r="S423" s="3" t="s">
        <v>10188</v>
      </c>
      <c r="T423" s="3" t="s">
        <v>135</v>
      </c>
      <c r="U423" s="3" t="s">
        <v>135</v>
      </c>
      <c r="V423" s="3" t="s">
        <v>136</v>
      </c>
      <c r="W423" s="3" t="s">
        <v>137</v>
      </c>
      <c r="X423" s="3" t="s">
        <v>173</v>
      </c>
      <c r="Y423" s="3" t="s">
        <v>10189</v>
      </c>
      <c r="Z423" s="3" t="s">
        <v>10190</v>
      </c>
      <c r="AA423" s="3" t="s">
        <v>139</v>
      </c>
      <c r="AB423" s="3" t="s">
        <v>323</v>
      </c>
      <c r="AC423" s="3" t="s">
        <v>5272</v>
      </c>
      <c r="AD423" s="3" t="s">
        <v>143</v>
      </c>
      <c r="AE423" s="3" t="s">
        <v>5272</v>
      </c>
      <c r="AF423" s="3" t="s">
        <v>143</v>
      </c>
      <c r="AG423" s="3" t="s">
        <v>235</v>
      </c>
      <c r="AH423" s="3" t="s">
        <v>141</v>
      </c>
      <c r="AI423" s="3" t="s">
        <v>143</v>
      </c>
      <c r="AJ423" s="3" t="s">
        <v>143</v>
      </c>
      <c r="AK423" s="3" t="s">
        <v>207</v>
      </c>
      <c r="AL423" s="3" t="s">
        <v>9680</v>
      </c>
      <c r="AM423" s="3" t="s">
        <v>10191</v>
      </c>
      <c r="AN423" s="3" t="s">
        <v>143</v>
      </c>
      <c r="AO423" s="3" t="s">
        <v>208</v>
      </c>
      <c r="AP423" s="3" t="s">
        <v>209</v>
      </c>
      <c r="AQ423" s="3" t="s">
        <v>210</v>
      </c>
      <c r="AR423" s="3" t="s">
        <v>178</v>
      </c>
      <c r="AS423" s="3" t="s">
        <v>179</v>
      </c>
      <c r="AT423" s="3" t="s">
        <v>211</v>
      </c>
      <c r="AU423" s="3" t="s">
        <v>212</v>
      </c>
      <c r="AV423" s="3" t="s">
        <v>145</v>
      </c>
      <c r="AW423" s="3" t="s">
        <v>146</v>
      </c>
      <c r="AX423" s="3" t="s">
        <v>972</v>
      </c>
      <c r="AY423" s="3" t="s">
        <v>148</v>
      </c>
      <c r="AZ423" s="3" t="s">
        <v>139</v>
      </c>
      <c r="BA423" s="3" t="s">
        <v>149</v>
      </c>
      <c r="BB423" s="3" t="s">
        <v>150</v>
      </c>
      <c r="BC423" s="3" t="s">
        <v>156</v>
      </c>
      <c r="BD423" s="3" t="s">
        <v>157</v>
      </c>
      <c r="BE423" s="3" t="s">
        <v>303</v>
      </c>
      <c r="BF423" s="3" t="s">
        <v>10190</v>
      </c>
      <c r="BG423" s="3" t="s">
        <v>5272</v>
      </c>
      <c r="BH423" s="3" t="s">
        <v>143</v>
      </c>
      <c r="BI423" s="3" t="s">
        <v>143</v>
      </c>
      <c r="BJ423" s="3" t="s">
        <v>143</v>
      </c>
      <c r="BK423" s="3" t="s">
        <v>136</v>
      </c>
      <c r="BL423" s="3" t="s">
        <v>143</v>
      </c>
      <c r="BM423" s="3" t="s">
        <v>160</v>
      </c>
      <c r="BN423" s="3" t="s">
        <v>143</v>
      </c>
      <c r="BO423" s="3" t="s">
        <v>143</v>
      </c>
      <c r="BP423" s="3" t="s">
        <v>143</v>
      </c>
      <c r="BQ423" s="3" t="s">
        <v>10192</v>
      </c>
      <c r="BR423" s="3" t="s">
        <v>5352</v>
      </c>
      <c r="BS423" s="3" t="s">
        <v>162</v>
      </c>
      <c r="BT423" s="3" t="s">
        <v>10191</v>
      </c>
      <c r="BU423" s="3" t="s">
        <v>10191</v>
      </c>
      <c r="BV423" s="3" t="s">
        <v>135</v>
      </c>
      <c r="BW423" s="3" t="s">
        <v>135</v>
      </c>
      <c r="BX423" s="3" t="s">
        <v>135</v>
      </c>
      <c r="BY423" s="3" t="s">
        <v>148</v>
      </c>
      <c r="BZ423" s="3" t="s">
        <v>2362</v>
      </c>
      <c r="CA423" s="3" t="s">
        <v>174</v>
      </c>
      <c r="CB423" s="3" t="s">
        <v>143</v>
      </c>
      <c r="CC423" s="3" t="s">
        <v>143</v>
      </c>
      <c r="CD423" s="3" t="s">
        <v>143</v>
      </c>
      <c r="CE423" s="3" t="s">
        <v>143</v>
      </c>
      <c r="CF423" s="3" t="s">
        <v>2261</v>
      </c>
      <c r="CG423" s="3" t="s">
        <v>143</v>
      </c>
      <c r="CH423" s="3" t="s">
        <v>143</v>
      </c>
      <c r="CI423" s="3" t="s">
        <v>143</v>
      </c>
      <c r="CJ423" s="3" t="s">
        <v>5272</v>
      </c>
      <c r="CK423" s="3" t="s">
        <v>143</v>
      </c>
      <c r="CL423" s="3" t="s">
        <v>143</v>
      </c>
      <c r="CM423" s="3" t="s">
        <v>143</v>
      </c>
      <c r="CN423" s="3" t="s">
        <v>143</v>
      </c>
      <c r="CO423" s="3" t="s">
        <v>143</v>
      </c>
      <c r="CP423" s="3" t="s">
        <v>143</v>
      </c>
      <c r="CQ423" s="3" t="s">
        <v>143</v>
      </c>
      <c r="CR423" s="3" t="s">
        <v>143</v>
      </c>
      <c r="CS423" s="3" t="s">
        <v>1</v>
      </c>
      <c r="CT423" s="3" t="s">
        <v>143</v>
      </c>
      <c r="CU423" s="3" t="s">
        <v>1</v>
      </c>
      <c r="CV423" s="3" t="s">
        <v>1985</v>
      </c>
      <c r="CW423" s="3" t="s">
        <v>143</v>
      </c>
      <c r="CX423" s="3" t="s">
        <v>374</v>
      </c>
      <c r="CY423" s="3" t="s">
        <v>166</v>
      </c>
      <c r="CZ423" s="3" t="s">
        <v>136</v>
      </c>
      <c r="DA423" s="3" t="s">
        <v>1989</v>
      </c>
      <c r="DB423" s="3" t="s">
        <v>143</v>
      </c>
      <c r="DC423" s="3" t="s">
        <v>143</v>
      </c>
      <c r="DD423" s="3" t="s">
        <v>164</v>
      </c>
      <c r="DE423" s="3" t="s">
        <v>5904</v>
      </c>
      <c r="DF423" s="3" t="s">
        <v>6255</v>
      </c>
      <c r="DG423" s="3" t="s">
        <v>143</v>
      </c>
      <c r="DH423" s="3" t="s">
        <v>143</v>
      </c>
      <c r="DI423" s="3" t="s">
        <v>143</v>
      </c>
      <c r="DK423" s="3"/>
    </row>
    <row r="424" spans="1:115" hidden="1" x14ac:dyDescent="0.2">
      <c r="A424" s="73">
        <v>45413</v>
      </c>
      <c r="B424" s="3" t="s">
        <v>15606</v>
      </c>
      <c r="C424" s="5">
        <v>136558</v>
      </c>
      <c r="D424" s="6" t="s">
        <v>9681</v>
      </c>
      <c r="E424" s="3" t="s">
        <v>164</v>
      </c>
      <c r="F424" s="7">
        <v>45432</v>
      </c>
      <c r="G424" s="3" t="s">
        <v>165</v>
      </c>
      <c r="H424" s="3" t="s">
        <v>166</v>
      </c>
      <c r="I424" s="4">
        <v>36</v>
      </c>
      <c r="J424" s="4">
        <v>36</v>
      </c>
      <c r="K424" s="71">
        <f t="shared" si="36"/>
        <v>1.6749553694183857E-3</v>
      </c>
      <c r="L424" s="3" t="s">
        <v>316</v>
      </c>
      <c r="M424" s="3" t="s">
        <v>7145</v>
      </c>
      <c r="N424" s="3" t="s">
        <v>1070</v>
      </c>
      <c r="O424" s="3" t="s">
        <v>10193</v>
      </c>
      <c r="P424" s="6" t="s">
        <v>6896</v>
      </c>
      <c r="Q424" s="3" t="s">
        <v>170</v>
      </c>
      <c r="R424" s="3" t="s">
        <v>10194</v>
      </c>
      <c r="S424" s="3" t="s">
        <v>10195</v>
      </c>
      <c r="T424" s="3" t="s">
        <v>135</v>
      </c>
      <c r="U424" s="3" t="s">
        <v>135</v>
      </c>
      <c r="V424" s="3" t="s">
        <v>136</v>
      </c>
      <c r="W424" s="3" t="s">
        <v>137</v>
      </c>
      <c r="X424" s="3" t="s">
        <v>322</v>
      </c>
      <c r="Y424" s="3" t="s">
        <v>10196</v>
      </c>
      <c r="Z424" s="3" t="s">
        <v>10197</v>
      </c>
      <c r="AA424" s="3" t="s">
        <v>139</v>
      </c>
      <c r="AB424" s="3" t="s">
        <v>323</v>
      </c>
      <c r="AC424" s="3" t="s">
        <v>5272</v>
      </c>
      <c r="AD424" s="3" t="s">
        <v>143</v>
      </c>
      <c r="AE424" s="3" t="s">
        <v>10198</v>
      </c>
      <c r="AF424" s="3" t="s">
        <v>143</v>
      </c>
      <c r="AG424" s="3" t="s">
        <v>235</v>
      </c>
      <c r="AH424" s="3" t="s">
        <v>141</v>
      </c>
      <c r="AI424" s="3" t="s">
        <v>143</v>
      </c>
      <c r="AJ424" s="3" t="s">
        <v>10198</v>
      </c>
      <c r="AK424" s="3" t="s">
        <v>207</v>
      </c>
      <c r="AL424" s="3" t="s">
        <v>143</v>
      </c>
      <c r="AM424" s="3" t="s">
        <v>10198</v>
      </c>
      <c r="AN424" s="3" t="s">
        <v>174</v>
      </c>
      <c r="AO424" s="3" t="s">
        <v>10199</v>
      </c>
      <c r="AP424" s="3" t="s">
        <v>932</v>
      </c>
      <c r="AQ424" s="3" t="s">
        <v>10200</v>
      </c>
      <c r="AR424" s="3" t="s">
        <v>934</v>
      </c>
      <c r="AS424" s="3" t="s">
        <v>231</v>
      </c>
      <c r="AT424" s="3" t="s">
        <v>935</v>
      </c>
      <c r="AU424" s="3" t="s">
        <v>936</v>
      </c>
      <c r="AV424" s="3" t="s">
        <v>1079</v>
      </c>
      <c r="AW424" s="3" t="s">
        <v>1080</v>
      </c>
      <c r="AX424" s="3" t="s">
        <v>1081</v>
      </c>
      <c r="AY424" s="3" t="s">
        <v>148</v>
      </c>
      <c r="AZ424" s="3" t="s">
        <v>139</v>
      </c>
      <c r="BA424" s="3" t="s">
        <v>148</v>
      </c>
      <c r="BB424" s="3" t="s">
        <v>150</v>
      </c>
      <c r="BC424" s="3" t="s">
        <v>156</v>
      </c>
      <c r="BD424" s="3" t="s">
        <v>157</v>
      </c>
      <c r="BE424" s="3" t="s">
        <v>303</v>
      </c>
      <c r="BF424" s="3" t="s">
        <v>10197</v>
      </c>
      <c r="BG424" s="3" t="s">
        <v>5272</v>
      </c>
      <c r="BH424" s="3" t="s">
        <v>143</v>
      </c>
      <c r="BI424" s="3" t="s">
        <v>10201</v>
      </c>
      <c r="BJ424" s="3" t="s">
        <v>143</v>
      </c>
      <c r="BK424" s="3" t="s">
        <v>136</v>
      </c>
      <c r="BL424" s="3" t="s">
        <v>143</v>
      </c>
      <c r="BM424" s="3" t="s">
        <v>160</v>
      </c>
      <c r="BN424" s="3" t="s">
        <v>160</v>
      </c>
      <c r="BO424" s="3" t="s">
        <v>143</v>
      </c>
      <c r="BP424" s="3" t="s">
        <v>143</v>
      </c>
      <c r="BQ424" s="3" t="s">
        <v>10202</v>
      </c>
      <c r="BR424" s="3" t="s">
        <v>5352</v>
      </c>
      <c r="BS424" s="3" t="s">
        <v>162</v>
      </c>
      <c r="BT424" s="3" t="s">
        <v>10198</v>
      </c>
      <c r="BU424" s="3" t="s">
        <v>10198</v>
      </c>
      <c r="BV424" s="3" t="s">
        <v>135</v>
      </c>
      <c r="BW424" s="3" t="s">
        <v>135</v>
      </c>
      <c r="BX424" s="3" t="s">
        <v>135</v>
      </c>
      <c r="BY424" s="3" t="s">
        <v>148</v>
      </c>
      <c r="BZ424" s="3" t="s">
        <v>10050</v>
      </c>
      <c r="CA424" s="3" t="s">
        <v>174</v>
      </c>
      <c r="CB424" s="3" t="s">
        <v>143</v>
      </c>
      <c r="CC424" s="3" t="s">
        <v>143</v>
      </c>
      <c r="CD424" s="3" t="s">
        <v>143</v>
      </c>
      <c r="CE424" s="3" t="s">
        <v>10203</v>
      </c>
      <c r="CF424" s="3" t="s">
        <v>2261</v>
      </c>
      <c r="CG424" s="3" t="s">
        <v>2261</v>
      </c>
      <c r="CH424" s="3" t="s">
        <v>143</v>
      </c>
      <c r="CI424" s="3" t="s">
        <v>143</v>
      </c>
      <c r="CJ424" s="3" t="s">
        <v>5272</v>
      </c>
      <c r="CK424" s="3" t="s">
        <v>143</v>
      </c>
      <c r="CL424" s="3" t="s">
        <v>143</v>
      </c>
      <c r="CM424" s="3" t="s">
        <v>143</v>
      </c>
      <c r="CN424" s="3" t="s">
        <v>143</v>
      </c>
      <c r="CO424" s="3" t="s">
        <v>143</v>
      </c>
      <c r="CP424" s="3" t="s">
        <v>143</v>
      </c>
      <c r="CQ424" s="3" t="s">
        <v>143</v>
      </c>
      <c r="CR424" s="3" t="s">
        <v>143</v>
      </c>
      <c r="CS424" s="3" t="s">
        <v>1</v>
      </c>
      <c r="CT424" s="3" t="s">
        <v>143</v>
      </c>
      <c r="CU424" s="3" t="s">
        <v>1</v>
      </c>
      <c r="CV424" s="3" t="s">
        <v>1985</v>
      </c>
      <c r="CW424" s="3" t="s">
        <v>1985</v>
      </c>
      <c r="CX424" s="3" t="s">
        <v>316</v>
      </c>
      <c r="CY424" s="3" t="s">
        <v>166</v>
      </c>
      <c r="CZ424" s="3" t="s">
        <v>136</v>
      </c>
      <c r="DA424" s="3" t="s">
        <v>1989</v>
      </c>
      <c r="DB424" s="3" t="s">
        <v>143</v>
      </c>
      <c r="DC424" s="3" t="s">
        <v>143</v>
      </c>
      <c r="DD424" s="3" t="s">
        <v>164</v>
      </c>
      <c r="DE424" s="3" t="s">
        <v>5904</v>
      </c>
      <c r="DF424" s="3" t="s">
        <v>5997</v>
      </c>
      <c r="DG424" s="3" t="s">
        <v>143</v>
      </c>
      <c r="DH424" s="3" t="s">
        <v>143</v>
      </c>
      <c r="DI424" s="3" t="s">
        <v>143</v>
      </c>
      <c r="DK424" s="3"/>
    </row>
    <row r="425" spans="1:115" hidden="1" x14ac:dyDescent="0.2">
      <c r="A425" s="73">
        <v>45413</v>
      </c>
      <c r="B425" s="3" t="s">
        <v>11</v>
      </c>
      <c r="C425" s="5">
        <v>136847</v>
      </c>
      <c r="D425" s="6" t="s">
        <v>5860</v>
      </c>
      <c r="E425" s="3" t="s">
        <v>685</v>
      </c>
      <c r="F425" s="7">
        <v>45435</v>
      </c>
      <c r="G425" s="3" t="s">
        <v>165</v>
      </c>
      <c r="H425" s="3" t="s">
        <v>166</v>
      </c>
      <c r="I425" s="8">
        <f>J425</f>
        <v>90</v>
      </c>
      <c r="J425" s="4">
        <v>90</v>
      </c>
      <c r="K425" s="71">
        <f t="shared" si="36"/>
        <v>4.1873884235459641E-3</v>
      </c>
      <c r="L425" s="3" t="s">
        <v>258</v>
      </c>
      <c r="M425" s="3" t="s">
        <v>129</v>
      </c>
      <c r="N425" s="3" t="s">
        <v>1056</v>
      </c>
      <c r="O425" s="3" t="s">
        <v>7343</v>
      </c>
      <c r="P425" s="6" t="s">
        <v>10204</v>
      </c>
      <c r="Q425" s="3" t="s">
        <v>170</v>
      </c>
      <c r="R425" s="3" t="s">
        <v>10205</v>
      </c>
      <c r="S425" s="3" t="s">
        <v>4080</v>
      </c>
      <c r="T425" s="3" t="s">
        <v>135</v>
      </c>
      <c r="U425" s="3" t="s">
        <v>135</v>
      </c>
      <c r="V425" s="3" t="s">
        <v>136</v>
      </c>
      <c r="W425" s="3" t="s">
        <v>137</v>
      </c>
      <c r="X425" s="3" t="s">
        <v>957</v>
      </c>
      <c r="Y425" s="3" t="s">
        <v>10206</v>
      </c>
      <c r="Z425" s="3" t="s">
        <v>10207</v>
      </c>
      <c r="AA425" s="3" t="s">
        <v>139</v>
      </c>
      <c r="AB425" s="3" t="s">
        <v>140</v>
      </c>
      <c r="AC425" s="3" t="s">
        <v>5272</v>
      </c>
      <c r="AD425" s="3" t="s">
        <v>143</v>
      </c>
      <c r="AE425" s="3" t="s">
        <v>5272</v>
      </c>
      <c r="AF425" s="3" t="s">
        <v>10208</v>
      </c>
      <c r="AG425" s="3" t="s">
        <v>235</v>
      </c>
      <c r="AH425" s="3" t="s">
        <v>141</v>
      </c>
      <c r="AI425" s="3" t="s">
        <v>143</v>
      </c>
      <c r="AJ425" s="3" t="s">
        <v>143</v>
      </c>
      <c r="AK425" s="3" t="s">
        <v>142</v>
      </c>
      <c r="AL425" s="3" t="s">
        <v>143</v>
      </c>
      <c r="AM425" s="3" t="s">
        <v>7316</v>
      </c>
      <c r="AN425" s="3" t="s">
        <v>143</v>
      </c>
      <c r="AO425" s="3" t="s">
        <v>4081</v>
      </c>
      <c r="AP425" s="3" t="s">
        <v>2684</v>
      </c>
      <c r="AQ425" s="3" t="s">
        <v>7352</v>
      </c>
      <c r="AR425" s="3" t="s">
        <v>2082</v>
      </c>
      <c r="AS425" s="3" t="s">
        <v>231</v>
      </c>
      <c r="AT425" s="3" t="s">
        <v>935</v>
      </c>
      <c r="AU425" s="3" t="s">
        <v>2686</v>
      </c>
      <c r="AV425" s="3" t="s">
        <v>145</v>
      </c>
      <c r="AW425" s="3" t="s">
        <v>146</v>
      </c>
      <c r="AX425" s="3" t="s">
        <v>1060</v>
      </c>
      <c r="AY425" s="3" t="s">
        <v>148</v>
      </c>
      <c r="AZ425" s="3" t="s">
        <v>139</v>
      </c>
      <c r="BA425" s="3" t="s">
        <v>149</v>
      </c>
      <c r="BB425" s="3" t="s">
        <v>150</v>
      </c>
      <c r="BC425" s="3" t="s">
        <v>156</v>
      </c>
      <c r="BD425" s="3" t="s">
        <v>157</v>
      </c>
      <c r="BE425" s="3" t="s">
        <v>303</v>
      </c>
      <c r="BF425" s="3" t="s">
        <v>10207</v>
      </c>
      <c r="BG425" s="3" t="s">
        <v>5272</v>
      </c>
      <c r="BH425" s="3" t="s">
        <v>143</v>
      </c>
      <c r="BI425" s="3" t="s">
        <v>143</v>
      </c>
      <c r="BJ425" s="3" t="s">
        <v>143</v>
      </c>
      <c r="BK425" s="3" t="s">
        <v>136</v>
      </c>
      <c r="BL425" s="3" t="s">
        <v>143</v>
      </c>
      <c r="BM425" s="3" t="s">
        <v>160</v>
      </c>
      <c r="BN425" s="3" t="s">
        <v>143</v>
      </c>
      <c r="BO425" s="3" t="s">
        <v>143</v>
      </c>
      <c r="BP425" s="3" t="s">
        <v>143</v>
      </c>
      <c r="BQ425" s="3" t="s">
        <v>10209</v>
      </c>
      <c r="BR425" s="3" t="s">
        <v>5352</v>
      </c>
      <c r="BS425" s="3" t="s">
        <v>162</v>
      </c>
      <c r="BT425" s="3" t="s">
        <v>7316</v>
      </c>
      <c r="BU425" s="3" t="s">
        <v>7316</v>
      </c>
      <c r="BV425" s="3" t="s">
        <v>135</v>
      </c>
      <c r="BW425" s="3" t="s">
        <v>135</v>
      </c>
      <c r="BX425" s="3" t="s">
        <v>135</v>
      </c>
      <c r="BY425" s="3" t="s">
        <v>148</v>
      </c>
      <c r="BZ425" s="3" t="s">
        <v>10210</v>
      </c>
      <c r="CA425" s="3" t="s">
        <v>174</v>
      </c>
      <c r="CB425" s="3" t="s">
        <v>143</v>
      </c>
      <c r="CC425" s="3" t="s">
        <v>143</v>
      </c>
      <c r="CD425" s="3" t="s">
        <v>143</v>
      </c>
      <c r="CE425" s="3" t="s">
        <v>143</v>
      </c>
      <c r="CF425" s="3" t="s">
        <v>2261</v>
      </c>
      <c r="CG425" s="3" t="s">
        <v>143</v>
      </c>
      <c r="CH425" s="3" t="s">
        <v>143</v>
      </c>
      <c r="CI425" s="3" t="s">
        <v>143</v>
      </c>
      <c r="CJ425" s="3" t="s">
        <v>5272</v>
      </c>
      <c r="CK425" s="3" t="s">
        <v>143</v>
      </c>
      <c r="CL425" s="3" t="s">
        <v>143</v>
      </c>
      <c r="CM425" s="3" t="s">
        <v>143</v>
      </c>
      <c r="CN425" s="3" t="s">
        <v>143</v>
      </c>
      <c r="CO425" s="3" t="s">
        <v>143</v>
      </c>
      <c r="CP425" s="3" t="s">
        <v>143</v>
      </c>
      <c r="CQ425" s="3" t="s">
        <v>143</v>
      </c>
      <c r="CR425" s="3" t="s">
        <v>143</v>
      </c>
      <c r="CS425" s="3" t="s">
        <v>1</v>
      </c>
      <c r="CT425" s="3" t="s">
        <v>143</v>
      </c>
      <c r="CU425" s="3" t="s">
        <v>1</v>
      </c>
      <c r="CV425" s="3" t="s">
        <v>1985</v>
      </c>
      <c r="CW425" s="3" t="s">
        <v>143</v>
      </c>
      <c r="CX425" s="3" t="s">
        <v>258</v>
      </c>
      <c r="CY425" s="3" t="s">
        <v>166</v>
      </c>
      <c r="CZ425" s="3" t="s">
        <v>136</v>
      </c>
      <c r="DA425" s="3" t="s">
        <v>1986</v>
      </c>
      <c r="DB425" s="3" t="s">
        <v>143</v>
      </c>
      <c r="DC425" s="3" t="s">
        <v>143</v>
      </c>
      <c r="DD425" s="3" t="s">
        <v>685</v>
      </c>
      <c r="DE425" s="3" t="s">
        <v>5904</v>
      </c>
      <c r="DF425" s="3" t="s">
        <v>652</v>
      </c>
      <c r="DG425" s="3" t="s">
        <v>143</v>
      </c>
      <c r="DH425" s="3" t="s">
        <v>143</v>
      </c>
      <c r="DI425" s="3" t="s">
        <v>143</v>
      </c>
      <c r="DK425" s="3"/>
    </row>
    <row r="426" spans="1:115" hidden="1" x14ac:dyDescent="0.2">
      <c r="A426" s="73">
        <v>45413</v>
      </c>
      <c r="B426" s="3" t="s">
        <v>11</v>
      </c>
      <c r="C426" s="5">
        <v>136956</v>
      </c>
      <c r="D426" s="6" t="s">
        <v>5860</v>
      </c>
      <c r="E426" s="3" t="s">
        <v>364</v>
      </c>
      <c r="F426" s="7">
        <v>45435</v>
      </c>
      <c r="G426" s="3" t="s">
        <v>126</v>
      </c>
      <c r="H426" s="3" t="s">
        <v>166</v>
      </c>
      <c r="I426" s="4">
        <v>480</v>
      </c>
      <c r="J426" s="4">
        <v>480</v>
      </c>
      <c r="K426" s="71">
        <f t="shared" si="36"/>
        <v>2.233273825891181E-2</v>
      </c>
      <c r="L426" s="3" t="s">
        <v>258</v>
      </c>
      <c r="M426" s="3" t="s">
        <v>129</v>
      </c>
      <c r="N426" s="3" t="s">
        <v>1065</v>
      </c>
      <c r="O426" s="3" t="s">
        <v>8640</v>
      </c>
      <c r="P426" s="6" t="s">
        <v>921</v>
      </c>
      <c r="Q426" s="3" t="s">
        <v>530</v>
      </c>
      <c r="R426" s="3" t="s">
        <v>10211</v>
      </c>
      <c r="S426" s="3" t="s">
        <v>8500</v>
      </c>
      <c r="T426" s="3" t="s">
        <v>135</v>
      </c>
      <c r="U426" s="3" t="s">
        <v>135</v>
      </c>
      <c r="V426" s="3" t="s">
        <v>136</v>
      </c>
      <c r="W426" s="3" t="s">
        <v>137</v>
      </c>
      <c r="X426" s="3" t="s">
        <v>957</v>
      </c>
      <c r="Y426" s="3" t="s">
        <v>10212</v>
      </c>
      <c r="Z426" s="3" t="s">
        <v>10213</v>
      </c>
      <c r="AA426" s="3" t="s">
        <v>139</v>
      </c>
      <c r="AB426" s="3" t="s">
        <v>140</v>
      </c>
      <c r="AC426" s="3" t="s">
        <v>5272</v>
      </c>
      <c r="AD426" s="3" t="s">
        <v>143</v>
      </c>
      <c r="AE426" s="3" t="s">
        <v>7390</v>
      </c>
      <c r="AF426" s="3" t="s">
        <v>10015</v>
      </c>
      <c r="AG426" s="3" t="s">
        <v>5974</v>
      </c>
      <c r="AH426" s="3" t="s">
        <v>141</v>
      </c>
      <c r="AI426" s="3" t="s">
        <v>143</v>
      </c>
      <c r="AJ426" s="3" t="s">
        <v>7390</v>
      </c>
      <c r="AK426" s="3" t="s">
        <v>142</v>
      </c>
      <c r="AL426" s="3" t="s">
        <v>143</v>
      </c>
      <c r="AM426" s="3" t="s">
        <v>7390</v>
      </c>
      <c r="AN426" s="3" t="s">
        <v>174</v>
      </c>
      <c r="AO426" s="3" t="s">
        <v>7843</v>
      </c>
      <c r="AP426" s="3" t="s">
        <v>534</v>
      </c>
      <c r="AQ426" s="3" t="s">
        <v>309</v>
      </c>
      <c r="AR426" s="3" t="s">
        <v>148</v>
      </c>
      <c r="AS426" s="3" t="s">
        <v>139</v>
      </c>
      <c r="AT426" s="3" t="s">
        <v>950</v>
      </c>
      <c r="AU426" s="3" t="s">
        <v>2261</v>
      </c>
      <c r="AV426" s="3" t="s">
        <v>631</v>
      </c>
      <c r="AW426" s="3" t="s">
        <v>632</v>
      </c>
      <c r="AX426" s="3" t="s">
        <v>1068</v>
      </c>
      <c r="AY426" s="3" t="s">
        <v>148</v>
      </c>
      <c r="AZ426" s="3" t="s">
        <v>139</v>
      </c>
      <c r="BA426" s="3" t="s">
        <v>149</v>
      </c>
      <c r="BB426" s="3" t="s">
        <v>634</v>
      </c>
      <c r="BC426" s="3" t="s">
        <v>156</v>
      </c>
      <c r="BD426" s="3" t="s">
        <v>157</v>
      </c>
      <c r="BE426" s="3" t="s">
        <v>303</v>
      </c>
      <c r="BF426" s="3" t="s">
        <v>10214</v>
      </c>
      <c r="BG426" s="3" t="s">
        <v>5272</v>
      </c>
      <c r="BH426" s="3" t="s">
        <v>143</v>
      </c>
      <c r="BI426" s="3" t="s">
        <v>143</v>
      </c>
      <c r="BJ426" s="3" t="s">
        <v>143</v>
      </c>
      <c r="BK426" s="3" t="s">
        <v>136</v>
      </c>
      <c r="BL426" s="3" t="s">
        <v>143</v>
      </c>
      <c r="BM426" s="3" t="s">
        <v>160</v>
      </c>
      <c r="BN426" s="3" t="s">
        <v>160</v>
      </c>
      <c r="BO426" s="3" t="s">
        <v>143</v>
      </c>
      <c r="BP426" s="3" t="s">
        <v>143</v>
      </c>
      <c r="BQ426" s="3" t="s">
        <v>10215</v>
      </c>
      <c r="BR426" s="3" t="s">
        <v>5352</v>
      </c>
      <c r="BS426" s="3" t="s">
        <v>162</v>
      </c>
      <c r="BT426" s="3" t="s">
        <v>7390</v>
      </c>
      <c r="BU426" s="3" t="s">
        <v>7390</v>
      </c>
      <c r="BV426" s="3" t="s">
        <v>135</v>
      </c>
      <c r="BW426" s="3" t="s">
        <v>135</v>
      </c>
      <c r="BX426" s="3" t="s">
        <v>135</v>
      </c>
      <c r="BY426" s="3" t="s">
        <v>148</v>
      </c>
      <c r="BZ426" s="3" t="s">
        <v>1116</v>
      </c>
      <c r="CA426" s="3" t="s">
        <v>174</v>
      </c>
      <c r="CB426" s="3" t="s">
        <v>143</v>
      </c>
      <c r="CC426" s="3" t="s">
        <v>143</v>
      </c>
      <c r="CD426" s="3" t="s">
        <v>143</v>
      </c>
      <c r="CE426" s="3" t="s">
        <v>143</v>
      </c>
      <c r="CF426" s="3" t="s">
        <v>2261</v>
      </c>
      <c r="CG426" s="3" t="s">
        <v>2261</v>
      </c>
      <c r="CH426" s="3" t="s">
        <v>143</v>
      </c>
      <c r="CI426" s="3" t="s">
        <v>143</v>
      </c>
      <c r="CJ426" s="3" t="s">
        <v>5272</v>
      </c>
      <c r="CK426" s="3" t="s">
        <v>143</v>
      </c>
      <c r="CL426" s="3" t="s">
        <v>143</v>
      </c>
      <c r="CM426" s="3" t="s">
        <v>143</v>
      </c>
      <c r="CN426" s="3" t="s">
        <v>143</v>
      </c>
      <c r="CO426" s="3" t="s">
        <v>143</v>
      </c>
      <c r="CP426" s="3" t="s">
        <v>143</v>
      </c>
      <c r="CQ426" s="3" t="s">
        <v>143</v>
      </c>
      <c r="CR426" s="3" t="s">
        <v>143</v>
      </c>
      <c r="CS426" s="3" t="s">
        <v>1</v>
      </c>
      <c r="CT426" s="3" t="s">
        <v>143</v>
      </c>
      <c r="CU426" s="3" t="s">
        <v>1</v>
      </c>
      <c r="CV426" s="3" t="s">
        <v>1985</v>
      </c>
      <c r="CW426" s="3" t="s">
        <v>1985</v>
      </c>
      <c r="CX426" s="3" t="s">
        <v>258</v>
      </c>
      <c r="CY426" s="3" t="s">
        <v>166</v>
      </c>
      <c r="CZ426" s="3" t="s">
        <v>136</v>
      </c>
      <c r="DA426" s="3" t="s">
        <v>1989</v>
      </c>
      <c r="DB426" s="3" t="s">
        <v>143</v>
      </c>
      <c r="DC426" s="3" t="s">
        <v>143</v>
      </c>
      <c r="DD426" s="3" t="s">
        <v>364</v>
      </c>
      <c r="DE426" s="3" t="s">
        <v>5904</v>
      </c>
      <c r="DF426" s="3" t="s">
        <v>652</v>
      </c>
      <c r="DG426" s="3" t="s">
        <v>143</v>
      </c>
      <c r="DH426" s="3" t="s">
        <v>143</v>
      </c>
      <c r="DI426" s="3" t="s">
        <v>143</v>
      </c>
      <c r="DK426" s="3"/>
    </row>
    <row r="427" spans="1:115" hidden="1" x14ac:dyDescent="0.2">
      <c r="A427" s="73">
        <v>45413</v>
      </c>
      <c r="B427" s="6" t="s">
        <v>6281</v>
      </c>
      <c r="C427" s="72">
        <v>137039</v>
      </c>
      <c r="D427" s="6" t="s">
        <v>6281</v>
      </c>
      <c r="E427" s="3" t="s">
        <v>364</v>
      </c>
      <c r="F427" s="7">
        <v>45439</v>
      </c>
      <c r="G427" s="72" t="s">
        <v>165</v>
      </c>
      <c r="H427" s="3" t="s">
        <v>166</v>
      </c>
      <c r="I427" s="8">
        <f t="shared" ref="I427:I428" si="41">J427</f>
        <v>3200</v>
      </c>
      <c r="J427" s="4">
        <v>3200</v>
      </c>
      <c r="K427" s="71">
        <f t="shared" si="36"/>
        <v>0.14888492172607873</v>
      </c>
      <c r="L427" s="3" t="s">
        <v>167</v>
      </c>
      <c r="M427" s="3" t="s">
        <v>129</v>
      </c>
      <c r="N427" s="3" t="s">
        <v>1065</v>
      </c>
      <c r="O427" s="3" t="s">
        <v>6207</v>
      </c>
      <c r="P427" s="6" t="s">
        <v>10216</v>
      </c>
      <c r="Q427" s="3" t="s">
        <v>2863</v>
      </c>
      <c r="R427" s="3" t="s">
        <v>143</v>
      </c>
      <c r="S427" s="3" t="s">
        <v>6209</v>
      </c>
      <c r="T427" s="3" t="s">
        <v>135</v>
      </c>
      <c r="U427" s="3" t="s">
        <v>135</v>
      </c>
      <c r="V427" s="3" t="s">
        <v>136</v>
      </c>
      <c r="W427" s="3" t="s">
        <v>137</v>
      </c>
      <c r="X427" s="3" t="s">
        <v>173</v>
      </c>
      <c r="Y427" s="3" t="s">
        <v>10217</v>
      </c>
      <c r="Z427" s="3" t="s">
        <v>10218</v>
      </c>
      <c r="AA427" s="3" t="s">
        <v>139</v>
      </c>
      <c r="AB427" s="3" t="s">
        <v>323</v>
      </c>
      <c r="AC427" s="3" t="s">
        <v>5272</v>
      </c>
      <c r="AD427" s="3" t="s">
        <v>143</v>
      </c>
      <c r="AE427" s="3" t="s">
        <v>5272</v>
      </c>
      <c r="AF427" s="3" t="s">
        <v>143</v>
      </c>
      <c r="AG427" s="3" t="s">
        <v>5974</v>
      </c>
      <c r="AH427" s="3" t="s">
        <v>141</v>
      </c>
      <c r="AI427" s="3" t="s">
        <v>143</v>
      </c>
      <c r="AJ427" s="3" t="s">
        <v>143</v>
      </c>
      <c r="AK427" s="3" t="s">
        <v>142</v>
      </c>
      <c r="AL427" s="3" t="s">
        <v>143</v>
      </c>
      <c r="AM427" s="3" t="s">
        <v>10219</v>
      </c>
      <c r="AN427" s="3" t="s">
        <v>143</v>
      </c>
      <c r="AO427" s="3" t="s">
        <v>6214</v>
      </c>
      <c r="AP427" s="3" t="s">
        <v>986</v>
      </c>
      <c r="AQ427" s="3" t="s">
        <v>6215</v>
      </c>
      <c r="AR427" s="3" t="s">
        <v>430</v>
      </c>
      <c r="AS427" s="3" t="s">
        <v>431</v>
      </c>
      <c r="AT427" s="3" t="s">
        <v>988</v>
      </c>
      <c r="AU427" s="3" t="s">
        <v>6216</v>
      </c>
      <c r="AV427" s="3" t="s">
        <v>631</v>
      </c>
      <c r="AW427" s="3" t="s">
        <v>632</v>
      </c>
      <c r="AX427" s="3" t="s">
        <v>1068</v>
      </c>
      <c r="AY427" s="3" t="s">
        <v>148</v>
      </c>
      <c r="AZ427" s="3" t="s">
        <v>139</v>
      </c>
      <c r="BA427" s="3" t="s">
        <v>149</v>
      </c>
      <c r="BB427" s="3" t="s">
        <v>634</v>
      </c>
      <c r="BC427" s="3" t="s">
        <v>156</v>
      </c>
      <c r="BD427" s="3" t="s">
        <v>276</v>
      </c>
      <c r="BE427" s="3" t="s">
        <v>143</v>
      </c>
      <c r="BF427" s="3" t="s">
        <v>143</v>
      </c>
      <c r="BG427" s="3" t="s">
        <v>5272</v>
      </c>
      <c r="BH427" s="3" t="s">
        <v>143</v>
      </c>
      <c r="BI427" s="3" t="s">
        <v>143</v>
      </c>
      <c r="BJ427" s="3" t="s">
        <v>143</v>
      </c>
      <c r="BK427" s="3" t="s">
        <v>183</v>
      </c>
      <c r="BL427" s="3" t="s">
        <v>143</v>
      </c>
      <c r="BM427" s="3" t="s">
        <v>160</v>
      </c>
      <c r="BN427" s="3" t="s">
        <v>143</v>
      </c>
      <c r="BO427" s="3" t="s">
        <v>143</v>
      </c>
      <c r="BP427" s="3" t="s">
        <v>143</v>
      </c>
      <c r="BQ427" s="3" t="s">
        <v>143</v>
      </c>
      <c r="BR427" s="3" t="s">
        <v>5272</v>
      </c>
      <c r="BS427" s="3" t="s">
        <v>10220</v>
      </c>
      <c r="BT427" s="3" t="s">
        <v>10219</v>
      </c>
      <c r="BU427" s="3" t="s">
        <v>10219</v>
      </c>
      <c r="BV427" s="3" t="s">
        <v>135</v>
      </c>
      <c r="BW427" s="3" t="s">
        <v>135</v>
      </c>
      <c r="BX427" s="3" t="s">
        <v>135</v>
      </c>
      <c r="BY427" s="3" t="s">
        <v>148</v>
      </c>
      <c r="BZ427" s="3" t="s">
        <v>2434</v>
      </c>
      <c r="CA427" s="3" t="s">
        <v>174</v>
      </c>
      <c r="CB427" s="3" t="s">
        <v>143</v>
      </c>
      <c r="CC427" s="3" t="s">
        <v>143</v>
      </c>
      <c r="CD427" s="3" t="s">
        <v>143</v>
      </c>
      <c r="CE427" s="3" t="s">
        <v>6217</v>
      </c>
      <c r="CF427" s="3" t="s">
        <v>2261</v>
      </c>
      <c r="CG427" s="3" t="s">
        <v>143</v>
      </c>
      <c r="CH427" s="3" t="s">
        <v>143</v>
      </c>
      <c r="CI427" s="3" t="s">
        <v>143</v>
      </c>
      <c r="CJ427" s="3" t="s">
        <v>5272</v>
      </c>
      <c r="CK427" s="3" t="s">
        <v>143</v>
      </c>
      <c r="CL427" s="3" t="s">
        <v>143</v>
      </c>
      <c r="CM427" s="3" t="s">
        <v>143</v>
      </c>
      <c r="CN427" s="3" t="s">
        <v>143</v>
      </c>
      <c r="CO427" s="3" t="s">
        <v>5686</v>
      </c>
      <c r="CP427" s="3" t="s">
        <v>143</v>
      </c>
      <c r="CQ427" s="3" t="s">
        <v>143</v>
      </c>
      <c r="CR427" s="3" t="s">
        <v>143</v>
      </c>
      <c r="CS427" s="3" t="s">
        <v>1</v>
      </c>
      <c r="CT427" s="3" t="s">
        <v>143</v>
      </c>
      <c r="CU427" s="3" t="s">
        <v>1</v>
      </c>
      <c r="CV427" s="3" t="s">
        <v>2867</v>
      </c>
      <c r="CW427" s="3" t="s">
        <v>143</v>
      </c>
      <c r="CX427" s="3" t="s">
        <v>167</v>
      </c>
      <c r="CY427" s="3" t="s">
        <v>166</v>
      </c>
      <c r="CZ427" s="3" t="s">
        <v>183</v>
      </c>
      <c r="DA427" s="3" t="s">
        <v>2495</v>
      </c>
      <c r="DB427" s="3" t="s">
        <v>143</v>
      </c>
      <c r="DC427" s="3" t="s">
        <v>143</v>
      </c>
      <c r="DD427" s="3" t="s">
        <v>364</v>
      </c>
      <c r="DE427" s="3" t="s">
        <v>5904</v>
      </c>
      <c r="DF427" s="3" t="s">
        <v>7971</v>
      </c>
      <c r="DG427" s="3" t="s">
        <v>143</v>
      </c>
      <c r="DH427" s="3" t="s">
        <v>7781</v>
      </c>
      <c r="DI427" s="3" t="s">
        <v>143</v>
      </c>
      <c r="DK427" s="3"/>
    </row>
    <row r="428" spans="1:115" hidden="1" x14ac:dyDescent="0.2">
      <c r="A428" s="73">
        <v>45413</v>
      </c>
      <c r="B428" s="3" t="s">
        <v>7652</v>
      </c>
      <c r="C428" s="5">
        <v>137452</v>
      </c>
      <c r="D428" s="6" t="s">
        <v>10029</v>
      </c>
      <c r="E428" s="3" t="s">
        <v>373</v>
      </c>
      <c r="F428" s="7">
        <v>45441</v>
      </c>
      <c r="G428" s="3" t="s">
        <v>257</v>
      </c>
      <c r="H428" s="3" t="s">
        <v>166</v>
      </c>
      <c r="I428" s="8">
        <f t="shared" si="41"/>
        <v>503.69</v>
      </c>
      <c r="J428" s="4">
        <v>503.69</v>
      </c>
      <c r="K428" s="71">
        <f t="shared" si="36"/>
        <v>2.3434951945065185E-2</v>
      </c>
      <c r="L428" s="3" t="s">
        <v>374</v>
      </c>
      <c r="M428" s="3" t="s">
        <v>129</v>
      </c>
      <c r="N428" s="3" t="s">
        <v>259</v>
      </c>
      <c r="O428" s="3" t="s">
        <v>1619</v>
      </c>
      <c r="P428" s="6" t="s">
        <v>10221</v>
      </c>
      <c r="Q428" s="3" t="s">
        <v>2863</v>
      </c>
      <c r="R428" s="3" t="s">
        <v>10222</v>
      </c>
      <c r="S428" s="3" t="s">
        <v>3792</v>
      </c>
      <c r="T428" s="3" t="s">
        <v>135</v>
      </c>
      <c r="U428" s="3" t="s">
        <v>135</v>
      </c>
      <c r="V428" s="3" t="s">
        <v>136</v>
      </c>
      <c r="W428" s="3" t="s">
        <v>137</v>
      </c>
      <c r="X428" s="3" t="s">
        <v>379</v>
      </c>
      <c r="Y428" s="3" t="s">
        <v>10223</v>
      </c>
      <c r="Z428" s="3" t="s">
        <v>10224</v>
      </c>
      <c r="AA428" s="3" t="s">
        <v>139</v>
      </c>
      <c r="AB428" s="3" t="s">
        <v>140</v>
      </c>
      <c r="AC428" s="3" t="s">
        <v>5272</v>
      </c>
      <c r="AD428" s="3" t="s">
        <v>143</v>
      </c>
      <c r="AE428" s="3" t="s">
        <v>5272</v>
      </c>
      <c r="AF428" s="3" t="s">
        <v>10225</v>
      </c>
      <c r="AG428" s="3" t="s">
        <v>5675</v>
      </c>
      <c r="AH428" s="3" t="s">
        <v>265</v>
      </c>
      <c r="AI428" s="3" t="s">
        <v>143</v>
      </c>
      <c r="AJ428" s="3" t="s">
        <v>143</v>
      </c>
      <c r="AK428" s="3" t="s">
        <v>142</v>
      </c>
      <c r="AL428" s="3" t="s">
        <v>143</v>
      </c>
      <c r="AM428" s="3" t="s">
        <v>10226</v>
      </c>
      <c r="AN428" s="3" t="s">
        <v>143</v>
      </c>
      <c r="AO428" s="3" t="s">
        <v>1622</v>
      </c>
      <c r="AP428" s="3" t="s">
        <v>1623</v>
      </c>
      <c r="AQ428" s="3" t="s">
        <v>1624</v>
      </c>
      <c r="AR428" s="3" t="s">
        <v>353</v>
      </c>
      <c r="AS428" s="3" t="s">
        <v>231</v>
      </c>
      <c r="AT428" s="3" t="s">
        <v>1625</v>
      </c>
      <c r="AU428" s="3" t="s">
        <v>1626</v>
      </c>
      <c r="AV428" s="3" t="s">
        <v>272</v>
      </c>
      <c r="AW428" s="3" t="s">
        <v>273</v>
      </c>
      <c r="AX428" s="3" t="s">
        <v>274</v>
      </c>
      <c r="AY428" s="3" t="s">
        <v>148</v>
      </c>
      <c r="AZ428" s="3" t="s">
        <v>139</v>
      </c>
      <c r="BA428" s="3" t="s">
        <v>154</v>
      </c>
      <c r="BB428" s="3" t="s">
        <v>275</v>
      </c>
      <c r="BC428" s="3" t="s">
        <v>156</v>
      </c>
      <c r="BD428" s="3" t="s">
        <v>157</v>
      </c>
      <c r="BE428" s="3" t="s">
        <v>484</v>
      </c>
      <c r="BF428" s="3" t="s">
        <v>10224</v>
      </c>
      <c r="BG428" s="3" t="s">
        <v>5272</v>
      </c>
      <c r="BH428" s="3" t="s">
        <v>2863</v>
      </c>
      <c r="BI428" s="3" t="s">
        <v>143</v>
      </c>
      <c r="BJ428" s="3" t="s">
        <v>143</v>
      </c>
      <c r="BK428" s="3" t="s">
        <v>136</v>
      </c>
      <c r="BL428" s="3" t="s">
        <v>143</v>
      </c>
      <c r="BM428" s="3" t="s">
        <v>200</v>
      </c>
      <c r="BN428" s="3" t="s">
        <v>200</v>
      </c>
      <c r="BO428" s="3" t="s">
        <v>373</v>
      </c>
      <c r="BP428" s="3" t="s">
        <v>143</v>
      </c>
      <c r="BQ428" s="3" t="s">
        <v>1115</v>
      </c>
      <c r="BR428" s="3" t="s">
        <v>5684</v>
      </c>
      <c r="BS428" s="3" t="s">
        <v>241</v>
      </c>
      <c r="BT428" s="3" t="s">
        <v>10227</v>
      </c>
      <c r="BU428" s="3" t="s">
        <v>10227</v>
      </c>
      <c r="BV428" s="3" t="s">
        <v>135</v>
      </c>
      <c r="BW428" s="3" t="s">
        <v>135</v>
      </c>
      <c r="BX428" s="3" t="s">
        <v>135</v>
      </c>
      <c r="BY428" s="3" t="s">
        <v>148</v>
      </c>
      <c r="BZ428" s="3" t="s">
        <v>2774</v>
      </c>
      <c r="CA428" s="3" t="s">
        <v>2415</v>
      </c>
      <c r="CB428" s="3" t="s">
        <v>143</v>
      </c>
      <c r="CC428" s="3" t="s">
        <v>143</v>
      </c>
      <c r="CD428" s="3" t="s">
        <v>143</v>
      </c>
      <c r="CE428" s="3" t="s">
        <v>10228</v>
      </c>
      <c r="CF428" s="3" t="s">
        <v>9220</v>
      </c>
      <c r="CG428" s="3" t="s">
        <v>143</v>
      </c>
      <c r="CH428" s="3" t="s">
        <v>143</v>
      </c>
      <c r="CI428" s="3" t="s">
        <v>143</v>
      </c>
      <c r="CJ428" s="3" t="s">
        <v>5272</v>
      </c>
      <c r="CK428" s="3" t="s">
        <v>143</v>
      </c>
      <c r="CL428" s="3" t="s">
        <v>143</v>
      </c>
      <c r="CM428" s="3" t="s">
        <v>143</v>
      </c>
      <c r="CN428" s="3" t="s">
        <v>143</v>
      </c>
      <c r="CO428" s="3" t="s">
        <v>143</v>
      </c>
      <c r="CP428" s="3" t="s">
        <v>143</v>
      </c>
      <c r="CQ428" s="3" t="s">
        <v>143</v>
      </c>
      <c r="CR428" s="3" t="s">
        <v>143</v>
      </c>
      <c r="CS428" s="3" t="s">
        <v>1</v>
      </c>
      <c r="CT428" s="3" t="s">
        <v>143</v>
      </c>
      <c r="CU428" s="3" t="s">
        <v>1</v>
      </c>
      <c r="CV428" s="3" t="s">
        <v>2092</v>
      </c>
      <c r="CW428" s="3" t="s">
        <v>143</v>
      </c>
      <c r="CX428" s="3" t="s">
        <v>374</v>
      </c>
      <c r="CY428" s="3" t="s">
        <v>166</v>
      </c>
      <c r="CZ428" s="3" t="s">
        <v>136</v>
      </c>
      <c r="DA428" s="3" t="s">
        <v>2007</v>
      </c>
      <c r="DB428" s="3" t="s">
        <v>143</v>
      </c>
      <c r="DC428" s="3" t="s">
        <v>143</v>
      </c>
      <c r="DD428" s="3" t="s">
        <v>373</v>
      </c>
      <c r="DE428" s="3" t="s">
        <v>5904</v>
      </c>
      <c r="DF428" s="3" t="s">
        <v>7088</v>
      </c>
      <c r="DG428" s="3" t="s">
        <v>143</v>
      </c>
      <c r="DH428" s="3" t="s">
        <v>143</v>
      </c>
      <c r="DI428" s="3" t="s">
        <v>143</v>
      </c>
      <c r="DK428" s="3"/>
    </row>
    <row r="429" spans="1:115" hidden="1" x14ac:dyDescent="0.2">
      <c r="A429" s="73">
        <v>45413</v>
      </c>
      <c r="B429" s="3" t="s">
        <v>11</v>
      </c>
      <c r="C429" s="5">
        <v>137475</v>
      </c>
      <c r="D429" s="6" t="s">
        <v>5860</v>
      </c>
      <c r="E429" s="3" t="s">
        <v>364</v>
      </c>
      <c r="F429" s="7">
        <v>45439</v>
      </c>
      <c r="G429" s="3" t="s">
        <v>126</v>
      </c>
      <c r="H429" s="3" t="s">
        <v>166</v>
      </c>
      <c r="I429" s="4">
        <v>480</v>
      </c>
      <c r="J429" s="4">
        <v>480</v>
      </c>
      <c r="K429" s="71">
        <f t="shared" si="36"/>
        <v>2.233273825891181E-2</v>
      </c>
      <c r="L429" s="3" t="s">
        <v>258</v>
      </c>
      <c r="M429" s="3" t="s">
        <v>129</v>
      </c>
      <c r="N429" s="3" t="s">
        <v>1065</v>
      </c>
      <c r="O429" s="3" t="s">
        <v>10229</v>
      </c>
      <c r="P429" s="6" t="s">
        <v>10230</v>
      </c>
      <c r="Q429" s="3" t="s">
        <v>530</v>
      </c>
      <c r="R429" s="3" t="s">
        <v>10231</v>
      </c>
      <c r="S429" s="3" t="s">
        <v>10232</v>
      </c>
      <c r="T429" s="3" t="s">
        <v>135</v>
      </c>
      <c r="U429" s="3" t="s">
        <v>135</v>
      </c>
      <c r="V429" s="3" t="s">
        <v>136</v>
      </c>
      <c r="W429" s="3" t="s">
        <v>137</v>
      </c>
      <c r="X429" s="3" t="s">
        <v>957</v>
      </c>
      <c r="Y429" s="3" t="s">
        <v>10233</v>
      </c>
      <c r="Z429" s="3" t="s">
        <v>10234</v>
      </c>
      <c r="AA429" s="3" t="s">
        <v>139</v>
      </c>
      <c r="AB429" s="3" t="s">
        <v>140</v>
      </c>
      <c r="AC429" s="3" t="s">
        <v>5272</v>
      </c>
      <c r="AD429" s="3" t="s">
        <v>143</v>
      </c>
      <c r="AE429" s="3" t="s">
        <v>7390</v>
      </c>
      <c r="AF429" s="3" t="s">
        <v>10235</v>
      </c>
      <c r="AG429" s="3" t="s">
        <v>5974</v>
      </c>
      <c r="AH429" s="3" t="s">
        <v>141</v>
      </c>
      <c r="AI429" s="3" t="s">
        <v>143</v>
      </c>
      <c r="AJ429" s="3" t="s">
        <v>7390</v>
      </c>
      <c r="AK429" s="3" t="s">
        <v>142</v>
      </c>
      <c r="AL429" s="3" t="s">
        <v>143</v>
      </c>
      <c r="AM429" s="3" t="s">
        <v>7390</v>
      </c>
      <c r="AN429" s="3" t="s">
        <v>174</v>
      </c>
      <c r="AO429" s="3" t="s">
        <v>7843</v>
      </c>
      <c r="AP429" s="3" t="s">
        <v>534</v>
      </c>
      <c r="AQ429" s="3" t="s">
        <v>309</v>
      </c>
      <c r="AR429" s="3" t="s">
        <v>2082</v>
      </c>
      <c r="AS429" s="3" t="s">
        <v>139</v>
      </c>
      <c r="AT429" s="3" t="s">
        <v>950</v>
      </c>
      <c r="AU429" s="3" t="s">
        <v>2261</v>
      </c>
      <c r="AV429" s="3" t="s">
        <v>631</v>
      </c>
      <c r="AW429" s="3" t="s">
        <v>632</v>
      </c>
      <c r="AX429" s="3" t="s">
        <v>1068</v>
      </c>
      <c r="AY429" s="3" t="s">
        <v>148</v>
      </c>
      <c r="AZ429" s="3" t="s">
        <v>139</v>
      </c>
      <c r="BA429" s="3" t="s">
        <v>149</v>
      </c>
      <c r="BB429" s="3" t="s">
        <v>634</v>
      </c>
      <c r="BC429" s="3" t="s">
        <v>156</v>
      </c>
      <c r="BD429" s="3" t="s">
        <v>157</v>
      </c>
      <c r="BE429" s="3" t="s">
        <v>303</v>
      </c>
      <c r="BF429" s="3" t="s">
        <v>10236</v>
      </c>
      <c r="BG429" s="3" t="s">
        <v>5272</v>
      </c>
      <c r="BH429" s="3" t="s">
        <v>143</v>
      </c>
      <c r="BI429" s="3" t="s">
        <v>143</v>
      </c>
      <c r="BJ429" s="3" t="s">
        <v>143</v>
      </c>
      <c r="BK429" s="3" t="s">
        <v>136</v>
      </c>
      <c r="BL429" s="3" t="s">
        <v>143</v>
      </c>
      <c r="BM429" s="3" t="s">
        <v>160</v>
      </c>
      <c r="BN429" s="3" t="s">
        <v>160</v>
      </c>
      <c r="BO429" s="3" t="s">
        <v>143</v>
      </c>
      <c r="BP429" s="3" t="s">
        <v>143</v>
      </c>
      <c r="BQ429" s="3" t="s">
        <v>2263</v>
      </c>
      <c r="BR429" s="3" t="s">
        <v>5352</v>
      </c>
      <c r="BS429" s="3" t="s">
        <v>162</v>
      </c>
      <c r="BT429" s="3" t="s">
        <v>7390</v>
      </c>
      <c r="BU429" s="3" t="s">
        <v>7390</v>
      </c>
      <c r="BV429" s="3" t="s">
        <v>135</v>
      </c>
      <c r="BW429" s="3" t="s">
        <v>135</v>
      </c>
      <c r="BX429" s="3" t="s">
        <v>135</v>
      </c>
      <c r="BY429" s="3" t="s">
        <v>148</v>
      </c>
      <c r="BZ429" s="3" t="s">
        <v>2655</v>
      </c>
      <c r="CA429" s="3" t="s">
        <v>174</v>
      </c>
      <c r="CB429" s="3" t="s">
        <v>143</v>
      </c>
      <c r="CC429" s="3" t="s">
        <v>143</v>
      </c>
      <c r="CD429" s="3" t="s">
        <v>143</v>
      </c>
      <c r="CE429" s="3" t="s">
        <v>143</v>
      </c>
      <c r="CF429" s="3" t="s">
        <v>2261</v>
      </c>
      <c r="CG429" s="3" t="s">
        <v>2261</v>
      </c>
      <c r="CH429" s="3" t="s">
        <v>143</v>
      </c>
      <c r="CI429" s="3" t="s">
        <v>143</v>
      </c>
      <c r="CJ429" s="3" t="s">
        <v>5272</v>
      </c>
      <c r="CK429" s="3" t="s">
        <v>143</v>
      </c>
      <c r="CL429" s="3" t="s">
        <v>143</v>
      </c>
      <c r="CM429" s="3" t="s">
        <v>143</v>
      </c>
      <c r="CN429" s="3" t="s">
        <v>143</v>
      </c>
      <c r="CO429" s="3" t="s">
        <v>143</v>
      </c>
      <c r="CP429" s="3" t="s">
        <v>143</v>
      </c>
      <c r="CQ429" s="3" t="s">
        <v>143</v>
      </c>
      <c r="CR429" s="3" t="s">
        <v>143</v>
      </c>
      <c r="CS429" s="3" t="s">
        <v>1</v>
      </c>
      <c r="CT429" s="3" t="s">
        <v>143</v>
      </c>
      <c r="CU429" s="3" t="s">
        <v>1</v>
      </c>
      <c r="CV429" s="3" t="s">
        <v>1985</v>
      </c>
      <c r="CW429" s="3" t="s">
        <v>1985</v>
      </c>
      <c r="CX429" s="3" t="s">
        <v>258</v>
      </c>
      <c r="CY429" s="3" t="s">
        <v>166</v>
      </c>
      <c r="CZ429" s="3" t="s">
        <v>136</v>
      </c>
      <c r="DA429" s="3" t="s">
        <v>1986</v>
      </c>
      <c r="DB429" s="3" t="s">
        <v>143</v>
      </c>
      <c r="DC429" s="3" t="s">
        <v>143</v>
      </c>
      <c r="DD429" s="3" t="s">
        <v>364</v>
      </c>
      <c r="DE429" s="3" t="s">
        <v>5904</v>
      </c>
      <c r="DF429" s="3" t="s">
        <v>7971</v>
      </c>
      <c r="DG429" s="3" t="s">
        <v>143</v>
      </c>
      <c r="DH429" s="3" t="s">
        <v>143</v>
      </c>
      <c r="DI429" s="3" t="s">
        <v>143</v>
      </c>
      <c r="DK429" s="3"/>
    </row>
    <row r="430" spans="1:115" hidden="1" x14ac:dyDescent="0.2">
      <c r="A430" s="73">
        <v>45413</v>
      </c>
      <c r="B430" s="3" t="s">
        <v>7652</v>
      </c>
      <c r="C430" s="5">
        <v>137625</v>
      </c>
      <c r="D430" s="6" t="s">
        <v>10029</v>
      </c>
      <c r="E430" s="3" t="s">
        <v>373</v>
      </c>
      <c r="F430" s="7">
        <v>45442</v>
      </c>
      <c r="G430" s="3" t="s">
        <v>257</v>
      </c>
      <c r="H430" s="3" t="s">
        <v>166</v>
      </c>
      <c r="I430" s="8">
        <f t="shared" ref="I430:I431" si="42">J430</f>
        <v>379.12</v>
      </c>
      <c r="J430" s="4">
        <v>379.12</v>
      </c>
      <c r="K430" s="71">
        <f t="shared" si="36"/>
        <v>1.7639141101497176E-2</v>
      </c>
      <c r="L430" s="3" t="s">
        <v>374</v>
      </c>
      <c r="M430" s="3" t="s">
        <v>129</v>
      </c>
      <c r="N430" s="3" t="s">
        <v>980</v>
      </c>
      <c r="O430" s="3" t="s">
        <v>9087</v>
      </c>
      <c r="P430" s="6" t="s">
        <v>10221</v>
      </c>
      <c r="Q430" s="3" t="s">
        <v>2863</v>
      </c>
      <c r="R430" s="3" t="s">
        <v>10237</v>
      </c>
      <c r="S430" s="3" t="s">
        <v>9750</v>
      </c>
      <c r="T430" s="3" t="s">
        <v>135</v>
      </c>
      <c r="U430" s="3" t="s">
        <v>135</v>
      </c>
      <c r="V430" s="3" t="s">
        <v>136</v>
      </c>
      <c r="W430" s="3" t="s">
        <v>137</v>
      </c>
      <c r="X430" s="3" t="s">
        <v>379</v>
      </c>
      <c r="Y430" s="3" t="s">
        <v>10238</v>
      </c>
      <c r="Z430" s="3" t="s">
        <v>10239</v>
      </c>
      <c r="AA430" s="3" t="s">
        <v>139</v>
      </c>
      <c r="AB430" s="3" t="s">
        <v>140</v>
      </c>
      <c r="AC430" s="3" t="s">
        <v>5272</v>
      </c>
      <c r="AD430" s="3" t="s">
        <v>143</v>
      </c>
      <c r="AE430" s="3" t="s">
        <v>5272</v>
      </c>
      <c r="AF430" s="3" t="s">
        <v>10235</v>
      </c>
      <c r="AG430" s="3" t="s">
        <v>5675</v>
      </c>
      <c r="AH430" s="3" t="s">
        <v>265</v>
      </c>
      <c r="AI430" s="3" t="s">
        <v>143</v>
      </c>
      <c r="AJ430" s="3" t="s">
        <v>143</v>
      </c>
      <c r="AK430" s="3" t="s">
        <v>142</v>
      </c>
      <c r="AL430" s="3" t="s">
        <v>143</v>
      </c>
      <c r="AM430" s="3" t="s">
        <v>7058</v>
      </c>
      <c r="AN430" s="3" t="s">
        <v>143</v>
      </c>
      <c r="AO430" s="3" t="s">
        <v>9095</v>
      </c>
      <c r="AP430" s="3" t="s">
        <v>9096</v>
      </c>
      <c r="AQ430" s="3" t="s">
        <v>9097</v>
      </c>
      <c r="AR430" s="3" t="s">
        <v>353</v>
      </c>
      <c r="AS430" s="3" t="s">
        <v>231</v>
      </c>
      <c r="AT430" s="3" t="s">
        <v>1091</v>
      </c>
      <c r="AU430" s="3" t="s">
        <v>9098</v>
      </c>
      <c r="AV430" s="3" t="s">
        <v>990</v>
      </c>
      <c r="AW430" s="3" t="s">
        <v>273</v>
      </c>
      <c r="AX430" s="3" t="s">
        <v>991</v>
      </c>
      <c r="AY430" s="3" t="s">
        <v>148</v>
      </c>
      <c r="AZ430" s="3" t="s">
        <v>139</v>
      </c>
      <c r="BA430" s="3" t="s">
        <v>154</v>
      </c>
      <c r="BB430" s="3" t="s">
        <v>992</v>
      </c>
      <c r="BC430" s="3" t="s">
        <v>156</v>
      </c>
      <c r="BD430" s="3" t="s">
        <v>157</v>
      </c>
      <c r="BE430" s="3" t="s">
        <v>303</v>
      </c>
      <c r="BF430" s="3" t="s">
        <v>10239</v>
      </c>
      <c r="BG430" s="3" t="s">
        <v>5272</v>
      </c>
      <c r="BH430" s="3" t="s">
        <v>143</v>
      </c>
      <c r="BI430" s="3" t="s">
        <v>143</v>
      </c>
      <c r="BJ430" s="3" t="s">
        <v>143</v>
      </c>
      <c r="BK430" s="3" t="s">
        <v>136</v>
      </c>
      <c r="BL430" s="3" t="s">
        <v>143</v>
      </c>
      <c r="BM430" s="3" t="s">
        <v>200</v>
      </c>
      <c r="BN430" s="3" t="s">
        <v>200</v>
      </c>
      <c r="BO430" s="3" t="s">
        <v>373</v>
      </c>
      <c r="BP430" s="3" t="s">
        <v>143</v>
      </c>
      <c r="BQ430" s="3" t="s">
        <v>1903</v>
      </c>
      <c r="BR430" s="3" t="s">
        <v>5352</v>
      </c>
      <c r="BS430" s="3" t="s">
        <v>162</v>
      </c>
      <c r="BT430" s="3" t="s">
        <v>10240</v>
      </c>
      <c r="BU430" s="3" t="s">
        <v>10240</v>
      </c>
      <c r="BV430" s="3" t="s">
        <v>135</v>
      </c>
      <c r="BW430" s="3" t="s">
        <v>135</v>
      </c>
      <c r="BX430" s="3" t="s">
        <v>135</v>
      </c>
      <c r="BY430" s="3" t="s">
        <v>148</v>
      </c>
      <c r="BZ430" s="3" t="s">
        <v>1327</v>
      </c>
      <c r="CA430" s="3" t="s">
        <v>2415</v>
      </c>
      <c r="CB430" s="3" t="s">
        <v>143</v>
      </c>
      <c r="CC430" s="3" t="s">
        <v>143</v>
      </c>
      <c r="CD430" s="3" t="s">
        <v>143</v>
      </c>
      <c r="CE430" s="3" t="s">
        <v>9102</v>
      </c>
      <c r="CF430" s="3" t="s">
        <v>9220</v>
      </c>
      <c r="CG430" s="3" t="s">
        <v>143</v>
      </c>
      <c r="CH430" s="3" t="s">
        <v>143</v>
      </c>
      <c r="CI430" s="3" t="s">
        <v>143</v>
      </c>
      <c r="CJ430" s="3" t="s">
        <v>5272</v>
      </c>
      <c r="CK430" s="3" t="s">
        <v>143</v>
      </c>
      <c r="CL430" s="3" t="s">
        <v>143</v>
      </c>
      <c r="CM430" s="3" t="s">
        <v>143</v>
      </c>
      <c r="CN430" s="3" t="s">
        <v>143</v>
      </c>
      <c r="CO430" s="3" t="s">
        <v>143</v>
      </c>
      <c r="CP430" s="3" t="s">
        <v>143</v>
      </c>
      <c r="CQ430" s="3" t="s">
        <v>143</v>
      </c>
      <c r="CR430" s="3" t="s">
        <v>143</v>
      </c>
      <c r="CS430" s="3" t="s">
        <v>1</v>
      </c>
      <c r="CT430" s="3" t="s">
        <v>143</v>
      </c>
      <c r="CU430" s="3" t="s">
        <v>1</v>
      </c>
      <c r="CV430" s="3" t="s">
        <v>1985</v>
      </c>
      <c r="CW430" s="3" t="s">
        <v>143</v>
      </c>
      <c r="CX430" s="3" t="s">
        <v>374</v>
      </c>
      <c r="CY430" s="3" t="s">
        <v>166</v>
      </c>
      <c r="CZ430" s="3" t="s">
        <v>136</v>
      </c>
      <c r="DA430" s="3" t="s">
        <v>2007</v>
      </c>
      <c r="DB430" s="3" t="s">
        <v>143</v>
      </c>
      <c r="DC430" s="3" t="s">
        <v>143</v>
      </c>
      <c r="DD430" s="3" t="s">
        <v>373</v>
      </c>
      <c r="DE430" s="3" t="s">
        <v>5904</v>
      </c>
      <c r="DF430" s="3" t="s">
        <v>8687</v>
      </c>
      <c r="DG430" s="3" t="s">
        <v>143</v>
      </c>
      <c r="DH430" s="3" t="s">
        <v>143</v>
      </c>
      <c r="DI430" s="3" t="s">
        <v>143</v>
      </c>
      <c r="DK430" s="3"/>
    </row>
    <row r="431" spans="1:115" ht="25.5" hidden="1" x14ac:dyDescent="0.2">
      <c r="A431" s="73">
        <v>45413</v>
      </c>
      <c r="B431" s="3" t="s">
        <v>15606</v>
      </c>
      <c r="C431" s="5">
        <v>137782</v>
      </c>
      <c r="D431" s="6" t="s">
        <v>10241</v>
      </c>
      <c r="E431" s="3" t="s">
        <v>164</v>
      </c>
      <c r="F431" s="7">
        <v>45439</v>
      </c>
      <c r="G431" s="3" t="s">
        <v>165</v>
      </c>
      <c r="H431" s="3" t="s">
        <v>127</v>
      </c>
      <c r="I431" s="8">
        <f t="shared" si="42"/>
        <v>1132.1300000000001</v>
      </c>
      <c r="J431" s="4">
        <v>1132.1300000000001</v>
      </c>
      <c r="K431" s="71">
        <f t="shared" si="36"/>
        <v>5.2674089510545474E-2</v>
      </c>
      <c r="L431" s="3" t="s">
        <v>342</v>
      </c>
      <c r="M431" s="3" t="s">
        <v>7145</v>
      </c>
      <c r="N431" s="3" t="s">
        <v>7923</v>
      </c>
      <c r="O431" s="3" t="s">
        <v>960</v>
      </c>
      <c r="P431" s="6" t="s">
        <v>10242</v>
      </c>
      <c r="Q431" s="3" t="s">
        <v>132</v>
      </c>
      <c r="R431" s="3" t="s">
        <v>143</v>
      </c>
      <c r="S431" s="3" t="s">
        <v>10243</v>
      </c>
      <c r="T431" s="3" t="s">
        <v>10244</v>
      </c>
      <c r="U431" s="3" t="s">
        <v>4888</v>
      </c>
      <c r="V431" s="3" t="s">
        <v>136</v>
      </c>
      <c r="W431" s="3" t="s">
        <v>137</v>
      </c>
      <c r="X431" s="3" t="s">
        <v>9544</v>
      </c>
      <c r="Y431" s="3" t="s">
        <v>10245</v>
      </c>
      <c r="Z431" s="3" t="s">
        <v>10246</v>
      </c>
      <c r="AA431" s="3" t="s">
        <v>139</v>
      </c>
      <c r="AB431" s="3" t="s">
        <v>323</v>
      </c>
      <c r="AC431" s="3" t="s">
        <v>5272</v>
      </c>
      <c r="AD431" s="3" t="s">
        <v>143</v>
      </c>
      <c r="AE431" s="3" t="s">
        <v>5272</v>
      </c>
      <c r="AF431" s="3" t="s">
        <v>143</v>
      </c>
      <c r="AG431" s="3" t="s">
        <v>235</v>
      </c>
      <c r="AH431" s="3" t="s">
        <v>141</v>
      </c>
      <c r="AI431" s="3" t="s">
        <v>143</v>
      </c>
      <c r="AJ431" s="3" t="s">
        <v>143</v>
      </c>
      <c r="AK431" s="3" t="s">
        <v>207</v>
      </c>
      <c r="AL431" s="3" t="s">
        <v>143</v>
      </c>
      <c r="AM431" s="3" t="s">
        <v>8978</v>
      </c>
      <c r="AN431" s="3" t="s">
        <v>143</v>
      </c>
      <c r="AO431" s="3" t="s">
        <v>145</v>
      </c>
      <c r="AP431" s="3" t="s">
        <v>146</v>
      </c>
      <c r="AQ431" s="3" t="s">
        <v>972</v>
      </c>
      <c r="AR431" s="3" t="s">
        <v>148</v>
      </c>
      <c r="AS431" s="3" t="s">
        <v>139</v>
      </c>
      <c r="AT431" s="3" t="s">
        <v>149</v>
      </c>
      <c r="AU431" s="3" t="s">
        <v>150</v>
      </c>
      <c r="AV431" s="3" t="s">
        <v>7930</v>
      </c>
      <c r="AW431" s="3" t="s">
        <v>7931</v>
      </c>
      <c r="AX431" s="3" t="s">
        <v>7932</v>
      </c>
      <c r="AY431" s="3" t="s">
        <v>148</v>
      </c>
      <c r="AZ431" s="3" t="s">
        <v>139</v>
      </c>
      <c r="BA431" s="3" t="s">
        <v>7933</v>
      </c>
      <c r="BB431" s="3" t="s">
        <v>7934</v>
      </c>
      <c r="BC431" s="3" t="s">
        <v>156</v>
      </c>
      <c r="BD431" s="3" t="s">
        <v>276</v>
      </c>
      <c r="BE431" s="3" t="s">
        <v>143</v>
      </c>
      <c r="BF431" s="3" t="s">
        <v>143</v>
      </c>
      <c r="BG431" s="3" t="s">
        <v>5272</v>
      </c>
      <c r="BH431" s="3" t="s">
        <v>143</v>
      </c>
      <c r="BI431" s="3" t="s">
        <v>143</v>
      </c>
      <c r="BJ431" s="3" t="s">
        <v>143</v>
      </c>
      <c r="BK431" s="3" t="s">
        <v>136</v>
      </c>
      <c r="BL431" s="3" t="s">
        <v>143</v>
      </c>
      <c r="BM431" s="3" t="s">
        <v>1674</v>
      </c>
      <c r="BN431" s="3" t="s">
        <v>143</v>
      </c>
      <c r="BO431" s="3" t="s">
        <v>143</v>
      </c>
      <c r="BP431" s="3" t="s">
        <v>143</v>
      </c>
      <c r="BQ431" s="3" t="s">
        <v>143</v>
      </c>
      <c r="BR431" s="3" t="s">
        <v>5272</v>
      </c>
      <c r="BS431" s="3" t="s">
        <v>5520</v>
      </c>
      <c r="BT431" s="3" t="s">
        <v>10247</v>
      </c>
      <c r="BU431" s="3" t="s">
        <v>10247</v>
      </c>
      <c r="BV431" s="3" t="s">
        <v>4888</v>
      </c>
      <c r="BW431" s="3" t="s">
        <v>3488</v>
      </c>
      <c r="BX431" s="3" t="s">
        <v>3488</v>
      </c>
      <c r="BY431" s="3" t="s">
        <v>148</v>
      </c>
      <c r="BZ431" s="3" t="s">
        <v>10248</v>
      </c>
      <c r="CA431" s="3" t="s">
        <v>144</v>
      </c>
      <c r="CB431" s="3" t="s">
        <v>143</v>
      </c>
      <c r="CC431" s="3" t="s">
        <v>143</v>
      </c>
      <c r="CD431" s="3" t="s">
        <v>143</v>
      </c>
      <c r="CE431" s="3" t="s">
        <v>10249</v>
      </c>
      <c r="CF431" s="3" t="s">
        <v>9549</v>
      </c>
      <c r="CG431" s="3" t="s">
        <v>143</v>
      </c>
      <c r="CH431" s="3" t="s">
        <v>143</v>
      </c>
      <c r="CI431" s="3" t="s">
        <v>143</v>
      </c>
      <c r="CJ431" s="3" t="s">
        <v>5272</v>
      </c>
      <c r="CK431" s="3" t="s">
        <v>143</v>
      </c>
      <c r="CL431" s="3" t="s">
        <v>143</v>
      </c>
      <c r="CM431" s="3" t="s">
        <v>143</v>
      </c>
      <c r="CN431" s="3" t="s">
        <v>143</v>
      </c>
      <c r="CO431" s="3" t="s">
        <v>143</v>
      </c>
      <c r="CP431" s="3" t="s">
        <v>143</v>
      </c>
      <c r="CQ431" s="3" t="s">
        <v>143</v>
      </c>
      <c r="CR431" s="3" t="s">
        <v>143</v>
      </c>
      <c r="CS431" s="3" t="s">
        <v>1</v>
      </c>
      <c r="CT431" s="3" t="s">
        <v>143</v>
      </c>
      <c r="CU431" s="3" t="s">
        <v>1</v>
      </c>
      <c r="CV431" s="3" t="s">
        <v>2092</v>
      </c>
      <c r="CW431" s="3" t="s">
        <v>143</v>
      </c>
      <c r="CX431" s="3" t="s">
        <v>342</v>
      </c>
      <c r="CY431" s="3" t="s">
        <v>127</v>
      </c>
      <c r="CZ431" s="3" t="s">
        <v>136</v>
      </c>
      <c r="DA431" s="3" t="s">
        <v>2495</v>
      </c>
      <c r="DB431" s="3" t="s">
        <v>143</v>
      </c>
      <c r="DC431" s="3" t="s">
        <v>143</v>
      </c>
      <c r="DD431" s="3" t="s">
        <v>164</v>
      </c>
      <c r="DE431" s="3" t="s">
        <v>5904</v>
      </c>
      <c r="DF431" s="3" t="s">
        <v>7971</v>
      </c>
      <c r="DG431" s="3" t="s">
        <v>143</v>
      </c>
      <c r="DH431" s="3" t="s">
        <v>143</v>
      </c>
      <c r="DI431" s="3" t="s">
        <v>143</v>
      </c>
      <c r="DK431" s="3"/>
    </row>
    <row r="432" spans="1:115" hidden="1" x14ac:dyDescent="0.2">
      <c r="A432" s="73">
        <v>45413</v>
      </c>
      <c r="B432" s="3" t="s">
        <v>15606</v>
      </c>
      <c r="C432" s="5">
        <v>137786</v>
      </c>
      <c r="D432" s="6" t="s">
        <v>9726</v>
      </c>
      <c r="E432" s="3" t="s">
        <v>2037</v>
      </c>
      <c r="F432" s="7">
        <v>45432</v>
      </c>
      <c r="G432" s="3" t="s">
        <v>165</v>
      </c>
      <c r="H432" s="3" t="s">
        <v>166</v>
      </c>
      <c r="I432" s="4">
        <v>280</v>
      </c>
      <c r="J432" s="4">
        <v>280</v>
      </c>
      <c r="K432" s="71">
        <f t="shared" si="36"/>
        <v>1.3027430651031888E-2</v>
      </c>
      <c r="L432" s="3" t="s">
        <v>316</v>
      </c>
      <c r="M432" s="3" t="s">
        <v>7145</v>
      </c>
      <c r="N432" s="3" t="s">
        <v>960</v>
      </c>
      <c r="O432" s="3" t="s">
        <v>10250</v>
      </c>
      <c r="P432" s="6" t="s">
        <v>8646</v>
      </c>
      <c r="Q432" s="3" t="s">
        <v>564</v>
      </c>
      <c r="R432" s="3" t="s">
        <v>10251</v>
      </c>
      <c r="S432" s="3" t="s">
        <v>9583</v>
      </c>
      <c r="T432" s="3" t="s">
        <v>135</v>
      </c>
      <c r="U432" s="3" t="s">
        <v>135</v>
      </c>
      <c r="V432" s="3" t="s">
        <v>136</v>
      </c>
      <c r="W432" s="3" t="s">
        <v>137</v>
      </c>
      <c r="X432" s="3" t="s">
        <v>2483</v>
      </c>
      <c r="Y432" s="3" t="s">
        <v>10252</v>
      </c>
      <c r="Z432" s="3" t="s">
        <v>10253</v>
      </c>
      <c r="AA432" s="3" t="s">
        <v>139</v>
      </c>
      <c r="AB432" s="3" t="s">
        <v>323</v>
      </c>
      <c r="AC432" s="3" t="s">
        <v>5272</v>
      </c>
      <c r="AD432" s="3" t="s">
        <v>143</v>
      </c>
      <c r="AE432" s="3" t="s">
        <v>8856</v>
      </c>
      <c r="AF432" s="3" t="s">
        <v>143</v>
      </c>
      <c r="AG432" s="3" t="s">
        <v>235</v>
      </c>
      <c r="AH432" s="3" t="s">
        <v>141</v>
      </c>
      <c r="AI432" s="3" t="s">
        <v>143</v>
      </c>
      <c r="AJ432" s="3" t="s">
        <v>8856</v>
      </c>
      <c r="AK432" s="3" t="s">
        <v>207</v>
      </c>
      <c r="AL432" s="3" t="s">
        <v>143</v>
      </c>
      <c r="AM432" s="3" t="s">
        <v>8856</v>
      </c>
      <c r="AN432" s="3" t="s">
        <v>174</v>
      </c>
      <c r="AO432" s="3" t="s">
        <v>10254</v>
      </c>
      <c r="AP432" s="3" t="s">
        <v>10255</v>
      </c>
      <c r="AQ432" s="3" t="s">
        <v>10256</v>
      </c>
      <c r="AR432" s="3" t="s">
        <v>353</v>
      </c>
      <c r="AS432" s="3" t="s">
        <v>231</v>
      </c>
      <c r="AT432" s="3" t="s">
        <v>353</v>
      </c>
      <c r="AU432" s="3" t="s">
        <v>10257</v>
      </c>
      <c r="AV432" s="3" t="s">
        <v>145</v>
      </c>
      <c r="AW432" s="3" t="s">
        <v>146</v>
      </c>
      <c r="AX432" s="3" t="s">
        <v>972</v>
      </c>
      <c r="AY432" s="3" t="s">
        <v>148</v>
      </c>
      <c r="AZ432" s="3" t="s">
        <v>139</v>
      </c>
      <c r="BA432" s="3" t="s">
        <v>149</v>
      </c>
      <c r="BB432" s="3" t="s">
        <v>150</v>
      </c>
      <c r="BC432" s="3" t="s">
        <v>156</v>
      </c>
      <c r="BD432" s="3" t="s">
        <v>157</v>
      </c>
      <c r="BE432" s="3" t="s">
        <v>303</v>
      </c>
      <c r="BF432" s="3" t="s">
        <v>10253</v>
      </c>
      <c r="BG432" s="3" t="s">
        <v>5272</v>
      </c>
      <c r="BH432" s="3" t="s">
        <v>564</v>
      </c>
      <c r="BI432" s="3" t="s">
        <v>10258</v>
      </c>
      <c r="BJ432" s="3" t="s">
        <v>143</v>
      </c>
      <c r="BK432" s="3" t="s">
        <v>136</v>
      </c>
      <c r="BL432" s="3" t="s">
        <v>143</v>
      </c>
      <c r="BM432" s="3" t="s">
        <v>160</v>
      </c>
      <c r="BN432" s="3" t="s">
        <v>160</v>
      </c>
      <c r="BO432" s="3" t="s">
        <v>143</v>
      </c>
      <c r="BP432" s="3" t="s">
        <v>143</v>
      </c>
      <c r="BQ432" s="3" t="s">
        <v>10259</v>
      </c>
      <c r="BR432" s="3" t="s">
        <v>5352</v>
      </c>
      <c r="BS432" s="3" t="s">
        <v>162</v>
      </c>
      <c r="BT432" s="3" t="s">
        <v>8856</v>
      </c>
      <c r="BU432" s="3" t="s">
        <v>8856</v>
      </c>
      <c r="BV432" s="3" t="s">
        <v>135</v>
      </c>
      <c r="BW432" s="3" t="s">
        <v>135</v>
      </c>
      <c r="BX432" s="3" t="s">
        <v>135</v>
      </c>
      <c r="BY432" s="3" t="s">
        <v>148</v>
      </c>
      <c r="BZ432" s="3" t="s">
        <v>5085</v>
      </c>
      <c r="CA432" s="3" t="s">
        <v>174</v>
      </c>
      <c r="CB432" s="3" t="s">
        <v>143</v>
      </c>
      <c r="CC432" s="3" t="s">
        <v>143</v>
      </c>
      <c r="CD432" s="3" t="s">
        <v>143</v>
      </c>
      <c r="CE432" s="3" t="s">
        <v>143</v>
      </c>
      <c r="CF432" s="3" t="s">
        <v>2261</v>
      </c>
      <c r="CG432" s="3" t="s">
        <v>2261</v>
      </c>
      <c r="CH432" s="3" t="s">
        <v>143</v>
      </c>
      <c r="CI432" s="3" t="s">
        <v>143</v>
      </c>
      <c r="CJ432" s="3" t="s">
        <v>5272</v>
      </c>
      <c r="CK432" s="3" t="s">
        <v>143</v>
      </c>
      <c r="CL432" s="3" t="s">
        <v>143</v>
      </c>
      <c r="CM432" s="3" t="s">
        <v>143</v>
      </c>
      <c r="CN432" s="3" t="s">
        <v>143</v>
      </c>
      <c r="CO432" s="3" t="s">
        <v>143</v>
      </c>
      <c r="CP432" s="3" t="s">
        <v>143</v>
      </c>
      <c r="CQ432" s="3" t="s">
        <v>143</v>
      </c>
      <c r="CR432" s="3" t="s">
        <v>143</v>
      </c>
      <c r="CS432" s="3" t="s">
        <v>1</v>
      </c>
      <c r="CT432" s="3" t="s">
        <v>143</v>
      </c>
      <c r="CU432" s="3" t="s">
        <v>1</v>
      </c>
      <c r="CV432" s="3" t="s">
        <v>1985</v>
      </c>
      <c r="CW432" s="3" t="s">
        <v>1985</v>
      </c>
      <c r="CX432" s="3" t="s">
        <v>316</v>
      </c>
      <c r="CY432" s="3" t="s">
        <v>166</v>
      </c>
      <c r="CZ432" s="3" t="s">
        <v>136</v>
      </c>
      <c r="DA432" s="3" t="s">
        <v>1989</v>
      </c>
      <c r="DB432" s="3" t="s">
        <v>143</v>
      </c>
      <c r="DC432" s="3" t="s">
        <v>143</v>
      </c>
      <c r="DD432" s="3" t="s">
        <v>2037</v>
      </c>
      <c r="DE432" s="3" t="s">
        <v>5904</v>
      </c>
      <c r="DF432" s="3" t="s">
        <v>5997</v>
      </c>
      <c r="DG432" s="3" t="s">
        <v>143</v>
      </c>
      <c r="DH432" s="3" t="s">
        <v>143</v>
      </c>
      <c r="DI432" s="3" t="s">
        <v>143</v>
      </c>
      <c r="DK432" s="3"/>
    </row>
    <row r="433" spans="1:116" hidden="1" x14ac:dyDescent="0.2">
      <c r="A433" s="73">
        <v>45413</v>
      </c>
      <c r="B433" s="3" t="s">
        <v>7652</v>
      </c>
      <c r="C433" s="5">
        <v>138161</v>
      </c>
      <c r="D433" s="6" t="s">
        <v>10029</v>
      </c>
      <c r="E433" s="3" t="s">
        <v>373</v>
      </c>
      <c r="F433" s="7">
        <v>45443</v>
      </c>
      <c r="G433" s="3" t="s">
        <v>257</v>
      </c>
      <c r="H433" s="3" t="s">
        <v>166</v>
      </c>
      <c r="I433" s="8">
        <f>J433</f>
        <v>268.79000000000002</v>
      </c>
      <c r="J433" s="4">
        <v>268.79000000000002</v>
      </c>
      <c r="K433" s="71">
        <f t="shared" si="36"/>
        <v>1.2505868159610221E-2</v>
      </c>
      <c r="L433" s="3" t="s">
        <v>374</v>
      </c>
      <c r="M433" s="3" t="s">
        <v>129</v>
      </c>
      <c r="N433" s="3" t="s">
        <v>980</v>
      </c>
      <c r="O433" s="3" t="s">
        <v>6156</v>
      </c>
      <c r="P433" s="6" t="s">
        <v>10260</v>
      </c>
      <c r="Q433" s="3" t="s">
        <v>170</v>
      </c>
      <c r="R433" s="3" t="s">
        <v>10261</v>
      </c>
      <c r="S433" s="3" t="s">
        <v>10262</v>
      </c>
      <c r="T433" s="3" t="s">
        <v>135</v>
      </c>
      <c r="U433" s="3" t="s">
        <v>135</v>
      </c>
      <c r="V433" s="3" t="s">
        <v>136</v>
      </c>
      <c r="W433" s="3" t="s">
        <v>137</v>
      </c>
      <c r="X433" s="3" t="s">
        <v>4976</v>
      </c>
      <c r="Y433" s="3" t="s">
        <v>10263</v>
      </c>
      <c r="Z433" s="3" t="s">
        <v>10264</v>
      </c>
      <c r="AA433" s="3" t="s">
        <v>139</v>
      </c>
      <c r="AB433" s="3" t="s">
        <v>140</v>
      </c>
      <c r="AC433" s="3" t="s">
        <v>5272</v>
      </c>
      <c r="AD433" s="3" t="s">
        <v>143</v>
      </c>
      <c r="AE433" s="3" t="s">
        <v>5272</v>
      </c>
      <c r="AF433" s="3" t="s">
        <v>10265</v>
      </c>
      <c r="AG433" s="3" t="s">
        <v>5675</v>
      </c>
      <c r="AH433" s="3" t="s">
        <v>265</v>
      </c>
      <c r="AI433" s="3" t="s">
        <v>143</v>
      </c>
      <c r="AJ433" s="3" t="s">
        <v>143</v>
      </c>
      <c r="AK433" s="3" t="s">
        <v>142</v>
      </c>
      <c r="AL433" s="3" t="s">
        <v>143</v>
      </c>
      <c r="AM433" s="3" t="s">
        <v>10266</v>
      </c>
      <c r="AN433" s="3" t="s">
        <v>143</v>
      </c>
      <c r="AO433" s="3" t="s">
        <v>6163</v>
      </c>
      <c r="AP433" s="3" t="s">
        <v>6164</v>
      </c>
      <c r="AQ433" s="3" t="s">
        <v>6165</v>
      </c>
      <c r="AR433" s="3" t="s">
        <v>353</v>
      </c>
      <c r="AS433" s="3" t="s">
        <v>231</v>
      </c>
      <c r="AT433" s="3" t="s">
        <v>6166</v>
      </c>
      <c r="AU433" s="3" t="s">
        <v>6167</v>
      </c>
      <c r="AV433" s="3" t="s">
        <v>990</v>
      </c>
      <c r="AW433" s="3" t="s">
        <v>273</v>
      </c>
      <c r="AX433" s="3" t="s">
        <v>991</v>
      </c>
      <c r="AY433" s="3" t="s">
        <v>148</v>
      </c>
      <c r="AZ433" s="3" t="s">
        <v>139</v>
      </c>
      <c r="BA433" s="3" t="s">
        <v>154</v>
      </c>
      <c r="BB433" s="3" t="s">
        <v>992</v>
      </c>
      <c r="BC433" s="3" t="s">
        <v>156</v>
      </c>
      <c r="BD433" s="3" t="s">
        <v>157</v>
      </c>
      <c r="BE433" s="3" t="s">
        <v>303</v>
      </c>
      <c r="BF433" s="3" t="s">
        <v>10264</v>
      </c>
      <c r="BG433" s="3" t="s">
        <v>5272</v>
      </c>
      <c r="BH433" s="3" t="s">
        <v>143</v>
      </c>
      <c r="BI433" s="3" t="s">
        <v>143</v>
      </c>
      <c r="BJ433" s="3" t="s">
        <v>143</v>
      </c>
      <c r="BK433" s="3" t="s">
        <v>136</v>
      </c>
      <c r="BL433" s="3" t="s">
        <v>143</v>
      </c>
      <c r="BM433" s="3" t="s">
        <v>200</v>
      </c>
      <c r="BN433" s="3" t="s">
        <v>143</v>
      </c>
      <c r="BO433" s="3" t="s">
        <v>373</v>
      </c>
      <c r="BP433" s="3" t="s">
        <v>143</v>
      </c>
      <c r="BQ433" s="3" t="s">
        <v>860</v>
      </c>
      <c r="BR433" s="3" t="s">
        <v>5352</v>
      </c>
      <c r="BS433" s="3" t="s">
        <v>162</v>
      </c>
      <c r="BT433" s="3" t="s">
        <v>10266</v>
      </c>
      <c r="BU433" s="3" t="s">
        <v>10266</v>
      </c>
      <c r="BV433" s="3" t="s">
        <v>135</v>
      </c>
      <c r="BW433" s="3" t="s">
        <v>135</v>
      </c>
      <c r="BX433" s="3" t="s">
        <v>135</v>
      </c>
      <c r="BY433" s="3" t="s">
        <v>148</v>
      </c>
      <c r="BZ433" s="3" t="s">
        <v>3650</v>
      </c>
      <c r="CA433" s="3" t="s">
        <v>174</v>
      </c>
      <c r="CB433" s="3" t="s">
        <v>143</v>
      </c>
      <c r="CC433" s="3" t="s">
        <v>143</v>
      </c>
      <c r="CD433" s="3" t="s">
        <v>143</v>
      </c>
      <c r="CE433" s="3" t="s">
        <v>10267</v>
      </c>
      <c r="CF433" s="3" t="s">
        <v>2261</v>
      </c>
      <c r="CG433" s="3" t="s">
        <v>143</v>
      </c>
      <c r="CH433" s="3" t="s">
        <v>143</v>
      </c>
      <c r="CI433" s="3" t="s">
        <v>143</v>
      </c>
      <c r="CJ433" s="3" t="s">
        <v>5272</v>
      </c>
      <c r="CK433" s="3" t="s">
        <v>143</v>
      </c>
      <c r="CL433" s="3" t="s">
        <v>143</v>
      </c>
      <c r="CM433" s="3" t="s">
        <v>143</v>
      </c>
      <c r="CN433" s="3" t="s">
        <v>143</v>
      </c>
      <c r="CO433" s="3" t="s">
        <v>143</v>
      </c>
      <c r="CP433" s="3" t="s">
        <v>143</v>
      </c>
      <c r="CQ433" s="3" t="s">
        <v>143</v>
      </c>
      <c r="CR433" s="3" t="s">
        <v>143</v>
      </c>
      <c r="CS433" s="3" t="s">
        <v>1</v>
      </c>
      <c r="CT433" s="3" t="s">
        <v>143</v>
      </c>
      <c r="CU433" s="3" t="s">
        <v>1</v>
      </c>
      <c r="CV433" s="3" t="s">
        <v>1985</v>
      </c>
      <c r="CW433" s="3" t="s">
        <v>143</v>
      </c>
      <c r="CX433" s="3" t="s">
        <v>374</v>
      </c>
      <c r="CY433" s="3" t="s">
        <v>166</v>
      </c>
      <c r="CZ433" s="3" t="s">
        <v>136</v>
      </c>
      <c r="DA433" s="3" t="s">
        <v>2007</v>
      </c>
      <c r="DB433" s="3" t="s">
        <v>143</v>
      </c>
      <c r="DC433" s="3" t="s">
        <v>143</v>
      </c>
      <c r="DD433" s="3" t="s">
        <v>373</v>
      </c>
      <c r="DE433" s="3" t="s">
        <v>5904</v>
      </c>
      <c r="DF433" s="3" t="s">
        <v>988</v>
      </c>
      <c r="DG433" s="3" t="s">
        <v>143</v>
      </c>
      <c r="DH433" s="3" t="s">
        <v>143</v>
      </c>
      <c r="DI433" s="3" t="s">
        <v>143</v>
      </c>
      <c r="DK433" s="3"/>
    </row>
    <row r="434" spans="1:116" hidden="1" x14ac:dyDescent="0.2">
      <c r="A434" s="73">
        <v>45444</v>
      </c>
      <c r="B434" s="3" t="s">
        <v>7652</v>
      </c>
      <c r="C434" s="5">
        <v>137963</v>
      </c>
      <c r="D434" s="6" t="s">
        <v>10268</v>
      </c>
      <c r="E434" s="3" t="s">
        <v>364</v>
      </c>
      <c r="F434" s="7">
        <v>45446</v>
      </c>
      <c r="G434" s="3" t="s">
        <v>126</v>
      </c>
      <c r="H434" s="3" t="s">
        <v>166</v>
      </c>
      <c r="I434" s="8">
        <f>J434</f>
        <v>550</v>
      </c>
      <c r="J434" s="4">
        <v>550</v>
      </c>
      <c r="K434" s="71">
        <f t="shared" si="36"/>
        <v>2.5589595921669782E-2</v>
      </c>
      <c r="L434" s="3" t="s">
        <v>519</v>
      </c>
      <c r="M434" s="3" t="s">
        <v>129</v>
      </c>
      <c r="N434" s="3" t="s">
        <v>1065</v>
      </c>
      <c r="O434" s="3" t="s">
        <v>8690</v>
      </c>
      <c r="P434" s="6" t="s">
        <v>10269</v>
      </c>
      <c r="Q434" s="3" t="s">
        <v>2863</v>
      </c>
      <c r="R434" s="3" t="s">
        <v>10270</v>
      </c>
      <c r="S434" s="3" t="s">
        <v>7584</v>
      </c>
      <c r="T434" s="3" t="s">
        <v>135</v>
      </c>
      <c r="U434" s="3" t="s">
        <v>135</v>
      </c>
      <c r="V434" s="3" t="s">
        <v>136</v>
      </c>
      <c r="W434" s="3" t="s">
        <v>137</v>
      </c>
      <c r="X434" s="3" t="s">
        <v>957</v>
      </c>
      <c r="Y434" s="3" t="s">
        <v>10271</v>
      </c>
      <c r="Z434" s="3" t="s">
        <v>10272</v>
      </c>
      <c r="AA434" s="3" t="s">
        <v>139</v>
      </c>
      <c r="AB434" s="3" t="s">
        <v>140</v>
      </c>
      <c r="AC434" s="3" t="s">
        <v>5272</v>
      </c>
      <c r="AD434" s="3" t="s">
        <v>143</v>
      </c>
      <c r="AE434" s="3" t="s">
        <v>5272</v>
      </c>
      <c r="AF434" s="3" t="s">
        <v>10273</v>
      </c>
      <c r="AG434" s="3" t="s">
        <v>5974</v>
      </c>
      <c r="AH434" s="3" t="s">
        <v>141</v>
      </c>
      <c r="AI434" s="3" t="s">
        <v>143</v>
      </c>
      <c r="AJ434" s="3" t="s">
        <v>143</v>
      </c>
      <c r="AK434" s="3" t="s">
        <v>142</v>
      </c>
      <c r="AL434" s="3" t="s">
        <v>143</v>
      </c>
      <c r="AM434" s="3" t="s">
        <v>8024</v>
      </c>
      <c r="AN434" s="3" t="s">
        <v>143</v>
      </c>
      <c r="AO434" s="3" t="s">
        <v>7591</v>
      </c>
      <c r="AP434" s="3" t="s">
        <v>7592</v>
      </c>
      <c r="AQ434" s="3" t="s">
        <v>8696</v>
      </c>
      <c r="AR434" s="3" t="s">
        <v>230</v>
      </c>
      <c r="AS434" s="3" t="s">
        <v>231</v>
      </c>
      <c r="AT434" s="3" t="s">
        <v>7594</v>
      </c>
      <c r="AU434" s="3" t="s">
        <v>7595</v>
      </c>
      <c r="AV434" s="3" t="s">
        <v>631</v>
      </c>
      <c r="AW434" s="3" t="s">
        <v>632</v>
      </c>
      <c r="AX434" s="3" t="s">
        <v>1068</v>
      </c>
      <c r="AY434" s="3" t="s">
        <v>148</v>
      </c>
      <c r="AZ434" s="3" t="s">
        <v>139</v>
      </c>
      <c r="BA434" s="3" t="s">
        <v>149</v>
      </c>
      <c r="BB434" s="3" t="s">
        <v>634</v>
      </c>
      <c r="BC434" s="3" t="s">
        <v>156</v>
      </c>
      <c r="BD434" s="3" t="s">
        <v>157</v>
      </c>
      <c r="BE434" s="3" t="s">
        <v>484</v>
      </c>
      <c r="BF434" s="3" t="s">
        <v>10272</v>
      </c>
      <c r="BG434" s="3" t="s">
        <v>5272</v>
      </c>
      <c r="BH434" s="3" t="s">
        <v>143</v>
      </c>
      <c r="BI434" s="3" t="s">
        <v>143</v>
      </c>
      <c r="BJ434" s="3" t="s">
        <v>143</v>
      </c>
      <c r="BK434" s="3" t="s">
        <v>136</v>
      </c>
      <c r="BL434" s="3" t="s">
        <v>143</v>
      </c>
      <c r="BM434" s="3" t="s">
        <v>160</v>
      </c>
      <c r="BN434" s="3" t="s">
        <v>143</v>
      </c>
      <c r="BO434" s="3" t="s">
        <v>143</v>
      </c>
      <c r="BP434" s="3" t="s">
        <v>143</v>
      </c>
      <c r="BQ434" s="3" t="s">
        <v>4026</v>
      </c>
      <c r="BR434" s="3" t="s">
        <v>143</v>
      </c>
      <c r="BS434" s="3" t="s">
        <v>241</v>
      </c>
      <c r="BT434" s="3" t="s">
        <v>8024</v>
      </c>
      <c r="BU434" s="3" t="s">
        <v>8024</v>
      </c>
      <c r="BV434" s="3" t="s">
        <v>135</v>
      </c>
      <c r="BW434" s="3" t="s">
        <v>135</v>
      </c>
      <c r="BX434" s="3" t="s">
        <v>135</v>
      </c>
      <c r="BY434" s="3" t="s">
        <v>148</v>
      </c>
      <c r="BZ434" s="3" t="s">
        <v>5829</v>
      </c>
      <c r="CA434" s="3" t="s">
        <v>174</v>
      </c>
      <c r="CB434" s="3" t="s">
        <v>143</v>
      </c>
      <c r="CC434" s="3" t="s">
        <v>143</v>
      </c>
      <c r="CD434" s="3" t="s">
        <v>143</v>
      </c>
      <c r="CE434" s="3" t="s">
        <v>143</v>
      </c>
      <c r="CF434" s="3" t="s">
        <v>2261</v>
      </c>
      <c r="CG434" s="3" t="s">
        <v>143</v>
      </c>
      <c r="CH434" s="3" t="s">
        <v>143</v>
      </c>
      <c r="CI434" s="3" t="s">
        <v>143</v>
      </c>
      <c r="CJ434" s="3" t="s">
        <v>5272</v>
      </c>
      <c r="CK434" s="3" t="s">
        <v>143</v>
      </c>
      <c r="CL434" s="3" t="s">
        <v>143</v>
      </c>
      <c r="CM434" s="3" t="s">
        <v>143</v>
      </c>
      <c r="CN434" s="3" t="s">
        <v>143</v>
      </c>
      <c r="CO434" s="3" t="s">
        <v>6492</v>
      </c>
      <c r="CP434" s="3" t="s">
        <v>143</v>
      </c>
      <c r="CQ434" s="3" t="s">
        <v>143</v>
      </c>
      <c r="CR434" s="3" t="s">
        <v>143</v>
      </c>
      <c r="CS434" s="3" t="s">
        <v>1</v>
      </c>
      <c r="CT434" s="3" t="s">
        <v>143</v>
      </c>
      <c r="CU434" s="3" t="s">
        <v>1</v>
      </c>
      <c r="CV434" s="3" t="s">
        <v>2092</v>
      </c>
      <c r="CW434" s="3" t="s">
        <v>143</v>
      </c>
      <c r="CX434" s="3" t="s">
        <v>519</v>
      </c>
      <c r="CY434" s="3" t="s">
        <v>166</v>
      </c>
      <c r="CZ434" s="3" t="s">
        <v>136</v>
      </c>
      <c r="DA434" s="3" t="s">
        <v>2007</v>
      </c>
      <c r="DB434" s="3" t="s">
        <v>143</v>
      </c>
      <c r="DC434" s="3" t="s">
        <v>143</v>
      </c>
      <c r="DD434" s="3" t="s">
        <v>364</v>
      </c>
      <c r="DE434" s="3" t="s">
        <v>5776</v>
      </c>
      <c r="DF434" s="3" t="s">
        <v>2419</v>
      </c>
      <c r="DG434" s="3" t="s">
        <v>143</v>
      </c>
      <c r="DH434" s="3" t="s">
        <v>7599</v>
      </c>
      <c r="DI434" s="3" t="s">
        <v>143</v>
      </c>
      <c r="DL434" s="3"/>
    </row>
    <row r="435" spans="1:116" hidden="1" x14ac:dyDescent="0.2">
      <c r="A435" s="73">
        <v>45444</v>
      </c>
      <c r="B435" s="3" t="s">
        <v>7652</v>
      </c>
      <c r="C435" s="98">
        <v>138153</v>
      </c>
      <c r="D435" s="6" t="s">
        <v>10274</v>
      </c>
      <c r="E435" s="3" t="s">
        <v>364</v>
      </c>
      <c r="F435" s="7">
        <v>45446</v>
      </c>
      <c r="G435" s="3" t="s">
        <v>126</v>
      </c>
      <c r="H435" s="3" t="s">
        <v>166</v>
      </c>
      <c r="I435" s="8">
        <f t="shared" ref="I435" si="43">J435</f>
        <v>200</v>
      </c>
      <c r="J435" s="4">
        <v>200</v>
      </c>
      <c r="K435" s="71">
        <f t="shared" si="36"/>
        <v>9.3053076078799205E-3</v>
      </c>
      <c r="L435" s="3" t="s">
        <v>519</v>
      </c>
      <c r="M435" s="3" t="s">
        <v>317</v>
      </c>
      <c r="N435" s="3" t="s">
        <v>1065</v>
      </c>
      <c r="O435" s="3" t="s">
        <v>2737</v>
      </c>
      <c r="P435" s="6" t="s">
        <v>10269</v>
      </c>
      <c r="Q435" s="3" t="s">
        <v>170</v>
      </c>
      <c r="R435" s="3" t="s">
        <v>10275</v>
      </c>
      <c r="S435" s="3" t="s">
        <v>9877</v>
      </c>
      <c r="T435" s="3" t="s">
        <v>135</v>
      </c>
      <c r="U435" s="3" t="s">
        <v>135</v>
      </c>
      <c r="V435" s="3" t="s">
        <v>136</v>
      </c>
      <c r="W435" s="3" t="s">
        <v>137</v>
      </c>
      <c r="X435" s="3" t="s">
        <v>957</v>
      </c>
      <c r="Y435" s="3" t="s">
        <v>10276</v>
      </c>
      <c r="Z435" s="3" t="s">
        <v>10277</v>
      </c>
      <c r="AA435" s="3" t="s">
        <v>139</v>
      </c>
      <c r="AB435" s="3" t="s">
        <v>323</v>
      </c>
      <c r="AC435" s="3" t="s">
        <v>5272</v>
      </c>
      <c r="AD435" s="3" t="s">
        <v>143</v>
      </c>
      <c r="AE435" s="3" t="s">
        <v>5272</v>
      </c>
      <c r="AF435" s="3" t="s">
        <v>10278</v>
      </c>
      <c r="AG435" s="3" t="s">
        <v>5974</v>
      </c>
      <c r="AH435" s="3" t="s">
        <v>141</v>
      </c>
      <c r="AI435" s="3" t="s">
        <v>143</v>
      </c>
      <c r="AJ435" s="3" t="s">
        <v>143</v>
      </c>
      <c r="AK435" s="3" t="s">
        <v>142</v>
      </c>
      <c r="AL435" s="3" t="s">
        <v>143</v>
      </c>
      <c r="AM435" s="3" t="s">
        <v>5772</v>
      </c>
      <c r="AN435" s="3" t="s">
        <v>143</v>
      </c>
      <c r="AO435" s="3" t="s">
        <v>2196</v>
      </c>
      <c r="AP435" s="3" t="s">
        <v>2197</v>
      </c>
      <c r="AQ435" s="3" t="s">
        <v>2741</v>
      </c>
      <c r="AR435" s="3" t="s">
        <v>230</v>
      </c>
      <c r="AS435" s="3" t="s">
        <v>231</v>
      </c>
      <c r="AT435" s="3" t="s">
        <v>2199</v>
      </c>
      <c r="AU435" s="3" t="s">
        <v>2200</v>
      </c>
      <c r="AV435" s="3" t="s">
        <v>631</v>
      </c>
      <c r="AW435" s="3" t="s">
        <v>632</v>
      </c>
      <c r="AX435" s="3" t="s">
        <v>1068</v>
      </c>
      <c r="AY435" s="3" t="s">
        <v>148</v>
      </c>
      <c r="AZ435" s="3" t="s">
        <v>139</v>
      </c>
      <c r="BA435" s="3" t="s">
        <v>149</v>
      </c>
      <c r="BB435" s="3" t="s">
        <v>143</v>
      </c>
      <c r="BC435" s="3" t="s">
        <v>156</v>
      </c>
      <c r="BD435" s="3" t="s">
        <v>157</v>
      </c>
      <c r="BE435" s="3" t="s">
        <v>303</v>
      </c>
      <c r="BF435" s="3" t="s">
        <v>10279</v>
      </c>
      <c r="BG435" s="3" t="s">
        <v>5272</v>
      </c>
      <c r="BH435" s="3" t="s">
        <v>143</v>
      </c>
      <c r="BI435" s="3" t="s">
        <v>143</v>
      </c>
      <c r="BJ435" s="3" t="s">
        <v>143</v>
      </c>
      <c r="BK435" s="3" t="s">
        <v>136</v>
      </c>
      <c r="BL435" s="3" t="s">
        <v>143</v>
      </c>
      <c r="BM435" s="3" t="s">
        <v>160</v>
      </c>
      <c r="BN435" s="3" t="s">
        <v>143</v>
      </c>
      <c r="BO435" s="3" t="s">
        <v>143</v>
      </c>
      <c r="BP435" s="3" t="s">
        <v>143</v>
      </c>
      <c r="BQ435" s="3" t="s">
        <v>10280</v>
      </c>
      <c r="BR435" s="3" t="s">
        <v>5352</v>
      </c>
      <c r="BS435" s="3" t="s">
        <v>162</v>
      </c>
      <c r="BT435" s="3" t="s">
        <v>5772</v>
      </c>
      <c r="BU435" s="3" t="s">
        <v>5772</v>
      </c>
      <c r="BV435" s="3" t="s">
        <v>135</v>
      </c>
      <c r="BW435" s="3" t="s">
        <v>135</v>
      </c>
      <c r="BX435" s="3" t="s">
        <v>135</v>
      </c>
      <c r="BY435" s="3" t="s">
        <v>148</v>
      </c>
      <c r="BZ435" s="3" t="s">
        <v>4225</v>
      </c>
      <c r="CA435" s="3" t="s">
        <v>174</v>
      </c>
      <c r="CB435" s="3" t="s">
        <v>143</v>
      </c>
      <c r="CC435" s="3" t="s">
        <v>143</v>
      </c>
      <c r="CD435" s="3" t="s">
        <v>143</v>
      </c>
      <c r="CE435" s="3" t="s">
        <v>143</v>
      </c>
      <c r="CF435" s="3" t="s">
        <v>2261</v>
      </c>
      <c r="CG435" s="3" t="s">
        <v>143</v>
      </c>
      <c r="CH435" s="3" t="s">
        <v>143</v>
      </c>
      <c r="CI435" s="3" t="s">
        <v>143</v>
      </c>
      <c r="CJ435" s="3" t="s">
        <v>5272</v>
      </c>
      <c r="CK435" s="3" t="s">
        <v>143</v>
      </c>
      <c r="CL435" s="3" t="s">
        <v>143</v>
      </c>
      <c r="CM435" s="3" t="s">
        <v>143</v>
      </c>
      <c r="CN435" s="3" t="s">
        <v>143</v>
      </c>
      <c r="CO435" s="3" t="s">
        <v>7298</v>
      </c>
      <c r="CP435" s="3" t="s">
        <v>143</v>
      </c>
      <c r="CQ435" s="3" t="s">
        <v>143</v>
      </c>
      <c r="CR435" s="3" t="s">
        <v>143</v>
      </c>
      <c r="CS435" s="3" t="s">
        <v>1</v>
      </c>
      <c r="CT435" s="3" t="s">
        <v>143</v>
      </c>
      <c r="CU435" s="3" t="s">
        <v>1</v>
      </c>
      <c r="CV435" s="3" t="s">
        <v>1985</v>
      </c>
      <c r="CW435" s="3" t="s">
        <v>143</v>
      </c>
      <c r="CX435" s="3" t="s">
        <v>519</v>
      </c>
      <c r="CY435" s="3" t="s">
        <v>166</v>
      </c>
      <c r="CZ435" s="3" t="s">
        <v>136</v>
      </c>
      <c r="DA435" s="3" t="s">
        <v>1989</v>
      </c>
      <c r="DB435" s="3" t="s">
        <v>9680</v>
      </c>
      <c r="DC435" s="3" t="s">
        <v>143</v>
      </c>
      <c r="DD435" s="3" t="s">
        <v>364</v>
      </c>
      <c r="DE435" s="3" t="s">
        <v>5776</v>
      </c>
      <c r="DF435" s="3" t="s">
        <v>2419</v>
      </c>
      <c r="DG435" s="3" t="s">
        <v>143</v>
      </c>
      <c r="DH435" s="3" t="s">
        <v>7299</v>
      </c>
      <c r="DI435" s="3" t="s">
        <v>143</v>
      </c>
      <c r="DL435" s="3"/>
    </row>
    <row r="436" spans="1:116" hidden="1" x14ac:dyDescent="0.2">
      <c r="A436" s="73">
        <v>45444</v>
      </c>
      <c r="B436" s="3" t="s">
        <v>12718</v>
      </c>
      <c r="C436" s="98">
        <v>138981</v>
      </c>
      <c r="D436" s="6" t="s">
        <v>10281</v>
      </c>
      <c r="E436" s="3" t="s">
        <v>164</v>
      </c>
      <c r="F436" s="7">
        <v>45446</v>
      </c>
      <c r="G436" s="3" t="s">
        <v>165</v>
      </c>
      <c r="H436" s="3" t="s">
        <v>166</v>
      </c>
      <c r="I436" s="4">
        <v>233.95</v>
      </c>
      <c r="J436" s="4">
        <v>211</v>
      </c>
      <c r="K436" s="71">
        <f t="shared" si="36"/>
        <v>1.0884883574317536E-2</v>
      </c>
      <c r="L436" s="3" t="s">
        <v>374</v>
      </c>
      <c r="M436" s="3" t="s">
        <v>317</v>
      </c>
      <c r="N436" s="3" t="s">
        <v>1056</v>
      </c>
      <c r="O436" s="3" t="s">
        <v>4499</v>
      </c>
      <c r="P436" s="6" t="s">
        <v>7774</v>
      </c>
      <c r="Q436" s="3" t="s">
        <v>170</v>
      </c>
      <c r="R436" s="3" t="s">
        <v>10282</v>
      </c>
      <c r="S436" s="3" t="s">
        <v>10283</v>
      </c>
      <c r="T436" s="3" t="s">
        <v>135</v>
      </c>
      <c r="U436" s="3" t="s">
        <v>135</v>
      </c>
      <c r="V436" s="3" t="s">
        <v>136</v>
      </c>
      <c r="W436" s="3" t="s">
        <v>137</v>
      </c>
      <c r="X436" s="3" t="s">
        <v>173</v>
      </c>
      <c r="Y436" s="3" t="s">
        <v>10284</v>
      </c>
      <c r="Z436" s="3" t="s">
        <v>10285</v>
      </c>
      <c r="AA436" s="3" t="s">
        <v>139</v>
      </c>
      <c r="AB436" s="3" t="s">
        <v>323</v>
      </c>
      <c r="AC436" s="3" t="s">
        <v>5272</v>
      </c>
      <c r="AD436" s="3" t="s">
        <v>143</v>
      </c>
      <c r="AE436" s="3" t="s">
        <v>10286</v>
      </c>
      <c r="AF436" s="3" t="s">
        <v>143</v>
      </c>
      <c r="AG436" s="3" t="s">
        <v>235</v>
      </c>
      <c r="AH436" s="3" t="s">
        <v>141</v>
      </c>
      <c r="AI436" s="3" t="s">
        <v>143</v>
      </c>
      <c r="AJ436" s="3" t="s">
        <v>10286</v>
      </c>
      <c r="AK436" s="3" t="s">
        <v>207</v>
      </c>
      <c r="AL436" s="3" t="s">
        <v>10287</v>
      </c>
      <c r="AM436" s="3" t="s">
        <v>10288</v>
      </c>
      <c r="AN436" s="3" t="s">
        <v>174</v>
      </c>
      <c r="AO436" s="3" t="s">
        <v>4503</v>
      </c>
      <c r="AP436" s="3" t="s">
        <v>4504</v>
      </c>
      <c r="AQ436" s="3" t="s">
        <v>4505</v>
      </c>
      <c r="AR436" s="3" t="s">
        <v>178</v>
      </c>
      <c r="AS436" s="3" t="s">
        <v>179</v>
      </c>
      <c r="AT436" s="3" t="s">
        <v>327</v>
      </c>
      <c r="AU436" s="3" t="s">
        <v>4506</v>
      </c>
      <c r="AV436" s="3" t="s">
        <v>145</v>
      </c>
      <c r="AW436" s="3" t="s">
        <v>146</v>
      </c>
      <c r="AX436" s="3" t="s">
        <v>1060</v>
      </c>
      <c r="AY436" s="3" t="s">
        <v>148</v>
      </c>
      <c r="AZ436" s="3" t="s">
        <v>139</v>
      </c>
      <c r="BA436" s="3" t="s">
        <v>149</v>
      </c>
      <c r="BB436" s="3" t="s">
        <v>150</v>
      </c>
      <c r="BC436" s="3" t="s">
        <v>156</v>
      </c>
      <c r="BD436" s="3" t="s">
        <v>157</v>
      </c>
      <c r="BE436" s="3" t="s">
        <v>303</v>
      </c>
      <c r="BF436" s="3" t="s">
        <v>10289</v>
      </c>
      <c r="BG436" s="3" t="s">
        <v>5272</v>
      </c>
      <c r="BH436" s="3" t="s">
        <v>170</v>
      </c>
      <c r="BI436" s="3" t="s">
        <v>10290</v>
      </c>
      <c r="BJ436" s="3" t="s">
        <v>143</v>
      </c>
      <c r="BK436" s="3" t="s">
        <v>136</v>
      </c>
      <c r="BL436" s="3" t="s">
        <v>143</v>
      </c>
      <c r="BM436" s="3" t="s">
        <v>160</v>
      </c>
      <c r="BN436" s="3" t="s">
        <v>160</v>
      </c>
      <c r="BO436" s="3" t="s">
        <v>143</v>
      </c>
      <c r="BP436" s="3" t="s">
        <v>143</v>
      </c>
      <c r="BQ436" s="3" t="s">
        <v>6761</v>
      </c>
      <c r="BR436" s="3" t="s">
        <v>5352</v>
      </c>
      <c r="BS436" s="3" t="s">
        <v>162</v>
      </c>
      <c r="BT436" s="3" t="s">
        <v>10286</v>
      </c>
      <c r="BU436" s="3" t="s">
        <v>10286</v>
      </c>
      <c r="BV436" s="3" t="s">
        <v>135</v>
      </c>
      <c r="BW436" s="3" t="s">
        <v>135</v>
      </c>
      <c r="BX436" s="3" t="s">
        <v>135</v>
      </c>
      <c r="BY436" s="3" t="s">
        <v>148</v>
      </c>
      <c r="BZ436" s="3" t="s">
        <v>1962</v>
      </c>
      <c r="CA436" s="3" t="s">
        <v>174</v>
      </c>
      <c r="CB436" s="3" t="s">
        <v>143</v>
      </c>
      <c r="CC436" s="3" t="s">
        <v>143</v>
      </c>
      <c r="CD436" s="3" t="s">
        <v>143</v>
      </c>
      <c r="CE436" s="3" t="s">
        <v>143</v>
      </c>
      <c r="CF436" s="3" t="s">
        <v>2261</v>
      </c>
      <c r="CG436" s="3" t="s">
        <v>2261</v>
      </c>
      <c r="CH436" s="3" t="s">
        <v>143</v>
      </c>
      <c r="CI436" s="3" t="s">
        <v>143</v>
      </c>
      <c r="CJ436" s="3" t="s">
        <v>5272</v>
      </c>
      <c r="CK436" s="3" t="s">
        <v>143</v>
      </c>
      <c r="CL436" s="3" t="s">
        <v>143</v>
      </c>
      <c r="CM436" s="3" t="s">
        <v>143</v>
      </c>
      <c r="CN436" s="3" t="s">
        <v>143</v>
      </c>
      <c r="CO436" s="3" t="s">
        <v>10291</v>
      </c>
      <c r="CP436" s="3" t="s">
        <v>143</v>
      </c>
      <c r="CQ436" s="3" t="s">
        <v>143</v>
      </c>
      <c r="CR436" s="3" t="s">
        <v>143</v>
      </c>
      <c r="CS436" s="3" t="s">
        <v>1</v>
      </c>
      <c r="CT436" s="3" t="s">
        <v>143</v>
      </c>
      <c r="CU436" s="3" t="s">
        <v>1</v>
      </c>
      <c r="CV436" s="3" t="s">
        <v>1985</v>
      </c>
      <c r="CW436" s="3" t="s">
        <v>1985</v>
      </c>
      <c r="CX436" s="3" t="s">
        <v>374</v>
      </c>
      <c r="CY436" s="3" t="s">
        <v>166</v>
      </c>
      <c r="CZ436" s="3" t="s">
        <v>136</v>
      </c>
      <c r="DA436" s="3" t="s">
        <v>1986</v>
      </c>
      <c r="DB436" s="3" t="s">
        <v>143</v>
      </c>
      <c r="DC436" s="3" t="s">
        <v>143</v>
      </c>
      <c r="DD436" s="3" t="s">
        <v>164</v>
      </c>
      <c r="DE436" s="3" t="s">
        <v>5776</v>
      </c>
      <c r="DF436" s="3" t="s">
        <v>2419</v>
      </c>
      <c r="DG436" s="3" t="s">
        <v>143</v>
      </c>
      <c r="DH436" s="3" t="s">
        <v>10292</v>
      </c>
      <c r="DI436" s="3" t="s">
        <v>143</v>
      </c>
      <c r="DL436" s="3"/>
    </row>
    <row r="437" spans="1:116" hidden="1" x14ac:dyDescent="0.2">
      <c r="A437" s="73">
        <v>45444</v>
      </c>
      <c r="B437" s="3" t="s">
        <v>12718</v>
      </c>
      <c r="C437" s="98">
        <v>140474</v>
      </c>
      <c r="D437" s="6" t="s">
        <v>10281</v>
      </c>
      <c r="E437" s="3" t="s">
        <v>164</v>
      </c>
      <c r="F437" s="7">
        <v>45446</v>
      </c>
      <c r="G437" s="3" t="s">
        <v>165</v>
      </c>
      <c r="H437" s="3" t="s">
        <v>166</v>
      </c>
      <c r="I437" s="8">
        <f>J437</f>
        <v>184.73</v>
      </c>
      <c r="J437" s="4">
        <v>184.73</v>
      </c>
      <c r="K437" s="71">
        <f t="shared" si="36"/>
        <v>8.5948473720182886E-3</v>
      </c>
      <c r="L437" s="3" t="s">
        <v>374</v>
      </c>
      <c r="M437" s="3" t="s">
        <v>317</v>
      </c>
      <c r="N437" s="3" t="s">
        <v>1056</v>
      </c>
      <c r="O437" s="3" t="s">
        <v>4499</v>
      </c>
      <c r="P437" s="6" t="s">
        <v>7774</v>
      </c>
      <c r="Q437" s="3" t="s">
        <v>170</v>
      </c>
      <c r="R437" s="3" t="s">
        <v>10293</v>
      </c>
      <c r="S437" s="3" t="s">
        <v>10283</v>
      </c>
      <c r="T437" s="3" t="s">
        <v>135</v>
      </c>
      <c r="U437" s="3" t="s">
        <v>135</v>
      </c>
      <c r="V437" s="3" t="s">
        <v>136</v>
      </c>
      <c r="W437" s="3" t="s">
        <v>137</v>
      </c>
      <c r="X437" s="3" t="s">
        <v>173</v>
      </c>
      <c r="Y437" s="3" t="s">
        <v>10294</v>
      </c>
      <c r="Z437" s="3" t="s">
        <v>10295</v>
      </c>
      <c r="AA437" s="3" t="s">
        <v>139</v>
      </c>
      <c r="AB437" s="3" t="s">
        <v>323</v>
      </c>
      <c r="AC437" s="3" t="s">
        <v>5272</v>
      </c>
      <c r="AD437" s="3" t="s">
        <v>143</v>
      </c>
      <c r="AE437" s="3" t="s">
        <v>5272</v>
      </c>
      <c r="AF437" s="3" t="s">
        <v>143</v>
      </c>
      <c r="AG437" s="3" t="s">
        <v>235</v>
      </c>
      <c r="AH437" s="3" t="s">
        <v>141</v>
      </c>
      <c r="AI437" s="3" t="s">
        <v>143</v>
      </c>
      <c r="AJ437" s="3" t="s">
        <v>10296</v>
      </c>
      <c r="AK437" s="3" t="s">
        <v>207</v>
      </c>
      <c r="AL437" s="3" t="s">
        <v>9680</v>
      </c>
      <c r="AM437" s="3" t="s">
        <v>10296</v>
      </c>
      <c r="AN437" s="3" t="s">
        <v>174</v>
      </c>
      <c r="AO437" s="3" t="s">
        <v>4503</v>
      </c>
      <c r="AP437" s="3" t="s">
        <v>4504</v>
      </c>
      <c r="AQ437" s="3" t="s">
        <v>4505</v>
      </c>
      <c r="AR437" s="3" t="s">
        <v>178</v>
      </c>
      <c r="AS437" s="3" t="s">
        <v>179</v>
      </c>
      <c r="AT437" s="3" t="s">
        <v>327</v>
      </c>
      <c r="AU437" s="3" t="s">
        <v>4506</v>
      </c>
      <c r="AV437" s="3" t="s">
        <v>145</v>
      </c>
      <c r="AW437" s="3" t="s">
        <v>146</v>
      </c>
      <c r="AX437" s="3" t="s">
        <v>1060</v>
      </c>
      <c r="AY437" s="3" t="s">
        <v>148</v>
      </c>
      <c r="AZ437" s="3" t="s">
        <v>139</v>
      </c>
      <c r="BA437" s="3" t="s">
        <v>149</v>
      </c>
      <c r="BB437" s="3" t="s">
        <v>150</v>
      </c>
      <c r="BC437" s="3" t="s">
        <v>156</v>
      </c>
      <c r="BD437" s="3" t="s">
        <v>157</v>
      </c>
      <c r="BE437" s="3" t="s">
        <v>303</v>
      </c>
      <c r="BF437" s="3" t="s">
        <v>10297</v>
      </c>
      <c r="BG437" s="3" t="s">
        <v>5272</v>
      </c>
      <c r="BH437" s="3" t="s">
        <v>170</v>
      </c>
      <c r="BI437" s="3" t="s">
        <v>10298</v>
      </c>
      <c r="BJ437" s="3" t="s">
        <v>143</v>
      </c>
      <c r="BK437" s="3" t="s">
        <v>136</v>
      </c>
      <c r="BL437" s="3" t="s">
        <v>143</v>
      </c>
      <c r="BM437" s="3" t="s">
        <v>160</v>
      </c>
      <c r="BN437" s="3" t="s">
        <v>160</v>
      </c>
      <c r="BO437" s="3" t="s">
        <v>143</v>
      </c>
      <c r="BP437" s="3" t="s">
        <v>143</v>
      </c>
      <c r="BQ437" s="3" t="s">
        <v>7253</v>
      </c>
      <c r="BR437" s="3" t="s">
        <v>5352</v>
      </c>
      <c r="BS437" s="3" t="s">
        <v>162</v>
      </c>
      <c r="BT437" s="3" t="s">
        <v>10296</v>
      </c>
      <c r="BU437" s="3" t="s">
        <v>10296</v>
      </c>
      <c r="BV437" s="3" t="s">
        <v>135</v>
      </c>
      <c r="BW437" s="3" t="s">
        <v>135</v>
      </c>
      <c r="BX437" s="3" t="s">
        <v>135</v>
      </c>
      <c r="BY437" s="3" t="s">
        <v>148</v>
      </c>
      <c r="BZ437" s="3" t="s">
        <v>1962</v>
      </c>
      <c r="CA437" s="3" t="s">
        <v>174</v>
      </c>
      <c r="CB437" s="3" t="s">
        <v>143</v>
      </c>
      <c r="CC437" s="3" t="s">
        <v>143</v>
      </c>
      <c r="CD437" s="3" t="s">
        <v>143</v>
      </c>
      <c r="CE437" s="3" t="s">
        <v>143</v>
      </c>
      <c r="CF437" s="3" t="s">
        <v>2261</v>
      </c>
      <c r="CG437" s="3" t="s">
        <v>2261</v>
      </c>
      <c r="CH437" s="3" t="s">
        <v>143</v>
      </c>
      <c r="CI437" s="3" t="s">
        <v>143</v>
      </c>
      <c r="CJ437" s="3" t="s">
        <v>5272</v>
      </c>
      <c r="CK437" s="3" t="s">
        <v>143</v>
      </c>
      <c r="CL437" s="3" t="s">
        <v>143</v>
      </c>
      <c r="CM437" s="3" t="s">
        <v>143</v>
      </c>
      <c r="CN437" s="3" t="s">
        <v>143</v>
      </c>
      <c r="CO437" s="3" t="s">
        <v>10291</v>
      </c>
      <c r="CP437" s="3" t="s">
        <v>143</v>
      </c>
      <c r="CQ437" s="3" t="s">
        <v>143</v>
      </c>
      <c r="CR437" s="3" t="s">
        <v>143</v>
      </c>
      <c r="CS437" s="3" t="s">
        <v>1</v>
      </c>
      <c r="CT437" s="3" t="s">
        <v>143</v>
      </c>
      <c r="CU437" s="3" t="s">
        <v>1</v>
      </c>
      <c r="CV437" s="3" t="s">
        <v>1985</v>
      </c>
      <c r="CW437" s="3" t="s">
        <v>143</v>
      </c>
      <c r="CX437" s="3" t="s">
        <v>374</v>
      </c>
      <c r="CY437" s="3" t="s">
        <v>166</v>
      </c>
      <c r="CZ437" s="3" t="s">
        <v>136</v>
      </c>
      <c r="DA437" s="3" t="s">
        <v>1989</v>
      </c>
      <c r="DB437" s="3" t="s">
        <v>143</v>
      </c>
      <c r="DC437" s="3" t="s">
        <v>143</v>
      </c>
      <c r="DD437" s="3" t="s">
        <v>164</v>
      </c>
      <c r="DE437" s="3" t="s">
        <v>5776</v>
      </c>
      <c r="DF437" s="3" t="s">
        <v>2419</v>
      </c>
      <c r="DG437" s="3" t="s">
        <v>143</v>
      </c>
      <c r="DH437" s="3" t="s">
        <v>10292</v>
      </c>
      <c r="DI437" s="3" t="s">
        <v>143</v>
      </c>
      <c r="DL437" s="3"/>
    </row>
    <row r="438" spans="1:116" hidden="1" x14ac:dyDescent="0.2">
      <c r="A438" s="73">
        <v>45444</v>
      </c>
      <c r="B438" s="3" t="s">
        <v>7652</v>
      </c>
      <c r="C438" s="98">
        <v>138985</v>
      </c>
      <c r="D438" s="6" t="s">
        <v>10299</v>
      </c>
      <c r="E438" s="3" t="s">
        <v>364</v>
      </c>
      <c r="F438" s="7">
        <v>45447</v>
      </c>
      <c r="G438" s="3" t="s">
        <v>126</v>
      </c>
      <c r="H438" s="3" t="s">
        <v>166</v>
      </c>
      <c r="I438" s="4">
        <v>471.81</v>
      </c>
      <c r="J438" s="4">
        <v>436.08</v>
      </c>
      <c r="K438" s="71">
        <f t="shared" si="36"/>
        <v>2.1951685912369127E-2</v>
      </c>
      <c r="L438" s="3" t="s">
        <v>374</v>
      </c>
      <c r="M438" s="3" t="s">
        <v>317</v>
      </c>
      <c r="N438" s="3" t="s">
        <v>1065</v>
      </c>
      <c r="O438" s="3" t="s">
        <v>4030</v>
      </c>
      <c r="P438" s="6" t="s">
        <v>10300</v>
      </c>
      <c r="Q438" s="3" t="s">
        <v>170</v>
      </c>
      <c r="R438" s="3" t="s">
        <v>10301</v>
      </c>
      <c r="S438" s="3" t="s">
        <v>10302</v>
      </c>
      <c r="T438" s="3" t="s">
        <v>135</v>
      </c>
      <c r="U438" s="3" t="s">
        <v>135</v>
      </c>
      <c r="V438" s="3" t="s">
        <v>136</v>
      </c>
      <c r="W438" s="3" t="s">
        <v>137</v>
      </c>
      <c r="X438" s="3" t="s">
        <v>173</v>
      </c>
      <c r="Y438" s="3" t="s">
        <v>10303</v>
      </c>
      <c r="Z438" s="3" t="s">
        <v>10304</v>
      </c>
      <c r="AA438" s="3" t="s">
        <v>139</v>
      </c>
      <c r="AB438" s="3" t="s">
        <v>323</v>
      </c>
      <c r="AC438" s="3" t="s">
        <v>5272</v>
      </c>
      <c r="AD438" s="3" t="s">
        <v>143</v>
      </c>
      <c r="AE438" s="3" t="s">
        <v>10305</v>
      </c>
      <c r="AF438" s="3" t="s">
        <v>143</v>
      </c>
      <c r="AG438" s="3" t="s">
        <v>5974</v>
      </c>
      <c r="AH438" s="3" t="s">
        <v>141</v>
      </c>
      <c r="AI438" s="3" t="s">
        <v>143</v>
      </c>
      <c r="AJ438" s="3" t="s">
        <v>10305</v>
      </c>
      <c r="AK438" s="3" t="s">
        <v>142</v>
      </c>
      <c r="AL438" s="3" t="s">
        <v>143</v>
      </c>
      <c r="AM438" s="3" t="s">
        <v>10306</v>
      </c>
      <c r="AN438" s="3" t="s">
        <v>174</v>
      </c>
      <c r="AO438" s="3" t="s">
        <v>1358</v>
      </c>
      <c r="AP438" s="3" t="s">
        <v>1359</v>
      </c>
      <c r="AQ438" s="3" t="s">
        <v>10307</v>
      </c>
      <c r="AR438" s="3" t="s">
        <v>353</v>
      </c>
      <c r="AS438" s="3" t="s">
        <v>231</v>
      </c>
      <c r="AT438" s="3" t="s">
        <v>492</v>
      </c>
      <c r="AU438" s="3" t="s">
        <v>1361</v>
      </c>
      <c r="AV438" s="3" t="s">
        <v>631</v>
      </c>
      <c r="AW438" s="3" t="s">
        <v>632</v>
      </c>
      <c r="AX438" s="3" t="s">
        <v>1068</v>
      </c>
      <c r="AY438" s="3" t="s">
        <v>148</v>
      </c>
      <c r="AZ438" s="3" t="s">
        <v>139</v>
      </c>
      <c r="BA438" s="3" t="s">
        <v>149</v>
      </c>
      <c r="BB438" s="3" t="s">
        <v>143</v>
      </c>
      <c r="BC438" s="3" t="s">
        <v>156</v>
      </c>
      <c r="BD438" s="3" t="s">
        <v>157</v>
      </c>
      <c r="BE438" s="3" t="s">
        <v>303</v>
      </c>
      <c r="BF438" s="3" t="s">
        <v>10308</v>
      </c>
      <c r="BG438" s="3" t="s">
        <v>5272</v>
      </c>
      <c r="BH438" s="3" t="s">
        <v>170</v>
      </c>
      <c r="BI438" s="3" t="s">
        <v>10309</v>
      </c>
      <c r="BJ438" s="3" t="s">
        <v>143</v>
      </c>
      <c r="BK438" s="3" t="s">
        <v>136</v>
      </c>
      <c r="BL438" s="3" t="s">
        <v>143</v>
      </c>
      <c r="BM438" s="3" t="s">
        <v>160</v>
      </c>
      <c r="BN438" s="3" t="s">
        <v>160</v>
      </c>
      <c r="BO438" s="3" t="s">
        <v>143</v>
      </c>
      <c r="BP438" s="3" t="s">
        <v>143</v>
      </c>
      <c r="BQ438" s="3" t="s">
        <v>2041</v>
      </c>
      <c r="BR438" s="3" t="s">
        <v>5352</v>
      </c>
      <c r="BS438" s="3" t="s">
        <v>162</v>
      </c>
      <c r="BT438" s="3" t="s">
        <v>10305</v>
      </c>
      <c r="BU438" s="3" t="s">
        <v>10305</v>
      </c>
      <c r="BV438" s="3" t="s">
        <v>135</v>
      </c>
      <c r="BW438" s="3" t="s">
        <v>135</v>
      </c>
      <c r="BX438" s="3" t="s">
        <v>135</v>
      </c>
      <c r="BY438" s="3" t="s">
        <v>148</v>
      </c>
      <c r="BZ438" s="3" t="s">
        <v>10310</v>
      </c>
      <c r="CA438" s="3" t="s">
        <v>174</v>
      </c>
      <c r="CB438" s="3" t="s">
        <v>143</v>
      </c>
      <c r="CC438" s="3" t="s">
        <v>143</v>
      </c>
      <c r="CD438" s="3" t="s">
        <v>143</v>
      </c>
      <c r="CE438" s="3" t="s">
        <v>143</v>
      </c>
      <c r="CF438" s="3" t="s">
        <v>2261</v>
      </c>
      <c r="CG438" s="3" t="s">
        <v>2261</v>
      </c>
      <c r="CH438" s="3" t="s">
        <v>143</v>
      </c>
      <c r="CI438" s="3" t="s">
        <v>143</v>
      </c>
      <c r="CJ438" s="3" t="s">
        <v>5272</v>
      </c>
      <c r="CK438" s="3" t="s">
        <v>143</v>
      </c>
      <c r="CL438" s="3" t="s">
        <v>143</v>
      </c>
      <c r="CM438" s="3" t="s">
        <v>143</v>
      </c>
      <c r="CN438" s="3" t="s">
        <v>143</v>
      </c>
      <c r="CO438" s="3" t="s">
        <v>5924</v>
      </c>
      <c r="CP438" s="3" t="s">
        <v>143</v>
      </c>
      <c r="CQ438" s="3" t="s">
        <v>143</v>
      </c>
      <c r="CR438" s="3" t="s">
        <v>143</v>
      </c>
      <c r="CS438" s="3" t="s">
        <v>1</v>
      </c>
      <c r="CT438" s="3" t="s">
        <v>143</v>
      </c>
      <c r="CU438" s="3" t="s">
        <v>1</v>
      </c>
      <c r="CV438" s="3" t="s">
        <v>1985</v>
      </c>
      <c r="CW438" s="3" t="s">
        <v>1985</v>
      </c>
      <c r="CX438" s="3" t="s">
        <v>374</v>
      </c>
      <c r="CY438" s="3" t="s">
        <v>166</v>
      </c>
      <c r="CZ438" s="3" t="s">
        <v>136</v>
      </c>
      <c r="DA438" s="3" t="s">
        <v>2007</v>
      </c>
      <c r="DB438" s="3" t="s">
        <v>10311</v>
      </c>
      <c r="DC438" s="3" t="s">
        <v>143</v>
      </c>
      <c r="DD438" s="3" t="s">
        <v>364</v>
      </c>
      <c r="DE438" s="3" t="s">
        <v>5776</v>
      </c>
      <c r="DF438" s="3" t="s">
        <v>3601</v>
      </c>
      <c r="DG438" s="3" t="s">
        <v>143</v>
      </c>
      <c r="DH438" s="3" t="s">
        <v>7659</v>
      </c>
      <c r="DI438" s="3" t="s">
        <v>143</v>
      </c>
      <c r="DL438" s="3"/>
    </row>
    <row r="439" spans="1:116" hidden="1" x14ac:dyDescent="0.2">
      <c r="A439" s="73">
        <v>45444</v>
      </c>
      <c r="B439" s="3" t="s">
        <v>7652</v>
      </c>
      <c r="C439" s="5">
        <v>138995</v>
      </c>
      <c r="D439" s="6" t="s">
        <v>10312</v>
      </c>
      <c r="E439" s="3" t="s">
        <v>373</v>
      </c>
      <c r="F439" s="7">
        <v>45447</v>
      </c>
      <c r="G439" s="3" t="s">
        <v>257</v>
      </c>
      <c r="H439" s="3" t="s">
        <v>166</v>
      </c>
      <c r="I439" s="8">
        <f>J439</f>
        <v>607.66999999999996</v>
      </c>
      <c r="J439" s="4">
        <v>607.66999999999996</v>
      </c>
      <c r="K439" s="71">
        <f t="shared" si="36"/>
        <v>2.8272781370401952E-2</v>
      </c>
      <c r="L439" s="3" t="s">
        <v>374</v>
      </c>
      <c r="M439" s="3" t="s">
        <v>129</v>
      </c>
      <c r="N439" s="3" t="s">
        <v>1224</v>
      </c>
      <c r="O439" s="3" t="s">
        <v>10313</v>
      </c>
      <c r="P439" s="6" t="s">
        <v>10314</v>
      </c>
      <c r="Q439" s="3" t="s">
        <v>2863</v>
      </c>
      <c r="R439" s="3" t="s">
        <v>10315</v>
      </c>
      <c r="S439" s="3" t="s">
        <v>5551</v>
      </c>
      <c r="T439" s="3" t="s">
        <v>135</v>
      </c>
      <c r="U439" s="3" t="s">
        <v>135</v>
      </c>
      <c r="V439" s="3" t="s">
        <v>136</v>
      </c>
      <c r="W439" s="3" t="s">
        <v>137</v>
      </c>
      <c r="X439" s="3" t="s">
        <v>264</v>
      </c>
      <c r="Y439" s="3" t="s">
        <v>10316</v>
      </c>
      <c r="Z439" s="3" t="s">
        <v>10317</v>
      </c>
      <c r="AA439" s="3" t="s">
        <v>139</v>
      </c>
      <c r="AB439" s="3" t="s">
        <v>140</v>
      </c>
      <c r="AC439" s="3" t="s">
        <v>5272</v>
      </c>
      <c r="AD439" s="3" t="s">
        <v>143</v>
      </c>
      <c r="AE439" s="3" t="s">
        <v>5272</v>
      </c>
      <c r="AF439" s="3" t="s">
        <v>10318</v>
      </c>
      <c r="AG439" s="3" t="s">
        <v>5675</v>
      </c>
      <c r="AH439" s="3" t="s">
        <v>265</v>
      </c>
      <c r="AI439" s="3" t="s">
        <v>143</v>
      </c>
      <c r="AJ439" s="3" t="s">
        <v>10319</v>
      </c>
      <c r="AK439" s="3" t="s">
        <v>142</v>
      </c>
      <c r="AL439" s="3" t="s">
        <v>143</v>
      </c>
      <c r="AM439" s="3" t="s">
        <v>10320</v>
      </c>
      <c r="AN439" s="3" t="s">
        <v>174</v>
      </c>
      <c r="AO439" s="3" t="s">
        <v>5552</v>
      </c>
      <c r="AP439" s="3" t="s">
        <v>5553</v>
      </c>
      <c r="AQ439" s="3" t="s">
        <v>10321</v>
      </c>
      <c r="AR439" s="3" t="s">
        <v>934</v>
      </c>
      <c r="AS439" s="3" t="s">
        <v>231</v>
      </c>
      <c r="AT439" s="3" t="s">
        <v>3277</v>
      </c>
      <c r="AU439" s="3" t="s">
        <v>5555</v>
      </c>
      <c r="AV439" s="3" t="s">
        <v>990</v>
      </c>
      <c r="AW439" s="3" t="s">
        <v>273</v>
      </c>
      <c r="AX439" s="3" t="s">
        <v>1232</v>
      </c>
      <c r="AY439" s="3" t="s">
        <v>148</v>
      </c>
      <c r="AZ439" s="3" t="s">
        <v>139</v>
      </c>
      <c r="BA439" s="3" t="s">
        <v>154</v>
      </c>
      <c r="BB439" s="3" t="s">
        <v>992</v>
      </c>
      <c r="BC439" s="3" t="s">
        <v>156</v>
      </c>
      <c r="BD439" s="3" t="s">
        <v>157</v>
      </c>
      <c r="BE439" s="3" t="s">
        <v>484</v>
      </c>
      <c r="BF439" s="3" t="s">
        <v>10322</v>
      </c>
      <c r="BG439" s="3" t="s">
        <v>5272</v>
      </c>
      <c r="BH439" s="3" t="s">
        <v>2863</v>
      </c>
      <c r="BI439" s="3" t="s">
        <v>10323</v>
      </c>
      <c r="BJ439" s="3" t="s">
        <v>143</v>
      </c>
      <c r="BK439" s="3" t="s">
        <v>136</v>
      </c>
      <c r="BL439" s="3" t="s">
        <v>143</v>
      </c>
      <c r="BM439" s="3" t="s">
        <v>200</v>
      </c>
      <c r="BN439" s="3" t="s">
        <v>200</v>
      </c>
      <c r="BO439" s="3" t="s">
        <v>143</v>
      </c>
      <c r="BP439" s="3" t="s">
        <v>143</v>
      </c>
      <c r="BQ439" s="3" t="s">
        <v>2191</v>
      </c>
      <c r="BR439" s="3" t="s">
        <v>5684</v>
      </c>
      <c r="BS439" s="3" t="s">
        <v>241</v>
      </c>
      <c r="BT439" s="3" t="s">
        <v>10320</v>
      </c>
      <c r="BU439" s="3" t="s">
        <v>10320</v>
      </c>
      <c r="BV439" s="3" t="s">
        <v>135</v>
      </c>
      <c r="BW439" s="3" t="s">
        <v>135</v>
      </c>
      <c r="BX439" s="3" t="s">
        <v>135</v>
      </c>
      <c r="BY439" s="3" t="s">
        <v>148</v>
      </c>
      <c r="BZ439" s="3" t="s">
        <v>3650</v>
      </c>
      <c r="CA439" s="3" t="s">
        <v>174</v>
      </c>
      <c r="CB439" s="3" t="s">
        <v>143</v>
      </c>
      <c r="CC439" s="3" t="s">
        <v>143</v>
      </c>
      <c r="CD439" s="3" t="s">
        <v>143</v>
      </c>
      <c r="CE439" s="3" t="s">
        <v>143</v>
      </c>
      <c r="CF439" s="3" t="s">
        <v>2261</v>
      </c>
      <c r="CG439" s="3" t="s">
        <v>2261</v>
      </c>
      <c r="CH439" s="3" t="s">
        <v>143</v>
      </c>
      <c r="CI439" s="3" t="s">
        <v>143</v>
      </c>
      <c r="CJ439" s="3" t="s">
        <v>5272</v>
      </c>
      <c r="CK439" s="3" t="s">
        <v>143</v>
      </c>
      <c r="CL439" s="3" t="s">
        <v>143</v>
      </c>
      <c r="CM439" s="3" t="s">
        <v>143</v>
      </c>
      <c r="CN439" s="3" t="s">
        <v>143</v>
      </c>
      <c r="CO439" s="3" t="s">
        <v>10324</v>
      </c>
      <c r="CP439" s="3" t="s">
        <v>143</v>
      </c>
      <c r="CQ439" s="3" t="s">
        <v>143</v>
      </c>
      <c r="CR439" s="3" t="s">
        <v>143</v>
      </c>
      <c r="CS439" s="3" t="s">
        <v>1</v>
      </c>
      <c r="CT439" s="3" t="s">
        <v>143</v>
      </c>
      <c r="CU439" s="3" t="s">
        <v>1</v>
      </c>
      <c r="CV439" s="3" t="s">
        <v>2092</v>
      </c>
      <c r="CW439" s="3" t="s">
        <v>143</v>
      </c>
      <c r="CX439" s="3" t="s">
        <v>374</v>
      </c>
      <c r="CY439" s="3" t="s">
        <v>166</v>
      </c>
      <c r="CZ439" s="3" t="s">
        <v>136</v>
      </c>
      <c r="DA439" s="3" t="s">
        <v>2007</v>
      </c>
      <c r="DB439" s="3" t="s">
        <v>143</v>
      </c>
      <c r="DC439" s="3" t="s">
        <v>143</v>
      </c>
      <c r="DD439" s="3" t="s">
        <v>373</v>
      </c>
      <c r="DE439" s="3" t="s">
        <v>5776</v>
      </c>
      <c r="DF439" s="3" t="s">
        <v>3601</v>
      </c>
      <c r="DG439" s="3" t="s">
        <v>143</v>
      </c>
      <c r="DH439" s="3" t="s">
        <v>10325</v>
      </c>
      <c r="DI439" s="3" t="s">
        <v>143</v>
      </c>
      <c r="DL439" s="3"/>
    </row>
    <row r="440" spans="1:116" hidden="1" x14ac:dyDescent="0.2">
      <c r="A440" s="73">
        <v>45444</v>
      </c>
      <c r="B440" s="3" t="s">
        <v>15606</v>
      </c>
      <c r="C440" s="5">
        <v>139258</v>
      </c>
      <c r="D440" s="6" t="s">
        <v>10326</v>
      </c>
      <c r="E440" s="3" t="s">
        <v>164</v>
      </c>
      <c r="F440" s="7">
        <v>45447</v>
      </c>
      <c r="G440" s="3" t="s">
        <v>165</v>
      </c>
      <c r="H440" s="3" t="s">
        <v>127</v>
      </c>
      <c r="I440" s="4">
        <v>1132.1300000000001</v>
      </c>
      <c r="J440" s="4">
        <v>1132.1300000000001</v>
      </c>
      <c r="K440" s="71">
        <f t="shared" si="36"/>
        <v>5.2674089510545474E-2</v>
      </c>
      <c r="L440" s="3" t="s">
        <v>342</v>
      </c>
      <c r="M440" s="3" t="s">
        <v>317</v>
      </c>
      <c r="N440" s="3" t="s">
        <v>7923</v>
      </c>
      <c r="O440" s="3" t="s">
        <v>1056</v>
      </c>
      <c r="P440" s="6" t="s">
        <v>10327</v>
      </c>
      <c r="Q440" s="3" t="s">
        <v>132</v>
      </c>
      <c r="R440" s="3" t="s">
        <v>10328</v>
      </c>
      <c r="S440" s="3" t="s">
        <v>10329</v>
      </c>
      <c r="T440" s="3" t="s">
        <v>10330</v>
      </c>
      <c r="U440" s="3" t="s">
        <v>1856</v>
      </c>
      <c r="V440" s="3" t="s">
        <v>136</v>
      </c>
      <c r="W440" s="3" t="s">
        <v>137</v>
      </c>
      <c r="X440" s="3" t="s">
        <v>9544</v>
      </c>
      <c r="Y440" s="3" t="s">
        <v>10331</v>
      </c>
      <c r="Z440" s="3" t="s">
        <v>10332</v>
      </c>
      <c r="AA440" s="3" t="s">
        <v>139</v>
      </c>
      <c r="AB440" s="3" t="s">
        <v>323</v>
      </c>
      <c r="AC440" s="3" t="s">
        <v>5272</v>
      </c>
      <c r="AD440" s="3" t="s">
        <v>143</v>
      </c>
      <c r="AE440" s="3" t="s">
        <v>10247</v>
      </c>
      <c r="AF440" s="3" t="s">
        <v>143</v>
      </c>
      <c r="AG440" s="3" t="s">
        <v>235</v>
      </c>
      <c r="AH440" s="3" t="s">
        <v>141</v>
      </c>
      <c r="AI440" s="3" t="s">
        <v>143</v>
      </c>
      <c r="AJ440" s="3" t="s">
        <v>8978</v>
      </c>
      <c r="AK440" s="3" t="s">
        <v>207</v>
      </c>
      <c r="AL440" s="3" t="s">
        <v>143</v>
      </c>
      <c r="AM440" s="3" t="s">
        <v>8978</v>
      </c>
      <c r="AN440" s="3" t="s">
        <v>144</v>
      </c>
      <c r="AO440" s="3" t="s">
        <v>145</v>
      </c>
      <c r="AP440" s="3" t="s">
        <v>146</v>
      </c>
      <c r="AQ440" s="3" t="s">
        <v>1060</v>
      </c>
      <c r="AR440" s="3" t="s">
        <v>148</v>
      </c>
      <c r="AS440" s="3" t="s">
        <v>139</v>
      </c>
      <c r="AT440" s="3" t="s">
        <v>149</v>
      </c>
      <c r="AU440" s="3" t="s">
        <v>150</v>
      </c>
      <c r="AV440" s="3" t="s">
        <v>7930</v>
      </c>
      <c r="AW440" s="3" t="s">
        <v>7931</v>
      </c>
      <c r="AX440" s="3" t="s">
        <v>7932</v>
      </c>
      <c r="AY440" s="3" t="s">
        <v>148</v>
      </c>
      <c r="AZ440" s="3" t="s">
        <v>139</v>
      </c>
      <c r="BA440" s="3" t="s">
        <v>7933</v>
      </c>
      <c r="BB440" s="3" t="s">
        <v>7934</v>
      </c>
      <c r="BC440" s="3" t="s">
        <v>156</v>
      </c>
      <c r="BD440" s="3" t="s">
        <v>157</v>
      </c>
      <c r="BE440" s="3" t="s">
        <v>8956</v>
      </c>
      <c r="BF440" s="3" t="s">
        <v>10332</v>
      </c>
      <c r="BG440" s="3" t="s">
        <v>5272</v>
      </c>
      <c r="BH440" s="3" t="s">
        <v>143</v>
      </c>
      <c r="BI440" s="3" t="s">
        <v>143</v>
      </c>
      <c r="BJ440" s="3" t="s">
        <v>143</v>
      </c>
      <c r="BK440" s="3" t="s">
        <v>136</v>
      </c>
      <c r="BL440" s="3" t="s">
        <v>143</v>
      </c>
      <c r="BM440" s="3" t="s">
        <v>1674</v>
      </c>
      <c r="BN440" s="3" t="s">
        <v>1674</v>
      </c>
      <c r="BO440" s="3" t="s">
        <v>143</v>
      </c>
      <c r="BP440" s="3" t="s">
        <v>143</v>
      </c>
      <c r="BQ440" s="3" t="s">
        <v>10333</v>
      </c>
      <c r="BR440" s="3" t="s">
        <v>143</v>
      </c>
      <c r="BS440" s="3" t="s">
        <v>10334</v>
      </c>
      <c r="BT440" s="3" t="s">
        <v>10247</v>
      </c>
      <c r="BU440" s="3" t="s">
        <v>10247</v>
      </c>
      <c r="BV440" s="3" t="s">
        <v>1856</v>
      </c>
      <c r="BW440" s="3" t="s">
        <v>135</v>
      </c>
      <c r="BX440" s="3" t="s">
        <v>135</v>
      </c>
      <c r="BY440" s="3" t="s">
        <v>148</v>
      </c>
      <c r="BZ440" s="3" t="s">
        <v>10248</v>
      </c>
      <c r="CA440" s="3" t="s">
        <v>144</v>
      </c>
      <c r="CB440" s="3" t="s">
        <v>143</v>
      </c>
      <c r="CC440" s="3" t="s">
        <v>143</v>
      </c>
      <c r="CD440" s="3" t="s">
        <v>143</v>
      </c>
      <c r="CE440" s="3" t="s">
        <v>10327</v>
      </c>
      <c r="CF440" s="3" t="s">
        <v>9549</v>
      </c>
      <c r="CG440" s="3" t="s">
        <v>9549</v>
      </c>
      <c r="CH440" s="3" t="s">
        <v>143</v>
      </c>
      <c r="CI440" s="3" t="s">
        <v>143</v>
      </c>
      <c r="CJ440" s="3" t="s">
        <v>5272</v>
      </c>
      <c r="CK440" s="3" t="s">
        <v>143</v>
      </c>
      <c r="CL440" s="3" t="s">
        <v>143</v>
      </c>
      <c r="CM440" s="3" t="s">
        <v>143</v>
      </c>
      <c r="CN440" s="3" t="s">
        <v>143</v>
      </c>
      <c r="CO440" s="3" t="s">
        <v>143</v>
      </c>
      <c r="CP440" s="3" t="s">
        <v>143</v>
      </c>
      <c r="CQ440" s="3" t="s">
        <v>143</v>
      </c>
      <c r="CR440" s="3" t="s">
        <v>143</v>
      </c>
      <c r="CS440" s="3" t="s">
        <v>1</v>
      </c>
      <c r="CT440" s="3" t="s">
        <v>143</v>
      </c>
      <c r="CU440" s="3" t="s">
        <v>1</v>
      </c>
      <c r="CV440" s="3" t="s">
        <v>2092</v>
      </c>
      <c r="CW440" s="3" t="s">
        <v>2092</v>
      </c>
      <c r="CX440" s="3" t="s">
        <v>342</v>
      </c>
      <c r="CY440" s="3" t="s">
        <v>127</v>
      </c>
      <c r="CZ440" s="3" t="s">
        <v>136</v>
      </c>
      <c r="DA440" s="3" t="s">
        <v>1989</v>
      </c>
      <c r="DB440" s="3" t="s">
        <v>143</v>
      </c>
      <c r="DC440" s="3" t="s">
        <v>143</v>
      </c>
      <c r="DD440" s="3" t="s">
        <v>164</v>
      </c>
      <c r="DE440" s="3" t="s">
        <v>5776</v>
      </c>
      <c r="DF440" s="3" t="s">
        <v>3601</v>
      </c>
      <c r="DG440" s="3" t="s">
        <v>143</v>
      </c>
      <c r="DH440" s="3" t="s">
        <v>143</v>
      </c>
      <c r="DI440" s="3" t="s">
        <v>143</v>
      </c>
      <c r="DL440" s="3"/>
    </row>
    <row r="441" spans="1:116" hidden="1" x14ac:dyDescent="0.2">
      <c r="A441" s="73">
        <v>45444</v>
      </c>
      <c r="B441" s="3" t="s">
        <v>15606</v>
      </c>
      <c r="C441" s="5">
        <v>139323</v>
      </c>
      <c r="D441" s="6" t="s">
        <v>10335</v>
      </c>
      <c r="E441" s="3" t="s">
        <v>279</v>
      </c>
      <c r="F441" s="7">
        <v>45447</v>
      </c>
      <c r="G441" s="3" t="s">
        <v>165</v>
      </c>
      <c r="H441" s="3" t="s">
        <v>166</v>
      </c>
      <c r="I441" s="4">
        <v>56</v>
      </c>
      <c r="J441" s="4">
        <v>56</v>
      </c>
      <c r="K441" s="71">
        <f t="shared" si="36"/>
        <v>2.6054861302063775E-3</v>
      </c>
      <c r="L441" s="3" t="s">
        <v>316</v>
      </c>
      <c r="M441" s="3" t="s">
        <v>317</v>
      </c>
      <c r="N441" s="3" t="s">
        <v>1056</v>
      </c>
      <c r="O441" s="3" t="s">
        <v>318</v>
      </c>
      <c r="P441" s="6" t="s">
        <v>6896</v>
      </c>
      <c r="Q441" s="3" t="s">
        <v>170</v>
      </c>
      <c r="R441" s="3" t="s">
        <v>10336</v>
      </c>
      <c r="S441" s="3" t="s">
        <v>10337</v>
      </c>
      <c r="T441" s="3" t="s">
        <v>135</v>
      </c>
      <c r="U441" s="3" t="s">
        <v>135</v>
      </c>
      <c r="V441" s="3" t="s">
        <v>136</v>
      </c>
      <c r="W441" s="3" t="s">
        <v>137</v>
      </c>
      <c r="X441" s="3" t="s">
        <v>322</v>
      </c>
      <c r="Y441" s="3" t="s">
        <v>10338</v>
      </c>
      <c r="Z441" s="3" t="s">
        <v>10339</v>
      </c>
      <c r="AA441" s="3" t="s">
        <v>139</v>
      </c>
      <c r="AB441" s="3" t="s">
        <v>323</v>
      </c>
      <c r="AC441" s="3" t="s">
        <v>5272</v>
      </c>
      <c r="AD441" s="3" t="s">
        <v>143</v>
      </c>
      <c r="AE441" s="3" t="s">
        <v>9197</v>
      </c>
      <c r="AF441" s="3" t="s">
        <v>143</v>
      </c>
      <c r="AG441" s="3" t="s">
        <v>235</v>
      </c>
      <c r="AH441" s="3" t="s">
        <v>141</v>
      </c>
      <c r="AI441" s="3" t="s">
        <v>143</v>
      </c>
      <c r="AJ441" s="3" t="s">
        <v>9197</v>
      </c>
      <c r="AK441" s="3" t="s">
        <v>207</v>
      </c>
      <c r="AL441" s="3" t="s">
        <v>143</v>
      </c>
      <c r="AM441" s="3" t="s">
        <v>9197</v>
      </c>
      <c r="AN441" s="3" t="s">
        <v>174</v>
      </c>
      <c r="AO441" s="3" t="s">
        <v>324</v>
      </c>
      <c r="AP441" s="3" t="s">
        <v>325</v>
      </c>
      <c r="AQ441" s="3" t="s">
        <v>326</v>
      </c>
      <c r="AR441" s="3" t="s">
        <v>178</v>
      </c>
      <c r="AS441" s="3" t="s">
        <v>179</v>
      </c>
      <c r="AT441" s="3" t="s">
        <v>327</v>
      </c>
      <c r="AU441" s="3" t="s">
        <v>328</v>
      </c>
      <c r="AV441" s="3" t="s">
        <v>145</v>
      </c>
      <c r="AW441" s="3" t="s">
        <v>146</v>
      </c>
      <c r="AX441" s="3" t="s">
        <v>1060</v>
      </c>
      <c r="AY441" s="3" t="s">
        <v>148</v>
      </c>
      <c r="AZ441" s="3" t="s">
        <v>139</v>
      </c>
      <c r="BA441" s="3" t="s">
        <v>149</v>
      </c>
      <c r="BB441" s="3" t="s">
        <v>150</v>
      </c>
      <c r="BC441" s="3" t="s">
        <v>156</v>
      </c>
      <c r="BD441" s="3" t="s">
        <v>157</v>
      </c>
      <c r="BE441" s="3" t="s">
        <v>303</v>
      </c>
      <c r="BF441" s="3" t="s">
        <v>10339</v>
      </c>
      <c r="BG441" s="3" t="s">
        <v>5272</v>
      </c>
      <c r="BH441" s="3" t="s">
        <v>170</v>
      </c>
      <c r="BI441" s="3" t="s">
        <v>10340</v>
      </c>
      <c r="BJ441" s="3" t="s">
        <v>143</v>
      </c>
      <c r="BK441" s="3" t="s">
        <v>136</v>
      </c>
      <c r="BL441" s="3" t="s">
        <v>143</v>
      </c>
      <c r="BM441" s="3" t="s">
        <v>160</v>
      </c>
      <c r="BN441" s="3" t="s">
        <v>160</v>
      </c>
      <c r="BO441" s="3" t="s">
        <v>143</v>
      </c>
      <c r="BP441" s="3" t="s">
        <v>143</v>
      </c>
      <c r="BQ441" s="3" t="s">
        <v>8057</v>
      </c>
      <c r="BR441" s="3" t="s">
        <v>5352</v>
      </c>
      <c r="BS441" s="3" t="s">
        <v>162</v>
      </c>
      <c r="BT441" s="3" t="s">
        <v>9197</v>
      </c>
      <c r="BU441" s="3" t="s">
        <v>9197</v>
      </c>
      <c r="BV441" s="3" t="s">
        <v>135</v>
      </c>
      <c r="BW441" s="3" t="s">
        <v>135</v>
      </c>
      <c r="BX441" s="3" t="s">
        <v>135</v>
      </c>
      <c r="BY441" s="3" t="s">
        <v>148</v>
      </c>
      <c r="BZ441" s="3" t="s">
        <v>10341</v>
      </c>
      <c r="CA441" s="3" t="s">
        <v>174</v>
      </c>
      <c r="CB441" s="3" t="s">
        <v>143</v>
      </c>
      <c r="CC441" s="3" t="s">
        <v>143</v>
      </c>
      <c r="CD441" s="3" t="s">
        <v>143</v>
      </c>
      <c r="CE441" s="3" t="s">
        <v>10342</v>
      </c>
      <c r="CF441" s="3" t="s">
        <v>2261</v>
      </c>
      <c r="CG441" s="3" t="s">
        <v>2261</v>
      </c>
      <c r="CH441" s="3" t="s">
        <v>143</v>
      </c>
      <c r="CI441" s="3" t="s">
        <v>143</v>
      </c>
      <c r="CJ441" s="3" t="s">
        <v>5272</v>
      </c>
      <c r="CK441" s="3" t="s">
        <v>143</v>
      </c>
      <c r="CL441" s="3" t="s">
        <v>143</v>
      </c>
      <c r="CM441" s="3" t="s">
        <v>143</v>
      </c>
      <c r="CN441" s="3" t="s">
        <v>143</v>
      </c>
      <c r="CO441" s="3" t="s">
        <v>143</v>
      </c>
      <c r="CP441" s="3" t="s">
        <v>143</v>
      </c>
      <c r="CQ441" s="3" t="s">
        <v>143</v>
      </c>
      <c r="CR441" s="3" t="s">
        <v>143</v>
      </c>
      <c r="CS441" s="3" t="s">
        <v>1</v>
      </c>
      <c r="CT441" s="3" t="s">
        <v>143</v>
      </c>
      <c r="CU441" s="3" t="s">
        <v>1</v>
      </c>
      <c r="CV441" s="3" t="s">
        <v>1985</v>
      </c>
      <c r="CW441" s="3" t="s">
        <v>1985</v>
      </c>
      <c r="CX441" s="3" t="s">
        <v>316</v>
      </c>
      <c r="CY441" s="3" t="s">
        <v>166</v>
      </c>
      <c r="CZ441" s="3" t="s">
        <v>136</v>
      </c>
      <c r="DA441" s="3" t="s">
        <v>1986</v>
      </c>
      <c r="DB441" s="3" t="s">
        <v>143</v>
      </c>
      <c r="DC441" s="3" t="s">
        <v>143</v>
      </c>
      <c r="DD441" s="3" t="s">
        <v>279</v>
      </c>
      <c r="DE441" s="3" t="s">
        <v>5776</v>
      </c>
      <c r="DF441" s="3" t="s">
        <v>3601</v>
      </c>
      <c r="DG441" s="3" t="s">
        <v>143</v>
      </c>
      <c r="DH441" s="3" t="s">
        <v>143</v>
      </c>
      <c r="DI441" s="3" t="s">
        <v>143</v>
      </c>
      <c r="DL441" s="3"/>
    </row>
    <row r="442" spans="1:116" hidden="1" x14ac:dyDescent="0.2">
      <c r="A442" s="73">
        <v>45444</v>
      </c>
      <c r="B442" s="3" t="s">
        <v>7652</v>
      </c>
      <c r="C442" s="5">
        <v>139020</v>
      </c>
      <c r="D442" s="6" t="s">
        <v>10312</v>
      </c>
      <c r="E442" s="3" t="s">
        <v>373</v>
      </c>
      <c r="F442" s="7">
        <v>45448</v>
      </c>
      <c r="G442" s="3" t="s">
        <v>257</v>
      </c>
      <c r="H442" s="3" t="s">
        <v>166</v>
      </c>
      <c r="I442" s="8">
        <f>J442</f>
        <v>485</v>
      </c>
      <c r="J442" s="4">
        <v>485</v>
      </c>
      <c r="K442" s="71">
        <f t="shared" si="36"/>
        <v>2.2565370949108807E-2</v>
      </c>
      <c r="L442" s="3" t="s">
        <v>374</v>
      </c>
      <c r="M442" s="3" t="s">
        <v>129</v>
      </c>
      <c r="N442" s="3" t="s">
        <v>259</v>
      </c>
      <c r="O442" s="3" t="s">
        <v>10343</v>
      </c>
      <c r="P442" s="6" t="s">
        <v>10344</v>
      </c>
      <c r="Q442" s="3" t="s">
        <v>2863</v>
      </c>
      <c r="R442" s="3" t="s">
        <v>10345</v>
      </c>
      <c r="S442" s="3" t="s">
        <v>10346</v>
      </c>
      <c r="T442" s="3" t="s">
        <v>135</v>
      </c>
      <c r="U442" s="3" t="s">
        <v>135</v>
      </c>
      <c r="V442" s="3" t="s">
        <v>136</v>
      </c>
      <c r="W442" s="3" t="s">
        <v>137</v>
      </c>
      <c r="X442" s="3" t="s">
        <v>379</v>
      </c>
      <c r="Y442" s="3" t="s">
        <v>10347</v>
      </c>
      <c r="Z442" s="3" t="s">
        <v>10348</v>
      </c>
      <c r="AA442" s="3" t="s">
        <v>139</v>
      </c>
      <c r="AB442" s="3" t="s">
        <v>140</v>
      </c>
      <c r="AC442" s="3" t="s">
        <v>5272</v>
      </c>
      <c r="AD442" s="3" t="s">
        <v>143</v>
      </c>
      <c r="AE442" s="3" t="s">
        <v>5272</v>
      </c>
      <c r="AF442" s="3" t="s">
        <v>10318</v>
      </c>
      <c r="AG442" s="3" t="s">
        <v>5675</v>
      </c>
      <c r="AH442" s="3" t="s">
        <v>265</v>
      </c>
      <c r="AI442" s="3" t="s">
        <v>143</v>
      </c>
      <c r="AJ442" s="3" t="s">
        <v>10349</v>
      </c>
      <c r="AK442" s="3" t="s">
        <v>142</v>
      </c>
      <c r="AL442" s="3" t="s">
        <v>143</v>
      </c>
      <c r="AM442" s="3" t="s">
        <v>8567</v>
      </c>
      <c r="AN442" s="3" t="s">
        <v>174</v>
      </c>
      <c r="AO442" s="3" t="s">
        <v>8383</v>
      </c>
      <c r="AP442" s="3" t="s">
        <v>8384</v>
      </c>
      <c r="AQ442" s="3" t="s">
        <v>10350</v>
      </c>
      <c r="AR442" s="3" t="s">
        <v>2177</v>
      </c>
      <c r="AS442" s="3" t="s">
        <v>231</v>
      </c>
      <c r="AT442" s="3" t="s">
        <v>2419</v>
      </c>
      <c r="AU442" s="3" t="s">
        <v>2420</v>
      </c>
      <c r="AV442" s="3" t="s">
        <v>272</v>
      </c>
      <c r="AW442" s="3" t="s">
        <v>273</v>
      </c>
      <c r="AX442" s="3" t="s">
        <v>274</v>
      </c>
      <c r="AY442" s="3" t="s">
        <v>148</v>
      </c>
      <c r="AZ442" s="3" t="s">
        <v>139</v>
      </c>
      <c r="BA442" s="3" t="s">
        <v>154</v>
      </c>
      <c r="BB442" s="3" t="s">
        <v>275</v>
      </c>
      <c r="BC442" s="3" t="s">
        <v>156</v>
      </c>
      <c r="BD442" s="3" t="s">
        <v>157</v>
      </c>
      <c r="BE442" s="3" t="s">
        <v>303</v>
      </c>
      <c r="BF442" s="3" t="s">
        <v>10351</v>
      </c>
      <c r="BG442" s="3" t="s">
        <v>5272</v>
      </c>
      <c r="BH442" s="3" t="s">
        <v>2863</v>
      </c>
      <c r="BI442" s="3" t="s">
        <v>10352</v>
      </c>
      <c r="BJ442" s="3" t="s">
        <v>143</v>
      </c>
      <c r="BK442" s="3" t="s">
        <v>136</v>
      </c>
      <c r="BL442" s="3" t="s">
        <v>143</v>
      </c>
      <c r="BM442" s="3" t="s">
        <v>200</v>
      </c>
      <c r="BN442" s="3" t="s">
        <v>200</v>
      </c>
      <c r="BO442" s="3" t="s">
        <v>373</v>
      </c>
      <c r="BP442" s="3" t="s">
        <v>143</v>
      </c>
      <c r="BQ442" s="3" t="s">
        <v>189</v>
      </c>
      <c r="BR442" s="3" t="s">
        <v>5352</v>
      </c>
      <c r="BS442" s="3" t="s">
        <v>162</v>
      </c>
      <c r="BT442" s="3" t="s">
        <v>8567</v>
      </c>
      <c r="BU442" s="3" t="s">
        <v>8567</v>
      </c>
      <c r="BV442" s="3" t="s">
        <v>135</v>
      </c>
      <c r="BW442" s="3" t="s">
        <v>135</v>
      </c>
      <c r="BX442" s="3" t="s">
        <v>135</v>
      </c>
      <c r="BY442" s="3" t="s">
        <v>148</v>
      </c>
      <c r="BZ442" s="3" t="s">
        <v>1327</v>
      </c>
      <c r="CA442" s="3" t="s">
        <v>174</v>
      </c>
      <c r="CB442" s="3" t="s">
        <v>143</v>
      </c>
      <c r="CC442" s="3" t="s">
        <v>143</v>
      </c>
      <c r="CD442" s="3" t="s">
        <v>143</v>
      </c>
      <c r="CE442" s="3" t="s">
        <v>143</v>
      </c>
      <c r="CF442" s="3" t="s">
        <v>2261</v>
      </c>
      <c r="CG442" s="3" t="s">
        <v>2261</v>
      </c>
      <c r="CH442" s="3" t="s">
        <v>143</v>
      </c>
      <c r="CI442" s="3" t="s">
        <v>143</v>
      </c>
      <c r="CJ442" s="3" t="s">
        <v>5272</v>
      </c>
      <c r="CK442" s="3" t="s">
        <v>143</v>
      </c>
      <c r="CL442" s="3" t="s">
        <v>143</v>
      </c>
      <c r="CM442" s="3" t="s">
        <v>143</v>
      </c>
      <c r="CN442" s="3" t="s">
        <v>143</v>
      </c>
      <c r="CO442" s="3" t="s">
        <v>10353</v>
      </c>
      <c r="CP442" s="3" t="s">
        <v>143</v>
      </c>
      <c r="CQ442" s="3" t="s">
        <v>143</v>
      </c>
      <c r="CR442" s="3" t="s">
        <v>143</v>
      </c>
      <c r="CS442" s="3" t="s">
        <v>1</v>
      </c>
      <c r="CT442" s="3" t="s">
        <v>143</v>
      </c>
      <c r="CU442" s="3" t="s">
        <v>1</v>
      </c>
      <c r="CV442" s="3" t="s">
        <v>1985</v>
      </c>
      <c r="CW442" s="3" t="s">
        <v>143</v>
      </c>
      <c r="CX442" s="3" t="s">
        <v>374</v>
      </c>
      <c r="CY442" s="3" t="s">
        <v>166</v>
      </c>
      <c r="CZ442" s="3" t="s">
        <v>136</v>
      </c>
      <c r="DA442" s="3" t="s">
        <v>2007</v>
      </c>
      <c r="DB442" s="3" t="s">
        <v>143</v>
      </c>
      <c r="DC442" s="3" t="s">
        <v>143</v>
      </c>
      <c r="DD442" s="3" t="s">
        <v>373</v>
      </c>
      <c r="DE442" s="3" t="s">
        <v>5776</v>
      </c>
      <c r="DF442" s="3" t="s">
        <v>5904</v>
      </c>
      <c r="DG442" s="3" t="s">
        <v>143</v>
      </c>
      <c r="DH442" s="3" t="s">
        <v>10354</v>
      </c>
      <c r="DI442" s="3" t="s">
        <v>143</v>
      </c>
      <c r="DL442" s="3"/>
    </row>
    <row r="443" spans="1:116" hidden="1" x14ac:dyDescent="0.2">
      <c r="A443" s="73">
        <v>45444</v>
      </c>
      <c r="B443" s="3" t="s">
        <v>7652</v>
      </c>
      <c r="C443" s="5">
        <v>139316</v>
      </c>
      <c r="D443" s="6" t="s">
        <v>10312</v>
      </c>
      <c r="E443" s="3" t="s">
        <v>373</v>
      </c>
      <c r="F443" s="7">
        <v>45448</v>
      </c>
      <c r="G443" s="3" t="s">
        <v>257</v>
      </c>
      <c r="H443" s="3" t="s">
        <v>166</v>
      </c>
      <c r="I443" s="4">
        <v>3140.01</v>
      </c>
      <c r="J443" s="4">
        <v>1483.51</v>
      </c>
      <c r="K443" s="71">
        <f t="shared" si="36"/>
        <v>0.14609379470909514</v>
      </c>
      <c r="L443" s="3" t="s">
        <v>374</v>
      </c>
      <c r="M443" s="3" t="s">
        <v>129</v>
      </c>
      <c r="N443" s="3" t="s">
        <v>980</v>
      </c>
      <c r="O443" s="3" t="s">
        <v>2695</v>
      </c>
      <c r="P443" s="6" t="s">
        <v>10355</v>
      </c>
      <c r="Q443" s="3" t="s">
        <v>170</v>
      </c>
      <c r="R443" s="3" t="s">
        <v>10356</v>
      </c>
      <c r="S443" s="3" t="s">
        <v>7694</v>
      </c>
      <c r="T443" s="3" t="s">
        <v>135</v>
      </c>
      <c r="U443" s="3" t="s">
        <v>135</v>
      </c>
      <c r="V443" s="3" t="s">
        <v>136</v>
      </c>
      <c r="W443" s="3" t="s">
        <v>137</v>
      </c>
      <c r="X443" s="3" t="s">
        <v>4976</v>
      </c>
      <c r="Y443" s="3" t="s">
        <v>10357</v>
      </c>
      <c r="Z443" s="3" t="s">
        <v>10358</v>
      </c>
      <c r="AA443" s="3" t="s">
        <v>139</v>
      </c>
      <c r="AB443" s="3" t="s">
        <v>140</v>
      </c>
      <c r="AC443" s="3" t="s">
        <v>5272</v>
      </c>
      <c r="AD443" s="3" t="s">
        <v>143</v>
      </c>
      <c r="AE443" s="3" t="s">
        <v>10359</v>
      </c>
      <c r="AF443" s="3" t="s">
        <v>10360</v>
      </c>
      <c r="AG443" s="3" t="s">
        <v>5675</v>
      </c>
      <c r="AH443" s="3" t="s">
        <v>265</v>
      </c>
      <c r="AI443" s="3" t="s">
        <v>143</v>
      </c>
      <c r="AJ443" s="3" t="s">
        <v>10359</v>
      </c>
      <c r="AK443" s="3" t="s">
        <v>142</v>
      </c>
      <c r="AL443" s="3" t="s">
        <v>143</v>
      </c>
      <c r="AM443" s="3" t="s">
        <v>10361</v>
      </c>
      <c r="AN443" s="3" t="s">
        <v>174</v>
      </c>
      <c r="AO443" s="3" t="s">
        <v>2699</v>
      </c>
      <c r="AP443" s="3" t="s">
        <v>2700</v>
      </c>
      <c r="AQ443" s="3" t="s">
        <v>2701</v>
      </c>
      <c r="AR443" s="3" t="s">
        <v>353</v>
      </c>
      <c r="AS443" s="3" t="s">
        <v>231</v>
      </c>
      <c r="AT443" s="3" t="s">
        <v>2702</v>
      </c>
      <c r="AU443" s="3" t="s">
        <v>2703</v>
      </c>
      <c r="AV443" s="3" t="s">
        <v>990</v>
      </c>
      <c r="AW443" s="3" t="s">
        <v>273</v>
      </c>
      <c r="AX443" s="3" t="s">
        <v>991</v>
      </c>
      <c r="AY443" s="3" t="s">
        <v>148</v>
      </c>
      <c r="AZ443" s="3" t="s">
        <v>139</v>
      </c>
      <c r="BA443" s="3" t="s">
        <v>154</v>
      </c>
      <c r="BB443" s="3" t="s">
        <v>992</v>
      </c>
      <c r="BC443" s="3" t="s">
        <v>156</v>
      </c>
      <c r="BD443" s="3" t="s">
        <v>157</v>
      </c>
      <c r="BE443" s="3" t="s">
        <v>8956</v>
      </c>
      <c r="BF443" s="3" t="s">
        <v>10362</v>
      </c>
      <c r="BG443" s="3" t="s">
        <v>5272</v>
      </c>
      <c r="BH443" s="3" t="s">
        <v>170</v>
      </c>
      <c r="BI443" s="3" t="s">
        <v>10363</v>
      </c>
      <c r="BJ443" s="3" t="s">
        <v>143</v>
      </c>
      <c r="BK443" s="3" t="s">
        <v>136</v>
      </c>
      <c r="BL443" s="3" t="s">
        <v>143</v>
      </c>
      <c r="BM443" s="3" t="s">
        <v>200</v>
      </c>
      <c r="BN443" s="3" t="s">
        <v>200</v>
      </c>
      <c r="BO443" s="3" t="s">
        <v>373</v>
      </c>
      <c r="BP443" s="3" t="s">
        <v>143</v>
      </c>
      <c r="BQ443" s="3" t="s">
        <v>10364</v>
      </c>
      <c r="BR443" s="3" t="s">
        <v>143</v>
      </c>
      <c r="BS443" s="3" t="s">
        <v>10365</v>
      </c>
      <c r="BT443" s="3" t="s">
        <v>10359</v>
      </c>
      <c r="BU443" s="3" t="s">
        <v>10359</v>
      </c>
      <c r="BV443" s="3" t="s">
        <v>135</v>
      </c>
      <c r="BW443" s="3" t="s">
        <v>135</v>
      </c>
      <c r="BX443" s="3" t="s">
        <v>135</v>
      </c>
      <c r="BY443" s="3" t="s">
        <v>148</v>
      </c>
      <c r="BZ443" s="3" t="s">
        <v>1327</v>
      </c>
      <c r="CA443" s="3" t="s">
        <v>2415</v>
      </c>
      <c r="CB443" s="3" t="s">
        <v>143</v>
      </c>
      <c r="CC443" s="3" t="s">
        <v>143</v>
      </c>
      <c r="CD443" s="3" t="s">
        <v>143</v>
      </c>
      <c r="CE443" s="3" t="s">
        <v>10366</v>
      </c>
      <c r="CF443" s="3" t="s">
        <v>9220</v>
      </c>
      <c r="CG443" s="3" t="s">
        <v>2261</v>
      </c>
      <c r="CH443" s="3" t="s">
        <v>143</v>
      </c>
      <c r="CI443" s="3" t="s">
        <v>143</v>
      </c>
      <c r="CJ443" s="3" t="s">
        <v>5272</v>
      </c>
      <c r="CK443" s="3" t="s">
        <v>143</v>
      </c>
      <c r="CL443" s="3" t="s">
        <v>143</v>
      </c>
      <c r="CM443" s="3" t="s">
        <v>143</v>
      </c>
      <c r="CN443" s="3" t="s">
        <v>143</v>
      </c>
      <c r="CO443" s="3" t="s">
        <v>6206</v>
      </c>
      <c r="CP443" s="3" t="s">
        <v>143</v>
      </c>
      <c r="CQ443" s="3" t="s">
        <v>143</v>
      </c>
      <c r="CR443" s="3" t="s">
        <v>143</v>
      </c>
      <c r="CS443" s="3" t="s">
        <v>1</v>
      </c>
      <c r="CT443" s="3" t="s">
        <v>143</v>
      </c>
      <c r="CU443" s="3" t="s">
        <v>1</v>
      </c>
      <c r="CV443" s="3" t="s">
        <v>2092</v>
      </c>
      <c r="CW443" s="3" t="s">
        <v>2867</v>
      </c>
      <c r="CX443" s="3" t="s">
        <v>374</v>
      </c>
      <c r="CY443" s="3" t="s">
        <v>166</v>
      </c>
      <c r="CZ443" s="3" t="s">
        <v>136</v>
      </c>
      <c r="DA443" s="3" t="s">
        <v>1989</v>
      </c>
      <c r="DB443" s="3" t="s">
        <v>143</v>
      </c>
      <c r="DC443" s="3" t="s">
        <v>143</v>
      </c>
      <c r="DD443" s="3" t="s">
        <v>373</v>
      </c>
      <c r="DE443" s="3" t="s">
        <v>5776</v>
      </c>
      <c r="DF443" s="3" t="s">
        <v>5904</v>
      </c>
      <c r="DG443" s="3" t="s">
        <v>143</v>
      </c>
      <c r="DH443" s="3" t="s">
        <v>7211</v>
      </c>
      <c r="DI443" s="3" t="s">
        <v>143</v>
      </c>
      <c r="DL443" s="3"/>
    </row>
    <row r="444" spans="1:116" hidden="1" x14ac:dyDescent="0.2">
      <c r="A444" s="73">
        <v>45444</v>
      </c>
      <c r="B444" s="3" t="s">
        <v>7652</v>
      </c>
      <c r="C444" s="5">
        <v>139078</v>
      </c>
      <c r="D444" s="6" t="s">
        <v>10312</v>
      </c>
      <c r="E444" s="3" t="s">
        <v>373</v>
      </c>
      <c r="F444" s="7">
        <v>45449</v>
      </c>
      <c r="G444" s="3" t="s">
        <v>257</v>
      </c>
      <c r="H444" s="3" t="s">
        <v>166</v>
      </c>
      <c r="I444" s="4">
        <v>647.98</v>
      </c>
      <c r="J444" s="4">
        <v>973.04</v>
      </c>
      <c r="K444" s="71">
        <f t="shared" si="36"/>
        <v>3.0148266118770153E-2</v>
      </c>
      <c r="L444" s="3" t="s">
        <v>374</v>
      </c>
      <c r="M444" s="3" t="s">
        <v>129</v>
      </c>
      <c r="N444" s="3" t="s">
        <v>259</v>
      </c>
      <c r="O444" s="3" t="s">
        <v>1619</v>
      </c>
      <c r="P444" s="6" t="s">
        <v>10221</v>
      </c>
      <c r="Q444" s="3" t="s">
        <v>2863</v>
      </c>
      <c r="R444" s="3" t="s">
        <v>10367</v>
      </c>
      <c r="S444" s="3" t="s">
        <v>3792</v>
      </c>
      <c r="T444" s="3" t="s">
        <v>135</v>
      </c>
      <c r="U444" s="3" t="s">
        <v>135</v>
      </c>
      <c r="V444" s="3" t="s">
        <v>136</v>
      </c>
      <c r="W444" s="3" t="s">
        <v>137</v>
      </c>
      <c r="X444" s="3" t="s">
        <v>379</v>
      </c>
      <c r="Y444" s="3" t="s">
        <v>10368</v>
      </c>
      <c r="Z444" s="3" t="s">
        <v>10369</v>
      </c>
      <c r="AA444" s="3" t="s">
        <v>139</v>
      </c>
      <c r="AB444" s="3" t="s">
        <v>140</v>
      </c>
      <c r="AC444" s="3" t="s">
        <v>5272</v>
      </c>
      <c r="AD444" s="3" t="s">
        <v>143</v>
      </c>
      <c r="AE444" s="3" t="s">
        <v>10370</v>
      </c>
      <c r="AF444" s="3" t="s">
        <v>10318</v>
      </c>
      <c r="AG444" s="3" t="s">
        <v>5675</v>
      </c>
      <c r="AH444" s="3" t="s">
        <v>265</v>
      </c>
      <c r="AI444" s="3" t="s">
        <v>143</v>
      </c>
      <c r="AJ444" s="3" t="s">
        <v>10370</v>
      </c>
      <c r="AK444" s="3" t="s">
        <v>142</v>
      </c>
      <c r="AL444" s="3" t="s">
        <v>143</v>
      </c>
      <c r="AM444" s="3" t="s">
        <v>10371</v>
      </c>
      <c r="AN444" s="3" t="s">
        <v>174</v>
      </c>
      <c r="AO444" s="3" t="s">
        <v>1622</v>
      </c>
      <c r="AP444" s="3" t="s">
        <v>1623</v>
      </c>
      <c r="AQ444" s="3" t="s">
        <v>1624</v>
      </c>
      <c r="AR444" s="3" t="s">
        <v>353</v>
      </c>
      <c r="AS444" s="3" t="s">
        <v>231</v>
      </c>
      <c r="AT444" s="3" t="s">
        <v>1625</v>
      </c>
      <c r="AU444" s="3" t="s">
        <v>1626</v>
      </c>
      <c r="AV444" s="3" t="s">
        <v>272</v>
      </c>
      <c r="AW444" s="3" t="s">
        <v>273</v>
      </c>
      <c r="AX444" s="3" t="s">
        <v>274</v>
      </c>
      <c r="AY444" s="3" t="s">
        <v>148</v>
      </c>
      <c r="AZ444" s="3" t="s">
        <v>139</v>
      </c>
      <c r="BA444" s="3" t="s">
        <v>154</v>
      </c>
      <c r="BB444" s="3" t="s">
        <v>275</v>
      </c>
      <c r="BC444" s="3" t="s">
        <v>156</v>
      </c>
      <c r="BD444" s="3" t="s">
        <v>157</v>
      </c>
      <c r="BE444" s="3" t="s">
        <v>484</v>
      </c>
      <c r="BF444" s="3" t="s">
        <v>10372</v>
      </c>
      <c r="BG444" s="3" t="s">
        <v>5272</v>
      </c>
      <c r="BH444" s="3" t="s">
        <v>2863</v>
      </c>
      <c r="BI444" s="3" t="s">
        <v>10373</v>
      </c>
      <c r="BJ444" s="3" t="s">
        <v>143</v>
      </c>
      <c r="BK444" s="3" t="s">
        <v>136</v>
      </c>
      <c r="BL444" s="3" t="s">
        <v>143</v>
      </c>
      <c r="BM444" s="3" t="s">
        <v>200</v>
      </c>
      <c r="BN444" s="3" t="s">
        <v>200</v>
      </c>
      <c r="BO444" s="3" t="s">
        <v>373</v>
      </c>
      <c r="BP444" s="3" t="s">
        <v>143</v>
      </c>
      <c r="BQ444" s="3" t="s">
        <v>3636</v>
      </c>
      <c r="BR444" s="3" t="s">
        <v>5684</v>
      </c>
      <c r="BS444" s="3" t="s">
        <v>241</v>
      </c>
      <c r="BT444" s="3" t="s">
        <v>10370</v>
      </c>
      <c r="BU444" s="3" t="s">
        <v>10370</v>
      </c>
      <c r="BV444" s="3" t="s">
        <v>135</v>
      </c>
      <c r="BW444" s="3" t="s">
        <v>135</v>
      </c>
      <c r="BX444" s="3" t="s">
        <v>135</v>
      </c>
      <c r="BY444" s="3" t="s">
        <v>148</v>
      </c>
      <c r="BZ444" s="3" t="s">
        <v>2774</v>
      </c>
      <c r="CA444" s="3" t="s">
        <v>2415</v>
      </c>
      <c r="CB444" s="3" t="s">
        <v>143</v>
      </c>
      <c r="CC444" s="3" t="s">
        <v>143</v>
      </c>
      <c r="CD444" s="3" t="s">
        <v>143</v>
      </c>
      <c r="CE444" s="3" t="s">
        <v>10374</v>
      </c>
      <c r="CF444" s="3" t="s">
        <v>9220</v>
      </c>
      <c r="CG444" s="3" t="s">
        <v>2261</v>
      </c>
      <c r="CH444" s="3" t="s">
        <v>143</v>
      </c>
      <c r="CI444" s="3" t="s">
        <v>143</v>
      </c>
      <c r="CJ444" s="3" t="s">
        <v>5272</v>
      </c>
      <c r="CK444" s="3" t="s">
        <v>143</v>
      </c>
      <c r="CL444" s="3" t="s">
        <v>143</v>
      </c>
      <c r="CM444" s="3" t="s">
        <v>143</v>
      </c>
      <c r="CN444" s="3" t="s">
        <v>143</v>
      </c>
      <c r="CO444" s="3" t="s">
        <v>143</v>
      </c>
      <c r="CP444" s="3" t="s">
        <v>143</v>
      </c>
      <c r="CQ444" s="3" t="s">
        <v>143</v>
      </c>
      <c r="CR444" s="3" t="s">
        <v>143</v>
      </c>
      <c r="CS444" s="3" t="s">
        <v>1</v>
      </c>
      <c r="CT444" s="3" t="s">
        <v>143</v>
      </c>
      <c r="CU444" s="3" t="s">
        <v>1</v>
      </c>
      <c r="CV444" s="3" t="s">
        <v>2092</v>
      </c>
      <c r="CW444" s="3" t="s">
        <v>2092</v>
      </c>
      <c r="CX444" s="3" t="s">
        <v>374</v>
      </c>
      <c r="CY444" s="3" t="s">
        <v>166</v>
      </c>
      <c r="CZ444" s="3" t="s">
        <v>136</v>
      </c>
      <c r="DA444" s="3" t="s">
        <v>2007</v>
      </c>
      <c r="DB444" s="3" t="s">
        <v>143</v>
      </c>
      <c r="DC444" s="3" t="s">
        <v>143</v>
      </c>
      <c r="DD444" s="3" t="s">
        <v>373</v>
      </c>
      <c r="DE444" s="3" t="s">
        <v>5776</v>
      </c>
      <c r="DF444" s="3" t="s">
        <v>5776</v>
      </c>
      <c r="DG444" s="3" t="s">
        <v>143</v>
      </c>
      <c r="DH444" s="3" t="s">
        <v>143</v>
      </c>
      <c r="DI444" s="3" t="s">
        <v>143</v>
      </c>
      <c r="DL444" s="3"/>
    </row>
    <row r="445" spans="1:116" hidden="1" x14ac:dyDescent="0.2">
      <c r="A445" s="73">
        <v>45444</v>
      </c>
      <c r="B445" s="3" t="s">
        <v>16</v>
      </c>
      <c r="C445" s="5">
        <v>139349</v>
      </c>
      <c r="D445" s="6" t="s">
        <v>8971</v>
      </c>
      <c r="E445" s="3" t="s">
        <v>373</v>
      </c>
      <c r="F445" s="7">
        <v>45449</v>
      </c>
      <c r="G445" s="3" t="s">
        <v>257</v>
      </c>
      <c r="H445" s="3" t="s">
        <v>166</v>
      </c>
      <c r="I445" s="4">
        <v>35</v>
      </c>
      <c r="J445" s="4">
        <v>35</v>
      </c>
      <c r="K445" s="71">
        <f t="shared" si="36"/>
        <v>1.628428831378986E-3</v>
      </c>
      <c r="L445" s="3" t="s">
        <v>316</v>
      </c>
      <c r="M445" s="3" t="s">
        <v>129</v>
      </c>
      <c r="N445" s="3" t="s">
        <v>259</v>
      </c>
      <c r="O445" s="3" t="s">
        <v>2999</v>
      </c>
      <c r="P445" s="6" t="s">
        <v>10375</v>
      </c>
      <c r="Q445" s="3" t="s">
        <v>170</v>
      </c>
      <c r="R445" s="3" t="s">
        <v>10376</v>
      </c>
      <c r="S445" s="3" t="s">
        <v>10377</v>
      </c>
      <c r="T445" s="3" t="s">
        <v>135</v>
      </c>
      <c r="U445" s="3" t="s">
        <v>135</v>
      </c>
      <c r="V445" s="3" t="s">
        <v>136</v>
      </c>
      <c r="W445" s="3" t="s">
        <v>137</v>
      </c>
      <c r="X445" s="3" t="s">
        <v>379</v>
      </c>
      <c r="Y445" s="3" t="s">
        <v>10378</v>
      </c>
      <c r="Z445" s="3" t="s">
        <v>10379</v>
      </c>
      <c r="AA445" s="3" t="s">
        <v>139</v>
      </c>
      <c r="AB445" s="3" t="s">
        <v>140</v>
      </c>
      <c r="AC445" s="3" t="s">
        <v>5272</v>
      </c>
      <c r="AD445" s="3" t="s">
        <v>143</v>
      </c>
      <c r="AE445" s="3" t="s">
        <v>5680</v>
      </c>
      <c r="AF445" s="3" t="s">
        <v>10360</v>
      </c>
      <c r="AG445" s="3" t="s">
        <v>5675</v>
      </c>
      <c r="AH445" s="3" t="s">
        <v>265</v>
      </c>
      <c r="AI445" s="3" t="s">
        <v>143</v>
      </c>
      <c r="AJ445" s="3" t="s">
        <v>5680</v>
      </c>
      <c r="AK445" s="3" t="s">
        <v>142</v>
      </c>
      <c r="AL445" s="3" t="s">
        <v>143</v>
      </c>
      <c r="AM445" s="3" t="s">
        <v>5680</v>
      </c>
      <c r="AN445" s="3" t="s">
        <v>174</v>
      </c>
      <c r="AO445" s="3" t="s">
        <v>3002</v>
      </c>
      <c r="AP445" s="3" t="s">
        <v>3003</v>
      </c>
      <c r="AQ445" s="3" t="s">
        <v>3004</v>
      </c>
      <c r="AR445" s="3" t="s">
        <v>353</v>
      </c>
      <c r="AS445" s="3" t="s">
        <v>231</v>
      </c>
      <c r="AT445" s="3" t="s">
        <v>1091</v>
      </c>
      <c r="AU445" s="3" t="s">
        <v>3005</v>
      </c>
      <c r="AV445" s="3" t="s">
        <v>272</v>
      </c>
      <c r="AW445" s="3" t="s">
        <v>273</v>
      </c>
      <c r="AX445" s="3" t="s">
        <v>274</v>
      </c>
      <c r="AY445" s="3" t="s">
        <v>148</v>
      </c>
      <c r="AZ445" s="3" t="s">
        <v>139</v>
      </c>
      <c r="BA445" s="3" t="s">
        <v>154</v>
      </c>
      <c r="BB445" s="3" t="s">
        <v>275</v>
      </c>
      <c r="BC445" s="3" t="s">
        <v>156</v>
      </c>
      <c r="BD445" s="3" t="s">
        <v>157</v>
      </c>
      <c r="BE445" s="3" t="s">
        <v>303</v>
      </c>
      <c r="BF445" s="3" t="s">
        <v>10380</v>
      </c>
      <c r="BG445" s="3" t="s">
        <v>5272</v>
      </c>
      <c r="BH445" s="3" t="s">
        <v>170</v>
      </c>
      <c r="BI445" s="3" t="s">
        <v>10381</v>
      </c>
      <c r="BJ445" s="3" t="s">
        <v>143</v>
      </c>
      <c r="BK445" s="3" t="s">
        <v>136</v>
      </c>
      <c r="BL445" s="3" t="s">
        <v>143</v>
      </c>
      <c r="BM445" s="3" t="s">
        <v>200</v>
      </c>
      <c r="BN445" s="3" t="s">
        <v>200</v>
      </c>
      <c r="BO445" s="3" t="s">
        <v>373</v>
      </c>
      <c r="BP445" s="3" t="s">
        <v>143</v>
      </c>
      <c r="BQ445" s="3" t="s">
        <v>703</v>
      </c>
      <c r="BR445" s="3" t="s">
        <v>5352</v>
      </c>
      <c r="BS445" s="3" t="s">
        <v>162</v>
      </c>
      <c r="BT445" s="3" t="s">
        <v>5680</v>
      </c>
      <c r="BU445" s="3" t="s">
        <v>5680</v>
      </c>
      <c r="BV445" s="3" t="s">
        <v>135</v>
      </c>
      <c r="BW445" s="3" t="s">
        <v>135</v>
      </c>
      <c r="BX445" s="3" t="s">
        <v>135</v>
      </c>
      <c r="BY445" s="3" t="s">
        <v>148</v>
      </c>
      <c r="BZ445" s="3" t="s">
        <v>3071</v>
      </c>
      <c r="CA445" s="3" t="s">
        <v>174</v>
      </c>
      <c r="CB445" s="3" t="s">
        <v>143</v>
      </c>
      <c r="CC445" s="3" t="s">
        <v>143</v>
      </c>
      <c r="CD445" s="3" t="s">
        <v>143</v>
      </c>
      <c r="CE445" s="3" t="s">
        <v>143</v>
      </c>
      <c r="CF445" s="3" t="s">
        <v>2261</v>
      </c>
      <c r="CG445" s="3" t="s">
        <v>2261</v>
      </c>
      <c r="CH445" s="3" t="s">
        <v>143</v>
      </c>
      <c r="CI445" s="3" t="s">
        <v>143</v>
      </c>
      <c r="CJ445" s="3" t="s">
        <v>5272</v>
      </c>
      <c r="CK445" s="3" t="s">
        <v>143</v>
      </c>
      <c r="CL445" s="3" t="s">
        <v>143</v>
      </c>
      <c r="CM445" s="3" t="s">
        <v>143</v>
      </c>
      <c r="CN445" s="3" t="s">
        <v>143</v>
      </c>
      <c r="CO445" s="3" t="s">
        <v>143</v>
      </c>
      <c r="CP445" s="3" t="s">
        <v>143</v>
      </c>
      <c r="CQ445" s="3" t="s">
        <v>143</v>
      </c>
      <c r="CR445" s="3" t="s">
        <v>143</v>
      </c>
      <c r="CS445" s="3" t="s">
        <v>1</v>
      </c>
      <c r="CT445" s="3" t="s">
        <v>143</v>
      </c>
      <c r="CU445" s="3" t="s">
        <v>1</v>
      </c>
      <c r="CV445" s="3" t="s">
        <v>1985</v>
      </c>
      <c r="CW445" s="3" t="s">
        <v>1985</v>
      </c>
      <c r="CX445" s="3" t="s">
        <v>316</v>
      </c>
      <c r="CY445" s="3" t="s">
        <v>166</v>
      </c>
      <c r="CZ445" s="3" t="s">
        <v>136</v>
      </c>
      <c r="DA445" s="3" t="s">
        <v>2007</v>
      </c>
      <c r="DB445" s="3" t="s">
        <v>143</v>
      </c>
      <c r="DC445" s="3" t="s">
        <v>143</v>
      </c>
      <c r="DD445" s="3" t="s">
        <v>373</v>
      </c>
      <c r="DE445" s="3" t="s">
        <v>5776</v>
      </c>
      <c r="DF445" s="3" t="s">
        <v>5776</v>
      </c>
      <c r="DG445" s="3" t="s">
        <v>143</v>
      </c>
      <c r="DH445" s="3" t="s">
        <v>143</v>
      </c>
      <c r="DI445" s="3" t="s">
        <v>143</v>
      </c>
      <c r="DL445" s="3"/>
    </row>
    <row r="446" spans="1:116" hidden="1" x14ac:dyDescent="0.2">
      <c r="A446" s="73">
        <v>45444</v>
      </c>
      <c r="B446" s="3" t="s">
        <v>7652</v>
      </c>
      <c r="C446" s="5">
        <v>139508</v>
      </c>
      <c r="D446" s="6" t="s">
        <v>10312</v>
      </c>
      <c r="E446" s="3" t="s">
        <v>373</v>
      </c>
      <c r="F446" s="7">
        <v>45449</v>
      </c>
      <c r="G446" s="3" t="s">
        <v>257</v>
      </c>
      <c r="H446" s="3" t="s">
        <v>166</v>
      </c>
      <c r="I446" s="4">
        <v>630.63</v>
      </c>
      <c r="J446" s="4">
        <v>523</v>
      </c>
      <c r="K446" s="71">
        <f t="shared" si="36"/>
        <v>2.934103068378657E-2</v>
      </c>
      <c r="L446" s="3" t="s">
        <v>374</v>
      </c>
      <c r="M446" s="3" t="s">
        <v>129</v>
      </c>
      <c r="N446" s="3" t="s">
        <v>259</v>
      </c>
      <c r="O446" s="3" t="s">
        <v>10382</v>
      </c>
      <c r="P446" s="6" t="s">
        <v>10221</v>
      </c>
      <c r="Q446" s="3" t="s">
        <v>170</v>
      </c>
      <c r="R446" s="3" t="s">
        <v>10383</v>
      </c>
      <c r="S446" s="3" t="s">
        <v>10384</v>
      </c>
      <c r="T446" s="3" t="s">
        <v>135</v>
      </c>
      <c r="U446" s="3" t="s">
        <v>135</v>
      </c>
      <c r="V446" s="3" t="s">
        <v>136</v>
      </c>
      <c r="W446" s="3" t="s">
        <v>137</v>
      </c>
      <c r="X446" s="3" t="s">
        <v>379</v>
      </c>
      <c r="Y446" s="3" t="s">
        <v>10385</v>
      </c>
      <c r="Z446" s="3" t="s">
        <v>10386</v>
      </c>
      <c r="AA446" s="3" t="s">
        <v>139</v>
      </c>
      <c r="AB446" s="3" t="s">
        <v>140</v>
      </c>
      <c r="AC446" s="3" t="s">
        <v>5272</v>
      </c>
      <c r="AD446" s="3" t="s">
        <v>143</v>
      </c>
      <c r="AE446" s="3" t="s">
        <v>10387</v>
      </c>
      <c r="AF446" s="3" t="s">
        <v>10388</v>
      </c>
      <c r="AG446" s="3" t="s">
        <v>5675</v>
      </c>
      <c r="AH446" s="3" t="s">
        <v>265</v>
      </c>
      <c r="AI446" s="3" t="s">
        <v>143</v>
      </c>
      <c r="AJ446" s="3" t="s">
        <v>10387</v>
      </c>
      <c r="AK446" s="3" t="s">
        <v>142</v>
      </c>
      <c r="AL446" s="3" t="s">
        <v>143</v>
      </c>
      <c r="AM446" s="3" t="s">
        <v>10389</v>
      </c>
      <c r="AN446" s="3" t="s">
        <v>174</v>
      </c>
      <c r="AO446" s="3" t="s">
        <v>10390</v>
      </c>
      <c r="AP446" s="3" t="s">
        <v>10391</v>
      </c>
      <c r="AQ446" s="3" t="s">
        <v>10392</v>
      </c>
      <c r="AR446" s="3" t="s">
        <v>1014</v>
      </c>
      <c r="AS446" s="3" t="s">
        <v>231</v>
      </c>
      <c r="AT446" s="3" t="s">
        <v>10393</v>
      </c>
      <c r="AU446" s="3" t="s">
        <v>10394</v>
      </c>
      <c r="AV446" s="3" t="s">
        <v>272</v>
      </c>
      <c r="AW446" s="3" t="s">
        <v>273</v>
      </c>
      <c r="AX446" s="3" t="s">
        <v>274</v>
      </c>
      <c r="AY446" s="3" t="s">
        <v>148</v>
      </c>
      <c r="AZ446" s="3" t="s">
        <v>139</v>
      </c>
      <c r="BA446" s="3" t="s">
        <v>154</v>
      </c>
      <c r="BB446" s="3" t="s">
        <v>275</v>
      </c>
      <c r="BC446" s="3" t="s">
        <v>156</v>
      </c>
      <c r="BD446" s="3" t="s">
        <v>157</v>
      </c>
      <c r="BE446" s="3" t="s">
        <v>484</v>
      </c>
      <c r="BF446" s="3" t="s">
        <v>10395</v>
      </c>
      <c r="BG446" s="3" t="s">
        <v>5272</v>
      </c>
      <c r="BH446" s="3" t="s">
        <v>170</v>
      </c>
      <c r="BI446" s="3" t="s">
        <v>10396</v>
      </c>
      <c r="BJ446" s="3" t="s">
        <v>143</v>
      </c>
      <c r="BK446" s="3" t="s">
        <v>136</v>
      </c>
      <c r="BL446" s="3" t="s">
        <v>143</v>
      </c>
      <c r="BM446" s="3" t="s">
        <v>200</v>
      </c>
      <c r="BN446" s="3" t="s">
        <v>200</v>
      </c>
      <c r="BO446" s="3" t="s">
        <v>373</v>
      </c>
      <c r="BP446" s="3" t="s">
        <v>143</v>
      </c>
      <c r="BQ446" s="3" t="s">
        <v>10397</v>
      </c>
      <c r="BR446" s="3" t="s">
        <v>5684</v>
      </c>
      <c r="BS446" s="3" t="s">
        <v>241</v>
      </c>
      <c r="BT446" s="3" t="s">
        <v>10387</v>
      </c>
      <c r="BU446" s="3" t="s">
        <v>10387</v>
      </c>
      <c r="BV446" s="3" t="s">
        <v>135</v>
      </c>
      <c r="BW446" s="3" t="s">
        <v>135</v>
      </c>
      <c r="BX446" s="3" t="s">
        <v>135</v>
      </c>
      <c r="BY446" s="3" t="s">
        <v>148</v>
      </c>
      <c r="BZ446" s="3" t="s">
        <v>1327</v>
      </c>
      <c r="CA446" s="3" t="s">
        <v>174</v>
      </c>
      <c r="CB446" s="3" t="s">
        <v>143</v>
      </c>
      <c r="CC446" s="3" t="s">
        <v>143</v>
      </c>
      <c r="CD446" s="3" t="s">
        <v>143</v>
      </c>
      <c r="CE446" s="3" t="s">
        <v>10398</v>
      </c>
      <c r="CF446" s="3" t="s">
        <v>2261</v>
      </c>
      <c r="CG446" s="3" t="s">
        <v>2261</v>
      </c>
      <c r="CH446" s="3" t="s">
        <v>143</v>
      </c>
      <c r="CI446" s="3" t="s">
        <v>143</v>
      </c>
      <c r="CJ446" s="3" t="s">
        <v>5272</v>
      </c>
      <c r="CK446" s="3" t="s">
        <v>143</v>
      </c>
      <c r="CL446" s="3" t="s">
        <v>143</v>
      </c>
      <c r="CM446" s="3" t="s">
        <v>143</v>
      </c>
      <c r="CN446" s="3" t="s">
        <v>143</v>
      </c>
      <c r="CO446" s="3" t="s">
        <v>6762</v>
      </c>
      <c r="CP446" s="3" t="s">
        <v>143</v>
      </c>
      <c r="CQ446" s="3" t="s">
        <v>143</v>
      </c>
      <c r="CR446" s="3" t="s">
        <v>143</v>
      </c>
      <c r="CS446" s="3" t="s">
        <v>1</v>
      </c>
      <c r="CT446" s="3" t="s">
        <v>143</v>
      </c>
      <c r="CU446" s="3" t="s">
        <v>1</v>
      </c>
      <c r="CV446" s="3" t="s">
        <v>2092</v>
      </c>
      <c r="CW446" s="3" t="s">
        <v>2092</v>
      </c>
      <c r="CX446" s="3" t="s">
        <v>374</v>
      </c>
      <c r="CY446" s="3" t="s">
        <v>166</v>
      </c>
      <c r="CZ446" s="3" t="s">
        <v>136</v>
      </c>
      <c r="DA446" s="3" t="s">
        <v>1986</v>
      </c>
      <c r="DB446" s="3" t="s">
        <v>143</v>
      </c>
      <c r="DC446" s="3" t="s">
        <v>143</v>
      </c>
      <c r="DD446" s="3" t="s">
        <v>373</v>
      </c>
      <c r="DE446" s="3" t="s">
        <v>5776</v>
      </c>
      <c r="DF446" s="3" t="s">
        <v>5776</v>
      </c>
      <c r="DG446" s="3" t="s">
        <v>143</v>
      </c>
      <c r="DH446" s="3" t="s">
        <v>7980</v>
      </c>
      <c r="DI446" s="3" t="s">
        <v>143</v>
      </c>
      <c r="DL446" s="3"/>
    </row>
    <row r="447" spans="1:116" hidden="1" x14ac:dyDescent="0.2">
      <c r="A447" s="73">
        <v>45444</v>
      </c>
      <c r="B447" s="3" t="s">
        <v>11</v>
      </c>
      <c r="C447" s="98">
        <v>139531</v>
      </c>
      <c r="D447" s="6" t="s">
        <v>10399</v>
      </c>
      <c r="E447" s="3" t="s">
        <v>364</v>
      </c>
      <c r="F447" s="7">
        <v>45449</v>
      </c>
      <c r="G447" s="3" t="s">
        <v>126</v>
      </c>
      <c r="H447" s="3" t="s">
        <v>166</v>
      </c>
      <c r="I447" s="8">
        <f t="shared" ref="I447:I448" si="44">J447</f>
        <v>82</v>
      </c>
      <c r="J447" s="4">
        <v>82</v>
      </c>
      <c r="K447" s="71">
        <f t="shared" si="36"/>
        <v>3.8151761192307672E-3</v>
      </c>
      <c r="L447" s="3" t="s">
        <v>258</v>
      </c>
      <c r="M447" s="3" t="s">
        <v>317</v>
      </c>
      <c r="N447" s="3" t="s">
        <v>1065</v>
      </c>
      <c r="O447" s="3" t="s">
        <v>2737</v>
      </c>
      <c r="P447" s="6" t="s">
        <v>10400</v>
      </c>
      <c r="Q447" s="3" t="s">
        <v>170</v>
      </c>
      <c r="R447" s="3" t="s">
        <v>10401</v>
      </c>
      <c r="S447" s="3" t="s">
        <v>10402</v>
      </c>
      <c r="T447" s="3" t="s">
        <v>135</v>
      </c>
      <c r="U447" s="3" t="s">
        <v>135</v>
      </c>
      <c r="V447" s="3" t="s">
        <v>136</v>
      </c>
      <c r="W447" s="3" t="s">
        <v>137</v>
      </c>
      <c r="X447" s="3" t="s">
        <v>957</v>
      </c>
      <c r="Y447" s="3" t="s">
        <v>10403</v>
      </c>
      <c r="Z447" s="3" t="s">
        <v>10404</v>
      </c>
      <c r="AA447" s="3" t="s">
        <v>139</v>
      </c>
      <c r="AB447" s="3" t="s">
        <v>323</v>
      </c>
      <c r="AC447" s="3" t="s">
        <v>5272</v>
      </c>
      <c r="AD447" s="3" t="s">
        <v>143</v>
      </c>
      <c r="AE447" s="3" t="s">
        <v>5272</v>
      </c>
      <c r="AF447" s="3" t="s">
        <v>10405</v>
      </c>
      <c r="AG447" s="3" t="s">
        <v>5974</v>
      </c>
      <c r="AH447" s="3" t="s">
        <v>141</v>
      </c>
      <c r="AI447" s="3" t="s">
        <v>143</v>
      </c>
      <c r="AJ447" s="3" t="s">
        <v>143</v>
      </c>
      <c r="AK447" s="3" t="s">
        <v>142</v>
      </c>
      <c r="AL447" s="3" t="s">
        <v>143</v>
      </c>
      <c r="AM447" s="3" t="s">
        <v>10406</v>
      </c>
      <c r="AN447" s="3" t="s">
        <v>143</v>
      </c>
      <c r="AO447" s="3" t="s">
        <v>2196</v>
      </c>
      <c r="AP447" s="3" t="s">
        <v>2197</v>
      </c>
      <c r="AQ447" s="3" t="s">
        <v>2741</v>
      </c>
      <c r="AR447" s="3" t="s">
        <v>230</v>
      </c>
      <c r="AS447" s="3" t="s">
        <v>231</v>
      </c>
      <c r="AT447" s="3" t="s">
        <v>2199</v>
      </c>
      <c r="AU447" s="3" t="s">
        <v>2200</v>
      </c>
      <c r="AV447" s="3" t="s">
        <v>631</v>
      </c>
      <c r="AW447" s="3" t="s">
        <v>632</v>
      </c>
      <c r="AX447" s="3" t="s">
        <v>1068</v>
      </c>
      <c r="AY447" s="3" t="s">
        <v>148</v>
      </c>
      <c r="AZ447" s="3" t="s">
        <v>139</v>
      </c>
      <c r="BA447" s="3" t="s">
        <v>149</v>
      </c>
      <c r="BB447" s="3" t="s">
        <v>634</v>
      </c>
      <c r="BC447" s="3" t="s">
        <v>156</v>
      </c>
      <c r="BD447" s="3" t="s">
        <v>157</v>
      </c>
      <c r="BE447" s="3" t="s">
        <v>303</v>
      </c>
      <c r="BF447" s="3" t="s">
        <v>10407</v>
      </c>
      <c r="BG447" s="3" t="s">
        <v>5272</v>
      </c>
      <c r="BH447" s="3" t="s">
        <v>143</v>
      </c>
      <c r="BI447" s="3" t="s">
        <v>143</v>
      </c>
      <c r="BJ447" s="3" t="s">
        <v>143</v>
      </c>
      <c r="BK447" s="3" t="s">
        <v>136</v>
      </c>
      <c r="BL447" s="3" t="s">
        <v>143</v>
      </c>
      <c r="BM447" s="3" t="s">
        <v>160</v>
      </c>
      <c r="BN447" s="3" t="s">
        <v>143</v>
      </c>
      <c r="BO447" s="3" t="s">
        <v>143</v>
      </c>
      <c r="BP447" s="3" t="s">
        <v>143</v>
      </c>
      <c r="BQ447" s="3" t="s">
        <v>10408</v>
      </c>
      <c r="BR447" s="3" t="s">
        <v>5352</v>
      </c>
      <c r="BS447" s="3" t="s">
        <v>162</v>
      </c>
      <c r="BT447" s="3" t="s">
        <v>10406</v>
      </c>
      <c r="BU447" s="3" t="s">
        <v>10406</v>
      </c>
      <c r="BV447" s="3" t="s">
        <v>135</v>
      </c>
      <c r="BW447" s="3" t="s">
        <v>135</v>
      </c>
      <c r="BX447" s="3" t="s">
        <v>135</v>
      </c>
      <c r="BY447" s="3" t="s">
        <v>148</v>
      </c>
      <c r="BZ447" s="3" t="s">
        <v>4225</v>
      </c>
      <c r="CA447" s="3" t="s">
        <v>174</v>
      </c>
      <c r="CB447" s="3" t="s">
        <v>143</v>
      </c>
      <c r="CC447" s="3" t="s">
        <v>143</v>
      </c>
      <c r="CD447" s="3" t="s">
        <v>143</v>
      </c>
      <c r="CE447" s="3" t="s">
        <v>143</v>
      </c>
      <c r="CF447" s="3" t="s">
        <v>2261</v>
      </c>
      <c r="CG447" s="3" t="s">
        <v>143</v>
      </c>
      <c r="CH447" s="3" t="s">
        <v>143</v>
      </c>
      <c r="CI447" s="3" t="s">
        <v>143</v>
      </c>
      <c r="CJ447" s="3" t="s">
        <v>5272</v>
      </c>
      <c r="CK447" s="3" t="s">
        <v>143</v>
      </c>
      <c r="CL447" s="3" t="s">
        <v>143</v>
      </c>
      <c r="CM447" s="3" t="s">
        <v>143</v>
      </c>
      <c r="CN447" s="3" t="s">
        <v>143</v>
      </c>
      <c r="CO447" s="3" t="s">
        <v>7298</v>
      </c>
      <c r="CP447" s="3" t="s">
        <v>143</v>
      </c>
      <c r="CQ447" s="3" t="s">
        <v>143</v>
      </c>
      <c r="CR447" s="3" t="s">
        <v>143</v>
      </c>
      <c r="CS447" s="3" t="s">
        <v>1</v>
      </c>
      <c r="CT447" s="3" t="s">
        <v>143</v>
      </c>
      <c r="CU447" s="3" t="s">
        <v>1</v>
      </c>
      <c r="CV447" s="3" t="s">
        <v>1985</v>
      </c>
      <c r="CW447" s="3" t="s">
        <v>143</v>
      </c>
      <c r="CX447" s="3" t="s">
        <v>258</v>
      </c>
      <c r="CY447" s="3" t="s">
        <v>166</v>
      </c>
      <c r="CZ447" s="3" t="s">
        <v>136</v>
      </c>
      <c r="DA447" s="3" t="s">
        <v>2007</v>
      </c>
      <c r="DB447" s="3" t="s">
        <v>10311</v>
      </c>
      <c r="DC447" s="3" t="s">
        <v>143</v>
      </c>
      <c r="DD447" s="3" t="s">
        <v>364</v>
      </c>
      <c r="DE447" s="3" t="s">
        <v>5776</v>
      </c>
      <c r="DF447" s="3" t="s">
        <v>5776</v>
      </c>
      <c r="DG447" s="3" t="s">
        <v>143</v>
      </c>
      <c r="DH447" s="3" t="s">
        <v>7299</v>
      </c>
      <c r="DI447" s="3" t="s">
        <v>143</v>
      </c>
      <c r="DL447" s="3"/>
    </row>
    <row r="448" spans="1:116" hidden="1" x14ac:dyDescent="0.2">
      <c r="A448" s="73">
        <v>45444</v>
      </c>
      <c r="B448" s="3" t="s">
        <v>6281</v>
      </c>
      <c r="C448" s="98">
        <v>139604</v>
      </c>
      <c r="D448" s="6" t="s">
        <v>6281</v>
      </c>
      <c r="E448" s="3" t="s">
        <v>364</v>
      </c>
      <c r="F448" s="7">
        <v>45449</v>
      </c>
      <c r="G448" s="3" t="s">
        <v>165</v>
      </c>
      <c r="H448" s="3" t="s">
        <v>166</v>
      </c>
      <c r="I448" s="8">
        <f t="shared" si="44"/>
        <v>480</v>
      </c>
      <c r="J448" s="4">
        <v>480</v>
      </c>
      <c r="K448" s="71">
        <f t="shared" si="36"/>
        <v>2.233273825891181E-2</v>
      </c>
      <c r="L448" s="3" t="s">
        <v>167</v>
      </c>
      <c r="M448" s="3" t="s">
        <v>317</v>
      </c>
      <c r="N448" s="3" t="s">
        <v>1070</v>
      </c>
      <c r="O448" s="3" t="s">
        <v>10229</v>
      </c>
      <c r="P448" s="6" t="s">
        <v>10409</v>
      </c>
      <c r="Q448" s="3" t="s">
        <v>530</v>
      </c>
      <c r="R448" s="3" t="s">
        <v>10410</v>
      </c>
      <c r="S448" s="3" t="s">
        <v>10411</v>
      </c>
      <c r="T448" s="3" t="s">
        <v>135</v>
      </c>
      <c r="U448" s="3" t="s">
        <v>135</v>
      </c>
      <c r="V448" s="3" t="s">
        <v>136</v>
      </c>
      <c r="W448" s="3" t="s">
        <v>137</v>
      </c>
      <c r="X448" s="3" t="s">
        <v>957</v>
      </c>
      <c r="Y448" s="3" t="s">
        <v>10412</v>
      </c>
      <c r="Z448" s="3" t="s">
        <v>10413</v>
      </c>
      <c r="AA448" s="3" t="s">
        <v>139</v>
      </c>
      <c r="AB448" s="3" t="s">
        <v>140</v>
      </c>
      <c r="AC448" s="3" t="s">
        <v>5272</v>
      </c>
      <c r="AD448" s="3" t="s">
        <v>143</v>
      </c>
      <c r="AE448" s="3" t="s">
        <v>5272</v>
      </c>
      <c r="AF448" s="3" t="s">
        <v>10414</v>
      </c>
      <c r="AG448" s="3" t="s">
        <v>235</v>
      </c>
      <c r="AH448" s="3" t="s">
        <v>141</v>
      </c>
      <c r="AI448" s="3" t="s">
        <v>143</v>
      </c>
      <c r="AJ448" s="3" t="s">
        <v>143</v>
      </c>
      <c r="AK448" s="3" t="s">
        <v>142</v>
      </c>
      <c r="AL448" s="3" t="s">
        <v>143</v>
      </c>
      <c r="AM448" s="3" t="s">
        <v>7390</v>
      </c>
      <c r="AN448" s="3" t="s">
        <v>143</v>
      </c>
      <c r="AO448" s="3" t="s">
        <v>7843</v>
      </c>
      <c r="AP448" s="3" t="s">
        <v>534</v>
      </c>
      <c r="AQ448" s="3" t="s">
        <v>309</v>
      </c>
      <c r="AR448" s="3" t="s">
        <v>148</v>
      </c>
      <c r="AS448" s="3" t="s">
        <v>139</v>
      </c>
      <c r="AT448" s="3" t="s">
        <v>950</v>
      </c>
      <c r="AU448" s="3" t="s">
        <v>2261</v>
      </c>
      <c r="AV448" s="3" t="s">
        <v>1079</v>
      </c>
      <c r="AW448" s="3" t="s">
        <v>1080</v>
      </c>
      <c r="AX448" s="3" t="s">
        <v>1081</v>
      </c>
      <c r="AY448" s="3" t="s">
        <v>148</v>
      </c>
      <c r="AZ448" s="3" t="s">
        <v>139</v>
      </c>
      <c r="BA448" s="3" t="s">
        <v>148</v>
      </c>
      <c r="BB448" s="3" t="s">
        <v>143</v>
      </c>
      <c r="BC448" s="3" t="s">
        <v>156</v>
      </c>
      <c r="BD448" s="3" t="s">
        <v>157</v>
      </c>
      <c r="BE448" s="3" t="s">
        <v>303</v>
      </c>
      <c r="BF448" s="3" t="s">
        <v>10415</v>
      </c>
      <c r="BG448" s="3" t="s">
        <v>5272</v>
      </c>
      <c r="BH448" s="3" t="s">
        <v>143</v>
      </c>
      <c r="BI448" s="3" t="s">
        <v>143</v>
      </c>
      <c r="BJ448" s="3" t="s">
        <v>143</v>
      </c>
      <c r="BK448" s="3" t="s">
        <v>183</v>
      </c>
      <c r="BL448" s="3" t="s">
        <v>143</v>
      </c>
      <c r="BM448" s="3" t="s">
        <v>160</v>
      </c>
      <c r="BN448" s="3" t="s">
        <v>143</v>
      </c>
      <c r="BO448" s="3" t="s">
        <v>143</v>
      </c>
      <c r="BP448" s="3" t="s">
        <v>143</v>
      </c>
      <c r="BQ448" s="3" t="s">
        <v>10416</v>
      </c>
      <c r="BR448" s="3" t="s">
        <v>5352</v>
      </c>
      <c r="BS448" s="3" t="s">
        <v>162</v>
      </c>
      <c r="BT448" s="3" t="s">
        <v>7390</v>
      </c>
      <c r="BU448" s="3" t="s">
        <v>7390</v>
      </c>
      <c r="BV448" s="3" t="s">
        <v>135</v>
      </c>
      <c r="BW448" s="3" t="s">
        <v>135</v>
      </c>
      <c r="BX448" s="3" t="s">
        <v>135</v>
      </c>
      <c r="BY448" s="3" t="s">
        <v>148</v>
      </c>
      <c r="BZ448" s="3" t="s">
        <v>10417</v>
      </c>
      <c r="CA448" s="3" t="s">
        <v>174</v>
      </c>
      <c r="CB448" s="3" t="s">
        <v>143</v>
      </c>
      <c r="CC448" s="3" t="s">
        <v>143</v>
      </c>
      <c r="CD448" s="3" t="s">
        <v>143</v>
      </c>
      <c r="CE448" s="3" t="s">
        <v>143</v>
      </c>
      <c r="CF448" s="3" t="s">
        <v>2261</v>
      </c>
      <c r="CG448" s="3" t="s">
        <v>143</v>
      </c>
      <c r="CH448" s="3" t="s">
        <v>143</v>
      </c>
      <c r="CI448" s="3" t="s">
        <v>143</v>
      </c>
      <c r="CJ448" s="3" t="s">
        <v>5272</v>
      </c>
      <c r="CK448" s="3" t="s">
        <v>143</v>
      </c>
      <c r="CL448" s="3" t="s">
        <v>143</v>
      </c>
      <c r="CM448" s="3" t="s">
        <v>143</v>
      </c>
      <c r="CN448" s="3" t="s">
        <v>143</v>
      </c>
      <c r="CO448" s="3" t="s">
        <v>143</v>
      </c>
      <c r="CP448" s="3" t="s">
        <v>143</v>
      </c>
      <c r="CQ448" s="3" t="s">
        <v>143</v>
      </c>
      <c r="CR448" s="3" t="s">
        <v>143</v>
      </c>
      <c r="CS448" s="3" t="s">
        <v>1</v>
      </c>
      <c r="CT448" s="3" t="s">
        <v>143</v>
      </c>
      <c r="CU448" s="3" t="s">
        <v>1</v>
      </c>
      <c r="CV448" s="3" t="s">
        <v>1985</v>
      </c>
      <c r="CW448" s="3" t="s">
        <v>143</v>
      </c>
      <c r="CX448" s="3" t="s">
        <v>167</v>
      </c>
      <c r="CY448" s="3" t="s">
        <v>166</v>
      </c>
      <c r="CZ448" s="3" t="s">
        <v>183</v>
      </c>
      <c r="DA448" s="3" t="s">
        <v>1989</v>
      </c>
      <c r="DB448" s="3" t="s">
        <v>143</v>
      </c>
      <c r="DC448" s="3" t="s">
        <v>143</v>
      </c>
      <c r="DD448" s="3" t="s">
        <v>364</v>
      </c>
      <c r="DE448" s="3" t="s">
        <v>5776</v>
      </c>
      <c r="DF448" s="3" t="s">
        <v>5776</v>
      </c>
      <c r="DG448" s="3" t="s">
        <v>143</v>
      </c>
      <c r="DH448" s="3" t="s">
        <v>143</v>
      </c>
      <c r="DI448" s="3" t="s">
        <v>143</v>
      </c>
      <c r="DL448" s="3"/>
    </row>
    <row r="449" spans="1:116" hidden="1" x14ac:dyDescent="0.2">
      <c r="A449" s="73">
        <v>45444</v>
      </c>
      <c r="B449" s="3" t="s">
        <v>11</v>
      </c>
      <c r="C449" s="98">
        <v>139698</v>
      </c>
      <c r="D449" s="6" t="s">
        <v>10399</v>
      </c>
      <c r="E449" s="3" t="s">
        <v>5129</v>
      </c>
      <c r="F449" s="7">
        <v>45449</v>
      </c>
      <c r="G449" s="3" t="s">
        <v>165</v>
      </c>
      <c r="H449" s="3" t="s">
        <v>166</v>
      </c>
      <c r="I449" s="4">
        <v>114</v>
      </c>
      <c r="J449" s="4">
        <v>195</v>
      </c>
      <c r="K449" s="71">
        <f t="shared" si="36"/>
        <v>5.3040253364915546E-3</v>
      </c>
      <c r="L449" s="3" t="s">
        <v>258</v>
      </c>
      <c r="M449" s="3" t="s">
        <v>317</v>
      </c>
      <c r="N449" s="3" t="s">
        <v>1056</v>
      </c>
      <c r="O449" s="3" t="s">
        <v>2695</v>
      </c>
      <c r="P449" s="6" t="s">
        <v>1810</v>
      </c>
      <c r="Q449" s="3" t="s">
        <v>170</v>
      </c>
      <c r="R449" s="3" t="s">
        <v>10418</v>
      </c>
      <c r="S449" s="3" t="s">
        <v>3463</v>
      </c>
      <c r="T449" s="3" t="s">
        <v>135</v>
      </c>
      <c r="U449" s="3" t="s">
        <v>135</v>
      </c>
      <c r="V449" s="3" t="s">
        <v>136</v>
      </c>
      <c r="W449" s="3" t="s">
        <v>137</v>
      </c>
      <c r="X449" s="3" t="s">
        <v>957</v>
      </c>
      <c r="Y449" s="3" t="s">
        <v>10419</v>
      </c>
      <c r="Z449" s="3" t="s">
        <v>10420</v>
      </c>
      <c r="AA449" s="3" t="s">
        <v>139</v>
      </c>
      <c r="AB449" s="3" t="s">
        <v>323</v>
      </c>
      <c r="AC449" s="3" t="s">
        <v>5272</v>
      </c>
      <c r="AD449" s="3" t="s">
        <v>143</v>
      </c>
      <c r="AE449" s="3" t="s">
        <v>10421</v>
      </c>
      <c r="AF449" s="3" t="s">
        <v>10273</v>
      </c>
      <c r="AG449" s="3" t="s">
        <v>235</v>
      </c>
      <c r="AH449" s="3" t="s">
        <v>141</v>
      </c>
      <c r="AI449" s="3" t="s">
        <v>143</v>
      </c>
      <c r="AJ449" s="3" t="s">
        <v>10421</v>
      </c>
      <c r="AK449" s="3" t="s">
        <v>142</v>
      </c>
      <c r="AL449" s="3" t="s">
        <v>143</v>
      </c>
      <c r="AM449" s="3" t="s">
        <v>10047</v>
      </c>
      <c r="AN449" s="3" t="s">
        <v>174</v>
      </c>
      <c r="AO449" s="3" t="s">
        <v>2699</v>
      </c>
      <c r="AP449" s="3" t="s">
        <v>2700</v>
      </c>
      <c r="AQ449" s="3" t="s">
        <v>2701</v>
      </c>
      <c r="AR449" s="3" t="s">
        <v>353</v>
      </c>
      <c r="AS449" s="3" t="s">
        <v>231</v>
      </c>
      <c r="AT449" s="3" t="s">
        <v>2702</v>
      </c>
      <c r="AU449" s="3" t="s">
        <v>2703</v>
      </c>
      <c r="AV449" s="3" t="s">
        <v>145</v>
      </c>
      <c r="AW449" s="3" t="s">
        <v>146</v>
      </c>
      <c r="AX449" s="3" t="s">
        <v>1060</v>
      </c>
      <c r="AY449" s="3" t="s">
        <v>148</v>
      </c>
      <c r="AZ449" s="3" t="s">
        <v>139</v>
      </c>
      <c r="BA449" s="3" t="s">
        <v>149</v>
      </c>
      <c r="BB449" s="3" t="s">
        <v>150</v>
      </c>
      <c r="BC449" s="3" t="s">
        <v>156</v>
      </c>
      <c r="BD449" s="3" t="s">
        <v>157</v>
      </c>
      <c r="BE449" s="3" t="s">
        <v>303</v>
      </c>
      <c r="BF449" s="3" t="s">
        <v>10422</v>
      </c>
      <c r="BG449" s="3" t="s">
        <v>5272</v>
      </c>
      <c r="BH449" s="3" t="s">
        <v>143</v>
      </c>
      <c r="BI449" s="3" t="s">
        <v>10423</v>
      </c>
      <c r="BJ449" s="3" t="s">
        <v>143</v>
      </c>
      <c r="BK449" s="3" t="s">
        <v>136</v>
      </c>
      <c r="BL449" s="3" t="s">
        <v>143</v>
      </c>
      <c r="BM449" s="3" t="s">
        <v>160</v>
      </c>
      <c r="BN449" s="3" t="s">
        <v>160</v>
      </c>
      <c r="BO449" s="3" t="s">
        <v>143</v>
      </c>
      <c r="BP449" s="3" t="s">
        <v>143</v>
      </c>
      <c r="BQ449" s="3" t="s">
        <v>6661</v>
      </c>
      <c r="BR449" s="3" t="s">
        <v>5352</v>
      </c>
      <c r="BS449" s="3" t="s">
        <v>162</v>
      </c>
      <c r="BT449" s="3" t="s">
        <v>10421</v>
      </c>
      <c r="BU449" s="3" t="s">
        <v>10421</v>
      </c>
      <c r="BV449" s="3" t="s">
        <v>135</v>
      </c>
      <c r="BW449" s="3" t="s">
        <v>135</v>
      </c>
      <c r="BX449" s="3" t="s">
        <v>135</v>
      </c>
      <c r="BY449" s="3" t="s">
        <v>148</v>
      </c>
      <c r="BZ449" s="3" t="s">
        <v>360</v>
      </c>
      <c r="CA449" s="3" t="s">
        <v>174</v>
      </c>
      <c r="CB449" s="3" t="s">
        <v>143</v>
      </c>
      <c r="CC449" s="3" t="s">
        <v>143</v>
      </c>
      <c r="CD449" s="3" t="s">
        <v>143</v>
      </c>
      <c r="CE449" s="3" t="s">
        <v>143</v>
      </c>
      <c r="CF449" s="3" t="s">
        <v>2261</v>
      </c>
      <c r="CG449" s="3" t="s">
        <v>2261</v>
      </c>
      <c r="CH449" s="3" t="s">
        <v>143</v>
      </c>
      <c r="CI449" s="3" t="s">
        <v>143</v>
      </c>
      <c r="CJ449" s="3" t="s">
        <v>5272</v>
      </c>
      <c r="CK449" s="3" t="s">
        <v>143</v>
      </c>
      <c r="CL449" s="3" t="s">
        <v>143</v>
      </c>
      <c r="CM449" s="3" t="s">
        <v>143</v>
      </c>
      <c r="CN449" s="3" t="s">
        <v>143</v>
      </c>
      <c r="CO449" s="3" t="s">
        <v>6206</v>
      </c>
      <c r="CP449" s="3" t="s">
        <v>143</v>
      </c>
      <c r="CQ449" s="3" t="s">
        <v>143</v>
      </c>
      <c r="CR449" s="3" t="s">
        <v>143</v>
      </c>
      <c r="CS449" s="3" t="s">
        <v>1</v>
      </c>
      <c r="CT449" s="3" t="s">
        <v>143</v>
      </c>
      <c r="CU449" s="3" t="s">
        <v>1</v>
      </c>
      <c r="CV449" s="3" t="s">
        <v>1985</v>
      </c>
      <c r="CW449" s="3" t="s">
        <v>1985</v>
      </c>
      <c r="CX449" s="3" t="s">
        <v>258</v>
      </c>
      <c r="CY449" s="3" t="s">
        <v>166</v>
      </c>
      <c r="CZ449" s="3" t="s">
        <v>136</v>
      </c>
      <c r="DA449" s="3" t="s">
        <v>1986</v>
      </c>
      <c r="DB449" s="3" t="s">
        <v>10311</v>
      </c>
      <c r="DC449" s="3" t="s">
        <v>143</v>
      </c>
      <c r="DD449" s="3" t="s">
        <v>5129</v>
      </c>
      <c r="DE449" s="3" t="s">
        <v>5776</v>
      </c>
      <c r="DF449" s="3" t="s">
        <v>5776</v>
      </c>
      <c r="DG449" s="3" t="s">
        <v>143</v>
      </c>
      <c r="DH449" s="3" t="s">
        <v>7211</v>
      </c>
      <c r="DI449" s="3" t="s">
        <v>143</v>
      </c>
      <c r="DL449" s="3"/>
    </row>
    <row r="450" spans="1:116" ht="25.5" hidden="1" x14ac:dyDescent="0.2">
      <c r="A450" s="73">
        <v>45444</v>
      </c>
      <c r="B450" s="3" t="s">
        <v>6281</v>
      </c>
      <c r="C450" s="98">
        <v>139840</v>
      </c>
      <c r="D450" s="6" t="s">
        <v>10424</v>
      </c>
      <c r="E450" s="3" t="s">
        <v>364</v>
      </c>
      <c r="F450" s="7">
        <v>45449</v>
      </c>
      <c r="G450" s="3" t="s">
        <v>126</v>
      </c>
      <c r="H450" s="3" t="s">
        <v>166</v>
      </c>
      <c r="I450" s="8">
        <f>J450</f>
        <v>75</v>
      </c>
      <c r="J450" s="4">
        <v>75</v>
      </c>
      <c r="K450" s="71">
        <f t="shared" si="36"/>
        <v>3.48949035295497E-3</v>
      </c>
      <c r="L450" s="3" t="s">
        <v>167</v>
      </c>
      <c r="M450" s="3" t="s">
        <v>317</v>
      </c>
      <c r="N450" s="3" t="s">
        <v>1065</v>
      </c>
      <c r="O450" s="3" t="s">
        <v>2326</v>
      </c>
      <c r="P450" s="6" t="s">
        <v>10425</v>
      </c>
      <c r="Q450" s="3" t="s">
        <v>170</v>
      </c>
      <c r="R450" s="3" t="s">
        <v>10426</v>
      </c>
      <c r="S450" s="3" t="s">
        <v>3861</v>
      </c>
      <c r="T450" s="3" t="s">
        <v>135</v>
      </c>
      <c r="U450" s="3" t="s">
        <v>135</v>
      </c>
      <c r="V450" s="3" t="s">
        <v>136</v>
      </c>
      <c r="W450" s="3" t="s">
        <v>137</v>
      </c>
      <c r="X450" s="3" t="s">
        <v>957</v>
      </c>
      <c r="Y450" s="3" t="s">
        <v>10427</v>
      </c>
      <c r="Z450" s="3" t="s">
        <v>10428</v>
      </c>
      <c r="AA450" s="3" t="s">
        <v>139</v>
      </c>
      <c r="AB450" s="3" t="s">
        <v>323</v>
      </c>
      <c r="AC450" s="3" t="s">
        <v>5272</v>
      </c>
      <c r="AD450" s="3" t="s">
        <v>143</v>
      </c>
      <c r="AE450" s="3" t="s">
        <v>5272</v>
      </c>
      <c r="AF450" s="3" t="s">
        <v>10273</v>
      </c>
      <c r="AG450" s="3" t="s">
        <v>5974</v>
      </c>
      <c r="AH450" s="3" t="s">
        <v>141</v>
      </c>
      <c r="AI450" s="3" t="s">
        <v>143</v>
      </c>
      <c r="AJ450" s="3" t="s">
        <v>143</v>
      </c>
      <c r="AK450" s="3" t="s">
        <v>142</v>
      </c>
      <c r="AL450" s="3" t="s">
        <v>143</v>
      </c>
      <c r="AM450" s="3" t="s">
        <v>10429</v>
      </c>
      <c r="AN450" s="3" t="s">
        <v>143</v>
      </c>
      <c r="AO450" s="3" t="s">
        <v>2330</v>
      </c>
      <c r="AP450" s="3" t="s">
        <v>699</v>
      </c>
      <c r="AQ450" s="3" t="s">
        <v>2331</v>
      </c>
      <c r="AR450" s="3" t="s">
        <v>178</v>
      </c>
      <c r="AS450" s="3" t="s">
        <v>179</v>
      </c>
      <c r="AT450" s="3" t="s">
        <v>211</v>
      </c>
      <c r="AU450" s="3" t="s">
        <v>2332</v>
      </c>
      <c r="AV450" s="3" t="s">
        <v>631</v>
      </c>
      <c r="AW450" s="3" t="s">
        <v>632</v>
      </c>
      <c r="AX450" s="3" t="s">
        <v>1068</v>
      </c>
      <c r="AY450" s="3" t="s">
        <v>148</v>
      </c>
      <c r="AZ450" s="3" t="s">
        <v>139</v>
      </c>
      <c r="BA450" s="3" t="s">
        <v>149</v>
      </c>
      <c r="BB450" s="3" t="s">
        <v>634</v>
      </c>
      <c r="BC450" s="3" t="s">
        <v>156</v>
      </c>
      <c r="BD450" s="3" t="s">
        <v>157</v>
      </c>
      <c r="BE450" s="3" t="s">
        <v>303</v>
      </c>
      <c r="BF450" s="3" t="s">
        <v>10430</v>
      </c>
      <c r="BG450" s="3" t="s">
        <v>5272</v>
      </c>
      <c r="BH450" s="3" t="s">
        <v>143</v>
      </c>
      <c r="BI450" s="3" t="s">
        <v>143</v>
      </c>
      <c r="BJ450" s="3" t="s">
        <v>143</v>
      </c>
      <c r="BK450" s="3" t="s">
        <v>183</v>
      </c>
      <c r="BL450" s="3" t="s">
        <v>143</v>
      </c>
      <c r="BM450" s="3" t="s">
        <v>160</v>
      </c>
      <c r="BN450" s="3" t="s">
        <v>143</v>
      </c>
      <c r="BO450" s="3" t="s">
        <v>143</v>
      </c>
      <c r="BP450" s="3" t="s">
        <v>143</v>
      </c>
      <c r="BQ450" s="3" t="s">
        <v>10431</v>
      </c>
      <c r="BR450" s="3" t="s">
        <v>5352</v>
      </c>
      <c r="BS450" s="3" t="s">
        <v>162</v>
      </c>
      <c r="BT450" s="3" t="s">
        <v>10429</v>
      </c>
      <c r="BU450" s="3" t="s">
        <v>10429</v>
      </c>
      <c r="BV450" s="3" t="s">
        <v>135</v>
      </c>
      <c r="BW450" s="3" t="s">
        <v>135</v>
      </c>
      <c r="BX450" s="3" t="s">
        <v>135</v>
      </c>
      <c r="BY450" s="3" t="s">
        <v>148</v>
      </c>
      <c r="BZ450" s="3" t="s">
        <v>10432</v>
      </c>
      <c r="CA450" s="3" t="s">
        <v>174</v>
      </c>
      <c r="CB450" s="3" t="s">
        <v>143</v>
      </c>
      <c r="CC450" s="3" t="s">
        <v>143</v>
      </c>
      <c r="CD450" s="3" t="s">
        <v>143</v>
      </c>
      <c r="CE450" s="3" t="s">
        <v>143</v>
      </c>
      <c r="CF450" s="3" t="s">
        <v>2261</v>
      </c>
      <c r="CG450" s="3" t="s">
        <v>143</v>
      </c>
      <c r="CH450" s="3" t="s">
        <v>143</v>
      </c>
      <c r="CI450" s="3" t="s">
        <v>143</v>
      </c>
      <c r="CJ450" s="3" t="s">
        <v>5272</v>
      </c>
      <c r="CK450" s="3" t="s">
        <v>143</v>
      </c>
      <c r="CL450" s="3" t="s">
        <v>143</v>
      </c>
      <c r="CM450" s="3" t="s">
        <v>143</v>
      </c>
      <c r="CN450" s="3" t="s">
        <v>143</v>
      </c>
      <c r="CO450" s="3" t="s">
        <v>143</v>
      </c>
      <c r="CP450" s="3" t="s">
        <v>143</v>
      </c>
      <c r="CQ450" s="3" t="s">
        <v>143</v>
      </c>
      <c r="CR450" s="3" t="s">
        <v>143</v>
      </c>
      <c r="CS450" s="3" t="s">
        <v>1</v>
      </c>
      <c r="CT450" s="3" t="s">
        <v>143</v>
      </c>
      <c r="CU450" s="3" t="s">
        <v>1</v>
      </c>
      <c r="CV450" s="3" t="s">
        <v>1985</v>
      </c>
      <c r="CW450" s="3" t="s">
        <v>143</v>
      </c>
      <c r="CX450" s="3" t="s">
        <v>167</v>
      </c>
      <c r="CY450" s="3" t="s">
        <v>166</v>
      </c>
      <c r="CZ450" s="3" t="s">
        <v>183</v>
      </c>
      <c r="DA450" s="3" t="s">
        <v>1989</v>
      </c>
      <c r="DB450" s="3" t="s">
        <v>9680</v>
      </c>
      <c r="DC450" s="3" t="s">
        <v>143</v>
      </c>
      <c r="DD450" s="3" t="s">
        <v>364</v>
      </c>
      <c r="DE450" s="3" t="s">
        <v>5776</v>
      </c>
      <c r="DF450" s="3" t="s">
        <v>5776</v>
      </c>
      <c r="DG450" s="3" t="s">
        <v>143</v>
      </c>
      <c r="DH450" s="3" t="s">
        <v>143</v>
      </c>
      <c r="DI450" s="3" t="s">
        <v>143</v>
      </c>
      <c r="DL450" s="3"/>
    </row>
    <row r="451" spans="1:116" hidden="1" x14ac:dyDescent="0.2">
      <c r="A451" s="73">
        <v>45444</v>
      </c>
      <c r="B451" s="3" t="s">
        <v>15606</v>
      </c>
      <c r="C451" s="5">
        <v>139843</v>
      </c>
      <c r="D451" s="6" t="s">
        <v>10433</v>
      </c>
      <c r="E451" s="3" t="s">
        <v>164</v>
      </c>
      <c r="F451" s="7">
        <v>45449</v>
      </c>
      <c r="G451" s="3" t="s">
        <v>165</v>
      </c>
      <c r="H451" s="3" t="s">
        <v>166</v>
      </c>
      <c r="I451" s="4">
        <v>180</v>
      </c>
      <c r="J451" s="4">
        <v>180</v>
      </c>
      <c r="K451" s="71">
        <f t="shared" si="36"/>
        <v>8.3747768470919283E-3</v>
      </c>
      <c r="L451" s="3" t="s">
        <v>316</v>
      </c>
      <c r="M451" s="3" t="s">
        <v>317</v>
      </c>
      <c r="N451" s="3" t="s">
        <v>1070</v>
      </c>
      <c r="O451" s="3" t="s">
        <v>2009</v>
      </c>
      <c r="P451" s="6" t="s">
        <v>7983</v>
      </c>
      <c r="Q451" s="3" t="s">
        <v>170</v>
      </c>
      <c r="R451" s="3" t="s">
        <v>10434</v>
      </c>
      <c r="S451" s="3" t="s">
        <v>10435</v>
      </c>
      <c r="T451" s="3" t="s">
        <v>135</v>
      </c>
      <c r="U451" s="3" t="s">
        <v>135</v>
      </c>
      <c r="V451" s="3" t="s">
        <v>136</v>
      </c>
      <c r="W451" s="3" t="s">
        <v>137</v>
      </c>
      <c r="X451" s="3" t="s">
        <v>322</v>
      </c>
      <c r="Y451" s="3" t="s">
        <v>10436</v>
      </c>
      <c r="Z451" s="3" t="s">
        <v>10437</v>
      </c>
      <c r="AA451" s="3" t="s">
        <v>139</v>
      </c>
      <c r="AB451" s="3" t="s">
        <v>323</v>
      </c>
      <c r="AC451" s="3" t="s">
        <v>5272</v>
      </c>
      <c r="AD451" s="3" t="s">
        <v>143</v>
      </c>
      <c r="AE451" s="3" t="s">
        <v>6599</v>
      </c>
      <c r="AF451" s="3" t="s">
        <v>143</v>
      </c>
      <c r="AG451" s="3" t="s">
        <v>235</v>
      </c>
      <c r="AH451" s="3" t="s">
        <v>141</v>
      </c>
      <c r="AI451" s="3" t="s">
        <v>143</v>
      </c>
      <c r="AJ451" s="3" t="s">
        <v>6599</v>
      </c>
      <c r="AK451" s="3" t="s">
        <v>207</v>
      </c>
      <c r="AL451" s="3" t="s">
        <v>143</v>
      </c>
      <c r="AM451" s="3" t="s">
        <v>6599</v>
      </c>
      <c r="AN451" s="3" t="s">
        <v>174</v>
      </c>
      <c r="AO451" s="3" t="s">
        <v>2013</v>
      </c>
      <c r="AP451" s="3" t="s">
        <v>2014</v>
      </c>
      <c r="AQ451" s="3" t="s">
        <v>2015</v>
      </c>
      <c r="AR451" s="3" t="s">
        <v>250</v>
      </c>
      <c r="AS451" s="3" t="s">
        <v>179</v>
      </c>
      <c r="AT451" s="3" t="s">
        <v>251</v>
      </c>
      <c r="AU451" s="3" t="s">
        <v>2016</v>
      </c>
      <c r="AV451" s="3" t="s">
        <v>1079</v>
      </c>
      <c r="AW451" s="3" t="s">
        <v>1080</v>
      </c>
      <c r="AX451" s="3" t="s">
        <v>1081</v>
      </c>
      <c r="AY451" s="3" t="s">
        <v>148</v>
      </c>
      <c r="AZ451" s="3" t="s">
        <v>139</v>
      </c>
      <c r="BA451" s="3" t="s">
        <v>148</v>
      </c>
      <c r="BB451" s="3" t="s">
        <v>150</v>
      </c>
      <c r="BC451" s="3" t="s">
        <v>156</v>
      </c>
      <c r="BD451" s="3" t="s">
        <v>157</v>
      </c>
      <c r="BE451" s="3" t="s">
        <v>303</v>
      </c>
      <c r="BF451" s="3" t="s">
        <v>10437</v>
      </c>
      <c r="BG451" s="3" t="s">
        <v>5272</v>
      </c>
      <c r="BH451" s="3" t="s">
        <v>170</v>
      </c>
      <c r="BI451" s="3" t="s">
        <v>143</v>
      </c>
      <c r="BJ451" s="3" t="s">
        <v>143</v>
      </c>
      <c r="BK451" s="3" t="s">
        <v>136</v>
      </c>
      <c r="BL451" s="3" t="s">
        <v>143</v>
      </c>
      <c r="BM451" s="3" t="s">
        <v>160</v>
      </c>
      <c r="BN451" s="3" t="s">
        <v>160</v>
      </c>
      <c r="BO451" s="3" t="s">
        <v>143</v>
      </c>
      <c r="BP451" s="3" t="s">
        <v>143</v>
      </c>
      <c r="BQ451" s="3" t="s">
        <v>10438</v>
      </c>
      <c r="BR451" s="3" t="s">
        <v>5352</v>
      </c>
      <c r="BS451" s="3" t="s">
        <v>162</v>
      </c>
      <c r="BT451" s="3" t="s">
        <v>6599</v>
      </c>
      <c r="BU451" s="3" t="s">
        <v>6599</v>
      </c>
      <c r="BV451" s="3" t="s">
        <v>135</v>
      </c>
      <c r="BW451" s="3" t="s">
        <v>135</v>
      </c>
      <c r="BX451" s="3" t="s">
        <v>135</v>
      </c>
      <c r="BY451" s="3" t="s">
        <v>148</v>
      </c>
      <c r="BZ451" s="3" t="s">
        <v>10439</v>
      </c>
      <c r="CA451" s="3" t="s">
        <v>174</v>
      </c>
      <c r="CB451" s="3" t="s">
        <v>143</v>
      </c>
      <c r="CC451" s="3" t="s">
        <v>143</v>
      </c>
      <c r="CD451" s="3" t="s">
        <v>143</v>
      </c>
      <c r="CE451" s="3" t="s">
        <v>10440</v>
      </c>
      <c r="CF451" s="3" t="s">
        <v>2261</v>
      </c>
      <c r="CG451" s="3" t="s">
        <v>2261</v>
      </c>
      <c r="CH451" s="3" t="s">
        <v>143</v>
      </c>
      <c r="CI451" s="3" t="s">
        <v>143</v>
      </c>
      <c r="CJ451" s="3" t="s">
        <v>5272</v>
      </c>
      <c r="CK451" s="3" t="s">
        <v>143</v>
      </c>
      <c r="CL451" s="3" t="s">
        <v>143</v>
      </c>
      <c r="CM451" s="3" t="s">
        <v>143</v>
      </c>
      <c r="CN451" s="3" t="s">
        <v>143</v>
      </c>
      <c r="CO451" s="3" t="s">
        <v>143</v>
      </c>
      <c r="CP451" s="3" t="s">
        <v>143</v>
      </c>
      <c r="CQ451" s="3" t="s">
        <v>143</v>
      </c>
      <c r="CR451" s="3" t="s">
        <v>143</v>
      </c>
      <c r="CS451" s="3" t="s">
        <v>1</v>
      </c>
      <c r="CT451" s="3" t="s">
        <v>143</v>
      </c>
      <c r="CU451" s="3" t="s">
        <v>1</v>
      </c>
      <c r="CV451" s="3" t="s">
        <v>1985</v>
      </c>
      <c r="CW451" s="3" t="s">
        <v>1985</v>
      </c>
      <c r="CX451" s="3" t="s">
        <v>316</v>
      </c>
      <c r="CY451" s="3" t="s">
        <v>166</v>
      </c>
      <c r="CZ451" s="3" t="s">
        <v>136</v>
      </c>
      <c r="DA451" s="3" t="s">
        <v>1989</v>
      </c>
      <c r="DB451" s="3" t="s">
        <v>143</v>
      </c>
      <c r="DC451" s="3" t="s">
        <v>143</v>
      </c>
      <c r="DD451" s="3" t="s">
        <v>164</v>
      </c>
      <c r="DE451" s="3" t="s">
        <v>5776</v>
      </c>
      <c r="DF451" s="3" t="s">
        <v>5776</v>
      </c>
      <c r="DG451" s="3" t="s">
        <v>143</v>
      </c>
      <c r="DH451" s="3" t="s">
        <v>143</v>
      </c>
      <c r="DI451" s="3" t="s">
        <v>143</v>
      </c>
      <c r="DL451" s="3"/>
    </row>
    <row r="452" spans="1:116" hidden="1" x14ac:dyDescent="0.2">
      <c r="A452" s="73">
        <v>45444</v>
      </c>
      <c r="B452" s="3" t="s">
        <v>15606</v>
      </c>
      <c r="C452" s="5">
        <v>139847</v>
      </c>
      <c r="D452" s="6" t="s">
        <v>10335</v>
      </c>
      <c r="E452" s="3" t="s">
        <v>164</v>
      </c>
      <c r="F452" s="7">
        <v>45449</v>
      </c>
      <c r="G452" s="3" t="s">
        <v>165</v>
      </c>
      <c r="H452" s="3" t="s">
        <v>166</v>
      </c>
      <c r="I452" s="4">
        <v>70</v>
      </c>
      <c r="J452" s="4">
        <v>70</v>
      </c>
      <c r="K452" s="71">
        <f t="shared" ref="K452:K515" si="45">I452/$I$1</f>
        <v>3.2568576627579719E-3</v>
      </c>
      <c r="L452" s="3" t="s">
        <v>316</v>
      </c>
      <c r="M452" s="3" t="s">
        <v>317</v>
      </c>
      <c r="N452" s="3" t="s">
        <v>960</v>
      </c>
      <c r="O452" s="3" t="s">
        <v>318</v>
      </c>
      <c r="P452" s="6" t="s">
        <v>6896</v>
      </c>
      <c r="Q452" s="3" t="s">
        <v>170</v>
      </c>
      <c r="R452" s="3" t="s">
        <v>10441</v>
      </c>
      <c r="S452" s="3" t="s">
        <v>10442</v>
      </c>
      <c r="T452" s="3" t="s">
        <v>135</v>
      </c>
      <c r="U452" s="3" t="s">
        <v>135</v>
      </c>
      <c r="V452" s="3" t="s">
        <v>136</v>
      </c>
      <c r="W452" s="3" t="s">
        <v>137</v>
      </c>
      <c r="X452" s="3" t="s">
        <v>322</v>
      </c>
      <c r="Y452" s="3" t="s">
        <v>10443</v>
      </c>
      <c r="Z452" s="3" t="s">
        <v>10444</v>
      </c>
      <c r="AA452" s="3" t="s">
        <v>139</v>
      </c>
      <c r="AB452" s="3" t="s">
        <v>323</v>
      </c>
      <c r="AC452" s="3" t="s">
        <v>5272</v>
      </c>
      <c r="AD452" s="3" t="s">
        <v>143</v>
      </c>
      <c r="AE452" s="3" t="s">
        <v>8034</v>
      </c>
      <c r="AF452" s="3" t="s">
        <v>143</v>
      </c>
      <c r="AG452" s="3" t="s">
        <v>235</v>
      </c>
      <c r="AH452" s="3" t="s">
        <v>141</v>
      </c>
      <c r="AI452" s="3" t="s">
        <v>143</v>
      </c>
      <c r="AJ452" s="3" t="s">
        <v>8034</v>
      </c>
      <c r="AK452" s="3" t="s">
        <v>207</v>
      </c>
      <c r="AL452" s="3" t="s">
        <v>143</v>
      </c>
      <c r="AM452" s="3" t="s">
        <v>8034</v>
      </c>
      <c r="AN452" s="3" t="s">
        <v>174</v>
      </c>
      <c r="AO452" s="3" t="s">
        <v>324</v>
      </c>
      <c r="AP452" s="3" t="s">
        <v>325</v>
      </c>
      <c r="AQ452" s="3" t="s">
        <v>326</v>
      </c>
      <c r="AR452" s="3" t="s">
        <v>178</v>
      </c>
      <c r="AS452" s="3" t="s">
        <v>179</v>
      </c>
      <c r="AT452" s="3" t="s">
        <v>327</v>
      </c>
      <c r="AU452" s="3" t="s">
        <v>328</v>
      </c>
      <c r="AV452" s="3" t="s">
        <v>145</v>
      </c>
      <c r="AW452" s="3" t="s">
        <v>146</v>
      </c>
      <c r="AX452" s="3" t="s">
        <v>972</v>
      </c>
      <c r="AY452" s="3" t="s">
        <v>148</v>
      </c>
      <c r="AZ452" s="3" t="s">
        <v>139</v>
      </c>
      <c r="BA452" s="3" t="s">
        <v>149</v>
      </c>
      <c r="BB452" s="3" t="s">
        <v>150</v>
      </c>
      <c r="BC452" s="3" t="s">
        <v>156</v>
      </c>
      <c r="BD452" s="3" t="s">
        <v>157</v>
      </c>
      <c r="BE452" s="3" t="s">
        <v>303</v>
      </c>
      <c r="BF452" s="3" t="s">
        <v>10444</v>
      </c>
      <c r="BG452" s="3" t="s">
        <v>5272</v>
      </c>
      <c r="BH452" s="3" t="s">
        <v>170</v>
      </c>
      <c r="BI452" s="3" t="s">
        <v>10445</v>
      </c>
      <c r="BJ452" s="3" t="s">
        <v>143</v>
      </c>
      <c r="BK452" s="3" t="s">
        <v>136</v>
      </c>
      <c r="BL452" s="3" t="s">
        <v>143</v>
      </c>
      <c r="BM452" s="3" t="s">
        <v>160</v>
      </c>
      <c r="BN452" s="3" t="s">
        <v>160</v>
      </c>
      <c r="BO452" s="3" t="s">
        <v>143</v>
      </c>
      <c r="BP452" s="3" t="s">
        <v>143</v>
      </c>
      <c r="BQ452" s="3" t="s">
        <v>3169</v>
      </c>
      <c r="BR452" s="3" t="s">
        <v>5352</v>
      </c>
      <c r="BS452" s="3" t="s">
        <v>162</v>
      </c>
      <c r="BT452" s="3" t="s">
        <v>8034</v>
      </c>
      <c r="BU452" s="3" t="s">
        <v>8034</v>
      </c>
      <c r="BV452" s="3" t="s">
        <v>135</v>
      </c>
      <c r="BW452" s="3" t="s">
        <v>135</v>
      </c>
      <c r="BX452" s="3" t="s">
        <v>135</v>
      </c>
      <c r="BY452" s="3" t="s">
        <v>148</v>
      </c>
      <c r="BZ452" s="3" t="s">
        <v>10050</v>
      </c>
      <c r="CA452" s="3" t="s">
        <v>174</v>
      </c>
      <c r="CB452" s="3" t="s">
        <v>143</v>
      </c>
      <c r="CC452" s="3" t="s">
        <v>143</v>
      </c>
      <c r="CD452" s="3" t="s">
        <v>143</v>
      </c>
      <c r="CE452" s="3" t="s">
        <v>10446</v>
      </c>
      <c r="CF452" s="3" t="s">
        <v>2261</v>
      </c>
      <c r="CG452" s="3" t="s">
        <v>2261</v>
      </c>
      <c r="CH452" s="3" t="s">
        <v>143</v>
      </c>
      <c r="CI452" s="3" t="s">
        <v>143</v>
      </c>
      <c r="CJ452" s="3" t="s">
        <v>5272</v>
      </c>
      <c r="CK452" s="3" t="s">
        <v>143</v>
      </c>
      <c r="CL452" s="3" t="s">
        <v>143</v>
      </c>
      <c r="CM452" s="3" t="s">
        <v>143</v>
      </c>
      <c r="CN452" s="3" t="s">
        <v>143</v>
      </c>
      <c r="CO452" s="3" t="s">
        <v>143</v>
      </c>
      <c r="CP452" s="3" t="s">
        <v>143</v>
      </c>
      <c r="CQ452" s="3" t="s">
        <v>143</v>
      </c>
      <c r="CR452" s="3" t="s">
        <v>143</v>
      </c>
      <c r="CS452" s="3" t="s">
        <v>1</v>
      </c>
      <c r="CT452" s="3" t="s">
        <v>143</v>
      </c>
      <c r="CU452" s="3" t="s">
        <v>1</v>
      </c>
      <c r="CV452" s="3" t="s">
        <v>1985</v>
      </c>
      <c r="CW452" s="3" t="s">
        <v>1985</v>
      </c>
      <c r="CX452" s="3" t="s">
        <v>316</v>
      </c>
      <c r="CY452" s="3" t="s">
        <v>166</v>
      </c>
      <c r="CZ452" s="3" t="s">
        <v>136</v>
      </c>
      <c r="DA452" s="3" t="s">
        <v>1989</v>
      </c>
      <c r="DB452" s="3" t="s">
        <v>143</v>
      </c>
      <c r="DC452" s="3" t="s">
        <v>143</v>
      </c>
      <c r="DD452" s="3" t="s">
        <v>164</v>
      </c>
      <c r="DE452" s="3" t="s">
        <v>5776</v>
      </c>
      <c r="DF452" s="3" t="s">
        <v>5776</v>
      </c>
      <c r="DG452" s="3" t="s">
        <v>143</v>
      </c>
      <c r="DH452" s="3" t="s">
        <v>143</v>
      </c>
      <c r="DI452" s="3" t="s">
        <v>143</v>
      </c>
      <c r="DL452" s="3"/>
    </row>
    <row r="453" spans="1:116" hidden="1" x14ac:dyDescent="0.2">
      <c r="A453" s="73">
        <v>45444</v>
      </c>
      <c r="B453" s="3" t="s">
        <v>7652</v>
      </c>
      <c r="C453" s="5">
        <v>139759</v>
      </c>
      <c r="D453" s="6" t="s">
        <v>10312</v>
      </c>
      <c r="E453" s="3" t="s">
        <v>373</v>
      </c>
      <c r="F453" s="7">
        <v>45450</v>
      </c>
      <c r="G453" s="3" t="s">
        <v>257</v>
      </c>
      <c r="H453" s="3" t="s">
        <v>166</v>
      </c>
      <c r="I453" s="4">
        <v>808.2</v>
      </c>
      <c r="J453" s="4">
        <v>1450</v>
      </c>
      <c r="K453" s="71">
        <f t="shared" si="45"/>
        <v>3.7602748043442762E-2</v>
      </c>
      <c r="L453" s="3" t="s">
        <v>374</v>
      </c>
      <c r="M453" s="3" t="s">
        <v>129</v>
      </c>
      <c r="N453" s="3" t="s">
        <v>1224</v>
      </c>
      <c r="O453" s="3" t="s">
        <v>1876</v>
      </c>
      <c r="P453" s="6" t="s">
        <v>10447</v>
      </c>
      <c r="Q453" s="3" t="s">
        <v>2863</v>
      </c>
      <c r="R453" s="3" t="s">
        <v>10448</v>
      </c>
      <c r="S453" s="3" t="s">
        <v>3570</v>
      </c>
      <c r="T453" s="3" t="s">
        <v>135</v>
      </c>
      <c r="U453" s="3" t="s">
        <v>135</v>
      </c>
      <c r="V453" s="3" t="s">
        <v>136</v>
      </c>
      <c r="W453" s="3" t="s">
        <v>137</v>
      </c>
      <c r="X453" s="3" t="s">
        <v>264</v>
      </c>
      <c r="Y453" s="3" t="s">
        <v>10449</v>
      </c>
      <c r="Z453" s="3" t="s">
        <v>10450</v>
      </c>
      <c r="AA453" s="3" t="s">
        <v>139</v>
      </c>
      <c r="AB453" s="3" t="s">
        <v>140</v>
      </c>
      <c r="AC453" s="3" t="s">
        <v>5272</v>
      </c>
      <c r="AD453" s="3" t="s">
        <v>143</v>
      </c>
      <c r="AE453" s="3" t="s">
        <v>10451</v>
      </c>
      <c r="AF453" s="3" t="s">
        <v>10414</v>
      </c>
      <c r="AG453" s="3" t="s">
        <v>5675</v>
      </c>
      <c r="AH453" s="3" t="s">
        <v>265</v>
      </c>
      <c r="AI453" s="3" t="s">
        <v>143</v>
      </c>
      <c r="AJ453" s="3" t="s">
        <v>10451</v>
      </c>
      <c r="AK453" s="3" t="s">
        <v>142</v>
      </c>
      <c r="AL453" s="3" t="s">
        <v>143</v>
      </c>
      <c r="AM453" s="3" t="s">
        <v>10452</v>
      </c>
      <c r="AN453" s="3" t="s">
        <v>174</v>
      </c>
      <c r="AO453" s="3" t="s">
        <v>1880</v>
      </c>
      <c r="AP453" s="3" t="s">
        <v>1881</v>
      </c>
      <c r="AQ453" s="3" t="s">
        <v>1882</v>
      </c>
      <c r="AR453" s="3" t="s">
        <v>178</v>
      </c>
      <c r="AS453" s="3" t="s">
        <v>179</v>
      </c>
      <c r="AT453" s="3" t="s">
        <v>1605</v>
      </c>
      <c r="AU453" s="3" t="s">
        <v>143</v>
      </c>
      <c r="AV453" s="3" t="s">
        <v>990</v>
      </c>
      <c r="AW453" s="3" t="s">
        <v>273</v>
      </c>
      <c r="AX453" s="3" t="s">
        <v>1232</v>
      </c>
      <c r="AY453" s="3" t="s">
        <v>148</v>
      </c>
      <c r="AZ453" s="3" t="s">
        <v>139</v>
      </c>
      <c r="BA453" s="3" t="s">
        <v>154</v>
      </c>
      <c r="BB453" s="3" t="s">
        <v>992</v>
      </c>
      <c r="BC453" s="3" t="s">
        <v>156</v>
      </c>
      <c r="BD453" s="3" t="s">
        <v>157</v>
      </c>
      <c r="BE453" s="3" t="s">
        <v>8956</v>
      </c>
      <c r="BF453" s="3" t="s">
        <v>10453</v>
      </c>
      <c r="BG453" s="3" t="s">
        <v>5272</v>
      </c>
      <c r="BH453" s="3" t="s">
        <v>2863</v>
      </c>
      <c r="BI453" s="3" t="s">
        <v>10454</v>
      </c>
      <c r="BJ453" s="3" t="s">
        <v>143</v>
      </c>
      <c r="BK453" s="3" t="s">
        <v>136</v>
      </c>
      <c r="BL453" s="3" t="s">
        <v>143</v>
      </c>
      <c r="BM453" s="3" t="s">
        <v>200</v>
      </c>
      <c r="BN453" s="3" t="s">
        <v>200</v>
      </c>
      <c r="BO453" s="3" t="s">
        <v>143</v>
      </c>
      <c r="BP453" s="3" t="s">
        <v>143</v>
      </c>
      <c r="BQ453" s="3" t="s">
        <v>10455</v>
      </c>
      <c r="BR453" s="3" t="s">
        <v>143</v>
      </c>
      <c r="BS453" s="3" t="s">
        <v>10456</v>
      </c>
      <c r="BT453" s="3" t="s">
        <v>10451</v>
      </c>
      <c r="BU453" s="3" t="s">
        <v>10451</v>
      </c>
      <c r="BV453" s="3" t="s">
        <v>135</v>
      </c>
      <c r="BW453" s="3" t="s">
        <v>135</v>
      </c>
      <c r="BX453" s="3" t="s">
        <v>135</v>
      </c>
      <c r="BY453" s="3" t="s">
        <v>148</v>
      </c>
      <c r="BZ453" s="3" t="s">
        <v>3650</v>
      </c>
      <c r="CA453" s="3" t="s">
        <v>174</v>
      </c>
      <c r="CB453" s="3" t="s">
        <v>143</v>
      </c>
      <c r="CC453" s="3" t="s">
        <v>143</v>
      </c>
      <c r="CD453" s="3" t="s">
        <v>143</v>
      </c>
      <c r="CE453" s="3" t="s">
        <v>10457</v>
      </c>
      <c r="CF453" s="3" t="s">
        <v>2261</v>
      </c>
      <c r="CG453" s="3" t="s">
        <v>2261</v>
      </c>
      <c r="CH453" s="3" t="s">
        <v>143</v>
      </c>
      <c r="CI453" s="3" t="s">
        <v>143</v>
      </c>
      <c r="CJ453" s="3" t="s">
        <v>5272</v>
      </c>
      <c r="CK453" s="3" t="s">
        <v>143</v>
      </c>
      <c r="CL453" s="3" t="s">
        <v>143</v>
      </c>
      <c r="CM453" s="3" t="s">
        <v>143</v>
      </c>
      <c r="CN453" s="3" t="s">
        <v>143</v>
      </c>
      <c r="CO453" s="3" t="s">
        <v>10458</v>
      </c>
      <c r="CP453" s="3" t="s">
        <v>143</v>
      </c>
      <c r="CQ453" s="3" t="s">
        <v>143</v>
      </c>
      <c r="CR453" s="3" t="s">
        <v>143</v>
      </c>
      <c r="CS453" s="3" t="s">
        <v>1</v>
      </c>
      <c r="CT453" s="3" t="s">
        <v>143</v>
      </c>
      <c r="CU453" s="3" t="s">
        <v>1</v>
      </c>
      <c r="CV453" s="3" t="s">
        <v>2092</v>
      </c>
      <c r="CW453" s="3" t="s">
        <v>2092</v>
      </c>
      <c r="CX453" s="3" t="s">
        <v>374</v>
      </c>
      <c r="CY453" s="3" t="s">
        <v>166</v>
      </c>
      <c r="CZ453" s="3" t="s">
        <v>136</v>
      </c>
      <c r="DA453" s="3" t="s">
        <v>1986</v>
      </c>
      <c r="DB453" s="3" t="s">
        <v>143</v>
      </c>
      <c r="DC453" s="3" t="s">
        <v>143</v>
      </c>
      <c r="DD453" s="3" t="s">
        <v>373</v>
      </c>
      <c r="DE453" s="3" t="s">
        <v>5776</v>
      </c>
      <c r="DF453" s="3" t="s">
        <v>5755</v>
      </c>
      <c r="DG453" s="3" t="s">
        <v>143</v>
      </c>
      <c r="DH453" s="3" t="s">
        <v>10459</v>
      </c>
      <c r="DI453" s="3" t="s">
        <v>143</v>
      </c>
      <c r="DL453" s="3"/>
    </row>
    <row r="454" spans="1:116" hidden="1" x14ac:dyDescent="0.2">
      <c r="A454" s="73">
        <v>45444</v>
      </c>
      <c r="B454" s="3" t="s">
        <v>7652</v>
      </c>
      <c r="C454" s="98">
        <v>139849</v>
      </c>
      <c r="D454" s="6" t="s">
        <v>10299</v>
      </c>
      <c r="E454" s="3" t="s">
        <v>364</v>
      </c>
      <c r="F454" s="7">
        <v>45450</v>
      </c>
      <c r="G454" s="3" t="s">
        <v>126</v>
      </c>
      <c r="H454" s="3" t="s">
        <v>166</v>
      </c>
      <c r="I454" s="8">
        <f t="shared" ref="I454:I455" si="46">J454</f>
        <v>480</v>
      </c>
      <c r="J454" s="4">
        <v>480</v>
      </c>
      <c r="K454" s="71">
        <f t="shared" si="45"/>
        <v>2.233273825891181E-2</v>
      </c>
      <c r="L454" s="3" t="s">
        <v>258</v>
      </c>
      <c r="M454" s="3" t="s">
        <v>317</v>
      </c>
      <c r="N454" s="3" t="s">
        <v>1065</v>
      </c>
      <c r="O454" s="3" t="s">
        <v>10229</v>
      </c>
      <c r="P454" s="6" t="s">
        <v>10460</v>
      </c>
      <c r="Q454" s="3" t="s">
        <v>530</v>
      </c>
      <c r="R454" s="3" t="s">
        <v>10461</v>
      </c>
      <c r="S454" s="3" t="s">
        <v>10402</v>
      </c>
      <c r="T454" s="3" t="s">
        <v>135</v>
      </c>
      <c r="U454" s="3" t="s">
        <v>135</v>
      </c>
      <c r="V454" s="3" t="s">
        <v>136</v>
      </c>
      <c r="W454" s="3" t="s">
        <v>137</v>
      </c>
      <c r="X454" s="3" t="s">
        <v>957</v>
      </c>
      <c r="Y454" s="3" t="s">
        <v>10462</v>
      </c>
      <c r="Z454" s="3" t="s">
        <v>10463</v>
      </c>
      <c r="AA454" s="3" t="s">
        <v>139</v>
      </c>
      <c r="AB454" s="3" t="s">
        <v>323</v>
      </c>
      <c r="AC454" s="3" t="s">
        <v>5272</v>
      </c>
      <c r="AD454" s="3" t="s">
        <v>143</v>
      </c>
      <c r="AE454" s="3" t="s">
        <v>5272</v>
      </c>
      <c r="AF454" s="3" t="s">
        <v>10278</v>
      </c>
      <c r="AG454" s="3" t="s">
        <v>5974</v>
      </c>
      <c r="AH454" s="3" t="s">
        <v>141</v>
      </c>
      <c r="AI454" s="3" t="s">
        <v>143</v>
      </c>
      <c r="AJ454" s="3" t="s">
        <v>143</v>
      </c>
      <c r="AK454" s="3" t="s">
        <v>142</v>
      </c>
      <c r="AL454" s="3" t="s">
        <v>143</v>
      </c>
      <c r="AM454" s="3" t="s">
        <v>7390</v>
      </c>
      <c r="AN454" s="3" t="s">
        <v>143</v>
      </c>
      <c r="AO454" s="3" t="s">
        <v>7843</v>
      </c>
      <c r="AP454" s="3" t="s">
        <v>534</v>
      </c>
      <c r="AQ454" s="3" t="s">
        <v>309</v>
      </c>
      <c r="AR454" s="3" t="s">
        <v>148</v>
      </c>
      <c r="AS454" s="3" t="s">
        <v>139</v>
      </c>
      <c r="AT454" s="3" t="s">
        <v>950</v>
      </c>
      <c r="AU454" s="3" t="s">
        <v>2261</v>
      </c>
      <c r="AV454" s="3" t="s">
        <v>631</v>
      </c>
      <c r="AW454" s="3" t="s">
        <v>632</v>
      </c>
      <c r="AX454" s="3" t="s">
        <v>1068</v>
      </c>
      <c r="AY454" s="3" t="s">
        <v>148</v>
      </c>
      <c r="AZ454" s="3" t="s">
        <v>139</v>
      </c>
      <c r="BA454" s="3" t="s">
        <v>149</v>
      </c>
      <c r="BB454" s="3" t="s">
        <v>634</v>
      </c>
      <c r="BC454" s="3" t="s">
        <v>156</v>
      </c>
      <c r="BD454" s="3" t="s">
        <v>157</v>
      </c>
      <c r="BE454" s="3" t="s">
        <v>303</v>
      </c>
      <c r="BF454" s="3" t="s">
        <v>10464</v>
      </c>
      <c r="BG454" s="3" t="s">
        <v>5272</v>
      </c>
      <c r="BH454" s="3" t="s">
        <v>143</v>
      </c>
      <c r="BI454" s="3" t="s">
        <v>143</v>
      </c>
      <c r="BJ454" s="3" t="s">
        <v>143</v>
      </c>
      <c r="BK454" s="3" t="s">
        <v>136</v>
      </c>
      <c r="BL454" s="3" t="s">
        <v>143</v>
      </c>
      <c r="BM454" s="3" t="s">
        <v>160</v>
      </c>
      <c r="BN454" s="3" t="s">
        <v>143</v>
      </c>
      <c r="BO454" s="3" t="s">
        <v>143</v>
      </c>
      <c r="BP454" s="3" t="s">
        <v>143</v>
      </c>
      <c r="BQ454" s="3" t="s">
        <v>4545</v>
      </c>
      <c r="BR454" s="3" t="s">
        <v>5352</v>
      </c>
      <c r="BS454" s="3" t="s">
        <v>162</v>
      </c>
      <c r="BT454" s="3" t="s">
        <v>7390</v>
      </c>
      <c r="BU454" s="3" t="s">
        <v>7390</v>
      </c>
      <c r="BV454" s="3" t="s">
        <v>135</v>
      </c>
      <c r="BW454" s="3" t="s">
        <v>135</v>
      </c>
      <c r="BX454" s="3" t="s">
        <v>135</v>
      </c>
      <c r="BY454" s="3" t="s">
        <v>148</v>
      </c>
      <c r="BZ454" s="3" t="s">
        <v>4225</v>
      </c>
      <c r="CA454" s="3" t="s">
        <v>174</v>
      </c>
      <c r="CB454" s="3" t="s">
        <v>143</v>
      </c>
      <c r="CC454" s="3" t="s">
        <v>143</v>
      </c>
      <c r="CD454" s="3" t="s">
        <v>143</v>
      </c>
      <c r="CE454" s="3" t="s">
        <v>143</v>
      </c>
      <c r="CF454" s="3" t="s">
        <v>2261</v>
      </c>
      <c r="CG454" s="3" t="s">
        <v>143</v>
      </c>
      <c r="CH454" s="3" t="s">
        <v>143</v>
      </c>
      <c r="CI454" s="3" t="s">
        <v>143</v>
      </c>
      <c r="CJ454" s="3" t="s">
        <v>5272</v>
      </c>
      <c r="CK454" s="3" t="s">
        <v>143</v>
      </c>
      <c r="CL454" s="3" t="s">
        <v>143</v>
      </c>
      <c r="CM454" s="3" t="s">
        <v>143</v>
      </c>
      <c r="CN454" s="3" t="s">
        <v>143</v>
      </c>
      <c r="CO454" s="3" t="s">
        <v>143</v>
      </c>
      <c r="CP454" s="3" t="s">
        <v>143</v>
      </c>
      <c r="CQ454" s="3" t="s">
        <v>143</v>
      </c>
      <c r="CR454" s="3" t="s">
        <v>143</v>
      </c>
      <c r="CS454" s="3" t="s">
        <v>1</v>
      </c>
      <c r="CT454" s="3" t="s">
        <v>143</v>
      </c>
      <c r="CU454" s="3" t="s">
        <v>1</v>
      </c>
      <c r="CV454" s="3" t="s">
        <v>1985</v>
      </c>
      <c r="CW454" s="3" t="s">
        <v>143</v>
      </c>
      <c r="CX454" s="3" t="s">
        <v>258</v>
      </c>
      <c r="CY454" s="3" t="s">
        <v>166</v>
      </c>
      <c r="CZ454" s="3" t="s">
        <v>136</v>
      </c>
      <c r="DA454" s="3" t="s">
        <v>1986</v>
      </c>
      <c r="DB454" s="3" t="s">
        <v>10311</v>
      </c>
      <c r="DC454" s="3" t="s">
        <v>143</v>
      </c>
      <c r="DD454" s="3" t="s">
        <v>364</v>
      </c>
      <c r="DE454" s="3" t="s">
        <v>5776</v>
      </c>
      <c r="DF454" s="3" t="s">
        <v>5755</v>
      </c>
      <c r="DG454" s="3" t="s">
        <v>143</v>
      </c>
      <c r="DH454" s="3" t="s">
        <v>143</v>
      </c>
      <c r="DI454" s="3" t="s">
        <v>143</v>
      </c>
      <c r="DL454" s="3"/>
    </row>
    <row r="455" spans="1:116" hidden="1" x14ac:dyDescent="0.2">
      <c r="A455" s="73">
        <v>45444</v>
      </c>
      <c r="B455" s="3" t="s">
        <v>6281</v>
      </c>
      <c r="C455" s="98">
        <v>140112</v>
      </c>
      <c r="D455" s="6" t="s">
        <v>10465</v>
      </c>
      <c r="E455" s="3" t="s">
        <v>685</v>
      </c>
      <c r="F455" s="7">
        <v>45453</v>
      </c>
      <c r="G455" s="3" t="s">
        <v>165</v>
      </c>
      <c r="H455" s="3" t="s">
        <v>166</v>
      </c>
      <c r="I455" s="8">
        <f t="shared" si="46"/>
        <v>340</v>
      </c>
      <c r="J455" s="4">
        <v>340</v>
      </c>
      <c r="K455" s="71">
        <f t="shared" si="45"/>
        <v>1.5819022933395866E-2</v>
      </c>
      <c r="L455" s="3" t="s">
        <v>167</v>
      </c>
      <c r="M455" s="3" t="s">
        <v>317</v>
      </c>
      <c r="N455" s="3" t="s">
        <v>960</v>
      </c>
      <c r="O455" s="3" t="s">
        <v>4769</v>
      </c>
      <c r="P455" s="6" t="s">
        <v>10466</v>
      </c>
      <c r="Q455" s="3" t="s">
        <v>170</v>
      </c>
      <c r="R455" s="3" t="s">
        <v>10467</v>
      </c>
      <c r="S455" s="3" t="s">
        <v>9484</v>
      </c>
      <c r="T455" s="3" t="s">
        <v>135</v>
      </c>
      <c r="U455" s="3" t="s">
        <v>135</v>
      </c>
      <c r="V455" s="3" t="s">
        <v>136</v>
      </c>
      <c r="W455" s="3" t="s">
        <v>137</v>
      </c>
      <c r="X455" s="3" t="s">
        <v>957</v>
      </c>
      <c r="Y455" s="3" t="s">
        <v>10468</v>
      </c>
      <c r="Z455" s="3" t="s">
        <v>10469</v>
      </c>
      <c r="AA455" s="3" t="s">
        <v>139</v>
      </c>
      <c r="AB455" s="3" t="s">
        <v>140</v>
      </c>
      <c r="AC455" s="3" t="s">
        <v>5272</v>
      </c>
      <c r="AD455" s="3" t="s">
        <v>143</v>
      </c>
      <c r="AE455" s="3" t="s">
        <v>5272</v>
      </c>
      <c r="AF455" s="3" t="s">
        <v>10405</v>
      </c>
      <c r="AG455" s="3" t="s">
        <v>235</v>
      </c>
      <c r="AH455" s="3" t="s">
        <v>141</v>
      </c>
      <c r="AI455" s="3" t="s">
        <v>143</v>
      </c>
      <c r="AJ455" s="3" t="s">
        <v>10470</v>
      </c>
      <c r="AK455" s="3" t="s">
        <v>142</v>
      </c>
      <c r="AL455" s="3" t="s">
        <v>143</v>
      </c>
      <c r="AM455" s="3" t="s">
        <v>8581</v>
      </c>
      <c r="AN455" s="3" t="s">
        <v>174</v>
      </c>
      <c r="AO455" s="3" t="s">
        <v>3015</v>
      </c>
      <c r="AP455" s="3" t="s">
        <v>3016</v>
      </c>
      <c r="AQ455" s="3" t="s">
        <v>4773</v>
      </c>
      <c r="AR455" s="3" t="s">
        <v>2082</v>
      </c>
      <c r="AS455" s="3" t="s">
        <v>231</v>
      </c>
      <c r="AT455" s="3" t="s">
        <v>3018</v>
      </c>
      <c r="AU455" s="3" t="s">
        <v>3019</v>
      </c>
      <c r="AV455" s="3" t="s">
        <v>145</v>
      </c>
      <c r="AW455" s="3" t="s">
        <v>146</v>
      </c>
      <c r="AX455" s="3" t="s">
        <v>972</v>
      </c>
      <c r="AY455" s="3" t="s">
        <v>148</v>
      </c>
      <c r="AZ455" s="3" t="s">
        <v>139</v>
      </c>
      <c r="BA455" s="3" t="s">
        <v>149</v>
      </c>
      <c r="BB455" s="3" t="s">
        <v>150</v>
      </c>
      <c r="BC455" s="3" t="s">
        <v>156</v>
      </c>
      <c r="BD455" s="3" t="s">
        <v>157</v>
      </c>
      <c r="BE455" s="3" t="s">
        <v>303</v>
      </c>
      <c r="BF455" s="3" t="s">
        <v>10471</v>
      </c>
      <c r="BG455" s="3" t="s">
        <v>5272</v>
      </c>
      <c r="BH455" s="3" t="s">
        <v>143</v>
      </c>
      <c r="BI455" s="3" t="s">
        <v>10472</v>
      </c>
      <c r="BJ455" s="3" t="s">
        <v>143</v>
      </c>
      <c r="BK455" s="3" t="s">
        <v>183</v>
      </c>
      <c r="BL455" s="3" t="s">
        <v>143</v>
      </c>
      <c r="BM455" s="3" t="s">
        <v>160</v>
      </c>
      <c r="BN455" s="3" t="s">
        <v>160</v>
      </c>
      <c r="BO455" s="3" t="s">
        <v>143</v>
      </c>
      <c r="BP455" s="3" t="s">
        <v>143</v>
      </c>
      <c r="BQ455" s="3" t="s">
        <v>10473</v>
      </c>
      <c r="BR455" s="3" t="s">
        <v>5352</v>
      </c>
      <c r="BS455" s="3" t="s">
        <v>162</v>
      </c>
      <c r="BT455" s="3" t="s">
        <v>8581</v>
      </c>
      <c r="BU455" s="3" t="s">
        <v>8581</v>
      </c>
      <c r="BV455" s="3" t="s">
        <v>135</v>
      </c>
      <c r="BW455" s="3" t="s">
        <v>135</v>
      </c>
      <c r="BX455" s="3" t="s">
        <v>135</v>
      </c>
      <c r="BY455" s="3" t="s">
        <v>148</v>
      </c>
      <c r="BZ455" s="3" t="s">
        <v>4863</v>
      </c>
      <c r="CA455" s="3" t="s">
        <v>174</v>
      </c>
      <c r="CB455" s="3" t="s">
        <v>143</v>
      </c>
      <c r="CC455" s="3" t="s">
        <v>143</v>
      </c>
      <c r="CD455" s="3" t="s">
        <v>143</v>
      </c>
      <c r="CE455" s="3" t="s">
        <v>10474</v>
      </c>
      <c r="CF455" s="3" t="s">
        <v>2261</v>
      </c>
      <c r="CG455" s="3" t="s">
        <v>2261</v>
      </c>
      <c r="CH455" s="3" t="s">
        <v>143</v>
      </c>
      <c r="CI455" s="3" t="s">
        <v>143</v>
      </c>
      <c r="CJ455" s="3" t="s">
        <v>5272</v>
      </c>
      <c r="CK455" s="3" t="s">
        <v>143</v>
      </c>
      <c r="CL455" s="3" t="s">
        <v>143</v>
      </c>
      <c r="CM455" s="3" t="s">
        <v>143</v>
      </c>
      <c r="CN455" s="3" t="s">
        <v>143</v>
      </c>
      <c r="CO455" s="3" t="s">
        <v>6702</v>
      </c>
      <c r="CP455" s="3" t="s">
        <v>143</v>
      </c>
      <c r="CQ455" s="3" t="s">
        <v>143</v>
      </c>
      <c r="CR455" s="3" t="s">
        <v>143</v>
      </c>
      <c r="CS455" s="3" t="s">
        <v>1</v>
      </c>
      <c r="CT455" s="3" t="s">
        <v>143</v>
      </c>
      <c r="CU455" s="3" t="s">
        <v>1</v>
      </c>
      <c r="CV455" s="3" t="s">
        <v>1985</v>
      </c>
      <c r="CW455" s="3" t="s">
        <v>143</v>
      </c>
      <c r="CX455" s="3" t="s">
        <v>167</v>
      </c>
      <c r="CY455" s="3" t="s">
        <v>166</v>
      </c>
      <c r="CZ455" s="3" t="s">
        <v>183</v>
      </c>
      <c r="DA455" s="3" t="s">
        <v>1989</v>
      </c>
      <c r="DB455" s="3" t="s">
        <v>10311</v>
      </c>
      <c r="DC455" s="3" t="s">
        <v>143</v>
      </c>
      <c r="DD455" s="3" t="s">
        <v>685</v>
      </c>
      <c r="DE455" s="3" t="s">
        <v>5776</v>
      </c>
      <c r="DF455" s="3" t="s">
        <v>1515</v>
      </c>
      <c r="DG455" s="3" t="s">
        <v>143</v>
      </c>
      <c r="DH455" s="3" t="s">
        <v>9493</v>
      </c>
      <c r="DI455" s="3" t="s">
        <v>143</v>
      </c>
      <c r="DL455" s="3"/>
    </row>
    <row r="456" spans="1:116" hidden="1" x14ac:dyDescent="0.2">
      <c r="A456" s="73">
        <v>45444</v>
      </c>
      <c r="B456" s="3" t="s">
        <v>7652</v>
      </c>
      <c r="C456" s="5">
        <v>140194</v>
      </c>
      <c r="D456" s="6" t="s">
        <v>10312</v>
      </c>
      <c r="E456" s="3" t="s">
        <v>373</v>
      </c>
      <c r="F456" s="7">
        <v>45453</v>
      </c>
      <c r="G456" s="3" t="s">
        <v>257</v>
      </c>
      <c r="H456" s="3" t="s">
        <v>166</v>
      </c>
      <c r="I456" s="4">
        <v>410.71</v>
      </c>
      <c r="J456" s="4">
        <v>410.71</v>
      </c>
      <c r="K456" s="71">
        <f t="shared" si="45"/>
        <v>1.910891443816181E-2</v>
      </c>
      <c r="L456" s="3" t="s">
        <v>374</v>
      </c>
      <c r="M456" s="3" t="s">
        <v>129</v>
      </c>
      <c r="N456" s="3" t="s">
        <v>527</v>
      </c>
      <c r="O456" s="3" t="s">
        <v>528</v>
      </c>
      <c r="P456" s="6" t="s">
        <v>10475</v>
      </c>
      <c r="Q456" s="3" t="s">
        <v>530</v>
      </c>
      <c r="R456" s="3" t="s">
        <v>10476</v>
      </c>
      <c r="S456" s="3" t="s">
        <v>10477</v>
      </c>
      <c r="T456" s="3" t="s">
        <v>135</v>
      </c>
      <c r="U456" s="3" t="s">
        <v>135</v>
      </c>
      <c r="V456" s="3" t="s">
        <v>136</v>
      </c>
      <c r="W456" s="3" t="s">
        <v>137</v>
      </c>
      <c r="X456" s="3" t="s">
        <v>264</v>
      </c>
      <c r="Y456" s="3" t="s">
        <v>10478</v>
      </c>
      <c r="Z456" s="3" t="s">
        <v>10479</v>
      </c>
      <c r="AA456" s="3" t="s">
        <v>139</v>
      </c>
      <c r="AB456" s="3" t="s">
        <v>140</v>
      </c>
      <c r="AC456" s="3" t="s">
        <v>5272</v>
      </c>
      <c r="AD456" s="3" t="s">
        <v>143</v>
      </c>
      <c r="AE456" s="3" t="s">
        <v>5874</v>
      </c>
      <c r="AF456" s="3" t="s">
        <v>10278</v>
      </c>
      <c r="AG456" s="3" t="s">
        <v>5675</v>
      </c>
      <c r="AH456" s="3" t="s">
        <v>265</v>
      </c>
      <c r="AI456" s="3" t="s">
        <v>143</v>
      </c>
      <c r="AJ456" s="3" t="s">
        <v>5874</v>
      </c>
      <c r="AK456" s="3" t="s">
        <v>142</v>
      </c>
      <c r="AL456" s="3" t="s">
        <v>143</v>
      </c>
      <c r="AM456" s="3" t="s">
        <v>5874</v>
      </c>
      <c r="AN456" s="3" t="s">
        <v>174</v>
      </c>
      <c r="AO456" s="3" t="s">
        <v>533</v>
      </c>
      <c r="AP456" s="3" t="s">
        <v>534</v>
      </c>
      <c r="AQ456" s="3" t="s">
        <v>309</v>
      </c>
      <c r="AR456" s="3" t="s">
        <v>148</v>
      </c>
      <c r="AS456" s="3" t="s">
        <v>139</v>
      </c>
      <c r="AT456" s="3" t="s">
        <v>508</v>
      </c>
      <c r="AU456" s="3" t="s">
        <v>143</v>
      </c>
      <c r="AV456" s="3" t="s">
        <v>536</v>
      </c>
      <c r="AW456" s="3" t="s">
        <v>273</v>
      </c>
      <c r="AX456" s="3" t="s">
        <v>537</v>
      </c>
      <c r="AY456" s="3" t="s">
        <v>148</v>
      </c>
      <c r="AZ456" s="3" t="s">
        <v>139</v>
      </c>
      <c r="BA456" s="3" t="s">
        <v>154</v>
      </c>
      <c r="BB456" s="3" t="s">
        <v>275</v>
      </c>
      <c r="BC456" s="3" t="s">
        <v>156</v>
      </c>
      <c r="BD456" s="3" t="s">
        <v>157</v>
      </c>
      <c r="BE456" s="3" t="s">
        <v>303</v>
      </c>
      <c r="BF456" s="3" t="s">
        <v>10480</v>
      </c>
      <c r="BG456" s="3" t="s">
        <v>5272</v>
      </c>
      <c r="BH456" s="3" t="s">
        <v>530</v>
      </c>
      <c r="BI456" s="3" t="s">
        <v>10481</v>
      </c>
      <c r="BJ456" s="3" t="s">
        <v>143</v>
      </c>
      <c r="BK456" s="3" t="s">
        <v>136</v>
      </c>
      <c r="BL456" s="3" t="s">
        <v>143</v>
      </c>
      <c r="BM456" s="3" t="s">
        <v>200</v>
      </c>
      <c r="BN456" s="3" t="s">
        <v>200</v>
      </c>
      <c r="BO456" s="3" t="s">
        <v>143</v>
      </c>
      <c r="BP456" s="3" t="s">
        <v>143</v>
      </c>
      <c r="BQ456" s="3" t="s">
        <v>3827</v>
      </c>
      <c r="BR456" s="3" t="s">
        <v>5352</v>
      </c>
      <c r="BS456" s="3" t="s">
        <v>162</v>
      </c>
      <c r="BT456" s="3" t="s">
        <v>5874</v>
      </c>
      <c r="BU456" s="3" t="s">
        <v>5874</v>
      </c>
      <c r="BV456" s="3" t="s">
        <v>135</v>
      </c>
      <c r="BW456" s="3" t="s">
        <v>135</v>
      </c>
      <c r="BX456" s="3" t="s">
        <v>135</v>
      </c>
      <c r="BY456" s="3" t="s">
        <v>148</v>
      </c>
      <c r="BZ456" s="3" t="s">
        <v>4815</v>
      </c>
      <c r="CA456" s="3" t="s">
        <v>174</v>
      </c>
      <c r="CB456" s="3" t="s">
        <v>143</v>
      </c>
      <c r="CC456" s="3" t="s">
        <v>143</v>
      </c>
      <c r="CD456" s="3" t="s">
        <v>143</v>
      </c>
      <c r="CE456" s="3" t="s">
        <v>10482</v>
      </c>
      <c r="CF456" s="3" t="s">
        <v>2261</v>
      </c>
      <c r="CG456" s="3" t="s">
        <v>2261</v>
      </c>
      <c r="CH456" s="3" t="s">
        <v>143</v>
      </c>
      <c r="CI456" s="3" t="s">
        <v>143</v>
      </c>
      <c r="CJ456" s="3" t="s">
        <v>5272</v>
      </c>
      <c r="CK456" s="3" t="s">
        <v>143</v>
      </c>
      <c r="CL456" s="3" t="s">
        <v>143</v>
      </c>
      <c r="CM456" s="3" t="s">
        <v>143</v>
      </c>
      <c r="CN456" s="3" t="s">
        <v>143</v>
      </c>
      <c r="CO456" s="3" t="s">
        <v>143</v>
      </c>
      <c r="CP456" s="3" t="s">
        <v>5878</v>
      </c>
      <c r="CQ456" s="3" t="s">
        <v>143</v>
      </c>
      <c r="CR456" s="3" t="s">
        <v>143</v>
      </c>
      <c r="CS456" s="3" t="s">
        <v>1</v>
      </c>
      <c r="CT456" s="3" t="s">
        <v>143</v>
      </c>
      <c r="CU456" s="3" t="s">
        <v>1</v>
      </c>
      <c r="CV456" s="3" t="s">
        <v>1985</v>
      </c>
      <c r="CW456" s="3" t="s">
        <v>1985</v>
      </c>
      <c r="CX456" s="3" t="s">
        <v>374</v>
      </c>
      <c r="CY456" s="3" t="s">
        <v>166</v>
      </c>
      <c r="CZ456" s="3" t="s">
        <v>136</v>
      </c>
      <c r="DA456" s="3" t="s">
        <v>1986</v>
      </c>
      <c r="DB456" s="3" t="s">
        <v>143</v>
      </c>
      <c r="DC456" s="3" t="s">
        <v>143</v>
      </c>
      <c r="DD456" s="3" t="s">
        <v>373</v>
      </c>
      <c r="DE456" s="3" t="s">
        <v>5776</v>
      </c>
      <c r="DF456" s="3" t="s">
        <v>1515</v>
      </c>
      <c r="DG456" s="3" t="s">
        <v>143</v>
      </c>
      <c r="DH456" s="3" t="s">
        <v>143</v>
      </c>
      <c r="DI456" s="3" t="s">
        <v>7674</v>
      </c>
      <c r="DL456" s="3"/>
    </row>
    <row r="457" spans="1:116" hidden="1" x14ac:dyDescent="0.2">
      <c r="A457" s="73">
        <v>45444</v>
      </c>
      <c r="B457" s="3" t="s">
        <v>12718</v>
      </c>
      <c r="C457" s="98">
        <v>140180</v>
      </c>
      <c r="D457" s="6" t="s">
        <v>10483</v>
      </c>
      <c r="E457" s="3" t="s">
        <v>364</v>
      </c>
      <c r="F457" s="7">
        <v>45454</v>
      </c>
      <c r="G457" s="3" t="s">
        <v>126</v>
      </c>
      <c r="H457" s="3" t="s">
        <v>166</v>
      </c>
      <c r="I457" s="4">
        <v>308.93</v>
      </c>
      <c r="J457" s="4">
        <v>480</v>
      </c>
      <c r="K457" s="71">
        <f t="shared" si="45"/>
        <v>1.4373443396511719E-2</v>
      </c>
      <c r="L457" s="3" t="s">
        <v>953</v>
      </c>
      <c r="M457" s="3" t="s">
        <v>317</v>
      </c>
      <c r="N457" s="3" t="s">
        <v>1065</v>
      </c>
      <c r="O457" s="3" t="s">
        <v>2737</v>
      </c>
      <c r="P457" s="6" t="s">
        <v>10484</v>
      </c>
      <c r="Q457" s="3" t="s">
        <v>2863</v>
      </c>
      <c r="R457" s="3" t="s">
        <v>10485</v>
      </c>
      <c r="S457" s="3" t="s">
        <v>10486</v>
      </c>
      <c r="T457" s="3" t="s">
        <v>135</v>
      </c>
      <c r="U457" s="3" t="s">
        <v>135</v>
      </c>
      <c r="V457" s="3" t="s">
        <v>506</v>
      </c>
      <c r="W457" s="3" t="s">
        <v>137</v>
      </c>
      <c r="X457" s="3" t="s">
        <v>957</v>
      </c>
      <c r="Y457" s="3" t="s">
        <v>10487</v>
      </c>
      <c r="Z457" s="3" t="s">
        <v>10488</v>
      </c>
      <c r="AA457" s="3" t="s">
        <v>139</v>
      </c>
      <c r="AB457" s="3" t="s">
        <v>323</v>
      </c>
      <c r="AC457" s="3" t="s">
        <v>5272</v>
      </c>
      <c r="AD457" s="3" t="s">
        <v>143</v>
      </c>
      <c r="AE457" s="3" t="s">
        <v>10489</v>
      </c>
      <c r="AF457" s="3" t="s">
        <v>10273</v>
      </c>
      <c r="AG457" s="3" t="s">
        <v>5974</v>
      </c>
      <c r="AH457" s="3" t="s">
        <v>141</v>
      </c>
      <c r="AI457" s="3" t="s">
        <v>143</v>
      </c>
      <c r="AJ457" s="3" t="s">
        <v>10489</v>
      </c>
      <c r="AK457" s="3" t="s">
        <v>207</v>
      </c>
      <c r="AL457" s="3" t="s">
        <v>143</v>
      </c>
      <c r="AM457" s="3" t="s">
        <v>7390</v>
      </c>
      <c r="AN457" s="3" t="s">
        <v>174</v>
      </c>
      <c r="AO457" s="3" t="s">
        <v>2196</v>
      </c>
      <c r="AP457" s="3" t="s">
        <v>2197</v>
      </c>
      <c r="AQ457" s="3" t="s">
        <v>2741</v>
      </c>
      <c r="AR457" s="3" t="s">
        <v>230</v>
      </c>
      <c r="AS457" s="3" t="s">
        <v>231</v>
      </c>
      <c r="AT457" s="3" t="s">
        <v>2199</v>
      </c>
      <c r="AU457" s="3" t="s">
        <v>2200</v>
      </c>
      <c r="AV457" s="3" t="s">
        <v>631</v>
      </c>
      <c r="AW457" s="3" t="s">
        <v>632</v>
      </c>
      <c r="AX457" s="3" t="s">
        <v>1068</v>
      </c>
      <c r="AY457" s="3" t="s">
        <v>148</v>
      </c>
      <c r="AZ457" s="3" t="s">
        <v>139</v>
      </c>
      <c r="BA457" s="3" t="s">
        <v>149</v>
      </c>
      <c r="BB457" s="3" t="s">
        <v>143</v>
      </c>
      <c r="BC457" s="3" t="s">
        <v>156</v>
      </c>
      <c r="BD457" s="3" t="s">
        <v>157</v>
      </c>
      <c r="BE457" s="3" t="s">
        <v>303</v>
      </c>
      <c r="BF457" s="3" t="s">
        <v>10490</v>
      </c>
      <c r="BG457" s="3" t="s">
        <v>5272</v>
      </c>
      <c r="BH457" s="3" t="s">
        <v>143</v>
      </c>
      <c r="BI457" s="3" t="s">
        <v>10491</v>
      </c>
      <c r="BJ457" s="3" t="s">
        <v>143</v>
      </c>
      <c r="BK457" s="3" t="s">
        <v>506</v>
      </c>
      <c r="BL457" s="3" t="s">
        <v>143</v>
      </c>
      <c r="BM457" s="3" t="s">
        <v>160</v>
      </c>
      <c r="BN457" s="3" t="s">
        <v>160</v>
      </c>
      <c r="BO457" s="3" t="s">
        <v>364</v>
      </c>
      <c r="BP457" s="3" t="s">
        <v>143</v>
      </c>
      <c r="BQ457" s="3" t="s">
        <v>10492</v>
      </c>
      <c r="BR457" s="3" t="s">
        <v>5352</v>
      </c>
      <c r="BS457" s="3" t="s">
        <v>162</v>
      </c>
      <c r="BT457" s="3" t="s">
        <v>10489</v>
      </c>
      <c r="BU457" s="3" t="s">
        <v>10489</v>
      </c>
      <c r="BV457" s="3" t="s">
        <v>135</v>
      </c>
      <c r="BW457" s="3" t="s">
        <v>135</v>
      </c>
      <c r="BX457" s="3" t="s">
        <v>135</v>
      </c>
      <c r="BY457" s="3" t="s">
        <v>148</v>
      </c>
      <c r="BZ457" s="3" t="s">
        <v>4225</v>
      </c>
      <c r="CA457" s="3" t="s">
        <v>174</v>
      </c>
      <c r="CB457" s="3" t="s">
        <v>143</v>
      </c>
      <c r="CC457" s="3" t="s">
        <v>143</v>
      </c>
      <c r="CD457" s="3" t="s">
        <v>143</v>
      </c>
      <c r="CE457" s="3" t="s">
        <v>143</v>
      </c>
      <c r="CF457" s="3" t="s">
        <v>2261</v>
      </c>
      <c r="CG457" s="3" t="s">
        <v>2261</v>
      </c>
      <c r="CH457" s="3" t="s">
        <v>143</v>
      </c>
      <c r="CI457" s="3" t="s">
        <v>143</v>
      </c>
      <c r="CJ457" s="3" t="s">
        <v>5272</v>
      </c>
      <c r="CK457" s="3" t="s">
        <v>143</v>
      </c>
      <c r="CL457" s="3" t="s">
        <v>143</v>
      </c>
      <c r="CM457" s="3" t="s">
        <v>143</v>
      </c>
      <c r="CN457" s="3" t="s">
        <v>143</v>
      </c>
      <c r="CO457" s="3" t="s">
        <v>7298</v>
      </c>
      <c r="CP457" s="3" t="s">
        <v>143</v>
      </c>
      <c r="CQ457" s="3" t="s">
        <v>143</v>
      </c>
      <c r="CR457" s="3" t="s">
        <v>143</v>
      </c>
      <c r="CS457" s="3" t="s">
        <v>1</v>
      </c>
      <c r="CT457" s="3" t="s">
        <v>143</v>
      </c>
      <c r="CU457" s="3" t="s">
        <v>1</v>
      </c>
      <c r="CV457" s="3" t="s">
        <v>1985</v>
      </c>
      <c r="CW457" s="3" t="s">
        <v>1985</v>
      </c>
      <c r="CX457" s="3" t="s">
        <v>953</v>
      </c>
      <c r="CY457" s="3" t="s">
        <v>166</v>
      </c>
      <c r="CZ457" s="3" t="s">
        <v>506</v>
      </c>
      <c r="DA457" s="3" t="s">
        <v>1986</v>
      </c>
      <c r="DB457" s="3" t="s">
        <v>10493</v>
      </c>
      <c r="DC457" s="3" t="s">
        <v>143</v>
      </c>
      <c r="DD457" s="3" t="s">
        <v>364</v>
      </c>
      <c r="DE457" s="3" t="s">
        <v>5776</v>
      </c>
      <c r="DF457" s="3" t="s">
        <v>3193</v>
      </c>
      <c r="DG457" s="3" t="s">
        <v>143</v>
      </c>
      <c r="DH457" s="3" t="s">
        <v>7299</v>
      </c>
      <c r="DI457" s="3" t="s">
        <v>143</v>
      </c>
      <c r="DL457" s="3"/>
    </row>
    <row r="458" spans="1:116" hidden="1" x14ac:dyDescent="0.2">
      <c r="A458" s="73">
        <v>45444</v>
      </c>
      <c r="B458" s="3" t="s">
        <v>12718</v>
      </c>
      <c r="C458" s="98">
        <v>140299</v>
      </c>
      <c r="D458" s="6" t="s">
        <v>10281</v>
      </c>
      <c r="E458" s="3" t="s">
        <v>279</v>
      </c>
      <c r="F458" s="7">
        <v>45454</v>
      </c>
      <c r="G458" s="3" t="s">
        <v>165</v>
      </c>
      <c r="H458" s="3" t="s">
        <v>166</v>
      </c>
      <c r="I458" s="4">
        <v>371.93</v>
      </c>
      <c r="J458" s="4">
        <v>132.6</v>
      </c>
      <c r="K458" s="71">
        <f t="shared" si="45"/>
        <v>1.7304615292993895E-2</v>
      </c>
      <c r="L458" s="3" t="s">
        <v>374</v>
      </c>
      <c r="M458" s="3" t="s">
        <v>317</v>
      </c>
      <c r="N458" s="3" t="s">
        <v>1070</v>
      </c>
      <c r="O458" s="3" t="s">
        <v>5925</v>
      </c>
      <c r="P458" s="6" t="s">
        <v>2895</v>
      </c>
      <c r="Q458" s="3" t="s">
        <v>170</v>
      </c>
      <c r="R458" s="3" t="s">
        <v>10494</v>
      </c>
      <c r="S458" s="3" t="s">
        <v>10495</v>
      </c>
      <c r="T458" s="3" t="s">
        <v>135</v>
      </c>
      <c r="U458" s="3" t="s">
        <v>135</v>
      </c>
      <c r="V458" s="3" t="s">
        <v>136</v>
      </c>
      <c r="W458" s="3" t="s">
        <v>137</v>
      </c>
      <c r="X458" s="3" t="s">
        <v>173</v>
      </c>
      <c r="Y458" s="3" t="s">
        <v>10496</v>
      </c>
      <c r="Z458" s="3" t="s">
        <v>10497</v>
      </c>
      <c r="AA458" s="3" t="s">
        <v>139</v>
      </c>
      <c r="AB458" s="3" t="s">
        <v>323</v>
      </c>
      <c r="AC458" s="3" t="s">
        <v>5272</v>
      </c>
      <c r="AD458" s="3" t="s">
        <v>143</v>
      </c>
      <c r="AE458" s="3" t="s">
        <v>10498</v>
      </c>
      <c r="AF458" s="3" t="s">
        <v>143</v>
      </c>
      <c r="AG458" s="3" t="s">
        <v>235</v>
      </c>
      <c r="AH458" s="3" t="s">
        <v>141</v>
      </c>
      <c r="AI458" s="3" t="s">
        <v>143</v>
      </c>
      <c r="AJ458" s="3" t="s">
        <v>10498</v>
      </c>
      <c r="AK458" s="3" t="s">
        <v>207</v>
      </c>
      <c r="AL458" s="3" t="s">
        <v>10499</v>
      </c>
      <c r="AM458" s="3" t="s">
        <v>10500</v>
      </c>
      <c r="AN458" s="3" t="s">
        <v>174</v>
      </c>
      <c r="AO458" s="3" t="s">
        <v>5932</v>
      </c>
      <c r="AP458" s="3" t="s">
        <v>2014</v>
      </c>
      <c r="AQ458" s="3" t="s">
        <v>5933</v>
      </c>
      <c r="AR458" s="3" t="s">
        <v>250</v>
      </c>
      <c r="AS458" s="3" t="s">
        <v>179</v>
      </c>
      <c r="AT458" s="3" t="s">
        <v>251</v>
      </c>
      <c r="AU458" s="3" t="s">
        <v>5934</v>
      </c>
      <c r="AV458" s="3" t="s">
        <v>1079</v>
      </c>
      <c r="AW458" s="3" t="s">
        <v>1080</v>
      </c>
      <c r="AX458" s="3" t="s">
        <v>1081</v>
      </c>
      <c r="AY458" s="3" t="s">
        <v>148</v>
      </c>
      <c r="AZ458" s="3" t="s">
        <v>139</v>
      </c>
      <c r="BA458" s="3" t="s">
        <v>148</v>
      </c>
      <c r="BB458" s="3" t="s">
        <v>150</v>
      </c>
      <c r="BC458" s="3" t="s">
        <v>156</v>
      </c>
      <c r="BD458" s="3" t="s">
        <v>157</v>
      </c>
      <c r="BE458" s="3" t="s">
        <v>303</v>
      </c>
      <c r="BF458" s="3" t="s">
        <v>10501</v>
      </c>
      <c r="BG458" s="3" t="s">
        <v>5272</v>
      </c>
      <c r="BH458" s="3" t="s">
        <v>143</v>
      </c>
      <c r="BI458" s="3" t="s">
        <v>10502</v>
      </c>
      <c r="BJ458" s="3" t="s">
        <v>143</v>
      </c>
      <c r="BK458" s="3" t="s">
        <v>136</v>
      </c>
      <c r="BL458" s="3" t="s">
        <v>143</v>
      </c>
      <c r="BM458" s="3" t="s">
        <v>160</v>
      </c>
      <c r="BN458" s="3" t="s">
        <v>160</v>
      </c>
      <c r="BO458" s="3" t="s">
        <v>143</v>
      </c>
      <c r="BP458" s="3" t="s">
        <v>143</v>
      </c>
      <c r="BQ458" s="3" t="s">
        <v>10503</v>
      </c>
      <c r="BR458" s="3" t="s">
        <v>5352</v>
      </c>
      <c r="BS458" s="3" t="s">
        <v>162</v>
      </c>
      <c r="BT458" s="3" t="s">
        <v>10498</v>
      </c>
      <c r="BU458" s="3" t="s">
        <v>10498</v>
      </c>
      <c r="BV458" s="3" t="s">
        <v>135</v>
      </c>
      <c r="BW458" s="3" t="s">
        <v>135</v>
      </c>
      <c r="BX458" s="3" t="s">
        <v>135</v>
      </c>
      <c r="BY458" s="3" t="s">
        <v>148</v>
      </c>
      <c r="BZ458" s="3" t="s">
        <v>10504</v>
      </c>
      <c r="CA458" s="3" t="s">
        <v>174</v>
      </c>
      <c r="CB458" s="3" t="s">
        <v>143</v>
      </c>
      <c r="CC458" s="3" t="s">
        <v>143</v>
      </c>
      <c r="CD458" s="3" t="s">
        <v>143</v>
      </c>
      <c r="CE458" s="3" t="s">
        <v>143</v>
      </c>
      <c r="CF458" s="3" t="s">
        <v>2261</v>
      </c>
      <c r="CG458" s="3" t="s">
        <v>2261</v>
      </c>
      <c r="CH458" s="3" t="s">
        <v>143</v>
      </c>
      <c r="CI458" s="3" t="s">
        <v>143</v>
      </c>
      <c r="CJ458" s="3" t="s">
        <v>5272</v>
      </c>
      <c r="CK458" s="3" t="s">
        <v>143</v>
      </c>
      <c r="CL458" s="3" t="s">
        <v>143</v>
      </c>
      <c r="CM458" s="3" t="s">
        <v>143</v>
      </c>
      <c r="CN458" s="3" t="s">
        <v>143</v>
      </c>
      <c r="CO458" s="3" t="s">
        <v>143</v>
      </c>
      <c r="CP458" s="3" t="s">
        <v>143</v>
      </c>
      <c r="CQ458" s="3" t="s">
        <v>143</v>
      </c>
      <c r="CR458" s="3" t="s">
        <v>143</v>
      </c>
      <c r="CS458" s="3" t="s">
        <v>1</v>
      </c>
      <c r="CT458" s="3" t="s">
        <v>143</v>
      </c>
      <c r="CU458" s="3" t="s">
        <v>1</v>
      </c>
      <c r="CV458" s="3" t="s">
        <v>1985</v>
      </c>
      <c r="CW458" s="3" t="s">
        <v>1985</v>
      </c>
      <c r="CX458" s="3" t="s">
        <v>374</v>
      </c>
      <c r="CY458" s="3" t="s">
        <v>166</v>
      </c>
      <c r="CZ458" s="3" t="s">
        <v>136</v>
      </c>
      <c r="DA458" s="3" t="s">
        <v>1986</v>
      </c>
      <c r="DB458" s="3" t="s">
        <v>143</v>
      </c>
      <c r="DC458" s="3" t="s">
        <v>143</v>
      </c>
      <c r="DD458" s="3" t="s">
        <v>279</v>
      </c>
      <c r="DE458" s="3" t="s">
        <v>5776</v>
      </c>
      <c r="DF458" s="3" t="s">
        <v>3193</v>
      </c>
      <c r="DG458" s="3" t="s">
        <v>143</v>
      </c>
      <c r="DH458" s="3" t="s">
        <v>143</v>
      </c>
      <c r="DI458" s="3" t="s">
        <v>143</v>
      </c>
      <c r="DL458" s="3"/>
    </row>
    <row r="459" spans="1:116" hidden="1" x14ac:dyDescent="0.2">
      <c r="A459" s="73">
        <v>45444</v>
      </c>
      <c r="B459" s="3" t="s">
        <v>7652</v>
      </c>
      <c r="C459" s="5">
        <v>140452</v>
      </c>
      <c r="D459" s="6" t="s">
        <v>10312</v>
      </c>
      <c r="E459" s="3" t="s">
        <v>373</v>
      </c>
      <c r="F459" s="7">
        <v>45455</v>
      </c>
      <c r="G459" s="3" t="s">
        <v>257</v>
      </c>
      <c r="H459" s="3" t="s">
        <v>166</v>
      </c>
      <c r="I459" s="8">
        <f t="shared" ref="I459:I460" si="47">J459</f>
        <v>2546</v>
      </c>
      <c r="J459" s="4">
        <v>2546</v>
      </c>
      <c r="K459" s="71">
        <f t="shared" si="45"/>
        <v>0.11845656584831138</v>
      </c>
      <c r="L459" s="3" t="s">
        <v>374</v>
      </c>
      <c r="M459" s="3" t="s">
        <v>129</v>
      </c>
      <c r="N459" s="3" t="s">
        <v>1224</v>
      </c>
      <c r="O459" s="3" t="s">
        <v>10505</v>
      </c>
      <c r="P459" s="6" t="s">
        <v>10447</v>
      </c>
      <c r="Q459" s="3" t="s">
        <v>2863</v>
      </c>
      <c r="R459" s="3" t="s">
        <v>10506</v>
      </c>
      <c r="S459" s="3" t="s">
        <v>10507</v>
      </c>
      <c r="T459" s="3" t="s">
        <v>135</v>
      </c>
      <c r="U459" s="3" t="s">
        <v>135</v>
      </c>
      <c r="V459" s="3" t="s">
        <v>136</v>
      </c>
      <c r="W459" s="3" t="s">
        <v>137</v>
      </c>
      <c r="X459" s="3" t="s">
        <v>264</v>
      </c>
      <c r="Y459" s="3" t="s">
        <v>10508</v>
      </c>
      <c r="Z459" s="3" t="s">
        <v>10509</v>
      </c>
      <c r="AA459" s="3" t="s">
        <v>139</v>
      </c>
      <c r="AB459" s="3" t="s">
        <v>140</v>
      </c>
      <c r="AC459" s="3" t="s">
        <v>5272</v>
      </c>
      <c r="AD459" s="3" t="s">
        <v>143</v>
      </c>
      <c r="AE459" s="3" t="s">
        <v>5272</v>
      </c>
      <c r="AF459" s="3" t="s">
        <v>10510</v>
      </c>
      <c r="AG459" s="3" t="s">
        <v>5675</v>
      </c>
      <c r="AH459" s="3" t="s">
        <v>265</v>
      </c>
      <c r="AI459" s="3" t="s">
        <v>143</v>
      </c>
      <c r="AJ459" s="3" t="s">
        <v>143</v>
      </c>
      <c r="AK459" s="3" t="s">
        <v>142</v>
      </c>
      <c r="AL459" s="3" t="s">
        <v>143</v>
      </c>
      <c r="AM459" s="3" t="s">
        <v>10511</v>
      </c>
      <c r="AN459" s="3" t="s">
        <v>143</v>
      </c>
      <c r="AO459" s="3" t="s">
        <v>10512</v>
      </c>
      <c r="AP459" s="3" t="s">
        <v>10513</v>
      </c>
      <c r="AQ459" s="3" t="s">
        <v>10514</v>
      </c>
      <c r="AR459" s="3" t="s">
        <v>178</v>
      </c>
      <c r="AS459" s="3" t="s">
        <v>179</v>
      </c>
      <c r="AT459" s="3" t="s">
        <v>1077</v>
      </c>
      <c r="AU459" s="3" t="s">
        <v>10515</v>
      </c>
      <c r="AV459" s="3" t="s">
        <v>990</v>
      </c>
      <c r="AW459" s="3" t="s">
        <v>273</v>
      </c>
      <c r="AX459" s="3" t="s">
        <v>1232</v>
      </c>
      <c r="AY459" s="3" t="s">
        <v>148</v>
      </c>
      <c r="AZ459" s="3" t="s">
        <v>139</v>
      </c>
      <c r="BA459" s="3" t="s">
        <v>154</v>
      </c>
      <c r="BB459" s="3" t="s">
        <v>992</v>
      </c>
      <c r="BC459" s="3" t="s">
        <v>156</v>
      </c>
      <c r="BD459" s="3" t="s">
        <v>157</v>
      </c>
      <c r="BE459" s="3" t="s">
        <v>8956</v>
      </c>
      <c r="BF459" s="3" t="s">
        <v>10509</v>
      </c>
      <c r="BG459" s="3" t="s">
        <v>5272</v>
      </c>
      <c r="BH459" s="3" t="s">
        <v>143</v>
      </c>
      <c r="BI459" s="3" t="s">
        <v>143</v>
      </c>
      <c r="BJ459" s="3" t="s">
        <v>143</v>
      </c>
      <c r="BK459" s="3" t="s">
        <v>136</v>
      </c>
      <c r="BL459" s="3" t="s">
        <v>143</v>
      </c>
      <c r="BM459" s="3" t="s">
        <v>200</v>
      </c>
      <c r="BN459" s="3" t="s">
        <v>143</v>
      </c>
      <c r="BO459" s="3" t="s">
        <v>143</v>
      </c>
      <c r="BP459" s="3" t="s">
        <v>143</v>
      </c>
      <c r="BQ459" s="3" t="s">
        <v>10516</v>
      </c>
      <c r="BR459" s="3" t="s">
        <v>143</v>
      </c>
      <c r="BS459" s="3" t="s">
        <v>10517</v>
      </c>
      <c r="BT459" s="3" t="s">
        <v>10511</v>
      </c>
      <c r="BU459" s="3" t="s">
        <v>10511</v>
      </c>
      <c r="BV459" s="3" t="s">
        <v>135</v>
      </c>
      <c r="BW459" s="3" t="s">
        <v>135</v>
      </c>
      <c r="BX459" s="3" t="s">
        <v>135</v>
      </c>
      <c r="BY459" s="3" t="s">
        <v>148</v>
      </c>
      <c r="BZ459" s="3" t="s">
        <v>4815</v>
      </c>
      <c r="CA459" s="3" t="s">
        <v>174</v>
      </c>
      <c r="CB459" s="3" t="s">
        <v>143</v>
      </c>
      <c r="CC459" s="3" t="s">
        <v>143</v>
      </c>
      <c r="CD459" s="3" t="s">
        <v>143</v>
      </c>
      <c r="CE459" s="3" t="s">
        <v>143</v>
      </c>
      <c r="CF459" s="3" t="s">
        <v>2261</v>
      </c>
      <c r="CG459" s="3" t="s">
        <v>143</v>
      </c>
      <c r="CH459" s="3" t="s">
        <v>143</v>
      </c>
      <c r="CI459" s="3" t="s">
        <v>143</v>
      </c>
      <c r="CJ459" s="3" t="s">
        <v>5272</v>
      </c>
      <c r="CK459" s="3" t="s">
        <v>143</v>
      </c>
      <c r="CL459" s="3" t="s">
        <v>143</v>
      </c>
      <c r="CM459" s="3" t="s">
        <v>143</v>
      </c>
      <c r="CN459" s="3" t="s">
        <v>143</v>
      </c>
      <c r="CO459" s="3" t="s">
        <v>10518</v>
      </c>
      <c r="CP459" s="3" t="s">
        <v>143</v>
      </c>
      <c r="CQ459" s="3" t="s">
        <v>143</v>
      </c>
      <c r="CR459" s="3" t="s">
        <v>143</v>
      </c>
      <c r="CS459" s="3" t="s">
        <v>1</v>
      </c>
      <c r="CT459" s="3" t="s">
        <v>143</v>
      </c>
      <c r="CU459" s="3" t="s">
        <v>1</v>
      </c>
      <c r="CV459" s="3" t="s">
        <v>2867</v>
      </c>
      <c r="CW459" s="3" t="s">
        <v>143</v>
      </c>
      <c r="CX459" s="3" t="s">
        <v>374</v>
      </c>
      <c r="CY459" s="3" t="s">
        <v>166</v>
      </c>
      <c r="CZ459" s="3" t="s">
        <v>136</v>
      </c>
      <c r="DA459" s="3" t="s">
        <v>1989</v>
      </c>
      <c r="DB459" s="3" t="s">
        <v>143</v>
      </c>
      <c r="DC459" s="3" t="s">
        <v>143</v>
      </c>
      <c r="DD459" s="3" t="s">
        <v>373</v>
      </c>
      <c r="DE459" s="3" t="s">
        <v>5776</v>
      </c>
      <c r="DF459" s="3" t="s">
        <v>3995</v>
      </c>
      <c r="DG459" s="3" t="s">
        <v>143</v>
      </c>
      <c r="DH459" s="3" t="s">
        <v>10519</v>
      </c>
      <c r="DI459" s="3" t="s">
        <v>143</v>
      </c>
      <c r="DL459" s="3"/>
    </row>
    <row r="460" spans="1:116" hidden="1" x14ac:dyDescent="0.2">
      <c r="A460" s="73">
        <v>45444</v>
      </c>
      <c r="B460" s="3" t="s">
        <v>11</v>
      </c>
      <c r="C460" s="98">
        <v>140455</v>
      </c>
      <c r="D460" s="6" t="s">
        <v>10399</v>
      </c>
      <c r="E460" s="3" t="s">
        <v>5129</v>
      </c>
      <c r="F460" s="7">
        <v>45455</v>
      </c>
      <c r="G460" s="3" t="s">
        <v>165</v>
      </c>
      <c r="H460" s="3" t="s">
        <v>166</v>
      </c>
      <c r="I460" s="8">
        <f t="shared" si="47"/>
        <v>155</v>
      </c>
      <c r="J460" s="4">
        <v>155</v>
      </c>
      <c r="K460" s="71">
        <f t="shared" si="45"/>
        <v>7.2116133961069384E-3</v>
      </c>
      <c r="L460" s="3" t="s">
        <v>258</v>
      </c>
      <c r="M460" s="3" t="s">
        <v>317</v>
      </c>
      <c r="N460" s="3" t="s">
        <v>1070</v>
      </c>
      <c r="O460" s="3" t="s">
        <v>10520</v>
      </c>
      <c r="P460" s="6" t="s">
        <v>1810</v>
      </c>
      <c r="Q460" s="3" t="s">
        <v>170</v>
      </c>
      <c r="R460" s="3" t="s">
        <v>10521</v>
      </c>
      <c r="S460" s="3" t="s">
        <v>10522</v>
      </c>
      <c r="T460" s="3" t="s">
        <v>135</v>
      </c>
      <c r="U460" s="3" t="s">
        <v>135</v>
      </c>
      <c r="V460" s="3" t="s">
        <v>136</v>
      </c>
      <c r="W460" s="3" t="s">
        <v>137</v>
      </c>
      <c r="X460" s="3" t="s">
        <v>957</v>
      </c>
      <c r="Y460" s="3" t="s">
        <v>10523</v>
      </c>
      <c r="Z460" s="3" t="s">
        <v>10524</v>
      </c>
      <c r="AA460" s="3" t="s">
        <v>139</v>
      </c>
      <c r="AB460" s="3" t="s">
        <v>323</v>
      </c>
      <c r="AC460" s="3" t="s">
        <v>5272</v>
      </c>
      <c r="AD460" s="3" t="s">
        <v>143</v>
      </c>
      <c r="AE460" s="3" t="s">
        <v>5272</v>
      </c>
      <c r="AF460" s="3" t="s">
        <v>10525</v>
      </c>
      <c r="AG460" s="3" t="s">
        <v>235</v>
      </c>
      <c r="AH460" s="3" t="s">
        <v>141</v>
      </c>
      <c r="AI460" s="3" t="s">
        <v>143</v>
      </c>
      <c r="AJ460" s="3" t="s">
        <v>10526</v>
      </c>
      <c r="AK460" s="3" t="s">
        <v>142</v>
      </c>
      <c r="AL460" s="3" t="s">
        <v>143</v>
      </c>
      <c r="AM460" s="3" t="s">
        <v>6461</v>
      </c>
      <c r="AN460" s="3" t="s">
        <v>174</v>
      </c>
      <c r="AO460" s="3" t="s">
        <v>5402</v>
      </c>
      <c r="AP460" s="3" t="s">
        <v>5403</v>
      </c>
      <c r="AQ460" s="3" t="s">
        <v>10527</v>
      </c>
      <c r="AR460" s="3" t="s">
        <v>2177</v>
      </c>
      <c r="AS460" s="3" t="s">
        <v>231</v>
      </c>
      <c r="AT460" s="3" t="s">
        <v>10528</v>
      </c>
      <c r="AU460" s="3" t="s">
        <v>5406</v>
      </c>
      <c r="AV460" s="3" t="s">
        <v>1079</v>
      </c>
      <c r="AW460" s="3" t="s">
        <v>1080</v>
      </c>
      <c r="AX460" s="3" t="s">
        <v>1081</v>
      </c>
      <c r="AY460" s="3" t="s">
        <v>148</v>
      </c>
      <c r="AZ460" s="3" t="s">
        <v>139</v>
      </c>
      <c r="BA460" s="3" t="s">
        <v>148</v>
      </c>
      <c r="BB460" s="3" t="s">
        <v>150</v>
      </c>
      <c r="BC460" s="3" t="s">
        <v>156</v>
      </c>
      <c r="BD460" s="3" t="s">
        <v>157</v>
      </c>
      <c r="BE460" s="3" t="s">
        <v>303</v>
      </c>
      <c r="BF460" s="3" t="s">
        <v>10529</v>
      </c>
      <c r="BG460" s="3" t="s">
        <v>5272</v>
      </c>
      <c r="BH460" s="3" t="s">
        <v>143</v>
      </c>
      <c r="BI460" s="3" t="s">
        <v>10530</v>
      </c>
      <c r="BJ460" s="3" t="s">
        <v>143</v>
      </c>
      <c r="BK460" s="3" t="s">
        <v>136</v>
      </c>
      <c r="BL460" s="3" t="s">
        <v>143</v>
      </c>
      <c r="BM460" s="3" t="s">
        <v>160</v>
      </c>
      <c r="BN460" s="3" t="s">
        <v>160</v>
      </c>
      <c r="BO460" s="3" t="s">
        <v>143</v>
      </c>
      <c r="BP460" s="3" t="s">
        <v>143</v>
      </c>
      <c r="BQ460" s="3" t="s">
        <v>3567</v>
      </c>
      <c r="BR460" s="3" t="s">
        <v>5352</v>
      </c>
      <c r="BS460" s="3" t="s">
        <v>162</v>
      </c>
      <c r="BT460" s="3" t="s">
        <v>6461</v>
      </c>
      <c r="BU460" s="3" t="s">
        <v>6461</v>
      </c>
      <c r="BV460" s="3" t="s">
        <v>135</v>
      </c>
      <c r="BW460" s="3" t="s">
        <v>135</v>
      </c>
      <c r="BX460" s="3" t="s">
        <v>135</v>
      </c>
      <c r="BY460" s="3" t="s">
        <v>148</v>
      </c>
      <c r="BZ460" s="3" t="s">
        <v>360</v>
      </c>
      <c r="CA460" s="3" t="s">
        <v>174</v>
      </c>
      <c r="CB460" s="3" t="s">
        <v>143</v>
      </c>
      <c r="CC460" s="3" t="s">
        <v>143</v>
      </c>
      <c r="CD460" s="3" t="s">
        <v>143</v>
      </c>
      <c r="CE460" s="3" t="s">
        <v>10531</v>
      </c>
      <c r="CF460" s="3" t="s">
        <v>2261</v>
      </c>
      <c r="CG460" s="3" t="s">
        <v>2261</v>
      </c>
      <c r="CH460" s="3" t="s">
        <v>143</v>
      </c>
      <c r="CI460" s="3" t="s">
        <v>143</v>
      </c>
      <c r="CJ460" s="3" t="s">
        <v>5272</v>
      </c>
      <c r="CK460" s="3" t="s">
        <v>143</v>
      </c>
      <c r="CL460" s="3" t="s">
        <v>143</v>
      </c>
      <c r="CM460" s="3" t="s">
        <v>143</v>
      </c>
      <c r="CN460" s="3" t="s">
        <v>143</v>
      </c>
      <c r="CO460" s="3" t="s">
        <v>143</v>
      </c>
      <c r="CP460" s="3" t="s">
        <v>143</v>
      </c>
      <c r="CQ460" s="3" t="s">
        <v>143</v>
      </c>
      <c r="CR460" s="3" t="s">
        <v>143</v>
      </c>
      <c r="CS460" s="3" t="s">
        <v>1</v>
      </c>
      <c r="CT460" s="3" t="s">
        <v>143</v>
      </c>
      <c r="CU460" s="3" t="s">
        <v>1</v>
      </c>
      <c r="CV460" s="3" t="s">
        <v>1985</v>
      </c>
      <c r="CW460" s="3" t="s">
        <v>143</v>
      </c>
      <c r="CX460" s="3" t="s">
        <v>258</v>
      </c>
      <c r="CY460" s="3" t="s">
        <v>166</v>
      </c>
      <c r="CZ460" s="3" t="s">
        <v>136</v>
      </c>
      <c r="DA460" s="3" t="s">
        <v>2007</v>
      </c>
      <c r="DB460" s="3" t="s">
        <v>10532</v>
      </c>
      <c r="DC460" s="3" t="s">
        <v>143</v>
      </c>
      <c r="DD460" s="3" t="s">
        <v>5129</v>
      </c>
      <c r="DE460" s="3" t="s">
        <v>5776</v>
      </c>
      <c r="DF460" s="3" t="s">
        <v>3995</v>
      </c>
      <c r="DG460" s="3" t="s">
        <v>143</v>
      </c>
      <c r="DH460" s="3" t="s">
        <v>143</v>
      </c>
      <c r="DI460" s="3" t="s">
        <v>143</v>
      </c>
      <c r="DL460" s="3"/>
    </row>
    <row r="461" spans="1:116" hidden="1" x14ac:dyDescent="0.2">
      <c r="A461" s="73">
        <v>45444</v>
      </c>
      <c r="B461" s="3" t="s">
        <v>24</v>
      </c>
      <c r="C461" s="5">
        <v>140728</v>
      </c>
      <c r="D461" s="6" t="s">
        <v>24</v>
      </c>
      <c r="E461" s="3" t="s">
        <v>125</v>
      </c>
      <c r="F461" s="7">
        <v>45455</v>
      </c>
      <c r="G461" s="3" t="s">
        <v>165</v>
      </c>
      <c r="H461" s="3" t="s">
        <v>166</v>
      </c>
      <c r="I461" s="4">
        <v>1328.74</v>
      </c>
      <c r="J461" s="4">
        <v>993.73</v>
      </c>
      <c r="K461" s="71">
        <f t="shared" si="45"/>
        <v>6.1821672154471825E-2</v>
      </c>
      <c r="L461" s="3" t="s">
        <v>394</v>
      </c>
      <c r="M461" s="3" t="s">
        <v>129</v>
      </c>
      <c r="N461" s="3" t="s">
        <v>1056</v>
      </c>
      <c r="O461" s="3" t="s">
        <v>8941</v>
      </c>
      <c r="P461" s="6" t="s">
        <v>10533</v>
      </c>
      <c r="Q461" s="3" t="s">
        <v>170</v>
      </c>
      <c r="R461" s="3" t="s">
        <v>10534</v>
      </c>
      <c r="S461" s="3" t="s">
        <v>10535</v>
      </c>
      <c r="T461" s="3" t="s">
        <v>10536</v>
      </c>
      <c r="U461" s="3" t="s">
        <v>10537</v>
      </c>
      <c r="V461" s="3" t="s">
        <v>136</v>
      </c>
      <c r="W461" s="3" t="s">
        <v>137</v>
      </c>
      <c r="X461" s="3" t="s">
        <v>349</v>
      </c>
      <c r="Y461" s="3" t="s">
        <v>10538</v>
      </c>
      <c r="Z461" s="3" t="s">
        <v>10539</v>
      </c>
      <c r="AA461" s="3" t="s">
        <v>139</v>
      </c>
      <c r="AB461" s="3" t="s">
        <v>140</v>
      </c>
      <c r="AC461" s="3" t="s">
        <v>5272</v>
      </c>
      <c r="AD461" s="3" t="s">
        <v>143</v>
      </c>
      <c r="AE461" s="3" t="s">
        <v>10540</v>
      </c>
      <c r="AF461" s="3" t="s">
        <v>143</v>
      </c>
      <c r="AG461" s="3" t="s">
        <v>235</v>
      </c>
      <c r="AH461" s="3" t="s">
        <v>141</v>
      </c>
      <c r="AI461" s="3" t="s">
        <v>143</v>
      </c>
      <c r="AJ461" s="3" t="s">
        <v>10540</v>
      </c>
      <c r="AK461" s="3" t="s">
        <v>142</v>
      </c>
      <c r="AL461" s="3" t="s">
        <v>143</v>
      </c>
      <c r="AM461" s="3" t="s">
        <v>10541</v>
      </c>
      <c r="AN461" s="3" t="s">
        <v>174</v>
      </c>
      <c r="AO461" s="3" t="s">
        <v>8951</v>
      </c>
      <c r="AP461" s="3" t="s">
        <v>8952</v>
      </c>
      <c r="AQ461" s="3" t="s">
        <v>8953</v>
      </c>
      <c r="AR461" s="3" t="s">
        <v>1014</v>
      </c>
      <c r="AS461" s="3" t="s">
        <v>231</v>
      </c>
      <c r="AT461" s="3" t="s">
        <v>8954</v>
      </c>
      <c r="AU461" s="3" t="s">
        <v>143</v>
      </c>
      <c r="AV461" s="3" t="s">
        <v>145</v>
      </c>
      <c r="AW461" s="3" t="s">
        <v>146</v>
      </c>
      <c r="AX461" s="3" t="s">
        <v>1060</v>
      </c>
      <c r="AY461" s="3" t="s">
        <v>148</v>
      </c>
      <c r="AZ461" s="3" t="s">
        <v>139</v>
      </c>
      <c r="BA461" s="3" t="s">
        <v>149</v>
      </c>
      <c r="BB461" s="3" t="s">
        <v>150</v>
      </c>
      <c r="BC461" s="3" t="s">
        <v>156</v>
      </c>
      <c r="BD461" s="3" t="s">
        <v>157</v>
      </c>
      <c r="BE461" s="3" t="s">
        <v>484</v>
      </c>
      <c r="BF461" s="3" t="s">
        <v>10542</v>
      </c>
      <c r="BG461" s="3" t="s">
        <v>5272</v>
      </c>
      <c r="BH461" s="3" t="s">
        <v>143</v>
      </c>
      <c r="BI461" s="3" t="s">
        <v>10543</v>
      </c>
      <c r="BJ461" s="3" t="s">
        <v>143</v>
      </c>
      <c r="BK461" s="3" t="s">
        <v>136</v>
      </c>
      <c r="BL461" s="3" t="s">
        <v>143</v>
      </c>
      <c r="BM461" s="3" t="s">
        <v>160</v>
      </c>
      <c r="BN461" s="3" t="s">
        <v>160</v>
      </c>
      <c r="BO461" s="3" t="s">
        <v>143</v>
      </c>
      <c r="BP461" s="3" t="s">
        <v>143</v>
      </c>
      <c r="BQ461" s="3" t="s">
        <v>10544</v>
      </c>
      <c r="BR461" s="3" t="s">
        <v>5684</v>
      </c>
      <c r="BS461" s="3" t="s">
        <v>241</v>
      </c>
      <c r="BT461" s="3" t="s">
        <v>10540</v>
      </c>
      <c r="BU461" s="3" t="s">
        <v>10540</v>
      </c>
      <c r="BV461" s="3" t="s">
        <v>135</v>
      </c>
      <c r="BW461" s="3" t="s">
        <v>10545</v>
      </c>
      <c r="BX461" s="3" t="s">
        <v>135</v>
      </c>
      <c r="BY461" s="3" t="s">
        <v>148</v>
      </c>
      <c r="BZ461" s="3" t="s">
        <v>24</v>
      </c>
      <c r="CA461" s="3" t="s">
        <v>174</v>
      </c>
      <c r="CB461" s="3" t="s">
        <v>143</v>
      </c>
      <c r="CC461" s="3" t="s">
        <v>143</v>
      </c>
      <c r="CD461" s="3" t="s">
        <v>362</v>
      </c>
      <c r="CE461" s="3" t="s">
        <v>10533</v>
      </c>
      <c r="CF461" s="3" t="s">
        <v>2261</v>
      </c>
      <c r="CG461" s="3" t="s">
        <v>2261</v>
      </c>
      <c r="CH461" s="3" t="s">
        <v>143</v>
      </c>
      <c r="CI461" s="3" t="s">
        <v>143</v>
      </c>
      <c r="CJ461" s="3" t="s">
        <v>5272</v>
      </c>
      <c r="CK461" s="3" t="s">
        <v>143</v>
      </c>
      <c r="CL461" s="3" t="s">
        <v>143</v>
      </c>
      <c r="CM461" s="3" t="s">
        <v>143</v>
      </c>
      <c r="CN461" s="3" t="s">
        <v>143</v>
      </c>
      <c r="CO461" s="3" t="s">
        <v>8961</v>
      </c>
      <c r="CP461" s="3" t="s">
        <v>143</v>
      </c>
      <c r="CQ461" s="3" t="s">
        <v>143</v>
      </c>
      <c r="CR461" s="3" t="s">
        <v>166</v>
      </c>
      <c r="CS461" s="3" t="s">
        <v>1</v>
      </c>
      <c r="CT461" s="3" t="s">
        <v>143</v>
      </c>
      <c r="CU461" s="3" t="s">
        <v>1</v>
      </c>
      <c r="CV461" s="3" t="s">
        <v>2092</v>
      </c>
      <c r="CW461" s="3" t="s">
        <v>2092</v>
      </c>
      <c r="CX461" s="3" t="s">
        <v>394</v>
      </c>
      <c r="CY461" s="3" t="s">
        <v>166</v>
      </c>
      <c r="CZ461" s="3" t="s">
        <v>136</v>
      </c>
      <c r="DA461" s="3" t="s">
        <v>1989</v>
      </c>
      <c r="DB461" s="3" t="s">
        <v>143</v>
      </c>
      <c r="DC461" s="3" t="s">
        <v>143</v>
      </c>
      <c r="DD461" s="3" t="s">
        <v>125</v>
      </c>
      <c r="DE461" s="3" t="s">
        <v>5776</v>
      </c>
      <c r="DF461" s="3" t="s">
        <v>3995</v>
      </c>
      <c r="DG461" s="3" t="s">
        <v>143</v>
      </c>
      <c r="DH461" s="3" t="s">
        <v>8962</v>
      </c>
      <c r="DI461" s="3" t="s">
        <v>143</v>
      </c>
      <c r="DL461" s="3"/>
    </row>
    <row r="462" spans="1:116" hidden="1" x14ac:dyDescent="0.2">
      <c r="A462" s="73">
        <v>45444</v>
      </c>
      <c r="B462" s="3" t="s">
        <v>15606</v>
      </c>
      <c r="C462" s="5">
        <v>140825</v>
      </c>
      <c r="D462" s="6" t="s">
        <v>10433</v>
      </c>
      <c r="E462" s="3" t="s">
        <v>279</v>
      </c>
      <c r="F462" s="7">
        <v>45455</v>
      </c>
      <c r="G462" s="3" t="s">
        <v>165</v>
      </c>
      <c r="H462" s="3" t="s">
        <v>166</v>
      </c>
      <c r="I462" s="4">
        <v>461</v>
      </c>
      <c r="J462" s="4">
        <v>461</v>
      </c>
      <c r="K462" s="71">
        <f t="shared" si="45"/>
        <v>2.1448734036163215E-2</v>
      </c>
      <c r="L462" s="3" t="s">
        <v>316</v>
      </c>
      <c r="M462" s="3" t="s">
        <v>317</v>
      </c>
      <c r="N462" s="3" t="s">
        <v>1056</v>
      </c>
      <c r="O462" s="3" t="s">
        <v>10546</v>
      </c>
      <c r="P462" s="6" t="s">
        <v>7560</v>
      </c>
      <c r="Q462" s="3" t="s">
        <v>2863</v>
      </c>
      <c r="R462" s="3" t="s">
        <v>10547</v>
      </c>
      <c r="S462" s="3" t="s">
        <v>7562</v>
      </c>
      <c r="T462" s="3" t="s">
        <v>135</v>
      </c>
      <c r="U462" s="3" t="s">
        <v>135</v>
      </c>
      <c r="V462" s="3" t="s">
        <v>136</v>
      </c>
      <c r="W462" s="3" t="s">
        <v>137</v>
      </c>
      <c r="X462" s="3" t="s">
        <v>322</v>
      </c>
      <c r="Y462" s="3" t="s">
        <v>10548</v>
      </c>
      <c r="Z462" s="3" t="s">
        <v>10549</v>
      </c>
      <c r="AA462" s="3" t="s">
        <v>139</v>
      </c>
      <c r="AB462" s="3" t="s">
        <v>323</v>
      </c>
      <c r="AC462" s="3" t="s">
        <v>5272</v>
      </c>
      <c r="AD462" s="3" t="s">
        <v>143</v>
      </c>
      <c r="AE462" s="3" t="s">
        <v>10550</v>
      </c>
      <c r="AF462" s="3" t="s">
        <v>143</v>
      </c>
      <c r="AG462" s="3" t="s">
        <v>235</v>
      </c>
      <c r="AH462" s="3" t="s">
        <v>141</v>
      </c>
      <c r="AI462" s="3" t="s">
        <v>143</v>
      </c>
      <c r="AJ462" s="3" t="s">
        <v>10550</v>
      </c>
      <c r="AK462" s="3" t="s">
        <v>207</v>
      </c>
      <c r="AL462" s="3" t="s">
        <v>143</v>
      </c>
      <c r="AM462" s="3" t="s">
        <v>10550</v>
      </c>
      <c r="AN462" s="3" t="s">
        <v>174</v>
      </c>
      <c r="AO462" s="3" t="s">
        <v>10551</v>
      </c>
      <c r="AP462" s="3" t="s">
        <v>603</v>
      </c>
      <c r="AQ462" s="3" t="s">
        <v>10552</v>
      </c>
      <c r="AR462" s="3" t="s">
        <v>178</v>
      </c>
      <c r="AS462" s="3" t="s">
        <v>179</v>
      </c>
      <c r="AT462" s="3" t="s">
        <v>211</v>
      </c>
      <c r="AU462" s="3" t="s">
        <v>3932</v>
      </c>
      <c r="AV462" s="3" t="s">
        <v>145</v>
      </c>
      <c r="AW462" s="3" t="s">
        <v>146</v>
      </c>
      <c r="AX462" s="3" t="s">
        <v>1060</v>
      </c>
      <c r="AY462" s="3" t="s">
        <v>148</v>
      </c>
      <c r="AZ462" s="3" t="s">
        <v>139</v>
      </c>
      <c r="BA462" s="3" t="s">
        <v>149</v>
      </c>
      <c r="BB462" s="3" t="s">
        <v>150</v>
      </c>
      <c r="BC462" s="3" t="s">
        <v>156</v>
      </c>
      <c r="BD462" s="3" t="s">
        <v>157</v>
      </c>
      <c r="BE462" s="3" t="s">
        <v>303</v>
      </c>
      <c r="BF462" s="3" t="s">
        <v>10549</v>
      </c>
      <c r="BG462" s="3" t="s">
        <v>5272</v>
      </c>
      <c r="BH462" s="3" t="s">
        <v>2863</v>
      </c>
      <c r="BI462" s="3" t="s">
        <v>143</v>
      </c>
      <c r="BJ462" s="3" t="s">
        <v>143</v>
      </c>
      <c r="BK462" s="3" t="s">
        <v>136</v>
      </c>
      <c r="BL462" s="3" t="s">
        <v>143</v>
      </c>
      <c r="BM462" s="3" t="s">
        <v>160</v>
      </c>
      <c r="BN462" s="3" t="s">
        <v>1674</v>
      </c>
      <c r="BO462" s="3" t="s">
        <v>143</v>
      </c>
      <c r="BP462" s="3" t="s">
        <v>143</v>
      </c>
      <c r="BQ462" s="3" t="s">
        <v>2972</v>
      </c>
      <c r="BR462" s="3" t="s">
        <v>5352</v>
      </c>
      <c r="BS462" s="3" t="s">
        <v>162</v>
      </c>
      <c r="BT462" s="3" t="s">
        <v>10550</v>
      </c>
      <c r="BU462" s="3" t="s">
        <v>10550</v>
      </c>
      <c r="BV462" s="3" t="s">
        <v>135</v>
      </c>
      <c r="BW462" s="3" t="s">
        <v>135</v>
      </c>
      <c r="BX462" s="3" t="s">
        <v>135</v>
      </c>
      <c r="BY462" s="3" t="s">
        <v>148</v>
      </c>
      <c r="BZ462" s="3" t="s">
        <v>645</v>
      </c>
      <c r="CA462" s="3" t="s">
        <v>174</v>
      </c>
      <c r="CB462" s="3" t="s">
        <v>143</v>
      </c>
      <c r="CC462" s="3" t="s">
        <v>143</v>
      </c>
      <c r="CD462" s="3" t="s">
        <v>143</v>
      </c>
      <c r="CE462" s="3" t="s">
        <v>10553</v>
      </c>
      <c r="CF462" s="3" t="s">
        <v>2261</v>
      </c>
      <c r="CG462" s="3" t="s">
        <v>2261</v>
      </c>
      <c r="CH462" s="3" t="s">
        <v>143</v>
      </c>
      <c r="CI462" s="3" t="s">
        <v>143</v>
      </c>
      <c r="CJ462" s="3" t="s">
        <v>5272</v>
      </c>
      <c r="CK462" s="3" t="s">
        <v>143</v>
      </c>
      <c r="CL462" s="3" t="s">
        <v>143</v>
      </c>
      <c r="CM462" s="3" t="s">
        <v>143</v>
      </c>
      <c r="CN462" s="3" t="s">
        <v>143</v>
      </c>
      <c r="CO462" s="3" t="s">
        <v>143</v>
      </c>
      <c r="CP462" s="3" t="s">
        <v>143</v>
      </c>
      <c r="CQ462" s="3" t="s">
        <v>143</v>
      </c>
      <c r="CR462" s="3" t="s">
        <v>143</v>
      </c>
      <c r="CS462" s="3" t="s">
        <v>1</v>
      </c>
      <c r="CT462" s="3" t="s">
        <v>143</v>
      </c>
      <c r="CU462" s="3" t="s">
        <v>1</v>
      </c>
      <c r="CV462" s="3" t="s">
        <v>1985</v>
      </c>
      <c r="CW462" s="3" t="s">
        <v>1985</v>
      </c>
      <c r="CX462" s="3" t="s">
        <v>316</v>
      </c>
      <c r="CY462" s="3" t="s">
        <v>166</v>
      </c>
      <c r="CZ462" s="3" t="s">
        <v>136</v>
      </c>
      <c r="DA462" s="3" t="s">
        <v>1986</v>
      </c>
      <c r="DB462" s="3" t="s">
        <v>143</v>
      </c>
      <c r="DC462" s="3" t="s">
        <v>143</v>
      </c>
      <c r="DD462" s="3" t="s">
        <v>279</v>
      </c>
      <c r="DE462" s="3" t="s">
        <v>5776</v>
      </c>
      <c r="DF462" s="3" t="s">
        <v>3995</v>
      </c>
      <c r="DG462" s="3" t="s">
        <v>143</v>
      </c>
      <c r="DH462" s="3" t="s">
        <v>143</v>
      </c>
      <c r="DI462" s="3" t="s">
        <v>143</v>
      </c>
      <c r="DL462" s="3"/>
    </row>
    <row r="463" spans="1:116" hidden="1" x14ac:dyDescent="0.2">
      <c r="A463" s="73">
        <v>45444</v>
      </c>
      <c r="B463" s="3" t="s">
        <v>7652</v>
      </c>
      <c r="C463" s="5">
        <v>140552</v>
      </c>
      <c r="D463" s="6" t="s">
        <v>10312</v>
      </c>
      <c r="E463" s="3" t="s">
        <v>373</v>
      </c>
      <c r="F463" s="7">
        <v>45456</v>
      </c>
      <c r="G463" s="3" t="s">
        <v>257</v>
      </c>
      <c r="H463" s="3" t="s">
        <v>166</v>
      </c>
      <c r="I463" s="4">
        <v>3855.33</v>
      </c>
      <c r="J463" s="4">
        <v>2765</v>
      </c>
      <c r="K463" s="71">
        <f t="shared" si="45"/>
        <v>0.17937515789943848</v>
      </c>
      <c r="L463" s="3" t="s">
        <v>374</v>
      </c>
      <c r="M463" s="3" t="s">
        <v>129</v>
      </c>
      <c r="N463" s="3" t="s">
        <v>1224</v>
      </c>
      <c r="O463" s="3" t="s">
        <v>1769</v>
      </c>
      <c r="P463" s="6" t="s">
        <v>10447</v>
      </c>
      <c r="Q463" s="3" t="s">
        <v>2863</v>
      </c>
      <c r="R463" s="3" t="s">
        <v>10554</v>
      </c>
      <c r="S463" s="3" t="s">
        <v>3807</v>
      </c>
      <c r="T463" s="3" t="s">
        <v>135</v>
      </c>
      <c r="U463" s="3" t="s">
        <v>135</v>
      </c>
      <c r="V463" s="3" t="s">
        <v>136</v>
      </c>
      <c r="W463" s="3" t="s">
        <v>137</v>
      </c>
      <c r="X463" s="3" t="s">
        <v>264</v>
      </c>
      <c r="Y463" s="3" t="s">
        <v>10555</v>
      </c>
      <c r="Z463" s="3" t="s">
        <v>10556</v>
      </c>
      <c r="AA463" s="3" t="s">
        <v>139</v>
      </c>
      <c r="AB463" s="3" t="s">
        <v>140</v>
      </c>
      <c r="AC463" s="3" t="s">
        <v>5272</v>
      </c>
      <c r="AD463" s="3" t="s">
        <v>143</v>
      </c>
      <c r="AE463" s="3" t="s">
        <v>10557</v>
      </c>
      <c r="AF463" s="3" t="s">
        <v>10510</v>
      </c>
      <c r="AG463" s="3" t="s">
        <v>5675</v>
      </c>
      <c r="AH463" s="3" t="s">
        <v>265</v>
      </c>
      <c r="AI463" s="3" t="s">
        <v>143</v>
      </c>
      <c r="AJ463" s="3" t="s">
        <v>10557</v>
      </c>
      <c r="AK463" s="3" t="s">
        <v>142</v>
      </c>
      <c r="AL463" s="3" t="s">
        <v>143</v>
      </c>
      <c r="AM463" s="3" t="s">
        <v>10558</v>
      </c>
      <c r="AN463" s="3" t="s">
        <v>174</v>
      </c>
      <c r="AO463" s="3" t="s">
        <v>1772</v>
      </c>
      <c r="AP463" s="3" t="s">
        <v>1773</v>
      </c>
      <c r="AQ463" s="3" t="s">
        <v>1774</v>
      </c>
      <c r="AR463" s="3" t="s">
        <v>250</v>
      </c>
      <c r="AS463" s="3" t="s">
        <v>179</v>
      </c>
      <c r="AT463" s="3" t="s">
        <v>1775</v>
      </c>
      <c r="AU463" s="3" t="s">
        <v>1776</v>
      </c>
      <c r="AV463" s="3" t="s">
        <v>990</v>
      </c>
      <c r="AW463" s="3" t="s">
        <v>273</v>
      </c>
      <c r="AX463" s="3" t="s">
        <v>1232</v>
      </c>
      <c r="AY463" s="3" t="s">
        <v>148</v>
      </c>
      <c r="AZ463" s="3" t="s">
        <v>139</v>
      </c>
      <c r="BA463" s="3" t="s">
        <v>154</v>
      </c>
      <c r="BB463" s="3" t="s">
        <v>992</v>
      </c>
      <c r="BC463" s="3" t="s">
        <v>156</v>
      </c>
      <c r="BD463" s="3" t="s">
        <v>157</v>
      </c>
      <c r="BE463" s="3" t="s">
        <v>8956</v>
      </c>
      <c r="BF463" s="3" t="s">
        <v>10559</v>
      </c>
      <c r="BG463" s="3" t="s">
        <v>5272</v>
      </c>
      <c r="BH463" s="3" t="s">
        <v>2863</v>
      </c>
      <c r="BI463" s="3" t="s">
        <v>10560</v>
      </c>
      <c r="BJ463" s="3" t="s">
        <v>143</v>
      </c>
      <c r="BK463" s="3" t="s">
        <v>136</v>
      </c>
      <c r="BL463" s="3" t="s">
        <v>143</v>
      </c>
      <c r="BM463" s="3" t="s">
        <v>200</v>
      </c>
      <c r="BN463" s="3" t="s">
        <v>200</v>
      </c>
      <c r="BO463" s="3" t="s">
        <v>143</v>
      </c>
      <c r="BP463" s="3" t="s">
        <v>143</v>
      </c>
      <c r="BQ463" s="3" t="s">
        <v>10561</v>
      </c>
      <c r="BR463" s="3" t="s">
        <v>143</v>
      </c>
      <c r="BS463" s="3" t="s">
        <v>10517</v>
      </c>
      <c r="BT463" s="3" t="s">
        <v>10557</v>
      </c>
      <c r="BU463" s="3" t="s">
        <v>10557</v>
      </c>
      <c r="BV463" s="3" t="s">
        <v>135</v>
      </c>
      <c r="BW463" s="3" t="s">
        <v>135</v>
      </c>
      <c r="BX463" s="3" t="s">
        <v>135</v>
      </c>
      <c r="BY463" s="3" t="s">
        <v>148</v>
      </c>
      <c r="BZ463" s="3" t="s">
        <v>4815</v>
      </c>
      <c r="CA463" s="3" t="s">
        <v>174</v>
      </c>
      <c r="CB463" s="3" t="s">
        <v>143</v>
      </c>
      <c r="CC463" s="3" t="s">
        <v>143</v>
      </c>
      <c r="CD463" s="3" t="s">
        <v>143</v>
      </c>
      <c r="CE463" s="3" t="s">
        <v>10562</v>
      </c>
      <c r="CF463" s="3" t="s">
        <v>2261</v>
      </c>
      <c r="CG463" s="3" t="s">
        <v>2261</v>
      </c>
      <c r="CH463" s="3" t="s">
        <v>143</v>
      </c>
      <c r="CI463" s="3" t="s">
        <v>143</v>
      </c>
      <c r="CJ463" s="3" t="s">
        <v>5272</v>
      </c>
      <c r="CK463" s="3" t="s">
        <v>143</v>
      </c>
      <c r="CL463" s="3" t="s">
        <v>143</v>
      </c>
      <c r="CM463" s="3" t="s">
        <v>143</v>
      </c>
      <c r="CN463" s="3" t="s">
        <v>143</v>
      </c>
      <c r="CO463" s="3" t="s">
        <v>143</v>
      </c>
      <c r="CP463" s="3" t="s">
        <v>143</v>
      </c>
      <c r="CQ463" s="3" t="s">
        <v>143</v>
      </c>
      <c r="CR463" s="3" t="s">
        <v>143</v>
      </c>
      <c r="CS463" s="3" t="s">
        <v>1</v>
      </c>
      <c r="CT463" s="3" t="s">
        <v>143</v>
      </c>
      <c r="CU463" s="3" t="s">
        <v>1</v>
      </c>
      <c r="CV463" s="3" t="s">
        <v>2867</v>
      </c>
      <c r="CW463" s="3" t="s">
        <v>2867</v>
      </c>
      <c r="CX463" s="3" t="s">
        <v>374</v>
      </c>
      <c r="CY463" s="3" t="s">
        <v>166</v>
      </c>
      <c r="CZ463" s="3" t="s">
        <v>136</v>
      </c>
      <c r="DA463" s="3" t="s">
        <v>1989</v>
      </c>
      <c r="DB463" s="3" t="s">
        <v>143</v>
      </c>
      <c r="DC463" s="3" t="s">
        <v>143</v>
      </c>
      <c r="DD463" s="3" t="s">
        <v>373</v>
      </c>
      <c r="DE463" s="3" t="s">
        <v>5776</v>
      </c>
      <c r="DF463" s="3" t="s">
        <v>3277</v>
      </c>
      <c r="DG463" s="3" t="s">
        <v>143</v>
      </c>
      <c r="DH463" s="3" t="s">
        <v>143</v>
      </c>
      <c r="DI463" s="3" t="s">
        <v>143</v>
      </c>
      <c r="DL463" s="3"/>
    </row>
    <row r="464" spans="1:116" x14ac:dyDescent="0.2">
      <c r="A464" s="73">
        <v>45444</v>
      </c>
      <c r="B464" s="3" t="s">
        <v>19</v>
      </c>
      <c r="C464" s="5">
        <v>140943</v>
      </c>
      <c r="D464" s="6" t="s">
        <v>8</v>
      </c>
      <c r="E464" s="3" t="s">
        <v>364</v>
      </c>
      <c r="F464" s="7">
        <v>45456</v>
      </c>
      <c r="G464" s="3" t="s">
        <v>126</v>
      </c>
      <c r="H464" s="3" t="s">
        <v>166</v>
      </c>
      <c r="I464" s="8">
        <f t="shared" ref="I464:I470" si="48">J464</f>
        <v>682.35</v>
      </c>
      <c r="J464" s="4">
        <v>682.35</v>
      </c>
      <c r="K464" s="71">
        <f t="shared" si="45"/>
        <v>3.1747383231184319E-2</v>
      </c>
      <c r="L464" s="3" t="s">
        <v>1935</v>
      </c>
      <c r="M464" s="3" t="s">
        <v>129</v>
      </c>
      <c r="N464" s="3" t="s">
        <v>219</v>
      </c>
      <c r="O464" s="3" t="s">
        <v>10563</v>
      </c>
      <c r="P464" s="6" t="s">
        <v>8169</v>
      </c>
      <c r="Q464" s="3" t="s">
        <v>170</v>
      </c>
      <c r="R464" s="3" t="s">
        <v>10564</v>
      </c>
      <c r="S464" s="3" t="s">
        <v>3576</v>
      </c>
      <c r="T464" s="3" t="s">
        <v>135</v>
      </c>
      <c r="U464" s="3" t="s">
        <v>135</v>
      </c>
      <c r="V464" s="3" t="s">
        <v>136</v>
      </c>
      <c r="W464" s="3" t="s">
        <v>137</v>
      </c>
      <c r="X464" s="3" t="s">
        <v>225</v>
      </c>
      <c r="Y464" s="3" t="s">
        <v>10565</v>
      </c>
      <c r="Z464" s="3" t="s">
        <v>10566</v>
      </c>
      <c r="AA464" s="3" t="s">
        <v>139</v>
      </c>
      <c r="AB464" s="3" t="s">
        <v>140</v>
      </c>
      <c r="AC464" s="3" t="s">
        <v>5272</v>
      </c>
      <c r="AD464" s="3" t="s">
        <v>143</v>
      </c>
      <c r="AE464" s="3" t="s">
        <v>5272</v>
      </c>
      <c r="AF464" s="3" t="s">
        <v>143</v>
      </c>
      <c r="AG464" s="3" t="s">
        <v>5974</v>
      </c>
      <c r="AH464" s="3" t="s">
        <v>141</v>
      </c>
      <c r="AI464" s="3" t="s">
        <v>143</v>
      </c>
      <c r="AJ464" s="3" t="s">
        <v>143</v>
      </c>
      <c r="AK464" s="3" t="s">
        <v>142</v>
      </c>
      <c r="AL464" s="3" t="s">
        <v>143</v>
      </c>
      <c r="AM464" s="3" t="s">
        <v>10567</v>
      </c>
      <c r="AN464" s="3" t="s">
        <v>143</v>
      </c>
      <c r="AO464" s="3" t="s">
        <v>10568</v>
      </c>
      <c r="AP464" s="3" t="s">
        <v>7936</v>
      </c>
      <c r="AQ464" s="3" t="s">
        <v>309</v>
      </c>
      <c r="AR464" s="3" t="s">
        <v>230</v>
      </c>
      <c r="AS464" s="3" t="s">
        <v>231</v>
      </c>
      <c r="AT464" s="3" t="s">
        <v>7936</v>
      </c>
      <c r="AU464" s="3" t="s">
        <v>7936</v>
      </c>
      <c r="AV464" s="3" t="s">
        <v>234</v>
      </c>
      <c r="AW464" s="3" t="s">
        <v>165</v>
      </c>
      <c r="AX464" s="3" t="s">
        <v>235</v>
      </c>
      <c r="AY464" s="3" t="s">
        <v>148</v>
      </c>
      <c r="AZ464" s="3" t="s">
        <v>139</v>
      </c>
      <c r="BA464" s="3" t="s">
        <v>875</v>
      </c>
      <c r="BB464" s="3" t="s">
        <v>150</v>
      </c>
      <c r="BC464" s="3" t="s">
        <v>156</v>
      </c>
      <c r="BD464" s="3" t="s">
        <v>157</v>
      </c>
      <c r="BE464" s="3" t="s">
        <v>484</v>
      </c>
      <c r="BF464" s="3" t="s">
        <v>10566</v>
      </c>
      <c r="BG464" s="3" t="s">
        <v>5272</v>
      </c>
      <c r="BH464" s="3" t="s">
        <v>143</v>
      </c>
      <c r="BI464" s="3" t="s">
        <v>143</v>
      </c>
      <c r="BJ464" s="3" t="s">
        <v>143</v>
      </c>
      <c r="BK464" s="3" t="s">
        <v>136</v>
      </c>
      <c r="BL464" s="3" t="s">
        <v>143</v>
      </c>
      <c r="BM464" s="3" t="s">
        <v>160</v>
      </c>
      <c r="BN464" s="3" t="s">
        <v>143</v>
      </c>
      <c r="BO464" s="3" t="s">
        <v>143</v>
      </c>
      <c r="BP464" s="3" t="s">
        <v>143</v>
      </c>
      <c r="BQ464" s="3" t="s">
        <v>10569</v>
      </c>
      <c r="BR464" s="3" t="s">
        <v>143</v>
      </c>
      <c r="BS464" s="3" t="s">
        <v>241</v>
      </c>
      <c r="BT464" s="3" t="s">
        <v>10567</v>
      </c>
      <c r="BU464" s="3" t="s">
        <v>10567</v>
      </c>
      <c r="BV464" s="3" t="s">
        <v>135</v>
      </c>
      <c r="BW464" s="3" t="s">
        <v>135</v>
      </c>
      <c r="BX464" s="3" t="s">
        <v>135</v>
      </c>
      <c r="BY464" s="3" t="s">
        <v>148</v>
      </c>
      <c r="BZ464" s="3" t="s">
        <v>10570</v>
      </c>
      <c r="CA464" s="3" t="s">
        <v>174</v>
      </c>
      <c r="CB464" s="3" t="s">
        <v>143</v>
      </c>
      <c r="CC464" s="3" t="s">
        <v>143</v>
      </c>
      <c r="CD464" s="3" t="s">
        <v>143</v>
      </c>
      <c r="CE464" s="3" t="s">
        <v>8169</v>
      </c>
      <c r="CF464" s="3" t="s">
        <v>2261</v>
      </c>
      <c r="CG464" s="3" t="s">
        <v>143</v>
      </c>
      <c r="CH464" s="3" t="s">
        <v>143</v>
      </c>
      <c r="CI464" s="3" t="s">
        <v>143</v>
      </c>
      <c r="CJ464" s="3" t="s">
        <v>5272</v>
      </c>
      <c r="CK464" s="3" t="s">
        <v>143</v>
      </c>
      <c r="CL464" s="3" t="s">
        <v>143</v>
      </c>
      <c r="CM464" s="3" t="s">
        <v>143</v>
      </c>
      <c r="CN464" s="3" t="s">
        <v>143</v>
      </c>
      <c r="CO464" s="3" t="s">
        <v>143</v>
      </c>
      <c r="CP464" s="3" t="s">
        <v>143</v>
      </c>
      <c r="CQ464" s="3" t="s">
        <v>143</v>
      </c>
      <c r="CR464" s="3" t="s">
        <v>143</v>
      </c>
      <c r="CS464" s="3" t="s">
        <v>1</v>
      </c>
      <c r="CT464" s="3" t="s">
        <v>143</v>
      </c>
      <c r="CU464" s="3" t="s">
        <v>1</v>
      </c>
      <c r="CV464" s="3" t="s">
        <v>2092</v>
      </c>
      <c r="CW464" s="3" t="s">
        <v>143</v>
      </c>
      <c r="CX464" s="3" t="s">
        <v>1935</v>
      </c>
      <c r="CY464" s="3" t="s">
        <v>166</v>
      </c>
      <c r="CZ464" s="3" t="s">
        <v>136</v>
      </c>
      <c r="DA464" s="3" t="s">
        <v>1989</v>
      </c>
      <c r="DB464" s="3" t="s">
        <v>143</v>
      </c>
      <c r="DC464" s="3" t="s">
        <v>6653</v>
      </c>
      <c r="DD464" s="3" t="s">
        <v>364</v>
      </c>
      <c r="DE464" s="3" t="s">
        <v>5776</v>
      </c>
      <c r="DF464" s="3" t="s">
        <v>3277</v>
      </c>
      <c r="DG464" s="3" t="s">
        <v>143</v>
      </c>
      <c r="DH464" s="3" t="s">
        <v>143</v>
      </c>
      <c r="DI464" s="3" t="s">
        <v>143</v>
      </c>
      <c r="DL464" s="3"/>
    </row>
    <row r="465" spans="1:116" hidden="1" x14ac:dyDescent="0.2">
      <c r="A465" s="73">
        <v>45444</v>
      </c>
      <c r="B465" s="3" t="s">
        <v>16</v>
      </c>
      <c r="C465" s="5">
        <v>140951</v>
      </c>
      <c r="D465" s="6" t="s">
        <v>9086</v>
      </c>
      <c r="E465" s="3" t="s">
        <v>364</v>
      </c>
      <c r="F465" s="7">
        <v>45456</v>
      </c>
      <c r="G465" s="3" t="s">
        <v>165</v>
      </c>
      <c r="H465" s="3" t="s">
        <v>166</v>
      </c>
      <c r="I465" s="8">
        <f t="shared" si="48"/>
        <v>980.7</v>
      </c>
      <c r="J465" s="4">
        <v>980.7</v>
      </c>
      <c r="K465" s="71">
        <f t="shared" si="45"/>
        <v>4.562857585523919E-2</v>
      </c>
      <c r="L465" s="3" t="s">
        <v>394</v>
      </c>
      <c r="M465" s="3" t="s">
        <v>129</v>
      </c>
      <c r="N465" s="3" t="s">
        <v>219</v>
      </c>
      <c r="O465" s="3" t="s">
        <v>10571</v>
      </c>
      <c r="P465" s="6" t="s">
        <v>10572</v>
      </c>
      <c r="Q465" s="3" t="s">
        <v>2863</v>
      </c>
      <c r="R465" s="3" t="s">
        <v>10573</v>
      </c>
      <c r="S465" s="3" t="s">
        <v>9436</v>
      </c>
      <c r="T465" s="3" t="s">
        <v>135</v>
      </c>
      <c r="U465" s="3" t="s">
        <v>135</v>
      </c>
      <c r="V465" s="3" t="s">
        <v>136</v>
      </c>
      <c r="W465" s="3" t="s">
        <v>137</v>
      </c>
      <c r="X465" s="3" t="s">
        <v>225</v>
      </c>
      <c r="Y465" s="3" t="s">
        <v>10574</v>
      </c>
      <c r="Z465" s="3" t="s">
        <v>10575</v>
      </c>
      <c r="AA465" s="3" t="s">
        <v>139</v>
      </c>
      <c r="AB465" s="3" t="s">
        <v>140</v>
      </c>
      <c r="AC465" s="3" t="s">
        <v>5272</v>
      </c>
      <c r="AD465" s="3" t="s">
        <v>143</v>
      </c>
      <c r="AE465" s="3" t="s">
        <v>5272</v>
      </c>
      <c r="AF465" s="3" t="s">
        <v>143</v>
      </c>
      <c r="AG465" s="3" t="s">
        <v>235</v>
      </c>
      <c r="AH465" s="3" t="s">
        <v>141</v>
      </c>
      <c r="AI465" s="3" t="s">
        <v>143</v>
      </c>
      <c r="AJ465" s="3" t="s">
        <v>143</v>
      </c>
      <c r="AK465" s="3" t="s">
        <v>142</v>
      </c>
      <c r="AL465" s="3" t="s">
        <v>143</v>
      </c>
      <c r="AM465" s="3" t="s">
        <v>9857</v>
      </c>
      <c r="AN465" s="3" t="s">
        <v>143</v>
      </c>
      <c r="AO465" s="3" t="s">
        <v>10576</v>
      </c>
      <c r="AP465" s="3" t="s">
        <v>10577</v>
      </c>
      <c r="AQ465" s="3" t="s">
        <v>10578</v>
      </c>
      <c r="AR465" s="3" t="s">
        <v>178</v>
      </c>
      <c r="AS465" s="3" t="s">
        <v>179</v>
      </c>
      <c r="AT465" s="3" t="s">
        <v>211</v>
      </c>
      <c r="AU465" s="3" t="s">
        <v>10579</v>
      </c>
      <c r="AV465" s="3" t="s">
        <v>234</v>
      </c>
      <c r="AW465" s="3" t="s">
        <v>165</v>
      </c>
      <c r="AX465" s="3" t="s">
        <v>235</v>
      </c>
      <c r="AY465" s="3" t="s">
        <v>148</v>
      </c>
      <c r="AZ465" s="3" t="s">
        <v>139</v>
      </c>
      <c r="BA465" s="3" t="s">
        <v>875</v>
      </c>
      <c r="BB465" s="3" t="s">
        <v>150</v>
      </c>
      <c r="BC465" s="3" t="s">
        <v>156</v>
      </c>
      <c r="BD465" s="3" t="s">
        <v>157</v>
      </c>
      <c r="BE465" s="3" t="s">
        <v>484</v>
      </c>
      <c r="BF465" s="3" t="s">
        <v>10575</v>
      </c>
      <c r="BG465" s="3" t="s">
        <v>5272</v>
      </c>
      <c r="BH465" s="3" t="s">
        <v>143</v>
      </c>
      <c r="BI465" s="3" t="s">
        <v>143</v>
      </c>
      <c r="BJ465" s="3" t="s">
        <v>143</v>
      </c>
      <c r="BK465" s="3" t="s">
        <v>136</v>
      </c>
      <c r="BL465" s="3" t="s">
        <v>143</v>
      </c>
      <c r="BM465" s="3" t="s">
        <v>160</v>
      </c>
      <c r="BN465" s="3" t="s">
        <v>143</v>
      </c>
      <c r="BO465" s="3" t="s">
        <v>143</v>
      </c>
      <c r="BP465" s="3" t="s">
        <v>143</v>
      </c>
      <c r="BQ465" s="3" t="s">
        <v>1188</v>
      </c>
      <c r="BR465" s="3" t="s">
        <v>5684</v>
      </c>
      <c r="BS465" s="3" t="s">
        <v>241</v>
      </c>
      <c r="BT465" s="3" t="s">
        <v>9857</v>
      </c>
      <c r="BU465" s="3" t="s">
        <v>9857</v>
      </c>
      <c r="BV465" s="3" t="s">
        <v>135</v>
      </c>
      <c r="BW465" s="3" t="s">
        <v>135</v>
      </c>
      <c r="BX465" s="3" t="s">
        <v>135</v>
      </c>
      <c r="BY465" s="3" t="s">
        <v>148</v>
      </c>
      <c r="BZ465" s="3" t="s">
        <v>10580</v>
      </c>
      <c r="CA465" s="3" t="s">
        <v>174</v>
      </c>
      <c r="CB465" s="3" t="s">
        <v>143</v>
      </c>
      <c r="CC465" s="3" t="s">
        <v>143</v>
      </c>
      <c r="CD465" s="3" t="s">
        <v>143</v>
      </c>
      <c r="CE465" s="3" t="s">
        <v>10581</v>
      </c>
      <c r="CF465" s="3" t="s">
        <v>2261</v>
      </c>
      <c r="CG465" s="3" t="s">
        <v>143</v>
      </c>
      <c r="CH465" s="3" t="s">
        <v>143</v>
      </c>
      <c r="CI465" s="3" t="s">
        <v>143</v>
      </c>
      <c r="CJ465" s="3" t="s">
        <v>5272</v>
      </c>
      <c r="CK465" s="3" t="s">
        <v>143</v>
      </c>
      <c r="CL465" s="3" t="s">
        <v>143</v>
      </c>
      <c r="CM465" s="3" t="s">
        <v>143</v>
      </c>
      <c r="CN465" s="3" t="s">
        <v>143</v>
      </c>
      <c r="CO465" s="3" t="s">
        <v>10582</v>
      </c>
      <c r="CP465" s="3" t="s">
        <v>143</v>
      </c>
      <c r="CQ465" s="3" t="s">
        <v>143</v>
      </c>
      <c r="CR465" s="3" t="s">
        <v>143</v>
      </c>
      <c r="CS465" s="3" t="s">
        <v>1</v>
      </c>
      <c r="CT465" s="3" t="s">
        <v>143</v>
      </c>
      <c r="CU465" s="3" t="s">
        <v>1</v>
      </c>
      <c r="CV465" s="3" t="s">
        <v>2092</v>
      </c>
      <c r="CW465" s="3" t="s">
        <v>143</v>
      </c>
      <c r="CX465" s="3" t="s">
        <v>394</v>
      </c>
      <c r="CY465" s="3" t="s">
        <v>166</v>
      </c>
      <c r="CZ465" s="3" t="s">
        <v>136</v>
      </c>
      <c r="DA465" s="3" t="s">
        <v>1986</v>
      </c>
      <c r="DB465" s="3" t="s">
        <v>143</v>
      </c>
      <c r="DC465" s="3" t="s">
        <v>6653</v>
      </c>
      <c r="DD465" s="3" t="s">
        <v>364</v>
      </c>
      <c r="DE465" s="3" t="s">
        <v>5776</v>
      </c>
      <c r="DF465" s="3" t="s">
        <v>3277</v>
      </c>
      <c r="DG465" s="3" t="s">
        <v>143</v>
      </c>
      <c r="DH465" s="3" t="s">
        <v>10583</v>
      </c>
      <c r="DI465" s="3" t="s">
        <v>143</v>
      </c>
      <c r="DL465" s="3"/>
    </row>
    <row r="466" spans="1:116" hidden="1" x14ac:dyDescent="0.2">
      <c r="A466" s="73">
        <v>45444</v>
      </c>
      <c r="B466" s="3" t="s">
        <v>6281</v>
      </c>
      <c r="C466" s="98">
        <v>140956</v>
      </c>
      <c r="D466" s="6" t="s">
        <v>10584</v>
      </c>
      <c r="E466" s="3" t="s">
        <v>364</v>
      </c>
      <c r="F466" s="7">
        <v>45456</v>
      </c>
      <c r="G466" s="3" t="s">
        <v>126</v>
      </c>
      <c r="H466" s="3" t="s">
        <v>166</v>
      </c>
      <c r="I466" s="8">
        <f t="shared" si="48"/>
        <v>51.04</v>
      </c>
      <c r="J466" s="4">
        <v>51.04</v>
      </c>
      <c r="K466" s="71">
        <f t="shared" si="45"/>
        <v>2.3747145015309556E-3</v>
      </c>
      <c r="L466" s="3" t="s">
        <v>8531</v>
      </c>
      <c r="M466" s="3" t="s">
        <v>317</v>
      </c>
      <c r="N466" s="3" t="s">
        <v>219</v>
      </c>
      <c r="O466" s="3" t="s">
        <v>9374</v>
      </c>
      <c r="P466" s="6" t="s">
        <v>10585</v>
      </c>
      <c r="Q466" s="3" t="s">
        <v>170</v>
      </c>
      <c r="R466" s="3" t="s">
        <v>10586</v>
      </c>
      <c r="S466" s="3" t="s">
        <v>10587</v>
      </c>
      <c r="T466" s="3" t="s">
        <v>135</v>
      </c>
      <c r="U466" s="3" t="s">
        <v>135</v>
      </c>
      <c r="V466" s="3" t="s">
        <v>136</v>
      </c>
      <c r="W466" s="3" t="s">
        <v>137</v>
      </c>
      <c r="X466" s="3" t="s">
        <v>225</v>
      </c>
      <c r="Y466" s="3" t="s">
        <v>10588</v>
      </c>
      <c r="Z466" s="3" t="s">
        <v>10589</v>
      </c>
      <c r="AA466" s="3" t="s">
        <v>139</v>
      </c>
      <c r="AB466" s="3" t="s">
        <v>323</v>
      </c>
      <c r="AC466" s="3" t="s">
        <v>5272</v>
      </c>
      <c r="AD466" s="3" t="s">
        <v>143</v>
      </c>
      <c r="AE466" s="3" t="s">
        <v>5272</v>
      </c>
      <c r="AF466" s="3" t="s">
        <v>143</v>
      </c>
      <c r="AG466" s="3" t="s">
        <v>5974</v>
      </c>
      <c r="AH466" s="3" t="s">
        <v>141</v>
      </c>
      <c r="AI466" s="3" t="s">
        <v>143</v>
      </c>
      <c r="AJ466" s="3" t="s">
        <v>143</v>
      </c>
      <c r="AK466" s="3" t="s">
        <v>142</v>
      </c>
      <c r="AL466" s="3" t="s">
        <v>143</v>
      </c>
      <c r="AM466" s="3" t="s">
        <v>10590</v>
      </c>
      <c r="AN466" s="3" t="s">
        <v>143</v>
      </c>
      <c r="AO466" s="3" t="s">
        <v>9379</v>
      </c>
      <c r="AP466" s="3" t="s">
        <v>9380</v>
      </c>
      <c r="AQ466" s="3" t="s">
        <v>9381</v>
      </c>
      <c r="AR466" s="3" t="s">
        <v>178</v>
      </c>
      <c r="AS466" s="3" t="s">
        <v>179</v>
      </c>
      <c r="AT466" s="3" t="s">
        <v>403</v>
      </c>
      <c r="AU466" s="3" t="s">
        <v>9382</v>
      </c>
      <c r="AV466" s="3" t="s">
        <v>234</v>
      </c>
      <c r="AW466" s="3" t="s">
        <v>165</v>
      </c>
      <c r="AX466" s="3" t="s">
        <v>235</v>
      </c>
      <c r="AY466" s="3" t="s">
        <v>148</v>
      </c>
      <c r="AZ466" s="3" t="s">
        <v>139</v>
      </c>
      <c r="BA466" s="3" t="s">
        <v>875</v>
      </c>
      <c r="BB466" s="3" t="s">
        <v>150</v>
      </c>
      <c r="BC466" s="3" t="s">
        <v>156</v>
      </c>
      <c r="BD466" s="3" t="s">
        <v>157</v>
      </c>
      <c r="BE466" s="3" t="s">
        <v>303</v>
      </c>
      <c r="BF466" s="3" t="s">
        <v>10591</v>
      </c>
      <c r="BG466" s="3" t="s">
        <v>5272</v>
      </c>
      <c r="BH466" s="3" t="s">
        <v>143</v>
      </c>
      <c r="BI466" s="3" t="s">
        <v>143</v>
      </c>
      <c r="BJ466" s="3" t="s">
        <v>143</v>
      </c>
      <c r="BK466" s="3" t="s">
        <v>8538</v>
      </c>
      <c r="BL466" s="3" t="s">
        <v>143</v>
      </c>
      <c r="BM466" s="3" t="s">
        <v>160</v>
      </c>
      <c r="BN466" s="3" t="s">
        <v>143</v>
      </c>
      <c r="BO466" s="3" t="s">
        <v>143</v>
      </c>
      <c r="BP466" s="3" t="s">
        <v>143</v>
      </c>
      <c r="BQ466" s="3" t="s">
        <v>924</v>
      </c>
      <c r="BR466" s="3" t="s">
        <v>5352</v>
      </c>
      <c r="BS466" s="3" t="s">
        <v>162</v>
      </c>
      <c r="BT466" s="3" t="s">
        <v>10590</v>
      </c>
      <c r="BU466" s="3" t="s">
        <v>10590</v>
      </c>
      <c r="BV466" s="3" t="s">
        <v>135</v>
      </c>
      <c r="BW466" s="3" t="s">
        <v>135</v>
      </c>
      <c r="BX466" s="3" t="s">
        <v>135</v>
      </c>
      <c r="BY466" s="3" t="s">
        <v>148</v>
      </c>
      <c r="BZ466" s="3" t="s">
        <v>10592</v>
      </c>
      <c r="CA466" s="3" t="s">
        <v>174</v>
      </c>
      <c r="CB466" s="3" t="s">
        <v>143</v>
      </c>
      <c r="CC466" s="3" t="s">
        <v>143</v>
      </c>
      <c r="CD466" s="3" t="s">
        <v>143</v>
      </c>
      <c r="CE466" s="3" t="s">
        <v>143</v>
      </c>
      <c r="CF466" s="3" t="s">
        <v>2261</v>
      </c>
      <c r="CG466" s="3" t="s">
        <v>143</v>
      </c>
      <c r="CH466" s="3" t="s">
        <v>143</v>
      </c>
      <c r="CI466" s="3" t="s">
        <v>143</v>
      </c>
      <c r="CJ466" s="3" t="s">
        <v>5272</v>
      </c>
      <c r="CK466" s="3" t="s">
        <v>143</v>
      </c>
      <c r="CL466" s="3" t="s">
        <v>143</v>
      </c>
      <c r="CM466" s="3" t="s">
        <v>143</v>
      </c>
      <c r="CN466" s="3" t="s">
        <v>143</v>
      </c>
      <c r="CO466" s="3" t="s">
        <v>9383</v>
      </c>
      <c r="CP466" s="3" t="s">
        <v>143</v>
      </c>
      <c r="CQ466" s="3" t="s">
        <v>143</v>
      </c>
      <c r="CR466" s="3" t="s">
        <v>143</v>
      </c>
      <c r="CS466" s="3" t="s">
        <v>1</v>
      </c>
      <c r="CT466" s="3" t="s">
        <v>143</v>
      </c>
      <c r="CU466" s="3" t="s">
        <v>1</v>
      </c>
      <c r="CV466" s="3" t="s">
        <v>1985</v>
      </c>
      <c r="CW466" s="3" t="s">
        <v>143</v>
      </c>
      <c r="CX466" s="3" t="s">
        <v>8531</v>
      </c>
      <c r="CY466" s="3" t="s">
        <v>166</v>
      </c>
      <c r="CZ466" s="3" t="s">
        <v>8538</v>
      </c>
      <c r="DA466" s="3" t="s">
        <v>1986</v>
      </c>
      <c r="DB466" s="3" t="s">
        <v>10532</v>
      </c>
      <c r="DC466" s="3" t="s">
        <v>6653</v>
      </c>
      <c r="DD466" s="3" t="s">
        <v>364</v>
      </c>
      <c r="DE466" s="3" t="s">
        <v>5776</v>
      </c>
      <c r="DF466" s="3" t="s">
        <v>3277</v>
      </c>
      <c r="DG466" s="3" t="s">
        <v>143</v>
      </c>
      <c r="DH466" s="3" t="s">
        <v>9384</v>
      </c>
      <c r="DI466" s="3" t="s">
        <v>143</v>
      </c>
      <c r="DL466" s="3"/>
    </row>
    <row r="467" spans="1:116" hidden="1" x14ac:dyDescent="0.2">
      <c r="A467" s="73">
        <v>45444</v>
      </c>
      <c r="B467" s="6" t="s">
        <v>6281</v>
      </c>
      <c r="C467" s="5">
        <v>141046</v>
      </c>
      <c r="D467" s="6" t="s">
        <v>6281</v>
      </c>
      <c r="E467" s="3" t="s">
        <v>364</v>
      </c>
      <c r="F467" s="7">
        <v>45456</v>
      </c>
      <c r="G467" s="3" t="s">
        <v>165</v>
      </c>
      <c r="H467" s="3" t="s">
        <v>166</v>
      </c>
      <c r="I467" s="8">
        <f t="shared" si="48"/>
        <v>480</v>
      </c>
      <c r="J467" s="4">
        <v>480</v>
      </c>
      <c r="K467" s="71">
        <f t="shared" si="45"/>
        <v>2.233273825891181E-2</v>
      </c>
      <c r="L467" s="3" t="s">
        <v>167</v>
      </c>
      <c r="M467" s="3" t="s">
        <v>129</v>
      </c>
      <c r="N467" s="3" t="s">
        <v>1070</v>
      </c>
      <c r="O467" s="3" t="s">
        <v>10593</v>
      </c>
      <c r="P467" s="6" t="s">
        <v>10594</v>
      </c>
      <c r="Q467" s="3" t="s">
        <v>530</v>
      </c>
      <c r="R467" s="3" t="s">
        <v>10595</v>
      </c>
      <c r="S467" s="3" t="s">
        <v>10596</v>
      </c>
      <c r="T467" s="3" t="s">
        <v>135</v>
      </c>
      <c r="U467" s="3" t="s">
        <v>135</v>
      </c>
      <c r="V467" s="3" t="s">
        <v>136</v>
      </c>
      <c r="W467" s="3" t="s">
        <v>137</v>
      </c>
      <c r="X467" s="3" t="s">
        <v>957</v>
      </c>
      <c r="Y467" s="3" t="s">
        <v>10597</v>
      </c>
      <c r="Z467" s="3" t="s">
        <v>10598</v>
      </c>
      <c r="AA467" s="3" t="s">
        <v>139</v>
      </c>
      <c r="AB467" s="3" t="s">
        <v>140</v>
      </c>
      <c r="AC467" s="3" t="s">
        <v>5272</v>
      </c>
      <c r="AD467" s="3" t="s">
        <v>143</v>
      </c>
      <c r="AE467" s="3" t="s">
        <v>5272</v>
      </c>
      <c r="AF467" s="3" t="s">
        <v>10405</v>
      </c>
      <c r="AG467" s="3" t="s">
        <v>235</v>
      </c>
      <c r="AH467" s="3" t="s">
        <v>141</v>
      </c>
      <c r="AI467" s="3" t="s">
        <v>143</v>
      </c>
      <c r="AJ467" s="3" t="s">
        <v>143</v>
      </c>
      <c r="AK467" s="3" t="s">
        <v>142</v>
      </c>
      <c r="AL467" s="3" t="s">
        <v>143</v>
      </c>
      <c r="AM467" s="3" t="s">
        <v>7390</v>
      </c>
      <c r="AN467" s="3" t="s">
        <v>143</v>
      </c>
      <c r="AO467" s="3" t="s">
        <v>7843</v>
      </c>
      <c r="AP467" s="3" t="s">
        <v>534</v>
      </c>
      <c r="AQ467" s="3" t="s">
        <v>309</v>
      </c>
      <c r="AR467" s="3" t="s">
        <v>148</v>
      </c>
      <c r="AS467" s="3" t="s">
        <v>139</v>
      </c>
      <c r="AT467" s="3" t="s">
        <v>950</v>
      </c>
      <c r="AU467" s="3" t="s">
        <v>2261</v>
      </c>
      <c r="AV467" s="3" t="s">
        <v>1079</v>
      </c>
      <c r="AW467" s="3" t="s">
        <v>1080</v>
      </c>
      <c r="AX467" s="3" t="s">
        <v>1081</v>
      </c>
      <c r="AY467" s="3" t="s">
        <v>148</v>
      </c>
      <c r="AZ467" s="3" t="s">
        <v>139</v>
      </c>
      <c r="BA467" s="3" t="s">
        <v>148</v>
      </c>
      <c r="BB467" s="3" t="s">
        <v>150</v>
      </c>
      <c r="BC467" s="3" t="s">
        <v>156</v>
      </c>
      <c r="BD467" s="3" t="s">
        <v>157</v>
      </c>
      <c r="BE467" s="3" t="s">
        <v>303</v>
      </c>
      <c r="BF467" s="3" t="s">
        <v>10599</v>
      </c>
      <c r="BG467" s="3" t="s">
        <v>5272</v>
      </c>
      <c r="BH467" s="3" t="s">
        <v>143</v>
      </c>
      <c r="BI467" s="3" t="s">
        <v>143</v>
      </c>
      <c r="BJ467" s="3" t="s">
        <v>143</v>
      </c>
      <c r="BK467" s="3" t="s">
        <v>183</v>
      </c>
      <c r="BL467" s="3" t="s">
        <v>143</v>
      </c>
      <c r="BM467" s="3" t="s">
        <v>160</v>
      </c>
      <c r="BN467" s="3" t="s">
        <v>143</v>
      </c>
      <c r="BO467" s="3" t="s">
        <v>143</v>
      </c>
      <c r="BP467" s="3" t="s">
        <v>143</v>
      </c>
      <c r="BQ467" s="3" t="s">
        <v>10600</v>
      </c>
      <c r="BR467" s="3" t="s">
        <v>5352</v>
      </c>
      <c r="BS467" s="3" t="s">
        <v>162</v>
      </c>
      <c r="BT467" s="3" t="s">
        <v>7390</v>
      </c>
      <c r="BU467" s="3" t="s">
        <v>7390</v>
      </c>
      <c r="BV467" s="3" t="s">
        <v>135</v>
      </c>
      <c r="BW467" s="3" t="s">
        <v>135</v>
      </c>
      <c r="BX467" s="3" t="s">
        <v>135</v>
      </c>
      <c r="BY467" s="3" t="s">
        <v>148</v>
      </c>
      <c r="BZ467" s="3" t="s">
        <v>9895</v>
      </c>
      <c r="CA467" s="3" t="s">
        <v>174</v>
      </c>
      <c r="CB467" s="3" t="s">
        <v>143</v>
      </c>
      <c r="CC467" s="3" t="s">
        <v>143</v>
      </c>
      <c r="CD467" s="3" t="s">
        <v>143</v>
      </c>
      <c r="CE467" s="3" t="s">
        <v>143</v>
      </c>
      <c r="CF467" s="3" t="s">
        <v>2261</v>
      </c>
      <c r="CG467" s="3" t="s">
        <v>143</v>
      </c>
      <c r="CH467" s="3" t="s">
        <v>143</v>
      </c>
      <c r="CI467" s="3" t="s">
        <v>143</v>
      </c>
      <c r="CJ467" s="3" t="s">
        <v>5272</v>
      </c>
      <c r="CK467" s="3" t="s">
        <v>143</v>
      </c>
      <c r="CL467" s="3" t="s">
        <v>143</v>
      </c>
      <c r="CM467" s="3" t="s">
        <v>143</v>
      </c>
      <c r="CN467" s="3" t="s">
        <v>143</v>
      </c>
      <c r="CO467" s="3" t="s">
        <v>143</v>
      </c>
      <c r="CP467" s="3" t="s">
        <v>143</v>
      </c>
      <c r="CQ467" s="3" t="s">
        <v>143</v>
      </c>
      <c r="CR467" s="3" t="s">
        <v>143</v>
      </c>
      <c r="CS467" s="3" t="s">
        <v>1</v>
      </c>
      <c r="CT467" s="3" t="s">
        <v>143</v>
      </c>
      <c r="CU467" s="3" t="s">
        <v>1</v>
      </c>
      <c r="CV467" s="3" t="s">
        <v>1985</v>
      </c>
      <c r="CW467" s="3" t="s">
        <v>143</v>
      </c>
      <c r="CX467" s="3" t="s">
        <v>167</v>
      </c>
      <c r="CY467" s="3" t="s">
        <v>166</v>
      </c>
      <c r="CZ467" s="3" t="s">
        <v>183</v>
      </c>
      <c r="DA467" s="3" t="s">
        <v>1989</v>
      </c>
      <c r="DB467" s="3" t="s">
        <v>143</v>
      </c>
      <c r="DC467" s="3" t="s">
        <v>143</v>
      </c>
      <c r="DD467" s="3" t="s">
        <v>364</v>
      </c>
      <c r="DE467" s="3" t="s">
        <v>5776</v>
      </c>
      <c r="DF467" s="3" t="s">
        <v>3277</v>
      </c>
      <c r="DG467" s="3" t="s">
        <v>143</v>
      </c>
      <c r="DH467" s="3" t="s">
        <v>143</v>
      </c>
      <c r="DI467" s="3" t="s">
        <v>143</v>
      </c>
      <c r="DL467" s="3"/>
    </row>
    <row r="468" spans="1:116" hidden="1" x14ac:dyDescent="0.2">
      <c r="A468" s="73">
        <v>45444</v>
      </c>
      <c r="B468" s="6" t="s">
        <v>6281</v>
      </c>
      <c r="C468" s="5">
        <v>141054</v>
      </c>
      <c r="D468" s="6" t="s">
        <v>6281</v>
      </c>
      <c r="E468" s="3" t="s">
        <v>685</v>
      </c>
      <c r="F468" s="7">
        <v>45456</v>
      </c>
      <c r="G468" s="3" t="s">
        <v>165</v>
      </c>
      <c r="H468" s="3" t="s">
        <v>166</v>
      </c>
      <c r="I468" s="8">
        <f t="shared" si="48"/>
        <v>480</v>
      </c>
      <c r="J468" s="4">
        <v>480</v>
      </c>
      <c r="K468" s="71">
        <f t="shared" si="45"/>
        <v>2.233273825891181E-2</v>
      </c>
      <c r="L468" s="3" t="s">
        <v>167</v>
      </c>
      <c r="M468" s="3" t="s">
        <v>129</v>
      </c>
      <c r="N468" s="3" t="s">
        <v>1070</v>
      </c>
      <c r="O468" s="3" t="s">
        <v>10601</v>
      </c>
      <c r="P468" s="6" t="s">
        <v>10602</v>
      </c>
      <c r="Q468" s="3" t="s">
        <v>530</v>
      </c>
      <c r="R468" s="3" t="s">
        <v>10603</v>
      </c>
      <c r="S468" s="3" t="s">
        <v>9764</v>
      </c>
      <c r="T468" s="3" t="s">
        <v>135</v>
      </c>
      <c r="U468" s="3" t="s">
        <v>135</v>
      </c>
      <c r="V468" s="3" t="s">
        <v>136</v>
      </c>
      <c r="W468" s="3" t="s">
        <v>137</v>
      </c>
      <c r="X468" s="3" t="s">
        <v>957</v>
      </c>
      <c r="Y468" s="3" t="s">
        <v>10604</v>
      </c>
      <c r="Z468" s="3" t="s">
        <v>10605</v>
      </c>
      <c r="AA468" s="3" t="s">
        <v>139</v>
      </c>
      <c r="AB468" s="3" t="s">
        <v>140</v>
      </c>
      <c r="AC468" s="3" t="s">
        <v>5272</v>
      </c>
      <c r="AD468" s="3" t="s">
        <v>143</v>
      </c>
      <c r="AE468" s="3" t="s">
        <v>5272</v>
      </c>
      <c r="AF468" s="3" t="s">
        <v>10405</v>
      </c>
      <c r="AG468" s="3" t="s">
        <v>235</v>
      </c>
      <c r="AH468" s="3" t="s">
        <v>141</v>
      </c>
      <c r="AI468" s="3" t="s">
        <v>143</v>
      </c>
      <c r="AJ468" s="3" t="s">
        <v>143</v>
      </c>
      <c r="AK468" s="3" t="s">
        <v>142</v>
      </c>
      <c r="AL468" s="3" t="s">
        <v>143</v>
      </c>
      <c r="AM468" s="3" t="s">
        <v>7390</v>
      </c>
      <c r="AN468" s="3" t="s">
        <v>143</v>
      </c>
      <c r="AO468" s="3" t="s">
        <v>7843</v>
      </c>
      <c r="AP468" s="3" t="s">
        <v>534</v>
      </c>
      <c r="AQ468" s="3" t="s">
        <v>309</v>
      </c>
      <c r="AR468" s="3" t="s">
        <v>148</v>
      </c>
      <c r="AS468" s="3" t="s">
        <v>139</v>
      </c>
      <c r="AT468" s="3" t="s">
        <v>950</v>
      </c>
      <c r="AU468" s="3" t="s">
        <v>2261</v>
      </c>
      <c r="AV468" s="3" t="s">
        <v>1079</v>
      </c>
      <c r="AW468" s="3" t="s">
        <v>1080</v>
      </c>
      <c r="AX468" s="3" t="s">
        <v>1081</v>
      </c>
      <c r="AY468" s="3" t="s">
        <v>148</v>
      </c>
      <c r="AZ468" s="3" t="s">
        <v>139</v>
      </c>
      <c r="BA468" s="3" t="s">
        <v>148</v>
      </c>
      <c r="BB468" s="3" t="s">
        <v>150</v>
      </c>
      <c r="BC468" s="3" t="s">
        <v>156</v>
      </c>
      <c r="BD468" s="3" t="s">
        <v>157</v>
      </c>
      <c r="BE468" s="3" t="s">
        <v>303</v>
      </c>
      <c r="BF468" s="3" t="s">
        <v>10606</v>
      </c>
      <c r="BG468" s="3" t="s">
        <v>5272</v>
      </c>
      <c r="BH468" s="3" t="s">
        <v>143</v>
      </c>
      <c r="BI468" s="3" t="s">
        <v>143</v>
      </c>
      <c r="BJ468" s="3" t="s">
        <v>143</v>
      </c>
      <c r="BK468" s="3" t="s">
        <v>183</v>
      </c>
      <c r="BL468" s="3" t="s">
        <v>143</v>
      </c>
      <c r="BM468" s="3" t="s">
        <v>160</v>
      </c>
      <c r="BN468" s="3" t="s">
        <v>143</v>
      </c>
      <c r="BO468" s="3" t="s">
        <v>143</v>
      </c>
      <c r="BP468" s="3" t="s">
        <v>143</v>
      </c>
      <c r="BQ468" s="3" t="s">
        <v>10607</v>
      </c>
      <c r="BR468" s="3" t="s">
        <v>5352</v>
      </c>
      <c r="BS468" s="3" t="s">
        <v>162</v>
      </c>
      <c r="BT468" s="3" t="s">
        <v>7390</v>
      </c>
      <c r="BU468" s="3" t="s">
        <v>7390</v>
      </c>
      <c r="BV468" s="3" t="s">
        <v>135</v>
      </c>
      <c r="BW468" s="3" t="s">
        <v>135</v>
      </c>
      <c r="BX468" s="3" t="s">
        <v>135</v>
      </c>
      <c r="BY468" s="3" t="s">
        <v>148</v>
      </c>
      <c r="BZ468" s="3" t="s">
        <v>10608</v>
      </c>
      <c r="CA468" s="3" t="s">
        <v>174</v>
      </c>
      <c r="CB468" s="3" t="s">
        <v>143</v>
      </c>
      <c r="CC468" s="3" t="s">
        <v>143</v>
      </c>
      <c r="CD468" s="3" t="s">
        <v>143</v>
      </c>
      <c r="CE468" s="3" t="s">
        <v>143</v>
      </c>
      <c r="CF468" s="3" t="s">
        <v>2261</v>
      </c>
      <c r="CG468" s="3" t="s">
        <v>143</v>
      </c>
      <c r="CH468" s="3" t="s">
        <v>143</v>
      </c>
      <c r="CI468" s="3" t="s">
        <v>143</v>
      </c>
      <c r="CJ468" s="3" t="s">
        <v>5272</v>
      </c>
      <c r="CK468" s="3" t="s">
        <v>143</v>
      </c>
      <c r="CL468" s="3" t="s">
        <v>143</v>
      </c>
      <c r="CM468" s="3" t="s">
        <v>143</v>
      </c>
      <c r="CN468" s="3" t="s">
        <v>143</v>
      </c>
      <c r="CO468" s="3" t="s">
        <v>143</v>
      </c>
      <c r="CP468" s="3" t="s">
        <v>143</v>
      </c>
      <c r="CQ468" s="3" t="s">
        <v>143</v>
      </c>
      <c r="CR468" s="3" t="s">
        <v>143</v>
      </c>
      <c r="CS468" s="3" t="s">
        <v>1</v>
      </c>
      <c r="CT468" s="3" t="s">
        <v>143</v>
      </c>
      <c r="CU468" s="3" t="s">
        <v>1</v>
      </c>
      <c r="CV468" s="3" t="s">
        <v>1985</v>
      </c>
      <c r="CW468" s="3" t="s">
        <v>143</v>
      </c>
      <c r="CX468" s="3" t="s">
        <v>167</v>
      </c>
      <c r="CY468" s="3" t="s">
        <v>166</v>
      </c>
      <c r="CZ468" s="3" t="s">
        <v>183</v>
      </c>
      <c r="DA468" s="3" t="s">
        <v>1989</v>
      </c>
      <c r="DB468" s="3" t="s">
        <v>143</v>
      </c>
      <c r="DC468" s="3" t="s">
        <v>143</v>
      </c>
      <c r="DD468" s="3" t="s">
        <v>685</v>
      </c>
      <c r="DE468" s="3" t="s">
        <v>5776</v>
      </c>
      <c r="DF468" s="3" t="s">
        <v>3277</v>
      </c>
      <c r="DG468" s="3" t="s">
        <v>143</v>
      </c>
      <c r="DH468" s="3" t="s">
        <v>143</v>
      </c>
      <c r="DI468" s="3" t="s">
        <v>143</v>
      </c>
      <c r="DL468" s="3"/>
    </row>
    <row r="469" spans="1:116" x14ac:dyDescent="0.2">
      <c r="A469" s="73">
        <v>45444</v>
      </c>
      <c r="B469" s="3" t="s">
        <v>19</v>
      </c>
      <c r="C469" s="5">
        <v>141097</v>
      </c>
      <c r="D469" s="6" t="s">
        <v>8</v>
      </c>
      <c r="E469" s="3" t="s">
        <v>364</v>
      </c>
      <c r="F469" s="7">
        <v>45456</v>
      </c>
      <c r="G469" s="3" t="s">
        <v>165</v>
      </c>
      <c r="H469" s="3" t="s">
        <v>166</v>
      </c>
      <c r="I469" s="8">
        <f t="shared" si="48"/>
        <v>614.41</v>
      </c>
      <c r="J469" s="4">
        <v>614.41</v>
      </c>
      <c r="K469" s="71">
        <f t="shared" si="45"/>
        <v>2.8586370236787506E-2</v>
      </c>
      <c r="L469" s="3" t="s">
        <v>1935</v>
      </c>
      <c r="M469" s="3" t="s">
        <v>129</v>
      </c>
      <c r="N469" s="3" t="s">
        <v>219</v>
      </c>
      <c r="O469" s="3" t="s">
        <v>8107</v>
      </c>
      <c r="P469" s="6" t="s">
        <v>8169</v>
      </c>
      <c r="Q469" s="3" t="s">
        <v>170</v>
      </c>
      <c r="R469" s="3" t="s">
        <v>10609</v>
      </c>
      <c r="S469" s="3" t="s">
        <v>10610</v>
      </c>
      <c r="T469" s="3" t="s">
        <v>135</v>
      </c>
      <c r="U469" s="3" t="s">
        <v>135</v>
      </c>
      <c r="V469" s="3" t="s">
        <v>136</v>
      </c>
      <c r="W469" s="3" t="s">
        <v>137</v>
      </c>
      <c r="X469" s="3" t="s">
        <v>225</v>
      </c>
      <c r="Y469" s="3" t="s">
        <v>10611</v>
      </c>
      <c r="Z469" s="3" t="s">
        <v>10612</v>
      </c>
      <c r="AA469" s="3" t="s">
        <v>139</v>
      </c>
      <c r="AB469" s="3" t="s">
        <v>140</v>
      </c>
      <c r="AC469" s="3" t="s">
        <v>5272</v>
      </c>
      <c r="AD469" s="3" t="s">
        <v>143</v>
      </c>
      <c r="AE469" s="3" t="s">
        <v>5272</v>
      </c>
      <c r="AF469" s="3" t="s">
        <v>143</v>
      </c>
      <c r="AG469" s="3" t="s">
        <v>235</v>
      </c>
      <c r="AH469" s="3" t="s">
        <v>141</v>
      </c>
      <c r="AI469" s="3" t="s">
        <v>143</v>
      </c>
      <c r="AJ469" s="3" t="s">
        <v>143</v>
      </c>
      <c r="AK469" s="3" t="s">
        <v>142</v>
      </c>
      <c r="AL469" s="3" t="s">
        <v>143</v>
      </c>
      <c r="AM469" s="3" t="s">
        <v>10613</v>
      </c>
      <c r="AN469" s="3" t="s">
        <v>143</v>
      </c>
      <c r="AO469" s="3" t="s">
        <v>227</v>
      </c>
      <c r="AP469" s="3" t="s">
        <v>228</v>
      </c>
      <c r="AQ469" s="3" t="s">
        <v>8114</v>
      </c>
      <c r="AR469" s="3" t="s">
        <v>230</v>
      </c>
      <c r="AS469" s="3" t="s">
        <v>231</v>
      </c>
      <c r="AT469" s="3" t="s">
        <v>232</v>
      </c>
      <c r="AU469" s="3" t="s">
        <v>233</v>
      </c>
      <c r="AV469" s="3" t="s">
        <v>234</v>
      </c>
      <c r="AW469" s="3" t="s">
        <v>165</v>
      </c>
      <c r="AX469" s="3" t="s">
        <v>235</v>
      </c>
      <c r="AY469" s="3" t="s">
        <v>148</v>
      </c>
      <c r="AZ469" s="3" t="s">
        <v>139</v>
      </c>
      <c r="BA469" s="3" t="s">
        <v>875</v>
      </c>
      <c r="BB469" s="3" t="s">
        <v>150</v>
      </c>
      <c r="BC469" s="3" t="s">
        <v>156</v>
      </c>
      <c r="BD469" s="3" t="s">
        <v>157</v>
      </c>
      <c r="BE469" s="3" t="s">
        <v>484</v>
      </c>
      <c r="BF469" s="3" t="s">
        <v>10612</v>
      </c>
      <c r="BG469" s="3" t="s">
        <v>5272</v>
      </c>
      <c r="BH469" s="3" t="s">
        <v>143</v>
      </c>
      <c r="BI469" s="3" t="s">
        <v>143</v>
      </c>
      <c r="BJ469" s="3" t="s">
        <v>143</v>
      </c>
      <c r="BK469" s="3" t="s">
        <v>136</v>
      </c>
      <c r="BL469" s="3" t="s">
        <v>143</v>
      </c>
      <c r="BM469" s="3" t="s">
        <v>160</v>
      </c>
      <c r="BN469" s="3" t="s">
        <v>143</v>
      </c>
      <c r="BO469" s="3" t="s">
        <v>143</v>
      </c>
      <c r="BP469" s="3" t="s">
        <v>143</v>
      </c>
      <c r="BQ469" s="3" t="s">
        <v>10614</v>
      </c>
      <c r="BR469" s="3" t="s">
        <v>5684</v>
      </c>
      <c r="BS469" s="3" t="s">
        <v>241</v>
      </c>
      <c r="BT469" s="3" t="s">
        <v>10613</v>
      </c>
      <c r="BU469" s="3" t="s">
        <v>10613</v>
      </c>
      <c r="BV469" s="3" t="s">
        <v>135</v>
      </c>
      <c r="BW469" s="3" t="s">
        <v>135</v>
      </c>
      <c r="BX469" s="3" t="s">
        <v>135</v>
      </c>
      <c r="BY469" s="3" t="s">
        <v>148</v>
      </c>
      <c r="BZ469" s="3" t="s">
        <v>10615</v>
      </c>
      <c r="CA469" s="3" t="s">
        <v>174</v>
      </c>
      <c r="CB469" s="3" t="s">
        <v>143</v>
      </c>
      <c r="CC469" s="3" t="s">
        <v>143</v>
      </c>
      <c r="CD469" s="3" t="s">
        <v>143</v>
      </c>
      <c r="CE469" s="3" t="s">
        <v>10616</v>
      </c>
      <c r="CF469" s="3" t="s">
        <v>2261</v>
      </c>
      <c r="CG469" s="3" t="s">
        <v>143</v>
      </c>
      <c r="CH469" s="3" t="s">
        <v>143</v>
      </c>
      <c r="CI469" s="3" t="s">
        <v>143</v>
      </c>
      <c r="CJ469" s="3" t="s">
        <v>5272</v>
      </c>
      <c r="CK469" s="3" t="s">
        <v>143</v>
      </c>
      <c r="CL469" s="3" t="s">
        <v>143</v>
      </c>
      <c r="CM469" s="3" t="s">
        <v>143</v>
      </c>
      <c r="CN469" s="3" t="s">
        <v>143</v>
      </c>
      <c r="CO469" s="3" t="s">
        <v>7155</v>
      </c>
      <c r="CP469" s="3" t="s">
        <v>143</v>
      </c>
      <c r="CQ469" s="3" t="s">
        <v>143</v>
      </c>
      <c r="CR469" s="3" t="s">
        <v>143</v>
      </c>
      <c r="CS469" s="3" t="s">
        <v>1</v>
      </c>
      <c r="CT469" s="3" t="s">
        <v>143</v>
      </c>
      <c r="CU469" s="3" t="s">
        <v>1</v>
      </c>
      <c r="CV469" s="3" t="s">
        <v>2092</v>
      </c>
      <c r="CW469" s="3" t="s">
        <v>143</v>
      </c>
      <c r="CX469" s="3" t="s">
        <v>1935</v>
      </c>
      <c r="CY469" s="3" t="s">
        <v>166</v>
      </c>
      <c r="CZ469" s="3" t="s">
        <v>136</v>
      </c>
      <c r="DA469" s="3" t="s">
        <v>1989</v>
      </c>
      <c r="DB469" s="3" t="s">
        <v>143</v>
      </c>
      <c r="DC469" s="3" t="s">
        <v>6653</v>
      </c>
      <c r="DD469" s="3" t="s">
        <v>364</v>
      </c>
      <c r="DE469" s="3" t="s">
        <v>5776</v>
      </c>
      <c r="DF469" s="3" t="s">
        <v>3277</v>
      </c>
      <c r="DG469" s="3" t="s">
        <v>143</v>
      </c>
      <c r="DH469" s="3" t="s">
        <v>7156</v>
      </c>
      <c r="DI469" s="3" t="s">
        <v>143</v>
      </c>
      <c r="DL469" s="3"/>
    </row>
    <row r="470" spans="1:116" hidden="1" x14ac:dyDescent="0.2">
      <c r="A470" s="73">
        <v>45444</v>
      </c>
      <c r="B470" s="3" t="s">
        <v>15608</v>
      </c>
      <c r="C470" s="98">
        <v>141123</v>
      </c>
      <c r="D470" s="6" t="s">
        <v>10617</v>
      </c>
      <c r="E470" s="3" t="s">
        <v>164</v>
      </c>
      <c r="F470" s="7">
        <v>45456</v>
      </c>
      <c r="G470" s="3" t="s">
        <v>165</v>
      </c>
      <c r="H470" s="3" t="s">
        <v>166</v>
      </c>
      <c r="I470" s="8">
        <f t="shared" si="48"/>
        <v>54.72</v>
      </c>
      <c r="J470" s="4">
        <v>54.72</v>
      </c>
      <c r="K470" s="71">
        <f t="shared" si="45"/>
        <v>2.5459321615159463E-3</v>
      </c>
      <c r="L470" s="3" t="s">
        <v>374</v>
      </c>
      <c r="M470" s="3" t="s">
        <v>317</v>
      </c>
      <c r="N470" s="3" t="s">
        <v>960</v>
      </c>
      <c r="O470" s="3" t="s">
        <v>318</v>
      </c>
      <c r="P470" s="6" t="s">
        <v>6832</v>
      </c>
      <c r="Q470" s="3" t="s">
        <v>170</v>
      </c>
      <c r="R470" s="3" t="s">
        <v>10618</v>
      </c>
      <c r="S470" s="3" t="s">
        <v>10619</v>
      </c>
      <c r="T470" s="3" t="s">
        <v>135</v>
      </c>
      <c r="U470" s="3" t="s">
        <v>135</v>
      </c>
      <c r="V470" s="3" t="s">
        <v>136</v>
      </c>
      <c r="W470" s="3" t="s">
        <v>137</v>
      </c>
      <c r="X470" s="3" t="s">
        <v>173</v>
      </c>
      <c r="Y470" s="3" t="s">
        <v>10620</v>
      </c>
      <c r="Z470" s="3" t="s">
        <v>10621</v>
      </c>
      <c r="AA470" s="3" t="s">
        <v>139</v>
      </c>
      <c r="AB470" s="3" t="s">
        <v>323</v>
      </c>
      <c r="AC470" s="3" t="s">
        <v>5272</v>
      </c>
      <c r="AD470" s="3" t="s">
        <v>143</v>
      </c>
      <c r="AE470" s="3" t="s">
        <v>5272</v>
      </c>
      <c r="AF470" s="3" t="s">
        <v>143</v>
      </c>
      <c r="AG470" s="3" t="s">
        <v>235</v>
      </c>
      <c r="AH470" s="3" t="s">
        <v>141</v>
      </c>
      <c r="AI470" s="3" t="s">
        <v>143</v>
      </c>
      <c r="AJ470" s="3" t="s">
        <v>10622</v>
      </c>
      <c r="AK470" s="3" t="s">
        <v>207</v>
      </c>
      <c r="AL470" s="3" t="s">
        <v>10499</v>
      </c>
      <c r="AM470" s="3" t="s">
        <v>10623</v>
      </c>
      <c r="AN470" s="3" t="s">
        <v>174</v>
      </c>
      <c r="AO470" s="3" t="s">
        <v>324</v>
      </c>
      <c r="AP470" s="3" t="s">
        <v>325</v>
      </c>
      <c r="AQ470" s="3" t="s">
        <v>326</v>
      </c>
      <c r="AR470" s="3" t="s">
        <v>178</v>
      </c>
      <c r="AS470" s="3" t="s">
        <v>179</v>
      </c>
      <c r="AT470" s="3" t="s">
        <v>327</v>
      </c>
      <c r="AU470" s="3" t="s">
        <v>328</v>
      </c>
      <c r="AV470" s="3" t="s">
        <v>145</v>
      </c>
      <c r="AW470" s="3" t="s">
        <v>146</v>
      </c>
      <c r="AX470" s="3" t="s">
        <v>972</v>
      </c>
      <c r="AY470" s="3" t="s">
        <v>148</v>
      </c>
      <c r="AZ470" s="3" t="s">
        <v>139</v>
      </c>
      <c r="BA470" s="3" t="s">
        <v>149</v>
      </c>
      <c r="BB470" s="3" t="s">
        <v>150</v>
      </c>
      <c r="BC470" s="3" t="s">
        <v>156</v>
      </c>
      <c r="BD470" s="3" t="s">
        <v>157</v>
      </c>
      <c r="BE470" s="3" t="s">
        <v>303</v>
      </c>
      <c r="BF470" s="3" t="s">
        <v>10624</v>
      </c>
      <c r="BG470" s="3" t="s">
        <v>5272</v>
      </c>
      <c r="BH470" s="3" t="s">
        <v>143</v>
      </c>
      <c r="BI470" s="3" t="s">
        <v>10625</v>
      </c>
      <c r="BJ470" s="3" t="s">
        <v>143</v>
      </c>
      <c r="BK470" s="3" t="s">
        <v>136</v>
      </c>
      <c r="BL470" s="3" t="s">
        <v>143</v>
      </c>
      <c r="BM470" s="3" t="s">
        <v>160</v>
      </c>
      <c r="BN470" s="3" t="s">
        <v>160</v>
      </c>
      <c r="BO470" s="3" t="s">
        <v>143</v>
      </c>
      <c r="BP470" s="3" t="s">
        <v>143</v>
      </c>
      <c r="BQ470" s="3" t="s">
        <v>10626</v>
      </c>
      <c r="BR470" s="3" t="s">
        <v>5352</v>
      </c>
      <c r="BS470" s="3" t="s">
        <v>162</v>
      </c>
      <c r="BT470" s="3" t="s">
        <v>10623</v>
      </c>
      <c r="BU470" s="3" t="s">
        <v>10623</v>
      </c>
      <c r="BV470" s="3" t="s">
        <v>135</v>
      </c>
      <c r="BW470" s="3" t="s">
        <v>135</v>
      </c>
      <c r="BX470" s="3" t="s">
        <v>135</v>
      </c>
      <c r="BY470" s="3" t="s">
        <v>148</v>
      </c>
      <c r="BZ470" s="3" t="s">
        <v>2362</v>
      </c>
      <c r="CA470" s="3" t="s">
        <v>174</v>
      </c>
      <c r="CB470" s="3" t="s">
        <v>143</v>
      </c>
      <c r="CC470" s="3" t="s">
        <v>143</v>
      </c>
      <c r="CD470" s="3" t="s">
        <v>143</v>
      </c>
      <c r="CE470" s="3" t="s">
        <v>143</v>
      </c>
      <c r="CF470" s="3" t="s">
        <v>2261</v>
      </c>
      <c r="CG470" s="3" t="s">
        <v>2261</v>
      </c>
      <c r="CH470" s="3" t="s">
        <v>143</v>
      </c>
      <c r="CI470" s="3" t="s">
        <v>143</v>
      </c>
      <c r="CJ470" s="3" t="s">
        <v>5272</v>
      </c>
      <c r="CK470" s="3" t="s">
        <v>143</v>
      </c>
      <c r="CL470" s="3" t="s">
        <v>143</v>
      </c>
      <c r="CM470" s="3" t="s">
        <v>143</v>
      </c>
      <c r="CN470" s="3" t="s">
        <v>143</v>
      </c>
      <c r="CO470" s="3" t="s">
        <v>143</v>
      </c>
      <c r="CP470" s="3" t="s">
        <v>143</v>
      </c>
      <c r="CQ470" s="3" t="s">
        <v>143</v>
      </c>
      <c r="CR470" s="3" t="s">
        <v>143</v>
      </c>
      <c r="CS470" s="3" t="s">
        <v>1</v>
      </c>
      <c r="CT470" s="3" t="s">
        <v>143</v>
      </c>
      <c r="CU470" s="3" t="s">
        <v>1</v>
      </c>
      <c r="CV470" s="3" t="s">
        <v>1985</v>
      </c>
      <c r="CW470" s="3" t="s">
        <v>143</v>
      </c>
      <c r="CX470" s="3" t="s">
        <v>374</v>
      </c>
      <c r="CY470" s="3" t="s">
        <v>166</v>
      </c>
      <c r="CZ470" s="3" t="s">
        <v>136</v>
      </c>
      <c r="DA470" s="3" t="s">
        <v>1989</v>
      </c>
      <c r="DB470" s="3" t="s">
        <v>143</v>
      </c>
      <c r="DC470" s="3" t="s">
        <v>143</v>
      </c>
      <c r="DD470" s="3" t="s">
        <v>164</v>
      </c>
      <c r="DE470" s="3" t="s">
        <v>5776</v>
      </c>
      <c r="DF470" s="3" t="s">
        <v>3277</v>
      </c>
      <c r="DG470" s="3" t="s">
        <v>143</v>
      </c>
      <c r="DH470" s="3" t="s">
        <v>143</v>
      </c>
      <c r="DI470" s="3" t="s">
        <v>143</v>
      </c>
      <c r="DL470" s="3"/>
    </row>
    <row r="471" spans="1:116" ht="25.5" hidden="1" x14ac:dyDescent="0.2">
      <c r="A471" s="73">
        <v>45444</v>
      </c>
      <c r="B471" s="3" t="s">
        <v>6277</v>
      </c>
      <c r="C471" s="5">
        <v>140987</v>
      </c>
      <c r="D471" s="6" t="s">
        <v>10627</v>
      </c>
      <c r="E471" s="3" t="s">
        <v>125</v>
      </c>
      <c r="F471" s="7">
        <v>45457</v>
      </c>
      <c r="G471" s="3" t="s">
        <v>257</v>
      </c>
      <c r="H471" s="3" t="s">
        <v>166</v>
      </c>
      <c r="I471" s="4">
        <v>2280.8000000000002</v>
      </c>
      <c r="J471" s="4">
        <v>2040.83</v>
      </c>
      <c r="K471" s="71">
        <f t="shared" si="45"/>
        <v>0.10611772796026261</v>
      </c>
      <c r="L471" s="3" t="s">
        <v>1196</v>
      </c>
      <c r="M471" s="3" t="s">
        <v>218</v>
      </c>
      <c r="N471" s="3" t="s">
        <v>980</v>
      </c>
      <c r="O471" s="3" t="s">
        <v>2645</v>
      </c>
      <c r="P471" s="6" t="s">
        <v>10628</v>
      </c>
      <c r="Q471" s="3" t="s">
        <v>564</v>
      </c>
      <c r="R471" s="3" t="s">
        <v>10629</v>
      </c>
      <c r="S471" s="3" t="s">
        <v>10630</v>
      </c>
      <c r="T471" s="3" t="s">
        <v>135</v>
      </c>
      <c r="U471" s="3" t="s">
        <v>135</v>
      </c>
      <c r="V471" s="3" t="s">
        <v>2050</v>
      </c>
      <c r="W471" s="3" t="s">
        <v>137</v>
      </c>
      <c r="X471" s="3" t="s">
        <v>264</v>
      </c>
      <c r="Y471" s="3" t="s">
        <v>10631</v>
      </c>
      <c r="Z471" s="3" t="s">
        <v>10632</v>
      </c>
      <c r="AA471" s="3" t="s">
        <v>139</v>
      </c>
      <c r="AB471" s="3" t="s">
        <v>226</v>
      </c>
      <c r="AC471" s="3" t="s">
        <v>5272</v>
      </c>
      <c r="AD471" s="3" t="s">
        <v>143</v>
      </c>
      <c r="AE471" s="3" t="s">
        <v>10633</v>
      </c>
      <c r="AF471" s="3" t="s">
        <v>10273</v>
      </c>
      <c r="AG471" s="3" t="s">
        <v>5675</v>
      </c>
      <c r="AH471" s="3" t="s">
        <v>265</v>
      </c>
      <c r="AI471" s="3" t="s">
        <v>143</v>
      </c>
      <c r="AJ471" s="3" t="s">
        <v>10633</v>
      </c>
      <c r="AK471" s="3" t="s">
        <v>207</v>
      </c>
      <c r="AL471" s="3" t="s">
        <v>10634</v>
      </c>
      <c r="AM471" s="3" t="s">
        <v>10635</v>
      </c>
      <c r="AN471" s="3" t="s">
        <v>174</v>
      </c>
      <c r="AO471" s="3" t="s">
        <v>2648</v>
      </c>
      <c r="AP471" s="3" t="s">
        <v>1844</v>
      </c>
      <c r="AQ471" s="3" t="s">
        <v>2649</v>
      </c>
      <c r="AR471" s="3" t="s">
        <v>1846</v>
      </c>
      <c r="AS471" s="3" t="s">
        <v>231</v>
      </c>
      <c r="AT471" s="3" t="s">
        <v>1847</v>
      </c>
      <c r="AU471" s="3" t="s">
        <v>1848</v>
      </c>
      <c r="AV471" s="3" t="s">
        <v>990</v>
      </c>
      <c r="AW471" s="3" t="s">
        <v>273</v>
      </c>
      <c r="AX471" s="3" t="s">
        <v>991</v>
      </c>
      <c r="AY471" s="3" t="s">
        <v>148</v>
      </c>
      <c r="AZ471" s="3" t="s">
        <v>139</v>
      </c>
      <c r="BA471" s="3" t="s">
        <v>154</v>
      </c>
      <c r="BB471" s="3" t="s">
        <v>992</v>
      </c>
      <c r="BC471" s="3" t="s">
        <v>156</v>
      </c>
      <c r="BD471" s="3" t="s">
        <v>157</v>
      </c>
      <c r="BE471" s="3" t="s">
        <v>8956</v>
      </c>
      <c r="BF471" s="3" t="s">
        <v>10636</v>
      </c>
      <c r="BG471" s="3" t="s">
        <v>5272</v>
      </c>
      <c r="BH471" s="3" t="s">
        <v>564</v>
      </c>
      <c r="BI471" s="3" t="s">
        <v>10637</v>
      </c>
      <c r="BJ471" s="3" t="s">
        <v>143</v>
      </c>
      <c r="BK471" s="3" t="s">
        <v>183</v>
      </c>
      <c r="BL471" s="3" t="s">
        <v>143</v>
      </c>
      <c r="BM471" s="3" t="s">
        <v>200</v>
      </c>
      <c r="BN471" s="3" t="s">
        <v>200</v>
      </c>
      <c r="BO471" s="3" t="s">
        <v>143</v>
      </c>
      <c r="BP471" s="3" t="s">
        <v>143</v>
      </c>
      <c r="BQ471" s="3" t="s">
        <v>10638</v>
      </c>
      <c r="BR471" s="3" t="s">
        <v>143</v>
      </c>
      <c r="BS471" s="3" t="s">
        <v>10517</v>
      </c>
      <c r="BT471" s="3" t="s">
        <v>10633</v>
      </c>
      <c r="BU471" s="3" t="s">
        <v>10633</v>
      </c>
      <c r="BV471" s="3" t="s">
        <v>135</v>
      </c>
      <c r="BW471" s="3" t="s">
        <v>135</v>
      </c>
      <c r="BX471" s="3" t="s">
        <v>135</v>
      </c>
      <c r="BY471" s="3" t="s">
        <v>148</v>
      </c>
      <c r="BZ471" s="3" t="s">
        <v>3078</v>
      </c>
      <c r="CA471" s="3" t="s">
        <v>174</v>
      </c>
      <c r="CB471" s="3" t="s">
        <v>143</v>
      </c>
      <c r="CC471" s="3" t="s">
        <v>143</v>
      </c>
      <c r="CD471" s="3" t="s">
        <v>143</v>
      </c>
      <c r="CE471" s="3" t="s">
        <v>143</v>
      </c>
      <c r="CF471" s="3" t="s">
        <v>2261</v>
      </c>
      <c r="CG471" s="3" t="s">
        <v>2261</v>
      </c>
      <c r="CH471" s="3" t="s">
        <v>143</v>
      </c>
      <c r="CI471" s="3" t="s">
        <v>143</v>
      </c>
      <c r="CJ471" s="3" t="s">
        <v>5272</v>
      </c>
      <c r="CK471" s="3" t="s">
        <v>143</v>
      </c>
      <c r="CL471" s="3" t="s">
        <v>143</v>
      </c>
      <c r="CM471" s="3" t="s">
        <v>143</v>
      </c>
      <c r="CN471" s="3" t="s">
        <v>143</v>
      </c>
      <c r="CO471" s="3" t="s">
        <v>143</v>
      </c>
      <c r="CP471" s="3" t="s">
        <v>143</v>
      </c>
      <c r="CQ471" s="3" t="s">
        <v>143</v>
      </c>
      <c r="CR471" s="3" t="s">
        <v>143</v>
      </c>
      <c r="CS471" s="3" t="s">
        <v>1</v>
      </c>
      <c r="CT471" s="3" t="s">
        <v>143</v>
      </c>
      <c r="CU471" s="3" t="s">
        <v>1</v>
      </c>
      <c r="CV471" s="3" t="s">
        <v>2092</v>
      </c>
      <c r="CW471" s="3" t="s">
        <v>2092</v>
      </c>
      <c r="CX471" s="3" t="s">
        <v>1196</v>
      </c>
      <c r="CY471" s="3" t="s">
        <v>166</v>
      </c>
      <c r="CZ471" s="3" t="s">
        <v>183</v>
      </c>
      <c r="DA471" s="3" t="s">
        <v>1986</v>
      </c>
      <c r="DB471" s="3" t="s">
        <v>143</v>
      </c>
      <c r="DC471" s="3" t="s">
        <v>143</v>
      </c>
      <c r="DD471" s="3" t="s">
        <v>125</v>
      </c>
      <c r="DE471" s="3" t="s">
        <v>5776</v>
      </c>
      <c r="DF471" s="3" t="s">
        <v>5859</v>
      </c>
      <c r="DG471" s="3" t="s">
        <v>143</v>
      </c>
      <c r="DH471" s="3" t="s">
        <v>143</v>
      </c>
      <c r="DI471" s="3" t="s">
        <v>143</v>
      </c>
      <c r="DL471" s="3"/>
    </row>
    <row r="472" spans="1:116" hidden="1" x14ac:dyDescent="0.2">
      <c r="A472" s="73">
        <v>45444</v>
      </c>
      <c r="B472" s="3" t="s">
        <v>16</v>
      </c>
      <c r="C472" s="98">
        <v>141292</v>
      </c>
      <c r="D472" s="6" t="s">
        <v>10639</v>
      </c>
      <c r="E472" s="3" t="s">
        <v>364</v>
      </c>
      <c r="F472" s="7">
        <v>45457</v>
      </c>
      <c r="G472" s="3" t="s">
        <v>126</v>
      </c>
      <c r="H472" s="3" t="s">
        <v>166</v>
      </c>
      <c r="I472" s="8">
        <f t="shared" ref="I472:I473" si="49">J472</f>
        <v>56.22</v>
      </c>
      <c r="J472" s="4">
        <v>56.22</v>
      </c>
      <c r="K472" s="71">
        <f t="shared" si="45"/>
        <v>2.6157219685750454E-3</v>
      </c>
      <c r="L472" s="3" t="s">
        <v>394</v>
      </c>
      <c r="M472" s="3" t="s">
        <v>317</v>
      </c>
      <c r="N472" s="3" t="s">
        <v>219</v>
      </c>
      <c r="O472" s="3" t="s">
        <v>10640</v>
      </c>
      <c r="P472" s="6" t="s">
        <v>10641</v>
      </c>
      <c r="Q472" s="3" t="s">
        <v>170</v>
      </c>
      <c r="R472" s="3" t="s">
        <v>10642</v>
      </c>
      <c r="S472" s="3" t="s">
        <v>10643</v>
      </c>
      <c r="T472" s="3" t="s">
        <v>135</v>
      </c>
      <c r="U472" s="3" t="s">
        <v>135</v>
      </c>
      <c r="V472" s="3" t="s">
        <v>136</v>
      </c>
      <c r="W472" s="3" t="s">
        <v>137</v>
      </c>
      <c r="X472" s="3" t="s">
        <v>225</v>
      </c>
      <c r="Y472" s="3" t="s">
        <v>10644</v>
      </c>
      <c r="Z472" s="3" t="s">
        <v>10645</v>
      </c>
      <c r="AA472" s="3" t="s">
        <v>139</v>
      </c>
      <c r="AB472" s="3" t="s">
        <v>323</v>
      </c>
      <c r="AC472" s="3" t="s">
        <v>5272</v>
      </c>
      <c r="AD472" s="3" t="s">
        <v>143</v>
      </c>
      <c r="AE472" s="3" t="s">
        <v>5272</v>
      </c>
      <c r="AF472" s="3" t="s">
        <v>143</v>
      </c>
      <c r="AG472" s="3" t="s">
        <v>5974</v>
      </c>
      <c r="AH472" s="3" t="s">
        <v>141</v>
      </c>
      <c r="AI472" s="3" t="s">
        <v>143</v>
      </c>
      <c r="AJ472" s="3" t="s">
        <v>143</v>
      </c>
      <c r="AK472" s="3" t="s">
        <v>142</v>
      </c>
      <c r="AL472" s="3" t="s">
        <v>143</v>
      </c>
      <c r="AM472" s="3" t="s">
        <v>10646</v>
      </c>
      <c r="AN472" s="3" t="s">
        <v>143</v>
      </c>
      <c r="AO472" s="3" t="s">
        <v>7936</v>
      </c>
      <c r="AP472" s="3" t="s">
        <v>7936</v>
      </c>
      <c r="AQ472" s="3" t="s">
        <v>309</v>
      </c>
      <c r="AR472" s="3" t="s">
        <v>178</v>
      </c>
      <c r="AS472" s="3" t="s">
        <v>179</v>
      </c>
      <c r="AT472" s="3" t="s">
        <v>7936</v>
      </c>
      <c r="AU472" s="3" t="s">
        <v>7936</v>
      </c>
      <c r="AV472" s="3" t="s">
        <v>234</v>
      </c>
      <c r="AW472" s="3" t="s">
        <v>165</v>
      </c>
      <c r="AX472" s="3" t="s">
        <v>235</v>
      </c>
      <c r="AY472" s="3" t="s">
        <v>148</v>
      </c>
      <c r="AZ472" s="3" t="s">
        <v>139</v>
      </c>
      <c r="BA472" s="3" t="s">
        <v>875</v>
      </c>
      <c r="BB472" s="3" t="s">
        <v>150</v>
      </c>
      <c r="BC472" s="3" t="s">
        <v>156</v>
      </c>
      <c r="BD472" s="3" t="s">
        <v>157</v>
      </c>
      <c r="BE472" s="3" t="s">
        <v>303</v>
      </c>
      <c r="BF472" s="3" t="s">
        <v>10647</v>
      </c>
      <c r="BG472" s="3" t="s">
        <v>5272</v>
      </c>
      <c r="BH472" s="3" t="s">
        <v>143</v>
      </c>
      <c r="BI472" s="3" t="s">
        <v>143</v>
      </c>
      <c r="BJ472" s="3" t="s">
        <v>143</v>
      </c>
      <c r="BK472" s="3" t="s">
        <v>136</v>
      </c>
      <c r="BL472" s="3" t="s">
        <v>143</v>
      </c>
      <c r="BM472" s="3" t="s">
        <v>160</v>
      </c>
      <c r="BN472" s="3" t="s">
        <v>143</v>
      </c>
      <c r="BO472" s="3" t="s">
        <v>143</v>
      </c>
      <c r="BP472" s="3" t="s">
        <v>143</v>
      </c>
      <c r="BQ472" s="3" t="s">
        <v>2073</v>
      </c>
      <c r="BR472" s="3" t="s">
        <v>5352</v>
      </c>
      <c r="BS472" s="3" t="s">
        <v>162</v>
      </c>
      <c r="BT472" s="3" t="s">
        <v>10646</v>
      </c>
      <c r="BU472" s="3" t="s">
        <v>10646</v>
      </c>
      <c r="BV472" s="3" t="s">
        <v>135</v>
      </c>
      <c r="BW472" s="3" t="s">
        <v>135</v>
      </c>
      <c r="BX472" s="3" t="s">
        <v>135</v>
      </c>
      <c r="BY472" s="3" t="s">
        <v>148</v>
      </c>
      <c r="BZ472" s="3" t="s">
        <v>6590</v>
      </c>
      <c r="CA472" s="3" t="s">
        <v>174</v>
      </c>
      <c r="CB472" s="3" t="s">
        <v>143</v>
      </c>
      <c r="CC472" s="3" t="s">
        <v>143</v>
      </c>
      <c r="CD472" s="3" t="s">
        <v>143</v>
      </c>
      <c r="CE472" s="3" t="s">
        <v>143</v>
      </c>
      <c r="CF472" s="3" t="s">
        <v>2261</v>
      </c>
      <c r="CG472" s="3" t="s">
        <v>143</v>
      </c>
      <c r="CH472" s="3" t="s">
        <v>143</v>
      </c>
      <c r="CI472" s="3" t="s">
        <v>143</v>
      </c>
      <c r="CJ472" s="3" t="s">
        <v>5272</v>
      </c>
      <c r="CK472" s="3" t="s">
        <v>143</v>
      </c>
      <c r="CL472" s="3" t="s">
        <v>143</v>
      </c>
      <c r="CM472" s="3" t="s">
        <v>143</v>
      </c>
      <c r="CN472" s="3" t="s">
        <v>143</v>
      </c>
      <c r="CO472" s="3" t="s">
        <v>143</v>
      </c>
      <c r="CP472" s="3" t="s">
        <v>143</v>
      </c>
      <c r="CQ472" s="3" t="s">
        <v>143</v>
      </c>
      <c r="CR472" s="3" t="s">
        <v>143</v>
      </c>
      <c r="CS472" s="3" t="s">
        <v>1</v>
      </c>
      <c r="CT472" s="3" t="s">
        <v>143</v>
      </c>
      <c r="CU472" s="3" t="s">
        <v>1</v>
      </c>
      <c r="CV472" s="3" t="s">
        <v>1985</v>
      </c>
      <c r="CW472" s="3" t="s">
        <v>143</v>
      </c>
      <c r="CX472" s="3" t="s">
        <v>394</v>
      </c>
      <c r="CY472" s="3" t="s">
        <v>166</v>
      </c>
      <c r="CZ472" s="3" t="s">
        <v>136</v>
      </c>
      <c r="DA472" s="3" t="s">
        <v>1986</v>
      </c>
      <c r="DB472" s="3" t="s">
        <v>10532</v>
      </c>
      <c r="DC472" s="3" t="s">
        <v>6653</v>
      </c>
      <c r="DD472" s="3" t="s">
        <v>364</v>
      </c>
      <c r="DE472" s="3" t="s">
        <v>5776</v>
      </c>
      <c r="DF472" s="3" t="s">
        <v>5859</v>
      </c>
      <c r="DG472" s="3" t="s">
        <v>143</v>
      </c>
      <c r="DH472" s="3" t="s">
        <v>143</v>
      </c>
      <c r="DI472" s="3" t="s">
        <v>143</v>
      </c>
      <c r="DL472" s="3"/>
    </row>
    <row r="473" spans="1:116" hidden="1" x14ac:dyDescent="0.2">
      <c r="A473" s="73">
        <v>45444</v>
      </c>
      <c r="B473" s="3" t="s">
        <v>15606</v>
      </c>
      <c r="C473" s="5">
        <v>141403</v>
      </c>
      <c r="D473" s="6" t="s">
        <v>10648</v>
      </c>
      <c r="E473" s="3" t="s">
        <v>373</v>
      </c>
      <c r="F473" s="7">
        <v>45457</v>
      </c>
      <c r="G473" s="3" t="s">
        <v>165</v>
      </c>
      <c r="H473" s="3" t="s">
        <v>166</v>
      </c>
      <c r="I473" s="8">
        <f t="shared" si="49"/>
        <v>8.81</v>
      </c>
      <c r="J473" s="4">
        <v>8.81</v>
      </c>
      <c r="K473" s="71">
        <f t="shared" si="45"/>
        <v>4.0989880012711052E-4</v>
      </c>
      <c r="L473" s="3" t="s">
        <v>316</v>
      </c>
      <c r="M473" s="3" t="s">
        <v>317</v>
      </c>
      <c r="N473" s="3" t="s">
        <v>960</v>
      </c>
      <c r="O473" s="3" t="s">
        <v>318</v>
      </c>
      <c r="P473" s="6" t="s">
        <v>879</v>
      </c>
      <c r="Q473" s="3" t="s">
        <v>170</v>
      </c>
      <c r="R473" s="3" t="s">
        <v>10649</v>
      </c>
      <c r="S473" s="3" t="s">
        <v>10650</v>
      </c>
      <c r="T473" s="3" t="s">
        <v>135</v>
      </c>
      <c r="U473" s="3" t="s">
        <v>135</v>
      </c>
      <c r="V473" s="3" t="s">
        <v>136</v>
      </c>
      <c r="W473" s="3" t="s">
        <v>137</v>
      </c>
      <c r="X473" s="3" t="s">
        <v>2483</v>
      </c>
      <c r="Y473" s="3" t="s">
        <v>10651</v>
      </c>
      <c r="Z473" s="3" t="s">
        <v>10652</v>
      </c>
      <c r="AA473" s="3" t="s">
        <v>139</v>
      </c>
      <c r="AB473" s="3" t="s">
        <v>323</v>
      </c>
      <c r="AC473" s="3" t="s">
        <v>5272</v>
      </c>
      <c r="AD473" s="3" t="s">
        <v>143</v>
      </c>
      <c r="AE473" s="3" t="s">
        <v>5272</v>
      </c>
      <c r="AF473" s="3" t="s">
        <v>143</v>
      </c>
      <c r="AG473" s="3" t="s">
        <v>235</v>
      </c>
      <c r="AH473" s="3" t="s">
        <v>141</v>
      </c>
      <c r="AI473" s="3" t="s">
        <v>143</v>
      </c>
      <c r="AJ473" s="3" t="s">
        <v>4678</v>
      </c>
      <c r="AK473" s="3" t="s">
        <v>207</v>
      </c>
      <c r="AL473" s="3" t="s">
        <v>143</v>
      </c>
      <c r="AM473" s="3" t="s">
        <v>4678</v>
      </c>
      <c r="AN473" s="3" t="s">
        <v>174</v>
      </c>
      <c r="AO473" s="3" t="s">
        <v>324</v>
      </c>
      <c r="AP473" s="3" t="s">
        <v>325</v>
      </c>
      <c r="AQ473" s="3" t="s">
        <v>326</v>
      </c>
      <c r="AR473" s="3" t="s">
        <v>178</v>
      </c>
      <c r="AS473" s="3" t="s">
        <v>179</v>
      </c>
      <c r="AT473" s="3" t="s">
        <v>327</v>
      </c>
      <c r="AU473" s="3" t="s">
        <v>328</v>
      </c>
      <c r="AV473" s="3" t="s">
        <v>145</v>
      </c>
      <c r="AW473" s="3" t="s">
        <v>146</v>
      </c>
      <c r="AX473" s="3" t="s">
        <v>972</v>
      </c>
      <c r="AY473" s="3" t="s">
        <v>148</v>
      </c>
      <c r="AZ473" s="3" t="s">
        <v>139</v>
      </c>
      <c r="BA473" s="3" t="s">
        <v>149</v>
      </c>
      <c r="BB473" s="3" t="s">
        <v>150</v>
      </c>
      <c r="BC473" s="3" t="s">
        <v>156</v>
      </c>
      <c r="BD473" s="3" t="s">
        <v>157</v>
      </c>
      <c r="BE473" s="3" t="s">
        <v>303</v>
      </c>
      <c r="BF473" s="3" t="s">
        <v>10652</v>
      </c>
      <c r="BG473" s="3" t="s">
        <v>5272</v>
      </c>
      <c r="BH473" s="3" t="s">
        <v>170</v>
      </c>
      <c r="BI473" s="3" t="s">
        <v>10653</v>
      </c>
      <c r="BJ473" s="3" t="s">
        <v>143</v>
      </c>
      <c r="BK473" s="3" t="s">
        <v>136</v>
      </c>
      <c r="BL473" s="3" t="s">
        <v>143</v>
      </c>
      <c r="BM473" s="3" t="s">
        <v>160</v>
      </c>
      <c r="BN473" s="3" t="s">
        <v>160</v>
      </c>
      <c r="BO473" s="3" t="s">
        <v>143</v>
      </c>
      <c r="BP473" s="3" t="s">
        <v>143</v>
      </c>
      <c r="BQ473" s="3" t="s">
        <v>10654</v>
      </c>
      <c r="BR473" s="3" t="s">
        <v>5352</v>
      </c>
      <c r="BS473" s="3" t="s">
        <v>314</v>
      </c>
      <c r="BT473" s="3" t="s">
        <v>10655</v>
      </c>
      <c r="BU473" s="3" t="s">
        <v>10655</v>
      </c>
      <c r="BV473" s="3" t="s">
        <v>135</v>
      </c>
      <c r="BW473" s="3" t="s">
        <v>135</v>
      </c>
      <c r="BX473" s="3" t="s">
        <v>135</v>
      </c>
      <c r="BY473" s="3" t="s">
        <v>148</v>
      </c>
      <c r="BZ473" s="3" t="s">
        <v>6439</v>
      </c>
      <c r="CA473" s="3" t="s">
        <v>144</v>
      </c>
      <c r="CB473" s="3" t="s">
        <v>143</v>
      </c>
      <c r="CC473" s="3" t="s">
        <v>143</v>
      </c>
      <c r="CD473" s="3" t="s">
        <v>143</v>
      </c>
      <c r="CE473" s="3" t="s">
        <v>10656</v>
      </c>
      <c r="CF473" s="3" t="s">
        <v>9549</v>
      </c>
      <c r="CG473" s="3" t="s">
        <v>2261</v>
      </c>
      <c r="CH473" s="3" t="s">
        <v>143</v>
      </c>
      <c r="CI473" s="3" t="s">
        <v>143</v>
      </c>
      <c r="CJ473" s="3" t="s">
        <v>5272</v>
      </c>
      <c r="CK473" s="3" t="s">
        <v>143</v>
      </c>
      <c r="CL473" s="3" t="s">
        <v>143</v>
      </c>
      <c r="CM473" s="3" t="s">
        <v>143</v>
      </c>
      <c r="CN473" s="3" t="s">
        <v>143</v>
      </c>
      <c r="CO473" s="3" t="s">
        <v>143</v>
      </c>
      <c r="CP473" s="3" t="s">
        <v>143</v>
      </c>
      <c r="CQ473" s="3" t="s">
        <v>143</v>
      </c>
      <c r="CR473" s="3" t="s">
        <v>143</v>
      </c>
      <c r="CS473" s="3" t="s">
        <v>1</v>
      </c>
      <c r="CT473" s="3" t="s">
        <v>143</v>
      </c>
      <c r="CU473" s="3" t="s">
        <v>1</v>
      </c>
      <c r="CV473" s="3" t="s">
        <v>1985</v>
      </c>
      <c r="CW473" s="3" t="s">
        <v>143</v>
      </c>
      <c r="CX473" s="3" t="s">
        <v>316</v>
      </c>
      <c r="CY473" s="3" t="s">
        <v>166</v>
      </c>
      <c r="CZ473" s="3" t="s">
        <v>136</v>
      </c>
      <c r="DA473" s="3" t="s">
        <v>1989</v>
      </c>
      <c r="DB473" s="3" t="s">
        <v>10499</v>
      </c>
      <c r="DC473" s="3" t="s">
        <v>143</v>
      </c>
      <c r="DD473" s="3" t="s">
        <v>373</v>
      </c>
      <c r="DE473" s="3" t="s">
        <v>5776</v>
      </c>
      <c r="DF473" s="3" t="s">
        <v>5859</v>
      </c>
      <c r="DG473" s="3" t="s">
        <v>143</v>
      </c>
      <c r="DH473" s="3" t="s">
        <v>143</v>
      </c>
      <c r="DI473" s="3" t="s">
        <v>143</v>
      </c>
      <c r="DL473" s="3"/>
    </row>
    <row r="474" spans="1:116" hidden="1" x14ac:dyDescent="0.2">
      <c r="A474" s="73">
        <v>45444</v>
      </c>
      <c r="B474" s="3" t="s">
        <v>15608</v>
      </c>
      <c r="C474" s="5">
        <v>141266</v>
      </c>
      <c r="D474" s="6" t="s">
        <v>18</v>
      </c>
      <c r="E474" s="3" t="s">
        <v>164</v>
      </c>
      <c r="F474" s="7">
        <v>45460</v>
      </c>
      <c r="G474" s="3" t="s">
        <v>165</v>
      </c>
      <c r="H474" s="3" t="s">
        <v>166</v>
      </c>
      <c r="I474" s="4">
        <v>49.9</v>
      </c>
      <c r="J474" s="4">
        <v>49.9</v>
      </c>
      <c r="K474" s="71">
        <f t="shared" si="45"/>
        <v>2.3216742481660399E-3</v>
      </c>
      <c r="L474" s="3" t="s">
        <v>374</v>
      </c>
      <c r="M474" s="3" t="s">
        <v>317</v>
      </c>
      <c r="N474" s="3" t="s">
        <v>1056</v>
      </c>
      <c r="O474" s="3" t="s">
        <v>4163</v>
      </c>
      <c r="P474" s="6" t="s">
        <v>10657</v>
      </c>
      <c r="Q474" s="3" t="s">
        <v>170</v>
      </c>
      <c r="R474" s="3" t="s">
        <v>10658</v>
      </c>
      <c r="S474" s="3" t="s">
        <v>10659</v>
      </c>
      <c r="T474" s="3" t="s">
        <v>135</v>
      </c>
      <c r="U474" s="3" t="s">
        <v>135</v>
      </c>
      <c r="V474" s="3" t="s">
        <v>136</v>
      </c>
      <c r="W474" s="3" t="s">
        <v>137</v>
      </c>
      <c r="X474" s="3" t="s">
        <v>173</v>
      </c>
      <c r="Y474" s="3" t="s">
        <v>10660</v>
      </c>
      <c r="Z474" s="3" t="s">
        <v>10661</v>
      </c>
      <c r="AA474" s="3" t="s">
        <v>139</v>
      </c>
      <c r="AB474" s="3" t="s">
        <v>323</v>
      </c>
      <c r="AC474" s="3" t="s">
        <v>5272</v>
      </c>
      <c r="AD474" s="3" t="s">
        <v>143</v>
      </c>
      <c r="AE474" s="3" t="s">
        <v>10662</v>
      </c>
      <c r="AF474" s="3" t="s">
        <v>10405</v>
      </c>
      <c r="AG474" s="3" t="s">
        <v>235</v>
      </c>
      <c r="AH474" s="3" t="s">
        <v>141</v>
      </c>
      <c r="AI474" s="3" t="s">
        <v>143</v>
      </c>
      <c r="AJ474" s="3" t="s">
        <v>10662</v>
      </c>
      <c r="AK474" s="3" t="s">
        <v>207</v>
      </c>
      <c r="AL474" s="3" t="s">
        <v>10663</v>
      </c>
      <c r="AM474" s="3" t="s">
        <v>10662</v>
      </c>
      <c r="AN474" s="3" t="s">
        <v>174</v>
      </c>
      <c r="AO474" s="3" t="s">
        <v>4165</v>
      </c>
      <c r="AP474" s="3" t="s">
        <v>1260</v>
      </c>
      <c r="AQ474" s="3" t="s">
        <v>4166</v>
      </c>
      <c r="AR474" s="3" t="s">
        <v>353</v>
      </c>
      <c r="AS474" s="3" t="s">
        <v>231</v>
      </c>
      <c r="AT474" s="3" t="s">
        <v>4167</v>
      </c>
      <c r="AU474" s="3" t="s">
        <v>1262</v>
      </c>
      <c r="AV474" s="3" t="s">
        <v>145</v>
      </c>
      <c r="AW474" s="3" t="s">
        <v>146</v>
      </c>
      <c r="AX474" s="3" t="s">
        <v>1060</v>
      </c>
      <c r="AY474" s="3" t="s">
        <v>148</v>
      </c>
      <c r="AZ474" s="3" t="s">
        <v>139</v>
      </c>
      <c r="BA474" s="3" t="s">
        <v>149</v>
      </c>
      <c r="BB474" s="3" t="s">
        <v>150</v>
      </c>
      <c r="BC474" s="3" t="s">
        <v>156</v>
      </c>
      <c r="BD474" s="3" t="s">
        <v>157</v>
      </c>
      <c r="BE474" s="3" t="s">
        <v>303</v>
      </c>
      <c r="BF474" s="3" t="s">
        <v>10664</v>
      </c>
      <c r="BG474" s="3" t="s">
        <v>5272</v>
      </c>
      <c r="BH474" s="3" t="s">
        <v>143</v>
      </c>
      <c r="BI474" s="3" t="s">
        <v>10665</v>
      </c>
      <c r="BJ474" s="3" t="s">
        <v>143</v>
      </c>
      <c r="BK474" s="3" t="s">
        <v>136</v>
      </c>
      <c r="BL474" s="3" t="s">
        <v>143</v>
      </c>
      <c r="BM474" s="3" t="s">
        <v>160</v>
      </c>
      <c r="BN474" s="3" t="s">
        <v>160</v>
      </c>
      <c r="BO474" s="3" t="s">
        <v>143</v>
      </c>
      <c r="BP474" s="3" t="s">
        <v>143</v>
      </c>
      <c r="BQ474" s="3" t="s">
        <v>3127</v>
      </c>
      <c r="BR474" s="3" t="s">
        <v>5352</v>
      </c>
      <c r="BS474" s="3" t="s">
        <v>162</v>
      </c>
      <c r="BT474" s="3" t="s">
        <v>10662</v>
      </c>
      <c r="BU474" s="3" t="s">
        <v>10662</v>
      </c>
      <c r="BV474" s="3" t="s">
        <v>135</v>
      </c>
      <c r="BW474" s="3" t="s">
        <v>135</v>
      </c>
      <c r="BX474" s="3" t="s">
        <v>135</v>
      </c>
      <c r="BY474" s="3" t="s">
        <v>148</v>
      </c>
      <c r="BZ474" s="3" t="s">
        <v>4203</v>
      </c>
      <c r="CA474" s="3" t="s">
        <v>174</v>
      </c>
      <c r="CB474" s="3" t="s">
        <v>143</v>
      </c>
      <c r="CC474" s="3" t="s">
        <v>143</v>
      </c>
      <c r="CD474" s="3" t="s">
        <v>143</v>
      </c>
      <c r="CE474" s="3" t="s">
        <v>143</v>
      </c>
      <c r="CF474" s="3" t="s">
        <v>2261</v>
      </c>
      <c r="CG474" s="3" t="s">
        <v>2261</v>
      </c>
      <c r="CH474" s="3" t="s">
        <v>143</v>
      </c>
      <c r="CI474" s="3" t="s">
        <v>143</v>
      </c>
      <c r="CJ474" s="3" t="s">
        <v>5272</v>
      </c>
      <c r="CK474" s="3" t="s">
        <v>143</v>
      </c>
      <c r="CL474" s="3" t="s">
        <v>143</v>
      </c>
      <c r="CM474" s="3" t="s">
        <v>143</v>
      </c>
      <c r="CN474" s="3" t="s">
        <v>143</v>
      </c>
      <c r="CO474" s="3" t="s">
        <v>143</v>
      </c>
      <c r="CP474" s="3" t="s">
        <v>143</v>
      </c>
      <c r="CQ474" s="3" t="s">
        <v>143</v>
      </c>
      <c r="CR474" s="3" t="s">
        <v>143</v>
      </c>
      <c r="CS474" s="3" t="s">
        <v>1</v>
      </c>
      <c r="CT474" s="3" t="s">
        <v>143</v>
      </c>
      <c r="CU474" s="3" t="s">
        <v>1</v>
      </c>
      <c r="CV474" s="3" t="s">
        <v>1985</v>
      </c>
      <c r="CW474" s="3" t="s">
        <v>1985</v>
      </c>
      <c r="CX474" s="3" t="s">
        <v>374</v>
      </c>
      <c r="CY474" s="3" t="s">
        <v>166</v>
      </c>
      <c r="CZ474" s="3" t="s">
        <v>136</v>
      </c>
      <c r="DA474" s="3" t="s">
        <v>2007</v>
      </c>
      <c r="DB474" s="3" t="s">
        <v>10666</v>
      </c>
      <c r="DC474" s="3" t="s">
        <v>143</v>
      </c>
      <c r="DD474" s="3" t="s">
        <v>164</v>
      </c>
      <c r="DE474" s="3" t="s">
        <v>5776</v>
      </c>
      <c r="DF474" s="3" t="s">
        <v>6703</v>
      </c>
      <c r="DG474" s="3" t="s">
        <v>143</v>
      </c>
      <c r="DH474" s="3" t="s">
        <v>143</v>
      </c>
      <c r="DI474" s="3" t="s">
        <v>143</v>
      </c>
      <c r="DL474" s="3"/>
    </row>
    <row r="475" spans="1:116" ht="25.5" hidden="1" x14ac:dyDescent="0.2">
      <c r="A475" s="73">
        <v>45444</v>
      </c>
      <c r="B475" s="3" t="s">
        <v>6277</v>
      </c>
      <c r="C475" s="5">
        <v>141379</v>
      </c>
      <c r="D475" s="6" t="s">
        <v>10627</v>
      </c>
      <c r="E475" s="3" t="s">
        <v>373</v>
      </c>
      <c r="F475" s="7">
        <v>45460</v>
      </c>
      <c r="G475" s="3" t="s">
        <v>257</v>
      </c>
      <c r="H475" s="3" t="s">
        <v>166</v>
      </c>
      <c r="I475" s="4">
        <v>121.39</v>
      </c>
      <c r="J475" s="4">
        <v>223.88</v>
      </c>
      <c r="K475" s="71">
        <f t="shared" si="45"/>
        <v>5.647856452602718E-3</v>
      </c>
      <c r="L475" s="3" t="s">
        <v>1196</v>
      </c>
      <c r="M475" s="3" t="s">
        <v>218</v>
      </c>
      <c r="N475" s="3" t="s">
        <v>1224</v>
      </c>
      <c r="O475" s="3" t="s">
        <v>2989</v>
      </c>
      <c r="P475" s="6" t="s">
        <v>10667</v>
      </c>
      <c r="Q475" s="3" t="s">
        <v>564</v>
      </c>
      <c r="R475" s="3" t="s">
        <v>10668</v>
      </c>
      <c r="S475" s="3" t="s">
        <v>10669</v>
      </c>
      <c r="T475" s="3" t="s">
        <v>135</v>
      </c>
      <c r="U475" s="3" t="s">
        <v>135</v>
      </c>
      <c r="V475" s="3" t="s">
        <v>2050</v>
      </c>
      <c r="W475" s="3" t="s">
        <v>137</v>
      </c>
      <c r="X475" s="3" t="s">
        <v>4976</v>
      </c>
      <c r="Y475" s="3" t="s">
        <v>10670</v>
      </c>
      <c r="Z475" s="3" t="s">
        <v>10671</v>
      </c>
      <c r="AA475" s="3" t="s">
        <v>139</v>
      </c>
      <c r="AB475" s="3" t="s">
        <v>226</v>
      </c>
      <c r="AC475" s="3" t="s">
        <v>5272</v>
      </c>
      <c r="AD475" s="3" t="s">
        <v>143</v>
      </c>
      <c r="AE475" s="3" t="s">
        <v>10672</v>
      </c>
      <c r="AF475" s="3" t="s">
        <v>10405</v>
      </c>
      <c r="AG475" s="3" t="s">
        <v>5675</v>
      </c>
      <c r="AH475" s="3" t="s">
        <v>265</v>
      </c>
      <c r="AI475" s="3" t="s">
        <v>143</v>
      </c>
      <c r="AJ475" s="3" t="s">
        <v>10672</v>
      </c>
      <c r="AK475" s="3" t="s">
        <v>207</v>
      </c>
      <c r="AL475" s="3" t="s">
        <v>143</v>
      </c>
      <c r="AM475" s="3" t="s">
        <v>10673</v>
      </c>
      <c r="AN475" s="3" t="s">
        <v>174</v>
      </c>
      <c r="AO475" s="3" t="s">
        <v>1922</v>
      </c>
      <c r="AP475" s="3" t="s">
        <v>1923</v>
      </c>
      <c r="AQ475" s="3" t="s">
        <v>2993</v>
      </c>
      <c r="AR475" s="3" t="s">
        <v>353</v>
      </c>
      <c r="AS475" s="3" t="s">
        <v>231</v>
      </c>
      <c r="AT475" s="3" t="s">
        <v>1895</v>
      </c>
      <c r="AU475" s="3" t="s">
        <v>1925</v>
      </c>
      <c r="AV475" s="3" t="s">
        <v>990</v>
      </c>
      <c r="AW475" s="3" t="s">
        <v>273</v>
      </c>
      <c r="AX475" s="3" t="s">
        <v>1232</v>
      </c>
      <c r="AY475" s="3" t="s">
        <v>148</v>
      </c>
      <c r="AZ475" s="3" t="s">
        <v>139</v>
      </c>
      <c r="BA475" s="3" t="s">
        <v>154</v>
      </c>
      <c r="BB475" s="3" t="s">
        <v>992</v>
      </c>
      <c r="BC475" s="3" t="s">
        <v>156</v>
      </c>
      <c r="BD475" s="3" t="s">
        <v>157</v>
      </c>
      <c r="BE475" s="3" t="s">
        <v>303</v>
      </c>
      <c r="BF475" s="3" t="s">
        <v>10674</v>
      </c>
      <c r="BG475" s="3" t="s">
        <v>5272</v>
      </c>
      <c r="BH475" s="3" t="s">
        <v>2863</v>
      </c>
      <c r="BI475" s="3" t="s">
        <v>10675</v>
      </c>
      <c r="BJ475" s="3" t="s">
        <v>143</v>
      </c>
      <c r="BK475" s="3" t="s">
        <v>183</v>
      </c>
      <c r="BL475" s="3" t="s">
        <v>143</v>
      </c>
      <c r="BM475" s="3" t="s">
        <v>200</v>
      </c>
      <c r="BN475" s="3" t="s">
        <v>200</v>
      </c>
      <c r="BO475" s="3" t="s">
        <v>143</v>
      </c>
      <c r="BP475" s="3" t="s">
        <v>143</v>
      </c>
      <c r="BQ475" s="3" t="s">
        <v>10676</v>
      </c>
      <c r="BR475" s="3" t="s">
        <v>5352</v>
      </c>
      <c r="BS475" s="3" t="s">
        <v>162</v>
      </c>
      <c r="BT475" s="3" t="s">
        <v>10672</v>
      </c>
      <c r="BU475" s="3" t="s">
        <v>10672</v>
      </c>
      <c r="BV475" s="3" t="s">
        <v>135</v>
      </c>
      <c r="BW475" s="3" t="s">
        <v>135</v>
      </c>
      <c r="BX475" s="3" t="s">
        <v>135</v>
      </c>
      <c r="BY475" s="3" t="s">
        <v>148</v>
      </c>
      <c r="BZ475" s="3" t="s">
        <v>2774</v>
      </c>
      <c r="CA475" s="3" t="s">
        <v>2415</v>
      </c>
      <c r="CB475" s="3" t="s">
        <v>143</v>
      </c>
      <c r="CC475" s="3" t="s">
        <v>143</v>
      </c>
      <c r="CD475" s="3" t="s">
        <v>143</v>
      </c>
      <c r="CE475" s="3" t="s">
        <v>143</v>
      </c>
      <c r="CF475" s="3" t="s">
        <v>9220</v>
      </c>
      <c r="CG475" s="3" t="s">
        <v>2261</v>
      </c>
      <c r="CH475" s="3" t="s">
        <v>143</v>
      </c>
      <c r="CI475" s="3" t="s">
        <v>143</v>
      </c>
      <c r="CJ475" s="3" t="s">
        <v>5272</v>
      </c>
      <c r="CK475" s="3" t="s">
        <v>143</v>
      </c>
      <c r="CL475" s="3" t="s">
        <v>143</v>
      </c>
      <c r="CM475" s="3" t="s">
        <v>143</v>
      </c>
      <c r="CN475" s="3" t="s">
        <v>143</v>
      </c>
      <c r="CO475" s="3" t="s">
        <v>6189</v>
      </c>
      <c r="CP475" s="3" t="s">
        <v>143</v>
      </c>
      <c r="CQ475" s="3" t="s">
        <v>143</v>
      </c>
      <c r="CR475" s="3" t="s">
        <v>143</v>
      </c>
      <c r="CS475" s="3" t="s">
        <v>1</v>
      </c>
      <c r="CT475" s="3" t="s">
        <v>143</v>
      </c>
      <c r="CU475" s="3" t="s">
        <v>1</v>
      </c>
      <c r="CV475" s="3" t="s">
        <v>1985</v>
      </c>
      <c r="CW475" s="3" t="s">
        <v>1985</v>
      </c>
      <c r="CX475" s="3" t="s">
        <v>1196</v>
      </c>
      <c r="CY475" s="3" t="s">
        <v>166</v>
      </c>
      <c r="CZ475" s="3" t="s">
        <v>183</v>
      </c>
      <c r="DA475" s="3" t="s">
        <v>1986</v>
      </c>
      <c r="DB475" s="3" t="s">
        <v>143</v>
      </c>
      <c r="DC475" s="3" t="s">
        <v>143</v>
      </c>
      <c r="DD475" s="3" t="s">
        <v>373</v>
      </c>
      <c r="DE475" s="3" t="s">
        <v>5776</v>
      </c>
      <c r="DF475" s="3" t="s">
        <v>6703</v>
      </c>
      <c r="DG475" s="3" t="s">
        <v>143</v>
      </c>
      <c r="DH475" s="3" t="s">
        <v>7797</v>
      </c>
      <c r="DI475" s="3" t="s">
        <v>143</v>
      </c>
      <c r="DL475" s="3"/>
    </row>
    <row r="476" spans="1:116" hidden="1" x14ac:dyDescent="0.2">
      <c r="A476" s="73">
        <v>45444</v>
      </c>
      <c r="B476" s="3" t="s">
        <v>7652</v>
      </c>
      <c r="C476" s="5">
        <v>141382</v>
      </c>
      <c r="D476" s="6" t="s">
        <v>10312</v>
      </c>
      <c r="E476" s="3" t="s">
        <v>373</v>
      </c>
      <c r="F476" s="7">
        <v>45460</v>
      </c>
      <c r="G476" s="3" t="s">
        <v>257</v>
      </c>
      <c r="H476" s="3" t="s">
        <v>166</v>
      </c>
      <c r="I476" s="4">
        <v>92.24</v>
      </c>
      <c r="J476" s="4">
        <v>234.84</v>
      </c>
      <c r="K476" s="71">
        <f t="shared" si="45"/>
        <v>4.291607868754219E-3</v>
      </c>
      <c r="L476" s="3" t="s">
        <v>374</v>
      </c>
      <c r="M476" s="3" t="s">
        <v>129</v>
      </c>
      <c r="N476" s="3" t="s">
        <v>1224</v>
      </c>
      <c r="O476" s="3" t="s">
        <v>2695</v>
      </c>
      <c r="P476" s="6" t="s">
        <v>10355</v>
      </c>
      <c r="Q476" s="3" t="s">
        <v>170</v>
      </c>
      <c r="R476" s="3" t="s">
        <v>10677</v>
      </c>
      <c r="S476" s="3" t="s">
        <v>5355</v>
      </c>
      <c r="T476" s="3" t="s">
        <v>135</v>
      </c>
      <c r="U476" s="3" t="s">
        <v>135</v>
      </c>
      <c r="V476" s="3" t="s">
        <v>136</v>
      </c>
      <c r="W476" s="3" t="s">
        <v>137</v>
      </c>
      <c r="X476" s="3" t="s">
        <v>4976</v>
      </c>
      <c r="Y476" s="3" t="s">
        <v>10678</v>
      </c>
      <c r="Z476" s="3" t="s">
        <v>10679</v>
      </c>
      <c r="AA476" s="3" t="s">
        <v>139</v>
      </c>
      <c r="AB476" s="3" t="s">
        <v>140</v>
      </c>
      <c r="AC476" s="3" t="s">
        <v>5272</v>
      </c>
      <c r="AD476" s="3" t="s">
        <v>143</v>
      </c>
      <c r="AE476" s="3" t="s">
        <v>10680</v>
      </c>
      <c r="AF476" s="3" t="s">
        <v>10405</v>
      </c>
      <c r="AG476" s="3" t="s">
        <v>5675</v>
      </c>
      <c r="AH476" s="3" t="s">
        <v>265</v>
      </c>
      <c r="AI476" s="3" t="s">
        <v>143</v>
      </c>
      <c r="AJ476" s="3" t="s">
        <v>10680</v>
      </c>
      <c r="AK476" s="3" t="s">
        <v>142</v>
      </c>
      <c r="AL476" s="3" t="s">
        <v>143</v>
      </c>
      <c r="AM476" s="3" t="s">
        <v>10681</v>
      </c>
      <c r="AN476" s="3" t="s">
        <v>174</v>
      </c>
      <c r="AO476" s="3" t="s">
        <v>2699</v>
      </c>
      <c r="AP476" s="3" t="s">
        <v>2700</v>
      </c>
      <c r="AQ476" s="3" t="s">
        <v>2701</v>
      </c>
      <c r="AR476" s="3" t="s">
        <v>353</v>
      </c>
      <c r="AS476" s="3" t="s">
        <v>231</v>
      </c>
      <c r="AT476" s="3" t="s">
        <v>2702</v>
      </c>
      <c r="AU476" s="3" t="s">
        <v>2703</v>
      </c>
      <c r="AV476" s="3" t="s">
        <v>990</v>
      </c>
      <c r="AW476" s="3" t="s">
        <v>273</v>
      </c>
      <c r="AX476" s="3" t="s">
        <v>1232</v>
      </c>
      <c r="AY476" s="3" t="s">
        <v>148</v>
      </c>
      <c r="AZ476" s="3" t="s">
        <v>139</v>
      </c>
      <c r="BA476" s="3" t="s">
        <v>154</v>
      </c>
      <c r="BB476" s="3" t="s">
        <v>992</v>
      </c>
      <c r="BC476" s="3" t="s">
        <v>156</v>
      </c>
      <c r="BD476" s="3" t="s">
        <v>157</v>
      </c>
      <c r="BE476" s="3" t="s">
        <v>303</v>
      </c>
      <c r="BF476" s="3" t="s">
        <v>10682</v>
      </c>
      <c r="BG476" s="3" t="s">
        <v>5272</v>
      </c>
      <c r="BH476" s="3" t="s">
        <v>2863</v>
      </c>
      <c r="BI476" s="3" t="s">
        <v>10683</v>
      </c>
      <c r="BJ476" s="3" t="s">
        <v>143</v>
      </c>
      <c r="BK476" s="3" t="s">
        <v>136</v>
      </c>
      <c r="BL476" s="3" t="s">
        <v>143</v>
      </c>
      <c r="BM476" s="3" t="s">
        <v>200</v>
      </c>
      <c r="BN476" s="3" t="s">
        <v>200</v>
      </c>
      <c r="BO476" s="3" t="s">
        <v>373</v>
      </c>
      <c r="BP476" s="3" t="s">
        <v>143</v>
      </c>
      <c r="BQ476" s="3" t="s">
        <v>10684</v>
      </c>
      <c r="BR476" s="3" t="s">
        <v>5352</v>
      </c>
      <c r="BS476" s="3" t="s">
        <v>162</v>
      </c>
      <c r="BT476" s="3" t="s">
        <v>10680</v>
      </c>
      <c r="BU476" s="3" t="s">
        <v>10680</v>
      </c>
      <c r="BV476" s="3" t="s">
        <v>135</v>
      </c>
      <c r="BW476" s="3" t="s">
        <v>135</v>
      </c>
      <c r="BX476" s="3" t="s">
        <v>135</v>
      </c>
      <c r="BY476" s="3" t="s">
        <v>148</v>
      </c>
      <c r="BZ476" s="3" t="s">
        <v>1327</v>
      </c>
      <c r="CA476" s="3" t="s">
        <v>174</v>
      </c>
      <c r="CB476" s="3" t="s">
        <v>143</v>
      </c>
      <c r="CC476" s="3" t="s">
        <v>143</v>
      </c>
      <c r="CD476" s="3" t="s">
        <v>143</v>
      </c>
      <c r="CE476" s="3" t="s">
        <v>143</v>
      </c>
      <c r="CF476" s="3" t="s">
        <v>2261</v>
      </c>
      <c r="CG476" s="3" t="s">
        <v>2261</v>
      </c>
      <c r="CH476" s="3" t="s">
        <v>143</v>
      </c>
      <c r="CI476" s="3" t="s">
        <v>143</v>
      </c>
      <c r="CJ476" s="3" t="s">
        <v>5272</v>
      </c>
      <c r="CK476" s="3" t="s">
        <v>143</v>
      </c>
      <c r="CL476" s="3" t="s">
        <v>143</v>
      </c>
      <c r="CM476" s="3" t="s">
        <v>143</v>
      </c>
      <c r="CN476" s="3" t="s">
        <v>143</v>
      </c>
      <c r="CO476" s="3" t="s">
        <v>6206</v>
      </c>
      <c r="CP476" s="3" t="s">
        <v>143</v>
      </c>
      <c r="CQ476" s="3" t="s">
        <v>143</v>
      </c>
      <c r="CR476" s="3" t="s">
        <v>143</v>
      </c>
      <c r="CS476" s="3" t="s">
        <v>1</v>
      </c>
      <c r="CT476" s="3" t="s">
        <v>143</v>
      </c>
      <c r="CU476" s="3" t="s">
        <v>1</v>
      </c>
      <c r="CV476" s="3" t="s">
        <v>1985</v>
      </c>
      <c r="CW476" s="3" t="s">
        <v>1985</v>
      </c>
      <c r="CX476" s="3" t="s">
        <v>374</v>
      </c>
      <c r="CY476" s="3" t="s">
        <v>166</v>
      </c>
      <c r="CZ476" s="3" t="s">
        <v>136</v>
      </c>
      <c r="DA476" s="3" t="s">
        <v>1986</v>
      </c>
      <c r="DB476" s="3" t="s">
        <v>143</v>
      </c>
      <c r="DC476" s="3" t="s">
        <v>143</v>
      </c>
      <c r="DD476" s="3" t="s">
        <v>373</v>
      </c>
      <c r="DE476" s="3" t="s">
        <v>5776</v>
      </c>
      <c r="DF476" s="3" t="s">
        <v>6703</v>
      </c>
      <c r="DG476" s="3" t="s">
        <v>143</v>
      </c>
      <c r="DH476" s="3" t="s">
        <v>7211</v>
      </c>
      <c r="DI476" s="3" t="s">
        <v>143</v>
      </c>
      <c r="DL476" s="3"/>
    </row>
    <row r="477" spans="1:116" hidden="1" x14ac:dyDescent="0.2">
      <c r="A477" s="73">
        <v>45444</v>
      </c>
      <c r="B477" s="3" t="s">
        <v>15606</v>
      </c>
      <c r="C477" s="5">
        <v>141625</v>
      </c>
      <c r="D477" s="6" t="s">
        <v>10433</v>
      </c>
      <c r="E477" s="3" t="s">
        <v>164</v>
      </c>
      <c r="F477" s="7">
        <v>45460</v>
      </c>
      <c r="G477" s="3" t="s">
        <v>165</v>
      </c>
      <c r="H477" s="3" t="s">
        <v>166</v>
      </c>
      <c r="I477" s="4">
        <v>1117</v>
      </c>
      <c r="J477" s="4">
        <v>1117</v>
      </c>
      <c r="K477" s="71">
        <f t="shared" si="45"/>
        <v>5.1970142990009356E-2</v>
      </c>
      <c r="L477" s="3" t="s">
        <v>316</v>
      </c>
      <c r="M477" s="3" t="s">
        <v>317</v>
      </c>
      <c r="N477" s="3" t="s">
        <v>1056</v>
      </c>
      <c r="O477" s="3" t="s">
        <v>511</v>
      </c>
      <c r="P477" s="6" t="s">
        <v>5592</v>
      </c>
      <c r="Q477" s="3" t="s">
        <v>2863</v>
      </c>
      <c r="R477" s="3" t="s">
        <v>10685</v>
      </c>
      <c r="S477" s="3" t="s">
        <v>10686</v>
      </c>
      <c r="T477" s="3" t="s">
        <v>135</v>
      </c>
      <c r="U477" s="3" t="s">
        <v>135</v>
      </c>
      <c r="V477" s="3" t="s">
        <v>136</v>
      </c>
      <c r="W477" s="3" t="s">
        <v>137</v>
      </c>
      <c r="X477" s="3" t="s">
        <v>2483</v>
      </c>
      <c r="Y477" s="3" t="s">
        <v>10687</v>
      </c>
      <c r="Z477" s="3" t="s">
        <v>10688</v>
      </c>
      <c r="AA477" s="3" t="s">
        <v>139</v>
      </c>
      <c r="AB477" s="3" t="s">
        <v>323</v>
      </c>
      <c r="AC477" s="3" t="s">
        <v>5272</v>
      </c>
      <c r="AD477" s="3" t="s">
        <v>143</v>
      </c>
      <c r="AE477" s="3" t="s">
        <v>10689</v>
      </c>
      <c r="AF477" s="3" t="s">
        <v>143</v>
      </c>
      <c r="AG477" s="3" t="s">
        <v>235</v>
      </c>
      <c r="AH477" s="3" t="s">
        <v>141</v>
      </c>
      <c r="AI477" s="3" t="s">
        <v>143</v>
      </c>
      <c r="AJ477" s="3" t="s">
        <v>10689</v>
      </c>
      <c r="AK477" s="3" t="s">
        <v>207</v>
      </c>
      <c r="AL477" s="3" t="s">
        <v>143</v>
      </c>
      <c r="AM477" s="3" t="s">
        <v>10689</v>
      </c>
      <c r="AN477" s="3" t="s">
        <v>174</v>
      </c>
      <c r="AO477" s="3" t="s">
        <v>227</v>
      </c>
      <c r="AP477" s="3" t="s">
        <v>228</v>
      </c>
      <c r="AQ477" s="3" t="s">
        <v>515</v>
      </c>
      <c r="AR477" s="3" t="s">
        <v>230</v>
      </c>
      <c r="AS477" s="3" t="s">
        <v>231</v>
      </c>
      <c r="AT477" s="3" t="s">
        <v>232</v>
      </c>
      <c r="AU477" s="3" t="s">
        <v>233</v>
      </c>
      <c r="AV477" s="3" t="s">
        <v>145</v>
      </c>
      <c r="AW477" s="3" t="s">
        <v>146</v>
      </c>
      <c r="AX477" s="3" t="s">
        <v>1060</v>
      </c>
      <c r="AY477" s="3" t="s">
        <v>148</v>
      </c>
      <c r="AZ477" s="3" t="s">
        <v>139</v>
      </c>
      <c r="BA477" s="3" t="s">
        <v>149</v>
      </c>
      <c r="BB477" s="3" t="s">
        <v>150</v>
      </c>
      <c r="BC477" s="3" t="s">
        <v>156</v>
      </c>
      <c r="BD477" s="3" t="s">
        <v>157</v>
      </c>
      <c r="BE477" s="3" t="s">
        <v>8956</v>
      </c>
      <c r="BF477" s="3" t="s">
        <v>10688</v>
      </c>
      <c r="BG477" s="3" t="s">
        <v>5272</v>
      </c>
      <c r="BH477" s="3" t="s">
        <v>2863</v>
      </c>
      <c r="BI477" s="3" t="s">
        <v>143</v>
      </c>
      <c r="BJ477" s="3" t="s">
        <v>143</v>
      </c>
      <c r="BK477" s="3" t="s">
        <v>136</v>
      </c>
      <c r="BL477" s="3" t="s">
        <v>143</v>
      </c>
      <c r="BM477" s="3" t="s">
        <v>160</v>
      </c>
      <c r="BN477" s="3" t="s">
        <v>160</v>
      </c>
      <c r="BO477" s="3" t="s">
        <v>143</v>
      </c>
      <c r="BP477" s="3" t="s">
        <v>143</v>
      </c>
      <c r="BQ477" s="3" t="s">
        <v>10690</v>
      </c>
      <c r="BR477" s="3" t="s">
        <v>143</v>
      </c>
      <c r="BS477" s="3" t="s">
        <v>10691</v>
      </c>
      <c r="BT477" s="3" t="s">
        <v>10689</v>
      </c>
      <c r="BU477" s="3" t="s">
        <v>10689</v>
      </c>
      <c r="BV477" s="3" t="s">
        <v>135</v>
      </c>
      <c r="BW477" s="3" t="s">
        <v>135</v>
      </c>
      <c r="BX477" s="3" t="s">
        <v>135</v>
      </c>
      <c r="BY477" s="3" t="s">
        <v>148</v>
      </c>
      <c r="BZ477" s="3" t="s">
        <v>4203</v>
      </c>
      <c r="CA477" s="3" t="s">
        <v>174</v>
      </c>
      <c r="CB477" s="3" t="s">
        <v>143</v>
      </c>
      <c r="CC477" s="3" t="s">
        <v>143</v>
      </c>
      <c r="CD477" s="3" t="s">
        <v>143</v>
      </c>
      <c r="CE477" s="3" t="s">
        <v>10692</v>
      </c>
      <c r="CF477" s="3" t="s">
        <v>2261</v>
      </c>
      <c r="CG477" s="3" t="s">
        <v>2261</v>
      </c>
      <c r="CH477" s="3" t="s">
        <v>143</v>
      </c>
      <c r="CI477" s="3" t="s">
        <v>143</v>
      </c>
      <c r="CJ477" s="3" t="s">
        <v>5272</v>
      </c>
      <c r="CK477" s="3" t="s">
        <v>143</v>
      </c>
      <c r="CL477" s="3" t="s">
        <v>143</v>
      </c>
      <c r="CM477" s="3" t="s">
        <v>143</v>
      </c>
      <c r="CN477" s="3" t="s">
        <v>143</v>
      </c>
      <c r="CO477" s="3" t="s">
        <v>143</v>
      </c>
      <c r="CP477" s="3" t="s">
        <v>143</v>
      </c>
      <c r="CQ477" s="3" t="s">
        <v>143</v>
      </c>
      <c r="CR477" s="3" t="s">
        <v>143</v>
      </c>
      <c r="CS477" s="3" t="s">
        <v>1</v>
      </c>
      <c r="CT477" s="3" t="s">
        <v>143</v>
      </c>
      <c r="CU477" s="3" t="s">
        <v>1</v>
      </c>
      <c r="CV477" s="3" t="s">
        <v>2092</v>
      </c>
      <c r="CW477" s="3" t="s">
        <v>2092</v>
      </c>
      <c r="CX477" s="3" t="s">
        <v>316</v>
      </c>
      <c r="CY477" s="3" t="s">
        <v>166</v>
      </c>
      <c r="CZ477" s="3" t="s">
        <v>136</v>
      </c>
      <c r="DA477" s="3" t="s">
        <v>1989</v>
      </c>
      <c r="DB477" s="3" t="s">
        <v>143</v>
      </c>
      <c r="DC477" s="3" t="s">
        <v>143</v>
      </c>
      <c r="DD477" s="3" t="s">
        <v>164</v>
      </c>
      <c r="DE477" s="3" t="s">
        <v>5776</v>
      </c>
      <c r="DF477" s="3" t="s">
        <v>6703</v>
      </c>
      <c r="DG477" s="3" t="s">
        <v>143</v>
      </c>
      <c r="DH477" s="3" t="s">
        <v>143</v>
      </c>
      <c r="DI477" s="3" t="s">
        <v>143</v>
      </c>
      <c r="DL477" s="3"/>
    </row>
    <row r="478" spans="1:116" hidden="1" x14ac:dyDescent="0.2">
      <c r="A478" s="73">
        <v>45444</v>
      </c>
      <c r="B478" s="3" t="s">
        <v>7652</v>
      </c>
      <c r="C478" s="5">
        <v>140201</v>
      </c>
      <c r="D478" s="6" t="s">
        <v>10312</v>
      </c>
      <c r="E478" s="3" t="s">
        <v>373</v>
      </c>
      <c r="F478" s="7">
        <v>45461</v>
      </c>
      <c r="G478" s="3" t="s">
        <v>257</v>
      </c>
      <c r="H478" s="3" t="s">
        <v>166</v>
      </c>
      <c r="I478" s="4">
        <v>84.79</v>
      </c>
      <c r="J478" s="4">
        <v>81.96</v>
      </c>
      <c r="K478" s="71">
        <f t="shared" si="45"/>
        <v>3.9449851603606924E-3</v>
      </c>
      <c r="L478" s="3" t="s">
        <v>374</v>
      </c>
      <c r="M478" s="3" t="s">
        <v>129</v>
      </c>
      <c r="N478" s="3" t="s">
        <v>1224</v>
      </c>
      <c r="O478" s="3" t="s">
        <v>4717</v>
      </c>
      <c r="P478" s="6" t="s">
        <v>10355</v>
      </c>
      <c r="Q478" s="3" t="s">
        <v>170</v>
      </c>
      <c r="R478" s="3" t="s">
        <v>10693</v>
      </c>
      <c r="S478" s="3" t="s">
        <v>10694</v>
      </c>
      <c r="T478" s="3" t="s">
        <v>135</v>
      </c>
      <c r="U478" s="3" t="s">
        <v>135</v>
      </c>
      <c r="V478" s="3" t="s">
        <v>136</v>
      </c>
      <c r="W478" s="3" t="s">
        <v>137</v>
      </c>
      <c r="X478" s="3" t="s">
        <v>4976</v>
      </c>
      <c r="Y478" s="3" t="s">
        <v>10695</v>
      </c>
      <c r="Z478" s="3" t="s">
        <v>10696</v>
      </c>
      <c r="AA478" s="3" t="s">
        <v>139</v>
      </c>
      <c r="AB478" s="3" t="s">
        <v>140</v>
      </c>
      <c r="AC478" s="3" t="s">
        <v>5272</v>
      </c>
      <c r="AD478" s="3" t="s">
        <v>143</v>
      </c>
      <c r="AE478" s="3" t="s">
        <v>10697</v>
      </c>
      <c r="AF478" s="3" t="s">
        <v>10698</v>
      </c>
      <c r="AG478" s="3" t="s">
        <v>5675</v>
      </c>
      <c r="AH478" s="3" t="s">
        <v>265</v>
      </c>
      <c r="AI478" s="3" t="s">
        <v>143</v>
      </c>
      <c r="AJ478" s="3" t="s">
        <v>10697</v>
      </c>
      <c r="AK478" s="3" t="s">
        <v>142</v>
      </c>
      <c r="AL478" s="3" t="s">
        <v>143</v>
      </c>
      <c r="AM478" s="3" t="s">
        <v>10699</v>
      </c>
      <c r="AN478" s="3" t="s">
        <v>174</v>
      </c>
      <c r="AO478" s="3" t="s">
        <v>4720</v>
      </c>
      <c r="AP478" s="3" t="s">
        <v>4721</v>
      </c>
      <c r="AQ478" s="3" t="s">
        <v>4722</v>
      </c>
      <c r="AR478" s="3" t="s">
        <v>353</v>
      </c>
      <c r="AS478" s="3" t="s">
        <v>231</v>
      </c>
      <c r="AT478" s="3" t="s">
        <v>492</v>
      </c>
      <c r="AU478" s="3" t="s">
        <v>4723</v>
      </c>
      <c r="AV478" s="3" t="s">
        <v>990</v>
      </c>
      <c r="AW478" s="3" t="s">
        <v>273</v>
      </c>
      <c r="AX478" s="3" t="s">
        <v>1232</v>
      </c>
      <c r="AY478" s="3" t="s">
        <v>148</v>
      </c>
      <c r="AZ478" s="3" t="s">
        <v>139</v>
      </c>
      <c r="BA478" s="3" t="s">
        <v>154</v>
      </c>
      <c r="BB478" s="3" t="s">
        <v>992</v>
      </c>
      <c r="BC478" s="3" t="s">
        <v>156</v>
      </c>
      <c r="BD478" s="3" t="s">
        <v>157</v>
      </c>
      <c r="BE478" s="3" t="s">
        <v>303</v>
      </c>
      <c r="BF478" s="3" t="s">
        <v>10700</v>
      </c>
      <c r="BG478" s="3" t="s">
        <v>5272</v>
      </c>
      <c r="BH478" s="3" t="s">
        <v>2863</v>
      </c>
      <c r="BI478" s="3" t="s">
        <v>10701</v>
      </c>
      <c r="BJ478" s="3" t="s">
        <v>143</v>
      </c>
      <c r="BK478" s="3" t="s">
        <v>136</v>
      </c>
      <c r="BL478" s="3" t="s">
        <v>143</v>
      </c>
      <c r="BM478" s="3" t="s">
        <v>200</v>
      </c>
      <c r="BN478" s="3" t="s">
        <v>200</v>
      </c>
      <c r="BO478" s="3" t="s">
        <v>373</v>
      </c>
      <c r="BP478" s="3" t="s">
        <v>143</v>
      </c>
      <c r="BQ478" s="3" t="s">
        <v>10702</v>
      </c>
      <c r="BR478" s="3" t="s">
        <v>5352</v>
      </c>
      <c r="BS478" s="3" t="s">
        <v>162</v>
      </c>
      <c r="BT478" s="3" t="s">
        <v>10697</v>
      </c>
      <c r="BU478" s="3" t="s">
        <v>10697</v>
      </c>
      <c r="BV478" s="3" t="s">
        <v>135</v>
      </c>
      <c r="BW478" s="3" t="s">
        <v>135</v>
      </c>
      <c r="BX478" s="3" t="s">
        <v>135</v>
      </c>
      <c r="BY478" s="3" t="s">
        <v>148</v>
      </c>
      <c r="BZ478" s="3" t="s">
        <v>1327</v>
      </c>
      <c r="CA478" s="3" t="s">
        <v>174</v>
      </c>
      <c r="CB478" s="3" t="s">
        <v>143</v>
      </c>
      <c r="CC478" s="3" t="s">
        <v>143</v>
      </c>
      <c r="CD478" s="3" t="s">
        <v>143</v>
      </c>
      <c r="CE478" s="3" t="s">
        <v>143</v>
      </c>
      <c r="CF478" s="3" t="s">
        <v>2261</v>
      </c>
      <c r="CG478" s="3" t="s">
        <v>2261</v>
      </c>
      <c r="CH478" s="3" t="s">
        <v>143</v>
      </c>
      <c r="CI478" s="3" t="s">
        <v>143</v>
      </c>
      <c r="CJ478" s="3" t="s">
        <v>5272</v>
      </c>
      <c r="CK478" s="3" t="s">
        <v>143</v>
      </c>
      <c r="CL478" s="3" t="s">
        <v>143</v>
      </c>
      <c r="CM478" s="3" t="s">
        <v>143</v>
      </c>
      <c r="CN478" s="3" t="s">
        <v>143</v>
      </c>
      <c r="CO478" s="3" t="s">
        <v>6694</v>
      </c>
      <c r="CP478" s="3" t="s">
        <v>143</v>
      </c>
      <c r="CQ478" s="3" t="s">
        <v>143</v>
      </c>
      <c r="CR478" s="3" t="s">
        <v>143</v>
      </c>
      <c r="CS478" s="3" t="s">
        <v>1</v>
      </c>
      <c r="CT478" s="3" t="s">
        <v>143</v>
      </c>
      <c r="CU478" s="3" t="s">
        <v>1</v>
      </c>
      <c r="CV478" s="3" t="s">
        <v>1985</v>
      </c>
      <c r="CW478" s="3" t="s">
        <v>1985</v>
      </c>
      <c r="CX478" s="3" t="s">
        <v>374</v>
      </c>
      <c r="CY478" s="3" t="s">
        <v>166</v>
      </c>
      <c r="CZ478" s="3" t="s">
        <v>136</v>
      </c>
      <c r="DA478" s="3" t="s">
        <v>1986</v>
      </c>
      <c r="DB478" s="3" t="s">
        <v>143</v>
      </c>
      <c r="DC478" s="3" t="s">
        <v>143</v>
      </c>
      <c r="DD478" s="3" t="s">
        <v>373</v>
      </c>
      <c r="DE478" s="3" t="s">
        <v>5776</v>
      </c>
      <c r="DF478" s="3" t="s">
        <v>5867</v>
      </c>
      <c r="DG478" s="3" t="s">
        <v>143</v>
      </c>
      <c r="DH478" s="3" t="s">
        <v>7692</v>
      </c>
      <c r="DI478" s="3" t="s">
        <v>143</v>
      </c>
      <c r="DL478" s="3"/>
    </row>
    <row r="479" spans="1:116" hidden="1" x14ac:dyDescent="0.2">
      <c r="A479" s="73">
        <v>45444</v>
      </c>
      <c r="B479" s="3" t="s">
        <v>16</v>
      </c>
      <c r="C479" s="5">
        <v>141716</v>
      </c>
      <c r="D479" s="6" t="s">
        <v>10703</v>
      </c>
      <c r="E479" s="3" t="s">
        <v>685</v>
      </c>
      <c r="F479" s="7">
        <v>45461</v>
      </c>
      <c r="G479" s="3" t="s">
        <v>165</v>
      </c>
      <c r="H479" s="3" t="s">
        <v>127</v>
      </c>
      <c r="I479" s="8">
        <f>J479</f>
        <v>180.47</v>
      </c>
      <c r="J479" s="4">
        <v>180.47</v>
      </c>
      <c r="K479" s="71">
        <f t="shared" si="45"/>
        <v>8.396644319970446E-3</v>
      </c>
      <c r="L479" s="3" t="s">
        <v>394</v>
      </c>
      <c r="M479" s="3" t="s">
        <v>129</v>
      </c>
      <c r="N479" s="3" t="s">
        <v>10704</v>
      </c>
      <c r="O479" s="3" t="s">
        <v>1056</v>
      </c>
      <c r="P479" s="6" t="s">
        <v>10705</v>
      </c>
      <c r="Q479" s="3" t="s">
        <v>132</v>
      </c>
      <c r="R479" s="3" t="s">
        <v>10706</v>
      </c>
      <c r="S479" s="3" t="s">
        <v>10707</v>
      </c>
      <c r="T479" s="3" t="s">
        <v>3362</v>
      </c>
      <c r="U479" s="3" t="s">
        <v>135</v>
      </c>
      <c r="V479" s="3" t="s">
        <v>136</v>
      </c>
      <c r="W479" s="3" t="s">
        <v>137</v>
      </c>
      <c r="X479" s="3" t="s">
        <v>9544</v>
      </c>
      <c r="Y479" s="3" t="s">
        <v>10708</v>
      </c>
      <c r="Z479" s="3" t="s">
        <v>10709</v>
      </c>
      <c r="AA479" s="3" t="s">
        <v>139</v>
      </c>
      <c r="AB479" s="3" t="s">
        <v>140</v>
      </c>
      <c r="AC479" s="3" t="s">
        <v>5272</v>
      </c>
      <c r="AD479" s="3" t="s">
        <v>143</v>
      </c>
      <c r="AE479" s="3" t="s">
        <v>5272</v>
      </c>
      <c r="AF479" s="3" t="s">
        <v>143</v>
      </c>
      <c r="AG479" s="3" t="s">
        <v>235</v>
      </c>
      <c r="AH479" s="3" t="s">
        <v>141</v>
      </c>
      <c r="AI479" s="3" t="s">
        <v>143</v>
      </c>
      <c r="AJ479" s="3" t="s">
        <v>143</v>
      </c>
      <c r="AK479" s="3" t="s">
        <v>142</v>
      </c>
      <c r="AL479" s="3" t="s">
        <v>143</v>
      </c>
      <c r="AM479" s="3" t="s">
        <v>10710</v>
      </c>
      <c r="AN479" s="3" t="s">
        <v>143</v>
      </c>
      <c r="AO479" s="3" t="s">
        <v>145</v>
      </c>
      <c r="AP479" s="3" t="s">
        <v>146</v>
      </c>
      <c r="AQ479" s="3" t="s">
        <v>1060</v>
      </c>
      <c r="AR479" s="3" t="s">
        <v>148</v>
      </c>
      <c r="AS479" s="3" t="s">
        <v>139</v>
      </c>
      <c r="AT479" s="3" t="s">
        <v>149</v>
      </c>
      <c r="AU479" s="3" t="s">
        <v>150</v>
      </c>
      <c r="AV479" s="3" t="s">
        <v>10711</v>
      </c>
      <c r="AW479" s="3" t="s">
        <v>10711</v>
      </c>
      <c r="AX479" s="3" t="s">
        <v>309</v>
      </c>
      <c r="AY479" s="3" t="s">
        <v>148</v>
      </c>
      <c r="AZ479" s="3" t="s">
        <v>139</v>
      </c>
      <c r="BA479" s="3" t="s">
        <v>10711</v>
      </c>
      <c r="BB479" s="3" t="s">
        <v>10711</v>
      </c>
      <c r="BC479" s="3" t="s">
        <v>156</v>
      </c>
      <c r="BD479" s="3" t="s">
        <v>157</v>
      </c>
      <c r="BE479" s="3" t="s">
        <v>303</v>
      </c>
      <c r="BF479" s="3" t="s">
        <v>10709</v>
      </c>
      <c r="BG479" s="3" t="s">
        <v>5272</v>
      </c>
      <c r="BH479" s="3" t="s">
        <v>143</v>
      </c>
      <c r="BI479" s="3" t="s">
        <v>143</v>
      </c>
      <c r="BJ479" s="3" t="s">
        <v>143</v>
      </c>
      <c r="BK479" s="3" t="s">
        <v>136</v>
      </c>
      <c r="BL479" s="3" t="s">
        <v>143</v>
      </c>
      <c r="BM479" s="3" t="s">
        <v>1674</v>
      </c>
      <c r="BN479" s="3" t="s">
        <v>143</v>
      </c>
      <c r="BO479" s="3" t="s">
        <v>143</v>
      </c>
      <c r="BP479" s="3" t="s">
        <v>143</v>
      </c>
      <c r="BQ479" s="3" t="s">
        <v>8409</v>
      </c>
      <c r="BR479" s="3" t="s">
        <v>5352</v>
      </c>
      <c r="BS479" s="3" t="s">
        <v>162</v>
      </c>
      <c r="BT479" s="3" t="s">
        <v>10712</v>
      </c>
      <c r="BU479" s="3" t="s">
        <v>10712</v>
      </c>
      <c r="BV479" s="3" t="s">
        <v>135</v>
      </c>
      <c r="BW479" s="3" t="s">
        <v>135</v>
      </c>
      <c r="BX479" s="3" t="s">
        <v>135</v>
      </c>
      <c r="BY479" s="3" t="s">
        <v>148</v>
      </c>
      <c r="BZ479" s="3" t="s">
        <v>10713</v>
      </c>
      <c r="CA479" s="3" t="s">
        <v>144</v>
      </c>
      <c r="CB479" s="3" t="s">
        <v>143</v>
      </c>
      <c r="CC479" s="3" t="s">
        <v>143</v>
      </c>
      <c r="CD479" s="3" t="s">
        <v>143</v>
      </c>
      <c r="CE479" s="3" t="s">
        <v>10705</v>
      </c>
      <c r="CF479" s="3" t="s">
        <v>9549</v>
      </c>
      <c r="CG479" s="3" t="s">
        <v>143</v>
      </c>
      <c r="CH479" s="3" t="s">
        <v>143</v>
      </c>
      <c r="CI479" s="3" t="s">
        <v>143</v>
      </c>
      <c r="CJ479" s="3" t="s">
        <v>5272</v>
      </c>
      <c r="CK479" s="3" t="s">
        <v>143</v>
      </c>
      <c r="CL479" s="3" t="s">
        <v>143</v>
      </c>
      <c r="CM479" s="3" t="s">
        <v>143</v>
      </c>
      <c r="CN479" s="3" t="s">
        <v>143</v>
      </c>
      <c r="CO479" s="3" t="s">
        <v>143</v>
      </c>
      <c r="CP479" s="3" t="s">
        <v>143</v>
      </c>
      <c r="CQ479" s="3" t="s">
        <v>143</v>
      </c>
      <c r="CR479" s="3" t="s">
        <v>143</v>
      </c>
      <c r="CS479" s="3" t="s">
        <v>1</v>
      </c>
      <c r="CT479" s="3" t="s">
        <v>143</v>
      </c>
      <c r="CU479" s="3" t="s">
        <v>1</v>
      </c>
      <c r="CV479" s="3" t="s">
        <v>1985</v>
      </c>
      <c r="CW479" s="3" t="s">
        <v>143</v>
      </c>
      <c r="CX479" s="3" t="s">
        <v>394</v>
      </c>
      <c r="CY479" s="3" t="s">
        <v>127</v>
      </c>
      <c r="CZ479" s="3" t="s">
        <v>136</v>
      </c>
      <c r="DA479" s="3" t="s">
        <v>1986</v>
      </c>
      <c r="DB479" s="3" t="s">
        <v>143</v>
      </c>
      <c r="DC479" s="3" t="s">
        <v>143</v>
      </c>
      <c r="DD479" s="3" t="s">
        <v>685</v>
      </c>
      <c r="DE479" s="3" t="s">
        <v>5776</v>
      </c>
      <c r="DF479" s="3" t="s">
        <v>5867</v>
      </c>
      <c r="DG479" s="3" t="s">
        <v>143</v>
      </c>
      <c r="DH479" s="3" t="s">
        <v>143</v>
      </c>
      <c r="DI479" s="3" t="s">
        <v>143</v>
      </c>
      <c r="DL479" s="3"/>
    </row>
    <row r="480" spans="1:116" hidden="1" x14ac:dyDescent="0.2">
      <c r="A480" s="73">
        <v>45444</v>
      </c>
      <c r="B480" s="3" t="s">
        <v>15606</v>
      </c>
      <c r="C480" s="5">
        <v>141738</v>
      </c>
      <c r="D480" s="6" t="s">
        <v>10433</v>
      </c>
      <c r="E480" s="3" t="s">
        <v>164</v>
      </c>
      <c r="F480" s="7">
        <v>45461</v>
      </c>
      <c r="G480" s="3" t="s">
        <v>165</v>
      </c>
      <c r="H480" s="3" t="s">
        <v>166</v>
      </c>
      <c r="I480" s="4">
        <v>203</v>
      </c>
      <c r="J480" s="4">
        <v>203</v>
      </c>
      <c r="K480" s="71">
        <f t="shared" si="45"/>
        <v>9.4448872219981186E-3</v>
      </c>
      <c r="L480" s="3" t="s">
        <v>316</v>
      </c>
      <c r="M480" s="3" t="s">
        <v>317</v>
      </c>
      <c r="N480" s="3" t="s">
        <v>1070</v>
      </c>
      <c r="O480" s="3" t="s">
        <v>10714</v>
      </c>
      <c r="P480" s="6" t="s">
        <v>7983</v>
      </c>
      <c r="Q480" s="3" t="s">
        <v>170</v>
      </c>
      <c r="R480" s="3" t="s">
        <v>10715</v>
      </c>
      <c r="S480" s="3" t="s">
        <v>10716</v>
      </c>
      <c r="T480" s="3" t="s">
        <v>135</v>
      </c>
      <c r="U480" s="3" t="s">
        <v>135</v>
      </c>
      <c r="V480" s="3" t="s">
        <v>136</v>
      </c>
      <c r="W480" s="3" t="s">
        <v>137</v>
      </c>
      <c r="X480" s="3" t="s">
        <v>322</v>
      </c>
      <c r="Y480" s="3" t="s">
        <v>10717</v>
      </c>
      <c r="Z480" s="3" t="s">
        <v>10718</v>
      </c>
      <c r="AA480" s="3" t="s">
        <v>139</v>
      </c>
      <c r="AB480" s="3" t="s">
        <v>323</v>
      </c>
      <c r="AC480" s="3" t="s">
        <v>5272</v>
      </c>
      <c r="AD480" s="3" t="s">
        <v>143</v>
      </c>
      <c r="AE480" s="3" t="s">
        <v>10719</v>
      </c>
      <c r="AF480" s="3" t="s">
        <v>143</v>
      </c>
      <c r="AG480" s="3" t="s">
        <v>235</v>
      </c>
      <c r="AH480" s="3" t="s">
        <v>141</v>
      </c>
      <c r="AI480" s="3" t="s">
        <v>143</v>
      </c>
      <c r="AJ480" s="3" t="s">
        <v>10719</v>
      </c>
      <c r="AK480" s="3" t="s">
        <v>207</v>
      </c>
      <c r="AL480" s="3" t="s">
        <v>143</v>
      </c>
      <c r="AM480" s="3" t="s">
        <v>10719</v>
      </c>
      <c r="AN480" s="3" t="s">
        <v>174</v>
      </c>
      <c r="AO480" s="3" t="s">
        <v>10720</v>
      </c>
      <c r="AP480" s="3" t="s">
        <v>10721</v>
      </c>
      <c r="AQ480" s="3" t="s">
        <v>10722</v>
      </c>
      <c r="AR480" s="3" t="s">
        <v>10723</v>
      </c>
      <c r="AS480" s="3" t="s">
        <v>431</v>
      </c>
      <c r="AT480" s="3" t="s">
        <v>10723</v>
      </c>
      <c r="AU480" s="3" t="s">
        <v>5272</v>
      </c>
      <c r="AV480" s="3" t="s">
        <v>1079</v>
      </c>
      <c r="AW480" s="3" t="s">
        <v>1080</v>
      </c>
      <c r="AX480" s="3" t="s">
        <v>1081</v>
      </c>
      <c r="AY480" s="3" t="s">
        <v>148</v>
      </c>
      <c r="AZ480" s="3" t="s">
        <v>139</v>
      </c>
      <c r="BA480" s="3" t="s">
        <v>148</v>
      </c>
      <c r="BB480" s="3" t="s">
        <v>150</v>
      </c>
      <c r="BC480" s="3" t="s">
        <v>156</v>
      </c>
      <c r="BD480" s="3" t="s">
        <v>157</v>
      </c>
      <c r="BE480" s="3" t="s">
        <v>303</v>
      </c>
      <c r="BF480" s="3" t="s">
        <v>10718</v>
      </c>
      <c r="BG480" s="3" t="s">
        <v>5272</v>
      </c>
      <c r="BH480" s="3" t="s">
        <v>170</v>
      </c>
      <c r="BI480" s="3" t="s">
        <v>143</v>
      </c>
      <c r="BJ480" s="3" t="s">
        <v>143</v>
      </c>
      <c r="BK480" s="3" t="s">
        <v>136</v>
      </c>
      <c r="BL480" s="3" t="s">
        <v>143</v>
      </c>
      <c r="BM480" s="3" t="s">
        <v>160</v>
      </c>
      <c r="BN480" s="3" t="s">
        <v>160</v>
      </c>
      <c r="BO480" s="3" t="s">
        <v>143</v>
      </c>
      <c r="BP480" s="3" t="s">
        <v>143</v>
      </c>
      <c r="BQ480" s="3" t="s">
        <v>10724</v>
      </c>
      <c r="BR480" s="3" t="s">
        <v>5352</v>
      </c>
      <c r="BS480" s="3" t="s">
        <v>162</v>
      </c>
      <c r="BT480" s="3" t="s">
        <v>10719</v>
      </c>
      <c r="BU480" s="3" t="s">
        <v>10719</v>
      </c>
      <c r="BV480" s="3" t="s">
        <v>135</v>
      </c>
      <c r="BW480" s="3" t="s">
        <v>135</v>
      </c>
      <c r="BX480" s="3" t="s">
        <v>135</v>
      </c>
      <c r="BY480" s="3" t="s">
        <v>148</v>
      </c>
      <c r="BZ480" s="3" t="s">
        <v>1653</v>
      </c>
      <c r="CA480" s="3" t="s">
        <v>174</v>
      </c>
      <c r="CB480" s="3" t="s">
        <v>143</v>
      </c>
      <c r="CC480" s="3" t="s">
        <v>143</v>
      </c>
      <c r="CD480" s="3" t="s">
        <v>143</v>
      </c>
      <c r="CE480" s="3" t="s">
        <v>10725</v>
      </c>
      <c r="CF480" s="3" t="s">
        <v>2261</v>
      </c>
      <c r="CG480" s="3" t="s">
        <v>2261</v>
      </c>
      <c r="CH480" s="3" t="s">
        <v>143</v>
      </c>
      <c r="CI480" s="3" t="s">
        <v>143</v>
      </c>
      <c r="CJ480" s="3" t="s">
        <v>5272</v>
      </c>
      <c r="CK480" s="3" t="s">
        <v>143</v>
      </c>
      <c r="CL480" s="3" t="s">
        <v>143</v>
      </c>
      <c r="CM480" s="3" t="s">
        <v>143</v>
      </c>
      <c r="CN480" s="3" t="s">
        <v>143</v>
      </c>
      <c r="CO480" s="3" t="s">
        <v>10726</v>
      </c>
      <c r="CP480" s="3" t="s">
        <v>143</v>
      </c>
      <c r="CQ480" s="3" t="s">
        <v>143</v>
      </c>
      <c r="CR480" s="3" t="s">
        <v>143</v>
      </c>
      <c r="CS480" s="3" t="s">
        <v>1</v>
      </c>
      <c r="CT480" s="3" t="s">
        <v>143</v>
      </c>
      <c r="CU480" s="3" t="s">
        <v>1</v>
      </c>
      <c r="CV480" s="3" t="s">
        <v>1985</v>
      </c>
      <c r="CW480" s="3" t="s">
        <v>1985</v>
      </c>
      <c r="CX480" s="3" t="s">
        <v>316</v>
      </c>
      <c r="CY480" s="3" t="s">
        <v>166</v>
      </c>
      <c r="CZ480" s="3" t="s">
        <v>136</v>
      </c>
      <c r="DA480" s="3" t="s">
        <v>1986</v>
      </c>
      <c r="DB480" s="3" t="s">
        <v>143</v>
      </c>
      <c r="DC480" s="3" t="s">
        <v>143</v>
      </c>
      <c r="DD480" s="3" t="s">
        <v>164</v>
      </c>
      <c r="DE480" s="3" t="s">
        <v>5776</v>
      </c>
      <c r="DF480" s="3" t="s">
        <v>5867</v>
      </c>
      <c r="DG480" s="3" t="s">
        <v>143</v>
      </c>
      <c r="DH480" s="3" t="s">
        <v>10727</v>
      </c>
      <c r="DI480" s="3" t="s">
        <v>143</v>
      </c>
      <c r="DL480" s="3"/>
    </row>
    <row r="481" spans="1:116" hidden="1" x14ac:dyDescent="0.2">
      <c r="A481" s="73">
        <v>45444</v>
      </c>
      <c r="B481" s="3" t="s">
        <v>15606</v>
      </c>
      <c r="C481" s="5">
        <v>141742</v>
      </c>
      <c r="D481" s="6" t="s">
        <v>10433</v>
      </c>
      <c r="E481" s="3" t="s">
        <v>279</v>
      </c>
      <c r="F481" s="7">
        <v>45461</v>
      </c>
      <c r="G481" s="3" t="s">
        <v>165</v>
      </c>
      <c r="H481" s="3" t="s">
        <v>166</v>
      </c>
      <c r="I481" s="8">
        <f t="shared" ref="I481:I482" si="50">J481</f>
        <v>461</v>
      </c>
      <c r="J481" s="4">
        <v>461</v>
      </c>
      <c r="K481" s="71">
        <f t="shared" si="45"/>
        <v>2.1448734036163215E-2</v>
      </c>
      <c r="L481" s="3" t="s">
        <v>316</v>
      </c>
      <c r="M481" s="3" t="s">
        <v>317</v>
      </c>
      <c r="N481" s="3" t="s">
        <v>1070</v>
      </c>
      <c r="O481" s="3" t="s">
        <v>10714</v>
      </c>
      <c r="P481" s="6" t="s">
        <v>10728</v>
      </c>
      <c r="Q481" s="3" t="s">
        <v>170</v>
      </c>
      <c r="R481" s="3" t="s">
        <v>10729</v>
      </c>
      <c r="S481" s="3" t="s">
        <v>10730</v>
      </c>
      <c r="T481" s="3" t="s">
        <v>135</v>
      </c>
      <c r="U481" s="3" t="s">
        <v>135</v>
      </c>
      <c r="V481" s="3" t="s">
        <v>136</v>
      </c>
      <c r="W481" s="3" t="s">
        <v>137</v>
      </c>
      <c r="X481" s="3" t="s">
        <v>322</v>
      </c>
      <c r="Y481" s="3" t="s">
        <v>10731</v>
      </c>
      <c r="Z481" s="3" t="s">
        <v>10732</v>
      </c>
      <c r="AA481" s="3" t="s">
        <v>139</v>
      </c>
      <c r="AB481" s="3" t="s">
        <v>323</v>
      </c>
      <c r="AC481" s="3" t="s">
        <v>5272</v>
      </c>
      <c r="AD481" s="3" t="s">
        <v>143</v>
      </c>
      <c r="AE481" s="3" t="s">
        <v>5272</v>
      </c>
      <c r="AF481" s="3" t="s">
        <v>143</v>
      </c>
      <c r="AG481" s="3" t="s">
        <v>235</v>
      </c>
      <c r="AH481" s="3" t="s">
        <v>141</v>
      </c>
      <c r="AI481" s="3" t="s">
        <v>143</v>
      </c>
      <c r="AJ481" s="3" t="s">
        <v>143</v>
      </c>
      <c r="AK481" s="3" t="s">
        <v>207</v>
      </c>
      <c r="AL481" s="3" t="s">
        <v>143</v>
      </c>
      <c r="AM481" s="3" t="s">
        <v>10550</v>
      </c>
      <c r="AN481" s="3" t="s">
        <v>143</v>
      </c>
      <c r="AO481" s="3" t="s">
        <v>10720</v>
      </c>
      <c r="AP481" s="3" t="s">
        <v>10721</v>
      </c>
      <c r="AQ481" s="3" t="s">
        <v>10722</v>
      </c>
      <c r="AR481" s="3" t="s">
        <v>10723</v>
      </c>
      <c r="AS481" s="3" t="s">
        <v>431</v>
      </c>
      <c r="AT481" s="3" t="s">
        <v>10723</v>
      </c>
      <c r="AU481" s="3" t="s">
        <v>5272</v>
      </c>
      <c r="AV481" s="3" t="s">
        <v>1079</v>
      </c>
      <c r="AW481" s="3" t="s">
        <v>1080</v>
      </c>
      <c r="AX481" s="3" t="s">
        <v>1081</v>
      </c>
      <c r="AY481" s="3" t="s">
        <v>148</v>
      </c>
      <c r="AZ481" s="3" t="s">
        <v>139</v>
      </c>
      <c r="BA481" s="3" t="s">
        <v>148</v>
      </c>
      <c r="BB481" s="3" t="s">
        <v>150</v>
      </c>
      <c r="BC481" s="3" t="s">
        <v>156</v>
      </c>
      <c r="BD481" s="3" t="s">
        <v>157</v>
      </c>
      <c r="BE481" s="3" t="s">
        <v>303</v>
      </c>
      <c r="BF481" s="3" t="s">
        <v>10732</v>
      </c>
      <c r="BG481" s="3" t="s">
        <v>5272</v>
      </c>
      <c r="BH481" s="3" t="s">
        <v>2863</v>
      </c>
      <c r="BI481" s="3" t="s">
        <v>143</v>
      </c>
      <c r="BJ481" s="3" t="s">
        <v>143</v>
      </c>
      <c r="BK481" s="3" t="s">
        <v>136</v>
      </c>
      <c r="BL481" s="3" t="s">
        <v>143</v>
      </c>
      <c r="BM481" s="3" t="s">
        <v>160</v>
      </c>
      <c r="BN481" s="3" t="s">
        <v>160</v>
      </c>
      <c r="BO481" s="3" t="s">
        <v>143</v>
      </c>
      <c r="BP481" s="3" t="s">
        <v>143</v>
      </c>
      <c r="BQ481" s="3" t="s">
        <v>3842</v>
      </c>
      <c r="BR481" s="3" t="s">
        <v>5352</v>
      </c>
      <c r="BS481" s="3" t="s">
        <v>162</v>
      </c>
      <c r="BT481" s="3" t="s">
        <v>10550</v>
      </c>
      <c r="BU481" s="3" t="s">
        <v>10550</v>
      </c>
      <c r="BV481" s="3" t="s">
        <v>135</v>
      </c>
      <c r="BW481" s="3" t="s">
        <v>135</v>
      </c>
      <c r="BX481" s="3" t="s">
        <v>135</v>
      </c>
      <c r="BY481" s="3" t="s">
        <v>148</v>
      </c>
      <c r="BZ481" s="3" t="s">
        <v>645</v>
      </c>
      <c r="CA481" s="3" t="s">
        <v>174</v>
      </c>
      <c r="CB481" s="3" t="s">
        <v>143</v>
      </c>
      <c r="CC481" s="3" t="s">
        <v>143</v>
      </c>
      <c r="CD481" s="3" t="s">
        <v>143</v>
      </c>
      <c r="CE481" s="3" t="s">
        <v>10733</v>
      </c>
      <c r="CF481" s="3" t="s">
        <v>2261</v>
      </c>
      <c r="CG481" s="3" t="s">
        <v>143</v>
      </c>
      <c r="CH481" s="3" t="s">
        <v>143</v>
      </c>
      <c r="CI481" s="3" t="s">
        <v>143</v>
      </c>
      <c r="CJ481" s="3" t="s">
        <v>5272</v>
      </c>
      <c r="CK481" s="3" t="s">
        <v>143</v>
      </c>
      <c r="CL481" s="3" t="s">
        <v>143</v>
      </c>
      <c r="CM481" s="3" t="s">
        <v>143</v>
      </c>
      <c r="CN481" s="3" t="s">
        <v>143</v>
      </c>
      <c r="CO481" s="3" t="s">
        <v>10726</v>
      </c>
      <c r="CP481" s="3" t="s">
        <v>143</v>
      </c>
      <c r="CQ481" s="3" t="s">
        <v>143</v>
      </c>
      <c r="CR481" s="3" t="s">
        <v>143</v>
      </c>
      <c r="CS481" s="3" t="s">
        <v>1</v>
      </c>
      <c r="CT481" s="3" t="s">
        <v>143</v>
      </c>
      <c r="CU481" s="3" t="s">
        <v>1</v>
      </c>
      <c r="CV481" s="3" t="s">
        <v>1985</v>
      </c>
      <c r="CW481" s="3" t="s">
        <v>143</v>
      </c>
      <c r="CX481" s="3" t="s">
        <v>316</v>
      </c>
      <c r="CY481" s="3" t="s">
        <v>166</v>
      </c>
      <c r="CZ481" s="3" t="s">
        <v>136</v>
      </c>
      <c r="DA481" s="3" t="s">
        <v>1986</v>
      </c>
      <c r="DB481" s="3" t="s">
        <v>143</v>
      </c>
      <c r="DC481" s="3" t="s">
        <v>143</v>
      </c>
      <c r="DD481" s="3" t="s">
        <v>279</v>
      </c>
      <c r="DE481" s="3" t="s">
        <v>5776</v>
      </c>
      <c r="DF481" s="3" t="s">
        <v>5867</v>
      </c>
      <c r="DG481" s="3" t="s">
        <v>143</v>
      </c>
      <c r="DH481" s="3" t="s">
        <v>10727</v>
      </c>
      <c r="DI481" s="3" t="s">
        <v>143</v>
      </c>
      <c r="DL481" s="3"/>
    </row>
    <row r="482" spans="1:116" hidden="1" x14ac:dyDescent="0.2">
      <c r="A482" s="73">
        <v>45444</v>
      </c>
      <c r="B482" s="3" t="s">
        <v>15606</v>
      </c>
      <c r="C482" s="5">
        <v>141963</v>
      </c>
      <c r="D482" s="6" t="s">
        <v>10433</v>
      </c>
      <c r="E482" s="3" t="s">
        <v>279</v>
      </c>
      <c r="F482" s="7">
        <v>45461</v>
      </c>
      <c r="G482" s="3" t="s">
        <v>165</v>
      </c>
      <c r="H482" s="3" t="s">
        <v>166</v>
      </c>
      <c r="I482" s="8">
        <f t="shared" si="50"/>
        <v>483</v>
      </c>
      <c r="J482" s="4">
        <v>483</v>
      </c>
      <c r="K482" s="71">
        <f t="shared" si="45"/>
        <v>2.2472317873030008E-2</v>
      </c>
      <c r="L482" s="3" t="s">
        <v>316</v>
      </c>
      <c r="M482" s="3" t="s">
        <v>317</v>
      </c>
      <c r="N482" s="3" t="s">
        <v>1070</v>
      </c>
      <c r="O482" s="3" t="s">
        <v>10734</v>
      </c>
      <c r="P482" s="6" t="s">
        <v>10728</v>
      </c>
      <c r="Q482" s="3" t="s">
        <v>170</v>
      </c>
      <c r="R482" s="3" t="s">
        <v>10735</v>
      </c>
      <c r="S482" s="3" t="s">
        <v>10736</v>
      </c>
      <c r="T482" s="3" t="s">
        <v>135</v>
      </c>
      <c r="U482" s="3" t="s">
        <v>135</v>
      </c>
      <c r="V482" s="3" t="s">
        <v>136</v>
      </c>
      <c r="W482" s="3" t="s">
        <v>137</v>
      </c>
      <c r="X482" s="3" t="s">
        <v>322</v>
      </c>
      <c r="Y482" s="3" t="s">
        <v>10737</v>
      </c>
      <c r="Z482" s="3" t="s">
        <v>10738</v>
      </c>
      <c r="AA482" s="3" t="s">
        <v>139</v>
      </c>
      <c r="AB482" s="3" t="s">
        <v>323</v>
      </c>
      <c r="AC482" s="3" t="s">
        <v>5272</v>
      </c>
      <c r="AD482" s="3" t="s">
        <v>143</v>
      </c>
      <c r="AE482" s="3" t="s">
        <v>5272</v>
      </c>
      <c r="AF482" s="3" t="s">
        <v>143</v>
      </c>
      <c r="AG482" s="3" t="s">
        <v>235</v>
      </c>
      <c r="AH482" s="3" t="s">
        <v>141</v>
      </c>
      <c r="AI482" s="3" t="s">
        <v>143</v>
      </c>
      <c r="AJ482" s="3" t="s">
        <v>143</v>
      </c>
      <c r="AK482" s="3" t="s">
        <v>207</v>
      </c>
      <c r="AL482" s="3" t="s">
        <v>143</v>
      </c>
      <c r="AM482" s="3" t="s">
        <v>10739</v>
      </c>
      <c r="AN482" s="3" t="s">
        <v>143</v>
      </c>
      <c r="AO482" s="3" t="s">
        <v>10740</v>
      </c>
      <c r="AP482" s="3" t="s">
        <v>603</v>
      </c>
      <c r="AQ482" s="3" t="s">
        <v>10741</v>
      </c>
      <c r="AR482" s="3" t="s">
        <v>178</v>
      </c>
      <c r="AS482" s="3" t="s">
        <v>179</v>
      </c>
      <c r="AT482" s="3" t="s">
        <v>211</v>
      </c>
      <c r="AU482" s="3" t="s">
        <v>10742</v>
      </c>
      <c r="AV482" s="3" t="s">
        <v>1079</v>
      </c>
      <c r="AW482" s="3" t="s">
        <v>1080</v>
      </c>
      <c r="AX482" s="3" t="s">
        <v>1081</v>
      </c>
      <c r="AY482" s="3" t="s">
        <v>148</v>
      </c>
      <c r="AZ482" s="3" t="s">
        <v>139</v>
      </c>
      <c r="BA482" s="3" t="s">
        <v>148</v>
      </c>
      <c r="BB482" s="3" t="s">
        <v>150</v>
      </c>
      <c r="BC482" s="3" t="s">
        <v>156</v>
      </c>
      <c r="BD482" s="3" t="s">
        <v>157</v>
      </c>
      <c r="BE482" s="3" t="s">
        <v>303</v>
      </c>
      <c r="BF482" s="3" t="s">
        <v>10738</v>
      </c>
      <c r="BG482" s="3" t="s">
        <v>5272</v>
      </c>
      <c r="BH482" s="3" t="s">
        <v>2863</v>
      </c>
      <c r="BI482" s="3" t="s">
        <v>143</v>
      </c>
      <c r="BJ482" s="3" t="s">
        <v>143</v>
      </c>
      <c r="BK482" s="3" t="s">
        <v>136</v>
      </c>
      <c r="BL482" s="3" t="s">
        <v>143</v>
      </c>
      <c r="BM482" s="3" t="s">
        <v>160</v>
      </c>
      <c r="BN482" s="3" t="s">
        <v>160</v>
      </c>
      <c r="BO482" s="3" t="s">
        <v>143</v>
      </c>
      <c r="BP482" s="3" t="s">
        <v>143</v>
      </c>
      <c r="BQ482" s="3" t="s">
        <v>10743</v>
      </c>
      <c r="BR482" s="3" t="s">
        <v>5352</v>
      </c>
      <c r="BS482" s="3" t="s">
        <v>162</v>
      </c>
      <c r="BT482" s="3" t="s">
        <v>10739</v>
      </c>
      <c r="BU482" s="3" t="s">
        <v>10739</v>
      </c>
      <c r="BV482" s="3" t="s">
        <v>135</v>
      </c>
      <c r="BW482" s="3" t="s">
        <v>135</v>
      </c>
      <c r="BX482" s="3" t="s">
        <v>135</v>
      </c>
      <c r="BY482" s="3" t="s">
        <v>148</v>
      </c>
      <c r="BZ482" s="3" t="s">
        <v>645</v>
      </c>
      <c r="CA482" s="3" t="s">
        <v>174</v>
      </c>
      <c r="CB482" s="3" t="s">
        <v>143</v>
      </c>
      <c r="CC482" s="3" t="s">
        <v>143</v>
      </c>
      <c r="CD482" s="3" t="s">
        <v>143</v>
      </c>
      <c r="CE482" s="3" t="s">
        <v>10744</v>
      </c>
      <c r="CF482" s="3" t="s">
        <v>2261</v>
      </c>
      <c r="CG482" s="3" t="s">
        <v>143</v>
      </c>
      <c r="CH482" s="3" t="s">
        <v>143</v>
      </c>
      <c r="CI482" s="3" t="s">
        <v>143</v>
      </c>
      <c r="CJ482" s="3" t="s">
        <v>5272</v>
      </c>
      <c r="CK482" s="3" t="s">
        <v>143</v>
      </c>
      <c r="CL482" s="3" t="s">
        <v>143</v>
      </c>
      <c r="CM482" s="3" t="s">
        <v>143</v>
      </c>
      <c r="CN482" s="3" t="s">
        <v>143</v>
      </c>
      <c r="CO482" s="3" t="s">
        <v>143</v>
      </c>
      <c r="CP482" s="3" t="s">
        <v>143</v>
      </c>
      <c r="CQ482" s="3" t="s">
        <v>143</v>
      </c>
      <c r="CR482" s="3" t="s">
        <v>143</v>
      </c>
      <c r="CS482" s="3" t="s">
        <v>1</v>
      </c>
      <c r="CT482" s="3" t="s">
        <v>143</v>
      </c>
      <c r="CU482" s="3" t="s">
        <v>1</v>
      </c>
      <c r="CV482" s="3" t="s">
        <v>1985</v>
      </c>
      <c r="CW482" s="3" t="s">
        <v>143</v>
      </c>
      <c r="CX482" s="3" t="s">
        <v>316</v>
      </c>
      <c r="CY482" s="3" t="s">
        <v>166</v>
      </c>
      <c r="CZ482" s="3" t="s">
        <v>136</v>
      </c>
      <c r="DA482" s="3" t="s">
        <v>1989</v>
      </c>
      <c r="DB482" s="3" t="s">
        <v>143</v>
      </c>
      <c r="DC482" s="3" t="s">
        <v>143</v>
      </c>
      <c r="DD482" s="3" t="s">
        <v>279</v>
      </c>
      <c r="DE482" s="3" t="s">
        <v>5776</v>
      </c>
      <c r="DF482" s="3" t="s">
        <v>5867</v>
      </c>
      <c r="DG482" s="3" t="s">
        <v>143</v>
      </c>
      <c r="DH482" s="3" t="s">
        <v>143</v>
      </c>
      <c r="DI482" s="3" t="s">
        <v>143</v>
      </c>
      <c r="DL482" s="3"/>
    </row>
    <row r="483" spans="1:116" ht="25.5" hidden="1" x14ac:dyDescent="0.2">
      <c r="A483" s="73">
        <v>45444</v>
      </c>
      <c r="B483" s="3" t="s">
        <v>6277</v>
      </c>
      <c r="C483" s="5">
        <v>141685</v>
      </c>
      <c r="D483" s="6" t="s">
        <v>10627</v>
      </c>
      <c r="E483" s="3" t="s">
        <v>373</v>
      </c>
      <c r="F483" s="7">
        <v>45462</v>
      </c>
      <c r="G483" s="3" t="s">
        <v>257</v>
      </c>
      <c r="H483" s="3" t="s">
        <v>166</v>
      </c>
      <c r="I483" s="4">
        <v>621.96</v>
      </c>
      <c r="J483" s="4">
        <v>615.71</v>
      </c>
      <c r="K483" s="71">
        <f t="shared" si="45"/>
        <v>2.8937645598984978E-2</v>
      </c>
      <c r="L483" s="3" t="s">
        <v>1196</v>
      </c>
      <c r="M483" s="3" t="s">
        <v>218</v>
      </c>
      <c r="N483" s="3" t="s">
        <v>1224</v>
      </c>
      <c r="O483" s="3" t="s">
        <v>2929</v>
      </c>
      <c r="P483" s="6" t="s">
        <v>10745</v>
      </c>
      <c r="Q483" s="3" t="s">
        <v>2863</v>
      </c>
      <c r="R483" s="3" t="s">
        <v>10746</v>
      </c>
      <c r="S483" s="3" t="s">
        <v>3256</v>
      </c>
      <c r="T483" s="3" t="s">
        <v>135</v>
      </c>
      <c r="U483" s="3" t="s">
        <v>135</v>
      </c>
      <c r="V483" s="3" t="s">
        <v>2050</v>
      </c>
      <c r="W483" s="3" t="s">
        <v>137</v>
      </c>
      <c r="X483" s="3" t="s">
        <v>4976</v>
      </c>
      <c r="Y483" s="3" t="s">
        <v>10747</v>
      </c>
      <c r="Z483" s="3" t="s">
        <v>10748</v>
      </c>
      <c r="AA483" s="3" t="s">
        <v>139</v>
      </c>
      <c r="AB483" s="3" t="s">
        <v>226</v>
      </c>
      <c r="AC483" s="3" t="s">
        <v>5272</v>
      </c>
      <c r="AD483" s="3" t="s">
        <v>143</v>
      </c>
      <c r="AE483" s="3" t="s">
        <v>10749</v>
      </c>
      <c r="AF483" s="3" t="s">
        <v>10525</v>
      </c>
      <c r="AG483" s="3" t="s">
        <v>5675</v>
      </c>
      <c r="AH483" s="3" t="s">
        <v>265</v>
      </c>
      <c r="AI483" s="3" t="s">
        <v>143</v>
      </c>
      <c r="AJ483" s="3" t="s">
        <v>10749</v>
      </c>
      <c r="AK483" s="3" t="s">
        <v>207</v>
      </c>
      <c r="AL483" s="3" t="s">
        <v>143</v>
      </c>
      <c r="AM483" s="3" t="s">
        <v>10750</v>
      </c>
      <c r="AN483" s="3" t="s">
        <v>174</v>
      </c>
      <c r="AO483" s="3" t="s">
        <v>2258</v>
      </c>
      <c r="AP483" s="3" t="s">
        <v>2259</v>
      </c>
      <c r="AQ483" s="3" t="s">
        <v>2930</v>
      </c>
      <c r="AR483" s="3" t="s">
        <v>2177</v>
      </c>
      <c r="AS483" s="3" t="s">
        <v>231</v>
      </c>
      <c r="AT483" s="3" t="s">
        <v>2623</v>
      </c>
      <c r="AU483" s="3" t="s">
        <v>2262</v>
      </c>
      <c r="AV483" s="3" t="s">
        <v>990</v>
      </c>
      <c r="AW483" s="3" t="s">
        <v>273</v>
      </c>
      <c r="AX483" s="3" t="s">
        <v>1232</v>
      </c>
      <c r="AY483" s="3" t="s">
        <v>148</v>
      </c>
      <c r="AZ483" s="3" t="s">
        <v>139</v>
      </c>
      <c r="BA483" s="3" t="s">
        <v>154</v>
      </c>
      <c r="BB483" s="3" t="s">
        <v>992</v>
      </c>
      <c r="BC483" s="3" t="s">
        <v>156</v>
      </c>
      <c r="BD483" s="3" t="s">
        <v>157</v>
      </c>
      <c r="BE483" s="3" t="s">
        <v>484</v>
      </c>
      <c r="BF483" s="3" t="s">
        <v>10751</v>
      </c>
      <c r="BG483" s="3" t="s">
        <v>5272</v>
      </c>
      <c r="BH483" s="3" t="s">
        <v>143</v>
      </c>
      <c r="BI483" s="3" t="s">
        <v>10752</v>
      </c>
      <c r="BJ483" s="3" t="s">
        <v>143</v>
      </c>
      <c r="BK483" s="3" t="s">
        <v>183</v>
      </c>
      <c r="BL483" s="3" t="s">
        <v>143</v>
      </c>
      <c r="BM483" s="3" t="s">
        <v>200</v>
      </c>
      <c r="BN483" s="3" t="s">
        <v>200</v>
      </c>
      <c r="BO483" s="3" t="s">
        <v>143</v>
      </c>
      <c r="BP483" s="3" t="s">
        <v>143</v>
      </c>
      <c r="BQ483" s="3" t="s">
        <v>10753</v>
      </c>
      <c r="BR483" s="3" t="s">
        <v>5684</v>
      </c>
      <c r="BS483" s="3" t="s">
        <v>241</v>
      </c>
      <c r="BT483" s="3" t="s">
        <v>10749</v>
      </c>
      <c r="BU483" s="3" t="s">
        <v>10749</v>
      </c>
      <c r="BV483" s="3" t="s">
        <v>135</v>
      </c>
      <c r="BW483" s="3" t="s">
        <v>135</v>
      </c>
      <c r="BX483" s="3" t="s">
        <v>135</v>
      </c>
      <c r="BY483" s="3" t="s">
        <v>148</v>
      </c>
      <c r="BZ483" s="3" t="s">
        <v>2774</v>
      </c>
      <c r="CA483" s="3" t="s">
        <v>2415</v>
      </c>
      <c r="CB483" s="3" t="s">
        <v>143</v>
      </c>
      <c r="CC483" s="3" t="s">
        <v>143</v>
      </c>
      <c r="CD483" s="3" t="s">
        <v>143</v>
      </c>
      <c r="CE483" s="3" t="s">
        <v>10754</v>
      </c>
      <c r="CF483" s="3" t="s">
        <v>9220</v>
      </c>
      <c r="CG483" s="3" t="s">
        <v>2261</v>
      </c>
      <c r="CH483" s="3" t="s">
        <v>143</v>
      </c>
      <c r="CI483" s="3" t="s">
        <v>143</v>
      </c>
      <c r="CJ483" s="3" t="s">
        <v>5272</v>
      </c>
      <c r="CK483" s="3" t="s">
        <v>143</v>
      </c>
      <c r="CL483" s="3" t="s">
        <v>143</v>
      </c>
      <c r="CM483" s="3" t="s">
        <v>143</v>
      </c>
      <c r="CN483" s="3" t="s">
        <v>143</v>
      </c>
      <c r="CO483" s="3" t="s">
        <v>143</v>
      </c>
      <c r="CP483" s="3" t="s">
        <v>143</v>
      </c>
      <c r="CQ483" s="3" t="s">
        <v>143</v>
      </c>
      <c r="CR483" s="3" t="s">
        <v>143</v>
      </c>
      <c r="CS483" s="3" t="s">
        <v>1</v>
      </c>
      <c r="CT483" s="3" t="s">
        <v>143</v>
      </c>
      <c r="CU483" s="3" t="s">
        <v>1</v>
      </c>
      <c r="CV483" s="3" t="s">
        <v>2092</v>
      </c>
      <c r="CW483" s="3" t="s">
        <v>2092</v>
      </c>
      <c r="CX483" s="3" t="s">
        <v>1196</v>
      </c>
      <c r="CY483" s="3" t="s">
        <v>166</v>
      </c>
      <c r="CZ483" s="3" t="s">
        <v>183</v>
      </c>
      <c r="DA483" s="3" t="s">
        <v>2007</v>
      </c>
      <c r="DB483" s="3" t="s">
        <v>143</v>
      </c>
      <c r="DC483" s="3" t="s">
        <v>143</v>
      </c>
      <c r="DD483" s="3" t="s">
        <v>373</v>
      </c>
      <c r="DE483" s="3" t="s">
        <v>5776</v>
      </c>
      <c r="DF483" s="3" t="s">
        <v>2271</v>
      </c>
      <c r="DG483" s="3" t="s">
        <v>143</v>
      </c>
      <c r="DH483" s="3" t="s">
        <v>143</v>
      </c>
      <c r="DI483" s="3" t="s">
        <v>143</v>
      </c>
      <c r="DL483" s="3"/>
    </row>
    <row r="484" spans="1:116" hidden="1" x14ac:dyDescent="0.2">
      <c r="A484" s="73">
        <v>45444</v>
      </c>
      <c r="B484" s="3" t="s">
        <v>7652</v>
      </c>
      <c r="C484" s="5">
        <v>141713</v>
      </c>
      <c r="D484" s="6" t="s">
        <v>10312</v>
      </c>
      <c r="E484" s="3" t="s">
        <v>373</v>
      </c>
      <c r="F484" s="7">
        <v>45462</v>
      </c>
      <c r="G484" s="3" t="s">
        <v>257</v>
      </c>
      <c r="H484" s="3" t="s">
        <v>166</v>
      </c>
      <c r="I484" s="4">
        <v>1990.43</v>
      </c>
      <c r="J484" s="4">
        <v>982.67</v>
      </c>
      <c r="K484" s="71">
        <f t="shared" si="45"/>
        <v>9.2607817109762153E-2</v>
      </c>
      <c r="L484" s="3" t="s">
        <v>374</v>
      </c>
      <c r="M484" s="3" t="s">
        <v>129</v>
      </c>
      <c r="N484" s="3" t="s">
        <v>1224</v>
      </c>
      <c r="O484" s="3" t="s">
        <v>10313</v>
      </c>
      <c r="P484" s="6" t="s">
        <v>10314</v>
      </c>
      <c r="Q484" s="3" t="s">
        <v>170</v>
      </c>
      <c r="R484" s="3" t="s">
        <v>10755</v>
      </c>
      <c r="S484" s="3" t="s">
        <v>5551</v>
      </c>
      <c r="T484" s="3" t="s">
        <v>135</v>
      </c>
      <c r="U484" s="3" t="s">
        <v>135</v>
      </c>
      <c r="V484" s="3" t="s">
        <v>136</v>
      </c>
      <c r="W484" s="3" t="s">
        <v>137</v>
      </c>
      <c r="X484" s="3" t="s">
        <v>264</v>
      </c>
      <c r="Y484" s="3" t="s">
        <v>10756</v>
      </c>
      <c r="Z484" s="3" t="s">
        <v>10757</v>
      </c>
      <c r="AA484" s="3" t="s">
        <v>139</v>
      </c>
      <c r="AB484" s="3" t="s">
        <v>140</v>
      </c>
      <c r="AC484" s="3" t="s">
        <v>5272</v>
      </c>
      <c r="AD484" s="3" t="s">
        <v>143</v>
      </c>
      <c r="AE484" s="3" t="s">
        <v>10758</v>
      </c>
      <c r="AF484" s="3" t="s">
        <v>10525</v>
      </c>
      <c r="AG484" s="3" t="s">
        <v>5675</v>
      </c>
      <c r="AH484" s="3" t="s">
        <v>265</v>
      </c>
      <c r="AI484" s="3" t="s">
        <v>143</v>
      </c>
      <c r="AJ484" s="3" t="s">
        <v>10758</v>
      </c>
      <c r="AK484" s="3" t="s">
        <v>142</v>
      </c>
      <c r="AL484" s="3" t="s">
        <v>143</v>
      </c>
      <c r="AM484" s="3" t="s">
        <v>10759</v>
      </c>
      <c r="AN484" s="3" t="s">
        <v>174</v>
      </c>
      <c r="AO484" s="3" t="s">
        <v>5552</v>
      </c>
      <c r="AP484" s="3" t="s">
        <v>5553</v>
      </c>
      <c r="AQ484" s="3" t="s">
        <v>10321</v>
      </c>
      <c r="AR484" s="3" t="s">
        <v>934</v>
      </c>
      <c r="AS484" s="3" t="s">
        <v>231</v>
      </c>
      <c r="AT484" s="3" t="s">
        <v>3277</v>
      </c>
      <c r="AU484" s="3" t="s">
        <v>143</v>
      </c>
      <c r="AV484" s="3" t="s">
        <v>990</v>
      </c>
      <c r="AW484" s="3" t="s">
        <v>273</v>
      </c>
      <c r="AX484" s="3" t="s">
        <v>1232</v>
      </c>
      <c r="AY484" s="3" t="s">
        <v>148</v>
      </c>
      <c r="AZ484" s="3" t="s">
        <v>139</v>
      </c>
      <c r="BA484" s="3" t="s">
        <v>154</v>
      </c>
      <c r="BB484" s="3" t="s">
        <v>992</v>
      </c>
      <c r="BC484" s="3" t="s">
        <v>156</v>
      </c>
      <c r="BD484" s="3" t="s">
        <v>157</v>
      </c>
      <c r="BE484" s="3" t="s">
        <v>484</v>
      </c>
      <c r="BF484" s="3" t="s">
        <v>10760</v>
      </c>
      <c r="BG484" s="3" t="s">
        <v>5272</v>
      </c>
      <c r="BH484" s="3" t="s">
        <v>170</v>
      </c>
      <c r="BI484" s="3" t="s">
        <v>10761</v>
      </c>
      <c r="BJ484" s="3" t="s">
        <v>143</v>
      </c>
      <c r="BK484" s="3" t="s">
        <v>136</v>
      </c>
      <c r="BL484" s="3" t="s">
        <v>143</v>
      </c>
      <c r="BM484" s="3" t="s">
        <v>200</v>
      </c>
      <c r="BN484" s="3" t="s">
        <v>200</v>
      </c>
      <c r="BO484" s="3" t="s">
        <v>143</v>
      </c>
      <c r="BP484" s="3" t="s">
        <v>143</v>
      </c>
      <c r="BQ484" s="3" t="s">
        <v>3879</v>
      </c>
      <c r="BR484" s="3" t="s">
        <v>5684</v>
      </c>
      <c r="BS484" s="3" t="s">
        <v>241</v>
      </c>
      <c r="BT484" s="3" t="s">
        <v>10758</v>
      </c>
      <c r="BU484" s="3" t="s">
        <v>10758</v>
      </c>
      <c r="BV484" s="3" t="s">
        <v>135</v>
      </c>
      <c r="BW484" s="3" t="s">
        <v>135</v>
      </c>
      <c r="BX484" s="3" t="s">
        <v>135</v>
      </c>
      <c r="BY484" s="3" t="s">
        <v>148</v>
      </c>
      <c r="BZ484" s="3" t="s">
        <v>3650</v>
      </c>
      <c r="CA484" s="3" t="s">
        <v>174</v>
      </c>
      <c r="CB484" s="3" t="s">
        <v>143</v>
      </c>
      <c r="CC484" s="3" t="s">
        <v>143</v>
      </c>
      <c r="CD484" s="3" t="s">
        <v>143</v>
      </c>
      <c r="CE484" s="3" t="s">
        <v>143</v>
      </c>
      <c r="CF484" s="3" t="s">
        <v>2261</v>
      </c>
      <c r="CG484" s="3" t="s">
        <v>2261</v>
      </c>
      <c r="CH484" s="3" t="s">
        <v>143</v>
      </c>
      <c r="CI484" s="3" t="s">
        <v>143</v>
      </c>
      <c r="CJ484" s="3" t="s">
        <v>5272</v>
      </c>
      <c r="CK484" s="3" t="s">
        <v>143</v>
      </c>
      <c r="CL484" s="3" t="s">
        <v>143</v>
      </c>
      <c r="CM484" s="3" t="s">
        <v>143</v>
      </c>
      <c r="CN484" s="3" t="s">
        <v>143</v>
      </c>
      <c r="CO484" s="3" t="s">
        <v>10324</v>
      </c>
      <c r="CP484" s="3" t="s">
        <v>143</v>
      </c>
      <c r="CQ484" s="3" t="s">
        <v>143</v>
      </c>
      <c r="CR484" s="3" t="s">
        <v>143</v>
      </c>
      <c r="CS484" s="3" t="s">
        <v>1</v>
      </c>
      <c r="CT484" s="3" t="s">
        <v>143</v>
      </c>
      <c r="CU484" s="3" t="s">
        <v>1</v>
      </c>
      <c r="CV484" s="3" t="s">
        <v>2092</v>
      </c>
      <c r="CW484" s="3" t="s">
        <v>2092</v>
      </c>
      <c r="CX484" s="3" t="s">
        <v>374</v>
      </c>
      <c r="CY484" s="3" t="s">
        <v>166</v>
      </c>
      <c r="CZ484" s="3" t="s">
        <v>136</v>
      </c>
      <c r="DA484" s="3" t="s">
        <v>2007</v>
      </c>
      <c r="DB484" s="3" t="s">
        <v>143</v>
      </c>
      <c r="DC484" s="3" t="s">
        <v>143</v>
      </c>
      <c r="DD484" s="3" t="s">
        <v>373</v>
      </c>
      <c r="DE484" s="3" t="s">
        <v>5776</v>
      </c>
      <c r="DF484" s="3" t="s">
        <v>2271</v>
      </c>
      <c r="DG484" s="3" t="s">
        <v>143</v>
      </c>
      <c r="DH484" s="3" t="s">
        <v>10325</v>
      </c>
      <c r="DI484" s="3" t="s">
        <v>143</v>
      </c>
      <c r="DL484" s="3"/>
    </row>
    <row r="485" spans="1:116" ht="25.5" hidden="1" x14ac:dyDescent="0.2">
      <c r="A485" s="73">
        <v>45444</v>
      </c>
      <c r="B485" s="3" t="s">
        <v>6277</v>
      </c>
      <c r="C485" s="5">
        <v>141734</v>
      </c>
      <c r="D485" s="6" t="s">
        <v>10627</v>
      </c>
      <c r="E485" s="3" t="s">
        <v>373</v>
      </c>
      <c r="F485" s="7">
        <v>45462</v>
      </c>
      <c r="G485" s="3" t="s">
        <v>257</v>
      </c>
      <c r="H485" s="3" t="s">
        <v>166</v>
      </c>
      <c r="I485" s="8">
        <f>J485</f>
        <v>615.71</v>
      </c>
      <c r="J485" s="4">
        <v>615.71</v>
      </c>
      <c r="K485" s="71">
        <f t="shared" si="45"/>
        <v>2.8646854736238729E-2</v>
      </c>
      <c r="L485" s="3" t="s">
        <v>1196</v>
      </c>
      <c r="M485" s="3" t="s">
        <v>218</v>
      </c>
      <c r="N485" s="3" t="s">
        <v>1224</v>
      </c>
      <c r="O485" s="3" t="s">
        <v>2929</v>
      </c>
      <c r="P485" s="6" t="s">
        <v>10762</v>
      </c>
      <c r="Q485" s="3" t="s">
        <v>2863</v>
      </c>
      <c r="R485" s="3" t="s">
        <v>10763</v>
      </c>
      <c r="S485" s="3" t="s">
        <v>10764</v>
      </c>
      <c r="T485" s="3" t="s">
        <v>135</v>
      </c>
      <c r="U485" s="3" t="s">
        <v>135</v>
      </c>
      <c r="V485" s="3" t="s">
        <v>2050</v>
      </c>
      <c r="W485" s="3" t="s">
        <v>137</v>
      </c>
      <c r="X485" s="3" t="s">
        <v>4976</v>
      </c>
      <c r="Y485" s="3" t="s">
        <v>10765</v>
      </c>
      <c r="Z485" s="3" t="s">
        <v>10766</v>
      </c>
      <c r="AA485" s="3" t="s">
        <v>139</v>
      </c>
      <c r="AB485" s="3" t="s">
        <v>226</v>
      </c>
      <c r="AC485" s="3" t="s">
        <v>5272</v>
      </c>
      <c r="AD485" s="3" t="s">
        <v>143</v>
      </c>
      <c r="AE485" s="3" t="s">
        <v>5272</v>
      </c>
      <c r="AF485" s="3" t="s">
        <v>10525</v>
      </c>
      <c r="AG485" s="3" t="s">
        <v>5675</v>
      </c>
      <c r="AH485" s="3" t="s">
        <v>265</v>
      </c>
      <c r="AI485" s="3" t="s">
        <v>143</v>
      </c>
      <c r="AJ485" s="3" t="s">
        <v>143</v>
      </c>
      <c r="AK485" s="3" t="s">
        <v>207</v>
      </c>
      <c r="AL485" s="3" t="s">
        <v>143</v>
      </c>
      <c r="AM485" s="3" t="s">
        <v>10750</v>
      </c>
      <c r="AN485" s="3" t="s">
        <v>143</v>
      </c>
      <c r="AO485" s="3" t="s">
        <v>2258</v>
      </c>
      <c r="AP485" s="3" t="s">
        <v>2259</v>
      </c>
      <c r="AQ485" s="3" t="s">
        <v>2930</v>
      </c>
      <c r="AR485" s="3" t="s">
        <v>2177</v>
      </c>
      <c r="AS485" s="3" t="s">
        <v>231</v>
      </c>
      <c r="AT485" s="3" t="s">
        <v>2623</v>
      </c>
      <c r="AU485" s="3" t="s">
        <v>2262</v>
      </c>
      <c r="AV485" s="3" t="s">
        <v>990</v>
      </c>
      <c r="AW485" s="3" t="s">
        <v>273</v>
      </c>
      <c r="AX485" s="3" t="s">
        <v>1232</v>
      </c>
      <c r="AY485" s="3" t="s">
        <v>148</v>
      </c>
      <c r="AZ485" s="3" t="s">
        <v>139</v>
      </c>
      <c r="BA485" s="3" t="s">
        <v>154</v>
      </c>
      <c r="BB485" s="3" t="s">
        <v>992</v>
      </c>
      <c r="BC485" s="3" t="s">
        <v>156</v>
      </c>
      <c r="BD485" s="3" t="s">
        <v>157</v>
      </c>
      <c r="BE485" s="3" t="s">
        <v>484</v>
      </c>
      <c r="BF485" s="3" t="s">
        <v>10766</v>
      </c>
      <c r="BG485" s="3" t="s">
        <v>5272</v>
      </c>
      <c r="BH485" s="3" t="s">
        <v>143</v>
      </c>
      <c r="BI485" s="3" t="s">
        <v>143</v>
      </c>
      <c r="BJ485" s="3" t="s">
        <v>143</v>
      </c>
      <c r="BK485" s="3" t="s">
        <v>183</v>
      </c>
      <c r="BL485" s="3" t="s">
        <v>143</v>
      </c>
      <c r="BM485" s="3" t="s">
        <v>200</v>
      </c>
      <c r="BN485" s="3" t="s">
        <v>143</v>
      </c>
      <c r="BO485" s="3" t="s">
        <v>143</v>
      </c>
      <c r="BP485" s="3" t="s">
        <v>143</v>
      </c>
      <c r="BQ485" s="3" t="s">
        <v>10767</v>
      </c>
      <c r="BR485" s="3" t="s">
        <v>5684</v>
      </c>
      <c r="BS485" s="3" t="s">
        <v>10768</v>
      </c>
      <c r="BT485" s="3" t="s">
        <v>10769</v>
      </c>
      <c r="BU485" s="3" t="s">
        <v>10769</v>
      </c>
      <c r="BV485" s="3" t="s">
        <v>135</v>
      </c>
      <c r="BW485" s="3" t="s">
        <v>135</v>
      </c>
      <c r="BX485" s="3" t="s">
        <v>135</v>
      </c>
      <c r="BY485" s="3" t="s">
        <v>148</v>
      </c>
      <c r="BZ485" s="3" t="s">
        <v>2774</v>
      </c>
      <c r="CA485" s="3" t="s">
        <v>2415</v>
      </c>
      <c r="CB485" s="3" t="s">
        <v>143</v>
      </c>
      <c r="CC485" s="3" t="s">
        <v>143</v>
      </c>
      <c r="CD485" s="3" t="s">
        <v>143</v>
      </c>
      <c r="CE485" s="3" t="s">
        <v>143</v>
      </c>
      <c r="CF485" s="3" t="s">
        <v>9220</v>
      </c>
      <c r="CG485" s="3" t="s">
        <v>143</v>
      </c>
      <c r="CH485" s="3" t="s">
        <v>143</v>
      </c>
      <c r="CI485" s="3" t="s">
        <v>143</v>
      </c>
      <c r="CJ485" s="3" t="s">
        <v>5272</v>
      </c>
      <c r="CK485" s="3" t="s">
        <v>143</v>
      </c>
      <c r="CL485" s="3" t="s">
        <v>143</v>
      </c>
      <c r="CM485" s="3" t="s">
        <v>143</v>
      </c>
      <c r="CN485" s="3" t="s">
        <v>143</v>
      </c>
      <c r="CO485" s="3" t="s">
        <v>143</v>
      </c>
      <c r="CP485" s="3" t="s">
        <v>143</v>
      </c>
      <c r="CQ485" s="3" t="s">
        <v>143</v>
      </c>
      <c r="CR485" s="3" t="s">
        <v>143</v>
      </c>
      <c r="CS485" s="3" t="s">
        <v>1</v>
      </c>
      <c r="CT485" s="3" t="s">
        <v>143</v>
      </c>
      <c r="CU485" s="3" t="s">
        <v>1</v>
      </c>
      <c r="CV485" s="3" t="s">
        <v>2092</v>
      </c>
      <c r="CW485" s="3" t="s">
        <v>143</v>
      </c>
      <c r="CX485" s="3" t="s">
        <v>1196</v>
      </c>
      <c r="CY485" s="3" t="s">
        <v>166</v>
      </c>
      <c r="CZ485" s="3" t="s">
        <v>183</v>
      </c>
      <c r="DA485" s="3" t="s">
        <v>2007</v>
      </c>
      <c r="DB485" s="3" t="s">
        <v>143</v>
      </c>
      <c r="DC485" s="3" t="s">
        <v>143</v>
      </c>
      <c r="DD485" s="3" t="s">
        <v>373</v>
      </c>
      <c r="DE485" s="3" t="s">
        <v>5776</v>
      </c>
      <c r="DF485" s="3" t="s">
        <v>2271</v>
      </c>
      <c r="DG485" s="3" t="s">
        <v>143</v>
      </c>
      <c r="DH485" s="3" t="s">
        <v>143</v>
      </c>
      <c r="DI485" s="3" t="s">
        <v>143</v>
      </c>
      <c r="DL485" s="3"/>
    </row>
    <row r="486" spans="1:116" ht="25.5" hidden="1" x14ac:dyDescent="0.2">
      <c r="A486" s="73">
        <v>45444</v>
      </c>
      <c r="B486" s="3" t="s">
        <v>6277</v>
      </c>
      <c r="C486" s="5">
        <v>141754</v>
      </c>
      <c r="D486" s="6" t="s">
        <v>10627</v>
      </c>
      <c r="E486" s="3" t="s">
        <v>125</v>
      </c>
      <c r="F486" s="7">
        <v>45462</v>
      </c>
      <c r="G486" s="3" t="s">
        <v>257</v>
      </c>
      <c r="H486" s="3" t="s">
        <v>166</v>
      </c>
      <c r="I486" s="4">
        <v>2438.5</v>
      </c>
      <c r="J486" s="4">
        <v>2349.1999999999998</v>
      </c>
      <c r="K486" s="71">
        <f t="shared" si="45"/>
        <v>0.11345496300907593</v>
      </c>
      <c r="L486" s="3" t="s">
        <v>1196</v>
      </c>
      <c r="M486" s="3" t="s">
        <v>218</v>
      </c>
      <c r="N486" s="3" t="s">
        <v>980</v>
      </c>
      <c r="O486" s="3" t="s">
        <v>2645</v>
      </c>
      <c r="P486" s="6" t="s">
        <v>10628</v>
      </c>
      <c r="Q486" s="3" t="s">
        <v>564</v>
      </c>
      <c r="R486" s="3" t="s">
        <v>10770</v>
      </c>
      <c r="S486" s="3" t="s">
        <v>10630</v>
      </c>
      <c r="T486" s="3" t="s">
        <v>135</v>
      </c>
      <c r="U486" s="3" t="s">
        <v>135</v>
      </c>
      <c r="V486" s="3" t="s">
        <v>2050</v>
      </c>
      <c r="W486" s="3" t="s">
        <v>137</v>
      </c>
      <c r="X486" s="3" t="s">
        <v>264</v>
      </c>
      <c r="Y486" s="3" t="s">
        <v>10771</v>
      </c>
      <c r="Z486" s="3" t="s">
        <v>10772</v>
      </c>
      <c r="AA486" s="3" t="s">
        <v>139</v>
      </c>
      <c r="AB486" s="3" t="s">
        <v>226</v>
      </c>
      <c r="AC486" s="3" t="s">
        <v>5272</v>
      </c>
      <c r="AD486" s="3" t="s">
        <v>143</v>
      </c>
      <c r="AE486" s="3" t="s">
        <v>10773</v>
      </c>
      <c r="AF486" s="3" t="s">
        <v>10525</v>
      </c>
      <c r="AG486" s="3" t="s">
        <v>5675</v>
      </c>
      <c r="AH486" s="3" t="s">
        <v>265</v>
      </c>
      <c r="AI486" s="3" t="s">
        <v>143</v>
      </c>
      <c r="AJ486" s="3" t="s">
        <v>10773</v>
      </c>
      <c r="AK486" s="3" t="s">
        <v>207</v>
      </c>
      <c r="AL486" s="3" t="s">
        <v>10634</v>
      </c>
      <c r="AM486" s="3" t="s">
        <v>10774</v>
      </c>
      <c r="AN486" s="3" t="s">
        <v>174</v>
      </c>
      <c r="AO486" s="3" t="s">
        <v>2648</v>
      </c>
      <c r="AP486" s="3" t="s">
        <v>1844</v>
      </c>
      <c r="AQ486" s="3" t="s">
        <v>2649</v>
      </c>
      <c r="AR486" s="3" t="s">
        <v>1846</v>
      </c>
      <c r="AS486" s="3" t="s">
        <v>231</v>
      </c>
      <c r="AT486" s="3" t="s">
        <v>1847</v>
      </c>
      <c r="AU486" s="3" t="s">
        <v>1848</v>
      </c>
      <c r="AV486" s="3" t="s">
        <v>990</v>
      </c>
      <c r="AW486" s="3" t="s">
        <v>273</v>
      </c>
      <c r="AX486" s="3" t="s">
        <v>991</v>
      </c>
      <c r="AY486" s="3" t="s">
        <v>148</v>
      </c>
      <c r="AZ486" s="3" t="s">
        <v>139</v>
      </c>
      <c r="BA486" s="3" t="s">
        <v>154</v>
      </c>
      <c r="BB486" s="3" t="s">
        <v>992</v>
      </c>
      <c r="BC486" s="3" t="s">
        <v>156</v>
      </c>
      <c r="BD486" s="3" t="s">
        <v>157</v>
      </c>
      <c r="BE486" s="3" t="s">
        <v>8956</v>
      </c>
      <c r="BF486" s="3" t="s">
        <v>10775</v>
      </c>
      <c r="BG486" s="3" t="s">
        <v>5272</v>
      </c>
      <c r="BH486" s="3" t="s">
        <v>564</v>
      </c>
      <c r="BI486" s="3" t="s">
        <v>10776</v>
      </c>
      <c r="BJ486" s="3" t="s">
        <v>143</v>
      </c>
      <c r="BK486" s="3" t="s">
        <v>183</v>
      </c>
      <c r="BL486" s="3" t="s">
        <v>143</v>
      </c>
      <c r="BM486" s="3" t="s">
        <v>200</v>
      </c>
      <c r="BN486" s="3" t="s">
        <v>200</v>
      </c>
      <c r="BO486" s="3" t="s">
        <v>143</v>
      </c>
      <c r="BP486" s="3" t="s">
        <v>143</v>
      </c>
      <c r="BQ486" s="3" t="s">
        <v>10777</v>
      </c>
      <c r="BR486" s="3" t="s">
        <v>143</v>
      </c>
      <c r="BS486" s="3" t="s">
        <v>10778</v>
      </c>
      <c r="BT486" s="3" t="s">
        <v>10773</v>
      </c>
      <c r="BU486" s="3" t="s">
        <v>10773</v>
      </c>
      <c r="BV486" s="3" t="s">
        <v>135</v>
      </c>
      <c r="BW486" s="3" t="s">
        <v>135</v>
      </c>
      <c r="BX486" s="3" t="s">
        <v>135</v>
      </c>
      <c r="BY486" s="3" t="s">
        <v>148</v>
      </c>
      <c r="BZ486" s="3" t="s">
        <v>3078</v>
      </c>
      <c r="CA486" s="3" t="s">
        <v>174</v>
      </c>
      <c r="CB486" s="3" t="s">
        <v>143</v>
      </c>
      <c r="CC486" s="3" t="s">
        <v>143</v>
      </c>
      <c r="CD486" s="3" t="s">
        <v>143</v>
      </c>
      <c r="CE486" s="3" t="s">
        <v>143</v>
      </c>
      <c r="CF486" s="3" t="s">
        <v>2261</v>
      </c>
      <c r="CG486" s="3" t="s">
        <v>2261</v>
      </c>
      <c r="CH486" s="3" t="s">
        <v>143</v>
      </c>
      <c r="CI486" s="3" t="s">
        <v>143</v>
      </c>
      <c r="CJ486" s="3" t="s">
        <v>5272</v>
      </c>
      <c r="CK486" s="3" t="s">
        <v>143</v>
      </c>
      <c r="CL486" s="3" t="s">
        <v>143</v>
      </c>
      <c r="CM486" s="3" t="s">
        <v>143</v>
      </c>
      <c r="CN486" s="3" t="s">
        <v>143</v>
      </c>
      <c r="CO486" s="3" t="s">
        <v>143</v>
      </c>
      <c r="CP486" s="3" t="s">
        <v>143</v>
      </c>
      <c r="CQ486" s="3" t="s">
        <v>143</v>
      </c>
      <c r="CR486" s="3" t="s">
        <v>143</v>
      </c>
      <c r="CS486" s="3" t="s">
        <v>1</v>
      </c>
      <c r="CT486" s="3" t="s">
        <v>143</v>
      </c>
      <c r="CU486" s="3" t="s">
        <v>1</v>
      </c>
      <c r="CV486" s="3" t="s">
        <v>2092</v>
      </c>
      <c r="CW486" s="3" t="s">
        <v>2092</v>
      </c>
      <c r="CX486" s="3" t="s">
        <v>1196</v>
      </c>
      <c r="CY486" s="3" t="s">
        <v>166</v>
      </c>
      <c r="CZ486" s="3" t="s">
        <v>183</v>
      </c>
      <c r="DA486" s="3" t="s">
        <v>1989</v>
      </c>
      <c r="DB486" s="3" t="s">
        <v>143</v>
      </c>
      <c r="DC486" s="3" t="s">
        <v>143</v>
      </c>
      <c r="DD486" s="3" t="s">
        <v>125</v>
      </c>
      <c r="DE486" s="3" t="s">
        <v>5776</v>
      </c>
      <c r="DF486" s="3" t="s">
        <v>2271</v>
      </c>
      <c r="DG486" s="3" t="s">
        <v>143</v>
      </c>
      <c r="DH486" s="3" t="s">
        <v>143</v>
      </c>
      <c r="DI486" s="3" t="s">
        <v>143</v>
      </c>
      <c r="DL486" s="3"/>
    </row>
    <row r="487" spans="1:116" hidden="1" x14ac:dyDescent="0.2">
      <c r="A487" s="73">
        <v>45444</v>
      </c>
      <c r="B487" s="3" t="s">
        <v>24</v>
      </c>
      <c r="C487" s="98">
        <v>141841</v>
      </c>
      <c r="D487" s="6" t="s">
        <v>10779</v>
      </c>
      <c r="E487" s="3" t="s">
        <v>164</v>
      </c>
      <c r="F487" s="7">
        <v>45462</v>
      </c>
      <c r="G487" s="3" t="s">
        <v>165</v>
      </c>
      <c r="H487" s="3" t="s">
        <v>166</v>
      </c>
      <c r="I487" s="4">
        <v>69.31</v>
      </c>
      <c r="J487" s="4">
        <v>70</v>
      </c>
      <c r="K487" s="71">
        <f t="shared" si="45"/>
        <v>3.2247543515107864E-3</v>
      </c>
      <c r="L487" s="3" t="s">
        <v>374</v>
      </c>
      <c r="M487" s="3" t="s">
        <v>317</v>
      </c>
      <c r="N487" s="3" t="s">
        <v>1056</v>
      </c>
      <c r="O487" s="3" t="s">
        <v>10780</v>
      </c>
      <c r="P487" s="6" t="s">
        <v>10781</v>
      </c>
      <c r="Q487" s="3" t="s">
        <v>170</v>
      </c>
      <c r="R487" s="3" t="s">
        <v>10782</v>
      </c>
      <c r="S487" s="3" t="s">
        <v>5730</v>
      </c>
      <c r="T487" s="3" t="s">
        <v>135</v>
      </c>
      <c r="U487" s="3" t="s">
        <v>135</v>
      </c>
      <c r="V487" s="3" t="s">
        <v>136</v>
      </c>
      <c r="W487" s="3" t="s">
        <v>137</v>
      </c>
      <c r="X487" s="3" t="s">
        <v>173</v>
      </c>
      <c r="Y487" s="3" t="s">
        <v>10783</v>
      </c>
      <c r="Z487" s="3" t="s">
        <v>10784</v>
      </c>
      <c r="AA487" s="3" t="s">
        <v>139</v>
      </c>
      <c r="AB487" s="3" t="s">
        <v>323</v>
      </c>
      <c r="AC487" s="3" t="s">
        <v>5272</v>
      </c>
      <c r="AD487" s="3" t="s">
        <v>143</v>
      </c>
      <c r="AE487" s="3" t="s">
        <v>10785</v>
      </c>
      <c r="AF487" s="3" t="s">
        <v>10525</v>
      </c>
      <c r="AG487" s="3" t="s">
        <v>235</v>
      </c>
      <c r="AH487" s="3" t="s">
        <v>141</v>
      </c>
      <c r="AI487" s="3" t="s">
        <v>143</v>
      </c>
      <c r="AJ487" s="3" t="s">
        <v>10785</v>
      </c>
      <c r="AK487" s="3" t="s">
        <v>207</v>
      </c>
      <c r="AL487" s="3" t="s">
        <v>9680</v>
      </c>
      <c r="AM487" s="3" t="s">
        <v>8034</v>
      </c>
      <c r="AN487" s="3" t="s">
        <v>174</v>
      </c>
      <c r="AO487" s="3" t="s">
        <v>10786</v>
      </c>
      <c r="AP487" s="3" t="s">
        <v>10787</v>
      </c>
      <c r="AQ487" s="3" t="s">
        <v>10788</v>
      </c>
      <c r="AR487" s="3" t="s">
        <v>1014</v>
      </c>
      <c r="AS487" s="3" t="s">
        <v>231</v>
      </c>
      <c r="AT487" s="3" t="s">
        <v>10140</v>
      </c>
      <c r="AU487" s="3" t="s">
        <v>10789</v>
      </c>
      <c r="AV487" s="3" t="s">
        <v>145</v>
      </c>
      <c r="AW487" s="3" t="s">
        <v>146</v>
      </c>
      <c r="AX487" s="3" t="s">
        <v>1060</v>
      </c>
      <c r="AY487" s="3" t="s">
        <v>148</v>
      </c>
      <c r="AZ487" s="3" t="s">
        <v>139</v>
      </c>
      <c r="BA487" s="3" t="s">
        <v>149</v>
      </c>
      <c r="BB487" s="3" t="s">
        <v>150</v>
      </c>
      <c r="BC487" s="3" t="s">
        <v>156</v>
      </c>
      <c r="BD487" s="3" t="s">
        <v>157</v>
      </c>
      <c r="BE487" s="3" t="s">
        <v>303</v>
      </c>
      <c r="BF487" s="3" t="s">
        <v>10790</v>
      </c>
      <c r="BG487" s="3" t="s">
        <v>5272</v>
      </c>
      <c r="BH487" s="3" t="s">
        <v>143</v>
      </c>
      <c r="BI487" s="3" t="s">
        <v>10791</v>
      </c>
      <c r="BJ487" s="3" t="s">
        <v>143</v>
      </c>
      <c r="BK487" s="3" t="s">
        <v>136</v>
      </c>
      <c r="BL487" s="3" t="s">
        <v>143</v>
      </c>
      <c r="BM487" s="3" t="s">
        <v>160</v>
      </c>
      <c r="BN487" s="3" t="s">
        <v>160</v>
      </c>
      <c r="BO487" s="3" t="s">
        <v>143</v>
      </c>
      <c r="BP487" s="3" t="s">
        <v>143</v>
      </c>
      <c r="BQ487" s="3" t="s">
        <v>1299</v>
      </c>
      <c r="BR487" s="3" t="s">
        <v>5352</v>
      </c>
      <c r="BS487" s="3" t="s">
        <v>162</v>
      </c>
      <c r="BT487" s="3" t="s">
        <v>10785</v>
      </c>
      <c r="BU487" s="3" t="s">
        <v>10785</v>
      </c>
      <c r="BV487" s="3" t="s">
        <v>135</v>
      </c>
      <c r="BW487" s="3" t="s">
        <v>135</v>
      </c>
      <c r="BX487" s="3" t="s">
        <v>135</v>
      </c>
      <c r="BY487" s="3" t="s">
        <v>148</v>
      </c>
      <c r="BZ487" s="3" t="s">
        <v>24</v>
      </c>
      <c r="CA487" s="3" t="s">
        <v>174</v>
      </c>
      <c r="CB487" s="3" t="s">
        <v>143</v>
      </c>
      <c r="CC487" s="3" t="s">
        <v>143</v>
      </c>
      <c r="CD487" s="3" t="s">
        <v>143</v>
      </c>
      <c r="CE487" s="3" t="s">
        <v>143</v>
      </c>
      <c r="CF487" s="3" t="s">
        <v>2261</v>
      </c>
      <c r="CG487" s="3" t="s">
        <v>2261</v>
      </c>
      <c r="CH487" s="3" t="s">
        <v>143</v>
      </c>
      <c r="CI487" s="3" t="s">
        <v>143</v>
      </c>
      <c r="CJ487" s="3" t="s">
        <v>5272</v>
      </c>
      <c r="CK487" s="3" t="s">
        <v>143</v>
      </c>
      <c r="CL487" s="3" t="s">
        <v>143</v>
      </c>
      <c r="CM487" s="3" t="s">
        <v>143</v>
      </c>
      <c r="CN487" s="3" t="s">
        <v>143</v>
      </c>
      <c r="CO487" s="3" t="s">
        <v>143</v>
      </c>
      <c r="CP487" s="3" t="s">
        <v>143</v>
      </c>
      <c r="CQ487" s="3" t="s">
        <v>143</v>
      </c>
      <c r="CR487" s="3" t="s">
        <v>143</v>
      </c>
      <c r="CS487" s="3" t="s">
        <v>1</v>
      </c>
      <c r="CT487" s="3" t="s">
        <v>143</v>
      </c>
      <c r="CU487" s="3" t="s">
        <v>1</v>
      </c>
      <c r="CV487" s="3" t="s">
        <v>1985</v>
      </c>
      <c r="CW487" s="3" t="s">
        <v>1985</v>
      </c>
      <c r="CX487" s="3" t="s">
        <v>374</v>
      </c>
      <c r="CY487" s="3" t="s">
        <v>166</v>
      </c>
      <c r="CZ487" s="3" t="s">
        <v>136</v>
      </c>
      <c r="DA487" s="3" t="s">
        <v>2007</v>
      </c>
      <c r="DB487" s="3" t="s">
        <v>143</v>
      </c>
      <c r="DC487" s="3" t="s">
        <v>143</v>
      </c>
      <c r="DD487" s="3" t="s">
        <v>164</v>
      </c>
      <c r="DE487" s="3" t="s">
        <v>5776</v>
      </c>
      <c r="DF487" s="3" t="s">
        <v>2271</v>
      </c>
      <c r="DG487" s="3" t="s">
        <v>143</v>
      </c>
      <c r="DH487" s="3" t="s">
        <v>143</v>
      </c>
      <c r="DI487" s="3" t="s">
        <v>143</v>
      </c>
      <c r="DL487" s="3"/>
    </row>
    <row r="488" spans="1:116" hidden="1" x14ac:dyDescent="0.2">
      <c r="A488" s="73">
        <v>45444</v>
      </c>
      <c r="B488" s="3" t="s">
        <v>7652</v>
      </c>
      <c r="C488" s="5">
        <v>141846</v>
      </c>
      <c r="D488" s="6" t="s">
        <v>10312</v>
      </c>
      <c r="E488" s="3" t="s">
        <v>373</v>
      </c>
      <c r="F488" s="7">
        <v>45467</v>
      </c>
      <c r="G488" s="3" t="s">
        <v>257</v>
      </c>
      <c r="H488" s="3" t="s">
        <v>166</v>
      </c>
      <c r="I488" s="8">
        <f t="shared" ref="I488:I491" si="51">J488</f>
        <v>140.63</v>
      </c>
      <c r="J488" s="4">
        <v>140.63</v>
      </c>
      <c r="K488" s="71">
        <f t="shared" si="45"/>
        <v>6.5430270444807662E-3</v>
      </c>
      <c r="L488" s="3" t="s">
        <v>374</v>
      </c>
      <c r="M488" s="3" t="s">
        <v>129</v>
      </c>
      <c r="N488" s="3" t="s">
        <v>980</v>
      </c>
      <c r="O488" s="3" t="s">
        <v>8704</v>
      </c>
      <c r="P488" s="6" t="s">
        <v>10314</v>
      </c>
      <c r="Q488" s="3" t="s">
        <v>170</v>
      </c>
      <c r="R488" s="3" t="s">
        <v>10792</v>
      </c>
      <c r="S488" s="3" t="s">
        <v>3348</v>
      </c>
      <c r="T488" s="3" t="s">
        <v>135</v>
      </c>
      <c r="U488" s="3" t="s">
        <v>135</v>
      </c>
      <c r="V488" s="3" t="s">
        <v>136</v>
      </c>
      <c r="W488" s="3" t="s">
        <v>137</v>
      </c>
      <c r="X488" s="3" t="s">
        <v>264</v>
      </c>
      <c r="Y488" s="3" t="s">
        <v>10793</v>
      </c>
      <c r="Z488" s="3" t="s">
        <v>10794</v>
      </c>
      <c r="AA488" s="3" t="s">
        <v>139</v>
      </c>
      <c r="AB488" s="3" t="s">
        <v>140</v>
      </c>
      <c r="AC488" s="3" t="s">
        <v>5272</v>
      </c>
      <c r="AD488" s="3" t="s">
        <v>143</v>
      </c>
      <c r="AE488" s="3" t="s">
        <v>5272</v>
      </c>
      <c r="AF488" s="3" t="s">
        <v>10525</v>
      </c>
      <c r="AG488" s="3" t="s">
        <v>5675</v>
      </c>
      <c r="AH488" s="3" t="s">
        <v>265</v>
      </c>
      <c r="AI488" s="3" t="s">
        <v>143</v>
      </c>
      <c r="AJ488" s="3" t="s">
        <v>143</v>
      </c>
      <c r="AK488" s="3" t="s">
        <v>142</v>
      </c>
      <c r="AL488" s="3" t="s">
        <v>143</v>
      </c>
      <c r="AM488" s="3" t="s">
        <v>10795</v>
      </c>
      <c r="AN488" s="3" t="s">
        <v>143</v>
      </c>
      <c r="AO488" s="3" t="s">
        <v>3349</v>
      </c>
      <c r="AP488" s="3" t="s">
        <v>3350</v>
      </c>
      <c r="AQ488" s="3" t="s">
        <v>8711</v>
      </c>
      <c r="AR488" s="3" t="s">
        <v>250</v>
      </c>
      <c r="AS488" s="3" t="s">
        <v>179</v>
      </c>
      <c r="AT488" s="3" t="s">
        <v>3352</v>
      </c>
      <c r="AU488" s="3" t="s">
        <v>3353</v>
      </c>
      <c r="AV488" s="3" t="s">
        <v>990</v>
      </c>
      <c r="AW488" s="3" t="s">
        <v>273</v>
      </c>
      <c r="AX488" s="3" t="s">
        <v>991</v>
      </c>
      <c r="AY488" s="3" t="s">
        <v>148</v>
      </c>
      <c r="AZ488" s="3" t="s">
        <v>139</v>
      </c>
      <c r="BA488" s="3" t="s">
        <v>154</v>
      </c>
      <c r="BB488" s="3" t="s">
        <v>992</v>
      </c>
      <c r="BC488" s="3" t="s">
        <v>156</v>
      </c>
      <c r="BD488" s="3" t="s">
        <v>157</v>
      </c>
      <c r="BE488" s="3" t="s">
        <v>303</v>
      </c>
      <c r="BF488" s="3" t="s">
        <v>10794</v>
      </c>
      <c r="BG488" s="3" t="s">
        <v>5272</v>
      </c>
      <c r="BH488" s="3" t="s">
        <v>143</v>
      </c>
      <c r="BI488" s="3" t="s">
        <v>143</v>
      </c>
      <c r="BJ488" s="3" t="s">
        <v>143</v>
      </c>
      <c r="BK488" s="3" t="s">
        <v>136</v>
      </c>
      <c r="BL488" s="3" t="s">
        <v>143</v>
      </c>
      <c r="BM488" s="3" t="s">
        <v>200</v>
      </c>
      <c r="BN488" s="3" t="s">
        <v>143</v>
      </c>
      <c r="BO488" s="3" t="s">
        <v>143</v>
      </c>
      <c r="BP488" s="3" t="s">
        <v>143</v>
      </c>
      <c r="BQ488" s="3" t="s">
        <v>7449</v>
      </c>
      <c r="BR488" s="3" t="s">
        <v>5352</v>
      </c>
      <c r="BS488" s="3" t="s">
        <v>162</v>
      </c>
      <c r="BT488" s="3" t="s">
        <v>10795</v>
      </c>
      <c r="BU488" s="3" t="s">
        <v>10795</v>
      </c>
      <c r="BV488" s="3" t="s">
        <v>135</v>
      </c>
      <c r="BW488" s="3" t="s">
        <v>135</v>
      </c>
      <c r="BX488" s="3" t="s">
        <v>135</v>
      </c>
      <c r="BY488" s="3" t="s">
        <v>148</v>
      </c>
      <c r="BZ488" s="3" t="s">
        <v>2774</v>
      </c>
      <c r="CA488" s="3" t="s">
        <v>174</v>
      </c>
      <c r="CB488" s="3" t="s">
        <v>143</v>
      </c>
      <c r="CC488" s="3" t="s">
        <v>143</v>
      </c>
      <c r="CD488" s="3" t="s">
        <v>143</v>
      </c>
      <c r="CE488" s="3" t="s">
        <v>143</v>
      </c>
      <c r="CF488" s="3" t="s">
        <v>2261</v>
      </c>
      <c r="CG488" s="3" t="s">
        <v>143</v>
      </c>
      <c r="CH488" s="3" t="s">
        <v>143</v>
      </c>
      <c r="CI488" s="3" t="s">
        <v>143</v>
      </c>
      <c r="CJ488" s="3" t="s">
        <v>5272</v>
      </c>
      <c r="CK488" s="3" t="s">
        <v>143</v>
      </c>
      <c r="CL488" s="3" t="s">
        <v>143</v>
      </c>
      <c r="CM488" s="3" t="s">
        <v>143</v>
      </c>
      <c r="CN488" s="3" t="s">
        <v>143</v>
      </c>
      <c r="CO488" s="3" t="s">
        <v>6694</v>
      </c>
      <c r="CP488" s="3" t="s">
        <v>143</v>
      </c>
      <c r="CQ488" s="3" t="s">
        <v>143</v>
      </c>
      <c r="CR488" s="3" t="s">
        <v>143</v>
      </c>
      <c r="CS488" s="3" t="s">
        <v>1</v>
      </c>
      <c r="CT488" s="3" t="s">
        <v>143</v>
      </c>
      <c r="CU488" s="3" t="s">
        <v>1</v>
      </c>
      <c r="CV488" s="3" t="s">
        <v>1985</v>
      </c>
      <c r="CW488" s="3" t="s">
        <v>143</v>
      </c>
      <c r="CX488" s="3" t="s">
        <v>374</v>
      </c>
      <c r="CY488" s="3" t="s">
        <v>166</v>
      </c>
      <c r="CZ488" s="3" t="s">
        <v>136</v>
      </c>
      <c r="DA488" s="3" t="s">
        <v>2007</v>
      </c>
      <c r="DB488" s="3" t="s">
        <v>143</v>
      </c>
      <c r="DC488" s="3" t="s">
        <v>143</v>
      </c>
      <c r="DD488" s="3" t="s">
        <v>373</v>
      </c>
      <c r="DE488" s="3" t="s">
        <v>5776</v>
      </c>
      <c r="DF488" s="3" t="s">
        <v>6915</v>
      </c>
      <c r="DG488" s="3" t="s">
        <v>143</v>
      </c>
      <c r="DH488" s="3" t="s">
        <v>7692</v>
      </c>
      <c r="DI488" s="3" t="s">
        <v>143</v>
      </c>
      <c r="DL488" s="3"/>
    </row>
    <row r="489" spans="1:116" hidden="1" x14ac:dyDescent="0.2">
      <c r="A489" s="73">
        <v>45444</v>
      </c>
      <c r="B489" s="3" t="s">
        <v>15608</v>
      </c>
      <c r="C489" s="5">
        <v>142431</v>
      </c>
      <c r="D489" s="6" t="s">
        <v>18</v>
      </c>
      <c r="E489" s="3" t="s">
        <v>190</v>
      </c>
      <c r="F489" s="7">
        <v>45467</v>
      </c>
      <c r="G489" s="3" t="s">
        <v>165</v>
      </c>
      <c r="H489" s="3" t="s">
        <v>166</v>
      </c>
      <c r="I489" s="8">
        <f t="shared" si="51"/>
        <v>264.77999999999997</v>
      </c>
      <c r="J489" s="4">
        <v>264.77999999999997</v>
      </c>
      <c r="K489" s="71">
        <f t="shared" si="45"/>
        <v>1.2319296742072225E-2</v>
      </c>
      <c r="L489" s="3" t="s">
        <v>217</v>
      </c>
      <c r="M489" s="3" t="s">
        <v>317</v>
      </c>
      <c r="N489" s="3" t="s">
        <v>960</v>
      </c>
      <c r="O489" s="3" t="s">
        <v>6649</v>
      </c>
      <c r="P489" s="6" t="s">
        <v>10796</v>
      </c>
      <c r="Q489" s="3" t="s">
        <v>170</v>
      </c>
      <c r="R489" s="3" t="s">
        <v>143</v>
      </c>
      <c r="S489" s="3" t="s">
        <v>10797</v>
      </c>
      <c r="T489" s="3" t="s">
        <v>135</v>
      </c>
      <c r="U489" s="3" t="s">
        <v>135</v>
      </c>
      <c r="V489" s="3" t="s">
        <v>224</v>
      </c>
      <c r="W489" s="3" t="s">
        <v>137</v>
      </c>
      <c r="X489" s="3" t="s">
        <v>173</v>
      </c>
      <c r="Y489" s="3" t="s">
        <v>10798</v>
      </c>
      <c r="Z489" s="3" t="s">
        <v>10799</v>
      </c>
      <c r="AA489" s="3" t="s">
        <v>139</v>
      </c>
      <c r="AB489" s="3" t="s">
        <v>323</v>
      </c>
      <c r="AC489" s="3" t="s">
        <v>5272</v>
      </c>
      <c r="AD489" s="3" t="s">
        <v>143</v>
      </c>
      <c r="AE489" s="3" t="s">
        <v>5272</v>
      </c>
      <c r="AF489" s="3" t="s">
        <v>143</v>
      </c>
      <c r="AG489" s="3" t="s">
        <v>235</v>
      </c>
      <c r="AH489" s="3" t="s">
        <v>141</v>
      </c>
      <c r="AI489" s="3" t="s">
        <v>143</v>
      </c>
      <c r="AJ489" s="3" t="s">
        <v>143</v>
      </c>
      <c r="AK489" s="3" t="s">
        <v>207</v>
      </c>
      <c r="AL489" s="3" t="s">
        <v>143</v>
      </c>
      <c r="AM489" s="3" t="s">
        <v>10800</v>
      </c>
      <c r="AN489" s="3" t="s">
        <v>143</v>
      </c>
      <c r="AO489" s="3" t="s">
        <v>6657</v>
      </c>
      <c r="AP489" s="3" t="s">
        <v>1229</v>
      </c>
      <c r="AQ489" s="3" t="s">
        <v>6658</v>
      </c>
      <c r="AR489" s="3" t="s">
        <v>178</v>
      </c>
      <c r="AS489" s="3" t="s">
        <v>179</v>
      </c>
      <c r="AT489" s="3" t="s">
        <v>211</v>
      </c>
      <c r="AU489" s="3" t="s">
        <v>6659</v>
      </c>
      <c r="AV489" s="3" t="s">
        <v>145</v>
      </c>
      <c r="AW489" s="3" t="s">
        <v>146</v>
      </c>
      <c r="AX489" s="3" t="s">
        <v>972</v>
      </c>
      <c r="AY489" s="3" t="s">
        <v>148</v>
      </c>
      <c r="AZ489" s="3" t="s">
        <v>139</v>
      </c>
      <c r="BA489" s="3" t="s">
        <v>149</v>
      </c>
      <c r="BB489" s="3" t="s">
        <v>150</v>
      </c>
      <c r="BC489" s="3" t="s">
        <v>156</v>
      </c>
      <c r="BD489" s="3" t="s">
        <v>276</v>
      </c>
      <c r="BE489" s="3" t="s">
        <v>143</v>
      </c>
      <c r="BF489" s="3" t="s">
        <v>143</v>
      </c>
      <c r="BG489" s="3" t="s">
        <v>5272</v>
      </c>
      <c r="BH489" s="3" t="s">
        <v>143</v>
      </c>
      <c r="BI489" s="3" t="s">
        <v>143</v>
      </c>
      <c r="BJ489" s="3" t="s">
        <v>143</v>
      </c>
      <c r="BK489" s="3" t="s">
        <v>224</v>
      </c>
      <c r="BL489" s="3" t="s">
        <v>143</v>
      </c>
      <c r="BM489" s="3" t="s">
        <v>160</v>
      </c>
      <c r="BN489" s="3" t="s">
        <v>143</v>
      </c>
      <c r="BO489" s="3" t="s">
        <v>143</v>
      </c>
      <c r="BP489" s="3" t="s">
        <v>6649</v>
      </c>
      <c r="BQ489" s="3" t="s">
        <v>143</v>
      </c>
      <c r="BR489" s="3" t="s">
        <v>5272</v>
      </c>
      <c r="BS489" s="3" t="s">
        <v>1553</v>
      </c>
      <c r="BT489" s="3" t="s">
        <v>10800</v>
      </c>
      <c r="BU489" s="3" t="s">
        <v>10800</v>
      </c>
      <c r="BV489" s="3" t="s">
        <v>135</v>
      </c>
      <c r="BW489" s="3" t="s">
        <v>135</v>
      </c>
      <c r="BX489" s="3" t="s">
        <v>135</v>
      </c>
      <c r="BY489" s="3" t="s">
        <v>148</v>
      </c>
      <c r="BZ489" s="3" t="s">
        <v>2035</v>
      </c>
      <c r="CA489" s="3" t="s">
        <v>174</v>
      </c>
      <c r="CB489" s="3" t="s">
        <v>2764</v>
      </c>
      <c r="CC489" s="3" t="s">
        <v>143</v>
      </c>
      <c r="CD489" s="3" t="s">
        <v>143</v>
      </c>
      <c r="CE489" s="3" t="s">
        <v>143</v>
      </c>
      <c r="CF489" s="3" t="s">
        <v>2261</v>
      </c>
      <c r="CG489" s="3" t="s">
        <v>143</v>
      </c>
      <c r="CH489" s="3" t="s">
        <v>143</v>
      </c>
      <c r="CI489" s="3" t="s">
        <v>143</v>
      </c>
      <c r="CJ489" s="3" t="s">
        <v>5272</v>
      </c>
      <c r="CK489" s="3" t="s">
        <v>143</v>
      </c>
      <c r="CL489" s="3" t="s">
        <v>143</v>
      </c>
      <c r="CM489" s="3" t="s">
        <v>143</v>
      </c>
      <c r="CN489" s="3" t="s">
        <v>143</v>
      </c>
      <c r="CO489" s="3" t="s">
        <v>6663</v>
      </c>
      <c r="CP489" s="3" t="s">
        <v>143</v>
      </c>
      <c r="CQ489" s="3" t="s">
        <v>6663</v>
      </c>
      <c r="CR489" s="3" t="s">
        <v>143</v>
      </c>
      <c r="CS489" s="3" t="s">
        <v>1</v>
      </c>
      <c r="CT489" s="3" t="s">
        <v>143</v>
      </c>
      <c r="CU489" s="3" t="s">
        <v>1</v>
      </c>
      <c r="CV489" s="3" t="s">
        <v>1985</v>
      </c>
      <c r="CW489" s="3" t="s">
        <v>143</v>
      </c>
      <c r="CX489" s="3" t="s">
        <v>217</v>
      </c>
      <c r="CY489" s="3" t="s">
        <v>166</v>
      </c>
      <c r="CZ489" s="3" t="s">
        <v>224</v>
      </c>
      <c r="DA489" s="3" t="s">
        <v>2495</v>
      </c>
      <c r="DB489" s="3" t="s">
        <v>143</v>
      </c>
      <c r="DC489" s="3" t="s">
        <v>143</v>
      </c>
      <c r="DD489" s="3" t="s">
        <v>190</v>
      </c>
      <c r="DE489" s="3" t="s">
        <v>5776</v>
      </c>
      <c r="DF489" s="3" t="s">
        <v>6915</v>
      </c>
      <c r="DG489" s="3" t="s">
        <v>7342</v>
      </c>
      <c r="DH489" s="3" t="s">
        <v>7342</v>
      </c>
      <c r="DI489" s="3" t="s">
        <v>143</v>
      </c>
      <c r="DL489" s="3"/>
    </row>
    <row r="490" spans="1:116" ht="25.5" hidden="1" x14ac:dyDescent="0.2">
      <c r="A490" s="73">
        <v>45444</v>
      </c>
      <c r="B490" s="3" t="s">
        <v>15609</v>
      </c>
      <c r="C490" s="98">
        <v>142439</v>
      </c>
      <c r="D490" s="6" t="s">
        <v>10801</v>
      </c>
      <c r="E490" s="3" t="s">
        <v>164</v>
      </c>
      <c r="F490" s="7">
        <v>45467</v>
      </c>
      <c r="G490" s="3" t="s">
        <v>165</v>
      </c>
      <c r="H490" s="3" t="s">
        <v>166</v>
      </c>
      <c r="I490" s="8">
        <f t="shared" si="51"/>
        <v>68.94</v>
      </c>
      <c r="J490" s="4">
        <v>68.94</v>
      </c>
      <c r="K490" s="71">
        <f t="shared" si="45"/>
        <v>3.2075395324362085E-3</v>
      </c>
      <c r="L490" s="3" t="s">
        <v>374</v>
      </c>
      <c r="M490" s="3" t="s">
        <v>317</v>
      </c>
      <c r="N490" s="3" t="s">
        <v>1070</v>
      </c>
      <c r="O490" s="3" t="s">
        <v>2131</v>
      </c>
      <c r="P490" s="6" t="s">
        <v>10802</v>
      </c>
      <c r="Q490" s="3" t="s">
        <v>170</v>
      </c>
      <c r="R490" s="3" t="s">
        <v>143</v>
      </c>
      <c r="S490" s="3" t="s">
        <v>10803</v>
      </c>
      <c r="T490" s="3" t="s">
        <v>135</v>
      </c>
      <c r="U490" s="3" t="s">
        <v>135</v>
      </c>
      <c r="V490" s="3" t="s">
        <v>136</v>
      </c>
      <c r="W490" s="3" t="s">
        <v>137</v>
      </c>
      <c r="X490" s="3" t="s">
        <v>173</v>
      </c>
      <c r="Y490" s="3" t="s">
        <v>10804</v>
      </c>
      <c r="Z490" s="3" t="s">
        <v>10805</v>
      </c>
      <c r="AA490" s="3" t="s">
        <v>139</v>
      </c>
      <c r="AB490" s="3" t="s">
        <v>323</v>
      </c>
      <c r="AC490" s="3" t="s">
        <v>5272</v>
      </c>
      <c r="AD490" s="3" t="s">
        <v>143</v>
      </c>
      <c r="AE490" s="3" t="s">
        <v>5272</v>
      </c>
      <c r="AF490" s="3" t="s">
        <v>143</v>
      </c>
      <c r="AG490" s="3" t="s">
        <v>235</v>
      </c>
      <c r="AH490" s="3" t="s">
        <v>141</v>
      </c>
      <c r="AI490" s="3" t="s">
        <v>143</v>
      </c>
      <c r="AJ490" s="3" t="s">
        <v>143</v>
      </c>
      <c r="AK490" s="3" t="s">
        <v>207</v>
      </c>
      <c r="AL490" s="3" t="s">
        <v>9680</v>
      </c>
      <c r="AM490" s="3" t="s">
        <v>10806</v>
      </c>
      <c r="AN490" s="3" t="s">
        <v>143</v>
      </c>
      <c r="AO490" s="3" t="s">
        <v>2135</v>
      </c>
      <c r="AP490" s="3" t="s">
        <v>932</v>
      </c>
      <c r="AQ490" s="3" t="s">
        <v>2136</v>
      </c>
      <c r="AR490" s="3" t="s">
        <v>934</v>
      </c>
      <c r="AS490" s="3" t="s">
        <v>231</v>
      </c>
      <c r="AT490" s="3" t="s">
        <v>1091</v>
      </c>
      <c r="AU490" s="3" t="s">
        <v>2137</v>
      </c>
      <c r="AV490" s="3" t="s">
        <v>1079</v>
      </c>
      <c r="AW490" s="3" t="s">
        <v>1080</v>
      </c>
      <c r="AX490" s="3" t="s">
        <v>1081</v>
      </c>
      <c r="AY490" s="3" t="s">
        <v>148</v>
      </c>
      <c r="AZ490" s="3" t="s">
        <v>139</v>
      </c>
      <c r="BA490" s="3" t="s">
        <v>148</v>
      </c>
      <c r="BB490" s="3" t="s">
        <v>150</v>
      </c>
      <c r="BC490" s="3" t="s">
        <v>156</v>
      </c>
      <c r="BD490" s="3" t="s">
        <v>276</v>
      </c>
      <c r="BE490" s="3" t="s">
        <v>143</v>
      </c>
      <c r="BF490" s="3" t="s">
        <v>143</v>
      </c>
      <c r="BG490" s="3" t="s">
        <v>5272</v>
      </c>
      <c r="BH490" s="3" t="s">
        <v>143</v>
      </c>
      <c r="BI490" s="3" t="s">
        <v>143</v>
      </c>
      <c r="BJ490" s="3" t="s">
        <v>143</v>
      </c>
      <c r="BK490" s="3" t="s">
        <v>136</v>
      </c>
      <c r="BL490" s="3" t="s">
        <v>143</v>
      </c>
      <c r="BM490" s="3" t="s">
        <v>160</v>
      </c>
      <c r="BN490" s="3" t="s">
        <v>143</v>
      </c>
      <c r="BO490" s="3" t="s">
        <v>143</v>
      </c>
      <c r="BP490" s="3" t="s">
        <v>143</v>
      </c>
      <c r="BQ490" s="3" t="s">
        <v>143</v>
      </c>
      <c r="BR490" s="3" t="s">
        <v>5272</v>
      </c>
      <c r="BS490" s="3" t="s">
        <v>1553</v>
      </c>
      <c r="BT490" s="3" t="s">
        <v>10806</v>
      </c>
      <c r="BU490" s="3" t="s">
        <v>10806</v>
      </c>
      <c r="BV490" s="3" t="s">
        <v>135</v>
      </c>
      <c r="BW490" s="3" t="s">
        <v>135</v>
      </c>
      <c r="BX490" s="3" t="s">
        <v>135</v>
      </c>
      <c r="BY490" s="3" t="s">
        <v>148</v>
      </c>
      <c r="BZ490" s="3" t="s">
        <v>2505</v>
      </c>
      <c r="CA490" s="3" t="s">
        <v>174</v>
      </c>
      <c r="CB490" s="3" t="s">
        <v>143</v>
      </c>
      <c r="CC490" s="3" t="s">
        <v>143</v>
      </c>
      <c r="CD490" s="3" t="s">
        <v>143</v>
      </c>
      <c r="CE490" s="3" t="s">
        <v>143</v>
      </c>
      <c r="CF490" s="3" t="s">
        <v>2261</v>
      </c>
      <c r="CG490" s="3" t="s">
        <v>143</v>
      </c>
      <c r="CH490" s="3" t="s">
        <v>143</v>
      </c>
      <c r="CI490" s="3" t="s">
        <v>143</v>
      </c>
      <c r="CJ490" s="3" t="s">
        <v>5272</v>
      </c>
      <c r="CK490" s="3" t="s">
        <v>143</v>
      </c>
      <c r="CL490" s="3" t="s">
        <v>143</v>
      </c>
      <c r="CM490" s="3" t="s">
        <v>143</v>
      </c>
      <c r="CN490" s="3" t="s">
        <v>143</v>
      </c>
      <c r="CO490" s="3" t="s">
        <v>143</v>
      </c>
      <c r="CP490" s="3" t="s">
        <v>143</v>
      </c>
      <c r="CQ490" s="3" t="s">
        <v>143</v>
      </c>
      <c r="CR490" s="3" t="s">
        <v>143</v>
      </c>
      <c r="CS490" s="3" t="s">
        <v>1</v>
      </c>
      <c r="CT490" s="3" t="s">
        <v>143</v>
      </c>
      <c r="CU490" s="3" t="s">
        <v>1</v>
      </c>
      <c r="CV490" s="3" t="s">
        <v>1985</v>
      </c>
      <c r="CW490" s="3" t="s">
        <v>143</v>
      </c>
      <c r="CX490" s="3" t="s">
        <v>374</v>
      </c>
      <c r="CY490" s="3" t="s">
        <v>166</v>
      </c>
      <c r="CZ490" s="3" t="s">
        <v>136</v>
      </c>
      <c r="DA490" s="3" t="s">
        <v>2495</v>
      </c>
      <c r="DB490" s="3" t="s">
        <v>143</v>
      </c>
      <c r="DC490" s="3" t="s">
        <v>143</v>
      </c>
      <c r="DD490" s="3" t="s">
        <v>164</v>
      </c>
      <c r="DE490" s="3" t="s">
        <v>5776</v>
      </c>
      <c r="DF490" s="3" t="s">
        <v>6915</v>
      </c>
      <c r="DG490" s="3" t="s">
        <v>143</v>
      </c>
      <c r="DH490" s="3" t="s">
        <v>143</v>
      </c>
      <c r="DI490" s="3" t="s">
        <v>143</v>
      </c>
      <c r="DL490" s="3"/>
    </row>
    <row r="491" spans="1:116" hidden="1" x14ac:dyDescent="0.2">
      <c r="A491" s="73">
        <v>45444</v>
      </c>
      <c r="B491" s="3" t="s">
        <v>15606</v>
      </c>
      <c r="C491" s="5">
        <v>142786</v>
      </c>
      <c r="D491" s="6" t="s">
        <v>10433</v>
      </c>
      <c r="E491" s="3" t="s">
        <v>373</v>
      </c>
      <c r="F491" s="7">
        <v>45467</v>
      </c>
      <c r="G491" s="3" t="s">
        <v>165</v>
      </c>
      <c r="H491" s="3" t="s">
        <v>166</v>
      </c>
      <c r="I491" s="8">
        <f t="shared" si="51"/>
        <v>340.26</v>
      </c>
      <c r="J491" s="4">
        <v>340.26</v>
      </c>
      <c r="K491" s="71">
        <f t="shared" si="45"/>
        <v>1.5831119833286108E-2</v>
      </c>
      <c r="L491" s="3" t="s">
        <v>316</v>
      </c>
      <c r="M491" s="3" t="s">
        <v>317</v>
      </c>
      <c r="N491" s="3" t="s">
        <v>960</v>
      </c>
      <c r="O491" s="3" t="s">
        <v>10807</v>
      </c>
      <c r="P491" s="6" t="s">
        <v>10808</v>
      </c>
      <c r="Q491" s="3" t="s">
        <v>132</v>
      </c>
      <c r="R491" s="3" t="s">
        <v>10809</v>
      </c>
      <c r="S491" s="3" t="s">
        <v>10810</v>
      </c>
      <c r="T491" s="3" t="s">
        <v>135</v>
      </c>
      <c r="U491" s="3" t="s">
        <v>135</v>
      </c>
      <c r="V491" s="3" t="s">
        <v>136</v>
      </c>
      <c r="W491" s="3" t="s">
        <v>137</v>
      </c>
      <c r="X491" s="3" t="s">
        <v>2483</v>
      </c>
      <c r="Y491" s="3" t="s">
        <v>10811</v>
      </c>
      <c r="Z491" s="3" t="s">
        <v>10812</v>
      </c>
      <c r="AA491" s="3" t="s">
        <v>139</v>
      </c>
      <c r="AB491" s="3" t="s">
        <v>323</v>
      </c>
      <c r="AC491" s="3" t="s">
        <v>5272</v>
      </c>
      <c r="AD491" s="3" t="s">
        <v>143</v>
      </c>
      <c r="AE491" s="3" t="s">
        <v>5272</v>
      </c>
      <c r="AF491" s="3" t="s">
        <v>143</v>
      </c>
      <c r="AG491" s="3" t="s">
        <v>235</v>
      </c>
      <c r="AH491" s="3" t="s">
        <v>141</v>
      </c>
      <c r="AI491" s="3" t="s">
        <v>143</v>
      </c>
      <c r="AJ491" s="3" t="s">
        <v>143</v>
      </c>
      <c r="AK491" s="3" t="s">
        <v>207</v>
      </c>
      <c r="AL491" s="3" t="s">
        <v>143</v>
      </c>
      <c r="AM491" s="3" t="s">
        <v>10813</v>
      </c>
      <c r="AN491" s="3" t="s">
        <v>143</v>
      </c>
      <c r="AO491" s="3" t="s">
        <v>10814</v>
      </c>
      <c r="AP491" s="3" t="s">
        <v>10815</v>
      </c>
      <c r="AQ491" s="3" t="s">
        <v>309</v>
      </c>
      <c r="AR491" s="3" t="s">
        <v>148</v>
      </c>
      <c r="AS491" s="3" t="s">
        <v>139</v>
      </c>
      <c r="AT491" s="3" t="s">
        <v>154</v>
      </c>
      <c r="AU491" s="3" t="s">
        <v>10816</v>
      </c>
      <c r="AV491" s="3" t="s">
        <v>145</v>
      </c>
      <c r="AW491" s="3" t="s">
        <v>146</v>
      </c>
      <c r="AX491" s="3" t="s">
        <v>972</v>
      </c>
      <c r="AY491" s="3" t="s">
        <v>148</v>
      </c>
      <c r="AZ491" s="3" t="s">
        <v>139</v>
      </c>
      <c r="BA491" s="3" t="s">
        <v>149</v>
      </c>
      <c r="BB491" s="3" t="s">
        <v>150</v>
      </c>
      <c r="BC491" s="3" t="s">
        <v>156</v>
      </c>
      <c r="BD491" s="3" t="s">
        <v>157</v>
      </c>
      <c r="BE491" s="3" t="s">
        <v>303</v>
      </c>
      <c r="BF491" s="3" t="s">
        <v>10812</v>
      </c>
      <c r="BG491" s="3" t="s">
        <v>5272</v>
      </c>
      <c r="BH491" s="3" t="s">
        <v>132</v>
      </c>
      <c r="BI491" s="3" t="s">
        <v>143</v>
      </c>
      <c r="BJ491" s="3" t="s">
        <v>143</v>
      </c>
      <c r="BK491" s="3" t="s">
        <v>136</v>
      </c>
      <c r="BL491" s="3" t="s">
        <v>143</v>
      </c>
      <c r="BM491" s="3" t="s">
        <v>160</v>
      </c>
      <c r="BN491" s="3" t="s">
        <v>160</v>
      </c>
      <c r="BO491" s="3" t="s">
        <v>143</v>
      </c>
      <c r="BP491" s="3" t="s">
        <v>143</v>
      </c>
      <c r="BQ491" s="3" t="s">
        <v>10817</v>
      </c>
      <c r="BR491" s="3" t="s">
        <v>5352</v>
      </c>
      <c r="BS491" s="3" t="s">
        <v>162</v>
      </c>
      <c r="BT491" s="3" t="s">
        <v>10818</v>
      </c>
      <c r="BU491" s="3" t="s">
        <v>10818</v>
      </c>
      <c r="BV491" s="3" t="s">
        <v>135</v>
      </c>
      <c r="BW491" s="3" t="s">
        <v>135</v>
      </c>
      <c r="BX491" s="3" t="s">
        <v>135</v>
      </c>
      <c r="BY491" s="3" t="s">
        <v>148</v>
      </c>
      <c r="BZ491" s="3" t="s">
        <v>6439</v>
      </c>
      <c r="CA491" s="3" t="s">
        <v>144</v>
      </c>
      <c r="CB491" s="3" t="s">
        <v>143</v>
      </c>
      <c r="CC491" s="3" t="s">
        <v>143</v>
      </c>
      <c r="CD491" s="3" t="s">
        <v>143</v>
      </c>
      <c r="CE491" s="3" t="s">
        <v>143</v>
      </c>
      <c r="CF491" s="3" t="s">
        <v>9549</v>
      </c>
      <c r="CG491" s="3" t="s">
        <v>143</v>
      </c>
      <c r="CH491" s="3" t="s">
        <v>143</v>
      </c>
      <c r="CI491" s="3" t="s">
        <v>143</v>
      </c>
      <c r="CJ491" s="3" t="s">
        <v>5272</v>
      </c>
      <c r="CK491" s="3" t="s">
        <v>143</v>
      </c>
      <c r="CL491" s="3" t="s">
        <v>143</v>
      </c>
      <c r="CM491" s="3" t="s">
        <v>143</v>
      </c>
      <c r="CN491" s="3" t="s">
        <v>143</v>
      </c>
      <c r="CO491" s="3" t="s">
        <v>143</v>
      </c>
      <c r="CP491" s="3" t="s">
        <v>143</v>
      </c>
      <c r="CQ491" s="3" t="s">
        <v>143</v>
      </c>
      <c r="CR491" s="3" t="s">
        <v>143</v>
      </c>
      <c r="CS491" s="3" t="s">
        <v>1</v>
      </c>
      <c r="CT491" s="3" t="s">
        <v>143</v>
      </c>
      <c r="CU491" s="3" t="s">
        <v>1</v>
      </c>
      <c r="CV491" s="3" t="s">
        <v>1985</v>
      </c>
      <c r="CW491" s="3" t="s">
        <v>143</v>
      </c>
      <c r="CX491" s="3" t="s">
        <v>316</v>
      </c>
      <c r="CY491" s="3" t="s">
        <v>166</v>
      </c>
      <c r="CZ491" s="3" t="s">
        <v>136</v>
      </c>
      <c r="DA491" s="3" t="s">
        <v>1989</v>
      </c>
      <c r="DB491" s="3" t="s">
        <v>143</v>
      </c>
      <c r="DC491" s="3" t="s">
        <v>143</v>
      </c>
      <c r="DD491" s="3" t="s">
        <v>373</v>
      </c>
      <c r="DE491" s="3" t="s">
        <v>5776</v>
      </c>
      <c r="DF491" s="3" t="s">
        <v>6915</v>
      </c>
      <c r="DG491" s="3" t="s">
        <v>143</v>
      </c>
      <c r="DH491" s="3" t="s">
        <v>143</v>
      </c>
      <c r="DI491" s="3" t="s">
        <v>143</v>
      </c>
      <c r="DL491" s="3"/>
    </row>
    <row r="492" spans="1:116" hidden="1" x14ac:dyDescent="0.2">
      <c r="A492" s="73">
        <v>45444</v>
      </c>
      <c r="B492" s="3" t="s">
        <v>15606</v>
      </c>
      <c r="C492" s="5">
        <v>142894</v>
      </c>
      <c r="D492" s="6" t="s">
        <v>10335</v>
      </c>
      <c r="E492" s="3" t="s">
        <v>2037</v>
      </c>
      <c r="F492" s="7">
        <v>45467</v>
      </c>
      <c r="G492" s="3" t="s">
        <v>165</v>
      </c>
      <c r="H492" s="3" t="s">
        <v>166</v>
      </c>
      <c r="I492" s="4">
        <v>51</v>
      </c>
      <c r="J492" s="4">
        <v>51</v>
      </c>
      <c r="K492" s="71">
        <f t="shared" si="45"/>
        <v>2.3728534400093795E-3</v>
      </c>
      <c r="L492" s="3" t="s">
        <v>316</v>
      </c>
      <c r="M492" s="3" t="s">
        <v>7145</v>
      </c>
      <c r="N492" s="3" t="s">
        <v>1070</v>
      </c>
      <c r="O492" s="3" t="s">
        <v>318</v>
      </c>
      <c r="P492" s="6" t="s">
        <v>6896</v>
      </c>
      <c r="Q492" s="3" t="s">
        <v>170</v>
      </c>
      <c r="R492" s="3" t="s">
        <v>10819</v>
      </c>
      <c r="S492" s="3" t="s">
        <v>10820</v>
      </c>
      <c r="T492" s="3" t="s">
        <v>135</v>
      </c>
      <c r="U492" s="3" t="s">
        <v>135</v>
      </c>
      <c r="V492" s="3" t="s">
        <v>136</v>
      </c>
      <c r="W492" s="3" t="s">
        <v>137</v>
      </c>
      <c r="X492" s="3" t="s">
        <v>322</v>
      </c>
      <c r="Y492" s="3" t="s">
        <v>10821</v>
      </c>
      <c r="Z492" s="3" t="s">
        <v>10822</v>
      </c>
      <c r="AA492" s="3" t="s">
        <v>139</v>
      </c>
      <c r="AB492" s="3" t="s">
        <v>323</v>
      </c>
      <c r="AC492" s="3" t="s">
        <v>5272</v>
      </c>
      <c r="AD492" s="3" t="s">
        <v>143</v>
      </c>
      <c r="AE492" s="3" t="s">
        <v>5636</v>
      </c>
      <c r="AF492" s="3" t="s">
        <v>143</v>
      </c>
      <c r="AG492" s="3" t="s">
        <v>235</v>
      </c>
      <c r="AH492" s="3" t="s">
        <v>141</v>
      </c>
      <c r="AI492" s="3" t="s">
        <v>143</v>
      </c>
      <c r="AJ492" s="3" t="s">
        <v>5636</v>
      </c>
      <c r="AK492" s="3" t="s">
        <v>207</v>
      </c>
      <c r="AL492" s="3" t="s">
        <v>143</v>
      </c>
      <c r="AM492" s="3" t="s">
        <v>5636</v>
      </c>
      <c r="AN492" s="3" t="s">
        <v>174</v>
      </c>
      <c r="AO492" s="3" t="s">
        <v>324</v>
      </c>
      <c r="AP492" s="3" t="s">
        <v>325</v>
      </c>
      <c r="AQ492" s="3" t="s">
        <v>326</v>
      </c>
      <c r="AR492" s="3" t="s">
        <v>178</v>
      </c>
      <c r="AS492" s="3" t="s">
        <v>179</v>
      </c>
      <c r="AT492" s="3" t="s">
        <v>327</v>
      </c>
      <c r="AU492" s="3" t="s">
        <v>328</v>
      </c>
      <c r="AV492" s="3" t="s">
        <v>1079</v>
      </c>
      <c r="AW492" s="3" t="s">
        <v>1080</v>
      </c>
      <c r="AX492" s="3" t="s">
        <v>1081</v>
      </c>
      <c r="AY492" s="3" t="s">
        <v>148</v>
      </c>
      <c r="AZ492" s="3" t="s">
        <v>139</v>
      </c>
      <c r="BA492" s="3" t="s">
        <v>148</v>
      </c>
      <c r="BB492" s="3" t="s">
        <v>150</v>
      </c>
      <c r="BC492" s="3" t="s">
        <v>156</v>
      </c>
      <c r="BD492" s="3" t="s">
        <v>157</v>
      </c>
      <c r="BE492" s="3" t="s">
        <v>303</v>
      </c>
      <c r="BF492" s="3" t="s">
        <v>10822</v>
      </c>
      <c r="BG492" s="3" t="s">
        <v>5272</v>
      </c>
      <c r="BH492" s="3" t="s">
        <v>170</v>
      </c>
      <c r="BI492" s="3" t="s">
        <v>10823</v>
      </c>
      <c r="BJ492" s="3" t="s">
        <v>143</v>
      </c>
      <c r="BK492" s="3" t="s">
        <v>136</v>
      </c>
      <c r="BL492" s="3" t="s">
        <v>143</v>
      </c>
      <c r="BM492" s="3" t="s">
        <v>160</v>
      </c>
      <c r="BN492" s="3" t="s">
        <v>160</v>
      </c>
      <c r="BO492" s="3" t="s">
        <v>143</v>
      </c>
      <c r="BP492" s="3" t="s">
        <v>143</v>
      </c>
      <c r="BQ492" s="3" t="s">
        <v>2107</v>
      </c>
      <c r="BR492" s="3" t="s">
        <v>5352</v>
      </c>
      <c r="BS492" s="3" t="s">
        <v>162</v>
      </c>
      <c r="BT492" s="3" t="s">
        <v>5636</v>
      </c>
      <c r="BU492" s="3" t="s">
        <v>5636</v>
      </c>
      <c r="BV492" s="3" t="s">
        <v>135</v>
      </c>
      <c r="BW492" s="3" t="s">
        <v>135</v>
      </c>
      <c r="BX492" s="3" t="s">
        <v>135</v>
      </c>
      <c r="BY492" s="3" t="s">
        <v>148</v>
      </c>
      <c r="BZ492" s="3" t="s">
        <v>10824</v>
      </c>
      <c r="CA492" s="3" t="s">
        <v>174</v>
      </c>
      <c r="CB492" s="3" t="s">
        <v>143</v>
      </c>
      <c r="CC492" s="3" t="s">
        <v>143</v>
      </c>
      <c r="CD492" s="3" t="s">
        <v>143</v>
      </c>
      <c r="CE492" s="3" t="s">
        <v>10825</v>
      </c>
      <c r="CF492" s="3" t="s">
        <v>2261</v>
      </c>
      <c r="CG492" s="3" t="s">
        <v>2261</v>
      </c>
      <c r="CH492" s="3" t="s">
        <v>143</v>
      </c>
      <c r="CI492" s="3" t="s">
        <v>143</v>
      </c>
      <c r="CJ492" s="3" t="s">
        <v>5272</v>
      </c>
      <c r="CK492" s="3" t="s">
        <v>143</v>
      </c>
      <c r="CL492" s="3" t="s">
        <v>143</v>
      </c>
      <c r="CM492" s="3" t="s">
        <v>143</v>
      </c>
      <c r="CN492" s="3" t="s">
        <v>143</v>
      </c>
      <c r="CO492" s="3" t="s">
        <v>143</v>
      </c>
      <c r="CP492" s="3" t="s">
        <v>143</v>
      </c>
      <c r="CQ492" s="3" t="s">
        <v>143</v>
      </c>
      <c r="CR492" s="3" t="s">
        <v>143</v>
      </c>
      <c r="CS492" s="3" t="s">
        <v>1</v>
      </c>
      <c r="CT492" s="3" t="s">
        <v>143</v>
      </c>
      <c r="CU492" s="3" t="s">
        <v>1</v>
      </c>
      <c r="CV492" s="3" t="s">
        <v>1985</v>
      </c>
      <c r="CW492" s="3" t="s">
        <v>1985</v>
      </c>
      <c r="CX492" s="3" t="s">
        <v>316</v>
      </c>
      <c r="CY492" s="3" t="s">
        <v>166</v>
      </c>
      <c r="CZ492" s="3" t="s">
        <v>136</v>
      </c>
      <c r="DA492" s="3" t="s">
        <v>1986</v>
      </c>
      <c r="DB492" s="3" t="s">
        <v>143</v>
      </c>
      <c r="DC492" s="3" t="s">
        <v>143</v>
      </c>
      <c r="DD492" s="3" t="s">
        <v>2037</v>
      </c>
      <c r="DE492" s="3" t="s">
        <v>5776</v>
      </c>
      <c r="DF492" s="3" t="s">
        <v>6915</v>
      </c>
      <c r="DG492" s="3" t="s">
        <v>143</v>
      </c>
      <c r="DH492" s="3" t="s">
        <v>143</v>
      </c>
      <c r="DI492" s="3" t="s">
        <v>143</v>
      </c>
      <c r="DL492" s="3"/>
    </row>
    <row r="493" spans="1:116" hidden="1" x14ac:dyDescent="0.2">
      <c r="A493" s="73">
        <v>45444</v>
      </c>
      <c r="B493" s="3" t="s">
        <v>15606</v>
      </c>
      <c r="C493" s="5">
        <v>143009</v>
      </c>
      <c r="D493" s="6" t="s">
        <v>10335</v>
      </c>
      <c r="E493" s="3" t="s">
        <v>164</v>
      </c>
      <c r="F493" s="7">
        <v>45468</v>
      </c>
      <c r="G493" s="3" t="s">
        <v>165</v>
      </c>
      <c r="H493" s="3" t="s">
        <v>166</v>
      </c>
      <c r="I493" s="4">
        <v>56</v>
      </c>
      <c r="J493" s="4">
        <v>56</v>
      </c>
      <c r="K493" s="71">
        <f t="shared" si="45"/>
        <v>2.6054861302063775E-3</v>
      </c>
      <c r="L493" s="3" t="s">
        <v>316</v>
      </c>
      <c r="M493" s="3" t="s">
        <v>7145</v>
      </c>
      <c r="N493" s="3" t="s">
        <v>1070</v>
      </c>
      <c r="O493" s="3" t="s">
        <v>318</v>
      </c>
      <c r="P493" s="6" t="s">
        <v>6896</v>
      </c>
      <c r="Q493" s="3" t="s">
        <v>170</v>
      </c>
      <c r="R493" s="3" t="s">
        <v>10826</v>
      </c>
      <c r="S493" s="3" t="s">
        <v>10827</v>
      </c>
      <c r="T493" s="3" t="s">
        <v>135</v>
      </c>
      <c r="U493" s="3" t="s">
        <v>135</v>
      </c>
      <c r="V493" s="3" t="s">
        <v>136</v>
      </c>
      <c r="W493" s="3" t="s">
        <v>137</v>
      </c>
      <c r="X493" s="3" t="s">
        <v>322</v>
      </c>
      <c r="Y493" s="3" t="s">
        <v>10828</v>
      </c>
      <c r="Z493" s="3" t="s">
        <v>10829</v>
      </c>
      <c r="AA493" s="3" t="s">
        <v>139</v>
      </c>
      <c r="AB493" s="3" t="s">
        <v>323</v>
      </c>
      <c r="AC493" s="3" t="s">
        <v>5272</v>
      </c>
      <c r="AD493" s="3" t="s">
        <v>143</v>
      </c>
      <c r="AE493" s="3" t="s">
        <v>9197</v>
      </c>
      <c r="AF493" s="3" t="s">
        <v>143</v>
      </c>
      <c r="AG493" s="3" t="s">
        <v>235</v>
      </c>
      <c r="AH493" s="3" t="s">
        <v>141</v>
      </c>
      <c r="AI493" s="3" t="s">
        <v>143</v>
      </c>
      <c r="AJ493" s="3" t="s">
        <v>9197</v>
      </c>
      <c r="AK493" s="3" t="s">
        <v>207</v>
      </c>
      <c r="AL493" s="3" t="s">
        <v>143</v>
      </c>
      <c r="AM493" s="3" t="s">
        <v>9197</v>
      </c>
      <c r="AN493" s="3" t="s">
        <v>174</v>
      </c>
      <c r="AO493" s="3" t="s">
        <v>324</v>
      </c>
      <c r="AP493" s="3" t="s">
        <v>325</v>
      </c>
      <c r="AQ493" s="3" t="s">
        <v>326</v>
      </c>
      <c r="AR493" s="3" t="s">
        <v>178</v>
      </c>
      <c r="AS493" s="3" t="s">
        <v>179</v>
      </c>
      <c r="AT493" s="3" t="s">
        <v>327</v>
      </c>
      <c r="AU493" s="3" t="s">
        <v>328</v>
      </c>
      <c r="AV493" s="3" t="s">
        <v>1079</v>
      </c>
      <c r="AW493" s="3" t="s">
        <v>1080</v>
      </c>
      <c r="AX493" s="3" t="s">
        <v>1081</v>
      </c>
      <c r="AY493" s="3" t="s">
        <v>148</v>
      </c>
      <c r="AZ493" s="3" t="s">
        <v>139</v>
      </c>
      <c r="BA493" s="3" t="s">
        <v>148</v>
      </c>
      <c r="BB493" s="3" t="s">
        <v>150</v>
      </c>
      <c r="BC493" s="3" t="s">
        <v>156</v>
      </c>
      <c r="BD493" s="3" t="s">
        <v>157</v>
      </c>
      <c r="BE493" s="3" t="s">
        <v>303</v>
      </c>
      <c r="BF493" s="3" t="s">
        <v>10829</v>
      </c>
      <c r="BG493" s="3" t="s">
        <v>5272</v>
      </c>
      <c r="BH493" s="3" t="s">
        <v>170</v>
      </c>
      <c r="BI493" s="3" t="s">
        <v>10830</v>
      </c>
      <c r="BJ493" s="3" t="s">
        <v>143</v>
      </c>
      <c r="BK493" s="3" t="s">
        <v>136</v>
      </c>
      <c r="BL493" s="3" t="s">
        <v>143</v>
      </c>
      <c r="BM493" s="3" t="s">
        <v>160</v>
      </c>
      <c r="BN493" s="3" t="s">
        <v>160</v>
      </c>
      <c r="BO493" s="3" t="s">
        <v>143</v>
      </c>
      <c r="BP493" s="3" t="s">
        <v>143</v>
      </c>
      <c r="BQ493" s="3" t="s">
        <v>10831</v>
      </c>
      <c r="BR493" s="3" t="s">
        <v>5352</v>
      </c>
      <c r="BS493" s="3" t="s">
        <v>162</v>
      </c>
      <c r="BT493" s="3" t="s">
        <v>9197</v>
      </c>
      <c r="BU493" s="3" t="s">
        <v>9197</v>
      </c>
      <c r="BV493" s="3" t="s">
        <v>135</v>
      </c>
      <c r="BW493" s="3" t="s">
        <v>135</v>
      </c>
      <c r="BX493" s="3" t="s">
        <v>135</v>
      </c>
      <c r="BY493" s="3" t="s">
        <v>148</v>
      </c>
      <c r="BZ493" s="3" t="s">
        <v>10832</v>
      </c>
      <c r="CA493" s="3" t="s">
        <v>174</v>
      </c>
      <c r="CB493" s="3" t="s">
        <v>143</v>
      </c>
      <c r="CC493" s="3" t="s">
        <v>143</v>
      </c>
      <c r="CD493" s="3" t="s">
        <v>143</v>
      </c>
      <c r="CE493" s="3" t="s">
        <v>10833</v>
      </c>
      <c r="CF493" s="3" t="s">
        <v>2261</v>
      </c>
      <c r="CG493" s="3" t="s">
        <v>2261</v>
      </c>
      <c r="CH493" s="3" t="s">
        <v>143</v>
      </c>
      <c r="CI493" s="3" t="s">
        <v>143</v>
      </c>
      <c r="CJ493" s="3" t="s">
        <v>5272</v>
      </c>
      <c r="CK493" s="3" t="s">
        <v>143</v>
      </c>
      <c r="CL493" s="3" t="s">
        <v>143</v>
      </c>
      <c r="CM493" s="3" t="s">
        <v>143</v>
      </c>
      <c r="CN493" s="3" t="s">
        <v>143</v>
      </c>
      <c r="CO493" s="3" t="s">
        <v>143</v>
      </c>
      <c r="CP493" s="3" t="s">
        <v>143</v>
      </c>
      <c r="CQ493" s="3" t="s">
        <v>143</v>
      </c>
      <c r="CR493" s="3" t="s">
        <v>143</v>
      </c>
      <c r="CS493" s="3" t="s">
        <v>1</v>
      </c>
      <c r="CT493" s="3" t="s">
        <v>143</v>
      </c>
      <c r="CU493" s="3" t="s">
        <v>1</v>
      </c>
      <c r="CV493" s="3" t="s">
        <v>1985</v>
      </c>
      <c r="CW493" s="3" t="s">
        <v>1985</v>
      </c>
      <c r="CX493" s="3" t="s">
        <v>316</v>
      </c>
      <c r="CY493" s="3" t="s">
        <v>166</v>
      </c>
      <c r="CZ493" s="3" t="s">
        <v>136</v>
      </c>
      <c r="DA493" s="3" t="s">
        <v>1989</v>
      </c>
      <c r="DB493" s="3" t="s">
        <v>143</v>
      </c>
      <c r="DC493" s="3" t="s">
        <v>143</v>
      </c>
      <c r="DD493" s="3" t="s">
        <v>164</v>
      </c>
      <c r="DE493" s="3" t="s">
        <v>5776</v>
      </c>
      <c r="DF493" s="3" t="s">
        <v>4175</v>
      </c>
      <c r="DG493" s="3" t="s">
        <v>143</v>
      </c>
      <c r="DH493" s="3" t="s">
        <v>143</v>
      </c>
      <c r="DI493" s="3" t="s">
        <v>143</v>
      </c>
      <c r="DL493" s="3"/>
    </row>
    <row r="494" spans="1:116" hidden="1" x14ac:dyDescent="0.2">
      <c r="A494" s="73">
        <v>45444</v>
      </c>
      <c r="B494" s="3" t="s">
        <v>15606</v>
      </c>
      <c r="C494" s="5">
        <v>143410</v>
      </c>
      <c r="D494" s="6" t="s">
        <v>10433</v>
      </c>
      <c r="E494" s="3" t="s">
        <v>164</v>
      </c>
      <c r="F494" s="7">
        <v>45468</v>
      </c>
      <c r="G494" s="3" t="s">
        <v>165</v>
      </c>
      <c r="H494" s="3" t="s">
        <v>166</v>
      </c>
      <c r="I494" s="4">
        <v>120.09</v>
      </c>
      <c r="J494" s="4">
        <v>120.09</v>
      </c>
      <c r="K494" s="71">
        <f t="shared" si="45"/>
        <v>5.5873719531514985E-3</v>
      </c>
      <c r="L494" s="3" t="s">
        <v>316</v>
      </c>
      <c r="M494" s="3" t="s">
        <v>7145</v>
      </c>
      <c r="N494" s="3" t="s">
        <v>1056</v>
      </c>
      <c r="O494" s="3" t="s">
        <v>511</v>
      </c>
      <c r="P494" s="6" t="s">
        <v>5592</v>
      </c>
      <c r="Q494" s="3" t="s">
        <v>132</v>
      </c>
      <c r="R494" s="3" t="s">
        <v>143</v>
      </c>
      <c r="S494" s="3" t="s">
        <v>10686</v>
      </c>
      <c r="T494" s="3" t="s">
        <v>135</v>
      </c>
      <c r="U494" s="3" t="s">
        <v>135</v>
      </c>
      <c r="V494" s="3" t="s">
        <v>136</v>
      </c>
      <c r="W494" s="3" t="s">
        <v>137</v>
      </c>
      <c r="X494" s="3" t="s">
        <v>2483</v>
      </c>
      <c r="Y494" s="3" t="s">
        <v>10834</v>
      </c>
      <c r="Z494" s="3" t="s">
        <v>10835</v>
      </c>
      <c r="AA494" s="3" t="s">
        <v>139</v>
      </c>
      <c r="AB494" s="3" t="s">
        <v>323</v>
      </c>
      <c r="AC494" s="3" t="s">
        <v>5272</v>
      </c>
      <c r="AD494" s="3" t="s">
        <v>143</v>
      </c>
      <c r="AE494" s="3" t="s">
        <v>10836</v>
      </c>
      <c r="AF494" s="3" t="s">
        <v>143</v>
      </c>
      <c r="AG494" s="3" t="s">
        <v>235</v>
      </c>
      <c r="AH494" s="3" t="s">
        <v>141</v>
      </c>
      <c r="AI494" s="3" t="s">
        <v>143</v>
      </c>
      <c r="AJ494" s="3" t="s">
        <v>9516</v>
      </c>
      <c r="AK494" s="3" t="s">
        <v>207</v>
      </c>
      <c r="AL494" s="3" t="s">
        <v>143</v>
      </c>
      <c r="AM494" s="3" t="s">
        <v>9516</v>
      </c>
      <c r="AN494" s="3" t="s">
        <v>144</v>
      </c>
      <c r="AO494" s="3" t="s">
        <v>227</v>
      </c>
      <c r="AP494" s="3" t="s">
        <v>228</v>
      </c>
      <c r="AQ494" s="3" t="s">
        <v>515</v>
      </c>
      <c r="AR494" s="3" t="s">
        <v>230</v>
      </c>
      <c r="AS494" s="3" t="s">
        <v>231</v>
      </c>
      <c r="AT494" s="3" t="s">
        <v>232</v>
      </c>
      <c r="AU494" s="3" t="s">
        <v>233</v>
      </c>
      <c r="AV494" s="3" t="s">
        <v>145</v>
      </c>
      <c r="AW494" s="3" t="s">
        <v>146</v>
      </c>
      <c r="AX494" s="3" t="s">
        <v>1060</v>
      </c>
      <c r="AY494" s="3" t="s">
        <v>148</v>
      </c>
      <c r="AZ494" s="3" t="s">
        <v>139</v>
      </c>
      <c r="BA494" s="3" t="s">
        <v>149</v>
      </c>
      <c r="BB494" s="3" t="s">
        <v>150</v>
      </c>
      <c r="BC494" s="3" t="s">
        <v>156</v>
      </c>
      <c r="BD494" s="3" t="s">
        <v>276</v>
      </c>
      <c r="BE494" s="3" t="s">
        <v>143</v>
      </c>
      <c r="BF494" s="3" t="s">
        <v>143</v>
      </c>
      <c r="BG494" s="3" t="s">
        <v>5272</v>
      </c>
      <c r="BH494" s="3" t="s">
        <v>132</v>
      </c>
      <c r="BI494" s="3" t="s">
        <v>143</v>
      </c>
      <c r="BJ494" s="3" t="s">
        <v>143</v>
      </c>
      <c r="BK494" s="3" t="s">
        <v>136</v>
      </c>
      <c r="BL494" s="3" t="s">
        <v>143</v>
      </c>
      <c r="BM494" s="3" t="s">
        <v>160</v>
      </c>
      <c r="BN494" s="3" t="s">
        <v>160</v>
      </c>
      <c r="BO494" s="3" t="s">
        <v>143</v>
      </c>
      <c r="BP494" s="3" t="s">
        <v>143</v>
      </c>
      <c r="BQ494" s="3" t="s">
        <v>143</v>
      </c>
      <c r="BR494" s="3" t="s">
        <v>5272</v>
      </c>
      <c r="BS494" s="3" t="s">
        <v>1553</v>
      </c>
      <c r="BT494" s="3" t="s">
        <v>10836</v>
      </c>
      <c r="BU494" s="3" t="s">
        <v>10836</v>
      </c>
      <c r="BV494" s="3" t="s">
        <v>135</v>
      </c>
      <c r="BW494" s="3" t="s">
        <v>135</v>
      </c>
      <c r="BX494" s="3" t="s">
        <v>135</v>
      </c>
      <c r="BY494" s="3" t="s">
        <v>148</v>
      </c>
      <c r="BZ494" s="3" t="s">
        <v>4203</v>
      </c>
      <c r="CA494" s="3" t="s">
        <v>144</v>
      </c>
      <c r="CB494" s="3" t="s">
        <v>143</v>
      </c>
      <c r="CC494" s="3" t="s">
        <v>143</v>
      </c>
      <c r="CD494" s="3" t="s">
        <v>143</v>
      </c>
      <c r="CE494" s="3" t="s">
        <v>10692</v>
      </c>
      <c r="CF494" s="3" t="s">
        <v>9549</v>
      </c>
      <c r="CG494" s="3" t="s">
        <v>9549</v>
      </c>
      <c r="CH494" s="3" t="s">
        <v>143</v>
      </c>
      <c r="CI494" s="3" t="s">
        <v>143</v>
      </c>
      <c r="CJ494" s="3" t="s">
        <v>5272</v>
      </c>
      <c r="CK494" s="3" t="s">
        <v>143</v>
      </c>
      <c r="CL494" s="3" t="s">
        <v>143</v>
      </c>
      <c r="CM494" s="3" t="s">
        <v>143</v>
      </c>
      <c r="CN494" s="3" t="s">
        <v>143</v>
      </c>
      <c r="CO494" s="3" t="s">
        <v>143</v>
      </c>
      <c r="CP494" s="3" t="s">
        <v>143</v>
      </c>
      <c r="CQ494" s="3" t="s">
        <v>143</v>
      </c>
      <c r="CR494" s="3" t="s">
        <v>143</v>
      </c>
      <c r="CS494" s="3" t="s">
        <v>1</v>
      </c>
      <c r="CT494" s="3" t="s">
        <v>143</v>
      </c>
      <c r="CU494" s="3" t="s">
        <v>1</v>
      </c>
      <c r="CV494" s="3" t="s">
        <v>1985</v>
      </c>
      <c r="CW494" s="3" t="s">
        <v>1985</v>
      </c>
      <c r="CX494" s="3" t="s">
        <v>316</v>
      </c>
      <c r="CY494" s="3" t="s">
        <v>166</v>
      </c>
      <c r="CZ494" s="3" t="s">
        <v>136</v>
      </c>
      <c r="DA494" s="3" t="s">
        <v>2495</v>
      </c>
      <c r="DB494" s="3" t="s">
        <v>143</v>
      </c>
      <c r="DC494" s="3" t="s">
        <v>143</v>
      </c>
      <c r="DD494" s="3" t="s">
        <v>164</v>
      </c>
      <c r="DE494" s="3" t="s">
        <v>5776</v>
      </c>
      <c r="DF494" s="3" t="s">
        <v>4175</v>
      </c>
      <c r="DG494" s="3" t="s">
        <v>143</v>
      </c>
      <c r="DH494" s="3" t="s">
        <v>143</v>
      </c>
      <c r="DI494" s="3" t="s">
        <v>143</v>
      </c>
      <c r="DL494" s="3"/>
    </row>
    <row r="495" spans="1:116" hidden="1" x14ac:dyDescent="0.2">
      <c r="A495" s="73">
        <v>45444</v>
      </c>
      <c r="B495" s="3" t="s">
        <v>7652</v>
      </c>
      <c r="C495" s="5">
        <v>143020</v>
      </c>
      <c r="D495" s="6" t="s">
        <v>10312</v>
      </c>
      <c r="E495" s="3" t="s">
        <v>373</v>
      </c>
      <c r="F495" s="7">
        <v>45469</v>
      </c>
      <c r="G495" s="3" t="s">
        <v>257</v>
      </c>
      <c r="H495" s="3" t="s">
        <v>166</v>
      </c>
      <c r="I495" s="8">
        <f>J495</f>
        <v>655.48</v>
      </c>
      <c r="J495" s="4">
        <v>655.48</v>
      </c>
      <c r="K495" s="71">
        <f t="shared" si="45"/>
        <v>3.049721515406565E-2</v>
      </c>
      <c r="L495" s="3" t="s">
        <v>374</v>
      </c>
      <c r="M495" s="3" t="s">
        <v>129</v>
      </c>
      <c r="N495" s="3" t="s">
        <v>1224</v>
      </c>
      <c r="O495" s="3" t="s">
        <v>4687</v>
      </c>
      <c r="P495" s="6" t="s">
        <v>10355</v>
      </c>
      <c r="Q495" s="3" t="s">
        <v>2863</v>
      </c>
      <c r="R495" s="3" t="s">
        <v>10837</v>
      </c>
      <c r="S495" s="3" t="s">
        <v>10838</v>
      </c>
      <c r="T495" s="3" t="s">
        <v>135</v>
      </c>
      <c r="U495" s="3" t="s">
        <v>135</v>
      </c>
      <c r="V495" s="3" t="s">
        <v>136</v>
      </c>
      <c r="W495" s="3" t="s">
        <v>137</v>
      </c>
      <c r="X495" s="3" t="s">
        <v>4976</v>
      </c>
      <c r="Y495" s="3" t="s">
        <v>10839</v>
      </c>
      <c r="Z495" s="3" t="s">
        <v>10840</v>
      </c>
      <c r="AA495" s="3" t="s">
        <v>139</v>
      </c>
      <c r="AB495" s="3" t="s">
        <v>140</v>
      </c>
      <c r="AC495" s="3" t="s">
        <v>5272</v>
      </c>
      <c r="AD495" s="3" t="s">
        <v>143</v>
      </c>
      <c r="AE495" s="3" t="s">
        <v>5272</v>
      </c>
      <c r="AF495" s="3" t="s">
        <v>10841</v>
      </c>
      <c r="AG495" s="3" t="s">
        <v>5675</v>
      </c>
      <c r="AH495" s="3" t="s">
        <v>265</v>
      </c>
      <c r="AI495" s="3" t="s">
        <v>143</v>
      </c>
      <c r="AJ495" s="3" t="s">
        <v>143</v>
      </c>
      <c r="AK495" s="3" t="s">
        <v>142</v>
      </c>
      <c r="AL495" s="3" t="s">
        <v>143</v>
      </c>
      <c r="AM495" s="3" t="s">
        <v>10842</v>
      </c>
      <c r="AN495" s="3" t="s">
        <v>143</v>
      </c>
      <c r="AO495" s="3" t="s">
        <v>4690</v>
      </c>
      <c r="AP495" s="3" t="s">
        <v>1336</v>
      </c>
      <c r="AQ495" s="3" t="s">
        <v>4691</v>
      </c>
      <c r="AR495" s="3" t="s">
        <v>353</v>
      </c>
      <c r="AS495" s="3" t="s">
        <v>231</v>
      </c>
      <c r="AT495" s="3" t="s">
        <v>492</v>
      </c>
      <c r="AU495" s="3" t="s">
        <v>1338</v>
      </c>
      <c r="AV495" s="3" t="s">
        <v>990</v>
      </c>
      <c r="AW495" s="3" t="s">
        <v>273</v>
      </c>
      <c r="AX495" s="3" t="s">
        <v>1232</v>
      </c>
      <c r="AY495" s="3" t="s">
        <v>148</v>
      </c>
      <c r="AZ495" s="3" t="s">
        <v>139</v>
      </c>
      <c r="BA495" s="3" t="s">
        <v>154</v>
      </c>
      <c r="BB495" s="3" t="s">
        <v>992</v>
      </c>
      <c r="BC495" s="3" t="s">
        <v>156</v>
      </c>
      <c r="BD495" s="3" t="s">
        <v>157</v>
      </c>
      <c r="BE495" s="3" t="s">
        <v>484</v>
      </c>
      <c r="BF495" s="3" t="s">
        <v>10840</v>
      </c>
      <c r="BG495" s="3" t="s">
        <v>5272</v>
      </c>
      <c r="BH495" s="3" t="s">
        <v>143</v>
      </c>
      <c r="BI495" s="3" t="s">
        <v>143</v>
      </c>
      <c r="BJ495" s="3" t="s">
        <v>143</v>
      </c>
      <c r="BK495" s="3" t="s">
        <v>136</v>
      </c>
      <c r="BL495" s="3" t="s">
        <v>143</v>
      </c>
      <c r="BM495" s="3" t="s">
        <v>200</v>
      </c>
      <c r="BN495" s="3" t="s">
        <v>200</v>
      </c>
      <c r="BO495" s="3" t="s">
        <v>373</v>
      </c>
      <c r="BP495" s="3" t="s">
        <v>143</v>
      </c>
      <c r="BQ495" s="3" t="s">
        <v>1049</v>
      </c>
      <c r="BR495" s="3" t="s">
        <v>5684</v>
      </c>
      <c r="BS495" s="3" t="s">
        <v>241</v>
      </c>
      <c r="BT495" s="3" t="s">
        <v>10842</v>
      </c>
      <c r="BU495" s="3" t="s">
        <v>10842</v>
      </c>
      <c r="BV495" s="3" t="s">
        <v>135</v>
      </c>
      <c r="BW495" s="3" t="s">
        <v>135</v>
      </c>
      <c r="BX495" s="3" t="s">
        <v>135</v>
      </c>
      <c r="BY495" s="3" t="s">
        <v>148</v>
      </c>
      <c r="BZ495" s="3" t="s">
        <v>125</v>
      </c>
      <c r="CA495" s="3" t="s">
        <v>174</v>
      </c>
      <c r="CB495" s="3" t="s">
        <v>143</v>
      </c>
      <c r="CC495" s="3" t="s">
        <v>143</v>
      </c>
      <c r="CD495" s="3" t="s">
        <v>143</v>
      </c>
      <c r="CE495" s="3" t="s">
        <v>143</v>
      </c>
      <c r="CF495" s="3" t="s">
        <v>2261</v>
      </c>
      <c r="CG495" s="3" t="s">
        <v>143</v>
      </c>
      <c r="CH495" s="3" t="s">
        <v>143</v>
      </c>
      <c r="CI495" s="3" t="s">
        <v>143</v>
      </c>
      <c r="CJ495" s="3" t="s">
        <v>5272</v>
      </c>
      <c r="CK495" s="3" t="s">
        <v>143</v>
      </c>
      <c r="CL495" s="3" t="s">
        <v>143</v>
      </c>
      <c r="CM495" s="3" t="s">
        <v>143</v>
      </c>
      <c r="CN495" s="3" t="s">
        <v>143</v>
      </c>
      <c r="CO495" s="3" t="s">
        <v>10843</v>
      </c>
      <c r="CP495" s="3" t="s">
        <v>143</v>
      </c>
      <c r="CQ495" s="3" t="s">
        <v>143</v>
      </c>
      <c r="CR495" s="3" t="s">
        <v>143</v>
      </c>
      <c r="CS495" s="3" t="s">
        <v>1</v>
      </c>
      <c r="CT495" s="3" t="s">
        <v>143</v>
      </c>
      <c r="CU495" s="3" t="s">
        <v>1</v>
      </c>
      <c r="CV495" s="3" t="s">
        <v>2092</v>
      </c>
      <c r="CW495" s="3" t="s">
        <v>143</v>
      </c>
      <c r="CX495" s="3" t="s">
        <v>374</v>
      </c>
      <c r="CY495" s="3" t="s">
        <v>166</v>
      </c>
      <c r="CZ495" s="3" t="s">
        <v>136</v>
      </c>
      <c r="DA495" s="3" t="s">
        <v>1986</v>
      </c>
      <c r="DB495" s="3" t="s">
        <v>143</v>
      </c>
      <c r="DC495" s="3" t="s">
        <v>143</v>
      </c>
      <c r="DD495" s="3" t="s">
        <v>373</v>
      </c>
      <c r="DE495" s="3" t="s">
        <v>5776</v>
      </c>
      <c r="DF495" s="3" t="s">
        <v>7049</v>
      </c>
      <c r="DG495" s="3" t="s">
        <v>143</v>
      </c>
      <c r="DH495" s="3" t="s">
        <v>10844</v>
      </c>
      <c r="DI495" s="3" t="s">
        <v>143</v>
      </c>
      <c r="DL495" s="3"/>
    </row>
    <row r="496" spans="1:116" hidden="1" x14ac:dyDescent="0.2">
      <c r="A496" s="73">
        <v>45444</v>
      </c>
      <c r="B496" s="3" t="s">
        <v>7652</v>
      </c>
      <c r="C496" s="5">
        <v>143072</v>
      </c>
      <c r="D496" s="6" t="s">
        <v>10312</v>
      </c>
      <c r="E496" s="3" t="s">
        <v>373</v>
      </c>
      <c r="F496" s="7">
        <v>45469</v>
      </c>
      <c r="G496" s="3" t="s">
        <v>257</v>
      </c>
      <c r="H496" s="3" t="s">
        <v>166</v>
      </c>
      <c r="I496" s="4">
        <v>195.19</v>
      </c>
      <c r="J496" s="4">
        <v>185</v>
      </c>
      <c r="K496" s="71">
        <f t="shared" si="45"/>
        <v>9.0815149599104087E-3</v>
      </c>
      <c r="L496" s="3" t="s">
        <v>374</v>
      </c>
      <c r="M496" s="3" t="s">
        <v>129</v>
      </c>
      <c r="N496" s="3" t="s">
        <v>980</v>
      </c>
      <c r="O496" s="3" t="s">
        <v>9087</v>
      </c>
      <c r="P496" s="6" t="s">
        <v>10221</v>
      </c>
      <c r="Q496" s="3" t="s">
        <v>170</v>
      </c>
      <c r="R496" s="3" t="s">
        <v>10845</v>
      </c>
      <c r="S496" s="3" t="s">
        <v>9750</v>
      </c>
      <c r="T496" s="3" t="s">
        <v>135</v>
      </c>
      <c r="U496" s="3" t="s">
        <v>135</v>
      </c>
      <c r="V496" s="3" t="s">
        <v>136</v>
      </c>
      <c r="W496" s="3" t="s">
        <v>137</v>
      </c>
      <c r="X496" s="3" t="s">
        <v>379</v>
      </c>
      <c r="Y496" s="3" t="s">
        <v>10846</v>
      </c>
      <c r="Z496" s="3" t="s">
        <v>10847</v>
      </c>
      <c r="AA496" s="3" t="s">
        <v>139</v>
      </c>
      <c r="AB496" s="3" t="s">
        <v>140</v>
      </c>
      <c r="AC496" s="3" t="s">
        <v>5272</v>
      </c>
      <c r="AD496" s="3" t="s">
        <v>143</v>
      </c>
      <c r="AE496" s="3" t="s">
        <v>10848</v>
      </c>
      <c r="AF496" s="3" t="s">
        <v>10841</v>
      </c>
      <c r="AG496" s="3" t="s">
        <v>5675</v>
      </c>
      <c r="AH496" s="3" t="s">
        <v>265</v>
      </c>
      <c r="AI496" s="3" t="s">
        <v>143</v>
      </c>
      <c r="AJ496" s="3" t="s">
        <v>10848</v>
      </c>
      <c r="AK496" s="3" t="s">
        <v>142</v>
      </c>
      <c r="AL496" s="3" t="s">
        <v>143</v>
      </c>
      <c r="AM496" s="3" t="s">
        <v>10849</v>
      </c>
      <c r="AN496" s="3" t="s">
        <v>174</v>
      </c>
      <c r="AO496" s="3" t="s">
        <v>9095</v>
      </c>
      <c r="AP496" s="3" t="s">
        <v>9096</v>
      </c>
      <c r="AQ496" s="3" t="s">
        <v>9097</v>
      </c>
      <c r="AR496" s="3" t="s">
        <v>353</v>
      </c>
      <c r="AS496" s="3" t="s">
        <v>231</v>
      </c>
      <c r="AT496" s="3" t="s">
        <v>1091</v>
      </c>
      <c r="AU496" s="3" t="s">
        <v>9098</v>
      </c>
      <c r="AV496" s="3" t="s">
        <v>990</v>
      </c>
      <c r="AW496" s="3" t="s">
        <v>273</v>
      </c>
      <c r="AX496" s="3" t="s">
        <v>991</v>
      </c>
      <c r="AY496" s="3" t="s">
        <v>148</v>
      </c>
      <c r="AZ496" s="3" t="s">
        <v>139</v>
      </c>
      <c r="BA496" s="3" t="s">
        <v>154</v>
      </c>
      <c r="BB496" s="3" t="s">
        <v>992</v>
      </c>
      <c r="BC496" s="3" t="s">
        <v>156</v>
      </c>
      <c r="BD496" s="3" t="s">
        <v>157</v>
      </c>
      <c r="BE496" s="3" t="s">
        <v>303</v>
      </c>
      <c r="BF496" s="3" t="s">
        <v>10850</v>
      </c>
      <c r="BG496" s="3" t="s">
        <v>5272</v>
      </c>
      <c r="BH496" s="3" t="s">
        <v>143</v>
      </c>
      <c r="BI496" s="3" t="s">
        <v>10851</v>
      </c>
      <c r="BJ496" s="3" t="s">
        <v>143</v>
      </c>
      <c r="BK496" s="3" t="s">
        <v>136</v>
      </c>
      <c r="BL496" s="3" t="s">
        <v>143</v>
      </c>
      <c r="BM496" s="3" t="s">
        <v>200</v>
      </c>
      <c r="BN496" s="3" t="s">
        <v>200</v>
      </c>
      <c r="BO496" s="3" t="s">
        <v>373</v>
      </c>
      <c r="BP496" s="3" t="s">
        <v>143</v>
      </c>
      <c r="BQ496" s="3" t="s">
        <v>10852</v>
      </c>
      <c r="BR496" s="3" t="s">
        <v>5352</v>
      </c>
      <c r="BS496" s="3" t="s">
        <v>162</v>
      </c>
      <c r="BT496" s="3" t="s">
        <v>10848</v>
      </c>
      <c r="BU496" s="3" t="s">
        <v>10848</v>
      </c>
      <c r="BV496" s="3" t="s">
        <v>135</v>
      </c>
      <c r="BW496" s="3" t="s">
        <v>135</v>
      </c>
      <c r="BX496" s="3" t="s">
        <v>135</v>
      </c>
      <c r="BY496" s="3" t="s">
        <v>148</v>
      </c>
      <c r="BZ496" s="3" t="s">
        <v>1327</v>
      </c>
      <c r="CA496" s="3" t="s">
        <v>174</v>
      </c>
      <c r="CB496" s="3" t="s">
        <v>143</v>
      </c>
      <c r="CC496" s="3" t="s">
        <v>143</v>
      </c>
      <c r="CD496" s="3" t="s">
        <v>143</v>
      </c>
      <c r="CE496" s="3" t="s">
        <v>10853</v>
      </c>
      <c r="CF496" s="3" t="s">
        <v>2261</v>
      </c>
      <c r="CG496" s="3" t="s">
        <v>2261</v>
      </c>
      <c r="CH496" s="3" t="s">
        <v>143</v>
      </c>
      <c r="CI496" s="3" t="s">
        <v>143</v>
      </c>
      <c r="CJ496" s="3" t="s">
        <v>5272</v>
      </c>
      <c r="CK496" s="3" t="s">
        <v>143</v>
      </c>
      <c r="CL496" s="3" t="s">
        <v>143</v>
      </c>
      <c r="CM496" s="3" t="s">
        <v>143</v>
      </c>
      <c r="CN496" s="3" t="s">
        <v>143</v>
      </c>
      <c r="CO496" s="3" t="s">
        <v>143</v>
      </c>
      <c r="CP496" s="3" t="s">
        <v>143</v>
      </c>
      <c r="CQ496" s="3" t="s">
        <v>143</v>
      </c>
      <c r="CR496" s="3" t="s">
        <v>143</v>
      </c>
      <c r="CS496" s="3" t="s">
        <v>1</v>
      </c>
      <c r="CT496" s="3" t="s">
        <v>143</v>
      </c>
      <c r="CU496" s="3" t="s">
        <v>1</v>
      </c>
      <c r="CV496" s="3" t="s">
        <v>1985</v>
      </c>
      <c r="CW496" s="3" t="s">
        <v>1985</v>
      </c>
      <c r="CX496" s="3" t="s">
        <v>374</v>
      </c>
      <c r="CY496" s="3" t="s">
        <v>166</v>
      </c>
      <c r="CZ496" s="3" t="s">
        <v>136</v>
      </c>
      <c r="DA496" s="3" t="s">
        <v>1986</v>
      </c>
      <c r="DB496" s="3" t="s">
        <v>143</v>
      </c>
      <c r="DC496" s="3" t="s">
        <v>143</v>
      </c>
      <c r="DD496" s="3" t="s">
        <v>373</v>
      </c>
      <c r="DE496" s="3" t="s">
        <v>5776</v>
      </c>
      <c r="DF496" s="3" t="s">
        <v>7049</v>
      </c>
      <c r="DG496" s="3" t="s">
        <v>143</v>
      </c>
      <c r="DH496" s="3" t="s">
        <v>143</v>
      </c>
      <c r="DI496" s="3" t="s">
        <v>143</v>
      </c>
      <c r="DL496" s="3"/>
    </row>
    <row r="497" spans="1:125" hidden="1" x14ac:dyDescent="0.2">
      <c r="A497" s="73">
        <v>45444</v>
      </c>
      <c r="B497" s="3" t="s">
        <v>24</v>
      </c>
      <c r="C497" s="5">
        <v>143394</v>
      </c>
      <c r="D497" s="6" t="s">
        <v>24</v>
      </c>
      <c r="E497" s="3" t="s">
        <v>364</v>
      </c>
      <c r="F497" s="7">
        <v>45469</v>
      </c>
      <c r="G497" s="3" t="s">
        <v>165</v>
      </c>
      <c r="H497" s="3" t="s">
        <v>166</v>
      </c>
      <c r="I497" s="8">
        <f t="shared" ref="I497:I498" si="52">J497</f>
        <v>705</v>
      </c>
      <c r="J497" s="4">
        <v>705</v>
      </c>
      <c r="K497" s="71">
        <f t="shared" si="45"/>
        <v>3.2801209317776719E-2</v>
      </c>
      <c r="L497" s="3" t="s">
        <v>394</v>
      </c>
      <c r="M497" s="3" t="s">
        <v>129</v>
      </c>
      <c r="N497" s="3" t="s">
        <v>960</v>
      </c>
      <c r="O497" s="3" t="s">
        <v>10854</v>
      </c>
      <c r="P497" s="6" t="s">
        <v>10855</v>
      </c>
      <c r="Q497" s="3" t="s">
        <v>170</v>
      </c>
      <c r="R497" s="3" t="s">
        <v>143</v>
      </c>
      <c r="S497" s="3" t="s">
        <v>2054</v>
      </c>
      <c r="T497" s="3" t="s">
        <v>10856</v>
      </c>
      <c r="U497" s="3" t="s">
        <v>10857</v>
      </c>
      <c r="V497" s="3" t="s">
        <v>136</v>
      </c>
      <c r="W497" s="3" t="s">
        <v>137</v>
      </c>
      <c r="X497" s="3" t="s">
        <v>349</v>
      </c>
      <c r="Y497" s="3" t="s">
        <v>10858</v>
      </c>
      <c r="Z497" s="3" t="s">
        <v>10859</v>
      </c>
      <c r="AA497" s="3" t="s">
        <v>139</v>
      </c>
      <c r="AB497" s="3" t="s">
        <v>140</v>
      </c>
      <c r="AC497" s="3" t="s">
        <v>5272</v>
      </c>
      <c r="AD497" s="3" t="s">
        <v>143</v>
      </c>
      <c r="AE497" s="3" t="s">
        <v>5272</v>
      </c>
      <c r="AF497" s="3" t="s">
        <v>143</v>
      </c>
      <c r="AG497" s="3" t="s">
        <v>235</v>
      </c>
      <c r="AH497" s="3" t="s">
        <v>141</v>
      </c>
      <c r="AI497" s="3" t="s">
        <v>143</v>
      </c>
      <c r="AJ497" s="3" t="s">
        <v>143</v>
      </c>
      <c r="AK497" s="3" t="s">
        <v>142</v>
      </c>
      <c r="AL497" s="3" t="s">
        <v>143</v>
      </c>
      <c r="AM497" s="3" t="s">
        <v>10860</v>
      </c>
      <c r="AN497" s="3" t="s">
        <v>174</v>
      </c>
      <c r="AO497" s="3" t="s">
        <v>2056</v>
      </c>
      <c r="AP497" s="3" t="s">
        <v>2057</v>
      </c>
      <c r="AQ497" s="3" t="s">
        <v>10861</v>
      </c>
      <c r="AR497" s="3" t="s">
        <v>230</v>
      </c>
      <c r="AS497" s="3" t="s">
        <v>231</v>
      </c>
      <c r="AT497" s="3" t="s">
        <v>2059</v>
      </c>
      <c r="AU497" s="3" t="s">
        <v>2060</v>
      </c>
      <c r="AV497" s="3" t="s">
        <v>145</v>
      </c>
      <c r="AW497" s="3" t="s">
        <v>146</v>
      </c>
      <c r="AX497" s="3" t="s">
        <v>972</v>
      </c>
      <c r="AY497" s="3" t="s">
        <v>148</v>
      </c>
      <c r="AZ497" s="3" t="s">
        <v>139</v>
      </c>
      <c r="BA497" s="3" t="s">
        <v>149</v>
      </c>
      <c r="BB497" s="3" t="s">
        <v>150</v>
      </c>
      <c r="BC497" s="3" t="s">
        <v>156</v>
      </c>
      <c r="BD497" s="3" t="s">
        <v>276</v>
      </c>
      <c r="BE497" s="3" t="s">
        <v>143</v>
      </c>
      <c r="BF497" s="3" t="s">
        <v>143</v>
      </c>
      <c r="BG497" s="3" t="s">
        <v>5272</v>
      </c>
      <c r="BH497" s="3" t="s">
        <v>143</v>
      </c>
      <c r="BI497" s="3" t="s">
        <v>10862</v>
      </c>
      <c r="BJ497" s="3" t="s">
        <v>143</v>
      </c>
      <c r="BK497" s="3" t="s">
        <v>136</v>
      </c>
      <c r="BL497" s="3" t="s">
        <v>143</v>
      </c>
      <c r="BM497" s="3" t="s">
        <v>160</v>
      </c>
      <c r="BN497" s="3" t="s">
        <v>143</v>
      </c>
      <c r="BO497" s="3" t="s">
        <v>364</v>
      </c>
      <c r="BP497" s="3" t="s">
        <v>143</v>
      </c>
      <c r="BQ497" s="3" t="s">
        <v>143</v>
      </c>
      <c r="BR497" s="3" t="s">
        <v>5272</v>
      </c>
      <c r="BS497" s="3" t="s">
        <v>1553</v>
      </c>
      <c r="BT497" s="3" t="s">
        <v>10860</v>
      </c>
      <c r="BU497" s="3" t="s">
        <v>10860</v>
      </c>
      <c r="BV497" s="3" t="s">
        <v>135</v>
      </c>
      <c r="BW497" s="3" t="s">
        <v>10863</v>
      </c>
      <c r="BX497" s="3" t="s">
        <v>135</v>
      </c>
      <c r="BY497" s="3" t="s">
        <v>148</v>
      </c>
      <c r="BZ497" s="3" t="s">
        <v>24</v>
      </c>
      <c r="CA497" s="3" t="s">
        <v>174</v>
      </c>
      <c r="CB497" s="3" t="s">
        <v>143</v>
      </c>
      <c r="CC497" s="3" t="s">
        <v>143</v>
      </c>
      <c r="CD497" s="3" t="s">
        <v>362</v>
      </c>
      <c r="CE497" s="3" t="s">
        <v>10855</v>
      </c>
      <c r="CF497" s="3" t="s">
        <v>2261</v>
      </c>
      <c r="CG497" s="3" t="s">
        <v>2261</v>
      </c>
      <c r="CH497" s="3" t="s">
        <v>143</v>
      </c>
      <c r="CI497" s="3" t="s">
        <v>143</v>
      </c>
      <c r="CJ497" s="3" t="s">
        <v>5272</v>
      </c>
      <c r="CK497" s="3" t="s">
        <v>174</v>
      </c>
      <c r="CL497" s="3" t="s">
        <v>2261</v>
      </c>
      <c r="CM497" s="3" t="s">
        <v>143</v>
      </c>
      <c r="CN497" s="3" t="s">
        <v>143</v>
      </c>
      <c r="CO497" s="3" t="s">
        <v>143</v>
      </c>
      <c r="CP497" s="3" t="s">
        <v>143</v>
      </c>
      <c r="CQ497" s="3" t="s">
        <v>143</v>
      </c>
      <c r="CR497" s="3" t="s">
        <v>143</v>
      </c>
      <c r="CS497" s="3" t="s">
        <v>1</v>
      </c>
      <c r="CT497" s="3" t="s">
        <v>143</v>
      </c>
      <c r="CU497" s="3" t="s">
        <v>1</v>
      </c>
      <c r="CV497" s="3" t="s">
        <v>2092</v>
      </c>
      <c r="CW497" s="3" t="s">
        <v>143</v>
      </c>
      <c r="CX497" s="3" t="s">
        <v>394</v>
      </c>
      <c r="CY497" s="3" t="s">
        <v>166</v>
      </c>
      <c r="CZ497" s="3" t="s">
        <v>136</v>
      </c>
      <c r="DA497" s="3" t="s">
        <v>2495</v>
      </c>
      <c r="DB497" s="3" t="s">
        <v>143</v>
      </c>
      <c r="DC497" s="3" t="s">
        <v>143</v>
      </c>
      <c r="DD497" s="3" t="s">
        <v>364</v>
      </c>
      <c r="DE497" s="3" t="s">
        <v>5776</v>
      </c>
      <c r="DF497" s="3" t="s">
        <v>7049</v>
      </c>
      <c r="DG497" s="3" t="s">
        <v>143</v>
      </c>
      <c r="DH497" s="3" t="s">
        <v>143</v>
      </c>
      <c r="DI497" s="3" t="s">
        <v>143</v>
      </c>
      <c r="DL497" s="3"/>
    </row>
    <row r="498" spans="1:125" hidden="1" x14ac:dyDescent="0.2">
      <c r="A498" s="73">
        <v>45444</v>
      </c>
      <c r="B498" s="3" t="s">
        <v>7652</v>
      </c>
      <c r="C498" s="5">
        <v>143401</v>
      </c>
      <c r="D498" s="6" t="s">
        <v>10312</v>
      </c>
      <c r="E498" s="3" t="s">
        <v>373</v>
      </c>
      <c r="F498" s="7">
        <v>45470</v>
      </c>
      <c r="G498" s="3" t="s">
        <v>257</v>
      </c>
      <c r="H498" s="3" t="s">
        <v>166</v>
      </c>
      <c r="I498" s="8">
        <f t="shared" si="52"/>
        <v>978</v>
      </c>
      <c r="J498" s="4">
        <v>978</v>
      </c>
      <c r="K498" s="71">
        <f t="shared" si="45"/>
        <v>4.5502954202532808E-2</v>
      </c>
      <c r="L498" s="3" t="s">
        <v>374</v>
      </c>
      <c r="M498" s="3" t="s">
        <v>129</v>
      </c>
      <c r="N498" s="3" t="s">
        <v>1224</v>
      </c>
      <c r="O498" s="3" t="s">
        <v>4717</v>
      </c>
      <c r="P498" s="6" t="s">
        <v>10355</v>
      </c>
      <c r="Q498" s="3" t="s">
        <v>2863</v>
      </c>
      <c r="R498" s="3" t="s">
        <v>10864</v>
      </c>
      <c r="S498" s="3" t="s">
        <v>10865</v>
      </c>
      <c r="T498" s="3" t="s">
        <v>135</v>
      </c>
      <c r="U498" s="3" t="s">
        <v>135</v>
      </c>
      <c r="V498" s="3" t="s">
        <v>136</v>
      </c>
      <c r="W498" s="3" t="s">
        <v>137</v>
      </c>
      <c r="X498" s="3" t="s">
        <v>4976</v>
      </c>
      <c r="Y498" s="3" t="s">
        <v>10866</v>
      </c>
      <c r="Z498" s="3" t="s">
        <v>10867</v>
      </c>
      <c r="AA498" s="3" t="s">
        <v>139</v>
      </c>
      <c r="AB498" s="3" t="s">
        <v>140</v>
      </c>
      <c r="AC498" s="3" t="s">
        <v>5272</v>
      </c>
      <c r="AD498" s="3" t="s">
        <v>143</v>
      </c>
      <c r="AE498" s="3" t="s">
        <v>5272</v>
      </c>
      <c r="AF498" s="3" t="s">
        <v>10868</v>
      </c>
      <c r="AG498" s="3" t="s">
        <v>5675</v>
      </c>
      <c r="AH498" s="3" t="s">
        <v>265</v>
      </c>
      <c r="AI498" s="3" t="s">
        <v>143</v>
      </c>
      <c r="AJ498" s="3" t="s">
        <v>143</v>
      </c>
      <c r="AK498" s="3" t="s">
        <v>142</v>
      </c>
      <c r="AL498" s="3" t="s">
        <v>143</v>
      </c>
      <c r="AM498" s="3" t="s">
        <v>10869</v>
      </c>
      <c r="AN498" s="3" t="s">
        <v>143</v>
      </c>
      <c r="AO498" s="3" t="s">
        <v>4720</v>
      </c>
      <c r="AP498" s="3" t="s">
        <v>4721</v>
      </c>
      <c r="AQ498" s="3" t="s">
        <v>4722</v>
      </c>
      <c r="AR498" s="3" t="s">
        <v>353</v>
      </c>
      <c r="AS498" s="3" t="s">
        <v>231</v>
      </c>
      <c r="AT498" s="3" t="s">
        <v>492</v>
      </c>
      <c r="AU498" s="3" t="s">
        <v>4723</v>
      </c>
      <c r="AV498" s="3" t="s">
        <v>990</v>
      </c>
      <c r="AW498" s="3" t="s">
        <v>273</v>
      </c>
      <c r="AX498" s="3" t="s">
        <v>1232</v>
      </c>
      <c r="AY498" s="3" t="s">
        <v>148</v>
      </c>
      <c r="AZ498" s="3" t="s">
        <v>139</v>
      </c>
      <c r="BA498" s="3" t="s">
        <v>154</v>
      </c>
      <c r="BB498" s="3" t="s">
        <v>992</v>
      </c>
      <c r="BC498" s="3" t="s">
        <v>156</v>
      </c>
      <c r="BD498" s="3" t="s">
        <v>157</v>
      </c>
      <c r="BE498" s="3" t="s">
        <v>484</v>
      </c>
      <c r="BF498" s="3" t="s">
        <v>10867</v>
      </c>
      <c r="BG498" s="3" t="s">
        <v>5272</v>
      </c>
      <c r="BH498" s="3" t="s">
        <v>143</v>
      </c>
      <c r="BI498" s="3" t="s">
        <v>143</v>
      </c>
      <c r="BJ498" s="3" t="s">
        <v>143</v>
      </c>
      <c r="BK498" s="3" t="s">
        <v>136</v>
      </c>
      <c r="BL498" s="3" t="s">
        <v>143</v>
      </c>
      <c r="BM498" s="3" t="s">
        <v>200</v>
      </c>
      <c r="BN498" s="3" t="s">
        <v>200</v>
      </c>
      <c r="BO498" s="3" t="s">
        <v>373</v>
      </c>
      <c r="BP498" s="3" t="s">
        <v>143</v>
      </c>
      <c r="BQ498" s="3" t="s">
        <v>10870</v>
      </c>
      <c r="BR498" s="3" t="s">
        <v>5684</v>
      </c>
      <c r="BS498" s="3" t="s">
        <v>241</v>
      </c>
      <c r="BT498" s="3" t="s">
        <v>10869</v>
      </c>
      <c r="BU498" s="3" t="s">
        <v>10869</v>
      </c>
      <c r="BV498" s="3" t="s">
        <v>135</v>
      </c>
      <c r="BW498" s="3" t="s">
        <v>135</v>
      </c>
      <c r="BX498" s="3" t="s">
        <v>135</v>
      </c>
      <c r="BY498" s="3" t="s">
        <v>148</v>
      </c>
      <c r="BZ498" s="3" t="s">
        <v>3572</v>
      </c>
      <c r="CA498" s="3" t="s">
        <v>174</v>
      </c>
      <c r="CB498" s="3" t="s">
        <v>143</v>
      </c>
      <c r="CC498" s="3" t="s">
        <v>143</v>
      </c>
      <c r="CD498" s="3" t="s">
        <v>143</v>
      </c>
      <c r="CE498" s="3" t="s">
        <v>10871</v>
      </c>
      <c r="CF498" s="3" t="s">
        <v>2261</v>
      </c>
      <c r="CG498" s="3" t="s">
        <v>143</v>
      </c>
      <c r="CH498" s="3" t="s">
        <v>143</v>
      </c>
      <c r="CI498" s="3" t="s">
        <v>143</v>
      </c>
      <c r="CJ498" s="3" t="s">
        <v>5272</v>
      </c>
      <c r="CK498" s="3" t="s">
        <v>143</v>
      </c>
      <c r="CL498" s="3" t="s">
        <v>143</v>
      </c>
      <c r="CM498" s="3" t="s">
        <v>143</v>
      </c>
      <c r="CN498" s="3" t="s">
        <v>143</v>
      </c>
      <c r="CO498" s="3" t="s">
        <v>6694</v>
      </c>
      <c r="CP498" s="3" t="s">
        <v>143</v>
      </c>
      <c r="CQ498" s="3" t="s">
        <v>143</v>
      </c>
      <c r="CR498" s="3" t="s">
        <v>143</v>
      </c>
      <c r="CS498" s="3" t="s">
        <v>1</v>
      </c>
      <c r="CT498" s="3" t="s">
        <v>143</v>
      </c>
      <c r="CU498" s="3" t="s">
        <v>1</v>
      </c>
      <c r="CV498" s="3" t="s">
        <v>2092</v>
      </c>
      <c r="CW498" s="3" t="s">
        <v>143</v>
      </c>
      <c r="CX498" s="3" t="s">
        <v>374</v>
      </c>
      <c r="CY498" s="3" t="s">
        <v>166</v>
      </c>
      <c r="CZ498" s="3" t="s">
        <v>136</v>
      </c>
      <c r="DA498" s="3" t="s">
        <v>1986</v>
      </c>
      <c r="DB498" s="3" t="s">
        <v>143</v>
      </c>
      <c r="DC498" s="3" t="s">
        <v>143</v>
      </c>
      <c r="DD498" s="3" t="s">
        <v>373</v>
      </c>
      <c r="DE498" s="3" t="s">
        <v>5776</v>
      </c>
      <c r="DF498" s="3" t="s">
        <v>7971</v>
      </c>
      <c r="DG498" s="3" t="s">
        <v>143</v>
      </c>
      <c r="DH498" s="3" t="s">
        <v>7692</v>
      </c>
      <c r="DI498" s="3" t="s">
        <v>143</v>
      </c>
      <c r="DL498" s="3"/>
    </row>
    <row r="499" spans="1:125" ht="25.5" hidden="1" x14ac:dyDescent="0.2">
      <c r="A499" s="73">
        <v>45444</v>
      </c>
      <c r="B499" s="3" t="s">
        <v>15606</v>
      </c>
      <c r="C499" s="5">
        <v>143582</v>
      </c>
      <c r="D499" s="6" t="s">
        <v>10433</v>
      </c>
      <c r="E499" s="3" t="s">
        <v>5495</v>
      </c>
      <c r="F499" s="7">
        <v>45470</v>
      </c>
      <c r="G499" s="3" t="s">
        <v>165</v>
      </c>
      <c r="H499" s="3" t="s">
        <v>127</v>
      </c>
      <c r="I499" s="4">
        <v>522.6</v>
      </c>
      <c r="J499" s="4">
        <v>522.6</v>
      </c>
      <c r="K499" s="71">
        <f t="shared" si="45"/>
        <v>2.4314768779390233E-2</v>
      </c>
      <c r="L499" s="3" t="s">
        <v>342</v>
      </c>
      <c r="M499" s="3" t="s">
        <v>7145</v>
      </c>
      <c r="N499" s="3" t="s">
        <v>10704</v>
      </c>
      <c r="O499" s="3" t="s">
        <v>1151</v>
      </c>
      <c r="P499" s="6" t="s">
        <v>10872</v>
      </c>
      <c r="Q499" s="3" t="s">
        <v>132</v>
      </c>
      <c r="R499" s="3" t="s">
        <v>10873</v>
      </c>
      <c r="S499" s="3" t="s">
        <v>10874</v>
      </c>
      <c r="T499" s="3" t="s">
        <v>10875</v>
      </c>
      <c r="U499" s="3" t="s">
        <v>135</v>
      </c>
      <c r="V499" s="3" t="s">
        <v>136</v>
      </c>
      <c r="W499" s="3" t="s">
        <v>137</v>
      </c>
      <c r="X499" s="3" t="s">
        <v>9544</v>
      </c>
      <c r="Y499" s="3" t="s">
        <v>10876</v>
      </c>
      <c r="Z499" s="3" t="s">
        <v>10877</v>
      </c>
      <c r="AA499" s="3" t="s">
        <v>139</v>
      </c>
      <c r="AB499" s="3" t="s">
        <v>323</v>
      </c>
      <c r="AC499" s="3" t="s">
        <v>5272</v>
      </c>
      <c r="AD499" s="3" t="s">
        <v>143</v>
      </c>
      <c r="AE499" s="3" t="s">
        <v>10878</v>
      </c>
      <c r="AF499" s="3" t="s">
        <v>143</v>
      </c>
      <c r="AG499" s="3" t="s">
        <v>235</v>
      </c>
      <c r="AH499" s="3" t="s">
        <v>141</v>
      </c>
      <c r="AI499" s="3" t="s">
        <v>143</v>
      </c>
      <c r="AJ499" s="3" t="s">
        <v>10879</v>
      </c>
      <c r="AK499" s="3" t="s">
        <v>207</v>
      </c>
      <c r="AL499" s="3" t="s">
        <v>143</v>
      </c>
      <c r="AM499" s="3" t="s">
        <v>10879</v>
      </c>
      <c r="AN499" s="3" t="s">
        <v>144</v>
      </c>
      <c r="AO499" s="3" t="s">
        <v>145</v>
      </c>
      <c r="AP499" s="3" t="s">
        <v>146</v>
      </c>
      <c r="AQ499" s="3" t="s">
        <v>1154</v>
      </c>
      <c r="AR499" s="3" t="s">
        <v>148</v>
      </c>
      <c r="AS499" s="3" t="s">
        <v>139</v>
      </c>
      <c r="AT499" s="3" t="s">
        <v>149</v>
      </c>
      <c r="AU499" s="3" t="s">
        <v>150</v>
      </c>
      <c r="AV499" s="3" t="s">
        <v>10711</v>
      </c>
      <c r="AW499" s="3" t="s">
        <v>6577</v>
      </c>
      <c r="AX499" s="3" t="s">
        <v>309</v>
      </c>
      <c r="AY499" s="3" t="s">
        <v>148</v>
      </c>
      <c r="AZ499" s="3" t="s">
        <v>139</v>
      </c>
      <c r="BA499" s="3" t="s">
        <v>154</v>
      </c>
      <c r="BB499" s="3" t="s">
        <v>10880</v>
      </c>
      <c r="BC499" s="3" t="s">
        <v>156</v>
      </c>
      <c r="BD499" s="3" t="s">
        <v>157</v>
      </c>
      <c r="BE499" s="3" t="s">
        <v>484</v>
      </c>
      <c r="BF499" s="3" t="s">
        <v>10877</v>
      </c>
      <c r="BG499" s="3" t="s">
        <v>5272</v>
      </c>
      <c r="BH499" s="3" t="s">
        <v>143</v>
      </c>
      <c r="BI499" s="3" t="s">
        <v>143</v>
      </c>
      <c r="BJ499" s="3" t="s">
        <v>143</v>
      </c>
      <c r="BK499" s="3" t="s">
        <v>136</v>
      </c>
      <c r="BL499" s="3" t="s">
        <v>143</v>
      </c>
      <c r="BM499" s="3" t="s">
        <v>1674</v>
      </c>
      <c r="BN499" s="3" t="s">
        <v>1674</v>
      </c>
      <c r="BO499" s="3" t="s">
        <v>143</v>
      </c>
      <c r="BP499" s="3" t="s">
        <v>143</v>
      </c>
      <c r="BQ499" s="3" t="s">
        <v>6342</v>
      </c>
      <c r="BR499" s="3" t="s">
        <v>5684</v>
      </c>
      <c r="BS499" s="3" t="s">
        <v>241</v>
      </c>
      <c r="BT499" s="3" t="s">
        <v>10878</v>
      </c>
      <c r="BU499" s="3" t="s">
        <v>10878</v>
      </c>
      <c r="BV499" s="3" t="s">
        <v>135</v>
      </c>
      <c r="BW499" s="3" t="s">
        <v>135</v>
      </c>
      <c r="BX499" s="3" t="s">
        <v>135</v>
      </c>
      <c r="BY499" s="3" t="s">
        <v>148</v>
      </c>
      <c r="BZ499" s="3" t="s">
        <v>10881</v>
      </c>
      <c r="CA499" s="3" t="s">
        <v>144</v>
      </c>
      <c r="CB499" s="3" t="s">
        <v>143</v>
      </c>
      <c r="CC499" s="3" t="s">
        <v>143</v>
      </c>
      <c r="CD499" s="3" t="s">
        <v>143</v>
      </c>
      <c r="CE499" s="3" t="s">
        <v>10882</v>
      </c>
      <c r="CF499" s="3" t="s">
        <v>9549</v>
      </c>
      <c r="CG499" s="3" t="s">
        <v>9549</v>
      </c>
      <c r="CH499" s="3" t="s">
        <v>143</v>
      </c>
      <c r="CI499" s="3" t="s">
        <v>143</v>
      </c>
      <c r="CJ499" s="3" t="s">
        <v>5272</v>
      </c>
      <c r="CK499" s="3" t="s">
        <v>143</v>
      </c>
      <c r="CL499" s="3" t="s">
        <v>143</v>
      </c>
      <c r="CM499" s="3" t="s">
        <v>143</v>
      </c>
      <c r="CN499" s="3" t="s">
        <v>143</v>
      </c>
      <c r="CO499" s="3" t="s">
        <v>143</v>
      </c>
      <c r="CP499" s="3" t="s">
        <v>143</v>
      </c>
      <c r="CQ499" s="3" t="s">
        <v>143</v>
      </c>
      <c r="CR499" s="3" t="s">
        <v>143</v>
      </c>
      <c r="CS499" s="3" t="s">
        <v>1</v>
      </c>
      <c r="CT499" s="3" t="s">
        <v>143</v>
      </c>
      <c r="CU499" s="3" t="s">
        <v>1</v>
      </c>
      <c r="CV499" s="3" t="s">
        <v>2092</v>
      </c>
      <c r="CW499" s="3" t="s">
        <v>2092</v>
      </c>
      <c r="CX499" s="3" t="s">
        <v>342</v>
      </c>
      <c r="CY499" s="3" t="s">
        <v>127</v>
      </c>
      <c r="CZ499" s="3" t="s">
        <v>136</v>
      </c>
      <c r="DA499" s="3" t="s">
        <v>1986</v>
      </c>
      <c r="DB499" s="3" t="s">
        <v>143</v>
      </c>
      <c r="DC499" s="3" t="s">
        <v>143</v>
      </c>
      <c r="DD499" s="3" t="s">
        <v>5495</v>
      </c>
      <c r="DE499" s="3" t="s">
        <v>5776</v>
      </c>
      <c r="DF499" s="3" t="s">
        <v>7971</v>
      </c>
      <c r="DG499" s="3" t="s">
        <v>143</v>
      </c>
      <c r="DH499" s="3" t="s">
        <v>143</v>
      </c>
      <c r="DI499" s="3" t="s">
        <v>143</v>
      </c>
      <c r="DL499" s="3"/>
    </row>
    <row r="500" spans="1:125" hidden="1" x14ac:dyDescent="0.2">
      <c r="A500" s="73">
        <v>45444</v>
      </c>
      <c r="B500" s="3" t="s">
        <v>15606</v>
      </c>
      <c r="C500" s="5">
        <v>143611</v>
      </c>
      <c r="D500" s="6" t="s">
        <v>10433</v>
      </c>
      <c r="E500" s="3" t="s">
        <v>2037</v>
      </c>
      <c r="F500" s="7">
        <v>45470</v>
      </c>
      <c r="G500" s="3" t="s">
        <v>165</v>
      </c>
      <c r="H500" s="3" t="s">
        <v>166</v>
      </c>
      <c r="I500" s="4">
        <v>460.36</v>
      </c>
      <c r="J500" s="4">
        <v>460.36</v>
      </c>
      <c r="K500" s="71">
        <f t="shared" si="45"/>
        <v>2.1418957051818E-2</v>
      </c>
      <c r="L500" s="3" t="s">
        <v>316</v>
      </c>
      <c r="M500" s="3" t="s">
        <v>317</v>
      </c>
      <c r="N500" s="3" t="s">
        <v>960</v>
      </c>
      <c r="O500" s="3" t="s">
        <v>10883</v>
      </c>
      <c r="P500" s="6" t="s">
        <v>10884</v>
      </c>
      <c r="Q500" s="3" t="s">
        <v>170</v>
      </c>
      <c r="R500" s="3" t="s">
        <v>143</v>
      </c>
      <c r="S500" s="3" t="s">
        <v>10885</v>
      </c>
      <c r="T500" s="3" t="s">
        <v>135</v>
      </c>
      <c r="U500" s="3" t="s">
        <v>135</v>
      </c>
      <c r="V500" s="3" t="s">
        <v>136</v>
      </c>
      <c r="W500" s="3" t="s">
        <v>137</v>
      </c>
      <c r="X500" s="3" t="s">
        <v>322</v>
      </c>
      <c r="Y500" s="3" t="s">
        <v>10886</v>
      </c>
      <c r="Z500" s="3" t="s">
        <v>10887</v>
      </c>
      <c r="AA500" s="3" t="s">
        <v>139</v>
      </c>
      <c r="AB500" s="3" t="s">
        <v>323</v>
      </c>
      <c r="AC500" s="3" t="s">
        <v>5272</v>
      </c>
      <c r="AD500" s="3" t="s">
        <v>143</v>
      </c>
      <c r="AE500" s="3" t="s">
        <v>10888</v>
      </c>
      <c r="AF500" s="3" t="s">
        <v>143</v>
      </c>
      <c r="AG500" s="3" t="s">
        <v>235</v>
      </c>
      <c r="AH500" s="3" t="s">
        <v>141</v>
      </c>
      <c r="AI500" s="3" t="s">
        <v>143</v>
      </c>
      <c r="AJ500" s="3" t="s">
        <v>10889</v>
      </c>
      <c r="AK500" s="3" t="s">
        <v>207</v>
      </c>
      <c r="AL500" s="3" t="s">
        <v>143</v>
      </c>
      <c r="AM500" s="3" t="s">
        <v>10889</v>
      </c>
      <c r="AN500" s="3" t="s">
        <v>2415</v>
      </c>
      <c r="AO500" s="3" t="s">
        <v>10890</v>
      </c>
      <c r="AP500" s="3" t="s">
        <v>10891</v>
      </c>
      <c r="AQ500" s="3" t="s">
        <v>10892</v>
      </c>
      <c r="AR500" s="3" t="s">
        <v>617</v>
      </c>
      <c r="AS500" s="3" t="s">
        <v>231</v>
      </c>
      <c r="AT500" s="3" t="s">
        <v>1125</v>
      </c>
      <c r="AU500" s="3" t="s">
        <v>10893</v>
      </c>
      <c r="AV500" s="3" t="s">
        <v>145</v>
      </c>
      <c r="AW500" s="3" t="s">
        <v>146</v>
      </c>
      <c r="AX500" s="3" t="s">
        <v>972</v>
      </c>
      <c r="AY500" s="3" t="s">
        <v>148</v>
      </c>
      <c r="AZ500" s="3" t="s">
        <v>139</v>
      </c>
      <c r="BA500" s="3" t="s">
        <v>149</v>
      </c>
      <c r="BB500" s="3" t="s">
        <v>150</v>
      </c>
      <c r="BC500" s="3" t="s">
        <v>156</v>
      </c>
      <c r="BD500" s="3" t="s">
        <v>276</v>
      </c>
      <c r="BE500" s="3" t="s">
        <v>143</v>
      </c>
      <c r="BF500" s="3" t="s">
        <v>143</v>
      </c>
      <c r="BG500" s="3" t="s">
        <v>5272</v>
      </c>
      <c r="BH500" s="3" t="s">
        <v>564</v>
      </c>
      <c r="BI500" s="3" t="s">
        <v>143</v>
      </c>
      <c r="BJ500" s="3" t="s">
        <v>143</v>
      </c>
      <c r="BK500" s="3" t="s">
        <v>136</v>
      </c>
      <c r="BL500" s="3" t="s">
        <v>143</v>
      </c>
      <c r="BM500" s="3" t="s">
        <v>1674</v>
      </c>
      <c r="BN500" s="3" t="s">
        <v>160</v>
      </c>
      <c r="BO500" s="3" t="s">
        <v>143</v>
      </c>
      <c r="BP500" s="3" t="s">
        <v>143</v>
      </c>
      <c r="BQ500" s="3" t="s">
        <v>143</v>
      </c>
      <c r="BR500" s="3" t="s">
        <v>5272</v>
      </c>
      <c r="BS500" s="3" t="s">
        <v>1553</v>
      </c>
      <c r="BT500" s="3" t="s">
        <v>10888</v>
      </c>
      <c r="BU500" s="3" t="s">
        <v>10888</v>
      </c>
      <c r="BV500" s="3" t="s">
        <v>135</v>
      </c>
      <c r="BW500" s="3" t="s">
        <v>135</v>
      </c>
      <c r="BX500" s="3" t="s">
        <v>135</v>
      </c>
      <c r="BY500" s="3" t="s">
        <v>148</v>
      </c>
      <c r="BZ500" s="3" t="s">
        <v>2252</v>
      </c>
      <c r="CA500" s="3" t="s">
        <v>2415</v>
      </c>
      <c r="CB500" s="3" t="s">
        <v>143</v>
      </c>
      <c r="CC500" s="3" t="s">
        <v>143</v>
      </c>
      <c r="CD500" s="3" t="s">
        <v>143</v>
      </c>
      <c r="CE500" s="3" t="s">
        <v>10894</v>
      </c>
      <c r="CF500" s="3" t="s">
        <v>9220</v>
      </c>
      <c r="CG500" s="3" t="s">
        <v>9220</v>
      </c>
      <c r="CH500" s="3" t="s">
        <v>143</v>
      </c>
      <c r="CI500" s="3" t="s">
        <v>143</v>
      </c>
      <c r="CJ500" s="3" t="s">
        <v>5272</v>
      </c>
      <c r="CK500" s="3" t="s">
        <v>143</v>
      </c>
      <c r="CL500" s="3" t="s">
        <v>143</v>
      </c>
      <c r="CM500" s="3" t="s">
        <v>143</v>
      </c>
      <c r="CN500" s="3" t="s">
        <v>143</v>
      </c>
      <c r="CO500" s="3" t="s">
        <v>143</v>
      </c>
      <c r="CP500" s="3" t="s">
        <v>143</v>
      </c>
      <c r="CQ500" s="3" t="s">
        <v>143</v>
      </c>
      <c r="CR500" s="3" t="s">
        <v>143</v>
      </c>
      <c r="CS500" s="3" t="s">
        <v>1</v>
      </c>
      <c r="CT500" s="3" t="s">
        <v>143</v>
      </c>
      <c r="CU500" s="3" t="s">
        <v>1</v>
      </c>
      <c r="CV500" s="3" t="s">
        <v>1985</v>
      </c>
      <c r="CW500" s="3" t="s">
        <v>1985</v>
      </c>
      <c r="CX500" s="3" t="s">
        <v>316</v>
      </c>
      <c r="CY500" s="3" t="s">
        <v>166</v>
      </c>
      <c r="CZ500" s="3" t="s">
        <v>136</v>
      </c>
      <c r="DA500" s="3" t="s">
        <v>2495</v>
      </c>
      <c r="DB500" s="3" t="s">
        <v>143</v>
      </c>
      <c r="DC500" s="3" t="s">
        <v>143</v>
      </c>
      <c r="DD500" s="3" t="s">
        <v>2037</v>
      </c>
      <c r="DE500" s="3" t="s">
        <v>5776</v>
      </c>
      <c r="DF500" s="3" t="s">
        <v>7971</v>
      </c>
      <c r="DG500" s="3" t="s">
        <v>143</v>
      </c>
      <c r="DH500" s="3" t="s">
        <v>143</v>
      </c>
      <c r="DI500" s="3" t="s">
        <v>143</v>
      </c>
      <c r="DL500" s="3"/>
    </row>
    <row r="501" spans="1:125" hidden="1" x14ac:dyDescent="0.2">
      <c r="A501" s="73">
        <v>45444</v>
      </c>
      <c r="B501" s="3" t="s">
        <v>15606</v>
      </c>
      <c r="C501" s="5">
        <v>143655</v>
      </c>
      <c r="D501" s="6" t="s">
        <v>10433</v>
      </c>
      <c r="E501" s="3" t="s">
        <v>164</v>
      </c>
      <c r="F501" s="7">
        <v>45470</v>
      </c>
      <c r="G501" s="3" t="s">
        <v>165</v>
      </c>
      <c r="H501" s="3" t="s">
        <v>166</v>
      </c>
      <c r="I501" s="4">
        <v>56</v>
      </c>
      <c r="J501" s="4">
        <v>56</v>
      </c>
      <c r="K501" s="71">
        <f t="shared" si="45"/>
        <v>2.6054861302063775E-3</v>
      </c>
      <c r="L501" s="3" t="s">
        <v>316</v>
      </c>
      <c r="M501" s="3" t="s">
        <v>317</v>
      </c>
      <c r="N501" s="3" t="s">
        <v>960</v>
      </c>
      <c r="O501" s="3" t="s">
        <v>10895</v>
      </c>
      <c r="P501" s="6" t="s">
        <v>10896</v>
      </c>
      <c r="Q501" s="3" t="s">
        <v>170</v>
      </c>
      <c r="R501" s="3" t="s">
        <v>10897</v>
      </c>
      <c r="S501" s="3" t="s">
        <v>10898</v>
      </c>
      <c r="T501" s="3" t="s">
        <v>135</v>
      </c>
      <c r="U501" s="3" t="s">
        <v>135</v>
      </c>
      <c r="V501" s="3" t="s">
        <v>136</v>
      </c>
      <c r="W501" s="3" t="s">
        <v>137</v>
      </c>
      <c r="X501" s="3" t="s">
        <v>322</v>
      </c>
      <c r="Y501" s="3" t="s">
        <v>10899</v>
      </c>
      <c r="Z501" s="3" t="s">
        <v>10900</v>
      </c>
      <c r="AA501" s="3" t="s">
        <v>139</v>
      </c>
      <c r="AB501" s="3" t="s">
        <v>323</v>
      </c>
      <c r="AC501" s="3" t="s">
        <v>5272</v>
      </c>
      <c r="AD501" s="3" t="s">
        <v>143</v>
      </c>
      <c r="AE501" s="3" t="s">
        <v>9197</v>
      </c>
      <c r="AF501" s="3" t="s">
        <v>143</v>
      </c>
      <c r="AG501" s="3" t="s">
        <v>235</v>
      </c>
      <c r="AH501" s="3" t="s">
        <v>141</v>
      </c>
      <c r="AI501" s="3" t="s">
        <v>143</v>
      </c>
      <c r="AJ501" s="3" t="s">
        <v>9197</v>
      </c>
      <c r="AK501" s="3" t="s">
        <v>207</v>
      </c>
      <c r="AL501" s="3" t="s">
        <v>143</v>
      </c>
      <c r="AM501" s="3" t="s">
        <v>9197</v>
      </c>
      <c r="AN501" s="3" t="s">
        <v>174</v>
      </c>
      <c r="AO501" s="3" t="s">
        <v>1402</v>
      </c>
      <c r="AP501" s="3" t="s">
        <v>447</v>
      </c>
      <c r="AQ501" s="3" t="s">
        <v>10901</v>
      </c>
      <c r="AR501" s="3" t="s">
        <v>178</v>
      </c>
      <c r="AS501" s="3" t="s">
        <v>179</v>
      </c>
      <c r="AT501" s="3" t="s">
        <v>403</v>
      </c>
      <c r="AU501" s="3" t="s">
        <v>5816</v>
      </c>
      <c r="AV501" s="3" t="s">
        <v>145</v>
      </c>
      <c r="AW501" s="3" t="s">
        <v>146</v>
      </c>
      <c r="AX501" s="3" t="s">
        <v>972</v>
      </c>
      <c r="AY501" s="3" t="s">
        <v>148</v>
      </c>
      <c r="AZ501" s="3" t="s">
        <v>139</v>
      </c>
      <c r="BA501" s="3" t="s">
        <v>149</v>
      </c>
      <c r="BB501" s="3" t="s">
        <v>150</v>
      </c>
      <c r="BC501" s="3" t="s">
        <v>156</v>
      </c>
      <c r="BD501" s="3" t="s">
        <v>157</v>
      </c>
      <c r="BE501" s="3" t="s">
        <v>303</v>
      </c>
      <c r="BF501" s="3" t="s">
        <v>10900</v>
      </c>
      <c r="BG501" s="3" t="s">
        <v>5272</v>
      </c>
      <c r="BH501" s="3" t="s">
        <v>170</v>
      </c>
      <c r="BI501" s="3" t="s">
        <v>143</v>
      </c>
      <c r="BJ501" s="3" t="s">
        <v>143</v>
      </c>
      <c r="BK501" s="3" t="s">
        <v>136</v>
      </c>
      <c r="BL501" s="3" t="s">
        <v>143</v>
      </c>
      <c r="BM501" s="3" t="s">
        <v>1674</v>
      </c>
      <c r="BN501" s="3" t="s">
        <v>160</v>
      </c>
      <c r="BO501" s="3" t="s">
        <v>143</v>
      </c>
      <c r="BP501" s="3" t="s">
        <v>143</v>
      </c>
      <c r="BQ501" s="3" t="s">
        <v>2139</v>
      </c>
      <c r="BR501" s="3" t="s">
        <v>5352</v>
      </c>
      <c r="BS501" s="3" t="s">
        <v>162</v>
      </c>
      <c r="BT501" s="3" t="s">
        <v>9197</v>
      </c>
      <c r="BU501" s="3" t="s">
        <v>9197</v>
      </c>
      <c r="BV501" s="3" t="s">
        <v>135</v>
      </c>
      <c r="BW501" s="3" t="s">
        <v>135</v>
      </c>
      <c r="BX501" s="3" t="s">
        <v>135</v>
      </c>
      <c r="BY501" s="3" t="s">
        <v>148</v>
      </c>
      <c r="BZ501" s="3" t="s">
        <v>1653</v>
      </c>
      <c r="CA501" s="3" t="s">
        <v>174</v>
      </c>
      <c r="CB501" s="3" t="s">
        <v>143</v>
      </c>
      <c r="CC501" s="3" t="s">
        <v>143</v>
      </c>
      <c r="CD501" s="3" t="s">
        <v>143</v>
      </c>
      <c r="CE501" s="3" t="s">
        <v>10902</v>
      </c>
      <c r="CF501" s="3" t="s">
        <v>2261</v>
      </c>
      <c r="CG501" s="3" t="s">
        <v>2261</v>
      </c>
      <c r="CH501" s="3" t="s">
        <v>143</v>
      </c>
      <c r="CI501" s="3" t="s">
        <v>143</v>
      </c>
      <c r="CJ501" s="3" t="s">
        <v>5272</v>
      </c>
      <c r="CK501" s="3" t="s">
        <v>143</v>
      </c>
      <c r="CL501" s="3" t="s">
        <v>143</v>
      </c>
      <c r="CM501" s="3" t="s">
        <v>143</v>
      </c>
      <c r="CN501" s="3" t="s">
        <v>143</v>
      </c>
      <c r="CO501" s="3" t="s">
        <v>143</v>
      </c>
      <c r="CP501" s="3" t="s">
        <v>143</v>
      </c>
      <c r="CQ501" s="3" t="s">
        <v>143</v>
      </c>
      <c r="CR501" s="3" t="s">
        <v>143</v>
      </c>
      <c r="CS501" s="3" t="s">
        <v>1</v>
      </c>
      <c r="CT501" s="3" t="s">
        <v>143</v>
      </c>
      <c r="CU501" s="3" t="s">
        <v>1</v>
      </c>
      <c r="CV501" s="3" t="s">
        <v>1985</v>
      </c>
      <c r="CW501" s="3" t="s">
        <v>1985</v>
      </c>
      <c r="CX501" s="3" t="s">
        <v>316</v>
      </c>
      <c r="CY501" s="3" t="s">
        <v>166</v>
      </c>
      <c r="CZ501" s="3" t="s">
        <v>136</v>
      </c>
      <c r="DA501" s="3" t="s">
        <v>1986</v>
      </c>
      <c r="DB501" s="3" t="s">
        <v>143</v>
      </c>
      <c r="DC501" s="3" t="s">
        <v>143</v>
      </c>
      <c r="DD501" s="3" t="s">
        <v>164</v>
      </c>
      <c r="DE501" s="3" t="s">
        <v>5776</v>
      </c>
      <c r="DF501" s="3" t="s">
        <v>7971</v>
      </c>
      <c r="DG501" s="3" t="s">
        <v>143</v>
      </c>
      <c r="DH501" s="3" t="s">
        <v>143</v>
      </c>
      <c r="DI501" s="3" t="s">
        <v>143</v>
      </c>
      <c r="DL501" s="3"/>
    </row>
    <row r="502" spans="1:125" ht="25.5" hidden="1" x14ac:dyDescent="0.2">
      <c r="A502" s="73">
        <v>45444</v>
      </c>
      <c r="B502" s="3" t="s">
        <v>15606</v>
      </c>
      <c r="C502" s="5">
        <v>143657</v>
      </c>
      <c r="D502" s="6" t="s">
        <v>10903</v>
      </c>
      <c r="E502" s="3" t="s">
        <v>5495</v>
      </c>
      <c r="F502" s="7">
        <v>45470</v>
      </c>
      <c r="G502" s="3" t="s">
        <v>165</v>
      </c>
      <c r="H502" s="3" t="s">
        <v>166</v>
      </c>
      <c r="I502" s="4">
        <v>54.64</v>
      </c>
      <c r="J502" s="4">
        <v>54.64</v>
      </c>
      <c r="K502" s="71">
        <f t="shared" si="45"/>
        <v>2.5422100384727944E-3</v>
      </c>
      <c r="L502" s="3" t="s">
        <v>342</v>
      </c>
      <c r="M502" s="3" t="s">
        <v>317</v>
      </c>
      <c r="N502" s="3" t="s">
        <v>960</v>
      </c>
      <c r="O502" s="3" t="s">
        <v>9688</v>
      </c>
      <c r="P502" s="6" t="s">
        <v>10904</v>
      </c>
      <c r="Q502" s="3" t="s">
        <v>170</v>
      </c>
      <c r="R502" s="3" t="s">
        <v>10905</v>
      </c>
      <c r="S502" s="3" t="s">
        <v>10906</v>
      </c>
      <c r="T502" s="3" t="s">
        <v>7628</v>
      </c>
      <c r="U502" s="3" t="s">
        <v>10907</v>
      </c>
      <c r="V502" s="3" t="s">
        <v>136</v>
      </c>
      <c r="W502" s="3" t="s">
        <v>137</v>
      </c>
      <c r="X502" s="3" t="s">
        <v>349</v>
      </c>
      <c r="Y502" s="3" t="s">
        <v>10908</v>
      </c>
      <c r="Z502" s="3" t="s">
        <v>10909</v>
      </c>
      <c r="AA502" s="3" t="s">
        <v>139</v>
      </c>
      <c r="AB502" s="3" t="s">
        <v>323</v>
      </c>
      <c r="AC502" s="3" t="s">
        <v>5272</v>
      </c>
      <c r="AD502" s="3" t="s">
        <v>143</v>
      </c>
      <c r="AE502" s="3" t="s">
        <v>10910</v>
      </c>
      <c r="AF502" s="3" t="s">
        <v>143</v>
      </c>
      <c r="AG502" s="3" t="s">
        <v>235</v>
      </c>
      <c r="AH502" s="3" t="s">
        <v>141</v>
      </c>
      <c r="AI502" s="3" t="s">
        <v>143</v>
      </c>
      <c r="AJ502" s="3" t="s">
        <v>10910</v>
      </c>
      <c r="AK502" s="3" t="s">
        <v>207</v>
      </c>
      <c r="AL502" s="3" t="s">
        <v>143</v>
      </c>
      <c r="AM502" s="3" t="s">
        <v>10910</v>
      </c>
      <c r="AN502" s="3" t="s">
        <v>174</v>
      </c>
      <c r="AO502" s="3" t="s">
        <v>1111</v>
      </c>
      <c r="AP502" s="3" t="s">
        <v>1112</v>
      </c>
      <c r="AQ502" s="3" t="s">
        <v>9695</v>
      </c>
      <c r="AR502" s="3" t="s">
        <v>353</v>
      </c>
      <c r="AS502" s="3" t="s">
        <v>231</v>
      </c>
      <c r="AT502" s="3" t="s">
        <v>4167</v>
      </c>
      <c r="AU502" s="3" t="s">
        <v>1114</v>
      </c>
      <c r="AV502" s="3" t="s">
        <v>145</v>
      </c>
      <c r="AW502" s="3" t="s">
        <v>146</v>
      </c>
      <c r="AX502" s="3" t="s">
        <v>972</v>
      </c>
      <c r="AY502" s="3" t="s">
        <v>148</v>
      </c>
      <c r="AZ502" s="3" t="s">
        <v>139</v>
      </c>
      <c r="BA502" s="3" t="s">
        <v>149</v>
      </c>
      <c r="BB502" s="3" t="s">
        <v>150</v>
      </c>
      <c r="BC502" s="3" t="s">
        <v>156</v>
      </c>
      <c r="BD502" s="3" t="s">
        <v>157</v>
      </c>
      <c r="BE502" s="3" t="s">
        <v>303</v>
      </c>
      <c r="BF502" s="3" t="s">
        <v>10909</v>
      </c>
      <c r="BG502" s="3" t="s">
        <v>5272</v>
      </c>
      <c r="BH502" s="3" t="s">
        <v>143</v>
      </c>
      <c r="BI502" s="3" t="s">
        <v>10911</v>
      </c>
      <c r="BJ502" s="3" t="s">
        <v>143</v>
      </c>
      <c r="BK502" s="3" t="s">
        <v>136</v>
      </c>
      <c r="BL502" s="3" t="s">
        <v>143</v>
      </c>
      <c r="BM502" s="3" t="s">
        <v>160</v>
      </c>
      <c r="BN502" s="3" t="s">
        <v>160</v>
      </c>
      <c r="BO502" s="3" t="s">
        <v>143</v>
      </c>
      <c r="BP502" s="3" t="s">
        <v>143</v>
      </c>
      <c r="BQ502" s="3" t="s">
        <v>2477</v>
      </c>
      <c r="BR502" s="3" t="s">
        <v>5352</v>
      </c>
      <c r="BS502" s="3" t="s">
        <v>162</v>
      </c>
      <c r="BT502" s="3" t="s">
        <v>10910</v>
      </c>
      <c r="BU502" s="3" t="s">
        <v>10910</v>
      </c>
      <c r="BV502" s="3" t="s">
        <v>135</v>
      </c>
      <c r="BW502" s="3" t="s">
        <v>10912</v>
      </c>
      <c r="BX502" s="3" t="s">
        <v>135</v>
      </c>
      <c r="BY502" s="3" t="s">
        <v>148</v>
      </c>
      <c r="BZ502" s="3" t="s">
        <v>975</v>
      </c>
      <c r="CA502" s="3" t="s">
        <v>174</v>
      </c>
      <c r="CB502" s="3" t="s">
        <v>143</v>
      </c>
      <c r="CC502" s="3" t="s">
        <v>143</v>
      </c>
      <c r="CD502" s="3" t="s">
        <v>362</v>
      </c>
      <c r="CE502" s="3" t="s">
        <v>10904</v>
      </c>
      <c r="CF502" s="3" t="s">
        <v>2261</v>
      </c>
      <c r="CG502" s="3" t="s">
        <v>2261</v>
      </c>
      <c r="CH502" s="3" t="s">
        <v>143</v>
      </c>
      <c r="CI502" s="3" t="s">
        <v>143</v>
      </c>
      <c r="CJ502" s="3" t="s">
        <v>5272</v>
      </c>
      <c r="CK502" s="3" t="s">
        <v>143</v>
      </c>
      <c r="CL502" s="3" t="s">
        <v>143</v>
      </c>
      <c r="CM502" s="3" t="s">
        <v>143</v>
      </c>
      <c r="CN502" s="3" t="s">
        <v>143</v>
      </c>
      <c r="CO502" s="3" t="s">
        <v>143</v>
      </c>
      <c r="CP502" s="3" t="s">
        <v>143</v>
      </c>
      <c r="CQ502" s="3" t="s">
        <v>143</v>
      </c>
      <c r="CR502" s="3" t="s">
        <v>143</v>
      </c>
      <c r="CS502" s="3" t="s">
        <v>1</v>
      </c>
      <c r="CT502" s="3" t="s">
        <v>143</v>
      </c>
      <c r="CU502" s="3" t="s">
        <v>1</v>
      </c>
      <c r="CV502" s="3" t="s">
        <v>1985</v>
      </c>
      <c r="CW502" s="3" t="s">
        <v>1985</v>
      </c>
      <c r="CX502" s="3" t="s">
        <v>342</v>
      </c>
      <c r="CY502" s="3" t="s">
        <v>166</v>
      </c>
      <c r="CZ502" s="3" t="s">
        <v>136</v>
      </c>
      <c r="DA502" s="3" t="s">
        <v>1986</v>
      </c>
      <c r="DB502" s="3" t="s">
        <v>143</v>
      </c>
      <c r="DC502" s="3" t="s">
        <v>143</v>
      </c>
      <c r="DD502" s="3" t="s">
        <v>5495</v>
      </c>
      <c r="DE502" s="3" t="s">
        <v>5776</v>
      </c>
      <c r="DF502" s="3" t="s">
        <v>7971</v>
      </c>
      <c r="DG502" s="3" t="s">
        <v>143</v>
      </c>
      <c r="DH502" s="3" t="s">
        <v>143</v>
      </c>
      <c r="DI502" s="3" t="s">
        <v>143</v>
      </c>
      <c r="DL502" s="3"/>
    </row>
    <row r="503" spans="1:125" ht="25.5" hidden="1" x14ac:dyDescent="0.2">
      <c r="A503" s="73">
        <v>45444</v>
      </c>
      <c r="B503" s="6" t="s">
        <v>6281</v>
      </c>
      <c r="C503" s="5">
        <v>143605</v>
      </c>
      <c r="D503" s="6" t="s">
        <v>6281</v>
      </c>
      <c r="E503" s="3" t="s">
        <v>125</v>
      </c>
      <c r="F503" s="7">
        <v>45471</v>
      </c>
      <c r="G503" s="3" t="s">
        <v>257</v>
      </c>
      <c r="H503" s="3" t="s">
        <v>166</v>
      </c>
      <c r="I503" s="8">
        <f>J503</f>
        <v>410.71</v>
      </c>
      <c r="J503" s="4">
        <v>410.71</v>
      </c>
      <c r="K503" s="71">
        <f t="shared" si="45"/>
        <v>1.910891443816181E-2</v>
      </c>
      <c r="L503" s="3" t="s">
        <v>374</v>
      </c>
      <c r="M503" s="3" t="s">
        <v>129</v>
      </c>
      <c r="N503" s="3" t="s">
        <v>527</v>
      </c>
      <c r="O503" s="3" t="s">
        <v>528</v>
      </c>
      <c r="P503" s="6" t="s">
        <v>10913</v>
      </c>
      <c r="Q503" s="3" t="s">
        <v>530</v>
      </c>
      <c r="R503" s="3" t="s">
        <v>10914</v>
      </c>
      <c r="S503" s="3" t="s">
        <v>532</v>
      </c>
      <c r="T503" s="3" t="s">
        <v>135</v>
      </c>
      <c r="U503" s="3" t="s">
        <v>135</v>
      </c>
      <c r="V503" s="3" t="s">
        <v>136</v>
      </c>
      <c r="W503" s="3" t="s">
        <v>137</v>
      </c>
      <c r="X503" s="3" t="s">
        <v>264</v>
      </c>
      <c r="Y503" s="3" t="s">
        <v>10915</v>
      </c>
      <c r="Z503" s="3" t="s">
        <v>10916</v>
      </c>
      <c r="AA503" s="3" t="s">
        <v>139</v>
      </c>
      <c r="AB503" s="3" t="s">
        <v>140</v>
      </c>
      <c r="AC503" s="3" t="s">
        <v>5272</v>
      </c>
      <c r="AD503" s="3" t="s">
        <v>143</v>
      </c>
      <c r="AE503" s="3" t="s">
        <v>5272</v>
      </c>
      <c r="AF503" s="3" t="s">
        <v>10917</v>
      </c>
      <c r="AG503" s="3" t="s">
        <v>5675</v>
      </c>
      <c r="AH503" s="3" t="s">
        <v>265</v>
      </c>
      <c r="AI503" s="3" t="s">
        <v>143</v>
      </c>
      <c r="AJ503" s="3" t="s">
        <v>143</v>
      </c>
      <c r="AK503" s="3" t="s">
        <v>142</v>
      </c>
      <c r="AL503" s="3" t="s">
        <v>143</v>
      </c>
      <c r="AM503" s="3" t="s">
        <v>5874</v>
      </c>
      <c r="AN503" s="3" t="s">
        <v>143</v>
      </c>
      <c r="AO503" s="3" t="s">
        <v>533</v>
      </c>
      <c r="AP503" s="3" t="s">
        <v>534</v>
      </c>
      <c r="AQ503" s="3" t="s">
        <v>309</v>
      </c>
      <c r="AR503" s="3" t="s">
        <v>148</v>
      </c>
      <c r="AS503" s="3" t="s">
        <v>139</v>
      </c>
      <c r="AT503" s="3" t="s">
        <v>508</v>
      </c>
      <c r="AU503" s="3" t="s">
        <v>10918</v>
      </c>
      <c r="AV503" s="3" t="s">
        <v>536</v>
      </c>
      <c r="AW503" s="3" t="s">
        <v>273</v>
      </c>
      <c r="AX503" s="3" t="s">
        <v>537</v>
      </c>
      <c r="AY503" s="3" t="s">
        <v>148</v>
      </c>
      <c r="AZ503" s="3" t="s">
        <v>139</v>
      </c>
      <c r="BA503" s="3" t="s">
        <v>154</v>
      </c>
      <c r="BB503" s="3" t="s">
        <v>275</v>
      </c>
      <c r="BC503" s="3" t="s">
        <v>156</v>
      </c>
      <c r="BD503" s="3" t="s">
        <v>157</v>
      </c>
      <c r="BE503" s="3" t="s">
        <v>303</v>
      </c>
      <c r="BF503" s="3" t="s">
        <v>10916</v>
      </c>
      <c r="BG503" s="3" t="s">
        <v>5272</v>
      </c>
      <c r="BH503" s="3" t="s">
        <v>530</v>
      </c>
      <c r="BI503" s="3" t="s">
        <v>143</v>
      </c>
      <c r="BJ503" s="3" t="s">
        <v>143</v>
      </c>
      <c r="BK503" s="3" t="s">
        <v>136</v>
      </c>
      <c r="BL503" s="3" t="s">
        <v>143</v>
      </c>
      <c r="BM503" s="3" t="s">
        <v>200</v>
      </c>
      <c r="BN503" s="3" t="s">
        <v>200</v>
      </c>
      <c r="BO503" s="3" t="s">
        <v>143</v>
      </c>
      <c r="BP503" s="3" t="s">
        <v>143</v>
      </c>
      <c r="BQ503" s="3" t="s">
        <v>2041</v>
      </c>
      <c r="BR503" s="3" t="s">
        <v>5352</v>
      </c>
      <c r="BS503" s="3" t="s">
        <v>162</v>
      </c>
      <c r="BT503" s="3" t="s">
        <v>5874</v>
      </c>
      <c r="BU503" s="3" t="s">
        <v>5874</v>
      </c>
      <c r="BV503" s="3" t="s">
        <v>135</v>
      </c>
      <c r="BW503" s="3" t="s">
        <v>135</v>
      </c>
      <c r="BX503" s="3" t="s">
        <v>135</v>
      </c>
      <c r="BY503" s="3" t="s">
        <v>148</v>
      </c>
      <c r="BZ503" s="3" t="s">
        <v>3775</v>
      </c>
      <c r="CA503" s="3" t="s">
        <v>174</v>
      </c>
      <c r="CB503" s="3" t="s">
        <v>143</v>
      </c>
      <c r="CC503" s="3" t="s">
        <v>143</v>
      </c>
      <c r="CD503" s="3" t="s">
        <v>143</v>
      </c>
      <c r="CE503" s="3" t="s">
        <v>143</v>
      </c>
      <c r="CF503" s="3" t="s">
        <v>2261</v>
      </c>
      <c r="CG503" s="3" t="s">
        <v>143</v>
      </c>
      <c r="CH503" s="3" t="s">
        <v>143</v>
      </c>
      <c r="CI503" s="3" t="s">
        <v>143</v>
      </c>
      <c r="CJ503" s="3" t="s">
        <v>5272</v>
      </c>
      <c r="CK503" s="3" t="s">
        <v>143</v>
      </c>
      <c r="CL503" s="3" t="s">
        <v>143</v>
      </c>
      <c r="CM503" s="3" t="s">
        <v>143</v>
      </c>
      <c r="CN503" s="3" t="s">
        <v>143</v>
      </c>
      <c r="CO503" s="3" t="s">
        <v>143</v>
      </c>
      <c r="CP503" s="3" t="s">
        <v>5878</v>
      </c>
      <c r="CQ503" s="3" t="s">
        <v>143</v>
      </c>
      <c r="CR503" s="3" t="s">
        <v>143</v>
      </c>
      <c r="CS503" s="3" t="s">
        <v>1</v>
      </c>
      <c r="CT503" s="3" t="s">
        <v>143</v>
      </c>
      <c r="CU503" s="3" t="s">
        <v>1</v>
      </c>
      <c r="CV503" s="3" t="s">
        <v>1985</v>
      </c>
      <c r="CW503" s="3" t="s">
        <v>143</v>
      </c>
      <c r="CX503" s="3" t="s">
        <v>374</v>
      </c>
      <c r="CY503" s="3" t="s">
        <v>166</v>
      </c>
      <c r="CZ503" s="3" t="s">
        <v>136</v>
      </c>
      <c r="DA503" s="3" t="s">
        <v>2007</v>
      </c>
      <c r="DB503" s="3" t="s">
        <v>143</v>
      </c>
      <c r="DC503" s="3" t="s">
        <v>143</v>
      </c>
      <c r="DD503" s="3" t="s">
        <v>125</v>
      </c>
      <c r="DE503" s="3" t="s">
        <v>5776</v>
      </c>
      <c r="DF503" s="3" t="s">
        <v>935</v>
      </c>
      <c r="DG503" s="3" t="s">
        <v>143</v>
      </c>
      <c r="DH503" s="3" t="s">
        <v>143</v>
      </c>
      <c r="DI503" s="3" t="s">
        <v>7674</v>
      </c>
      <c r="DL503" s="3"/>
    </row>
    <row r="504" spans="1:125" hidden="1" x14ac:dyDescent="0.2">
      <c r="A504" s="73">
        <v>45444</v>
      </c>
      <c r="B504" s="3" t="s">
        <v>15606</v>
      </c>
      <c r="C504" s="5">
        <v>143901</v>
      </c>
      <c r="D504" s="6" t="s">
        <v>10335</v>
      </c>
      <c r="E504" s="3" t="s">
        <v>164</v>
      </c>
      <c r="F504" s="7">
        <v>45471</v>
      </c>
      <c r="G504" s="3" t="s">
        <v>165</v>
      </c>
      <c r="H504" s="3" t="s">
        <v>166</v>
      </c>
      <c r="I504" s="4">
        <v>56</v>
      </c>
      <c r="J504" s="4">
        <v>56</v>
      </c>
      <c r="K504" s="71">
        <f t="shared" si="45"/>
        <v>2.6054861302063775E-3</v>
      </c>
      <c r="L504" s="3" t="s">
        <v>316</v>
      </c>
      <c r="M504" s="3" t="s">
        <v>317</v>
      </c>
      <c r="N504" s="3" t="s">
        <v>1056</v>
      </c>
      <c r="O504" s="3" t="s">
        <v>318</v>
      </c>
      <c r="P504" s="6" t="s">
        <v>6896</v>
      </c>
      <c r="Q504" s="3" t="s">
        <v>170</v>
      </c>
      <c r="R504" s="3" t="s">
        <v>10919</v>
      </c>
      <c r="S504" s="3" t="s">
        <v>10920</v>
      </c>
      <c r="T504" s="3" t="s">
        <v>135</v>
      </c>
      <c r="U504" s="3" t="s">
        <v>135</v>
      </c>
      <c r="V504" s="3" t="s">
        <v>136</v>
      </c>
      <c r="W504" s="3" t="s">
        <v>137</v>
      </c>
      <c r="X504" s="3" t="s">
        <v>322</v>
      </c>
      <c r="Y504" s="3" t="s">
        <v>10921</v>
      </c>
      <c r="Z504" s="3" t="s">
        <v>10922</v>
      </c>
      <c r="AA504" s="3" t="s">
        <v>139</v>
      </c>
      <c r="AB504" s="3" t="s">
        <v>323</v>
      </c>
      <c r="AC504" s="3" t="s">
        <v>5272</v>
      </c>
      <c r="AD504" s="3" t="s">
        <v>143</v>
      </c>
      <c r="AE504" s="3" t="s">
        <v>9197</v>
      </c>
      <c r="AF504" s="3" t="s">
        <v>143</v>
      </c>
      <c r="AG504" s="3" t="s">
        <v>235</v>
      </c>
      <c r="AH504" s="3" t="s">
        <v>141</v>
      </c>
      <c r="AI504" s="3" t="s">
        <v>143</v>
      </c>
      <c r="AJ504" s="3" t="s">
        <v>9197</v>
      </c>
      <c r="AK504" s="3" t="s">
        <v>207</v>
      </c>
      <c r="AL504" s="3" t="s">
        <v>143</v>
      </c>
      <c r="AM504" s="3" t="s">
        <v>9197</v>
      </c>
      <c r="AN504" s="3" t="s">
        <v>174</v>
      </c>
      <c r="AO504" s="3" t="s">
        <v>324</v>
      </c>
      <c r="AP504" s="3" t="s">
        <v>325</v>
      </c>
      <c r="AQ504" s="3" t="s">
        <v>326</v>
      </c>
      <c r="AR504" s="3" t="s">
        <v>178</v>
      </c>
      <c r="AS504" s="3" t="s">
        <v>179</v>
      </c>
      <c r="AT504" s="3" t="s">
        <v>327</v>
      </c>
      <c r="AU504" s="3" t="s">
        <v>328</v>
      </c>
      <c r="AV504" s="3" t="s">
        <v>145</v>
      </c>
      <c r="AW504" s="3" t="s">
        <v>146</v>
      </c>
      <c r="AX504" s="3" t="s">
        <v>1060</v>
      </c>
      <c r="AY504" s="3" t="s">
        <v>148</v>
      </c>
      <c r="AZ504" s="3" t="s">
        <v>139</v>
      </c>
      <c r="BA504" s="3" t="s">
        <v>149</v>
      </c>
      <c r="BB504" s="3" t="s">
        <v>150</v>
      </c>
      <c r="BC504" s="3" t="s">
        <v>156</v>
      </c>
      <c r="BD504" s="3" t="s">
        <v>157</v>
      </c>
      <c r="BE504" s="3" t="s">
        <v>303</v>
      </c>
      <c r="BF504" s="3" t="s">
        <v>10922</v>
      </c>
      <c r="BG504" s="3" t="s">
        <v>5272</v>
      </c>
      <c r="BH504" s="3" t="s">
        <v>143</v>
      </c>
      <c r="BI504" s="3" t="s">
        <v>10923</v>
      </c>
      <c r="BJ504" s="3" t="s">
        <v>143</v>
      </c>
      <c r="BK504" s="3" t="s">
        <v>136</v>
      </c>
      <c r="BL504" s="3" t="s">
        <v>143</v>
      </c>
      <c r="BM504" s="3" t="s">
        <v>160</v>
      </c>
      <c r="BN504" s="3" t="s">
        <v>160</v>
      </c>
      <c r="BO504" s="3" t="s">
        <v>143</v>
      </c>
      <c r="BP504" s="3" t="s">
        <v>143</v>
      </c>
      <c r="BQ504" s="3" t="s">
        <v>884</v>
      </c>
      <c r="BR504" s="3" t="s">
        <v>5352</v>
      </c>
      <c r="BS504" s="3" t="s">
        <v>1608</v>
      </c>
      <c r="BT504" s="3" t="s">
        <v>9197</v>
      </c>
      <c r="BU504" s="3" t="s">
        <v>9197</v>
      </c>
      <c r="BV504" s="3" t="s">
        <v>135</v>
      </c>
      <c r="BW504" s="3" t="s">
        <v>135</v>
      </c>
      <c r="BX504" s="3" t="s">
        <v>135</v>
      </c>
      <c r="BY504" s="3" t="s">
        <v>148</v>
      </c>
      <c r="BZ504" s="3" t="s">
        <v>10050</v>
      </c>
      <c r="CA504" s="3" t="s">
        <v>174</v>
      </c>
      <c r="CB504" s="3" t="s">
        <v>143</v>
      </c>
      <c r="CC504" s="3" t="s">
        <v>143</v>
      </c>
      <c r="CD504" s="3" t="s">
        <v>143</v>
      </c>
      <c r="CE504" s="3" t="s">
        <v>10924</v>
      </c>
      <c r="CF504" s="3" t="s">
        <v>2261</v>
      </c>
      <c r="CG504" s="3" t="s">
        <v>2261</v>
      </c>
      <c r="CH504" s="3" t="s">
        <v>143</v>
      </c>
      <c r="CI504" s="3" t="s">
        <v>143</v>
      </c>
      <c r="CJ504" s="3" t="s">
        <v>5272</v>
      </c>
      <c r="CK504" s="3" t="s">
        <v>143</v>
      </c>
      <c r="CL504" s="3" t="s">
        <v>143</v>
      </c>
      <c r="CM504" s="3" t="s">
        <v>143</v>
      </c>
      <c r="CN504" s="3" t="s">
        <v>143</v>
      </c>
      <c r="CO504" s="3" t="s">
        <v>143</v>
      </c>
      <c r="CP504" s="3" t="s">
        <v>143</v>
      </c>
      <c r="CQ504" s="3" t="s">
        <v>143</v>
      </c>
      <c r="CR504" s="3" t="s">
        <v>143</v>
      </c>
      <c r="CS504" s="3" t="s">
        <v>1</v>
      </c>
      <c r="CT504" s="3" t="s">
        <v>143</v>
      </c>
      <c r="CU504" s="3" t="s">
        <v>1</v>
      </c>
      <c r="CV504" s="3" t="s">
        <v>1985</v>
      </c>
      <c r="CW504" s="3" t="s">
        <v>1985</v>
      </c>
      <c r="CX504" s="3" t="s">
        <v>316</v>
      </c>
      <c r="CY504" s="3" t="s">
        <v>166</v>
      </c>
      <c r="CZ504" s="3" t="s">
        <v>136</v>
      </c>
      <c r="DA504" s="3" t="s">
        <v>1986</v>
      </c>
      <c r="DB504" s="3" t="s">
        <v>143</v>
      </c>
      <c r="DC504" s="3" t="s">
        <v>143</v>
      </c>
      <c r="DD504" s="3" t="s">
        <v>164</v>
      </c>
      <c r="DE504" s="3" t="s">
        <v>5776</v>
      </c>
      <c r="DF504" s="3" t="s">
        <v>935</v>
      </c>
      <c r="DG504" s="3" t="s">
        <v>143</v>
      </c>
      <c r="DH504" s="3" t="s">
        <v>143</v>
      </c>
      <c r="DI504" s="3" t="s">
        <v>143</v>
      </c>
      <c r="DL504" s="3"/>
    </row>
    <row r="505" spans="1:125" hidden="1" x14ac:dyDescent="0.2">
      <c r="A505" s="73">
        <v>45323</v>
      </c>
      <c r="B505" s="3" t="s">
        <v>24</v>
      </c>
      <c r="C505" s="5">
        <v>101639</v>
      </c>
      <c r="D505" s="6" t="s">
        <v>24</v>
      </c>
      <c r="E505" s="3" t="s">
        <v>373</v>
      </c>
      <c r="F505" s="7">
        <v>45328</v>
      </c>
      <c r="G505" s="3" t="s">
        <v>257</v>
      </c>
      <c r="H505" s="3" t="s">
        <v>166</v>
      </c>
      <c r="I505" s="4">
        <v>1505</v>
      </c>
      <c r="J505" s="4">
        <v>999</v>
      </c>
      <c r="K505" s="71">
        <f t="shared" si="45"/>
        <v>7.0022439749296395E-2</v>
      </c>
      <c r="L505" s="3" t="s">
        <v>374</v>
      </c>
      <c r="M505" s="3" t="s">
        <v>129</v>
      </c>
      <c r="N505" s="3" t="s">
        <v>1224</v>
      </c>
      <c r="O505" s="3" t="s">
        <v>10925</v>
      </c>
      <c r="P505" s="6" t="s">
        <v>10926</v>
      </c>
      <c r="Q505" s="3" t="s">
        <v>2863</v>
      </c>
      <c r="R505" s="3" t="s">
        <v>10927</v>
      </c>
      <c r="S505" s="3" t="s">
        <v>10928</v>
      </c>
      <c r="T505" s="3" t="s">
        <v>135</v>
      </c>
      <c r="U505" s="3" t="s">
        <v>135</v>
      </c>
      <c r="V505" s="3"/>
      <c r="W505" s="3" t="s">
        <v>137</v>
      </c>
      <c r="X505" s="3" t="s">
        <v>4976</v>
      </c>
      <c r="Y505" s="3">
        <v>45327</v>
      </c>
      <c r="Z505" s="3">
        <v>45366</v>
      </c>
      <c r="AA505" s="3" t="s">
        <v>139</v>
      </c>
      <c r="AB505" s="3" t="s">
        <v>140</v>
      </c>
      <c r="AC505" s="3" t="s">
        <v>10929</v>
      </c>
      <c r="AD505" s="3"/>
      <c r="AE505" s="3" t="s">
        <v>10930</v>
      </c>
      <c r="AF505" s="3" t="s">
        <v>10931</v>
      </c>
      <c r="AG505" s="3" t="s">
        <v>5675</v>
      </c>
      <c r="AH505" s="3"/>
      <c r="AI505" s="3"/>
      <c r="AJ505" s="3" t="s">
        <v>10932</v>
      </c>
      <c r="AK505" s="3" t="s">
        <v>142</v>
      </c>
      <c r="AL505" s="3"/>
      <c r="AM505" s="3" t="s">
        <v>10933</v>
      </c>
      <c r="AN505" s="3" t="s">
        <v>2415</v>
      </c>
      <c r="AO505" s="3" t="s">
        <v>10934</v>
      </c>
      <c r="AP505" s="3" t="s">
        <v>10935</v>
      </c>
      <c r="AQ505" s="3" t="s">
        <v>10936</v>
      </c>
      <c r="AR505" s="3" t="s">
        <v>1014</v>
      </c>
      <c r="AS505" s="3" t="s">
        <v>231</v>
      </c>
      <c r="AT505" s="3" t="s">
        <v>10937</v>
      </c>
      <c r="AU505" s="3" t="s">
        <v>10938</v>
      </c>
      <c r="AV505" s="3" t="s">
        <v>990</v>
      </c>
      <c r="AW505" s="3" t="s">
        <v>273</v>
      </c>
      <c r="AX505" s="3" t="s">
        <v>1232</v>
      </c>
      <c r="AY505" s="3" t="s">
        <v>148</v>
      </c>
      <c r="AZ505" s="3" t="s">
        <v>139</v>
      </c>
      <c r="BA505" s="3" t="s">
        <v>154</v>
      </c>
      <c r="BB505" s="3" t="s">
        <v>992</v>
      </c>
      <c r="BC505" s="3" t="s">
        <v>156</v>
      </c>
      <c r="BD505" s="3" t="s">
        <v>157</v>
      </c>
      <c r="BE505" s="3" t="s">
        <v>237</v>
      </c>
      <c r="BF505" s="3">
        <v>45327</v>
      </c>
      <c r="BG505" s="3" t="s">
        <v>5272</v>
      </c>
      <c r="BH505" s="3"/>
      <c r="BI505" s="3" t="s">
        <v>10939</v>
      </c>
      <c r="BJ505" s="3"/>
      <c r="BK505" s="3" t="s">
        <v>136</v>
      </c>
      <c r="BL505" s="3"/>
      <c r="BM505" s="3" t="s">
        <v>200</v>
      </c>
      <c r="BN505" s="3" t="s">
        <v>200</v>
      </c>
      <c r="BO505" s="3" t="s">
        <v>373</v>
      </c>
      <c r="BP505" s="3"/>
      <c r="BQ505" s="3" t="s">
        <v>1316</v>
      </c>
      <c r="BR505" s="3" t="s">
        <v>5684</v>
      </c>
      <c r="BS505" s="3" t="s">
        <v>241</v>
      </c>
      <c r="BT505" s="3" t="s">
        <v>10940</v>
      </c>
      <c r="BU505" s="3" t="s">
        <v>10940</v>
      </c>
      <c r="BV505" s="3" t="s">
        <v>135</v>
      </c>
      <c r="BW505" s="3" t="s">
        <v>135</v>
      </c>
      <c r="BX505" s="3" t="s">
        <v>135</v>
      </c>
      <c r="BY505" s="3" t="s">
        <v>148</v>
      </c>
      <c r="BZ505" s="3" t="s">
        <v>2375</v>
      </c>
      <c r="CA505" s="3" t="s">
        <v>174</v>
      </c>
      <c r="CB505" s="3"/>
      <c r="CC505" s="3"/>
      <c r="CD505" s="3"/>
      <c r="CE505" s="3"/>
      <c r="CF505" s="3" t="s">
        <v>10941</v>
      </c>
      <c r="CG505" s="3" t="s">
        <v>6424</v>
      </c>
      <c r="CH505" s="3"/>
      <c r="CI505" s="3"/>
      <c r="CJ505" s="3" t="s">
        <v>10929</v>
      </c>
      <c r="CK505" s="3"/>
      <c r="CL505" s="3"/>
      <c r="CM505" s="3"/>
      <c r="CN505" s="3"/>
      <c r="CO505" s="3" t="s">
        <v>265</v>
      </c>
      <c r="CP505" s="3"/>
      <c r="CQ505" s="3"/>
      <c r="CR505" s="3"/>
      <c r="CS505" s="3"/>
      <c r="CT505" s="3"/>
      <c r="CU505" s="3"/>
      <c r="CV505" s="3" t="s">
        <v>10942</v>
      </c>
      <c r="CW505" s="3" t="s">
        <v>10943</v>
      </c>
      <c r="CX505" s="3" t="s">
        <v>166</v>
      </c>
      <c r="CY505" s="3" t="s">
        <v>10944</v>
      </c>
      <c r="CZ505" s="3" t="s">
        <v>10927</v>
      </c>
      <c r="DA505" s="3" t="s">
        <v>10945</v>
      </c>
      <c r="DB505" s="3" t="s">
        <v>257</v>
      </c>
      <c r="DC505" s="3" t="s">
        <v>5675</v>
      </c>
      <c r="DD505" s="3" t="s">
        <v>139</v>
      </c>
      <c r="DE505" s="3" t="s">
        <v>374</v>
      </c>
      <c r="DF505" s="3" t="s">
        <v>10946</v>
      </c>
      <c r="DG505" s="3" t="s">
        <v>157</v>
      </c>
      <c r="DH505" s="3"/>
      <c r="DI505" s="3">
        <v>1505</v>
      </c>
      <c r="DJ505" s="79">
        <v>1505</v>
      </c>
      <c r="DL505" s="3" t="s">
        <v>142</v>
      </c>
      <c r="DM505" s="79" t="s">
        <v>136</v>
      </c>
      <c r="DT505" s="79">
        <v>45241</v>
      </c>
      <c r="DU505" s="79">
        <v>45370</v>
      </c>
    </row>
    <row r="506" spans="1:125" hidden="1" x14ac:dyDescent="0.2">
      <c r="A506" s="73">
        <v>45323</v>
      </c>
      <c r="B506" s="3" t="s">
        <v>7652</v>
      </c>
      <c r="C506" s="5">
        <v>102704</v>
      </c>
      <c r="D506" s="6" t="s">
        <v>10312</v>
      </c>
      <c r="E506" s="3" t="s">
        <v>373</v>
      </c>
      <c r="F506" s="7">
        <v>45331</v>
      </c>
      <c r="G506" s="3" t="s">
        <v>257</v>
      </c>
      <c r="H506" s="3" t="s">
        <v>166</v>
      </c>
      <c r="I506" s="4">
        <v>200</v>
      </c>
      <c r="J506" s="4">
        <v>387</v>
      </c>
      <c r="K506" s="71">
        <f t="shared" si="45"/>
        <v>9.3053076078799205E-3</v>
      </c>
      <c r="L506" s="3" t="s">
        <v>374</v>
      </c>
      <c r="M506" s="3" t="s">
        <v>7246</v>
      </c>
      <c r="N506" s="3" t="s">
        <v>1224</v>
      </c>
      <c r="O506" s="3" t="s">
        <v>7532</v>
      </c>
      <c r="P506" s="6" t="s">
        <v>10947</v>
      </c>
      <c r="Q506" s="3" t="s">
        <v>2863</v>
      </c>
      <c r="R506" s="3" t="s">
        <v>10948</v>
      </c>
      <c r="S506" s="3" t="s">
        <v>9750</v>
      </c>
      <c r="T506" s="3" t="s">
        <v>135</v>
      </c>
      <c r="U506" s="3" t="s">
        <v>135</v>
      </c>
      <c r="V506" s="3"/>
      <c r="W506" s="3" t="s">
        <v>137</v>
      </c>
      <c r="X506" s="3" t="s">
        <v>4976</v>
      </c>
      <c r="Y506" s="3">
        <v>45330</v>
      </c>
      <c r="Z506" s="3">
        <v>45339</v>
      </c>
      <c r="AA506" s="3" t="s">
        <v>139</v>
      </c>
      <c r="AB506" s="3" t="s">
        <v>226</v>
      </c>
      <c r="AC506" s="3" t="s">
        <v>10929</v>
      </c>
      <c r="AD506" s="3"/>
      <c r="AE506" s="3" t="s">
        <v>5772</v>
      </c>
      <c r="AF506" s="3" t="s">
        <v>7182</v>
      </c>
      <c r="AG506" s="3" t="s">
        <v>5675</v>
      </c>
      <c r="AH506" s="3"/>
      <c r="AI506" s="3"/>
      <c r="AJ506" s="3" t="s">
        <v>10949</v>
      </c>
      <c r="AK506" s="3" t="s">
        <v>207</v>
      </c>
      <c r="AL506" s="3"/>
      <c r="AM506" s="3" t="s">
        <v>10950</v>
      </c>
      <c r="AN506" s="3" t="s">
        <v>174</v>
      </c>
      <c r="AO506" s="3" t="s">
        <v>7538</v>
      </c>
      <c r="AP506" s="3" t="s">
        <v>1089</v>
      </c>
      <c r="AQ506" s="3" t="s">
        <v>7539</v>
      </c>
      <c r="AR506" s="3" t="s">
        <v>353</v>
      </c>
      <c r="AS506" s="3" t="s">
        <v>231</v>
      </c>
      <c r="AT506" s="3" t="s">
        <v>1895</v>
      </c>
      <c r="AU506" s="3" t="s">
        <v>7540</v>
      </c>
      <c r="AV506" s="3" t="s">
        <v>990</v>
      </c>
      <c r="AW506" s="3" t="s">
        <v>273</v>
      </c>
      <c r="AX506" s="3" t="s">
        <v>1232</v>
      </c>
      <c r="AY506" s="3" t="s">
        <v>148</v>
      </c>
      <c r="AZ506" s="3" t="s">
        <v>139</v>
      </c>
      <c r="BA506" s="3" t="s">
        <v>154</v>
      </c>
      <c r="BB506" s="3" t="s">
        <v>992</v>
      </c>
      <c r="BC506" s="3" t="s">
        <v>156</v>
      </c>
      <c r="BD506" s="3" t="s">
        <v>157</v>
      </c>
      <c r="BE506" s="3" t="s">
        <v>303</v>
      </c>
      <c r="BF506" s="3">
        <v>45330</v>
      </c>
      <c r="BG506" s="3" t="s">
        <v>5272</v>
      </c>
      <c r="BH506" s="3" t="s">
        <v>2863</v>
      </c>
      <c r="BI506" s="3" t="s">
        <v>10951</v>
      </c>
      <c r="BJ506" s="3"/>
      <c r="BK506" s="3" t="s">
        <v>136</v>
      </c>
      <c r="BL506" s="3"/>
      <c r="BM506" s="3" t="s">
        <v>200</v>
      </c>
      <c r="BN506" s="3" t="s">
        <v>200</v>
      </c>
      <c r="BO506" s="3" t="s">
        <v>373</v>
      </c>
      <c r="BP506" s="3"/>
      <c r="BQ506" s="3" t="s">
        <v>1382</v>
      </c>
      <c r="BR506" s="3" t="s">
        <v>5352</v>
      </c>
      <c r="BS506" s="3" t="s">
        <v>1608</v>
      </c>
      <c r="BT506" s="3" t="s">
        <v>10952</v>
      </c>
      <c r="BU506" s="3" t="s">
        <v>10952</v>
      </c>
      <c r="BV506" s="3" t="s">
        <v>135</v>
      </c>
      <c r="BW506" s="3" t="s">
        <v>135</v>
      </c>
      <c r="BX506" s="3" t="s">
        <v>135</v>
      </c>
      <c r="BY506" s="3" t="s">
        <v>148</v>
      </c>
      <c r="BZ506" s="3" t="s">
        <v>2774</v>
      </c>
      <c r="CA506" s="3" t="s">
        <v>2415</v>
      </c>
      <c r="CB506" s="3"/>
      <c r="CC506" s="3"/>
      <c r="CD506" s="3"/>
      <c r="CE506" s="3" t="s">
        <v>10953</v>
      </c>
      <c r="CF506" s="3" t="s">
        <v>6424</v>
      </c>
      <c r="CG506" s="3" t="s">
        <v>10941</v>
      </c>
      <c r="CH506" s="3"/>
      <c r="CI506" s="3"/>
      <c r="CJ506" s="3" t="s">
        <v>10929</v>
      </c>
      <c r="CK506" s="3"/>
      <c r="CL506" s="3"/>
      <c r="CM506" s="3"/>
      <c r="CN506" s="3"/>
      <c r="CO506" s="3" t="s">
        <v>265</v>
      </c>
      <c r="CP506" s="3"/>
      <c r="CQ506" s="3"/>
      <c r="CR506" s="3"/>
      <c r="CS506" s="3"/>
      <c r="CT506" s="3"/>
      <c r="CU506" s="3"/>
      <c r="CV506" s="3" t="s">
        <v>10942</v>
      </c>
      <c r="CW506" s="3" t="s">
        <v>10943</v>
      </c>
      <c r="CX506" s="3" t="s">
        <v>166</v>
      </c>
      <c r="CY506" s="3" t="s">
        <v>10954</v>
      </c>
      <c r="CZ506" s="3" t="s">
        <v>10948</v>
      </c>
      <c r="DA506" s="3" t="s">
        <v>10945</v>
      </c>
      <c r="DB506" s="3" t="s">
        <v>257</v>
      </c>
      <c r="DC506" s="3" t="s">
        <v>5675</v>
      </c>
      <c r="DD506" s="3" t="s">
        <v>139</v>
      </c>
      <c r="DE506" s="3" t="s">
        <v>374</v>
      </c>
      <c r="DF506" s="3" t="s">
        <v>10946</v>
      </c>
      <c r="DG506" s="3" t="s">
        <v>157</v>
      </c>
      <c r="DH506" s="3"/>
      <c r="DI506" s="3">
        <v>200</v>
      </c>
      <c r="DJ506" s="79">
        <v>200</v>
      </c>
      <c r="DL506" s="3" t="s">
        <v>207</v>
      </c>
      <c r="DM506" s="79" t="s">
        <v>136</v>
      </c>
      <c r="DT506" s="79">
        <v>45247</v>
      </c>
      <c r="DU506" s="79">
        <v>45363</v>
      </c>
    </row>
    <row r="507" spans="1:125" hidden="1" x14ac:dyDescent="0.2">
      <c r="A507" s="73">
        <v>45323</v>
      </c>
      <c r="B507" s="3" t="s">
        <v>7652</v>
      </c>
      <c r="C507" s="5">
        <v>103598</v>
      </c>
      <c r="D507" s="6" t="s">
        <v>10312</v>
      </c>
      <c r="E507" s="3" t="s">
        <v>373</v>
      </c>
      <c r="F507" s="7">
        <v>45331</v>
      </c>
      <c r="G507" s="3" t="s">
        <v>257</v>
      </c>
      <c r="H507" s="3" t="s">
        <v>166</v>
      </c>
      <c r="I507" s="4">
        <v>279</v>
      </c>
      <c r="J507" s="4">
        <v>584</v>
      </c>
      <c r="K507" s="71">
        <f t="shared" si="45"/>
        <v>1.2980904112992488E-2</v>
      </c>
      <c r="L507" s="3" t="s">
        <v>374</v>
      </c>
      <c r="M507" s="3" t="s">
        <v>7246</v>
      </c>
      <c r="N507" s="3" t="s">
        <v>980</v>
      </c>
      <c r="O507" s="3" t="s">
        <v>10955</v>
      </c>
      <c r="P507" s="6" t="s">
        <v>10956</v>
      </c>
      <c r="Q507" s="3" t="s">
        <v>2863</v>
      </c>
      <c r="R507" s="3" t="s">
        <v>10957</v>
      </c>
      <c r="S507" s="3" t="s">
        <v>10958</v>
      </c>
      <c r="T507" s="3" t="s">
        <v>135</v>
      </c>
      <c r="U507" s="3" t="s">
        <v>135</v>
      </c>
      <c r="V507" s="3"/>
      <c r="W507" s="3" t="s">
        <v>137</v>
      </c>
      <c r="X507" s="3" t="s">
        <v>4976</v>
      </c>
      <c r="Y507" s="3">
        <v>45330</v>
      </c>
      <c r="Z507" s="3">
        <v>45339</v>
      </c>
      <c r="AA507" s="3" t="s">
        <v>139</v>
      </c>
      <c r="AB507" s="3" t="s">
        <v>226</v>
      </c>
      <c r="AC507" s="3" t="s">
        <v>10929</v>
      </c>
      <c r="AD507" s="3"/>
      <c r="AE507" s="3" t="s">
        <v>10959</v>
      </c>
      <c r="AF507" s="3" t="s">
        <v>7182</v>
      </c>
      <c r="AG507" s="3" t="s">
        <v>5675</v>
      </c>
      <c r="AH507" s="3"/>
      <c r="AI507" s="3"/>
      <c r="AJ507" s="3" t="s">
        <v>10960</v>
      </c>
      <c r="AK507" s="3" t="s">
        <v>207</v>
      </c>
      <c r="AL507" s="3"/>
      <c r="AM507" s="3" t="s">
        <v>10961</v>
      </c>
      <c r="AN507" s="3" t="s">
        <v>174</v>
      </c>
      <c r="AO507" s="3" t="s">
        <v>10962</v>
      </c>
      <c r="AP507" s="3" t="s">
        <v>10963</v>
      </c>
      <c r="AQ507" s="3" t="s">
        <v>10964</v>
      </c>
      <c r="AR507" s="3" t="s">
        <v>353</v>
      </c>
      <c r="AS507" s="3" t="s">
        <v>231</v>
      </c>
      <c r="AT507" s="3" t="s">
        <v>492</v>
      </c>
      <c r="AU507" s="3" t="s">
        <v>10965</v>
      </c>
      <c r="AV507" s="3" t="s">
        <v>990</v>
      </c>
      <c r="AW507" s="3" t="s">
        <v>273</v>
      </c>
      <c r="AX507" s="3" t="s">
        <v>991</v>
      </c>
      <c r="AY507" s="3" t="s">
        <v>148</v>
      </c>
      <c r="AZ507" s="3" t="s">
        <v>139</v>
      </c>
      <c r="BA507" s="3" t="s">
        <v>154</v>
      </c>
      <c r="BB507" s="3" t="s">
        <v>992</v>
      </c>
      <c r="BC507" s="3" t="s">
        <v>156</v>
      </c>
      <c r="BD507" s="3" t="s">
        <v>157</v>
      </c>
      <c r="BE507" s="3" t="s">
        <v>484</v>
      </c>
      <c r="BF507" s="3">
        <v>45330</v>
      </c>
      <c r="BG507" s="3" t="s">
        <v>5272</v>
      </c>
      <c r="BH507" s="3" t="s">
        <v>2863</v>
      </c>
      <c r="BI507" s="3" t="s">
        <v>10966</v>
      </c>
      <c r="BJ507" s="3"/>
      <c r="BK507" s="3" t="s">
        <v>136</v>
      </c>
      <c r="BL507" s="3"/>
      <c r="BM507" s="3" t="s">
        <v>200</v>
      </c>
      <c r="BN507" s="3" t="s">
        <v>200</v>
      </c>
      <c r="BO507" s="3" t="s">
        <v>373</v>
      </c>
      <c r="BP507" s="3"/>
      <c r="BQ507" s="3" t="s">
        <v>4284</v>
      </c>
      <c r="BR507" s="3" t="s">
        <v>5784</v>
      </c>
      <c r="BS507" s="3" t="s">
        <v>162</v>
      </c>
      <c r="BT507" s="3" t="s">
        <v>10959</v>
      </c>
      <c r="BU507" s="3" t="s">
        <v>10959</v>
      </c>
      <c r="BV507" s="3" t="s">
        <v>135</v>
      </c>
      <c r="BW507" s="3" t="s">
        <v>135</v>
      </c>
      <c r="BX507" s="3" t="s">
        <v>135</v>
      </c>
      <c r="BY507" s="3" t="s">
        <v>148</v>
      </c>
      <c r="BZ507" s="3" t="s">
        <v>2774</v>
      </c>
      <c r="CA507" s="3" t="s">
        <v>174</v>
      </c>
      <c r="CB507" s="3"/>
      <c r="CC507" s="3"/>
      <c r="CD507" s="3"/>
      <c r="CE507" s="3" t="s">
        <v>10967</v>
      </c>
      <c r="CF507" s="3" t="s">
        <v>10941</v>
      </c>
      <c r="CG507" s="3" t="s">
        <v>10941</v>
      </c>
      <c r="CH507" s="3"/>
      <c r="CI507" s="3"/>
      <c r="CJ507" s="3" t="s">
        <v>10929</v>
      </c>
      <c r="CK507" s="3"/>
      <c r="CL507" s="3"/>
      <c r="CM507" s="3"/>
      <c r="CN507" s="3"/>
      <c r="CO507" s="3" t="s">
        <v>265</v>
      </c>
      <c r="CP507" s="3"/>
      <c r="CQ507" s="3"/>
      <c r="CR507" s="3"/>
      <c r="CS507" s="3"/>
      <c r="CT507" s="3"/>
      <c r="CU507" s="3"/>
      <c r="CV507" s="3" t="s">
        <v>10942</v>
      </c>
      <c r="CW507" s="3" t="s">
        <v>10943</v>
      </c>
      <c r="CX507" s="3" t="s">
        <v>166</v>
      </c>
      <c r="CY507" s="3" t="s">
        <v>10954</v>
      </c>
      <c r="CZ507" s="3" t="s">
        <v>10957</v>
      </c>
      <c r="DA507" s="3" t="s">
        <v>10945</v>
      </c>
      <c r="DB507" s="3" t="s">
        <v>257</v>
      </c>
      <c r="DC507" s="3" t="s">
        <v>5675</v>
      </c>
      <c r="DD507" s="3" t="s">
        <v>139</v>
      </c>
      <c r="DE507" s="3" t="s">
        <v>374</v>
      </c>
      <c r="DF507" s="3" t="s">
        <v>10946</v>
      </c>
      <c r="DG507" s="3" t="s">
        <v>157</v>
      </c>
      <c r="DH507" s="3"/>
      <c r="DI507" s="3">
        <v>279</v>
      </c>
      <c r="DJ507" s="79">
        <v>279</v>
      </c>
      <c r="DL507" s="3" t="s">
        <v>207</v>
      </c>
      <c r="DM507" s="79" t="s">
        <v>136</v>
      </c>
      <c r="DT507" s="79">
        <v>45253</v>
      </c>
      <c r="DU507" s="79">
        <v>45363</v>
      </c>
    </row>
    <row r="508" spans="1:125" hidden="1" x14ac:dyDescent="0.2">
      <c r="A508" s="73">
        <v>45292</v>
      </c>
      <c r="B508" s="6" t="s">
        <v>15607</v>
      </c>
      <c r="C508" s="5">
        <v>115476</v>
      </c>
      <c r="D508" s="6" t="s">
        <v>6544</v>
      </c>
      <c r="E508" s="3" t="s">
        <v>164</v>
      </c>
      <c r="F508" s="7">
        <v>45315</v>
      </c>
      <c r="G508" s="3" t="s">
        <v>165</v>
      </c>
      <c r="H508" s="3" t="s">
        <v>166</v>
      </c>
      <c r="I508" s="4">
        <v>901</v>
      </c>
      <c r="J508" s="4">
        <v>571</v>
      </c>
      <c r="K508" s="71">
        <f t="shared" si="45"/>
        <v>4.1920410773499041E-2</v>
      </c>
      <c r="L508" s="3" t="s">
        <v>374</v>
      </c>
      <c r="M508" s="3" t="s">
        <v>129</v>
      </c>
      <c r="N508" s="3" t="s">
        <v>960</v>
      </c>
      <c r="O508" s="3" t="s">
        <v>1118</v>
      </c>
      <c r="P508" s="6" t="s">
        <v>7127</v>
      </c>
      <c r="Q508" s="3" t="s">
        <v>170</v>
      </c>
      <c r="R508" s="3" t="s">
        <v>10968</v>
      </c>
      <c r="S508" s="3" t="s">
        <v>6547</v>
      </c>
      <c r="T508" s="3" t="s">
        <v>135</v>
      </c>
      <c r="U508" s="3" t="s">
        <v>135</v>
      </c>
      <c r="V508" s="3"/>
      <c r="W508" s="3" t="s">
        <v>137</v>
      </c>
      <c r="X508" s="3" t="s">
        <v>173</v>
      </c>
      <c r="Y508" s="3">
        <v>45324</v>
      </c>
      <c r="Z508" s="3">
        <v>45331</v>
      </c>
      <c r="AA508" s="3" t="s">
        <v>139</v>
      </c>
      <c r="AB508" s="3" t="s">
        <v>140</v>
      </c>
      <c r="AC508" s="3" t="s">
        <v>10929</v>
      </c>
      <c r="AD508" s="3"/>
      <c r="AE508" s="3" t="s">
        <v>10969</v>
      </c>
      <c r="AF508" s="3"/>
      <c r="AG508" s="3" t="s">
        <v>235</v>
      </c>
      <c r="AH508" s="3"/>
      <c r="AI508" s="3"/>
      <c r="AJ508" s="3" t="s">
        <v>10970</v>
      </c>
      <c r="AK508" s="3" t="s">
        <v>142</v>
      </c>
      <c r="AL508" s="3"/>
      <c r="AM508" s="3" t="s">
        <v>10971</v>
      </c>
      <c r="AN508" s="3" t="s">
        <v>174</v>
      </c>
      <c r="AO508" s="3" t="s">
        <v>6552</v>
      </c>
      <c r="AP508" s="3" t="s">
        <v>6553</v>
      </c>
      <c r="AQ508" s="3" t="s">
        <v>1124</v>
      </c>
      <c r="AR508" s="3" t="s">
        <v>1014</v>
      </c>
      <c r="AS508" s="3" t="s">
        <v>231</v>
      </c>
      <c r="AT508" s="3" t="s">
        <v>1125</v>
      </c>
      <c r="AU508" s="3" t="s">
        <v>1126</v>
      </c>
      <c r="AV508" s="3" t="s">
        <v>145</v>
      </c>
      <c r="AW508" s="3" t="s">
        <v>146</v>
      </c>
      <c r="AX508" s="3" t="s">
        <v>972</v>
      </c>
      <c r="AY508" s="3" t="s">
        <v>148</v>
      </c>
      <c r="AZ508" s="3" t="s">
        <v>139</v>
      </c>
      <c r="BA508" s="3" t="s">
        <v>149</v>
      </c>
      <c r="BB508" s="3" t="s">
        <v>150</v>
      </c>
      <c r="BC508" s="3" t="s">
        <v>156</v>
      </c>
      <c r="BD508" s="3" t="s">
        <v>157</v>
      </c>
      <c r="BE508" s="3" t="s">
        <v>484</v>
      </c>
      <c r="BF508" s="3">
        <v>45324</v>
      </c>
      <c r="BG508" s="3" t="s">
        <v>5272</v>
      </c>
      <c r="BH508" s="3" t="s">
        <v>170</v>
      </c>
      <c r="BI508" s="3" t="s">
        <v>10972</v>
      </c>
      <c r="BJ508" s="3"/>
      <c r="BK508" s="3" t="s">
        <v>136</v>
      </c>
      <c r="BL508" s="3"/>
      <c r="BM508" s="3" t="s">
        <v>160</v>
      </c>
      <c r="BN508" s="3" t="s">
        <v>160</v>
      </c>
      <c r="BO508" s="3"/>
      <c r="BP508" s="3"/>
      <c r="BQ508" s="3" t="s">
        <v>6015</v>
      </c>
      <c r="BR508" s="3" t="s">
        <v>5784</v>
      </c>
      <c r="BS508" s="3" t="s">
        <v>241</v>
      </c>
      <c r="BT508" s="3" t="s">
        <v>10973</v>
      </c>
      <c r="BU508" s="3" t="s">
        <v>10973</v>
      </c>
      <c r="BV508" s="3" t="s">
        <v>135</v>
      </c>
      <c r="BW508" s="3" t="s">
        <v>135</v>
      </c>
      <c r="BX508" s="3" t="s">
        <v>135</v>
      </c>
      <c r="BY508" s="3" t="s">
        <v>148</v>
      </c>
      <c r="BZ508" s="3" t="s">
        <v>4858</v>
      </c>
      <c r="CA508" s="3" t="s">
        <v>174</v>
      </c>
      <c r="CB508" s="3"/>
      <c r="CC508" s="3"/>
      <c r="CD508" s="3"/>
      <c r="CE508" s="3" t="s">
        <v>6557</v>
      </c>
      <c r="CF508" s="3" t="s">
        <v>10941</v>
      </c>
      <c r="CG508" s="3" t="s">
        <v>10941</v>
      </c>
      <c r="CH508" s="3"/>
      <c r="CI508" s="3"/>
      <c r="CJ508" s="3" t="s">
        <v>10929</v>
      </c>
      <c r="CK508" s="3"/>
      <c r="CL508" s="3"/>
      <c r="CM508" s="3"/>
      <c r="CN508" s="3"/>
      <c r="CO508" s="3" t="s">
        <v>141</v>
      </c>
      <c r="CP508" s="3"/>
      <c r="CQ508" s="3"/>
      <c r="CR508" s="3"/>
      <c r="CS508" s="3"/>
      <c r="CT508" s="3"/>
      <c r="CU508" s="3"/>
      <c r="CV508" s="3" t="s">
        <v>10942</v>
      </c>
      <c r="CW508" s="3" t="s">
        <v>10974</v>
      </c>
      <c r="CX508" s="3" t="s">
        <v>166</v>
      </c>
      <c r="CY508" s="3" t="s">
        <v>10954</v>
      </c>
      <c r="CZ508" s="3" t="s">
        <v>10968</v>
      </c>
      <c r="DA508" s="3" t="s">
        <v>10945</v>
      </c>
      <c r="DB508" s="3" t="s">
        <v>165</v>
      </c>
      <c r="DC508" s="3" t="s">
        <v>235</v>
      </c>
      <c r="DD508" s="3" t="s">
        <v>139</v>
      </c>
      <c r="DE508" s="3" t="s">
        <v>374</v>
      </c>
      <c r="DF508" s="3" t="s">
        <v>10975</v>
      </c>
      <c r="DG508" s="3" t="s">
        <v>157</v>
      </c>
      <c r="DH508" s="3"/>
      <c r="DI508" s="3">
        <v>901</v>
      </c>
      <c r="DJ508" s="79">
        <v>901</v>
      </c>
      <c r="DL508" s="3" t="s">
        <v>142</v>
      </c>
      <c r="DM508" s="79" t="s">
        <v>136</v>
      </c>
      <c r="DT508" s="79">
        <v>45325</v>
      </c>
      <c r="DU508" s="79">
        <v>45363</v>
      </c>
    </row>
    <row r="509" spans="1:125" hidden="1" x14ac:dyDescent="0.2">
      <c r="A509" s="73">
        <v>45292</v>
      </c>
      <c r="B509" s="6" t="s">
        <v>15607</v>
      </c>
      <c r="C509" s="5">
        <v>116402</v>
      </c>
      <c r="D509" s="6" t="s">
        <v>6544</v>
      </c>
      <c r="E509" s="3" t="s">
        <v>164</v>
      </c>
      <c r="F509" s="7">
        <v>45315</v>
      </c>
      <c r="G509" s="3" t="s">
        <v>165</v>
      </c>
      <c r="H509" s="3" t="s">
        <v>166</v>
      </c>
      <c r="I509" s="4">
        <v>874</v>
      </c>
      <c r="J509" s="4">
        <v>990</v>
      </c>
      <c r="K509" s="71">
        <f t="shared" si="45"/>
        <v>4.0664194246435255E-2</v>
      </c>
      <c r="L509" s="3" t="s">
        <v>374</v>
      </c>
      <c r="M509" s="3" t="s">
        <v>129</v>
      </c>
      <c r="N509" s="3" t="s">
        <v>960</v>
      </c>
      <c r="O509" s="3" t="s">
        <v>1118</v>
      </c>
      <c r="P509" s="6" t="s">
        <v>7127</v>
      </c>
      <c r="Q509" s="3" t="s">
        <v>2863</v>
      </c>
      <c r="R509" s="3" t="s">
        <v>10976</v>
      </c>
      <c r="S509" s="3" t="s">
        <v>6547</v>
      </c>
      <c r="T509" s="3" t="s">
        <v>135</v>
      </c>
      <c r="U509" s="3" t="s">
        <v>135</v>
      </c>
      <c r="V509" s="3"/>
      <c r="W509" s="3" t="s">
        <v>137</v>
      </c>
      <c r="X509" s="3" t="s">
        <v>173</v>
      </c>
      <c r="Y509" s="3">
        <v>45330</v>
      </c>
      <c r="Z509" s="3">
        <v>45342</v>
      </c>
      <c r="AA509" s="3" t="s">
        <v>139</v>
      </c>
      <c r="AB509" s="3" t="s">
        <v>140</v>
      </c>
      <c r="AC509" s="3" t="s">
        <v>10929</v>
      </c>
      <c r="AD509" s="3"/>
      <c r="AE509" s="3" t="s">
        <v>10977</v>
      </c>
      <c r="AF509" s="3"/>
      <c r="AG509" s="3" t="s">
        <v>235</v>
      </c>
      <c r="AH509" s="3"/>
      <c r="AI509" s="3"/>
      <c r="AJ509" s="3" t="s">
        <v>10978</v>
      </c>
      <c r="AK509" s="3" t="s">
        <v>142</v>
      </c>
      <c r="AL509" s="3"/>
      <c r="AM509" s="3" t="s">
        <v>10979</v>
      </c>
      <c r="AN509" s="3" t="s">
        <v>174</v>
      </c>
      <c r="AO509" s="3" t="s">
        <v>7769</v>
      </c>
      <c r="AP509" s="3" t="s">
        <v>1123</v>
      </c>
      <c r="AQ509" s="3" t="s">
        <v>1124</v>
      </c>
      <c r="AR509" s="3" t="s">
        <v>1014</v>
      </c>
      <c r="AS509" s="3" t="s">
        <v>231</v>
      </c>
      <c r="AT509" s="3" t="s">
        <v>1125</v>
      </c>
      <c r="AU509" s="3" t="s">
        <v>1126</v>
      </c>
      <c r="AV509" s="3" t="s">
        <v>145</v>
      </c>
      <c r="AW509" s="3" t="s">
        <v>146</v>
      </c>
      <c r="AX509" s="3" t="s">
        <v>972</v>
      </c>
      <c r="AY509" s="3" t="s">
        <v>148</v>
      </c>
      <c r="AZ509" s="3" t="s">
        <v>139</v>
      </c>
      <c r="BA509" s="3" t="s">
        <v>149</v>
      </c>
      <c r="BB509" s="3" t="s">
        <v>150</v>
      </c>
      <c r="BC509" s="3" t="s">
        <v>156</v>
      </c>
      <c r="BD509" s="3" t="s">
        <v>157</v>
      </c>
      <c r="BE509" s="3" t="s">
        <v>237</v>
      </c>
      <c r="BF509" s="3">
        <v>45331</v>
      </c>
      <c r="BG509" s="3" t="s">
        <v>5272</v>
      </c>
      <c r="BH509" s="3" t="s">
        <v>2863</v>
      </c>
      <c r="BI509" s="3" t="s">
        <v>10980</v>
      </c>
      <c r="BJ509" s="3"/>
      <c r="BK509" s="3" t="s">
        <v>136</v>
      </c>
      <c r="BL509" s="3"/>
      <c r="BM509" s="3" t="s">
        <v>160</v>
      </c>
      <c r="BN509" s="3" t="s">
        <v>160</v>
      </c>
      <c r="BO509" s="3"/>
      <c r="BP509" s="3"/>
      <c r="BQ509" s="3" t="s">
        <v>5020</v>
      </c>
      <c r="BR509" s="3" t="s">
        <v>5684</v>
      </c>
      <c r="BS509" s="3" t="s">
        <v>314</v>
      </c>
      <c r="BT509" s="3" t="s">
        <v>10981</v>
      </c>
      <c r="BU509" s="3" t="s">
        <v>10981</v>
      </c>
      <c r="BV509" s="3" t="s">
        <v>135</v>
      </c>
      <c r="BW509" s="3" t="s">
        <v>135</v>
      </c>
      <c r="BX509" s="3" t="s">
        <v>135</v>
      </c>
      <c r="BY509" s="3" t="s">
        <v>148</v>
      </c>
      <c r="BZ509" s="3" t="s">
        <v>4858</v>
      </c>
      <c r="CA509" s="3" t="s">
        <v>174</v>
      </c>
      <c r="CB509" s="3"/>
      <c r="CC509" s="3"/>
      <c r="CD509" s="3"/>
      <c r="CE509" s="3" t="s">
        <v>6557</v>
      </c>
      <c r="CF509" s="3" t="s">
        <v>10941</v>
      </c>
      <c r="CG509" s="3" t="s">
        <v>10941</v>
      </c>
      <c r="CH509" s="3"/>
      <c r="CI509" s="3"/>
      <c r="CJ509" s="3" t="s">
        <v>10929</v>
      </c>
      <c r="CK509" s="3"/>
      <c r="CL509" s="3"/>
      <c r="CM509" s="3"/>
      <c r="CN509" s="3"/>
      <c r="CO509" s="3" t="s">
        <v>141</v>
      </c>
      <c r="CP509" s="3"/>
      <c r="CQ509" s="3"/>
      <c r="CR509" s="3"/>
      <c r="CS509" s="3"/>
      <c r="CT509" s="3"/>
      <c r="CU509" s="3"/>
      <c r="CV509" s="3" t="s">
        <v>10942</v>
      </c>
      <c r="CW509" s="3" t="s">
        <v>10974</v>
      </c>
      <c r="CX509" s="3" t="s">
        <v>166</v>
      </c>
      <c r="CY509" s="3" t="s">
        <v>10954</v>
      </c>
      <c r="CZ509" s="3" t="s">
        <v>10976</v>
      </c>
      <c r="DA509" s="3" t="s">
        <v>10945</v>
      </c>
      <c r="DB509" s="3" t="s">
        <v>165</v>
      </c>
      <c r="DC509" s="3" t="s">
        <v>235</v>
      </c>
      <c r="DD509" s="3" t="s">
        <v>139</v>
      </c>
      <c r="DE509" s="3" t="s">
        <v>374</v>
      </c>
      <c r="DF509" s="3" t="s">
        <v>10975</v>
      </c>
      <c r="DG509" s="3" t="s">
        <v>157</v>
      </c>
      <c r="DH509" s="3"/>
      <c r="DI509" s="3">
        <v>874</v>
      </c>
      <c r="DJ509" s="79">
        <v>874</v>
      </c>
      <c r="DL509" s="3" t="s">
        <v>142</v>
      </c>
      <c r="DM509" s="79" t="s">
        <v>136</v>
      </c>
      <c r="DT509" s="79">
        <v>45331</v>
      </c>
      <c r="DU509" s="79">
        <v>45363</v>
      </c>
    </row>
    <row r="510" spans="1:125" hidden="1" x14ac:dyDescent="0.2">
      <c r="A510" s="73">
        <v>45323</v>
      </c>
      <c r="B510" s="3" t="s">
        <v>24</v>
      </c>
      <c r="C510" s="5">
        <v>123084</v>
      </c>
      <c r="D510" s="6" t="s">
        <v>24</v>
      </c>
      <c r="E510" s="3" t="s">
        <v>364</v>
      </c>
      <c r="F510" s="7">
        <v>45349</v>
      </c>
      <c r="G510" s="3" t="s">
        <v>165</v>
      </c>
      <c r="H510" s="3" t="s">
        <v>166</v>
      </c>
      <c r="I510" s="4">
        <f t="shared" ref="I510" si="53">J510</f>
        <v>38</v>
      </c>
      <c r="J510" s="4">
        <v>38</v>
      </c>
      <c r="K510" s="71">
        <f t="shared" si="45"/>
        <v>1.7680084454971849E-3</v>
      </c>
      <c r="L510" s="3" t="s">
        <v>394</v>
      </c>
      <c r="M510" s="3" t="s">
        <v>129</v>
      </c>
      <c r="N510" s="3" t="s">
        <v>960</v>
      </c>
      <c r="O510" s="3" t="s">
        <v>318</v>
      </c>
      <c r="P510" s="6" t="s">
        <v>10982</v>
      </c>
      <c r="Q510" s="3" t="s">
        <v>170</v>
      </c>
      <c r="R510" s="3" t="s">
        <v>10983</v>
      </c>
      <c r="S510" s="3" t="s">
        <v>8302</v>
      </c>
      <c r="T510" s="3" t="s">
        <v>10984</v>
      </c>
      <c r="U510" s="3" t="s">
        <v>10985</v>
      </c>
      <c r="V510" s="3"/>
      <c r="W510" s="3" t="s">
        <v>137</v>
      </c>
      <c r="X510" s="3" t="s">
        <v>349</v>
      </c>
      <c r="Y510" s="3">
        <v>45359</v>
      </c>
      <c r="Z510" s="3">
        <v>45369</v>
      </c>
      <c r="AA510" s="3" t="s">
        <v>139</v>
      </c>
      <c r="AB510" s="3" t="s">
        <v>140</v>
      </c>
      <c r="AC510" s="3" t="s">
        <v>10929</v>
      </c>
      <c r="AD510" s="3"/>
      <c r="AE510" s="3" t="s">
        <v>5272</v>
      </c>
      <c r="AF510" s="3"/>
      <c r="AG510" s="3" t="s">
        <v>235</v>
      </c>
      <c r="AH510" s="3"/>
      <c r="AI510" s="3"/>
      <c r="AJ510" s="3" t="s">
        <v>10986</v>
      </c>
      <c r="AK510" s="3" t="s">
        <v>142</v>
      </c>
      <c r="AL510" s="3"/>
      <c r="AM510" s="3" t="s">
        <v>10987</v>
      </c>
      <c r="AN510" s="3" t="s">
        <v>174</v>
      </c>
      <c r="AO510" s="3" t="s">
        <v>324</v>
      </c>
      <c r="AP510" s="3" t="s">
        <v>325</v>
      </c>
      <c r="AQ510" s="3" t="s">
        <v>326</v>
      </c>
      <c r="AR510" s="3" t="s">
        <v>178</v>
      </c>
      <c r="AS510" s="3" t="s">
        <v>179</v>
      </c>
      <c r="AT510" s="3" t="s">
        <v>327</v>
      </c>
      <c r="AU510" s="3" t="s">
        <v>328</v>
      </c>
      <c r="AV510" s="3" t="s">
        <v>145</v>
      </c>
      <c r="AW510" s="3" t="s">
        <v>146</v>
      </c>
      <c r="AX510" s="3" t="s">
        <v>972</v>
      </c>
      <c r="AY510" s="3" t="s">
        <v>148</v>
      </c>
      <c r="AZ510" s="3" t="s">
        <v>139</v>
      </c>
      <c r="BA510" s="3" t="s">
        <v>149</v>
      </c>
      <c r="BB510" s="3" t="s">
        <v>150</v>
      </c>
      <c r="BC510" s="3" t="s">
        <v>156</v>
      </c>
      <c r="BD510" s="3" t="s">
        <v>157</v>
      </c>
      <c r="BE510" s="3" t="s">
        <v>303</v>
      </c>
      <c r="BF510" s="3">
        <v>45359</v>
      </c>
      <c r="BG510" s="3" t="s">
        <v>5272</v>
      </c>
      <c r="BH510" s="3"/>
      <c r="BI510" s="3"/>
      <c r="BJ510" s="3"/>
      <c r="BK510" s="3" t="s">
        <v>136</v>
      </c>
      <c r="BL510" s="3"/>
      <c r="BM510" s="3" t="s">
        <v>160</v>
      </c>
      <c r="BN510" s="3" t="s">
        <v>160</v>
      </c>
      <c r="BO510" s="3"/>
      <c r="BP510" s="3"/>
      <c r="BQ510" s="3" t="s">
        <v>10988</v>
      </c>
      <c r="BR510" s="3" t="s">
        <v>5352</v>
      </c>
      <c r="BS510" s="3" t="s">
        <v>162</v>
      </c>
      <c r="BT510" s="3" t="s">
        <v>10989</v>
      </c>
      <c r="BU510" s="3" t="s">
        <v>10989</v>
      </c>
      <c r="BV510" s="3" t="s">
        <v>1856</v>
      </c>
      <c r="BW510" s="3" t="s">
        <v>10990</v>
      </c>
      <c r="BX510" s="3" t="s">
        <v>135</v>
      </c>
      <c r="BY510" s="3" t="s">
        <v>148</v>
      </c>
      <c r="BZ510" s="3" t="s">
        <v>8223</v>
      </c>
      <c r="CA510" s="3" t="s">
        <v>174</v>
      </c>
      <c r="CB510" s="3"/>
      <c r="CC510" s="3"/>
      <c r="CD510" s="3" t="s">
        <v>362</v>
      </c>
      <c r="CE510" s="3" t="s">
        <v>10982</v>
      </c>
      <c r="CF510" s="3" t="s">
        <v>10941</v>
      </c>
      <c r="CG510" s="3" t="s">
        <v>10941</v>
      </c>
      <c r="CH510" s="3"/>
      <c r="CI510" s="3"/>
      <c r="CJ510" s="3" t="s">
        <v>10929</v>
      </c>
      <c r="CK510" s="3"/>
      <c r="CL510" s="3"/>
      <c r="CM510" s="3"/>
      <c r="CN510" s="3"/>
      <c r="CO510" s="3" t="s">
        <v>141</v>
      </c>
      <c r="CP510" s="3"/>
      <c r="CQ510" s="3"/>
      <c r="CR510" s="3"/>
      <c r="CS510" s="3"/>
      <c r="CT510" s="3"/>
      <c r="CU510" s="3"/>
      <c r="CV510" s="3" t="s">
        <v>10942</v>
      </c>
      <c r="CW510" s="3" t="s">
        <v>10943</v>
      </c>
      <c r="CX510" s="3" t="s">
        <v>166</v>
      </c>
      <c r="CY510" s="3" t="s">
        <v>10954</v>
      </c>
      <c r="CZ510" s="3" t="s">
        <v>10983</v>
      </c>
      <c r="DA510" s="3" t="s">
        <v>10945</v>
      </c>
      <c r="DB510" s="3" t="s">
        <v>165</v>
      </c>
      <c r="DC510" s="3" t="s">
        <v>235</v>
      </c>
      <c r="DD510" s="3" t="s">
        <v>139</v>
      </c>
      <c r="DE510" s="3" t="s">
        <v>394</v>
      </c>
      <c r="DF510" s="3" t="s">
        <v>10975</v>
      </c>
      <c r="DG510" s="3" t="s">
        <v>157</v>
      </c>
      <c r="DH510" s="3"/>
      <c r="DI510" s="3">
        <v>38</v>
      </c>
      <c r="DJ510" s="79">
        <v>38</v>
      </c>
      <c r="DL510" s="3" t="s">
        <v>142</v>
      </c>
      <c r="DM510" s="79" t="s">
        <v>136</v>
      </c>
      <c r="DT510" s="79">
        <v>45362</v>
      </c>
      <c r="DU510" s="79">
        <v>45373</v>
      </c>
    </row>
    <row r="511" spans="1:125" x14ac:dyDescent="0.2">
      <c r="A511" s="73">
        <v>45383</v>
      </c>
      <c r="B511" s="3" t="s">
        <v>19</v>
      </c>
      <c r="C511" s="5">
        <v>126128</v>
      </c>
      <c r="D511" s="6" t="s">
        <v>8</v>
      </c>
      <c r="E511" s="3" t="s">
        <v>5495</v>
      </c>
      <c r="F511" s="7">
        <v>45383</v>
      </c>
      <c r="G511" s="3" t="s">
        <v>165</v>
      </c>
      <c r="H511" s="3" t="s">
        <v>166</v>
      </c>
      <c r="I511" s="4">
        <v>156</v>
      </c>
      <c r="J511" s="4">
        <v>220</v>
      </c>
      <c r="K511" s="71">
        <f t="shared" si="45"/>
        <v>7.2581399341463378E-3</v>
      </c>
      <c r="L511" s="3" t="s">
        <v>953</v>
      </c>
      <c r="M511" s="3" t="s">
        <v>7145</v>
      </c>
      <c r="N511" s="3" t="s">
        <v>1056</v>
      </c>
      <c r="O511" s="3" t="s">
        <v>191</v>
      </c>
      <c r="P511" s="6" t="s">
        <v>2118</v>
      </c>
      <c r="Q511" s="3" t="s">
        <v>170</v>
      </c>
      <c r="R511" s="3" t="s">
        <v>10991</v>
      </c>
      <c r="S511" s="3" t="s">
        <v>10992</v>
      </c>
      <c r="T511" s="3" t="s">
        <v>135</v>
      </c>
      <c r="U511" s="3" t="s">
        <v>135</v>
      </c>
      <c r="V511" s="3"/>
      <c r="W511" s="3" t="s">
        <v>137</v>
      </c>
      <c r="X511" s="3" t="s">
        <v>173</v>
      </c>
      <c r="Y511" s="3">
        <v>45373</v>
      </c>
      <c r="Z511" s="3">
        <v>45414</v>
      </c>
      <c r="AA511" s="3" t="s">
        <v>139</v>
      </c>
      <c r="AB511" s="3" t="s">
        <v>323</v>
      </c>
      <c r="AC511" s="3" t="s">
        <v>10929</v>
      </c>
      <c r="AD511" s="3"/>
      <c r="AE511" s="3" t="s">
        <v>10993</v>
      </c>
      <c r="AF511" s="3"/>
      <c r="AG511" s="3" t="s">
        <v>235</v>
      </c>
      <c r="AH511" s="3"/>
      <c r="AI511" s="3"/>
      <c r="AJ511" s="3" t="s">
        <v>10994</v>
      </c>
      <c r="AK511" s="3" t="s">
        <v>207</v>
      </c>
      <c r="AL511" s="3" t="s">
        <v>10995</v>
      </c>
      <c r="AM511" s="3" t="s">
        <v>10996</v>
      </c>
      <c r="AN511" s="3" t="s">
        <v>174</v>
      </c>
      <c r="AO511" s="3" t="s">
        <v>195</v>
      </c>
      <c r="AP511" s="3" t="s">
        <v>196</v>
      </c>
      <c r="AQ511" s="3" t="s">
        <v>197</v>
      </c>
      <c r="AR511" s="3" t="s">
        <v>178</v>
      </c>
      <c r="AS511" s="3" t="s">
        <v>179</v>
      </c>
      <c r="AT511" s="3" t="s">
        <v>180</v>
      </c>
      <c r="AU511" s="3" t="s">
        <v>198</v>
      </c>
      <c r="AV511" s="3" t="s">
        <v>145</v>
      </c>
      <c r="AW511" s="3" t="s">
        <v>146</v>
      </c>
      <c r="AX511" s="3" t="s">
        <v>1060</v>
      </c>
      <c r="AY511" s="3" t="s">
        <v>148</v>
      </c>
      <c r="AZ511" s="3" t="s">
        <v>139</v>
      </c>
      <c r="BA511" s="3" t="s">
        <v>149</v>
      </c>
      <c r="BB511" s="3" t="s">
        <v>150</v>
      </c>
      <c r="BC511" s="3" t="s">
        <v>156</v>
      </c>
      <c r="BD511" s="3" t="s">
        <v>157</v>
      </c>
      <c r="BE511" s="3" t="s">
        <v>303</v>
      </c>
      <c r="BF511" s="3">
        <v>45373</v>
      </c>
      <c r="BG511" s="3" t="s">
        <v>5272</v>
      </c>
      <c r="BH511" s="3"/>
      <c r="BI511" s="3" t="s">
        <v>10997</v>
      </c>
      <c r="BJ511" s="3"/>
      <c r="BK511" s="3" t="s">
        <v>506</v>
      </c>
      <c r="BL511" s="3"/>
      <c r="BM511" s="3" t="s">
        <v>200</v>
      </c>
      <c r="BN511" s="3" t="s">
        <v>160</v>
      </c>
      <c r="BO511" s="3" t="s">
        <v>5495</v>
      </c>
      <c r="BP511" s="3"/>
      <c r="BQ511" s="3" t="s">
        <v>10998</v>
      </c>
      <c r="BR511" s="3" t="s">
        <v>5352</v>
      </c>
      <c r="BS511" s="3" t="s">
        <v>162</v>
      </c>
      <c r="BT511" s="3" t="s">
        <v>10999</v>
      </c>
      <c r="BU511" s="3" t="s">
        <v>10999</v>
      </c>
      <c r="BV511" s="3" t="s">
        <v>135</v>
      </c>
      <c r="BW511" s="3" t="s">
        <v>135</v>
      </c>
      <c r="BX511" s="3" t="s">
        <v>135</v>
      </c>
      <c r="BY511" s="3" t="s">
        <v>148</v>
      </c>
      <c r="BZ511" s="3" t="s">
        <v>9548</v>
      </c>
      <c r="CA511" s="3" t="s">
        <v>174</v>
      </c>
      <c r="CB511" s="3"/>
      <c r="CC511" s="3"/>
      <c r="CD511" s="3"/>
      <c r="CE511" s="3" t="s">
        <v>11000</v>
      </c>
      <c r="CF511" s="3" t="s">
        <v>10941</v>
      </c>
      <c r="CG511" s="3" t="s">
        <v>10941</v>
      </c>
      <c r="CH511" s="3"/>
      <c r="CI511" s="3"/>
      <c r="CJ511" s="3" t="s">
        <v>10929</v>
      </c>
      <c r="CK511" s="3"/>
      <c r="CL511" s="3"/>
      <c r="CM511" s="3"/>
      <c r="CN511" s="3"/>
      <c r="CO511" s="3" t="s">
        <v>141</v>
      </c>
      <c r="CP511" s="3"/>
      <c r="CQ511" s="3"/>
      <c r="CR511" s="3"/>
      <c r="CS511" s="3"/>
      <c r="CT511" s="3"/>
      <c r="CU511" s="3"/>
      <c r="CV511" s="3" t="s">
        <v>10942</v>
      </c>
      <c r="CW511" s="3" t="s">
        <v>11001</v>
      </c>
      <c r="CX511" s="3" t="s">
        <v>166</v>
      </c>
      <c r="CY511" s="3" t="s">
        <v>10954</v>
      </c>
      <c r="CZ511" s="3" t="s">
        <v>10991</v>
      </c>
      <c r="DA511" s="3" t="s">
        <v>10945</v>
      </c>
      <c r="DB511" s="3" t="s">
        <v>165</v>
      </c>
      <c r="DC511" s="3" t="s">
        <v>235</v>
      </c>
      <c r="DD511" s="3" t="s">
        <v>139</v>
      </c>
      <c r="DE511" s="3" t="s">
        <v>953</v>
      </c>
      <c r="DF511" s="3" t="s">
        <v>10975</v>
      </c>
      <c r="DG511" s="3" t="s">
        <v>157</v>
      </c>
      <c r="DH511" s="3"/>
      <c r="DI511" s="3">
        <v>156</v>
      </c>
      <c r="DJ511" s="79">
        <v>156</v>
      </c>
      <c r="DL511" s="3" t="s">
        <v>207</v>
      </c>
      <c r="DM511" s="79" t="s">
        <v>506</v>
      </c>
      <c r="DT511" s="79">
        <v>45374</v>
      </c>
      <c r="DU511" s="79">
        <v>45418</v>
      </c>
    </row>
    <row r="512" spans="1:125" hidden="1" x14ac:dyDescent="0.2">
      <c r="A512" s="73">
        <v>45413</v>
      </c>
      <c r="B512" s="3" t="s">
        <v>7652</v>
      </c>
      <c r="C512" s="5">
        <v>129328</v>
      </c>
      <c r="D512" s="6" t="s">
        <v>10312</v>
      </c>
      <c r="E512" s="3" t="s">
        <v>373</v>
      </c>
      <c r="F512" s="7">
        <v>45439</v>
      </c>
      <c r="G512" s="3" t="s">
        <v>257</v>
      </c>
      <c r="H512" s="3" t="s">
        <v>166</v>
      </c>
      <c r="I512" s="4">
        <v>256</v>
      </c>
      <c r="J512" s="4">
        <v>190</v>
      </c>
      <c r="K512" s="71">
        <f t="shared" si="45"/>
        <v>1.1910793738086298E-2</v>
      </c>
      <c r="L512" s="3" t="s">
        <v>374</v>
      </c>
      <c r="M512" s="3" t="s">
        <v>129</v>
      </c>
      <c r="N512" s="3" t="s">
        <v>980</v>
      </c>
      <c r="O512" s="3" t="s">
        <v>2695</v>
      </c>
      <c r="P512" s="6" t="s">
        <v>10355</v>
      </c>
      <c r="Q512" s="3" t="s">
        <v>170</v>
      </c>
      <c r="R512" s="3" t="s">
        <v>11002</v>
      </c>
      <c r="S512" s="3" t="s">
        <v>7694</v>
      </c>
      <c r="T512" s="3" t="s">
        <v>135</v>
      </c>
      <c r="U512" s="3" t="s">
        <v>135</v>
      </c>
      <c r="V512" s="3"/>
      <c r="W512" s="3" t="s">
        <v>137</v>
      </c>
      <c r="X512" s="3" t="s">
        <v>4976</v>
      </c>
      <c r="Y512" s="3">
        <v>45436</v>
      </c>
      <c r="Z512" s="3">
        <v>45467</v>
      </c>
      <c r="AA512" s="3" t="s">
        <v>139</v>
      </c>
      <c r="AB512" s="3" t="s">
        <v>140</v>
      </c>
      <c r="AC512" s="3" t="s">
        <v>10929</v>
      </c>
      <c r="AD512" s="3"/>
      <c r="AE512" s="3" t="s">
        <v>11003</v>
      </c>
      <c r="AF512" s="3" t="s">
        <v>10225</v>
      </c>
      <c r="AG512" s="3" t="s">
        <v>5675</v>
      </c>
      <c r="AH512" s="3"/>
      <c r="AI512" s="3"/>
      <c r="AJ512" s="3" t="s">
        <v>11004</v>
      </c>
      <c r="AK512" s="3" t="s">
        <v>142</v>
      </c>
      <c r="AL512" s="3"/>
      <c r="AM512" s="3" t="s">
        <v>11005</v>
      </c>
      <c r="AN512" s="3" t="s">
        <v>174</v>
      </c>
      <c r="AO512" s="3" t="s">
        <v>2699</v>
      </c>
      <c r="AP512" s="3" t="s">
        <v>2700</v>
      </c>
      <c r="AQ512" s="3" t="s">
        <v>2701</v>
      </c>
      <c r="AR512" s="3" t="s">
        <v>353</v>
      </c>
      <c r="AS512" s="3" t="s">
        <v>231</v>
      </c>
      <c r="AT512" s="3" t="s">
        <v>2702</v>
      </c>
      <c r="AU512" s="3" t="s">
        <v>2703</v>
      </c>
      <c r="AV512" s="3" t="s">
        <v>990</v>
      </c>
      <c r="AW512" s="3" t="s">
        <v>273</v>
      </c>
      <c r="AX512" s="3" t="s">
        <v>991</v>
      </c>
      <c r="AY512" s="3" t="s">
        <v>148</v>
      </c>
      <c r="AZ512" s="3" t="s">
        <v>139</v>
      </c>
      <c r="BA512" s="3" t="s">
        <v>154</v>
      </c>
      <c r="BB512" s="3" t="s">
        <v>992</v>
      </c>
      <c r="BC512" s="3" t="s">
        <v>156</v>
      </c>
      <c r="BD512" s="3" t="s">
        <v>157</v>
      </c>
      <c r="BE512" s="3" t="s">
        <v>303</v>
      </c>
      <c r="BF512" s="3">
        <v>45436</v>
      </c>
      <c r="BG512" s="3" t="s">
        <v>5272</v>
      </c>
      <c r="BH512" s="3" t="s">
        <v>170</v>
      </c>
      <c r="BI512" s="3" t="s">
        <v>11006</v>
      </c>
      <c r="BJ512" s="3"/>
      <c r="BK512" s="3" t="s">
        <v>136</v>
      </c>
      <c r="BL512" s="3"/>
      <c r="BM512" s="3" t="s">
        <v>200</v>
      </c>
      <c r="BN512" s="3" t="s">
        <v>200</v>
      </c>
      <c r="BO512" s="3" t="s">
        <v>373</v>
      </c>
      <c r="BP512" s="3"/>
      <c r="BQ512" s="3" t="s">
        <v>184</v>
      </c>
      <c r="BR512" s="3" t="s">
        <v>5352</v>
      </c>
      <c r="BS512" s="3" t="s">
        <v>162</v>
      </c>
      <c r="BT512" s="3" t="s">
        <v>11007</v>
      </c>
      <c r="BU512" s="3" t="s">
        <v>11007</v>
      </c>
      <c r="BV512" s="3" t="s">
        <v>135</v>
      </c>
      <c r="BW512" s="3" t="s">
        <v>135</v>
      </c>
      <c r="BX512" s="3" t="s">
        <v>135</v>
      </c>
      <c r="BY512" s="3" t="s">
        <v>148</v>
      </c>
      <c r="BZ512" s="3" t="s">
        <v>1327</v>
      </c>
      <c r="CA512" s="3" t="s">
        <v>174</v>
      </c>
      <c r="CB512" s="3"/>
      <c r="CC512" s="3"/>
      <c r="CD512" s="3"/>
      <c r="CE512" s="3"/>
      <c r="CF512" s="3" t="s">
        <v>10941</v>
      </c>
      <c r="CG512" s="3" t="s">
        <v>10941</v>
      </c>
      <c r="CH512" s="3"/>
      <c r="CI512" s="3"/>
      <c r="CJ512" s="3" t="s">
        <v>10929</v>
      </c>
      <c r="CK512" s="3"/>
      <c r="CL512" s="3"/>
      <c r="CM512" s="3"/>
      <c r="CN512" s="3"/>
      <c r="CO512" s="3" t="s">
        <v>265</v>
      </c>
      <c r="CP512" s="3"/>
      <c r="CQ512" s="3"/>
      <c r="CR512" s="3"/>
      <c r="CS512" s="3"/>
      <c r="CT512" s="3"/>
      <c r="CU512" s="3"/>
      <c r="CV512" s="3" t="s">
        <v>10942</v>
      </c>
      <c r="CW512" s="3" t="s">
        <v>11008</v>
      </c>
      <c r="CX512" s="3" t="s">
        <v>166</v>
      </c>
      <c r="CY512" s="3" t="s">
        <v>10954</v>
      </c>
      <c r="CZ512" s="3" t="s">
        <v>11002</v>
      </c>
      <c r="DA512" s="3" t="s">
        <v>10945</v>
      </c>
      <c r="DB512" s="3" t="s">
        <v>257</v>
      </c>
      <c r="DC512" s="3" t="s">
        <v>5675</v>
      </c>
      <c r="DD512" s="3" t="s">
        <v>139</v>
      </c>
      <c r="DE512" s="3" t="s">
        <v>374</v>
      </c>
      <c r="DF512" s="3" t="s">
        <v>10946</v>
      </c>
      <c r="DG512" s="3" t="s">
        <v>157</v>
      </c>
      <c r="DH512" s="3"/>
      <c r="DI512" s="3">
        <v>256</v>
      </c>
      <c r="DJ512" s="79">
        <v>256</v>
      </c>
      <c r="DL512" s="3" t="s">
        <v>142</v>
      </c>
      <c r="DM512" s="79" t="s">
        <v>136</v>
      </c>
      <c r="DT512" s="79">
        <v>45393</v>
      </c>
      <c r="DU512" s="79">
        <v>45471</v>
      </c>
    </row>
    <row r="513" spans="1:125" hidden="1" x14ac:dyDescent="0.2">
      <c r="A513" s="73">
        <v>45352</v>
      </c>
      <c r="B513" s="3" t="s">
        <v>15606</v>
      </c>
      <c r="C513" s="5">
        <v>131629</v>
      </c>
      <c r="D513" s="6" t="s">
        <v>10335</v>
      </c>
      <c r="E513" s="3" t="s">
        <v>2037</v>
      </c>
      <c r="F513" s="7">
        <v>45371</v>
      </c>
      <c r="G513" s="3" t="s">
        <v>165</v>
      </c>
      <c r="H513" s="3" t="s">
        <v>166</v>
      </c>
      <c r="I513" s="4">
        <v>412</v>
      </c>
      <c r="J513" s="4">
        <v>412</v>
      </c>
      <c r="K513" s="71">
        <f t="shared" si="45"/>
        <v>1.9168933672232637E-2</v>
      </c>
      <c r="L513" s="3" t="s">
        <v>316</v>
      </c>
      <c r="M513" s="3" t="s">
        <v>7145</v>
      </c>
      <c r="N513" s="3" t="s">
        <v>960</v>
      </c>
      <c r="O513" s="3" t="s">
        <v>11009</v>
      </c>
      <c r="P513" s="6" t="s">
        <v>11010</v>
      </c>
      <c r="Q513" s="3" t="s">
        <v>170</v>
      </c>
      <c r="R513" s="3" t="s">
        <v>11011</v>
      </c>
      <c r="S513" s="3" t="s">
        <v>11012</v>
      </c>
      <c r="T513" s="3" t="s">
        <v>135</v>
      </c>
      <c r="U513" s="3" t="s">
        <v>135</v>
      </c>
      <c r="V513" s="3"/>
      <c r="W513" s="3" t="s">
        <v>137</v>
      </c>
      <c r="X513" s="3" t="s">
        <v>2483</v>
      </c>
      <c r="Y513" s="3">
        <v>45404</v>
      </c>
      <c r="Z513" s="3">
        <v>45404</v>
      </c>
      <c r="AA513" s="3" t="s">
        <v>139</v>
      </c>
      <c r="AB513" s="3" t="s">
        <v>323</v>
      </c>
      <c r="AC513" s="3" t="s">
        <v>10929</v>
      </c>
      <c r="AD513" s="3"/>
      <c r="AE513" s="3" t="s">
        <v>11013</v>
      </c>
      <c r="AF513" s="3"/>
      <c r="AG513" s="3" t="s">
        <v>235</v>
      </c>
      <c r="AH513" s="3"/>
      <c r="AI513" s="3"/>
      <c r="AJ513" s="3" t="s">
        <v>11014</v>
      </c>
      <c r="AK513" s="3" t="s">
        <v>207</v>
      </c>
      <c r="AL513" s="3"/>
      <c r="AM513" s="3" t="s">
        <v>11014</v>
      </c>
      <c r="AN513" s="3" t="s">
        <v>174</v>
      </c>
      <c r="AO513" s="3" t="s">
        <v>11015</v>
      </c>
      <c r="AP513" s="3" t="s">
        <v>11016</v>
      </c>
      <c r="AQ513" s="3" t="s">
        <v>11017</v>
      </c>
      <c r="AR513" s="3" t="s">
        <v>353</v>
      </c>
      <c r="AS513" s="3" t="s">
        <v>231</v>
      </c>
      <c r="AT513" s="3" t="s">
        <v>354</v>
      </c>
      <c r="AU513" s="3" t="s">
        <v>11018</v>
      </c>
      <c r="AV513" s="3" t="s">
        <v>145</v>
      </c>
      <c r="AW513" s="3" t="s">
        <v>146</v>
      </c>
      <c r="AX513" s="3" t="s">
        <v>972</v>
      </c>
      <c r="AY513" s="3" t="s">
        <v>148</v>
      </c>
      <c r="AZ513" s="3" t="s">
        <v>139</v>
      </c>
      <c r="BA513" s="3" t="s">
        <v>149</v>
      </c>
      <c r="BB513" s="3" t="s">
        <v>150</v>
      </c>
      <c r="BC513" s="3" t="s">
        <v>156</v>
      </c>
      <c r="BD513" s="3" t="s">
        <v>157</v>
      </c>
      <c r="BE513" s="3" t="s">
        <v>303</v>
      </c>
      <c r="BF513" s="3">
        <v>45404</v>
      </c>
      <c r="BG513" s="3" t="s">
        <v>5272</v>
      </c>
      <c r="BH513" s="3" t="s">
        <v>170</v>
      </c>
      <c r="BI513" s="3"/>
      <c r="BJ513" s="3"/>
      <c r="BK513" s="3" t="s">
        <v>136</v>
      </c>
      <c r="BL513" s="3"/>
      <c r="BM513" s="3" t="s">
        <v>160</v>
      </c>
      <c r="BN513" s="3" t="s">
        <v>160</v>
      </c>
      <c r="BO513" s="3"/>
      <c r="BP513" s="3"/>
      <c r="BQ513" s="3" t="s">
        <v>1150</v>
      </c>
      <c r="BR513" s="3" t="s">
        <v>5352</v>
      </c>
      <c r="BS513" s="3" t="s">
        <v>1608</v>
      </c>
      <c r="BT513" s="3" t="s">
        <v>11019</v>
      </c>
      <c r="BU513" s="3" t="s">
        <v>11019</v>
      </c>
      <c r="BV513" s="3" t="s">
        <v>135</v>
      </c>
      <c r="BW513" s="3" t="s">
        <v>135</v>
      </c>
      <c r="BX513" s="3" t="s">
        <v>135</v>
      </c>
      <c r="BY513" s="3" t="s">
        <v>148</v>
      </c>
      <c r="BZ513" s="3" t="s">
        <v>5085</v>
      </c>
      <c r="CA513" s="3" t="s">
        <v>174</v>
      </c>
      <c r="CB513" s="3"/>
      <c r="CC513" s="3"/>
      <c r="CD513" s="3"/>
      <c r="CE513" s="3" t="s">
        <v>11020</v>
      </c>
      <c r="CF513" s="3" t="s">
        <v>10941</v>
      </c>
      <c r="CG513" s="3" t="s">
        <v>10941</v>
      </c>
      <c r="CH513" s="3"/>
      <c r="CI513" s="3"/>
      <c r="CJ513" s="3" t="s">
        <v>10929</v>
      </c>
      <c r="CK513" s="3"/>
      <c r="CL513" s="3"/>
      <c r="CM513" s="3"/>
      <c r="CN513" s="3"/>
      <c r="CO513" s="3" t="s">
        <v>141</v>
      </c>
      <c r="CP513" s="3"/>
      <c r="CQ513" s="3"/>
      <c r="CR513" s="3"/>
      <c r="CS513" s="3"/>
      <c r="CT513" s="3"/>
      <c r="CU513" s="3"/>
      <c r="CV513" s="3" t="s">
        <v>10942</v>
      </c>
      <c r="CW513" s="3" t="s">
        <v>11021</v>
      </c>
      <c r="CX513" s="3" t="s">
        <v>166</v>
      </c>
      <c r="CY513" s="3" t="s">
        <v>10954</v>
      </c>
      <c r="CZ513" s="3" t="s">
        <v>11011</v>
      </c>
      <c r="DA513" s="3" t="s">
        <v>10945</v>
      </c>
      <c r="DB513" s="3" t="s">
        <v>165</v>
      </c>
      <c r="DC513" s="3" t="s">
        <v>235</v>
      </c>
      <c r="DD513" s="3" t="s">
        <v>139</v>
      </c>
      <c r="DE513" s="3" t="s">
        <v>316</v>
      </c>
      <c r="DF513" s="3" t="s">
        <v>10975</v>
      </c>
      <c r="DG513" s="3" t="s">
        <v>157</v>
      </c>
      <c r="DH513" s="3"/>
      <c r="DI513" s="3">
        <v>412</v>
      </c>
      <c r="DJ513" s="79">
        <v>412</v>
      </c>
      <c r="DL513" s="3" t="s">
        <v>207</v>
      </c>
      <c r="DM513" s="79" t="s">
        <v>136</v>
      </c>
      <c r="DT513" s="79">
        <v>45405</v>
      </c>
      <c r="DU513" s="79">
        <v>45408</v>
      </c>
    </row>
    <row r="514" spans="1:125" x14ac:dyDescent="0.2">
      <c r="A514" s="73">
        <v>45413</v>
      </c>
      <c r="B514" s="3" t="s">
        <v>19</v>
      </c>
      <c r="C514" s="5">
        <v>132518</v>
      </c>
      <c r="D514" s="6" t="s">
        <v>8</v>
      </c>
      <c r="E514" s="3" t="s">
        <v>364</v>
      </c>
      <c r="F514" s="7">
        <v>45414</v>
      </c>
      <c r="G514" s="3" t="s">
        <v>126</v>
      </c>
      <c r="H514" s="3" t="s">
        <v>166</v>
      </c>
      <c r="I514" s="4">
        <f>J514</f>
        <v>3707</v>
      </c>
      <c r="J514" s="4">
        <v>3707</v>
      </c>
      <c r="K514" s="71">
        <f t="shared" si="45"/>
        <v>0.17247387651205431</v>
      </c>
      <c r="L514" s="3" t="s">
        <v>953</v>
      </c>
      <c r="M514" s="3" t="s">
        <v>7246</v>
      </c>
      <c r="N514" s="3" t="s">
        <v>219</v>
      </c>
      <c r="O514" s="3" t="s">
        <v>8107</v>
      </c>
      <c r="P514" s="6" t="s">
        <v>9113</v>
      </c>
      <c r="Q514" s="3" t="s">
        <v>2863</v>
      </c>
      <c r="R514" s="3" t="s">
        <v>11022</v>
      </c>
      <c r="S514" s="3" t="s">
        <v>11023</v>
      </c>
      <c r="T514" s="3" t="s">
        <v>135</v>
      </c>
      <c r="U514" s="3" t="s">
        <v>135</v>
      </c>
      <c r="V514" s="3"/>
      <c r="W514" s="3" t="s">
        <v>137</v>
      </c>
      <c r="X514" s="3" t="s">
        <v>225</v>
      </c>
      <c r="Y514" s="3">
        <v>45411</v>
      </c>
      <c r="Z514" s="3">
        <v>45419</v>
      </c>
      <c r="AA514" s="3" t="s">
        <v>139</v>
      </c>
      <c r="AB514" s="3" t="s">
        <v>226</v>
      </c>
      <c r="AC514" s="3" t="s">
        <v>10929</v>
      </c>
      <c r="AD514" s="3"/>
      <c r="AE514" s="3" t="s">
        <v>5272</v>
      </c>
      <c r="AF514" s="3"/>
      <c r="AG514" s="3" t="s">
        <v>5974</v>
      </c>
      <c r="AH514" s="3"/>
      <c r="AI514" s="3"/>
      <c r="AJ514" s="3"/>
      <c r="AK514" s="3" t="s">
        <v>207</v>
      </c>
      <c r="AL514" s="3" t="s">
        <v>9118</v>
      </c>
      <c r="AM514" s="3" t="s">
        <v>11024</v>
      </c>
      <c r="AN514" s="3"/>
      <c r="AO514" s="3" t="s">
        <v>227</v>
      </c>
      <c r="AP514" s="3" t="s">
        <v>228</v>
      </c>
      <c r="AQ514" s="3" t="s">
        <v>8114</v>
      </c>
      <c r="AR514" s="3" t="s">
        <v>230</v>
      </c>
      <c r="AS514" s="3" t="s">
        <v>231</v>
      </c>
      <c r="AT514" s="3" t="s">
        <v>232</v>
      </c>
      <c r="AU514" s="3" t="s">
        <v>233</v>
      </c>
      <c r="AV514" s="3" t="s">
        <v>234</v>
      </c>
      <c r="AW514" s="3" t="s">
        <v>165</v>
      </c>
      <c r="AX514" s="3" t="s">
        <v>235</v>
      </c>
      <c r="AY514" s="3" t="s">
        <v>148</v>
      </c>
      <c r="AZ514" s="3" t="s">
        <v>139</v>
      </c>
      <c r="BA514" s="3" t="s">
        <v>875</v>
      </c>
      <c r="BB514" s="3" t="s">
        <v>150</v>
      </c>
      <c r="BC514" s="3" t="s">
        <v>156</v>
      </c>
      <c r="BD514" s="3" t="s">
        <v>157</v>
      </c>
      <c r="BE514" s="3" t="s">
        <v>8956</v>
      </c>
      <c r="BF514" s="3">
        <v>45419</v>
      </c>
      <c r="BG514" s="3" t="s">
        <v>5272</v>
      </c>
      <c r="BH514" s="3"/>
      <c r="BI514" s="3"/>
      <c r="BJ514" s="3"/>
      <c r="BK514" s="3" t="s">
        <v>506</v>
      </c>
      <c r="BL514" s="3"/>
      <c r="BM514" s="3" t="s">
        <v>160</v>
      </c>
      <c r="BN514" s="3"/>
      <c r="BO514" s="3" t="s">
        <v>364</v>
      </c>
      <c r="BP514" s="3"/>
      <c r="BQ514" s="3" t="s">
        <v>11025</v>
      </c>
      <c r="BR514" s="3"/>
      <c r="BS514" s="3" t="s">
        <v>11026</v>
      </c>
      <c r="BT514" s="3" t="s">
        <v>11027</v>
      </c>
      <c r="BU514" s="3" t="s">
        <v>11027</v>
      </c>
      <c r="BV514" s="3" t="s">
        <v>135</v>
      </c>
      <c r="BW514" s="3" t="s">
        <v>135</v>
      </c>
      <c r="BX514" s="3" t="s">
        <v>135</v>
      </c>
      <c r="BY514" s="3" t="s">
        <v>148</v>
      </c>
      <c r="BZ514" s="3" t="s">
        <v>9127</v>
      </c>
      <c r="CA514" s="3" t="s">
        <v>174</v>
      </c>
      <c r="CB514" s="3"/>
      <c r="CC514" s="3"/>
      <c r="CD514" s="3"/>
      <c r="CE514" s="3"/>
      <c r="CF514" s="3" t="s">
        <v>10941</v>
      </c>
      <c r="CG514" s="3"/>
      <c r="CH514" s="3"/>
      <c r="CI514" s="3"/>
      <c r="CJ514" s="3" t="s">
        <v>10929</v>
      </c>
      <c r="CK514" s="3"/>
      <c r="CL514" s="3"/>
      <c r="CM514" s="3"/>
      <c r="CN514" s="3"/>
      <c r="CO514" s="3" t="s">
        <v>141</v>
      </c>
      <c r="CP514" s="3"/>
      <c r="CQ514" s="3"/>
      <c r="CR514" s="3"/>
      <c r="CS514" s="3"/>
      <c r="CT514" s="3"/>
      <c r="CU514" s="3"/>
      <c r="CV514" s="3" t="s">
        <v>10942</v>
      </c>
      <c r="CW514" s="3" t="s">
        <v>11008</v>
      </c>
      <c r="CX514" s="3" t="s">
        <v>166</v>
      </c>
      <c r="CY514" s="3" t="s">
        <v>10944</v>
      </c>
      <c r="CZ514" s="3" t="s">
        <v>11022</v>
      </c>
      <c r="DA514" s="3" t="s">
        <v>10945</v>
      </c>
      <c r="DB514" s="3" t="s">
        <v>126</v>
      </c>
      <c r="DC514" s="3" t="s">
        <v>5974</v>
      </c>
      <c r="DD514" s="3" t="s">
        <v>139</v>
      </c>
      <c r="DE514" s="3" t="s">
        <v>953</v>
      </c>
      <c r="DF514" s="3" t="s">
        <v>10975</v>
      </c>
      <c r="DG514" s="3" t="s">
        <v>157</v>
      </c>
      <c r="DH514" s="3"/>
      <c r="DI514" s="3">
        <v>3707</v>
      </c>
      <c r="DJ514" s="79">
        <v>3707</v>
      </c>
      <c r="DL514" s="3" t="s">
        <v>207</v>
      </c>
      <c r="DM514" s="79" t="s">
        <v>506</v>
      </c>
      <c r="DT514" s="79">
        <v>45409</v>
      </c>
      <c r="DU514" s="79">
        <v>45424</v>
      </c>
    </row>
    <row r="515" spans="1:125" hidden="1" x14ac:dyDescent="0.2">
      <c r="A515" s="73">
        <v>45413</v>
      </c>
      <c r="B515" s="3" t="s">
        <v>15606</v>
      </c>
      <c r="C515" s="5">
        <v>134863</v>
      </c>
      <c r="D515" s="6" t="s">
        <v>10335</v>
      </c>
      <c r="E515" s="3" t="s">
        <v>279</v>
      </c>
      <c r="F515" s="7">
        <v>45422</v>
      </c>
      <c r="G515" s="3" t="s">
        <v>165</v>
      </c>
      <c r="H515" s="3" t="s">
        <v>166</v>
      </c>
      <c r="I515" s="4">
        <v>857</v>
      </c>
      <c r="J515" s="4">
        <v>857</v>
      </c>
      <c r="K515" s="71">
        <f t="shared" si="45"/>
        <v>3.9873243099765455E-2</v>
      </c>
      <c r="L515" s="3" t="s">
        <v>316</v>
      </c>
      <c r="M515" s="3" t="s">
        <v>7145</v>
      </c>
      <c r="N515" s="3" t="s">
        <v>1070</v>
      </c>
      <c r="O515" s="3" t="s">
        <v>11028</v>
      </c>
      <c r="P515" s="6" t="s">
        <v>11029</v>
      </c>
      <c r="Q515" s="3" t="s">
        <v>170</v>
      </c>
      <c r="R515" s="3"/>
      <c r="S515" s="3" t="s">
        <v>11030</v>
      </c>
      <c r="T515" s="3" t="s">
        <v>135</v>
      </c>
      <c r="U515" s="3" t="s">
        <v>135</v>
      </c>
      <c r="V515" s="3"/>
      <c r="W515" s="3" t="s">
        <v>137</v>
      </c>
      <c r="X515" s="3" t="s">
        <v>322</v>
      </c>
      <c r="Y515" s="3">
        <v>45422</v>
      </c>
      <c r="Z515" s="3">
        <v>45422</v>
      </c>
      <c r="AA515" s="3" t="s">
        <v>139</v>
      </c>
      <c r="AB515" s="3" t="s">
        <v>323</v>
      </c>
      <c r="AC515" s="3" t="s">
        <v>10929</v>
      </c>
      <c r="AD515" s="3"/>
      <c r="AE515" s="3" t="s">
        <v>11031</v>
      </c>
      <c r="AF515" s="3"/>
      <c r="AG515" s="3" t="s">
        <v>235</v>
      </c>
      <c r="AH515" s="3"/>
      <c r="AI515" s="3"/>
      <c r="AJ515" s="3" t="s">
        <v>11032</v>
      </c>
      <c r="AK515" s="3" t="s">
        <v>207</v>
      </c>
      <c r="AL515" s="3"/>
      <c r="AM515" s="3" t="s">
        <v>11032</v>
      </c>
      <c r="AN515" s="3" t="s">
        <v>144</v>
      </c>
      <c r="AO515" s="3" t="s">
        <v>11033</v>
      </c>
      <c r="AP515" s="3" t="s">
        <v>11034</v>
      </c>
      <c r="AQ515" s="3" t="s">
        <v>309</v>
      </c>
      <c r="AR515" s="3" t="s">
        <v>148</v>
      </c>
      <c r="AS515" s="3" t="s">
        <v>139</v>
      </c>
      <c r="AT515" s="3" t="s">
        <v>1672</v>
      </c>
      <c r="AU515" s="3" t="s">
        <v>11035</v>
      </c>
      <c r="AV515" s="3" t="s">
        <v>1079</v>
      </c>
      <c r="AW515" s="3" t="s">
        <v>1080</v>
      </c>
      <c r="AX515" s="3" t="s">
        <v>1081</v>
      </c>
      <c r="AY515" s="3" t="s">
        <v>148</v>
      </c>
      <c r="AZ515" s="3" t="s">
        <v>139</v>
      </c>
      <c r="BA515" s="3" t="s">
        <v>148</v>
      </c>
      <c r="BB515" s="3" t="s">
        <v>150</v>
      </c>
      <c r="BC515" s="3" t="s">
        <v>156</v>
      </c>
      <c r="BD515" s="3" t="s">
        <v>276</v>
      </c>
      <c r="BE515" s="3"/>
      <c r="BF515" s="3"/>
      <c r="BG515" s="3" t="s">
        <v>5272</v>
      </c>
      <c r="BH515" s="3" t="s">
        <v>132</v>
      </c>
      <c r="BI515" s="3"/>
      <c r="BJ515" s="3"/>
      <c r="BK515" s="3" t="s">
        <v>136</v>
      </c>
      <c r="BL515" s="3"/>
      <c r="BM515" s="3" t="s">
        <v>1674</v>
      </c>
      <c r="BN515" s="3" t="s">
        <v>1674</v>
      </c>
      <c r="BO515" s="3"/>
      <c r="BP515" s="3"/>
      <c r="BQ515" s="3"/>
      <c r="BR515" s="3" t="s">
        <v>5272</v>
      </c>
      <c r="BS515" s="3" t="s">
        <v>5520</v>
      </c>
      <c r="BT515" s="3" t="s">
        <v>11036</v>
      </c>
      <c r="BU515" s="3" t="s">
        <v>11036</v>
      </c>
      <c r="BV515" s="3" t="s">
        <v>135</v>
      </c>
      <c r="BW515" s="3" t="s">
        <v>135</v>
      </c>
      <c r="BX515" s="3" t="s">
        <v>135</v>
      </c>
      <c r="BY515" s="3" t="s">
        <v>148</v>
      </c>
      <c r="BZ515" s="3" t="s">
        <v>6029</v>
      </c>
      <c r="CA515" s="3" t="s">
        <v>144</v>
      </c>
      <c r="CB515" s="3"/>
      <c r="CC515" s="3"/>
      <c r="CD515" s="3"/>
      <c r="CE515" s="3" t="s">
        <v>11037</v>
      </c>
      <c r="CF515" s="3" t="s">
        <v>11038</v>
      </c>
      <c r="CG515" s="3" t="s">
        <v>11038</v>
      </c>
      <c r="CH515" s="3"/>
      <c r="CI515" s="3" t="s">
        <v>11032</v>
      </c>
      <c r="CJ515" s="3" t="s">
        <v>11039</v>
      </c>
      <c r="CK515" s="3" t="s">
        <v>144</v>
      </c>
      <c r="CL515" s="3" t="s">
        <v>11038</v>
      </c>
      <c r="CM515" s="3"/>
      <c r="CN515" s="3"/>
      <c r="CO515" s="3" t="s">
        <v>141</v>
      </c>
      <c r="CP515" s="3"/>
      <c r="CQ515" s="3"/>
      <c r="CR515" s="3"/>
      <c r="CS515" s="3"/>
      <c r="CT515" s="3"/>
      <c r="CU515" s="3"/>
      <c r="CV515" s="3" t="s">
        <v>10942</v>
      </c>
      <c r="CW515" s="3" t="s">
        <v>11008</v>
      </c>
      <c r="CX515" s="3" t="s">
        <v>166</v>
      </c>
      <c r="CY515" s="3" t="s">
        <v>10954</v>
      </c>
      <c r="CZ515" s="3"/>
      <c r="DA515" s="3" t="s">
        <v>10945</v>
      </c>
      <c r="DB515" s="3" t="s">
        <v>165</v>
      </c>
      <c r="DC515" s="3" t="s">
        <v>235</v>
      </c>
      <c r="DD515" s="3" t="s">
        <v>139</v>
      </c>
      <c r="DE515" s="3" t="s">
        <v>316</v>
      </c>
      <c r="DF515" s="3" t="s">
        <v>10975</v>
      </c>
      <c r="DG515" s="3" t="s">
        <v>276</v>
      </c>
      <c r="DH515" s="3"/>
      <c r="DI515" s="3">
        <v>857</v>
      </c>
      <c r="DJ515" s="79">
        <v>857</v>
      </c>
      <c r="DL515" s="3" t="s">
        <v>207</v>
      </c>
      <c r="DM515" s="79" t="s">
        <v>136</v>
      </c>
      <c r="DT515" s="79">
        <v>45423</v>
      </c>
      <c r="DU515" s="79">
        <v>45427</v>
      </c>
    </row>
    <row r="516" spans="1:125" hidden="1" x14ac:dyDescent="0.2">
      <c r="A516" s="73">
        <v>45413</v>
      </c>
      <c r="B516" s="3" t="s">
        <v>7652</v>
      </c>
      <c r="C516" s="5">
        <v>139153</v>
      </c>
      <c r="D516" s="6" t="s">
        <v>10312</v>
      </c>
      <c r="E516" s="3" t="s">
        <v>373</v>
      </c>
      <c r="F516" s="7">
        <v>45443</v>
      </c>
      <c r="G516" s="3" t="s">
        <v>257</v>
      </c>
      <c r="H516" s="3" t="s">
        <v>166</v>
      </c>
      <c r="I516" s="4">
        <v>531</v>
      </c>
      <c r="J516" s="4">
        <v>939</v>
      </c>
      <c r="K516" s="71">
        <f t="shared" ref="K516:K579" si="54">I516/$I$1</f>
        <v>2.4705591698921187E-2</v>
      </c>
      <c r="L516" s="3" t="s">
        <v>374</v>
      </c>
      <c r="M516" s="3" t="s">
        <v>129</v>
      </c>
      <c r="N516" s="3" t="s">
        <v>980</v>
      </c>
      <c r="O516" s="3" t="s">
        <v>7455</v>
      </c>
      <c r="P516" s="6" t="s">
        <v>10260</v>
      </c>
      <c r="Q516" s="3" t="s">
        <v>2863</v>
      </c>
      <c r="R516" s="3" t="s">
        <v>11040</v>
      </c>
      <c r="S516" s="3" t="s">
        <v>11041</v>
      </c>
      <c r="T516" s="3" t="s">
        <v>135</v>
      </c>
      <c r="U516" s="3" t="s">
        <v>135</v>
      </c>
      <c r="V516" s="3"/>
      <c r="W516" s="3" t="s">
        <v>137</v>
      </c>
      <c r="X516" s="3" t="s">
        <v>4976</v>
      </c>
      <c r="Y516" s="3">
        <v>45447</v>
      </c>
      <c r="Z516" s="3">
        <v>45468</v>
      </c>
      <c r="AA516" s="3" t="s">
        <v>139</v>
      </c>
      <c r="AB516" s="3" t="s">
        <v>140</v>
      </c>
      <c r="AC516" s="3" t="s">
        <v>10929</v>
      </c>
      <c r="AD516" s="3"/>
      <c r="AE516" s="3" t="s">
        <v>11042</v>
      </c>
      <c r="AF516" s="3" t="s">
        <v>10265</v>
      </c>
      <c r="AG516" s="3" t="s">
        <v>5675</v>
      </c>
      <c r="AH516" s="3"/>
      <c r="AI516" s="3"/>
      <c r="AJ516" s="3" t="s">
        <v>11043</v>
      </c>
      <c r="AK516" s="3" t="s">
        <v>142</v>
      </c>
      <c r="AL516" s="3"/>
      <c r="AM516" s="3" t="s">
        <v>11044</v>
      </c>
      <c r="AN516" s="3" t="s">
        <v>174</v>
      </c>
      <c r="AO516" s="3" t="s">
        <v>2258</v>
      </c>
      <c r="AP516" s="3" t="s">
        <v>2259</v>
      </c>
      <c r="AQ516" s="3" t="s">
        <v>7461</v>
      </c>
      <c r="AR516" s="3" t="s">
        <v>2177</v>
      </c>
      <c r="AS516" s="3" t="s">
        <v>231</v>
      </c>
      <c r="AT516" s="3" t="s">
        <v>2623</v>
      </c>
      <c r="AU516" s="3" t="s">
        <v>2262</v>
      </c>
      <c r="AV516" s="3" t="s">
        <v>990</v>
      </c>
      <c r="AW516" s="3" t="s">
        <v>273</v>
      </c>
      <c r="AX516" s="3" t="s">
        <v>991</v>
      </c>
      <c r="AY516" s="3" t="s">
        <v>148</v>
      </c>
      <c r="AZ516" s="3" t="s">
        <v>139</v>
      </c>
      <c r="BA516" s="3" t="s">
        <v>154</v>
      </c>
      <c r="BB516" s="3" t="s">
        <v>992</v>
      </c>
      <c r="BC516" s="3" t="s">
        <v>156</v>
      </c>
      <c r="BD516" s="3" t="s">
        <v>157</v>
      </c>
      <c r="BE516" s="3" t="s">
        <v>484</v>
      </c>
      <c r="BF516" s="3">
        <v>45447</v>
      </c>
      <c r="BG516" s="3" t="s">
        <v>5272</v>
      </c>
      <c r="BH516" s="3" t="s">
        <v>2863</v>
      </c>
      <c r="BI516" s="3" t="s">
        <v>11045</v>
      </c>
      <c r="BJ516" s="3"/>
      <c r="BK516" s="3" t="s">
        <v>136</v>
      </c>
      <c r="BL516" s="3"/>
      <c r="BM516" s="3" t="s">
        <v>200</v>
      </c>
      <c r="BN516" s="3" t="s">
        <v>200</v>
      </c>
      <c r="BO516" s="3" t="s">
        <v>373</v>
      </c>
      <c r="BP516" s="3"/>
      <c r="BQ516" s="3" t="s">
        <v>11046</v>
      </c>
      <c r="BR516" s="3" t="s">
        <v>5684</v>
      </c>
      <c r="BS516" s="3" t="s">
        <v>241</v>
      </c>
      <c r="BT516" s="3" t="s">
        <v>11047</v>
      </c>
      <c r="BU516" s="3" t="s">
        <v>11047</v>
      </c>
      <c r="BV516" s="3" t="s">
        <v>135</v>
      </c>
      <c r="BW516" s="3" t="s">
        <v>135</v>
      </c>
      <c r="BX516" s="3" t="s">
        <v>135</v>
      </c>
      <c r="BY516" s="3" t="s">
        <v>148</v>
      </c>
      <c r="BZ516" s="3" t="s">
        <v>3650</v>
      </c>
      <c r="CA516" s="3" t="s">
        <v>2415</v>
      </c>
      <c r="CB516" s="3"/>
      <c r="CC516" s="3"/>
      <c r="CD516" s="3"/>
      <c r="CE516" s="3" t="s">
        <v>11048</v>
      </c>
      <c r="CF516" s="3" t="s">
        <v>9220</v>
      </c>
      <c r="CG516" s="3" t="s">
        <v>10941</v>
      </c>
      <c r="CH516" s="3"/>
      <c r="CI516" s="3"/>
      <c r="CJ516" s="3" t="s">
        <v>10929</v>
      </c>
      <c r="CK516" s="3"/>
      <c r="CL516" s="3"/>
      <c r="CM516" s="3"/>
      <c r="CN516" s="3"/>
      <c r="CO516" s="3" t="s">
        <v>265</v>
      </c>
      <c r="CP516" s="3"/>
      <c r="CQ516" s="3"/>
      <c r="CR516" s="3"/>
      <c r="CS516" s="3"/>
      <c r="CT516" s="3"/>
      <c r="CU516" s="3"/>
      <c r="CV516" s="3" t="s">
        <v>10942</v>
      </c>
      <c r="CW516" s="3" t="s">
        <v>11008</v>
      </c>
      <c r="CX516" s="3" t="s">
        <v>166</v>
      </c>
      <c r="CY516" s="3" t="s">
        <v>10954</v>
      </c>
      <c r="CZ516" s="3" t="s">
        <v>11040</v>
      </c>
      <c r="DA516" s="3" t="s">
        <v>10945</v>
      </c>
      <c r="DB516" s="3" t="s">
        <v>257</v>
      </c>
      <c r="DC516" s="3" t="s">
        <v>5675</v>
      </c>
      <c r="DD516" s="3" t="s">
        <v>139</v>
      </c>
      <c r="DE516" s="3" t="s">
        <v>374</v>
      </c>
      <c r="DF516" s="3" t="s">
        <v>10946</v>
      </c>
      <c r="DG516" s="3" t="s">
        <v>157</v>
      </c>
      <c r="DH516" s="3"/>
      <c r="DI516" s="3">
        <v>531</v>
      </c>
      <c r="DJ516" s="79">
        <v>531</v>
      </c>
      <c r="DL516" s="3" t="s">
        <v>142</v>
      </c>
      <c r="DM516" s="79" t="s">
        <v>136</v>
      </c>
      <c r="DT516" s="79">
        <v>45448</v>
      </c>
      <c r="DU516" s="79">
        <v>45472</v>
      </c>
    </row>
    <row r="517" spans="1:125" s="3" customFormat="1" hidden="1" x14ac:dyDescent="0.2">
      <c r="A517" s="73">
        <v>45444</v>
      </c>
      <c r="B517" s="3" t="s">
        <v>7652</v>
      </c>
      <c r="C517" s="5">
        <v>137963</v>
      </c>
      <c r="D517" s="6" t="s">
        <v>10268</v>
      </c>
      <c r="E517" s="3" t="s">
        <v>364</v>
      </c>
      <c r="F517" s="7">
        <v>45446</v>
      </c>
      <c r="G517" s="3" t="s">
        <v>126</v>
      </c>
      <c r="H517" s="3" t="s">
        <v>166</v>
      </c>
      <c r="I517" s="8">
        <f>J517</f>
        <v>550</v>
      </c>
      <c r="J517" s="4">
        <v>550</v>
      </c>
      <c r="K517" s="71">
        <f t="shared" si="54"/>
        <v>2.5589595921669782E-2</v>
      </c>
      <c r="L517" s="3" t="s">
        <v>519</v>
      </c>
      <c r="M517" s="3" t="s">
        <v>129</v>
      </c>
      <c r="N517" s="3" t="s">
        <v>1065</v>
      </c>
      <c r="O517" s="3" t="s">
        <v>8690</v>
      </c>
      <c r="P517" s="6" t="s">
        <v>10269</v>
      </c>
      <c r="Q517" s="3" t="s">
        <v>2863</v>
      </c>
      <c r="R517" s="3" t="s">
        <v>10270</v>
      </c>
      <c r="S517" s="3" t="s">
        <v>7584</v>
      </c>
      <c r="T517" s="3" t="s">
        <v>135</v>
      </c>
      <c r="U517" s="3" t="s">
        <v>135</v>
      </c>
      <c r="V517" s="3" t="s">
        <v>136</v>
      </c>
      <c r="W517" s="3" t="s">
        <v>137</v>
      </c>
      <c r="X517" s="3" t="s">
        <v>957</v>
      </c>
      <c r="Y517" s="3" t="s">
        <v>10271</v>
      </c>
      <c r="Z517" s="3" t="s">
        <v>10272</v>
      </c>
      <c r="AA517" s="3" t="s">
        <v>139</v>
      </c>
      <c r="AB517" s="3" t="s">
        <v>140</v>
      </c>
      <c r="AC517" s="3" t="s">
        <v>5272</v>
      </c>
      <c r="AD517" s="3" t="s">
        <v>143</v>
      </c>
      <c r="AE517" s="3" t="s">
        <v>5272</v>
      </c>
      <c r="AF517" s="3" t="s">
        <v>10273</v>
      </c>
      <c r="AG517" s="3" t="s">
        <v>5974</v>
      </c>
      <c r="AH517" s="3" t="s">
        <v>141</v>
      </c>
      <c r="AI517" s="3" t="s">
        <v>143</v>
      </c>
      <c r="AJ517" s="3" t="s">
        <v>143</v>
      </c>
      <c r="AK517" s="3" t="s">
        <v>142</v>
      </c>
      <c r="AL517" s="3" t="s">
        <v>143</v>
      </c>
      <c r="AM517" s="3" t="s">
        <v>8024</v>
      </c>
      <c r="AN517" s="3" t="s">
        <v>143</v>
      </c>
      <c r="AO517" s="3" t="s">
        <v>7591</v>
      </c>
      <c r="AP517" s="3" t="s">
        <v>7592</v>
      </c>
      <c r="AQ517" s="3" t="s">
        <v>8696</v>
      </c>
      <c r="AR517" s="3" t="s">
        <v>230</v>
      </c>
      <c r="AS517" s="3" t="s">
        <v>231</v>
      </c>
      <c r="AT517" s="3" t="s">
        <v>7594</v>
      </c>
      <c r="AU517" s="3" t="s">
        <v>7595</v>
      </c>
      <c r="AV517" s="3" t="s">
        <v>631</v>
      </c>
      <c r="AW517" s="3" t="s">
        <v>632</v>
      </c>
      <c r="AX517" s="3" t="s">
        <v>1068</v>
      </c>
      <c r="AY517" s="3" t="s">
        <v>148</v>
      </c>
      <c r="AZ517" s="3" t="s">
        <v>139</v>
      </c>
      <c r="BA517" s="3" t="s">
        <v>149</v>
      </c>
      <c r="BB517" s="3" t="s">
        <v>634</v>
      </c>
      <c r="BC517" s="3" t="s">
        <v>156</v>
      </c>
      <c r="BD517" s="3" t="s">
        <v>157</v>
      </c>
      <c r="BE517" s="3" t="s">
        <v>484</v>
      </c>
      <c r="BF517" s="3" t="s">
        <v>10272</v>
      </c>
      <c r="BG517" s="3" t="s">
        <v>5272</v>
      </c>
      <c r="BH517" s="3" t="s">
        <v>143</v>
      </c>
      <c r="BI517" s="3" t="s">
        <v>143</v>
      </c>
      <c r="BJ517" s="3" t="s">
        <v>143</v>
      </c>
      <c r="BK517" s="3" t="s">
        <v>136</v>
      </c>
      <c r="BL517" s="3" t="s">
        <v>143</v>
      </c>
      <c r="BM517" s="3" t="s">
        <v>160</v>
      </c>
      <c r="BN517" s="3" t="s">
        <v>143</v>
      </c>
      <c r="BO517" s="3" t="s">
        <v>143</v>
      </c>
      <c r="BP517" s="3" t="s">
        <v>143</v>
      </c>
      <c r="BQ517" s="3" t="s">
        <v>4026</v>
      </c>
      <c r="BR517" s="3" t="s">
        <v>143</v>
      </c>
      <c r="BS517" s="3" t="s">
        <v>241</v>
      </c>
      <c r="BT517" s="3" t="s">
        <v>8024</v>
      </c>
      <c r="BU517" s="3" t="s">
        <v>8024</v>
      </c>
      <c r="BV517" s="3" t="s">
        <v>135</v>
      </c>
      <c r="BW517" s="3" t="s">
        <v>135</v>
      </c>
      <c r="BX517" s="3" t="s">
        <v>135</v>
      </c>
      <c r="BY517" s="3" t="s">
        <v>148</v>
      </c>
      <c r="BZ517" s="3" t="s">
        <v>5829</v>
      </c>
      <c r="CA517" s="3" t="s">
        <v>174</v>
      </c>
      <c r="CB517" s="3" t="s">
        <v>143</v>
      </c>
      <c r="CC517" s="3" t="s">
        <v>143</v>
      </c>
      <c r="CD517" s="3" t="s">
        <v>143</v>
      </c>
      <c r="CE517" s="3" t="s">
        <v>143</v>
      </c>
      <c r="CF517" s="3" t="s">
        <v>2261</v>
      </c>
      <c r="CG517" s="3" t="s">
        <v>143</v>
      </c>
      <c r="CH517" s="3" t="s">
        <v>143</v>
      </c>
      <c r="CI517" s="3" t="s">
        <v>143</v>
      </c>
      <c r="CJ517" s="3" t="s">
        <v>5272</v>
      </c>
      <c r="CK517" s="3" t="s">
        <v>143</v>
      </c>
      <c r="CL517" s="3" t="s">
        <v>143</v>
      </c>
      <c r="CM517" s="3" t="s">
        <v>143</v>
      </c>
      <c r="CN517" s="3" t="s">
        <v>143</v>
      </c>
      <c r="CO517" s="3" t="s">
        <v>6492</v>
      </c>
      <c r="CP517" s="3" t="s">
        <v>143</v>
      </c>
      <c r="CQ517" s="3" t="s">
        <v>143</v>
      </c>
      <c r="CR517" s="3" t="s">
        <v>143</v>
      </c>
      <c r="CS517" s="3" t="s">
        <v>1</v>
      </c>
      <c r="CT517" s="3" t="s">
        <v>143</v>
      </c>
      <c r="CU517" s="3" t="s">
        <v>1</v>
      </c>
      <c r="CV517" s="3" t="s">
        <v>2092</v>
      </c>
      <c r="CW517" s="3" t="s">
        <v>143</v>
      </c>
      <c r="CX517" s="3" t="s">
        <v>519</v>
      </c>
      <c r="CY517" s="3" t="s">
        <v>166</v>
      </c>
      <c r="CZ517" s="3" t="s">
        <v>136</v>
      </c>
      <c r="DA517" s="3" t="s">
        <v>2007</v>
      </c>
      <c r="DB517" s="3" t="s">
        <v>143</v>
      </c>
      <c r="DC517" s="3" t="s">
        <v>143</v>
      </c>
      <c r="DD517" s="3" t="s">
        <v>364</v>
      </c>
      <c r="DE517" s="3" t="s">
        <v>5776</v>
      </c>
      <c r="DF517" s="3" t="s">
        <v>2419</v>
      </c>
      <c r="DG517" s="3" t="s">
        <v>143</v>
      </c>
      <c r="DH517" s="3" t="s">
        <v>7599</v>
      </c>
      <c r="DI517" s="3" t="s">
        <v>143</v>
      </c>
    </row>
    <row r="518" spans="1:125" s="3" customFormat="1" hidden="1" x14ac:dyDescent="0.2">
      <c r="A518" s="73">
        <v>45444</v>
      </c>
      <c r="B518" s="3" t="s">
        <v>7652</v>
      </c>
      <c r="C518" s="98">
        <v>138153</v>
      </c>
      <c r="D518" s="6" t="s">
        <v>10274</v>
      </c>
      <c r="E518" s="3" t="s">
        <v>364</v>
      </c>
      <c r="F518" s="7">
        <v>45446</v>
      </c>
      <c r="G518" s="3" t="s">
        <v>126</v>
      </c>
      <c r="H518" s="3" t="s">
        <v>166</v>
      </c>
      <c r="I518" s="8">
        <f t="shared" ref="I518" si="55">J518</f>
        <v>200</v>
      </c>
      <c r="J518" s="4">
        <v>200</v>
      </c>
      <c r="K518" s="71">
        <f t="shared" si="54"/>
        <v>9.3053076078799205E-3</v>
      </c>
      <c r="L518" s="3" t="s">
        <v>519</v>
      </c>
      <c r="M518" s="3" t="s">
        <v>317</v>
      </c>
      <c r="N518" s="3" t="s">
        <v>1065</v>
      </c>
      <c r="O518" s="3" t="s">
        <v>2737</v>
      </c>
      <c r="P518" s="6" t="s">
        <v>10269</v>
      </c>
      <c r="Q518" s="3" t="s">
        <v>170</v>
      </c>
      <c r="R518" s="3" t="s">
        <v>10275</v>
      </c>
      <c r="S518" s="3" t="s">
        <v>9877</v>
      </c>
      <c r="T518" s="3" t="s">
        <v>135</v>
      </c>
      <c r="U518" s="3" t="s">
        <v>135</v>
      </c>
      <c r="V518" s="3" t="s">
        <v>136</v>
      </c>
      <c r="W518" s="3" t="s">
        <v>137</v>
      </c>
      <c r="X518" s="3" t="s">
        <v>957</v>
      </c>
      <c r="Y518" s="3" t="s">
        <v>10276</v>
      </c>
      <c r="Z518" s="3" t="s">
        <v>10277</v>
      </c>
      <c r="AA518" s="3" t="s">
        <v>139</v>
      </c>
      <c r="AB518" s="3" t="s">
        <v>323</v>
      </c>
      <c r="AC518" s="3" t="s">
        <v>5272</v>
      </c>
      <c r="AD518" s="3" t="s">
        <v>143</v>
      </c>
      <c r="AE518" s="3" t="s">
        <v>5272</v>
      </c>
      <c r="AF518" s="3" t="s">
        <v>10278</v>
      </c>
      <c r="AG518" s="3" t="s">
        <v>5974</v>
      </c>
      <c r="AH518" s="3" t="s">
        <v>141</v>
      </c>
      <c r="AI518" s="3" t="s">
        <v>143</v>
      </c>
      <c r="AJ518" s="3" t="s">
        <v>143</v>
      </c>
      <c r="AK518" s="3" t="s">
        <v>142</v>
      </c>
      <c r="AL518" s="3" t="s">
        <v>143</v>
      </c>
      <c r="AM518" s="3" t="s">
        <v>5772</v>
      </c>
      <c r="AN518" s="3" t="s">
        <v>143</v>
      </c>
      <c r="AO518" s="3" t="s">
        <v>2196</v>
      </c>
      <c r="AP518" s="3" t="s">
        <v>2197</v>
      </c>
      <c r="AQ518" s="3" t="s">
        <v>2741</v>
      </c>
      <c r="AR518" s="3" t="s">
        <v>230</v>
      </c>
      <c r="AS518" s="3" t="s">
        <v>231</v>
      </c>
      <c r="AT518" s="3" t="s">
        <v>2199</v>
      </c>
      <c r="AU518" s="3" t="s">
        <v>2200</v>
      </c>
      <c r="AV518" s="3" t="s">
        <v>631</v>
      </c>
      <c r="AW518" s="3" t="s">
        <v>632</v>
      </c>
      <c r="AX518" s="3" t="s">
        <v>1068</v>
      </c>
      <c r="AY518" s="3" t="s">
        <v>148</v>
      </c>
      <c r="AZ518" s="3" t="s">
        <v>139</v>
      </c>
      <c r="BA518" s="3" t="s">
        <v>149</v>
      </c>
      <c r="BB518" s="3" t="s">
        <v>143</v>
      </c>
      <c r="BC518" s="3" t="s">
        <v>156</v>
      </c>
      <c r="BD518" s="3" t="s">
        <v>157</v>
      </c>
      <c r="BE518" s="3" t="s">
        <v>303</v>
      </c>
      <c r="BF518" s="3" t="s">
        <v>10279</v>
      </c>
      <c r="BG518" s="3" t="s">
        <v>5272</v>
      </c>
      <c r="BH518" s="3" t="s">
        <v>143</v>
      </c>
      <c r="BI518" s="3" t="s">
        <v>143</v>
      </c>
      <c r="BJ518" s="3" t="s">
        <v>143</v>
      </c>
      <c r="BK518" s="3" t="s">
        <v>136</v>
      </c>
      <c r="BL518" s="3" t="s">
        <v>143</v>
      </c>
      <c r="BM518" s="3" t="s">
        <v>160</v>
      </c>
      <c r="BN518" s="3" t="s">
        <v>143</v>
      </c>
      <c r="BO518" s="3" t="s">
        <v>143</v>
      </c>
      <c r="BP518" s="3" t="s">
        <v>143</v>
      </c>
      <c r="BQ518" s="3" t="s">
        <v>10280</v>
      </c>
      <c r="BR518" s="3" t="s">
        <v>5352</v>
      </c>
      <c r="BS518" s="3" t="s">
        <v>162</v>
      </c>
      <c r="BT518" s="3" t="s">
        <v>5772</v>
      </c>
      <c r="BU518" s="3" t="s">
        <v>5772</v>
      </c>
      <c r="BV518" s="3" t="s">
        <v>135</v>
      </c>
      <c r="BW518" s="3" t="s">
        <v>135</v>
      </c>
      <c r="BX518" s="3" t="s">
        <v>135</v>
      </c>
      <c r="BY518" s="3" t="s">
        <v>148</v>
      </c>
      <c r="BZ518" s="3" t="s">
        <v>4225</v>
      </c>
      <c r="CA518" s="3" t="s">
        <v>174</v>
      </c>
      <c r="CB518" s="3" t="s">
        <v>143</v>
      </c>
      <c r="CC518" s="3" t="s">
        <v>143</v>
      </c>
      <c r="CD518" s="3" t="s">
        <v>143</v>
      </c>
      <c r="CE518" s="3" t="s">
        <v>143</v>
      </c>
      <c r="CF518" s="3" t="s">
        <v>2261</v>
      </c>
      <c r="CG518" s="3" t="s">
        <v>143</v>
      </c>
      <c r="CH518" s="3" t="s">
        <v>143</v>
      </c>
      <c r="CI518" s="3" t="s">
        <v>143</v>
      </c>
      <c r="CJ518" s="3" t="s">
        <v>5272</v>
      </c>
      <c r="CK518" s="3" t="s">
        <v>143</v>
      </c>
      <c r="CL518" s="3" t="s">
        <v>143</v>
      </c>
      <c r="CM518" s="3" t="s">
        <v>143</v>
      </c>
      <c r="CN518" s="3" t="s">
        <v>143</v>
      </c>
      <c r="CO518" s="3" t="s">
        <v>7298</v>
      </c>
      <c r="CP518" s="3" t="s">
        <v>143</v>
      </c>
      <c r="CQ518" s="3" t="s">
        <v>143</v>
      </c>
      <c r="CR518" s="3" t="s">
        <v>143</v>
      </c>
      <c r="CS518" s="3" t="s">
        <v>1</v>
      </c>
      <c r="CT518" s="3" t="s">
        <v>143</v>
      </c>
      <c r="CU518" s="3" t="s">
        <v>1</v>
      </c>
      <c r="CV518" s="3" t="s">
        <v>1985</v>
      </c>
      <c r="CW518" s="3" t="s">
        <v>143</v>
      </c>
      <c r="CX518" s="3" t="s">
        <v>519</v>
      </c>
      <c r="CY518" s="3" t="s">
        <v>166</v>
      </c>
      <c r="CZ518" s="3" t="s">
        <v>136</v>
      </c>
      <c r="DA518" s="3" t="s">
        <v>1989</v>
      </c>
      <c r="DB518" s="3" t="s">
        <v>9680</v>
      </c>
      <c r="DC518" s="3" t="s">
        <v>143</v>
      </c>
      <c r="DD518" s="3" t="s">
        <v>364</v>
      </c>
      <c r="DE518" s="3" t="s">
        <v>5776</v>
      </c>
      <c r="DF518" s="3" t="s">
        <v>2419</v>
      </c>
      <c r="DG518" s="3" t="s">
        <v>143</v>
      </c>
      <c r="DH518" s="3" t="s">
        <v>7299</v>
      </c>
      <c r="DI518" s="3" t="s">
        <v>143</v>
      </c>
    </row>
    <row r="519" spans="1:125" s="3" customFormat="1" hidden="1" x14ac:dyDescent="0.2">
      <c r="A519" s="73">
        <v>45444</v>
      </c>
      <c r="B519" s="3" t="s">
        <v>12718</v>
      </c>
      <c r="C519" s="98">
        <v>138981</v>
      </c>
      <c r="D519" s="6" t="s">
        <v>10281</v>
      </c>
      <c r="E519" s="3" t="s">
        <v>164</v>
      </c>
      <c r="F519" s="7">
        <v>45446</v>
      </c>
      <c r="G519" s="3" t="s">
        <v>165</v>
      </c>
      <c r="H519" s="3" t="s">
        <v>166</v>
      </c>
      <c r="I519" s="4">
        <v>233.95</v>
      </c>
      <c r="J519" s="4">
        <v>211</v>
      </c>
      <c r="K519" s="71">
        <f t="shared" si="54"/>
        <v>1.0884883574317536E-2</v>
      </c>
      <c r="L519" s="3" t="s">
        <v>374</v>
      </c>
      <c r="M519" s="3" t="s">
        <v>317</v>
      </c>
      <c r="N519" s="3" t="s">
        <v>1056</v>
      </c>
      <c r="O519" s="3" t="s">
        <v>4499</v>
      </c>
      <c r="P519" s="6" t="s">
        <v>7774</v>
      </c>
      <c r="Q519" s="3" t="s">
        <v>170</v>
      </c>
      <c r="R519" s="3" t="s">
        <v>10282</v>
      </c>
      <c r="S519" s="3" t="s">
        <v>10283</v>
      </c>
      <c r="T519" s="3" t="s">
        <v>135</v>
      </c>
      <c r="U519" s="3" t="s">
        <v>135</v>
      </c>
      <c r="V519" s="3" t="s">
        <v>136</v>
      </c>
      <c r="W519" s="3" t="s">
        <v>137</v>
      </c>
      <c r="X519" s="3" t="s">
        <v>173</v>
      </c>
      <c r="Y519" s="3" t="s">
        <v>10284</v>
      </c>
      <c r="Z519" s="3" t="s">
        <v>10285</v>
      </c>
      <c r="AA519" s="3" t="s">
        <v>139</v>
      </c>
      <c r="AB519" s="3" t="s">
        <v>323</v>
      </c>
      <c r="AC519" s="3" t="s">
        <v>5272</v>
      </c>
      <c r="AD519" s="3" t="s">
        <v>143</v>
      </c>
      <c r="AE519" s="3" t="s">
        <v>10286</v>
      </c>
      <c r="AF519" s="3" t="s">
        <v>143</v>
      </c>
      <c r="AG519" s="3" t="s">
        <v>235</v>
      </c>
      <c r="AH519" s="3" t="s">
        <v>141</v>
      </c>
      <c r="AI519" s="3" t="s">
        <v>143</v>
      </c>
      <c r="AJ519" s="3" t="s">
        <v>10286</v>
      </c>
      <c r="AK519" s="3" t="s">
        <v>207</v>
      </c>
      <c r="AL519" s="3" t="s">
        <v>10287</v>
      </c>
      <c r="AM519" s="3" t="s">
        <v>10288</v>
      </c>
      <c r="AN519" s="3" t="s">
        <v>174</v>
      </c>
      <c r="AO519" s="3" t="s">
        <v>4503</v>
      </c>
      <c r="AP519" s="3" t="s">
        <v>4504</v>
      </c>
      <c r="AQ519" s="3" t="s">
        <v>4505</v>
      </c>
      <c r="AR519" s="3" t="s">
        <v>178</v>
      </c>
      <c r="AS519" s="3" t="s">
        <v>179</v>
      </c>
      <c r="AT519" s="3" t="s">
        <v>327</v>
      </c>
      <c r="AU519" s="3" t="s">
        <v>4506</v>
      </c>
      <c r="AV519" s="3" t="s">
        <v>145</v>
      </c>
      <c r="AW519" s="3" t="s">
        <v>146</v>
      </c>
      <c r="AX519" s="3" t="s">
        <v>1060</v>
      </c>
      <c r="AY519" s="3" t="s">
        <v>148</v>
      </c>
      <c r="AZ519" s="3" t="s">
        <v>139</v>
      </c>
      <c r="BA519" s="3" t="s">
        <v>149</v>
      </c>
      <c r="BB519" s="3" t="s">
        <v>150</v>
      </c>
      <c r="BC519" s="3" t="s">
        <v>156</v>
      </c>
      <c r="BD519" s="3" t="s">
        <v>157</v>
      </c>
      <c r="BE519" s="3" t="s">
        <v>303</v>
      </c>
      <c r="BF519" s="3" t="s">
        <v>10289</v>
      </c>
      <c r="BG519" s="3" t="s">
        <v>5272</v>
      </c>
      <c r="BH519" s="3" t="s">
        <v>170</v>
      </c>
      <c r="BI519" s="3" t="s">
        <v>10290</v>
      </c>
      <c r="BJ519" s="3" t="s">
        <v>143</v>
      </c>
      <c r="BK519" s="3" t="s">
        <v>136</v>
      </c>
      <c r="BL519" s="3" t="s">
        <v>143</v>
      </c>
      <c r="BM519" s="3" t="s">
        <v>160</v>
      </c>
      <c r="BN519" s="3" t="s">
        <v>160</v>
      </c>
      <c r="BO519" s="3" t="s">
        <v>143</v>
      </c>
      <c r="BP519" s="3" t="s">
        <v>143</v>
      </c>
      <c r="BQ519" s="3" t="s">
        <v>6761</v>
      </c>
      <c r="BR519" s="3" t="s">
        <v>5352</v>
      </c>
      <c r="BS519" s="3" t="s">
        <v>162</v>
      </c>
      <c r="BT519" s="3" t="s">
        <v>10286</v>
      </c>
      <c r="BU519" s="3" t="s">
        <v>10286</v>
      </c>
      <c r="BV519" s="3" t="s">
        <v>135</v>
      </c>
      <c r="BW519" s="3" t="s">
        <v>135</v>
      </c>
      <c r="BX519" s="3" t="s">
        <v>135</v>
      </c>
      <c r="BY519" s="3" t="s">
        <v>148</v>
      </c>
      <c r="BZ519" s="3" t="s">
        <v>1962</v>
      </c>
      <c r="CA519" s="3" t="s">
        <v>174</v>
      </c>
      <c r="CB519" s="3" t="s">
        <v>143</v>
      </c>
      <c r="CC519" s="3" t="s">
        <v>143</v>
      </c>
      <c r="CD519" s="3" t="s">
        <v>143</v>
      </c>
      <c r="CE519" s="3" t="s">
        <v>143</v>
      </c>
      <c r="CF519" s="3" t="s">
        <v>2261</v>
      </c>
      <c r="CG519" s="3" t="s">
        <v>2261</v>
      </c>
      <c r="CH519" s="3" t="s">
        <v>143</v>
      </c>
      <c r="CI519" s="3" t="s">
        <v>143</v>
      </c>
      <c r="CJ519" s="3" t="s">
        <v>5272</v>
      </c>
      <c r="CK519" s="3" t="s">
        <v>143</v>
      </c>
      <c r="CL519" s="3" t="s">
        <v>143</v>
      </c>
      <c r="CM519" s="3" t="s">
        <v>143</v>
      </c>
      <c r="CN519" s="3" t="s">
        <v>143</v>
      </c>
      <c r="CO519" s="3" t="s">
        <v>10291</v>
      </c>
      <c r="CP519" s="3" t="s">
        <v>143</v>
      </c>
      <c r="CQ519" s="3" t="s">
        <v>143</v>
      </c>
      <c r="CR519" s="3" t="s">
        <v>143</v>
      </c>
      <c r="CS519" s="3" t="s">
        <v>1</v>
      </c>
      <c r="CT519" s="3" t="s">
        <v>143</v>
      </c>
      <c r="CU519" s="3" t="s">
        <v>1</v>
      </c>
      <c r="CV519" s="3" t="s">
        <v>1985</v>
      </c>
      <c r="CW519" s="3" t="s">
        <v>1985</v>
      </c>
      <c r="CX519" s="3" t="s">
        <v>374</v>
      </c>
      <c r="CY519" s="3" t="s">
        <v>166</v>
      </c>
      <c r="CZ519" s="3" t="s">
        <v>136</v>
      </c>
      <c r="DA519" s="3" t="s">
        <v>1986</v>
      </c>
      <c r="DB519" s="3" t="s">
        <v>143</v>
      </c>
      <c r="DC519" s="3" t="s">
        <v>143</v>
      </c>
      <c r="DD519" s="3" t="s">
        <v>164</v>
      </c>
      <c r="DE519" s="3" t="s">
        <v>5776</v>
      </c>
      <c r="DF519" s="3" t="s">
        <v>2419</v>
      </c>
      <c r="DG519" s="3" t="s">
        <v>143</v>
      </c>
      <c r="DH519" s="3" t="s">
        <v>10292</v>
      </c>
      <c r="DI519" s="3" t="s">
        <v>143</v>
      </c>
    </row>
    <row r="520" spans="1:125" s="3" customFormat="1" hidden="1" x14ac:dyDescent="0.2">
      <c r="A520" s="73">
        <v>45444</v>
      </c>
      <c r="B520" s="3" t="s">
        <v>12718</v>
      </c>
      <c r="C520" s="98">
        <v>140474</v>
      </c>
      <c r="D520" s="6" t="s">
        <v>10281</v>
      </c>
      <c r="E520" s="3" t="s">
        <v>164</v>
      </c>
      <c r="F520" s="7">
        <v>45446</v>
      </c>
      <c r="G520" s="3" t="s">
        <v>165</v>
      </c>
      <c r="H520" s="3" t="s">
        <v>166</v>
      </c>
      <c r="I520" s="8">
        <f>J520</f>
        <v>184.73</v>
      </c>
      <c r="J520" s="4">
        <v>184.73</v>
      </c>
      <c r="K520" s="71">
        <f t="shared" si="54"/>
        <v>8.5948473720182886E-3</v>
      </c>
      <c r="L520" s="3" t="s">
        <v>374</v>
      </c>
      <c r="M520" s="3" t="s">
        <v>317</v>
      </c>
      <c r="N520" s="3" t="s">
        <v>1056</v>
      </c>
      <c r="O520" s="3" t="s">
        <v>4499</v>
      </c>
      <c r="P520" s="6" t="s">
        <v>7774</v>
      </c>
      <c r="Q520" s="3" t="s">
        <v>170</v>
      </c>
      <c r="R520" s="3" t="s">
        <v>10293</v>
      </c>
      <c r="S520" s="3" t="s">
        <v>10283</v>
      </c>
      <c r="T520" s="3" t="s">
        <v>135</v>
      </c>
      <c r="U520" s="3" t="s">
        <v>135</v>
      </c>
      <c r="V520" s="3" t="s">
        <v>136</v>
      </c>
      <c r="W520" s="3" t="s">
        <v>137</v>
      </c>
      <c r="X520" s="3" t="s">
        <v>173</v>
      </c>
      <c r="Y520" s="3" t="s">
        <v>10294</v>
      </c>
      <c r="Z520" s="3" t="s">
        <v>10295</v>
      </c>
      <c r="AA520" s="3" t="s">
        <v>139</v>
      </c>
      <c r="AB520" s="3" t="s">
        <v>323</v>
      </c>
      <c r="AC520" s="3" t="s">
        <v>5272</v>
      </c>
      <c r="AD520" s="3" t="s">
        <v>143</v>
      </c>
      <c r="AE520" s="3" t="s">
        <v>5272</v>
      </c>
      <c r="AF520" s="3" t="s">
        <v>143</v>
      </c>
      <c r="AG520" s="3" t="s">
        <v>235</v>
      </c>
      <c r="AH520" s="3" t="s">
        <v>141</v>
      </c>
      <c r="AI520" s="3" t="s">
        <v>143</v>
      </c>
      <c r="AJ520" s="3" t="s">
        <v>10296</v>
      </c>
      <c r="AK520" s="3" t="s">
        <v>207</v>
      </c>
      <c r="AL520" s="3" t="s">
        <v>9680</v>
      </c>
      <c r="AM520" s="3" t="s">
        <v>10296</v>
      </c>
      <c r="AN520" s="3" t="s">
        <v>174</v>
      </c>
      <c r="AO520" s="3" t="s">
        <v>4503</v>
      </c>
      <c r="AP520" s="3" t="s">
        <v>4504</v>
      </c>
      <c r="AQ520" s="3" t="s">
        <v>4505</v>
      </c>
      <c r="AR520" s="3" t="s">
        <v>178</v>
      </c>
      <c r="AS520" s="3" t="s">
        <v>179</v>
      </c>
      <c r="AT520" s="3" t="s">
        <v>327</v>
      </c>
      <c r="AU520" s="3" t="s">
        <v>4506</v>
      </c>
      <c r="AV520" s="3" t="s">
        <v>145</v>
      </c>
      <c r="AW520" s="3" t="s">
        <v>146</v>
      </c>
      <c r="AX520" s="3" t="s">
        <v>1060</v>
      </c>
      <c r="AY520" s="3" t="s">
        <v>148</v>
      </c>
      <c r="AZ520" s="3" t="s">
        <v>139</v>
      </c>
      <c r="BA520" s="3" t="s">
        <v>149</v>
      </c>
      <c r="BB520" s="3" t="s">
        <v>150</v>
      </c>
      <c r="BC520" s="3" t="s">
        <v>156</v>
      </c>
      <c r="BD520" s="3" t="s">
        <v>157</v>
      </c>
      <c r="BE520" s="3" t="s">
        <v>303</v>
      </c>
      <c r="BF520" s="3" t="s">
        <v>10297</v>
      </c>
      <c r="BG520" s="3" t="s">
        <v>5272</v>
      </c>
      <c r="BH520" s="3" t="s">
        <v>170</v>
      </c>
      <c r="BI520" s="3" t="s">
        <v>10298</v>
      </c>
      <c r="BJ520" s="3" t="s">
        <v>143</v>
      </c>
      <c r="BK520" s="3" t="s">
        <v>136</v>
      </c>
      <c r="BL520" s="3" t="s">
        <v>143</v>
      </c>
      <c r="BM520" s="3" t="s">
        <v>160</v>
      </c>
      <c r="BN520" s="3" t="s">
        <v>160</v>
      </c>
      <c r="BO520" s="3" t="s">
        <v>143</v>
      </c>
      <c r="BP520" s="3" t="s">
        <v>143</v>
      </c>
      <c r="BQ520" s="3" t="s">
        <v>7253</v>
      </c>
      <c r="BR520" s="3" t="s">
        <v>5352</v>
      </c>
      <c r="BS520" s="3" t="s">
        <v>162</v>
      </c>
      <c r="BT520" s="3" t="s">
        <v>10296</v>
      </c>
      <c r="BU520" s="3" t="s">
        <v>10296</v>
      </c>
      <c r="BV520" s="3" t="s">
        <v>135</v>
      </c>
      <c r="BW520" s="3" t="s">
        <v>135</v>
      </c>
      <c r="BX520" s="3" t="s">
        <v>135</v>
      </c>
      <c r="BY520" s="3" t="s">
        <v>148</v>
      </c>
      <c r="BZ520" s="3" t="s">
        <v>1962</v>
      </c>
      <c r="CA520" s="3" t="s">
        <v>174</v>
      </c>
      <c r="CB520" s="3" t="s">
        <v>143</v>
      </c>
      <c r="CC520" s="3" t="s">
        <v>143</v>
      </c>
      <c r="CD520" s="3" t="s">
        <v>143</v>
      </c>
      <c r="CE520" s="3" t="s">
        <v>143</v>
      </c>
      <c r="CF520" s="3" t="s">
        <v>2261</v>
      </c>
      <c r="CG520" s="3" t="s">
        <v>2261</v>
      </c>
      <c r="CH520" s="3" t="s">
        <v>143</v>
      </c>
      <c r="CI520" s="3" t="s">
        <v>143</v>
      </c>
      <c r="CJ520" s="3" t="s">
        <v>5272</v>
      </c>
      <c r="CK520" s="3" t="s">
        <v>143</v>
      </c>
      <c r="CL520" s="3" t="s">
        <v>143</v>
      </c>
      <c r="CM520" s="3" t="s">
        <v>143</v>
      </c>
      <c r="CN520" s="3" t="s">
        <v>143</v>
      </c>
      <c r="CO520" s="3" t="s">
        <v>10291</v>
      </c>
      <c r="CP520" s="3" t="s">
        <v>143</v>
      </c>
      <c r="CQ520" s="3" t="s">
        <v>143</v>
      </c>
      <c r="CR520" s="3" t="s">
        <v>143</v>
      </c>
      <c r="CS520" s="3" t="s">
        <v>1</v>
      </c>
      <c r="CT520" s="3" t="s">
        <v>143</v>
      </c>
      <c r="CU520" s="3" t="s">
        <v>1</v>
      </c>
      <c r="CV520" s="3" t="s">
        <v>1985</v>
      </c>
      <c r="CW520" s="3" t="s">
        <v>143</v>
      </c>
      <c r="CX520" s="3" t="s">
        <v>374</v>
      </c>
      <c r="CY520" s="3" t="s">
        <v>166</v>
      </c>
      <c r="CZ520" s="3" t="s">
        <v>136</v>
      </c>
      <c r="DA520" s="3" t="s">
        <v>1989</v>
      </c>
      <c r="DB520" s="3" t="s">
        <v>143</v>
      </c>
      <c r="DC520" s="3" t="s">
        <v>143</v>
      </c>
      <c r="DD520" s="3" t="s">
        <v>164</v>
      </c>
      <c r="DE520" s="3" t="s">
        <v>5776</v>
      </c>
      <c r="DF520" s="3" t="s">
        <v>2419</v>
      </c>
      <c r="DG520" s="3" t="s">
        <v>143</v>
      </c>
      <c r="DH520" s="3" t="s">
        <v>10292</v>
      </c>
      <c r="DI520" s="3" t="s">
        <v>143</v>
      </c>
    </row>
    <row r="521" spans="1:125" s="3" customFormat="1" hidden="1" x14ac:dyDescent="0.2">
      <c r="A521" s="73">
        <v>45444</v>
      </c>
      <c r="B521" s="3" t="s">
        <v>7652</v>
      </c>
      <c r="C521" s="98">
        <v>138985</v>
      </c>
      <c r="D521" s="6" t="s">
        <v>10299</v>
      </c>
      <c r="E521" s="3" t="s">
        <v>364</v>
      </c>
      <c r="F521" s="7">
        <v>45447</v>
      </c>
      <c r="G521" s="3" t="s">
        <v>126</v>
      </c>
      <c r="H521" s="3" t="s">
        <v>166</v>
      </c>
      <c r="I521" s="4">
        <v>471.81</v>
      </c>
      <c r="J521" s="4">
        <v>436.08</v>
      </c>
      <c r="K521" s="71">
        <f t="shared" si="54"/>
        <v>2.1951685912369127E-2</v>
      </c>
      <c r="L521" s="3" t="s">
        <v>374</v>
      </c>
      <c r="M521" s="3" t="s">
        <v>317</v>
      </c>
      <c r="N521" s="3" t="s">
        <v>1065</v>
      </c>
      <c r="O521" s="3" t="s">
        <v>4030</v>
      </c>
      <c r="P521" s="6" t="s">
        <v>10300</v>
      </c>
      <c r="Q521" s="3" t="s">
        <v>170</v>
      </c>
      <c r="R521" s="3" t="s">
        <v>10301</v>
      </c>
      <c r="S521" s="3" t="s">
        <v>10302</v>
      </c>
      <c r="T521" s="3" t="s">
        <v>135</v>
      </c>
      <c r="U521" s="3" t="s">
        <v>135</v>
      </c>
      <c r="V521" s="3" t="s">
        <v>136</v>
      </c>
      <c r="W521" s="3" t="s">
        <v>137</v>
      </c>
      <c r="X521" s="3" t="s">
        <v>173</v>
      </c>
      <c r="Y521" s="3" t="s">
        <v>10303</v>
      </c>
      <c r="Z521" s="3" t="s">
        <v>10304</v>
      </c>
      <c r="AA521" s="3" t="s">
        <v>139</v>
      </c>
      <c r="AB521" s="3" t="s">
        <v>323</v>
      </c>
      <c r="AC521" s="3" t="s">
        <v>5272</v>
      </c>
      <c r="AD521" s="3" t="s">
        <v>143</v>
      </c>
      <c r="AE521" s="3" t="s">
        <v>10305</v>
      </c>
      <c r="AF521" s="3" t="s">
        <v>143</v>
      </c>
      <c r="AG521" s="3" t="s">
        <v>5974</v>
      </c>
      <c r="AH521" s="3" t="s">
        <v>141</v>
      </c>
      <c r="AI521" s="3" t="s">
        <v>143</v>
      </c>
      <c r="AJ521" s="3" t="s">
        <v>10305</v>
      </c>
      <c r="AK521" s="3" t="s">
        <v>142</v>
      </c>
      <c r="AL521" s="3" t="s">
        <v>143</v>
      </c>
      <c r="AM521" s="3" t="s">
        <v>10306</v>
      </c>
      <c r="AN521" s="3" t="s">
        <v>174</v>
      </c>
      <c r="AO521" s="3" t="s">
        <v>1358</v>
      </c>
      <c r="AP521" s="3" t="s">
        <v>1359</v>
      </c>
      <c r="AQ521" s="3" t="s">
        <v>10307</v>
      </c>
      <c r="AR521" s="3" t="s">
        <v>353</v>
      </c>
      <c r="AS521" s="3" t="s">
        <v>231</v>
      </c>
      <c r="AT521" s="3" t="s">
        <v>492</v>
      </c>
      <c r="AU521" s="3" t="s">
        <v>1361</v>
      </c>
      <c r="AV521" s="3" t="s">
        <v>631</v>
      </c>
      <c r="AW521" s="3" t="s">
        <v>632</v>
      </c>
      <c r="AX521" s="3" t="s">
        <v>1068</v>
      </c>
      <c r="AY521" s="3" t="s">
        <v>148</v>
      </c>
      <c r="AZ521" s="3" t="s">
        <v>139</v>
      </c>
      <c r="BA521" s="3" t="s">
        <v>149</v>
      </c>
      <c r="BB521" s="3" t="s">
        <v>143</v>
      </c>
      <c r="BC521" s="3" t="s">
        <v>156</v>
      </c>
      <c r="BD521" s="3" t="s">
        <v>157</v>
      </c>
      <c r="BE521" s="3" t="s">
        <v>303</v>
      </c>
      <c r="BF521" s="3" t="s">
        <v>10308</v>
      </c>
      <c r="BG521" s="3" t="s">
        <v>5272</v>
      </c>
      <c r="BH521" s="3" t="s">
        <v>170</v>
      </c>
      <c r="BI521" s="3" t="s">
        <v>10309</v>
      </c>
      <c r="BJ521" s="3" t="s">
        <v>143</v>
      </c>
      <c r="BK521" s="3" t="s">
        <v>136</v>
      </c>
      <c r="BL521" s="3" t="s">
        <v>143</v>
      </c>
      <c r="BM521" s="3" t="s">
        <v>160</v>
      </c>
      <c r="BN521" s="3" t="s">
        <v>160</v>
      </c>
      <c r="BO521" s="3" t="s">
        <v>143</v>
      </c>
      <c r="BP521" s="3" t="s">
        <v>143</v>
      </c>
      <c r="BQ521" s="3" t="s">
        <v>2041</v>
      </c>
      <c r="BR521" s="3" t="s">
        <v>5352</v>
      </c>
      <c r="BS521" s="3" t="s">
        <v>162</v>
      </c>
      <c r="BT521" s="3" t="s">
        <v>10305</v>
      </c>
      <c r="BU521" s="3" t="s">
        <v>10305</v>
      </c>
      <c r="BV521" s="3" t="s">
        <v>135</v>
      </c>
      <c r="BW521" s="3" t="s">
        <v>135</v>
      </c>
      <c r="BX521" s="3" t="s">
        <v>135</v>
      </c>
      <c r="BY521" s="3" t="s">
        <v>148</v>
      </c>
      <c r="BZ521" s="3" t="s">
        <v>10310</v>
      </c>
      <c r="CA521" s="3" t="s">
        <v>174</v>
      </c>
      <c r="CB521" s="3" t="s">
        <v>143</v>
      </c>
      <c r="CC521" s="3" t="s">
        <v>143</v>
      </c>
      <c r="CD521" s="3" t="s">
        <v>143</v>
      </c>
      <c r="CE521" s="3" t="s">
        <v>143</v>
      </c>
      <c r="CF521" s="3" t="s">
        <v>2261</v>
      </c>
      <c r="CG521" s="3" t="s">
        <v>2261</v>
      </c>
      <c r="CH521" s="3" t="s">
        <v>143</v>
      </c>
      <c r="CI521" s="3" t="s">
        <v>143</v>
      </c>
      <c r="CJ521" s="3" t="s">
        <v>5272</v>
      </c>
      <c r="CK521" s="3" t="s">
        <v>143</v>
      </c>
      <c r="CL521" s="3" t="s">
        <v>143</v>
      </c>
      <c r="CM521" s="3" t="s">
        <v>143</v>
      </c>
      <c r="CN521" s="3" t="s">
        <v>143</v>
      </c>
      <c r="CO521" s="3" t="s">
        <v>5924</v>
      </c>
      <c r="CP521" s="3" t="s">
        <v>143</v>
      </c>
      <c r="CQ521" s="3" t="s">
        <v>143</v>
      </c>
      <c r="CR521" s="3" t="s">
        <v>143</v>
      </c>
      <c r="CS521" s="3" t="s">
        <v>1</v>
      </c>
      <c r="CT521" s="3" t="s">
        <v>143</v>
      </c>
      <c r="CU521" s="3" t="s">
        <v>1</v>
      </c>
      <c r="CV521" s="3" t="s">
        <v>1985</v>
      </c>
      <c r="CW521" s="3" t="s">
        <v>1985</v>
      </c>
      <c r="CX521" s="3" t="s">
        <v>374</v>
      </c>
      <c r="CY521" s="3" t="s">
        <v>166</v>
      </c>
      <c r="CZ521" s="3" t="s">
        <v>136</v>
      </c>
      <c r="DA521" s="3" t="s">
        <v>2007</v>
      </c>
      <c r="DB521" s="3" t="s">
        <v>10311</v>
      </c>
      <c r="DC521" s="3" t="s">
        <v>143</v>
      </c>
      <c r="DD521" s="3" t="s">
        <v>364</v>
      </c>
      <c r="DE521" s="3" t="s">
        <v>5776</v>
      </c>
      <c r="DF521" s="3" t="s">
        <v>3601</v>
      </c>
      <c r="DG521" s="3" t="s">
        <v>143</v>
      </c>
      <c r="DH521" s="3" t="s">
        <v>7659</v>
      </c>
      <c r="DI521" s="3" t="s">
        <v>143</v>
      </c>
    </row>
    <row r="522" spans="1:125" s="3" customFormat="1" hidden="1" x14ac:dyDescent="0.2">
      <c r="A522" s="73">
        <v>45444</v>
      </c>
      <c r="B522" s="3" t="s">
        <v>7652</v>
      </c>
      <c r="C522" s="5">
        <v>138995</v>
      </c>
      <c r="D522" s="6" t="s">
        <v>10312</v>
      </c>
      <c r="E522" s="3" t="s">
        <v>373</v>
      </c>
      <c r="F522" s="7">
        <v>45447</v>
      </c>
      <c r="G522" s="3" t="s">
        <v>257</v>
      </c>
      <c r="H522" s="3" t="s">
        <v>166</v>
      </c>
      <c r="I522" s="8">
        <f>J522</f>
        <v>607.66999999999996</v>
      </c>
      <c r="J522" s="4">
        <v>607.66999999999996</v>
      </c>
      <c r="K522" s="71">
        <f t="shared" si="54"/>
        <v>2.8272781370401952E-2</v>
      </c>
      <c r="L522" s="3" t="s">
        <v>374</v>
      </c>
      <c r="M522" s="3" t="s">
        <v>7145</v>
      </c>
      <c r="N522" s="3" t="s">
        <v>1224</v>
      </c>
      <c r="O522" s="3" t="s">
        <v>10313</v>
      </c>
      <c r="P522" s="6" t="s">
        <v>10314</v>
      </c>
      <c r="Q522" s="3" t="s">
        <v>2863</v>
      </c>
      <c r="R522" s="3" t="s">
        <v>10315</v>
      </c>
      <c r="S522" s="3" t="s">
        <v>5551</v>
      </c>
      <c r="T522" s="3" t="s">
        <v>135</v>
      </c>
      <c r="U522" s="3" t="s">
        <v>135</v>
      </c>
      <c r="V522" s="3" t="s">
        <v>136</v>
      </c>
      <c r="W522" s="3" t="s">
        <v>137</v>
      </c>
      <c r="X522" s="3" t="s">
        <v>264</v>
      </c>
      <c r="Y522" s="3" t="s">
        <v>10316</v>
      </c>
      <c r="Z522" s="3" t="s">
        <v>10317</v>
      </c>
      <c r="AA522" s="3" t="s">
        <v>139</v>
      </c>
      <c r="AB522" s="3" t="s">
        <v>140</v>
      </c>
      <c r="AC522" s="3" t="s">
        <v>5272</v>
      </c>
      <c r="AD522" s="3" t="s">
        <v>143</v>
      </c>
      <c r="AE522" s="3" t="s">
        <v>5272</v>
      </c>
      <c r="AF522" s="3" t="s">
        <v>10318</v>
      </c>
      <c r="AG522" s="3" t="s">
        <v>5675</v>
      </c>
      <c r="AH522" s="3" t="s">
        <v>265</v>
      </c>
      <c r="AI522" s="3" t="s">
        <v>143</v>
      </c>
      <c r="AJ522" s="3" t="s">
        <v>10319</v>
      </c>
      <c r="AK522" s="3" t="s">
        <v>142</v>
      </c>
      <c r="AL522" s="3" t="s">
        <v>143</v>
      </c>
      <c r="AM522" s="3" t="s">
        <v>10320</v>
      </c>
      <c r="AN522" s="3" t="s">
        <v>174</v>
      </c>
      <c r="AO522" s="3" t="s">
        <v>5552</v>
      </c>
      <c r="AP522" s="3" t="s">
        <v>5553</v>
      </c>
      <c r="AQ522" s="3" t="s">
        <v>10321</v>
      </c>
      <c r="AR522" s="3" t="s">
        <v>934</v>
      </c>
      <c r="AS522" s="3" t="s">
        <v>231</v>
      </c>
      <c r="AT522" s="3" t="s">
        <v>3277</v>
      </c>
      <c r="AU522" s="3" t="s">
        <v>5555</v>
      </c>
      <c r="AV522" s="3" t="s">
        <v>990</v>
      </c>
      <c r="AW522" s="3" t="s">
        <v>273</v>
      </c>
      <c r="AX522" s="3" t="s">
        <v>1232</v>
      </c>
      <c r="AY522" s="3" t="s">
        <v>148</v>
      </c>
      <c r="AZ522" s="3" t="s">
        <v>139</v>
      </c>
      <c r="BA522" s="3" t="s">
        <v>154</v>
      </c>
      <c r="BB522" s="3" t="s">
        <v>992</v>
      </c>
      <c r="BC522" s="3" t="s">
        <v>156</v>
      </c>
      <c r="BD522" s="3" t="s">
        <v>157</v>
      </c>
      <c r="BE522" s="3" t="s">
        <v>484</v>
      </c>
      <c r="BF522" s="3" t="s">
        <v>10322</v>
      </c>
      <c r="BG522" s="3" t="s">
        <v>5272</v>
      </c>
      <c r="BH522" s="3" t="s">
        <v>2863</v>
      </c>
      <c r="BI522" s="3" t="s">
        <v>10323</v>
      </c>
      <c r="BJ522" s="3" t="s">
        <v>143</v>
      </c>
      <c r="BK522" s="3" t="s">
        <v>136</v>
      </c>
      <c r="BL522" s="3" t="s">
        <v>143</v>
      </c>
      <c r="BM522" s="3" t="s">
        <v>200</v>
      </c>
      <c r="BN522" s="3" t="s">
        <v>200</v>
      </c>
      <c r="BO522" s="3" t="s">
        <v>143</v>
      </c>
      <c r="BP522" s="3" t="s">
        <v>143</v>
      </c>
      <c r="BQ522" s="3" t="s">
        <v>2191</v>
      </c>
      <c r="BR522" s="3" t="s">
        <v>5684</v>
      </c>
      <c r="BS522" s="3" t="s">
        <v>241</v>
      </c>
      <c r="BT522" s="3" t="s">
        <v>10320</v>
      </c>
      <c r="BU522" s="3" t="s">
        <v>10320</v>
      </c>
      <c r="BV522" s="3" t="s">
        <v>135</v>
      </c>
      <c r="BW522" s="3" t="s">
        <v>135</v>
      </c>
      <c r="BX522" s="3" t="s">
        <v>135</v>
      </c>
      <c r="BY522" s="3" t="s">
        <v>148</v>
      </c>
      <c r="BZ522" s="3" t="s">
        <v>3650</v>
      </c>
      <c r="CA522" s="3" t="s">
        <v>174</v>
      </c>
      <c r="CB522" s="3" t="s">
        <v>143</v>
      </c>
      <c r="CC522" s="3" t="s">
        <v>143</v>
      </c>
      <c r="CD522" s="3" t="s">
        <v>143</v>
      </c>
      <c r="CE522" s="3" t="s">
        <v>143</v>
      </c>
      <c r="CF522" s="3" t="s">
        <v>2261</v>
      </c>
      <c r="CG522" s="3" t="s">
        <v>2261</v>
      </c>
      <c r="CH522" s="3" t="s">
        <v>143</v>
      </c>
      <c r="CI522" s="3" t="s">
        <v>143</v>
      </c>
      <c r="CJ522" s="3" t="s">
        <v>5272</v>
      </c>
      <c r="CK522" s="3" t="s">
        <v>143</v>
      </c>
      <c r="CL522" s="3" t="s">
        <v>143</v>
      </c>
      <c r="CM522" s="3" t="s">
        <v>143</v>
      </c>
      <c r="CN522" s="3" t="s">
        <v>143</v>
      </c>
      <c r="CO522" s="3" t="s">
        <v>10324</v>
      </c>
      <c r="CP522" s="3" t="s">
        <v>143</v>
      </c>
      <c r="CQ522" s="3" t="s">
        <v>143</v>
      </c>
      <c r="CR522" s="3" t="s">
        <v>143</v>
      </c>
      <c r="CS522" s="3" t="s">
        <v>1</v>
      </c>
      <c r="CT522" s="3" t="s">
        <v>143</v>
      </c>
      <c r="CU522" s="3" t="s">
        <v>1</v>
      </c>
      <c r="CV522" s="3" t="s">
        <v>2092</v>
      </c>
      <c r="CW522" s="3" t="s">
        <v>143</v>
      </c>
      <c r="CX522" s="3" t="s">
        <v>374</v>
      </c>
      <c r="CY522" s="3" t="s">
        <v>166</v>
      </c>
      <c r="CZ522" s="3" t="s">
        <v>136</v>
      </c>
      <c r="DA522" s="3" t="s">
        <v>2007</v>
      </c>
      <c r="DB522" s="3" t="s">
        <v>143</v>
      </c>
      <c r="DC522" s="3" t="s">
        <v>143</v>
      </c>
      <c r="DD522" s="3" t="s">
        <v>373</v>
      </c>
      <c r="DE522" s="3" t="s">
        <v>5776</v>
      </c>
      <c r="DF522" s="3" t="s">
        <v>3601</v>
      </c>
      <c r="DG522" s="3" t="s">
        <v>143</v>
      </c>
      <c r="DH522" s="3" t="s">
        <v>10325</v>
      </c>
      <c r="DI522" s="3" t="s">
        <v>143</v>
      </c>
    </row>
    <row r="523" spans="1:125" s="3" customFormat="1" hidden="1" x14ac:dyDescent="0.2">
      <c r="A523" s="73">
        <v>45444</v>
      </c>
      <c r="B523" s="3" t="s">
        <v>15606</v>
      </c>
      <c r="C523" s="5">
        <v>139258</v>
      </c>
      <c r="D523" s="6" t="s">
        <v>10326</v>
      </c>
      <c r="E523" s="3" t="s">
        <v>164</v>
      </c>
      <c r="F523" s="7">
        <v>45447</v>
      </c>
      <c r="G523" s="3" t="s">
        <v>165</v>
      </c>
      <c r="H523" s="3" t="s">
        <v>127</v>
      </c>
      <c r="I523" s="4">
        <v>1132.1300000000001</v>
      </c>
      <c r="J523" s="4">
        <v>1132.1300000000001</v>
      </c>
      <c r="K523" s="71">
        <f t="shared" si="54"/>
        <v>5.2674089510545474E-2</v>
      </c>
      <c r="L523" s="3" t="s">
        <v>342</v>
      </c>
      <c r="M523" s="3" t="s">
        <v>317</v>
      </c>
      <c r="N523" s="3" t="s">
        <v>7923</v>
      </c>
      <c r="O523" s="3" t="s">
        <v>1056</v>
      </c>
      <c r="P523" s="6" t="s">
        <v>10327</v>
      </c>
      <c r="Q523" s="3" t="s">
        <v>132</v>
      </c>
      <c r="R523" s="3" t="s">
        <v>10328</v>
      </c>
      <c r="S523" s="3" t="s">
        <v>10329</v>
      </c>
      <c r="T523" s="3" t="s">
        <v>10330</v>
      </c>
      <c r="U523" s="3" t="s">
        <v>1856</v>
      </c>
      <c r="V523" s="3" t="s">
        <v>136</v>
      </c>
      <c r="W523" s="3" t="s">
        <v>137</v>
      </c>
      <c r="X523" s="3" t="s">
        <v>9544</v>
      </c>
      <c r="Y523" s="3" t="s">
        <v>10331</v>
      </c>
      <c r="Z523" s="3" t="s">
        <v>10332</v>
      </c>
      <c r="AA523" s="3" t="s">
        <v>139</v>
      </c>
      <c r="AB523" s="3" t="s">
        <v>323</v>
      </c>
      <c r="AC523" s="3" t="s">
        <v>5272</v>
      </c>
      <c r="AD523" s="3" t="s">
        <v>143</v>
      </c>
      <c r="AE523" s="3" t="s">
        <v>10247</v>
      </c>
      <c r="AF523" s="3" t="s">
        <v>143</v>
      </c>
      <c r="AG523" s="3" t="s">
        <v>235</v>
      </c>
      <c r="AH523" s="3" t="s">
        <v>141</v>
      </c>
      <c r="AI523" s="3" t="s">
        <v>143</v>
      </c>
      <c r="AJ523" s="3" t="s">
        <v>8978</v>
      </c>
      <c r="AK523" s="3" t="s">
        <v>207</v>
      </c>
      <c r="AL523" s="3" t="s">
        <v>143</v>
      </c>
      <c r="AM523" s="3" t="s">
        <v>8978</v>
      </c>
      <c r="AN523" s="3" t="s">
        <v>144</v>
      </c>
      <c r="AO523" s="3" t="s">
        <v>145</v>
      </c>
      <c r="AP523" s="3" t="s">
        <v>146</v>
      </c>
      <c r="AQ523" s="3" t="s">
        <v>1060</v>
      </c>
      <c r="AR523" s="3" t="s">
        <v>148</v>
      </c>
      <c r="AS523" s="3" t="s">
        <v>139</v>
      </c>
      <c r="AT523" s="3" t="s">
        <v>149</v>
      </c>
      <c r="AU523" s="3" t="s">
        <v>150</v>
      </c>
      <c r="AV523" s="3" t="s">
        <v>7930</v>
      </c>
      <c r="AW523" s="3" t="s">
        <v>7931</v>
      </c>
      <c r="AX523" s="3" t="s">
        <v>7932</v>
      </c>
      <c r="AY523" s="3" t="s">
        <v>148</v>
      </c>
      <c r="AZ523" s="3" t="s">
        <v>139</v>
      </c>
      <c r="BA523" s="3" t="s">
        <v>7933</v>
      </c>
      <c r="BB523" s="3" t="s">
        <v>7934</v>
      </c>
      <c r="BC523" s="3" t="s">
        <v>156</v>
      </c>
      <c r="BD523" s="3" t="s">
        <v>157</v>
      </c>
      <c r="BE523" s="3" t="s">
        <v>8956</v>
      </c>
      <c r="BF523" s="3" t="s">
        <v>10332</v>
      </c>
      <c r="BG523" s="3" t="s">
        <v>5272</v>
      </c>
      <c r="BH523" s="3" t="s">
        <v>143</v>
      </c>
      <c r="BI523" s="3" t="s">
        <v>143</v>
      </c>
      <c r="BJ523" s="3" t="s">
        <v>143</v>
      </c>
      <c r="BK523" s="3" t="s">
        <v>136</v>
      </c>
      <c r="BL523" s="3" t="s">
        <v>143</v>
      </c>
      <c r="BM523" s="3" t="s">
        <v>1674</v>
      </c>
      <c r="BN523" s="3" t="s">
        <v>1674</v>
      </c>
      <c r="BO523" s="3" t="s">
        <v>143</v>
      </c>
      <c r="BP523" s="3" t="s">
        <v>143</v>
      </c>
      <c r="BQ523" s="3" t="s">
        <v>10333</v>
      </c>
      <c r="BR523" s="3" t="s">
        <v>143</v>
      </c>
      <c r="BS523" s="3" t="s">
        <v>10334</v>
      </c>
      <c r="BT523" s="3" t="s">
        <v>10247</v>
      </c>
      <c r="BU523" s="3" t="s">
        <v>10247</v>
      </c>
      <c r="BV523" s="3" t="s">
        <v>1856</v>
      </c>
      <c r="BW523" s="3" t="s">
        <v>135</v>
      </c>
      <c r="BX523" s="3" t="s">
        <v>135</v>
      </c>
      <c r="BY523" s="3" t="s">
        <v>148</v>
      </c>
      <c r="BZ523" s="3" t="s">
        <v>10248</v>
      </c>
      <c r="CA523" s="3" t="s">
        <v>144</v>
      </c>
      <c r="CB523" s="3" t="s">
        <v>143</v>
      </c>
      <c r="CC523" s="3" t="s">
        <v>143</v>
      </c>
      <c r="CD523" s="3" t="s">
        <v>143</v>
      </c>
      <c r="CE523" s="3" t="s">
        <v>10327</v>
      </c>
      <c r="CF523" s="3" t="s">
        <v>9549</v>
      </c>
      <c r="CG523" s="3" t="s">
        <v>9549</v>
      </c>
      <c r="CH523" s="3" t="s">
        <v>143</v>
      </c>
      <c r="CI523" s="3" t="s">
        <v>143</v>
      </c>
      <c r="CJ523" s="3" t="s">
        <v>5272</v>
      </c>
      <c r="CK523" s="3" t="s">
        <v>143</v>
      </c>
      <c r="CL523" s="3" t="s">
        <v>143</v>
      </c>
      <c r="CM523" s="3" t="s">
        <v>143</v>
      </c>
      <c r="CN523" s="3" t="s">
        <v>143</v>
      </c>
      <c r="CO523" s="3" t="s">
        <v>143</v>
      </c>
      <c r="CP523" s="3" t="s">
        <v>143</v>
      </c>
      <c r="CQ523" s="3" t="s">
        <v>143</v>
      </c>
      <c r="CR523" s="3" t="s">
        <v>143</v>
      </c>
      <c r="CS523" s="3" t="s">
        <v>1</v>
      </c>
      <c r="CT523" s="3" t="s">
        <v>143</v>
      </c>
      <c r="CU523" s="3" t="s">
        <v>1</v>
      </c>
      <c r="CV523" s="3" t="s">
        <v>2092</v>
      </c>
      <c r="CW523" s="3" t="s">
        <v>2092</v>
      </c>
      <c r="CX523" s="3" t="s">
        <v>342</v>
      </c>
      <c r="CY523" s="3" t="s">
        <v>127</v>
      </c>
      <c r="CZ523" s="3" t="s">
        <v>136</v>
      </c>
      <c r="DA523" s="3" t="s">
        <v>1989</v>
      </c>
      <c r="DB523" s="3" t="s">
        <v>143</v>
      </c>
      <c r="DC523" s="3" t="s">
        <v>143</v>
      </c>
      <c r="DD523" s="3" t="s">
        <v>164</v>
      </c>
      <c r="DE523" s="3" t="s">
        <v>5776</v>
      </c>
      <c r="DF523" s="3" t="s">
        <v>3601</v>
      </c>
      <c r="DG523" s="3" t="s">
        <v>143</v>
      </c>
      <c r="DH523" s="3" t="s">
        <v>143</v>
      </c>
      <c r="DI523" s="3" t="s">
        <v>143</v>
      </c>
    </row>
    <row r="524" spans="1:125" s="3" customFormat="1" hidden="1" x14ac:dyDescent="0.2">
      <c r="A524" s="73">
        <v>45444</v>
      </c>
      <c r="B524" s="3" t="s">
        <v>15606</v>
      </c>
      <c r="C524" s="5">
        <v>139323</v>
      </c>
      <c r="D524" s="6" t="s">
        <v>10335</v>
      </c>
      <c r="E524" s="3" t="s">
        <v>279</v>
      </c>
      <c r="F524" s="7">
        <v>45447</v>
      </c>
      <c r="G524" s="3" t="s">
        <v>165</v>
      </c>
      <c r="H524" s="3" t="s">
        <v>166</v>
      </c>
      <c r="I524" s="4">
        <v>56</v>
      </c>
      <c r="J524" s="4">
        <v>56</v>
      </c>
      <c r="K524" s="71">
        <f t="shared" si="54"/>
        <v>2.6054861302063775E-3</v>
      </c>
      <c r="L524" s="3" t="s">
        <v>316</v>
      </c>
      <c r="M524" s="3" t="s">
        <v>317</v>
      </c>
      <c r="N524" s="3" t="s">
        <v>1056</v>
      </c>
      <c r="O524" s="3" t="s">
        <v>318</v>
      </c>
      <c r="P524" s="6" t="s">
        <v>6896</v>
      </c>
      <c r="Q524" s="3" t="s">
        <v>170</v>
      </c>
      <c r="R524" s="3" t="s">
        <v>10336</v>
      </c>
      <c r="S524" s="3" t="s">
        <v>10337</v>
      </c>
      <c r="T524" s="3" t="s">
        <v>135</v>
      </c>
      <c r="U524" s="3" t="s">
        <v>135</v>
      </c>
      <c r="V524" s="3" t="s">
        <v>136</v>
      </c>
      <c r="W524" s="3" t="s">
        <v>137</v>
      </c>
      <c r="X524" s="3" t="s">
        <v>322</v>
      </c>
      <c r="Y524" s="3" t="s">
        <v>10338</v>
      </c>
      <c r="Z524" s="3" t="s">
        <v>10339</v>
      </c>
      <c r="AA524" s="3" t="s">
        <v>139</v>
      </c>
      <c r="AB524" s="3" t="s">
        <v>323</v>
      </c>
      <c r="AC524" s="3" t="s">
        <v>5272</v>
      </c>
      <c r="AD524" s="3" t="s">
        <v>143</v>
      </c>
      <c r="AE524" s="3" t="s">
        <v>9197</v>
      </c>
      <c r="AF524" s="3" t="s">
        <v>143</v>
      </c>
      <c r="AG524" s="3" t="s">
        <v>235</v>
      </c>
      <c r="AH524" s="3" t="s">
        <v>141</v>
      </c>
      <c r="AI524" s="3" t="s">
        <v>143</v>
      </c>
      <c r="AJ524" s="3" t="s">
        <v>9197</v>
      </c>
      <c r="AK524" s="3" t="s">
        <v>207</v>
      </c>
      <c r="AL524" s="3" t="s">
        <v>143</v>
      </c>
      <c r="AM524" s="3" t="s">
        <v>9197</v>
      </c>
      <c r="AN524" s="3" t="s">
        <v>174</v>
      </c>
      <c r="AO524" s="3" t="s">
        <v>324</v>
      </c>
      <c r="AP524" s="3" t="s">
        <v>325</v>
      </c>
      <c r="AQ524" s="3" t="s">
        <v>326</v>
      </c>
      <c r="AR524" s="3" t="s">
        <v>178</v>
      </c>
      <c r="AS524" s="3" t="s">
        <v>179</v>
      </c>
      <c r="AT524" s="3" t="s">
        <v>327</v>
      </c>
      <c r="AU524" s="3" t="s">
        <v>328</v>
      </c>
      <c r="AV524" s="3" t="s">
        <v>145</v>
      </c>
      <c r="AW524" s="3" t="s">
        <v>146</v>
      </c>
      <c r="AX524" s="3" t="s">
        <v>1060</v>
      </c>
      <c r="AY524" s="3" t="s">
        <v>148</v>
      </c>
      <c r="AZ524" s="3" t="s">
        <v>139</v>
      </c>
      <c r="BA524" s="3" t="s">
        <v>149</v>
      </c>
      <c r="BB524" s="3" t="s">
        <v>150</v>
      </c>
      <c r="BC524" s="3" t="s">
        <v>156</v>
      </c>
      <c r="BD524" s="3" t="s">
        <v>157</v>
      </c>
      <c r="BE524" s="3" t="s">
        <v>303</v>
      </c>
      <c r="BF524" s="3" t="s">
        <v>10339</v>
      </c>
      <c r="BG524" s="3" t="s">
        <v>5272</v>
      </c>
      <c r="BH524" s="3" t="s">
        <v>170</v>
      </c>
      <c r="BI524" s="3" t="s">
        <v>10340</v>
      </c>
      <c r="BJ524" s="3" t="s">
        <v>143</v>
      </c>
      <c r="BK524" s="3" t="s">
        <v>136</v>
      </c>
      <c r="BL524" s="3" t="s">
        <v>143</v>
      </c>
      <c r="BM524" s="3" t="s">
        <v>160</v>
      </c>
      <c r="BN524" s="3" t="s">
        <v>160</v>
      </c>
      <c r="BO524" s="3" t="s">
        <v>143</v>
      </c>
      <c r="BP524" s="3" t="s">
        <v>143</v>
      </c>
      <c r="BQ524" s="3" t="s">
        <v>8057</v>
      </c>
      <c r="BR524" s="3" t="s">
        <v>5352</v>
      </c>
      <c r="BS524" s="3" t="s">
        <v>162</v>
      </c>
      <c r="BT524" s="3" t="s">
        <v>9197</v>
      </c>
      <c r="BU524" s="3" t="s">
        <v>9197</v>
      </c>
      <c r="BV524" s="3" t="s">
        <v>135</v>
      </c>
      <c r="BW524" s="3" t="s">
        <v>135</v>
      </c>
      <c r="BX524" s="3" t="s">
        <v>135</v>
      </c>
      <c r="BY524" s="3" t="s">
        <v>148</v>
      </c>
      <c r="BZ524" s="3" t="s">
        <v>10341</v>
      </c>
      <c r="CA524" s="3" t="s">
        <v>174</v>
      </c>
      <c r="CB524" s="3" t="s">
        <v>143</v>
      </c>
      <c r="CC524" s="3" t="s">
        <v>143</v>
      </c>
      <c r="CD524" s="3" t="s">
        <v>143</v>
      </c>
      <c r="CE524" s="3" t="s">
        <v>10342</v>
      </c>
      <c r="CF524" s="3" t="s">
        <v>2261</v>
      </c>
      <c r="CG524" s="3" t="s">
        <v>2261</v>
      </c>
      <c r="CH524" s="3" t="s">
        <v>143</v>
      </c>
      <c r="CI524" s="3" t="s">
        <v>143</v>
      </c>
      <c r="CJ524" s="3" t="s">
        <v>5272</v>
      </c>
      <c r="CK524" s="3" t="s">
        <v>143</v>
      </c>
      <c r="CL524" s="3" t="s">
        <v>143</v>
      </c>
      <c r="CM524" s="3" t="s">
        <v>143</v>
      </c>
      <c r="CN524" s="3" t="s">
        <v>143</v>
      </c>
      <c r="CO524" s="3" t="s">
        <v>143</v>
      </c>
      <c r="CP524" s="3" t="s">
        <v>143</v>
      </c>
      <c r="CQ524" s="3" t="s">
        <v>143</v>
      </c>
      <c r="CR524" s="3" t="s">
        <v>143</v>
      </c>
      <c r="CS524" s="3" t="s">
        <v>1</v>
      </c>
      <c r="CT524" s="3" t="s">
        <v>143</v>
      </c>
      <c r="CU524" s="3" t="s">
        <v>1</v>
      </c>
      <c r="CV524" s="3" t="s">
        <v>1985</v>
      </c>
      <c r="CW524" s="3" t="s">
        <v>1985</v>
      </c>
      <c r="CX524" s="3" t="s">
        <v>316</v>
      </c>
      <c r="CY524" s="3" t="s">
        <v>166</v>
      </c>
      <c r="CZ524" s="3" t="s">
        <v>136</v>
      </c>
      <c r="DA524" s="3" t="s">
        <v>1986</v>
      </c>
      <c r="DB524" s="3" t="s">
        <v>143</v>
      </c>
      <c r="DC524" s="3" t="s">
        <v>143</v>
      </c>
      <c r="DD524" s="3" t="s">
        <v>279</v>
      </c>
      <c r="DE524" s="3" t="s">
        <v>5776</v>
      </c>
      <c r="DF524" s="3" t="s">
        <v>3601</v>
      </c>
      <c r="DG524" s="3" t="s">
        <v>143</v>
      </c>
      <c r="DH524" s="3" t="s">
        <v>143</v>
      </c>
      <c r="DI524" s="3" t="s">
        <v>143</v>
      </c>
    </row>
    <row r="525" spans="1:125" s="3" customFormat="1" hidden="1" x14ac:dyDescent="0.2">
      <c r="A525" s="73">
        <v>45444</v>
      </c>
      <c r="B525" s="3" t="s">
        <v>7652</v>
      </c>
      <c r="C525" s="5">
        <v>139020</v>
      </c>
      <c r="D525" s="6" t="s">
        <v>10312</v>
      </c>
      <c r="E525" s="3" t="s">
        <v>373</v>
      </c>
      <c r="F525" s="7">
        <v>45448</v>
      </c>
      <c r="G525" s="3" t="s">
        <v>257</v>
      </c>
      <c r="H525" s="3" t="s">
        <v>166</v>
      </c>
      <c r="I525" s="8">
        <f>J525</f>
        <v>485</v>
      </c>
      <c r="J525" s="4">
        <v>485</v>
      </c>
      <c r="K525" s="71">
        <f t="shared" si="54"/>
        <v>2.2565370949108807E-2</v>
      </c>
      <c r="L525" s="3" t="s">
        <v>374</v>
      </c>
      <c r="M525" s="3" t="s">
        <v>7145</v>
      </c>
      <c r="N525" s="3" t="s">
        <v>259</v>
      </c>
      <c r="O525" s="3" t="s">
        <v>10343</v>
      </c>
      <c r="P525" s="6" t="s">
        <v>10344</v>
      </c>
      <c r="Q525" s="3" t="s">
        <v>2863</v>
      </c>
      <c r="R525" s="3" t="s">
        <v>10345</v>
      </c>
      <c r="S525" s="3" t="s">
        <v>10346</v>
      </c>
      <c r="T525" s="3" t="s">
        <v>135</v>
      </c>
      <c r="U525" s="3" t="s">
        <v>135</v>
      </c>
      <c r="V525" s="3" t="s">
        <v>136</v>
      </c>
      <c r="W525" s="3" t="s">
        <v>137</v>
      </c>
      <c r="X525" s="3" t="s">
        <v>379</v>
      </c>
      <c r="Y525" s="3" t="s">
        <v>10347</v>
      </c>
      <c r="Z525" s="3" t="s">
        <v>10348</v>
      </c>
      <c r="AA525" s="3" t="s">
        <v>139</v>
      </c>
      <c r="AB525" s="3" t="s">
        <v>140</v>
      </c>
      <c r="AC525" s="3" t="s">
        <v>5272</v>
      </c>
      <c r="AD525" s="3" t="s">
        <v>143</v>
      </c>
      <c r="AE525" s="3" t="s">
        <v>5272</v>
      </c>
      <c r="AF525" s="3" t="s">
        <v>10318</v>
      </c>
      <c r="AG525" s="3" t="s">
        <v>5675</v>
      </c>
      <c r="AH525" s="3" t="s">
        <v>265</v>
      </c>
      <c r="AI525" s="3" t="s">
        <v>143</v>
      </c>
      <c r="AJ525" s="3" t="s">
        <v>10349</v>
      </c>
      <c r="AK525" s="3" t="s">
        <v>142</v>
      </c>
      <c r="AL525" s="3" t="s">
        <v>143</v>
      </c>
      <c r="AM525" s="3" t="s">
        <v>8567</v>
      </c>
      <c r="AN525" s="3" t="s">
        <v>174</v>
      </c>
      <c r="AO525" s="3" t="s">
        <v>8383</v>
      </c>
      <c r="AP525" s="3" t="s">
        <v>8384</v>
      </c>
      <c r="AQ525" s="3" t="s">
        <v>10350</v>
      </c>
      <c r="AR525" s="3" t="s">
        <v>2177</v>
      </c>
      <c r="AS525" s="3" t="s">
        <v>231</v>
      </c>
      <c r="AT525" s="3" t="s">
        <v>2419</v>
      </c>
      <c r="AU525" s="3" t="s">
        <v>2420</v>
      </c>
      <c r="AV525" s="3" t="s">
        <v>272</v>
      </c>
      <c r="AW525" s="3" t="s">
        <v>273</v>
      </c>
      <c r="AX525" s="3" t="s">
        <v>274</v>
      </c>
      <c r="AY525" s="3" t="s">
        <v>148</v>
      </c>
      <c r="AZ525" s="3" t="s">
        <v>139</v>
      </c>
      <c r="BA525" s="3" t="s">
        <v>154</v>
      </c>
      <c r="BB525" s="3" t="s">
        <v>275</v>
      </c>
      <c r="BC525" s="3" t="s">
        <v>156</v>
      </c>
      <c r="BD525" s="3" t="s">
        <v>157</v>
      </c>
      <c r="BE525" s="3" t="s">
        <v>303</v>
      </c>
      <c r="BF525" s="3" t="s">
        <v>10351</v>
      </c>
      <c r="BG525" s="3" t="s">
        <v>5272</v>
      </c>
      <c r="BH525" s="3" t="s">
        <v>2863</v>
      </c>
      <c r="BI525" s="3" t="s">
        <v>10352</v>
      </c>
      <c r="BJ525" s="3" t="s">
        <v>143</v>
      </c>
      <c r="BK525" s="3" t="s">
        <v>136</v>
      </c>
      <c r="BL525" s="3" t="s">
        <v>143</v>
      </c>
      <c r="BM525" s="3" t="s">
        <v>200</v>
      </c>
      <c r="BN525" s="3" t="s">
        <v>200</v>
      </c>
      <c r="BO525" s="3" t="s">
        <v>373</v>
      </c>
      <c r="BP525" s="3" t="s">
        <v>143</v>
      </c>
      <c r="BQ525" s="3" t="s">
        <v>189</v>
      </c>
      <c r="BR525" s="3" t="s">
        <v>5352</v>
      </c>
      <c r="BS525" s="3" t="s">
        <v>162</v>
      </c>
      <c r="BT525" s="3" t="s">
        <v>8567</v>
      </c>
      <c r="BU525" s="3" t="s">
        <v>8567</v>
      </c>
      <c r="BV525" s="3" t="s">
        <v>135</v>
      </c>
      <c r="BW525" s="3" t="s">
        <v>135</v>
      </c>
      <c r="BX525" s="3" t="s">
        <v>135</v>
      </c>
      <c r="BY525" s="3" t="s">
        <v>148</v>
      </c>
      <c r="BZ525" s="3" t="s">
        <v>1327</v>
      </c>
      <c r="CA525" s="3" t="s">
        <v>174</v>
      </c>
      <c r="CB525" s="3" t="s">
        <v>143</v>
      </c>
      <c r="CC525" s="3" t="s">
        <v>143</v>
      </c>
      <c r="CD525" s="3" t="s">
        <v>143</v>
      </c>
      <c r="CE525" s="3" t="s">
        <v>143</v>
      </c>
      <c r="CF525" s="3" t="s">
        <v>2261</v>
      </c>
      <c r="CG525" s="3" t="s">
        <v>2261</v>
      </c>
      <c r="CH525" s="3" t="s">
        <v>143</v>
      </c>
      <c r="CI525" s="3" t="s">
        <v>143</v>
      </c>
      <c r="CJ525" s="3" t="s">
        <v>5272</v>
      </c>
      <c r="CK525" s="3" t="s">
        <v>143</v>
      </c>
      <c r="CL525" s="3" t="s">
        <v>143</v>
      </c>
      <c r="CM525" s="3" t="s">
        <v>143</v>
      </c>
      <c r="CN525" s="3" t="s">
        <v>143</v>
      </c>
      <c r="CO525" s="3" t="s">
        <v>10353</v>
      </c>
      <c r="CP525" s="3" t="s">
        <v>143</v>
      </c>
      <c r="CQ525" s="3" t="s">
        <v>143</v>
      </c>
      <c r="CR525" s="3" t="s">
        <v>143</v>
      </c>
      <c r="CS525" s="3" t="s">
        <v>1</v>
      </c>
      <c r="CT525" s="3" t="s">
        <v>143</v>
      </c>
      <c r="CU525" s="3" t="s">
        <v>1</v>
      </c>
      <c r="CV525" s="3" t="s">
        <v>1985</v>
      </c>
      <c r="CW525" s="3" t="s">
        <v>143</v>
      </c>
      <c r="CX525" s="3" t="s">
        <v>374</v>
      </c>
      <c r="CY525" s="3" t="s">
        <v>166</v>
      </c>
      <c r="CZ525" s="3" t="s">
        <v>136</v>
      </c>
      <c r="DA525" s="3" t="s">
        <v>2007</v>
      </c>
      <c r="DB525" s="3" t="s">
        <v>143</v>
      </c>
      <c r="DC525" s="3" t="s">
        <v>143</v>
      </c>
      <c r="DD525" s="3" t="s">
        <v>373</v>
      </c>
      <c r="DE525" s="3" t="s">
        <v>5776</v>
      </c>
      <c r="DF525" s="3" t="s">
        <v>5904</v>
      </c>
      <c r="DG525" s="3" t="s">
        <v>143</v>
      </c>
      <c r="DH525" s="3" t="s">
        <v>10354</v>
      </c>
      <c r="DI525" s="3" t="s">
        <v>143</v>
      </c>
    </row>
    <row r="526" spans="1:125" s="3" customFormat="1" hidden="1" x14ac:dyDescent="0.2">
      <c r="A526" s="73">
        <v>45444</v>
      </c>
      <c r="B526" s="3" t="s">
        <v>7652</v>
      </c>
      <c r="C526" s="5">
        <v>139316</v>
      </c>
      <c r="D526" s="6" t="s">
        <v>10312</v>
      </c>
      <c r="E526" s="3" t="s">
        <v>373</v>
      </c>
      <c r="F526" s="7">
        <v>45448</v>
      </c>
      <c r="G526" s="3" t="s">
        <v>257</v>
      </c>
      <c r="H526" s="3" t="s">
        <v>166</v>
      </c>
      <c r="I526" s="4">
        <v>3140.01</v>
      </c>
      <c r="J526" s="4">
        <v>1483.51</v>
      </c>
      <c r="K526" s="71">
        <f t="shared" si="54"/>
        <v>0.14609379470909514</v>
      </c>
      <c r="L526" s="3" t="s">
        <v>374</v>
      </c>
      <c r="M526" s="3" t="s">
        <v>7145</v>
      </c>
      <c r="N526" s="3" t="s">
        <v>980</v>
      </c>
      <c r="O526" s="3" t="s">
        <v>2695</v>
      </c>
      <c r="P526" s="6" t="s">
        <v>10355</v>
      </c>
      <c r="Q526" s="3" t="s">
        <v>170</v>
      </c>
      <c r="R526" s="3" t="s">
        <v>10356</v>
      </c>
      <c r="S526" s="3" t="s">
        <v>7694</v>
      </c>
      <c r="T526" s="3" t="s">
        <v>135</v>
      </c>
      <c r="U526" s="3" t="s">
        <v>135</v>
      </c>
      <c r="V526" s="3" t="s">
        <v>136</v>
      </c>
      <c r="W526" s="3" t="s">
        <v>137</v>
      </c>
      <c r="X526" s="3" t="s">
        <v>4976</v>
      </c>
      <c r="Y526" s="3" t="s">
        <v>10357</v>
      </c>
      <c r="Z526" s="3" t="s">
        <v>10358</v>
      </c>
      <c r="AA526" s="3" t="s">
        <v>139</v>
      </c>
      <c r="AB526" s="3" t="s">
        <v>140</v>
      </c>
      <c r="AC526" s="3" t="s">
        <v>5272</v>
      </c>
      <c r="AD526" s="3" t="s">
        <v>143</v>
      </c>
      <c r="AE526" s="3" t="s">
        <v>10359</v>
      </c>
      <c r="AF526" s="3" t="s">
        <v>10360</v>
      </c>
      <c r="AG526" s="3" t="s">
        <v>5675</v>
      </c>
      <c r="AH526" s="3" t="s">
        <v>265</v>
      </c>
      <c r="AI526" s="3" t="s">
        <v>143</v>
      </c>
      <c r="AJ526" s="3" t="s">
        <v>10359</v>
      </c>
      <c r="AK526" s="3" t="s">
        <v>142</v>
      </c>
      <c r="AL526" s="3" t="s">
        <v>143</v>
      </c>
      <c r="AM526" s="3" t="s">
        <v>10361</v>
      </c>
      <c r="AN526" s="3" t="s">
        <v>174</v>
      </c>
      <c r="AO526" s="3" t="s">
        <v>2699</v>
      </c>
      <c r="AP526" s="3" t="s">
        <v>2700</v>
      </c>
      <c r="AQ526" s="3" t="s">
        <v>2701</v>
      </c>
      <c r="AR526" s="3" t="s">
        <v>353</v>
      </c>
      <c r="AS526" s="3" t="s">
        <v>231</v>
      </c>
      <c r="AT526" s="3" t="s">
        <v>2702</v>
      </c>
      <c r="AU526" s="3" t="s">
        <v>2703</v>
      </c>
      <c r="AV526" s="3" t="s">
        <v>990</v>
      </c>
      <c r="AW526" s="3" t="s">
        <v>273</v>
      </c>
      <c r="AX526" s="3" t="s">
        <v>991</v>
      </c>
      <c r="AY526" s="3" t="s">
        <v>148</v>
      </c>
      <c r="AZ526" s="3" t="s">
        <v>139</v>
      </c>
      <c r="BA526" s="3" t="s">
        <v>154</v>
      </c>
      <c r="BB526" s="3" t="s">
        <v>992</v>
      </c>
      <c r="BC526" s="3" t="s">
        <v>156</v>
      </c>
      <c r="BD526" s="3" t="s">
        <v>157</v>
      </c>
      <c r="BE526" s="3" t="s">
        <v>8956</v>
      </c>
      <c r="BF526" s="3" t="s">
        <v>10362</v>
      </c>
      <c r="BG526" s="3" t="s">
        <v>5272</v>
      </c>
      <c r="BH526" s="3" t="s">
        <v>170</v>
      </c>
      <c r="BI526" s="3" t="s">
        <v>10363</v>
      </c>
      <c r="BJ526" s="3" t="s">
        <v>143</v>
      </c>
      <c r="BK526" s="3" t="s">
        <v>136</v>
      </c>
      <c r="BL526" s="3" t="s">
        <v>143</v>
      </c>
      <c r="BM526" s="3" t="s">
        <v>200</v>
      </c>
      <c r="BN526" s="3" t="s">
        <v>200</v>
      </c>
      <c r="BO526" s="3" t="s">
        <v>373</v>
      </c>
      <c r="BP526" s="3" t="s">
        <v>143</v>
      </c>
      <c r="BQ526" s="3" t="s">
        <v>10364</v>
      </c>
      <c r="BR526" s="3" t="s">
        <v>143</v>
      </c>
      <c r="BS526" s="3" t="s">
        <v>10365</v>
      </c>
      <c r="BT526" s="3" t="s">
        <v>10359</v>
      </c>
      <c r="BU526" s="3" t="s">
        <v>10359</v>
      </c>
      <c r="BV526" s="3" t="s">
        <v>135</v>
      </c>
      <c r="BW526" s="3" t="s">
        <v>135</v>
      </c>
      <c r="BX526" s="3" t="s">
        <v>135</v>
      </c>
      <c r="BY526" s="3" t="s">
        <v>148</v>
      </c>
      <c r="BZ526" s="3" t="s">
        <v>1327</v>
      </c>
      <c r="CA526" s="3" t="s">
        <v>2415</v>
      </c>
      <c r="CB526" s="3" t="s">
        <v>143</v>
      </c>
      <c r="CC526" s="3" t="s">
        <v>143</v>
      </c>
      <c r="CD526" s="3" t="s">
        <v>143</v>
      </c>
      <c r="CE526" s="3" t="s">
        <v>10366</v>
      </c>
      <c r="CF526" s="3" t="s">
        <v>9220</v>
      </c>
      <c r="CG526" s="3" t="s">
        <v>2261</v>
      </c>
      <c r="CH526" s="3" t="s">
        <v>143</v>
      </c>
      <c r="CI526" s="3" t="s">
        <v>143</v>
      </c>
      <c r="CJ526" s="3" t="s">
        <v>5272</v>
      </c>
      <c r="CK526" s="3" t="s">
        <v>143</v>
      </c>
      <c r="CL526" s="3" t="s">
        <v>143</v>
      </c>
      <c r="CM526" s="3" t="s">
        <v>143</v>
      </c>
      <c r="CN526" s="3" t="s">
        <v>143</v>
      </c>
      <c r="CO526" s="3" t="s">
        <v>6206</v>
      </c>
      <c r="CP526" s="3" t="s">
        <v>143</v>
      </c>
      <c r="CQ526" s="3" t="s">
        <v>143</v>
      </c>
      <c r="CR526" s="3" t="s">
        <v>143</v>
      </c>
      <c r="CS526" s="3" t="s">
        <v>1</v>
      </c>
      <c r="CT526" s="3" t="s">
        <v>143</v>
      </c>
      <c r="CU526" s="3" t="s">
        <v>1</v>
      </c>
      <c r="CV526" s="3" t="s">
        <v>2092</v>
      </c>
      <c r="CW526" s="3" t="s">
        <v>2867</v>
      </c>
      <c r="CX526" s="3" t="s">
        <v>374</v>
      </c>
      <c r="CY526" s="3" t="s">
        <v>166</v>
      </c>
      <c r="CZ526" s="3" t="s">
        <v>136</v>
      </c>
      <c r="DA526" s="3" t="s">
        <v>1989</v>
      </c>
      <c r="DB526" s="3" t="s">
        <v>143</v>
      </c>
      <c r="DC526" s="3" t="s">
        <v>143</v>
      </c>
      <c r="DD526" s="3" t="s">
        <v>373</v>
      </c>
      <c r="DE526" s="3" t="s">
        <v>5776</v>
      </c>
      <c r="DF526" s="3" t="s">
        <v>5904</v>
      </c>
      <c r="DG526" s="3" t="s">
        <v>143</v>
      </c>
      <c r="DH526" s="3" t="s">
        <v>7211</v>
      </c>
      <c r="DI526" s="3" t="s">
        <v>143</v>
      </c>
    </row>
    <row r="527" spans="1:125" s="3" customFormat="1" hidden="1" x14ac:dyDescent="0.2">
      <c r="A527" s="73">
        <v>45444</v>
      </c>
      <c r="B527" s="3" t="s">
        <v>7652</v>
      </c>
      <c r="C527" s="5">
        <v>139078</v>
      </c>
      <c r="D527" s="6" t="s">
        <v>10312</v>
      </c>
      <c r="E527" s="3" t="s">
        <v>373</v>
      </c>
      <c r="F527" s="7">
        <v>45449</v>
      </c>
      <c r="G527" s="3" t="s">
        <v>257</v>
      </c>
      <c r="H527" s="3" t="s">
        <v>166</v>
      </c>
      <c r="I527" s="4">
        <v>647.98</v>
      </c>
      <c r="J527" s="4">
        <v>973.04</v>
      </c>
      <c r="K527" s="71">
        <f t="shared" si="54"/>
        <v>3.0148266118770153E-2</v>
      </c>
      <c r="L527" s="3" t="s">
        <v>374</v>
      </c>
      <c r="M527" s="3" t="s">
        <v>7145</v>
      </c>
      <c r="N527" s="3" t="s">
        <v>259</v>
      </c>
      <c r="O527" s="3" t="s">
        <v>1619</v>
      </c>
      <c r="P527" s="6" t="s">
        <v>10221</v>
      </c>
      <c r="Q527" s="3" t="s">
        <v>2863</v>
      </c>
      <c r="R527" s="3" t="s">
        <v>10367</v>
      </c>
      <c r="S527" s="3" t="s">
        <v>3792</v>
      </c>
      <c r="T527" s="3" t="s">
        <v>135</v>
      </c>
      <c r="U527" s="3" t="s">
        <v>135</v>
      </c>
      <c r="V527" s="3" t="s">
        <v>136</v>
      </c>
      <c r="W527" s="3" t="s">
        <v>137</v>
      </c>
      <c r="X527" s="3" t="s">
        <v>379</v>
      </c>
      <c r="Y527" s="3" t="s">
        <v>10368</v>
      </c>
      <c r="Z527" s="3" t="s">
        <v>10369</v>
      </c>
      <c r="AA527" s="3" t="s">
        <v>139</v>
      </c>
      <c r="AB527" s="3" t="s">
        <v>140</v>
      </c>
      <c r="AC527" s="3" t="s">
        <v>5272</v>
      </c>
      <c r="AD527" s="3" t="s">
        <v>143</v>
      </c>
      <c r="AE527" s="3" t="s">
        <v>10370</v>
      </c>
      <c r="AF527" s="3" t="s">
        <v>10318</v>
      </c>
      <c r="AG527" s="3" t="s">
        <v>5675</v>
      </c>
      <c r="AH527" s="3" t="s">
        <v>265</v>
      </c>
      <c r="AI527" s="3" t="s">
        <v>143</v>
      </c>
      <c r="AJ527" s="3" t="s">
        <v>10370</v>
      </c>
      <c r="AK527" s="3" t="s">
        <v>142</v>
      </c>
      <c r="AL527" s="3" t="s">
        <v>143</v>
      </c>
      <c r="AM527" s="3" t="s">
        <v>10371</v>
      </c>
      <c r="AN527" s="3" t="s">
        <v>174</v>
      </c>
      <c r="AO527" s="3" t="s">
        <v>1622</v>
      </c>
      <c r="AP527" s="3" t="s">
        <v>1623</v>
      </c>
      <c r="AQ527" s="3" t="s">
        <v>1624</v>
      </c>
      <c r="AR527" s="3" t="s">
        <v>353</v>
      </c>
      <c r="AS527" s="3" t="s">
        <v>231</v>
      </c>
      <c r="AT527" s="3" t="s">
        <v>1625</v>
      </c>
      <c r="AU527" s="3" t="s">
        <v>1626</v>
      </c>
      <c r="AV527" s="3" t="s">
        <v>272</v>
      </c>
      <c r="AW527" s="3" t="s">
        <v>273</v>
      </c>
      <c r="AX527" s="3" t="s">
        <v>274</v>
      </c>
      <c r="AY527" s="3" t="s">
        <v>148</v>
      </c>
      <c r="AZ527" s="3" t="s">
        <v>139</v>
      </c>
      <c r="BA527" s="3" t="s">
        <v>154</v>
      </c>
      <c r="BB527" s="3" t="s">
        <v>275</v>
      </c>
      <c r="BC527" s="3" t="s">
        <v>156</v>
      </c>
      <c r="BD527" s="3" t="s">
        <v>157</v>
      </c>
      <c r="BE527" s="3" t="s">
        <v>484</v>
      </c>
      <c r="BF527" s="3" t="s">
        <v>10372</v>
      </c>
      <c r="BG527" s="3" t="s">
        <v>5272</v>
      </c>
      <c r="BH527" s="3" t="s">
        <v>2863</v>
      </c>
      <c r="BI527" s="3" t="s">
        <v>10373</v>
      </c>
      <c r="BJ527" s="3" t="s">
        <v>143</v>
      </c>
      <c r="BK527" s="3" t="s">
        <v>136</v>
      </c>
      <c r="BL527" s="3" t="s">
        <v>143</v>
      </c>
      <c r="BM527" s="3" t="s">
        <v>200</v>
      </c>
      <c r="BN527" s="3" t="s">
        <v>200</v>
      </c>
      <c r="BO527" s="3" t="s">
        <v>373</v>
      </c>
      <c r="BP527" s="3" t="s">
        <v>143</v>
      </c>
      <c r="BQ527" s="3" t="s">
        <v>3636</v>
      </c>
      <c r="BR527" s="3" t="s">
        <v>5684</v>
      </c>
      <c r="BS527" s="3" t="s">
        <v>241</v>
      </c>
      <c r="BT527" s="3" t="s">
        <v>10370</v>
      </c>
      <c r="BU527" s="3" t="s">
        <v>10370</v>
      </c>
      <c r="BV527" s="3" t="s">
        <v>135</v>
      </c>
      <c r="BW527" s="3" t="s">
        <v>135</v>
      </c>
      <c r="BX527" s="3" t="s">
        <v>135</v>
      </c>
      <c r="BY527" s="3" t="s">
        <v>148</v>
      </c>
      <c r="BZ527" s="3" t="s">
        <v>2774</v>
      </c>
      <c r="CA527" s="3" t="s">
        <v>2415</v>
      </c>
      <c r="CB527" s="3" t="s">
        <v>143</v>
      </c>
      <c r="CC527" s="3" t="s">
        <v>143</v>
      </c>
      <c r="CD527" s="3" t="s">
        <v>143</v>
      </c>
      <c r="CE527" s="3" t="s">
        <v>10374</v>
      </c>
      <c r="CF527" s="3" t="s">
        <v>9220</v>
      </c>
      <c r="CG527" s="3" t="s">
        <v>2261</v>
      </c>
      <c r="CH527" s="3" t="s">
        <v>143</v>
      </c>
      <c r="CI527" s="3" t="s">
        <v>143</v>
      </c>
      <c r="CJ527" s="3" t="s">
        <v>5272</v>
      </c>
      <c r="CK527" s="3" t="s">
        <v>143</v>
      </c>
      <c r="CL527" s="3" t="s">
        <v>143</v>
      </c>
      <c r="CM527" s="3" t="s">
        <v>143</v>
      </c>
      <c r="CN527" s="3" t="s">
        <v>143</v>
      </c>
      <c r="CO527" s="3" t="s">
        <v>143</v>
      </c>
      <c r="CP527" s="3" t="s">
        <v>143</v>
      </c>
      <c r="CQ527" s="3" t="s">
        <v>143</v>
      </c>
      <c r="CR527" s="3" t="s">
        <v>143</v>
      </c>
      <c r="CS527" s="3" t="s">
        <v>1</v>
      </c>
      <c r="CT527" s="3" t="s">
        <v>143</v>
      </c>
      <c r="CU527" s="3" t="s">
        <v>1</v>
      </c>
      <c r="CV527" s="3" t="s">
        <v>2092</v>
      </c>
      <c r="CW527" s="3" t="s">
        <v>2092</v>
      </c>
      <c r="CX527" s="3" t="s">
        <v>374</v>
      </c>
      <c r="CY527" s="3" t="s">
        <v>166</v>
      </c>
      <c r="CZ527" s="3" t="s">
        <v>136</v>
      </c>
      <c r="DA527" s="3" t="s">
        <v>2007</v>
      </c>
      <c r="DB527" s="3" t="s">
        <v>143</v>
      </c>
      <c r="DC527" s="3" t="s">
        <v>143</v>
      </c>
      <c r="DD527" s="3" t="s">
        <v>373</v>
      </c>
      <c r="DE527" s="3" t="s">
        <v>5776</v>
      </c>
      <c r="DF527" s="3" t="s">
        <v>5776</v>
      </c>
      <c r="DG527" s="3" t="s">
        <v>143</v>
      </c>
      <c r="DH527" s="3" t="s">
        <v>143</v>
      </c>
      <c r="DI527" s="3" t="s">
        <v>143</v>
      </c>
    </row>
    <row r="528" spans="1:125" s="3" customFormat="1" hidden="1" x14ac:dyDescent="0.2">
      <c r="A528" s="73">
        <v>45444</v>
      </c>
      <c r="B528" s="3" t="s">
        <v>16</v>
      </c>
      <c r="C528" s="5">
        <v>139349</v>
      </c>
      <c r="D528" s="6" t="s">
        <v>8971</v>
      </c>
      <c r="E528" s="3" t="s">
        <v>373</v>
      </c>
      <c r="F528" s="7">
        <v>45449</v>
      </c>
      <c r="G528" s="3" t="s">
        <v>257</v>
      </c>
      <c r="H528" s="3" t="s">
        <v>166</v>
      </c>
      <c r="I528" s="4">
        <v>35</v>
      </c>
      <c r="J528" s="4">
        <v>35</v>
      </c>
      <c r="K528" s="71">
        <f t="shared" si="54"/>
        <v>1.628428831378986E-3</v>
      </c>
      <c r="L528" s="3" t="s">
        <v>316</v>
      </c>
      <c r="M528" s="3" t="s">
        <v>7145</v>
      </c>
      <c r="N528" s="3" t="s">
        <v>259</v>
      </c>
      <c r="O528" s="3" t="s">
        <v>2999</v>
      </c>
      <c r="P528" s="6" t="s">
        <v>10375</v>
      </c>
      <c r="Q528" s="3" t="s">
        <v>170</v>
      </c>
      <c r="R528" s="3" t="s">
        <v>10376</v>
      </c>
      <c r="S528" s="3" t="s">
        <v>10377</v>
      </c>
      <c r="T528" s="3" t="s">
        <v>135</v>
      </c>
      <c r="U528" s="3" t="s">
        <v>135</v>
      </c>
      <c r="V528" s="3" t="s">
        <v>136</v>
      </c>
      <c r="W528" s="3" t="s">
        <v>137</v>
      </c>
      <c r="X528" s="3" t="s">
        <v>379</v>
      </c>
      <c r="Y528" s="3" t="s">
        <v>10378</v>
      </c>
      <c r="Z528" s="3" t="s">
        <v>10379</v>
      </c>
      <c r="AA528" s="3" t="s">
        <v>139</v>
      </c>
      <c r="AB528" s="3" t="s">
        <v>140</v>
      </c>
      <c r="AC528" s="3" t="s">
        <v>5272</v>
      </c>
      <c r="AD528" s="3" t="s">
        <v>143</v>
      </c>
      <c r="AE528" s="3" t="s">
        <v>5680</v>
      </c>
      <c r="AF528" s="3" t="s">
        <v>10360</v>
      </c>
      <c r="AG528" s="3" t="s">
        <v>5675</v>
      </c>
      <c r="AH528" s="3" t="s">
        <v>265</v>
      </c>
      <c r="AI528" s="3" t="s">
        <v>143</v>
      </c>
      <c r="AJ528" s="3" t="s">
        <v>5680</v>
      </c>
      <c r="AK528" s="3" t="s">
        <v>142</v>
      </c>
      <c r="AL528" s="3" t="s">
        <v>143</v>
      </c>
      <c r="AM528" s="3" t="s">
        <v>5680</v>
      </c>
      <c r="AN528" s="3" t="s">
        <v>174</v>
      </c>
      <c r="AO528" s="3" t="s">
        <v>3002</v>
      </c>
      <c r="AP528" s="3" t="s">
        <v>3003</v>
      </c>
      <c r="AQ528" s="3" t="s">
        <v>3004</v>
      </c>
      <c r="AR528" s="3" t="s">
        <v>353</v>
      </c>
      <c r="AS528" s="3" t="s">
        <v>231</v>
      </c>
      <c r="AT528" s="3" t="s">
        <v>1091</v>
      </c>
      <c r="AU528" s="3" t="s">
        <v>3005</v>
      </c>
      <c r="AV528" s="3" t="s">
        <v>272</v>
      </c>
      <c r="AW528" s="3" t="s">
        <v>273</v>
      </c>
      <c r="AX528" s="3" t="s">
        <v>274</v>
      </c>
      <c r="AY528" s="3" t="s">
        <v>148</v>
      </c>
      <c r="AZ528" s="3" t="s">
        <v>139</v>
      </c>
      <c r="BA528" s="3" t="s">
        <v>154</v>
      </c>
      <c r="BB528" s="3" t="s">
        <v>275</v>
      </c>
      <c r="BC528" s="3" t="s">
        <v>156</v>
      </c>
      <c r="BD528" s="3" t="s">
        <v>157</v>
      </c>
      <c r="BE528" s="3" t="s">
        <v>303</v>
      </c>
      <c r="BF528" s="3" t="s">
        <v>10380</v>
      </c>
      <c r="BG528" s="3" t="s">
        <v>5272</v>
      </c>
      <c r="BH528" s="3" t="s">
        <v>170</v>
      </c>
      <c r="BI528" s="3" t="s">
        <v>10381</v>
      </c>
      <c r="BJ528" s="3" t="s">
        <v>143</v>
      </c>
      <c r="BK528" s="3" t="s">
        <v>136</v>
      </c>
      <c r="BL528" s="3" t="s">
        <v>143</v>
      </c>
      <c r="BM528" s="3" t="s">
        <v>200</v>
      </c>
      <c r="BN528" s="3" t="s">
        <v>200</v>
      </c>
      <c r="BO528" s="3" t="s">
        <v>373</v>
      </c>
      <c r="BP528" s="3" t="s">
        <v>143</v>
      </c>
      <c r="BQ528" s="3" t="s">
        <v>703</v>
      </c>
      <c r="BR528" s="3" t="s">
        <v>5352</v>
      </c>
      <c r="BS528" s="3" t="s">
        <v>162</v>
      </c>
      <c r="BT528" s="3" t="s">
        <v>5680</v>
      </c>
      <c r="BU528" s="3" t="s">
        <v>5680</v>
      </c>
      <c r="BV528" s="3" t="s">
        <v>135</v>
      </c>
      <c r="BW528" s="3" t="s">
        <v>135</v>
      </c>
      <c r="BX528" s="3" t="s">
        <v>135</v>
      </c>
      <c r="BY528" s="3" t="s">
        <v>148</v>
      </c>
      <c r="BZ528" s="3" t="s">
        <v>3071</v>
      </c>
      <c r="CA528" s="3" t="s">
        <v>174</v>
      </c>
      <c r="CB528" s="3" t="s">
        <v>143</v>
      </c>
      <c r="CC528" s="3" t="s">
        <v>143</v>
      </c>
      <c r="CD528" s="3" t="s">
        <v>143</v>
      </c>
      <c r="CE528" s="3" t="s">
        <v>143</v>
      </c>
      <c r="CF528" s="3" t="s">
        <v>2261</v>
      </c>
      <c r="CG528" s="3" t="s">
        <v>2261</v>
      </c>
      <c r="CH528" s="3" t="s">
        <v>143</v>
      </c>
      <c r="CI528" s="3" t="s">
        <v>143</v>
      </c>
      <c r="CJ528" s="3" t="s">
        <v>5272</v>
      </c>
      <c r="CK528" s="3" t="s">
        <v>143</v>
      </c>
      <c r="CL528" s="3" t="s">
        <v>143</v>
      </c>
      <c r="CM528" s="3" t="s">
        <v>143</v>
      </c>
      <c r="CN528" s="3" t="s">
        <v>143</v>
      </c>
      <c r="CO528" s="3" t="s">
        <v>143</v>
      </c>
      <c r="CP528" s="3" t="s">
        <v>143</v>
      </c>
      <c r="CQ528" s="3" t="s">
        <v>143</v>
      </c>
      <c r="CR528" s="3" t="s">
        <v>143</v>
      </c>
      <c r="CS528" s="3" t="s">
        <v>1</v>
      </c>
      <c r="CT528" s="3" t="s">
        <v>143</v>
      </c>
      <c r="CU528" s="3" t="s">
        <v>1</v>
      </c>
      <c r="CV528" s="3" t="s">
        <v>1985</v>
      </c>
      <c r="CW528" s="3" t="s">
        <v>1985</v>
      </c>
      <c r="CX528" s="3" t="s">
        <v>316</v>
      </c>
      <c r="CY528" s="3" t="s">
        <v>166</v>
      </c>
      <c r="CZ528" s="3" t="s">
        <v>136</v>
      </c>
      <c r="DA528" s="3" t="s">
        <v>2007</v>
      </c>
      <c r="DB528" s="3" t="s">
        <v>143</v>
      </c>
      <c r="DC528" s="3" t="s">
        <v>143</v>
      </c>
      <c r="DD528" s="3" t="s">
        <v>373</v>
      </c>
      <c r="DE528" s="3" t="s">
        <v>5776</v>
      </c>
      <c r="DF528" s="3" t="s">
        <v>5776</v>
      </c>
      <c r="DG528" s="3" t="s">
        <v>143</v>
      </c>
      <c r="DH528" s="3" t="s">
        <v>143</v>
      </c>
      <c r="DI528" s="3" t="s">
        <v>143</v>
      </c>
    </row>
    <row r="529" spans="1:113" s="3" customFormat="1" hidden="1" x14ac:dyDescent="0.2">
      <c r="A529" s="73">
        <v>45444</v>
      </c>
      <c r="B529" s="3" t="s">
        <v>7652</v>
      </c>
      <c r="C529" s="5">
        <v>139508</v>
      </c>
      <c r="D529" s="6" t="s">
        <v>10312</v>
      </c>
      <c r="E529" s="3" t="s">
        <v>373</v>
      </c>
      <c r="F529" s="7">
        <v>45449</v>
      </c>
      <c r="G529" s="3" t="s">
        <v>257</v>
      </c>
      <c r="H529" s="3" t="s">
        <v>166</v>
      </c>
      <c r="I529" s="4">
        <v>630.63</v>
      </c>
      <c r="J529" s="4">
        <v>523</v>
      </c>
      <c r="K529" s="71">
        <f t="shared" si="54"/>
        <v>2.934103068378657E-2</v>
      </c>
      <c r="L529" s="3" t="s">
        <v>374</v>
      </c>
      <c r="M529" s="3" t="s">
        <v>7145</v>
      </c>
      <c r="N529" s="3" t="s">
        <v>259</v>
      </c>
      <c r="O529" s="3" t="s">
        <v>10382</v>
      </c>
      <c r="P529" s="6" t="s">
        <v>10221</v>
      </c>
      <c r="Q529" s="3" t="s">
        <v>170</v>
      </c>
      <c r="R529" s="3" t="s">
        <v>10383</v>
      </c>
      <c r="S529" s="3" t="s">
        <v>10384</v>
      </c>
      <c r="T529" s="3" t="s">
        <v>135</v>
      </c>
      <c r="U529" s="3" t="s">
        <v>135</v>
      </c>
      <c r="V529" s="3" t="s">
        <v>136</v>
      </c>
      <c r="W529" s="3" t="s">
        <v>137</v>
      </c>
      <c r="X529" s="3" t="s">
        <v>379</v>
      </c>
      <c r="Y529" s="3" t="s">
        <v>10385</v>
      </c>
      <c r="Z529" s="3" t="s">
        <v>10386</v>
      </c>
      <c r="AA529" s="3" t="s">
        <v>139</v>
      </c>
      <c r="AB529" s="3" t="s">
        <v>140</v>
      </c>
      <c r="AC529" s="3" t="s">
        <v>5272</v>
      </c>
      <c r="AD529" s="3" t="s">
        <v>143</v>
      </c>
      <c r="AE529" s="3" t="s">
        <v>10387</v>
      </c>
      <c r="AF529" s="3" t="s">
        <v>10388</v>
      </c>
      <c r="AG529" s="3" t="s">
        <v>5675</v>
      </c>
      <c r="AH529" s="3" t="s">
        <v>265</v>
      </c>
      <c r="AI529" s="3" t="s">
        <v>143</v>
      </c>
      <c r="AJ529" s="3" t="s">
        <v>10387</v>
      </c>
      <c r="AK529" s="3" t="s">
        <v>142</v>
      </c>
      <c r="AL529" s="3" t="s">
        <v>143</v>
      </c>
      <c r="AM529" s="3" t="s">
        <v>10389</v>
      </c>
      <c r="AN529" s="3" t="s">
        <v>174</v>
      </c>
      <c r="AO529" s="3" t="s">
        <v>10390</v>
      </c>
      <c r="AP529" s="3" t="s">
        <v>10391</v>
      </c>
      <c r="AQ529" s="3" t="s">
        <v>10392</v>
      </c>
      <c r="AR529" s="3" t="s">
        <v>1014</v>
      </c>
      <c r="AS529" s="3" t="s">
        <v>231</v>
      </c>
      <c r="AT529" s="3" t="s">
        <v>10393</v>
      </c>
      <c r="AU529" s="3" t="s">
        <v>10394</v>
      </c>
      <c r="AV529" s="3" t="s">
        <v>272</v>
      </c>
      <c r="AW529" s="3" t="s">
        <v>273</v>
      </c>
      <c r="AX529" s="3" t="s">
        <v>274</v>
      </c>
      <c r="AY529" s="3" t="s">
        <v>148</v>
      </c>
      <c r="AZ529" s="3" t="s">
        <v>139</v>
      </c>
      <c r="BA529" s="3" t="s">
        <v>154</v>
      </c>
      <c r="BB529" s="3" t="s">
        <v>275</v>
      </c>
      <c r="BC529" s="3" t="s">
        <v>156</v>
      </c>
      <c r="BD529" s="3" t="s">
        <v>157</v>
      </c>
      <c r="BE529" s="3" t="s">
        <v>484</v>
      </c>
      <c r="BF529" s="3" t="s">
        <v>10395</v>
      </c>
      <c r="BG529" s="3" t="s">
        <v>5272</v>
      </c>
      <c r="BH529" s="3" t="s">
        <v>170</v>
      </c>
      <c r="BI529" s="3" t="s">
        <v>10396</v>
      </c>
      <c r="BJ529" s="3" t="s">
        <v>143</v>
      </c>
      <c r="BK529" s="3" t="s">
        <v>136</v>
      </c>
      <c r="BL529" s="3" t="s">
        <v>143</v>
      </c>
      <c r="BM529" s="3" t="s">
        <v>200</v>
      </c>
      <c r="BN529" s="3" t="s">
        <v>200</v>
      </c>
      <c r="BO529" s="3" t="s">
        <v>373</v>
      </c>
      <c r="BP529" s="3" t="s">
        <v>143</v>
      </c>
      <c r="BQ529" s="3" t="s">
        <v>10397</v>
      </c>
      <c r="BR529" s="3" t="s">
        <v>5684</v>
      </c>
      <c r="BS529" s="3" t="s">
        <v>241</v>
      </c>
      <c r="BT529" s="3" t="s">
        <v>10387</v>
      </c>
      <c r="BU529" s="3" t="s">
        <v>10387</v>
      </c>
      <c r="BV529" s="3" t="s">
        <v>135</v>
      </c>
      <c r="BW529" s="3" t="s">
        <v>135</v>
      </c>
      <c r="BX529" s="3" t="s">
        <v>135</v>
      </c>
      <c r="BY529" s="3" t="s">
        <v>148</v>
      </c>
      <c r="BZ529" s="3" t="s">
        <v>1327</v>
      </c>
      <c r="CA529" s="3" t="s">
        <v>174</v>
      </c>
      <c r="CB529" s="3" t="s">
        <v>143</v>
      </c>
      <c r="CC529" s="3" t="s">
        <v>143</v>
      </c>
      <c r="CD529" s="3" t="s">
        <v>143</v>
      </c>
      <c r="CE529" s="3" t="s">
        <v>10398</v>
      </c>
      <c r="CF529" s="3" t="s">
        <v>2261</v>
      </c>
      <c r="CG529" s="3" t="s">
        <v>2261</v>
      </c>
      <c r="CH529" s="3" t="s">
        <v>143</v>
      </c>
      <c r="CI529" s="3" t="s">
        <v>143</v>
      </c>
      <c r="CJ529" s="3" t="s">
        <v>5272</v>
      </c>
      <c r="CK529" s="3" t="s">
        <v>143</v>
      </c>
      <c r="CL529" s="3" t="s">
        <v>143</v>
      </c>
      <c r="CM529" s="3" t="s">
        <v>143</v>
      </c>
      <c r="CN529" s="3" t="s">
        <v>143</v>
      </c>
      <c r="CO529" s="3" t="s">
        <v>6762</v>
      </c>
      <c r="CP529" s="3" t="s">
        <v>143</v>
      </c>
      <c r="CQ529" s="3" t="s">
        <v>143</v>
      </c>
      <c r="CR529" s="3" t="s">
        <v>143</v>
      </c>
      <c r="CS529" s="3" t="s">
        <v>1</v>
      </c>
      <c r="CT529" s="3" t="s">
        <v>143</v>
      </c>
      <c r="CU529" s="3" t="s">
        <v>1</v>
      </c>
      <c r="CV529" s="3" t="s">
        <v>2092</v>
      </c>
      <c r="CW529" s="3" t="s">
        <v>2092</v>
      </c>
      <c r="CX529" s="3" t="s">
        <v>374</v>
      </c>
      <c r="CY529" s="3" t="s">
        <v>166</v>
      </c>
      <c r="CZ529" s="3" t="s">
        <v>136</v>
      </c>
      <c r="DA529" s="3" t="s">
        <v>1986</v>
      </c>
      <c r="DB529" s="3" t="s">
        <v>143</v>
      </c>
      <c r="DC529" s="3" t="s">
        <v>143</v>
      </c>
      <c r="DD529" s="3" t="s">
        <v>373</v>
      </c>
      <c r="DE529" s="3" t="s">
        <v>5776</v>
      </c>
      <c r="DF529" s="3" t="s">
        <v>5776</v>
      </c>
      <c r="DG529" s="3" t="s">
        <v>143</v>
      </c>
      <c r="DH529" s="3" t="s">
        <v>7980</v>
      </c>
      <c r="DI529" s="3" t="s">
        <v>143</v>
      </c>
    </row>
    <row r="530" spans="1:113" s="3" customFormat="1" hidden="1" x14ac:dyDescent="0.2">
      <c r="A530" s="73">
        <v>45444</v>
      </c>
      <c r="B530" s="3" t="s">
        <v>11</v>
      </c>
      <c r="C530" s="98">
        <v>139531</v>
      </c>
      <c r="D530" s="6" t="s">
        <v>10399</v>
      </c>
      <c r="E530" s="3" t="s">
        <v>364</v>
      </c>
      <c r="F530" s="7">
        <v>45449</v>
      </c>
      <c r="G530" s="3" t="s">
        <v>126</v>
      </c>
      <c r="H530" s="3" t="s">
        <v>166</v>
      </c>
      <c r="I530" s="8">
        <f t="shared" ref="I530:I531" si="56">J530</f>
        <v>82</v>
      </c>
      <c r="J530" s="4">
        <v>82</v>
      </c>
      <c r="K530" s="71">
        <f t="shared" si="54"/>
        <v>3.8151761192307672E-3</v>
      </c>
      <c r="L530" s="3" t="s">
        <v>258</v>
      </c>
      <c r="M530" s="3" t="s">
        <v>317</v>
      </c>
      <c r="N530" s="3" t="s">
        <v>1065</v>
      </c>
      <c r="O530" s="3" t="s">
        <v>2737</v>
      </c>
      <c r="P530" s="6" t="s">
        <v>10400</v>
      </c>
      <c r="Q530" s="3" t="s">
        <v>170</v>
      </c>
      <c r="R530" s="3" t="s">
        <v>10401</v>
      </c>
      <c r="S530" s="3" t="s">
        <v>10402</v>
      </c>
      <c r="T530" s="3" t="s">
        <v>135</v>
      </c>
      <c r="U530" s="3" t="s">
        <v>135</v>
      </c>
      <c r="V530" s="3" t="s">
        <v>136</v>
      </c>
      <c r="W530" s="3" t="s">
        <v>137</v>
      </c>
      <c r="X530" s="3" t="s">
        <v>957</v>
      </c>
      <c r="Y530" s="3" t="s">
        <v>10403</v>
      </c>
      <c r="Z530" s="3" t="s">
        <v>10404</v>
      </c>
      <c r="AA530" s="3" t="s">
        <v>139</v>
      </c>
      <c r="AB530" s="3" t="s">
        <v>323</v>
      </c>
      <c r="AC530" s="3" t="s">
        <v>5272</v>
      </c>
      <c r="AD530" s="3" t="s">
        <v>143</v>
      </c>
      <c r="AE530" s="3" t="s">
        <v>5272</v>
      </c>
      <c r="AF530" s="3" t="s">
        <v>10405</v>
      </c>
      <c r="AG530" s="3" t="s">
        <v>5974</v>
      </c>
      <c r="AH530" s="3" t="s">
        <v>141</v>
      </c>
      <c r="AI530" s="3" t="s">
        <v>143</v>
      </c>
      <c r="AJ530" s="3" t="s">
        <v>143</v>
      </c>
      <c r="AK530" s="3" t="s">
        <v>142</v>
      </c>
      <c r="AL530" s="3" t="s">
        <v>143</v>
      </c>
      <c r="AM530" s="3" t="s">
        <v>10406</v>
      </c>
      <c r="AN530" s="3" t="s">
        <v>143</v>
      </c>
      <c r="AO530" s="3" t="s">
        <v>2196</v>
      </c>
      <c r="AP530" s="3" t="s">
        <v>2197</v>
      </c>
      <c r="AQ530" s="3" t="s">
        <v>2741</v>
      </c>
      <c r="AR530" s="3" t="s">
        <v>230</v>
      </c>
      <c r="AS530" s="3" t="s">
        <v>231</v>
      </c>
      <c r="AT530" s="3" t="s">
        <v>2199</v>
      </c>
      <c r="AU530" s="3" t="s">
        <v>2200</v>
      </c>
      <c r="AV530" s="3" t="s">
        <v>631</v>
      </c>
      <c r="AW530" s="3" t="s">
        <v>632</v>
      </c>
      <c r="AX530" s="3" t="s">
        <v>1068</v>
      </c>
      <c r="AY530" s="3" t="s">
        <v>148</v>
      </c>
      <c r="AZ530" s="3" t="s">
        <v>139</v>
      </c>
      <c r="BA530" s="3" t="s">
        <v>149</v>
      </c>
      <c r="BB530" s="3" t="s">
        <v>634</v>
      </c>
      <c r="BC530" s="3" t="s">
        <v>156</v>
      </c>
      <c r="BD530" s="3" t="s">
        <v>157</v>
      </c>
      <c r="BE530" s="3" t="s">
        <v>303</v>
      </c>
      <c r="BF530" s="3" t="s">
        <v>10407</v>
      </c>
      <c r="BG530" s="3" t="s">
        <v>5272</v>
      </c>
      <c r="BH530" s="3" t="s">
        <v>143</v>
      </c>
      <c r="BI530" s="3" t="s">
        <v>143</v>
      </c>
      <c r="BJ530" s="3" t="s">
        <v>143</v>
      </c>
      <c r="BK530" s="3" t="s">
        <v>136</v>
      </c>
      <c r="BL530" s="3" t="s">
        <v>143</v>
      </c>
      <c r="BM530" s="3" t="s">
        <v>160</v>
      </c>
      <c r="BN530" s="3" t="s">
        <v>143</v>
      </c>
      <c r="BO530" s="3" t="s">
        <v>143</v>
      </c>
      <c r="BP530" s="3" t="s">
        <v>143</v>
      </c>
      <c r="BQ530" s="3" t="s">
        <v>10408</v>
      </c>
      <c r="BR530" s="3" t="s">
        <v>5352</v>
      </c>
      <c r="BS530" s="3" t="s">
        <v>162</v>
      </c>
      <c r="BT530" s="3" t="s">
        <v>10406</v>
      </c>
      <c r="BU530" s="3" t="s">
        <v>10406</v>
      </c>
      <c r="BV530" s="3" t="s">
        <v>135</v>
      </c>
      <c r="BW530" s="3" t="s">
        <v>135</v>
      </c>
      <c r="BX530" s="3" t="s">
        <v>135</v>
      </c>
      <c r="BY530" s="3" t="s">
        <v>148</v>
      </c>
      <c r="BZ530" s="3" t="s">
        <v>4225</v>
      </c>
      <c r="CA530" s="3" t="s">
        <v>174</v>
      </c>
      <c r="CB530" s="3" t="s">
        <v>143</v>
      </c>
      <c r="CC530" s="3" t="s">
        <v>143</v>
      </c>
      <c r="CD530" s="3" t="s">
        <v>143</v>
      </c>
      <c r="CE530" s="3" t="s">
        <v>143</v>
      </c>
      <c r="CF530" s="3" t="s">
        <v>2261</v>
      </c>
      <c r="CG530" s="3" t="s">
        <v>143</v>
      </c>
      <c r="CH530" s="3" t="s">
        <v>143</v>
      </c>
      <c r="CI530" s="3" t="s">
        <v>143</v>
      </c>
      <c r="CJ530" s="3" t="s">
        <v>5272</v>
      </c>
      <c r="CK530" s="3" t="s">
        <v>143</v>
      </c>
      <c r="CL530" s="3" t="s">
        <v>143</v>
      </c>
      <c r="CM530" s="3" t="s">
        <v>143</v>
      </c>
      <c r="CN530" s="3" t="s">
        <v>143</v>
      </c>
      <c r="CO530" s="3" t="s">
        <v>7298</v>
      </c>
      <c r="CP530" s="3" t="s">
        <v>143</v>
      </c>
      <c r="CQ530" s="3" t="s">
        <v>143</v>
      </c>
      <c r="CR530" s="3" t="s">
        <v>143</v>
      </c>
      <c r="CS530" s="3" t="s">
        <v>1</v>
      </c>
      <c r="CT530" s="3" t="s">
        <v>143</v>
      </c>
      <c r="CU530" s="3" t="s">
        <v>1</v>
      </c>
      <c r="CV530" s="3" t="s">
        <v>1985</v>
      </c>
      <c r="CW530" s="3" t="s">
        <v>143</v>
      </c>
      <c r="CX530" s="3" t="s">
        <v>258</v>
      </c>
      <c r="CY530" s="3" t="s">
        <v>166</v>
      </c>
      <c r="CZ530" s="3" t="s">
        <v>136</v>
      </c>
      <c r="DA530" s="3" t="s">
        <v>2007</v>
      </c>
      <c r="DB530" s="3" t="s">
        <v>10311</v>
      </c>
      <c r="DC530" s="3" t="s">
        <v>143</v>
      </c>
      <c r="DD530" s="3" t="s">
        <v>364</v>
      </c>
      <c r="DE530" s="3" t="s">
        <v>5776</v>
      </c>
      <c r="DF530" s="3" t="s">
        <v>5776</v>
      </c>
      <c r="DG530" s="3" t="s">
        <v>143</v>
      </c>
      <c r="DH530" s="3" t="s">
        <v>7299</v>
      </c>
      <c r="DI530" s="3" t="s">
        <v>143</v>
      </c>
    </row>
    <row r="531" spans="1:113" s="3" customFormat="1" hidden="1" x14ac:dyDescent="0.2">
      <c r="A531" s="73">
        <v>45444</v>
      </c>
      <c r="B531" s="3" t="s">
        <v>6281</v>
      </c>
      <c r="C531" s="98">
        <v>139604</v>
      </c>
      <c r="D531" s="6" t="s">
        <v>6281</v>
      </c>
      <c r="E531" s="3" t="s">
        <v>364</v>
      </c>
      <c r="F531" s="7">
        <v>45449</v>
      </c>
      <c r="G531" s="3" t="s">
        <v>165</v>
      </c>
      <c r="H531" s="3" t="s">
        <v>166</v>
      </c>
      <c r="I531" s="8">
        <f t="shared" si="56"/>
        <v>480</v>
      </c>
      <c r="J531" s="4">
        <v>480</v>
      </c>
      <c r="K531" s="71">
        <f t="shared" si="54"/>
        <v>2.233273825891181E-2</v>
      </c>
      <c r="L531" s="3" t="s">
        <v>167</v>
      </c>
      <c r="M531" s="3" t="s">
        <v>317</v>
      </c>
      <c r="N531" s="3" t="s">
        <v>1070</v>
      </c>
      <c r="O531" s="3" t="s">
        <v>10229</v>
      </c>
      <c r="P531" s="6" t="s">
        <v>10409</v>
      </c>
      <c r="Q531" s="3" t="s">
        <v>530</v>
      </c>
      <c r="R531" s="3" t="s">
        <v>10410</v>
      </c>
      <c r="S531" s="3" t="s">
        <v>10411</v>
      </c>
      <c r="T531" s="3" t="s">
        <v>135</v>
      </c>
      <c r="U531" s="3" t="s">
        <v>135</v>
      </c>
      <c r="V531" s="3" t="s">
        <v>136</v>
      </c>
      <c r="W531" s="3" t="s">
        <v>137</v>
      </c>
      <c r="X531" s="3" t="s">
        <v>957</v>
      </c>
      <c r="Y531" s="3" t="s">
        <v>10412</v>
      </c>
      <c r="Z531" s="3" t="s">
        <v>10413</v>
      </c>
      <c r="AA531" s="3" t="s">
        <v>139</v>
      </c>
      <c r="AB531" s="3" t="s">
        <v>140</v>
      </c>
      <c r="AC531" s="3" t="s">
        <v>5272</v>
      </c>
      <c r="AD531" s="3" t="s">
        <v>143</v>
      </c>
      <c r="AE531" s="3" t="s">
        <v>5272</v>
      </c>
      <c r="AF531" s="3" t="s">
        <v>10414</v>
      </c>
      <c r="AG531" s="3" t="s">
        <v>235</v>
      </c>
      <c r="AH531" s="3" t="s">
        <v>141</v>
      </c>
      <c r="AI531" s="3" t="s">
        <v>143</v>
      </c>
      <c r="AJ531" s="3" t="s">
        <v>143</v>
      </c>
      <c r="AK531" s="3" t="s">
        <v>142</v>
      </c>
      <c r="AL531" s="3" t="s">
        <v>143</v>
      </c>
      <c r="AM531" s="3" t="s">
        <v>7390</v>
      </c>
      <c r="AN531" s="3" t="s">
        <v>143</v>
      </c>
      <c r="AO531" s="3" t="s">
        <v>7843</v>
      </c>
      <c r="AP531" s="3" t="s">
        <v>534</v>
      </c>
      <c r="AQ531" s="3" t="s">
        <v>309</v>
      </c>
      <c r="AR531" s="3" t="s">
        <v>148</v>
      </c>
      <c r="AS531" s="3" t="s">
        <v>139</v>
      </c>
      <c r="AT531" s="3" t="s">
        <v>950</v>
      </c>
      <c r="AU531" s="3" t="s">
        <v>2261</v>
      </c>
      <c r="AV531" s="3" t="s">
        <v>1079</v>
      </c>
      <c r="AW531" s="3" t="s">
        <v>1080</v>
      </c>
      <c r="AX531" s="3" t="s">
        <v>1081</v>
      </c>
      <c r="AY531" s="3" t="s">
        <v>148</v>
      </c>
      <c r="AZ531" s="3" t="s">
        <v>139</v>
      </c>
      <c r="BA531" s="3" t="s">
        <v>148</v>
      </c>
      <c r="BB531" s="3" t="s">
        <v>143</v>
      </c>
      <c r="BC531" s="3" t="s">
        <v>156</v>
      </c>
      <c r="BD531" s="3" t="s">
        <v>157</v>
      </c>
      <c r="BE531" s="3" t="s">
        <v>303</v>
      </c>
      <c r="BF531" s="3" t="s">
        <v>10415</v>
      </c>
      <c r="BG531" s="3" t="s">
        <v>5272</v>
      </c>
      <c r="BH531" s="3" t="s">
        <v>143</v>
      </c>
      <c r="BI531" s="3" t="s">
        <v>143</v>
      </c>
      <c r="BJ531" s="3" t="s">
        <v>143</v>
      </c>
      <c r="BK531" s="3" t="s">
        <v>183</v>
      </c>
      <c r="BL531" s="3" t="s">
        <v>143</v>
      </c>
      <c r="BM531" s="3" t="s">
        <v>160</v>
      </c>
      <c r="BN531" s="3" t="s">
        <v>143</v>
      </c>
      <c r="BO531" s="3" t="s">
        <v>143</v>
      </c>
      <c r="BP531" s="3" t="s">
        <v>143</v>
      </c>
      <c r="BQ531" s="3" t="s">
        <v>10416</v>
      </c>
      <c r="BR531" s="3" t="s">
        <v>5352</v>
      </c>
      <c r="BS531" s="3" t="s">
        <v>162</v>
      </c>
      <c r="BT531" s="3" t="s">
        <v>7390</v>
      </c>
      <c r="BU531" s="3" t="s">
        <v>7390</v>
      </c>
      <c r="BV531" s="3" t="s">
        <v>135</v>
      </c>
      <c r="BW531" s="3" t="s">
        <v>135</v>
      </c>
      <c r="BX531" s="3" t="s">
        <v>135</v>
      </c>
      <c r="BY531" s="3" t="s">
        <v>148</v>
      </c>
      <c r="BZ531" s="3" t="s">
        <v>10417</v>
      </c>
      <c r="CA531" s="3" t="s">
        <v>174</v>
      </c>
      <c r="CB531" s="3" t="s">
        <v>143</v>
      </c>
      <c r="CC531" s="3" t="s">
        <v>143</v>
      </c>
      <c r="CD531" s="3" t="s">
        <v>143</v>
      </c>
      <c r="CE531" s="3" t="s">
        <v>143</v>
      </c>
      <c r="CF531" s="3" t="s">
        <v>2261</v>
      </c>
      <c r="CG531" s="3" t="s">
        <v>143</v>
      </c>
      <c r="CH531" s="3" t="s">
        <v>143</v>
      </c>
      <c r="CI531" s="3" t="s">
        <v>143</v>
      </c>
      <c r="CJ531" s="3" t="s">
        <v>5272</v>
      </c>
      <c r="CK531" s="3" t="s">
        <v>143</v>
      </c>
      <c r="CL531" s="3" t="s">
        <v>143</v>
      </c>
      <c r="CM531" s="3" t="s">
        <v>143</v>
      </c>
      <c r="CN531" s="3" t="s">
        <v>143</v>
      </c>
      <c r="CO531" s="3" t="s">
        <v>143</v>
      </c>
      <c r="CP531" s="3" t="s">
        <v>143</v>
      </c>
      <c r="CQ531" s="3" t="s">
        <v>143</v>
      </c>
      <c r="CR531" s="3" t="s">
        <v>143</v>
      </c>
      <c r="CS531" s="3" t="s">
        <v>1</v>
      </c>
      <c r="CT531" s="3" t="s">
        <v>143</v>
      </c>
      <c r="CU531" s="3" t="s">
        <v>1</v>
      </c>
      <c r="CV531" s="3" t="s">
        <v>1985</v>
      </c>
      <c r="CW531" s="3" t="s">
        <v>143</v>
      </c>
      <c r="CX531" s="3" t="s">
        <v>167</v>
      </c>
      <c r="CY531" s="3" t="s">
        <v>166</v>
      </c>
      <c r="CZ531" s="3" t="s">
        <v>183</v>
      </c>
      <c r="DA531" s="3" t="s">
        <v>1989</v>
      </c>
      <c r="DB531" s="3" t="s">
        <v>143</v>
      </c>
      <c r="DC531" s="3" t="s">
        <v>143</v>
      </c>
      <c r="DD531" s="3" t="s">
        <v>364</v>
      </c>
      <c r="DE531" s="3" t="s">
        <v>5776</v>
      </c>
      <c r="DF531" s="3" t="s">
        <v>5776</v>
      </c>
      <c r="DG531" s="3" t="s">
        <v>143</v>
      </c>
      <c r="DH531" s="3" t="s">
        <v>143</v>
      </c>
      <c r="DI531" s="3" t="s">
        <v>143</v>
      </c>
    </row>
    <row r="532" spans="1:113" s="3" customFormat="1" hidden="1" x14ac:dyDescent="0.2">
      <c r="A532" s="73">
        <v>45444</v>
      </c>
      <c r="B532" s="3" t="s">
        <v>11</v>
      </c>
      <c r="C532" s="98">
        <v>139698</v>
      </c>
      <c r="D532" s="6" t="s">
        <v>10399</v>
      </c>
      <c r="E532" s="3" t="s">
        <v>5129</v>
      </c>
      <c r="F532" s="7">
        <v>45449</v>
      </c>
      <c r="G532" s="3" t="s">
        <v>165</v>
      </c>
      <c r="H532" s="3" t="s">
        <v>166</v>
      </c>
      <c r="I532" s="4">
        <v>114</v>
      </c>
      <c r="J532" s="4">
        <v>195</v>
      </c>
      <c r="K532" s="71">
        <f t="shared" si="54"/>
        <v>5.3040253364915546E-3</v>
      </c>
      <c r="L532" s="3" t="s">
        <v>258</v>
      </c>
      <c r="M532" s="3" t="s">
        <v>317</v>
      </c>
      <c r="N532" s="3" t="s">
        <v>1056</v>
      </c>
      <c r="O532" s="3" t="s">
        <v>2695</v>
      </c>
      <c r="P532" s="6" t="s">
        <v>1810</v>
      </c>
      <c r="Q532" s="3" t="s">
        <v>170</v>
      </c>
      <c r="R532" s="3" t="s">
        <v>10418</v>
      </c>
      <c r="S532" s="3" t="s">
        <v>3463</v>
      </c>
      <c r="T532" s="3" t="s">
        <v>135</v>
      </c>
      <c r="U532" s="3" t="s">
        <v>135</v>
      </c>
      <c r="V532" s="3" t="s">
        <v>136</v>
      </c>
      <c r="W532" s="3" t="s">
        <v>137</v>
      </c>
      <c r="X532" s="3" t="s">
        <v>957</v>
      </c>
      <c r="Y532" s="3" t="s">
        <v>10419</v>
      </c>
      <c r="Z532" s="3" t="s">
        <v>10420</v>
      </c>
      <c r="AA532" s="3" t="s">
        <v>139</v>
      </c>
      <c r="AB532" s="3" t="s">
        <v>323</v>
      </c>
      <c r="AC532" s="3" t="s">
        <v>5272</v>
      </c>
      <c r="AD532" s="3" t="s">
        <v>143</v>
      </c>
      <c r="AE532" s="3" t="s">
        <v>10421</v>
      </c>
      <c r="AF532" s="3" t="s">
        <v>10273</v>
      </c>
      <c r="AG532" s="3" t="s">
        <v>235</v>
      </c>
      <c r="AH532" s="3" t="s">
        <v>141</v>
      </c>
      <c r="AI532" s="3" t="s">
        <v>143</v>
      </c>
      <c r="AJ532" s="3" t="s">
        <v>10421</v>
      </c>
      <c r="AK532" s="3" t="s">
        <v>142</v>
      </c>
      <c r="AL532" s="3" t="s">
        <v>143</v>
      </c>
      <c r="AM532" s="3" t="s">
        <v>10047</v>
      </c>
      <c r="AN532" s="3" t="s">
        <v>174</v>
      </c>
      <c r="AO532" s="3" t="s">
        <v>2699</v>
      </c>
      <c r="AP532" s="3" t="s">
        <v>2700</v>
      </c>
      <c r="AQ532" s="3" t="s">
        <v>2701</v>
      </c>
      <c r="AR532" s="3" t="s">
        <v>353</v>
      </c>
      <c r="AS532" s="3" t="s">
        <v>231</v>
      </c>
      <c r="AT532" s="3" t="s">
        <v>2702</v>
      </c>
      <c r="AU532" s="3" t="s">
        <v>2703</v>
      </c>
      <c r="AV532" s="3" t="s">
        <v>145</v>
      </c>
      <c r="AW532" s="3" t="s">
        <v>146</v>
      </c>
      <c r="AX532" s="3" t="s">
        <v>1060</v>
      </c>
      <c r="AY532" s="3" t="s">
        <v>148</v>
      </c>
      <c r="AZ532" s="3" t="s">
        <v>139</v>
      </c>
      <c r="BA532" s="3" t="s">
        <v>149</v>
      </c>
      <c r="BB532" s="3" t="s">
        <v>150</v>
      </c>
      <c r="BC532" s="3" t="s">
        <v>156</v>
      </c>
      <c r="BD532" s="3" t="s">
        <v>157</v>
      </c>
      <c r="BE532" s="3" t="s">
        <v>303</v>
      </c>
      <c r="BF532" s="3" t="s">
        <v>10422</v>
      </c>
      <c r="BG532" s="3" t="s">
        <v>5272</v>
      </c>
      <c r="BH532" s="3" t="s">
        <v>143</v>
      </c>
      <c r="BI532" s="3" t="s">
        <v>10423</v>
      </c>
      <c r="BJ532" s="3" t="s">
        <v>143</v>
      </c>
      <c r="BK532" s="3" t="s">
        <v>136</v>
      </c>
      <c r="BL532" s="3" t="s">
        <v>143</v>
      </c>
      <c r="BM532" s="3" t="s">
        <v>160</v>
      </c>
      <c r="BN532" s="3" t="s">
        <v>160</v>
      </c>
      <c r="BO532" s="3" t="s">
        <v>143</v>
      </c>
      <c r="BP532" s="3" t="s">
        <v>143</v>
      </c>
      <c r="BQ532" s="3" t="s">
        <v>6661</v>
      </c>
      <c r="BR532" s="3" t="s">
        <v>5352</v>
      </c>
      <c r="BS532" s="3" t="s">
        <v>162</v>
      </c>
      <c r="BT532" s="3" t="s">
        <v>10421</v>
      </c>
      <c r="BU532" s="3" t="s">
        <v>10421</v>
      </c>
      <c r="BV532" s="3" t="s">
        <v>135</v>
      </c>
      <c r="BW532" s="3" t="s">
        <v>135</v>
      </c>
      <c r="BX532" s="3" t="s">
        <v>135</v>
      </c>
      <c r="BY532" s="3" t="s">
        <v>148</v>
      </c>
      <c r="BZ532" s="3" t="s">
        <v>360</v>
      </c>
      <c r="CA532" s="3" t="s">
        <v>174</v>
      </c>
      <c r="CB532" s="3" t="s">
        <v>143</v>
      </c>
      <c r="CC532" s="3" t="s">
        <v>143</v>
      </c>
      <c r="CD532" s="3" t="s">
        <v>143</v>
      </c>
      <c r="CE532" s="3" t="s">
        <v>143</v>
      </c>
      <c r="CF532" s="3" t="s">
        <v>2261</v>
      </c>
      <c r="CG532" s="3" t="s">
        <v>2261</v>
      </c>
      <c r="CH532" s="3" t="s">
        <v>143</v>
      </c>
      <c r="CI532" s="3" t="s">
        <v>143</v>
      </c>
      <c r="CJ532" s="3" t="s">
        <v>5272</v>
      </c>
      <c r="CK532" s="3" t="s">
        <v>143</v>
      </c>
      <c r="CL532" s="3" t="s">
        <v>143</v>
      </c>
      <c r="CM532" s="3" t="s">
        <v>143</v>
      </c>
      <c r="CN532" s="3" t="s">
        <v>143</v>
      </c>
      <c r="CO532" s="3" t="s">
        <v>6206</v>
      </c>
      <c r="CP532" s="3" t="s">
        <v>143</v>
      </c>
      <c r="CQ532" s="3" t="s">
        <v>143</v>
      </c>
      <c r="CR532" s="3" t="s">
        <v>143</v>
      </c>
      <c r="CS532" s="3" t="s">
        <v>1</v>
      </c>
      <c r="CT532" s="3" t="s">
        <v>143</v>
      </c>
      <c r="CU532" s="3" t="s">
        <v>1</v>
      </c>
      <c r="CV532" s="3" t="s">
        <v>1985</v>
      </c>
      <c r="CW532" s="3" t="s">
        <v>1985</v>
      </c>
      <c r="CX532" s="3" t="s">
        <v>258</v>
      </c>
      <c r="CY532" s="3" t="s">
        <v>166</v>
      </c>
      <c r="CZ532" s="3" t="s">
        <v>136</v>
      </c>
      <c r="DA532" s="3" t="s">
        <v>1986</v>
      </c>
      <c r="DB532" s="3" t="s">
        <v>10311</v>
      </c>
      <c r="DC532" s="3" t="s">
        <v>143</v>
      </c>
      <c r="DD532" s="3" t="s">
        <v>5129</v>
      </c>
      <c r="DE532" s="3" t="s">
        <v>5776</v>
      </c>
      <c r="DF532" s="3" t="s">
        <v>5776</v>
      </c>
      <c r="DG532" s="3" t="s">
        <v>143</v>
      </c>
      <c r="DH532" s="3" t="s">
        <v>7211</v>
      </c>
      <c r="DI532" s="3" t="s">
        <v>143</v>
      </c>
    </row>
    <row r="533" spans="1:113" s="3" customFormat="1" ht="25.5" hidden="1" x14ac:dyDescent="0.2">
      <c r="A533" s="73">
        <v>45444</v>
      </c>
      <c r="B533" s="3" t="s">
        <v>6281</v>
      </c>
      <c r="C533" s="98">
        <v>139840</v>
      </c>
      <c r="D533" s="6" t="s">
        <v>10424</v>
      </c>
      <c r="E533" s="3" t="s">
        <v>364</v>
      </c>
      <c r="F533" s="7">
        <v>45449</v>
      </c>
      <c r="G533" s="3" t="s">
        <v>126</v>
      </c>
      <c r="H533" s="3" t="s">
        <v>166</v>
      </c>
      <c r="I533" s="8">
        <f>J533</f>
        <v>75</v>
      </c>
      <c r="J533" s="4">
        <v>75</v>
      </c>
      <c r="K533" s="71">
        <f t="shared" si="54"/>
        <v>3.48949035295497E-3</v>
      </c>
      <c r="L533" s="3" t="s">
        <v>167</v>
      </c>
      <c r="M533" s="3" t="s">
        <v>317</v>
      </c>
      <c r="N533" s="3" t="s">
        <v>1065</v>
      </c>
      <c r="O533" s="3" t="s">
        <v>2326</v>
      </c>
      <c r="P533" s="6" t="s">
        <v>10425</v>
      </c>
      <c r="Q533" s="3" t="s">
        <v>170</v>
      </c>
      <c r="R533" s="3" t="s">
        <v>10426</v>
      </c>
      <c r="S533" s="3" t="s">
        <v>3861</v>
      </c>
      <c r="T533" s="3" t="s">
        <v>135</v>
      </c>
      <c r="U533" s="3" t="s">
        <v>135</v>
      </c>
      <c r="V533" s="3" t="s">
        <v>136</v>
      </c>
      <c r="W533" s="3" t="s">
        <v>137</v>
      </c>
      <c r="X533" s="3" t="s">
        <v>957</v>
      </c>
      <c r="Y533" s="3" t="s">
        <v>10427</v>
      </c>
      <c r="Z533" s="3" t="s">
        <v>10428</v>
      </c>
      <c r="AA533" s="3" t="s">
        <v>139</v>
      </c>
      <c r="AB533" s="3" t="s">
        <v>323</v>
      </c>
      <c r="AC533" s="3" t="s">
        <v>5272</v>
      </c>
      <c r="AD533" s="3" t="s">
        <v>143</v>
      </c>
      <c r="AE533" s="3" t="s">
        <v>5272</v>
      </c>
      <c r="AF533" s="3" t="s">
        <v>10273</v>
      </c>
      <c r="AG533" s="3" t="s">
        <v>5974</v>
      </c>
      <c r="AH533" s="3" t="s">
        <v>141</v>
      </c>
      <c r="AI533" s="3" t="s">
        <v>143</v>
      </c>
      <c r="AJ533" s="3" t="s">
        <v>143</v>
      </c>
      <c r="AK533" s="3" t="s">
        <v>142</v>
      </c>
      <c r="AL533" s="3" t="s">
        <v>143</v>
      </c>
      <c r="AM533" s="3" t="s">
        <v>10429</v>
      </c>
      <c r="AN533" s="3" t="s">
        <v>143</v>
      </c>
      <c r="AO533" s="3" t="s">
        <v>2330</v>
      </c>
      <c r="AP533" s="3" t="s">
        <v>699</v>
      </c>
      <c r="AQ533" s="3" t="s">
        <v>2331</v>
      </c>
      <c r="AR533" s="3" t="s">
        <v>178</v>
      </c>
      <c r="AS533" s="3" t="s">
        <v>179</v>
      </c>
      <c r="AT533" s="3" t="s">
        <v>211</v>
      </c>
      <c r="AU533" s="3" t="s">
        <v>2332</v>
      </c>
      <c r="AV533" s="3" t="s">
        <v>631</v>
      </c>
      <c r="AW533" s="3" t="s">
        <v>632</v>
      </c>
      <c r="AX533" s="3" t="s">
        <v>1068</v>
      </c>
      <c r="AY533" s="3" t="s">
        <v>148</v>
      </c>
      <c r="AZ533" s="3" t="s">
        <v>139</v>
      </c>
      <c r="BA533" s="3" t="s">
        <v>149</v>
      </c>
      <c r="BB533" s="3" t="s">
        <v>634</v>
      </c>
      <c r="BC533" s="3" t="s">
        <v>156</v>
      </c>
      <c r="BD533" s="3" t="s">
        <v>157</v>
      </c>
      <c r="BE533" s="3" t="s">
        <v>303</v>
      </c>
      <c r="BF533" s="3" t="s">
        <v>10430</v>
      </c>
      <c r="BG533" s="3" t="s">
        <v>5272</v>
      </c>
      <c r="BH533" s="3" t="s">
        <v>143</v>
      </c>
      <c r="BI533" s="3" t="s">
        <v>143</v>
      </c>
      <c r="BJ533" s="3" t="s">
        <v>143</v>
      </c>
      <c r="BK533" s="3" t="s">
        <v>183</v>
      </c>
      <c r="BL533" s="3" t="s">
        <v>143</v>
      </c>
      <c r="BM533" s="3" t="s">
        <v>160</v>
      </c>
      <c r="BN533" s="3" t="s">
        <v>143</v>
      </c>
      <c r="BO533" s="3" t="s">
        <v>143</v>
      </c>
      <c r="BP533" s="3" t="s">
        <v>143</v>
      </c>
      <c r="BQ533" s="3" t="s">
        <v>10431</v>
      </c>
      <c r="BR533" s="3" t="s">
        <v>5352</v>
      </c>
      <c r="BS533" s="3" t="s">
        <v>162</v>
      </c>
      <c r="BT533" s="3" t="s">
        <v>10429</v>
      </c>
      <c r="BU533" s="3" t="s">
        <v>10429</v>
      </c>
      <c r="BV533" s="3" t="s">
        <v>135</v>
      </c>
      <c r="BW533" s="3" t="s">
        <v>135</v>
      </c>
      <c r="BX533" s="3" t="s">
        <v>135</v>
      </c>
      <c r="BY533" s="3" t="s">
        <v>148</v>
      </c>
      <c r="BZ533" s="3" t="s">
        <v>10432</v>
      </c>
      <c r="CA533" s="3" t="s">
        <v>174</v>
      </c>
      <c r="CB533" s="3" t="s">
        <v>143</v>
      </c>
      <c r="CC533" s="3" t="s">
        <v>143</v>
      </c>
      <c r="CD533" s="3" t="s">
        <v>143</v>
      </c>
      <c r="CE533" s="3" t="s">
        <v>143</v>
      </c>
      <c r="CF533" s="3" t="s">
        <v>2261</v>
      </c>
      <c r="CG533" s="3" t="s">
        <v>143</v>
      </c>
      <c r="CH533" s="3" t="s">
        <v>143</v>
      </c>
      <c r="CI533" s="3" t="s">
        <v>143</v>
      </c>
      <c r="CJ533" s="3" t="s">
        <v>5272</v>
      </c>
      <c r="CK533" s="3" t="s">
        <v>143</v>
      </c>
      <c r="CL533" s="3" t="s">
        <v>143</v>
      </c>
      <c r="CM533" s="3" t="s">
        <v>143</v>
      </c>
      <c r="CN533" s="3" t="s">
        <v>143</v>
      </c>
      <c r="CO533" s="3" t="s">
        <v>143</v>
      </c>
      <c r="CP533" s="3" t="s">
        <v>143</v>
      </c>
      <c r="CQ533" s="3" t="s">
        <v>143</v>
      </c>
      <c r="CR533" s="3" t="s">
        <v>143</v>
      </c>
      <c r="CS533" s="3" t="s">
        <v>1</v>
      </c>
      <c r="CT533" s="3" t="s">
        <v>143</v>
      </c>
      <c r="CU533" s="3" t="s">
        <v>1</v>
      </c>
      <c r="CV533" s="3" t="s">
        <v>1985</v>
      </c>
      <c r="CW533" s="3" t="s">
        <v>143</v>
      </c>
      <c r="CX533" s="3" t="s">
        <v>167</v>
      </c>
      <c r="CY533" s="3" t="s">
        <v>166</v>
      </c>
      <c r="CZ533" s="3" t="s">
        <v>183</v>
      </c>
      <c r="DA533" s="3" t="s">
        <v>1989</v>
      </c>
      <c r="DB533" s="3" t="s">
        <v>9680</v>
      </c>
      <c r="DC533" s="3" t="s">
        <v>143</v>
      </c>
      <c r="DD533" s="3" t="s">
        <v>364</v>
      </c>
      <c r="DE533" s="3" t="s">
        <v>5776</v>
      </c>
      <c r="DF533" s="3" t="s">
        <v>5776</v>
      </c>
      <c r="DG533" s="3" t="s">
        <v>143</v>
      </c>
      <c r="DH533" s="3" t="s">
        <v>143</v>
      </c>
      <c r="DI533" s="3" t="s">
        <v>143</v>
      </c>
    </row>
    <row r="534" spans="1:113" s="3" customFormat="1" hidden="1" x14ac:dyDescent="0.2">
      <c r="A534" s="73">
        <v>45444</v>
      </c>
      <c r="B534" s="3" t="s">
        <v>15606</v>
      </c>
      <c r="C534" s="5">
        <v>139843</v>
      </c>
      <c r="D534" s="6" t="s">
        <v>10433</v>
      </c>
      <c r="E534" s="3" t="s">
        <v>164</v>
      </c>
      <c r="F534" s="7">
        <v>45449</v>
      </c>
      <c r="G534" s="3" t="s">
        <v>165</v>
      </c>
      <c r="H534" s="3" t="s">
        <v>166</v>
      </c>
      <c r="I534" s="4">
        <v>180</v>
      </c>
      <c r="J534" s="4">
        <v>180</v>
      </c>
      <c r="K534" s="71">
        <f t="shared" si="54"/>
        <v>8.3747768470919283E-3</v>
      </c>
      <c r="L534" s="3" t="s">
        <v>316</v>
      </c>
      <c r="M534" s="3" t="s">
        <v>317</v>
      </c>
      <c r="N534" s="3" t="s">
        <v>1070</v>
      </c>
      <c r="O534" s="3" t="s">
        <v>2009</v>
      </c>
      <c r="P534" s="6" t="s">
        <v>7983</v>
      </c>
      <c r="Q534" s="3" t="s">
        <v>170</v>
      </c>
      <c r="R534" s="3" t="s">
        <v>10434</v>
      </c>
      <c r="S534" s="3" t="s">
        <v>10435</v>
      </c>
      <c r="T534" s="3" t="s">
        <v>135</v>
      </c>
      <c r="U534" s="3" t="s">
        <v>135</v>
      </c>
      <c r="V534" s="3" t="s">
        <v>136</v>
      </c>
      <c r="W534" s="3" t="s">
        <v>137</v>
      </c>
      <c r="X534" s="3" t="s">
        <v>322</v>
      </c>
      <c r="Y534" s="3" t="s">
        <v>10436</v>
      </c>
      <c r="Z534" s="3" t="s">
        <v>10437</v>
      </c>
      <c r="AA534" s="3" t="s">
        <v>139</v>
      </c>
      <c r="AB534" s="3" t="s">
        <v>323</v>
      </c>
      <c r="AC534" s="3" t="s">
        <v>5272</v>
      </c>
      <c r="AD534" s="3" t="s">
        <v>143</v>
      </c>
      <c r="AE534" s="3" t="s">
        <v>6599</v>
      </c>
      <c r="AF534" s="3" t="s">
        <v>143</v>
      </c>
      <c r="AG534" s="3" t="s">
        <v>235</v>
      </c>
      <c r="AH534" s="3" t="s">
        <v>141</v>
      </c>
      <c r="AI534" s="3" t="s">
        <v>143</v>
      </c>
      <c r="AJ534" s="3" t="s">
        <v>6599</v>
      </c>
      <c r="AK534" s="3" t="s">
        <v>207</v>
      </c>
      <c r="AL534" s="3" t="s">
        <v>143</v>
      </c>
      <c r="AM534" s="3" t="s">
        <v>6599</v>
      </c>
      <c r="AN534" s="3" t="s">
        <v>174</v>
      </c>
      <c r="AO534" s="3" t="s">
        <v>2013</v>
      </c>
      <c r="AP534" s="3" t="s">
        <v>2014</v>
      </c>
      <c r="AQ534" s="3" t="s">
        <v>2015</v>
      </c>
      <c r="AR534" s="3" t="s">
        <v>250</v>
      </c>
      <c r="AS534" s="3" t="s">
        <v>179</v>
      </c>
      <c r="AT534" s="3" t="s">
        <v>251</v>
      </c>
      <c r="AU534" s="3" t="s">
        <v>2016</v>
      </c>
      <c r="AV534" s="3" t="s">
        <v>1079</v>
      </c>
      <c r="AW534" s="3" t="s">
        <v>1080</v>
      </c>
      <c r="AX534" s="3" t="s">
        <v>1081</v>
      </c>
      <c r="AY534" s="3" t="s">
        <v>148</v>
      </c>
      <c r="AZ534" s="3" t="s">
        <v>139</v>
      </c>
      <c r="BA534" s="3" t="s">
        <v>148</v>
      </c>
      <c r="BB534" s="3" t="s">
        <v>150</v>
      </c>
      <c r="BC534" s="3" t="s">
        <v>156</v>
      </c>
      <c r="BD534" s="3" t="s">
        <v>157</v>
      </c>
      <c r="BE534" s="3" t="s">
        <v>303</v>
      </c>
      <c r="BF534" s="3" t="s">
        <v>10437</v>
      </c>
      <c r="BG534" s="3" t="s">
        <v>5272</v>
      </c>
      <c r="BH534" s="3" t="s">
        <v>170</v>
      </c>
      <c r="BI534" s="3" t="s">
        <v>143</v>
      </c>
      <c r="BJ534" s="3" t="s">
        <v>143</v>
      </c>
      <c r="BK534" s="3" t="s">
        <v>136</v>
      </c>
      <c r="BL534" s="3" t="s">
        <v>143</v>
      </c>
      <c r="BM534" s="3" t="s">
        <v>160</v>
      </c>
      <c r="BN534" s="3" t="s">
        <v>160</v>
      </c>
      <c r="BO534" s="3" t="s">
        <v>143</v>
      </c>
      <c r="BP534" s="3" t="s">
        <v>143</v>
      </c>
      <c r="BQ534" s="3" t="s">
        <v>10438</v>
      </c>
      <c r="BR534" s="3" t="s">
        <v>5352</v>
      </c>
      <c r="BS534" s="3" t="s">
        <v>162</v>
      </c>
      <c r="BT534" s="3" t="s">
        <v>6599</v>
      </c>
      <c r="BU534" s="3" t="s">
        <v>6599</v>
      </c>
      <c r="BV534" s="3" t="s">
        <v>135</v>
      </c>
      <c r="BW534" s="3" t="s">
        <v>135</v>
      </c>
      <c r="BX534" s="3" t="s">
        <v>135</v>
      </c>
      <c r="BY534" s="3" t="s">
        <v>148</v>
      </c>
      <c r="BZ534" s="3" t="s">
        <v>10439</v>
      </c>
      <c r="CA534" s="3" t="s">
        <v>174</v>
      </c>
      <c r="CB534" s="3" t="s">
        <v>143</v>
      </c>
      <c r="CC534" s="3" t="s">
        <v>143</v>
      </c>
      <c r="CD534" s="3" t="s">
        <v>143</v>
      </c>
      <c r="CE534" s="3" t="s">
        <v>10440</v>
      </c>
      <c r="CF534" s="3" t="s">
        <v>2261</v>
      </c>
      <c r="CG534" s="3" t="s">
        <v>2261</v>
      </c>
      <c r="CH534" s="3" t="s">
        <v>143</v>
      </c>
      <c r="CI534" s="3" t="s">
        <v>143</v>
      </c>
      <c r="CJ534" s="3" t="s">
        <v>5272</v>
      </c>
      <c r="CK534" s="3" t="s">
        <v>143</v>
      </c>
      <c r="CL534" s="3" t="s">
        <v>143</v>
      </c>
      <c r="CM534" s="3" t="s">
        <v>143</v>
      </c>
      <c r="CN534" s="3" t="s">
        <v>143</v>
      </c>
      <c r="CO534" s="3" t="s">
        <v>143</v>
      </c>
      <c r="CP534" s="3" t="s">
        <v>143</v>
      </c>
      <c r="CQ534" s="3" t="s">
        <v>143</v>
      </c>
      <c r="CR534" s="3" t="s">
        <v>143</v>
      </c>
      <c r="CS534" s="3" t="s">
        <v>1</v>
      </c>
      <c r="CT534" s="3" t="s">
        <v>143</v>
      </c>
      <c r="CU534" s="3" t="s">
        <v>1</v>
      </c>
      <c r="CV534" s="3" t="s">
        <v>1985</v>
      </c>
      <c r="CW534" s="3" t="s">
        <v>1985</v>
      </c>
      <c r="CX534" s="3" t="s">
        <v>316</v>
      </c>
      <c r="CY534" s="3" t="s">
        <v>166</v>
      </c>
      <c r="CZ534" s="3" t="s">
        <v>136</v>
      </c>
      <c r="DA534" s="3" t="s">
        <v>1989</v>
      </c>
      <c r="DB534" s="3" t="s">
        <v>143</v>
      </c>
      <c r="DC534" s="3" t="s">
        <v>143</v>
      </c>
      <c r="DD534" s="3" t="s">
        <v>164</v>
      </c>
      <c r="DE534" s="3" t="s">
        <v>5776</v>
      </c>
      <c r="DF534" s="3" t="s">
        <v>5776</v>
      </c>
      <c r="DG534" s="3" t="s">
        <v>143</v>
      </c>
      <c r="DH534" s="3" t="s">
        <v>143</v>
      </c>
      <c r="DI534" s="3" t="s">
        <v>143</v>
      </c>
    </row>
    <row r="535" spans="1:113" s="3" customFormat="1" hidden="1" x14ac:dyDescent="0.2">
      <c r="A535" s="73">
        <v>45444</v>
      </c>
      <c r="B535" s="3" t="s">
        <v>15606</v>
      </c>
      <c r="C535" s="5">
        <v>139847</v>
      </c>
      <c r="D535" s="6" t="s">
        <v>10335</v>
      </c>
      <c r="E535" s="3" t="s">
        <v>164</v>
      </c>
      <c r="F535" s="7">
        <v>45449</v>
      </c>
      <c r="G535" s="3" t="s">
        <v>165</v>
      </c>
      <c r="H535" s="3" t="s">
        <v>166</v>
      </c>
      <c r="I535" s="4">
        <v>70</v>
      </c>
      <c r="J535" s="4">
        <v>70</v>
      </c>
      <c r="K535" s="71">
        <f t="shared" si="54"/>
        <v>3.2568576627579719E-3</v>
      </c>
      <c r="L535" s="3" t="s">
        <v>316</v>
      </c>
      <c r="M535" s="3" t="s">
        <v>317</v>
      </c>
      <c r="N535" s="3" t="s">
        <v>960</v>
      </c>
      <c r="O535" s="3" t="s">
        <v>318</v>
      </c>
      <c r="P535" s="6" t="s">
        <v>6896</v>
      </c>
      <c r="Q535" s="3" t="s">
        <v>170</v>
      </c>
      <c r="R535" s="3" t="s">
        <v>10441</v>
      </c>
      <c r="S535" s="3" t="s">
        <v>10442</v>
      </c>
      <c r="T535" s="3" t="s">
        <v>135</v>
      </c>
      <c r="U535" s="3" t="s">
        <v>135</v>
      </c>
      <c r="V535" s="3" t="s">
        <v>136</v>
      </c>
      <c r="W535" s="3" t="s">
        <v>137</v>
      </c>
      <c r="X535" s="3" t="s">
        <v>322</v>
      </c>
      <c r="Y535" s="3" t="s">
        <v>10443</v>
      </c>
      <c r="Z535" s="3" t="s">
        <v>10444</v>
      </c>
      <c r="AA535" s="3" t="s">
        <v>139</v>
      </c>
      <c r="AB535" s="3" t="s">
        <v>323</v>
      </c>
      <c r="AC535" s="3" t="s">
        <v>5272</v>
      </c>
      <c r="AD535" s="3" t="s">
        <v>143</v>
      </c>
      <c r="AE535" s="3" t="s">
        <v>8034</v>
      </c>
      <c r="AF535" s="3" t="s">
        <v>143</v>
      </c>
      <c r="AG535" s="3" t="s">
        <v>235</v>
      </c>
      <c r="AH535" s="3" t="s">
        <v>141</v>
      </c>
      <c r="AI535" s="3" t="s">
        <v>143</v>
      </c>
      <c r="AJ535" s="3" t="s">
        <v>8034</v>
      </c>
      <c r="AK535" s="3" t="s">
        <v>207</v>
      </c>
      <c r="AL535" s="3" t="s">
        <v>143</v>
      </c>
      <c r="AM535" s="3" t="s">
        <v>8034</v>
      </c>
      <c r="AN535" s="3" t="s">
        <v>174</v>
      </c>
      <c r="AO535" s="3" t="s">
        <v>324</v>
      </c>
      <c r="AP535" s="3" t="s">
        <v>325</v>
      </c>
      <c r="AQ535" s="3" t="s">
        <v>326</v>
      </c>
      <c r="AR535" s="3" t="s">
        <v>178</v>
      </c>
      <c r="AS535" s="3" t="s">
        <v>179</v>
      </c>
      <c r="AT535" s="3" t="s">
        <v>327</v>
      </c>
      <c r="AU535" s="3" t="s">
        <v>328</v>
      </c>
      <c r="AV535" s="3" t="s">
        <v>145</v>
      </c>
      <c r="AW535" s="3" t="s">
        <v>146</v>
      </c>
      <c r="AX535" s="3" t="s">
        <v>972</v>
      </c>
      <c r="AY535" s="3" t="s">
        <v>148</v>
      </c>
      <c r="AZ535" s="3" t="s">
        <v>139</v>
      </c>
      <c r="BA535" s="3" t="s">
        <v>149</v>
      </c>
      <c r="BB535" s="3" t="s">
        <v>150</v>
      </c>
      <c r="BC535" s="3" t="s">
        <v>156</v>
      </c>
      <c r="BD535" s="3" t="s">
        <v>157</v>
      </c>
      <c r="BE535" s="3" t="s">
        <v>303</v>
      </c>
      <c r="BF535" s="3" t="s">
        <v>10444</v>
      </c>
      <c r="BG535" s="3" t="s">
        <v>5272</v>
      </c>
      <c r="BH535" s="3" t="s">
        <v>170</v>
      </c>
      <c r="BI535" s="3" t="s">
        <v>10445</v>
      </c>
      <c r="BJ535" s="3" t="s">
        <v>143</v>
      </c>
      <c r="BK535" s="3" t="s">
        <v>136</v>
      </c>
      <c r="BL535" s="3" t="s">
        <v>143</v>
      </c>
      <c r="BM535" s="3" t="s">
        <v>160</v>
      </c>
      <c r="BN535" s="3" t="s">
        <v>160</v>
      </c>
      <c r="BO535" s="3" t="s">
        <v>143</v>
      </c>
      <c r="BP535" s="3" t="s">
        <v>143</v>
      </c>
      <c r="BQ535" s="3" t="s">
        <v>3169</v>
      </c>
      <c r="BR535" s="3" t="s">
        <v>5352</v>
      </c>
      <c r="BS535" s="3" t="s">
        <v>162</v>
      </c>
      <c r="BT535" s="3" t="s">
        <v>8034</v>
      </c>
      <c r="BU535" s="3" t="s">
        <v>8034</v>
      </c>
      <c r="BV535" s="3" t="s">
        <v>135</v>
      </c>
      <c r="BW535" s="3" t="s">
        <v>135</v>
      </c>
      <c r="BX535" s="3" t="s">
        <v>135</v>
      </c>
      <c r="BY535" s="3" t="s">
        <v>148</v>
      </c>
      <c r="BZ535" s="3" t="s">
        <v>10050</v>
      </c>
      <c r="CA535" s="3" t="s">
        <v>174</v>
      </c>
      <c r="CB535" s="3" t="s">
        <v>143</v>
      </c>
      <c r="CC535" s="3" t="s">
        <v>143</v>
      </c>
      <c r="CD535" s="3" t="s">
        <v>143</v>
      </c>
      <c r="CE535" s="3" t="s">
        <v>10446</v>
      </c>
      <c r="CF535" s="3" t="s">
        <v>2261</v>
      </c>
      <c r="CG535" s="3" t="s">
        <v>2261</v>
      </c>
      <c r="CH535" s="3" t="s">
        <v>143</v>
      </c>
      <c r="CI535" s="3" t="s">
        <v>143</v>
      </c>
      <c r="CJ535" s="3" t="s">
        <v>5272</v>
      </c>
      <c r="CK535" s="3" t="s">
        <v>143</v>
      </c>
      <c r="CL535" s="3" t="s">
        <v>143</v>
      </c>
      <c r="CM535" s="3" t="s">
        <v>143</v>
      </c>
      <c r="CN535" s="3" t="s">
        <v>143</v>
      </c>
      <c r="CO535" s="3" t="s">
        <v>143</v>
      </c>
      <c r="CP535" s="3" t="s">
        <v>143</v>
      </c>
      <c r="CQ535" s="3" t="s">
        <v>143</v>
      </c>
      <c r="CR535" s="3" t="s">
        <v>143</v>
      </c>
      <c r="CS535" s="3" t="s">
        <v>1</v>
      </c>
      <c r="CT535" s="3" t="s">
        <v>143</v>
      </c>
      <c r="CU535" s="3" t="s">
        <v>1</v>
      </c>
      <c r="CV535" s="3" t="s">
        <v>1985</v>
      </c>
      <c r="CW535" s="3" t="s">
        <v>1985</v>
      </c>
      <c r="CX535" s="3" t="s">
        <v>316</v>
      </c>
      <c r="CY535" s="3" t="s">
        <v>166</v>
      </c>
      <c r="CZ535" s="3" t="s">
        <v>136</v>
      </c>
      <c r="DA535" s="3" t="s">
        <v>1989</v>
      </c>
      <c r="DB535" s="3" t="s">
        <v>143</v>
      </c>
      <c r="DC535" s="3" t="s">
        <v>143</v>
      </c>
      <c r="DD535" s="3" t="s">
        <v>164</v>
      </c>
      <c r="DE535" s="3" t="s">
        <v>5776</v>
      </c>
      <c r="DF535" s="3" t="s">
        <v>5776</v>
      </c>
      <c r="DG535" s="3" t="s">
        <v>143</v>
      </c>
      <c r="DH535" s="3" t="s">
        <v>143</v>
      </c>
      <c r="DI535" s="3" t="s">
        <v>143</v>
      </c>
    </row>
    <row r="536" spans="1:113" s="3" customFormat="1" hidden="1" x14ac:dyDescent="0.2">
      <c r="A536" s="73">
        <v>45444</v>
      </c>
      <c r="B536" s="3" t="s">
        <v>7652</v>
      </c>
      <c r="C536" s="5">
        <v>139759</v>
      </c>
      <c r="D536" s="6" t="s">
        <v>10312</v>
      </c>
      <c r="E536" s="3" t="s">
        <v>373</v>
      </c>
      <c r="F536" s="7">
        <v>45450</v>
      </c>
      <c r="G536" s="3" t="s">
        <v>257</v>
      </c>
      <c r="H536" s="3" t="s">
        <v>166</v>
      </c>
      <c r="I536" s="4">
        <v>808.2</v>
      </c>
      <c r="J536" s="4">
        <v>1450</v>
      </c>
      <c r="K536" s="71">
        <f t="shared" si="54"/>
        <v>3.7602748043442762E-2</v>
      </c>
      <c r="L536" s="3" t="s">
        <v>374</v>
      </c>
      <c r="M536" s="3" t="s">
        <v>7145</v>
      </c>
      <c r="N536" s="3" t="s">
        <v>1224</v>
      </c>
      <c r="O536" s="3" t="s">
        <v>1876</v>
      </c>
      <c r="P536" s="6" t="s">
        <v>10447</v>
      </c>
      <c r="Q536" s="3" t="s">
        <v>2863</v>
      </c>
      <c r="R536" s="3" t="s">
        <v>10448</v>
      </c>
      <c r="S536" s="3" t="s">
        <v>3570</v>
      </c>
      <c r="T536" s="3" t="s">
        <v>135</v>
      </c>
      <c r="U536" s="3" t="s">
        <v>135</v>
      </c>
      <c r="V536" s="3" t="s">
        <v>136</v>
      </c>
      <c r="W536" s="3" t="s">
        <v>137</v>
      </c>
      <c r="X536" s="3" t="s">
        <v>264</v>
      </c>
      <c r="Y536" s="3" t="s">
        <v>10449</v>
      </c>
      <c r="Z536" s="3" t="s">
        <v>10450</v>
      </c>
      <c r="AA536" s="3" t="s">
        <v>139</v>
      </c>
      <c r="AB536" s="3" t="s">
        <v>140</v>
      </c>
      <c r="AC536" s="3" t="s">
        <v>5272</v>
      </c>
      <c r="AD536" s="3" t="s">
        <v>143</v>
      </c>
      <c r="AE536" s="3" t="s">
        <v>10451</v>
      </c>
      <c r="AF536" s="3" t="s">
        <v>10414</v>
      </c>
      <c r="AG536" s="3" t="s">
        <v>5675</v>
      </c>
      <c r="AH536" s="3" t="s">
        <v>265</v>
      </c>
      <c r="AI536" s="3" t="s">
        <v>143</v>
      </c>
      <c r="AJ536" s="3" t="s">
        <v>10451</v>
      </c>
      <c r="AK536" s="3" t="s">
        <v>142</v>
      </c>
      <c r="AL536" s="3" t="s">
        <v>143</v>
      </c>
      <c r="AM536" s="3" t="s">
        <v>10452</v>
      </c>
      <c r="AN536" s="3" t="s">
        <v>174</v>
      </c>
      <c r="AO536" s="3" t="s">
        <v>1880</v>
      </c>
      <c r="AP536" s="3" t="s">
        <v>1881</v>
      </c>
      <c r="AQ536" s="3" t="s">
        <v>1882</v>
      </c>
      <c r="AR536" s="3" t="s">
        <v>178</v>
      </c>
      <c r="AS536" s="3" t="s">
        <v>179</v>
      </c>
      <c r="AT536" s="3" t="s">
        <v>1605</v>
      </c>
      <c r="AU536" s="3" t="s">
        <v>143</v>
      </c>
      <c r="AV536" s="3" t="s">
        <v>990</v>
      </c>
      <c r="AW536" s="3" t="s">
        <v>273</v>
      </c>
      <c r="AX536" s="3" t="s">
        <v>1232</v>
      </c>
      <c r="AY536" s="3" t="s">
        <v>148</v>
      </c>
      <c r="AZ536" s="3" t="s">
        <v>139</v>
      </c>
      <c r="BA536" s="3" t="s">
        <v>154</v>
      </c>
      <c r="BB536" s="3" t="s">
        <v>992</v>
      </c>
      <c r="BC536" s="3" t="s">
        <v>156</v>
      </c>
      <c r="BD536" s="3" t="s">
        <v>157</v>
      </c>
      <c r="BE536" s="3" t="s">
        <v>8956</v>
      </c>
      <c r="BF536" s="3" t="s">
        <v>10453</v>
      </c>
      <c r="BG536" s="3" t="s">
        <v>5272</v>
      </c>
      <c r="BH536" s="3" t="s">
        <v>2863</v>
      </c>
      <c r="BI536" s="3" t="s">
        <v>10454</v>
      </c>
      <c r="BJ536" s="3" t="s">
        <v>143</v>
      </c>
      <c r="BK536" s="3" t="s">
        <v>136</v>
      </c>
      <c r="BL536" s="3" t="s">
        <v>143</v>
      </c>
      <c r="BM536" s="3" t="s">
        <v>200</v>
      </c>
      <c r="BN536" s="3" t="s">
        <v>200</v>
      </c>
      <c r="BO536" s="3" t="s">
        <v>143</v>
      </c>
      <c r="BP536" s="3" t="s">
        <v>143</v>
      </c>
      <c r="BQ536" s="3" t="s">
        <v>10455</v>
      </c>
      <c r="BR536" s="3" t="s">
        <v>143</v>
      </c>
      <c r="BS536" s="3" t="s">
        <v>10456</v>
      </c>
      <c r="BT536" s="3" t="s">
        <v>10451</v>
      </c>
      <c r="BU536" s="3" t="s">
        <v>10451</v>
      </c>
      <c r="BV536" s="3" t="s">
        <v>135</v>
      </c>
      <c r="BW536" s="3" t="s">
        <v>135</v>
      </c>
      <c r="BX536" s="3" t="s">
        <v>135</v>
      </c>
      <c r="BY536" s="3" t="s">
        <v>148</v>
      </c>
      <c r="BZ536" s="3" t="s">
        <v>3650</v>
      </c>
      <c r="CA536" s="3" t="s">
        <v>174</v>
      </c>
      <c r="CB536" s="3" t="s">
        <v>143</v>
      </c>
      <c r="CC536" s="3" t="s">
        <v>143</v>
      </c>
      <c r="CD536" s="3" t="s">
        <v>143</v>
      </c>
      <c r="CE536" s="3" t="s">
        <v>10457</v>
      </c>
      <c r="CF536" s="3" t="s">
        <v>2261</v>
      </c>
      <c r="CG536" s="3" t="s">
        <v>2261</v>
      </c>
      <c r="CH536" s="3" t="s">
        <v>143</v>
      </c>
      <c r="CI536" s="3" t="s">
        <v>143</v>
      </c>
      <c r="CJ536" s="3" t="s">
        <v>5272</v>
      </c>
      <c r="CK536" s="3" t="s">
        <v>143</v>
      </c>
      <c r="CL536" s="3" t="s">
        <v>143</v>
      </c>
      <c r="CM536" s="3" t="s">
        <v>143</v>
      </c>
      <c r="CN536" s="3" t="s">
        <v>143</v>
      </c>
      <c r="CO536" s="3" t="s">
        <v>10458</v>
      </c>
      <c r="CP536" s="3" t="s">
        <v>143</v>
      </c>
      <c r="CQ536" s="3" t="s">
        <v>143</v>
      </c>
      <c r="CR536" s="3" t="s">
        <v>143</v>
      </c>
      <c r="CS536" s="3" t="s">
        <v>1</v>
      </c>
      <c r="CT536" s="3" t="s">
        <v>143</v>
      </c>
      <c r="CU536" s="3" t="s">
        <v>1</v>
      </c>
      <c r="CV536" s="3" t="s">
        <v>2092</v>
      </c>
      <c r="CW536" s="3" t="s">
        <v>2092</v>
      </c>
      <c r="CX536" s="3" t="s">
        <v>374</v>
      </c>
      <c r="CY536" s="3" t="s">
        <v>166</v>
      </c>
      <c r="CZ536" s="3" t="s">
        <v>136</v>
      </c>
      <c r="DA536" s="3" t="s">
        <v>1986</v>
      </c>
      <c r="DB536" s="3" t="s">
        <v>143</v>
      </c>
      <c r="DC536" s="3" t="s">
        <v>143</v>
      </c>
      <c r="DD536" s="3" t="s">
        <v>373</v>
      </c>
      <c r="DE536" s="3" t="s">
        <v>5776</v>
      </c>
      <c r="DF536" s="3" t="s">
        <v>5755</v>
      </c>
      <c r="DG536" s="3" t="s">
        <v>143</v>
      </c>
      <c r="DH536" s="3" t="s">
        <v>10459</v>
      </c>
      <c r="DI536" s="3" t="s">
        <v>143</v>
      </c>
    </row>
    <row r="537" spans="1:113" s="3" customFormat="1" hidden="1" x14ac:dyDescent="0.2">
      <c r="A537" s="73">
        <v>45444</v>
      </c>
      <c r="B537" s="3" t="s">
        <v>7652</v>
      </c>
      <c r="C537" s="98">
        <v>139849</v>
      </c>
      <c r="D537" s="6" t="s">
        <v>10299</v>
      </c>
      <c r="E537" s="3" t="s">
        <v>364</v>
      </c>
      <c r="F537" s="7">
        <v>45450</v>
      </c>
      <c r="G537" s="3" t="s">
        <v>126</v>
      </c>
      <c r="H537" s="3" t="s">
        <v>166</v>
      </c>
      <c r="I537" s="8">
        <f t="shared" ref="I537:I538" si="57">J537</f>
        <v>480</v>
      </c>
      <c r="J537" s="4">
        <v>480</v>
      </c>
      <c r="K537" s="71">
        <f t="shared" si="54"/>
        <v>2.233273825891181E-2</v>
      </c>
      <c r="L537" s="3" t="s">
        <v>258</v>
      </c>
      <c r="M537" s="3" t="s">
        <v>317</v>
      </c>
      <c r="N537" s="3" t="s">
        <v>1065</v>
      </c>
      <c r="O537" s="3" t="s">
        <v>10229</v>
      </c>
      <c r="P537" s="6" t="s">
        <v>10460</v>
      </c>
      <c r="Q537" s="3" t="s">
        <v>530</v>
      </c>
      <c r="R537" s="3" t="s">
        <v>10461</v>
      </c>
      <c r="S537" s="3" t="s">
        <v>10402</v>
      </c>
      <c r="T537" s="3" t="s">
        <v>135</v>
      </c>
      <c r="U537" s="3" t="s">
        <v>135</v>
      </c>
      <c r="V537" s="3" t="s">
        <v>136</v>
      </c>
      <c r="W537" s="3" t="s">
        <v>137</v>
      </c>
      <c r="X537" s="3" t="s">
        <v>957</v>
      </c>
      <c r="Y537" s="3" t="s">
        <v>10462</v>
      </c>
      <c r="Z537" s="3" t="s">
        <v>10463</v>
      </c>
      <c r="AA537" s="3" t="s">
        <v>139</v>
      </c>
      <c r="AB537" s="3" t="s">
        <v>323</v>
      </c>
      <c r="AC537" s="3" t="s">
        <v>5272</v>
      </c>
      <c r="AD537" s="3" t="s">
        <v>143</v>
      </c>
      <c r="AE537" s="3" t="s">
        <v>5272</v>
      </c>
      <c r="AF537" s="3" t="s">
        <v>10278</v>
      </c>
      <c r="AG537" s="3" t="s">
        <v>5974</v>
      </c>
      <c r="AH537" s="3" t="s">
        <v>141</v>
      </c>
      <c r="AI537" s="3" t="s">
        <v>143</v>
      </c>
      <c r="AJ537" s="3" t="s">
        <v>143</v>
      </c>
      <c r="AK537" s="3" t="s">
        <v>142</v>
      </c>
      <c r="AL537" s="3" t="s">
        <v>143</v>
      </c>
      <c r="AM537" s="3" t="s">
        <v>7390</v>
      </c>
      <c r="AN537" s="3" t="s">
        <v>143</v>
      </c>
      <c r="AO537" s="3" t="s">
        <v>7843</v>
      </c>
      <c r="AP537" s="3" t="s">
        <v>534</v>
      </c>
      <c r="AQ537" s="3" t="s">
        <v>309</v>
      </c>
      <c r="AR537" s="3" t="s">
        <v>148</v>
      </c>
      <c r="AS537" s="3" t="s">
        <v>139</v>
      </c>
      <c r="AT537" s="3" t="s">
        <v>950</v>
      </c>
      <c r="AU537" s="3" t="s">
        <v>2261</v>
      </c>
      <c r="AV537" s="3" t="s">
        <v>631</v>
      </c>
      <c r="AW537" s="3" t="s">
        <v>632</v>
      </c>
      <c r="AX537" s="3" t="s">
        <v>1068</v>
      </c>
      <c r="AY537" s="3" t="s">
        <v>148</v>
      </c>
      <c r="AZ537" s="3" t="s">
        <v>139</v>
      </c>
      <c r="BA537" s="3" t="s">
        <v>149</v>
      </c>
      <c r="BB537" s="3" t="s">
        <v>634</v>
      </c>
      <c r="BC537" s="3" t="s">
        <v>156</v>
      </c>
      <c r="BD537" s="3" t="s">
        <v>157</v>
      </c>
      <c r="BE537" s="3" t="s">
        <v>303</v>
      </c>
      <c r="BF537" s="3" t="s">
        <v>10464</v>
      </c>
      <c r="BG537" s="3" t="s">
        <v>5272</v>
      </c>
      <c r="BH537" s="3" t="s">
        <v>143</v>
      </c>
      <c r="BI537" s="3" t="s">
        <v>143</v>
      </c>
      <c r="BJ537" s="3" t="s">
        <v>143</v>
      </c>
      <c r="BK537" s="3" t="s">
        <v>136</v>
      </c>
      <c r="BL537" s="3" t="s">
        <v>143</v>
      </c>
      <c r="BM537" s="3" t="s">
        <v>160</v>
      </c>
      <c r="BN537" s="3" t="s">
        <v>143</v>
      </c>
      <c r="BO537" s="3" t="s">
        <v>143</v>
      </c>
      <c r="BP537" s="3" t="s">
        <v>143</v>
      </c>
      <c r="BQ537" s="3" t="s">
        <v>4545</v>
      </c>
      <c r="BR537" s="3" t="s">
        <v>5352</v>
      </c>
      <c r="BS537" s="3" t="s">
        <v>162</v>
      </c>
      <c r="BT537" s="3" t="s">
        <v>7390</v>
      </c>
      <c r="BU537" s="3" t="s">
        <v>7390</v>
      </c>
      <c r="BV537" s="3" t="s">
        <v>135</v>
      </c>
      <c r="BW537" s="3" t="s">
        <v>135</v>
      </c>
      <c r="BX537" s="3" t="s">
        <v>135</v>
      </c>
      <c r="BY537" s="3" t="s">
        <v>148</v>
      </c>
      <c r="BZ537" s="3" t="s">
        <v>4225</v>
      </c>
      <c r="CA537" s="3" t="s">
        <v>174</v>
      </c>
      <c r="CB537" s="3" t="s">
        <v>143</v>
      </c>
      <c r="CC537" s="3" t="s">
        <v>143</v>
      </c>
      <c r="CD537" s="3" t="s">
        <v>143</v>
      </c>
      <c r="CE537" s="3" t="s">
        <v>143</v>
      </c>
      <c r="CF537" s="3" t="s">
        <v>2261</v>
      </c>
      <c r="CG537" s="3" t="s">
        <v>143</v>
      </c>
      <c r="CH537" s="3" t="s">
        <v>143</v>
      </c>
      <c r="CI537" s="3" t="s">
        <v>143</v>
      </c>
      <c r="CJ537" s="3" t="s">
        <v>5272</v>
      </c>
      <c r="CK537" s="3" t="s">
        <v>143</v>
      </c>
      <c r="CL537" s="3" t="s">
        <v>143</v>
      </c>
      <c r="CM537" s="3" t="s">
        <v>143</v>
      </c>
      <c r="CN537" s="3" t="s">
        <v>143</v>
      </c>
      <c r="CO537" s="3" t="s">
        <v>143</v>
      </c>
      <c r="CP537" s="3" t="s">
        <v>143</v>
      </c>
      <c r="CQ537" s="3" t="s">
        <v>143</v>
      </c>
      <c r="CR537" s="3" t="s">
        <v>143</v>
      </c>
      <c r="CS537" s="3" t="s">
        <v>1</v>
      </c>
      <c r="CT537" s="3" t="s">
        <v>143</v>
      </c>
      <c r="CU537" s="3" t="s">
        <v>1</v>
      </c>
      <c r="CV537" s="3" t="s">
        <v>1985</v>
      </c>
      <c r="CW537" s="3" t="s">
        <v>143</v>
      </c>
      <c r="CX537" s="3" t="s">
        <v>258</v>
      </c>
      <c r="CY537" s="3" t="s">
        <v>166</v>
      </c>
      <c r="CZ537" s="3" t="s">
        <v>136</v>
      </c>
      <c r="DA537" s="3" t="s">
        <v>1986</v>
      </c>
      <c r="DB537" s="3" t="s">
        <v>10311</v>
      </c>
      <c r="DC537" s="3" t="s">
        <v>143</v>
      </c>
      <c r="DD537" s="3" t="s">
        <v>364</v>
      </c>
      <c r="DE537" s="3" t="s">
        <v>5776</v>
      </c>
      <c r="DF537" s="3" t="s">
        <v>5755</v>
      </c>
      <c r="DG537" s="3" t="s">
        <v>143</v>
      </c>
      <c r="DH537" s="3" t="s">
        <v>143</v>
      </c>
      <c r="DI537" s="3" t="s">
        <v>143</v>
      </c>
    </row>
    <row r="538" spans="1:113" s="3" customFormat="1" hidden="1" x14ac:dyDescent="0.2">
      <c r="A538" s="73">
        <v>45444</v>
      </c>
      <c r="B538" s="3" t="s">
        <v>6281</v>
      </c>
      <c r="C538" s="98">
        <v>140112</v>
      </c>
      <c r="D538" s="6" t="s">
        <v>10465</v>
      </c>
      <c r="E538" s="3" t="s">
        <v>685</v>
      </c>
      <c r="F538" s="7">
        <v>45453</v>
      </c>
      <c r="G538" s="3" t="s">
        <v>165</v>
      </c>
      <c r="H538" s="3" t="s">
        <v>166</v>
      </c>
      <c r="I538" s="8">
        <f t="shared" si="57"/>
        <v>340</v>
      </c>
      <c r="J538" s="4">
        <v>340</v>
      </c>
      <c r="K538" s="71">
        <f t="shared" si="54"/>
        <v>1.5819022933395866E-2</v>
      </c>
      <c r="L538" s="3" t="s">
        <v>167</v>
      </c>
      <c r="M538" s="3" t="s">
        <v>317</v>
      </c>
      <c r="N538" s="3" t="s">
        <v>960</v>
      </c>
      <c r="O538" s="3" t="s">
        <v>4769</v>
      </c>
      <c r="P538" s="6" t="s">
        <v>10466</v>
      </c>
      <c r="Q538" s="3" t="s">
        <v>170</v>
      </c>
      <c r="R538" s="3" t="s">
        <v>10467</v>
      </c>
      <c r="S538" s="3" t="s">
        <v>9484</v>
      </c>
      <c r="T538" s="3" t="s">
        <v>135</v>
      </c>
      <c r="U538" s="3" t="s">
        <v>135</v>
      </c>
      <c r="V538" s="3" t="s">
        <v>136</v>
      </c>
      <c r="W538" s="3" t="s">
        <v>137</v>
      </c>
      <c r="X538" s="3" t="s">
        <v>957</v>
      </c>
      <c r="Y538" s="3" t="s">
        <v>10468</v>
      </c>
      <c r="Z538" s="3" t="s">
        <v>10469</v>
      </c>
      <c r="AA538" s="3" t="s">
        <v>139</v>
      </c>
      <c r="AB538" s="3" t="s">
        <v>140</v>
      </c>
      <c r="AC538" s="3" t="s">
        <v>5272</v>
      </c>
      <c r="AD538" s="3" t="s">
        <v>143</v>
      </c>
      <c r="AE538" s="3" t="s">
        <v>5272</v>
      </c>
      <c r="AF538" s="3" t="s">
        <v>10405</v>
      </c>
      <c r="AG538" s="3" t="s">
        <v>235</v>
      </c>
      <c r="AH538" s="3" t="s">
        <v>141</v>
      </c>
      <c r="AI538" s="3" t="s">
        <v>143</v>
      </c>
      <c r="AJ538" s="3" t="s">
        <v>10470</v>
      </c>
      <c r="AK538" s="3" t="s">
        <v>142</v>
      </c>
      <c r="AL538" s="3" t="s">
        <v>143</v>
      </c>
      <c r="AM538" s="3" t="s">
        <v>8581</v>
      </c>
      <c r="AN538" s="3" t="s">
        <v>174</v>
      </c>
      <c r="AO538" s="3" t="s">
        <v>3015</v>
      </c>
      <c r="AP538" s="3" t="s">
        <v>3016</v>
      </c>
      <c r="AQ538" s="3" t="s">
        <v>4773</v>
      </c>
      <c r="AR538" s="3" t="s">
        <v>2082</v>
      </c>
      <c r="AS538" s="3" t="s">
        <v>231</v>
      </c>
      <c r="AT538" s="3" t="s">
        <v>3018</v>
      </c>
      <c r="AU538" s="3" t="s">
        <v>3019</v>
      </c>
      <c r="AV538" s="3" t="s">
        <v>145</v>
      </c>
      <c r="AW538" s="3" t="s">
        <v>146</v>
      </c>
      <c r="AX538" s="3" t="s">
        <v>972</v>
      </c>
      <c r="AY538" s="3" t="s">
        <v>148</v>
      </c>
      <c r="AZ538" s="3" t="s">
        <v>139</v>
      </c>
      <c r="BA538" s="3" t="s">
        <v>149</v>
      </c>
      <c r="BB538" s="3" t="s">
        <v>150</v>
      </c>
      <c r="BC538" s="3" t="s">
        <v>156</v>
      </c>
      <c r="BD538" s="3" t="s">
        <v>157</v>
      </c>
      <c r="BE538" s="3" t="s">
        <v>303</v>
      </c>
      <c r="BF538" s="3" t="s">
        <v>10471</v>
      </c>
      <c r="BG538" s="3" t="s">
        <v>5272</v>
      </c>
      <c r="BH538" s="3" t="s">
        <v>143</v>
      </c>
      <c r="BI538" s="3" t="s">
        <v>10472</v>
      </c>
      <c r="BJ538" s="3" t="s">
        <v>143</v>
      </c>
      <c r="BK538" s="3" t="s">
        <v>183</v>
      </c>
      <c r="BL538" s="3" t="s">
        <v>143</v>
      </c>
      <c r="BM538" s="3" t="s">
        <v>160</v>
      </c>
      <c r="BN538" s="3" t="s">
        <v>160</v>
      </c>
      <c r="BO538" s="3" t="s">
        <v>143</v>
      </c>
      <c r="BP538" s="3" t="s">
        <v>143</v>
      </c>
      <c r="BQ538" s="3" t="s">
        <v>10473</v>
      </c>
      <c r="BR538" s="3" t="s">
        <v>5352</v>
      </c>
      <c r="BS538" s="3" t="s">
        <v>162</v>
      </c>
      <c r="BT538" s="3" t="s">
        <v>8581</v>
      </c>
      <c r="BU538" s="3" t="s">
        <v>8581</v>
      </c>
      <c r="BV538" s="3" t="s">
        <v>135</v>
      </c>
      <c r="BW538" s="3" t="s">
        <v>135</v>
      </c>
      <c r="BX538" s="3" t="s">
        <v>135</v>
      </c>
      <c r="BY538" s="3" t="s">
        <v>148</v>
      </c>
      <c r="BZ538" s="3" t="s">
        <v>4863</v>
      </c>
      <c r="CA538" s="3" t="s">
        <v>174</v>
      </c>
      <c r="CB538" s="3" t="s">
        <v>143</v>
      </c>
      <c r="CC538" s="3" t="s">
        <v>143</v>
      </c>
      <c r="CD538" s="3" t="s">
        <v>143</v>
      </c>
      <c r="CE538" s="3" t="s">
        <v>10474</v>
      </c>
      <c r="CF538" s="3" t="s">
        <v>2261</v>
      </c>
      <c r="CG538" s="3" t="s">
        <v>2261</v>
      </c>
      <c r="CH538" s="3" t="s">
        <v>143</v>
      </c>
      <c r="CI538" s="3" t="s">
        <v>143</v>
      </c>
      <c r="CJ538" s="3" t="s">
        <v>5272</v>
      </c>
      <c r="CK538" s="3" t="s">
        <v>143</v>
      </c>
      <c r="CL538" s="3" t="s">
        <v>143</v>
      </c>
      <c r="CM538" s="3" t="s">
        <v>143</v>
      </c>
      <c r="CN538" s="3" t="s">
        <v>143</v>
      </c>
      <c r="CO538" s="3" t="s">
        <v>6702</v>
      </c>
      <c r="CP538" s="3" t="s">
        <v>143</v>
      </c>
      <c r="CQ538" s="3" t="s">
        <v>143</v>
      </c>
      <c r="CR538" s="3" t="s">
        <v>143</v>
      </c>
      <c r="CS538" s="3" t="s">
        <v>1</v>
      </c>
      <c r="CT538" s="3" t="s">
        <v>143</v>
      </c>
      <c r="CU538" s="3" t="s">
        <v>1</v>
      </c>
      <c r="CV538" s="3" t="s">
        <v>1985</v>
      </c>
      <c r="CW538" s="3" t="s">
        <v>143</v>
      </c>
      <c r="CX538" s="3" t="s">
        <v>167</v>
      </c>
      <c r="CY538" s="3" t="s">
        <v>166</v>
      </c>
      <c r="CZ538" s="3" t="s">
        <v>183</v>
      </c>
      <c r="DA538" s="3" t="s">
        <v>1989</v>
      </c>
      <c r="DB538" s="3" t="s">
        <v>10311</v>
      </c>
      <c r="DC538" s="3" t="s">
        <v>143</v>
      </c>
      <c r="DD538" s="3" t="s">
        <v>685</v>
      </c>
      <c r="DE538" s="3" t="s">
        <v>5776</v>
      </c>
      <c r="DF538" s="3" t="s">
        <v>1515</v>
      </c>
      <c r="DG538" s="3" t="s">
        <v>143</v>
      </c>
      <c r="DH538" s="3" t="s">
        <v>9493</v>
      </c>
      <c r="DI538" s="3" t="s">
        <v>143</v>
      </c>
    </row>
    <row r="539" spans="1:113" s="3" customFormat="1" hidden="1" x14ac:dyDescent="0.2">
      <c r="A539" s="73">
        <v>45444</v>
      </c>
      <c r="B539" s="3" t="s">
        <v>7652</v>
      </c>
      <c r="C539" s="5">
        <v>140194</v>
      </c>
      <c r="D539" s="6" t="s">
        <v>10312</v>
      </c>
      <c r="E539" s="3" t="s">
        <v>373</v>
      </c>
      <c r="F539" s="7">
        <v>45453</v>
      </c>
      <c r="G539" s="3" t="s">
        <v>257</v>
      </c>
      <c r="H539" s="3" t="s">
        <v>166</v>
      </c>
      <c r="I539" s="4">
        <v>410.71</v>
      </c>
      <c r="J539" s="4">
        <v>410.71</v>
      </c>
      <c r="K539" s="71">
        <f t="shared" si="54"/>
        <v>1.910891443816181E-2</v>
      </c>
      <c r="L539" s="3" t="s">
        <v>374</v>
      </c>
      <c r="M539" s="3" t="s">
        <v>7145</v>
      </c>
      <c r="N539" s="3" t="s">
        <v>527</v>
      </c>
      <c r="O539" s="3" t="s">
        <v>528</v>
      </c>
      <c r="P539" s="6" t="s">
        <v>10475</v>
      </c>
      <c r="Q539" s="3" t="s">
        <v>530</v>
      </c>
      <c r="R539" s="3" t="s">
        <v>10476</v>
      </c>
      <c r="S539" s="3" t="s">
        <v>10477</v>
      </c>
      <c r="T539" s="3" t="s">
        <v>135</v>
      </c>
      <c r="U539" s="3" t="s">
        <v>135</v>
      </c>
      <c r="V539" s="3" t="s">
        <v>136</v>
      </c>
      <c r="W539" s="3" t="s">
        <v>137</v>
      </c>
      <c r="X539" s="3" t="s">
        <v>264</v>
      </c>
      <c r="Y539" s="3" t="s">
        <v>10478</v>
      </c>
      <c r="Z539" s="3" t="s">
        <v>10479</v>
      </c>
      <c r="AA539" s="3" t="s">
        <v>139</v>
      </c>
      <c r="AB539" s="3" t="s">
        <v>140</v>
      </c>
      <c r="AC539" s="3" t="s">
        <v>5272</v>
      </c>
      <c r="AD539" s="3" t="s">
        <v>143</v>
      </c>
      <c r="AE539" s="3" t="s">
        <v>5874</v>
      </c>
      <c r="AF539" s="3" t="s">
        <v>10278</v>
      </c>
      <c r="AG539" s="3" t="s">
        <v>5675</v>
      </c>
      <c r="AH539" s="3" t="s">
        <v>265</v>
      </c>
      <c r="AI539" s="3" t="s">
        <v>143</v>
      </c>
      <c r="AJ539" s="3" t="s">
        <v>5874</v>
      </c>
      <c r="AK539" s="3" t="s">
        <v>142</v>
      </c>
      <c r="AL539" s="3" t="s">
        <v>143</v>
      </c>
      <c r="AM539" s="3" t="s">
        <v>5874</v>
      </c>
      <c r="AN539" s="3" t="s">
        <v>174</v>
      </c>
      <c r="AO539" s="3" t="s">
        <v>533</v>
      </c>
      <c r="AP539" s="3" t="s">
        <v>534</v>
      </c>
      <c r="AQ539" s="3" t="s">
        <v>309</v>
      </c>
      <c r="AR539" s="3" t="s">
        <v>148</v>
      </c>
      <c r="AS539" s="3" t="s">
        <v>139</v>
      </c>
      <c r="AT539" s="3" t="s">
        <v>508</v>
      </c>
      <c r="AU539" s="3" t="s">
        <v>143</v>
      </c>
      <c r="AV539" s="3" t="s">
        <v>536</v>
      </c>
      <c r="AW539" s="3" t="s">
        <v>273</v>
      </c>
      <c r="AX539" s="3" t="s">
        <v>537</v>
      </c>
      <c r="AY539" s="3" t="s">
        <v>148</v>
      </c>
      <c r="AZ539" s="3" t="s">
        <v>139</v>
      </c>
      <c r="BA539" s="3" t="s">
        <v>154</v>
      </c>
      <c r="BB539" s="3" t="s">
        <v>275</v>
      </c>
      <c r="BC539" s="3" t="s">
        <v>156</v>
      </c>
      <c r="BD539" s="3" t="s">
        <v>157</v>
      </c>
      <c r="BE539" s="3" t="s">
        <v>303</v>
      </c>
      <c r="BF539" s="3" t="s">
        <v>10480</v>
      </c>
      <c r="BG539" s="3" t="s">
        <v>5272</v>
      </c>
      <c r="BH539" s="3" t="s">
        <v>530</v>
      </c>
      <c r="BI539" s="3" t="s">
        <v>10481</v>
      </c>
      <c r="BJ539" s="3" t="s">
        <v>143</v>
      </c>
      <c r="BK539" s="3" t="s">
        <v>136</v>
      </c>
      <c r="BL539" s="3" t="s">
        <v>143</v>
      </c>
      <c r="BM539" s="3" t="s">
        <v>200</v>
      </c>
      <c r="BN539" s="3" t="s">
        <v>200</v>
      </c>
      <c r="BO539" s="3" t="s">
        <v>143</v>
      </c>
      <c r="BP539" s="3" t="s">
        <v>143</v>
      </c>
      <c r="BQ539" s="3" t="s">
        <v>3827</v>
      </c>
      <c r="BR539" s="3" t="s">
        <v>5352</v>
      </c>
      <c r="BS539" s="3" t="s">
        <v>162</v>
      </c>
      <c r="BT539" s="3" t="s">
        <v>5874</v>
      </c>
      <c r="BU539" s="3" t="s">
        <v>5874</v>
      </c>
      <c r="BV539" s="3" t="s">
        <v>135</v>
      </c>
      <c r="BW539" s="3" t="s">
        <v>135</v>
      </c>
      <c r="BX539" s="3" t="s">
        <v>135</v>
      </c>
      <c r="BY539" s="3" t="s">
        <v>148</v>
      </c>
      <c r="BZ539" s="3" t="s">
        <v>4815</v>
      </c>
      <c r="CA539" s="3" t="s">
        <v>174</v>
      </c>
      <c r="CB539" s="3" t="s">
        <v>143</v>
      </c>
      <c r="CC539" s="3" t="s">
        <v>143</v>
      </c>
      <c r="CD539" s="3" t="s">
        <v>143</v>
      </c>
      <c r="CE539" s="3" t="s">
        <v>10482</v>
      </c>
      <c r="CF539" s="3" t="s">
        <v>2261</v>
      </c>
      <c r="CG539" s="3" t="s">
        <v>2261</v>
      </c>
      <c r="CH539" s="3" t="s">
        <v>143</v>
      </c>
      <c r="CI539" s="3" t="s">
        <v>143</v>
      </c>
      <c r="CJ539" s="3" t="s">
        <v>5272</v>
      </c>
      <c r="CK539" s="3" t="s">
        <v>143</v>
      </c>
      <c r="CL539" s="3" t="s">
        <v>143</v>
      </c>
      <c r="CM539" s="3" t="s">
        <v>143</v>
      </c>
      <c r="CN539" s="3" t="s">
        <v>143</v>
      </c>
      <c r="CO539" s="3" t="s">
        <v>143</v>
      </c>
      <c r="CP539" s="3" t="s">
        <v>5878</v>
      </c>
      <c r="CQ539" s="3" t="s">
        <v>143</v>
      </c>
      <c r="CR539" s="3" t="s">
        <v>143</v>
      </c>
      <c r="CS539" s="3" t="s">
        <v>1</v>
      </c>
      <c r="CT539" s="3" t="s">
        <v>143</v>
      </c>
      <c r="CU539" s="3" t="s">
        <v>1</v>
      </c>
      <c r="CV539" s="3" t="s">
        <v>1985</v>
      </c>
      <c r="CW539" s="3" t="s">
        <v>1985</v>
      </c>
      <c r="CX539" s="3" t="s">
        <v>374</v>
      </c>
      <c r="CY539" s="3" t="s">
        <v>166</v>
      </c>
      <c r="CZ539" s="3" t="s">
        <v>136</v>
      </c>
      <c r="DA539" s="3" t="s">
        <v>1986</v>
      </c>
      <c r="DB539" s="3" t="s">
        <v>143</v>
      </c>
      <c r="DC539" s="3" t="s">
        <v>143</v>
      </c>
      <c r="DD539" s="3" t="s">
        <v>373</v>
      </c>
      <c r="DE539" s="3" t="s">
        <v>5776</v>
      </c>
      <c r="DF539" s="3" t="s">
        <v>1515</v>
      </c>
      <c r="DG539" s="3" t="s">
        <v>143</v>
      </c>
      <c r="DH539" s="3" t="s">
        <v>143</v>
      </c>
      <c r="DI539" s="3" t="s">
        <v>7674</v>
      </c>
    </row>
    <row r="540" spans="1:113" s="3" customFormat="1" hidden="1" x14ac:dyDescent="0.2">
      <c r="A540" s="73">
        <v>45444</v>
      </c>
      <c r="B540" s="3" t="s">
        <v>12718</v>
      </c>
      <c r="C540" s="98">
        <v>140180</v>
      </c>
      <c r="D540" s="6" t="s">
        <v>10483</v>
      </c>
      <c r="E540" s="3" t="s">
        <v>364</v>
      </c>
      <c r="F540" s="7">
        <v>45454</v>
      </c>
      <c r="G540" s="3" t="s">
        <v>126</v>
      </c>
      <c r="H540" s="3" t="s">
        <v>166</v>
      </c>
      <c r="I540" s="4">
        <v>308.93</v>
      </c>
      <c r="J540" s="4">
        <v>480</v>
      </c>
      <c r="K540" s="71">
        <f t="shared" si="54"/>
        <v>1.4373443396511719E-2</v>
      </c>
      <c r="L540" s="3" t="s">
        <v>953</v>
      </c>
      <c r="M540" s="3" t="s">
        <v>317</v>
      </c>
      <c r="N540" s="3" t="s">
        <v>1065</v>
      </c>
      <c r="O540" s="3" t="s">
        <v>2737</v>
      </c>
      <c r="P540" s="6" t="s">
        <v>10484</v>
      </c>
      <c r="Q540" s="3" t="s">
        <v>2863</v>
      </c>
      <c r="R540" s="3" t="s">
        <v>10485</v>
      </c>
      <c r="S540" s="3" t="s">
        <v>10486</v>
      </c>
      <c r="T540" s="3" t="s">
        <v>135</v>
      </c>
      <c r="U540" s="3" t="s">
        <v>135</v>
      </c>
      <c r="V540" s="3" t="s">
        <v>506</v>
      </c>
      <c r="W540" s="3" t="s">
        <v>137</v>
      </c>
      <c r="X540" s="3" t="s">
        <v>957</v>
      </c>
      <c r="Y540" s="3" t="s">
        <v>10487</v>
      </c>
      <c r="Z540" s="3" t="s">
        <v>10488</v>
      </c>
      <c r="AA540" s="3" t="s">
        <v>139</v>
      </c>
      <c r="AB540" s="3" t="s">
        <v>323</v>
      </c>
      <c r="AC540" s="3" t="s">
        <v>5272</v>
      </c>
      <c r="AD540" s="3" t="s">
        <v>143</v>
      </c>
      <c r="AE540" s="3" t="s">
        <v>10489</v>
      </c>
      <c r="AF540" s="3" t="s">
        <v>10273</v>
      </c>
      <c r="AG540" s="3" t="s">
        <v>5974</v>
      </c>
      <c r="AH540" s="3" t="s">
        <v>141</v>
      </c>
      <c r="AI540" s="3" t="s">
        <v>143</v>
      </c>
      <c r="AJ540" s="3" t="s">
        <v>10489</v>
      </c>
      <c r="AK540" s="3" t="s">
        <v>207</v>
      </c>
      <c r="AL540" s="3" t="s">
        <v>143</v>
      </c>
      <c r="AM540" s="3" t="s">
        <v>7390</v>
      </c>
      <c r="AN540" s="3" t="s">
        <v>174</v>
      </c>
      <c r="AO540" s="3" t="s">
        <v>2196</v>
      </c>
      <c r="AP540" s="3" t="s">
        <v>2197</v>
      </c>
      <c r="AQ540" s="3" t="s">
        <v>2741</v>
      </c>
      <c r="AR540" s="3" t="s">
        <v>230</v>
      </c>
      <c r="AS540" s="3" t="s">
        <v>231</v>
      </c>
      <c r="AT540" s="3" t="s">
        <v>2199</v>
      </c>
      <c r="AU540" s="3" t="s">
        <v>2200</v>
      </c>
      <c r="AV540" s="3" t="s">
        <v>631</v>
      </c>
      <c r="AW540" s="3" t="s">
        <v>632</v>
      </c>
      <c r="AX540" s="3" t="s">
        <v>1068</v>
      </c>
      <c r="AY540" s="3" t="s">
        <v>148</v>
      </c>
      <c r="AZ540" s="3" t="s">
        <v>139</v>
      </c>
      <c r="BA540" s="3" t="s">
        <v>149</v>
      </c>
      <c r="BB540" s="3" t="s">
        <v>143</v>
      </c>
      <c r="BC540" s="3" t="s">
        <v>156</v>
      </c>
      <c r="BD540" s="3" t="s">
        <v>157</v>
      </c>
      <c r="BE540" s="3" t="s">
        <v>303</v>
      </c>
      <c r="BF540" s="3" t="s">
        <v>10490</v>
      </c>
      <c r="BG540" s="3" t="s">
        <v>5272</v>
      </c>
      <c r="BH540" s="3" t="s">
        <v>143</v>
      </c>
      <c r="BI540" s="3" t="s">
        <v>10491</v>
      </c>
      <c r="BJ540" s="3" t="s">
        <v>143</v>
      </c>
      <c r="BK540" s="3" t="s">
        <v>506</v>
      </c>
      <c r="BL540" s="3" t="s">
        <v>143</v>
      </c>
      <c r="BM540" s="3" t="s">
        <v>160</v>
      </c>
      <c r="BN540" s="3" t="s">
        <v>160</v>
      </c>
      <c r="BO540" s="3" t="s">
        <v>364</v>
      </c>
      <c r="BP540" s="3" t="s">
        <v>143</v>
      </c>
      <c r="BQ540" s="3" t="s">
        <v>10492</v>
      </c>
      <c r="BR540" s="3" t="s">
        <v>5352</v>
      </c>
      <c r="BS540" s="3" t="s">
        <v>162</v>
      </c>
      <c r="BT540" s="3" t="s">
        <v>10489</v>
      </c>
      <c r="BU540" s="3" t="s">
        <v>10489</v>
      </c>
      <c r="BV540" s="3" t="s">
        <v>135</v>
      </c>
      <c r="BW540" s="3" t="s">
        <v>135</v>
      </c>
      <c r="BX540" s="3" t="s">
        <v>135</v>
      </c>
      <c r="BY540" s="3" t="s">
        <v>148</v>
      </c>
      <c r="BZ540" s="3" t="s">
        <v>4225</v>
      </c>
      <c r="CA540" s="3" t="s">
        <v>174</v>
      </c>
      <c r="CB540" s="3" t="s">
        <v>143</v>
      </c>
      <c r="CC540" s="3" t="s">
        <v>143</v>
      </c>
      <c r="CD540" s="3" t="s">
        <v>143</v>
      </c>
      <c r="CE540" s="3" t="s">
        <v>143</v>
      </c>
      <c r="CF540" s="3" t="s">
        <v>2261</v>
      </c>
      <c r="CG540" s="3" t="s">
        <v>2261</v>
      </c>
      <c r="CH540" s="3" t="s">
        <v>143</v>
      </c>
      <c r="CI540" s="3" t="s">
        <v>143</v>
      </c>
      <c r="CJ540" s="3" t="s">
        <v>5272</v>
      </c>
      <c r="CK540" s="3" t="s">
        <v>143</v>
      </c>
      <c r="CL540" s="3" t="s">
        <v>143</v>
      </c>
      <c r="CM540" s="3" t="s">
        <v>143</v>
      </c>
      <c r="CN540" s="3" t="s">
        <v>143</v>
      </c>
      <c r="CO540" s="3" t="s">
        <v>7298</v>
      </c>
      <c r="CP540" s="3" t="s">
        <v>143</v>
      </c>
      <c r="CQ540" s="3" t="s">
        <v>143</v>
      </c>
      <c r="CR540" s="3" t="s">
        <v>143</v>
      </c>
      <c r="CS540" s="3" t="s">
        <v>1</v>
      </c>
      <c r="CT540" s="3" t="s">
        <v>143</v>
      </c>
      <c r="CU540" s="3" t="s">
        <v>1</v>
      </c>
      <c r="CV540" s="3" t="s">
        <v>1985</v>
      </c>
      <c r="CW540" s="3" t="s">
        <v>1985</v>
      </c>
      <c r="CX540" s="3" t="s">
        <v>953</v>
      </c>
      <c r="CY540" s="3" t="s">
        <v>166</v>
      </c>
      <c r="CZ540" s="3" t="s">
        <v>506</v>
      </c>
      <c r="DA540" s="3" t="s">
        <v>1986</v>
      </c>
      <c r="DB540" s="3" t="s">
        <v>10493</v>
      </c>
      <c r="DC540" s="3" t="s">
        <v>143</v>
      </c>
      <c r="DD540" s="3" t="s">
        <v>364</v>
      </c>
      <c r="DE540" s="3" t="s">
        <v>5776</v>
      </c>
      <c r="DF540" s="3" t="s">
        <v>3193</v>
      </c>
      <c r="DG540" s="3" t="s">
        <v>143</v>
      </c>
      <c r="DH540" s="3" t="s">
        <v>7299</v>
      </c>
      <c r="DI540" s="3" t="s">
        <v>143</v>
      </c>
    </row>
    <row r="541" spans="1:113" s="3" customFormat="1" hidden="1" x14ac:dyDescent="0.2">
      <c r="A541" s="73">
        <v>45444</v>
      </c>
      <c r="B541" s="3" t="s">
        <v>12718</v>
      </c>
      <c r="C541" s="98">
        <v>140299</v>
      </c>
      <c r="D541" s="6" t="s">
        <v>10281</v>
      </c>
      <c r="E541" s="3" t="s">
        <v>279</v>
      </c>
      <c r="F541" s="7">
        <v>45454</v>
      </c>
      <c r="G541" s="3" t="s">
        <v>165</v>
      </c>
      <c r="H541" s="3" t="s">
        <v>166</v>
      </c>
      <c r="I541" s="4">
        <v>371.93</v>
      </c>
      <c r="J541" s="4">
        <v>132.6</v>
      </c>
      <c r="K541" s="71">
        <f t="shared" si="54"/>
        <v>1.7304615292993895E-2</v>
      </c>
      <c r="L541" s="3" t="s">
        <v>374</v>
      </c>
      <c r="M541" s="3" t="s">
        <v>317</v>
      </c>
      <c r="N541" s="3" t="s">
        <v>1070</v>
      </c>
      <c r="O541" s="3" t="s">
        <v>5925</v>
      </c>
      <c r="P541" s="6" t="s">
        <v>2895</v>
      </c>
      <c r="Q541" s="3" t="s">
        <v>170</v>
      </c>
      <c r="R541" s="3" t="s">
        <v>10494</v>
      </c>
      <c r="S541" s="3" t="s">
        <v>10495</v>
      </c>
      <c r="T541" s="3" t="s">
        <v>135</v>
      </c>
      <c r="U541" s="3" t="s">
        <v>135</v>
      </c>
      <c r="V541" s="3" t="s">
        <v>136</v>
      </c>
      <c r="W541" s="3" t="s">
        <v>137</v>
      </c>
      <c r="X541" s="3" t="s">
        <v>173</v>
      </c>
      <c r="Y541" s="3" t="s">
        <v>10496</v>
      </c>
      <c r="Z541" s="3" t="s">
        <v>10497</v>
      </c>
      <c r="AA541" s="3" t="s">
        <v>139</v>
      </c>
      <c r="AB541" s="3" t="s">
        <v>323</v>
      </c>
      <c r="AC541" s="3" t="s">
        <v>5272</v>
      </c>
      <c r="AD541" s="3" t="s">
        <v>143</v>
      </c>
      <c r="AE541" s="3" t="s">
        <v>10498</v>
      </c>
      <c r="AF541" s="3" t="s">
        <v>143</v>
      </c>
      <c r="AG541" s="3" t="s">
        <v>235</v>
      </c>
      <c r="AH541" s="3" t="s">
        <v>141</v>
      </c>
      <c r="AI541" s="3" t="s">
        <v>143</v>
      </c>
      <c r="AJ541" s="3" t="s">
        <v>10498</v>
      </c>
      <c r="AK541" s="3" t="s">
        <v>207</v>
      </c>
      <c r="AL541" s="3" t="s">
        <v>10499</v>
      </c>
      <c r="AM541" s="3" t="s">
        <v>10500</v>
      </c>
      <c r="AN541" s="3" t="s">
        <v>174</v>
      </c>
      <c r="AO541" s="3" t="s">
        <v>5932</v>
      </c>
      <c r="AP541" s="3" t="s">
        <v>2014</v>
      </c>
      <c r="AQ541" s="3" t="s">
        <v>5933</v>
      </c>
      <c r="AR541" s="3" t="s">
        <v>250</v>
      </c>
      <c r="AS541" s="3" t="s">
        <v>179</v>
      </c>
      <c r="AT541" s="3" t="s">
        <v>251</v>
      </c>
      <c r="AU541" s="3" t="s">
        <v>5934</v>
      </c>
      <c r="AV541" s="3" t="s">
        <v>1079</v>
      </c>
      <c r="AW541" s="3" t="s">
        <v>1080</v>
      </c>
      <c r="AX541" s="3" t="s">
        <v>1081</v>
      </c>
      <c r="AY541" s="3" t="s">
        <v>148</v>
      </c>
      <c r="AZ541" s="3" t="s">
        <v>139</v>
      </c>
      <c r="BA541" s="3" t="s">
        <v>148</v>
      </c>
      <c r="BB541" s="3" t="s">
        <v>150</v>
      </c>
      <c r="BC541" s="3" t="s">
        <v>156</v>
      </c>
      <c r="BD541" s="3" t="s">
        <v>157</v>
      </c>
      <c r="BE541" s="3" t="s">
        <v>303</v>
      </c>
      <c r="BF541" s="3" t="s">
        <v>10501</v>
      </c>
      <c r="BG541" s="3" t="s">
        <v>5272</v>
      </c>
      <c r="BH541" s="3" t="s">
        <v>143</v>
      </c>
      <c r="BI541" s="3" t="s">
        <v>10502</v>
      </c>
      <c r="BJ541" s="3" t="s">
        <v>143</v>
      </c>
      <c r="BK541" s="3" t="s">
        <v>136</v>
      </c>
      <c r="BL541" s="3" t="s">
        <v>143</v>
      </c>
      <c r="BM541" s="3" t="s">
        <v>160</v>
      </c>
      <c r="BN541" s="3" t="s">
        <v>160</v>
      </c>
      <c r="BO541" s="3" t="s">
        <v>143</v>
      </c>
      <c r="BP541" s="3" t="s">
        <v>143</v>
      </c>
      <c r="BQ541" s="3" t="s">
        <v>10503</v>
      </c>
      <c r="BR541" s="3" t="s">
        <v>5352</v>
      </c>
      <c r="BS541" s="3" t="s">
        <v>162</v>
      </c>
      <c r="BT541" s="3" t="s">
        <v>10498</v>
      </c>
      <c r="BU541" s="3" t="s">
        <v>10498</v>
      </c>
      <c r="BV541" s="3" t="s">
        <v>135</v>
      </c>
      <c r="BW541" s="3" t="s">
        <v>135</v>
      </c>
      <c r="BX541" s="3" t="s">
        <v>135</v>
      </c>
      <c r="BY541" s="3" t="s">
        <v>148</v>
      </c>
      <c r="BZ541" s="3" t="s">
        <v>10504</v>
      </c>
      <c r="CA541" s="3" t="s">
        <v>174</v>
      </c>
      <c r="CB541" s="3" t="s">
        <v>143</v>
      </c>
      <c r="CC541" s="3" t="s">
        <v>143</v>
      </c>
      <c r="CD541" s="3" t="s">
        <v>143</v>
      </c>
      <c r="CE541" s="3" t="s">
        <v>143</v>
      </c>
      <c r="CF541" s="3" t="s">
        <v>2261</v>
      </c>
      <c r="CG541" s="3" t="s">
        <v>2261</v>
      </c>
      <c r="CH541" s="3" t="s">
        <v>143</v>
      </c>
      <c r="CI541" s="3" t="s">
        <v>143</v>
      </c>
      <c r="CJ541" s="3" t="s">
        <v>5272</v>
      </c>
      <c r="CK541" s="3" t="s">
        <v>143</v>
      </c>
      <c r="CL541" s="3" t="s">
        <v>143</v>
      </c>
      <c r="CM541" s="3" t="s">
        <v>143</v>
      </c>
      <c r="CN541" s="3" t="s">
        <v>143</v>
      </c>
      <c r="CO541" s="3" t="s">
        <v>143</v>
      </c>
      <c r="CP541" s="3" t="s">
        <v>143</v>
      </c>
      <c r="CQ541" s="3" t="s">
        <v>143</v>
      </c>
      <c r="CR541" s="3" t="s">
        <v>143</v>
      </c>
      <c r="CS541" s="3" t="s">
        <v>1</v>
      </c>
      <c r="CT541" s="3" t="s">
        <v>143</v>
      </c>
      <c r="CU541" s="3" t="s">
        <v>1</v>
      </c>
      <c r="CV541" s="3" t="s">
        <v>1985</v>
      </c>
      <c r="CW541" s="3" t="s">
        <v>1985</v>
      </c>
      <c r="CX541" s="3" t="s">
        <v>374</v>
      </c>
      <c r="CY541" s="3" t="s">
        <v>166</v>
      </c>
      <c r="CZ541" s="3" t="s">
        <v>136</v>
      </c>
      <c r="DA541" s="3" t="s">
        <v>1986</v>
      </c>
      <c r="DB541" s="3" t="s">
        <v>143</v>
      </c>
      <c r="DC541" s="3" t="s">
        <v>143</v>
      </c>
      <c r="DD541" s="3" t="s">
        <v>279</v>
      </c>
      <c r="DE541" s="3" t="s">
        <v>5776</v>
      </c>
      <c r="DF541" s="3" t="s">
        <v>3193</v>
      </c>
      <c r="DG541" s="3" t="s">
        <v>143</v>
      </c>
      <c r="DH541" s="3" t="s">
        <v>143</v>
      </c>
      <c r="DI541" s="3" t="s">
        <v>143</v>
      </c>
    </row>
    <row r="542" spans="1:113" s="3" customFormat="1" hidden="1" x14ac:dyDescent="0.2">
      <c r="A542" s="73">
        <v>45444</v>
      </c>
      <c r="B542" s="3" t="s">
        <v>7652</v>
      </c>
      <c r="C542" s="5">
        <v>140452</v>
      </c>
      <c r="D542" s="6" t="s">
        <v>10312</v>
      </c>
      <c r="E542" s="3" t="s">
        <v>373</v>
      </c>
      <c r="F542" s="7">
        <v>45455</v>
      </c>
      <c r="G542" s="3" t="s">
        <v>257</v>
      </c>
      <c r="H542" s="3" t="s">
        <v>166</v>
      </c>
      <c r="I542" s="8">
        <f t="shared" ref="I542:I543" si="58">J542</f>
        <v>2546</v>
      </c>
      <c r="J542" s="4">
        <v>2546</v>
      </c>
      <c r="K542" s="71">
        <f t="shared" si="54"/>
        <v>0.11845656584831138</v>
      </c>
      <c r="L542" s="3" t="s">
        <v>374</v>
      </c>
      <c r="M542" s="3" t="s">
        <v>7145</v>
      </c>
      <c r="N542" s="3" t="s">
        <v>1224</v>
      </c>
      <c r="O542" s="3" t="s">
        <v>10505</v>
      </c>
      <c r="P542" s="6" t="s">
        <v>10447</v>
      </c>
      <c r="Q542" s="3" t="s">
        <v>2863</v>
      </c>
      <c r="R542" s="3" t="s">
        <v>10506</v>
      </c>
      <c r="S542" s="3" t="s">
        <v>10507</v>
      </c>
      <c r="T542" s="3" t="s">
        <v>135</v>
      </c>
      <c r="U542" s="3" t="s">
        <v>135</v>
      </c>
      <c r="V542" s="3" t="s">
        <v>136</v>
      </c>
      <c r="W542" s="3" t="s">
        <v>137</v>
      </c>
      <c r="X542" s="3" t="s">
        <v>264</v>
      </c>
      <c r="Y542" s="3" t="s">
        <v>10508</v>
      </c>
      <c r="Z542" s="3" t="s">
        <v>10509</v>
      </c>
      <c r="AA542" s="3" t="s">
        <v>139</v>
      </c>
      <c r="AB542" s="3" t="s">
        <v>140</v>
      </c>
      <c r="AC542" s="3" t="s">
        <v>5272</v>
      </c>
      <c r="AD542" s="3" t="s">
        <v>143</v>
      </c>
      <c r="AE542" s="3" t="s">
        <v>5272</v>
      </c>
      <c r="AF542" s="3" t="s">
        <v>10510</v>
      </c>
      <c r="AG542" s="3" t="s">
        <v>5675</v>
      </c>
      <c r="AH542" s="3" t="s">
        <v>265</v>
      </c>
      <c r="AI542" s="3" t="s">
        <v>143</v>
      </c>
      <c r="AJ542" s="3" t="s">
        <v>143</v>
      </c>
      <c r="AK542" s="3" t="s">
        <v>142</v>
      </c>
      <c r="AL542" s="3" t="s">
        <v>143</v>
      </c>
      <c r="AM542" s="3" t="s">
        <v>10511</v>
      </c>
      <c r="AN542" s="3" t="s">
        <v>143</v>
      </c>
      <c r="AO542" s="3" t="s">
        <v>10512</v>
      </c>
      <c r="AP542" s="3" t="s">
        <v>10513</v>
      </c>
      <c r="AQ542" s="3" t="s">
        <v>10514</v>
      </c>
      <c r="AR542" s="3" t="s">
        <v>178</v>
      </c>
      <c r="AS542" s="3" t="s">
        <v>179</v>
      </c>
      <c r="AT542" s="3" t="s">
        <v>1077</v>
      </c>
      <c r="AU542" s="3" t="s">
        <v>10515</v>
      </c>
      <c r="AV542" s="3" t="s">
        <v>990</v>
      </c>
      <c r="AW542" s="3" t="s">
        <v>273</v>
      </c>
      <c r="AX542" s="3" t="s">
        <v>1232</v>
      </c>
      <c r="AY542" s="3" t="s">
        <v>148</v>
      </c>
      <c r="AZ542" s="3" t="s">
        <v>139</v>
      </c>
      <c r="BA542" s="3" t="s">
        <v>154</v>
      </c>
      <c r="BB542" s="3" t="s">
        <v>992</v>
      </c>
      <c r="BC542" s="3" t="s">
        <v>156</v>
      </c>
      <c r="BD542" s="3" t="s">
        <v>157</v>
      </c>
      <c r="BE542" s="3" t="s">
        <v>8956</v>
      </c>
      <c r="BF542" s="3" t="s">
        <v>10509</v>
      </c>
      <c r="BG542" s="3" t="s">
        <v>5272</v>
      </c>
      <c r="BH542" s="3" t="s">
        <v>143</v>
      </c>
      <c r="BI542" s="3" t="s">
        <v>143</v>
      </c>
      <c r="BJ542" s="3" t="s">
        <v>143</v>
      </c>
      <c r="BK542" s="3" t="s">
        <v>136</v>
      </c>
      <c r="BL542" s="3" t="s">
        <v>143</v>
      </c>
      <c r="BM542" s="3" t="s">
        <v>200</v>
      </c>
      <c r="BN542" s="3" t="s">
        <v>143</v>
      </c>
      <c r="BO542" s="3" t="s">
        <v>143</v>
      </c>
      <c r="BP542" s="3" t="s">
        <v>143</v>
      </c>
      <c r="BQ542" s="3" t="s">
        <v>10516</v>
      </c>
      <c r="BR542" s="3" t="s">
        <v>143</v>
      </c>
      <c r="BS542" s="3" t="s">
        <v>10517</v>
      </c>
      <c r="BT542" s="3" t="s">
        <v>10511</v>
      </c>
      <c r="BU542" s="3" t="s">
        <v>10511</v>
      </c>
      <c r="BV542" s="3" t="s">
        <v>135</v>
      </c>
      <c r="BW542" s="3" t="s">
        <v>135</v>
      </c>
      <c r="BX542" s="3" t="s">
        <v>135</v>
      </c>
      <c r="BY542" s="3" t="s">
        <v>148</v>
      </c>
      <c r="BZ542" s="3" t="s">
        <v>4815</v>
      </c>
      <c r="CA542" s="3" t="s">
        <v>174</v>
      </c>
      <c r="CB542" s="3" t="s">
        <v>143</v>
      </c>
      <c r="CC542" s="3" t="s">
        <v>143</v>
      </c>
      <c r="CD542" s="3" t="s">
        <v>143</v>
      </c>
      <c r="CE542" s="3" t="s">
        <v>143</v>
      </c>
      <c r="CF542" s="3" t="s">
        <v>2261</v>
      </c>
      <c r="CG542" s="3" t="s">
        <v>143</v>
      </c>
      <c r="CH542" s="3" t="s">
        <v>143</v>
      </c>
      <c r="CI542" s="3" t="s">
        <v>143</v>
      </c>
      <c r="CJ542" s="3" t="s">
        <v>5272</v>
      </c>
      <c r="CK542" s="3" t="s">
        <v>143</v>
      </c>
      <c r="CL542" s="3" t="s">
        <v>143</v>
      </c>
      <c r="CM542" s="3" t="s">
        <v>143</v>
      </c>
      <c r="CN542" s="3" t="s">
        <v>143</v>
      </c>
      <c r="CO542" s="3" t="s">
        <v>10518</v>
      </c>
      <c r="CP542" s="3" t="s">
        <v>143</v>
      </c>
      <c r="CQ542" s="3" t="s">
        <v>143</v>
      </c>
      <c r="CR542" s="3" t="s">
        <v>143</v>
      </c>
      <c r="CS542" s="3" t="s">
        <v>1</v>
      </c>
      <c r="CT542" s="3" t="s">
        <v>143</v>
      </c>
      <c r="CU542" s="3" t="s">
        <v>1</v>
      </c>
      <c r="CV542" s="3" t="s">
        <v>2867</v>
      </c>
      <c r="CW542" s="3" t="s">
        <v>143</v>
      </c>
      <c r="CX542" s="3" t="s">
        <v>374</v>
      </c>
      <c r="CY542" s="3" t="s">
        <v>166</v>
      </c>
      <c r="CZ542" s="3" t="s">
        <v>136</v>
      </c>
      <c r="DA542" s="3" t="s">
        <v>1989</v>
      </c>
      <c r="DB542" s="3" t="s">
        <v>143</v>
      </c>
      <c r="DC542" s="3" t="s">
        <v>143</v>
      </c>
      <c r="DD542" s="3" t="s">
        <v>373</v>
      </c>
      <c r="DE542" s="3" t="s">
        <v>5776</v>
      </c>
      <c r="DF542" s="3" t="s">
        <v>3995</v>
      </c>
      <c r="DG542" s="3" t="s">
        <v>143</v>
      </c>
      <c r="DH542" s="3" t="s">
        <v>10519</v>
      </c>
      <c r="DI542" s="3" t="s">
        <v>143</v>
      </c>
    </row>
    <row r="543" spans="1:113" s="3" customFormat="1" hidden="1" x14ac:dyDescent="0.2">
      <c r="A543" s="73">
        <v>45444</v>
      </c>
      <c r="B543" s="3" t="s">
        <v>11</v>
      </c>
      <c r="C543" s="98">
        <v>140455</v>
      </c>
      <c r="D543" s="6" t="s">
        <v>10399</v>
      </c>
      <c r="E543" s="3" t="s">
        <v>5129</v>
      </c>
      <c r="F543" s="7">
        <v>45455</v>
      </c>
      <c r="G543" s="3" t="s">
        <v>165</v>
      </c>
      <c r="H543" s="3" t="s">
        <v>166</v>
      </c>
      <c r="I543" s="8">
        <f t="shared" si="58"/>
        <v>155</v>
      </c>
      <c r="J543" s="4">
        <v>155</v>
      </c>
      <c r="K543" s="71">
        <f t="shared" si="54"/>
        <v>7.2116133961069384E-3</v>
      </c>
      <c r="L543" s="3" t="s">
        <v>258</v>
      </c>
      <c r="M543" s="3" t="s">
        <v>317</v>
      </c>
      <c r="N543" s="3" t="s">
        <v>1070</v>
      </c>
      <c r="O543" s="3" t="s">
        <v>10520</v>
      </c>
      <c r="P543" s="6" t="s">
        <v>1810</v>
      </c>
      <c r="Q543" s="3" t="s">
        <v>170</v>
      </c>
      <c r="R543" s="3" t="s">
        <v>10521</v>
      </c>
      <c r="S543" s="3" t="s">
        <v>10522</v>
      </c>
      <c r="T543" s="3" t="s">
        <v>135</v>
      </c>
      <c r="U543" s="3" t="s">
        <v>135</v>
      </c>
      <c r="V543" s="3" t="s">
        <v>136</v>
      </c>
      <c r="W543" s="3" t="s">
        <v>137</v>
      </c>
      <c r="X543" s="3" t="s">
        <v>957</v>
      </c>
      <c r="Y543" s="3" t="s">
        <v>10523</v>
      </c>
      <c r="Z543" s="3" t="s">
        <v>10524</v>
      </c>
      <c r="AA543" s="3" t="s">
        <v>139</v>
      </c>
      <c r="AB543" s="3" t="s">
        <v>323</v>
      </c>
      <c r="AC543" s="3" t="s">
        <v>5272</v>
      </c>
      <c r="AD543" s="3" t="s">
        <v>143</v>
      </c>
      <c r="AE543" s="3" t="s">
        <v>5272</v>
      </c>
      <c r="AF543" s="3" t="s">
        <v>10525</v>
      </c>
      <c r="AG543" s="3" t="s">
        <v>235</v>
      </c>
      <c r="AH543" s="3" t="s">
        <v>141</v>
      </c>
      <c r="AI543" s="3" t="s">
        <v>143</v>
      </c>
      <c r="AJ543" s="3" t="s">
        <v>10526</v>
      </c>
      <c r="AK543" s="3" t="s">
        <v>142</v>
      </c>
      <c r="AL543" s="3" t="s">
        <v>143</v>
      </c>
      <c r="AM543" s="3" t="s">
        <v>6461</v>
      </c>
      <c r="AN543" s="3" t="s">
        <v>174</v>
      </c>
      <c r="AO543" s="3" t="s">
        <v>5402</v>
      </c>
      <c r="AP543" s="3" t="s">
        <v>5403</v>
      </c>
      <c r="AQ543" s="3" t="s">
        <v>10527</v>
      </c>
      <c r="AR543" s="3" t="s">
        <v>2177</v>
      </c>
      <c r="AS543" s="3" t="s">
        <v>231</v>
      </c>
      <c r="AT543" s="3" t="s">
        <v>10528</v>
      </c>
      <c r="AU543" s="3" t="s">
        <v>5406</v>
      </c>
      <c r="AV543" s="3" t="s">
        <v>1079</v>
      </c>
      <c r="AW543" s="3" t="s">
        <v>1080</v>
      </c>
      <c r="AX543" s="3" t="s">
        <v>1081</v>
      </c>
      <c r="AY543" s="3" t="s">
        <v>148</v>
      </c>
      <c r="AZ543" s="3" t="s">
        <v>139</v>
      </c>
      <c r="BA543" s="3" t="s">
        <v>148</v>
      </c>
      <c r="BB543" s="3" t="s">
        <v>150</v>
      </c>
      <c r="BC543" s="3" t="s">
        <v>156</v>
      </c>
      <c r="BD543" s="3" t="s">
        <v>157</v>
      </c>
      <c r="BE543" s="3" t="s">
        <v>303</v>
      </c>
      <c r="BF543" s="3" t="s">
        <v>10529</v>
      </c>
      <c r="BG543" s="3" t="s">
        <v>5272</v>
      </c>
      <c r="BH543" s="3" t="s">
        <v>143</v>
      </c>
      <c r="BI543" s="3" t="s">
        <v>10530</v>
      </c>
      <c r="BJ543" s="3" t="s">
        <v>143</v>
      </c>
      <c r="BK543" s="3" t="s">
        <v>136</v>
      </c>
      <c r="BL543" s="3" t="s">
        <v>143</v>
      </c>
      <c r="BM543" s="3" t="s">
        <v>160</v>
      </c>
      <c r="BN543" s="3" t="s">
        <v>160</v>
      </c>
      <c r="BO543" s="3" t="s">
        <v>143</v>
      </c>
      <c r="BP543" s="3" t="s">
        <v>143</v>
      </c>
      <c r="BQ543" s="3" t="s">
        <v>3567</v>
      </c>
      <c r="BR543" s="3" t="s">
        <v>5352</v>
      </c>
      <c r="BS543" s="3" t="s">
        <v>162</v>
      </c>
      <c r="BT543" s="3" t="s">
        <v>6461</v>
      </c>
      <c r="BU543" s="3" t="s">
        <v>6461</v>
      </c>
      <c r="BV543" s="3" t="s">
        <v>135</v>
      </c>
      <c r="BW543" s="3" t="s">
        <v>135</v>
      </c>
      <c r="BX543" s="3" t="s">
        <v>135</v>
      </c>
      <c r="BY543" s="3" t="s">
        <v>148</v>
      </c>
      <c r="BZ543" s="3" t="s">
        <v>360</v>
      </c>
      <c r="CA543" s="3" t="s">
        <v>174</v>
      </c>
      <c r="CB543" s="3" t="s">
        <v>143</v>
      </c>
      <c r="CC543" s="3" t="s">
        <v>143</v>
      </c>
      <c r="CD543" s="3" t="s">
        <v>143</v>
      </c>
      <c r="CE543" s="3" t="s">
        <v>10531</v>
      </c>
      <c r="CF543" s="3" t="s">
        <v>2261</v>
      </c>
      <c r="CG543" s="3" t="s">
        <v>2261</v>
      </c>
      <c r="CH543" s="3" t="s">
        <v>143</v>
      </c>
      <c r="CI543" s="3" t="s">
        <v>143</v>
      </c>
      <c r="CJ543" s="3" t="s">
        <v>5272</v>
      </c>
      <c r="CK543" s="3" t="s">
        <v>143</v>
      </c>
      <c r="CL543" s="3" t="s">
        <v>143</v>
      </c>
      <c r="CM543" s="3" t="s">
        <v>143</v>
      </c>
      <c r="CN543" s="3" t="s">
        <v>143</v>
      </c>
      <c r="CO543" s="3" t="s">
        <v>143</v>
      </c>
      <c r="CP543" s="3" t="s">
        <v>143</v>
      </c>
      <c r="CQ543" s="3" t="s">
        <v>143</v>
      </c>
      <c r="CR543" s="3" t="s">
        <v>143</v>
      </c>
      <c r="CS543" s="3" t="s">
        <v>1</v>
      </c>
      <c r="CT543" s="3" t="s">
        <v>143</v>
      </c>
      <c r="CU543" s="3" t="s">
        <v>1</v>
      </c>
      <c r="CV543" s="3" t="s">
        <v>1985</v>
      </c>
      <c r="CW543" s="3" t="s">
        <v>143</v>
      </c>
      <c r="CX543" s="3" t="s">
        <v>258</v>
      </c>
      <c r="CY543" s="3" t="s">
        <v>166</v>
      </c>
      <c r="CZ543" s="3" t="s">
        <v>136</v>
      </c>
      <c r="DA543" s="3" t="s">
        <v>2007</v>
      </c>
      <c r="DB543" s="3" t="s">
        <v>10532</v>
      </c>
      <c r="DC543" s="3" t="s">
        <v>143</v>
      </c>
      <c r="DD543" s="3" t="s">
        <v>5129</v>
      </c>
      <c r="DE543" s="3" t="s">
        <v>5776</v>
      </c>
      <c r="DF543" s="3" t="s">
        <v>3995</v>
      </c>
      <c r="DG543" s="3" t="s">
        <v>143</v>
      </c>
      <c r="DH543" s="3" t="s">
        <v>143</v>
      </c>
      <c r="DI543" s="3" t="s">
        <v>143</v>
      </c>
    </row>
    <row r="544" spans="1:113" s="3" customFormat="1" hidden="1" x14ac:dyDescent="0.2">
      <c r="A544" s="73">
        <v>45444</v>
      </c>
      <c r="B544" s="3" t="s">
        <v>24</v>
      </c>
      <c r="C544" s="5">
        <v>140728</v>
      </c>
      <c r="D544" s="6" t="s">
        <v>24</v>
      </c>
      <c r="E544" s="3" t="s">
        <v>125</v>
      </c>
      <c r="F544" s="7">
        <v>45455</v>
      </c>
      <c r="G544" s="3" t="s">
        <v>165</v>
      </c>
      <c r="H544" s="3" t="s">
        <v>166</v>
      </c>
      <c r="I544" s="4">
        <v>1328.74</v>
      </c>
      <c r="J544" s="4">
        <v>993.73</v>
      </c>
      <c r="K544" s="71">
        <f t="shared" si="54"/>
        <v>6.1821672154471825E-2</v>
      </c>
      <c r="L544" s="3" t="s">
        <v>394</v>
      </c>
      <c r="M544" s="3" t="s">
        <v>129</v>
      </c>
      <c r="N544" s="3" t="s">
        <v>1056</v>
      </c>
      <c r="O544" s="3" t="s">
        <v>8941</v>
      </c>
      <c r="P544" s="6" t="s">
        <v>10533</v>
      </c>
      <c r="Q544" s="3" t="s">
        <v>170</v>
      </c>
      <c r="R544" s="3" t="s">
        <v>10534</v>
      </c>
      <c r="S544" s="3" t="s">
        <v>10535</v>
      </c>
      <c r="T544" s="3" t="s">
        <v>10536</v>
      </c>
      <c r="U544" s="3" t="s">
        <v>10537</v>
      </c>
      <c r="V544" s="3" t="s">
        <v>136</v>
      </c>
      <c r="W544" s="3" t="s">
        <v>137</v>
      </c>
      <c r="X544" s="3" t="s">
        <v>349</v>
      </c>
      <c r="Y544" s="3" t="s">
        <v>10538</v>
      </c>
      <c r="Z544" s="3" t="s">
        <v>10539</v>
      </c>
      <c r="AA544" s="3" t="s">
        <v>139</v>
      </c>
      <c r="AB544" s="3" t="s">
        <v>140</v>
      </c>
      <c r="AC544" s="3" t="s">
        <v>5272</v>
      </c>
      <c r="AD544" s="3" t="s">
        <v>143</v>
      </c>
      <c r="AE544" s="3" t="s">
        <v>10540</v>
      </c>
      <c r="AF544" s="3" t="s">
        <v>143</v>
      </c>
      <c r="AG544" s="3" t="s">
        <v>235</v>
      </c>
      <c r="AH544" s="3" t="s">
        <v>141</v>
      </c>
      <c r="AI544" s="3" t="s">
        <v>143</v>
      </c>
      <c r="AJ544" s="3" t="s">
        <v>10540</v>
      </c>
      <c r="AK544" s="3" t="s">
        <v>142</v>
      </c>
      <c r="AL544" s="3" t="s">
        <v>143</v>
      </c>
      <c r="AM544" s="3" t="s">
        <v>10541</v>
      </c>
      <c r="AN544" s="3" t="s">
        <v>174</v>
      </c>
      <c r="AO544" s="3" t="s">
        <v>8951</v>
      </c>
      <c r="AP544" s="3" t="s">
        <v>8952</v>
      </c>
      <c r="AQ544" s="3" t="s">
        <v>8953</v>
      </c>
      <c r="AR544" s="3" t="s">
        <v>1014</v>
      </c>
      <c r="AS544" s="3" t="s">
        <v>231</v>
      </c>
      <c r="AT544" s="3" t="s">
        <v>8954</v>
      </c>
      <c r="AU544" s="3" t="s">
        <v>143</v>
      </c>
      <c r="AV544" s="3" t="s">
        <v>145</v>
      </c>
      <c r="AW544" s="3" t="s">
        <v>146</v>
      </c>
      <c r="AX544" s="3" t="s">
        <v>1060</v>
      </c>
      <c r="AY544" s="3" t="s">
        <v>148</v>
      </c>
      <c r="AZ544" s="3" t="s">
        <v>139</v>
      </c>
      <c r="BA544" s="3" t="s">
        <v>149</v>
      </c>
      <c r="BB544" s="3" t="s">
        <v>150</v>
      </c>
      <c r="BC544" s="3" t="s">
        <v>156</v>
      </c>
      <c r="BD544" s="3" t="s">
        <v>157</v>
      </c>
      <c r="BE544" s="3" t="s">
        <v>484</v>
      </c>
      <c r="BF544" s="3" t="s">
        <v>10542</v>
      </c>
      <c r="BG544" s="3" t="s">
        <v>5272</v>
      </c>
      <c r="BH544" s="3" t="s">
        <v>143</v>
      </c>
      <c r="BI544" s="3" t="s">
        <v>10543</v>
      </c>
      <c r="BJ544" s="3" t="s">
        <v>143</v>
      </c>
      <c r="BK544" s="3" t="s">
        <v>136</v>
      </c>
      <c r="BL544" s="3" t="s">
        <v>143</v>
      </c>
      <c r="BM544" s="3" t="s">
        <v>160</v>
      </c>
      <c r="BN544" s="3" t="s">
        <v>160</v>
      </c>
      <c r="BO544" s="3" t="s">
        <v>143</v>
      </c>
      <c r="BP544" s="3" t="s">
        <v>143</v>
      </c>
      <c r="BQ544" s="3" t="s">
        <v>10544</v>
      </c>
      <c r="BR544" s="3" t="s">
        <v>5684</v>
      </c>
      <c r="BS544" s="3" t="s">
        <v>241</v>
      </c>
      <c r="BT544" s="3" t="s">
        <v>10540</v>
      </c>
      <c r="BU544" s="3" t="s">
        <v>10540</v>
      </c>
      <c r="BV544" s="3" t="s">
        <v>135</v>
      </c>
      <c r="BW544" s="3" t="s">
        <v>10545</v>
      </c>
      <c r="BX544" s="3" t="s">
        <v>135</v>
      </c>
      <c r="BY544" s="3" t="s">
        <v>148</v>
      </c>
      <c r="BZ544" s="3" t="s">
        <v>24</v>
      </c>
      <c r="CA544" s="3" t="s">
        <v>174</v>
      </c>
      <c r="CB544" s="3" t="s">
        <v>143</v>
      </c>
      <c r="CC544" s="3" t="s">
        <v>143</v>
      </c>
      <c r="CD544" s="3" t="s">
        <v>362</v>
      </c>
      <c r="CE544" s="3" t="s">
        <v>10533</v>
      </c>
      <c r="CF544" s="3" t="s">
        <v>2261</v>
      </c>
      <c r="CG544" s="3" t="s">
        <v>2261</v>
      </c>
      <c r="CH544" s="3" t="s">
        <v>143</v>
      </c>
      <c r="CI544" s="3" t="s">
        <v>143</v>
      </c>
      <c r="CJ544" s="3" t="s">
        <v>5272</v>
      </c>
      <c r="CK544" s="3" t="s">
        <v>143</v>
      </c>
      <c r="CL544" s="3" t="s">
        <v>143</v>
      </c>
      <c r="CM544" s="3" t="s">
        <v>143</v>
      </c>
      <c r="CN544" s="3" t="s">
        <v>143</v>
      </c>
      <c r="CO544" s="3" t="s">
        <v>8961</v>
      </c>
      <c r="CP544" s="3" t="s">
        <v>143</v>
      </c>
      <c r="CQ544" s="3" t="s">
        <v>143</v>
      </c>
      <c r="CR544" s="3" t="s">
        <v>166</v>
      </c>
      <c r="CS544" s="3" t="s">
        <v>1</v>
      </c>
      <c r="CT544" s="3" t="s">
        <v>143</v>
      </c>
      <c r="CU544" s="3" t="s">
        <v>1</v>
      </c>
      <c r="CV544" s="3" t="s">
        <v>2092</v>
      </c>
      <c r="CW544" s="3" t="s">
        <v>2092</v>
      </c>
      <c r="CX544" s="3" t="s">
        <v>394</v>
      </c>
      <c r="CY544" s="3" t="s">
        <v>166</v>
      </c>
      <c r="CZ544" s="3" t="s">
        <v>136</v>
      </c>
      <c r="DA544" s="3" t="s">
        <v>1989</v>
      </c>
      <c r="DB544" s="3" t="s">
        <v>143</v>
      </c>
      <c r="DC544" s="3" t="s">
        <v>143</v>
      </c>
      <c r="DD544" s="3" t="s">
        <v>125</v>
      </c>
      <c r="DE544" s="3" t="s">
        <v>5776</v>
      </c>
      <c r="DF544" s="3" t="s">
        <v>3995</v>
      </c>
      <c r="DG544" s="3" t="s">
        <v>143</v>
      </c>
      <c r="DH544" s="3" t="s">
        <v>8962</v>
      </c>
      <c r="DI544" s="3" t="s">
        <v>143</v>
      </c>
    </row>
    <row r="545" spans="1:113" s="3" customFormat="1" hidden="1" x14ac:dyDescent="0.2">
      <c r="A545" s="73">
        <v>45444</v>
      </c>
      <c r="B545" s="3" t="s">
        <v>15606</v>
      </c>
      <c r="C545" s="5">
        <v>140825</v>
      </c>
      <c r="D545" s="6" t="s">
        <v>10433</v>
      </c>
      <c r="E545" s="3" t="s">
        <v>279</v>
      </c>
      <c r="F545" s="7">
        <v>45455</v>
      </c>
      <c r="G545" s="3" t="s">
        <v>165</v>
      </c>
      <c r="H545" s="3" t="s">
        <v>166</v>
      </c>
      <c r="I545" s="4">
        <v>461</v>
      </c>
      <c r="J545" s="4">
        <v>461</v>
      </c>
      <c r="K545" s="71">
        <f t="shared" si="54"/>
        <v>2.1448734036163215E-2</v>
      </c>
      <c r="L545" s="3" t="s">
        <v>316</v>
      </c>
      <c r="M545" s="3" t="s">
        <v>317</v>
      </c>
      <c r="N545" s="3" t="s">
        <v>1056</v>
      </c>
      <c r="O545" s="3" t="s">
        <v>10546</v>
      </c>
      <c r="P545" s="6" t="s">
        <v>7560</v>
      </c>
      <c r="Q545" s="3" t="s">
        <v>2863</v>
      </c>
      <c r="R545" s="3" t="s">
        <v>10547</v>
      </c>
      <c r="S545" s="3" t="s">
        <v>7562</v>
      </c>
      <c r="T545" s="3" t="s">
        <v>135</v>
      </c>
      <c r="U545" s="3" t="s">
        <v>135</v>
      </c>
      <c r="V545" s="3" t="s">
        <v>136</v>
      </c>
      <c r="W545" s="3" t="s">
        <v>137</v>
      </c>
      <c r="X545" s="3" t="s">
        <v>322</v>
      </c>
      <c r="Y545" s="3" t="s">
        <v>10548</v>
      </c>
      <c r="Z545" s="3" t="s">
        <v>10549</v>
      </c>
      <c r="AA545" s="3" t="s">
        <v>139</v>
      </c>
      <c r="AB545" s="3" t="s">
        <v>323</v>
      </c>
      <c r="AC545" s="3" t="s">
        <v>5272</v>
      </c>
      <c r="AD545" s="3" t="s">
        <v>143</v>
      </c>
      <c r="AE545" s="3" t="s">
        <v>10550</v>
      </c>
      <c r="AF545" s="3" t="s">
        <v>143</v>
      </c>
      <c r="AG545" s="3" t="s">
        <v>235</v>
      </c>
      <c r="AH545" s="3" t="s">
        <v>141</v>
      </c>
      <c r="AI545" s="3" t="s">
        <v>143</v>
      </c>
      <c r="AJ545" s="3" t="s">
        <v>10550</v>
      </c>
      <c r="AK545" s="3" t="s">
        <v>207</v>
      </c>
      <c r="AL545" s="3" t="s">
        <v>143</v>
      </c>
      <c r="AM545" s="3" t="s">
        <v>10550</v>
      </c>
      <c r="AN545" s="3" t="s">
        <v>174</v>
      </c>
      <c r="AO545" s="3" t="s">
        <v>10551</v>
      </c>
      <c r="AP545" s="3" t="s">
        <v>603</v>
      </c>
      <c r="AQ545" s="3" t="s">
        <v>10552</v>
      </c>
      <c r="AR545" s="3" t="s">
        <v>178</v>
      </c>
      <c r="AS545" s="3" t="s">
        <v>179</v>
      </c>
      <c r="AT545" s="3" t="s">
        <v>211</v>
      </c>
      <c r="AU545" s="3" t="s">
        <v>3932</v>
      </c>
      <c r="AV545" s="3" t="s">
        <v>145</v>
      </c>
      <c r="AW545" s="3" t="s">
        <v>146</v>
      </c>
      <c r="AX545" s="3" t="s">
        <v>1060</v>
      </c>
      <c r="AY545" s="3" t="s">
        <v>148</v>
      </c>
      <c r="AZ545" s="3" t="s">
        <v>139</v>
      </c>
      <c r="BA545" s="3" t="s">
        <v>149</v>
      </c>
      <c r="BB545" s="3" t="s">
        <v>150</v>
      </c>
      <c r="BC545" s="3" t="s">
        <v>156</v>
      </c>
      <c r="BD545" s="3" t="s">
        <v>157</v>
      </c>
      <c r="BE545" s="3" t="s">
        <v>303</v>
      </c>
      <c r="BF545" s="3" t="s">
        <v>10549</v>
      </c>
      <c r="BG545" s="3" t="s">
        <v>5272</v>
      </c>
      <c r="BH545" s="3" t="s">
        <v>2863</v>
      </c>
      <c r="BI545" s="3" t="s">
        <v>143</v>
      </c>
      <c r="BJ545" s="3" t="s">
        <v>143</v>
      </c>
      <c r="BK545" s="3" t="s">
        <v>136</v>
      </c>
      <c r="BL545" s="3" t="s">
        <v>143</v>
      </c>
      <c r="BM545" s="3" t="s">
        <v>160</v>
      </c>
      <c r="BN545" s="3" t="s">
        <v>1674</v>
      </c>
      <c r="BO545" s="3" t="s">
        <v>143</v>
      </c>
      <c r="BP545" s="3" t="s">
        <v>143</v>
      </c>
      <c r="BQ545" s="3" t="s">
        <v>2972</v>
      </c>
      <c r="BR545" s="3" t="s">
        <v>5352</v>
      </c>
      <c r="BS545" s="3" t="s">
        <v>162</v>
      </c>
      <c r="BT545" s="3" t="s">
        <v>10550</v>
      </c>
      <c r="BU545" s="3" t="s">
        <v>10550</v>
      </c>
      <c r="BV545" s="3" t="s">
        <v>135</v>
      </c>
      <c r="BW545" s="3" t="s">
        <v>135</v>
      </c>
      <c r="BX545" s="3" t="s">
        <v>135</v>
      </c>
      <c r="BY545" s="3" t="s">
        <v>148</v>
      </c>
      <c r="BZ545" s="3" t="s">
        <v>645</v>
      </c>
      <c r="CA545" s="3" t="s">
        <v>174</v>
      </c>
      <c r="CB545" s="3" t="s">
        <v>143</v>
      </c>
      <c r="CC545" s="3" t="s">
        <v>143</v>
      </c>
      <c r="CD545" s="3" t="s">
        <v>143</v>
      </c>
      <c r="CE545" s="3" t="s">
        <v>10553</v>
      </c>
      <c r="CF545" s="3" t="s">
        <v>2261</v>
      </c>
      <c r="CG545" s="3" t="s">
        <v>2261</v>
      </c>
      <c r="CH545" s="3" t="s">
        <v>143</v>
      </c>
      <c r="CI545" s="3" t="s">
        <v>143</v>
      </c>
      <c r="CJ545" s="3" t="s">
        <v>5272</v>
      </c>
      <c r="CK545" s="3" t="s">
        <v>143</v>
      </c>
      <c r="CL545" s="3" t="s">
        <v>143</v>
      </c>
      <c r="CM545" s="3" t="s">
        <v>143</v>
      </c>
      <c r="CN545" s="3" t="s">
        <v>143</v>
      </c>
      <c r="CO545" s="3" t="s">
        <v>143</v>
      </c>
      <c r="CP545" s="3" t="s">
        <v>143</v>
      </c>
      <c r="CQ545" s="3" t="s">
        <v>143</v>
      </c>
      <c r="CR545" s="3" t="s">
        <v>143</v>
      </c>
      <c r="CS545" s="3" t="s">
        <v>1</v>
      </c>
      <c r="CT545" s="3" t="s">
        <v>143</v>
      </c>
      <c r="CU545" s="3" t="s">
        <v>1</v>
      </c>
      <c r="CV545" s="3" t="s">
        <v>1985</v>
      </c>
      <c r="CW545" s="3" t="s">
        <v>1985</v>
      </c>
      <c r="CX545" s="3" t="s">
        <v>316</v>
      </c>
      <c r="CY545" s="3" t="s">
        <v>166</v>
      </c>
      <c r="CZ545" s="3" t="s">
        <v>136</v>
      </c>
      <c r="DA545" s="3" t="s">
        <v>1986</v>
      </c>
      <c r="DB545" s="3" t="s">
        <v>143</v>
      </c>
      <c r="DC545" s="3" t="s">
        <v>143</v>
      </c>
      <c r="DD545" s="3" t="s">
        <v>279</v>
      </c>
      <c r="DE545" s="3" t="s">
        <v>5776</v>
      </c>
      <c r="DF545" s="3" t="s">
        <v>3995</v>
      </c>
      <c r="DG545" s="3" t="s">
        <v>143</v>
      </c>
      <c r="DH545" s="3" t="s">
        <v>143</v>
      </c>
      <c r="DI545" s="3" t="s">
        <v>143</v>
      </c>
    </row>
    <row r="546" spans="1:113" s="3" customFormat="1" hidden="1" x14ac:dyDescent="0.2">
      <c r="A546" s="73">
        <v>45444</v>
      </c>
      <c r="B546" s="3" t="s">
        <v>7652</v>
      </c>
      <c r="C546" s="5">
        <v>140552</v>
      </c>
      <c r="D546" s="6" t="s">
        <v>10312</v>
      </c>
      <c r="E546" s="3" t="s">
        <v>373</v>
      </c>
      <c r="F546" s="7">
        <v>45456</v>
      </c>
      <c r="G546" s="3" t="s">
        <v>257</v>
      </c>
      <c r="H546" s="3" t="s">
        <v>166</v>
      </c>
      <c r="I546" s="4">
        <v>3855.33</v>
      </c>
      <c r="J546" s="4">
        <v>2765</v>
      </c>
      <c r="K546" s="71">
        <f t="shared" si="54"/>
        <v>0.17937515789943848</v>
      </c>
      <c r="L546" s="3" t="s">
        <v>374</v>
      </c>
      <c r="M546" s="3" t="s">
        <v>7145</v>
      </c>
      <c r="N546" s="3" t="s">
        <v>1224</v>
      </c>
      <c r="O546" s="3" t="s">
        <v>1769</v>
      </c>
      <c r="P546" s="6" t="s">
        <v>10447</v>
      </c>
      <c r="Q546" s="3" t="s">
        <v>2863</v>
      </c>
      <c r="R546" s="3" t="s">
        <v>10554</v>
      </c>
      <c r="S546" s="3" t="s">
        <v>3807</v>
      </c>
      <c r="T546" s="3" t="s">
        <v>135</v>
      </c>
      <c r="U546" s="3" t="s">
        <v>135</v>
      </c>
      <c r="V546" s="3" t="s">
        <v>136</v>
      </c>
      <c r="W546" s="3" t="s">
        <v>137</v>
      </c>
      <c r="X546" s="3" t="s">
        <v>264</v>
      </c>
      <c r="Y546" s="3" t="s">
        <v>10555</v>
      </c>
      <c r="Z546" s="3" t="s">
        <v>10556</v>
      </c>
      <c r="AA546" s="3" t="s">
        <v>139</v>
      </c>
      <c r="AB546" s="3" t="s">
        <v>140</v>
      </c>
      <c r="AC546" s="3" t="s">
        <v>5272</v>
      </c>
      <c r="AD546" s="3" t="s">
        <v>143</v>
      </c>
      <c r="AE546" s="3" t="s">
        <v>10557</v>
      </c>
      <c r="AF546" s="3" t="s">
        <v>10510</v>
      </c>
      <c r="AG546" s="3" t="s">
        <v>5675</v>
      </c>
      <c r="AH546" s="3" t="s">
        <v>265</v>
      </c>
      <c r="AI546" s="3" t="s">
        <v>143</v>
      </c>
      <c r="AJ546" s="3" t="s">
        <v>10557</v>
      </c>
      <c r="AK546" s="3" t="s">
        <v>142</v>
      </c>
      <c r="AL546" s="3" t="s">
        <v>143</v>
      </c>
      <c r="AM546" s="3" t="s">
        <v>10558</v>
      </c>
      <c r="AN546" s="3" t="s">
        <v>174</v>
      </c>
      <c r="AO546" s="3" t="s">
        <v>1772</v>
      </c>
      <c r="AP546" s="3" t="s">
        <v>1773</v>
      </c>
      <c r="AQ546" s="3" t="s">
        <v>1774</v>
      </c>
      <c r="AR546" s="3" t="s">
        <v>250</v>
      </c>
      <c r="AS546" s="3" t="s">
        <v>179</v>
      </c>
      <c r="AT546" s="3" t="s">
        <v>1775</v>
      </c>
      <c r="AU546" s="3" t="s">
        <v>1776</v>
      </c>
      <c r="AV546" s="3" t="s">
        <v>990</v>
      </c>
      <c r="AW546" s="3" t="s">
        <v>273</v>
      </c>
      <c r="AX546" s="3" t="s">
        <v>1232</v>
      </c>
      <c r="AY546" s="3" t="s">
        <v>148</v>
      </c>
      <c r="AZ546" s="3" t="s">
        <v>139</v>
      </c>
      <c r="BA546" s="3" t="s">
        <v>154</v>
      </c>
      <c r="BB546" s="3" t="s">
        <v>992</v>
      </c>
      <c r="BC546" s="3" t="s">
        <v>156</v>
      </c>
      <c r="BD546" s="3" t="s">
        <v>157</v>
      </c>
      <c r="BE546" s="3" t="s">
        <v>8956</v>
      </c>
      <c r="BF546" s="3" t="s">
        <v>10559</v>
      </c>
      <c r="BG546" s="3" t="s">
        <v>5272</v>
      </c>
      <c r="BH546" s="3" t="s">
        <v>2863</v>
      </c>
      <c r="BI546" s="3" t="s">
        <v>10560</v>
      </c>
      <c r="BJ546" s="3" t="s">
        <v>143</v>
      </c>
      <c r="BK546" s="3" t="s">
        <v>136</v>
      </c>
      <c r="BL546" s="3" t="s">
        <v>143</v>
      </c>
      <c r="BM546" s="3" t="s">
        <v>200</v>
      </c>
      <c r="BN546" s="3" t="s">
        <v>200</v>
      </c>
      <c r="BO546" s="3" t="s">
        <v>143</v>
      </c>
      <c r="BP546" s="3" t="s">
        <v>143</v>
      </c>
      <c r="BQ546" s="3" t="s">
        <v>10561</v>
      </c>
      <c r="BR546" s="3" t="s">
        <v>143</v>
      </c>
      <c r="BS546" s="3" t="s">
        <v>10517</v>
      </c>
      <c r="BT546" s="3" t="s">
        <v>10557</v>
      </c>
      <c r="BU546" s="3" t="s">
        <v>10557</v>
      </c>
      <c r="BV546" s="3" t="s">
        <v>135</v>
      </c>
      <c r="BW546" s="3" t="s">
        <v>135</v>
      </c>
      <c r="BX546" s="3" t="s">
        <v>135</v>
      </c>
      <c r="BY546" s="3" t="s">
        <v>148</v>
      </c>
      <c r="BZ546" s="3" t="s">
        <v>4815</v>
      </c>
      <c r="CA546" s="3" t="s">
        <v>174</v>
      </c>
      <c r="CB546" s="3" t="s">
        <v>143</v>
      </c>
      <c r="CC546" s="3" t="s">
        <v>143</v>
      </c>
      <c r="CD546" s="3" t="s">
        <v>143</v>
      </c>
      <c r="CE546" s="3" t="s">
        <v>10562</v>
      </c>
      <c r="CF546" s="3" t="s">
        <v>2261</v>
      </c>
      <c r="CG546" s="3" t="s">
        <v>2261</v>
      </c>
      <c r="CH546" s="3" t="s">
        <v>143</v>
      </c>
      <c r="CI546" s="3" t="s">
        <v>143</v>
      </c>
      <c r="CJ546" s="3" t="s">
        <v>5272</v>
      </c>
      <c r="CK546" s="3" t="s">
        <v>143</v>
      </c>
      <c r="CL546" s="3" t="s">
        <v>143</v>
      </c>
      <c r="CM546" s="3" t="s">
        <v>143</v>
      </c>
      <c r="CN546" s="3" t="s">
        <v>143</v>
      </c>
      <c r="CO546" s="3" t="s">
        <v>143</v>
      </c>
      <c r="CP546" s="3" t="s">
        <v>143</v>
      </c>
      <c r="CQ546" s="3" t="s">
        <v>143</v>
      </c>
      <c r="CR546" s="3" t="s">
        <v>143</v>
      </c>
      <c r="CS546" s="3" t="s">
        <v>1</v>
      </c>
      <c r="CT546" s="3" t="s">
        <v>143</v>
      </c>
      <c r="CU546" s="3" t="s">
        <v>1</v>
      </c>
      <c r="CV546" s="3" t="s">
        <v>2867</v>
      </c>
      <c r="CW546" s="3" t="s">
        <v>2867</v>
      </c>
      <c r="CX546" s="3" t="s">
        <v>374</v>
      </c>
      <c r="CY546" s="3" t="s">
        <v>166</v>
      </c>
      <c r="CZ546" s="3" t="s">
        <v>136</v>
      </c>
      <c r="DA546" s="3" t="s">
        <v>1989</v>
      </c>
      <c r="DB546" s="3" t="s">
        <v>143</v>
      </c>
      <c r="DC546" s="3" t="s">
        <v>143</v>
      </c>
      <c r="DD546" s="3" t="s">
        <v>373</v>
      </c>
      <c r="DE546" s="3" t="s">
        <v>5776</v>
      </c>
      <c r="DF546" s="3" t="s">
        <v>3277</v>
      </c>
      <c r="DG546" s="3" t="s">
        <v>143</v>
      </c>
      <c r="DH546" s="3" t="s">
        <v>143</v>
      </c>
      <c r="DI546" s="3" t="s">
        <v>143</v>
      </c>
    </row>
    <row r="547" spans="1:113" s="3" customFormat="1" hidden="1" x14ac:dyDescent="0.2">
      <c r="A547" s="73">
        <v>45444</v>
      </c>
      <c r="B547" s="3" t="s">
        <v>12718</v>
      </c>
      <c r="C547" s="5">
        <v>140943</v>
      </c>
      <c r="D547" s="6" t="s">
        <v>8</v>
      </c>
      <c r="E547" s="3" t="s">
        <v>364</v>
      </c>
      <c r="F547" s="7">
        <v>45456</v>
      </c>
      <c r="G547" s="3" t="s">
        <v>126</v>
      </c>
      <c r="H547" s="3" t="s">
        <v>166</v>
      </c>
      <c r="I547" s="8">
        <f t="shared" ref="I547:I553" si="59">J547</f>
        <v>682.35</v>
      </c>
      <c r="J547" s="4">
        <v>682.35</v>
      </c>
      <c r="K547" s="71">
        <f t="shared" si="54"/>
        <v>3.1747383231184319E-2</v>
      </c>
      <c r="L547" s="3" t="s">
        <v>1935</v>
      </c>
      <c r="M547" s="3" t="s">
        <v>129</v>
      </c>
      <c r="N547" s="3" t="s">
        <v>219</v>
      </c>
      <c r="O547" s="3" t="s">
        <v>10563</v>
      </c>
      <c r="P547" s="6" t="s">
        <v>8169</v>
      </c>
      <c r="Q547" s="3" t="s">
        <v>170</v>
      </c>
      <c r="R547" s="3" t="s">
        <v>10564</v>
      </c>
      <c r="S547" s="3" t="s">
        <v>3576</v>
      </c>
      <c r="T547" s="3" t="s">
        <v>135</v>
      </c>
      <c r="U547" s="3" t="s">
        <v>135</v>
      </c>
      <c r="V547" s="3" t="s">
        <v>136</v>
      </c>
      <c r="W547" s="3" t="s">
        <v>137</v>
      </c>
      <c r="X547" s="3" t="s">
        <v>225</v>
      </c>
      <c r="Y547" s="3" t="s">
        <v>10565</v>
      </c>
      <c r="Z547" s="3" t="s">
        <v>10566</v>
      </c>
      <c r="AA547" s="3" t="s">
        <v>139</v>
      </c>
      <c r="AB547" s="3" t="s">
        <v>140</v>
      </c>
      <c r="AC547" s="3" t="s">
        <v>5272</v>
      </c>
      <c r="AD547" s="3" t="s">
        <v>143</v>
      </c>
      <c r="AE547" s="3" t="s">
        <v>5272</v>
      </c>
      <c r="AF547" s="3" t="s">
        <v>143</v>
      </c>
      <c r="AG547" s="3" t="s">
        <v>5974</v>
      </c>
      <c r="AH547" s="3" t="s">
        <v>141</v>
      </c>
      <c r="AI547" s="3" t="s">
        <v>143</v>
      </c>
      <c r="AJ547" s="3" t="s">
        <v>143</v>
      </c>
      <c r="AK547" s="3" t="s">
        <v>142</v>
      </c>
      <c r="AL547" s="3" t="s">
        <v>143</v>
      </c>
      <c r="AM547" s="3" t="s">
        <v>10567</v>
      </c>
      <c r="AN547" s="3" t="s">
        <v>143</v>
      </c>
      <c r="AO547" s="3" t="s">
        <v>10568</v>
      </c>
      <c r="AP547" s="3" t="s">
        <v>7936</v>
      </c>
      <c r="AQ547" s="3" t="s">
        <v>309</v>
      </c>
      <c r="AR547" s="3" t="s">
        <v>230</v>
      </c>
      <c r="AS547" s="3" t="s">
        <v>231</v>
      </c>
      <c r="AT547" s="3" t="s">
        <v>7936</v>
      </c>
      <c r="AU547" s="3" t="s">
        <v>7936</v>
      </c>
      <c r="AV547" s="3" t="s">
        <v>234</v>
      </c>
      <c r="AW547" s="3" t="s">
        <v>165</v>
      </c>
      <c r="AX547" s="3" t="s">
        <v>235</v>
      </c>
      <c r="AY547" s="3" t="s">
        <v>148</v>
      </c>
      <c r="AZ547" s="3" t="s">
        <v>139</v>
      </c>
      <c r="BA547" s="3" t="s">
        <v>875</v>
      </c>
      <c r="BB547" s="3" t="s">
        <v>150</v>
      </c>
      <c r="BC547" s="3" t="s">
        <v>156</v>
      </c>
      <c r="BD547" s="3" t="s">
        <v>157</v>
      </c>
      <c r="BE547" s="3" t="s">
        <v>484</v>
      </c>
      <c r="BF547" s="3" t="s">
        <v>10566</v>
      </c>
      <c r="BG547" s="3" t="s">
        <v>5272</v>
      </c>
      <c r="BH547" s="3" t="s">
        <v>143</v>
      </c>
      <c r="BI547" s="3" t="s">
        <v>143</v>
      </c>
      <c r="BJ547" s="3" t="s">
        <v>143</v>
      </c>
      <c r="BK547" s="3" t="s">
        <v>136</v>
      </c>
      <c r="BL547" s="3" t="s">
        <v>143</v>
      </c>
      <c r="BM547" s="3" t="s">
        <v>160</v>
      </c>
      <c r="BN547" s="3" t="s">
        <v>143</v>
      </c>
      <c r="BO547" s="3" t="s">
        <v>143</v>
      </c>
      <c r="BP547" s="3" t="s">
        <v>143</v>
      </c>
      <c r="BQ547" s="3" t="s">
        <v>10569</v>
      </c>
      <c r="BR547" s="3" t="s">
        <v>143</v>
      </c>
      <c r="BS547" s="3" t="s">
        <v>241</v>
      </c>
      <c r="BT547" s="3" t="s">
        <v>10567</v>
      </c>
      <c r="BU547" s="3" t="s">
        <v>10567</v>
      </c>
      <c r="BV547" s="3" t="s">
        <v>135</v>
      </c>
      <c r="BW547" s="3" t="s">
        <v>135</v>
      </c>
      <c r="BX547" s="3" t="s">
        <v>135</v>
      </c>
      <c r="BY547" s="3" t="s">
        <v>148</v>
      </c>
      <c r="BZ547" s="3" t="s">
        <v>10570</v>
      </c>
      <c r="CA547" s="3" t="s">
        <v>174</v>
      </c>
      <c r="CB547" s="3" t="s">
        <v>143</v>
      </c>
      <c r="CC547" s="3" t="s">
        <v>143</v>
      </c>
      <c r="CD547" s="3" t="s">
        <v>143</v>
      </c>
      <c r="CE547" s="3" t="s">
        <v>8169</v>
      </c>
      <c r="CF547" s="3" t="s">
        <v>2261</v>
      </c>
      <c r="CG547" s="3" t="s">
        <v>143</v>
      </c>
      <c r="CH547" s="3" t="s">
        <v>143</v>
      </c>
      <c r="CI547" s="3" t="s">
        <v>143</v>
      </c>
      <c r="CJ547" s="3" t="s">
        <v>5272</v>
      </c>
      <c r="CK547" s="3" t="s">
        <v>143</v>
      </c>
      <c r="CL547" s="3" t="s">
        <v>143</v>
      </c>
      <c r="CM547" s="3" t="s">
        <v>143</v>
      </c>
      <c r="CN547" s="3" t="s">
        <v>143</v>
      </c>
      <c r="CO547" s="3" t="s">
        <v>143</v>
      </c>
      <c r="CP547" s="3" t="s">
        <v>143</v>
      </c>
      <c r="CQ547" s="3" t="s">
        <v>143</v>
      </c>
      <c r="CR547" s="3" t="s">
        <v>143</v>
      </c>
      <c r="CS547" s="3" t="s">
        <v>1</v>
      </c>
      <c r="CT547" s="3" t="s">
        <v>143</v>
      </c>
      <c r="CU547" s="3" t="s">
        <v>1</v>
      </c>
      <c r="CV547" s="3" t="s">
        <v>2092</v>
      </c>
      <c r="CW547" s="3" t="s">
        <v>143</v>
      </c>
      <c r="CX547" s="3" t="s">
        <v>1935</v>
      </c>
      <c r="CY547" s="3" t="s">
        <v>166</v>
      </c>
      <c r="CZ547" s="3" t="s">
        <v>136</v>
      </c>
      <c r="DA547" s="3" t="s">
        <v>1989</v>
      </c>
      <c r="DB547" s="3" t="s">
        <v>143</v>
      </c>
      <c r="DC547" s="3" t="s">
        <v>6653</v>
      </c>
      <c r="DD547" s="3" t="s">
        <v>364</v>
      </c>
      <c r="DE547" s="3" t="s">
        <v>5776</v>
      </c>
      <c r="DF547" s="3" t="s">
        <v>3277</v>
      </c>
      <c r="DG547" s="3" t="s">
        <v>143</v>
      </c>
      <c r="DH547" s="3" t="s">
        <v>143</v>
      </c>
      <c r="DI547" s="3" t="s">
        <v>143</v>
      </c>
    </row>
    <row r="548" spans="1:113" s="3" customFormat="1" hidden="1" x14ac:dyDescent="0.2">
      <c r="A548" s="73">
        <v>45444</v>
      </c>
      <c r="B548" s="3" t="s">
        <v>16</v>
      </c>
      <c r="C548" s="5">
        <v>140951</v>
      </c>
      <c r="D548" s="6" t="s">
        <v>9086</v>
      </c>
      <c r="E548" s="3" t="s">
        <v>364</v>
      </c>
      <c r="F548" s="7">
        <v>45456</v>
      </c>
      <c r="G548" s="3" t="s">
        <v>165</v>
      </c>
      <c r="H548" s="3" t="s">
        <v>166</v>
      </c>
      <c r="I548" s="8">
        <f t="shared" si="59"/>
        <v>980.7</v>
      </c>
      <c r="J548" s="4">
        <v>980.7</v>
      </c>
      <c r="K548" s="71">
        <f t="shared" si="54"/>
        <v>4.562857585523919E-2</v>
      </c>
      <c r="L548" s="3" t="s">
        <v>394</v>
      </c>
      <c r="M548" s="3" t="s">
        <v>129</v>
      </c>
      <c r="N548" s="3" t="s">
        <v>219</v>
      </c>
      <c r="O548" s="3" t="s">
        <v>10571</v>
      </c>
      <c r="P548" s="6" t="s">
        <v>10572</v>
      </c>
      <c r="Q548" s="3" t="s">
        <v>2863</v>
      </c>
      <c r="R548" s="3" t="s">
        <v>10573</v>
      </c>
      <c r="S548" s="3" t="s">
        <v>9436</v>
      </c>
      <c r="T548" s="3" t="s">
        <v>135</v>
      </c>
      <c r="U548" s="3" t="s">
        <v>135</v>
      </c>
      <c r="V548" s="3" t="s">
        <v>136</v>
      </c>
      <c r="W548" s="3" t="s">
        <v>137</v>
      </c>
      <c r="X548" s="3" t="s">
        <v>225</v>
      </c>
      <c r="Y548" s="3" t="s">
        <v>10574</v>
      </c>
      <c r="Z548" s="3" t="s">
        <v>10575</v>
      </c>
      <c r="AA548" s="3" t="s">
        <v>139</v>
      </c>
      <c r="AB548" s="3" t="s">
        <v>140</v>
      </c>
      <c r="AC548" s="3" t="s">
        <v>5272</v>
      </c>
      <c r="AD548" s="3" t="s">
        <v>143</v>
      </c>
      <c r="AE548" s="3" t="s">
        <v>5272</v>
      </c>
      <c r="AF548" s="3" t="s">
        <v>143</v>
      </c>
      <c r="AG548" s="3" t="s">
        <v>235</v>
      </c>
      <c r="AH548" s="3" t="s">
        <v>141</v>
      </c>
      <c r="AI548" s="3" t="s">
        <v>143</v>
      </c>
      <c r="AJ548" s="3" t="s">
        <v>143</v>
      </c>
      <c r="AK548" s="3" t="s">
        <v>142</v>
      </c>
      <c r="AL548" s="3" t="s">
        <v>143</v>
      </c>
      <c r="AM548" s="3" t="s">
        <v>9857</v>
      </c>
      <c r="AN548" s="3" t="s">
        <v>143</v>
      </c>
      <c r="AO548" s="3" t="s">
        <v>10576</v>
      </c>
      <c r="AP548" s="3" t="s">
        <v>10577</v>
      </c>
      <c r="AQ548" s="3" t="s">
        <v>10578</v>
      </c>
      <c r="AR548" s="3" t="s">
        <v>178</v>
      </c>
      <c r="AS548" s="3" t="s">
        <v>179</v>
      </c>
      <c r="AT548" s="3" t="s">
        <v>211</v>
      </c>
      <c r="AU548" s="3" t="s">
        <v>10579</v>
      </c>
      <c r="AV548" s="3" t="s">
        <v>234</v>
      </c>
      <c r="AW548" s="3" t="s">
        <v>165</v>
      </c>
      <c r="AX548" s="3" t="s">
        <v>235</v>
      </c>
      <c r="AY548" s="3" t="s">
        <v>148</v>
      </c>
      <c r="AZ548" s="3" t="s">
        <v>139</v>
      </c>
      <c r="BA548" s="3" t="s">
        <v>875</v>
      </c>
      <c r="BB548" s="3" t="s">
        <v>150</v>
      </c>
      <c r="BC548" s="3" t="s">
        <v>156</v>
      </c>
      <c r="BD548" s="3" t="s">
        <v>157</v>
      </c>
      <c r="BE548" s="3" t="s">
        <v>484</v>
      </c>
      <c r="BF548" s="3" t="s">
        <v>10575</v>
      </c>
      <c r="BG548" s="3" t="s">
        <v>5272</v>
      </c>
      <c r="BH548" s="3" t="s">
        <v>143</v>
      </c>
      <c r="BI548" s="3" t="s">
        <v>143</v>
      </c>
      <c r="BJ548" s="3" t="s">
        <v>143</v>
      </c>
      <c r="BK548" s="3" t="s">
        <v>136</v>
      </c>
      <c r="BL548" s="3" t="s">
        <v>143</v>
      </c>
      <c r="BM548" s="3" t="s">
        <v>160</v>
      </c>
      <c r="BN548" s="3" t="s">
        <v>143</v>
      </c>
      <c r="BO548" s="3" t="s">
        <v>143</v>
      </c>
      <c r="BP548" s="3" t="s">
        <v>143</v>
      </c>
      <c r="BQ548" s="3" t="s">
        <v>1188</v>
      </c>
      <c r="BR548" s="3" t="s">
        <v>5684</v>
      </c>
      <c r="BS548" s="3" t="s">
        <v>241</v>
      </c>
      <c r="BT548" s="3" t="s">
        <v>9857</v>
      </c>
      <c r="BU548" s="3" t="s">
        <v>9857</v>
      </c>
      <c r="BV548" s="3" t="s">
        <v>135</v>
      </c>
      <c r="BW548" s="3" t="s">
        <v>135</v>
      </c>
      <c r="BX548" s="3" t="s">
        <v>135</v>
      </c>
      <c r="BY548" s="3" t="s">
        <v>148</v>
      </c>
      <c r="BZ548" s="3" t="s">
        <v>10580</v>
      </c>
      <c r="CA548" s="3" t="s">
        <v>174</v>
      </c>
      <c r="CB548" s="3" t="s">
        <v>143</v>
      </c>
      <c r="CC548" s="3" t="s">
        <v>143</v>
      </c>
      <c r="CD548" s="3" t="s">
        <v>143</v>
      </c>
      <c r="CE548" s="3" t="s">
        <v>10581</v>
      </c>
      <c r="CF548" s="3" t="s">
        <v>2261</v>
      </c>
      <c r="CG548" s="3" t="s">
        <v>143</v>
      </c>
      <c r="CH548" s="3" t="s">
        <v>143</v>
      </c>
      <c r="CI548" s="3" t="s">
        <v>143</v>
      </c>
      <c r="CJ548" s="3" t="s">
        <v>5272</v>
      </c>
      <c r="CK548" s="3" t="s">
        <v>143</v>
      </c>
      <c r="CL548" s="3" t="s">
        <v>143</v>
      </c>
      <c r="CM548" s="3" t="s">
        <v>143</v>
      </c>
      <c r="CN548" s="3" t="s">
        <v>143</v>
      </c>
      <c r="CO548" s="3" t="s">
        <v>10582</v>
      </c>
      <c r="CP548" s="3" t="s">
        <v>143</v>
      </c>
      <c r="CQ548" s="3" t="s">
        <v>143</v>
      </c>
      <c r="CR548" s="3" t="s">
        <v>143</v>
      </c>
      <c r="CS548" s="3" t="s">
        <v>1</v>
      </c>
      <c r="CT548" s="3" t="s">
        <v>143</v>
      </c>
      <c r="CU548" s="3" t="s">
        <v>1</v>
      </c>
      <c r="CV548" s="3" t="s">
        <v>2092</v>
      </c>
      <c r="CW548" s="3" t="s">
        <v>143</v>
      </c>
      <c r="CX548" s="3" t="s">
        <v>394</v>
      </c>
      <c r="CY548" s="3" t="s">
        <v>166</v>
      </c>
      <c r="CZ548" s="3" t="s">
        <v>136</v>
      </c>
      <c r="DA548" s="3" t="s">
        <v>1986</v>
      </c>
      <c r="DB548" s="3" t="s">
        <v>143</v>
      </c>
      <c r="DC548" s="3" t="s">
        <v>6653</v>
      </c>
      <c r="DD548" s="3" t="s">
        <v>364</v>
      </c>
      <c r="DE548" s="3" t="s">
        <v>5776</v>
      </c>
      <c r="DF548" s="3" t="s">
        <v>3277</v>
      </c>
      <c r="DG548" s="3" t="s">
        <v>143</v>
      </c>
      <c r="DH548" s="3" t="s">
        <v>10583</v>
      </c>
      <c r="DI548" s="3" t="s">
        <v>143</v>
      </c>
    </row>
    <row r="549" spans="1:113" s="3" customFormat="1" hidden="1" x14ac:dyDescent="0.2">
      <c r="A549" s="73">
        <v>45444</v>
      </c>
      <c r="B549" s="3" t="s">
        <v>6281</v>
      </c>
      <c r="C549" s="98">
        <v>140956</v>
      </c>
      <c r="D549" s="6" t="s">
        <v>10584</v>
      </c>
      <c r="E549" s="3" t="s">
        <v>364</v>
      </c>
      <c r="F549" s="7">
        <v>45456</v>
      </c>
      <c r="G549" s="3" t="s">
        <v>126</v>
      </c>
      <c r="H549" s="3" t="s">
        <v>166</v>
      </c>
      <c r="I549" s="8">
        <f t="shared" si="59"/>
        <v>51.04</v>
      </c>
      <c r="J549" s="4">
        <v>51.04</v>
      </c>
      <c r="K549" s="71">
        <f t="shared" si="54"/>
        <v>2.3747145015309556E-3</v>
      </c>
      <c r="L549" s="3" t="s">
        <v>8531</v>
      </c>
      <c r="M549" s="3" t="s">
        <v>317</v>
      </c>
      <c r="N549" s="3" t="s">
        <v>219</v>
      </c>
      <c r="O549" s="3" t="s">
        <v>9374</v>
      </c>
      <c r="P549" s="6" t="s">
        <v>10585</v>
      </c>
      <c r="Q549" s="3" t="s">
        <v>170</v>
      </c>
      <c r="R549" s="3" t="s">
        <v>10586</v>
      </c>
      <c r="S549" s="3" t="s">
        <v>10587</v>
      </c>
      <c r="T549" s="3" t="s">
        <v>135</v>
      </c>
      <c r="U549" s="3" t="s">
        <v>135</v>
      </c>
      <c r="V549" s="3" t="s">
        <v>136</v>
      </c>
      <c r="W549" s="3" t="s">
        <v>137</v>
      </c>
      <c r="X549" s="3" t="s">
        <v>225</v>
      </c>
      <c r="Y549" s="3" t="s">
        <v>10588</v>
      </c>
      <c r="Z549" s="3" t="s">
        <v>10589</v>
      </c>
      <c r="AA549" s="3" t="s">
        <v>139</v>
      </c>
      <c r="AB549" s="3" t="s">
        <v>323</v>
      </c>
      <c r="AC549" s="3" t="s">
        <v>5272</v>
      </c>
      <c r="AD549" s="3" t="s">
        <v>143</v>
      </c>
      <c r="AE549" s="3" t="s">
        <v>5272</v>
      </c>
      <c r="AF549" s="3" t="s">
        <v>143</v>
      </c>
      <c r="AG549" s="3" t="s">
        <v>5974</v>
      </c>
      <c r="AH549" s="3" t="s">
        <v>141</v>
      </c>
      <c r="AI549" s="3" t="s">
        <v>143</v>
      </c>
      <c r="AJ549" s="3" t="s">
        <v>143</v>
      </c>
      <c r="AK549" s="3" t="s">
        <v>142</v>
      </c>
      <c r="AL549" s="3" t="s">
        <v>143</v>
      </c>
      <c r="AM549" s="3" t="s">
        <v>10590</v>
      </c>
      <c r="AN549" s="3" t="s">
        <v>143</v>
      </c>
      <c r="AO549" s="3" t="s">
        <v>9379</v>
      </c>
      <c r="AP549" s="3" t="s">
        <v>9380</v>
      </c>
      <c r="AQ549" s="3" t="s">
        <v>9381</v>
      </c>
      <c r="AR549" s="3" t="s">
        <v>178</v>
      </c>
      <c r="AS549" s="3" t="s">
        <v>179</v>
      </c>
      <c r="AT549" s="3" t="s">
        <v>403</v>
      </c>
      <c r="AU549" s="3" t="s">
        <v>9382</v>
      </c>
      <c r="AV549" s="3" t="s">
        <v>234</v>
      </c>
      <c r="AW549" s="3" t="s">
        <v>165</v>
      </c>
      <c r="AX549" s="3" t="s">
        <v>235</v>
      </c>
      <c r="AY549" s="3" t="s">
        <v>148</v>
      </c>
      <c r="AZ549" s="3" t="s">
        <v>139</v>
      </c>
      <c r="BA549" s="3" t="s">
        <v>875</v>
      </c>
      <c r="BB549" s="3" t="s">
        <v>150</v>
      </c>
      <c r="BC549" s="3" t="s">
        <v>156</v>
      </c>
      <c r="BD549" s="3" t="s">
        <v>157</v>
      </c>
      <c r="BE549" s="3" t="s">
        <v>303</v>
      </c>
      <c r="BF549" s="3" t="s">
        <v>10591</v>
      </c>
      <c r="BG549" s="3" t="s">
        <v>5272</v>
      </c>
      <c r="BH549" s="3" t="s">
        <v>143</v>
      </c>
      <c r="BI549" s="3" t="s">
        <v>143</v>
      </c>
      <c r="BJ549" s="3" t="s">
        <v>143</v>
      </c>
      <c r="BK549" s="3" t="s">
        <v>8538</v>
      </c>
      <c r="BL549" s="3" t="s">
        <v>143</v>
      </c>
      <c r="BM549" s="3" t="s">
        <v>160</v>
      </c>
      <c r="BN549" s="3" t="s">
        <v>143</v>
      </c>
      <c r="BO549" s="3" t="s">
        <v>143</v>
      </c>
      <c r="BP549" s="3" t="s">
        <v>143</v>
      </c>
      <c r="BQ549" s="3" t="s">
        <v>924</v>
      </c>
      <c r="BR549" s="3" t="s">
        <v>5352</v>
      </c>
      <c r="BS549" s="3" t="s">
        <v>162</v>
      </c>
      <c r="BT549" s="3" t="s">
        <v>10590</v>
      </c>
      <c r="BU549" s="3" t="s">
        <v>10590</v>
      </c>
      <c r="BV549" s="3" t="s">
        <v>135</v>
      </c>
      <c r="BW549" s="3" t="s">
        <v>135</v>
      </c>
      <c r="BX549" s="3" t="s">
        <v>135</v>
      </c>
      <c r="BY549" s="3" t="s">
        <v>148</v>
      </c>
      <c r="BZ549" s="3" t="s">
        <v>10592</v>
      </c>
      <c r="CA549" s="3" t="s">
        <v>174</v>
      </c>
      <c r="CB549" s="3" t="s">
        <v>143</v>
      </c>
      <c r="CC549" s="3" t="s">
        <v>143</v>
      </c>
      <c r="CD549" s="3" t="s">
        <v>143</v>
      </c>
      <c r="CE549" s="3" t="s">
        <v>143</v>
      </c>
      <c r="CF549" s="3" t="s">
        <v>2261</v>
      </c>
      <c r="CG549" s="3" t="s">
        <v>143</v>
      </c>
      <c r="CH549" s="3" t="s">
        <v>143</v>
      </c>
      <c r="CI549" s="3" t="s">
        <v>143</v>
      </c>
      <c r="CJ549" s="3" t="s">
        <v>5272</v>
      </c>
      <c r="CK549" s="3" t="s">
        <v>143</v>
      </c>
      <c r="CL549" s="3" t="s">
        <v>143</v>
      </c>
      <c r="CM549" s="3" t="s">
        <v>143</v>
      </c>
      <c r="CN549" s="3" t="s">
        <v>143</v>
      </c>
      <c r="CO549" s="3" t="s">
        <v>9383</v>
      </c>
      <c r="CP549" s="3" t="s">
        <v>143</v>
      </c>
      <c r="CQ549" s="3" t="s">
        <v>143</v>
      </c>
      <c r="CR549" s="3" t="s">
        <v>143</v>
      </c>
      <c r="CS549" s="3" t="s">
        <v>1</v>
      </c>
      <c r="CT549" s="3" t="s">
        <v>143</v>
      </c>
      <c r="CU549" s="3" t="s">
        <v>1</v>
      </c>
      <c r="CV549" s="3" t="s">
        <v>1985</v>
      </c>
      <c r="CW549" s="3" t="s">
        <v>143</v>
      </c>
      <c r="CX549" s="3" t="s">
        <v>8531</v>
      </c>
      <c r="CY549" s="3" t="s">
        <v>166</v>
      </c>
      <c r="CZ549" s="3" t="s">
        <v>8538</v>
      </c>
      <c r="DA549" s="3" t="s">
        <v>1986</v>
      </c>
      <c r="DB549" s="3" t="s">
        <v>10532</v>
      </c>
      <c r="DC549" s="3" t="s">
        <v>6653</v>
      </c>
      <c r="DD549" s="3" t="s">
        <v>364</v>
      </c>
      <c r="DE549" s="3" t="s">
        <v>5776</v>
      </c>
      <c r="DF549" s="3" t="s">
        <v>3277</v>
      </c>
      <c r="DG549" s="3" t="s">
        <v>143</v>
      </c>
      <c r="DH549" s="3" t="s">
        <v>9384</v>
      </c>
      <c r="DI549" s="3" t="s">
        <v>143</v>
      </c>
    </row>
    <row r="550" spans="1:113" s="3" customFormat="1" hidden="1" x14ac:dyDescent="0.2">
      <c r="A550" s="73">
        <v>45444</v>
      </c>
      <c r="B550" s="6" t="s">
        <v>6281</v>
      </c>
      <c r="C550" s="5">
        <v>141046</v>
      </c>
      <c r="D550" s="6" t="s">
        <v>6281</v>
      </c>
      <c r="E550" s="3" t="s">
        <v>364</v>
      </c>
      <c r="F550" s="7">
        <v>45456</v>
      </c>
      <c r="G550" s="3" t="s">
        <v>165</v>
      </c>
      <c r="H550" s="3" t="s">
        <v>166</v>
      </c>
      <c r="I550" s="8">
        <f t="shared" si="59"/>
        <v>480</v>
      </c>
      <c r="J550" s="4">
        <v>480</v>
      </c>
      <c r="K550" s="71">
        <f t="shared" si="54"/>
        <v>2.233273825891181E-2</v>
      </c>
      <c r="L550" s="3" t="s">
        <v>167</v>
      </c>
      <c r="M550" s="3" t="s">
        <v>129</v>
      </c>
      <c r="N550" s="3" t="s">
        <v>1070</v>
      </c>
      <c r="O550" s="3" t="s">
        <v>10593</v>
      </c>
      <c r="P550" s="6" t="s">
        <v>10594</v>
      </c>
      <c r="Q550" s="3" t="s">
        <v>530</v>
      </c>
      <c r="R550" s="3" t="s">
        <v>10595</v>
      </c>
      <c r="S550" s="3" t="s">
        <v>10596</v>
      </c>
      <c r="T550" s="3" t="s">
        <v>135</v>
      </c>
      <c r="U550" s="3" t="s">
        <v>135</v>
      </c>
      <c r="V550" s="3" t="s">
        <v>136</v>
      </c>
      <c r="W550" s="3" t="s">
        <v>137</v>
      </c>
      <c r="X550" s="3" t="s">
        <v>957</v>
      </c>
      <c r="Y550" s="3" t="s">
        <v>10597</v>
      </c>
      <c r="Z550" s="3" t="s">
        <v>10598</v>
      </c>
      <c r="AA550" s="3" t="s">
        <v>139</v>
      </c>
      <c r="AB550" s="3" t="s">
        <v>140</v>
      </c>
      <c r="AC550" s="3" t="s">
        <v>5272</v>
      </c>
      <c r="AD550" s="3" t="s">
        <v>143</v>
      </c>
      <c r="AE550" s="3" t="s">
        <v>5272</v>
      </c>
      <c r="AF550" s="3" t="s">
        <v>10405</v>
      </c>
      <c r="AG550" s="3" t="s">
        <v>235</v>
      </c>
      <c r="AH550" s="3" t="s">
        <v>141</v>
      </c>
      <c r="AI550" s="3" t="s">
        <v>143</v>
      </c>
      <c r="AJ550" s="3" t="s">
        <v>143</v>
      </c>
      <c r="AK550" s="3" t="s">
        <v>142</v>
      </c>
      <c r="AL550" s="3" t="s">
        <v>143</v>
      </c>
      <c r="AM550" s="3" t="s">
        <v>7390</v>
      </c>
      <c r="AN550" s="3" t="s">
        <v>143</v>
      </c>
      <c r="AO550" s="3" t="s">
        <v>7843</v>
      </c>
      <c r="AP550" s="3" t="s">
        <v>534</v>
      </c>
      <c r="AQ550" s="3" t="s">
        <v>309</v>
      </c>
      <c r="AR550" s="3" t="s">
        <v>148</v>
      </c>
      <c r="AS550" s="3" t="s">
        <v>139</v>
      </c>
      <c r="AT550" s="3" t="s">
        <v>950</v>
      </c>
      <c r="AU550" s="3" t="s">
        <v>2261</v>
      </c>
      <c r="AV550" s="3" t="s">
        <v>1079</v>
      </c>
      <c r="AW550" s="3" t="s">
        <v>1080</v>
      </c>
      <c r="AX550" s="3" t="s">
        <v>1081</v>
      </c>
      <c r="AY550" s="3" t="s">
        <v>148</v>
      </c>
      <c r="AZ550" s="3" t="s">
        <v>139</v>
      </c>
      <c r="BA550" s="3" t="s">
        <v>148</v>
      </c>
      <c r="BB550" s="3" t="s">
        <v>150</v>
      </c>
      <c r="BC550" s="3" t="s">
        <v>156</v>
      </c>
      <c r="BD550" s="3" t="s">
        <v>157</v>
      </c>
      <c r="BE550" s="3" t="s">
        <v>303</v>
      </c>
      <c r="BF550" s="3" t="s">
        <v>10599</v>
      </c>
      <c r="BG550" s="3" t="s">
        <v>5272</v>
      </c>
      <c r="BH550" s="3" t="s">
        <v>143</v>
      </c>
      <c r="BI550" s="3" t="s">
        <v>143</v>
      </c>
      <c r="BJ550" s="3" t="s">
        <v>143</v>
      </c>
      <c r="BK550" s="3" t="s">
        <v>183</v>
      </c>
      <c r="BL550" s="3" t="s">
        <v>143</v>
      </c>
      <c r="BM550" s="3" t="s">
        <v>160</v>
      </c>
      <c r="BN550" s="3" t="s">
        <v>143</v>
      </c>
      <c r="BO550" s="3" t="s">
        <v>143</v>
      </c>
      <c r="BP550" s="3" t="s">
        <v>143</v>
      </c>
      <c r="BQ550" s="3" t="s">
        <v>10600</v>
      </c>
      <c r="BR550" s="3" t="s">
        <v>5352</v>
      </c>
      <c r="BS550" s="3" t="s">
        <v>162</v>
      </c>
      <c r="BT550" s="3" t="s">
        <v>7390</v>
      </c>
      <c r="BU550" s="3" t="s">
        <v>7390</v>
      </c>
      <c r="BV550" s="3" t="s">
        <v>135</v>
      </c>
      <c r="BW550" s="3" t="s">
        <v>135</v>
      </c>
      <c r="BX550" s="3" t="s">
        <v>135</v>
      </c>
      <c r="BY550" s="3" t="s">
        <v>148</v>
      </c>
      <c r="BZ550" s="3" t="s">
        <v>9895</v>
      </c>
      <c r="CA550" s="3" t="s">
        <v>174</v>
      </c>
      <c r="CB550" s="3" t="s">
        <v>143</v>
      </c>
      <c r="CC550" s="3" t="s">
        <v>143</v>
      </c>
      <c r="CD550" s="3" t="s">
        <v>143</v>
      </c>
      <c r="CE550" s="3" t="s">
        <v>143</v>
      </c>
      <c r="CF550" s="3" t="s">
        <v>2261</v>
      </c>
      <c r="CG550" s="3" t="s">
        <v>143</v>
      </c>
      <c r="CH550" s="3" t="s">
        <v>143</v>
      </c>
      <c r="CI550" s="3" t="s">
        <v>143</v>
      </c>
      <c r="CJ550" s="3" t="s">
        <v>5272</v>
      </c>
      <c r="CK550" s="3" t="s">
        <v>143</v>
      </c>
      <c r="CL550" s="3" t="s">
        <v>143</v>
      </c>
      <c r="CM550" s="3" t="s">
        <v>143</v>
      </c>
      <c r="CN550" s="3" t="s">
        <v>143</v>
      </c>
      <c r="CO550" s="3" t="s">
        <v>143</v>
      </c>
      <c r="CP550" s="3" t="s">
        <v>143</v>
      </c>
      <c r="CQ550" s="3" t="s">
        <v>143</v>
      </c>
      <c r="CR550" s="3" t="s">
        <v>143</v>
      </c>
      <c r="CS550" s="3" t="s">
        <v>1</v>
      </c>
      <c r="CT550" s="3" t="s">
        <v>143</v>
      </c>
      <c r="CU550" s="3" t="s">
        <v>1</v>
      </c>
      <c r="CV550" s="3" t="s">
        <v>1985</v>
      </c>
      <c r="CW550" s="3" t="s">
        <v>143</v>
      </c>
      <c r="CX550" s="3" t="s">
        <v>167</v>
      </c>
      <c r="CY550" s="3" t="s">
        <v>166</v>
      </c>
      <c r="CZ550" s="3" t="s">
        <v>183</v>
      </c>
      <c r="DA550" s="3" t="s">
        <v>1989</v>
      </c>
      <c r="DB550" s="3" t="s">
        <v>143</v>
      </c>
      <c r="DC550" s="3" t="s">
        <v>143</v>
      </c>
      <c r="DD550" s="3" t="s">
        <v>364</v>
      </c>
      <c r="DE550" s="3" t="s">
        <v>5776</v>
      </c>
      <c r="DF550" s="3" t="s">
        <v>3277</v>
      </c>
      <c r="DG550" s="3" t="s">
        <v>143</v>
      </c>
      <c r="DH550" s="3" t="s">
        <v>143</v>
      </c>
      <c r="DI550" s="3" t="s">
        <v>143</v>
      </c>
    </row>
    <row r="551" spans="1:113" s="3" customFormat="1" hidden="1" x14ac:dyDescent="0.2">
      <c r="A551" s="73">
        <v>45444</v>
      </c>
      <c r="B551" s="6" t="s">
        <v>6281</v>
      </c>
      <c r="C551" s="5">
        <v>141054</v>
      </c>
      <c r="D551" s="6" t="s">
        <v>6281</v>
      </c>
      <c r="E551" s="3" t="s">
        <v>685</v>
      </c>
      <c r="F551" s="7">
        <v>45456</v>
      </c>
      <c r="G551" s="3" t="s">
        <v>165</v>
      </c>
      <c r="H551" s="3" t="s">
        <v>166</v>
      </c>
      <c r="I551" s="8">
        <f t="shared" si="59"/>
        <v>480</v>
      </c>
      <c r="J551" s="4">
        <v>480</v>
      </c>
      <c r="K551" s="71">
        <f t="shared" si="54"/>
        <v>2.233273825891181E-2</v>
      </c>
      <c r="L551" s="3" t="s">
        <v>167</v>
      </c>
      <c r="M551" s="3" t="s">
        <v>129</v>
      </c>
      <c r="N551" s="3" t="s">
        <v>1070</v>
      </c>
      <c r="O551" s="3" t="s">
        <v>10601</v>
      </c>
      <c r="P551" s="6" t="s">
        <v>10602</v>
      </c>
      <c r="Q551" s="3" t="s">
        <v>530</v>
      </c>
      <c r="R551" s="3" t="s">
        <v>10603</v>
      </c>
      <c r="S551" s="3" t="s">
        <v>9764</v>
      </c>
      <c r="T551" s="3" t="s">
        <v>135</v>
      </c>
      <c r="U551" s="3" t="s">
        <v>135</v>
      </c>
      <c r="V551" s="3" t="s">
        <v>136</v>
      </c>
      <c r="W551" s="3" t="s">
        <v>137</v>
      </c>
      <c r="X551" s="3" t="s">
        <v>957</v>
      </c>
      <c r="Y551" s="3" t="s">
        <v>10604</v>
      </c>
      <c r="Z551" s="3" t="s">
        <v>10605</v>
      </c>
      <c r="AA551" s="3" t="s">
        <v>139</v>
      </c>
      <c r="AB551" s="3" t="s">
        <v>140</v>
      </c>
      <c r="AC551" s="3" t="s">
        <v>5272</v>
      </c>
      <c r="AD551" s="3" t="s">
        <v>143</v>
      </c>
      <c r="AE551" s="3" t="s">
        <v>5272</v>
      </c>
      <c r="AF551" s="3" t="s">
        <v>10405</v>
      </c>
      <c r="AG551" s="3" t="s">
        <v>235</v>
      </c>
      <c r="AH551" s="3" t="s">
        <v>141</v>
      </c>
      <c r="AI551" s="3" t="s">
        <v>143</v>
      </c>
      <c r="AJ551" s="3" t="s">
        <v>143</v>
      </c>
      <c r="AK551" s="3" t="s">
        <v>142</v>
      </c>
      <c r="AL551" s="3" t="s">
        <v>143</v>
      </c>
      <c r="AM551" s="3" t="s">
        <v>7390</v>
      </c>
      <c r="AN551" s="3" t="s">
        <v>143</v>
      </c>
      <c r="AO551" s="3" t="s">
        <v>7843</v>
      </c>
      <c r="AP551" s="3" t="s">
        <v>534</v>
      </c>
      <c r="AQ551" s="3" t="s">
        <v>309</v>
      </c>
      <c r="AR551" s="3" t="s">
        <v>148</v>
      </c>
      <c r="AS551" s="3" t="s">
        <v>139</v>
      </c>
      <c r="AT551" s="3" t="s">
        <v>950</v>
      </c>
      <c r="AU551" s="3" t="s">
        <v>2261</v>
      </c>
      <c r="AV551" s="3" t="s">
        <v>1079</v>
      </c>
      <c r="AW551" s="3" t="s">
        <v>1080</v>
      </c>
      <c r="AX551" s="3" t="s">
        <v>1081</v>
      </c>
      <c r="AY551" s="3" t="s">
        <v>148</v>
      </c>
      <c r="AZ551" s="3" t="s">
        <v>139</v>
      </c>
      <c r="BA551" s="3" t="s">
        <v>148</v>
      </c>
      <c r="BB551" s="3" t="s">
        <v>150</v>
      </c>
      <c r="BC551" s="3" t="s">
        <v>156</v>
      </c>
      <c r="BD551" s="3" t="s">
        <v>157</v>
      </c>
      <c r="BE551" s="3" t="s">
        <v>303</v>
      </c>
      <c r="BF551" s="3" t="s">
        <v>10606</v>
      </c>
      <c r="BG551" s="3" t="s">
        <v>5272</v>
      </c>
      <c r="BH551" s="3" t="s">
        <v>143</v>
      </c>
      <c r="BI551" s="3" t="s">
        <v>143</v>
      </c>
      <c r="BJ551" s="3" t="s">
        <v>143</v>
      </c>
      <c r="BK551" s="3" t="s">
        <v>183</v>
      </c>
      <c r="BL551" s="3" t="s">
        <v>143</v>
      </c>
      <c r="BM551" s="3" t="s">
        <v>160</v>
      </c>
      <c r="BN551" s="3" t="s">
        <v>143</v>
      </c>
      <c r="BO551" s="3" t="s">
        <v>143</v>
      </c>
      <c r="BP551" s="3" t="s">
        <v>143</v>
      </c>
      <c r="BQ551" s="3" t="s">
        <v>10607</v>
      </c>
      <c r="BR551" s="3" t="s">
        <v>5352</v>
      </c>
      <c r="BS551" s="3" t="s">
        <v>162</v>
      </c>
      <c r="BT551" s="3" t="s">
        <v>7390</v>
      </c>
      <c r="BU551" s="3" t="s">
        <v>7390</v>
      </c>
      <c r="BV551" s="3" t="s">
        <v>135</v>
      </c>
      <c r="BW551" s="3" t="s">
        <v>135</v>
      </c>
      <c r="BX551" s="3" t="s">
        <v>135</v>
      </c>
      <c r="BY551" s="3" t="s">
        <v>148</v>
      </c>
      <c r="BZ551" s="3" t="s">
        <v>10608</v>
      </c>
      <c r="CA551" s="3" t="s">
        <v>174</v>
      </c>
      <c r="CB551" s="3" t="s">
        <v>143</v>
      </c>
      <c r="CC551" s="3" t="s">
        <v>143</v>
      </c>
      <c r="CD551" s="3" t="s">
        <v>143</v>
      </c>
      <c r="CE551" s="3" t="s">
        <v>143</v>
      </c>
      <c r="CF551" s="3" t="s">
        <v>2261</v>
      </c>
      <c r="CG551" s="3" t="s">
        <v>143</v>
      </c>
      <c r="CH551" s="3" t="s">
        <v>143</v>
      </c>
      <c r="CI551" s="3" t="s">
        <v>143</v>
      </c>
      <c r="CJ551" s="3" t="s">
        <v>5272</v>
      </c>
      <c r="CK551" s="3" t="s">
        <v>143</v>
      </c>
      <c r="CL551" s="3" t="s">
        <v>143</v>
      </c>
      <c r="CM551" s="3" t="s">
        <v>143</v>
      </c>
      <c r="CN551" s="3" t="s">
        <v>143</v>
      </c>
      <c r="CO551" s="3" t="s">
        <v>143</v>
      </c>
      <c r="CP551" s="3" t="s">
        <v>143</v>
      </c>
      <c r="CQ551" s="3" t="s">
        <v>143</v>
      </c>
      <c r="CR551" s="3" t="s">
        <v>143</v>
      </c>
      <c r="CS551" s="3" t="s">
        <v>1</v>
      </c>
      <c r="CT551" s="3" t="s">
        <v>143</v>
      </c>
      <c r="CU551" s="3" t="s">
        <v>1</v>
      </c>
      <c r="CV551" s="3" t="s">
        <v>1985</v>
      </c>
      <c r="CW551" s="3" t="s">
        <v>143</v>
      </c>
      <c r="CX551" s="3" t="s">
        <v>167</v>
      </c>
      <c r="CY551" s="3" t="s">
        <v>166</v>
      </c>
      <c r="CZ551" s="3" t="s">
        <v>183</v>
      </c>
      <c r="DA551" s="3" t="s">
        <v>1989</v>
      </c>
      <c r="DB551" s="3" t="s">
        <v>143</v>
      </c>
      <c r="DC551" s="3" t="s">
        <v>143</v>
      </c>
      <c r="DD551" s="3" t="s">
        <v>685</v>
      </c>
      <c r="DE551" s="3" t="s">
        <v>5776</v>
      </c>
      <c r="DF551" s="3" t="s">
        <v>3277</v>
      </c>
      <c r="DG551" s="3" t="s">
        <v>143</v>
      </c>
      <c r="DH551" s="3" t="s">
        <v>143</v>
      </c>
      <c r="DI551" s="3" t="s">
        <v>143</v>
      </c>
    </row>
    <row r="552" spans="1:113" s="3" customFormat="1" hidden="1" x14ac:dyDescent="0.2">
      <c r="A552" s="73">
        <v>45444</v>
      </c>
      <c r="B552" s="3" t="s">
        <v>12718</v>
      </c>
      <c r="C552" s="5">
        <v>141097</v>
      </c>
      <c r="D552" s="6" t="s">
        <v>8</v>
      </c>
      <c r="E552" s="3" t="s">
        <v>364</v>
      </c>
      <c r="F552" s="7">
        <v>45456</v>
      </c>
      <c r="G552" s="3" t="s">
        <v>165</v>
      </c>
      <c r="H552" s="3" t="s">
        <v>166</v>
      </c>
      <c r="I552" s="8">
        <f t="shared" si="59"/>
        <v>614.41</v>
      </c>
      <c r="J552" s="4">
        <v>614.41</v>
      </c>
      <c r="K552" s="71">
        <f t="shared" si="54"/>
        <v>2.8586370236787506E-2</v>
      </c>
      <c r="L552" s="3" t="s">
        <v>1935</v>
      </c>
      <c r="M552" s="3" t="s">
        <v>129</v>
      </c>
      <c r="N552" s="3" t="s">
        <v>219</v>
      </c>
      <c r="O552" s="3" t="s">
        <v>8107</v>
      </c>
      <c r="P552" s="6" t="s">
        <v>8169</v>
      </c>
      <c r="Q552" s="3" t="s">
        <v>170</v>
      </c>
      <c r="R552" s="3" t="s">
        <v>10609</v>
      </c>
      <c r="S552" s="3" t="s">
        <v>10610</v>
      </c>
      <c r="T552" s="3" t="s">
        <v>135</v>
      </c>
      <c r="U552" s="3" t="s">
        <v>135</v>
      </c>
      <c r="V552" s="3" t="s">
        <v>136</v>
      </c>
      <c r="W552" s="3" t="s">
        <v>137</v>
      </c>
      <c r="X552" s="3" t="s">
        <v>225</v>
      </c>
      <c r="Y552" s="3" t="s">
        <v>10611</v>
      </c>
      <c r="Z552" s="3" t="s">
        <v>10612</v>
      </c>
      <c r="AA552" s="3" t="s">
        <v>139</v>
      </c>
      <c r="AB552" s="3" t="s">
        <v>140</v>
      </c>
      <c r="AC552" s="3" t="s">
        <v>5272</v>
      </c>
      <c r="AD552" s="3" t="s">
        <v>143</v>
      </c>
      <c r="AE552" s="3" t="s">
        <v>5272</v>
      </c>
      <c r="AF552" s="3" t="s">
        <v>143</v>
      </c>
      <c r="AG552" s="3" t="s">
        <v>235</v>
      </c>
      <c r="AH552" s="3" t="s">
        <v>141</v>
      </c>
      <c r="AI552" s="3" t="s">
        <v>143</v>
      </c>
      <c r="AJ552" s="3" t="s">
        <v>143</v>
      </c>
      <c r="AK552" s="3" t="s">
        <v>142</v>
      </c>
      <c r="AL552" s="3" t="s">
        <v>143</v>
      </c>
      <c r="AM552" s="3" t="s">
        <v>10613</v>
      </c>
      <c r="AN552" s="3" t="s">
        <v>143</v>
      </c>
      <c r="AO552" s="3" t="s">
        <v>227</v>
      </c>
      <c r="AP552" s="3" t="s">
        <v>228</v>
      </c>
      <c r="AQ552" s="3" t="s">
        <v>8114</v>
      </c>
      <c r="AR552" s="3" t="s">
        <v>230</v>
      </c>
      <c r="AS552" s="3" t="s">
        <v>231</v>
      </c>
      <c r="AT552" s="3" t="s">
        <v>232</v>
      </c>
      <c r="AU552" s="3" t="s">
        <v>233</v>
      </c>
      <c r="AV552" s="3" t="s">
        <v>234</v>
      </c>
      <c r="AW552" s="3" t="s">
        <v>165</v>
      </c>
      <c r="AX552" s="3" t="s">
        <v>235</v>
      </c>
      <c r="AY552" s="3" t="s">
        <v>148</v>
      </c>
      <c r="AZ552" s="3" t="s">
        <v>139</v>
      </c>
      <c r="BA552" s="3" t="s">
        <v>875</v>
      </c>
      <c r="BB552" s="3" t="s">
        <v>150</v>
      </c>
      <c r="BC552" s="3" t="s">
        <v>156</v>
      </c>
      <c r="BD552" s="3" t="s">
        <v>157</v>
      </c>
      <c r="BE552" s="3" t="s">
        <v>484</v>
      </c>
      <c r="BF552" s="3" t="s">
        <v>10612</v>
      </c>
      <c r="BG552" s="3" t="s">
        <v>5272</v>
      </c>
      <c r="BH552" s="3" t="s">
        <v>143</v>
      </c>
      <c r="BI552" s="3" t="s">
        <v>143</v>
      </c>
      <c r="BJ552" s="3" t="s">
        <v>143</v>
      </c>
      <c r="BK552" s="3" t="s">
        <v>136</v>
      </c>
      <c r="BL552" s="3" t="s">
        <v>143</v>
      </c>
      <c r="BM552" s="3" t="s">
        <v>160</v>
      </c>
      <c r="BN552" s="3" t="s">
        <v>143</v>
      </c>
      <c r="BO552" s="3" t="s">
        <v>143</v>
      </c>
      <c r="BP552" s="3" t="s">
        <v>143</v>
      </c>
      <c r="BQ552" s="3" t="s">
        <v>10614</v>
      </c>
      <c r="BR552" s="3" t="s">
        <v>5684</v>
      </c>
      <c r="BS552" s="3" t="s">
        <v>241</v>
      </c>
      <c r="BT552" s="3" t="s">
        <v>10613</v>
      </c>
      <c r="BU552" s="3" t="s">
        <v>10613</v>
      </c>
      <c r="BV552" s="3" t="s">
        <v>135</v>
      </c>
      <c r="BW552" s="3" t="s">
        <v>135</v>
      </c>
      <c r="BX552" s="3" t="s">
        <v>135</v>
      </c>
      <c r="BY552" s="3" t="s">
        <v>148</v>
      </c>
      <c r="BZ552" s="3" t="s">
        <v>10615</v>
      </c>
      <c r="CA552" s="3" t="s">
        <v>174</v>
      </c>
      <c r="CB552" s="3" t="s">
        <v>143</v>
      </c>
      <c r="CC552" s="3" t="s">
        <v>143</v>
      </c>
      <c r="CD552" s="3" t="s">
        <v>143</v>
      </c>
      <c r="CE552" s="3" t="s">
        <v>10616</v>
      </c>
      <c r="CF552" s="3" t="s">
        <v>2261</v>
      </c>
      <c r="CG552" s="3" t="s">
        <v>143</v>
      </c>
      <c r="CH552" s="3" t="s">
        <v>143</v>
      </c>
      <c r="CI552" s="3" t="s">
        <v>143</v>
      </c>
      <c r="CJ552" s="3" t="s">
        <v>5272</v>
      </c>
      <c r="CK552" s="3" t="s">
        <v>143</v>
      </c>
      <c r="CL552" s="3" t="s">
        <v>143</v>
      </c>
      <c r="CM552" s="3" t="s">
        <v>143</v>
      </c>
      <c r="CN552" s="3" t="s">
        <v>143</v>
      </c>
      <c r="CO552" s="3" t="s">
        <v>7155</v>
      </c>
      <c r="CP552" s="3" t="s">
        <v>143</v>
      </c>
      <c r="CQ552" s="3" t="s">
        <v>143</v>
      </c>
      <c r="CR552" s="3" t="s">
        <v>143</v>
      </c>
      <c r="CS552" s="3" t="s">
        <v>1</v>
      </c>
      <c r="CT552" s="3" t="s">
        <v>143</v>
      </c>
      <c r="CU552" s="3" t="s">
        <v>1</v>
      </c>
      <c r="CV552" s="3" t="s">
        <v>2092</v>
      </c>
      <c r="CW552" s="3" t="s">
        <v>143</v>
      </c>
      <c r="CX552" s="3" t="s">
        <v>1935</v>
      </c>
      <c r="CY552" s="3" t="s">
        <v>166</v>
      </c>
      <c r="CZ552" s="3" t="s">
        <v>136</v>
      </c>
      <c r="DA552" s="3" t="s">
        <v>1989</v>
      </c>
      <c r="DB552" s="3" t="s">
        <v>143</v>
      </c>
      <c r="DC552" s="3" t="s">
        <v>6653</v>
      </c>
      <c r="DD552" s="3" t="s">
        <v>364</v>
      </c>
      <c r="DE552" s="3" t="s">
        <v>5776</v>
      </c>
      <c r="DF552" s="3" t="s">
        <v>3277</v>
      </c>
      <c r="DG552" s="3" t="s">
        <v>143</v>
      </c>
      <c r="DH552" s="3" t="s">
        <v>7156</v>
      </c>
      <c r="DI552" s="3" t="s">
        <v>143</v>
      </c>
    </row>
    <row r="553" spans="1:113" s="3" customFormat="1" hidden="1" x14ac:dyDescent="0.2">
      <c r="A553" s="73">
        <v>45444</v>
      </c>
      <c r="B553" s="3" t="s">
        <v>15608</v>
      </c>
      <c r="C553" s="98">
        <v>141123</v>
      </c>
      <c r="D553" s="6" t="s">
        <v>10617</v>
      </c>
      <c r="E553" s="3" t="s">
        <v>164</v>
      </c>
      <c r="F553" s="7">
        <v>45456</v>
      </c>
      <c r="G553" s="3" t="s">
        <v>165</v>
      </c>
      <c r="H553" s="3" t="s">
        <v>166</v>
      </c>
      <c r="I553" s="8">
        <f t="shared" si="59"/>
        <v>54.72</v>
      </c>
      <c r="J553" s="4">
        <v>54.72</v>
      </c>
      <c r="K553" s="71">
        <f t="shared" si="54"/>
        <v>2.5459321615159463E-3</v>
      </c>
      <c r="L553" s="3" t="s">
        <v>374</v>
      </c>
      <c r="M553" s="3" t="s">
        <v>317</v>
      </c>
      <c r="N553" s="3" t="s">
        <v>960</v>
      </c>
      <c r="O553" s="3" t="s">
        <v>318</v>
      </c>
      <c r="P553" s="6" t="s">
        <v>6832</v>
      </c>
      <c r="Q553" s="3" t="s">
        <v>170</v>
      </c>
      <c r="R553" s="3" t="s">
        <v>10618</v>
      </c>
      <c r="S553" s="3" t="s">
        <v>10619</v>
      </c>
      <c r="T553" s="3" t="s">
        <v>135</v>
      </c>
      <c r="U553" s="3" t="s">
        <v>135</v>
      </c>
      <c r="V553" s="3" t="s">
        <v>136</v>
      </c>
      <c r="W553" s="3" t="s">
        <v>137</v>
      </c>
      <c r="X553" s="3" t="s">
        <v>173</v>
      </c>
      <c r="Y553" s="3" t="s">
        <v>10620</v>
      </c>
      <c r="Z553" s="3" t="s">
        <v>10621</v>
      </c>
      <c r="AA553" s="3" t="s">
        <v>139</v>
      </c>
      <c r="AB553" s="3" t="s">
        <v>323</v>
      </c>
      <c r="AC553" s="3" t="s">
        <v>5272</v>
      </c>
      <c r="AD553" s="3" t="s">
        <v>143</v>
      </c>
      <c r="AE553" s="3" t="s">
        <v>5272</v>
      </c>
      <c r="AF553" s="3" t="s">
        <v>143</v>
      </c>
      <c r="AG553" s="3" t="s">
        <v>235</v>
      </c>
      <c r="AH553" s="3" t="s">
        <v>141</v>
      </c>
      <c r="AI553" s="3" t="s">
        <v>143</v>
      </c>
      <c r="AJ553" s="3" t="s">
        <v>10622</v>
      </c>
      <c r="AK553" s="3" t="s">
        <v>207</v>
      </c>
      <c r="AL553" s="3" t="s">
        <v>10499</v>
      </c>
      <c r="AM553" s="3" t="s">
        <v>10623</v>
      </c>
      <c r="AN553" s="3" t="s">
        <v>174</v>
      </c>
      <c r="AO553" s="3" t="s">
        <v>324</v>
      </c>
      <c r="AP553" s="3" t="s">
        <v>325</v>
      </c>
      <c r="AQ553" s="3" t="s">
        <v>326</v>
      </c>
      <c r="AR553" s="3" t="s">
        <v>178</v>
      </c>
      <c r="AS553" s="3" t="s">
        <v>179</v>
      </c>
      <c r="AT553" s="3" t="s">
        <v>327</v>
      </c>
      <c r="AU553" s="3" t="s">
        <v>328</v>
      </c>
      <c r="AV553" s="3" t="s">
        <v>145</v>
      </c>
      <c r="AW553" s="3" t="s">
        <v>146</v>
      </c>
      <c r="AX553" s="3" t="s">
        <v>972</v>
      </c>
      <c r="AY553" s="3" t="s">
        <v>148</v>
      </c>
      <c r="AZ553" s="3" t="s">
        <v>139</v>
      </c>
      <c r="BA553" s="3" t="s">
        <v>149</v>
      </c>
      <c r="BB553" s="3" t="s">
        <v>150</v>
      </c>
      <c r="BC553" s="3" t="s">
        <v>156</v>
      </c>
      <c r="BD553" s="3" t="s">
        <v>157</v>
      </c>
      <c r="BE553" s="3" t="s">
        <v>303</v>
      </c>
      <c r="BF553" s="3" t="s">
        <v>10624</v>
      </c>
      <c r="BG553" s="3" t="s">
        <v>5272</v>
      </c>
      <c r="BH553" s="3" t="s">
        <v>143</v>
      </c>
      <c r="BI553" s="3" t="s">
        <v>10625</v>
      </c>
      <c r="BJ553" s="3" t="s">
        <v>143</v>
      </c>
      <c r="BK553" s="3" t="s">
        <v>136</v>
      </c>
      <c r="BL553" s="3" t="s">
        <v>143</v>
      </c>
      <c r="BM553" s="3" t="s">
        <v>160</v>
      </c>
      <c r="BN553" s="3" t="s">
        <v>160</v>
      </c>
      <c r="BO553" s="3" t="s">
        <v>143</v>
      </c>
      <c r="BP553" s="3" t="s">
        <v>143</v>
      </c>
      <c r="BQ553" s="3" t="s">
        <v>10626</v>
      </c>
      <c r="BR553" s="3" t="s">
        <v>5352</v>
      </c>
      <c r="BS553" s="3" t="s">
        <v>162</v>
      </c>
      <c r="BT553" s="3" t="s">
        <v>10623</v>
      </c>
      <c r="BU553" s="3" t="s">
        <v>10623</v>
      </c>
      <c r="BV553" s="3" t="s">
        <v>135</v>
      </c>
      <c r="BW553" s="3" t="s">
        <v>135</v>
      </c>
      <c r="BX553" s="3" t="s">
        <v>135</v>
      </c>
      <c r="BY553" s="3" t="s">
        <v>148</v>
      </c>
      <c r="BZ553" s="3" t="s">
        <v>2362</v>
      </c>
      <c r="CA553" s="3" t="s">
        <v>174</v>
      </c>
      <c r="CB553" s="3" t="s">
        <v>143</v>
      </c>
      <c r="CC553" s="3" t="s">
        <v>143</v>
      </c>
      <c r="CD553" s="3" t="s">
        <v>143</v>
      </c>
      <c r="CE553" s="3" t="s">
        <v>143</v>
      </c>
      <c r="CF553" s="3" t="s">
        <v>2261</v>
      </c>
      <c r="CG553" s="3" t="s">
        <v>2261</v>
      </c>
      <c r="CH553" s="3" t="s">
        <v>143</v>
      </c>
      <c r="CI553" s="3" t="s">
        <v>143</v>
      </c>
      <c r="CJ553" s="3" t="s">
        <v>5272</v>
      </c>
      <c r="CK553" s="3" t="s">
        <v>143</v>
      </c>
      <c r="CL553" s="3" t="s">
        <v>143</v>
      </c>
      <c r="CM553" s="3" t="s">
        <v>143</v>
      </c>
      <c r="CN553" s="3" t="s">
        <v>143</v>
      </c>
      <c r="CO553" s="3" t="s">
        <v>143</v>
      </c>
      <c r="CP553" s="3" t="s">
        <v>143</v>
      </c>
      <c r="CQ553" s="3" t="s">
        <v>143</v>
      </c>
      <c r="CR553" s="3" t="s">
        <v>143</v>
      </c>
      <c r="CS553" s="3" t="s">
        <v>1</v>
      </c>
      <c r="CT553" s="3" t="s">
        <v>143</v>
      </c>
      <c r="CU553" s="3" t="s">
        <v>1</v>
      </c>
      <c r="CV553" s="3" t="s">
        <v>1985</v>
      </c>
      <c r="CW553" s="3" t="s">
        <v>143</v>
      </c>
      <c r="CX553" s="3" t="s">
        <v>374</v>
      </c>
      <c r="CY553" s="3" t="s">
        <v>166</v>
      </c>
      <c r="CZ553" s="3" t="s">
        <v>136</v>
      </c>
      <c r="DA553" s="3" t="s">
        <v>1989</v>
      </c>
      <c r="DB553" s="3" t="s">
        <v>143</v>
      </c>
      <c r="DC553" s="3" t="s">
        <v>143</v>
      </c>
      <c r="DD553" s="3" t="s">
        <v>164</v>
      </c>
      <c r="DE553" s="3" t="s">
        <v>5776</v>
      </c>
      <c r="DF553" s="3" t="s">
        <v>3277</v>
      </c>
      <c r="DG553" s="3" t="s">
        <v>143</v>
      </c>
      <c r="DH553" s="3" t="s">
        <v>143</v>
      </c>
      <c r="DI553" s="3" t="s">
        <v>143</v>
      </c>
    </row>
    <row r="554" spans="1:113" s="3" customFormat="1" ht="25.5" hidden="1" x14ac:dyDescent="0.2">
      <c r="A554" s="73">
        <v>45444</v>
      </c>
      <c r="B554" s="3" t="s">
        <v>6277</v>
      </c>
      <c r="C554" s="5">
        <v>140987</v>
      </c>
      <c r="D554" s="6" t="s">
        <v>10627</v>
      </c>
      <c r="E554" s="3" t="s">
        <v>125</v>
      </c>
      <c r="F554" s="7">
        <v>45457</v>
      </c>
      <c r="G554" s="3" t="s">
        <v>257</v>
      </c>
      <c r="H554" s="3" t="s">
        <v>166</v>
      </c>
      <c r="I554" s="4">
        <v>2280.8000000000002</v>
      </c>
      <c r="J554" s="4">
        <v>2040.83</v>
      </c>
      <c r="K554" s="71">
        <f t="shared" si="54"/>
        <v>0.10611772796026261</v>
      </c>
      <c r="L554" s="3" t="s">
        <v>1196</v>
      </c>
      <c r="M554" s="3" t="s">
        <v>218</v>
      </c>
      <c r="N554" s="3" t="s">
        <v>980</v>
      </c>
      <c r="O554" s="3" t="s">
        <v>2645</v>
      </c>
      <c r="P554" s="6" t="s">
        <v>10628</v>
      </c>
      <c r="Q554" s="3" t="s">
        <v>564</v>
      </c>
      <c r="R554" s="3" t="s">
        <v>10629</v>
      </c>
      <c r="S554" s="3" t="s">
        <v>10630</v>
      </c>
      <c r="T554" s="3" t="s">
        <v>135</v>
      </c>
      <c r="U554" s="3" t="s">
        <v>135</v>
      </c>
      <c r="V554" s="3" t="s">
        <v>2050</v>
      </c>
      <c r="W554" s="3" t="s">
        <v>137</v>
      </c>
      <c r="X554" s="3" t="s">
        <v>264</v>
      </c>
      <c r="Y554" s="3" t="s">
        <v>10631</v>
      </c>
      <c r="Z554" s="3" t="s">
        <v>10632</v>
      </c>
      <c r="AA554" s="3" t="s">
        <v>139</v>
      </c>
      <c r="AB554" s="3" t="s">
        <v>226</v>
      </c>
      <c r="AC554" s="3" t="s">
        <v>5272</v>
      </c>
      <c r="AD554" s="3" t="s">
        <v>143</v>
      </c>
      <c r="AE554" s="3" t="s">
        <v>10633</v>
      </c>
      <c r="AF554" s="3" t="s">
        <v>10273</v>
      </c>
      <c r="AG554" s="3" t="s">
        <v>5675</v>
      </c>
      <c r="AH554" s="3" t="s">
        <v>265</v>
      </c>
      <c r="AI554" s="3" t="s">
        <v>143</v>
      </c>
      <c r="AJ554" s="3" t="s">
        <v>10633</v>
      </c>
      <c r="AK554" s="3" t="s">
        <v>207</v>
      </c>
      <c r="AL554" s="3" t="s">
        <v>10634</v>
      </c>
      <c r="AM554" s="3" t="s">
        <v>10635</v>
      </c>
      <c r="AN554" s="3" t="s">
        <v>174</v>
      </c>
      <c r="AO554" s="3" t="s">
        <v>2648</v>
      </c>
      <c r="AP554" s="3" t="s">
        <v>1844</v>
      </c>
      <c r="AQ554" s="3" t="s">
        <v>2649</v>
      </c>
      <c r="AR554" s="3" t="s">
        <v>1846</v>
      </c>
      <c r="AS554" s="3" t="s">
        <v>231</v>
      </c>
      <c r="AT554" s="3" t="s">
        <v>1847</v>
      </c>
      <c r="AU554" s="3" t="s">
        <v>1848</v>
      </c>
      <c r="AV554" s="3" t="s">
        <v>990</v>
      </c>
      <c r="AW554" s="3" t="s">
        <v>273</v>
      </c>
      <c r="AX554" s="3" t="s">
        <v>991</v>
      </c>
      <c r="AY554" s="3" t="s">
        <v>148</v>
      </c>
      <c r="AZ554" s="3" t="s">
        <v>139</v>
      </c>
      <c r="BA554" s="3" t="s">
        <v>154</v>
      </c>
      <c r="BB554" s="3" t="s">
        <v>992</v>
      </c>
      <c r="BC554" s="3" t="s">
        <v>156</v>
      </c>
      <c r="BD554" s="3" t="s">
        <v>157</v>
      </c>
      <c r="BE554" s="3" t="s">
        <v>8956</v>
      </c>
      <c r="BF554" s="3" t="s">
        <v>10636</v>
      </c>
      <c r="BG554" s="3" t="s">
        <v>5272</v>
      </c>
      <c r="BH554" s="3" t="s">
        <v>564</v>
      </c>
      <c r="BI554" s="3" t="s">
        <v>10637</v>
      </c>
      <c r="BJ554" s="3" t="s">
        <v>143</v>
      </c>
      <c r="BK554" s="3" t="s">
        <v>183</v>
      </c>
      <c r="BL554" s="3" t="s">
        <v>143</v>
      </c>
      <c r="BM554" s="3" t="s">
        <v>200</v>
      </c>
      <c r="BN554" s="3" t="s">
        <v>200</v>
      </c>
      <c r="BO554" s="3" t="s">
        <v>143</v>
      </c>
      <c r="BP554" s="3" t="s">
        <v>143</v>
      </c>
      <c r="BQ554" s="3" t="s">
        <v>10638</v>
      </c>
      <c r="BR554" s="3" t="s">
        <v>143</v>
      </c>
      <c r="BS554" s="3" t="s">
        <v>10517</v>
      </c>
      <c r="BT554" s="3" t="s">
        <v>10633</v>
      </c>
      <c r="BU554" s="3" t="s">
        <v>10633</v>
      </c>
      <c r="BV554" s="3" t="s">
        <v>135</v>
      </c>
      <c r="BW554" s="3" t="s">
        <v>135</v>
      </c>
      <c r="BX554" s="3" t="s">
        <v>135</v>
      </c>
      <c r="BY554" s="3" t="s">
        <v>148</v>
      </c>
      <c r="BZ554" s="3" t="s">
        <v>3078</v>
      </c>
      <c r="CA554" s="3" t="s">
        <v>174</v>
      </c>
      <c r="CB554" s="3" t="s">
        <v>143</v>
      </c>
      <c r="CC554" s="3" t="s">
        <v>143</v>
      </c>
      <c r="CD554" s="3" t="s">
        <v>143</v>
      </c>
      <c r="CE554" s="3" t="s">
        <v>143</v>
      </c>
      <c r="CF554" s="3" t="s">
        <v>2261</v>
      </c>
      <c r="CG554" s="3" t="s">
        <v>2261</v>
      </c>
      <c r="CH554" s="3" t="s">
        <v>143</v>
      </c>
      <c r="CI554" s="3" t="s">
        <v>143</v>
      </c>
      <c r="CJ554" s="3" t="s">
        <v>5272</v>
      </c>
      <c r="CK554" s="3" t="s">
        <v>143</v>
      </c>
      <c r="CL554" s="3" t="s">
        <v>143</v>
      </c>
      <c r="CM554" s="3" t="s">
        <v>143</v>
      </c>
      <c r="CN554" s="3" t="s">
        <v>143</v>
      </c>
      <c r="CO554" s="3" t="s">
        <v>143</v>
      </c>
      <c r="CP554" s="3" t="s">
        <v>143</v>
      </c>
      <c r="CQ554" s="3" t="s">
        <v>143</v>
      </c>
      <c r="CR554" s="3" t="s">
        <v>143</v>
      </c>
      <c r="CS554" s="3" t="s">
        <v>1</v>
      </c>
      <c r="CT554" s="3" t="s">
        <v>143</v>
      </c>
      <c r="CU554" s="3" t="s">
        <v>1</v>
      </c>
      <c r="CV554" s="3" t="s">
        <v>2092</v>
      </c>
      <c r="CW554" s="3" t="s">
        <v>2092</v>
      </c>
      <c r="CX554" s="3" t="s">
        <v>1196</v>
      </c>
      <c r="CY554" s="3" t="s">
        <v>166</v>
      </c>
      <c r="CZ554" s="3" t="s">
        <v>183</v>
      </c>
      <c r="DA554" s="3" t="s">
        <v>1986</v>
      </c>
      <c r="DB554" s="3" t="s">
        <v>143</v>
      </c>
      <c r="DC554" s="3" t="s">
        <v>143</v>
      </c>
      <c r="DD554" s="3" t="s">
        <v>125</v>
      </c>
      <c r="DE554" s="3" t="s">
        <v>5776</v>
      </c>
      <c r="DF554" s="3" t="s">
        <v>5859</v>
      </c>
      <c r="DG554" s="3" t="s">
        <v>143</v>
      </c>
      <c r="DH554" s="3" t="s">
        <v>143</v>
      </c>
      <c r="DI554" s="3" t="s">
        <v>143</v>
      </c>
    </row>
    <row r="555" spans="1:113" s="3" customFormat="1" hidden="1" x14ac:dyDescent="0.2">
      <c r="A555" s="73">
        <v>45444</v>
      </c>
      <c r="B555" s="3" t="s">
        <v>16</v>
      </c>
      <c r="C555" s="98">
        <v>141292</v>
      </c>
      <c r="D555" s="6" t="s">
        <v>10639</v>
      </c>
      <c r="E555" s="3" t="s">
        <v>364</v>
      </c>
      <c r="F555" s="7">
        <v>45457</v>
      </c>
      <c r="G555" s="3" t="s">
        <v>126</v>
      </c>
      <c r="H555" s="3" t="s">
        <v>166</v>
      </c>
      <c r="I555" s="8">
        <f t="shared" ref="I555:I556" si="60">J555</f>
        <v>56.22</v>
      </c>
      <c r="J555" s="4">
        <v>56.22</v>
      </c>
      <c r="K555" s="71">
        <f t="shared" si="54"/>
        <v>2.6157219685750454E-3</v>
      </c>
      <c r="L555" s="3" t="s">
        <v>394</v>
      </c>
      <c r="M555" s="3" t="s">
        <v>317</v>
      </c>
      <c r="N555" s="3" t="s">
        <v>219</v>
      </c>
      <c r="O555" s="3" t="s">
        <v>10640</v>
      </c>
      <c r="P555" s="6" t="s">
        <v>10641</v>
      </c>
      <c r="Q555" s="3" t="s">
        <v>170</v>
      </c>
      <c r="R555" s="3" t="s">
        <v>10642</v>
      </c>
      <c r="S555" s="3" t="s">
        <v>10643</v>
      </c>
      <c r="T555" s="3" t="s">
        <v>135</v>
      </c>
      <c r="U555" s="3" t="s">
        <v>135</v>
      </c>
      <c r="V555" s="3" t="s">
        <v>136</v>
      </c>
      <c r="W555" s="3" t="s">
        <v>137</v>
      </c>
      <c r="X555" s="3" t="s">
        <v>225</v>
      </c>
      <c r="Y555" s="3" t="s">
        <v>10644</v>
      </c>
      <c r="Z555" s="3" t="s">
        <v>10645</v>
      </c>
      <c r="AA555" s="3" t="s">
        <v>139</v>
      </c>
      <c r="AB555" s="3" t="s">
        <v>323</v>
      </c>
      <c r="AC555" s="3" t="s">
        <v>5272</v>
      </c>
      <c r="AD555" s="3" t="s">
        <v>143</v>
      </c>
      <c r="AE555" s="3" t="s">
        <v>5272</v>
      </c>
      <c r="AF555" s="3" t="s">
        <v>143</v>
      </c>
      <c r="AG555" s="3" t="s">
        <v>5974</v>
      </c>
      <c r="AH555" s="3" t="s">
        <v>141</v>
      </c>
      <c r="AI555" s="3" t="s">
        <v>143</v>
      </c>
      <c r="AJ555" s="3" t="s">
        <v>143</v>
      </c>
      <c r="AK555" s="3" t="s">
        <v>142</v>
      </c>
      <c r="AL555" s="3" t="s">
        <v>143</v>
      </c>
      <c r="AM555" s="3" t="s">
        <v>10646</v>
      </c>
      <c r="AN555" s="3" t="s">
        <v>143</v>
      </c>
      <c r="AO555" s="3" t="s">
        <v>7936</v>
      </c>
      <c r="AP555" s="3" t="s">
        <v>7936</v>
      </c>
      <c r="AQ555" s="3" t="s">
        <v>309</v>
      </c>
      <c r="AR555" s="3" t="s">
        <v>178</v>
      </c>
      <c r="AS555" s="3" t="s">
        <v>179</v>
      </c>
      <c r="AT555" s="3" t="s">
        <v>7936</v>
      </c>
      <c r="AU555" s="3" t="s">
        <v>7936</v>
      </c>
      <c r="AV555" s="3" t="s">
        <v>234</v>
      </c>
      <c r="AW555" s="3" t="s">
        <v>165</v>
      </c>
      <c r="AX555" s="3" t="s">
        <v>235</v>
      </c>
      <c r="AY555" s="3" t="s">
        <v>148</v>
      </c>
      <c r="AZ555" s="3" t="s">
        <v>139</v>
      </c>
      <c r="BA555" s="3" t="s">
        <v>875</v>
      </c>
      <c r="BB555" s="3" t="s">
        <v>150</v>
      </c>
      <c r="BC555" s="3" t="s">
        <v>156</v>
      </c>
      <c r="BD555" s="3" t="s">
        <v>157</v>
      </c>
      <c r="BE555" s="3" t="s">
        <v>303</v>
      </c>
      <c r="BF555" s="3" t="s">
        <v>10647</v>
      </c>
      <c r="BG555" s="3" t="s">
        <v>5272</v>
      </c>
      <c r="BH555" s="3" t="s">
        <v>143</v>
      </c>
      <c r="BI555" s="3" t="s">
        <v>143</v>
      </c>
      <c r="BJ555" s="3" t="s">
        <v>143</v>
      </c>
      <c r="BK555" s="3" t="s">
        <v>136</v>
      </c>
      <c r="BL555" s="3" t="s">
        <v>143</v>
      </c>
      <c r="BM555" s="3" t="s">
        <v>160</v>
      </c>
      <c r="BN555" s="3" t="s">
        <v>143</v>
      </c>
      <c r="BO555" s="3" t="s">
        <v>143</v>
      </c>
      <c r="BP555" s="3" t="s">
        <v>143</v>
      </c>
      <c r="BQ555" s="3" t="s">
        <v>2073</v>
      </c>
      <c r="BR555" s="3" t="s">
        <v>5352</v>
      </c>
      <c r="BS555" s="3" t="s">
        <v>162</v>
      </c>
      <c r="BT555" s="3" t="s">
        <v>10646</v>
      </c>
      <c r="BU555" s="3" t="s">
        <v>10646</v>
      </c>
      <c r="BV555" s="3" t="s">
        <v>135</v>
      </c>
      <c r="BW555" s="3" t="s">
        <v>135</v>
      </c>
      <c r="BX555" s="3" t="s">
        <v>135</v>
      </c>
      <c r="BY555" s="3" t="s">
        <v>148</v>
      </c>
      <c r="BZ555" s="3" t="s">
        <v>6590</v>
      </c>
      <c r="CA555" s="3" t="s">
        <v>174</v>
      </c>
      <c r="CB555" s="3" t="s">
        <v>143</v>
      </c>
      <c r="CC555" s="3" t="s">
        <v>143</v>
      </c>
      <c r="CD555" s="3" t="s">
        <v>143</v>
      </c>
      <c r="CE555" s="3" t="s">
        <v>143</v>
      </c>
      <c r="CF555" s="3" t="s">
        <v>2261</v>
      </c>
      <c r="CG555" s="3" t="s">
        <v>143</v>
      </c>
      <c r="CH555" s="3" t="s">
        <v>143</v>
      </c>
      <c r="CI555" s="3" t="s">
        <v>143</v>
      </c>
      <c r="CJ555" s="3" t="s">
        <v>5272</v>
      </c>
      <c r="CK555" s="3" t="s">
        <v>143</v>
      </c>
      <c r="CL555" s="3" t="s">
        <v>143</v>
      </c>
      <c r="CM555" s="3" t="s">
        <v>143</v>
      </c>
      <c r="CN555" s="3" t="s">
        <v>143</v>
      </c>
      <c r="CO555" s="3" t="s">
        <v>143</v>
      </c>
      <c r="CP555" s="3" t="s">
        <v>143</v>
      </c>
      <c r="CQ555" s="3" t="s">
        <v>143</v>
      </c>
      <c r="CR555" s="3" t="s">
        <v>143</v>
      </c>
      <c r="CS555" s="3" t="s">
        <v>1</v>
      </c>
      <c r="CT555" s="3" t="s">
        <v>143</v>
      </c>
      <c r="CU555" s="3" t="s">
        <v>1</v>
      </c>
      <c r="CV555" s="3" t="s">
        <v>1985</v>
      </c>
      <c r="CW555" s="3" t="s">
        <v>143</v>
      </c>
      <c r="CX555" s="3" t="s">
        <v>394</v>
      </c>
      <c r="CY555" s="3" t="s">
        <v>166</v>
      </c>
      <c r="CZ555" s="3" t="s">
        <v>136</v>
      </c>
      <c r="DA555" s="3" t="s">
        <v>1986</v>
      </c>
      <c r="DB555" s="3" t="s">
        <v>10532</v>
      </c>
      <c r="DC555" s="3" t="s">
        <v>6653</v>
      </c>
      <c r="DD555" s="3" t="s">
        <v>364</v>
      </c>
      <c r="DE555" s="3" t="s">
        <v>5776</v>
      </c>
      <c r="DF555" s="3" t="s">
        <v>5859</v>
      </c>
      <c r="DG555" s="3" t="s">
        <v>143</v>
      </c>
      <c r="DH555" s="3" t="s">
        <v>143</v>
      </c>
      <c r="DI555" s="3" t="s">
        <v>143</v>
      </c>
    </row>
    <row r="556" spans="1:113" s="3" customFormat="1" hidden="1" x14ac:dyDescent="0.2">
      <c r="A556" s="73">
        <v>45444</v>
      </c>
      <c r="B556" s="3" t="s">
        <v>15606</v>
      </c>
      <c r="C556" s="5">
        <v>141403</v>
      </c>
      <c r="D556" s="6" t="s">
        <v>10648</v>
      </c>
      <c r="E556" s="3" t="s">
        <v>373</v>
      </c>
      <c r="F556" s="7">
        <v>45457</v>
      </c>
      <c r="G556" s="3" t="s">
        <v>165</v>
      </c>
      <c r="H556" s="3" t="s">
        <v>166</v>
      </c>
      <c r="I556" s="8">
        <f t="shared" si="60"/>
        <v>8.81</v>
      </c>
      <c r="J556" s="4">
        <v>8.81</v>
      </c>
      <c r="K556" s="71">
        <f t="shared" si="54"/>
        <v>4.0989880012711052E-4</v>
      </c>
      <c r="L556" s="3" t="s">
        <v>316</v>
      </c>
      <c r="M556" s="3" t="s">
        <v>317</v>
      </c>
      <c r="N556" s="3" t="s">
        <v>960</v>
      </c>
      <c r="O556" s="3" t="s">
        <v>318</v>
      </c>
      <c r="P556" s="6" t="s">
        <v>879</v>
      </c>
      <c r="Q556" s="3" t="s">
        <v>170</v>
      </c>
      <c r="R556" s="3" t="s">
        <v>10649</v>
      </c>
      <c r="S556" s="3" t="s">
        <v>10650</v>
      </c>
      <c r="T556" s="3" t="s">
        <v>135</v>
      </c>
      <c r="U556" s="3" t="s">
        <v>135</v>
      </c>
      <c r="V556" s="3" t="s">
        <v>136</v>
      </c>
      <c r="W556" s="3" t="s">
        <v>137</v>
      </c>
      <c r="X556" s="3" t="s">
        <v>2483</v>
      </c>
      <c r="Y556" s="3" t="s">
        <v>10651</v>
      </c>
      <c r="Z556" s="3" t="s">
        <v>10652</v>
      </c>
      <c r="AA556" s="3" t="s">
        <v>139</v>
      </c>
      <c r="AB556" s="3" t="s">
        <v>323</v>
      </c>
      <c r="AC556" s="3" t="s">
        <v>5272</v>
      </c>
      <c r="AD556" s="3" t="s">
        <v>143</v>
      </c>
      <c r="AE556" s="3" t="s">
        <v>5272</v>
      </c>
      <c r="AF556" s="3" t="s">
        <v>143</v>
      </c>
      <c r="AG556" s="3" t="s">
        <v>235</v>
      </c>
      <c r="AH556" s="3" t="s">
        <v>141</v>
      </c>
      <c r="AI556" s="3" t="s">
        <v>143</v>
      </c>
      <c r="AJ556" s="3" t="s">
        <v>4678</v>
      </c>
      <c r="AK556" s="3" t="s">
        <v>207</v>
      </c>
      <c r="AL556" s="3" t="s">
        <v>143</v>
      </c>
      <c r="AM556" s="3" t="s">
        <v>4678</v>
      </c>
      <c r="AN556" s="3" t="s">
        <v>174</v>
      </c>
      <c r="AO556" s="3" t="s">
        <v>324</v>
      </c>
      <c r="AP556" s="3" t="s">
        <v>325</v>
      </c>
      <c r="AQ556" s="3" t="s">
        <v>326</v>
      </c>
      <c r="AR556" s="3" t="s">
        <v>178</v>
      </c>
      <c r="AS556" s="3" t="s">
        <v>179</v>
      </c>
      <c r="AT556" s="3" t="s">
        <v>327</v>
      </c>
      <c r="AU556" s="3" t="s">
        <v>328</v>
      </c>
      <c r="AV556" s="3" t="s">
        <v>145</v>
      </c>
      <c r="AW556" s="3" t="s">
        <v>146</v>
      </c>
      <c r="AX556" s="3" t="s">
        <v>972</v>
      </c>
      <c r="AY556" s="3" t="s">
        <v>148</v>
      </c>
      <c r="AZ556" s="3" t="s">
        <v>139</v>
      </c>
      <c r="BA556" s="3" t="s">
        <v>149</v>
      </c>
      <c r="BB556" s="3" t="s">
        <v>150</v>
      </c>
      <c r="BC556" s="3" t="s">
        <v>156</v>
      </c>
      <c r="BD556" s="3" t="s">
        <v>157</v>
      </c>
      <c r="BE556" s="3" t="s">
        <v>303</v>
      </c>
      <c r="BF556" s="3" t="s">
        <v>10652</v>
      </c>
      <c r="BG556" s="3" t="s">
        <v>5272</v>
      </c>
      <c r="BH556" s="3" t="s">
        <v>170</v>
      </c>
      <c r="BI556" s="3" t="s">
        <v>10653</v>
      </c>
      <c r="BJ556" s="3" t="s">
        <v>143</v>
      </c>
      <c r="BK556" s="3" t="s">
        <v>136</v>
      </c>
      <c r="BL556" s="3" t="s">
        <v>143</v>
      </c>
      <c r="BM556" s="3" t="s">
        <v>160</v>
      </c>
      <c r="BN556" s="3" t="s">
        <v>160</v>
      </c>
      <c r="BO556" s="3" t="s">
        <v>143</v>
      </c>
      <c r="BP556" s="3" t="s">
        <v>143</v>
      </c>
      <c r="BQ556" s="3" t="s">
        <v>10654</v>
      </c>
      <c r="BR556" s="3" t="s">
        <v>5352</v>
      </c>
      <c r="BS556" s="3" t="s">
        <v>314</v>
      </c>
      <c r="BT556" s="3" t="s">
        <v>10655</v>
      </c>
      <c r="BU556" s="3" t="s">
        <v>10655</v>
      </c>
      <c r="BV556" s="3" t="s">
        <v>135</v>
      </c>
      <c r="BW556" s="3" t="s">
        <v>135</v>
      </c>
      <c r="BX556" s="3" t="s">
        <v>135</v>
      </c>
      <c r="BY556" s="3" t="s">
        <v>148</v>
      </c>
      <c r="BZ556" s="3" t="s">
        <v>6439</v>
      </c>
      <c r="CA556" s="3" t="s">
        <v>144</v>
      </c>
      <c r="CB556" s="3" t="s">
        <v>143</v>
      </c>
      <c r="CC556" s="3" t="s">
        <v>143</v>
      </c>
      <c r="CD556" s="3" t="s">
        <v>143</v>
      </c>
      <c r="CE556" s="3" t="s">
        <v>10656</v>
      </c>
      <c r="CF556" s="3" t="s">
        <v>9549</v>
      </c>
      <c r="CG556" s="3" t="s">
        <v>2261</v>
      </c>
      <c r="CH556" s="3" t="s">
        <v>143</v>
      </c>
      <c r="CI556" s="3" t="s">
        <v>143</v>
      </c>
      <c r="CJ556" s="3" t="s">
        <v>5272</v>
      </c>
      <c r="CK556" s="3" t="s">
        <v>143</v>
      </c>
      <c r="CL556" s="3" t="s">
        <v>143</v>
      </c>
      <c r="CM556" s="3" t="s">
        <v>143</v>
      </c>
      <c r="CN556" s="3" t="s">
        <v>143</v>
      </c>
      <c r="CO556" s="3" t="s">
        <v>143</v>
      </c>
      <c r="CP556" s="3" t="s">
        <v>143</v>
      </c>
      <c r="CQ556" s="3" t="s">
        <v>143</v>
      </c>
      <c r="CR556" s="3" t="s">
        <v>143</v>
      </c>
      <c r="CS556" s="3" t="s">
        <v>1</v>
      </c>
      <c r="CT556" s="3" t="s">
        <v>143</v>
      </c>
      <c r="CU556" s="3" t="s">
        <v>1</v>
      </c>
      <c r="CV556" s="3" t="s">
        <v>1985</v>
      </c>
      <c r="CW556" s="3" t="s">
        <v>143</v>
      </c>
      <c r="CX556" s="3" t="s">
        <v>316</v>
      </c>
      <c r="CY556" s="3" t="s">
        <v>166</v>
      </c>
      <c r="CZ556" s="3" t="s">
        <v>136</v>
      </c>
      <c r="DA556" s="3" t="s">
        <v>1989</v>
      </c>
      <c r="DB556" s="3" t="s">
        <v>10499</v>
      </c>
      <c r="DC556" s="3" t="s">
        <v>143</v>
      </c>
      <c r="DD556" s="3" t="s">
        <v>373</v>
      </c>
      <c r="DE556" s="3" t="s">
        <v>5776</v>
      </c>
      <c r="DF556" s="3" t="s">
        <v>5859</v>
      </c>
      <c r="DG556" s="3" t="s">
        <v>143</v>
      </c>
      <c r="DH556" s="3" t="s">
        <v>143</v>
      </c>
      <c r="DI556" s="3" t="s">
        <v>143</v>
      </c>
    </row>
    <row r="557" spans="1:113" s="3" customFormat="1" hidden="1" x14ac:dyDescent="0.2">
      <c r="A557" s="73">
        <v>45444</v>
      </c>
      <c r="B557" s="3" t="s">
        <v>15608</v>
      </c>
      <c r="C557" s="5">
        <v>141266</v>
      </c>
      <c r="D557" s="6" t="s">
        <v>18</v>
      </c>
      <c r="E557" s="3" t="s">
        <v>164</v>
      </c>
      <c r="F557" s="7">
        <v>45460</v>
      </c>
      <c r="G557" s="3" t="s">
        <v>165</v>
      </c>
      <c r="H557" s="3" t="s">
        <v>166</v>
      </c>
      <c r="I557" s="4">
        <v>49.9</v>
      </c>
      <c r="J557" s="4">
        <v>49.9</v>
      </c>
      <c r="K557" s="71">
        <f t="shared" si="54"/>
        <v>2.3216742481660399E-3</v>
      </c>
      <c r="L557" s="3" t="s">
        <v>374</v>
      </c>
      <c r="M557" s="3" t="s">
        <v>317</v>
      </c>
      <c r="N557" s="3" t="s">
        <v>1056</v>
      </c>
      <c r="O557" s="3" t="s">
        <v>4163</v>
      </c>
      <c r="P557" s="6" t="s">
        <v>10657</v>
      </c>
      <c r="Q557" s="3" t="s">
        <v>170</v>
      </c>
      <c r="R557" s="3" t="s">
        <v>10658</v>
      </c>
      <c r="S557" s="3" t="s">
        <v>10659</v>
      </c>
      <c r="T557" s="3" t="s">
        <v>135</v>
      </c>
      <c r="U557" s="3" t="s">
        <v>135</v>
      </c>
      <c r="V557" s="3" t="s">
        <v>136</v>
      </c>
      <c r="W557" s="3" t="s">
        <v>137</v>
      </c>
      <c r="X557" s="3" t="s">
        <v>173</v>
      </c>
      <c r="Y557" s="3" t="s">
        <v>10660</v>
      </c>
      <c r="Z557" s="3" t="s">
        <v>10661</v>
      </c>
      <c r="AA557" s="3" t="s">
        <v>139</v>
      </c>
      <c r="AB557" s="3" t="s">
        <v>323</v>
      </c>
      <c r="AC557" s="3" t="s">
        <v>5272</v>
      </c>
      <c r="AD557" s="3" t="s">
        <v>143</v>
      </c>
      <c r="AE557" s="3" t="s">
        <v>10662</v>
      </c>
      <c r="AF557" s="3" t="s">
        <v>10405</v>
      </c>
      <c r="AG557" s="3" t="s">
        <v>235</v>
      </c>
      <c r="AH557" s="3" t="s">
        <v>141</v>
      </c>
      <c r="AI557" s="3" t="s">
        <v>143</v>
      </c>
      <c r="AJ557" s="3" t="s">
        <v>10662</v>
      </c>
      <c r="AK557" s="3" t="s">
        <v>207</v>
      </c>
      <c r="AL557" s="3" t="s">
        <v>10663</v>
      </c>
      <c r="AM557" s="3" t="s">
        <v>10662</v>
      </c>
      <c r="AN557" s="3" t="s">
        <v>174</v>
      </c>
      <c r="AO557" s="3" t="s">
        <v>4165</v>
      </c>
      <c r="AP557" s="3" t="s">
        <v>1260</v>
      </c>
      <c r="AQ557" s="3" t="s">
        <v>4166</v>
      </c>
      <c r="AR557" s="3" t="s">
        <v>353</v>
      </c>
      <c r="AS557" s="3" t="s">
        <v>231</v>
      </c>
      <c r="AT557" s="3" t="s">
        <v>4167</v>
      </c>
      <c r="AU557" s="3" t="s">
        <v>1262</v>
      </c>
      <c r="AV557" s="3" t="s">
        <v>145</v>
      </c>
      <c r="AW557" s="3" t="s">
        <v>146</v>
      </c>
      <c r="AX557" s="3" t="s">
        <v>1060</v>
      </c>
      <c r="AY557" s="3" t="s">
        <v>148</v>
      </c>
      <c r="AZ557" s="3" t="s">
        <v>139</v>
      </c>
      <c r="BA557" s="3" t="s">
        <v>149</v>
      </c>
      <c r="BB557" s="3" t="s">
        <v>150</v>
      </c>
      <c r="BC557" s="3" t="s">
        <v>156</v>
      </c>
      <c r="BD557" s="3" t="s">
        <v>157</v>
      </c>
      <c r="BE557" s="3" t="s">
        <v>303</v>
      </c>
      <c r="BF557" s="3" t="s">
        <v>10664</v>
      </c>
      <c r="BG557" s="3" t="s">
        <v>5272</v>
      </c>
      <c r="BH557" s="3" t="s">
        <v>143</v>
      </c>
      <c r="BI557" s="3" t="s">
        <v>10665</v>
      </c>
      <c r="BJ557" s="3" t="s">
        <v>143</v>
      </c>
      <c r="BK557" s="3" t="s">
        <v>136</v>
      </c>
      <c r="BL557" s="3" t="s">
        <v>143</v>
      </c>
      <c r="BM557" s="3" t="s">
        <v>160</v>
      </c>
      <c r="BN557" s="3" t="s">
        <v>160</v>
      </c>
      <c r="BO557" s="3" t="s">
        <v>143</v>
      </c>
      <c r="BP557" s="3" t="s">
        <v>143</v>
      </c>
      <c r="BQ557" s="3" t="s">
        <v>3127</v>
      </c>
      <c r="BR557" s="3" t="s">
        <v>5352</v>
      </c>
      <c r="BS557" s="3" t="s">
        <v>162</v>
      </c>
      <c r="BT557" s="3" t="s">
        <v>10662</v>
      </c>
      <c r="BU557" s="3" t="s">
        <v>10662</v>
      </c>
      <c r="BV557" s="3" t="s">
        <v>135</v>
      </c>
      <c r="BW557" s="3" t="s">
        <v>135</v>
      </c>
      <c r="BX557" s="3" t="s">
        <v>135</v>
      </c>
      <c r="BY557" s="3" t="s">
        <v>148</v>
      </c>
      <c r="BZ557" s="3" t="s">
        <v>4203</v>
      </c>
      <c r="CA557" s="3" t="s">
        <v>174</v>
      </c>
      <c r="CB557" s="3" t="s">
        <v>143</v>
      </c>
      <c r="CC557" s="3" t="s">
        <v>143</v>
      </c>
      <c r="CD557" s="3" t="s">
        <v>143</v>
      </c>
      <c r="CE557" s="3" t="s">
        <v>143</v>
      </c>
      <c r="CF557" s="3" t="s">
        <v>2261</v>
      </c>
      <c r="CG557" s="3" t="s">
        <v>2261</v>
      </c>
      <c r="CH557" s="3" t="s">
        <v>143</v>
      </c>
      <c r="CI557" s="3" t="s">
        <v>143</v>
      </c>
      <c r="CJ557" s="3" t="s">
        <v>5272</v>
      </c>
      <c r="CK557" s="3" t="s">
        <v>143</v>
      </c>
      <c r="CL557" s="3" t="s">
        <v>143</v>
      </c>
      <c r="CM557" s="3" t="s">
        <v>143</v>
      </c>
      <c r="CN557" s="3" t="s">
        <v>143</v>
      </c>
      <c r="CO557" s="3" t="s">
        <v>143</v>
      </c>
      <c r="CP557" s="3" t="s">
        <v>143</v>
      </c>
      <c r="CQ557" s="3" t="s">
        <v>143</v>
      </c>
      <c r="CR557" s="3" t="s">
        <v>143</v>
      </c>
      <c r="CS557" s="3" t="s">
        <v>1</v>
      </c>
      <c r="CT557" s="3" t="s">
        <v>143</v>
      </c>
      <c r="CU557" s="3" t="s">
        <v>1</v>
      </c>
      <c r="CV557" s="3" t="s">
        <v>1985</v>
      </c>
      <c r="CW557" s="3" t="s">
        <v>1985</v>
      </c>
      <c r="CX557" s="3" t="s">
        <v>374</v>
      </c>
      <c r="CY557" s="3" t="s">
        <v>166</v>
      </c>
      <c r="CZ557" s="3" t="s">
        <v>136</v>
      </c>
      <c r="DA557" s="3" t="s">
        <v>2007</v>
      </c>
      <c r="DB557" s="3" t="s">
        <v>10666</v>
      </c>
      <c r="DC557" s="3" t="s">
        <v>143</v>
      </c>
      <c r="DD557" s="3" t="s">
        <v>164</v>
      </c>
      <c r="DE557" s="3" t="s">
        <v>5776</v>
      </c>
      <c r="DF557" s="3" t="s">
        <v>6703</v>
      </c>
      <c r="DG557" s="3" t="s">
        <v>143</v>
      </c>
      <c r="DH557" s="3" t="s">
        <v>143</v>
      </c>
      <c r="DI557" s="3" t="s">
        <v>143</v>
      </c>
    </row>
    <row r="558" spans="1:113" s="3" customFormat="1" ht="25.5" hidden="1" x14ac:dyDescent="0.2">
      <c r="A558" s="73">
        <v>45444</v>
      </c>
      <c r="B558" s="3" t="s">
        <v>6277</v>
      </c>
      <c r="C558" s="5">
        <v>141379</v>
      </c>
      <c r="D558" s="6" t="s">
        <v>10627</v>
      </c>
      <c r="E558" s="3" t="s">
        <v>373</v>
      </c>
      <c r="F558" s="7">
        <v>45460</v>
      </c>
      <c r="G558" s="3" t="s">
        <v>257</v>
      </c>
      <c r="H558" s="3" t="s">
        <v>166</v>
      </c>
      <c r="I558" s="4">
        <v>121.39</v>
      </c>
      <c r="J558" s="4">
        <v>223.88</v>
      </c>
      <c r="K558" s="71">
        <f t="shared" si="54"/>
        <v>5.647856452602718E-3</v>
      </c>
      <c r="L558" s="3" t="s">
        <v>1196</v>
      </c>
      <c r="M558" s="3" t="s">
        <v>218</v>
      </c>
      <c r="N558" s="3" t="s">
        <v>1224</v>
      </c>
      <c r="O558" s="3" t="s">
        <v>2989</v>
      </c>
      <c r="P558" s="6" t="s">
        <v>10667</v>
      </c>
      <c r="Q558" s="3" t="s">
        <v>564</v>
      </c>
      <c r="R558" s="3" t="s">
        <v>10668</v>
      </c>
      <c r="S558" s="3" t="s">
        <v>10669</v>
      </c>
      <c r="T558" s="3" t="s">
        <v>135</v>
      </c>
      <c r="U558" s="3" t="s">
        <v>135</v>
      </c>
      <c r="V558" s="3" t="s">
        <v>2050</v>
      </c>
      <c r="W558" s="3" t="s">
        <v>137</v>
      </c>
      <c r="X558" s="3" t="s">
        <v>4976</v>
      </c>
      <c r="Y558" s="3" t="s">
        <v>10670</v>
      </c>
      <c r="Z558" s="3" t="s">
        <v>10671</v>
      </c>
      <c r="AA558" s="3" t="s">
        <v>139</v>
      </c>
      <c r="AB558" s="3" t="s">
        <v>226</v>
      </c>
      <c r="AC558" s="3" t="s">
        <v>5272</v>
      </c>
      <c r="AD558" s="3" t="s">
        <v>143</v>
      </c>
      <c r="AE558" s="3" t="s">
        <v>10672</v>
      </c>
      <c r="AF558" s="3" t="s">
        <v>10405</v>
      </c>
      <c r="AG558" s="3" t="s">
        <v>5675</v>
      </c>
      <c r="AH558" s="3" t="s">
        <v>265</v>
      </c>
      <c r="AI558" s="3" t="s">
        <v>143</v>
      </c>
      <c r="AJ558" s="3" t="s">
        <v>10672</v>
      </c>
      <c r="AK558" s="3" t="s">
        <v>207</v>
      </c>
      <c r="AL558" s="3" t="s">
        <v>143</v>
      </c>
      <c r="AM558" s="3" t="s">
        <v>10673</v>
      </c>
      <c r="AN558" s="3" t="s">
        <v>174</v>
      </c>
      <c r="AO558" s="3" t="s">
        <v>1922</v>
      </c>
      <c r="AP558" s="3" t="s">
        <v>1923</v>
      </c>
      <c r="AQ558" s="3" t="s">
        <v>2993</v>
      </c>
      <c r="AR558" s="3" t="s">
        <v>353</v>
      </c>
      <c r="AS558" s="3" t="s">
        <v>231</v>
      </c>
      <c r="AT558" s="3" t="s">
        <v>1895</v>
      </c>
      <c r="AU558" s="3" t="s">
        <v>1925</v>
      </c>
      <c r="AV558" s="3" t="s">
        <v>990</v>
      </c>
      <c r="AW558" s="3" t="s">
        <v>273</v>
      </c>
      <c r="AX558" s="3" t="s">
        <v>1232</v>
      </c>
      <c r="AY558" s="3" t="s">
        <v>148</v>
      </c>
      <c r="AZ558" s="3" t="s">
        <v>139</v>
      </c>
      <c r="BA558" s="3" t="s">
        <v>154</v>
      </c>
      <c r="BB558" s="3" t="s">
        <v>992</v>
      </c>
      <c r="BC558" s="3" t="s">
        <v>156</v>
      </c>
      <c r="BD558" s="3" t="s">
        <v>157</v>
      </c>
      <c r="BE558" s="3" t="s">
        <v>303</v>
      </c>
      <c r="BF558" s="3" t="s">
        <v>10674</v>
      </c>
      <c r="BG558" s="3" t="s">
        <v>5272</v>
      </c>
      <c r="BH558" s="3" t="s">
        <v>2863</v>
      </c>
      <c r="BI558" s="3" t="s">
        <v>10675</v>
      </c>
      <c r="BJ558" s="3" t="s">
        <v>143</v>
      </c>
      <c r="BK558" s="3" t="s">
        <v>183</v>
      </c>
      <c r="BL558" s="3" t="s">
        <v>143</v>
      </c>
      <c r="BM558" s="3" t="s">
        <v>200</v>
      </c>
      <c r="BN558" s="3" t="s">
        <v>200</v>
      </c>
      <c r="BO558" s="3" t="s">
        <v>143</v>
      </c>
      <c r="BP558" s="3" t="s">
        <v>143</v>
      </c>
      <c r="BQ558" s="3" t="s">
        <v>10676</v>
      </c>
      <c r="BR558" s="3" t="s">
        <v>5352</v>
      </c>
      <c r="BS558" s="3" t="s">
        <v>162</v>
      </c>
      <c r="BT558" s="3" t="s">
        <v>10672</v>
      </c>
      <c r="BU558" s="3" t="s">
        <v>10672</v>
      </c>
      <c r="BV558" s="3" t="s">
        <v>135</v>
      </c>
      <c r="BW558" s="3" t="s">
        <v>135</v>
      </c>
      <c r="BX558" s="3" t="s">
        <v>135</v>
      </c>
      <c r="BY558" s="3" t="s">
        <v>148</v>
      </c>
      <c r="BZ558" s="3" t="s">
        <v>2774</v>
      </c>
      <c r="CA558" s="3" t="s">
        <v>2415</v>
      </c>
      <c r="CB558" s="3" t="s">
        <v>143</v>
      </c>
      <c r="CC558" s="3" t="s">
        <v>143</v>
      </c>
      <c r="CD558" s="3" t="s">
        <v>143</v>
      </c>
      <c r="CE558" s="3" t="s">
        <v>143</v>
      </c>
      <c r="CF558" s="3" t="s">
        <v>9220</v>
      </c>
      <c r="CG558" s="3" t="s">
        <v>2261</v>
      </c>
      <c r="CH558" s="3" t="s">
        <v>143</v>
      </c>
      <c r="CI558" s="3" t="s">
        <v>143</v>
      </c>
      <c r="CJ558" s="3" t="s">
        <v>5272</v>
      </c>
      <c r="CK558" s="3" t="s">
        <v>143</v>
      </c>
      <c r="CL558" s="3" t="s">
        <v>143</v>
      </c>
      <c r="CM558" s="3" t="s">
        <v>143</v>
      </c>
      <c r="CN558" s="3" t="s">
        <v>143</v>
      </c>
      <c r="CO558" s="3" t="s">
        <v>6189</v>
      </c>
      <c r="CP558" s="3" t="s">
        <v>143</v>
      </c>
      <c r="CQ558" s="3" t="s">
        <v>143</v>
      </c>
      <c r="CR558" s="3" t="s">
        <v>143</v>
      </c>
      <c r="CS558" s="3" t="s">
        <v>1</v>
      </c>
      <c r="CT558" s="3" t="s">
        <v>143</v>
      </c>
      <c r="CU558" s="3" t="s">
        <v>1</v>
      </c>
      <c r="CV558" s="3" t="s">
        <v>1985</v>
      </c>
      <c r="CW558" s="3" t="s">
        <v>1985</v>
      </c>
      <c r="CX558" s="3" t="s">
        <v>1196</v>
      </c>
      <c r="CY558" s="3" t="s">
        <v>166</v>
      </c>
      <c r="CZ558" s="3" t="s">
        <v>183</v>
      </c>
      <c r="DA558" s="3" t="s">
        <v>1986</v>
      </c>
      <c r="DB558" s="3" t="s">
        <v>143</v>
      </c>
      <c r="DC558" s="3" t="s">
        <v>143</v>
      </c>
      <c r="DD558" s="3" t="s">
        <v>373</v>
      </c>
      <c r="DE558" s="3" t="s">
        <v>5776</v>
      </c>
      <c r="DF558" s="3" t="s">
        <v>6703</v>
      </c>
      <c r="DG558" s="3" t="s">
        <v>143</v>
      </c>
      <c r="DH558" s="3" t="s">
        <v>7797</v>
      </c>
      <c r="DI558" s="3" t="s">
        <v>143</v>
      </c>
    </row>
    <row r="559" spans="1:113" s="3" customFormat="1" hidden="1" x14ac:dyDescent="0.2">
      <c r="A559" s="73">
        <v>45444</v>
      </c>
      <c r="B559" s="3" t="s">
        <v>7652</v>
      </c>
      <c r="C559" s="5">
        <v>141382</v>
      </c>
      <c r="D559" s="6" t="s">
        <v>10312</v>
      </c>
      <c r="E559" s="3" t="s">
        <v>373</v>
      </c>
      <c r="F559" s="7">
        <v>45460</v>
      </c>
      <c r="G559" s="3" t="s">
        <v>257</v>
      </c>
      <c r="H559" s="3" t="s">
        <v>166</v>
      </c>
      <c r="I559" s="4">
        <v>92.24</v>
      </c>
      <c r="J559" s="4">
        <v>234.84</v>
      </c>
      <c r="K559" s="71">
        <f t="shared" si="54"/>
        <v>4.291607868754219E-3</v>
      </c>
      <c r="L559" s="3" t="s">
        <v>374</v>
      </c>
      <c r="M559" s="3" t="s">
        <v>7145</v>
      </c>
      <c r="N559" s="3" t="s">
        <v>1224</v>
      </c>
      <c r="O559" s="3" t="s">
        <v>2695</v>
      </c>
      <c r="P559" s="6" t="s">
        <v>10355</v>
      </c>
      <c r="Q559" s="3" t="s">
        <v>170</v>
      </c>
      <c r="R559" s="3" t="s">
        <v>10677</v>
      </c>
      <c r="S559" s="3" t="s">
        <v>5355</v>
      </c>
      <c r="T559" s="3" t="s">
        <v>135</v>
      </c>
      <c r="U559" s="3" t="s">
        <v>135</v>
      </c>
      <c r="V559" s="3" t="s">
        <v>136</v>
      </c>
      <c r="W559" s="3" t="s">
        <v>137</v>
      </c>
      <c r="X559" s="3" t="s">
        <v>4976</v>
      </c>
      <c r="Y559" s="3" t="s">
        <v>10678</v>
      </c>
      <c r="Z559" s="3" t="s">
        <v>10679</v>
      </c>
      <c r="AA559" s="3" t="s">
        <v>139</v>
      </c>
      <c r="AB559" s="3" t="s">
        <v>140</v>
      </c>
      <c r="AC559" s="3" t="s">
        <v>5272</v>
      </c>
      <c r="AD559" s="3" t="s">
        <v>143</v>
      </c>
      <c r="AE559" s="3" t="s">
        <v>10680</v>
      </c>
      <c r="AF559" s="3" t="s">
        <v>10405</v>
      </c>
      <c r="AG559" s="3" t="s">
        <v>5675</v>
      </c>
      <c r="AH559" s="3" t="s">
        <v>265</v>
      </c>
      <c r="AI559" s="3" t="s">
        <v>143</v>
      </c>
      <c r="AJ559" s="3" t="s">
        <v>10680</v>
      </c>
      <c r="AK559" s="3" t="s">
        <v>142</v>
      </c>
      <c r="AL559" s="3" t="s">
        <v>143</v>
      </c>
      <c r="AM559" s="3" t="s">
        <v>10681</v>
      </c>
      <c r="AN559" s="3" t="s">
        <v>174</v>
      </c>
      <c r="AO559" s="3" t="s">
        <v>2699</v>
      </c>
      <c r="AP559" s="3" t="s">
        <v>2700</v>
      </c>
      <c r="AQ559" s="3" t="s">
        <v>2701</v>
      </c>
      <c r="AR559" s="3" t="s">
        <v>353</v>
      </c>
      <c r="AS559" s="3" t="s">
        <v>231</v>
      </c>
      <c r="AT559" s="3" t="s">
        <v>2702</v>
      </c>
      <c r="AU559" s="3" t="s">
        <v>2703</v>
      </c>
      <c r="AV559" s="3" t="s">
        <v>990</v>
      </c>
      <c r="AW559" s="3" t="s">
        <v>273</v>
      </c>
      <c r="AX559" s="3" t="s">
        <v>1232</v>
      </c>
      <c r="AY559" s="3" t="s">
        <v>148</v>
      </c>
      <c r="AZ559" s="3" t="s">
        <v>139</v>
      </c>
      <c r="BA559" s="3" t="s">
        <v>154</v>
      </c>
      <c r="BB559" s="3" t="s">
        <v>992</v>
      </c>
      <c r="BC559" s="3" t="s">
        <v>156</v>
      </c>
      <c r="BD559" s="3" t="s">
        <v>157</v>
      </c>
      <c r="BE559" s="3" t="s">
        <v>303</v>
      </c>
      <c r="BF559" s="3" t="s">
        <v>10682</v>
      </c>
      <c r="BG559" s="3" t="s">
        <v>5272</v>
      </c>
      <c r="BH559" s="3" t="s">
        <v>2863</v>
      </c>
      <c r="BI559" s="3" t="s">
        <v>10683</v>
      </c>
      <c r="BJ559" s="3" t="s">
        <v>143</v>
      </c>
      <c r="BK559" s="3" t="s">
        <v>136</v>
      </c>
      <c r="BL559" s="3" t="s">
        <v>143</v>
      </c>
      <c r="BM559" s="3" t="s">
        <v>200</v>
      </c>
      <c r="BN559" s="3" t="s">
        <v>200</v>
      </c>
      <c r="BO559" s="3" t="s">
        <v>373</v>
      </c>
      <c r="BP559" s="3" t="s">
        <v>143</v>
      </c>
      <c r="BQ559" s="3" t="s">
        <v>10684</v>
      </c>
      <c r="BR559" s="3" t="s">
        <v>5352</v>
      </c>
      <c r="BS559" s="3" t="s">
        <v>162</v>
      </c>
      <c r="BT559" s="3" t="s">
        <v>10680</v>
      </c>
      <c r="BU559" s="3" t="s">
        <v>10680</v>
      </c>
      <c r="BV559" s="3" t="s">
        <v>135</v>
      </c>
      <c r="BW559" s="3" t="s">
        <v>135</v>
      </c>
      <c r="BX559" s="3" t="s">
        <v>135</v>
      </c>
      <c r="BY559" s="3" t="s">
        <v>148</v>
      </c>
      <c r="BZ559" s="3" t="s">
        <v>1327</v>
      </c>
      <c r="CA559" s="3" t="s">
        <v>174</v>
      </c>
      <c r="CB559" s="3" t="s">
        <v>143</v>
      </c>
      <c r="CC559" s="3" t="s">
        <v>143</v>
      </c>
      <c r="CD559" s="3" t="s">
        <v>143</v>
      </c>
      <c r="CE559" s="3" t="s">
        <v>143</v>
      </c>
      <c r="CF559" s="3" t="s">
        <v>2261</v>
      </c>
      <c r="CG559" s="3" t="s">
        <v>2261</v>
      </c>
      <c r="CH559" s="3" t="s">
        <v>143</v>
      </c>
      <c r="CI559" s="3" t="s">
        <v>143</v>
      </c>
      <c r="CJ559" s="3" t="s">
        <v>5272</v>
      </c>
      <c r="CK559" s="3" t="s">
        <v>143</v>
      </c>
      <c r="CL559" s="3" t="s">
        <v>143</v>
      </c>
      <c r="CM559" s="3" t="s">
        <v>143</v>
      </c>
      <c r="CN559" s="3" t="s">
        <v>143</v>
      </c>
      <c r="CO559" s="3" t="s">
        <v>6206</v>
      </c>
      <c r="CP559" s="3" t="s">
        <v>143</v>
      </c>
      <c r="CQ559" s="3" t="s">
        <v>143</v>
      </c>
      <c r="CR559" s="3" t="s">
        <v>143</v>
      </c>
      <c r="CS559" s="3" t="s">
        <v>1</v>
      </c>
      <c r="CT559" s="3" t="s">
        <v>143</v>
      </c>
      <c r="CU559" s="3" t="s">
        <v>1</v>
      </c>
      <c r="CV559" s="3" t="s">
        <v>1985</v>
      </c>
      <c r="CW559" s="3" t="s">
        <v>1985</v>
      </c>
      <c r="CX559" s="3" t="s">
        <v>374</v>
      </c>
      <c r="CY559" s="3" t="s">
        <v>166</v>
      </c>
      <c r="CZ559" s="3" t="s">
        <v>136</v>
      </c>
      <c r="DA559" s="3" t="s">
        <v>1986</v>
      </c>
      <c r="DB559" s="3" t="s">
        <v>143</v>
      </c>
      <c r="DC559" s="3" t="s">
        <v>143</v>
      </c>
      <c r="DD559" s="3" t="s">
        <v>373</v>
      </c>
      <c r="DE559" s="3" t="s">
        <v>5776</v>
      </c>
      <c r="DF559" s="3" t="s">
        <v>6703</v>
      </c>
      <c r="DG559" s="3" t="s">
        <v>143</v>
      </c>
      <c r="DH559" s="3" t="s">
        <v>7211</v>
      </c>
      <c r="DI559" s="3" t="s">
        <v>143</v>
      </c>
    </row>
    <row r="560" spans="1:113" s="3" customFormat="1" hidden="1" x14ac:dyDescent="0.2">
      <c r="A560" s="73">
        <v>45444</v>
      </c>
      <c r="B560" s="3" t="s">
        <v>15606</v>
      </c>
      <c r="C560" s="5">
        <v>141625</v>
      </c>
      <c r="D560" s="6" t="s">
        <v>10433</v>
      </c>
      <c r="E560" s="3" t="s">
        <v>164</v>
      </c>
      <c r="F560" s="7">
        <v>45460</v>
      </c>
      <c r="G560" s="3" t="s">
        <v>165</v>
      </c>
      <c r="H560" s="3" t="s">
        <v>166</v>
      </c>
      <c r="I560" s="4">
        <v>1117</v>
      </c>
      <c r="J560" s="4">
        <v>1117</v>
      </c>
      <c r="K560" s="71">
        <f t="shared" si="54"/>
        <v>5.1970142990009356E-2</v>
      </c>
      <c r="L560" s="3" t="s">
        <v>316</v>
      </c>
      <c r="M560" s="3" t="s">
        <v>317</v>
      </c>
      <c r="N560" s="3" t="s">
        <v>1056</v>
      </c>
      <c r="O560" s="3" t="s">
        <v>511</v>
      </c>
      <c r="P560" s="6" t="s">
        <v>5592</v>
      </c>
      <c r="Q560" s="3" t="s">
        <v>2863</v>
      </c>
      <c r="R560" s="3" t="s">
        <v>10685</v>
      </c>
      <c r="S560" s="3" t="s">
        <v>10686</v>
      </c>
      <c r="T560" s="3" t="s">
        <v>135</v>
      </c>
      <c r="U560" s="3" t="s">
        <v>135</v>
      </c>
      <c r="V560" s="3" t="s">
        <v>136</v>
      </c>
      <c r="W560" s="3" t="s">
        <v>137</v>
      </c>
      <c r="X560" s="3" t="s">
        <v>2483</v>
      </c>
      <c r="Y560" s="3" t="s">
        <v>10687</v>
      </c>
      <c r="Z560" s="3" t="s">
        <v>10688</v>
      </c>
      <c r="AA560" s="3" t="s">
        <v>139</v>
      </c>
      <c r="AB560" s="3" t="s">
        <v>323</v>
      </c>
      <c r="AC560" s="3" t="s">
        <v>5272</v>
      </c>
      <c r="AD560" s="3" t="s">
        <v>143</v>
      </c>
      <c r="AE560" s="3" t="s">
        <v>10689</v>
      </c>
      <c r="AF560" s="3" t="s">
        <v>143</v>
      </c>
      <c r="AG560" s="3" t="s">
        <v>235</v>
      </c>
      <c r="AH560" s="3" t="s">
        <v>141</v>
      </c>
      <c r="AI560" s="3" t="s">
        <v>143</v>
      </c>
      <c r="AJ560" s="3" t="s">
        <v>10689</v>
      </c>
      <c r="AK560" s="3" t="s">
        <v>207</v>
      </c>
      <c r="AL560" s="3" t="s">
        <v>143</v>
      </c>
      <c r="AM560" s="3" t="s">
        <v>10689</v>
      </c>
      <c r="AN560" s="3" t="s">
        <v>174</v>
      </c>
      <c r="AO560" s="3" t="s">
        <v>227</v>
      </c>
      <c r="AP560" s="3" t="s">
        <v>228</v>
      </c>
      <c r="AQ560" s="3" t="s">
        <v>515</v>
      </c>
      <c r="AR560" s="3" t="s">
        <v>230</v>
      </c>
      <c r="AS560" s="3" t="s">
        <v>231</v>
      </c>
      <c r="AT560" s="3" t="s">
        <v>232</v>
      </c>
      <c r="AU560" s="3" t="s">
        <v>233</v>
      </c>
      <c r="AV560" s="3" t="s">
        <v>145</v>
      </c>
      <c r="AW560" s="3" t="s">
        <v>146</v>
      </c>
      <c r="AX560" s="3" t="s">
        <v>1060</v>
      </c>
      <c r="AY560" s="3" t="s">
        <v>148</v>
      </c>
      <c r="AZ560" s="3" t="s">
        <v>139</v>
      </c>
      <c r="BA560" s="3" t="s">
        <v>149</v>
      </c>
      <c r="BB560" s="3" t="s">
        <v>150</v>
      </c>
      <c r="BC560" s="3" t="s">
        <v>156</v>
      </c>
      <c r="BD560" s="3" t="s">
        <v>157</v>
      </c>
      <c r="BE560" s="3" t="s">
        <v>8956</v>
      </c>
      <c r="BF560" s="3" t="s">
        <v>10688</v>
      </c>
      <c r="BG560" s="3" t="s">
        <v>5272</v>
      </c>
      <c r="BH560" s="3" t="s">
        <v>2863</v>
      </c>
      <c r="BI560" s="3" t="s">
        <v>143</v>
      </c>
      <c r="BJ560" s="3" t="s">
        <v>143</v>
      </c>
      <c r="BK560" s="3" t="s">
        <v>136</v>
      </c>
      <c r="BL560" s="3" t="s">
        <v>143</v>
      </c>
      <c r="BM560" s="3" t="s">
        <v>160</v>
      </c>
      <c r="BN560" s="3" t="s">
        <v>160</v>
      </c>
      <c r="BO560" s="3" t="s">
        <v>143</v>
      </c>
      <c r="BP560" s="3" t="s">
        <v>143</v>
      </c>
      <c r="BQ560" s="3" t="s">
        <v>10690</v>
      </c>
      <c r="BR560" s="3" t="s">
        <v>143</v>
      </c>
      <c r="BS560" s="3" t="s">
        <v>10691</v>
      </c>
      <c r="BT560" s="3" t="s">
        <v>10689</v>
      </c>
      <c r="BU560" s="3" t="s">
        <v>10689</v>
      </c>
      <c r="BV560" s="3" t="s">
        <v>135</v>
      </c>
      <c r="BW560" s="3" t="s">
        <v>135</v>
      </c>
      <c r="BX560" s="3" t="s">
        <v>135</v>
      </c>
      <c r="BY560" s="3" t="s">
        <v>148</v>
      </c>
      <c r="BZ560" s="3" t="s">
        <v>4203</v>
      </c>
      <c r="CA560" s="3" t="s">
        <v>174</v>
      </c>
      <c r="CB560" s="3" t="s">
        <v>143</v>
      </c>
      <c r="CC560" s="3" t="s">
        <v>143</v>
      </c>
      <c r="CD560" s="3" t="s">
        <v>143</v>
      </c>
      <c r="CE560" s="3" t="s">
        <v>10692</v>
      </c>
      <c r="CF560" s="3" t="s">
        <v>2261</v>
      </c>
      <c r="CG560" s="3" t="s">
        <v>2261</v>
      </c>
      <c r="CH560" s="3" t="s">
        <v>143</v>
      </c>
      <c r="CI560" s="3" t="s">
        <v>143</v>
      </c>
      <c r="CJ560" s="3" t="s">
        <v>5272</v>
      </c>
      <c r="CK560" s="3" t="s">
        <v>143</v>
      </c>
      <c r="CL560" s="3" t="s">
        <v>143</v>
      </c>
      <c r="CM560" s="3" t="s">
        <v>143</v>
      </c>
      <c r="CN560" s="3" t="s">
        <v>143</v>
      </c>
      <c r="CO560" s="3" t="s">
        <v>143</v>
      </c>
      <c r="CP560" s="3" t="s">
        <v>143</v>
      </c>
      <c r="CQ560" s="3" t="s">
        <v>143</v>
      </c>
      <c r="CR560" s="3" t="s">
        <v>143</v>
      </c>
      <c r="CS560" s="3" t="s">
        <v>1</v>
      </c>
      <c r="CT560" s="3" t="s">
        <v>143</v>
      </c>
      <c r="CU560" s="3" t="s">
        <v>1</v>
      </c>
      <c r="CV560" s="3" t="s">
        <v>2092</v>
      </c>
      <c r="CW560" s="3" t="s">
        <v>2092</v>
      </c>
      <c r="CX560" s="3" t="s">
        <v>316</v>
      </c>
      <c r="CY560" s="3" t="s">
        <v>166</v>
      </c>
      <c r="CZ560" s="3" t="s">
        <v>136</v>
      </c>
      <c r="DA560" s="3" t="s">
        <v>1989</v>
      </c>
      <c r="DB560" s="3" t="s">
        <v>143</v>
      </c>
      <c r="DC560" s="3" t="s">
        <v>143</v>
      </c>
      <c r="DD560" s="3" t="s">
        <v>164</v>
      </c>
      <c r="DE560" s="3" t="s">
        <v>5776</v>
      </c>
      <c r="DF560" s="3" t="s">
        <v>6703</v>
      </c>
      <c r="DG560" s="3" t="s">
        <v>143</v>
      </c>
      <c r="DH560" s="3" t="s">
        <v>143</v>
      </c>
      <c r="DI560" s="3" t="s">
        <v>143</v>
      </c>
    </row>
    <row r="561" spans="1:113" s="3" customFormat="1" hidden="1" x14ac:dyDescent="0.2">
      <c r="A561" s="73">
        <v>45444</v>
      </c>
      <c r="B561" s="3" t="s">
        <v>7652</v>
      </c>
      <c r="C561" s="5">
        <v>140201</v>
      </c>
      <c r="D561" s="6" t="s">
        <v>10312</v>
      </c>
      <c r="E561" s="3" t="s">
        <v>373</v>
      </c>
      <c r="F561" s="7">
        <v>45461</v>
      </c>
      <c r="G561" s="3" t="s">
        <v>257</v>
      </c>
      <c r="H561" s="3" t="s">
        <v>166</v>
      </c>
      <c r="I561" s="4">
        <v>84.79</v>
      </c>
      <c r="J561" s="4">
        <v>81.96</v>
      </c>
      <c r="K561" s="71">
        <f t="shared" si="54"/>
        <v>3.9449851603606924E-3</v>
      </c>
      <c r="L561" s="3" t="s">
        <v>374</v>
      </c>
      <c r="M561" s="3" t="s">
        <v>7145</v>
      </c>
      <c r="N561" s="3" t="s">
        <v>1224</v>
      </c>
      <c r="O561" s="3" t="s">
        <v>4717</v>
      </c>
      <c r="P561" s="6" t="s">
        <v>10355</v>
      </c>
      <c r="Q561" s="3" t="s">
        <v>170</v>
      </c>
      <c r="R561" s="3" t="s">
        <v>10693</v>
      </c>
      <c r="S561" s="3" t="s">
        <v>10694</v>
      </c>
      <c r="T561" s="3" t="s">
        <v>135</v>
      </c>
      <c r="U561" s="3" t="s">
        <v>135</v>
      </c>
      <c r="V561" s="3" t="s">
        <v>136</v>
      </c>
      <c r="W561" s="3" t="s">
        <v>137</v>
      </c>
      <c r="X561" s="3" t="s">
        <v>4976</v>
      </c>
      <c r="Y561" s="3" t="s">
        <v>10695</v>
      </c>
      <c r="Z561" s="3" t="s">
        <v>10696</v>
      </c>
      <c r="AA561" s="3" t="s">
        <v>139</v>
      </c>
      <c r="AB561" s="3" t="s">
        <v>140</v>
      </c>
      <c r="AC561" s="3" t="s">
        <v>5272</v>
      </c>
      <c r="AD561" s="3" t="s">
        <v>143</v>
      </c>
      <c r="AE561" s="3" t="s">
        <v>10697</v>
      </c>
      <c r="AF561" s="3" t="s">
        <v>10698</v>
      </c>
      <c r="AG561" s="3" t="s">
        <v>5675</v>
      </c>
      <c r="AH561" s="3" t="s">
        <v>265</v>
      </c>
      <c r="AI561" s="3" t="s">
        <v>143</v>
      </c>
      <c r="AJ561" s="3" t="s">
        <v>10697</v>
      </c>
      <c r="AK561" s="3" t="s">
        <v>142</v>
      </c>
      <c r="AL561" s="3" t="s">
        <v>143</v>
      </c>
      <c r="AM561" s="3" t="s">
        <v>10699</v>
      </c>
      <c r="AN561" s="3" t="s">
        <v>174</v>
      </c>
      <c r="AO561" s="3" t="s">
        <v>4720</v>
      </c>
      <c r="AP561" s="3" t="s">
        <v>4721</v>
      </c>
      <c r="AQ561" s="3" t="s">
        <v>4722</v>
      </c>
      <c r="AR561" s="3" t="s">
        <v>353</v>
      </c>
      <c r="AS561" s="3" t="s">
        <v>231</v>
      </c>
      <c r="AT561" s="3" t="s">
        <v>492</v>
      </c>
      <c r="AU561" s="3" t="s">
        <v>4723</v>
      </c>
      <c r="AV561" s="3" t="s">
        <v>990</v>
      </c>
      <c r="AW561" s="3" t="s">
        <v>273</v>
      </c>
      <c r="AX561" s="3" t="s">
        <v>1232</v>
      </c>
      <c r="AY561" s="3" t="s">
        <v>148</v>
      </c>
      <c r="AZ561" s="3" t="s">
        <v>139</v>
      </c>
      <c r="BA561" s="3" t="s">
        <v>154</v>
      </c>
      <c r="BB561" s="3" t="s">
        <v>992</v>
      </c>
      <c r="BC561" s="3" t="s">
        <v>156</v>
      </c>
      <c r="BD561" s="3" t="s">
        <v>157</v>
      </c>
      <c r="BE561" s="3" t="s">
        <v>303</v>
      </c>
      <c r="BF561" s="3" t="s">
        <v>10700</v>
      </c>
      <c r="BG561" s="3" t="s">
        <v>5272</v>
      </c>
      <c r="BH561" s="3" t="s">
        <v>2863</v>
      </c>
      <c r="BI561" s="3" t="s">
        <v>10701</v>
      </c>
      <c r="BJ561" s="3" t="s">
        <v>143</v>
      </c>
      <c r="BK561" s="3" t="s">
        <v>136</v>
      </c>
      <c r="BL561" s="3" t="s">
        <v>143</v>
      </c>
      <c r="BM561" s="3" t="s">
        <v>200</v>
      </c>
      <c r="BN561" s="3" t="s">
        <v>200</v>
      </c>
      <c r="BO561" s="3" t="s">
        <v>373</v>
      </c>
      <c r="BP561" s="3" t="s">
        <v>143</v>
      </c>
      <c r="BQ561" s="3" t="s">
        <v>10702</v>
      </c>
      <c r="BR561" s="3" t="s">
        <v>5352</v>
      </c>
      <c r="BS561" s="3" t="s">
        <v>162</v>
      </c>
      <c r="BT561" s="3" t="s">
        <v>10697</v>
      </c>
      <c r="BU561" s="3" t="s">
        <v>10697</v>
      </c>
      <c r="BV561" s="3" t="s">
        <v>135</v>
      </c>
      <c r="BW561" s="3" t="s">
        <v>135</v>
      </c>
      <c r="BX561" s="3" t="s">
        <v>135</v>
      </c>
      <c r="BY561" s="3" t="s">
        <v>148</v>
      </c>
      <c r="BZ561" s="3" t="s">
        <v>1327</v>
      </c>
      <c r="CA561" s="3" t="s">
        <v>174</v>
      </c>
      <c r="CB561" s="3" t="s">
        <v>143</v>
      </c>
      <c r="CC561" s="3" t="s">
        <v>143</v>
      </c>
      <c r="CD561" s="3" t="s">
        <v>143</v>
      </c>
      <c r="CE561" s="3" t="s">
        <v>143</v>
      </c>
      <c r="CF561" s="3" t="s">
        <v>2261</v>
      </c>
      <c r="CG561" s="3" t="s">
        <v>2261</v>
      </c>
      <c r="CH561" s="3" t="s">
        <v>143</v>
      </c>
      <c r="CI561" s="3" t="s">
        <v>143</v>
      </c>
      <c r="CJ561" s="3" t="s">
        <v>5272</v>
      </c>
      <c r="CK561" s="3" t="s">
        <v>143</v>
      </c>
      <c r="CL561" s="3" t="s">
        <v>143</v>
      </c>
      <c r="CM561" s="3" t="s">
        <v>143</v>
      </c>
      <c r="CN561" s="3" t="s">
        <v>143</v>
      </c>
      <c r="CO561" s="3" t="s">
        <v>6694</v>
      </c>
      <c r="CP561" s="3" t="s">
        <v>143</v>
      </c>
      <c r="CQ561" s="3" t="s">
        <v>143</v>
      </c>
      <c r="CR561" s="3" t="s">
        <v>143</v>
      </c>
      <c r="CS561" s="3" t="s">
        <v>1</v>
      </c>
      <c r="CT561" s="3" t="s">
        <v>143</v>
      </c>
      <c r="CU561" s="3" t="s">
        <v>1</v>
      </c>
      <c r="CV561" s="3" t="s">
        <v>1985</v>
      </c>
      <c r="CW561" s="3" t="s">
        <v>1985</v>
      </c>
      <c r="CX561" s="3" t="s">
        <v>374</v>
      </c>
      <c r="CY561" s="3" t="s">
        <v>166</v>
      </c>
      <c r="CZ561" s="3" t="s">
        <v>136</v>
      </c>
      <c r="DA561" s="3" t="s">
        <v>1986</v>
      </c>
      <c r="DB561" s="3" t="s">
        <v>143</v>
      </c>
      <c r="DC561" s="3" t="s">
        <v>143</v>
      </c>
      <c r="DD561" s="3" t="s">
        <v>373</v>
      </c>
      <c r="DE561" s="3" t="s">
        <v>5776</v>
      </c>
      <c r="DF561" s="3" t="s">
        <v>5867</v>
      </c>
      <c r="DG561" s="3" t="s">
        <v>143</v>
      </c>
      <c r="DH561" s="3" t="s">
        <v>7692</v>
      </c>
      <c r="DI561" s="3" t="s">
        <v>143</v>
      </c>
    </row>
    <row r="562" spans="1:113" s="3" customFormat="1" hidden="1" x14ac:dyDescent="0.2">
      <c r="A562" s="73">
        <v>45444</v>
      </c>
      <c r="B562" s="3" t="s">
        <v>16</v>
      </c>
      <c r="C562" s="5">
        <v>141716</v>
      </c>
      <c r="D562" s="6" t="s">
        <v>10703</v>
      </c>
      <c r="E562" s="3" t="s">
        <v>685</v>
      </c>
      <c r="F562" s="7">
        <v>45461</v>
      </c>
      <c r="G562" s="3" t="s">
        <v>165</v>
      </c>
      <c r="H562" s="3" t="s">
        <v>127</v>
      </c>
      <c r="I562" s="8">
        <f>J562</f>
        <v>180.47</v>
      </c>
      <c r="J562" s="4">
        <v>180.47</v>
      </c>
      <c r="K562" s="71">
        <f t="shared" si="54"/>
        <v>8.396644319970446E-3</v>
      </c>
      <c r="L562" s="3" t="s">
        <v>394</v>
      </c>
      <c r="M562" s="3" t="s">
        <v>129</v>
      </c>
      <c r="N562" s="3" t="s">
        <v>10704</v>
      </c>
      <c r="O562" s="3" t="s">
        <v>1056</v>
      </c>
      <c r="P562" s="6" t="s">
        <v>10705</v>
      </c>
      <c r="Q562" s="3" t="s">
        <v>132</v>
      </c>
      <c r="R562" s="3" t="s">
        <v>10706</v>
      </c>
      <c r="S562" s="3" t="s">
        <v>10707</v>
      </c>
      <c r="T562" s="3" t="s">
        <v>3362</v>
      </c>
      <c r="U562" s="3" t="s">
        <v>135</v>
      </c>
      <c r="V562" s="3" t="s">
        <v>136</v>
      </c>
      <c r="W562" s="3" t="s">
        <v>137</v>
      </c>
      <c r="X562" s="3" t="s">
        <v>9544</v>
      </c>
      <c r="Y562" s="3" t="s">
        <v>10708</v>
      </c>
      <c r="Z562" s="3" t="s">
        <v>10709</v>
      </c>
      <c r="AA562" s="3" t="s">
        <v>139</v>
      </c>
      <c r="AB562" s="3" t="s">
        <v>140</v>
      </c>
      <c r="AC562" s="3" t="s">
        <v>5272</v>
      </c>
      <c r="AD562" s="3" t="s">
        <v>143</v>
      </c>
      <c r="AE562" s="3" t="s">
        <v>5272</v>
      </c>
      <c r="AF562" s="3" t="s">
        <v>143</v>
      </c>
      <c r="AG562" s="3" t="s">
        <v>235</v>
      </c>
      <c r="AH562" s="3" t="s">
        <v>141</v>
      </c>
      <c r="AI562" s="3" t="s">
        <v>143</v>
      </c>
      <c r="AJ562" s="3" t="s">
        <v>143</v>
      </c>
      <c r="AK562" s="3" t="s">
        <v>142</v>
      </c>
      <c r="AL562" s="3" t="s">
        <v>143</v>
      </c>
      <c r="AM562" s="3" t="s">
        <v>10710</v>
      </c>
      <c r="AN562" s="3" t="s">
        <v>143</v>
      </c>
      <c r="AO562" s="3" t="s">
        <v>145</v>
      </c>
      <c r="AP562" s="3" t="s">
        <v>146</v>
      </c>
      <c r="AQ562" s="3" t="s">
        <v>1060</v>
      </c>
      <c r="AR562" s="3" t="s">
        <v>148</v>
      </c>
      <c r="AS562" s="3" t="s">
        <v>139</v>
      </c>
      <c r="AT562" s="3" t="s">
        <v>149</v>
      </c>
      <c r="AU562" s="3" t="s">
        <v>150</v>
      </c>
      <c r="AV562" s="3" t="s">
        <v>10711</v>
      </c>
      <c r="AW562" s="3" t="s">
        <v>10711</v>
      </c>
      <c r="AX562" s="3" t="s">
        <v>309</v>
      </c>
      <c r="AY562" s="3" t="s">
        <v>148</v>
      </c>
      <c r="AZ562" s="3" t="s">
        <v>139</v>
      </c>
      <c r="BA562" s="3" t="s">
        <v>10711</v>
      </c>
      <c r="BB562" s="3" t="s">
        <v>10711</v>
      </c>
      <c r="BC562" s="3" t="s">
        <v>156</v>
      </c>
      <c r="BD562" s="3" t="s">
        <v>157</v>
      </c>
      <c r="BE562" s="3" t="s">
        <v>303</v>
      </c>
      <c r="BF562" s="3" t="s">
        <v>10709</v>
      </c>
      <c r="BG562" s="3" t="s">
        <v>5272</v>
      </c>
      <c r="BH562" s="3" t="s">
        <v>143</v>
      </c>
      <c r="BI562" s="3" t="s">
        <v>143</v>
      </c>
      <c r="BJ562" s="3" t="s">
        <v>143</v>
      </c>
      <c r="BK562" s="3" t="s">
        <v>136</v>
      </c>
      <c r="BL562" s="3" t="s">
        <v>143</v>
      </c>
      <c r="BM562" s="3" t="s">
        <v>1674</v>
      </c>
      <c r="BN562" s="3" t="s">
        <v>143</v>
      </c>
      <c r="BO562" s="3" t="s">
        <v>143</v>
      </c>
      <c r="BP562" s="3" t="s">
        <v>143</v>
      </c>
      <c r="BQ562" s="3" t="s">
        <v>8409</v>
      </c>
      <c r="BR562" s="3" t="s">
        <v>5352</v>
      </c>
      <c r="BS562" s="3" t="s">
        <v>162</v>
      </c>
      <c r="BT562" s="3" t="s">
        <v>10712</v>
      </c>
      <c r="BU562" s="3" t="s">
        <v>10712</v>
      </c>
      <c r="BV562" s="3" t="s">
        <v>135</v>
      </c>
      <c r="BW562" s="3" t="s">
        <v>135</v>
      </c>
      <c r="BX562" s="3" t="s">
        <v>135</v>
      </c>
      <c r="BY562" s="3" t="s">
        <v>148</v>
      </c>
      <c r="BZ562" s="3" t="s">
        <v>10713</v>
      </c>
      <c r="CA562" s="3" t="s">
        <v>144</v>
      </c>
      <c r="CB562" s="3" t="s">
        <v>143</v>
      </c>
      <c r="CC562" s="3" t="s">
        <v>143</v>
      </c>
      <c r="CD562" s="3" t="s">
        <v>143</v>
      </c>
      <c r="CE562" s="3" t="s">
        <v>10705</v>
      </c>
      <c r="CF562" s="3" t="s">
        <v>9549</v>
      </c>
      <c r="CG562" s="3" t="s">
        <v>143</v>
      </c>
      <c r="CH562" s="3" t="s">
        <v>143</v>
      </c>
      <c r="CI562" s="3" t="s">
        <v>143</v>
      </c>
      <c r="CJ562" s="3" t="s">
        <v>5272</v>
      </c>
      <c r="CK562" s="3" t="s">
        <v>143</v>
      </c>
      <c r="CL562" s="3" t="s">
        <v>143</v>
      </c>
      <c r="CM562" s="3" t="s">
        <v>143</v>
      </c>
      <c r="CN562" s="3" t="s">
        <v>143</v>
      </c>
      <c r="CO562" s="3" t="s">
        <v>143</v>
      </c>
      <c r="CP562" s="3" t="s">
        <v>143</v>
      </c>
      <c r="CQ562" s="3" t="s">
        <v>143</v>
      </c>
      <c r="CR562" s="3" t="s">
        <v>143</v>
      </c>
      <c r="CS562" s="3" t="s">
        <v>1</v>
      </c>
      <c r="CT562" s="3" t="s">
        <v>143</v>
      </c>
      <c r="CU562" s="3" t="s">
        <v>1</v>
      </c>
      <c r="CV562" s="3" t="s">
        <v>1985</v>
      </c>
      <c r="CW562" s="3" t="s">
        <v>143</v>
      </c>
      <c r="CX562" s="3" t="s">
        <v>394</v>
      </c>
      <c r="CY562" s="3" t="s">
        <v>127</v>
      </c>
      <c r="CZ562" s="3" t="s">
        <v>136</v>
      </c>
      <c r="DA562" s="3" t="s">
        <v>1986</v>
      </c>
      <c r="DB562" s="3" t="s">
        <v>143</v>
      </c>
      <c r="DC562" s="3" t="s">
        <v>143</v>
      </c>
      <c r="DD562" s="3" t="s">
        <v>685</v>
      </c>
      <c r="DE562" s="3" t="s">
        <v>5776</v>
      </c>
      <c r="DF562" s="3" t="s">
        <v>5867</v>
      </c>
      <c r="DG562" s="3" t="s">
        <v>143</v>
      </c>
      <c r="DH562" s="3" t="s">
        <v>143</v>
      </c>
      <c r="DI562" s="3" t="s">
        <v>143</v>
      </c>
    </row>
    <row r="563" spans="1:113" s="3" customFormat="1" hidden="1" x14ac:dyDescent="0.2">
      <c r="A563" s="73">
        <v>45444</v>
      </c>
      <c r="B563" s="3" t="s">
        <v>15606</v>
      </c>
      <c r="C563" s="5">
        <v>141738</v>
      </c>
      <c r="D563" s="6" t="s">
        <v>10433</v>
      </c>
      <c r="E563" s="3" t="s">
        <v>164</v>
      </c>
      <c r="F563" s="7">
        <v>45461</v>
      </c>
      <c r="G563" s="3" t="s">
        <v>165</v>
      </c>
      <c r="H563" s="3" t="s">
        <v>166</v>
      </c>
      <c r="I563" s="4">
        <v>203</v>
      </c>
      <c r="J563" s="4">
        <v>203</v>
      </c>
      <c r="K563" s="71">
        <f t="shared" si="54"/>
        <v>9.4448872219981186E-3</v>
      </c>
      <c r="L563" s="3" t="s">
        <v>316</v>
      </c>
      <c r="M563" s="3" t="s">
        <v>317</v>
      </c>
      <c r="N563" s="3" t="s">
        <v>1070</v>
      </c>
      <c r="O563" s="3" t="s">
        <v>10714</v>
      </c>
      <c r="P563" s="6" t="s">
        <v>7983</v>
      </c>
      <c r="Q563" s="3" t="s">
        <v>170</v>
      </c>
      <c r="R563" s="3" t="s">
        <v>10715</v>
      </c>
      <c r="S563" s="3" t="s">
        <v>10716</v>
      </c>
      <c r="T563" s="3" t="s">
        <v>135</v>
      </c>
      <c r="U563" s="3" t="s">
        <v>135</v>
      </c>
      <c r="V563" s="3" t="s">
        <v>136</v>
      </c>
      <c r="W563" s="3" t="s">
        <v>137</v>
      </c>
      <c r="X563" s="3" t="s">
        <v>322</v>
      </c>
      <c r="Y563" s="3" t="s">
        <v>10717</v>
      </c>
      <c r="Z563" s="3" t="s">
        <v>10718</v>
      </c>
      <c r="AA563" s="3" t="s">
        <v>139</v>
      </c>
      <c r="AB563" s="3" t="s">
        <v>323</v>
      </c>
      <c r="AC563" s="3" t="s">
        <v>5272</v>
      </c>
      <c r="AD563" s="3" t="s">
        <v>143</v>
      </c>
      <c r="AE563" s="3" t="s">
        <v>10719</v>
      </c>
      <c r="AF563" s="3" t="s">
        <v>143</v>
      </c>
      <c r="AG563" s="3" t="s">
        <v>235</v>
      </c>
      <c r="AH563" s="3" t="s">
        <v>141</v>
      </c>
      <c r="AI563" s="3" t="s">
        <v>143</v>
      </c>
      <c r="AJ563" s="3" t="s">
        <v>10719</v>
      </c>
      <c r="AK563" s="3" t="s">
        <v>207</v>
      </c>
      <c r="AL563" s="3" t="s">
        <v>143</v>
      </c>
      <c r="AM563" s="3" t="s">
        <v>10719</v>
      </c>
      <c r="AN563" s="3" t="s">
        <v>174</v>
      </c>
      <c r="AO563" s="3" t="s">
        <v>10720</v>
      </c>
      <c r="AP563" s="3" t="s">
        <v>10721</v>
      </c>
      <c r="AQ563" s="3" t="s">
        <v>10722</v>
      </c>
      <c r="AR563" s="3" t="s">
        <v>10723</v>
      </c>
      <c r="AS563" s="3" t="s">
        <v>431</v>
      </c>
      <c r="AT563" s="3" t="s">
        <v>10723</v>
      </c>
      <c r="AU563" s="3" t="s">
        <v>5272</v>
      </c>
      <c r="AV563" s="3" t="s">
        <v>1079</v>
      </c>
      <c r="AW563" s="3" t="s">
        <v>1080</v>
      </c>
      <c r="AX563" s="3" t="s">
        <v>1081</v>
      </c>
      <c r="AY563" s="3" t="s">
        <v>148</v>
      </c>
      <c r="AZ563" s="3" t="s">
        <v>139</v>
      </c>
      <c r="BA563" s="3" t="s">
        <v>148</v>
      </c>
      <c r="BB563" s="3" t="s">
        <v>150</v>
      </c>
      <c r="BC563" s="3" t="s">
        <v>156</v>
      </c>
      <c r="BD563" s="3" t="s">
        <v>157</v>
      </c>
      <c r="BE563" s="3" t="s">
        <v>303</v>
      </c>
      <c r="BF563" s="3" t="s">
        <v>10718</v>
      </c>
      <c r="BG563" s="3" t="s">
        <v>5272</v>
      </c>
      <c r="BH563" s="3" t="s">
        <v>170</v>
      </c>
      <c r="BI563" s="3" t="s">
        <v>143</v>
      </c>
      <c r="BJ563" s="3" t="s">
        <v>143</v>
      </c>
      <c r="BK563" s="3" t="s">
        <v>136</v>
      </c>
      <c r="BL563" s="3" t="s">
        <v>143</v>
      </c>
      <c r="BM563" s="3" t="s">
        <v>160</v>
      </c>
      <c r="BN563" s="3" t="s">
        <v>160</v>
      </c>
      <c r="BO563" s="3" t="s">
        <v>143</v>
      </c>
      <c r="BP563" s="3" t="s">
        <v>143</v>
      </c>
      <c r="BQ563" s="3" t="s">
        <v>10724</v>
      </c>
      <c r="BR563" s="3" t="s">
        <v>5352</v>
      </c>
      <c r="BS563" s="3" t="s">
        <v>162</v>
      </c>
      <c r="BT563" s="3" t="s">
        <v>10719</v>
      </c>
      <c r="BU563" s="3" t="s">
        <v>10719</v>
      </c>
      <c r="BV563" s="3" t="s">
        <v>135</v>
      </c>
      <c r="BW563" s="3" t="s">
        <v>135</v>
      </c>
      <c r="BX563" s="3" t="s">
        <v>135</v>
      </c>
      <c r="BY563" s="3" t="s">
        <v>148</v>
      </c>
      <c r="BZ563" s="3" t="s">
        <v>1653</v>
      </c>
      <c r="CA563" s="3" t="s">
        <v>174</v>
      </c>
      <c r="CB563" s="3" t="s">
        <v>143</v>
      </c>
      <c r="CC563" s="3" t="s">
        <v>143</v>
      </c>
      <c r="CD563" s="3" t="s">
        <v>143</v>
      </c>
      <c r="CE563" s="3" t="s">
        <v>10725</v>
      </c>
      <c r="CF563" s="3" t="s">
        <v>2261</v>
      </c>
      <c r="CG563" s="3" t="s">
        <v>2261</v>
      </c>
      <c r="CH563" s="3" t="s">
        <v>143</v>
      </c>
      <c r="CI563" s="3" t="s">
        <v>143</v>
      </c>
      <c r="CJ563" s="3" t="s">
        <v>5272</v>
      </c>
      <c r="CK563" s="3" t="s">
        <v>143</v>
      </c>
      <c r="CL563" s="3" t="s">
        <v>143</v>
      </c>
      <c r="CM563" s="3" t="s">
        <v>143</v>
      </c>
      <c r="CN563" s="3" t="s">
        <v>143</v>
      </c>
      <c r="CO563" s="3" t="s">
        <v>10726</v>
      </c>
      <c r="CP563" s="3" t="s">
        <v>143</v>
      </c>
      <c r="CQ563" s="3" t="s">
        <v>143</v>
      </c>
      <c r="CR563" s="3" t="s">
        <v>143</v>
      </c>
      <c r="CS563" s="3" t="s">
        <v>1</v>
      </c>
      <c r="CT563" s="3" t="s">
        <v>143</v>
      </c>
      <c r="CU563" s="3" t="s">
        <v>1</v>
      </c>
      <c r="CV563" s="3" t="s">
        <v>1985</v>
      </c>
      <c r="CW563" s="3" t="s">
        <v>1985</v>
      </c>
      <c r="CX563" s="3" t="s">
        <v>316</v>
      </c>
      <c r="CY563" s="3" t="s">
        <v>166</v>
      </c>
      <c r="CZ563" s="3" t="s">
        <v>136</v>
      </c>
      <c r="DA563" s="3" t="s">
        <v>1986</v>
      </c>
      <c r="DB563" s="3" t="s">
        <v>143</v>
      </c>
      <c r="DC563" s="3" t="s">
        <v>143</v>
      </c>
      <c r="DD563" s="3" t="s">
        <v>164</v>
      </c>
      <c r="DE563" s="3" t="s">
        <v>5776</v>
      </c>
      <c r="DF563" s="3" t="s">
        <v>5867</v>
      </c>
      <c r="DG563" s="3" t="s">
        <v>143</v>
      </c>
      <c r="DH563" s="3" t="s">
        <v>10727</v>
      </c>
      <c r="DI563" s="3" t="s">
        <v>143</v>
      </c>
    </row>
    <row r="564" spans="1:113" s="3" customFormat="1" hidden="1" x14ac:dyDescent="0.2">
      <c r="A564" s="73">
        <v>45444</v>
      </c>
      <c r="B564" s="3" t="s">
        <v>15606</v>
      </c>
      <c r="C564" s="5">
        <v>141742</v>
      </c>
      <c r="D564" s="6" t="s">
        <v>10433</v>
      </c>
      <c r="E564" s="3" t="s">
        <v>279</v>
      </c>
      <c r="F564" s="7">
        <v>45461</v>
      </c>
      <c r="G564" s="3" t="s">
        <v>165</v>
      </c>
      <c r="H564" s="3" t="s">
        <v>166</v>
      </c>
      <c r="I564" s="8">
        <f t="shared" ref="I564:I565" si="61">J564</f>
        <v>461</v>
      </c>
      <c r="J564" s="4">
        <v>461</v>
      </c>
      <c r="K564" s="71">
        <f t="shared" si="54"/>
        <v>2.1448734036163215E-2</v>
      </c>
      <c r="L564" s="3" t="s">
        <v>316</v>
      </c>
      <c r="M564" s="3" t="s">
        <v>317</v>
      </c>
      <c r="N564" s="3" t="s">
        <v>1070</v>
      </c>
      <c r="O564" s="3" t="s">
        <v>10714</v>
      </c>
      <c r="P564" s="6" t="s">
        <v>10728</v>
      </c>
      <c r="Q564" s="3" t="s">
        <v>170</v>
      </c>
      <c r="R564" s="3" t="s">
        <v>10729</v>
      </c>
      <c r="S564" s="3" t="s">
        <v>10730</v>
      </c>
      <c r="T564" s="3" t="s">
        <v>135</v>
      </c>
      <c r="U564" s="3" t="s">
        <v>135</v>
      </c>
      <c r="V564" s="3" t="s">
        <v>136</v>
      </c>
      <c r="W564" s="3" t="s">
        <v>137</v>
      </c>
      <c r="X564" s="3" t="s">
        <v>322</v>
      </c>
      <c r="Y564" s="3" t="s">
        <v>10731</v>
      </c>
      <c r="Z564" s="3" t="s">
        <v>10732</v>
      </c>
      <c r="AA564" s="3" t="s">
        <v>139</v>
      </c>
      <c r="AB564" s="3" t="s">
        <v>323</v>
      </c>
      <c r="AC564" s="3" t="s">
        <v>5272</v>
      </c>
      <c r="AD564" s="3" t="s">
        <v>143</v>
      </c>
      <c r="AE564" s="3" t="s">
        <v>5272</v>
      </c>
      <c r="AF564" s="3" t="s">
        <v>143</v>
      </c>
      <c r="AG564" s="3" t="s">
        <v>235</v>
      </c>
      <c r="AH564" s="3" t="s">
        <v>141</v>
      </c>
      <c r="AI564" s="3" t="s">
        <v>143</v>
      </c>
      <c r="AJ564" s="3" t="s">
        <v>143</v>
      </c>
      <c r="AK564" s="3" t="s">
        <v>207</v>
      </c>
      <c r="AL564" s="3" t="s">
        <v>143</v>
      </c>
      <c r="AM564" s="3" t="s">
        <v>10550</v>
      </c>
      <c r="AN564" s="3" t="s">
        <v>143</v>
      </c>
      <c r="AO564" s="3" t="s">
        <v>10720</v>
      </c>
      <c r="AP564" s="3" t="s">
        <v>10721</v>
      </c>
      <c r="AQ564" s="3" t="s">
        <v>10722</v>
      </c>
      <c r="AR564" s="3" t="s">
        <v>10723</v>
      </c>
      <c r="AS564" s="3" t="s">
        <v>431</v>
      </c>
      <c r="AT564" s="3" t="s">
        <v>10723</v>
      </c>
      <c r="AU564" s="3" t="s">
        <v>5272</v>
      </c>
      <c r="AV564" s="3" t="s">
        <v>1079</v>
      </c>
      <c r="AW564" s="3" t="s">
        <v>1080</v>
      </c>
      <c r="AX564" s="3" t="s">
        <v>1081</v>
      </c>
      <c r="AY564" s="3" t="s">
        <v>148</v>
      </c>
      <c r="AZ564" s="3" t="s">
        <v>139</v>
      </c>
      <c r="BA564" s="3" t="s">
        <v>148</v>
      </c>
      <c r="BB564" s="3" t="s">
        <v>150</v>
      </c>
      <c r="BC564" s="3" t="s">
        <v>156</v>
      </c>
      <c r="BD564" s="3" t="s">
        <v>157</v>
      </c>
      <c r="BE564" s="3" t="s">
        <v>303</v>
      </c>
      <c r="BF564" s="3" t="s">
        <v>10732</v>
      </c>
      <c r="BG564" s="3" t="s">
        <v>5272</v>
      </c>
      <c r="BH564" s="3" t="s">
        <v>2863</v>
      </c>
      <c r="BI564" s="3" t="s">
        <v>143</v>
      </c>
      <c r="BJ564" s="3" t="s">
        <v>143</v>
      </c>
      <c r="BK564" s="3" t="s">
        <v>136</v>
      </c>
      <c r="BL564" s="3" t="s">
        <v>143</v>
      </c>
      <c r="BM564" s="3" t="s">
        <v>160</v>
      </c>
      <c r="BN564" s="3" t="s">
        <v>160</v>
      </c>
      <c r="BO564" s="3" t="s">
        <v>143</v>
      </c>
      <c r="BP564" s="3" t="s">
        <v>143</v>
      </c>
      <c r="BQ564" s="3" t="s">
        <v>3842</v>
      </c>
      <c r="BR564" s="3" t="s">
        <v>5352</v>
      </c>
      <c r="BS564" s="3" t="s">
        <v>162</v>
      </c>
      <c r="BT564" s="3" t="s">
        <v>10550</v>
      </c>
      <c r="BU564" s="3" t="s">
        <v>10550</v>
      </c>
      <c r="BV564" s="3" t="s">
        <v>135</v>
      </c>
      <c r="BW564" s="3" t="s">
        <v>135</v>
      </c>
      <c r="BX564" s="3" t="s">
        <v>135</v>
      </c>
      <c r="BY564" s="3" t="s">
        <v>148</v>
      </c>
      <c r="BZ564" s="3" t="s">
        <v>645</v>
      </c>
      <c r="CA564" s="3" t="s">
        <v>174</v>
      </c>
      <c r="CB564" s="3" t="s">
        <v>143</v>
      </c>
      <c r="CC564" s="3" t="s">
        <v>143</v>
      </c>
      <c r="CD564" s="3" t="s">
        <v>143</v>
      </c>
      <c r="CE564" s="3" t="s">
        <v>10733</v>
      </c>
      <c r="CF564" s="3" t="s">
        <v>2261</v>
      </c>
      <c r="CG564" s="3" t="s">
        <v>143</v>
      </c>
      <c r="CH564" s="3" t="s">
        <v>143</v>
      </c>
      <c r="CI564" s="3" t="s">
        <v>143</v>
      </c>
      <c r="CJ564" s="3" t="s">
        <v>5272</v>
      </c>
      <c r="CK564" s="3" t="s">
        <v>143</v>
      </c>
      <c r="CL564" s="3" t="s">
        <v>143</v>
      </c>
      <c r="CM564" s="3" t="s">
        <v>143</v>
      </c>
      <c r="CN564" s="3" t="s">
        <v>143</v>
      </c>
      <c r="CO564" s="3" t="s">
        <v>10726</v>
      </c>
      <c r="CP564" s="3" t="s">
        <v>143</v>
      </c>
      <c r="CQ564" s="3" t="s">
        <v>143</v>
      </c>
      <c r="CR564" s="3" t="s">
        <v>143</v>
      </c>
      <c r="CS564" s="3" t="s">
        <v>1</v>
      </c>
      <c r="CT564" s="3" t="s">
        <v>143</v>
      </c>
      <c r="CU564" s="3" t="s">
        <v>1</v>
      </c>
      <c r="CV564" s="3" t="s">
        <v>1985</v>
      </c>
      <c r="CW564" s="3" t="s">
        <v>143</v>
      </c>
      <c r="CX564" s="3" t="s">
        <v>316</v>
      </c>
      <c r="CY564" s="3" t="s">
        <v>166</v>
      </c>
      <c r="CZ564" s="3" t="s">
        <v>136</v>
      </c>
      <c r="DA564" s="3" t="s">
        <v>1986</v>
      </c>
      <c r="DB564" s="3" t="s">
        <v>143</v>
      </c>
      <c r="DC564" s="3" t="s">
        <v>143</v>
      </c>
      <c r="DD564" s="3" t="s">
        <v>279</v>
      </c>
      <c r="DE564" s="3" t="s">
        <v>5776</v>
      </c>
      <c r="DF564" s="3" t="s">
        <v>5867</v>
      </c>
      <c r="DG564" s="3" t="s">
        <v>143</v>
      </c>
      <c r="DH564" s="3" t="s">
        <v>10727</v>
      </c>
      <c r="DI564" s="3" t="s">
        <v>143</v>
      </c>
    </row>
    <row r="565" spans="1:113" s="3" customFormat="1" hidden="1" x14ac:dyDescent="0.2">
      <c r="A565" s="73">
        <v>45444</v>
      </c>
      <c r="B565" s="3" t="s">
        <v>15606</v>
      </c>
      <c r="C565" s="5">
        <v>141963</v>
      </c>
      <c r="D565" s="6" t="s">
        <v>10433</v>
      </c>
      <c r="E565" s="3" t="s">
        <v>279</v>
      </c>
      <c r="F565" s="7">
        <v>45461</v>
      </c>
      <c r="G565" s="3" t="s">
        <v>165</v>
      </c>
      <c r="H565" s="3" t="s">
        <v>166</v>
      </c>
      <c r="I565" s="8">
        <f t="shared" si="61"/>
        <v>483</v>
      </c>
      <c r="J565" s="4">
        <v>483</v>
      </c>
      <c r="K565" s="71">
        <f t="shared" si="54"/>
        <v>2.2472317873030008E-2</v>
      </c>
      <c r="L565" s="3" t="s">
        <v>316</v>
      </c>
      <c r="M565" s="3" t="s">
        <v>317</v>
      </c>
      <c r="N565" s="3" t="s">
        <v>1070</v>
      </c>
      <c r="O565" s="3" t="s">
        <v>10734</v>
      </c>
      <c r="P565" s="6" t="s">
        <v>10728</v>
      </c>
      <c r="Q565" s="3" t="s">
        <v>170</v>
      </c>
      <c r="R565" s="3" t="s">
        <v>10735</v>
      </c>
      <c r="S565" s="3" t="s">
        <v>10736</v>
      </c>
      <c r="T565" s="3" t="s">
        <v>135</v>
      </c>
      <c r="U565" s="3" t="s">
        <v>135</v>
      </c>
      <c r="V565" s="3" t="s">
        <v>136</v>
      </c>
      <c r="W565" s="3" t="s">
        <v>137</v>
      </c>
      <c r="X565" s="3" t="s">
        <v>322</v>
      </c>
      <c r="Y565" s="3" t="s">
        <v>10737</v>
      </c>
      <c r="Z565" s="3" t="s">
        <v>10738</v>
      </c>
      <c r="AA565" s="3" t="s">
        <v>139</v>
      </c>
      <c r="AB565" s="3" t="s">
        <v>323</v>
      </c>
      <c r="AC565" s="3" t="s">
        <v>5272</v>
      </c>
      <c r="AD565" s="3" t="s">
        <v>143</v>
      </c>
      <c r="AE565" s="3" t="s">
        <v>5272</v>
      </c>
      <c r="AF565" s="3" t="s">
        <v>143</v>
      </c>
      <c r="AG565" s="3" t="s">
        <v>235</v>
      </c>
      <c r="AH565" s="3" t="s">
        <v>141</v>
      </c>
      <c r="AI565" s="3" t="s">
        <v>143</v>
      </c>
      <c r="AJ565" s="3" t="s">
        <v>143</v>
      </c>
      <c r="AK565" s="3" t="s">
        <v>207</v>
      </c>
      <c r="AL565" s="3" t="s">
        <v>143</v>
      </c>
      <c r="AM565" s="3" t="s">
        <v>10739</v>
      </c>
      <c r="AN565" s="3" t="s">
        <v>143</v>
      </c>
      <c r="AO565" s="3" t="s">
        <v>10740</v>
      </c>
      <c r="AP565" s="3" t="s">
        <v>603</v>
      </c>
      <c r="AQ565" s="3" t="s">
        <v>10741</v>
      </c>
      <c r="AR565" s="3" t="s">
        <v>178</v>
      </c>
      <c r="AS565" s="3" t="s">
        <v>179</v>
      </c>
      <c r="AT565" s="3" t="s">
        <v>211</v>
      </c>
      <c r="AU565" s="3" t="s">
        <v>10742</v>
      </c>
      <c r="AV565" s="3" t="s">
        <v>1079</v>
      </c>
      <c r="AW565" s="3" t="s">
        <v>1080</v>
      </c>
      <c r="AX565" s="3" t="s">
        <v>1081</v>
      </c>
      <c r="AY565" s="3" t="s">
        <v>148</v>
      </c>
      <c r="AZ565" s="3" t="s">
        <v>139</v>
      </c>
      <c r="BA565" s="3" t="s">
        <v>148</v>
      </c>
      <c r="BB565" s="3" t="s">
        <v>150</v>
      </c>
      <c r="BC565" s="3" t="s">
        <v>156</v>
      </c>
      <c r="BD565" s="3" t="s">
        <v>157</v>
      </c>
      <c r="BE565" s="3" t="s">
        <v>303</v>
      </c>
      <c r="BF565" s="3" t="s">
        <v>10738</v>
      </c>
      <c r="BG565" s="3" t="s">
        <v>5272</v>
      </c>
      <c r="BH565" s="3" t="s">
        <v>2863</v>
      </c>
      <c r="BI565" s="3" t="s">
        <v>143</v>
      </c>
      <c r="BJ565" s="3" t="s">
        <v>143</v>
      </c>
      <c r="BK565" s="3" t="s">
        <v>136</v>
      </c>
      <c r="BL565" s="3" t="s">
        <v>143</v>
      </c>
      <c r="BM565" s="3" t="s">
        <v>160</v>
      </c>
      <c r="BN565" s="3" t="s">
        <v>160</v>
      </c>
      <c r="BO565" s="3" t="s">
        <v>143</v>
      </c>
      <c r="BP565" s="3" t="s">
        <v>143</v>
      </c>
      <c r="BQ565" s="3" t="s">
        <v>10743</v>
      </c>
      <c r="BR565" s="3" t="s">
        <v>5352</v>
      </c>
      <c r="BS565" s="3" t="s">
        <v>162</v>
      </c>
      <c r="BT565" s="3" t="s">
        <v>10739</v>
      </c>
      <c r="BU565" s="3" t="s">
        <v>10739</v>
      </c>
      <c r="BV565" s="3" t="s">
        <v>135</v>
      </c>
      <c r="BW565" s="3" t="s">
        <v>135</v>
      </c>
      <c r="BX565" s="3" t="s">
        <v>135</v>
      </c>
      <c r="BY565" s="3" t="s">
        <v>148</v>
      </c>
      <c r="BZ565" s="3" t="s">
        <v>645</v>
      </c>
      <c r="CA565" s="3" t="s">
        <v>174</v>
      </c>
      <c r="CB565" s="3" t="s">
        <v>143</v>
      </c>
      <c r="CC565" s="3" t="s">
        <v>143</v>
      </c>
      <c r="CD565" s="3" t="s">
        <v>143</v>
      </c>
      <c r="CE565" s="3" t="s">
        <v>10744</v>
      </c>
      <c r="CF565" s="3" t="s">
        <v>2261</v>
      </c>
      <c r="CG565" s="3" t="s">
        <v>143</v>
      </c>
      <c r="CH565" s="3" t="s">
        <v>143</v>
      </c>
      <c r="CI565" s="3" t="s">
        <v>143</v>
      </c>
      <c r="CJ565" s="3" t="s">
        <v>5272</v>
      </c>
      <c r="CK565" s="3" t="s">
        <v>143</v>
      </c>
      <c r="CL565" s="3" t="s">
        <v>143</v>
      </c>
      <c r="CM565" s="3" t="s">
        <v>143</v>
      </c>
      <c r="CN565" s="3" t="s">
        <v>143</v>
      </c>
      <c r="CO565" s="3" t="s">
        <v>143</v>
      </c>
      <c r="CP565" s="3" t="s">
        <v>143</v>
      </c>
      <c r="CQ565" s="3" t="s">
        <v>143</v>
      </c>
      <c r="CR565" s="3" t="s">
        <v>143</v>
      </c>
      <c r="CS565" s="3" t="s">
        <v>1</v>
      </c>
      <c r="CT565" s="3" t="s">
        <v>143</v>
      </c>
      <c r="CU565" s="3" t="s">
        <v>1</v>
      </c>
      <c r="CV565" s="3" t="s">
        <v>1985</v>
      </c>
      <c r="CW565" s="3" t="s">
        <v>143</v>
      </c>
      <c r="CX565" s="3" t="s">
        <v>316</v>
      </c>
      <c r="CY565" s="3" t="s">
        <v>166</v>
      </c>
      <c r="CZ565" s="3" t="s">
        <v>136</v>
      </c>
      <c r="DA565" s="3" t="s">
        <v>1989</v>
      </c>
      <c r="DB565" s="3" t="s">
        <v>143</v>
      </c>
      <c r="DC565" s="3" t="s">
        <v>143</v>
      </c>
      <c r="DD565" s="3" t="s">
        <v>279</v>
      </c>
      <c r="DE565" s="3" t="s">
        <v>5776</v>
      </c>
      <c r="DF565" s="3" t="s">
        <v>5867</v>
      </c>
      <c r="DG565" s="3" t="s">
        <v>143</v>
      </c>
      <c r="DH565" s="3" t="s">
        <v>143</v>
      </c>
      <c r="DI565" s="3" t="s">
        <v>143</v>
      </c>
    </row>
    <row r="566" spans="1:113" s="3" customFormat="1" ht="25.5" hidden="1" x14ac:dyDescent="0.2">
      <c r="A566" s="73">
        <v>45444</v>
      </c>
      <c r="B566" s="3" t="s">
        <v>6277</v>
      </c>
      <c r="C566" s="5">
        <v>141685</v>
      </c>
      <c r="D566" s="6" t="s">
        <v>10627</v>
      </c>
      <c r="E566" s="3" t="s">
        <v>373</v>
      </c>
      <c r="F566" s="7">
        <v>45462</v>
      </c>
      <c r="G566" s="3" t="s">
        <v>257</v>
      </c>
      <c r="H566" s="3" t="s">
        <v>166</v>
      </c>
      <c r="I566" s="4">
        <v>621.96</v>
      </c>
      <c r="J566" s="4">
        <v>615.71</v>
      </c>
      <c r="K566" s="71">
        <f t="shared" si="54"/>
        <v>2.8937645598984978E-2</v>
      </c>
      <c r="L566" s="3" t="s">
        <v>1196</v>
      </c>
      <c r="M566" s="3" t="s">
        <v>218</v>
      </c>
      <c r="N566" s="3" t="s">
        <v>1224</v>
      </c>
      <c r="O566" s="3" t="s">
        <v>2929</v>
      </c>
      <c r="P566" s="6" t="s">
        <v>10745</v>
      </c>
      <c r="Q566" s="3" t="s">
        <v>2863</v>
      </c>
      <c r="R566" s="3" t="s">
        <v>10746</v>
      </c>
      <c r="S566" s="3" t="s">
        <v>3256</v>
      </c>
      <c r="T566" s="3" t="s">
        <v>135</v>
      </c>
      <c r="U566" s="3" t="s">
        <v>135</v>
      </c>
      <c r="V566" s="3" t="s">
        <v>2050</v>
      </c>
      <c r="W566" s="3" t="s">
        <v>137</v>
      </c>
      <c r="X566" s="3" t="s">
        <v>4976</v>
      </c>
      <c r="Y566" s="3" t="s">
        <v>10747</v>
      </c>
      <c r="Z566" s="3" t="s">
        <v>10748</v>
      </c>
      <c r="AA566" s="3" t="s">
        <v>139</v>
      </c>
      <c r="AB566" s="3" t="s">
        <v>226</v>
      </c>
      <c r="AC566" s="3" t="s">
        <v>5272</v>
      </c>
      <c r="AD566" s="3" t="s">
        <v>143</v>
      </c>
      <c r="AE566" s="3" t="s">
        <v>10749</v>
      </c>
      <c r="AF566" s="3" t="s">
        <v>10525</v>
      </c>
      <c r="AG566" s="3" t="s">
        <v>5675</v>
      </c>
      <c r="AH566" s="3" t="s">
        <v>265</v>
      </c>
      <c r="AI566" s="3" t="s">
        <v>143</v>
      </c>
      <c r="AJ566" s="3" t="s">
        <v>10749</v>
      </c>
      <c r="AK566" s="3" t="s">
        <v>207</v>
      </c>
      <c r="AL566" s="3" t="s">
        <v>143</v>
      </c>
      <c r="AM566" s="3" t="s">
        <v>10750</v>
      </c>
      <c r="AN566" s="3" t="s">
        <v>174</v>
      </c>
      <c r="AO566" s="3" t="s">
        <v>2258</v>
      </c>
      <c r="AP566" s="3" t="s">
        <v>2259</v>
      </c>
      <c r="AQ566" s="3" t="s">
        <v>2930</v>
      </c>
      <c r="AR566" s="3" t="s">
        <v>2177</v>
      </c>
      <c r="AS566" s="3" t="s">
        <v>231</v>
      </c>
      <c r="AT566" s="3" t="s">
        <v>2623</v>
      </c>
      <c r="AU566" s="3" t="s">
        <v>2262</v>
      </c>
      <c r="AV566" s="3" t="s">
        <v>990</v>
      </c>
      <c r="AW566" s="3" t="s">
        <v>273</v>
      </c>
      <c r="AX566" s="3" t="s">
        <v>1232</v>
      </c>
      <c r="AY566" s="3" t="s">
        <v>148</v>
      </c>
      <c r="AZ566" s="3" t="s">
        <v>139</v>
      </c>
      <c r="BA566" s="3" t="s">
        <v>154</v>
      </c>
      <c r="BB566" s="3" t="s">
        <v>992</v>
      </c>
      <c r="BC566" s="3" t="s">
        <v>156</v>
      </c>
      <c r="BD566" s="3" t="s">
        <v>157</v>
      </c>
      <c r="BE566" s="3" t="s">
        <v>484</v>
      </c>
      <c r="BF566" s="3" t="s">
        <v>10751</v>
      </c>
      <c r="BG566" s="3" t="s">
        <v>5272</v>
      </c>
      <c r="BH566" s="3" t="s">
        <v>143</v>
      </c>
      <c r="BI566" s="3" t="s">
        <v>10752</v>
      </c>
      <c r="BJ566" s="3" t="s">
        <v>143</v>
      </c>
      <c r="BK566" s="3" t="s">
        <v>183</v>
      </c>
      <c r="BL566" s="3" t="s">
        <v>143</v>
      </c>
      <c r="BM566" s="3" t="s">
        <v>200</v>
      </c>
      <c r="BN566" s="3" t="s">
        <v>200</v>
      </c>
      <c r="BO566" s="3" t="s">
        <v>143</v>
      </c>
      <c r="BP566" s="3" t="s">
        <v>143</v>
      </c>
      <c r="BQ566" s="3" t="s">
        <v>10753</v>
      </c>
      <c r="BR566" s="3" t="s">
        <v>5684</v>
      </c>
      <c r="BS566" s="3" t="s">
        <v>241</v>
      </c>
      <c r="BT566" s="3" t="s">
        <v>10749</v>
      </c>
      <c r="BU566" s="3" t="s">
        <v>10749</v>
      </c>
      <c r="BV566" s="3" t="s">
        <v>135</v>
      </c>
      <c r="BW566" s="3" t="s">
        <v>135</v>
      </c>
      <c r="BX566" s="3" t="s">
        <v>135</v>
      </c>
      <c r="BY566" s="3" t="s">
        <v>148</v>
      </c>
      <c r="BZ566" s="3" t="s">
        <v>2774</v>
      </c>
      <c r="CA566" s="3" t="s">
        <v>2415</v>
      </c>
      <c r="CB566" s="3" t="s">
        <v>143</v>
      </c>
      <c r="CC566" s="3" t="s">
        <v>143</v>
      </c>
      <c r="CD566" s="3" t="s">
        <v>143</v>
      </c>
      <c r="CE566" s="3" t="s">
        <v>10754</v>
      </c>
      <c r="CF566" s="3" t="s">
        <v>9220</v>
      </c>
      <c r="CG566" s="3" t="s">
        <v>2261</v>
      </c>
      <c r="CH566" s="3" t="s">
        <v>143</v>
      </c>
      <c r="CI566" s="3" t="s">
        <v>143</v>
      </c>
      <c r="CJ566" s="3" t="s">
        <v>5272</v>
      </c>
      <c r="CK566" s="3" t="s">
        <v>143</v>
      </c>
      <c r="CL566" s="3" t="s">
        <v>143</v>
      </c>
      <c r="CM566" s="3" t="s">
        <v>143</v>
      </c>
      <c r="CN566" s="3" t="s">
        <v>143</v>
      </c>
      <c r="CO566" s="3" t="s">
        <v>143</v>
      </c>
      <c r="CP566" s="3" t="s">
        <v>143</v>
      </c>
      <c r="CQ566" s="3" t="s">
        <v>143</v>
      </c>
      <c r="CR566" s="3" t="s">
        <v>143</v>
      </c>
      <c r="CS566" s="3" t="s">
        <v>1</v>
      </c>
      <c r="CT566" s="3" t="s">
        <v>143</v>
      </c>
      <c r="CU566" s="3" t="s">
        <v>1</v>
      </c>
      <c r="CV566" s="3" t="s">
        <v>2092</v>
      </c>
      <c r="CW566" s="3" t="s">
        <v>2092</v>
      </c>
      <c r="CX566" s="3" t="s">
        <v>1196</v>
      </c>
      <c r="CY566" s="3" t="s">
        <v>166</v>
      </c>
      <c r="CZ566" s="3" t="s">
        <v>183</v>
      </c>
      <c r="DA566" s="3" t="s">
        <v>2007</v>
      </c>
      <c r="DB566" s="3" t="s">
        <v>143</v>
      </c>
      <c r="DC566" s="3" t="s">
        <v>143</v>
      </c>
      <c r="DD566" s="3" t="s">
        <v>373</v>
      </c>
      <c r="DE566" s="3" t="s">
        <v>5776</v>
      </c>
      <c r="DF566" s="3" t="s">
        <v>2271</v>
      </c>
      <c r="DG566" s="3" t="s">
        <v>143</v>
      </c>
      <c r="DH566" s="3" t="s">
        <v>143</v>
      </c>
      <c r="DI566" s="3" t="s">
        <v>143</v>
      </c>
    </row>
    <row r="567" spans="1:113" s="3" customFormat="1" hidden="1" x14ac:dyDescent="0.2">
      <c r="A567" s="73">
        <v>45444</v>
      </c>
      <c r="B567" s="3" t="s">
        <v>7652</v>
      </c>
      <c r="C567" s="5">
        <v>141713</v>
      </c>
      <c r="D567" s="6" t="s">
        <v>10312</v>
      </c>
      <c r="E567" s="3" t="s">
        <v>373</v>
      </c>
      <c r="F567" s="7">
        <v>45462</v>
      </c>
      <c r="G567" s="3" t="s">
        <v>257</v>
      </c>
      <c r="H567" s="3" t="s">
        <v>166</v>
      </c>
      <c r="I567" s="4">
        <v>1990.43</v>
      </c>
      <c r="J567" s="4">
        <v>982.67</v>
      </c>
      <c r="K567" s="71">
        <f t="shared" si="54"/>
        <v>9.2607817109762153E-2</v>
      </c>
      <c r="L567" s="3" t="s">
        <v>374</v>
      </c>
      <c r="M567" s="3" t="s">
        <v>7145</v>
      </c>
      <c r="N567" s="3" t="s">
        <v>1224</v>
      </c>
      <c r="O567" s="3" t="s">
        <v>10313</v>
      </c>
      <c r="P567" s="6" t="s">
        <v>10314</v>
      </c>
      <c r="Q567" s="3" t="s">
        <v>170</v>
      </c>
      <c r="R567" s="3" t="s">
        <v>10755</v>
      </c>
      <c r="S567" s="3" t="s">
        <v>5551</v>
      </c>
      <c r="T567" s="3" t="s">
        <v>135</v>
      </c>
      <c r="U567" s="3" t="s">
        <v>135</v>
      </c>
      <c r="V567" s="3" t="s">
        <v>136</v>
      </c>
      <c r="W567" s="3" t="s">
        <v>137</v>
      </c>
      <c r="X567" s="3" t="s">
        <v>264</v>
      </c>
      <c r="Y567" s="3" t="s">
        <v>10756</v>
      </c>
      <c r="Z567" s="3" t="s">
        <v>10757</v>
      </c>
      <c r="AA567" s="3" t="s">
        <v>139</v>
      </c>
      <c r="AB567" s="3" t="s">
        <v>140</v>
      </c>
      <c r="AC567" s="3" t="s">
        <v>5272</v>
      </c>
      <c r="AD567" s="3" t="s">
        <v>143</v>
      </c>
      <c r="AE567" s="3" t="s">
        <v>10758</v>
      </c>
      <c r="AF567" s="3" t="s">
        <v>10525</v>
      </c>
      <c r="AG567" s="3" t="s">
        <v>5675</v>
      </c>
      <c r="AH567" s="3" t="s">
        <v>265</v>
      </c>
      <c r="AI567" s="3" t="s">
        <v>143</v>
      </c>
      <c r="AJ567" s="3" t="s">
        <v>10758</v>
      </c>
      <c r="AK567" s="3" t="s">
        <v>142</v>
      </c>
      <c r="AL567" s="3" t="s">
        <v>143</v>
      </c>
      <c r="AM567" s="3" t="s">
        <v>10759</v>
      </c>
      <c r="AN567" s="3" t="s">
        <v>174</v>
      </c>
      <c r="AO567" s="3" t="s">
        <v>5552</v>
      </c>
      <c r="AP567" s="3" t="s">
        <v>5553</v>
      </c>
      <c r="AQ567" s="3" t="s">
        <v>10321</v>
      </c>
      <c r="AR567" s="3" t="s">
        <v>934</v>
      </c>
      <c r="AS567" s="3" t="s">
        <v>231</v>
      </c>
      <c r="AT567" s="3" t="s">
        <v>3277</v>
      </c>
      <c r="AU567" s="3" t="s">
        <v>143</v>
      </c>
      <c r="AV567" s="3" t="s">
        <v>990</v>
      </c>
      <c r="AW567" s="3" t="s">
        <v>273</v>
      </c>
      <c r="AX567" s="3" t="s">
        <v>1232</v>
      </c>
      <c r="AY567" s="3" t="s">
        <v>148</v>
      </c>
      <c r="AZ567" s="3" t="s">
        <v>139</v>
      </c>
      <c r="BA567" s="3" t="s">
        <v>154</v>
      </c>
      <c r="BB567" s="3" t="s">
        <v>992</v>
      </c>
      <c r="BC567" s="3" t="s">
        <v>156</v>
      </c>
      <c r="BD567" s="3" t="s">
        <v>157</v>
      </c>
      <c r="BE567" s="3" t="s">
        <v>484</v>
      </c>
      <c r="BF567" s="3" t="s">
        <v>10760</v>
      </c>
      <c r="BG567" s="3" t="s">
        <v>5272</v>
      </c>
      <c r="BH567" s="3" t="s">
        <v>170</v>
      </c>
      <c r="BI567" s="3" t="s">
        <v>10761</v>
      </c>
      <c r="BJ567" s="3" t="s">
        <v>143</v>
      </c>
      <c r="BK567" s="3" t="s">
        <v>136</v>
      </c>
      <c r="BL567" s="3" t="s">
        <v>143</v>
      </c>
      <c r="BM567" s="3" t="s">
        <v>200</v>
      </c>
      <c r="BN567" s="3" t="s">
        <v>200</v>
      </c>
      <c r="BO567" s="3" t="s">
        <v>143</v>
      </c>
      <c r="BP567" s="3" t="s">
        <v>143</v>
      </c>
      <c r="BQ567" s="3" t="s">
        <v>3879</v>
      </c>
      <c r="BR567" s="3" t="s">
        <v>5684</v>
      </c>
      <c r="BS567" s="3" t="s">
        <v>241</v>
      </c>
      <c r="BT567" s="3" t="s">
        <v>10758</v>
      </c>
      <c r="BU567" s="3" t="s">
        <v>10758</v>
      </c>
      <c r="BV567" s="3" t="s">
        <v>135</v>
      </c>
      <c r="BW567" s="3" t="s">
        <v>135</v>
      </c>
      <c r="BX567" s="3" t="s">
        <v>135</v>
      </c>
      <c r="BY567" s="3" t="s">
        <v>148</v>
      </c>
      <c r="BZ567" s="3" t="s">
        <v>3650</v>
      </c>
      <c r="CA567" s="3" t="s">
        <v>174</v>
      </c>
      <c r="CB567" s="3" t="s">
        <v>143</v>
      </c>
      <c r="CC567" s="3" t="s">
        <v>143</v>
      </c>
      <c r="CD567" s="3" t="s">
        <v>143</v>
      </c>
      <c r="CE567" s="3" t="s">
        <v>143</v>
      </c>
      <c r="CF567" s="3" t="s">
        <v>2261</v>
      </c>
      <c r="CG567" s="3" t="s">
        <v>2261</v>
      </c>
      <c r="CH567" s="3" t="s">
        <v>143</v>
      </c>
      <c r="CI567" s="3" t="s">
        <v>143</v>
      </c>
      <c r="CJ567" s="3" t="s">
        <v>5272</v>
      </c>
      <c r="CK567" s="3" t="s">
        <v>143</v>
      </c>
      <c r="CL567" s="3" t="s">
        <v>143</v>
      </c>
      <c r="CM567" s="3" t="s">
        <v>143</v>
      </c>
      <c r="CN567" s="3" t="s">
        <v>143</v>
      </c>
      <c r="CO567" s="3" t="s">
        <v>10324</v>
      </c>
      <c r="CP567" s="3" t="s">
        <v>143</v>
      </c>
      <c r="CQ567" s="3" t="s">
        <v>143</v>
      </c>
      <c r="CR567" s="3" t="s">
        <v>143</v>
      </c>
      <c r="CS567" s="3" t="s">
        <v>1</v>
      </c>
      <c r="CT567" s="3" t="s">
        <v>143</v>
      </c>
      <c r="CU567" s="3" t="s">
        <v>1</v>
      </c>
      <c r="CV567" s="3" t="s">
        <v>2092</v>
      </c>
      <c r="CW567" s="3" t="s">
        <v>2092</v>
      </c>
      <c r="CX567" s="3" t="s">
        <v>374</v>
      </c>
      <c r="CY567" s="3" t="s">
        <v>166</v>
      </c>
      <c r="CZ567" s="3" t="s">
        <v>136</v>
      </c>
      <c r="DA567" s="3" t="s">
        <v>2007</v>
      </c>
      <c r="DB567" s="3" t="s">
        <v>143</v>
      </c>
      <c r="DC567" s="3" t="s">
        <v>143</v>
      </c>
      <c r="DD567" s="3" t="s">
        <v>373</v>
      </c>
      <c r="DE567" s="3" t="s">
        <v>5776</v>
      </c>
      <c r="DF567" s="3" t="s">
        <v>2271</v>
      </c>
      <c r="DG567" s="3" t="s">
        <v>143</v>
      </c>
      <c r="DH567" s="3" t="s">
        <v>10325</v>
      </c>
      <c r="DI567" s="3" t="s">
        <v>143</v>
      </c>
    </row>
    <row r="568" spans="1:113" s="3" customFormat="1" ht="25.5" hidden="1" x14ac:dyDescent="0.2">
      <c r="A568" s="73">
        <v>45444</v>
      </c>
      <c r="B568" s="3" t="s">
        <v>6277</v>
      </c>
      <c r="C568" s="5">
        <v>141734</v>
      </c>
      <c r="D568" s="6" t="s">
        <v>10627</v>
      </c>
      <c r="E568" s="3" t="s">
        <v>373</v>
      </c>
      <c r="F568" s="7">
        <v>45462</v>
      </c>
      <c r="G568" s="3" t="s">
        <v>257</v>
      </c>
      <c r="H568" s="3" t="s">
        <v>166</v>
      </c>
      <c r="I568" s="8">
        <f>J568</f>
        <v>615.71</v>
      </c>
      <c r="J568" s="4">
        <v>615.71</v>
      </c>
      <c r="K568" s="71">
        <f t="shared" si="54"/>
        <v>2.8646854736238729E-2</v>
      </c>
      <c r="L568" s="3" t="s">
        <v>1196</v>
      </c>
      <c r="M568" s="3" t="s">
        <v>218</v>
      </c>
      <c r="N568" s="3" t="s">
        <v>1224</v>
      </c>
      <c r="O568" s="3" t="s">
        <v>2929</v>
      </c>
      <c r="P568" s="6" t="s">
        <v>10762</v>
      </c>
      <c r="Q568" s="3" t="s">
        <v>2863</v>
      </c>
      <c r="R568" s="3" t="s">
        <v>10763</v>
      </c>
      <c r="S568" s="3" t="s">
        <v>10764</v>
      </c>
      <c r="T568" s="3" t="s">
        <v>135</v>
      </c>
      <c r="U568" s="3" t="s">
        <v>135</v>
      </c>
      <c r="V568" s="3" t="s">
        <v>2050</v>
      </c>
      <c r="W568" s="3" t="s">
        <v>137</v>
      </c>
      <c r="X568" s="3" t="s">
        <v>4976</v>
      </c>
      <c r="Y568" s="3" t="s">
        <v>10765</v>
      </c>
      <c r="Z568" s="3" t="s">
        <v>10766</v>
      </c>
      <c r="AA568" s="3" t="s">
        <v>139</v>
      </c>
      <c r="AB568" s="3" t="s">
        <v>226</v>
      </c>
      <c r="AC568" s="3" t="s">
        <v>5272</v>
      </c>
      <c r="AD568" s="3" t="s">
        <v>143</v>
      </c>
      <c r="AE568" s="3" t="s">
        <v>5272</v>
      </c>
      <c r="AF568" s="3" t="s">
        <v>10525</v>
      </c>
      <c r="AG568" s="3" t="s">
        <v>5675</v>
      </c>
      <c r="AH568" s="3" t="s">
        <v>265</v>
      </c>
      <c r="AI568" s="3" t="s">
        <v>143</v>
      </c>
      <c r="AJ568" s="3" t="s">
        <v>143</v>
      </c>
      <c r="AK568" s="3" t="s">
        <v>207</v>
      </c>
      <c r="AL568" s="3" t="s">
        <v>143</v>
      </c>
      <c r="AM568" s="3" t="s">
        <v>10750</v>
      </c>
      <c r="AN568" s="3" t="s">
        <v>143</v>
      </c>
      <c r="AO568" s="3" t="s">
        <v>2258</v>
      </c>
      <c r="AP568" s="3" t="s">
        <v>2259</v>
      </c>
      <c r="AQ568" s="3" t="s">
        <v>2930</v>
      </c>
      <c r="AR568" s="3" t="s">
        <v>2177</v>
      </c>
      <c r="AS568" s="3" t="s">
        <v>231</v>
      </c>
      <c r="AT568" s="3" t="s">
        <v>2623</v>
      </c>
      <c r="AU568" s="3" t="s">
        <v>2262</v>
      </c>
      <c r="AV568" s="3" t="s">
        <v>990</v>
      </c>
      <c r="AW568" s="3" t="s">
        <v>273</v>
      </c>
      <c r="AX568" s="3" t="s">
        <v>1232</v>
      </c>
      <c r="AY568" s="3" t="s">
        <v>148</v>
      </c>
      <c r="AZ568" s="3" t="s">
        <v>139</v>
      </c>
      <c r="BA568" s="3" t="s">
        <v>154</v>
      </c>
      <c r="BB568" s="3" t="s">
        <v>992</v>
      </c>
      <c r="BC568" s="3" t="s">
        <v>156</v>
      </c>
      <c r="BD568" s="3" t="s">
        <v>157</v>
      </c>
      <c r="BE568" s="3" t="s">
        <v>484</v>
      </c>
      <c r="BF568" s="3" t="s">
        <v>10766</v>
      </c>
      <c r="BG568" s="3" t="s">
        <v>5272</v>
      </c>
      <c r="BH568" s="3" t="s">
        <v>143</v>
      </c>
      <c r="BI568" s="3" t="s">
        <v>143</v>
      </c>
      <c r="BJ568" s="3" t="s">
        <v>143</v>
      </c>
      <c r="BK568" s="3" t="s">
        <v>183</v>
      </c>
      <c r="BL568" s="3" t="s">
        <v>143</v>
      </c>
      <c r="BM568" s="3" t="s">
        <v>200</v>
      </c>
      <c r="BN568" s="3" t="s">
        <v>143</v>
      </c>
      <c r="BO568" s="3" t="s">
        <v>143</v>
      </c>
      <c r="BP568" s="3" t="s">
        <v>143</v>
      </c>
      <c r="BQ568" s="3" t="s">
        <v>10767</v>
      </c>
      <c r="BR568" s="3" t="s">
        <v>5684</v>
      </c>
      <c r="BS568" s="3" t="s">
        <v>10768</v>
      </c>
      <c r="BT568" s="3" t="s">
        <v>10769</v>
      </c>
      <c r="BU568" s="3" t="s">
        <v>10769</v>
      </c>
      <c r="BV568" s="3" t="s">
        <v>135</v>
      </c>
      <c r="BW568" s="3" t="s">
        <v>135</v>
      </c>
      <c r="BX568" s="3" t="s">
        <v>135</v>
      </c>
      <c r="BY568" s="3" t="s">
        <v>148</v>
      </c>
      <c r="BZ568" s="3" t="s">
        <v>2774</v>
      </c>
      <c r="CA568" s="3" t="s">
        <v>2415</v>
      </c>
      <c r="CB568" s="3" t="s">
        <v>143</v>
      </c>
      <c r="CC568" s="3" t="s">
        <v>143</v>
      </c>
      <c r="CD568" s="3" t="s">
        <v>143</v>
      </c>
      <c r="CE568" s="3" t="s">
        <v>143</v>
      </c>
      <c r="CF568" s="3" t="s">
        <v>9220</v>
      </c>
      <c r="CG568" s="3" t="s">
        <v>143</v>
      </c>
      <c r="CH568" s="3" t="s">
        <v>143</v>
      </c>
      <c r="CI568" s="3" t="s">
        <v>143</v>
      </c>
      <c r="CJ568" s="3" t="s">
        <v>5272</v>
      </c>
      <c r="CK568" s="3" t="s">
        <v>143</v>
      </c>
      <c r="CL568" s="3" t="s">
        <v>143</v>
      </c>
      <c r="CM568" s="3" t="s">
        <v>143</v>
      </c>
      <c r="CN568" s="3" t="s">
        <v>143</v>
      </c>
      <c r="CO568" s="3" t="s">
        <v>143</v>
      </c>
      <c r="CP568" s="3" t="s">
        <v>143</v>
      </c>
      <c r="CQ568" s="3" t="s">
        <v>143</v>
      </c>
      <c r="CR568" s="3" t="s">
        <v>143</v>
      </c>
      <c r="CS568" s="3" t="s">
        <v>1</v>
      </c>
      <c r="CT568" s="3" t="s">
        <v>143</v>
      </c>
      <c r="CU568" s="3" t="s">
        <v>1</v>
      </c>
      <c r="CV568" s="3" t="s">
        <v>2092</v>
      </c>
      <c r="CW568" s="3" t="s">
        <v>143</v>
      </c>
      <c r="CX568" s="3" t="s">
        <v>1196</v>
      </c>
      <c r="CY568" s="3" t="s">
        <v>166</v>
      </c>
      <c r="CZ568" s="3" t="s">
        <v>183</v>
      </c>
      <c r="DA568" s="3" t="s">
        <v>2007</v>
      </c>
      <c r="DB568" s="3" t="s">
        <v>143</v>
      </c>
      <c r="DC568" s="3" t="s">
        <v>143</v>
      </c>
      <c r="DD568" s="3" t="s">
        <v>373</v>
      </c>
      <c r="DE568" s="3" t="s">
        <v>5776</v>
      </c>
      <c r="DF568" s="3" t="s">
        <v>2271</v>
      </c>
      <c r="DG568" s="3" t="s">
        <v>143</v>
      </c>
      <c r="DH568" s="3" t="s">
        <v>143</v>
      </c>
      <c r="DI568" s="3" t="s">
        <v>143</v>
      </c>
    </row>
    <row r="569" spans="1:113" s="3" customFormat="1" ht="25.5" hidden="1" x14ac:dyDescent="0.2">
      <c r="A569" s="73">
        <v>45444</v>
      </c>
      <c r="B569" s="3" t="s">
        <v>6277</v>
      </c>
      <c r="C569" s="5">
        <v>141754</v>
      </c>
      <c r="D569" s="6" t="s">
        <v>10627</v>
      </c>
      <c r="E569" s="3" t="s">
        <v>125</v>
      </c>
      <c r="F569" s="7">
        <v>45462</v>
      </c>
      <c r="G569" s="3" t="s">
        <v>257</v>
      </c>
      <c r="H569" s="3" t="s">
        <v>166</v>
      </c>
      <c r="I569" s="4">
        <v>2438.5</v>
      </c>
      <c r="J569" s="4">
        <v>2349.1999999999998</v>
      </c>
      <c r="K569" s="71">
        <f t="shared" si="54"/>
        <v>0.11345496300907593</v>
      </c>
      <c r="L569" s="3" t="s">
        <v>1196</v>
      </c>
      <c r="M569" s="3" t="s">
        <v>317</v>
      </c>
      <c r="N569" s="3" t="s">
        <v>980</v>
      </c>
      <c r="O569" s="3" t="s">
        <v>2645</v>
      </c>
      <c r="P569" s="6" t="s">
        <v>10628</v>
      </c>
      <c r="Q569" s="3" t="s">
        <v>564</v>
      </c>
      <c r="R569" s="3" t="s">
        <v>10770</v>
      </c>
      <c r="S569" s="3" t="s">
        <v>10630</v>
      </c>
      <c r="T569" s="3" t="s">
        <v>135</v>
      </c>
      <c r="U569" s="3" t="s">
        <v>135</v>
      </c>
      <c r="V569" s="3" t="s">
        <v>2050</v>
      </c>
      <c r="W569" s="3" t="s">
        <v>137</v>
      </c>
      <c r="X569" s="3" t="s">
        <v>264</v>
      </c>
      <c r="Y569" s="3" t="s">
        <v>10771</v>
      </c>
      <c r="Z569" s="3" t="s">
        <v>10772</v>
      </c>
      <c r="AA569" s="3" t="s">
        <v>139</v>
      </c>
      <c r="AB569" s="3" t="s">
        <v>226</v>
      </c>
      <c r="AC569" s="3" t="s">
        <v>5272</v>
      </c>
      <c r="AD569" s="3" t="s">
        <v>143</v>
      </c>
      <c r="AE569" s="3" t="s">
        <v>10773</v>
      </c>
      <c r="AF569" s="3" t="s">
        <v>10525</v>
      </c>
      <c r="AG569" s="3" t="s">
        <v>5675</v>
      </c>
      <c r="AH569" s="3" t="s">
        <v>265</v>
      </c>
      <c r="AI569" s="3" t="s">
        <v>143</v>
      </c>
      <c r="AJ569" s="3" t="s">
        <v>10773</v>
      </c>
      <c r="AK569" s="3" t="s">
        <v>207</v>
      </c>
      <c r="AL569" s="3" t="s">
        <v>10634</v>
      </c>
      <c r="AM569" s="3" t="s">
        <v>10774</v>
      </c>
      <c r="AN569" s="3" t="s">
        <v>174</v>
      </c>
      <c r="AO569" s="3" t="s">
        <v>2648</v>
      </c>
      <c r="AP569" s="3" t="s">
        <v>1844</v>
      </c>
      <c r="AQ569" s="3" t="s">
        <v>2649</v>
      </c>
      <c r="AR569" s="3" t="s">
        <v>1846</v>
      </c>
      <c r="AS569" s="3" t="s">
        <v>231</v>
      </c>
      <c r="AT569" s="3" t="s">
        <v>1847</v>
      </c>
      <c r="AU569" s="3" t="s">
        <v>1848</v>
      </c>
      <c r="AV569" s="3" t="s">
        <v>990</v>
      </c>
      <c r="AW569" s="3" t="s">
        <v>273</v>
      </c>
      <c r="AX569" s="3" t="s">
        <v>991</v>
      </c>
      <c r="AY569" s="3" t="s">
        <v>148</v>
      </c>
      <c r="AZ569" s="3" t="s">
        <v>139</v>
      </c>
      <c r="BA569" s="3" t="s">
        <v>154</v>
      </c>
      <c r="BB569" s="3" t="s">
        <v>992</v>
      </c>
      <c r="BC569" s="3" t="s">
        <v>156</v>
      </c>
      <c r="BD569" s="3" t="s">
        <v>157</v>
      </c>
      <c r="BE569" s="3" t="s">
        <v>8956</v>
      </c>
      <c r="BF569" s="3" t="s">
        <v>10775</v>
      </c>
      <c r="BG569" s="3" t="s">
        <v>5272</v>
      </c>
      <c r="BH569" s="3" t="s">
        <v>564</v>
      </c>
      <c r="BI569" s="3" t="s">
        <v>10776</v>
      </c>
      <c r="BJ569" s="3" t="s">
        <v>143</v>
      </c>
      <c r="BK569" s="3" t="s">
        <v>183</v>
      </c>
      <c r="BL569" s="3" t="s">
        <v>143</v>
      </c>
      <c r="BM569" s="3" t="s">
        <v>200</v>
      </c>
      <c r="BN569" s="3" t="s">
        <v>200</v>
      </c>
      <c r="BO569" s="3" t="s">
        <v>143</v>
      </c>
      <c r="BP569" s="3" t="s">
        <v>143</v>
      </c>
      <c r="BQ569" s="3" t="s">
        <v>10777</v>
      </c>
      <c r="BR569" s="3" t="s">
        <v>143</v>
      </c>
      <c r="BS569" s="3" t="s">
        <v>10778</v>
      </c>
      <c r="BT569" s="3" t="s">
        <v>10773</v>
      </c>
      <c r="BU569" s="3" t="s">
        <v>10773</v>
      </c>
      <c r="BV569" s="3" t="s">
        <v>135</v>
      </c>
      <c r="BW569" s="3" t="s">
        <v>135</v>
      </c>
      <c r="BX569" s="3" t="s">
        <v>135</v>
      </c>
      <c r="BY569" s="3" t="s">
        <v>148</v>
      </c>
      <c r="BZ569" s="3" t="s">
        <v>3078</v>
      </c>
      <c r="CA569" s="3" t="s">
        <v>174</v>
      </c>
      <c r="CB569" s="3" t="s">
        <v>143</v>
      </c>
      <c r="CC569" s="3" t="s">
        <v>143</v>
      </c>
      <c r="CD569" s="3" t="s">
        <v>143</v>
      </c>
      <c r="CE569" s="3" t="s">
        <v>143</v>
      </c>
      <c r="CF569" s="3" t="s">
        <v>2261</v>
      </c>
      <c r="CG569" s="3" t="s">
        <v>2261</v>
      </c>
      <c r="CH569" s="3" t="s">
        <v>143</v>
      </c>
      <c r="CI569" s="3" t="s">
        <v>143</v>
      </c>
      <c r="CJ569" s="3" t="s">
        <v>5272</v>
      </c>
      <c r="CK569" s="3" t="s">
        <v>143</v>
      </c>
      <c r="CL569" s="3" t="s">
        <v>143</v>
      </c>
      <c r="CM569" s="3" t="s">
        <v>143</v>
      </c>
      <c r="CN569" s="3" t="s">
        <v>143</v>
      </c>
      <c r="CO569" s="3" t="s">
        <v>143</v>
      </c>
      <c r="CP569" s="3" t="s">
        <v>143</v>
      </c>
      <c r="CQ569" s="3" t="s">
        <v>143</v>
      </c>
      <c r="CR569" s="3" t="s">
        <v>143</v>
      </c>
      <c r="CS569" s="3" t="s">
        <v>1</v>
      </c>
      <c r="CT569" s="3" t="s">
        <v>143</v>
      </c>
      <c r="CU569" s="3" t="s">
        <v>1</v>
      </c>
      <c r="CV569" s="3" t="s">
        <v>2092</v>
      </c>
      <c r="CW569" s="3" t="s">
        <v>2092</v>
      </c>
      <c r="CX569" s="3" t="s">
        <v>1196</v>
      </c>
      <c r="CY569" s="3" t="s">
        <v>166</v>
      </c>
      <c r="CZ569" s="3" t="s">
        <v>183</v>
      </c>
      <c r="DA569" s="3" t="s">
        <v>1989</v>
      </c>
      <c r="DB569" s="3" t="s">
        <v>143</v>
      </c>
      <c r="DC569" s="3" t="s">
        <v>143</v>
      </c>
      <c r="DD569" s="3" t="s">
        <v>125</v>
      </c>
      <c r="DE569" s="3" t="s">
        <v>5776</v>
      </c>
      <c r="DF569" s="3" t="s">
        <v>2271</v>
      </c>
      <c r="DG569" s="3" t="s">
        <v>143</v>
      </c>
      <c r="DH569" s="3" t="s">
        <v>143</v>
      </c>
      <c r="DI569" s="3" t="s">
        <v>143</v>
      </c>
    </row>
    <row r="570" spans="1:113" s="3" customFormat="1" hidden="1" x14ac:dyDescent="0.2">
      <c r="A570" s="73">
        <v>45444</v>
      </c>
      <c r="B570" s="3" t="s">
        <v>24</v>
      </c>
      <c r="C570" s="98">
        <v>141841</v>
      </c>
      <c r="D570" s="6" t="s">
        <v>10779</v>
      </c>
      <c r="E570" s="3" t="s">
        <v>164</v>
      </c>
      <c r="F570" s="7">
        <v>45462</v>
      </c>
      <c r="G570" s="3" t="s">
        <v>165</v>
      </c>
      <c r="H570" s="3" t="s">
        <v>166</v>
      </c>
      <c r="I570" s="4">
        <v>69.31</v>
      </c>
      <c r="J570" s="4">
        <v>70</v>
      </c>
      <c r="K570" s="71">
        <f t="shared" si="54"/>
        <v>3.2247543515107864E-3</v>
      </c>
      <c r="L570" s="3" t="s">
        <v>374</v>
      </c>
      <c r="M570" s="3" t="s">
        <v>317</v>
      </c>
      <c r="N570" s="3" t="s">
        <v>1056</v>
      </c>
      <c r="O570" s="3" t="s">
        <v>10780</v>
      </c>
      <c r="P570" s="6" t="s">
        <v>10781</v>
      </c>
      <c r="Q570" s="3" t="s">
        <v>170</v>
      </c>
      <c r="R570" s="3" t="s">
        <v>10782</v>
      </c>
      <c r="S570" s="3" t="s">
        <v>5730</v>
      </c>
      <c r="T570" s="3" t="s">
        <v>135</v>
      </c>
      <c r="U570" s="3" t="s">
        <v>135</v>
      </c>
      <c r="V570" s="3" t="s">
        <v>136</v>
      </c>
      <c r="W570" s="3" t="s">
        <v>137</v>
      </c>
      <c r="X570" s="3" t="s">
        <v>173</v>
      </c>
      <c r="Y570" s="3" t="s">
        <v>10783</v>
      </c>
      <c r="Z570" s="3" t="s">
        <v>10784</v>
      </c>
      <c r="AA570" s="3" t="s">
        <v>139</v>
      </c>
      <c r="AB570" s="3" t="s">
        <v>323</v>
      </c>
      <c r="AC570" s="3" t="s">
        <v>5272</v>
      </c>
      <c r="AD570" s="3" t="s">
        <v>143</v>
      </c>
      <c r="AE570" s="3" t="s">
        <v>10785</v>
      </c>
      <c r="AF570" s="3" t="s">
        <v>10525</v>
      </c>
      <c r="AG570" s="3" t="s">
        <v>235</v>
      </c>
      <c r="AH570" s="3" t="s">
        <v>141</v>
      </c>
      <c r="AI570" s="3" t="s">
        <v>143</v>
      </c>
      <c r="AJ570" s="3" t="s">
        <v>10785</v>
      </c>
      <c r="AK570" s="3" t="s">
        <v>207</v>
      </c>
      <c r="AL570" s="3" t="s">
        <v>9680</v>
      </c>
      <c r="AM570" s="3" t="s">
        <v>8034</v>
      </c>
      <c r="AN570" s="3" t="s">
        <v>174</v>
      </c>
      <c r="AO570" s="3" t="s">
        <v>10786</v>
      </c>
      <c r="AP570" s="3" t="s">
        <v>10787</v>
      </c>
      <c r="AQ570" s="3" t="s">
        <v>10788</v>
      </c>
      <c r="AR570" s="3" t="s">
        <v>1014</v>
      </c>
      <c r="AS570" s="3" t="s">
        <v>231</v>
      </c>
      <c r="AT570" s="3" t="s">
        <v>10140</v>
      </c>
      <c r="AU570" s="3" t="s">
        <v>10789</v>
      </c>
      <c r="AV570" s="3" t="s">
        <v>145</v>
      </c>
      <c r="AW570" s="3" t="s">
        <v>146</v>
      </c>
      <c r="AX570" s="3" t="s">
        <v>1060</v>
      </c>
      <c r="AY570" s="3" t="s">
        <v>148</v>
      </c>
      <c r="AZ570" s="3" t="s">
        <v>139</v>
      </c>
      <c r="BA570" s="3" t="s">
        <v>149</v>
      </c>
      <c r="BB570" s="3" t="s">
        <v>150</v>
      </c>
      <c r="BC570" s="3" t="s">
        <v>156</v>
      </c>
      <c r="BD570" s="3" t="s">
        <v>157</v>
      </c>
      <c r="BE570" s="3" t="s">
        <v>303</v>
      </c>
      <c r="BF570" s="3" t="s">
        <v>10790</v>
      </c>
      <c r="BG570" s="3" t="s">
        <v>5272</v>
      </c>
      <c r="BH570" s="3" t="s">
        <v>143</v>
      </c>
      <c r="BI570" s="3" t="s">
        <v>10791</v>
      </c>
      <c r="BJ570" s="3" t="s">
        <v>143</v>
      </c>
      <c r="BK570" s="3" t="s">
        <v>136</v>
      </c>
      <c r="BL570" s="3" t="s">
        <v>143</v>
      </c>
      <c r="BM570" s="3" t="s">
        <v>160</v>
      </c>
      <c r="BN570" s="3" t="s">
        <v>160</v>
      </c>
      <c r="BO570" s="3" t="s">
        <v>143</v>
      </c>
      <c r="BP570" s="3" t="s">
        <v>143</v>
      </c>
      <c r="BQ570" s="3" t="s">
        <v>1299</v>
      </c>
      <c r="BR570" s="3" t="s">
        <v>5352</v>
      </c>
      <c r="BS570" s="3" t="s">
        <v>162</v>
      </c>
      <c r="BT570" s="3" t="s">
        <v>10785</v>
      </c>
      <c r="BU570" s="3" t="s">
        <v>10785</v>
      </c>
      <c r="BV570" s="3" t="s">
        <v>135</v>
      </c>
      <c r="BW570" s="3" t="s">
        <v>135</v>
      </c>
      <c r="BX570" s="3" t="s">
        <v>135</v>
      </c>
      <c r="BY570" s="3" t="s">
        <v>148</v>
      </c>
      <c r="BZ570" s="3" t="s">
        <v>24</v>
      </c>
      <c r="CA570" s="3" t="s">
        <v>174</v>
      </c>
      <c r="CB570" s="3" t="s">
        <v>143</v>
      </c>
      <c r="CC570" s="3" t="s">
        <v>143</v>
      </c>
      <c r="CD570" s="3" t="s">
        <v>143</v>
      </c>
      <c r="CE570" s="3" t="s">
        <v>143</v>
      </c>
      <c r="CF570" s="3" t="s">
        <v>2261</v>
      </c>
      <c r="CG570" s="3" t="s">
        <v>2261</v>
      </c>
      <c r="CH570" s="3" t="s">
        <v>143</v>
      </c>
      <c r="CI570" s="3" t="s">
        <v>143</v>
      </c>
      <c r="CJ570" s="3" t="s">
        <v>5272</v>
      </c>
      <c r="CK570" s="3" t="s">
        <v>143</v>
      </c>
      <c r="CL570" s="3" t="s">
        <v>143</v>
      </c>
      <c r="CM570" s="3" t="s">
        <v>143</v>
      </c>
      <c r="CN570" s="3" t="s">
        <v>143</v>
      </c>
      <c r="CO570" s="3" t="s">
        <v>143</v>
      </c>
      <c r="CP570" s="3" t="s">
        <v>143</v>
      </c>
      <c r="CQ570" s="3" t="s">
        <v>143</v>
      </c>
      <c r="CR570" s="3" t="s">
        <v>143</v>
      </c>
      <c r="CS570" s="3" t="s">
        <v>1</v>
      </c>
      <c r="CT570" s="3" t="s">
        <v>143</v>
      </c>
      <c r="CU570" s="3" t="s">
        <v>1</v>
      </c>
      <c r="CV570" s="3" t="s">
        <v>1985</v>
      </c>
      <c r="CW570" s="3" t="s">
        <v>1985</v>
      </c>
      <c r="CX570" s="3" t="s">
        <v>374</v>
      </c>
      <c r="CY570" s="3" t="s">
        <v>166</v>
      </c>
      <c r="CZ570" s="3" t="s">
        <v>136</v>
      </c>
      <c r="DA570" s="3" t="s">
        <v>2007</v>
      </c>
      <c r="DB570" s="3" t="s">
        <v>143</v>
      </c>
      <c r="DC570" s="3" t="s">
        <v>143</v>
      </c>
      <c r="DD570" s="3" t="s">
        <v>164</v>
      </c>
      <c r="DE570" s="3" t="s">
        <v>5776</v>
      </c>
      <c r="DF570" s="3" t="s">
        <v>2271</v>
      </c>
      <c r="DG570" s="3" t="s">
        <v>143</v>
      </c>
      <c r="DH570" s="3" t="s">
        <v>143</v>
      </c>
      <c r="DI570" s="3" t="s">
        <v>143</v>
      </c>
    </row>
    <row r="571" spans="1:113" s="3" customFormat="1" hidden="1" x14ac:dyDescent="0.2">
      <c r="A571" s="73">
        <v>45444</v>
      </c>
      <c r="B571" s="3" t="s">
        <v>7652</v>
      </c>
      <c r="C571" s="5">
        <v>141846</v>
      </c>
      <c r="D571" s="6" t="s">
        <v>10312</v>
      </c>
      <c r="E571" s="3" t="s">
        <v>373</v>
      </c>
      <c r="F571" s="7">
        <v>45467</v>
      </c>
      <c r="G571" s="3" t="s">
        <v>257</v>
      </c>
      <c r="H571" s="3" t="s">
        <v>166</v>
      </c>
      <c r="I571" s="8">
        <f t="shared" ref="I571:I574" si="62">J571</f>
        <v>140.63</v>
      </c>
      <c r="J571" s="4">
        <v>140.63</v>
      </c>
      <c r="K571" s="71">
        <f t="shared" si="54"/>
        <v>6.5430270444807662E-3</v>
      </c>
      <c r="L571" s="3" t="s">
        <v>374</v>
      </c>
      <c r="M571" s="3" t="s">
        <v>7145</v>
      </c>
      <c r="N571" s="3" t="s">
        <v>980</v>
      </c>
      <c r="O571" s="3" t="s">
        <v>8704</v>
      </c>
      <c r="P571" s="6" t="s">
        <v>10314</v>
      </c>
      <c r="Q571" s="3" t="s">
        <v>170</v>
      </c>
      <c r="R571" s="3" t="s">
        <v>10792</v>
      </c>
      <c r="S571" s="3" t="s">
        <v>3348</v>
      </c>
      <c r="T571" s="3" t="s">
        <v>135</v>
      </c>
      <c r="U571" s="3" t="s">
        <v>135</v>
      </c>
      <c r="V571" s="3" t="s">
        <v>136</v>
      </c>
      <c r="W571" s="3" t="s">
        <v>137</v>
      </c>
      <c r="X571" s="3" t="s">
        <v>264</v>
      </c>
      <c r="Y571" s="3" t="s">
        <v>10793</v>
      </c>
      <c r="Z571" s="3" t="s">
        <v>10794</v>
      </c>
      <c r="AA571" s="3" t="s">
        <v>139</v>
      </c>
      <c r="AB571" s="3" t="s">
        <v>140</v>
      </c>
      <c r="AC571" s="3" t="s">
        <v>5272</v>
      </c>
      <c r="AD571" s="3" t="s">
        <v>143</v>
      </c>
      <c r="AE571" s="3" t="s">
        <v>5272</v>
      </c>
      <c r="AF571" s="3" t="s">
        <v>10525</v>
      </c>
      <c r="AG571" s="3" t="s">
        <v>5675</v>
      </c>
      <c r="AH571" s="3" t="s">
        <v>265</v>
      </c>
      <c r="AI571" s="3" t="s">
        <v>143</v>
      </c>
      <c r="AJ571" s="3" t="s">
        <v>143</v>
      </c>
      <c r="AK571" s="3" t="s">
        <v>142</v>
      </c>
      <c r="AL571" s="3" t="s">
        <v>143</v>
      </c>
      <c r="AM571" s="3" t="s">
        <v>10795</v>
      </c>
      <c r="AN571" s="3" t="s">
        <v>143</v>
      </c>
      <c r="AO571" s="3" t="s">
        <v>3349</v>
      </c>
      <c r="AP571" s="3" t="s">
        <v>3350</v>
      </c>
      <c r="AQ571" s="3" t="s">
        <v>8711</v>
      </c>
      <c r="AR571" s="3" t="s">
        <v>250</v>
      </c>
      <c r="AS571" s="3" t="s">
        <v>179</v>
      </c>
      <c r="AT571" s="3" t="s">
        <v>3352</v>
      </c>
      <c r="AU571" s="3" t="s">
        <v>3353</v>
      </c>
      <c r="AV571" s="3" t="s">
        <v>990</v>
      </c>
      <c r="AW571" s="3" t="s">
        <v>273</v>
      </c>
      <c r="AX571" s="3" t="s">
        <v>991</v>
      </c>
      <c r="AY571" s="3" t="s">
        <v>148</v>
      </c>
      <c r="AZ571" s="3" t="s">
        <v>139</v>
      </c>
      <c r="BA571" s="3" t="s">
        <v>154</v>
      </c>
      <c r="BB571" s="3" t="s">
        <v>992</v>
      </c>
      <c r="BC571" s="3" t="s">
        <v>156</v>
      </c>
      <c r="BD571" s="3" t="s">
        <v>157</v>
      </c>
      <c r="BE571" s="3" t="s">
        <v>303</v>
      </c>
      <c r="BF571" s="3" t="s">
        <v>10794</v>
      </c>
      <c r="BG571" s="3" t="s">
        <v>5272</v>
      </c>
      <c r="BH571" s="3" t="s">
        <v>143</v>
      </c>
      <c r="BI571" s="3" t="s">
        <v>143</v>
      </c>
      <c r="BJ571" s="3" t="s">
        <v>143</v>
      </c>
      <c r="BK571" s="3" t="s">
        <v>136</v>
      </c>
      <c r="BL571" s="3" t="s">
        <v>143</v>
      </c>
      <c r="BM571" s="3" t="s">
        <v>200</v>
      </c>
      <c r="BN571" s="3" t="s">
        <v>143</v>
      </c>
      <c r="BO571" s="3" t="s">
        <v>143</v>
      </c>
      <c r="BP571" s="3" t="s">
        <v>143</v>
      </c>
      <c r="BQ571" s="3" t="s">
        <v>7449</v>
      </c>
      <c r="BR571" s="3" t="s">
        <v>5352</v>
      </c>
      <c r="BS571" s="3" t="s">
        <v>162</v>
      </c>
      <c r="BT571" s="3" t="s">
        <v>10795</v>
      </c>
      <c r="BU571" s="3" t="s">
        <v>10795</v>
      </c>
      <c r="BV571" s="3" t="s">
        <v>135</v>
      </c>
      <c r="BW571" s="3" t="s">
        <v>135</v>
      </c>
      <c r="BX571" s="3" t="s">
        <v>135</v>
      </c>
      <c r="BY571" s="3" t="s">
        <v>148</v>
      </c>
      <c r="BZ571" s="3" t="s">
        <v>2774</v>
      </c>
      <c r="CA571" s="3" t="s">
        <v>174</v>
      </c>
      <c r="CB571" s="3" t="s">
        <v>143</v>
      </c>
      <c r="CC571" s="3" t="s">
        <v>143</v>
      </c>
      <c r="CD571" s="3" t="s">
        <v>143</v>
      </c>
      <c r="CE571" s="3" t="s">
        <v>143</v>
      </c>
      <c r="CF571" s="3" t="s">
        <v>2261</v>
      </c>
      <c r="CG571" s="3" t="s">
        <v>143</v>
      </c>
      <c r="CH571" s="3" t="s">
        <v>143</v>
      </c>
      <c r="CI571" s="3" t="s">
        <v>143</v>
      </c>
      <c r="CJ571" s="3" t="s">
        <v>5272</v>
      </c>
      <c r="CK571" s="3" t="s">
        <v>143</v>
      </c>
      <c r="CL571" s="3" t="s">
        <v>143</v>
      </c>
      <c r="CM571" s="3" t="s">
        <v>143</v>
      </c>
      <c r="CN571" s="3" t="s">
        <v>143</v>
      </c>
      <c r="CO571" s="3" t="s">
        <v>6694</v>
      </c>
      <c r="CP571" s="3" t="s">
        <v>143</v>
      </c>
      <c r="CQ571" s="3" t="s">
        <v>143</v>
      </c>
      <c r="CR571" s="3" t="s">
        <v>143</v>
      </c>
      <c r="CS571" s="3" t="s">
        <v>1</v>
      </c>
      <c r="CT571" s="3" t="s">
        <v>143</v>
      </c>
      <c r="CU571" s="3" t="s">
        <v>1</v>
      </c>
      <c r="CV571" s="3" t="s">
        <v>1985</v>
      </c>
      <c r="CW571" s="3" t="s">
        <v>143</v>
      </c>
      <c r="CX571" s="3" t="s">
        <v>374</v>
      </c>
      <c r="CY571" s="3" t="s">
        <v>166</v>
      </c>
      <c r="CZ571" s="3" t="s">
        <v>136</v>
      </c>
      <c r="DA571" s="3" t="s">
        <v>2007</v>
      </c>
      <c r="DB571" s="3" t="s">
        <v>143</v>
      </c>
      <c r="DC571" s="3" t="s">
        <v>143</v>
      </c>
      <c r="DD571" s="3" t="s">
        <v>373</v>
      </c>
      <c r="DE571" s="3" t="s">
        <v>5776</v>
      </c>
      <c r="DF571" s="3" t="s">
        <v>6915</v>
      </c>
      <c r="DG571" s="3" t="s">
        <v>143</v>
      </c>
      <c r="DH571" s="3" t="s">
        <v>7692</v>
      </c>
      <c r="DI571" s="3" t="s">
        <v>143</v>
      </c>
    </row>
    <row r="572" spans="1:113" s="3" customFormat="1" hidden="1" x14ac:dyDescent="0.2">
      <c r="A572" s="73">
        <v>45444</v>
      </c>
      <c r="B572" s="3" t="s">
        <v>15608</v>
      </c>
      <c r="C572" s="5">
        <v>142431</v>
      </c>
      <c r="D572" s="6" t="s">
        <v>18</v>
      </c>
      <c r="E572" s="3" t="s">
        <v>190</v>
      </c>
      <c r="F572" s="7">
        <v>45467</v>
      </c>
      <c r="G572" s="3" t="s">
        <v>165</v>
      </c>
      <c r="H572" s="3" t="s">
        <v>166</v>
      </c>
      <c r="I572" s="8">
        <f t="shared" si="62"/>
        <v>264.77999999999997</v>
      </c>
      <c r="J572" s="4">
        <v>264.77999999999997</v>
      </c>
      <c r="K572" s="71">
        <f t="shared" si="54"/>
        <v>1.2319296742072225E-2</v>
      </c>
      <c r="L572" s="3" t="s">
        <v>217</v>
      </c>
      <c r="M572" s="3" t="s">
        <v>317</v>
      </c>
      <c r="N572" s="3" t="s">
        <v>960</v>
      </c>
      <c r="O572" s="3" t="s">
        <v>6649</v>
      </c>
      <c r="P572" s="6" t="s">
        <v>10796</v>
      </c>
      <c r="Q572" s="3" t="s">
        <v>170</v>
      </c>
      <c r="R572" s="3" t="s">
        <v>143</v>
      </c>
      <c r="S572" s="3" t="s">
        <v>10797</v>
      </c>
      <c r="T572" s="3" t="s">
        <v>135</v>
      </c>
      <c r="U572" s="3" t="s">
        <v>135</v>
      </c>
      <c r="V572" s="3" t="s">
        <v>224</v>
      </c>
      <c r="W572" s="3" t="s">
        <v>137</v>
      </c>
      <c r="X572" s="3" t="s">
        <v>173</v>
      </c>
      <c r="Y572" s="3" t="s">
        <v>10798</v>
      </c>
      <c r="Z572" s="3" t="s">
        <v>10799</v>
      </c>
      <c r="AA572" s="3" t="s">
        <v>139</v>
      </c>
      <c r="AB572" s="3" t="s">
        <v>323</v>
      </c>
      <c r="AC572" s="3" t="s">
        <v>5272</v>
      </c>
      <c r="AD572" s="3" t="s">
        <v>143</v>
      </c>
      <c r="AE572" s="3" t="s">
        <v>5272</v>
      </c>
      <c r="AF572" s="3" t="s">
        <v>143</v>
      </c>
      <c r="AG572" s="3" t="s">
        <v>235</v>
      </c>
      <c r="AH572" s="3" t="s">
        <v>141</v>
      </c>
      <c r="AI572" s="3" t="s">
        <v>143</v>
      </c>
      <c r="AJ572" s="3" t="s">
        <v>143</v>
      </c>
      <c r="AK572" s="3" t="s">
        <v>207</v>
      </c>
      <c r="AL572" s="3" t="s">
        <v>143</v>
      </c>
      <c r="AM572" s="3" t="s">
        <v>10800</v>
      </c>
      <c r="AN572" s="3" t="s">
        <v>143</v>
      </c>
      <c r="AO572" s="3" t="s">
        <v>6657</v>
      </c>
      <c r="AP572" s="3" t="s">
        <v>1229</v>
      </c>
      <c r="AQ572" s="3" t="s">
        <v>6658</v>
      </c>
      <c r="AR572" s="3" t="s">
        <v>178</v>
      </c>
      <c r="AS572" s="3" t="s">
        <v>179</v>
      </c>
      <c r="AT572" s="3" t="s">
        <v>211</v>
      </c>
      <c r="AU572" s="3" t="s">
        <v>6659</v>
      </c>
      <c r="AV572" s="3" t="s">
        <v>145</v>
      </c>
      <c r="AW572" s="3" t="s">
        <v>146</v>
      </c>
      <c r="AX572" s="3" t="s">
        <v>972</v>
      </c>
      <c r="AY572" s="3" t="s">
        <v>148</v>
      </c>
      <c r="AZ572" s="3" t="s">
        <v>139</v>
      </c>
      <c r="BA572" s="3" t="s">
        <v>149</v>
      </c>
      <c r="BB572" s="3" t="s">
        <v>150</v>
      </c>
      <c r="BC572" s="3" t="s">
        <v>156</v>
      </c>
      <c r="BD572" s="3" t="s">
        <v>276</v>
      </c>
      <c r="BE572" s="3" t="s">
        <v>143</v>
      </c>
      <c r="BF572" s="3" t="s">
        <v>143</v>
      </c>
      <c r="BG572" s="3" t="s">
        <v>5272</v>
      </c>
      <c r="BH572" s="3" t="s">
        <v>143</v>
      </c>
      <c r="BI572" s="3" t="s">
        <v>143</v>
      </c>
      <c r="BJ572" s="3" t="s">
        <v>143</v>
      </c>
      <c r="BK572" s="3" t="s">
        <v>224</v>
      </c>
      <c r="BL572" s="3" t="s">
        <v>143</v>
      </c>
      <c r="BM572" s="3" t="s">
        <v>160</v>
      </c>
      <c r="BN572" s="3" t="s">
        <v>143</v>
      </c>
      <c r="BO572" s="3" t="s">
        <v>143</v>
      </c>
      <c r="BP572" s="3" t="s">
        <v>6649</v>
      </c>
      <c r="BQ572" s="3" t="s">
        <v>143</v>
      </c>
      <c r="BR572" s="3" t="s">
        <v>5272</v>
      </c>
      <c r="BS572" s="3" t="s">
        <v>1553</v>
      </c>
      <c r="BT572" s="3" t="s">
        <v>10800</v>
      </c>
      <c r="BU572" s="3" t="s">
        <v>10800</v>
      </c>
      <c r="BV572" s="3" t="s">
        <v>135</v>
      </c>
      <c r="BW572" s="3" t="s">
        <v>135</v>
      </c>
      <c r="BX572" s="3" t="s">
        <v>135</v>
      </c>
      <c r="BY572" s="3" t="s">
        <v>148</v>
      </c>
      <c r="BZ572" s="3" t="s">
        <v>2035</v>
      </c>
      <c r="CA572" s="3" t="s">
        <v>174</v>
      </c>
      <c r="CB572" s="3" t="s">
        <v>2764</v>
      </c>
      <c r="CC572" s="3" t="s">
        <v>143</v>
      </c>
      <c r="CD572" s="3" t="s">
        <v>143</v>
      </c>
      <c r="CE572" s="3" t="s">
        <v>143</v>
      </c>
      <c r="CF572" s="3" t="s">
        <v>2261</v>
      </c>
      <c r="CG572" s="3" t="s">
        <v>143</v>
      </c>
      <c r="CH572" s="3" t="s">
        <v>143</v>
      </c>
      <c r="CI572" s="3" t="s">
        <v>143</v>
      </c>
      <c r="CJ572" s="3" t="s">
        <v>5272</v>
      </c>
      <c r="CK572" s="3" t="s">
        <v>143</v>
      </c>
      <c r="CL572" s="3" t="s">
        <v>143</v>
      </c>
      <c r="CM572" s="3" t="s">
        <v>143</v>
      </c>
      <c r="CN572" s="3" t="s">
        <v>143</v>
      </c>
      <c r="CO572" s="3" t="s">
        <v>6663</v>
      </c>
      <c r="CP572" s="3" t="s">
        <v>143</v>
      </c>
      <c r="CQ572" s="3" t="s">
        <v>6663</v>
      </c>
      <c r="CR572" s="3" t="s">
        <v>143</v>
      </c>
      <c r="CS572" s="3" t="s">
        <v>1</v>
      </c>
      <c r="CT572" s="3" t="s">
        <v>143</v>
      </c>
      <c r="CU572" s="3" t="s">
        <v>1</v>
      </c>
      <c r="CV572" s="3" t="s">
        <v>1985</v>
      </c>
      <c r="CW572" s="3" t="s">
        <v>143</v>
      </c>
      <c r="CX572" s="3" t="s">
        <v>217</v>
      </c>
      <c r="CY572" s="3" t="s">
        <v>166</v>
      </c>
      <c r="CZ572" s="3" t="s">
        <v>224</v>
      </c>
      <c r="DA572" s="3" t="s">
        <v>2495</v>
      </c>
      <c r="DB572" s="3" t="s">
        <v>143</v>
      </c>
      <c r="DC572" s="3" t="s">
        <v>143</v>
      </c>
      <c r="DD572" s="3" t="s">
        <v>190</v>
      </c>
      <c r="DE572" s="3" t="s">
        <v>5776</v>
      </c>
      <c r="DF572" s="3" t="s">
        <v>6915</v>
      </c>
      <c r="DG572" s="3" t="s">
        <v>7342</v>
      </c>
      <c r="DH572" s="3" t="s">
        <v>7342</v>
      </c>
      <c r="DI572" s="3" t="s">
        <v>143</v>
      </c>
    </row>
    <row r="573" spans="1:113" s="3" customFormat="1" ht="25.5" hidden="1" x14ac:dyDescent="0.2">
      <c r="A573" s="73">
        <v>45444</v>
      </c>
      <c r="B573" s="3" t="s">
        <v>15609</v>
      </c>
      <c r="C573" s="98">
        <v>142439</v>
      </c>
      <c r="D573" s="6" t="s">
        <v>10801</v>
      </c>
      <c r="E573" s="3" t="s">
        <v>164</v>
      </c>
      <c r="F573" s="7">
        <v>45467</v>
      </c>
      <c r="G573" s="3" t="s">
        <v>165</v>
      </c>
      <c r="H573" s="3" t="s">
        <v>166</v>
      </c>
      <c r="I573" s="8">
        <f t="shared" si="62"/>
        <v>68.94</v>
      </c>
      <c r="J573" s="4">
        <v>68.94</v>
      </c>
      <c r="K573" s="71">
        <f t="shared" si="54"/>
        <v>3.2075395324362085E-3</v>
      </c>
      <c r="L573" s="3" t="s">
        <v>374</v>
      </c>
      <c r="M573" s="3" t="s">
        <v>317</v>
      </c>
      <c r="N573" s="3" t="s">
        <v>1070</v>
      </c>
      <c r="O573" s="3" t="s">
        <v>2131</v>
      </c>
      <c r="P573" s="6" t="s">
        <v>10802</v>
      </c>
      <c r="Q573" s="3" t="s">
        <v>170</v>
      </c>
      <c r="R573" s="3" t="s">
        <v>143</v>
      </c>
      <c r="S573" s="3" t="s">
        <v>10803</v>
      </c>
      <c r="T573" s="3" t="s">
        <v>135</v>
      </c>
      <c r="U573" s="3" t="s">
        <v>135</v>
      </c>
      <c r="V573" s="3" t="s">
        <v>136</v>
      </c>
      <c r="W573" s="3" t="s">
        <v>137</v>
      </c>
      <c r="X573" s="3" t="s">
        <v>173</v>
      </c>
      <c r="Y573" s="3" t="s">
        <v>10804</v>
      </c>
      <c r="Z573" s="3" t="s">
        <v>10805</v>
      </c>
      <c r="AA573" s="3" t="s">
        <v>139</v>
      </c>
      <c r="AB573" s="3" t="s">
        <v>323</v>
      </c>
      <c r="AC573" s="3" t="s">
        <v>5272</v>
      </c>
      <c r="AD573" s="3" t="s">
        <v>143</v>
      </c>
      <c r="AE573" s="3" t="s">
        <v>5272</v>
      </c>
      <c r="AF573" s="3" t="s">
        <v>143</v>
      </c>
      <c r="AG573" s="3" t="s">
        <v>235</v>
      </c>
      <c r="AH573" s="3" t="s">
        <v>141</v>
      </c>
      <c r="AI573" s="3" t="s">
        <v>143</v>
      </c>
      <c r="AJ573" s="3" t="s">
        <v>143</v>
      </c>
      <c r="AK573" s="3" t="s">
        <v>207</v>
      </c>
      <c r="AL573" s="3" t="s">
        <v>9680</v>
      </c>
      <c r="AM573" s="3" t="s">
        <v>10806</v>
      </c>
      <c r="AN573" s="3" t="s">
        <v>143</v>
      </c>
      <c r="AO573" s="3" t="s">
        <v>2135</v>
      </c>
      <c r="AP573" s="3" t="s">
        <v>932</v>
      </c>
      <c r="AQ573" s="3" t="s">
        <v>2136</v>
      </c>
      <c r="AR573" s="3" t="s">
        <v>934</v>
      </c>
      <c r="AS573" s="3" t="s">
        <v>231</v>
      </c>
      <c r="AT573" s="3" t="s">
        <v>1091</v>
      </c>
      <c r="AU573" s="3" t="s">
        <v>2137</v>
      </c>
      <c r="AV573" s="3" t="s">
        <v>1079</v>
      </c>
      <c r="AW573" s="3" t="s">
        <v>1080</v>
      </c>
      <c r="AX573" s="3" t="s">
        <v>1081</v>
      </c>
      <c r="AY573" s="3" t="s">
        <v>148</v>
      </c>
      <c r="AZ573" s="3" t="s">
        <v>139</v>
      </c>
      <c r="BA573" s="3" t="s">
        <v>148</v>
      </c>
      <c r="BB573" s="3" t="s">
        <v>150</v>
      </c>
      <c r="BC573" s="3" t="s">
        <v>156</v>
      </c>
      <c r="BD573" s="3" t="s">
        <v>276</v>
      </c>
      <c r="BE573" s="3" t="s">
        <v>143</v>
      </c>
      <c r="BF573" s="3" t="s">
        <v>143</v>
      </c>
      <c r="BG573" s="3" t="s">
        <v>5272</v>
      </c>
      <c r="BH573" s="3" t="s">
        <v>143</v>
      </c>
      <c r="BI573" s="3" t="s">
        <v>143</v>
      </c>
      <c r="BJ573" s="3" t="s">
        <v>143</v>
      </c>
      <c r="BK573" s="3" t="s">
        <v>136</v>
      </c>
      <c r="BL573" s="3" t="s">
        <v>143</v>
      </c>
      <c r="BM573" s="3" t="s">
        <v>160</v>
      </c>
      <c r="BN573" s="3" t="s">
        <v>143</v>
      </c>
      <c r="BO573" s="3" t="s">
        <v>143</v>
      </c>
      <c r="BP573" s="3" t="s">
        <v>143</v>
      </c>
      <c r="BQ573" s="3" t="s">
        <v>143</v>
      </c>
      <c r="BR573" s="3" t="s">
        <v>5272</v>
      </c>
      <c r="BS573" s="3" t="s">
        <v>1553</v>
      </c>
      <c r="BT573" s="3" t="s">
        <v>10806</v>
      </c>
      <c r="BU573" s="3" t="s">
        <v>10806</v>
      </c>
      <c r="BV573" s="3" t="s">
        <v>135</v>
      </c>
      <c r="BW573" s="3" t="s">
        <v>135</v>
      </c>
      <c r="BX573" s="3" t="s">
        <v>135</v>
      </c>
      <c r="BY573" s="3" t="s">
        <v>148</v>
      </c>
      <c r="BZ573" s="3" t="s">
        <v>2505</v>
      </c>
      <c r="CA573" s="3" t="s">
        <v>174</v>
      </c>
      <c r="CB573" s="3" t="s">
        <v>143</v>
      </c>
      <c r="CC573" s="3" t="s">
        <v>143</v>
      </c>
      <c r="CD573" s="3" t="s">
        <v>143</v>
      </c>
      <c r="CE573" s="3" t="s">
        <v>143</v>
      </c>
      <c r="CF573" s="3" t="s">
        <v>2261</v>
      </c>
      <c r="CG573" s="3" t="s">
        <v>143</v>
      </c>
      <c r="CH573" s="3" t="s">
        <v>143</v>
      </c>
      <c r="CI573" s="3" t="s">
        <v>143</v>
      </c>
      <c r="CJ573" s="3" t="s">
        <v>5272</v>
      </c>
      <c r="CK573" s="3" t="s">
        <v>143</v>
      </c>
      <c r="CL573" s="3" t="s">
        <v>143</v>
      </c>
      <c r="CM573" s="3" t="s">
        <v>143</v>
      </c>
      <c r="CN573" s="3" t="s">
        <v>143</v>
      </c>
      <c r="CO573" s="3" t="s">
        <v>143</v>
      </c>
      <c r="CP573" s="3" t="s">
        <v>143</v>
      </c>
      <c r="CQ573" s="3" t="s">
        <v>143</v>
      </c>
      <c r="CR573" s="3" t="s">
        <v>143</v>
      </c>
      <c r="CS573" s="3" t="s">
        <v>1</v>
      </c>
      <c r="CT573" s="3" t="s">
        <v>143</v>
      </c>
      <c r="CU573" s="3" t="s">
        <v>1</v>
      </c>
      <c r="CV573" s="3" t="s">
        <v>1985</v>
      </c>
      <c r="CW573" s="3" t="s">
        <v>143</v>
      </c>
      <c r="CX573" s="3" t="s">
        <v>374</v>
      </c>
      <c r="CY573" s="3" t="s">
        <v>166</v>
      </c>
      <c r="CZ573" s="3" t="s">
        <v>136</v>
      </c>
      <c r="DA573" s="3" t="s">
        <v>2495</v>
      </c>
      <c r="DB573" s="3" t="s">
        <v>143</v>
      </c>
      <c r="DC573" s="3" t="s">
        <v>143</v>
      </c>
      <c r="DD573" s="3" t="s">
        <v>164</v>
      </c>
      <c r="DE573" s="3" t="s">
        <v>5776</v>
      </c>
      <c r="DF573" s="3" t="s">
        <v>6915</v>
      </c>
      <c r="DG573" s="3" t="s">
        <v>143</v>
      </c>
      <c r="DH573" s="3" t="s">
        <v>143</v>
      </c>
      <c r="DI573" s="3" t="s">
        <v>143</v>
      </c>
    </row>
    <row r="574" spans="1:113" s="3" customFormat="1" hidden="1" x14ac:dyDescent="0.2">
      <c r="A574" s="73">
        <v>45444</v>
      </c>
      <c r="B574" s="3" t="s">
        <v>15606</v>
      </c>
      <c r="C574" s="5">
        <v>142786</v>
      </c>
      <c r="D574" s="6" t="s">
        <v>10433</v>
      </c>
      <c r="E574" s="3" t="s">
        <v>373</v>
      </c>
      <c r="F574" s="7">
        <v>45467</v>
      </c>
      <c r="G574" s="3" t="s">
        <v>165</v>
      </c>
      <c r="H574" s="3" t="s">
        <v>166</v>
      </c>
      <c r="I574" s="8">
        <f t="shared" si="62"/>
        <v>340.26</v>
      </c>
      <c r="J574" s="4">
        <v>340.26</v>
      </c>
      <c r="K574" s="71">
        <f t="shared" si="54"/>
        <v>1.5831119833286108E-2</v>
      </c>
      <c r="L574" s="3" t="s">
        <v>316</v>
      </c>
      <c r="M574" s="3" t="s">
        <v>317</v>
      </c>
      <c r="N574" s="3" t="s">
        <v>960</v>
      </c>
      <c r="O574" s="3" t="s">
        <v>10807</v>
      </c>
      <c r="P574" s="6" t="s">
        <v>10808</v>
      </c>
      <c r="Q574" s="3" t="s">
        <v>132</v>
      </c>
      <c r="R574" s="3" t="s">
        <v>10809</v>
      </c>
      <c r="S574" s="3" t="s">
        <v>10810</v>
      </c>
      <c r="T574" s="3" t="s">
        <v>135</v>
      </c>
      <c r="U574" s="3" t="s">
        <v>135</v>
      </c>
      <c r="V574" s="3" t="s">
        <v>136</v>
      </c>
      <c r="W574" s="3" t="s">
        <v>137</v>
      </c>
      <c r="X574" s="3" t="s">
        <v>2483</v>
      </c>
      <c r="Y574" s="3" t="s">
        <v>10811</v>
      </c>
      <c r="Z574" s="3" t="s">
        <v>10812</v>
      </c>
      <c r="AA574" s="3" t="s">
        <v>139</v>
      </c>
      <c r="AB574" s="3" t="s">
        <v>323</v>
      </c>
      <c r="AC574" s="3" t="s">
        <v>5272</v>
      </c>
      <c r="AD574" s="3" t="s">
        <v>143</v>
      </c>
      <c r="AE574" s="3" t="s">
        <v>5272</v>
      </c>
      <c r="AF574" s="3" t="s">
        <v>143</v>
      </c>
      <c r="AG574" s="3" t="s">
        <v>235</v>
      </c>
      <c r="AH574" s="3" t="s">
        <v>141</v>
      </c>
      <c r="AI574" s="3" t="s">
        <v>143</v>
      </c>
      <c r="AJ574" s="3" t="s">
        <v>143</v>
      </c>
      <c r="AK574" s="3" t="s">
        <v>207</v>
      </c>
      <c r="AL574" s="3" t="s">
        <v>143</v>
      </c>
      <c r="AM574" s="3" t="s">
        <v>10813</v>
      </c>
      <c r="AN574" s="3" t="s">
        <v>143</v>
      </c>
      <c r="AO574" s="3" t="s">
        <v>10814</v>
      </c>
      <c r="AP574" s="3" t="s">
        <v>10815</v>
      </c>
      <c r="AQ574" s="3" t="s">
        <v>309</v>
      </c>
      <c r="AR574" s="3" t="s">
        <v>148</v>
      </c>
      <c r="AS574" s="3" t="s">
        <v>139</v>
      </c>
      <c r="AT574" s="3" t="s">
        <v>154</v>
      </c>
      <c r="AU574" s="3" t="s">
        <v>10816</v>
      </c>
      <c r="AV574" s="3" t="s">
        <v>145</v>
      </c>
      <c r="AW574" s="3" t="s">
        <v>146</v>
      </c>
      <c r="AX574" s="3" t="s">
        <v>972</v>
      </c>
      <c r="AY574" s="3" t="s">
        <v>148</v>
      </c>
      <c r="AZ574" s="3" t="s">
        <v>139</v>
      </c>
      <c r="BA574" s="3" t="s">
        <v>149</v>
      </c>
      <c r="BB574" s="3" t="s">
        <v>150</v>
      </c>
      <c r="BC574" s="3" t="s">
        <v>156</v>
      </c>
      <c r="BD574" s="3" t="s">
        <v>157</v>
      </c>
      <c r="BE574" s="3" t="s">
        <v>303</v>
      </c>
      <c r="BF574" s="3" t="s">
        <v>10812</v>
      </c>
      <c r="BG574" s="3" t="s">
        <v>5272</v>
      </c>
      <c r="BH574" s="3" t="s">
        <v>132</v>
      </c>
      <c r="BI574" s="3" t="s">
        <v>143</v>
      </c>
      <c r="BJ574" s="3" t="s">
        <v>143</v>
      </c>
      <c r="BK574" s="3" t="s">
        <v>136</v>
      </c>
      <c r="BL574" s="3" t="s">
        <v>143</v>
      </c>
      <c r="BM574" s="3" t="s">
        <v>160</v>
      </c>
      <c r="BN574" s="3" t="s">
        <v>160</v>
      </c>
      <c r="BO574" s="3" t="s">
        <v>143</v>
      </c>
      <c r="BP574" s="3" t="s">
        <v>143</v>
      </c>
      <c r="BQ574" s="3" t="s">
        <v>10817</v>
      </c>
      <c r="BR574" s="3" t="s">
        <v>5352</v>
      </c>
      <c r="BS574" s="3" t="s">
        <v>162</v>
      </c>
      <c r="BT574" s="3" t="s">
        <v>10818</v>
      </c>
      <c r="BU574" s="3" t="s">
        <v>10818</v>
      </c>
      <c r="BV574" s="3" t="s">
        <v>135</v>
      </c>
      <c r="BW574" s="3" t="s">
        <v>135</v>
      </c>
      <c r="BX574" s="3" t="s">
        <v>135</v>
      </c>
      <c r="BY574" s="3" t="s">
        <v>148</v>
      </c>
      <c r="BZ574" s="3" t="s">
        <v>6439</v>
      </c>
      <c r="CA574" s="3" t="s">
        <v>144</v>
      </c>
      <c r="CB574" s="3" t="s">
        <v>143</v>
      </c>
      <c r="CC574" s="3" t="s">
        <v>143</v>
      </c>
      <c r="CD574" s="3" t="s">
        <v>143</v>
      </c>
      <c r="CE574" s="3" t="s">
        <v>143</v>
      </c>
      <c r="CF574" s="3" t="s">
        <v>9549</v>
      </c>
      <c r="CG574" s="3" t="s">
        <v>143</v>
      </c>
      <c r="CH574" s="3" t="s">
        <v>143</v>
      </c>
      <c r="CI574" s="3" t="s">
        <v>143</v>
      </c>
      <c r="CJ574" s="3" t="s">
        <v>5272</v>
      </c>
      <c r="CK574" s="3" t="s">
        <v>143</v>
      </c>
      <c r="CL574" s="3" t="s">
        <v>143</v>
      </c>
      <c r="CM574" s="3" t="s">
        <v>143</v>
      </c>
      <c r="CN574" s="3" t="s">
        <v>143</v>
      </c>
      <c r="CO574" s="3" t="s">
        <v>143</v>
      </c>
      <c r="CP574" s="3" t="s">
        <v>143</v>
      </c>
      <c r="CQ574" s="3" t="s">
        <v>143</v>
      </c>
      <c r="CR574" s="3" t="s">
        <v>143</v>
      </c>
      <c r="CS574" s="3" t="s">
        <v>1</v>
      </c>
      <c r="CT574" s="3" t="s">
        <v>143</v>
      </c>
      <c r="CU574" s="3" t="s">
        <v>1</v>
      </c>
      <c r="CV574" s="3" t="s">
        <v>1985</v>
      </c>
      <c r="CW574" s="3" t="s">
        <v>143</v>
      </c>
      <c r="CX574" s="3" t="s">
        <v>316</v>
      </c>
      <c r="CY574" s="3" t="s">
        <v>166</v>
      </c>
      <c r="CZ574" s="3" t="s">
        <v>136</v>
      </c>
      <c r="DA574" s="3" t="s">
        <v>1989</v>
      </c>
      <c r="DB574" s="3" t="s">
        <v>143</v>
      </c>
      <c r="DC574" s="3" t="s">
        <v>143</v>
      </c>
      <c r="DD574" s="3" t="s">
        <v>373</v>
      </c>
      <c r="DE574" s="3" t="s">
        <v>5776</v>
      </c>
      <c r="DF574" s="3" t="s">
        <v>6915</v>
      </c>
      <c r="DG574" s="3" t="s">
        <v>143</v>
      </c>
      <c r="DH574" s="3" t="s">
        <v>143</v>
      </c>
      <c r="DI574" s="3" t="s">
        <v>143</v>
      </c>
    </row>
    <row r="575" spans="1:113" s="3" customFormat="1" hidden="1" x14ac:dyDescent="0.2">
      <c r="A575" s="73">
        <v>45444</v>
      </c>
      <c r="B575" s="3" t="s">
        <v>15606</v>
      </c>
      <c r="C575" s="5">
        <v>142894</v>
      </c>
      <c r="D575" s="6" t="s">
        <v>10335</v>
      </c>
      <c r="E575" s="3" t="s">
        <v>2037</v>
      </c>
      <c r="F575" s="7">
        <v>45467</v>
      </c>
      <c r="G575" s="3" t="s">
        <v>165</v>
      </c>
      <c r="H575" s="3" t="s">
        <v>166</v>
      </c>
      <c r="I575" s="4">
        <v>51</v>
      </c>
      <c r="J575" s="4">
        <v>51</v>
      </c>
      <c r="K575" s="71">
        <f t="shared" si="54"/>
        <v>2.3728534400093795E-3</v>
      </c>
      <c r="L575" s="3" t="s">
        <v>316</v>
      </c>
      <c r="M575" s="3" t="s">
        <v>7145</v>
      </c>
      <c r="N575" s="3" t="s">
        <v>1070</v>
      </c>
      <c r="O575" s="3" t="s">
        <v>318</v>
      </c>
      <c r="P575" s="6" t="s">
        <v>6896</v>
      </c>
      <c r="Q575" s="3" t="s">
        <v>170</v>
      </c>
      <c r="R575" s="3" t="s">
        <v>10819</v>
      </c>
      <c r="S575" s="3" t="s">
        <v>10820</v>
      </c>
      <c r="T575" s="3" t="s">
        <v>135</v>
      </c>
      <c r="U575" s="3" t="s">
        <v>135</v>
      </c>
      <c r="V575" s="3" t="s">
        <v>136</v>
      </c>
      <c r="W575" s="3" t="s">
        <v>137</v>
      </c>
      <c r="X575" s="3" t="s">
        <v>322</v>
      </c>
      <c r="Y575" s="3" t="s">
        <v>10821</v>
      </c>
      <c r="Z575" s="3" t="s">
        <v>10822</v>
      </c>
      <c r="AA575" s="3" t="s">
        <v>139</v>
      </c>
      <c r="AB575" s="3" t="s">
        <v>323</v>
      </c>
      <c r="AC575" s="3" t="s">
        <v>5272</v>
      </c>
      <c r="AD575" s="3" t="s">
        <v>143</v>
      </c>
      <c r="AE575" s="3" t="s">
        <v>5636</v>
      </c>
      <c r="AF575" s="3" t="s">
        <v>143</v>
      </c>
      <c r="AG575" s="3" t="s">
        <v>235</v>
      </c>
      <c r="AH575" s="3" t="s">
        <v>141</v>
      </c>
      <c r="AI575" s="3" t="s">
        <v>143</v>
      </c>
      <c r="AJ575" s="3" t="s">
        <v>5636</v>
      </c>
      <c r="AK575" s="3" t="s">
        <v>207</v>
      </c>
      <c r="AL575" s="3" t="s">
        <v>143</v>
      </c>
      <c r="AM575" s="3" t="s">
        <v>5636</v>
      </c>
      <c r="AN575" s="3" t="s">
        <v>174</v>
      </c>
      <c r="AO575" s="3" t="s">
        <v>324</v>
      </c>
      <c r="AP575" s="3" t="s">
        <v>325</v>
      </c>
      <c r="AQ575" s="3" t="s">
        <v>326</v>
      </c>
      <c r="AR575" s="3" t="s">
        <v>178</v>
      </c>
      <c r="AS575" s="3" t="s">
        <v>179</v>
      </c>
      <c r="AT575" s="3" t="s">
        <v>327</v>
      </c>
      <c r="AU575" s="3" t="s">
        <v>328</v>
      </c>
      <c r="AV575" s="3" t="s">
        <v>1079</v>
      </c>
      <c r="AW575" s="3" t="s">
        <v>1080</v>
      </c>
      <c r="AX575" s="3" t="s">
        <v>1081</v>
      </c>
      <c r="AY575" s="3" t="s">
        <v>148</v>
      </c>
      <c r="AZ575" s="3" t="s">
        <v>139</v>
      </c>
      <c r="BA575" s="3" t="s">
        <v>148</v>
      </c>
      <c r="BB575" s="3" t="s">
        <v>150</v>
      </c>
      <c r="BC575" s="3" t="s">
        <v>156</v>
      </c>
      <c r="BD575" s="3" t="s">
        <v>157</v>
      </c>
      <c r="BE575" s="3" t="s">
        <v>303</v>
      </c>
      <c r="BF575" s="3" t="s">
        <v>10822</v>
      </c>
      <c r="BG575" s="3" t="s">
        <v>5272</v>
      </c>
      <c r="BH575" s="3" t="s">
        <v>170</v>
      </c>
      <c r="BI575" s="3" t="s">
        <v>10823</v>
      </c>
      <c r="BJ575" s="3" t="s">
        <v>143</v>
      </c>
      <c r="BK575" s="3" t="s">
        <v>136</v>
      </c>
      <c r="BL575" s="3" t="s">
        <v>143</v>
      </c>
      <c r="BM575" s="3" t="s">
        <v>160</v>
      </c>
      <c r="BN575" s="3" t="s">
        <v>160</v>
      </c>
      <c r="BO575" s="3" t="s">
        <v>143</v>
      </c>
      <c r="BP575" s="3" t="s">
        <v>143</v>
      </c>
      <c r="BQ575" s="3" t="s">
        <v>2107</v>
      </c>
      <c r="BR575" s="3" t="s">
        <v>5352</v>
      </c>
      <c r="BS575" s="3" t="s">
        <v>162</v>
      </c>
      <c r="BT575" s="3" t="s">
        <v>5636</v>
      </c>
      <c r="BU575" s="3" t="s">
        <v>5636</v>
      </c>
      <c r="BV575" s="3" t="s">
        <v>135</v>
      </c>
      <c r="BW575" s="3" t="s">
        <v>135</v>
      </c>
      <c r="BX575" s="3" t="s">
        <v>135</v>
      </c>
      <c r="BY575" s="3" t="s">
        <v>148</v>
      </c>
      <c r="BZ575" s="3" t="s">
        <v>10824</v>
      </c>
      <c r="CA575" s="3" t="s">
        <v>174</v>
      </c>
      <c r="CB575" s="3" t="s">
        <v>143</v>
      </c>
      <c r="CC575" s="3" t="s">
        <v>143</v>
      </c>
      <c r="CD575" s="3" t="s">
        <v>143</v>
      </c>
      <c r="CE575" s="3" t="s">
        <v>10825</v>
      </c>
      <c r="CF575" s="3" t="s">
        <v>2261</v>
      </c>
      <c r="CG575" s="3" t="s">
        <v>2261</v>
      </c>
      <c r="CH575" s="3" t="s">
        <v>143</v>
      </c>
      <c r="CI575" s="3" t="s">
        <v>143</v>
      </c>
      <c r="CJ575" s="3" t="s">
        <v>5272</v>
      </c>
      <c r="CK575" s="3" t="s">
        <v>143</v>
      </c>
      <c r="CL575" s="3" t="s">
        <v>143</v>
      </c>
      <c r="CM575" s="3" t="s">
        <v>143</v>
      </c>
      <c r="CN575" s="3" t="s">
        <v>143</v>
      </c>
      <c r="CO575" s="3" t="s">
        <v>143</v>
      </c>
      <c r="CP575" s="3" t="s">
        <v>143</v>
      </c>
      <c r="CQ575" s="3" t="s">
        <v>143</v>
      </c>
      <c r="CR575" s="3" t="s">
        <v>143</v>
      </c>
      <c r="CS575" s="3" t="s">
        <v>1</v>
      </c>
      <c r="CT575" s="3" t="s">
        <v>143</v>
      </c>
      <c r="CU575" s="3" t="s">
        <v>1</v>
      </c>
      <c r="CV575" s="3" t="s">
        <v>1985</v>
      </c>
      <c r="CW575" s="3" t="s">
        <v>1985</v>
      </c>
      <c r="CX575" s="3" t="s">
        <v>316</v>
      </c>
      <c r="CY575" s="3" t="s">
        <v>166</v>
      </c>
      <c r="CZ575" s="3" t="s">
        <v>136</v>
      </c>
      <c r="DA575" s="3" t="s">
        <v>1986</v>
      </c>
      <c r="DB575" s="3" t="s">
        <v>143</v>
      </c>
      <c r="DC575" s="3" t="s">
        <v>143</v>
      </c>
      <c r="DD575" s="3" t="s">
        <v>2037</v>
      </c>
      <c r="DE575" s="3" t="s">
        <v>5776</v>
      </c>
      <c r="DF575" s="3" t="s">
        <v>6915</v>
      </c>
      <c r="DG575" s="3" t="s">
        <v>143</v>
      </c>
      <c r="DH575" s="3" t="s">
        <v>143</v>
      </c>
      <c r="DI575" s="3" t="s">
        <v>143</v>
      </c>
    </row>
    <row r="576" spans="1:113" s="3" customFormat="1" hidden="1" x14ac:dyDescent="0.2">
      <c r="A576" s="73">
        <v>45444</v>
      </c>
      <c r="B576" s="3" t="s">
        <v>15606</v>
      </c>
      <c r="C576" s="5">
        <v>143009</v>
      </c>
      <c r="D576" s="6" t="s">
        <v>10335</v>
      </c>
      <c r="E576" s="3" t="s">
        <v>164</v>
      </c>
      <c r="F576" s="7">
        <v>45468</v>
      </c>
      <c r="G576" s="3" t="s">
        <v>165</v>
      </c>
      <c r="H576" s="3" t="s">
        <v>166</v>
      </c>
      <c r="I576" s="4">
        <v>56</v>
      </c>
      <c r="J576" s="4">
        <v>56</v>
      </c>
      <c r="K576" s="71">
        <f t="shared" si="54"/>
        <v>2.6054861302063775E-3</v>
      </c>
      <c r="L576" s="3" t="s">
        <v>316</v>
      </c>
      <c r="M576" s="3" t="s">
        <v>7145</v>
      </c>
      <c r="N576" s="3" t="s">
        <v>1070</v>
      </c>
      <c r="O576" s="3" t="s">
        <v>318</v>
      </c>
      <c r="P576" s="6" t="s">
        <v>6896</v>
      </c>
      <c r="Q576" s="3" t="s">
        <v>170</v>
      </c>
      <c r="R576" s="3" t="s">
        <v>10826</v>
      </c>
      <c r="S576" s="3" t="s">
        <v>10827</v>
      </c>
      <c r="T576" s="3" t="s">
        <v>135</v>
      </c>
      <c r="U576" s="3" t="s">
        <v>135</v>
      </c>
      <c r="V576" s="3" t="s">
        <v>136</v>
      </c>
      <c r="W576" s="3" t="s">
        <v>137</v>
      </c>
      <c r="X576" s="3" t="s">
        <v>322</v>
      </c>
      <c r="Y576" s="3" t="s">
        <v>10828</v>
      </c>
      <c r="Z576" s="3" t="s">
        <v>10829</v>
      </c>
      <c r="AA576" s="3" t="s">
        <v>139</v>
      </c>
      <c r="AB576" s="3" t="s">
        <v>323</v>
      </c>
      <c r="AC576" s="3" t="s">
        <v>5272</v>
      </c>
      <c r="AD576" s="3" t="s">
        <v>143</v>
      </c>
      <c r="AE576" s="3" t="s">
        <v>9197</v>
      </c>
      <c r="AF576" s="3" t="s">
        <v>143</v>
      </c>
      <c r="AG576" s="3" t="s">
        <v>235</v>
      </c>
      <c r="AH576" s="3" t="s">
        <v>141</v>
      </c>
      <c r="AI576" s="3" t="s">
        <v>143</v>
      </c>
      <c r="AJ576" s="3" t="s">
        <v>9197</v>
      </c>
      <c r="AK576" s="3" t="s">
        <v>207</v>
      </c>
      <c r="AL576" s="3" t="s">
        <v>143</v>
      </c>
      <c r="AM576" s="3" t="s">
        <v>9197</v>
      </c>
      <c r="AN576" s="3" t="s">
        <v>174</v>
      </c>
      <c r="AO576" s="3" t="s">
        <v>324</v>
      </c>
      <c r="AP576" s="3" t="s">
        <v>325</v>
      </c>
      <c r="AQ576" s="3" t="s">
        <v>326</v>
      </c>
      <c r="AR576" s="3" t="s">
        <v>178</v>
      </c>
      <c r="AS576" s="3" t="s">
        <v>179</v>
      </c>
      <c r="AT576" s="3" t="s">
        <v>327</v>
      </c>
      <c r="AU576" s="3" t="s">
        <v>328</v>
      </c>
      <c r="AV576" s="3" t="s">
        <v>1079</v>
      </c>
      <c r="AW576" s="3" t="s">
        <v>1080</v>
      </c>
      <c r="AX576" s="3" t="s">
        <v>1081</v>
      </c>
      <c r="AY576" s="3" t="s">
        <v>148</v>
      </c>
      <c r="AZ576" s="3" t="s">
        <v>139</v>
      </c>
      <c r="BA576" s="3" t="s">
        <v>148</v>
      </c>
      <c r="BB576" s="3" t="s">
        <v>150</v>
      </c>
      <c r="BC576" s="3" t="s">
        <v>156</v>
      </c>
      <c r="BD576" s="3" t="s">
        <v>157</v>
      </c>
      <c r="BE576" s="3" t="s">
        <v>303</v>
      </c>
      <c r="BF576" s="3" t="s">
        <v>10829</v>
      </c>
      <c r="BG576" s="3" t="s">
        <v>5272</v>
      </c>
      <c r="BH576" s="3" t="s">
        <v>170</v>
      </c>
      <c r="BI576" s="3" t="s">
        <v>10830</v>
      </c>
      <c r="BJ576" s="3" t="s">
        <v>143</v>
      </c>
      <c r="BK576" s="3" t="s">
        <v>136</v>
      </c>
      <c r="BL576" s="3" t="s">
        <v>143</v>
      </c>
      <c r="BM576" s="3" t="s">
        <v>160</v>
      </c>
      <c r="BN576" s="3" t="s">
        <v>160</v>
      </c>
      <c r="BO576" s="3" t="s">
        <v>143</v>
      </c>
      <c r="BP576" s="3" t="s">
        <v>143</v>
      </c>
      <c r="BQ576" s="3" t="s">
        <v>10831</v>
      </c>
      <c r="BR576" s="3" t="s">
        <v>5352</v>
      </c>
      <c r="BS576" s="3" t="s">
        <v>162</v>
      </c>
      <c r="BT576" s="3" t="s">
        <v>9197</v>
      </c>
      <c r="BU576" s="3" t="s">
        <v>9197</v>
      </c>
      <c r="BV576" s="3" t="s">
        <v>135</v>
      </c>
      <c r="BW576" s="3" t="s">
        <v>135</v>
      </c>
      <c r="BX576" s="3" t="s">
        <v>135</v>
      </c>
      <c r="BY576" s="3" t="s">
        <v>148</v>
      </c>
      <c r="BZ576" s="3" t="s">
        <v>10832</v>
      </c>
      <c r="CA576" s="3" t="s">
        <v>174</v>
      </c>
      <c r="CB576" s="3" t="s">
        <v>143</v>
      </c>
      <c r="CC576" s="3" t="s">
        <v>143</v>
      </c>
      <c r="CD576" s="3" t="s">
        <v>143</v>
      </c>
      <c r="CE576" s="3" t="s">
        <v>10833</v>
      </c>
      <c r="CF576" s="3" t="s">
        <v>2261</v>
      </c>
      <c r="CG576" s="3" t="s">
        <v>2261</v>
      </c>
      <c r="CH576" s="3" t="s">
        <v>143</v>
      </c>
      <c r="CI576" s="3" t="s">
        <v>143</v>
      </c>
      <c r="CJ576" s="3" t="s">
        <v>5272</v>
      </c>
      <c r="CK576" s="3" t="s">
        <v>143</v>
      </c>
      <c r="CL576" s="3" t="s">
        <v>143</v>
      </c>
      <c r="CM576" s="3" t="s">
        <v>143</v>
      </c>
      <c r="CN576" s="3" t="s">
        <v>143</v>
      </c>
      <c r="CO576" s="3" t="s">
        <v>143</v>
      </c>
      <c r="CP576" s="3" t="s">
        <v>143</v>
      </c>
      <c r="CQ576" s="3" t="s">
        <v>143</v>
      </c>
      <c r="CR576" s="3" t="s">
        <v>143</v>
      </c>
      <c r="CS576" s="3" t="s">
        <v>1</v>
      </c>
      <c r="CT576" s="3" t="s">
        <v>143</v>
      </c>
      <c r="CU576" s="3" t="s">
        <v>1</v>
      </c>
      <c r="CV576" s="3" t="s">
        <v>1985</v>
      </c>
      <c r="CW576" s="3" t="s">
        <v>1985</v>
      </c>
      <c r="CX576" s="3" t="s">
        <v>316</v>
      </c>
      <c r="CY576" s="3" t="s">
        <v>166</v>
      </c>
      <c r="CZ576" s="3" t="s">
        <v>136</v>
      </c>
      <c r="DA576" s="3" t="s">
        <v>1989</v>
      </c>
      <c r="DB576" s="3" t="s">
        <v>143</v>
      </c>
      <c r="DC576" s="3" t="s">
        <v>143</v>
      </c>
      <c r="DD576" s="3" t="s">
        <v>164</v>
      </c>
      <c r="DE576" s="3" t="s">
        <v>5776</v>
      </c>
      <c r="DF576" s="3" t="s">
        <v>4175</v>
      </c>
      <c r="DG576" s="3" t="s">
        <v>143</v>
      </c>
      <c r="DH576" s="3" t="s">
        <v>143</v>
      </c>
      <c r="DI576" s="3" t="s">
        <v>143</v>
      </c>
    </row>
    <row r="577" spans="1:113" s="3" customFormat="1" hidden="1" x14ac:dyDescent="0.2">
      <c r="A577" s="73">
        <v>45444</v>
      </c>
      <c r="B577" s="3" t="s">
        <v>15606</v>
      </c>
      <c r="C577" s="5">
        <v>143410</v>
      </c>
      <c r="D577" s="6" t="s">
        <v>10433</v>
      </c>
      <c r="E577" s="3" t="s">
        <v>164</v>
      </c>
      <c r="F577" s="7">
        <v>45468</v>
      </c>
      <c r="G577" s="3" t="s">
        <v>165</v>
      </c>
      <c r="H577" s="3" t="s">
        <v>166</v>
      </c>
      <c r="I577" s="4">
        <v>120.09</v>
      </c>
      <c r="J577" s="4">
        <v>120.09</v>
      </c>
      <c r="K577" s="71">
        <f t="shared" si="54"/>
        <v>5.5873719531514985E-3</v>
      </c>
      <c r="L577" s="3" t="s">
        <v>316</v>
      </c>
      <c r="M577" s="3" t="s">
        <v>7145</v>
      </c>
      <c r="N577" s="3" t="s">
        <v>1056</v>
      </c>
      <c r="O577" s="3" t="s">
        <v>511</v>
      </c>
      <c r="P577" s="6" t="s">
        <v>5592</v>
      </c>
      <c r="Q577" s="3" t="s">
        <v>132</v>
      </c>
      <c r="R577" s="3" t="s">
        <v>143</v>
      </c>
      <c r="S577" s="3" t="s">
        <v>10686</v>
      </c>
      <c r="T577" s="3" t="s">
        <v>135</v>
      </c>
      <c r="U577" s="3" t="s">
        <v>135</v>
      </c>
      <c r="V577" s="3" t="s">
        <v>136</v>
      </c>
      <c r="W577" s="3" t="s">
        <v>137</v>
      </c>
      <c r="X577" s="3" t="s">
        <v>2483</v>
      </c>
      <c r="Y577" s="3" t="s">
        <v>10834</v>
      </c>
      <c r="Z577" s="3" t="s">
        <v>10835</v>
      </c>
      <c r="AA577" s="3" t="s">
        <v>139</v>
      </c>
      <c r="AB577" s="3" t="s">
        <v>323</v>
      </c>
      <c r="AC577" s="3" t="s">
        <v>5272</v>
      </c>
      <c r="AD577" s="3" t="s">
        <v>143</v>
      </c>
      <c r="AE577" s="3" t="s">
        <v>10836</v>
      </c>
      <c r="AF577" s="3" t="s">
        <v>143</v>
      </c>
      <c r="AG577" s="3" t="s">
        <v>235</v>
      </c>
      <c r="AH577" s="3" t="s">
        <v>141</v>
      </c>
      <c r="AI577" s="3" t="s">
        <v>143</v>
      </c>
      <c r="AJ577" s="3" t="s">
        <v>9516</v>
      </c>
      <c r="AK577" s="3" t="s">
        <v>207</v>
      </c>
      <c r="AL577" s="3" t="s">
        <v>143</v>
      </c>
      <c r="AM577" s="3" t="s">
        <v>9516</v>
      </c>
      <c r="AN577" s="3" t="s">
        <v>144</v>
      </c>
      <c r="AO577" s="3" t="s">
        <v>227</v>
      </c>
      <c r="AP577" s="3" t="s">
        <v>228</v>
      </c>
      <c r="AQ577" s="3" t="s">
        <v>515</v>
      </c>
      <c r="AR577" s="3" t="s">
        <v>230</v>
      </c>
      <c r="AS577" s="3" t="s">
        <v>231</v>
      </c>
      <c r="AT577" s="3" t="s">
        <v>232</v>
      </c>
      <c r="AU577" s="3" t="s">
        <v>233</v>
      </c>
      <c r="AV577" s="3" t="s">
        <v>145</v>
      </c>
      <c r="AW577" s="3" t="s">
        <v>146</v>
      </c>
      <c r="AX577" s="3" t="s">
        <v>1060</v>
      </c>
      <c r="AY577" s="3" t="s">
        <v>148</v>
      </c>
      <c r="AZ577" s="3" t="s">
        <v>139</v>
      </c>
      <c r="BA577" s="3" t="s">
        <v>149</v>
      </c>
      <c r="BB577" s="3" t="s">
        <v>150</v>
      </c>
      <c r="BC577" s="3" t="s">
        <v>156</v>
      </c>
      <c r="BD577" s="3" t="s">
        <v>276</v>
      </c>
      <c r="BE577" s="3" t="s">
        <v>143</v>
      </c>
      <c r="BF577" s="3" t="s">
        <v>143</v>
      </c>
      <c r="BG577" s="3" t="s">
        <v>5272</v>
      </c>
      <c r="BH577" s="3" t="s">
        <v>132</v>
      </c>
      <c r="BI577" s="3" t="s">
        <v>143</v>
      </c>
      <c r="BJ577" s="3" t="s">
        <v>143</v>
      </c>
      <c r="BK577" s="3" t="s">
        <v>136</v>
      </c>
      <c r="BL577" s="3" t="s">
        <v>143</v>
      </c>
      <c r="BM577" s="3" t="s">
        <v>160</v>
      </c>
      <c r="BN577" s="3" t="s">
        <v>160</v>
      </c>
      <c r="BO577" s="3" t="s">
        <v>143</v>
      </c>
      <c r="BP577" s="3" t="s">
        <v>143</v>
      </c>
      <c r="BQ577" s="3" t="s">
        <v>143</v>
      </c>
      <c r="BR577" s="3" t="s">
        <v>5272</v>
      </c>
      <c r="BS577" s="3" t="s">
        <v>1553</v>
      </c>
      <c r="BT577" s="3" t="s">
        <v>10836</v>
      </c>
      <c r="BU577" s="3" t="s">
        <v>10836</v>
      </c>
      <c r="BV577" s="3" t="s">
        <v>135</v>
      </c>
      <c r="BW577" s="3" t="s">
        <v>135</v>
      </c>
      <c r="BX577" s="3" t="s">
        <v>135</v>
      </c>
      <c r="BY577" s="3" t="s">
        <v>148</v>
      </c>
      <c r="BZ577" s="3" t="s">
        <v>4203</v>
      </c>
      <c r="CA577" s="3" t="s">
        <v>144</v>
      </c>
      <c r="CB577" s="3" t="s">
        <v>143</v>
      </c>
      <c r="CC577" s="3" t="s">
        <v>143</v>
      </c>
      <c r="CD577" s="3" t="s">
        <v>143</v>
      </c>
      <c r="CE577" s="3" t="s">
        <v>10692</v>
      </c>
      <c r="CF577" s="3" t="s">
        <v>9549</v>
      </c>
      <c r="CG577" s="3" t="s">
        <v>9549</v>
      </c>
      <c r="CH577" s="3" t="s">
        <v>143</v>
      </c>
      <c r="CI577" s="3" t="s">
        <v>143</v>
      </c>
      <c r="CJ577" s="3" t="s">
        <v>5272</v>
      </c>
      <c r="CK577" s="3" t="s">
        <v>143</v>
      </c>
      <c r="CL577" s="3" t="s">
        <v>143</v>
      </c>
      <c r="CM577" s="3" t="s">
        <v>143</v>
      </c>
      <c r="CN577" s="3" t="s">
        <v>143</v>
      </c>
      <c r="CO577" s="3" t="s">
        <v>143</v>
      </c>
      <c r="CP577" s="3" t="s">
        <v>143</v>
      </c>
      <c r="CQ577" s="3" t="s">
        <v>143</v>
      </c>
      <c r="CR577" s="3" t="s">
        <v>143</v>
      </c>
      <c r="CS577" s="3" t="s">
        <v>1</v>
      </c>
      <c r="CT577" s="3" t="s">
        <v>143</v>
      </c>
      <c r="CU577" s="3" t="s">
        <v>1</v>
      </c>
      <c r="CV577" s="3" t="s">
        <v>1985</v>
      </c>
      <c r="CW577" s="3" t="s">
        <v>1985</v>
      </c>
      <c r="CX577" s="3" t="s">
        <v>316</v>
      </c>
      <c r="CY577" s="3" t="s">
        <v>166</v>
      </c>
      <c r="CZ577" s="3" t="s">
        <v>136</v>
      </c>
      <c r="DA577" s="3" t="s">
        <v>2495</v>
      </c>
      <c r="DB577" s="3" t="s">
        <v>143</v>
      </c>
      <c r="DC577" s="3" t="s">
        <v>143</v>
      </c>
      <c r="DD577" s="3" t="s">
        <v>164</v>
      </c>
      <c r="DE577" s="3" t="s">
        <v>5776</v>
      </c>
      <c r="DF577" s="3" t="s">
        <v>4175</v>
      </c>
      <c r="DG577" s="3" t="s">
        <v>143</v>
      </c>
      <c r="DH577" s="3" t="s">
        <v>143</v>
      </c>
      <c r="DI577" s="3" t="s">
        <v>143</v>
      </c>
    </row>
    <row r="578" spans="1:113" s="3" customFormat="1" hidden="1" x14ac:dyDescent="0.2">
      <c r="A578" s="73">
        <v>45444</v>
      </c>
      <c r="B578" s="3" t="s">
        <v>7652</v>
      </c>
      <c r="C578" s="5">
        <v>143020</v>
      </c>
      <c r="D578" s="6" t="s">
        <v>10312</v>
      </c>
      <c r="E578" s="3" t="s">
        <v>373</v>
      </c>
      <c r="F578" s="7">
        <v>45469</v>
      </c>
      <c r="G578" s="3" t="s">
        <v>257</v>
      </c>
      <c r="H578" s="3" t="s">
        <v>166</v>
      </c>
      <c r="I578" s="8">
        <f>J578</f>
        <v>655.48</v>
      </c>
      <c r="J578" s="4">
        <v>655.48</v>
      </c>
      <c r="K578" s="71">
        <f t="shared" si="54"/>
        <v>3.049721515406565E-2</v>
      </c>
      <c r="L578" s="3" t="s">
        <v>374</v>
      </c>
      <c r="M578" s="3" t="s">
        <v>7145</v>
      </c>
      <c r="N578" s="3" t="s">
        <v>1224</v>
      </c>
      <c r="O578" s="3" t="s">
        <v>4687</v>
      </c>
      <c r="P578" s="6" t="s">
        <v>10355</v>
      </c>
      <c r="Q578" s="3" t="s">
        <v>2863</v>
      </c>
      <c r="R578" s="3" t="s">
        <v>10837</v>
      </c>
      <c r="S578" s="3" t="s">
        <v>10838</v>
      </c>
      <c r="T578" s="3" t="s">
        <v>135</v>
      </c>
      <c r="U578" s="3" t="s">
        <v>135</v>
      </c>
      <c r="V578" s="3" t="s">
        <v>136</v>
      </c>
      <c r="W578" s="3" t="s">
        <v>137</v>
      </c>
      <c r="X578" s="3" t="s">
        <v>4976</v>
      </c>
      <c r="Y578" s="3" t="s">
        <v>10839</v>
      </c>
      <c r="Z578" s="3" t="s">
        <v>10840</v>
      </c>
      <c r="AA578" s="3" t="s">
        <v>139</v>
      </c>
      <c r="AB578" s="3" t="s">
        <v>140</v>
      </c>
      <c r="AC578" s="3" t="s">
        <v>5272</v>
      </c>
      <c r="AD578" s="3" t="s">
        <v>143</v>
      </c>
      <c r="AE578" s="3" t="s">
        <v>5272</v>
      </c>
      <c r="AF578" s="3" t="s">
        <v>10841</v>
      </c>
      <c r="AG578" s="3" t="s">
        <v>5675</v>
      </c>
      <c r="AH578" s="3" t="s">
        <v>265</v>
      </c>
      <c r="AI578" s="3" t="s">
        <v>143</v>
      </c>
      <c r="AJ578" s="3" t="s">
        <v>143</v>
      </c>
      <c r="AK578" s="3" t="s">
        <v>142</v>
      </c>
      <c r="AL578" s="3" t="s">
        <v>143</v>
      </c>
      <c r="AM578" s="3" t="s">
        <v>10842</v>
      </c>
      <c r="AN578" s="3" t="s">
        <v>143</v>
      </c>
      <c r="AO578" s="3" t="s">
        <v>4690</v>
      </c>
      <c r="AP578" s="3" t="s">
        <v>1336</v>
      </c>
      <c r="AQ578" s="3" t="s">
        <v>4691</v>
      </c>
      <c r="AR578" s="3" t="s">
        <v>353</v>
      </c>
      <c r="AS578" s="3" t="s">
        <v>231</v>
      </c>
      <c r="AT578" s="3" t="s">
        <v>492</v>
      </c>
      <c r="AU578" s="3" t="s">
        <v>1338</v>
      </c>
      <c r="AV578" s="3" t="s">
        <v>990</v>
      </c>
      <c r="AW578" s="3" t="s">
        <v>273</v>
      </c>
      <c r="AX578" s="3" t="s">
        <v>1232</v>
      </c>
      <c r="AY578" s="3" t="s">
        <v>148</v>
      </c>
      <c r="AZ578" s="3" t="s">
        <v>139</v>
      </c>
      <c r="BA578" s="3" t="s">
        <v>154</v>
      </c>
      <c r="BB578" s="3" t="s">
        <v>992</v>
      </c>
      <c r="BC578" s="3" t="s">
        <v>156</v>
      </c>
      <c r="BD578" s="3" t="s">
        <v>157</v>
      </c>
      <c r="BE578" s="3" t="s">
        <v>484</v>
      </c>
      <c r="BF578" s="3" t="s">
        <v>10840</v>
      </c>
      <c r="BG578" s="3" t="s">
        <v>5272</v>
      </c>
      <c r="BH578" s="3" t="s">
        <v>143</v>
      </c>
      <c r="BI578" s="3" t="s">
        <v>143</v>
      </c>
      <c r="BJ578" s="3" t="s">
        <v>143</v>
      </c>
      <c r="BK578" s="3" t="s">
        <v>136</v>
      </c>
      <c r="BL578" s="3" t="s">
        <v>143</v>
      </c>
      <c r="BM578" s="3" t="s">
        <v>200</v>
      </c>
      <c r="BN578" s="3" t="s">
        <v>200</v>
      </c>
      <c r="BO578" s="3" t="s">
        <v>373</v>
      </c>
      <c r="BP578" s="3" t="s">
        <v>143</v>
      </c>
      <c r="BQ578" s="3" t="s">
        <v>1049</v>
      </c>
      <c r="BR578" s="3" t="s">
        <v>5684</v>
      </c>
      <c r="BS578" s="3" t="s">
        <v>241</v>
      </c>
      <c r="BT578" s="3" t="s">
        <v>10842</v>
      </c>
      <c r="BU578" s="3" t="s">
        <v>10842</v>
      </c>
      <c r="BV578" s="3" t="s">
        <v>135</v>
      </c>
      <c r="BW578" s="3" t="s">
        <v>135</v>
      </c>
      <c r="BX578" s="3" t="s">
        <v>135</v>
      </c>
      <c r="BY578" s="3" t="s">
        <v>148</v>
      </c>
      <c r="BZ578" s="3" t="s">
        <v>125</v>
      </c>
      <c r="CA578" s="3" t="s">
        <v>174</v>
      </c>
      <c r="CB578" s="3" t="s">
        <v>143</v>
      </c>
      <c r="CC578" s="3" t="s">
        <v>143</v>
      </c>
      <c r="CD578" s="3" t="s">
        <v>143</v>
      </c>
      <c r="CE578" s="3" t="s">
        <v>143</v>
      </c>
      <c r="CF578" s="3" t="s">
        <v>2261</v>
      </c>
      <c r="CG578" s="3" t="s">
        <v>143</v>
      </c>
      <c r="CH578" s="3" t="s">
        <v>143</v>
      </c>
      <c r="CI578" s="3" t="s">
        <v>143</v>
      </c>
      <c r="CJ578" s="3" t="s">
        <v>5272</v>
      </c>
      <c r="CK578" s="3" t="s">
        <v>143</v>
      </c>
      <c r="CL578" s="3" t="s">
        <v>143</v>
      </c>
      <c r="CM578" s="3" t="s">
        <v>143</v>
      </c>
      <c r="CN578" s="3" t="s">
        <v>143</v>
      </c>
      <c r="CO578" s="3" t="s">
        <v>10843</v>
      </c>
      <c r="CP578" s="3" t="s">
        <v>143</v>
      </c>
      <c r="CQ578" s="3" t="s">
        <v>143</v>
      </c>
      <c r="CR578" s="3" t="s">
        <v>143</v>
      </c>
      <c r="CS578" s="3" t="s">
        <v>1</v>
      </c>
      <c r="CT578" s="3" t="s">
        <v>143</v>
      </c>
      <c r="CU578" s="3" t="s">
        <v>1</v>
      </c>
      <c r="CV578" s="3" t="s">
        <v>2092</v>
      </c>
      <c r="CW578" s="3" t="s">
        <v>143</v>
      </c>
      <c r="CX578" s="3" t="s">
        <v>374</v>
      </c>
      <c r="CY578" s="3" t="s">
        <v>166</v>
      </c>
      <c r="CZ578" s="3" t="s">
        <v>136</v>
      </c>
      <c r="DA578" s="3" t="s">
        <v>1986</v>
      </c>
      <c r="DB578" s="3" t="s">
        <v>143</v>
      </c>
      <c r="DC578" s="3" t="s">
        <v>143</v>
      </c>
      <c r="DD578" s="3" t="s">
        <v>373</v>
      </c>
      <c r="DE578" s="3" t="s">
        <v>5776</v>
      </c>
      <c r="DF578" s="3" t="s">
        <v>7049</v>
      </c>
      <c r="DG578" s="3" t="s">
        <v>143</v>
      </c>
      <c r="DH578" s="3" t="s">
        <v>10844</v>
      </c>
      <c r="DI578" s="3" t="s">
        <v>143</v>
      </c>
    </row>
    <row r="579" spans="1:113" s="3" customFormat="1" hidden="1" x14ac:dyDescent="0.2">
      <c r="A579" s="73">
        <v>45444</v>
      </c>
      <c r="B579" s="3" t="s">
        <v>7652</v>
      </c>
      <c r="C579" s="5">
        <v>143072</v>
      </c>
      <c r="D579" s="6" t="s">
        <v>10312</v>
      </c>
      <c r="E579" s="3" t="s">
        <v>373</v>
      </c>
      <c r="F579" s="7">
        <v>45469</v>
      </c>
      <c r="G579" s="3" t="s">
        <v>257</v>
      </c>
      <c r="H579" s="3" t="s">
        <v>166</v>
      </c>
      <c r="I579" s="4">
        <v>195.19</v>
      </c>
      <c r="J579" s="4">
        <v>185</v>
      </c>
      <c r="K579" s="71">
        <f t="shared" si="54"/>
        <v>9.0815149599104087E-3</v>
      </c>
      <c r="L579" s="3" t="s">
        <v>374</v>
      </c>
      <c r="M579" s="3" t="s">
        <v>7145</v>
      </c>
      <c r="N579" s="3" t="s">
        <v>980</v>
      </c>
      <c r="O579" s="3" t="s">
        <v>9087</v>
      </c>
      <c r="P579" s="6" t="s">
        <v>10221</v>
      </c>
      <c r="Q579" s="3" t="s">
        <v>170</v>
      </c>
      <c r="R579" s="3" t="s">
        <v>10845</v>
      </c>
      <c r="S579" s="3" t="s">
        <v>9750</v>
      </c>
      <c r="T579" s="3" t="s">
        <v>135</v>
      </c>
      <c r="U579" s="3" t="s">
        <v>135</v>
      </c>
      <c r="V579" s="3" t="s">
        <v>136</v>
      </c>
      <c r="W579" s="3" t="s">
        <v>137</v>
      </c>
      <c r="X579" s="3" t="s">
        <v>379</v>
      </c>
      <c r="Y579" s="3" t="s">
        <v>10846</v>
      </c>
      <c r="Z579" s="3" t="s">
        <v>10847</v>
      </c>
      <c r="AA579" s="3" t="s">
        <v>139</v>
      </c>
      <c r="AB579" s="3" t="s">
        <v>140</v>
      </c>
      <c r="AC579" s="3" t="s">
        <v>5272</v>
      </c>
      <c r="AD579" s="3" t="s">
        <v>143</v>
      </c>
      <c r="AE579" s="3" t="s">
        <v>10848</v>
      </c>
      <c r="AF579" s="3" t="s">
        <v>10841</v>
      </c>
      <c r="AG579" s="3" t="s">
        <v>5675</v>
      </c>
      <c r="AH579" s="3" t="s">
        <v>265</v>
      </c>
      <c r="AI579" s="3" t="s">
        <v>143</v>
      </c>
      <c r="AJ579" s="3" t="s">
        <v>10848</v>
      </c>
      <c r="AK579" s="3" t="s">
        <v>142</v>
      </c>
      <c r="AL579" s="3" t="s">
        <v>143</v>
      </c>
      <c r="AM579" s="3" t="s">
        <v>10849</v>
      </c>
      <c r="AN579" s="3" t="s">
        <v>174</v>
      </c>
      <c r="AO579" s="3" t="s">
        <v>9095</v>
      </c>
      <c r="AP579" s="3" t="s">
        <v>9096</v>
      </c>
      <c r="AQ579" s="3" t="s">
        <v>9097</v>
      </c>
      <c r="AR579" s="3" t="s">
        <v>353</v>
      </c>
      <c r="AS579" s="3" t="s">
        <v>231</v>
      </c>
      <c r="AT579" s="3" t="s">
        <v>1091</v>
      </c>
      <c r="AU579" s="3" t="s">
        <v>9098</v>
      </c>
      <c r="AV579" s="3" t="s">
        <v>990</v>
      </c>
      <c r="AW579" s="3" t="s">
        <v>273</v>
      </c>
      <c r="AX579" s="3" t="s">
        <v>991</v>
      </c>
      <c r="AY579" s="3" t="s">
        <v>148</v>
      </c>
      <c r="AZ579" s="3" t="s">
        <v>139</v>
      </c>
      <c r="BA579" s="3" t="s">
        <v>154</v>
      </c>
      <c r="BB579" s="3" t="s">
        <v>992</v>
      </c>
      <c r="BC579" s="3" t="s">
        <v>156</v>
      </c>
      <c r="BD579" s="3" t="s">
        <v>157</v>
      </c>
      <c r="BE579" s="3" t="s">
        <v>303</v>
      </c>
      <c r="BF579" s="3" t="s">
        <v>10850</v>
      </c>
      <c r="BG579" s="3" t="s">
        <v>5272</v>
      </c>
      <c r="BH579" s="3" t="s">
        <v>143</v>
      </c>
      <c r="BI579" s="3" t="s">
        <v>10851</v>
      </c>
      <c r="BJ579" s="3" t="s">
        <v>143</v>
      </c>
      <c r="BK579" s="3" t="s">
        <v>136</v>
      </c>
      <c r="BL579" s="3" t="s">
        <v>143</v>
      </c>
      <c r="BM579" s="3" t="s">
        <v>200</v>
      </c>
      <c r="BN579" s="3" t="s">
        <v>200</v>
      </c>
      <c r="BO579" s="3" t="s">
        <v>373</v>
      </c>
      <c r="BP579" s="3" t="s">
        <v>143</v>
      </c>
      <c r="BQ579" s="3" t="s">
        <v>10852</v>
      </c>
      <c r="BR579" s="3" t="s">
        <v>5352</v>
      </c>
      <c r="BS579" s="3" t="s">
        <v>162</v>
      </c>
      <c r="BT579" s="3" t="s">
        <v>10848</v>
      </c>
      <c r="BU579" s="3" t="s">
        <v>10848</v>
      </c>
      <c r="BV579" s="3" t="s">
        <v>135</v>
      </c>
      <c r="BW579" s="3" t="s">
        <v>135</v>
      </c>
      <c r="BX579" s="3" t="s">
        <v>135</v>
      </c>
      <c r="BY579" s="3" t="s">
        <v>148</v>
      </c>
      <c r="BZ579" s="3" t="s">
        <v>1327</v>
      </c>
      <c r="CA579" s="3" t="s">
        <v>174</v>
      </c>
      <c r="CB579" s="3" t="s">
        <v>143</v>
      </c>
      <c r="CC579" s="3" t="s">
        <v>143</v>
      </c>
      <c r="CD579" s="3" t="s">
        <v>143</v>
      </c>
      <c r="CE579" s="3" t="s">
        <v>10853</v>
      </c>
      <c r="CF579" s="3" t="s">
        <v>2261</v>
      </c>
      <c r="CG579" s="3" t="s">
        <v>2261</v>
      </c>
      <c r="CH579" s="3" t="s">
        <v>143</v>
      </c>
      <c r="CI579" s="3" t="s">
        <v>143</v>
      </c>
      <c r="CJ579" s="3" t="s">
        <v>5272</v>
      </c>
      <c r="CK579" s="3" t="s">
        <v>143</v>
      </c>
      <c r="CL579" s="3" t="s">
        <v>143</v>
      </c>
      <c r="CM579" s="3" t="s">
        <v>143</v>
      </c>
      <c r="CN579" s="3" t="s">
        <v>143</v>
      </c>
      <c r="CO579" s="3" t="s">
        <v>143</v>
      </c>
      <c r="CP579" s="3" t="s">
        <v>143</v>
      </c>
      <c r="CQ579" s="3" t="s">
        <v>143</v>
      </c>
      <c r="CR579" s="3" t="s">
        <v>143</v>
      </c>
      <c r="CS579" s="3" t="s">
        <v>1</v>
      </c>
      <c r="CT579" s="3" t="s">
        <v>143</v>
      </c>
      <c r="CU579" s="3" t="s">
        <v>1</v>
      </c>
      <c r="CV579" s="3" t="s">
        <v>1985</v>
      </c>
      <c r="CW579" s="3" t="s">
        <v>1985</v>
      </c>
      <c r="CX579" s="3" t="s">
        <v>374</v>
      </c>
      <c r="CY579" s="3" t="s">
        <v>166</v>
      </c>
      <c r="CZ579" s="3" t="s">
        <v>136</v>
      </c>
      <c r="DA579" s="3" t="s">
        <v>1986</v>
      </c>
      <c r="DB579" s="3" t="s">
        <v>143</v>
      </c>
      <c r="DC579" s="3" t="s">
        <v>143</v>
      </c>
      <c r="DD579" s="3" t="s">
        <v>373</v>
      </c>
      <c r="DE579" s="3" t="s">
        <v>5776</v>
      </c>
      <c r="DF579" s="3" t="s">
        <v>7049</v>
      </c>
      <c r="DG579" s="3" t="s">
        <v>143</v>
      </c>
      <c r="DH579" s="3" t="s">
        <v>143</v>
      </c>
      <c r="DI579" s="3" t="s">
        <v>143</v>
      </c>
    </row>
    <row r="580" spans="1:113" s="3" customFormat="1" hidden="1" x14ac:dyDescent="0.2">
      <c r="A580" s="73">
        <v>45444</v>
      </c>
      <c r="B580" s="3" t="s">
        <v>24</v>
      </c>
      <c r="C580" s="5">
        <v>143394</v>
      </c>
      <c r="D580" s="6" t="s">
        <v>24</v>
      </c>
      <c r="E580" s="3" t="s">
        <v>364</v>
      </c>
      <c r="F580" s="7">
        <v>45469</v>
      </c>
      <c r="G580" s="3" t="s">
        <v>165</v>
      </c>
      <c r="H580" s="3" t="s">
        <v>166</v>
      </c>
      <c r="I580" s="8">
        <f t="shared" ref="I580:I581" si="63">J580</f>
        <v>705</v>
      </c>
      <c r="J580" s="4">
        <v>705</v>
      </c>
      <c r="K580" s="71">
        <f t="shared" ref="K580:K643" si="64">I580/$I$1</f>
        <v>3.2801209317776719E-2</v>
      </c>
      <c r="L580" s="3" t="s">
        <v>394</v>
      </c>
      <c r="M580" s="3" t="s">
        <v>129</v>
      </c>
      <c r="N580" s="3" t="s">
        <v>960</v>
      </c>
      <c r="O580" s="3" t="s">
        <v>10854</v>
      </c>
      <c r="P580" s="6" t="s">
        <v>10855</v>
      </c>
      <c r="Q580" s="3" t="s">
        <v>170</v>
      </c>
      <c r="R580" s="3" t="s">
        <v>143</v>
      </c>
      <c r="S580" s="3" t="s">
        <v>2054</v>
      </c>
      <c r="T580" s="3" t="s">
        <v>10856</v>
      </c>
      <c r="U580" s="3" t="s">
        <v>10857</v>
      </c>
      <c r="V580" s="3" t="s">
        <v>136</v>
      </c>
      <c r="W580" s="3" t="s">
        <v>137</v>
      </c>
      <c r="X580" s="3" t="s">
        <v>349</v>
      </c>
      <c r="Y580" s="3" t="s">
        <v>10858</v>
      </c>
      <c r="Z580" s="3" t="s">
        <v>10859</v>
      </c>
      <c r="AA580" s="3" t="s">
        <v>139</v>
      </c>
      <c r="AB580" s="3" t="s">
        <v>140</v>
      </c>
      <c r="AC580" s="3" t="s">
        <v>5272</v>
      </c>
      <c r="AD580" s="3" t="s">
        <v>143</v>
      </c>
      <c r="AE580" s="3" t="s">
        <v>5272</v>
      </c>
      <c r="AF580" s="3" t="s">
        <v>143</v>
      </c>
      <c r="AG580" s="3" t="s">
        <v>235</v>
      </c>
      <c r="AH580" s="3" t="s">
        <v>141</v>
      </c>
      <c r="AI580" s="3" t="s">
        <v>143</v>
      </c>
      <c r="AJ580" s="3" t="s">
        <v>143</v>
      </c>
      <c r="AK580" s="3" t="s">
        <v>142</v>
      </c>
      <c r="AL580" s="3" t="s">
        <v>143</v>
      </c>
      <c r="AM580" s="3" t="s">
        <v>10860</v>
      </c>
      <c r="AN580" s="3" t="s">
        <v>174</v>
      </c>
      <c r="AO580" s="3" t="s">
        <v>2056</v>
      </c>
      <c r="AP580" s="3" t="s">
        <v>2057</v>
      </c>
      <c r="AQ580" s="3" t="s">
        <v>10861</v>
      </c>
      <c r="AR580" s="3" t="s">
        <v>230</v>
      </c>
      <c r="AS580" s="3" t="s">
        <v>231</v>
      </c>
      <c r="AT580" s="3" t="s">
        <v>2059</v>
      </c>
      <c r="AU580" s="3" t="s">
        <v>2060</v>
      </c>
      <c r="AV580" s="3" t="s">
        <v>145</v>
      </c>
      <c r="AW580" s="3" t="s">
        <v>146</v>
      </c>
      <c r="AX580" s="3" t="s">
        <v>972</v>
      </c>
      <c r="AY580" s="3" t="s">
        <v>148</v>
      </c>
      <c r="AZ580" s="3" t="s">
        <v>139</v>
      </c>
      <c r="BA580" s="3" t="s">
        <v>149</v>
      </c>
      <c r="BB580" s="3" t="s">
        <v>150</v>
      </c>
      <c r="BC580" s="3" t="s">
        <v>156</v>
      </c>
      <c r="BD580" s="3" t="s">
        <v>276</v>
      </c>
      <c r="BE580" s="3" t="s">
        <v>143</v>
      </c>
      <c r="BF580" s="3" t="s">
        <v>143</v>
      </c>
      <c r="BG580" s="3" t="s">
        <v>5272</v>
      </c>
      <c r="BH580" s="3" t="s">
        <v>143</v>
      </c>
      <c r="BI580" s="3" t="s">
        <v>10862</v>
      </c>
      <c r="BJ580" s="3" t="s">
        <v>143</v>
      </c>
      <c r="BK580" s="3" t="s">
        <v>136</v>
      </c>
      <c r="BL580" s="3" t="s">
        <v>143</v>
      </c>
      <c r="BM580" s="3" t="s">
        <v>160</v>
      </c>
      <c r="BN580" s="3" t="s">
        <v>143</v>
      </c>
      <c r="BO580" s="3" t="s">
        <v>364</v>
      </c>
      <c r="BP580" s="3" t="s">
        <v>143</v>
      </c>
      <c r="BQ580" s="3" t="s">
        <v>143</v>
      </c>
      <c r="BR580" s="3" t="s">
        <v>5272</v>
      </c>
      <c r="BS580" s="3" t="s">
        <v>1553</v>
      </c>
      <c r="BT580" s="3" t="s">
        <v>10860</v>
      </c>
      <c r="BU580" s="3" t="s">
        <v>10860</v>
      </c>
      <c r="BV580" s="3" t="s">
        <v>135</v>
      </c>
      <c r="BW580" s="3" t="s">
        <v>10863</v>
      </c>
      <c r="BX580" s="3" t="s">
        <v>135</v>
      </c>
      <c r="BY580" s="3" t="s">
        <v>148</v>
      </c>
      <c r="BZ580" s="3" t="s">
        <v>24</v>
      </c>
      <c r="CA580" s="3" t="s">
        <v>174</v>
      </c>
      <c r="CB580" s="3" t="s">
        <v>143</v>
      </c>
      <c r="CC580" s="3" t="s">
        <v>143</v>
      </c>
      <c r="CD580" s="3" t="s">
        <v>362</v>
      </c>
      <c r="CE580" s="3" t="s">
        <v>10855</v>
      </c>
      <c r="CF580" s="3" t="s">
        <v>2261</v>
      </c>
      <c r="CG580" s="3" t="s">
        <v>2261</v>
      </c>
      <c r="CH580" s="3" t="s">
        <v>143</v>
      </c>
      <c r="CI580" s="3" t="s">
        <v>143</v>
      </c>
      <c r="CJ580" s="3" t="s">
        <v>5272</v>
      </c>
      <c r="CK580" s="3" t="s">
        <v>174</v>
      </c>
      <c r="CL580" s="3" t="s">
        <v>2261</v>
      </c>
      <c r="CM580" s="3" t="s">
        <v>143</v>
      </c>
      <c r="CN580" s="3" t="s">
        <v>143</v>
      </c>
      <c r="CO580" s="3" t="s">
        <v>143</v>
      </c>
      <c r="CP580" s="3" t="s">
        <v>143</v>
      </c>
      <c r="CQ580" s="3" t="s">
        <v>143</v>
      </c>
      <c r="CR580" s="3" t="s">
        <v>143</v>
      </c>
      <c r="CS580" s="3" t="s">
        <v>1</v>
      </c>
      <c r="CT580" s="3" t="s">
        <v>143</v>
      </c>
      <c r="CU580" s="3" t="s">
        <v>1</v>
      </c>
      <c r="CV580" s="3" t="s">
        <v>2092</v>
      </c>
      <c r="CW580" s="3" t="s">
        <v>143</v>
      </c>
      <c r="CX580" s="3" t="s">
        <v>394</v>
      </c>
      <c r="CY580" s="3" t="s">
        <v>166</v>
      </c>
      <c r="CZ580" s="3" t="s">
        <v>136</v>
      </c>
      <c r="DA580" s="3" t="s">
        <v>2495</v>
      </c>
      <c r="DB580" s="3" t="s">
        <v>143</v>
      </c>
      <c r="DC580" s="3" t="s">
        <v>143</v>
      </c>
      <c r="DD580" s="3" t="s">
        <v>364</v>
      </c>
      <c r="DE580" s="3" t="s">
        <v>5776</v>
      </c>
      <c r="DF580" s="3" t="s">
        <v>7049</v>
      </c>
      <c r="DG580" s="3" t="s">
        <v>143</v>
      </c>
      <c r="DH580" s="3" t="s">
        <v>143</v>
      </c>
      <c r="DI580" s="3" t="s">
        <v>143</v>
      </c>
    </row>
    <row r="581" spans="1:113" s="3" customFormat="1" hidden="1" x14ac:dyDescent="0.2">
      <c r="A581" s="73">
        <v>45444</v>
      </c>
      <c r="B581" s="3" t="s">
        <v>7652</v>
      </c>
      <c r="C581" s="5">
        <v>143401</v>
      </c>
      <c r="D581" s="6" t="s">
        <v>10312</v>
      </c>
      <c r="E581" s="3" t="s">
        <v>373</v>
      </c>
      <c r="F581" s="7">
        <v>45470</v>
      </c>
      <c r="G581" s="3" t="s">
        <v>257</v>
      </c>
      <c r="H581" s="3" t="s">
        <v>166</v>
      </c>
      <c r="I581" s="8">
        <f t="shared" si="63"/>
        <v>978</v>
      </c>
      <c r="J581" s="4">
        <v>978</v>
      </c>
      <c r="K581" s="71">
        <f t="shared" si="64"/>
        <v>4.5502954202532808E-2</v>
      </c>
      <c r="L581" s="3" t="s">
        <v>374</v>
      </c>
      <c r="M581" s="3" t="s">
        <v>7145</v>
      </c>
      <c r="N581" s="3" t="s">
        <v>1224</v>
      </c>
      <c r="O581" s="3" t="s">
        <v>4717</v>
      </c>
      <c r="P581" s="6" t="s">
        <v>10355</v>
      </c>
      <c r="Q581" s="3" t="s">
        <v>2863</v>
      </c>
      <c r="R581" s="3" t="s">
        <v>10864</v>
      </c>
      <c r="S581" s="3" t="s">
        <v>10865</v>
      </c>
      <c r="T581" s="3" t="s">
        <v>135</v>
      </c>
      <c r="U581" s="3" t="s">
        <v>135</v>
      </c>
      <c r="V581" s="3" t="s">
        <v>136</v>
      </c>
      <c r="W581" s="3" t="s">
        <v>137</v>
      </c>
      <c r="X581" s="3" t="s">
        <v>4976</v>
      </c>
      <c r="Y581" s="3" t="s">
        <v>10866</v>
      </c>
      <c r="Z581" s="3" t="s">
        <v>10867</v>
      </c>
      <c r="AA581" s="3" t="s">
        <v>139</v>
      </c>
      <c r="AB581" s="3" t="s">
        <v>140</v>
      </c>
      <c r="AC581" s="3" t="s">
        <v>5272</v>
      </c>
      <c r="AD581" s="3" t="s">
        <v>143</v>
      </c>
      <c r="AE581" s="3" t="s">
        <v>5272</v>
      </c>
      <c r="AF581" s="3" t="s">
        <v>10868</v>
      </c>
      <c r="AG581" s="3" t="s">
        <v>5675</v>
      </c>
      <c r="AH581" s="3" t="s">
        <v>265</v>
      </c>
      <c r="AI581" s="3" t="s">
        <v>143</v>
      </c>
      <c r="AJ581" s="3" t="s">
        <v>143</v>
      </c>
      <c r="AK581" s="3" t="s">
        <v>142</v>
      </c>
      <c r="AL581" s="3" t="s">
        <v>143</v>
      </c>
      <c r="AM581" s="3" t="s">
        <v>10869</v>
      </c>
      <c r="AN581" s="3" t="s">
        <v>143</v>
      </c>
      <c r="AO581" s="3" t="s">
        <v>4720</v>
      </c>
      <c r="AP581" s="3" t="s">
        <v>4721</v>
      </c>
      <c r="AQ581" s="3" t="s">
        <v>4722</v>
      </c>
      <c r="AR581" s="3" t="s">
        <v>353</v>
      </c>
      <c r="AS581" s="3" t="s">
        <v>231</v>
      </c>
      <c r="AT581" s="3" t="s">
        <v>492</v>
      </c>
      <c r="AU581" s="3" t="s">
        <v>4723</v>
      </c>
      <c r="AV581" s="3" t="s">
        <v>990</v>
      </c>
      <c r="AW581" s="3" t="s">
        <v>273</v>
      </c>
      <c r="AX581" s="3" t="s">
        <v>1232</v>
      </c>
      <c r="AY581" s="3" t="s">
        <v>148</v>
      </c>
      <c r="AZ581" s="3" t="s">
        <v>139</v>
      </c>
      <c r="BA581" s="3" t="s">
        <v>154</v>
      </c>
      <c r="BB581" s="3" t="s">
        <v>992</v>
      </c>
      <c r="BC581" s="3" t="s">
        <v>156</v>
      </c>
      <c r="BD581" s="3" t="s">
        <v>157</v>
      </c>
      <c r="BE581" s="3" t="s">
        <v>484</v>
      </c>
      <c r="BF581" s="3" t="s">
        <v>10867</v>
      </c>
      <c r="BG581" s="3" t="s">
        <v>5272</v>
      </c>
      <c r="BH581" s="3" t="s">
        <v>143</v>
      </c>
      <c r="BI581" s="3" t="s">
        <v>143</v>
      </c>
      <c r="BJ581" s="3" t="s">
        <v>143</v>
      </c>
      <c r="BK581" s="3" t="s">
        <v>136</v>
      </c>
      <c r="BL581" s="3" t="s">
        <v>143</v>
      </c>
      <c r="BM581" s="3" t="s">
        <v>200</v>
      </c>
      <c r="BN581" s="3" t="s">
        <v>200</v>
      </c>
      <c r="BO581" s="3" t="s">
        <v>373</v>
      </c>
      <c r="BP581" s="3" t="s">
        <v>143</v>
      </c>
      <c r="BQ581" s="3" t="s">
        <v>10870</v>
      </c>
      <c r="BR581" s="3" t="s">
        <v>5684</v>
      </c>
      <c r="BS581" s="3" t="s">
        <v>241</v>
      </c>
      <c r="BT581" s="3" t="s">
        <v>10869</v>
      </c>
      <c r="BU581" s="3" t="s">
        <v>10869</v>
      </c>
      <c r="BV581" s="3" t="s">
        <v>135</v>
      </c>
      <c r="BW581" s="3" t="s">
        <v>135</v>
      </c>
      <c r="BX581" s="3" t="s">
        <v>135</v>
      </c>
      <c r="BY581" s="3" t="s">
        <v>148</v>
      </c>
      <c r="BZ581" s="3" t="s">
        <v>3572</v>
      </c>
      <c r="CA581" s="3" t="s">
        <v>174</v>
      </c>
      <c r="CB581" s="3" t="s">
        <v>143</v>
      </c>
      <c r="CC581" s="3" t="s">
        <v>143</v>
      </c>
      <c r="CD581" s="3" t="s">
        <v>143</v>
      </c>
      <c r="CE581" s="3" t="s">
        <v>10871</v>
      </c>
      <c r="CF581" s="3" t="s">
        <v>2261</v>
      </c>
      <c r="CG581" s="3" t="s">
        <v>143</v>
      </c>
      <c r="CH581" s="3" t="s">
        <v>143</v>
      </c>
      <c r="CI581" s="3" t="s">
        <v>143</v>
      </c>
      <c r="CJ581" s="3" t="s">
        <v>5272</v>
      </c>
      <c r="CK581" s="3" t="s">
        <v>143</v>
      </c>
      <c r="CL581" s="3" t="s">
        <v>143</v>
      </c>
      <c r="CM581" s="3" t="s">
        <v>143</v>
      </c>
      <c r="CN581" s="3" t="s">
        <v>143</v>
      </c>
      <c r="CO581" s="3" t="s">
        <v>6694</v>
      </c>
      <c r="CP581" s="3" t="s">
        <v>143</v>
      </c>
      <c r="CQ581" s="3" t="s">
        <v>143</v>
      </c>
      <c r="CR581" s="3" t="s">
        <v>143</v>
      </c>
      <c r="CS581" s="3" t="s">
        <v>1</v>
      </c>
      <c r="CT581" s="3" t="s">
        <v>143</v>
      </c>
      <c r="CU581" s="3" t="s">
        <v>1</v>
      </c>
      <c r="CV581" s="3" t="s">
        <v>2092</v>
      </c>
      <c r="CW581" s="3" t="s">
        <v>143</v>
      </c>
      <c r="CX581" s="3" t="s">
        <v>374</v>
      </c>
      <c r="CY581" s="3" t="s">
        <v>166</v>
      </c>
      <c r="CZ581" s="3" t="s">
        <v>136</v>
      </c>
      <c r="DA581" s="3" t="s">
        <v>1986</v>
      </c>
      <c r="DB581" s="3" t="s">
        <v>143</v>
      </c>
      <c r="DC581" s="3" t="s">
        <v>143</v>
      </c>
      <c r="DD581" s="3" t="s">
        <v>373</v>
      </c>
      <c r="DE581" s="3" t="s">
        <v>5776</v>
      </c>
      <c r="DF581" s="3" t="s">
        <v>7971</v>
      </c>
      <c r="DG581" s="3" t="s">
        <v>143</v>
      </c>
      <c r="DH581" s="3" t="s">
        <v>7692</v>
      </c>
      <c r="DI581" s="3" t="s">
        <v>143</v>
      </c>
    </row>
    <row r="582" spans="1:113" s="3" customFormat="1" ht="25.5" hidden="1" x14ac:dyDescent="0.2">
      <c r="A582" s="73">
        <v>45444</v>
      </c>
      <c r="B582" s="3" t="s">
        <v>15606</v>
      </c>
      <c r="C582" s="5">
        <v>143582</v>
      </c>
      <c r="D582" s="6" t="s">
        <v>10433</v>
      </c>
      <c r="E582" s="3" t="s">
        <v>5495</v>
      </c>
      <c r="F582" s="7">
        <v>45470</v>
      </c>
      <c r="G582" s="3" t="s">
        <v>165</v>
      </c>
      <c r="H582" s="3" t="s">
        <v>127</v>
      </c>
      <c r="I582" s="4">
        <v>522.6</v>
      </c>
      <c r="J582" s="4">
        <v>522.6</v>
      </c>
      <c r="K582" s="71">
        <f t="shared" si="64"/>
        <v>2.4314768779390233E-2</v>
      </c>
      <c r="L582" s="3" t="s">
        <v>342</v>
      </c>
      <c r="M582" s="3" t="s">
        <v>7145</v>
      </c>
      <c r="N582" s="3" t="s">
        <v>10704</v>
      </c>
      <c r="O582" s="3" t="s">
        <v>1151</v>
      </c>
      <c r="P582" s="6" t="s">
        <v>10872</v>
      </c>
      <c r="Q582" s="3" t="s">
        <v>132</v>
      </c>
      <c r="R582" s="3" t="s">
        <v>10873</v>
      </c>
      <c r="S582" s="3" t="s">
        <v>10874</v>
      </c>
      <c r="T582" s="3" t="s">
        <v>10875</v>
      </c>
      <c r="U582" s="3" t="s">
        <v>135</v>
      </c>
      <c r="V582" s="3" t="s">
        <v>136</v>
      </c>
      <c r="W582" s="3" t="s">
        <v>137</v>
      </c>
      <c r="X582" s="3" t="s">
        <v>9544</v>
      </c>
      <c r="Y582" s="3" t="s">
        <v>10876</v>
      </c>
      <c r="Z582" s="3" t="s">
        <v>10877</v>
      </c>
      <c r="AA582" s="3" t="s">
        <v>139</v>
      </c>
      <c r="AB582" s="3" t="s">
        <v>323</v>
      </c>
      <c r="AC582" s="3" t="s">
        <v>5272</v>
      </c>
      <c r="AD582" s="3" t="s">
        <v>143</v>
      </c>
      <c r="AE582" s="3" t="s">
        <v>10878</v>
      </c>
      <c r="AF582" s="3" t="s">
        <v>143</v>
      </c>
      <c r="AG582" s="3" t="s">
        <v>235</v>
      </c>
      <c r="AH582" s="3" t="s">
        <v>141</v>
      </c>
      <c r="AI582" s="3" t="s">
        <v>143</v>
      </c>
      <c r="AJ582" s="3" t="s">
        <v>10879</v>
      </c>
      <c r="AK582" s="3" t="s">
        <v>207</v>
      </c>
      <c r="AL582" s="3" t="s">
        <v>143</v>
      </c>
      <c r="AM582" s="3" t="s">
        <v>10879</v>
      </c>
      <c r="AN582" s="3" t="s">
        <v>144</v>
      </c>
      <c r="AO582" s="3" t="s">
        <v>145</v>
      </c>
      <c r="AP582" s="3" t="s">
        <v>146</v>
      </c>
      <c r="AQ582" s="3" t="s">
        <v>1154</v>
      </c>
      <c r="AR582" s="3" t="s">
        <v>148</v>
      </c>
      <c r="AS582" s="3" t="s">
        <v>139</v>
      </c>
      <c r="AT582" s="3" t="s">
        <v>149</v>
      </c>
      <c r="AU582" s="3" t="s">
        <v>150</v>
      </c>
      <c r="AV582" s="3" t="s">
        <v>10711</v>
      </c>
      <c r="AW582" s="3" t="s">
        <v>6577</v>
      </c>
      <c r="AX582" s="3" t="s">
        <v>309</v>
      </c>
      <c r="AY582" s="3" t="s">
        <v>148</v>
      </c>
      <c r="AZ582" s="3" t="s">
        <v>139</v>
      </c>
      <c r="BA582" s="3" t="s">
        <v>154</v>
      </c>
      <c r="BB582" s="3" t="s">
        <v>10880</v>
      </c>
      <c r="BC582" s="3" t="s">
        <v>156</v>
      </c>
      <c r="BD582" s="3" t="s">
        <v>157</v>
      </c>
      <c r="BE582" s="3" t="s">
        <v>484</v>
      </c>
      <c r="BF582" s="3" t="s">
        <v>10877</v>
      </c>
      <c r="BG582" s="3" t="s">
        <v>5272</v>
      </c>
      <c r="BH582" s="3" t="s">
        <v>143</v>
      </c>
      <c r="BI582" s="3" t="s">
        <v>143</v>
      </c>
      <c r="BJ582" s="3" t="s">
        <v>143</v>
      </c>
      <c r="BK582" s="3" t="s">
        <v>136</v>
      </c>
      <c r="BL582" s="3" t="s">
        <v>143</v>
      </c>
      <c r="BM582" s="3" t="s">
        <v>1674</v>
      </c>
      <c r="BN582" s="3" t="s">
        <v>1674</v>
      </c>
      <c r="BO582" s="3" t="s">
        <v>143</v>
      </c>
      <c r="BP582" s="3" t="s">
        <v>143</v>
      </c>
      <c r="BQ582" s="3" t="s">
        <v>6342</v>
      </c>
      <c r="BR582" s="3" t="s">
        <v>5684</v>
      </c>
      <c r="BS582" s="3" t="s">
        <v>241</v>
      </c>
      <c r="BT582" s="3" t="s">
        <v>10878</v>
      </c>
      <c r="BU582" s="3" t="s">
        <v>10878</v>
      </c>
      <c r="BV582" s="3" t="s">
        <v>135</v>
      </c>
      <c r="BW582" s="3" t="s">
        <v>135</v>
      </c>
      <c r="BX582" s="3" t="s">
        <v>135</v>
      </c>
      <c r="BY582" s="3" t="s">
        <v>148</v>
      </c>
      <c r="BZ582" s="3" t="s">
        <v>10881</v>
      </c>
      <c r="CA582" s="3" t="s">
        <v>144</v>
      </c>
      <c r="CB582" s="3" t="s">
        <v>143</v>
      </c>
      <c r="CC582" s="3" t="s">
        <v>143</v>
      </c>
      <c r="CD582" s="3" t="s">
        <v>143</v>
      </c>
      <c r="CE582" s="3" t="s">
        <v>10882</v>
      </c>
      <c r="CF582" s="3" t="s">
        <v>9549</v>
      </c>
      <c r="CG582" s="3" t="s">
        <v>9549</v>
      </c>
      <c r="CH582" s="3" t="s">
        <v>143</v>
      </c>
      <c r="CI582" s="3" t="s">
        <v>143</v>
      </c>
      <c r="CJ582" s="3" t="s">
        <v>5272</v>
      </c>
      <c r="CK582" s="3" t="s">
        <v>143</v>
      </c>
      <c r="CL582" s="3" t="s">
        <v>143</v>
      </c>
      <c r="CM582" s="3" t="s">
        <v>143</v>
      </c>
      <c r="CN582" s="3" t="s">
        <v>143</v>
      </c>
      <c r="CO582" s="3" t="s">
        <v>143</v>
      </c>
      <c r="CP582" s="3" t="s">
        <v>143</v>
      </c>
      <c r="CQ582" s="3" t="s">
        <v>143</v>
      </c>
      <c r="CR582" s="3" t="s">
        <v>143</v>
      </c>
      <c r="CS582" s="3" t="s">
        <v>1</v>
      </c>
      <c r="CT582" s="3" t="s">
        <v>143</v>
      </c>
      <c r="CU582" s="3" t="s">
        <v>1</v>
      </c>
      <c r="CV582" s="3" t="s">
        <v>2092</v>
      </c>
      <c r="CW582" s="3" t="s">
        <v>2092</v>
      </c>
      <c r="CX582" s="3" t="s">
        <v>342</v>
      </c>
      <c r="CY582" s="3" t="s">
        <v>127</v>
      </c>
      <c r="CZ582" s="3" t="s">
        <v>136</v>
      </c>
      <c r="DA582" s="3" t="s">
        <v>1986</v>
      </c>
      <c r="DB582" s="3" t="s">
        <v>143</v>
      </c>
      <c r="DC582" s="3" t="s">
        <v>143</v>
      </c>
      <c r="DD582" s="3" t="s">
        <v>5495</v>
      </c>
      <c r="DE582" s="3" t="s">
        <v>5776</v>
      </c>
      <c r="DF582" s="3" t="s">
        <v>7971</v>
      </c>
      <c r="DG582" s="3" t="s">
        <v>143</v>
      </c>
      <c r="DH582" s="3" t="s">
        <v>143</v>
      </c>
      <c r="DI582" s="3" t="s">
        <v>143</v>
      </c>
    </row>
    <row r="583" spans="1:113" s="3" customFormat="1" hidden="1" x14ac:dyDescent="0.2">
      <c r="A583" s="73">
        <v>45444</v>
      </c>
      <c r="B583" s="3" t="s">
        <v>15606</v>
      </c>
      <c r="C583" s="5">
        <v>143611</v>
      </c>
      <c r="D583" s="6" t="s">
        <v>10433</v>
      </c>
      <c r="E583" s="3" t="s">
        <v>2037</v>
      </c>
      <c r="F583" s="7">
        <v>45470</v>
      </c>
      <c r="G583" s="3" t="s">
        <v>165</v>
      </c>
      <c r="H583" s="3" t="s">
        <v>166</v>
      </c>
      <c r="I583" s="4">
        <v>460.36</v>
      </c>
      <c r="J583" s="4">
        <v>460.36</v>
      </c>
      <c r="K583" s="71">
        <f t="shared" si="64"/>
        <v>2.1418957051818E-2</v>
      </c>
      <c r="L583" s="3" t="s">
        <v>316</v>
      </c>
      <c r="M583" s="3" t="s">
        <v>317</v>
      </c>
      <c r="N583" s="3" t="s">
        <v>960</v>
      </c>
      <c r="O583" s="3" t="s">
        <v>10883</v>
      </c>
      <c r="P583" s="6" t="s">
        <v>10884</v>
      </c>
      <c r="Q583" s="3" t="s">
        <v>170</v>
      </c>
      <c r="R583" s="3" t="s">
        <v>143</v>
      </c>
      <c r="S583" s="3" t="s">
        <v>10885</v>
      </c>
      <c r="T583" s="3" t="s">
        <v>135</v>
      </c>
      <c r="U583" s="3" t="s">
        <v>135</v>
      </c>
      <c r="V583" s="3" t="s">
        <v>136</v>
      </c>
      <c r="W583" s="3" t="s">
        <v>137</v>
      </c>
      <c r="X583" s="3" t="s">
        <v>322</v>
      </c>
      <c r="Y583" s="3" t="s">
        <v>10886</v>
      </c>
      <c r="Z583" s="3" t="s">
        <v>10887</v>
      </c>
      <c r="AA583" s="3" t="s">
        <v>139</v>
      </c>
      <c r="AB583" s="3" t="s">
        <v>323</v>
      </c>
      <c r="AC583" s="3" t="s">
        <v>5272</v>
      </c>
      <c r="AD583" s="3" t="s">
        <v>143</v>
      </c>
      <c r="AE583" s="3" t="s">
        <v>10888</v>
      </c>
      <c r="AF583" s="3" t="s">
        <v>143</v>
      </c>
      <c r="AG583" s="3" t="s">
        <v>235</v>
      </c>
      <c r="AH583" s="3" t="s">
        <v>141</v>
      </c>
      <c r="AI583" s="3" t="s">
        <v>143</v>
      </c>
      <c r="AJ583" s="3" t="s">
        <v>10889</v>
      </c>
      <c r="AK583" s="3" t="s">
        <v>207</v>
      </c>
      <c r="AL583" s="3" t="s">
        <v>143</v>
      </c>
      <c r="AM583" s="3" t="s">
        <v>10889</v>
      </c>
      <c r="AN583" s="3" t="s">
        <v>2415</v>
      </c>
      <c r="AO583" s="3" t="s">
        <v>10890</v>
      </c>
      <c r="AP583" s="3" t="s">
        <v>10891</v>
      </c>
      <c r="AQ583" s="3" t="s">
        <v>10892</v>
      </c>
      <c r="AR583" s="3" t="s">
        <v>617</v>
      </c>
      <c r="AS583" s="3" t="s">
        <v>231</v>
      </c>
      <c r="AT583" s="3" t="s">
        <v>1125</v>
      </c>
      <c r="AU583" s="3" t="s">
        <v>10893</v>
      </c>
      <c r="AV583" s="3" t="s">
        <v>145</v>
      </c>
      <c r="AW583" s="3" t="s">
        <v>146</v>
      </c>
      <c r="AX583" s="3" t="s">
        <v>972</v>
      </c>
      <c r="AY583" s="3" t="s">
        <v>148</v>
      </c>
      <c r="AZ583" s="3" t="s">
        <v>139</v>
      </c>
      <c r="BA583" s="3" t="s">
        <v>149</v>
      </c>
      <c r="BB583" s="3" t="s">
        <v>150</v>
      </c>
      <c r="BC583" s="3" t="s">
        <v>156</v>
      </c>
      <c r="BD583" s="3" t="s">
        <v>276</v>
      </c>
      <c r="BE583" s="3" t="s">
        <v>143</v>
      </c>
      <c r="BF583" s="3" t="s">
        <v>143</v>
      </c>
      <c r="BG583" s="3" t="s">
        <v>5272</v>
      </c>
      <c r="BH583" s="3" t="s">
        <v>564</v>
      </c>
      <c r="BI583" s="3" t="s">
        <v>143</v>
      </c>
      <c r="BJ583" s="3" t="s">
        <v>143</v>
      </c>
      <c r="BK583" s="3" t="s">
        <v>136</v>
      </c>
      <c r="BL583" s="3" t="s">
        <v>143</v>
      </c>
      <c r="BM583" s="3" t="s">
        <v>1674</v>
      </c>
      <c r="BN583" s="3" t="s">
        <v>160</v>
      </c>
      <c r="BO583" s="3" t="s">
        <v>143</v>
      </c>
      <c r="BP583" s="3" t="s">
        <v>143</v>
      </c>
      <c r="BQ583" s="3" t="s">
        <v>143</v>
      </c>
      <c r="BR583" s="3" t="s">
        <v>5272</v>
      </c>
      <c r="BS583" s="3" t="s">
        <v>1553</v>
      </c>
      <c r="BT583" s="3" t="s">
        <v>10888</v>
      </c>
      <c r="BU583" s="3" t="s">
        <v>10888</v>
      </c>
      <c r="BV583" s="3" t="s">
        <v>135</v>
      </c>
      <c r="BW583" s="3" t="s">
        <v>135</v>
      </c>
      <c r="BX583" s="3" t="s">
        <v>135</v>
      </c>
      <c r="BY583" s="3" t="s">
        <v>148</v>
      </c>
      <c r="BZ583" s="3" t="s">
        <v>2252</v>
      </c>
      <c r="CA583" s="3" t="s">
        <v>2415</v>
      </c>
      <c r="CB583" s="3" t="s">
        <v>143</v>
      </c>
      <c r="CC583" s="3" t="s">
        <v>143</v>
      </c>
      <c r="CD583" s="3" t="s">
        <v>143</v>
      </c>
      <c r="CE583" s="3" t="s">
        <v>10894</v>
      </c>
      <c r="CF583" s="3" t="s">
        <v>9220</v>
      </c>
      <c r="CG583" s="3" t="s">
        <v>9220</v>
      </c>
      <c r="CH583" s="3" t="s">
        <v>143</v>
      </c>
      <c r="CI583" s="3" t="s">
        <v>143</v>
      </c>
      <c r="CJ583" s="3" t="s">
        <v>5272</v>
      </c>
      <c r="CK583" s="3" t="s">
        <v>143</v>
      </c>
      <c r="CL583" s="3" t="s">
        <v>143</v>
      </c>
      <c r="CM583" s="3" t="s">
        <v>143</v>
      </c>
      <c r="CN583" s="3" t="s">
        <v>143</v>
      </c>
      <c r="CO583" s="3" t="s">
        <v>143</v>
      </c>
      <c r="CP583" s="3" t="s">
        <v>143</v>
      </c>
      <c r="CQ583" s="3" t="s">
        <v>143</v>
      </c>
      <c r="CR583" s="3" t="s">
        <v>143</v>
      </c>
      <c r="CS583" s="3" t="s">
        <v>1</v>
      </c>
      <c r="CT583" s="3" t="s">
        <v>143</v>
      </c>
      <c r="CU583" s="3" t="s">
        <v>1</v>
      </c>
      <c r="CV583" s="3" t="s">
        <v>1985</v>
      </c>
      <c r="CW583" s="3" t="s">
        <v>1985</v>
      </c>
      <c r="CX583" s="3" t="s">
        <v>316</v>
      </c>
      <c r="CY583" s="3" t="s">
        <v>166</v>
      </c>
      <c r="CZ583" s="3" t="s">
        <v>136</v>
      </c>
      <c r="DA583" s="3" t="s">
        <v>2495</v>
      </c>
      <c r="DB583" s="3" t="s">
        <v>143</v>
      </c>
      <c r="DC583" s="3" t="s">
        <v>143</v>
      </c>
      <c r="DD583" s="3" t="s">
        <v>2037</v>
      </c>
      <c r="DE583" s="3" t="s">
        <v>5776</v>
      </c>
      <c r="DF583" s="3" t="s">
        <v>7971</v>
      </c>
      <c r="DG583" s="3" t="s">
        <v>143</v>
      </c>
      <c r="DH583" s="3" t="s">
        <v>143</v>
      </c>
      <c r="DI583" s="3" t="s">
        <v>143</v>
      </c>
    </row>
    <row r="584" spans="1:113" s="3" customFormat="1" hidden="1" x14ac:dyDescent="0.2">
      <c r="A584" s="73">
        <v>45444</v>
      </c>
      <c r="B584" s="3" t="s">
        <v>15606</v>
      </c>
      <c r="C584" s="5">
        <v>143655</v>
      </c>
      <c r="D584" s="6" t="s">
        <v>10433</v>
      </c>
      <c r="E584" s="3" t="s">
        <v>164</v>
      </c>
      <c r="F584" s="7">
        <v>45470</v>
      </c>
      <c r="G584" s="3" t="s">
        <v>165</v>
      </c>
      <c r="H584" s="3" t="s">
        <v>166</v>
      </c>
      <c r="I584" s="4">
        <v>56</v>
      </c>
      <c r="J584" s="4">
        <v>56</v>
      </c>
      <c r="K584" s="71">
        <f t="shared" si="64"/>
        <v>2.6054861302063775E-3</v>
      </c>
      <c r="L584" s="3" t="s">
        <v>316</v>
      </c>
      <c r="M584" s="3" t="s">
        <v>317</v>
      </c>
      <c r="N584" s="3" t="s">
        <v>960</v>
      </c>
      <c r="O584" s="3" t="s">
        <v>10895</v>
      </c>
      <c r="P584" s="6" t="s">
        <v>10896</v>
      </c>
      <c r="Q584" s="3" t="s">
        <v>170</v>
      </c>
      <c r="R584" s="3" t="s">
        <v>10897</v>
      </c>
      <c r="S584" s="3" t="s">
        <v>10898</v>
      </c>
      <c r="T584" s="3" t="s">
        <v>135</v>
      </c>
      <c r="U584" s="3" t="s">
        <v>135</v>
      </c>
      <c r="V584" s="3" t="s">
        <v>136</v>
      </c>
      <c r="W584" s="3" t="s">
        <v>137</v>
      </c>
      <c r="X584" s="3" t="s">
        <v>322</v>
      </c>
      <c r="Y584" s="3" t="s">
        <v>10899</v>
      </c>
      <c r="Z584" s="3" t="s">
        <v>10900</v>
      </c>
      <c r="AA584" s="3" t="s">
        <v>139</v>
      </c>
      <c r="AB584" s="3" t="s">
        <v>323</v>
      </c>
      <c r="AC584" s="3" t="s">
        <v>5272</v>
      </c>
      <c r="AD584" s="3" t="s">
        <v>143</v>
      </c>
      <c r="AE584" s="3" t="s">
        <v>9197</v>
      </c>
      <c r="AF584" s="3" t="s">
        <v>143</v>
      </c>
      <c r="AG584" s="3" t="s">
        <v>235</v>
      </c>
      <c r="AH584" s="3" t="s">
        <v>141</v>
      </c>
      <c r="AI584" s="3" t="s">
        <v>143</v>
      </c>
      <c r="AJ584" s="3" t="s">
        <v>9197</v>
      </c>
      <c r="AK584" s="3" t="s">
        <v>207</v>
      </c>
      <c r="AL584" s="3" t="s">
        <v>143</v>
      </c>
      <c r="AM584" s="3" t="s">
        <v>9197</v>
      </c>
      <c r="AN584" s="3" t="s">
        <v>174</v>
      </c>
      <c r="AO584" s="3" t="s">
        <v>1402</v>
      </c>
      <c r="AP584" s="3" t="s">
        <v>447</v>
      </c>
      <c r="AQ584" s="3" t="s">
        <v>10901</v>
      </c>
      <c r="AR584" s="3" t="s">
        <v>178</v>
      </c>
      <c r="AS584" s="3" t="s">
        <v>179</v>
      </c>
      <c r="AT584" s="3" t="s">
        <v>403</v>
      </c>
      <c r="AU584" s="3" t="s">
        <v>5816</v>
      </c>
      <c r="AV584" s="3" t="s">
        <v>145</v>
      </c>
      <c r="AW584" s="3" t="s">
        <v>146</v>
      </c>
      <c r="AX584" s="3" t="s">
        <v>972</v>
      </c>
      <c r="AY584" s="3" t="s">
        <v>148</v>
      </c>
      <c r="AZ584" s="3" t="s">
        <v>139</v>
      </c>
      <c r="BA584" s="3" t="s">
        <v>149</v>
      </c>
      <c r="BB584" s="3" t="s">
        <v>150</v>
      </c>
      <c r="BC584" s="3" t="s">
        <v>156</v>
      </c>
      <c r="BD584" s="3" t="s">
        <v>157</v>
      </c>
      <c r="BE584" s="3" t="s">
        <v>303</v>
      </c>
      <c r="BF584" s="3" t="s">
        <v>10900</v>
      </c>
      <c r="BG584" s="3" t="s">
        <v>5272</v>
      </c>
      <c r="BH584" s="3" t="s">
        <v>170</v>
      </c>
      <c r="BI584" s="3" t="s">
        <v>143</v>
      </c>
      <c r="BJ584" s="3" t="s">
        <v>143</v>
      </c>
      <c r="BK584" s="3" t="s">
        <v>136</v>
      </c>
      <c r="BL584" s="3" t="s">
        <v>143</v>
      </c>
      <c r="BM584" s="3" t="s">
        <v>1674</v>
      </c>
      <c r="BN584" s="3" t="s">
        <v>160</v>
      </c>
      <c r="BO584" s="3" t="s">
        <v>143</v>
      </c>
      <c r="BP584" s="3" t="s">
        <v>143</v>
      </c>
      <c r="BQ584" s="3" t="s">
        <v>2139</v>
      </c>
      <c r="BR584" s="3" t="s">
        <v>5352</v>
      </c>
      <c r="BS584" s="3" t="s">
        <v>162</v>
      </c>
      <c r="BT584" s="3" t="s">
        <v>9197</v>
      </c>
      <c r="BU584" s="3" t="s">
        <v>9197</v>
      </c>
      <c r="BV584" s="3" t="s">
        <v>135</v>
      </c>
      <c r="BW584" s="3" t="s">
        <v>135</v>
      </c>
      <c r="BX584" s="3" t="s">
        <v>135</v>
      </c>
      <c r="BY584" s="3" t="s">
        <v>148</v>
      </c>
      <c r="BZ584" s="3" t="s">
        <v>1653</v>
      </c>
      <c r="CA584" s="3" t="s">
        <v>174</v>
      </c>
      <c r="CB584" s="3" t="s">
        <v>143</v>
      </c>
      <c r="CC584" s="3" t="s">
        <v>143</v>
      </c>
      <c r="CD584" s="3" t="s">
        <v>143</v>
      </c>
      <c r="CE584" s="3" t="s">
        <v>10902</v>
      </c>
      <c r="CF584" s="3" t="s">
        <v>2261</v>
      </c>
      <c r="CG584" s="3" t="s">
        <v>2261</v>
      </c>
      <c r="CH584" s="3" t="s">
        <v>143</v>
      </c>
      <c r="CI584" s="3" t="s">
        <v>143</v>
      </c>
      <c r="CJ584" s="3" t="s">
        <v>5272</v>
      </c>
      <c r="CK584" s="3" t="s">
        <v>143</v>
      </c>
      <c r="CL584" s="3" t="s">
        <v>143</v>
      </c>
      <c r="CM584" s="3" t="s">
        <v>143</v>
      </c>
      <c r="CN584" s="3" t="s">
        <v>143</v>
      </c>
      <c r="CO584" s="3" t="s">
        <v>143</v>
      </c>
      <c r="CP584" s="3" t="s">
        <v>143</v>
      </c>
      <c r="CQ584" s="3" t="s">
        <v>143</v>
      </c>
      <c r="CR584" s="3" t="s">
        <v>143</v>
      </c>
      <c r="CS584" s="3" t="s">
        <v>1</v>
      </c>
      <c r="CT584" s="3" t="s">
        <v>143</v>
      </c>
      <c r="CU584" s="3" t="s">
        <v>1</v>
      </c>
      <c r="CV584" s="3" t="s">
        <v>1985</v>
      </c>
      <c r="CW584" s="3" t="s">
        <v>1985</v>
      </c>
      <c r="CX584" s="3" t="s">
        <v>316</v>
      </c>
      <c r="CY584" s="3" t="s">
        <v>166</v>
      </c>
      <c r="CZ584" s="3" t="s">
        <v>136</v>
      </c>
      <c r="DA584" s="3" t="s">
        <v>1986</v>
      </c>
      <c r="DB584" s="3" t="s">
        <v>143</v>
      </c>
      <c r="DC584" s="3" t="s">
        <v>143</v>
      </c>
      <c r="DD584" s="3" t="s">
        <v>164</v>
      </c>
      <c r="DE584" s="3" t="s">
        <v>5776</v>
      </c>
      <c r="DF584" s="3" t="s">
        <v>7971</v>
      </c>
      <c r="DG584" s="3" t="s">
        <v>143</v>
      </c>
      <c r="DH584" s="3" t="s">
        <v>143</v>
      </c>
      <c r="DI584" s="3" t="s">
        <v>143</v>
      </c>
    </row>
    <row r="585" spans="1:113" s="3" customFormat="1" ht="25.5" hidden="1" x14ac:dyDescent="0.2">
      <c r="A585" s="73">
        <v>45444</v>
      </c>
      <c r="B585" s="3" t="s">
        <v>15606</v>
      </c>
      <c r="C585" s="5">
        <v>143657</v>
      </c>
      <c r="D585" s="6" t="s">
        <v>10903</v>
      </c>
      <c r="E585" s="3" t="s">
        <v>5495</v>
      </c>
      <c r="F585" s="7">
        <v>45470</v>
      </c>
      <c r="G585" s="3" t="s">
        <v>165</v>
      </c>
      <c r="H585" s="3" t="s">
        <v>166</v>
      </c>
      <c r="I585" s="4">
        <v>54.64</v>
      </c>
      <c r="J585" s="4">
        <v>54.64</v>
      </c>
      <c r="K585" s="71">
        <f t="shared" si="64"/>
        <v>2.5422100384727944E-3</v>
      </c>
      <c r="L585" s="3" t="s">
        <v>342</v>
      </c>
      <c r="M585" s="3" t="s">
        <v>317</v>
      </c>
      <c r="N585" s="3" t="s">
        <v>960</v>
      </c>
      <c r="O585" s="3" t="s">
        <v>9688</v>
      </c>
      <c r="P585" s="6" t="s">
        <v>10904</v>
      </c>
      <c r="Q585" s="3" t="s">
        <v>170</v>
      </c>
      <c r="R585" s="3" t="s">
        <v>10905</v>
      </c>
      <c r="S585" s="3" t="s">
        <v>10906</v>
      </c>
      <c r="T585" s="3" t="s">
        <v>7628</v>
      </c>
      <c r="U585" s="3" t="s">
        <v>10907</v>
      </c>
      <c r="V585" s="3" t="s">
        <v>136</v>
      </c>
      <c r="W585" s="3" t="s">
        <v>137</v>
      </c>
      <c r="X585" s="3" t="s">
        <v>349</v>
      </c>
      <c r="Y585" s="3" t="s">
        <v>10908</v>
      </c>
      <c r="Z585" s="3" t="s">
        <v>10909</v>
      </c>
      <c r="AA585" s="3" t="s">
        <v>139</v>
      </c>
      <c r="AB585" s="3" t="s">
        <v>323</v>
      </c>
      <c r="AC585" s="3" t="s">
        <v>5272</v>
      </c>
      <c r="AD585" s="3" t="s">
        <v>143</v>
      </c>
      <c r="AE585" s="3" t="s">
        <v>10910</v>
      </c>
      <c r="AF585" s="3" t="s">
        <v>143</v>
      </c>
      <c r="AG585" s="3" t="s">
        <v>235</v>
      </c>
      <c r="AH585" s="3" t="s">
        <v>141</v>
      </c>
      <c r="AI585" s="3" t="s">
        <v>143</v>
      </c>
      <c r="AJ585" s="3" t="s">
        <v>10910</v>
      </c>
      <c r="AK585" s="3" t="s">
        <v>207</v>
      </c>
      <c r="AL585" s="3" t="s">
        <v>143</v>
      </c>
      <c r="AM585" s="3" t="s">
        <v>10910</v>
      </c>
      <c r="AN585" s="3" t="s">
        <v>174</v>
      </c>
      <c r="AO585" s="3" t="s">
        <v>1111</v>
      </c>
      <c r="AP585" s="3" t="s">
        <v>1112</v>
      </c>
      <c r="AQ585" s="3" t="s">
        <v>9695</v>
      </c>
      <c r="AR585" s="3" t="s">
        <v>353</v>
      </c>
      <c r="AS585" s="3" t="s">
        <v>231</v>
      </c>
      <c r="AT585" s="3" t="s">
        <v>4167</v>
      </c>
      <c r="AU585" s="3" t="s">
        <v>1114</v>
      </c>
      <c r="AV585" s="3" t="s">
        <v>145</v>
      </c>
      <c r="AW585" s="3" t="s">
        <v>146</v>
      </c>
      <c r="AX585" s="3" t="s">
        <v>972</v>
      </c>
      <c r="AY585" s="3" t="s">
        <v>148</v>
      </c>
      <c r="AZ585" s="3" t="s">
        <v>139</v>
      </c>
      <c r="BA585" s="3" t="s">
        <v>149</v>
      </c>
      <c r="BB585" s="3" t="s">
        <v>150</v>
      </c>
      <c r="BC585" s="3" t="s">
        <v>156</v>
      </c>
      <c r="BD585" s="3" t="s">
        <v>157</v>
      </c>
      <c r="BE585" s="3" t="s">
        <v>303</v>
      </c>
      <c r="BF585" s="3" t="s">
        <v>10909</v>
      </c>
      <c r="BG585" s="3" t="s">
        <v>5272</v>
      </c>
      <c r="BH585" s="3" t="s">
        <v>143</v>
      </c>
      <c r="BI585" s="3" t="s">
        <v>10911</v>
      </c>
      <c r="BJ585" s="3" t="s">
        <v>143</v>
      </c>
      <c r="BK585" s="3" t="s">
        <v>136</v>
      </c>
      <c r="BL585" s="3" t="s">
        <v>143</v>
      </c>
      <c r="BM585" s="3" t="s">
        <v>160</v>
      </c>
      <c r="BN585" s="3" t="s">
        <v>160</v>
      </c>
      <c r="BO585" s="3" t="s">
        <v>143</v>
      </c>
      <c r="BP585" s="3" t="s">
        <v>143</v>
      </c>
      <c r="BQ585" s="3" t="s">
        <v>2477</v>
      </c>
      <c r="BR585" s="3" t="s">
        <v>5352</v>
      </c>
      <c r="BS585" s="3" t="s">
        <v>162</v>
      </c>
      <c r="BT585" s="3" t="s">
        <v>10910</v>
      </c>
      <c r="BU585" s="3" t="s">
        <v>10910</v>
      </c>
      <c r="BV585" s="3" t="s">
        <v>135</v>
      </c>
      <c r="BW585" s="3" t="s">
        <v>10912</v>
      </c>
      <c r="BX585" s="3" t="s">
        <v>135</v>
      </c>
      <c r="BY585" s="3" t="s">
        <v>148</v>
      </c>
      <c r="BZ585" s="3" t="s">
        <v>975</v>
      </c>
      <c r="CA585" s="3" t="s">
        <v>174</v>
      </c>
      <c r="CB585" s="3" t="s">
        <v>143</v>
      </c>
      <c r="CC585" s="3" t="s">
        <v>143</v>
      </c>
      <c r="CD585" s="3" t="s">
        <v>362</v>
      </c>
      <c r="CE585" s="3" t="s">
        <v>10904</v>
      </c>
      <c r="CF585" s="3" t="s">
        <v>2261</v>
      </c>
      <c r="CG585" s="3" t="s">
        <v>2261</v>
      </c>
      <c r="CH585" s="3" t="s">
        <v>143</v>
      </c>
      <c r="CI585" s="3" t="s">
        <v>143</v>
      </c>
      <c r="CJ585" s="3" t="s">
        <v>5272</v>
      </c>
      <c r="CK585" s="3" t="s">
        <v>143</v>
      </c>
      <c r="CL585" s="3" t="s">
        <v>143</v>
      </c>
      <c r="CM585" s="3" t="s">
        <v>143</v>
      </c>
      <c r="CN585" s="3" t="s">
        <v>143</v>
      </c>
      <c r="CO585" s="3" t="s">
        <v>143</v>
      </c>
      <c r="CP585" s="3" t="s">
        <v>143</v>
      </c>
      <c r="CQ585" s="3" t="s">
        <v>143</v>
      </c>
      <c r="CR585" s="3" t="s">
        <v>143</v>
      </c>
      <c r="CS585" s="3" t="s">
        <v>1</v>
      </c>
      <c r="CT585" s="3" t="s">
        <v>143</v>
      </c>
      <c r="CU585" s="3" t="s">
        <v>1</v>
      </c>
      <c r="CV585" s="3" t="s">
        <v>1985</v>
      </c>
      <c r="CW585" s="3" t="s">
        <v>1985</v>
      </c>
      <c r="CX585" s="3" t="s">
        <v>342</v>
      </c>
      <c r="CY585" s="3" t="s">
        <v>166</v>
      </c>
      <c r="CZ585" s="3" t="s">
        <v>136</v>
      </c>
      <c r="DA585" s="3" t="s">
        <v>1986</v>
      </c>
      <c r="DB585" s="3" t="s">
        <v>143</v>
      </c>
      <c r="DC585" s="3" t="s">
        <v>143</v>
      </c>
      <c r="DD585" s="3" t="s">
        <v>5495</v>
      </c>
      <c r="DE585" s="3" t="s">
        <v>5776</v>
      </c>
      <c r="DF585" s="3" t="s">
        <v>7971</v>
      </c>
      <c r="DG585" s="3" t="s">
        <v>143</v>
      </c>
      <c r="DH585" s="3" t="s">
        <v>143</v>
      </c>
      <c r="DI585" s="3" t="s">
        <v>143</v>
      </c>
    </row>
    <row r="586" spans="1:113" s="3" customFormat="1" ht="25.5" hidden="1" x14ac:dyDescent="0.2">
      <c r="A586" s="73">
        <v>45444</v>
      </c>
      <c r="B586" s="6" t="s">
        <v>6281</v>
      </c>
      <c r="C586" s="5">
        <v>143605</v>
      </c>
      <c r="D586" s="6" t="s">
        <v>6281</v>
      </c>
      <c r="E586" s="3" t="s">
        <v>125</v>
      </c>
      <c r="F586" s="7">
        <v>45471</v>
      </c>
      <c r="G586" s="3" t="s">
        <v>257</v>
      </c>
      <c r="H586" s="3" t="s">
        <v>166</v>
      </c>
      <c r="I586" s="8">
        <f>J586</f>
        <v>410.71</v>
      </c>
      <c r="J586" s="4">
        <v>410.71</v>
      </c>
      <c r="K586" s="71">
        <f t="shared" si="64"/>
        <v>1.910891443816181E-2</v>
      </c>
      <c r="L586" s="3" t="s">
        <v>374</v>
      </c>
      <c r="M586" s="3" t="s">
        <v>7145</v>
      </c>
      <c r="N586" s="3" t="s">
        <v>527</v>
      </c>
      <c r="O586" s="3" t="s">
        <v>528</v>
      </c>
      <c r="P586" s="6" t="s">
        <v>10913</v>
      </c>
      <c r="Q586" s="3" t="s">
        <v>530</v>
      </c>
      <c r="R586" s="3" t="s">
        <v>10914</v>
      </c>
      <c r="S586" s="3" t="s">
        <v>532</v>
      </c>
      <c r="T586" s="3" t="s">
        <v>135</v>
      </c>
      <c r="U586" s="3" t="s">
        <v>135</v>
      </c>
      <c r="V586" s="3" t="s">
        <v>136</v>
      </c>
      <c r="W586" s="3" t="s">
        <v>137</v>
      </c>
      <c r="X586" s="3" t="s">
        <v>264</v>
      </c>
      <c r="Y586" s="3" t="s">
        <v>10915</v>
      </c>
      <c r="Z586" s="3" t="s">
        <v>10916</v>
      </c>
      <c r="AA586" s="3" t="s">
        <v>139</v>
      </c>
      <c r="AB586" s="3" t="s">
        <v>140</v>
      </c>
      <c r="AC586" s="3" t="s">
        <v>5272</v>
      </c>
      <c r="AD586" s="3" t="s">
        <v>143</v>
      </c>
      <c r="AE586" s="3" t="s">
        <v>5272</v>
      </c>
      <c r="AF586" s="3" t="s">
        <v>10917</v>
      </c>
      <c r="AG586" s="3" t="s">
        <v>5675</v>
      </c>
      <c r="AH586" s="3" t="s">
        <v>265</v>
      </c>
      <c r="AI586" s="3" t="s">
        <v>143</v>
      </c>
      <c r="AJ586" s="3" t="s">
        <v>143</v>
      </c>
      <c r="AK586" s="3" t="s">
        <v>142</v>
      </c>
      <c r="AL586" s="3" t="s">
        <v>143</v>
      </c>
      <c r="AM586" s="3" t="s">
        <v>5874</v>
      </c>
      <c r="AN586" s="3" t="s">
        <v>143</v>
      </c>
      <c r="AO586" s="3" t="s">
        <v>533</v>
      </c>
      <c r="AP586" s="3" t="s">
        <v>534</v>
      </c>
      <c r="AQ586" s="3" t="s">
        <v>309</v>
      </c>
      <c r="AR586" s="3" t="s">
        <v>148</v>
      </c>
      <c r="AS586" s="3" t="s">
        <v>139</v>
      </c>
      <c r="AT586" s="3" t="s">
        <v>508</v>
      </c>
      <c r="AU586" s="3" t="s">
        <v>10918</v>
      </c>
      <c r="AV586" s="3" t="s">
        <v>536</v>
      </c>
      <c r="AW586" s="3" t="s">
        <v>273</v>
      </c>
      <c r="AX586" s="3" t="s">
        <v>537</v>
      </c>
      <c r="AY586" s="3" t="s">
        <v>148</v>
      </c>
      <c r="AZ586" s="3" t="s">
        <v>139</v>
      </c>
      <c r="BA586" s="3" t="s">
        <v>154</v>
      </c>
      <c r="BB586" s="3" t="s">
        <v>275</v>
      </c>
      <c r="BC586" s="3" t="s">
        <v>156</v>
      </c>
      <c r="BD586" s="3" t="s">
        <v>157</v>
      </c>
      <c r="BE586" s="3" t="s">
        <v>303</v>
      </c>
      <c r="BF586" s="3" t="s">
        <v>10916</v>
      </c>
      <c r="BG586" s="3" t="s">
        <v>5272</v>
      </c>
      <c r="BH586" s="3" t="s">
        <v>530</v>
      </c>
      <c r="BI586" s="3" t="s">
        <v>143</v>
      </c>
      <c r="BJ586" s="3" t="s">
        <v>143</v>
      </c>
      <c r="BK586" s="3" t="s">
        <v>136</v>
      </c>
      <c r="BL586" s="3" t="s">
        <v>143</v>
      </c>
      <c r="BM586" s="3" t="s">
        <v>200</v>
      </c>
      <c r="BN586" s="3" t="s">
        <v>200</v>
      </c>
      <c r="BO586" s="3" t="s">
        <v>143</v>
      </c>
      <c r="BP586" s="3" t="s">
        <v>143</v>
      </c>
      <c r="BQ586" s="3" t="s">
        <v>2041</v>
      </c>
      <c r="BR586" s="3" t="s">
        <v>5352</v>
      </c>
      <c r="BS586" s="3" t="s">
        <v>162</v>
      </c>
      <c r="BT586" s="3" t="s">
        <v>5874</v>
      </c>
      <c r="BU586" s="3" t="s">
        <v>5874</v>
      </c>
      <c r="BV586" s="3" t="s">
        <v>135</v>
      </c>
      <c r="BW586" s="3" t="s">
        <v>135</v>
      </c>
      <c r="BX586" s="3" t="s">
        <v>135</v>
      </c>
      <c r="BY586" s="3" t="s">
        <v>148</v>
      </c>
      <c r="BZ586" s="3" t="s">
        <v>3775</v>
      </c>
      <c r="CA586" s="3" t="s">
        <v>174</v>
      </c>
      <c r="CB586" s="3" t="s">
        <v>143</v>
      </c>
      <c r="CC586" s="3" t="s">
        <v>143</v>
      </c>
      <c r="CD586" s="3" t="s">
        <v>143</v>
      </c>
      <c r="CE586" s="3" t="s">
        <v>143</v>
      </c>
      <c r="CF586" s="3" t="s">
        <v>2261</v>
      </c>
      <c r="CG586" s="3" t="s">
        <v>143</v>
      </c>
      <c r="CH586" s="3" t="s">
        <v>143</v>
      </c>
      <c r="CI586" s="3" t="s">
        <v>143</v>
      </c>
      <c r="CJ586" s="3" t="s">
        <v>5272</v>
      </c>
      <c r="CK586" s="3" t="s">
        <v>143</v>
      </c>
      <c r="CL586" s="3" t="s">
        <v>143</v>
      </c>
      <c r="CM586" s="3" t="s">
        <v>143</v>
      </c>
      <c r="CN586" s="3" t="s">
        <v>143</v>
      </c>
      <c r="CO586" s="3" t="s">
        <v>143</v>
      </c>
      <c r="CP586" s="3" t="s">
        <v>5878</v>
      </c>
      <c r="CQ586" s="3" t="s">
        <v>143</v>
      </c>
      <c r="CR586" s="3" t="s">
        <v>143</v>
      </c>
      <c r="CS586" s="3" t="s">
        <v>1</v>
      </c>
      <c r="CT586" s="3" t="s">
        <v>143</v>
      </c>
      <c r="CU586" s="3" t="s">
        <v>1</v>
      </c>
      <c r="CV586" s="3" t="s">
        <v>1985</v>
      </c>
      <c r="CW586" s="3" t="s">
        <v>143</v>
      </c>
      <c r="CX586" s="3" t="s">
        <v>374</v>
      </c>
      <c r="CY586" s="3" t="s">
        <v>166</v>
      </c>
      <c r="CZ586" s="3" t="s">
        <v>136</v>
      </c>
      <c r="DA586" s="3" t="s">
        <v>2007</v>
      </c>
      <c r="DB586" s="3" t="s">
        <v>143</v>
      </c>
      <c r="DC586" s="3" t="s">
        <v>143</v>
      </c>
      <c r="DD586" s="3" t="s">
        <v>125</v>
      </c>
      <c r="DE586" s="3" t="s">
        <v>5776</v>
      </c>
      <c r="DF586" s="3" t="s">
        <v>935</v>
      </c>
      <c r="DG586" s="3" t="s">
        <v>143</v>
      </c>
      <c r="DH586" s="3" t="s">
        <v>143</v>
      </c>
      <c r="DI586" s="3" t="s">
        <v>7674</v>
      </c>
    </row>
    <row r="587" spans="1:113" s="3" customFormat="1" hidden="1" x14ac:dyDescent="0.2">
      <c r="A587" s="73">
        <v>45444</v>
      </c>
      <c r="B587" s="3" t="s">
        <v>15606</v>
      </c>
      <c r="C587" s="5">
        <v>143901</v>
      </c>
      <c r="D587" s="6" t="s">
        <v>10335</v>
      </c>
      <c r="E587" s="3" t="s">
        <v>164</v>
      </c>
      <c r="F587" s="7">
        <v>45471</v>
      </c>
      <c r="G587" s="3" t="s">
        <v>165</v>
      </c>
      <c r="H587" s="3" t="s">
        <v>166</v>
      </c>
      <c r="I587" s="4">
        <v>56</v>
      </c>
      <c r="J587" s="4">
        <v>56</v>
      </c>
      <c r="K587" s="71">
        <f t="shared" si="64"/>
        <v>2.6054861302063775E-3</v>
      </c>
      <c r="L587" s="3" t="s">
        <v>316</v>
      </c>
      <c r="M587" s="3" t="s">
        <v>317</v>
      </c>
      <c r="N587" s="3" t="s">
        <v>1056</v>
      </c>
      <c r="O587" s="3" t="s">
        <v>318</v>
      </c>
      <c r="P587" s="6" t="s">
        <v>6896</v>
      </c>
      <c r="Q587" s="3" t="s">
        <v>170</v>
      </c>
      <c r="R587" s="3" t="s">
        <v>10919</v>
      </c>
      <c r="S587" s="3" t="s">
        <v>10920</v>
      </c>
      <c r="T587" s="3" t="s">
        <v>135</v>
      </c>
      <c r="U587" s="3" t="s">
        <v>135</v>
      </c>
      <c r="V587" s="3" t="s">
        <v>136</v>
      </c>
      <c r="W587" s="3" t="s">
        <v>137</v>
      </c>
      <c r="X587" s="3" t="s">
        <v>322</v>
      </c>
      <c r="Y587" s="3" t="s">
        <v>10921</v>
      </c>
      <c r="Z587" s="3" t="s">
        <v>10922</v>
      </c>
      <c r="AA587" s="3" t="s">
        <v>139</v>
      </c>
      <c r="AB587" s="3" t="s">
        <v>323</v>
      </c>
      <c r="AC587" s="3" t="s">
        <v>5272</v>
      </c>
      <c r="AD587" s="3" t="s">
        <v>143</v>
      </c>
      <c r="AE587" s="3" t="s">
        <v>9197</v>
      </c>
      <c r="AF587" s="3" t="s">
        <v>143</v>
      </c>
      <c r="AG587" s="3" t="s">
        <v>235</v>
      </c>
      <c r="AH587" s="3" t="s">
        <v>141</v>
      </c>
      <c r="AI587" s="3" t="s">
        <v>143</v>
      </c>
      <c r="AJ587" s="3" t="s">
        <v>9197</v>
      </c>
      <c r="AK587" s="3" t="s">
        <v>207</v>
      </c>
      <c r="AL587" s="3" t="s">
        <v>143</v>
      </c>
      <c r="AM587" s="3" t="s">
        <v>9197</v>
      </c>
      <c r="AN587" s="3" t="s">
        <v>174</v>
      </c>
      <c r="AO587" s="3" t="s">
        <v>324</v>
      </c>
      <c r="AP587" s="3" t="s">
        <v>325</v>
      </c>
      <c r="AQ587" s="3" t="s">
        <v>326</v>
      </c>
      <c r="AR587" s="3" t="s">
        <v>178</v>
      </c>
      <c r="AS587" s="3" t="s">
        <v>179</v>
      </c>
      <c r="AT587" s="3" t="s">
        <v>327</v>
      </c>
      <c r="AU587" s="3" t="s">
        <v>328</v>
      </c>
      <c r="AV587" s="3" t="s">
        <v>145</v>
      </c>
      <c r="AW587" s="3" t="s">
        <v>146</v>
      </c>
      <c r="AX587" s="3" t="s">
        <v>1060</v>
      </c>
      <c r="AY587" s="3" t="s">
        <v>148</v>
      </c>
      <c r="AZ587" s="3" t="s">
        <v>139</v>
      </c>
      <c r="BA587" s="3" t="s">
        <v>149</v>
      </c>
      <c r="BB587" s="3" t="s">
        <v>150</v>
      </c>
      <c r="BC587" s="3" t="s">
        <v>156</v>
      </c>
      <c r="BD587" s="3" t="s">
        <v>157</v>
      </c>
      <c r="BE587" s="3" t="s">
        <v>303</v>
      </c>
      <c r="BF587" s="3" t="s">
        <v>10922</v>
      </c>
      <c r="BG587" s="3" t="s">
        <v>5272</v>
      </c>
      <c r="BH587" s="3" t="s">
        <v>143</v>
      </c>
      <c r="BI587" s="3" t="s">
        <v>10923</v>
      </c>
      <c r="BJ587" s="3" t="s">
        <v>143</v>
      </c>
      <c r="BK587" s="3" t="s">
        <v>136</v>
      </c>
      <c r="BL587" s="3" t="s">
        <v>143</v>
      </c>
      <c r="BM587" s="3" t="s">
        <v>160</v>
      </c>
      <c r="BN587" s="3" t="s">
        <v>160</v>
      </c>
      <c r="BO587" s="3" t="s">
        <v>143</v>
      </c>
      <c r="BP587" s="3" t="s">
        <v>143</v>
      </c>
      <c r="BQ587" s="3" t="s">
        <v>884</v>
      </c>
      <c r="BR587" s="3" t="s">
        <v>5352</v>
      </c>
      <c r="BS587" s="3" t="s">
        <v>1608</v>
      </c>
      <c r="BT587" s="3" t="s">
        <v>9197</v>
      </c>
      <c r="BU587" s="3" t="s">
        <v>9197</v>
      </c>
      <c r="BV587" s="3" t="s">
        <v>135</v>
      </c>
      <c r="BW587" s="3" t="s">
        <v>135</v>
      </c>
      <c r="BX587" s="3" t="s">
        <v>135</v>
      </c>
      <c r="BY587" s="3" t="s">
        <v>148</v>
      </c>
      <c r="BZ587" s="3" t="s">
        <v>10050</v>
      </c>
      <c r="CA587" s="3" t="s">
        <v>174</v>
      </c>
      <c r="CB587" s="3" t="s">
        <v>143</v>
      </c>
      <c r="CC587" s="3" t="s">
        <v>143</v>
      </c>
      <c r="CD587" s="3" t="s">
        <v>143</v>
      </c>
      <c r="CE587" s="3" t="s">
        <v>10924</v>
      </c>
      <c r="CF587" s="3" t="s">
        <v>2261</v>
      </c>
      <c r="CG587" s="3" t="s">
        <v>2261</v>
      </c>
      <c r="CH587" s="3" t="s">
        <v>143</v>
      </c>
      <c r="CI587" s="3" t="s">
        <v>143</v>
      </c>
      <c r="CJ587" s="3" t="s">
        <v>5272</v>
      </c>
      <c r="CK587" s="3" t="s">
        <v>143</v>
      </c>
      <c r="CL587" s="3" t="s">
        <v>143</v>
      </c>
      <c r="CM587" s="3" t="s">
        <v>143</v>
      </c>
      <c r="CN587" s="3" t="s">
        <v>143</v>
      </c>
      <c r="CO587" s="3" t="s">
        <v>143</v>
      </c>
      <c r="CP587" s="3" t="s">
        <v>143</v>
      </c>
      <c r="CQ587" s="3" t="s">
        <v>143</v>
      </c>
      <c r="CR587" s="3" t="s">
        <v>143</v>
      </c>
      <c r="CS587" s="3" t="s">
        <v>1</v>
      </c>
      <c r="CT587" s="3" t="s">
        <v>143</v>
      </c>
      <c r="CU587" s="3" t="s">
        <v>1</v>
      </c>
      <c r="CV587" s="3" t="s">
        <v>1985</v>
      </c>
      <c r="CW587" s="3" t="s">
        <v>1985</v>
      </c>
      <c r="CX587" s="3" t="s">
        <v>316</v>
      </c>
      <c r="CY587" s="3" t="s">
        <v>166</v>
      </c>
      <c r="CZ587" s="3" t="s">
        <v>136</v>
      </c>
      <c r="DA587" s="3" t="s">
        <v>1986</v>
      </c>
      <c r="DB587" s="3" t="s">
        <v>143</v>
      </c>
      <c r="DC587" s="3" t="s">
        <v>143</v>
      </c>
      <c r="DD587" s="3" t="s">
        <v>164</v>
      </c>
      <c r="DE587" s="3" t="s">
        <v>5776</v>
      </c>
      <c r="DF587" s="3" t="s">
        <v>935</v>
      </c>
      <c r="DG587" s="3" t="s">
        <v>143</v>
      </c>
      <c r="DH587" s="3" t="s">
        <v>143</v>
      </c>
      <c r="DI587" s="3" t="s">
        <v>143</v>
      </c>
    </row>
    <row r="588" spans="1:113" hidden="1" x14ac:dyDescent="0.2">
      <c r="A588" s="73">
        <v>45474</v>
      </c>
      <c r="B588" s="3" t="s">
        <v>12718</v>
      </c>
      <c r="C588" s="5">
        <v>143395</v>
      </c>
      <c r="D588" s="6" t="s">
        <v>8</v>
      </c>
      <c r="E588" s="3" t="s">
        <v>364</v>
      </c>
      <c r="F588" s="7">
        <v>45474</v>
      </c>
      <c r="G588" s="3" t="s">
        <v>126</v>
      </c>
      <c r="H588" s="3" t="s">
        <v>166</v>
      </c>
      <c r="I588" s="8">
        <f>J588</f>
        <v>970.6</v>
      </c>
      <c r="J588" s="4">
        <v>970.6</v>
      </c>
      <c r="K588" s="71">
        <f t="shared" si="64"/>
        <v>4.5158657821041254E-2</v>
      </c>
      <c r="L588" s="3" t="s">
        <v>1935</v>
      </c>
      <c r="M588" s="3" t="s">
        <v>129</v>
      </c>
      <c r="N588" s="3" t="s">
        <v>219</v>
      </c>
      <c r="O588" s="3" t="s">
        <v>11049</v>
      </c>
      <c r="P588" s="6" t="s">
        <v>8169</v>
      </c>
      <c r="Q588" s="3" t="s">
        <v>2863</v>
      </c>
      <c r="R588" s="3" t="s">
        <v>11050</v>
      </c>
      <c r="S588" s="3" t="s">
        <v>2926</v>
      </c>
      <c r="T588" s="3" t="s">
        <v>135</v>
      </c>
      <c r="U588" s="3" t="s">
        <v>135</v>
      </c>
      <c r="V588" s="3" t="s">
        <v>136</v>
      </c>
      <c r="W588" s="3" t="s">
        <v>137</v>
      </c>
      <c r="X588" s="3" t="s">
        <v>225</v>
      </c>
      <c r="Y588" s="3" t="s">
        <v>11051</v>
      </c>
      <c r="Z588" s="3" t="s">
        <v>11052</v>
      </c>
      <c r="AA588" s="3" t="s">
        <v>139</v>
      </c>
      <c r="AB588" s="3" t="s">
        <v>140</v>
      </c>
      <c r="AC588" s="3" t="s">
        <v>5272</v>
      </c>
      <c r="AD588" s="3" t="s">
        <v>143</v>
      </c>
      <c r="AE588" s="3" t="s">
        <v>5272</v>
      </c>
      <c r="AF588" s="3" t="s">
        <v>143</v>
      </c>
      <c r="AG588" s="3" t="s">
        <v>5974</v>
      </c>
      <c r="AH588" s="3" t="s">
        <v>141</v>
      </c>
      <c r="AI588" s="3" t="s">
        <v>143</v>
      </c>
      <c r="AJ588" s="3" t="s">
        <v>143</v>
      </c>
      <c r="AK588" s="3" t="s">
        <v>142</v>
      </c>
      <c r="AL588" s="3" t="s">
        <v>143</v>
      </c>
      <c r="AM588" s="3" t="s">
        <v>11053</v>
      </c>
      <c r="AN588" s="3" t="s">
        <v>143</v>
      </c>
      <c r="AO588" s="3" t="s">
        <v>7936</v>
      </c>
      <c r="AP588" s="3" t="s">
        <v>2261</v>
      </c>
      <c r="AQ588" s="3" t="s">
        <v>309</v>
      </c>
      <c r="AR588" s="3" t="s">
        <v>230</v>
      </c>
      <c r="AS588" s="3" t="s">
        <v>231</v>
      </c>
      <c r="AT588" s="3" t="s">
        <v>2261</v>
      </c>
      <c r="AU588" s="3" t="s">
        <v>2261</v>
      </c>
      <c r="AV588" s="3" t="s">
        <v>234</v>
      </c>
      <c r="AW588" s="3" t="s">
        <v>165</v>
      </c>
      <c r="AX588" s="3" t="s">
        <v>235</v>
      </c>
      <c r="AY588" s="3" t="s">
        <v>148</v>
      </c>
      <c r="AZ588" s="3" t="s">
        <v>139</v>
      </c>
      <c r="BA588" s="3" t="s">
        <v>875</v>
      </c>
      <c r="BB588" s="3" t="s">
        <v>150</v>
      </c>
      <c r="BC588" s="3" t="s">
        <v>156</v>
      </c>
      <c r="BD588" s="3" t="s">
        <v>157</v>
      </c>
      <c r="BE588" s="3" t="s">
        <v>237</v>
      </c>
      <c r="BF588" s="3" t="s">
        <v>11052</v>
      </c>
      <c r="BG588" s="3" t="s">
        <v>5272</v>
      </c>
      <c r="BH588" s="3" t="s">
        <v>143</v>
      </c>
      <c r="BI588" s="3" t="s">
        <v>143</v>
      </c>
      <c r="BJ588" s="3" t="s">
        <v>143</v>
      </c>
      <c r="BK588" s="3" t="s">
        <v>136</v>
      </c>
      <c r="BL588" s="3" t="s">
        <v>143</v>
      </c>
      <c r="BM588" s="3" t="s">
        <v>160</v>
      </c>
      <c r="BN588" s="3" t="s">
        <v>143</v>
      </c>
      <c r="BO588" s="3" t="s">
        <v>143</v>
      </c>
      <c r="BP588" s="3" t="s">
        <v>143</v>
      </c>
      <c r="BQ588" s="3" t="s">
        <v>11054</v>
      </c>
      <c r="BR588" s="3" t="s">
        <v>5684</v>
      </c>
      <c r="BS588" s="3" t="s">
        <v>241</v>
      </c>
      <c r="BT588" s="3" t="s">
        <v>11053</v>
      </c>
      <c r="BU588" s="3" t="s">
        <v>11053</v>
      </c>
      <c r="BV588" s="3" t="s">
        <v>135</v>
      </c>
      <c r="BW588" s="3" t="s">
        <v>135</v>
      </c>
      <c r="BX588" s="3" t="s">
        <v>135</v>
      </c>
      <c r="BY588" s="3" t="s">
        <v>148</v>
      </c>
      <c r="BZ588" s="3" t="s">
        <v>6590</v>
      </c>
      <c r="CA588" s="3" t="s">
        <v>174</v>
      </c>
      <c r="CB588" s="3" t="s">
        <v>143</v>
      </c>
      <c r="CC588" s="3" t="s">
        <v>143</v>
      </c>
      <c r="CD588" s="3" t="s">
        <v>143</v>
      </c>
      <c r="CE588" s="3" t="s">
        <v>143</v>
      </c>
      <c r="CF588" s="3" t="s">
        <v>2261</v>
      </c>
      <c r="CG588" s="3" t="s">
        <v>143</v>
      </c>
      <c r="CH588" s="3" t="s">
        <v>143</v>
      </c>
      <c r="CI588" s="3" t="s">
        <v>143</v>
      </c>
      <c r="CJ588" s="3" t="s">
        <v>5272</v>
      </c>
      <c r="CK588" s="3" t="s">
        <v>143</v>
      </c>
      <c r="CL588" s="3" t="s">
        <v>143</v>
      </c>
      <c r="CM588" s="3" t="s">
        <v>143</v>
      </c>
      <c r="CN588" s="3" t="s">
        <v>143</v>
      </c>
      <c r="CO588" s="3" t="s">
        <v>143</v>
      </c>
      <c r="CP588" s="3" t="s">
        <v>143</v>
      </c>
      <c r="CQ588" s="3" t="s">
        <v>143</v>
      </c>
      <c r="CR588" s="3" t="s">
        <v>143</v>
      </c>
      <c r="CS588" s="3" t="s">
        <v>1</v>
      </c>
      <c r="CT588" s="3" t="s">
        <v>143</v>
      </c>
      <c r="CU588" s="3" t="s">
        <v>1</v>
      </c>
      <c r="CV588" s="3" t="s">
        <v>2092</v>
      </c>
      <c r="CW588" s="3" t="s">
        <v>143</v>
      </c>
      <c r="CX588" s="3" t="s">
        <v>1935</v>
      </c>
      <c r="CY588" s="3" t="s">
        <v>166</v>
      </c>
      <c r="CZ588" s="3" t="s">
        <v>136</v>
      </c>
      <c r="DA588" s="3" t="s">
        <v>1989</v>
      </c>
      <c r="DB588" s="3" t="s">
        <v>143</v>
      </c>
      <c r="DC588" s="3" t="s">
        <v>6653</v>
      </c>
      <c r="DD588" s="3" t="s">
        <v>364</v>
      </c>
      <c r="DE588" s="3" t="s">
        <v>5755</v>
      </c>
      <c r="DF588" s="3" t="s">
        <v>2261</v>
      </c>
      <c r="DG588" s="3" t="s">
        <v>143</v>
      </c>
      <c r="DH588" s="3" t="s">
        <v>143</v>
      </c>
      <c r="DI588" s="3" t="s">
        <v>143</v>
      </c>
    </row>
    <row r="589" spans="1:113" hidden="1" x14ac:dyDescent="0.2">
      <c r="A589" s="73">
        <v>45474</v>
      </c>
      <c r="B589" s="3" t="s">
        <v>7652</v>
      </c>
      <c r="C589" s="5">
        <v>144110</v>
      </c>
      <c r="D589" s="6" t="s">
        <v>11055</v>
      </c>
      <c r="E589" s="3" t="s">
        <v>364</v>
      </c>
      <c r="F589" s="7">
        <v>45475</v>
      </c>
      <c r="G589" s="3" t="s">
        <v>126</v>
      </c>
      <c r="H589" s="3" t="s">
        <v>166</v>
      </c>
      <c r="I589" s="8">
        <f t="shared" ref="I589:I590" si="65">J589</f>
        <v>83</v>
      </c>
      <c r="J589" s="4">
        <v>83</v>
      </c>
      <c r="K589" s="71">
        <f t="shared" si="64"/>
        <v>3.861702657270167E-3</v>
      </c>
      <c r="L589" s="3" t="s">
        <v>519</v>
      </c>
      <c r="M589" s="3" t="s">
        <v>129</v>
      </c>
      <c r="N589" s="3" t="s">
        <v>1065</v>
      </c>
      <c r="O589" s="3" t="s">
        <v>2737</v>
      </c>
      <c r="P589" s="6" t="s">
        <v>11056</v>
      </c>
      <c r="Q589" s="3" t="s">
        <v>170</v>
      </c>
      <c r="R589" s="3" t="s">
        <v>11057</v>
      </c>
      <c r="S589" s="3" t="s">
        <v>10402</v>
      </c>
      <c r="T589" s="3" t="s">
        <v>135</v>
      </c>
      <c r="U589" s="3" t="s">
        <v>135</v>
      </c>
      <c r="V589" s="3" t="s">
        <v>136</v>
      </c>
      <c r="W589" s="3" t="s">
        <v>137</v>
      </c>
      <c r="X589" s="3" t="s">
        <v>957</v>
      </c>
      <c r="Y589" s="3" t="s">
        <v>11058</v>
      </c>
      <c r="Z589" s="3" t="s">
        <v>11059</v>
      </c>
      <c r="AA589" s="3" t="s">
        <v>139</v>
      </c>
      <c r="AB589" s="3" t="s">
        <v>140</v>
      </c>
      <c r="AC589" s="3" t="s">
        <v>5272</v>
      </c>
      <c r="AD589" s="3" t="s">
        <v>143</v>
      </c>
      <c r="AE589" s="3" t="s">
        <v>5272</v>
      </c>
      <c r="AF589" s="3" t="s">
        <v>11060</v>
      </c>
      <c r="AG589" s="3" t="s">
        <v>5974</v>
      </c>
      <c r="AH589" s="3" t="s">
        <v>141</v>
      </c>
      <c r="AI589" s="3" t="s">
        <v>143</v>
      </c>
      <c r="AJ589" s="3" t="s">
        <v>11061</v>
      </c>
      <c r="AK589" s="3" t="s">
        <v>142</v>
      </c>
      <c r="AL589" s="3" t="s">
        <v>143</v>
      </c>
      <c r="AM589" s="3" t="s">
        <v>6373</v>
      </c>
      <c r="AN589" s="3" t="s">
        <v>174</v>
      </c>
      <c r="AO589" s="3" t="s">
        <v>2196</v>
      </c>
      <c r="AP589" s="3" t="s">
        <v>2197</v>
      </c>
      <c r="AQ589" s="3" t="s">
        <v>2741</v>
      </c>
      <c r="AR589" s="3" t="s">
        <v>230</v>
      </c>
      <c r="AS589" s="3" t="s">
        <v>231</v>
      </c>
      <c r="AT589" s="3" t="s">
        <v>2199</v>
      </c>
      <c r="AU589" s="3" t="s">
        <v>2200</v>
      </c>
      <c r="AV589" s="3" t="s">
        <v>631</v>
      </c>
      <c r="AW589" s="3" t="s">
        <v>632</v>
      </c>
      <c r="AX589" s="3" t="s">
        <v>1068</v>
      </c>
      <c r="AY589" s="3" t="s">
        <v>148</v>
      </c>
      <c r="AZ589" s="3" t="s">
        <v>139</v>
      </c>
      <c r="BA589" s="3" t="s">
        <v>149</v>
      </c>
      <c r="BB589" s="3" t="s">
        <v>634</v>
      </c>
      <c r="BC589" s="3" t="s">
        <v>156</v>
      </c>
      <c r="BD589" s="3" t="s">
        <v>157</v>
      </c>
      <c r="BE589" s="3" t="s">
        <v>303</v>
      </c>
      <c r="BF589" s="3" t="s">
        <v>11062</v>
      </c>
      <c r="BG589" s="3" t="s">
        <v>5272</v>
      </c>
      <c r="BH589" s="3" t="s">
        <v>143</v>
      </c>
      <c r="BI589" s="3" t="s">
        <v>11063</v>
      </c>
      <c r="BJ589" s="3" t="s">
        <v>143</v>
      </c>
      <c r="BK589" s="3" t="s">
        <v>136</v>
      </c>
      <c r="BL589" s="3" t="s">
        <v>143</v>
      </c>
      <c r="BM589" s="3" t="s">
        <v>160</v>
      </c>
      <c r="BN589" s="3" t="s">
        <v>160</v>
      </c>
      <c r="BO589" s="3" t="s">
        <v>143</v>
      </c>
      <c r="BP589" s="3" t="s">
        <v>143</v>
      </c>
      <c r="BQ589" s="3" t="s">
        <v>876</v>
      </c>
      <c r="BR589" s="3" t="s">
        <v>5352</v>
      </c>
      <c r="BS589" s="3" t="s">
        <v>1608</v>
      </c>
      <c r="BT589" s="3" t="s">
        <v>6373</v>
      </c>
      <c r="BU589" s="3" t="s">
        <v>6373</v>
      </c>
      <c r="BV589" s="3" t="s">
        <v>135</v>
      </c>
      <c r="BW589" s="3" t="s">
        <v>135</v>
      </c>
      <c r="BX589" s="3" t="s">
        <v>135</v>
      </c>
      <c r="BY589" s="3" t="s">
        <v>148</v>
      </c>
      <c r="BZ589" s="3" t="s">
        <v>4225</v>
      </c>
      <c r="CA589" s="3" t="s">
        <v>174</v>
      </c>
      <c r="CB589" s="3" t="s">
        <v>143</v>
      </c>
      <c r="CC589" s="3" t="s">
        <v>143</v>
      </c>
      <c r="CD589" s="3" t="s">
        <v>143</v>
      </c>
      <c r="CE589" s="3" t="s">
        <v>143</v>
      </c>
      <c r="CF589" s="3" t="s">
        <v>2261</v>
      </c>
      <c r="CG589" s="3" t="s">
        <v>2261</v>
      </c>
      <c r="CH589" s="3" t="s">
        <v>143</v>
      </c>
      <c r="CI589" s="3" t="s">
        <v>143</v>
      </c>
      <c r="CJ589" s="3" t="s">
        <v>5272</v>
      </c>
      <c r="CK589" s="3" t="s">
        <v>143</v>
      </c>
      <c r="CL589" s="3" t="s">
        <v>143</v>
      </c>
      <c r="CM589" s="3" t="s">
        <v>143</v>
      </c>
      <c r="CN589" s="3" t="s">
        <v>143</v>
      </c>
      <c r="CO589" s="3" t="s">
        <v>7298</v>
      </c>
      <c r="CP589" s="3" t="s">
        <v>143</v>
      </c>
      <c r="CQ589" s="3" t="s">
        <v>143</v>
      </c>
      <c r="CR589" s="3" t="s">
        <v>143</v>
      </c>
      <c r="CS589" s="3" t="s">
        <v>1</v>
      </c>
      <c r="CT589" s="3" t="s">
        <v>143</v>
      </c>
      <c r="CU589" s="3" t="s">
        <v>1</v>
      </c>
      <c r="CV589" s="3" t="s">
        <v>1985</v>
      </c>
      <c r="CW589" s="3" t="s">
        <v>143</v>
      </c>
      <c r="CX589" s="3" t="s">
        <v>519</v>
      </c>
      <c r="CY589" s="3" t="s">
        <v>166</v>
      </c>
      <c r="CZ589" s="3" t="s">
        <v>136</v>
      </c>
      <c r="DA589" s="3" t="s">
        <v>2007</v>
      </c>
      <c r="DB589" s="3" t="s">
        <v>143</v>
      </c>
      <c r="DC589" s="3" t="s">
        <v>143</v>
      </c>
      <c r="DD589" s="3" t="s">
        <v>364</v>
      </c>
      <c r="DE589" s="3" t="s">
        <v>5755</v>
      </c>
      <c r="DF589" s="3" t="s">
        <v>6302</v>
      </c>
      <c r="DG589" s="3" t="s">
        <v>143</v>
      </c>
      <c r="DH589" s="3" t="s">
        <v>7299</v>
      </c>
      <c r="DI589" s="3" t="s">
        <v>143</v>
      </c>
    </row>
    <row r="590" spans="1:113" hidden="1" x14ac:dyDescent="0.2">
      <c r="A590" s="73">
        <v>45474</v>
      </c>
      <c r="B590" s="3" t="s">
        <v>7652</v>
      </c>
      <c r="C590" s="5">
        <v>144132</v>
      </c>
      <c r="D590" s="6" t="s">
        <v>11064</v>
      </c>
      <c r="E590" s="3" t="s">
        <v>125</v>
      </c>
      <c r="F590" s="7">
        <v>45474</v>
      </c>
      <c r="G590" s="3" t="s">
        <v>257</v>
      </c>
      <c r="H590" s="3" t="s">
        <v>127</v>
      </c>
      <c r="I590" s="8">
        <f t="shared" si="65"/>
        <v>233.58</v>
      </c>
      <c r="J590" s="4">
        <v>233.58</v>
      </c>
      <c r="K590" s="71">
        <f t="shared" si="64"/>
        <v>1.0867668755242959E-2</v>
      </c>
      <c r="L590" s="3" t="s">
        <v>374</v>
      </c>
      <c r="M590" s="3" t="s">
        <v>129</v>
      </c>
      <c r="N590" s="3" t="s">
        <v>1725</v>
      </c>
      <c r="O590" s="3" t="s">
        <v>1224</v>
      </c>
      <c r="P590" s="6" t="s">
        <v>11065</v>
      </c>
      <c r="Q590" s="3" t="s">
        <v>132</v>
      </c>
      <c r="R590" s="3" t="s">
        <v>11066</v>
      </c>
      <c r="S590" s="3" t="s">
        <v>11067</v>
      </c>
      <c r="T590" s="3" t="s">
        <v>135</v>
      </c>
      <c r="U590" s="3" t="s">
        <v>135</v>
      </c>
      <c r="V590" s="3" t="s">
        <v>136</v>
      </c>
      <c r="W590" s="3" t="s">
        <v>137</v>
      </c>
      <c r="X590" s="3" t="s">
        <v>379</v>
      </c>
      <c r="Y590" s="3" t="s">
        <v>11068</v>
      </c>
      <c r="Z590" s="3" t="s">
        <v>11069</v>
      </c>
      <c r="AA590" s="3" t="s">
        <v>139</v>
      </c>
      <c r="AB590" s="3" t="s">
        <v>140</v>
      </c>
      <c r="AC590" s="3" t="s">
        <v>5272</v>
      </c>
      <c r="AD590" s="3" t="s">
        <v>143</v>
      </c>
      <c r="AE590" s="3" t="s">
        <v>5272</v>
      </c>
      <c r="AF590" s="3" t="s">
        <v>11070</v>
      </c>
      <c r="AG590" s="3" t="s">
        <v>5675</v>
      </c>
      <c r="AH590" s="3" t="s">
        <v>265</v>
      </c>
      <c r="AI590" s="3" t="s">
        <v>143</v>
      </c>
      <c r="AJ590" s="3" t="s">
        <v>143</v>
      </c>
      <c r="AK590" s="3" t="s">
        <v>142</v>
      </c>
      <c r="AL590" s="3" t="s">
        <v>143</v>
      </c>
      <c r="AM590" s="3" t="s">
        <v>11071</v>
      </c>
      <c r="AN590" s="3" t="s">
        <v>144</v>
      </c>
      <c r="AO590" s="3" t="s">
        <v>990</v>
      </c>
      <c r="AP590" s="3" t="s">
        <v>273</v>
      </c>
      <c r="AQ590" s="3" t="s">
        <v>1232</v>
      </c>
      <c r="AR590" s="3" t="s">
        <v>148</v>
      </c>
      <c r="AS590" s="3" t="s">
        <v>139</v>
      </c>
      <c r="AT590" s="3" t="s">
        <v>154</v>
      </c>
      <c r="AU590" s="3" t="s">
        <v>992</v>
      </c>
      <c r="AV590" s="3" t="s">
        <v>1718</v>
      </c>
      <c r="AW590" s="3" t="s">
        <v>1719</v>
      </c>
      <c r="AX590" s="3" t="s">
        <v>1726</v>
      </c>
      <c r="AY590" s="3" t="s">
        <v>148</v>
      </c>
      <c r="AZ590" s="3" t="s">
        <v>139</v>
      </c>
      <c r="BA590" s="3" t="s">
        <v>154</v>
      </c>
      <c r="BB590" s="3" t="s">
        <v>1727</v>
      </c>
      <c r="BC590" s="3" t="s">
        <v>156</v>
      </c>
      <c r="BD590" s="3" t="s">
        <v>157</v>
      </c>
      <c r="BE590" s="3" t="s">
        <v>303</v>
      </c>
      <c r="BF590" s="3" t="s">
        <v>11069</v>
      </c>
      <c r="BG590" s="3" t="s">
        <v>5272</v>
      </c>
      <c r="BH590" s="3" t="s">
        <v>143</v>
      </c>
      <c r="BI590" s="3" t="s">
        <v>143</v>
      </c>
      <c r="BJ590" s="3" t="s">
        <v>143</v>
      </c>
      <c r="BK590" s="3" t="s">
        <v>136</v>
      </c>
      <c r="BL590" s="3" t="s">
        <v>143</v>
      </c>
      <c r="BM590" s="3" t="s">
        <v>160</v>
      </c>
      <c r="BN590" s="3" t="s">
        <v>160</v>
      </c>
      <c r="BO590" s="3" t="s">
        <v>143</v>
      </c>
      <c r="BP590" s="3" t="s">
        <v>143</v>
      </c>
      <c r="BQ590" s="3" t="s">
        <v>11072</v>
      </c>
      <c r="BR590" s="3" t="s">
        <v>5352</v>
      </c>
      <c r="BS590" s="3" t="s">
        <v>162</v>
      </c>
      <c r="BT590" s="3" t="s">
        <v>11073</v>
      </c>
      <c r="BU590" s="3" t="s">
        <v>11073</v>
      </c>
      <c r="BV590" s="3" t="s">
        <v>135</v>
      </c>
      <c r="BW590" s="3" t="s">
        <v>135</v>
      </c>
      <c r="BX590" s="3" t="s">
        <v>135</v>
      </c>
      <c r="BY590" s="3" t="s">
        <v>148</v>
      </c>
      <c r="BZ590" s="3" t="s">
        <v>11074</v>
      </c>
      <c r="CA590" s="3" t="s">
        <v>144</v>
      </c>
      <c r="CB590" s="3" t="s">
        <v>143</v>
      </c>
      <c r="CC590" s="3" t="s">
        <v>143</v>
      </c>
      <c r="CD590" s="3" t="s">
        <v>143</v>
      </c>
      <c r="CE590" s="3" t="s">
        <v>11075</v>
      </c>
      <c r="CF590" s="3" t="s">
        <v>9549</v>
      </c>
      <c r="CG590" s="3" t="s">
        <v>9549</v>
      </c>
      <c r="CH590" s="3" t="s">
        <v>143</v>
      </c>
      <c r="CI590" s="3" t="s">
        <v>143</v>
      </c>
      <c r="CJ590" s="3" t="s">
        <v>5272</v>
      </c>
      <c r="CK590" s="3" t="s">
        <v>143</v>
      </c>
      <c r="CL590" s="3" t="s">
        <v>143</v>
      </c>
      <c r="CM590" s="3" t="s">
        <v>143</v>
      </c>
      <c r="CN590" s="3" t="s">
        <v>143</v>
      </c>
      <c r="CO590" s="3" t="s">
        <v>143</v>
      </c>
      <c r="CP590" s="3" t="s">
        <v>143</v>
      </c>
      <c r="CQ590" s="3" t="s">
        <v>143</v>
      </c>
      <c r="CR590" s="3" t="s">
        <v>143</v>
      </c>
      <c r="CS590" s="3" t="s">
        <v>1</v>
      </c>
      <c r="CT590" s="3" t="s">
        <v>143</v>
      </c>
      <c r="CU590" s="3" t="s">
        <v>1</v>
      </c>
      <c r="CV590" s="3" t="s">
        <v>1985</v>
      </c>
      <c r="CW590" s="3" t="s">
        <v>143</v>
      </c>
      <c r="CX590" s="3" t="s">
        <v>374</v>
      </c>
      <c r="CY590" s="3" t="s">
        <v>127</v>
      </c>
      <c r="CZ590" s="3" t="s">
        <v>136</v>
      </c>
      <c r="DA590" s="3" t="s">
        <v>1989</v>
      </c>
      <c r="DB590" s="3" t="s">
        <v>143</v>
      </c>
      <c r="DC590" s="3" t="s">
        <v>143</v>
      </c>
      <c r="DD590" s="3" t="s">
        <v>125</v>
      </c>
      <c r="DE590" s="3" t="s">
        <v>5755</v>
      </c>
      <c r="DF590" s="3" t="s">
        <v>2261</v>
      </c>
      <c r="DG590" s="3" t="s">
        <v>143</v>
      </c>
      <c r="DH590" s="3" t="s">
        <v>143</v>
      </c>
      <c r="DI590" s="3" t="s">
        <v>143</v>
      </c>
    </row>
    <row r="591" spans="1:113" ht="25.5" hidden="1" x14ac:dyDescent="0.2">
      <c r="A591" s="73">
        <v>45474</v>
      </c>
      <c r="B591" s="3" t="s">
        <v>7652</v>
      </c>
      <c r="C591" s="99">
        <v>144319</v>
      </c>
      <c r="D591" s="6" t="s">
        <v>11076</v>
      </c>
      <c r="E591" s="3" t="s">
        <v>373</v>
      </c>
      <c r="F591" s="7">
        <v>45476</v>
      </c>
      <c r="G591" s="3" t="s">
        <v>257</v>
      </c>
      <c r="H591" s="3" t="s">
        <v>166</v>
      </c>
      <c r="I591" s="4">
        <v>480.14</v>
      </c>
      <c r="J591" s="4">
        <v>298.07</v>
      </c>
      <c r="K591" s="71">
        <f t="shared" si="64"/>
        <v>2.2339251974237324E-2</v>
      </c>
      <c r="L591" s="3" t="s">
        <v>374</v>
      </c>
      <c r="M591" s="3" t="s">
        <v>317</v>
      </c>
      <c r="N591" s="3" t="s">
        <v>980</v>
      </c>
      <c r="O591" s="3" t="s">
        <v>11077</v>
      </c>
      <c r="P591" s="6" t="s">
        <v>11078</v>
      </c>
      <c r="Q591" s="3" t="s">
        <v>170</v>
      </c>
      <c r="R591" s="3" t="s">
        <v>11079</v>
      </c>
      <c r="S591" s="3" t="s">
        <v>10477</v>
      </c>
      <c r="T591" s="3" t="s">
        <v>135</v>
      </c>
      <c r="U591" s="3" t="s">
        <v>135</v>
      </c>
      <c r="V591" s="3" t="s">
        <v>136</v>
      </c>
      <c r="W591" s="3" t="s">
        <v>137</v>
      </c>
      <c r="X591" s="3" t="s">
        <v>264</v>
      </c>
      <c r="Y591" s="3" t="s">
        <v>11080</v>
      </c>
      <c r="Z591" s="3" t="s">
        <v>11081</v>
      </c>
      <c r="AA591" s="3" t="s">
        <v>139</v>
      </c>
      <c r="AB591" s="3" t="s">
        <v>140</v>
      </c>
      <c r="AC591" s="3" t="s">
        <v>5272</v>
      </c>
      <c r="AD591" s="3" t="s">
        <v>143</v>
      </c>
      <c r="AE591" s="3" t="s">
        <v>11082</v>
      </c>
      <c r="AF591" s="3" t="s">
        <v>11083</v>
      </c>
      <c r="AG591" s="3" t="s">
        <v>5675</v>
      </c>
      <c r="AH591" s="3" t="s">
        <v>265</v>
      </c>
      <c r="AI591" s="3" t="s">
        <v>143</v>
      </c>
      <c r="AJ591" s="3" t="s">
        <v>11082</v>
      </c>
      <c r="AK591" s="3" t="s">
        <v>142</v>
      </c>
      <c r="AL591" s="3" t="s">
        <v>143</v>
      </c>
      <c r="AM591" s="3" t="s">
        <v>11084</v>
      </c>
      <c r="AN591" s="3" t="s">
        <v>174</v>
      </c>
      <c r="AO591" s="3" t="s">
        <v>11085</v>
      </c>
      <c r="AP591" s="3" t="s">
        <v>11086</v>
      </c>
      <c r="AQ591" s="3" t="s">
        <v>11087</v>
      </c>
      <c r="AR591" s="3" t="s">
        <v>570</v>
      </c>
      <c r="AS591" s="3" t="s">
        <v>231</v>
      </c>
      <c r="AT591" s="3" t="s">
        <v>5736</v>
      </c>
      <c r="AU591" s="3" t="s">
        <v>7392</v>
      </c>
      <c r="AV591" s="3" t="s">
        <v>990</v>
      </c>
      <c r="AW591" s="3" t="s">
        <v>273</v>
      </c>
      <c r="AX591" s="3" t="s">
        <v>991</v>
      </c>
      <c r="AY591" s="3" t="s">
        <v>148</v>
      </c>
      <c r="AZ591" s="3" t="s">
        <v>139</v>
      </c>
      <c r="BA591" s="3" t="s">
        <v>154</v>
      </c>
      <c r="BB591" s="3" t="s">
        <v>992</v>
      </c>
      <c r="BC591" s="3" t="s">
        <v>156</v>
      </c>
      <c r="BD591" s="3" t="s">
        <v>157</v>
      </c>
      <c r="BE591" s="3" t="s">
        <v>303</v>
      </c>
      <c r="BF591" s="3" t="s">
        <v>11088</v>
      </c>
      <c r="BG591" s="3" t="s">
        <v>5272</v>
      </c>
      <c r="BH591" s="3" t="s">
        <v>170</v>
      </c>
      <c r="BI591" s="3" t="s">
        <v>11089</v>
      </c>
      <c r="BJ591" s="3" t="s">
        <v>143</v>
      </c>
      <c r="BK591" s="3" t="s">
        <v>136</v>
      </c>
      <c r="BL591" s="3" t="s">
        <v>143</v>
      </c>
      <c r="BM591" s="3" t="s">
        <v>200</v>
      </c>
      <c r="BN591" s="3" t="s">
        <v>200</v>
      </c>
      <c r="BO591" s="3" t="s">
        <v>143</v>
      </c>
      <c r="BP591" s="3" t="s">
        <v>143</v>
      </c>
      <c r="BQ591" s="3" t="s">
        <v>11090</v>
      </c>
      <c r="BR591" s="3" t="s">
        <v>5352</v>
      </c>
      <c r="BS591" s="3" t="s">
        <v>162</v>
      </c>
      <c r="BT591" s="3" t="s">
        <v>11082</v>
      </c>
      <c r="BU591" s="3" t="s">
        <v>11082</v>
      </c>
      <c r="BV591" s="3" t="s">
        <v>135</v>
      </c>
      <c r="BW591" s="3" t="s">
        <v>135</v>
      </c>
      <c r="BX591" s="3" t="s">
        <v>135</v>
      </c>
      <c r="BY591" s="3" t="s">
        <v>148</v>
      </c>
      <c r="BZ591" s="3" t="s">
        <v>3650</v>
      </c>
      <c r="CA591" s="3" t="s">
        <v>174</v>
      </c>
      <c r="CB591" s="3" t="s">
        <v>143</v>
      </c>
      <c r="CC591" s="3" t="s">
        <v>143</v>
      </c>
      <c r="CD591" s="3" t="s">
        <v>143</v>
      </c>
      <c r="CE591" s="3" t="s">
        <v>10482</v>
      </c>
      <c r="CF591" s="3" t="s">
        <v>2261</v>
      </c>
      <c r="CG591" s="3" t="s">
        <v>2261</v>
      </c>
      <c r="CH591" s="3" t="s">
        <v>143</v>
      </c>
      <c r="CI591" s="3" t="s">
        <v>143</v>
      </c>
      <c r="CJ591" s="3" t="s">
        <v>5272</v>
      </c>
      <c r="CK591" s="3" t="s">
        <v>143</v>
      </c>
      <c r="CL591" s="3" t="s">
        <v>143</v>
      </c>
      <c r="CM591" s="3" t="s">
        <v>143</v>
      </c>
      <c r="CN591" s="3" t="s">
        <v>143</v>
      </c>
      <c r="CO591" s="3" t="s">
        <v>6762</v>
      </c>
      <c r="CP591" s="3" t="s">
        <v>143</v>
      </c>
      <c r="CQ591" s="3" t="s">
        <v>143</v>
      </c>
      <c r="CR591" s="3" t="s">
        <v>143</v>
      </c>
      <c r="CS591" s="3" t="s">
        <v>1</v>
      </c>
      <c r="CT591" s="3" t="s">
        <v>143</v>
      </c>
      <c r="CU591" s="3" t="s">
        <v>1</v>
      </c>
      <c r="CV591" s="3" t="s">
        <v>1985</v>
      </c>
      <c r="CW591" s="3" t="s">
        <v>1985</v>
      </c>
      <c r="CX591" s="3" t="s">
        <v>374</v>
      </c>
      <c r="CY591" s="3" t="s">
        <v>166</v>
      </c>
      <c r="CZ591" s="3" t="s">
        <v>136</v>
      </c>
      <c r="DA591" s="3" t="s">
        <v>1989</v>
      </c>
      <c r="DB591" s="3" t="s">
        <v>143</v>
      </c>
      <c r="DC591" s="3" t="s">
        <v>143</v>
      </c>
      <c r="DD591" s="3" t="s">
        <v>373</v>
      </c>
      <c r="DE591" s="3" t="s">
        <v>5755</v>
      </c>
      <c r="DF591" s="3" t="s">
        <v>2419</v>
      </c>
      <c r="DG591" s="3" t="s">
        <v>143</v>
      </c>
      <c r="DH591" s="3" t="s">
        <v>7980</v>
      </c>
      <c r="DI591" s="3" t="s">
        <v>143</v>
      </c>
    </row>
    <row r="592" spans="1:113" hidden="1" x14ac:dyDescent="0.2">
      <c r="A592" s="73">
        <v>45474</v>
      </c>
      <c r="B592" s="3" t="s">
        <v>16</v>
      </c>
      <c r="C592" s="5">
        <v>144325</v>
      </c>
      <c r="D592" s="6" t="s">
        <v>11091</v>
      </c>
      <c r="E592" s="3" t="s">
        <v>364</v>
      </c>
      <c r="F592" s="7">
        <v>45475</v>
      </c>
      <c r="G592" s="3" t="s">
        <v>165</v>
      </c>
      <c r="H592" s="3" t="s">
        <v>166</v>
      </c>
      <c r="I592" s="4">
        <v>1887.67</v>
      </c>
      <c r="J592" s="4">
        <v>1887.67</v>
      </c>
      <c r="K592" s="71">
        <f t="shared" si="64"/>
        <v>8.7826750060833444E-2</v>
      </c>
      <c r="L592" s="3" t="s">
        <v>394</v>
      </c>
      <c r="M592" s="3" t="s">
        <v>129</v>
      </c>
      <c r="N592" s="3" t="s">
        <v>219</v>
      </c>
      <c r="O592" s="3" t="s">
        <v>11092</v>
      </c>
      <c r="P592" s="6" t="s">
        <v>11093</v>
      </c>
      <c r="Q592" s="3" t="s">
        <v>2863</v>
      </c>
      <c r="R592" s="3" t="s">
        <v>11094</v>
      </c>
      <c r="S592" s="3" t="s">
        <v>9436</v>
      </c>
      <c r="T592" s="3" t="s">
        <v>135</v>
      </c>
      <c r="U592" s="3" t="s">
        <v>135</v>
      </c>
      <c r="V592" s="3" t="s">
        <v>136</v>
      </c>
      <c r="W592" s="3" t="s">
        <v>137</v>
      </c>
      <c r="X592" s="3" t="s">
        <v>225</v>
      </c>
      <c r="Y592" s="3" t="s">
        <v>11095</v>
      </c>
      <c r="Z592" s="3" t="s">
        <v>11096</v>
      </c>
      <c r="AA592" s="3" t="s">
        <v>139</v>
      </c>
      <c r="AB592" s="3" t="s">
        <v>140</v>
      </c>
      <c r="AC592" s="3" t="s">
        <v>5272</v>
      </c>
      <c r="AD592" s="3" t="s">
        <v>143</v>
      </c>
      <c r="AE592" s="3" t="s">
        <v>11097</v>
      </c>
      <c r="AF592" s="3" t="s">
        <v>143</v>
      </c>
      <c r="AG592" s="3" t="s">
        <v>235</v>
      </c>
      <c r="AH592" s="3" t="s">
        <v>141</v>
      </c>
      <c r="AI592" s="3" t="s">
        <v>143</v>
      </c>
      <c r="AJ592" s="3" t="s">
        <v>11097</v>
      </c>
      <c r="AK592" s="3" t="s">
        <v>142</v>
      </c>
      <c r="AL592" s="3" t="s">
        <v>143</v>
      </c>
      <c r="AM592" s="3" t="s">
        <v>11097</v>
      </c>
      <c r="AN592" s="3" t="s">
        <v>174</v>
      </c>
      <c r="AO592" s="3" t="s">
        <v>2261</v>
      </c>
      <c r="AP592" s="3" t="s">
        <v>2261</v>
      </c>
      <c r="AQ592" s="3" t="s">
        <v>309</v>
      </c>
      <c r="AR592" s="3" t="s">
        <v>178</v>
      </c>
      <c r="AS592" s="3" t="s">
        <v>179</v>
      </c>
      <c r="AT592" s="3" t="s">
        <v>2261</v>
      </c>
      <c r="AU592" s="3" t="s">
        <v>2261</v>
      </c>
      <c r="AV592" s="3" t="s">
        <v>234</v>
      </c>
      <c r="AW592" s="3" t="s">
        <v>165</v>
      </c>
      <c r="AX592" s="3" t="s">
        <v>235</v>
      </c>
      <c r="AY592" s="3" t="s">
        <v>148</v>
      </c>
      <c r="AZ592" s="3" t="s">
        <v>139</v>
      </c>
      <c r="BA592" s="3" t="s">
        <v>875</v>
      </c>
      <c r="BB592" s="3" t="s">
        <v>150</v>
      </c>
      <c r="BC592" s="3" t="s">
        <v>156</v>
      </c>
      <c r="BD592" s="3" t="s">
        <v>157</v>
      </c>
      <c r="BE592" s="3" t="s">
        <v>8956</v>
      </c>
      <c r="BF592" s="3" t="s">
        <v>11096</v>
      </c>
      <c r="BG592" s="3" t="s">
        <v>5272</v>
      </c>
      <c r="BH592" s="3" t="s">
        <v>143</v>
      </c>
      <c r="BI592" s="3" t="s">
        <v>143</v>
      </c>
      <c r="BJ592" s="3" t="s">
        <v>143</v>
      </c>
      <c r="BK592" s="3" t="s">
        <v>136</v>
      </c>
      <c r="BL592" s="3" t="s">
        <v>143</v>
      </c>
      <c r="BM592" s="3" t="s">
        <v>160</v>
      </c>
      <c r="BN592" s="3" t="s">
        <v>160</v>
      </c>
      <c r="BO592" s="3" t="s">
        <v>143</v>
      </c>
      <c r="BP592" s="3" t="s">
        <v>143</v>
      </c>
      <c r="BQ592" s="3" t="s">
        <v>11098</v>
      </c>
      <c r="BR592" s="3" t="s">
        <v>143</v>
      </c>
      <c r="BS592" s="3" t="s">
        <v>11099</v>
      </c>
      <c r="BT592" s="3" t="s">
        <v>11097</v>
      </c>
      <c r="BU592" s="3" t="s">
        <v>11097</v>
      </c>
      <c r="BV592" s="3" t="s">
        <v>135</v>
      </c>
      <c r="BW592" s="3" t="s">
        <v>135</v>
      </c>
      <c r="BX592" s="3" t="s">
        <v>135</v>
      </c>
      <c r="BY592" s="3" t="s">
        <v>148</v>
      </c>
      <c r="BZ592" s="3" t="s">
        <v>2274</v>
      </c>
      <c r="CA592" s="3" t="s">
        <v>174</v>
      </c>
      <c r="CB592" s="3" t="s">
        <v>143</v>
      </c>
      <c r="CC592" s="3" t="s">
        <v>143</v>
      </c>
      <c r="CD592" s="3" t="s">
        <v>143</v>
      </c>
      <c r="CE592" s="3" t="s">
        <v>11100</v>
      </c>
      <c r="CF592" s="3" t="s">
        <v>2261</v>
      </c>
      <c r="CG592" s="3" t="s">
        <v>2261</v>
      </c>
      <c r="CH592" s="3" t="s">
        <v>143</v>
      </c>
      <c r="CI592" s="3" t="s">
        <v>143</v>
      </c>
      <c r="CJ592" s="3" t="s">
        <v>5272</v>
      </c>
      <c r="CK592" s="3" t="s">
        <v>143</v>
      </c>
      <c r="CL592" s="3" t="s">
        <v>143</v>
      </c>
      <c r="CM592" s="3" t="s">
        <v>143</v>
      </c>
      <c r="CN592" s="3" t="s">
        <v>143</v>
      </c>
      <c r="CO592" s="3" t="s">
        <v>143</v>
      </c>
      <c r="CP592" s="3" t="s">
        <v>143</v>
      </c>
      <c r="CQ592" s="3" t="s">
        <v>143</v>
      </c>
      <c r="CR592" s="3" t="s">
        <v>143</v>
      </c>
      <c r="CS592" s="3" t="s">
        <v>1</v>
      </c>
      <c r="CT592" s="3" t="s">
        <v>143</v>
      </c>
      <c r="CU592" s="3" t="s">
        <v>1</v>
      </c>
      <c r="CV592" s="3" t="s">
        <v>2092</v>
      </c>
      <c r="CW592" s="3" t="s">
        <v>2092</v>
      </c>
      <c r="CX592" s="3" t="s">
        <v>394</v>
      </c>
      <c r="CY592" s="3" t="s">
        <v>166</v>
      </c>
      <c r="CZ592" s="3" t="s">
        <v>136</v>
      </c>
      <c r="DA592" s="3" t="s">
        <v>1989</v>
      </c>
      <c r="DB592" s="3" t="s">
        <v>143</v>
      </c>
      <c r="DC592" s="3" t="s">
        <v>6653</v>
      </c>
      <c r="DD592" s="3" t="s">
        <v>364</v>
      </c>
      <c r="DE592" s="3" t="s">
        <v>5755</v>
      </c>
      <c r="DF592" s="3" t="s">
        <v>6302</v>
      </c>
      <c r="DG592" s="3" t="s">
        <v>143</v>
      </c>
      <c r="DH592" s="3" t="s">
        <v>143</v>
      </c>
      <c r="DI592" s="3" t="s">
        <v>143</v>
      </c>
    </row>
    <row r="593" spans="1:113" hidden="1" x14ac:dyDescent="0.2">
      <c r="A593" s="73">
        <v>45474</v>
      </c>
      <c r="B593" s="6" t="s">
        <v>6281</v>
      </c>
      <c r="C593" s="5">
        <v>144715</v>
      </c>
      <c r="D593" s="6" t="s">
        <v>6281</v>
      </c>
      <c r="E593" s="3" t="s">
        <v>364</v>
      </c>
      <c r="F593" s="7">
        <v>45478</v>
      </c>
      <c r="G593" s="3" t="s">
        <v>165</v>
      </c>
      <c r="H593" s="3" t="s">
        <v>166</v>
      </c>
      <c r="I593" s="4">
        <v>1013.18</v>
      </c>
      <c r="J593" s="4">
        <v>780</v>
      </c>
      <c r="K593" s="71">
        <f t="shared" si="64"/>
        <v>4.7139757810758888E-2</v>
      </c>
      <c r="L593" s="3" t="s">
        <v>167</v>
      </c>
      <c r="M593" s="3" t="s">
        <v>129</v>
      </c>
      <c r="N593" s="3" t="s">
        <v>1065</v>
      </c>
      <c r="O593" s="3" t="s">
        <v>11101</v>
      </c>
      <c r="P593" s="6" t="s">
        <v>11102</v>
      </c>
      <c r="Q593" s="3" t="s">
        <v>262</v>
      </c>
      <c r="R593" s="3" t="s">
        <v>11103</v>
      </c>
      <c r="S593" s="3" t="s">
        <v>2621</v>
      </c>
      <c r="T593" s="3" t="s">
        <v>135</v>
      </c>
      <c r="U593" s="3" t="s">
        <v>135</v>
      </c>
      <c r="V593" s="3" t="s">
        <v>136</v>
      </c>
      <c r="W593" s="3" t="s">
        <v>137</v>
      </c>
      <c r="X593" s="3" t="s">
        <v>957</v>
      </c>
      <c r="Y593" s="3" t="s">
        <v>11104</v>
      </c>
      <c r="Z593" s="3" t="s">
        <v>11105</v>
      </c>
      <c r="AA593" s="3" t="s">
        <v>139</v>
      </c>
      <c r="AB593" s="3" t="s">
        <v>140</v>
      </c>
      <c r="AC593" s="3" t="s">
        <v>5272</v>
      </c>
      <c r="AD593" s="3" t="s">
        <v>143</v>
      </c>
      <c r="AE593" s="3" t="s">
        <v>11106</v>
      </c>
      <c r="AF593" s="3" t="s">
        <v>11107</v>
      </c>
      <c r="AG593" s="3" t="s">
        <v>235</v>
      </c>
      <c r="AH593" s="3" t="s">
        <v>141</v>
      </c>
      <c r="AI593" s="3" t="s">
        <v>143</v>
      </c>
      <c r="AJ593" s="3" t="s">
        <v>11108</v>
      </c>
      <c r="AK593" s="3" t="s">
        <v>142</v>
      </c>
      <c r="AL593" s="3" t="s">
        <v>143</v>
      </c>
      <c r="AM593" s="3" t="s">
        <v>7590</v>
      </c>
      <c r="AN593" s="3" t="s">
        <v>2415</v>
      </c>
      <c r="AO593" s="3" t="s">
        <v>2258</v>
      </c>
      <c r="AP593" s="3" t="s">
        <v>2259</v>
      </c>
      <c r="AQ593" s="3" t="s">
        <v>11109</v>
      </c>
      <c r="AR593" s="3" t="s">
        <v>2177</v>
      </c>
      <c r="AS593" s="3" t="s">
        <v>231</v>
      </c>
      <c r="AT593" s="3" t="s">
        <v>2261</v>
      </c>
      <c r="AU593" s="3" t="s">
        <v>2262</v>
      </c>
      <c r="AV593" s="3" t="s">
        <v>631</v>
      </c>
      <c r="AW593" s="3" t="s">
        <v>632</v>
      </c>
      <c r="AX593" s="3" t="s">
        <v>1068</v>
      </c>
      <c r="AY593" s="3" t="s">
        <v>148</v>
      </c>
      <c r="AZ593" s="3" t="s">
        <v>139</v>
      </c>
      <c r="BA593" s="3" t="s">
        <v>149</v>
      </c>
      <c r="BB593" s="3" t="s">
        <v>634</v>
      </c>
      <c r="BC593" s="3" t="s">
        <v>156</v>
      </c>
      <c r="BD593" s="3" t="s">
        <v>157</v>
      </c>
      <c r="BE593" s="3" t="s">
        <v>484</v>
      </c>
      <c r="BF593" s="3" t="s">
        <v>11110</v>
      </c>
      <c r="BG593" s="3" t="s">
        <v>5272</v>
      </c>
      <c r="BH593" s="3" t="s">
        <v>143</v>
      </c>
      <c r="BI593" s="3" t="s">
        <v>11111</v>
      </c>
      <c r="BJ593" s="3" t="s">
        <v>143</v>
      </c>
      <c r="BK593" s="3" t="s">
        <v>183</v>
      </c>
      <c r="BL593" s="3" t="s">
        <v>143</v>
      </c>
      <c r="BM593" s="3" t="s">
        <v>160</v>
      </c>
      <c r="BN593" s="3" t="s">
        <v>160</v>
      </c>
      <c r="BO593" s="3" t="s">
        <v>143</v>
      </c>
      <c r="BP593" s="3" t="s">
        <v>143</v>
      </c>
      <c r="BQ593" s="3" t="s">
        <v>4260</v>
      </c>
      <c r="BR593" s="3" t="s">
        <v>5684</v>
      </c>
      <c r="BS593" s="3" t="s">
        <v>162</v>
      </c>
      <c r="BT593" s="3" t="s">
        <v>11106</v>
      </c>
      <c r="BU593" s="3" t="s">
        <v>11106</v>
      </c>
      <c r="BV593" s="3" t="s">
        <v>135</v>
      </c>
      <c r="BW593" s="3" t="s">
        <v>135</v>
      </c>
      <c r="BX593" s="3" t="s">
        <v>135</v>
      </c>
      <c r="BY593" s="3" t="s">
        <v>148</v>
      </c>
      <c r="BZ593" s="3" t="s">
        <v>2655</v>
      </c>
      <c r="CA593" s="3" t="s">
        <v>174</v>
      </c>
      <c r="CB593" s="3" t="s">
        <v>143</v>
      </c>
      <c r="CC593" s="3" t="s">
        <v>143</v>
      </c>
      <c r="CD593" s="3" t="s">
        <v>143</v>
      </c>
      <c r="CE593" s="3" t="s">
        <v>143</v>
      </c>
      <c r="CF593" s="3" t="s">
        <v>2261</v>
      </c>
      <c r="CG593" s="3" t="s">
        <v>9220</v>
      </c>
      <c r="CH593" s="3" t="s">
        <v>143</v>
      </c>
      <c r="CI593" s="3" t="s">
        <v>143</v>
      </c>
      <c r="CJ593" s="3" t="s">
        <v>5272</v>
      </c>
      <c r="CK593" s="3" t="s">
        <v>143</v>
      </c>
      <c r="CL593" s="3" t="s">
        <v>143</v>
      </c>
      <c r="CM593" s="3" t="s">
        <v>143</v>
      </c>
      <c r="CN593" s="3" t="s">
        <v>143</v>
      </c>
      <c r="CO593" s="3" t="s">
        <v>6189</v>
      </c>
      <c r="CP593" s="3" t="s">
        <v>143</v>
      </c>
      <c r="CQ593" s="3" t="s">
        <v>143</v>
      </c>
      <c r="CR593" s="3" t="s">
        <v>143</v>
      </c>
      <c r="CS593" s="3" t="s">
        <v>1</v>
      </c>
      <c r="CT593" s="3" t="s">
        <v>143</v>
      </c>
      <c r="CU593" s="3" t="s">
        <v>1</v>
      </c>
      <c r="CV593" s="3" t="s">
        <v>2092</v>
      </c>
      <c r="CW593" s="3" t="s">
        <v>2092</v>
      </c>
      <c r="CX593" s="3" t="s">
        <v>167</v>
      </c>
      <c r="CY593" s="3" t="s">
        <v>166</v>
      </c>
      <c r="CZ593" s="3" t="s">
        <v>183</v>
      </c>
      <c r="DA593" s="3" t="s">
        <v>2007</v>
      </c>
      <c r="DB593" s="3" t="s">
        <v>143</v>
      </c>
      <c r="DC593" s="3" t="s">
        <v>143</v>
      </c>
      <c r="DD593" s="3" t="s">
        <v>364</v>
      </c>
      <c r="DE593" s="3" t="s">
        <v>5755</v>
      </c>
      <c r="DF593" s="3" t="s">
        <v>5904</v>
      </c>
      <c r="DG593" s="3" t="s">
        <v>143</v>
      </c>
      <c r="DH593" s="3" t="s">
        <v>7797</v>
      </c>
      <c r="DI593" s="3" t="s">
        <v>143</v>
      </c>
    </row>
    <row r="594" spans="1:113" hidden="1" x14ac:dyDescent="0.2">
      <c r="A594" s="73">
        <v>45474</v>
      </c>
      <c r="B594" s="6" t="s">
        <v>6281</v>
      </c>
      <c r="C594" s="5">
        <v>144826</v>
      </c>
      <c r="D594" s="6" t="s">
        <v>6281</v>
      </c>
      <c r="E594" s="3" t="s">
        <v>364</v>
      </c>
      <c r="F594" s="7">
        <v>45478</v>
      </c>
      <c r="G594" s="3" t="s">
        <v>165</v>
      </c>
      <c r="H594" s="3" t="s">
        <v>166</v>
      </c>
      <c r="I594" s="8">
        <f>J594</f>
        <v>290</v>
      </c>
      <c r="J594" s="4">
        <v>290</v>
      </c>
      <c r="K594" s="71">
        <f t="shared" si="64"/>
        <v>1.3492696031425885E-2</v>
      </c>
      <c r="L594" s="3" t="s">
        <v>167</v>
      </c>
      <c r="M594" s="3" t="s">
        <v>129</v>
      </c>
      <c r="N594" s="3" t="s">
        <v>1065</v>
      </c>
      <c r="O594" s="3" t="s">
        <v>8152</v>
      </c>
      <c r="P594" s="6" t="s">
        <v>11112</v>
      </c>
      <c r="Q594" s="3" t="s">
        <v>170</v>
      </c>
      <c r="R594" s="3" t="s">
        <v>11113</v>
      </c>
      <c r="S594" s="3" t="s">
        <v>7584</v>
      </c>
      <c r="T594" s="3" t="s">
        <v>135</v>
      </c>
      <c r="U594" s="3" t="s">
        <v>135</v>
      </c>
      <c r="V594" s="3" t="s">
        <v>136</v>
      </c>
      <c r="W594" s="3" t="s">
        <v>137</v>
      </c>
      <c r="X594" s="3" t="s">
        <v>957</v>
      </c>
      <c r="Y594" s="3" t="s">
        <v>11114</v>
      </c>
      <c r="Z594" s="3" t="s">
        <v>11115</v>
      </c>
      <c r="AA594" s="3" t="s">
        <v>139</v>
      </c>
      <c r="AB594" s="3" t="s">
        <v>140</v>
      </c>
      <c r="AC594" s="3" t="s">
        <v>5272</v>
      </c>
      <c r="AD594" s="3" t="s">
        <v>143</v>
      </c>
      <c r="AE594" s="3" t="s">
        <v>5272</v>
      </c>
      <c r="AF594" s="3" t="s">
        <v>11060</v>
      </c>
      <c r="AG594" s="3" t="s">
        <v>235</v>
      </c>
      <c r="AH594" s="3" t="s">
        <v>141</v>
      </c>
      <c r="AI594" s="3" t="s">
        <v>143</v>
      </c>
      <c r="AJ594" s="3" t="s">
        <v>11116</v>
      </c>
      <c r="AK594" s="3" t="s">
        <v>142</v>
      </c>
      <c r="AL594" s="3" t="s">
        <v>143</v>
      </c>
      <c r="AM594" s="3" t="s">
        <v>8198</v>
      </c>
      <c r="AN594" s="3" t="s">
        <v>174</v>
      </c>
      <c r="AO594" s="3" t="s">
        <v>8156</v>
      </c>
      <c r="AP594" s="3" t="s">
        <v>8157</v>
      </c>
      <c r="AQ594" s="3" t="s">
        <v>8158</v>
      </c>
      <c r="AR594" s="3" t="s">
        <v>230</v>
      </c>
      <c r="AS594" s="3" t="s">
        <v>231</v>
      </c>
      <c r="AT594" s="3" t="s">
        <v>2059</v>
      </c>
      <c r="AU594" s="3" t="s">
        <v>2457</v>
      </c>
      <c r="AV594" s="3" t="s">
        <v>631</v>
      </c>
      <c r="AW594" s="3" t="s">
        <v>632</v>
      </c>
      <c r="AX594" s="3" t="s">
        <v>1068</v>
      </c>
      <c r="AY594" s="3" t="s">
        <v>148</v>
      </c>
      <c r="AZ594" s="3" t="s">
        <v>139</v>
      </c>
      <c r="BA594" s="3" t="s">
        <v>149</v>
      </c>
      <c r="BB594" s="3" t="s">
        <v>634</v>
      </c>
      <c r="BC594" s="3" t="s">
        <v>156</v>
      </c>
      <c r="BD594" s="3" t="s">
        <v>157</v>
      </c>
      <c r="BE594" s="3" t="s">
        <v>303</v>
      </c>
      <c r="BF594" s="3" t="s">
        <v>11117</v>
      </c>
      <c r="BG594" s="3" t="s">
        <v>5272</v>
      </c>
      <c r="BH594" s="3" t="s">
        <v>143</v>
      </c>
      <c r="BI594" s="3" t="s">
        <v>11118</v>
      </c>
      <c r="BJ594" s="3" t="s">
        <v>143</v>
      </c>
      <c r="BK594" s="3" t="s">
        <v>183</v>
      </c>
      <c r="BL594" s="3" t="s">
        <v>143</v>
      </c>
      <c r="BM594" s="3" t="s">
        <v>160</v>
      </c>
      <c r="BN594" s="3" t="s">
        <v>160</v>
      </c>
      <c r="BO594" s="3" t="s">
        <v>143</v>
      </c>
      <c r="BP594" s="3" t="s">
        <v>143</v>
      </c>
      <c r="BQ594" s="3" t="s">
        <v>635</v>
      </c>
      <c r="BR594" s="3" t="s">
        <v>5352</v>
      </c>
      <c r="BS594" s="3" t="s">
        <v>1608</v>
      </c>
      <c r="BT594" s="3" t="s">
        <v>8198</v>
      </c>
      <c r="BU594" s="3" t="s">
        <v>8198</v>
      </c>
      <c r="BV594" s="3" t="s">
        <v>135</v>
      </c>
      <c r="BW594" s="3" t="s">
        <v>135</v>
      </c>
      <c r="BX594" s="3" t="s">
        <v>135</v>
      </c>
      <c r="BY594" s="3" t="s">
        <v>148</v>
      </c>
      <c r="BZ594" s="3" t="s">
        <v>5829</v>
      </c>
      <c r="CA594" s="3" t="s">
        <v>174</v>
      </c>
      <c r="CB594" s="3" t="s">
        <v>143</v>
      </c>
      <c r="CC594" s="3" t="s">
        <v>143</v>
      </c>
      <c r="CD594" s="3" t="s">
        <v>143</v>
      </c>
      <c r="CE594" s="3" t="s">
        <v>143</v>
      </c>
      <c r="CF594" s="3" t="s">
        <v>2261</v>
      </c>
      <c r="CG594" s="3" t="s">
        <v>2261</v>
      </c>
      <c r="CH594" s="3" t="s">
        <v>143</v>
      </c>
      <c r="CI594" s="3" t="s">
        <v>143</v>
      </c>
      <c r="CJ594" s="3" t="s">
        <v>5272</v>
      </c>
      <c r="CK594" s="3" t="s">
        <v>143</v>
      </c>
      <c r="CL594" s="3" t="s">
        <v>143</v>
      </c>
      <c r="CM594" s="3" t="s">
        <v>143</v>
      </c>
      <c r="CN594" s="3" t="s">
        <v>143</v>
      </c>
      <c r="CO594" s="3" t="s">
        <v>8159</v>
      </c>
      <c r="CP594" s="3" t="s">
        <v>143</v>
      </c>
      <c r="CQ594" s="3" t="s">
        <v>143</v>
      </c>
      <c r="CR594" s="3" t="s">
        <v>143</v>
      </c>
      <c r="CS594" s="3" t="s">
        <v>1</v>
      </c>
      <c r="CT594" s="3" t="s">
        <v>143</v>
      </c>
      <c r="CU594" s="3" t="s">
        <v>1</v>
      </c>
      <c r="CV594" s="3" t="s">
        <v>1985</v>
      </c>
      <c r="CW594" s="3" t="s">
        <v>143</v>
      </c>
      <c r="CX594" s="3" t="s">
        <v>167</v>
      </c>
      <c r="CY594" s="3" t="s">
        <v>166</v>
      </c>
      <c r="CZ594" s="3" t="s">
        <v>183</v>
      </c>
      <c r="DA594" s="3" t="s">
        <v>2007</v>
      </c>
      <c r="DB594" s="3" t="s">
        <v>143</v>
      </c>
      <c r="DC594" s="3" t="s">
        <v>143</v>
      </c>
      <c r="DD594" s="3" t="s">
        <v>364</v>
      </c>
      <c r="DE594" s="3" t="s">
        <v>5755</v>
      </c>
      <c r="DF594" s="3" t="s">
        <v>5904</v>
      </c>
      <c r="DG594" s="3" t="s">
        <v>143</v>
      </c>
      <c r="DH594" s="3" t="s">
        <v>8160</v>
      </c>
      <c r="DI594" s="3" t="s">
        <v>143</v>
      </c>
    </row>
    <row r="595" spans="1:113" ht="25.5" hidden="1" x14ac:dyDescent="0.2">
      <c r="A595" s="73">
        <v>45474</v>
      </c>
      <c r="B595" s="3" t="s">
        <v>16</v>
      </c>
      <c r="C595" s="99">
        <v>145096</v>
      </c>
      <c r="D595" s="6" t="s">
        <v>11119</v>
      </c>
      <c r="E595" s="3" t="s">
        <v>373</v>
      </c>
      <c r="F595" s="7">
        <v>45482</v>
      </c>
      <c r="G595" s="3" t="s">
        <v>257</v>
      </c>
      <c r="H595" s="3" t="s">
        <v>166</v>
      </c>
      <c r="I595" s="4">
        <v>410.71</v>
      </c>
      <c r="J595" s="4">
        <v>410.71</v>
      </c>
      <c r="K595" s="71">
        <f t="shared" si="64"/>
        <v>1.910891443816181E-2</v>
      </c>
      <c r="L595" s="3" t="s">
        <v>374</v>
      </c>
      <c r="M595" s="3" t="s">
        <v>317</v>
      </c>
      <c r="N595" s="3" t="s">
        <v>980</v>
      </c>
      <c r="O595" s="3" t="s">
        <v>528</v>
      </c>
      <c r="P595" s="6" t="s">
        <v>11120</v>
      </c>
      <c r="Q595" s="3" t="s">
        <v>530</v>
      </c>
      <c r="R595" s="3" t="s">
        <v>11121</v>
      </c>
      <c r="S595" s="3" t="s">
        <v>11122</v>
      </c>
      <c r="T595" s="3" t="s">
        <v>135</v>
      </c>
      <c r="U595" s="3" t="s">
        <v>135</v>
      </c>
      <c r="V595" s="3" t="s">
        <v>136</v>
      </c>
      <c r="W595" s="3" t="s">
        <v>137</v>
      </c>
      <c r="X595" s="3" t="s">
        <v>4976</v>
      </c>
      <c r="Y595" s="3" t="s">
        <v>11123</v>
      </c>
      <c r="Z595" s="3" t="s">
        <v>11124</v>
      </c>
      <c r="AA595" s="3" t="s">
        <v>139</v>
      </c>
      <c r="AB595" s="3" t="s">
        <v>140</v>
      </c>
      <c r="AC595" s="3" t="s">
        <v>5272</v>
      </c>
      <c r="AD595" s="3" t="s">
        <v>143</v>
      </c>
      <c r="AE595" s="3" t="s">
        <v>5874</v>
      </c>
      <c r="AF595" s="3" t="s">
        <v>11125</v>
      </c>
      <c r="AG595" s="3" t="s">
        <v>5675</v>
      </c>
      <c r="AH595" s="3" t="s">
        <v>265</v>
      </c>
      <c r="AI595" s="3" t="s">
        <v>143</v>
      </c>
      <c r="AJ595" s="3" t="s">
        <v>5874</v>
      </c>
      <c r="AK595" s="3" t="s">
        <v>142</v>
      </c>
      <c r="AL595" s="3" t="s">
        <v>143</v>
      </c>
      <c r="AM595" s="3" t="s">
        <v>5874</v>
      </c>
      <c r="AN595" s="3" t="s">
        <v>174</v>
      </c>
      <c r="AO595" s="3" t="s">
        <v>533</v>
      </c>
      <c r="AP595" s="3" t="s">
        <v>534</v>
      </c>
      <c r="AQ595" s="3" t="s">
        <v>309</v>
      </c>
      <c r="AR595" s="3" t="s">
        <v>148</v>
      </c>
      <c r="AS595" s="3" t="s">
        <v>139</v>
      </c>
      <c r="AT595" s="3" t="s">
        <v>950</v>
      </c>
      <c r="AU595" s="3" t="s">
        <v>11126</v>
      </c>
      <c r="AV595" s="3" t="s">
        <v>990</v>
      </c>
      <c r="AW595" s="3" t="s">
        <v>273</v>
      </c>
      <c r="AX595" s="3" t="s">
        <v>991</v>
      </c>
      <c r="AY595" s="3" t="s">
        <v>148</v>
      </c>
      <c r="AZ595" s="3" t="s">
        <v>139</v>
      </c>
      <c r="BA595" s="3" t="s">
        <v>154</v>
      </c>
      <c r="BB595" s="3" t="s">
        <v>992</v>
      </c>
      <c r="BC595" s="3" t="s">
        <v>156</v>
      </c>
      <c r="BD595" s="3" t="s">
        <v>157</v>
      </c>
      <c r="BE595" s="3" t="s">
        <v>303</v>
      </c>
      <c r="BF595" s="3" t="s">
        <v>11127</v>
      </c>
      <c r="BG595" s="3" t="s">
        <v>5272</v>
      </c>
      <c r="BH595" s="3" t="s">
        <v>143</v>
      </c>
      <c r="BI595" s="3" t="s">
        <v>179</v>
      </c>
      <c r="BJ595" s="3" t="s">
        <v>143</v>
      </c>
      <c r="BK595" s="3" t="s">
        <v>136</v>
      </c>
      <c r="BL595" s="3" t="s">
        <v>143</v>
      </c>
      <c r="BM595" s="3" t="s">
        <v>200</v>
      </c>
      <c r="BN595" s="3" t="s">
        <v>200</v>
      </c>
      <c r="BO595" s="3" t="s">
        <v>143</v>
      </c>
      <c r="BP595" s="3" t="s">
        <v>143</v>
      </c>
      <c r="BQ595" s="3" t="s">
        <v>2735</v>
      </c>
      <c r="BR595" s="3" t="s">
        <v>5352</v>
      </c>
      <c r="BS595" s="3" t="s">
        <v>162</v>
      </c>
      <c r="BT595" s="3" t="s">
        <v>5874</v>
      </c>
      <c r="BU595" s="3" t="s">
        <v>5874</v>
      </c>
      <c r="BV595" s="3" t="s">
        <v>135</v>
      </c>
      <c r="BW595" s="3" t="s">
        <v>135</v>
      </c>
      <c r="BX595" s="3" t="s">
        <v>135</v>
      </c>
      <c r="BY595" s="3" t="s">
        <v>148</v>
      </c>
      <c r="BZ595" s="3" t="s">
        <v>3650</v>
      </c>
      <c r="CA595" s="3" t="s">
        <v>174</v>
      </c>
      <c r="CB595" s="3" t="s">
        <v>143</v>
      </c>
      <c r="CC595" s="3" t="s">
        <v>143</v>
      </c>
      <c r="CD595" s="3" t="s">
        <v>143</v>
      </c>
      <c r="CE595" s="3" t="s">
        <v>11128</v>
      </c>
      <c r="CF595" s="3" t="s">
        <v>2261</v>
      </c>
      <c r="CG595" s="3" t="s">
        <v>2261</v>
      </c>
      <c r="CH595" s="3" t="s">
        <v>143</v>
      </c>
      <c r="CI595" s="3" t="s">
        <v>143</v>
      </c>
      <c r="CJ595" s="3" t="s">
        <v>5272</v>
      </c>
      <c r="CK595" s="3" t="s">
        <v>143</v>
      </c>
      <c r="CL595" s="3" t="s">
        <v>143</v>
      </c>
      <c r="CM595" s="3" t="s">
        <v>143</v>
      </c>
      <c r="CN595" s="3" t="s">
        <v>143</v>
      </c>
      <c r="CO595" s="3" t="s">
        <v>143</v>
      </c>
      <c r="CP595" s="3" t="s">
        <v>143</v>
      </c>
      <c r="CQ595" s="3" t="s">
        <v>143</v>
      </c>
      <c r="CR595" s="3" t="s">
        <v>143</v>
      </c>
      <c r="CS595" s="3" t="s">
        <v>1</v>
      </c>
      <c r="CT595" s="3" t="s">
        <v>143</v>
      </c>
      <c r="CU595" s="3" t="s">
        <v>1</v>
      </c>
      <c r="CV595" s="3" t="s">
        <v>1985</v>
      </c>
      <c r="CW595" s="3" t="s">
        <v>1985</v>
      </c>
      <c r="CX595" s="3" t="s">
        <v>374</v>
      </c>
      <c r="CY595" s="3" t="s">
        <v>166</v>
      </c>
      <c r="CZ595" s="3" t="s">
        <v>136</v>
      </c>
      <c r="DA595" s="3" t="s">
        <v>1986</v>
      </c>
      <c r="DB595" s="3" t="s">
        <v>143</v>
      </c>
      <c r="DC595" s="3" t="s">
        <v>143</v>
      </c>
      <c r="DD595" s="3" t="s">
        <v>373</v>
      </c>
      <c r="DE595" s="3" t="s">
        <v>5755</v>
      </c>
      <c r="DF595" s="3" t="s">
        <v>6425</v>
      </c>
      <c r="DG595" s="3" t="s">
        <v>143</v>
      </c>
      <c r="DH595" s="3" t="s">
        <v>143</v>
      </c>
      <c r="DI595" s="3" t="s">
        <v>143</v>
      </c>
    </row>
    <row r="596" spans="1:113" hidden="1" x14ac:dyDescent="0.2">
      <c r="A596" s="73">
        <v>45474</v>
      </c>
      <c r="B596" s="3" t="s">
        <v>12718</v>
      </c>
      <c r="C596" s="5">
        <v>145231</v>
      </c>
      <c r="D596" s="6" t="s">
        <v>8</v>
      </c>
      <c r="E596" s="3" t="s">
        <v>364</v>
      </c>
      <c r="F596" s="7">
        <v>45481</v>
      </c>
      <c r="G596" s="3" t="s">
        <v>126</v>
      </c>
      <c r="H596" s="3" t="s">
        <v>166</v>
      </c>
      <c r="I596" s="8">
        <f>J596</f>
        <v>79.349999999999994</v>
      </c>
      <c r="J596" s="4">
        <v>79.349999999999994</v>
      </c>
      <c r="K596" s="71">
        <f t="shared" si="64"/>
        <v>3.6918807934263583E-3</v>
      </c>
      <c r="L596" s="3" t="s">
        <v>1935</v>
      </c>
      <c r="M596" s="3" t="s">
        <v>129</v>
      </c>
      <c r="N596" s="3" t="s">
        <v>219</v>
      </c>
      <c r="O596" s="3" t="s">
        <v>8107</v>
      </c>
      <c r="P596" s="6" t="s">
        <v>8169</v>
      </c>
      <c r="Q596" s="3" t="s">
        <v>170</v>
      </c>
      <c r="R596" s="3" t="s">
        <v>11129</v>
      </c>
      <c r="S596" s="3" t="s">
        <v>11130</v>
      </c>
      <c r="T596" s="3" t="s">
        <v>135</v>
      </c>
      <c r="U596" s="3" t="s">
        <v>135</v>
      </c>
      <c r="V596" s="3" t="s">
        <v>136</v>
      </c>
      <c r="W596" s="3" t="s">
        <v>137</v>
      </c>
      <c r="X596" s="3" t="s">
        <v>225</v>
      </c>
      <c r="Y596" s="3" t="s">
        <v>11131</v>
      </c>
      <c r="Z596" s="3" t="s">
        <v>11132</v>
      </c>
      <c r="AA596" s="3" t="s">
        <v>139</v>
      </c>
      <c r="AB596" s="3" t="s">
        <v>140</v>
      </c>
      <c r="AC596" s="3" t="s">
        <v>5272</v>
      </c>
      <c r="AD596" s="3" t="s">
        <v>143</v>
      </c>
      <c r="AE596" s="3" t="s">
        <v>5272</v>
      </c>
      <c r="AF596" s="3" t="s">
        <v>143</v>
      </c>
      <c r="AG596" s="3" t="s">
        <v>5974</v>
      </c>
      <c r="AH596" s="3" t="s">
        <v>141</v>
      </c>
      <c r="AI596" s="3" t="s">
        <v>143</v>
      </c>
      <c r="AJ596" s="3" t="s">
        <v>143</v>
      </c>
      <c r="AK596" s="3" t="s">
        <v>142</v>
      </c>
      <c r="AL596" s="3" t="s">
        <v>143</v>
      </c>
      <c r="AM596" s="3" t="s">
        <v>11133</v>
      </c>
      <c r="AN596" s="3" t="s">
        <v>143</v>
      </c>
      <c r="AO596" s="3" t="s">
        <v>227</v>
      </c>
      <c r="AP596" s="3" t="s">
        <v>228</v>
      </c>
      <c r="AQ596" s="3" t="s">
        <v>8114</v>
      </c>
      <c r="AR596" s="3" t="s">
        <v>230</v>
      </c>
      <c r="AS596" s="3" t="s">
        <v>231</v>
      </c>
      <c r="AT596" s="3" t="s">
        <v>232</v>
      </c>
      <c r="AU596" s="3" t="s">
        <v>233</v>
      </c>
      <c r="AV596" s="3" t="s">
        <v>234</v>
      </c>
      <c r="AW596" s="3" t="s">
        <v>165</v>
      </c>
      <c r="AX596" s="3" t="s">
        <v>235</v>
      </c>
      <c r="AY596" s="3" t="s">
        <v>148</v>
      </c>
      <c r="AZ596" s="3" t="s">
        <v>139</v>
      </c>
      <c r="BA596" s="3" t="s">
        <v>875</v>
      </c>
      <c r="BB596" s="3" t="s">
        <v>150</v>
      </c>
      <c r="BC596" s="3" t="s">
        <v>156</v>
      </c>
      <c r="BD596" s="3" t="s">
        <v>157</v>
      </c>
      <c r="BE596" s="3" t="s">
        <v>303</v>
      </c>
      <c r="BF596" s="3" t="s">
        <v>11132</v>
      </c>
      <c r="BG596" s="3" t="s">
        <v>5272</v>
      </c>
      <c r="BH596" s="3" t="s">
        <v>143</v>
      </c>
      <c r="BI596" s="3" t="s">
        <v>143</v>
      </c>
      <c r="BJ596" s="3" t="s">
        <v>143</v>
      </c>
      <c r="BK596" s="3" t="s">
        <v>136</v>
      </c>
      <c r="BL596" s="3" t="s">
        <v>143</v>
      </c>
      <c r="BM596" s="3" t="s">
        <v>160</v>
      </c>
      <c r="BN596" s="3" t="s">
        <v>143</v>
      </c>
      <c r="BO596" s="3" t="s">
        <v>143</v>
      </c>
      <c r="BP596" s="3" t="s">
        <v>143</v>
      </c>
      <c r="BQ596" s="3" t="s">
        <v>7542</v>
      </c>
      <c r="BR596" s="3" t="s">
        <v>5352</v>
      </c>
      <c r="BS596" s="3" t="s">
        <v>1608</v>
      </c>
      <c r="BT596" s="3" t="s">
        <v>11133</v>
      </c>
      <c r="BU596" s="3" t="s">
        <v>11133</v>
      </c>
      <c r="BV596" s="3" t="s">
        <v>135</v>
      </c>
      <c r="BW596" s="3" t="s">
        <v>135</v>
      </c>
      <c r="BX596" s="3" t="s">
        <v>135</v>
      </c>
      <c r="BY596" s="3" t="s">
        <v>148</v>
      </c>
      <c r="BZ596" s="3" t="s">
        <v>4225</v>
      </c>
      <c r="CA596" s="3" t="s">
        <v>174</v>
      </c>
      <c r="CB596" s="3" t="s">
        <v>143</v>
      </c>
      <c r="CC596" s="3" t="s">
        <v>143</v>
      </c>
      <c r="CD596" s="3" t="s">
        <v>143</v>
      </c>
      <c r="CE596" s="3" t="s">
        <v>143</v>
      </c>
      <c r="CF596" s="3" t="s">
        <v>2261</v>
      </c>
      <c r="CG596" s="3" t="s">
        <v>143</v>
      </c>
      <c r="CH596" s="3" t="s">
        <v>143</v>
      </c>
      <c r="CI596" s="3" t="s">
        <v>143</v>
      </c>
      <c r="CJ596" s="3" t="s">
        <v>5272</v>
      </c>
      <c r="CK596" s="3" t="s">
        <v>143</v>
      </c>
      <c r="CL596" s="3" t="s">
        <v>143</v>
      </c>
      <c r="CM596" s="3" t="s">
        <v>143</v>
      </c>
      <c r="CN596" s="3" t="s">
        <v>143</v>
      </c>
      <c r="CO596" s="3" t="s">
        <v>7155</v>
      </c>
      <c r="CP596" s="3" t="s">
        <v>143</v>
      </c>
      <c r="CQ596" s="3" t="s">
        <v>143</v>
      </c>
      <c r="CR596" s="3" t="s">
        <v>143</v>
      </c>
      <c r="CS596" s="3" t="s">
        <v>1</v>
      </c>
      <c r="CT596" s="3" t="s">
        <v>143</v>
      </c>
      <c r="CU596" s="3" t="s">
        <v>1</v>
      </c>
      <c r="CV596" s="3" t="s">
        <v>1985</v>
      </c>
      <c r="CW596" s="3" t="s">
        <v>143</v>
      </c>
      <c r="CX596" s="3" t="s">
        <v>1935</v>
      </c>
      <c r="CY596" s="3" t="s">
        <v>166</v>
      </c>
      <c r="CZ596" s="3" t="s">
        <v>136</v>
      </c>
      <c r="DA596" s="3" t="s">
        <v>1986</v>
      </c>
      <c r="DB596" s="3" t="s">
        <v>143</v>
      </c>
      <c r="DC596" s="3" t="s">
        <v>6653</v>
      </c>
      <c r="DD596" s="3" t="s">
        <v>364</v>
      </c>
      <c r="DE596" s="3" t="s">
        <v>5755</v>
      </c>
      <c r="DF596" s="3" t="s">
        <v>5405</v>
      </c>
      <c r="DG596" s="3" t="s">
        <v>143</v>
      </c>
      <c r="DH596" s="3" t="s">
        <v>7156</v>
      </c>
      <c r="DI596" s="3" t="s">
        <v>143</v>
      </c>
    </row>
    <row r="597" spans="1:113" ht="25.5" hidden="1" x14ac:dyDescent="0.2">
      <c r="A597" s="73">
        <v>45474</v>
      </c>
      <c r="B597" s="3" t="s">
        <v>6281</v>
      </c>
      <c r="C597" s="99">
        <v>145416</v>
      </c>
      <c r="D597" s="6" t="s">
        <v>11134</v>
      </c>
      <c r="E597" s="3" t="s">
        <v>373</v>
      </c>
      <c r="F597" s="7">
        <v>45483</v>
      </c>
      <c r="G597" s="3" t="s">
        <v>257</v>
      </c>
      <c r="H597" s="3" t="s">
        <v>166</v>
      </c>
      <c r="I597" s="4">
        <v>69.41</v>
      </c>
      <c r="J597" s="4">
        <v>69.17</v>
      </c>
      <c r="K597" s="71">
        <f t="shared" si="64"/>
        <v>3.2294070053147262E-3</v>
      </c>
      <c r="L597" s="3" t="s">
        <v>374</v>
      </c>
      <c r="M597" s="3" t="s">
        <v>317</v>
      </c>
      <c r="N597" s="3" t="s">
        <v>980</v>
      </c>
      <c r="O597" s="3" t="s">
        <v>11135</v>
      </c>
      <c r="P597" s="6" t="s">
        <v>11136</v>
      </c>
      <c r="Q597" s="3" t="s">
        <v>170</v>
      </c>
      <c r="R597" s="3" t="s">
        <v>11137</v>
      </c>
      <c r="S597" s="3" t="s">
        <v>11138</v>
      </c>
      <c r="T597" s="3" t="s">
        <v>135</v>
      </c>
      <c r="U597" s="3" t="s">
        <v>135</v>
      </c>
      <c r="V597" s="3" t="s">
        <v>2050</v>
      </c>
      <c r="W597" s="3" t="s">
        <v>137</v>
      </c>
      <c r="X597" s="3" t="s">
        <v>264</v>
      </c>
      <c r="Y597" s="3" t="s">
        <v>11139</v>
      </c>
      <c r="Z597" s="3" t="s">
        <v>11140</v>
      </c>
      <c r="AA597" s="3" t="s">
        <v>139</v>
      </c>
      <c r="AB597" s="3" t="s">
        <v>226</v>
      </c>
      <c r="AC597" s="3" t="s">
        <v>5272</v>
      </c>
      <c r="AD597" s="3" t="s">
        <v>143</v>
      </c>
      <c r="AE597" s="3" t="s">
        <v>11141</v>
      </c>
      <c r="AF597" s="3" t="s">
        <v>11107</v>
      </c>
      <c r="AG597" s="3" t="s">
        <v>5675</v>
      </c>
      <c r="AH597" s="3" t="s">
        <v>265</v>
      </c>
      <c r="AI597" s="3" t="s">
        <v>143</v>
      </c>
      <c r="AJ597" s="3" t="s">
        <v>11141</v>
      </c>
      <c r="AK597" s="3" t="s">
        <v>207</v>
      </c>
      <c r="AL597" s="3" t="s">
        <v>143</v>
      </c>
      <c r="AM597" s="3" t="s">
        <v>11142</v>
      </c>
      <c r="AN597" s="3" t="s">
        <v>174</v>
      </c>
      <c r="AO597" s="3" t="s">
        <v>11143</v>
      </c>
      <c r="AP597" s="3" t="s">
        <v>2221</v>
      </c>
      <c r="AQ597" s="3" t="s">
        <v>11144</v>
      </c>
      <c r="AR597" s="3" t="s">
        <v>430</v>
      </c>
      <c r="AS597" s="3" t="s">
        <v>431</v>
      </c>
      <c r="AT597" s="3" t="s">
        <v>2232</v>
      </c>
      <c r="AU597" s="3" t="s">
        <v>11145</v>
      </c>
      <c r="AV597" s="3" t="s">
        <v>990</v>
      </c>
      <c r="AW597" s="3" t="s">
        <v>273</v>
      </c>
      <c r="AX597" s="3" t="s">
        <v>991</v>
      </c>
      <c r="AY597" s="3" t="s">
        <v>148</v>
      </c>
      <c r="AZ597" s="3" t="s">
        <v>139</v>
      </c>
      <c r="BA597" s="3" t="s">
        <v>154</v>
      </c>
      <c r="BB597" s="3" t="s">
        <v>992</v>
      </c>
      <c r="BC597" s="3" t="s">
        <v>156</v>
      </c>
      <c r="BD597" s="3" t="s">
        <v>157</v>
      </c>
      <c r="BE597" s="3" t="s">
        <v>303</v>
      </c>
      <c r="BF597" s="3" t="s">
        <v>11146</v>
      </c>
      <c r="BG597" s="3" t="s">
        <v>5272</v>
      </c>
      <c r="BH597" s="3" t="s">
        <v>170</v>
      </c>
      <c r="BI597" s="3" t="s">
        <v>11147</v>
      </c>
      <c r="BJ597" s="3" t="s">
        <v>143</v>
      </c>
      <c r="BK597" s="3" t="s">
        <v>136</v>
      </c>
      <c r="BL597" s="3" t="s">
        <v>143</v>
      </c>
      <c r="BM597" s="3" t="s">
        <v>200</v>
      </c>
      <c r="BN597" s="3" t="s">
        <v>200</v>
      </c>
      <c r="BO597" s="3" t="s">
        <v>143</v>
      </c>
      <c r="BP597" s="3" t="s">
        <v>143</v>
      </c>
      <c r="BQ597" s="3" t="s">
        <v>11148</v>
      </c>
      <c r="BR597" s="3" t="s">
        <v>5352</v>
      </c>
      <c r="BS597" s="3" t="s">
        <v>162</v>
      </c>
      <c r="BT597" s="3" t="s">
        <v>11141</v>
      </c>
      <c r="BU597" s="3" t="s">
        <v>11141</v>
      </c>
      <c r="BV597" s="3" t="s">
        <v>135</v>
      </c>
      <c r="BW597" s="3" t="s">
        <v>135</v>
      </c>
      <c r="BX597" s="3" t="s">
        <v>135</v>
      </c>
      <c r="BY597" s="3" t="s">
        <v>148</v>
      </c>
      <c r="BZ597" s="3" t="s">
        <v>2774</v>
      </c>
      <c r="CA597" s="3" t="s">
        <v>174</v>
      </c>
      <c r="CB597" s="3" t="s">
        <v>143</v>
      </c>
      <c r="CC597" s="3" t="s">
        <v>143</v>
      </c>
      <c r="CD597" s="3" t="s">
        <v>143</v>
      </c>
      <c r="CE597" s="3" t="s">
        <v>143</v>
      </c>
      <c r="CF597" s="3" t="s">
        <v>2261</v>
      </c>
      <c r="CG597" s="3" t="s">
        <v>2261</v>
      </c>
      <c r="CH597" s="3" t="s">
        <v>143</v>
      </c>
      <c r="CI597" s="3" t="s">
        <v>143</v>
      </c>
      <c r="CJ597" s="3" t="s">
        <v>5272</v>
      </c>
      <c r="CK597" s="3" t="s">
        <v>143</v>
      </c>
      <c r="CL597" s="3" t="s">
        <v>143</v>
      </c>
      <c r="CM597" s="3" t="s">
        <v>143</v>
      </c>
      <c r="CN597" s="3" t="s">
        <v>143</v>
      </c>
      <c r="CO597" s="3" t="s">
        <v>11149</v>
      </c>
      <c r="CP597" s="3" t="s">
        <v>143</v>
      </c>
      <c r="CQ597" s="3" t="s">
        <v>143</v>
      </c>
      <c r="CR597" s="3" t="s">
        <v>143</v>
      </c>
      <c r="CS597" s="3" t="s">
        <v>1</v>
      </c>
      <c r="CT597" s="3" t="s">
        <v>143</v>
      </c>
      <c r="CU597" s="3" t="s">
        <v>1</v>
      </c>
      <c r="CV597" s="3" t="s">
        <v>1985</v>
      </c>
      <c r="CW597" s="3" t="s">
        <v>1985</v>
      </c>
      <c r="CX597" s="3" t="s">
        <v>374</v>
      </c>
      <c r="CY597" s="3" t="s">
        <v>166</v>
      </c>
      <c r="CZ597" s="3" t="s">
        <v>136</v>
      </c>
      <c r="DA597" s="3" t="s">
        <v>1989</v>
      </c>
      <c r="DB597" s="3" t="s">
        <v>143</v>
      </c>
      <c r="DC597" s="3" t="s">
        <v>143</v>
      </c>
      <c r="DD597" s="3" t="s">
        <v>373</v>
      </c>
      <c r="DE597" s="3" t="s">
        <v>5755</v>
      </c>
      <c r="DF597" s="3" t="s">
        <v>1515</v>
      </c>
      <c r="DG597" s="3" t="s">
        <v>143</v>
      </c>
      <c r="DH597" s="3" t="s">
        <v>11150</v>
      </c>
      <c r="DI597" s="3" t="s">
        <v>143</v>
      </c>
    </row>
    <row r="598" spans="1:113" hidden="1" x14ac:dyDescent="0.2">
      <c r="A598" s="73">
        <v>45474</v>
      </c>
      <c r="B598" s="3" t="s">
        <v>7652</v>
      </c>
      <c r="C598" s="99">
        <v>145460</v>
      </c>
      <c r="D598" s="6" t="s">
        <v>11151</v>
      </c>
      <c r="E598" s="3" t="s">
        <v>373</v>
      </c>
      <c r="F598" s="7">
        <v>45483</v>
      </c>
      <c r="G598" s="3" t="s">
        <v>257</v>
      </c>
      <c r="H598" s="3" t="s">
        <v>166</v>
      </c>
      <c r="I598" s="4">
        <v>1204.8</v>
      </c>
      <c r="J598" s="4">
        <v>864.64</v>
      </c>
      <c r="K598" s="71">
        <f t="shared" si="64"/>
        <v>5.6055173029868635E-2</v>
      </c>
      <c r="L598" s="3" t="s">
        <v>374</v>
      </c>
      <c r="M598" s="3" t="s">
        <v>317</v>
      </c>
      <c r="N598" s="3" t="s">
        <v>1224</v>
      </c>
      <c r="O598" s="3" t="s">
        <v>11152</v>
      </c>
      <c r="P598" s="6" t="s">
        <v>10447</v>
      </c>
      <c r="Q598" s="3" t="s">
        <v>170</v>
      </c>
      <c r="R598" s="3" t="s">
        <v>11153</v>
      </c>
      <c r="S598" s="3" t="s">
        <v>10507</v>
      </c>
      <c r="T598" s="3" t="s">
        <v>135</v>
      </c>
      <c r="U598" s="3" t="s">
        <v>135</v>
      </c>
      <c r="V598" s="3" t="s">
        <v>136</v>
      </c>
      <c r="W598" s="3" t="s">
        <v>137</v>
      </c>
      <c r="X598" s="3" t="s">
        <v>264</v>
      </c>
      <c r="Y598" s="3" t="s">
        <v>11154</v>
      </c>
      <c r="Z598" s="3" t="s">
        <v>11155</v>
      </c>
      <c r="AA598" s="3" t="s">
        <v>139</v>
      </c>
      <c r="AB598" s="3" t="s">
        <v>140</v>
      </c>
      <c r="AC598" s="3" t="s">
        <v>5272</v>
      </c>
      <c r="AD598" s="3" t="s">
        <v>143</v>
      </c>
      <c r="AE598" s="3" t="s">
        <v>11156</v>
      </c>
      <c r="AF598" s="3" t="s">
        <v>11107</v>
      </c>
      <c r="AG598" s="3" t="s">
        <v>5675</v>
      </c>
      <c r="AH598" s="3" t="s">
        <v>265</v>
      </c>
      <c r="AI598" s="3" t="s">
        <v>143</v>
      </c>
      <c r="AJ598" s="3" t="s">
        <v>11156</v>
      </c>
      <c r="AK598" s="3" t="s">
        <v>142</v>
      </c>
      <c r="AL598" s="3" t="s">
        <v>143</v>
      </c>
      <c r="AM598" s="3" t="s">
        <v>11157</v>
      </c>
      <c r="AN598" s="3" t="s">
        <v>174</v>
      </c>
      <c r="AO598" s="3" t="s">
        <v>10512</v>
      </c>
      <c r="AP598" s="3" t="s">
        <v>10513</v>
      </c>
      <c r="AQ598" s="3" t="s">
        <v>11158</v>
      </c>
      <c r="AR598" s="3" t="s">
        <v>178</v>
      </c>
      <c r="AS598" s="3" t="s">
        <v>179</v>
      </c>
      <c r="AT598" s="3" t="s">
        <v>1077</v>
      </c>
      <c r="AU598" s="3" t="s">
        <v>143</v>
      </c>
      <c r="AV598" s="3" t="s">
        <v>990</v>
      </c>
      <c r="AW598" s="3" t="s">
        <v>273</v>
      </c>
      <c r="AX598" s="3" t="s">
        <v>1232</v>
      </c>
      <c r="AY598" s="3" t="s">
        <v>148</v>
      </c>
      <c r="AZ598" s="3" t="s">
        <v>139</v>
      </c>
      <c r="BA598" s="3" t="s">
        <v>154</v>
      </c>
      <c r="BB598" s="3" t="s">
        <v>992</v>
      </c>
      <c r="BC598" s="3" t="s">
        <v>156</v>
      </c>
      <c r="BD598" s="3" t="s">
        <v>157</v>
      </c>
      <c r="BE598" s="3" t="s">
        <v>484</v>
      </c>
      <c r="BF598" s="3" t="s">
        <v>11159</v>
      </c>
      <c r="BG598" s="3" t="s">
        <v>5272</v>
      </c>
      <c r="BH598" s="3" t="s">
        <v>170</v>
      </c>
      <c r="BI598" s="3" t="s">
        <v>11160</v>
      </c>
      <c r="BJ598" s="3" t="s">
        <v>143</v>
      </c>
      <c r="BK598" s="3" t="s">
        <v>136</v>
      </c>
      <c r="BL598" s="3" t="s">
        <v>143</v>
      </c>
      <c r="BM598" s="3" t="s">
        <v>200</v>
      </c>
      <c r="BN598" s="3" t="s">
        <v>200</v>
      </c>
      <c r="BO598" s="3" t="s">
        <v>143</v>
      </c>
      <c r="BP598" s="3" t="s">
        <v>143</v>
      </c>
      <c r="BQ598" s="3" t="s">
        <v>11161</v>
      </c>
      <c r="BR598" s="3" t="s">
        <v>5684</v>
      </c>
      <c r="BS598" s="3" t="s">
        <v>241</v>
      </c>
      <c r="BT598" s="3" t="s">
        <v>11156</v>
      </c>
      <c r="BU598" s="3" t="s">
        <v>11156</v>
      </c>
      <c r="BV598" s="3" t="s">
        <v>135</v>
      </c>
      <c r="BW598" s="3" t="s">
        <v>135</v>
      </c>
      <c r="BX598" s="3" t="s">
        <v>135</v>
      </c>
      <c r="BY598" s="3" t="s">
        <v>148</v>
      </c>
      <c r="BZ598" s="3" t="s">
        <v>4815</v>
      </c>
      <c r="CA598" s="3" t="s">
        <v>174</v>
      </c>
      <c r="CB598" s="3" t="s">
        <v>143</v>
      </c>
      <c r="CC598" s="3" t="s">
        <v>143</v>
      </c>
      <c r="CD598" s="3" t="s">
        <v>143</v>
      </c>
      <c r="CE598" s="3" t="s">
        <v>143</v>
      </c>
      <c r="CF598" s="3" t="s">
        <v>2261</v>
      </c>
      <c r="CG598" s="3" t="s">
        <v>2261</v>
      </c>
      <c r="CH598" s="3" t="s">
        <v>143</v>
      </c>
      <c r="CI598" s="3" t="s">
        <v>143</v>
      </c>
      <c r="CJ598" s="3" t="s">
        <v>5272</v>
      </c>
      <c r="CK598" s="3" t="s">
        <v>143</v>
      </c>
      <c r="CL598" s="3" t="s">
        <v>143</v>
      </c>
      <c r="CM598" s="3" t="s">
        <v>143</v>
      </c>
      <c r="CN598" s="3" t="s">
        <v>143</v>
      </c>
      <c r="CO598" s="3" t="s">
        <v>10518</v>
      </c>
      <c r="CP598" s="3" t="s">
        <v>143</v>
      </c>
      <c r="CQ598" s="3" t="s">
        <v>143</v>
      </c>
      <c r="CR598" s="3" t="s">
        <v>143</v>
      </c>
      <c r="CS598" s="3" t="s">
        <v>1</v>
      </c>
      <c r="CT598" s="3" t="s">
        <v>143</v>
      </c>
      <c r="CU598" s="3" t="s">
        <v>1</v>
      </c>
      <c r="CV598" s="3" t="s">
        <v>2092</v>
      </c>
      <c r="CW598" s="3" t="s">
        <v>2092</v>
      </c>
      <c r="CX598" s="3" t="s">
        <v>374</v>
      </c>
      <c r="CY598" s="3" t="s">
        <v>166</v>
      </c>
      <c r="CZ598" s="3" t="s">
        <v>136</v>
      </c>
      <c r="DA598" s="3" t="s">
        <v>2007</v>
      </c>
      <c r="DB598" s="3" t="s">
        <v>143</v>
      </c>
      <c r="DC598" s="3" t="s">
        <v>143</v>
      </c>
      <c r="DD598" s="3" t="s">
        <v>373</v>
      </c>
      <c r="DE598" s="3" t="s">
        <v>5755</v>
      </c>
      <c r="DF598" s="3" t="s">
        <v>1515</v>
      </c>
      <c r="DG598" s="3" t="s">
        <v>143</v>
      </c>
      <c r="DH598" s="3" t="s">
        <v>10519</v>
      </c>
      <c r="DI598" s="3" t="s">
        <v>143</v>
      </c>
    </row>
    <row r="599" spans="1:113" hidden="1" x14ac:dyDescent="0.2">
      <c r="A599" s="73">
        <v>45474</v>
      </c>
      <c r="B599" s="3" t="s">
        <v>24</v>
      </c>
      <c r="C599" s="5">
        <v>145532</v>
      </c>
      <c r="D599" s="6" t="s">
        <v>24</v>
      </c>
      <c r="E599" s="3" t="s">
        <v>164</v>
      </c>
      <c r="F599" s="7">
        <v>45482</v>
      </c>
      <c r="G599" s="3" t="s">
        <v>165</v>
      </c>
      <c r="H599" s="3" t="s">
        <v>166</v>
      </c>
      <c r="I599" s="4">
        <v>55.86</v>
      </c>
      <c r="J599" s="4">
        <v>55.86</v>
      </c>
      <c r="K599" s="71">
        <f t="shared" si="64"/>
        <v>2.5989724148808616E-3</v>
      </c>
      <c r="L599" s="3" t="s">
        <v>394</v>
      </c>
      <c r="M599" s="3" t="s">
        <v>129</v>
      </c>
      <c r="N599" s="3" t="s">
        <v>1151</v>
      </c>
      <c r="O599" s="3" t="s">
        <v>11162</v>
      </c>
      <c r="P599" s="6" t="s">
        <v>11163</v>
      </c>
      <c r="Q599" s="3" t="s">
        <v>170</v>
      </c>
      <c r="R599" s="3" t="s">
        <v>11164</v>
      </c>
      <c r="S599" s="3" t="s">
        <v>11165</v>
      </c>
      <c r="T599" s="3" t="s">
        <v>11166</v>
      </c>
      <c r="U599" s="3" t="s">
        <v>11167</v>
      </c>
      <c r="V599" s="3" t="s">
        <v>136</v>
      </c>
      <c r="W599" s="3" t="s">
        <v>137</v>
      </c>
      <c r="X599" s="3" t="s">
        <v>11168</v>
      </c>
      <c r="Y599" s="3" t="s">
        <v>11169</v>
      </c>
      <c r="Z599" s="3" t="s">
        <v>11170</v>
      </c>
      <c r="AA599" s="3" t="s">
        <v>139</v>
      </c>
      <c r="AB599" s="3" t="s">
        <v>140</v>
      </c>
      <c r="AC599" s="3" t="s">
        <v>5272</v>
      </c>
      <c r="AD599" s="3" t="s">
        <v>143</v>
      </c>
      <c r="AE599" s="3" t="s">
        <v>11171</v>
      </c>
      <c r="AF599" s="3" t="s">
        <v>143</v>
      </c>
      <c r="AG599" s="3" t="s">
        <v>235</v>
      </c>
      <c r="AH599" s="3" t="s">
        <v>141</v>
      </c>
      <c r="AI599" s="3" t="s">
        <v>143</v>
      </c>
      <c r="AJ599" s="3" t="s">
        <v>11171</v>
      </c>
      <c r="AK599" s="3" t="s">
        <v>142</v>
      </c>
      <c r="AL599" s="3" t="s">
        <v>143</v>
      </c>
      <c r="AM599" s="3" t="s">
        <v>11171</v>
      </c>
      <c r="AN599" s="3" t="s">
        <v>174</v>
      </c>
      <c r="AO599" s="3" t="s">
        <v>1402</v>
      </c>
      <c r="AP599" s="3" t="s">
        <v>447</v>
      </c>
      <c r="AQ599" s="3" t="s">
        <v>5815</v>
      </c>
      <c r="AR599" s="3" t="s">
        <v>178</v>
      </c>
      <c r="AS599" s="3" t="s">
        <v>179</v>
      </c>
      <c r="AT599" s="3" t="s">
        <v>403</v>
      </c>
      <c r="AU599" s="3" t="s">
        <v>5816</v>
      </c>
      <c r="AV599" s="3" t="s">
        <v>145</v>
      </c>
      <c r="AW599" s="3" t="s">
        <v>146</v>
      </c>
      <c r="AX599" s="3" t="s">
        <v>1154</v>
      </c>
      <c r="AY599" s="3" t="s">
        <v>148</v>
      </c>
      <c r="AZ599" s="3" t="s">
        <v>139</v>
      </c>
      <c r="BA599" s="3" t="s">
        <v>149</v>
      </c>
      <c r="BB599" s="3" t="s">
        <v>150</v>
      </c>
      <c r="BC599" s="3" t="s">
        <v>156</v>
      </c>
      <c r="BD599" s="3" t="s">
        <v>157</v>
      </c>
      <c r="BE599" s="3" t="s">
        <v>303</v>
      </c>
      <c r="BF599" s="3" t="s">
        <v>11170</v>
      </c>
      <c r="BG599" s="3" t="s">
        <v>5272</v>
      </c>
      <c r="BH599" s="3" t="s">
        <v>143</v>
      </c>
      <c r="BI599" s="3" t="s">
        <v>11172</v>
      </c>
      <c r="BJ599" s="3" t="s">
        <v>143</v>
      </c>
      <c r="BK599" s="3" t="s">
        <v>136</v>
      </c>
      <c r="BL599" s="3" t="s">
        <v>143</v>
      </c>
      <c r="BM599" s="3" t="s">
        <v>1674</v>
      </c>
      <c r="BN599" s="3" t="s">
        <v>1674</v>
      </c>
      <c r="BO599" s="3" t="s">
        <v>143</v>
      </c>
      <c r="BP599" s="3" t="s">
        <v>143</v>
      </c>
      <c r="BQ599" s="3" t="s">
        <v>1802</v>
      </c>
      <c r="BR599" s="3" t="s">
        <v>5352</v>
      </c>
      <c r="BS599" s="3" t="s">
        <v>1608</v>
      </c>
      <c r="BT599" s="3" t="s">
        <v>11171</v>
      </c>
      <c r="BU599" s="3" t="s">
        <v>11171</v>
      </c>
      <c r="BV599" s="3" t="s">
        <v>135</v>
      </c>
      <c r="BW599" s="3" t="s">
        <v>11173</v>
      </c>
      <c r="BX599" s="3" t="s">
        <v>135</v>
      </c>
      <c r="BY599" s="3" t="s">
        <v>148</v>
      </c>
      <c r="BZ599" s="3" t="s">
        <v>24</v>
      </c>
      <c r="CA599" s="3" t="s">
        <v>174</v>
      </c>
      <c r="CB599" s="3" t="s">
        <v>143</v>
      </c>
      <c r="CC599" s="3" t="s">
        <v>143</v>
      </c>
      <c r="CD599" s="3" t="s">
        <v>362</v>
      </c>
      <c r="CE599" s="3" t="s">
        <v>11163</v>
      </c>
      <c r="CF599" s="3" t="s">
        <v>2261</v>
      </c>
      <c r="CG599" s="3" t="s">
        <v>2261</v>
      </c>
      <c r="CH599" s="3" t="s">
        <v>143</v>
      </c>
      <c r="CI599" s="3" t="s">
        <v>143</v>
      </c>
      <c r="CJ599" s="3" t="s">
        <v>5272</v>
      </c>
      <c r="CK599" s="3" t="s">
        <v>143</v>
      </c>
      <c r="CL599" s="3" t="s">
        <v>143</v>
      </c>
      <c r="CM599" s="3" t="s">
        <v>143</v>
      </c>
      <c r="CN599" s="3" t="s">
        <v>143</v>
      </c>
      <c r="CO599" s="3" t="s">
        <v>143</v>
      </c>
      <c r="CP599" s="3" t="s">
        <v>143</v>
      </c>
      <c r="CQ599" s="3" t="s">
        <v>143</v>
      </c>
      <c r="CR599" s="3" t="s">
        <v>143</v>
      </c>
      <c r="CS599" s="3" t="s">
        <v>1</v>
      </c>
      <c r="CT599" s="3" t="s">
        <v>143</v>
      </c>
      <c r="CU599" s="3" t="s">
        <v>1</v>
      </c>
      <c r="CV599" s="3" t="s">
        <v>1985</v>
      </c>
      <c r="CW599" s="3" t="s">
        <v>1985</v>
      </c>
      <c r="CX599" s="3" t="s">
        <v>394</v>
      </c>
      <c r="CY599" s="3" t="s">
        <v>166</v>
      </c>
      <c r="CZ599" s="3" t="s">
        <v>136</v>
      </c>
      <c r="DA599" s="3" t="s">
        <v>1986</v>
      </c>
      <c r="DB599" s="3" t="s">
        <v>143</v>
      </c>
      <c r="DC599" s="3" t="s">
        <v>143</v>
      </c>
      <c r="DD599" s="3" t="s">
        <v>164</v>
      </c>
      <c r="DE599" s="3" t="s">
        <v>5755</v>
      </c>
      <c r="DF599" s="3" t="s">
        <v>6425</v>
      </c>
      <c r="DG599" s="3" t="s">
        <v>143</v>
      </c>
      <c r="DH599" s="3" t="s">
        <v>143</v>
      </c>
      <c r="DI599" s="3" t="s">
        <v>143</v>
      </c>
    </row>
    <row r="600" spans="1:113" hidden="1" x14ac:dyDescent="0.2">
      <c r="A600" s="73">
        <v>45474</v>
      </c>
      <c r="B600" s="3" t="s">
        <v>7652</v>
      </c>
      <c r="C600" s="5">
        <v>145534</v>
      </c>
      <c r="D600" s="6" t="s">
        <v>11064</v>
      </c>
      <c r="E600" s="3" t="s">
        <v>125</v>
      </c>
      <c r="F600" s="7">
        <v>45482</v>
      </c>
      <c r="G600" s="3" t="s">
        <v>257</v>
      </c>
      <c r="H600" s="3" t="s">
        <v>127</v>
      </c>
      <c r="I600" s="8">
        <f>J600</f>
        <v>233.58</v>
      </c>
      <c r="J600" s="4">
        <v>233.58</v>
      </c>
      <c r="K600" s="71">
        <f t="shared" si="64"/>
        <v>1.0867668755242959E-2</v>
      </c>
      <c r="L600" s="3" t="s">
        <v>374</v>
      </c>
      <c r="M600" s="3" t="s">
        <v>129</v>
      </c>
      <c r="N600" s="3" t="s">
        <v>1725</v>
      </c>
      <c r="O600" s="3" t="s">
        <v>1224</v>
      </c>
      <c r="P600" s="6" t="s">
        <v>11065</v>
      </c>
      <c r="Q600" s="3" t="s">
        <v>132</v>
      </c>
      <c r="R600" s="3" t="s">
        <v>11174</v>
      </c>
      <c r="S600" s="3" t="s">
        <v>11175</v>
      </c>
      <c r="T600" s="3" t="s">
        <v>135</v>
      </c>
      <c r="U600" s="3" t="s">
        <v>135</v>
      </c>
      <c r="V600" s="3" t="s">
        <v>136</v>
      </c>
      <c r="W600" s="3" t="s">
        <v>137</v>
      </c>
      <c r="X600" s="3" t="s">
        <v>379</v>
      </c>
      <c r="Y600" s="3" t="s">
        <v>11176</v>
      </c>
      <c r="Z600" s="3" t="s">
        <v>11177</v>
      </c>
      <c r="AA600" s="3" t="s">
        <v>139</v>
      </c>
      <c r="AB600" s="3" t="s">
        <v>140</v>
      </c>
      <c r="AC600" s="3" t="s">
        <v>5272</v>
      </c>
      <c r="AD600" s="3" t="s">
        <v>143</v>
      </c>
      <c r="AE600" s="3" t="s">
        <v>5272</v>
      </c>
      <c r="AF600" s="3" t="s">
        <v>11107</v>
      </c>
      <c r="AG600" s="3" t="s">
        <v>5675</v>
      </c>
      <c r="AH600" s="3" t="s">
        <v>265</v>
      </c>
      <c r="AI600" s="3" t="s">
        <v>143</v>
      </c>
      <c r="AJ600" s="3" t="s">
        <v>143</v>
      </c>
      <c r="AK600" s="3" t="s">
        <v>142</v>
      </c>
      <c r="AL600" s="3" t="s">
        <v>143</v>
      </c>
      <c r="AM600" s="3" t="s">
        <v>11071</v>
      </c>
      <c r="AN600" s="3" t="s">
        <v>143</v>
      </c>
      <c r="AO600" s="3" t="s">
        <v>990</v>
      </c>
      <c r="AP600" s="3" t="s">
        <v>273</v>
      </c>
      <c r="AQ600" s="3" t="s">
        <v>1232</v>
      </c>
      <c r="AR600" s="3" t="s">
        <v>148</v>
      </c>
      <c r="AS600" s="3" t="s">
        <v>139</v>
      </c>
      <c r="AT600" s="3" t="s">
        <v>154</v>
      </c>
      <c r="AU600" s="3" t="s">
        <v>992</v>
      </c>
      <c r="AV600" s="3" t="s">
        <v>1718</v>
      </c>
      <c r="AW600" s="3" t="s">
        <v>1719</v>
      </c>
      <c r="AX600" s="3" t="s">
        <v>1726</v>
      </c>
      <c r="AY600" s="3" t="s">
        <v>148</v>
      </c>
      <c r="AZ600" s="3" t="s">
        <v>139</v>
      </c>
      <c r="BA600" s="3" t="s">
        <v>154</v>
      </c>
      <c r="BB600" s="3" t="s">
        <v>1727</v>
      </c>
      <c r="BC600" s="3" t="s">
        <v>156</v>
      </c>
      <c r="BD600" s="3" t="s">
        <v>157</v>
      </c>
      <c r="BE600" s="3" t="s">
        <v>303</v>
      </c>
      <c r="BF600" s="3" t="s">
        <v>11177</v>
      </c>
      <c r="BG600" s="3" t="s">
        <v>5272</v>
      </c>
      <c r="BH600" s="3" t="s">
        <v>143</v>
      </c>
      <c r="BI600" s="3" t="s">
        <v>143</v>
      </c>
      <c r="BJ600" s="3" t="s">
        <v>143</v>
      </c>
      <c r="BK600" s="3" t="s">
        <v>136</v>
      </c>
      <c r="BL600" s="3" t="s">
        <v>143</v>
      </c>
      <c r="BM600" s="3" t="s">
        <v>160</v>
      </c>
      <c r="BN600" s="3" t="s">
        <v>160</v>
      </c>
      <c r="BO600" s="3" t="s">
        <v>143</v>
      </c>
      <c r="BP600" s="3" t="s">
        <v>143</v>
      </c>
      <c r="BQ600" s="3" t="s">
        <v>3951</v>
      </c>
      <c r="BR600" s="3" t="s">
        <v>5352</v>
      </c>
      <c r="BS600" s="3" t="s">
        <v>162</v>
      </c>
      <c r="BT600" s="3" t="s">
        <v>11073</v>
      </c>
      <c r="BU600" s="3" t="s">
        <v>11073</v>
      </c>
      <c r="BV600" s="3" t="s">
        <v>135</v>
      </c>
      <c r="BW600" s="3" t="s">
        <v>135</v>
      </c>
      <c r="BX600" s="3" t="s">
        <v>135</v>
      </c>
      <c r="BY600" s="3" t="s">
        <v>148</v>
      </c>
      <c r="BZ600" s="3" t="s">
        <v>11178</v>
      </c>
      <c r="CA600" s="3" t="s">
        <v>144</v>
      </c>
      <c r="CB600" s="3" t="s">
        <v>143</v>
      </c>
      <c r="CC600" s="3" t="s">
        <v>143</v>
      </c>
      <c r="CD600" s="3" t="s">
        <v>143</v>
      </c>
      <c r="CE600" s="3" t="s">
        <v>11179</v>
      </c>
      <c r="CF600" s="3" t="s">
        <v>9549</v>
      </c>
      <c r="CG600" s="3" t="s">
        <v>143</v>
      </c>
      <c r="CH600" s="3" t="s">
        <v>143</v>
      </c>
      <c r="CI600" s="3" t="s">
        <v>143</v>
      </c>
      <c r="CJ600" s="3" t="s">
        <v>5272</v>
      </c>
      <c r="CK600" s="3" t="s">
        <v>143</v>
      </c>
      <c r="CL600" s="3" t="s">
        <v>143</v>
      </c>
      <c r="CM600" s="3" t="s">
        <v>143</v>
      </c>
      <c r="CN600" s="3" t="s">
        <v>143</v>
      </c>
      <c r="CO600" s="3" t="s">
        <v>143</v>
      </c>
      <c r="CP600" s="3" t="s">
        <v>143</v>
      </c>
      <c r="CQ600" s="3" t="s">
        <v>143</v>
      </c>
      <c r="CR600" s="3" t="s">
        <v>143</v>
      </c>
      <c r="CS600" s="3" t="s">
        <v>1</v>
      </c>
      <c r="CT600" s="3" t="s">
        <v>143</v>
      </c>
      <c r="CU600" s="3" t="s">
        <v>1</v>
      </c>
      <c r="CV600" s="3" t="s">
        <v>1985</v>
      </c>
      <c r="CW600" s="3" t="s">
        <v>143</v>
      </c>
      <c r="CX600" s="3" t="s">
        <v>374</v>
      </c>
      <c r="CY600" s="3" t="s">
        <v>127</v>
      </c>
      <c r="CZ600" s="3" t="s">
        <v>136</v>
      </c>
      <c r="DA600" s="3" t="s">
        <v>1986</v>
      </c>
      <c r="DB600" s="3" t="s">
        <v>143</v>
      </c>
      <c r="DC600" s="3" t="s">
        <v>143</v>
      </c>
      <c r="DD600" s="3" t="s">
        <v>125</v>
      </c>
      <c r="DE600" s="3" t="s">
        <v>5755</v>
      </c>
      <c r="DF600" s="3" t="s">
        <v>6425</v>
      </c>
      <c r="DG600" s="3" t="s">
        <v>143</v>
      </c>
      <c r="DH600" s="3" t="s">
        <v>143</v>
      </c>
      <c r="DI600" s="3" t="s">
        <v>143</v>
      </c>
    </row>
    <row r="601" spans="1:113" ht="25.5" hidden="1" x14ac:dyDescent="0.2">
      <c r="A601" s="73">
        <v>45474</v>
      </c>
      <c r="B601" s="3" t="s">
        <v>16</v>
      </c>
      <c r="C601" s="99">
        <v>145545</v>
      </c>
      <c r="D601" s="6" t="s">
        <v>11119</v>
      </c>
      <c r="E601" s="3" t="s">
        <v>373</v>
      </c>
      <c r="F601" s="7">
        <v>45482</v>
      </c>
      <c r="G601" s="3" t="s">
        <v>257</v>
      </c>
      <c r="H601" s="3" t="s">
        <v>166</v>
      </c>
      <c r="I601" s="4">
        <v>410.71</v>
      </c>
      <c r="J601" s="4">
        <v>410.71</v>
      </c>
      <c r="K601" s="71">
        <f t="shared" si="64"/>
        <v>1.910891443816181E-2</v>
      </c>
      <c r="L601" s="3" t="s">
        <v>374</v>
      </c>
      <c r="M601" s="3" t="s">
        <v>317</v>
      </c>
      <c r="N601" s="3" t="s">
        <v>980</v>
      </c>
      <c r="O601" s="3" t="s">
        <v>528</v>
      </c>
      <c r="P601" s="6" t="s">
        <v>11180</v>
      </c>
      <c r="Q601" s="3" t="s">
        <v>530</v>
      </c>
      <c r="R601" s="3" t="s">
        <v>11181</v>
      </c>
      <c r="S601" s="3" t="s">
        <v>11122</v>
      </c>
      <c r="T601" s="3" t="s">
        <v>135</v>
      </c>
      <c r="U601" s="3" t="s">
        <v>135</v>
      </c>
      <c r="V601" s="3" t="s">
        <v>136</v>
      </c>
      <c r="W601" s="3" t="s">
        <v>137</v>
      </c>
      <c r="X601" s="3" t="s">
        <v>4976</v>
      </c>
      <c r="Y601" s="3" t="s">
        <v>11182</v>
      </c>
      <c r="Z601" s="3" t="s">
        <v>11183</v>
      </c>
      <c r="AA601" s="3" t="s">
        <v>139</v>
      </c>
      <c r="AB601" s="3" t="s">
        <v>140</v>
      </c>
      <c r="AC601" s="3" t="s">
        <v>5272</v>
      </c>
      <c r="AD601" s="3" t="s">
        <v>143</v>
      </c>
      <c r="AE601" s="3" t="s">
        <v>5874</v>
      </c>
      <c r="AF601" s="3" t="s">
        <v>11125</v>
      </c>
      <c r="AG601" s="3" t="s">
        <v>5675</v>
      </c>
      <c r="AH601" s="3" t="s">
        <v>265</v>
      </c>
      <c r="AI601" s="3" t="s">
        <v>143</v>
      </c>
      <c r="AJ601" s="3" t="s">
        <v>5874</v>
      </c>
      <c r="AK601" s="3" t="s">
        <v>142</v>
      </c>
      <c r="AL601" s="3" t="s">
        <v>143</v>
      </c>
      <c r="AM601" s="3" t="s">
        <v>5874</v>
      </c>
      <c r="AN601" s="3" t="s">
        <v>174</v>
      </c>
      <c r="AO601" s="3" t="s">
        <v>533</v>
      </c>
      <c r="AP601" s="3" t="s">
        <v>534</v>
      </c>
      <c r="AQ601" s="3" t="s">
        <v>309</v>
      </c>
      <c r="AR601" s="3" t="s">
        <v>148</v>
      </c>
      <c r="AS601" s="3" t="s">
        <v>139</v>
      </c>
      <c r="AT601" s="3" t="s">
        <v>950</v>
      </c>
      <c r="AU601" s="3" t="s">
        <v>11126</v>
      </c>
      <c r="AV601" s="3" t="s">
        <v>990</v>
      </c>
      <c r="AW601" s="3" t="s">
        <v>273</v>
      </c>
      <c r="AX601" s="3" t="s">
        <v>991</v>
      </c>
      <c r="AY601" s="3" t="s">
        <v>148</v>
      </c>
      <c r="AZ601" s="3" t="s">
        <v>139</v>
      </c>
      <c r="BA601" s="3" t="s">
        <v>154</v>
      </c>
      <c r="BB601" s="3" t="s">
        <v>992</v>
      </c>
      <c r="BC601" s="3" t="s">
        <v>156</v>
      </c>
      <c r="BD601" s="3" t="s">
        <v>157</v>
      </c>
      <c r="BE601" s="3" t="s">
        <v>303</v>
      </c>
      <c r="BF601" s="3" t="s">
        <v>11184</v>
      </c>
      <c r="BG601" s="3" t="s">
        <v>5272</v>
      </c>
      <c r="BH601" s="3" t="s">
        <v>143</v>
      </c>
      <c r="BI601" s="3" t="s">
        <v>179</v>
      </c>
      <c r="BJ601" s="3" t="s">
        <v>143</v>
      </c>
      <c r="BK601" s="3" t="s">
        <v>136</v>
      </c>
      <c r="BL601" s="3" t="s">
        <v>143</v>
      </c>
      <c r="BM601" s="3" t="s">
        <v>200</v>
      </c>
      <c r="BN601" s="3" t="s">
        <v>200</v>
      </c>
      <c r="BO601" s="3" t="s">
        <v>143</v>
      </c>
      <c r="BP601" s="3" t="s">
        <v>143</v>
      </c>
      <c r="BQ601" s="3" t="s">
        <v>2073</v>
      </c>
      <c r="BR601" s="3" t="s">
        <v>5352</v>
      </c>
      <c r="BS601" s="3" t="s">
        <v>162</v>
      </c>
      <c r="BT601" s="3" t="s">
        <v>5874</v>
      </c>
      <c r="BU601" s="3" t="s">
        <v>5874</v>
      </c>
      <c r="BV601" s="3" t="s">
        <v>135</v>
      </c>
      <c r="BW601" s="3" t="s">
        <v>135</v>
      </c>
      <c r="BX601" s="3" t="s">
        <v>135</v>
      </c>
      <c r="BY601" s="3" t="s">
        <v>148</v>
      </c>
      <c r="BZ601" s="3" t="s">
        <v>3650</v>
      </c>
      <c r="CA601" s="3" t="s">
        <v>174</v>
      </c>
      <c r="CB601" s="3" t="s">
        <v>143</v>
      </c>
      <c r="CC601" s="3" t="s">
        <v>143</v>
      </c>
      <c r="CD601" s="3" t="s">
        <v>143</v>
      </c>
      <c r="CE601" s="3" t="s">
        <v>11128</v>
      </c>
      <c r="CF601" s="3" t="s">
        <v>2261</v>
      </c>
      <c r="CG601" s="3" t="s">
        <v>2261</v>
      </c>
      <c r="CH601" s="3" t="s">
        <v>143</v>
      </c>
      <c r="CI601" s="3" t="s">
        <v>143</v>
      </c>
      <c r="CJ601" s="3" t="s">
        <v>5272</v>
      </c>
      <c r="CK601" s="3" t="s">
        <v>143</v>
      </c>
      <c r="CL601" s="3" t="s">
        <v>143</v>
      </c>
      <c r="CM601" s="3" t="s">
        <v>143</v>
      </c>
      <c r="CN601" s="3" t="s">
        <v>143</v>
      </c>
      <c r="CO601" s="3" t="s">
        <v>143</v>
      </c>
      <c r="CP601" s="3" t="s">
        <v>143</v>
      </c>
      <c r="CQ601" s="3" t="s">
        <v>143</v>
      </c>
      <c r="CR601" s="3" t="s">
        <v>143</v>
      </c>
      <c r="CS601" s="3" t="s">
        <v>1</v>
      </c>
      <c r="CT601" s="3" t="s">
        <v>143</v>
      </c>
      <c r="CU601" s="3" t="s">
        <v>1</v>
      </c>
      <c r="CV601" s="3" t="s">
        <v>1985</v>
      </c>
      <c r="CW601" s="3" t="s">
        <v>1985</v>
      </c>
      <c r="CX601" s="3" t="s">
        <v>374</v>
      </c>
      <c r="CY601" s="3" t="s">
        <v>166</v>
      </c>
      <c r="CZ601" s="3" t="s">
        <v>136</v>
      </c>
      <c r="DA601" s="3" t="s">
        <v>1986</v>
      </c>
      <c r="DB601" s="3" t="s">
        <v>143</v>
      </c>
      <c r="DC601" s="3" t="s">
        <v>143</v>
      </c>
      <c r="DD601" s="3" t="s">
        <v>373</v>
      </c>
      <c r="DE601" s="3" t="s">
        <v>5755</v>
      </c>
      <c r="DF601" s="3" t="s">
        <v>6425</v>
      </c>
      <c r="DG601" s="3" t="s">
        <v>143</v>
      </c>
      <c r="DH601" s="3" t="s">
        <v>143</v>
      </c>
      <c r="DI601" s="3" t="s">
        <v>143</v>
      </c>
    </row>
    <row r="602" spans="1:113" ht="25.5" hidden="1" x14ac:dyDescent="0.2">
      <c r="A602" s="73">
        <v>45474</v>
      </c>
      <c r="B602" s="3" t="s">
        <v>15606</v>
      </c>
      <c r="C602" s="5">
        <v>145556</v>
      </c>
      <c r="D602" s="6" t="s">
        <v>11185</v>
      </c>
      <c r="E602" s="3" t="s">
        <v>164</v>
      </c>
      <c r="F602" s="7">
        <v>45482</v>
      </c>
      <c r="G602" s="3" t="s">
        <v>165</v>
      </c>
      <c r="H602" s="3" t="s">
        <v>166</v>
      </c>
      <c r="I602" s="4">
        <v>53.85</v>
      </c>
      <c r="J602" s="4">
        <v>53.85</v>
      </c>
      <c r="K602" s="71">
        <f t="shared" si="64"/>
        <v>2.5054540734216688E-3</v>
      </c>
      <c r="L602" s="3" t="s">
        <v>342</v>
      </c>
      <c r="M602" s="3" t="s">
        <v>7145</v>
      </c>
      <c r="N602" s="3" t="s">
        <v>1056</v>
      </c>
      <c r="O602" s="3" t="s">
        <v>318</v>
      </c>
      <c r="P602" s="6" t="s">
        <v>11186</v>
      </c>
      <c r="Q602" s="3" t="s">
        <v>170</v>
      </c>
      <c r="R602" s="3" t="s">
        <v>11187</v>
      </c>
      <c r="S602" s="3" t="s">
        <v>6907</v>
      </c>
      <c r="T602" s="3" t="s">
        <v>4870</v>
      </c>
      <c r="U602" s="3" t="s">
        <v>11188</v>
      </c>
      <c r="V602" s="3" t="s">
        <v>136</v>
      </c>
      <c r="W602" s="3" t="s">
        <v>137</v>
      </c>
      <c r="X602" s="3" t="s">
        <v>349</v>
      </c>
      <c r="Y602" s="3" t="s">
        <v>11189</v>
      </c>
      <c r="Z602" s="3" t="s">
        <v>11190</v>
      </c>
      <c r="AA602" s="3" t="s">
        <v>139</v>
      </c>
      <c r="AB602" s="3" t="s">
        <v>323</v>
      </c>
      <c r="AC602" s="3" t="s">
        <v>5272</v>
      </c>
      <c r="AD602" s="3" t="s">
        <v>143</v>
      </c>
      <c r="AE602" s="3" t="s">
        <v>11191</v>
      </c>
      <c r="AF602" s="3" t="s">
        <v>143</v>
      </c>
      <c r="AG602" s="3" t="s">
        <v>235</v>
      </c>
      <c r="AH602" s="3" t="s">
        <v>141</v>
      </c>
      <c r="AI602" s="3" t="s">
        <v>143</v>
      </c>
      <c r="AJ602" s="3" t="s">
        <v>11191</v>
      </c>
      <c r="AK602" s="3" t="s">
        <v>207</v>
      </c>
      <c r="AL602" s="3" t="s">
        <v>143</v>
      </c>
      <c r="AM602" s="3" t="s">
        <v>11191</v>
      </c>
      <c r="AN602" s="3" t="s">
        <v>174</v>
      </c>
      <c r="AO602" s="3" t="s">
        <v>324</v>
      </c>
      <c r="AP602" s="3" t="s">
        <v>325</v>
      </c>
      <c r="AQ602" s="3" t="s">
        <v>326</v>
      </c>
      <c r="AR602" s="3" t="s">
        <v>178</v>
      </c>
      <c r="AS602" s="3" t="s">
        <v>179</v>
      </c>
      <c r="AT602" s="3" t="s">
        <v>327</v>
      </c>
      <c r="AU602" s="3" t="s">
        <v>328</v>
      </c>
      <c r="AV602" s="3" t="s">
        <v>145</v>
      </c>
      <c r="AW602" s="3" t="s">
        <v>146</v>
      </c>
      <c r="AX602" s="3" t="s">
        <v>1060</v>
      </c>
      <c r="AY602" s="3" t="s">
        <v>148</v>
      </c>
      <c r="AZ602" s="3" t="s">
        <v>139</v>
      </c>
      <c r="BA602" s="3" t="s">
        <v>149</v>
      </c>
      <c r="BB602" s="3" t="s">
        <v>150</v>
      </c>
      <c r="BC602" s="3" t="s">
        <v>156</v>
      </c>
      <c r="BD602" s="3" t="s">
        <v>157</v>
      </c>
      <c r="BE602" s="3" t="s">
        <v>303</v>
      </c>
      <c r="BF602" s="3" t="s">
        <v>11190</v>
      </c>
      <c r="BG602" s="3" t="s">
        <v>5272</v>
      </c>
      <c r="BH602" s="3" t="s">
        <v>170</v>
      </c>
      <c r="BI602" s="3" t="s">
        <v>11192</v>
      </c>
      <c r="BJ602" s="3" t="s">
        <v>143</v>
      </c>
      <c r="BK602" s="3" t="s">
        <v>136</v>
      </c>
      <c r="BL602" s="3" t="s">
        <v>143</v>
      </c>
      <c r="BM602" s="3" t="s">
        <v>160</v>
      </c>
      <c r="BN602" s="3" t="s">
        <v>160</v>
      </c>
      <c r="BO602" s="3" t="s">
        <v>143</v>
      </c>
      <c r="BP602" s="3" t="s">
        <v>143</v>
      </c>
      <c r="BQ602" s="3" t="s">
        <v>1802</v>
      </c>
      <c r="BR602" s="3" t="s">
        <v>5352</v>
      </c>
      <c r="BS602" s="3" t="s">
        <v>1608</v>
      </c>
      <c r="BT602" s="3" t="s">
        <v>11191</v>
      </c>
      <c r="BU602" s="3" t="s">
        <v>11191</v>
      </c>
      <c r="BV602" s="3" t="s">
        <v>135</v>
      </c>
      <c r="BW602" s="3" t="s">
        <v>11193</v>
      </c>
      <c r="BX602" s="3" t="s">
        <v>135</v>
      </c>
      <c r="BY602" s="3" t="s">
        <v>148</v>
      </c>
      <c r="BZ602" s="3" t="s">
        <v>11194</v>
      </c>
      <c r="CA602" s="3" t="s">
        <v>174</v>
      </c>
      <c r="CB602" s="3" t="s">
        <v>143</v>
      </c>
      <c r="CC602" s="3" t="s">
        <v>143</v>
      </c>
      <c r="CD602" s="3" t="s">
        <v>362</v>
      </c>
      <c r="CE602" s="3" t="s">
        <v>11186</v>
      </c>
      <c r="CF602" s="3" t="s">
        <v>2261</v>
      </c>
      <c r="CG602" s="3" t="s">
        <v>2261</v>
      </c>
      <c r="CH602" s="3" t="s">
        <v>143</v>
      </c>
      <c r="CI602" s="3" t="s">
        <v>143</v>
      </c>
      <c r="CJ602" s="3" t="s">
        <v>5272</v>
      </c>
      <c r="CK602" s="3" t="s">
        <v>174</v>
      </c>
      <c r="CL602" s="3" t="s">
        <v>2261</v>
      </c>
      <c r="CM602" s="3" t="s">
        <v>143</v>
      </c>
      <c r="CN602" s="3" t="s">
        <v>143</v>
      </c>
      <c r="CO602" s="3" t="s">
        <v>143</v>
      </c>
      <c r="CP602" s="3" t="s">
        <v>143</v>
      </c>
      <c r="CQ602" s="3" t="s">
        <v>143</v>
      </c>
      <c r="CR602" s="3" t="s">
        <v>143</v>
      </c>
      <c r="CS602" s="3" t="s">
        <v>1</v>
      </c>
      <c r="CT602" s="3" t="s">
        <v>143</v>
      </c>
      <c r="CU602" s="3" t="s">
        <v>1</v>
      </c>
      <c r="CV602" s="3" t="s">
        <v>1985</v>
      </c>
      <c r="CW602" s="3" t="s">
        <v>1985</v>
      </c>
      <c r="CX602" s="3" t="s">
        <v>342</v>
      </c>
      <c r="CY602" s="3" t="s">
        <v>166</v>
      </c>
      <c r="CZ602" s="3" t="s">
        <v>136</v>
      </c>
      <c r="DA602" s="3" t="s">
        <v>1986</v>
      </c>
      <c r="DB602" s="3" t="s">
        <v>143</v>
      </c>
      <c r="DC602" s="3" t="s">
        <v>143</v>
      </c>
      <c r="DD602" s="3" t="s">
        <v>164</v>
      </c>
      <c r="DE602" s="3" t="s">
        <v>5755</v>
      </c>
      <c r="DF602" s="3" t="s">
        <v>6425</v>
      </c>
      <c r="DG602" s="3" t="s">
        <v>143</v>
      </c>
      <c r="DH602" s="3" t="s">
        <v>143</v>
      </c>
      <c r="DI602" s="3" t="s">
        <v>143</v>
      </c>
    </row>
    <row r="603" spans="1:113" hidden="1" x14ac:dyDescent="0.2">
      <c r="A603" s="73">
        <v>45474</v>
      </c>
      <c r="B603" s="3" t="s">
        <v>6281</v>
      </c>
      <c r="C603" s="99">
        <v>145665</v>
      </c>
      <c r="D603" s="6" t="s">
        <v>11195</v>
      </c>
      <c r="E603" s="3" t="s">
        <v>373</v>
      </c>
      <c r="F603" s="7">
        <v>45491</v>
      </c>
      <c r="G603" s="3" t="s">
        <v>257</v>
      </c>
      <c r="H603" s="3" t="s">
        <v>166</v>
      </c>
      <c r="I603" s="4">
        <v>410.71</v>
      </c>
      <c r="J603" s="4">
        <v>410.71</v>
      </c>
      <c r="K603" s="71">
        <f t="shared" si="64"/>
        <v>1.910891443816181E-2</v>
      </c>
      <c r="L603" s="3" t="s">
        <v>374</v>
      </c>
      <c r="M603" s="3" t="s">
        <v>317</v>
      </c>
      <c r="N603" s="3" t="s">
        <v>980</v>
      </c>
      <c r="O603" s="3" t="s">
        <v>528</v>
      </c>
      <c r="P603" s="6" t="s">
        <v>11196</v>
      </c>
      <c r="Q603" s="3" t="s">
        <v>530</v>
      </c>
      <c r="R603" s="3" t="s">
        <v>11197</v>
      </c>
      <c r="S603" s="3" t="s">
        <v>11198</v>
      </c>
      <c r="T603" s="3" t="s">
        <v>135</v>
      </c>
      <c r="U603" s="3" t="s">
        <v>135</v>
      </c>
      <c r="V603" s="3" t="s">
        <v>136</v>
      </c>
      <c r="W603" s="3" t="s">
        <v>137</v>
      </c>
      <c r="X603" s="3" t="s">
        <v>4976</v>
      </c>
      <c r="Y603" s="3" t="s">
        <v>11199</v>
      </c>
      <c r="Z603" s="3" t="s">
        <v>11200</v>
      </c>
      <c r="AA603" s="3" t="s">
        <v>139</v>
      </c>
      <c r="AB603" s="3" t="s">
        <v>140</v>
      </c>
      <c r="AC603" s="3" t="s">
        <v>5272</v>
      </c>
      <c r="AD603" s="3" t="s">
        <v>143</v>
      </c>
      <c r="AE603" s="3" t="s">
        <v>5874</v>
      </c>
      <c r="AF603" s="3" t="s">
        <v>11201</v>
      </c>
      <c r="AG603" s="3" t="s">
        <v>5675</v>
      </c>
      <c r="AH603" s="3" t="s">
        <v>265</v>
      </c>
      <c r="AI603" s="3" t="s">
        <v>143</v>
      </c>
      <c r="AJ603" s="3" t="s">
        <v>5874</v>
      </c>
      <c r="AK603" s="3" t="s">
        <v>142</v>
      </c>
      <c r="AL603" s="3" t="s">
        <v>143</v>
      </c>
      <c r="AM603" s="3" t="s">
        <v>5874</v>
      </c>
      <c r="AN603" s="3" t="s">
        <v>174</v>
      </c>
      <c r="AO603" s="3" t="s">
        <v>533</v>
      </c>
      <c r="AP603" s="3" t="s">
        <v>534</v>
      </c>
      <c r="AQ603" s="3" t="s">
        <v>309</v>
      </c>
      <c r="AR603" s="3" t="s">
        <v>148</v>
      </c>
      <c r="AS603" s="3" t="s">
        <v>139</v>
      </c>
      <c r="AT603" s="3" t="s">
        <v>950</v>
      </c>
      <c r="AU603" s="3" t="s">
        <v>11126</v>
      </c>
      <c r="AV603" s="3" t="s">
        <v>990</v>
      </c>
      <c r="AW603" s="3" t="s">
        <v>273</v>
      </c>
      <c r="AX603" s="3" t="s">
        <v>991</v>
      </c>
      <c r="AY603" s="3" t="s">
        <v>148</v>
      </c>
      <c r="AZ603" s="3" t="s">
        <v>139</v>
      </c>
      <c r="BA603" s="3" t="s">
        <v>154</v>
      </c>
      <c r="BB603" s="3" t="s">
        <v>992</v>
      </c>
      <c r="BC603" s="3" t="s">
        <v>156</v>
      </c>
      <c r="BD603" s="3" t="s">
        <v>157</v>
      </c>
      <c r="BE603" s="3" t="s">
        <v>303</v>
      </c>
      <c r="BF603" s="3" t="s">
        <v>11202</v>
      </c>
      <c r="BG603" s="3" t="s">
        <v>5272</v>
      </c>
      <c r="BH603" s="3" t="s">
        <v>143</v>
      </c>
      <c r="BI603" s="3" t="s">
        <v>179</v>
      </c>
      <c r="BJ603" s="3" t="s">
        <v>143</v>
      </c>
      <c r="BK603" s="3" t="s">
        <v>136</v>
      </c>
      <c r="BL603" s="3" t="s">
        <v>143</v>
      </c>
      <c r="BM603" s="3" t="s">
        <v>200</v>
      </c>
      <c r="BN603" s="3" t="s">
        <v>200</v>
      </c>
      <c r="BO603" s="3" t="s">
        <v>143</v>
      </c>
      <c r="BP603" s="3" t="s">
        <v>143</v>
      </c>
      <c r="BQ603" s="3" t="s">
        <v>1482</v>
      </c>
      <c r="BR603" s="3" t="s">
        <v>5352</v>
      </c>
      <c r="BS603" s="3" t="s">
        <v>1608</v>
      </c>
      <c r="BT603" s="3" t="s">
        <v>5874</v>
      </c>
      <c r="BU603" s="3" t="s">
        <v>5874</v>
      </c>
      <c r="BV603" s="3" t="s">
        <v>135</v>
      </c>
      <c r="BW603" s="3" t="s">
        <v>135</v>
      </c>
      <c r="BX603" s="3" t="s">
        <v>135</v>
      </c>
      <c r="BY603" s="3" t="s">
        <v>148</v>
      </c>
      <c r="BZ603" s="3" t="s">
        <v>3650</v>
      </c>
      <c r="CA603" s="3" t="s">
        <v>174</v>
      </c>
      <c r="CB603" s="3" t="s">
        <v>143</v>
      </c>
      <c r="CC603" s="3" t="s">
        <v>143</v>
      </c>
      <c r="CD603" s="3" t="s">
        <v>143</v>
      </c>
      <c r="CE603" s="3" t="s">
        <v>11203</v>
      </c>
      <c r="CF603" s="3" t="s">
        <v>2261</v>
      </c>
      <c r="CG603" s="3" t="s">
        <v>2261</v>
      </c>
      <c r="CH603" s="3" t="s">
        <v>143</v>
      </c>
      <c r="CI603" s="3" t="s">
        <v>143</v>
      </c>
      <c r="CJ603" s="3" t="s">
        <v>5272</v>
      </c>
      <c r="CK603" s="3" t="s">
        <v>143</v>
      </c>
      <c r="CL603" s="3" t="s">
        <v>143</v>
      </c>
      <c r="CM603" s="3" t="s">
        <v>143</v>
      </c>
      <c r="CN603" s="3" t="s">
        <v>143</v>
      </c>
      <c r="CO603" s="3" t="s">
        <v>143</v>
      </c>
      <c r="CP603" s="3" t="s">
        <v>143</v>
      </c>
      <c r="CQ603" s="3" t="s">
        <v>143</v>
      </c>
      <c r="CR603" s="3" t="s">
        <v>143</v>
      </c>
      <c r="CS603" s="3" t="s">
        <v>1</v>
      </c>
      <c r="CT603" s="3" t="s">
        <v>143</v>
      </c>
      <c r="CU603" s="3" t="s">
        <v>1</v>
      </c>
      <c r="CV603" s="3" t="s">
        <v>1985</v>
      </c>
      <c r="CW603" s="3" t="s">
        <v>1985</v>
      </c>
      <c r="CX603" s="3" t="s">
        <v>374</v>
      </c>
      <c r="CY603" s="3" t="s">
        <v>166</v>
      </c>
      <c r="CZ603" s="3" t="s">
        <v>136</v>
      </c>
      <c r="DA603" s="3" t="s">
        <v>2007</v>
      </c>
      <c r="DB603" s="3" t="s">
        <v>143</v>
      </c>
      <c r="DC603" s="3" t="s">
        <v>143</v>
      </c>
      <c r="DD603" s="3" t="s">
        <v>373</v>
      </c>
      <c r="DE603" s="3" t="s">
        <v>5755</v>
      </c>
      <c r="DF603" s="3" t="s">
        <v>5867</v>
      </c>
      <c r="DG603" s="3" t="s">
        <v>143</v>
      </c>
      <c r="DH603" s="3" t="s">
        <v>143</v>
      </c>
      <c r="DI603" s="3" t="s">
        <v>143</v>
      </c>
    </row>
    <row r="604" spans="1:113" hidden="1" x14ac:dyDescent="0.2">
      <c r="A604" s="73">
        <v>45474</v>
      </c>
      <c r="B604" s="3" t="s">
        <v>24</v>
      </c>
      <c r="C604" s="5">
        <v>145770</v>
      </c>
      <c r="D604" s="6" t="s">
        <v>24</v>
      </c>
      <c r="E604" s="3" t="s">
        <v>364</v>
      </c>
      <c r="F604" s="7">
        <v>45483</v>
      </c>
      <c r="G604" s="3" t="s">
        <v>165</v>
      </c>
      <c r="H604" s="3" t="s">
        <v>166</v>
      </c>
      <c r="I604" s="4">
        <v>65.5</v>
      </c>
      <c r="J604" s="4">
        <v>65.5</v>
      </c>
      <c r="K604" s="71">
        <f t="shared" si="64"/>
        <v>3.047488241580674E-3</v>
      </c>
      <c r="L604" s="3" t="s">
        <v>394</v>
      </c>
      <c r="M604" s="3" t="s">
        <v>129</v>
      </c>
      <c r="N604" s="3" t="s">
        <v>1056</v>
      </c>
      <c r="O604" s="3" t="s">
        <v>10854</v>
      </c>
      <c r="P604" s="6" t="s">
        <v>11204</v>
      </c>
      <c r="Q604" s="3" t="s">
        <v>170</v>
      </c>
      <c r="R604" s="3" t="s">
        <v>11205</v>
      </c>
      <c r="S604" s="3" t="s">
        <v>2054</v>
      </c>
      <c r="T604" s="3" t="s">
        <v>469</v>
      </c>
      <c r="U604" s="3" t="s">
        <v>11206</v>
      </c>
      <c r="V604" s="3" t="s">
        <v>136</v>
      </c>
      <c r="W604" s="3" t="s">
        <v>137</v>
      </c>
      <c r="X604" s="3" t="s">
        <v>11168</v>
      </c>
      <c r="Y604" s="3" t="s">
        <v>11207</v>
      </c>
      <c r="Z604" s="3" t="s">
        <v>11208</v>
      </c>
      <c r="AA604" s="3" t="s">
        <v>139</v>
      </c>
      <c r="AB604" s="3" t="s">
        <v>140</v>
      </c>
      <c r="AC604" s="3" t="s">
        <v>5272</v>
      </c>
      <c r="AD604" s="3" t="s">
        <v>143</v>
      </c>
      <c r="AE604" s="3" t="s">
        <v>11209</v>
      </c>
      <c r="AF604" s="3" t="s">
        <v>143</v>
      </c>
      <c r="AG604" s="3" t="s">
        <v>235</v>
      </c>
      <c r="AH604" s="3" t="s">
        <v>141</v>
      </c>
      <c r="AI604" s="3" t="s">
        <v>143</v>
      </c>
      <c r="AJ604" s="3" t="s">
        <v>11209</v>
      </c>
      <c r="AK604" s="3" t="s">
        <v>142</v>
      </c>
      <c r="AL604" s="3" t="s">
        <v>143</v>
      </c>
      <c r="AM604" s="3" t="s">
        <v>11209</v>
      </c>
      <c r="AN604" s="3" t="s">
        <v>174</v>
      </c>
      <c r="AO604" s="3" t="s">
        <v>2056</v>
      </c>
      <c r="AP604" s="3" t="s">
        <v>2057</v>
      </c>
      <c r="AQ604" s="3" t="s">
        <v>10861</v>
      </c>
      <c r="AR604" s="3" t="s">
        <v>230</v>
      </c>
      <c r="AS604" s="3" t="s">
        <v>231</v>
      </c>
      <c r="AT604" s="3" t="s">
        <v>2059</v>
      </c>
      <c r="AU604" s="3" t="s">
        <v>2060</v>
      </c>
      <c r="AV604" s="3" t="s">
        <v>145</v>
      </c>
      <c r="AW604" s="3" t="s">
        <v>146</v>
      </c>
      <c r="AX604" s="3" t="s">
        <v>1060</v>
      </c>
      <c r="AY604" s="3" t="s">
        <v>148</v>
      </c>
      <c r="AZ604" s="3" t="s">
        <v>139</v>
      </c>
      <c r="BA604" s="3" t="s">
        <v>149</v>
      </c>
      <c r="BB604" s="3" t="s">
        <v>150</v>
      </c>
      <c r="BC604" s="3" t="s">
        <v>156</v>
      </c>
      <c r="BD604" s="3" t="s">
        <v>157</v>
      </c>
      <c r="BE604" s="3" t="s">
        <v>303</v>
      </c>
      <c r="BF604" s="3" t="s">
        <v>11208</v>
      </c>
      <c r="BG604" s="3" t="s">
        <v>5272</v>
      </c>
      <c r="BH604" s="3" t="s">
        <v>143</v>
      </c>
      <c r="BI604" s="3" t="s">
        <v>11210</v>
      </c>
      <c r="BJ604" s="3" t="s">
        <v>143</v>
      </c>
      <c r="BK604" s="3" t="s">
        <v>136</v>
      </c>
      <c r="BL604" s="3" t="s">
        <v>143</v>
      </c>
      <c r="BM604" s="3" t="s">
        <v>160</v>
      </c>
      <c r="BN604" s="3" t="s">
        <v>160</v>
      </c>
      <c r="BO604" s="3" t="s">
        <v>364</v>
      </c>
      <c r="BP604" s="3" t="s">
        <v>143</v>
      </c>
      <c r="BQ604" s="3" t="s">
        <v>4948</v>
      </c>
      <c r="BR604" s="3" t="s">
        <v>5352</v>
      </c>
      <c r="BS604" s="3" t="s">
        <v>1608</v>
      </c>
      <c r="BT604" s="3" t="s">
        <v>11209</v>
      </c>
      <c r="BU604" s="3" t="s">
        <v>11209</v>
      </c>
      <c r="BV604" s="3" t="s">
        <v>135</v>
      </c>
      <c r="BW604" s="3" t="s">
        <v>2062</v>
      </c>
      <c r="BX604" s="3" t="s">
        <v>135</v>
      </c>
      <c r="BY604" s="3" t="s">
        <v>148</v>
      </c>
      <c r="BZ604" s="3" t="s">
        <v>24</v>
      </c>
      <c r="CA604" s="3" t="s">
        <v>174</v>
      </c>
      <c r="CB604" s="3" t="s">
        <v>143</v>
      </c>
      <c r="CC604" s="3" t="s">
        <v>143</v>
      </c>
      <c r="CD604" s="3" t="s">
        <v>362</v>
      </c>
      <c r="CE604" s="3" t="s">
        <v>11204</v>
      </c>
      <c r="CF604" s="3" t="s">
        <v>2261</v>
      </c>
      <c r="CG604" s="3" t="s">
        <v>2261</v>
      </c>
      <c r="CH604" s="3" t="s">
        <v>143</v>
      </c>
      <c r="CI604" s="3" t="s">
        <v>143</v>
      </c>
      <c r="CJ604" s="3" t="s">
        <v>5272</v>
      </c>
      <c r="CK604" s="3" t="s">
        <v>143</v>
      </c>
      <c r="CL604" s="3" t="s">
        <v>143</v>
      </c>
      <c r="CM604" s="3" t="s">
        <v>143</v>
      </c>
      <c r="CN604" s="3" t="s">
        <v>143</v>
      </c>
      <c r="CO604" s="3" t="s">
        <v>143</v>
      </c>
      <c r="CP604" s="3" t="s">
        <v>143</v>
      </c>
      <c r="CQ604" s="3" t="s">
        <v>143</v>
      </c>
      <c r="CR604" s="3" t="s">
        <v>143</v>
      </c>
      <c r="CS604" s="3" t="s">
        <v>1</v>
      </c>
      <c r="CT604" s="3" t="s">
        <v>143</v>
      </c>
      <c r="CU604" s="3" t="s">
        <v>1</v>
      </c>
      <c r="CV604" s="3" t="s">
        <v>1985</v>
      </c>
      <c r="CW604" s="3" t="s">
        <v>1985</v>
      </c>
      <c r="CX604" s="3" t="s">
        <v>394</v>
      </c>
      <c r="CY604" s="3" t="s">
        <v>166</v>
      </c>
      <c r="CZ604" s="3" t="s">
        <v>136</v>
      </c>
      <c r="DA604" s="3" t="s">
        <v>1986</v>
      </c>
      <c r="DB604" s="3" t="s">
        <v>143</v>
      </c>
      <c r="DC604" s="3" t="s">
        <v>143</v>
      </c>
      <c r="DD604" s="3" t="s">
        <v>364</v>
      </c>
      <c r="DE604" s="3" t="s">
        <v>5755</v>
      </c>
      <c r="DF604" s="3" t="s">
        <v>1515</v>
      </c>
      <c r="DG604" s="3" t="s">
        <v>143</v>
      </c>
      <c r="DH604" s="3" t="s">
        <v>143</v>
      </c>
      <c r="DI604" s="3" t="s">
        <v>143</v>
      </c>
    </row>
    <row r="605" spans="1:113" hidden="1" x14ac:dyDescent="0.2">
      <c r="A605" s="73">
        <v>45474</v>
      </c>
      <c r="B605" s="3" t="s">
        <v>15606</v>
      </c>
      <c r="C605" s="5">
        <v>145787</v>
      </c>
      <c r="D605" s="6" t="s">
        <v>11185</v>
      </c>
      <c r="E605" s="3" t="s">
        <v>2037</v>
      </c>
      <c r="F605" s="7">
        <v>45484</v>
      </c>
      <c r="G605" s="3" t="s">
        <v>165</v>
      </c>
      <c r="H605" s="3" t="s">
        <v>166</v>
      </c>
      <c r="I605" s="4">
        <v>51.17</v>
      </c>
      <c r="J605" s="4">
        <v>52</v>
      </c>
      <c r="K605" s="71">
        <f t="shared" si="64"/>
        <v>2.3807629514760779E-3</v>
      </c>
      <c r="L605" s="3" t="s">
        <v>519</v>
      </c>
      <c r="M605" s="3" t="s">
        <v>7145</v>
      </c>
      <c r="N605" s="3" t="s">
        <v>960</v>
      </c>
      <c r="O605" s="3" t="s">
        <v>318</v>
      </c>
      <c r="P605" s="6" t="s">
        <v>10884</v>
      </c>
      <c r="Q605" s="3" t="s">
        <v>170</v>
      </c>
      <c r="R605" s="3" t="s">
        <v>11211</v>
      </c>
      <c r="S605" s="3" t="s">
        <v>11212</v>
      </c>
      <c r="T605" s="3" t="s">
        <v>135</v>
      </c>
      <c r="U605" s="3" t="s">
        <v>135</v>
      </c>
      <c r="V605" s="3" t="s">
        <v>136</v>
      </c>
      <c r="W605" s="3" t="s">
        <v>137</v>
      </c>
      <c r="X605" s="3" t="s">
        <v>957</v>
      </c>
      <c r="Y605" s="3" t="s">
        <v>11213</v>
      </c>
      <c r="Z605" s="3" t="s">
        <v>11214</v>
      </c>
      <c r="AA605" s="3" t="s">
        <v>139</v>
      </c>
      <c r="AB605" s="3" t="s">
        <v>323</v>
      </c>
      <c r="AC605" s="3" t="s">
        <v>11215</v>
      </c>
      <c r="AD605" s="3" t="s">
        <v>143</v>
      </c>
      <c r="AE605" s="3" t="s">
        <v>11215</v>
      </c>
      <c r="AF605" s="3" t="s">
        <v>11201</v>
      </c>
      <c r="AG605" s="3" t="s">
        <v>235</v>
      </c>
      <c r="AH605" s="3" t="s">
        <v>141</v>
      </c>
      <c r="AI605" s="3" t="s">
        <v>11215</v>
      </c>
      <c r="AJ605" s="3" t="s">
        <v>11215</v>
      </c>
      <c r="AK605" s="3" t="s">
        <v>207</v>
      </c>
      <c r="AL605" s="3" t="s">
        <v>143</v>
      </c>
      <c r="AM605" s="3" t="s">
        <v>11216</v>
      </c>
      <c r="AN605" s="3" t="s">
        <v>174</v>
      </c>
      <c r="AO605" s="3" t="s">
        <v>324</v>
      </c>
      <c r="AP605" s="3" t="s">
        <v>325</v>
      </c>
      <c r="AQ605" s="3" t="s">
        <v>326</v>
      </c>
      <c r="AR605" s="3" t="s">
        <v>178</v>
      </c>
      <c r="AS605" s="3" t="s">
        <v>179</v>
      </c>
      <c r="AT605" s="3" t="s">
        <v>327</v>
      </c>
      <c r="AU605" s="3" t="s">
        <v>328</v>
      </c>
      <c r="AV605" s="3" t="s">
        <v>145</v>
      </c>
      <c r="AW605" s="3" t="s">
        <v>146</v>
      </c>
      <c r="AX605" s="3" t="s">
        <v>972</v>
      </c>
      <c r="AY605" s="3" t="s">
        <v>148</v>
      </c>
      <c r="AZ605" s="3" t="s">
        <v>139</v>
      </c>
      <c r="BA605" s="3" t="s">
        <v>149</v>
      </c>
      <c r="BB605" s="3" t="s">
        <v>150</v>
      </c>
      <c r="BC605" s="3" t="s">
        <v>156</v>
      </c>
      <c r="BD605" s="3" t="s">
        <v>157</v>
      </c>
      <c r="BE605" s="3" t="s">
        <v>303</v>
      </c>
      <c r="BF605" s="3" t="s">
        <v>11217</v>
      </c>
      <c r="BG605" s="3" t="s">
        <v>5272</v>
      </c>
      <c r="BH605" s="3" t="s">
        <v>143</v>
      </c>
      <c r="BI605" s="3" t="s">
        <v>11218</v>
      </c>
      <c r="BJ605" s="3" t="s">
        <v>143</v>
      </c>
      <c r="BK605" s="3" t="s">
        <v>136</v>
      </c>
      <c r="BL605" s="3" t="s">
        <v>143</v>
      </c>
      <c r="BM605" s="3" t="s">
        <v>160</v>
      </c>
      <c r="BN605" s="3" t="s">
        <v>160</v>
      </c>
      <c r="BO605" s="3" t="s">
        <v>143</v>
      </c>
      <c r="BP605" s="3" t="s">
        <v>143</v>
      </c>
      <c r="BQ605" s="3" t="s">
        <v>11219</v>
      </c>
      <c r="BR605" s="3" t="s">
        <v>5352</v>
      </c>
      <c r="BS605" s="3" t="s">
        <v>1608</v>
      </c>
      <c r="BT605" s="3" t="s">
        <v>11215</v>
      </c>
      <c r="BU605" s="3" t="s">
        <v>5272</v>
      </c>
      <c r="BV605" s="3" t="s">
        <v>135</v>
      </c>
      <c r="BW605" s="3" t="s">
        <v>135</v>
      </c>
      <c r="BX605" s="3" t="s">
        <v>135</v>
      </c>
      <c r="BY605" s="3" t="s">
        <v>148</v>
      </c>
      <c r="BZ605" s="3" t="s">
        <v>11220</v>
      </c>
      <c r="CA605" s="3" t="s">
        <v>174</v>
      </c>
      <c r="CB605" s="3" t="s">
        <v>143</v>
      </c>
      <c r="CC605" s="3" t="s">
        <v>174</v>
      </c>
      <c r="CD605" s="3" t="s">
        <v>143</v>
      </c>
      <c r="CE605" s="3" t="s">
        <v>143</v>
      </c>
      <c r="CF605" s="3" t="s">
        <v>2261</v>
      </c>
      <c r="CG605" s="3" t="s">
        <v>2261</v>
      </c>
      <c r="CH605" s="3" t="s">
        <v>2261</v>
      </c>
      <c r="CI605" s="3" t="s">
        <v>143</v>
      </c>
      <c r="CJ605" s="3" t="s">
        <v>5272</v>
      </c>
      <c r="CK605" s="3" t="s">
        <v>143</v>
      </c>
      <c r="CL605" s="3" t="s">
        <v>143</v>
      </c>
      <c r="CM605" s="3" t="s">
        <v>143</v>
      </c>
      <c r="CN605" s="3" t="s">
        <v>143</v>
      </c>
      <c r="CO605" s="3" t="s">
        <v>143</v>
      </c>
      <c r="CP605" s="3" t="s">
        <v>143</v>
      </c>
      <c r="CQ605" s="3" t="s">
        <v>143</v>
      </c>
      <c r="CR605" s="3" t="s">
        <v>143</v>
      </c>
      <c r="CS605" s="3" t="s">
        <v>1</v>
      </c>
      <c r="CT605" s="3" t="s">
        <v>143</v>
      </c>
      <c r="CU605" s="3" t="s">
        <v>1</v>
      </c>
      <c r="CV605" s="3" t="s">
        <v>1985</v>
      </c>
      <c r="CW605" s="3" t="s">
        <v>1985</v>
      </c>
      <c r="CX605" s="3" t="s">
        <v>519</v>
      </c>
      <c r="CY605" s="3" t="s">
        <v>166</v>
      </c>
      <c r="CZ605" s="3" t="s">
        <v>136</v>
      </c>
      <c r="DA605" s="3" t="s">
        <v>2007</v>
      </c>
      <c r="DB605" s="3" t="s">
        <v>143</v>
      </c>
      <c r="DC605" s="3" t="s">
        <v>143</v>
      </c>
      <c r="DD605" s="3" t="s">
        <v>2037</v>
      </c>
      <c r="DE605" s="3" t="s">
        <v>5755</v>
      </c>
      <c r="DF605" s="3" t="s">
        <v>3193</v>
      </c>
      <c r="DG605" s="3" t="s">
        <v>143</v>
      </c>
      <c r="DH605" s="3" t="s">
        <v>143</v>
      </c>
      <c r="DI605" s="3" t="s">
        <v>143</v>
      </c>
    </row>
    <row r="606" spans="1:113" hidden="1" x14ac:dyDescent="0.2">
      <c r="A606" s="73">
        <v>45474</v>
      </c>
      <c r="B606" s="3" t="s">
        <v>6281</v>
      </c>
      <c r="C606" s="99">
        <v>145933</v>
      </c>
      <c r="D606" s="6" t="s">
        <v>11221</v>
      </c>
      <c r="E606" s="3" t="s">
        <v>373</v>
      </c>
      <c r="F606" s="7">
        <v>45484</v>
      </c>
      <c r="G606" s="3" t="s">
        <v>257</v>
      </c>
      <c r="H606" s="3" t="s">
        <v>166</v>
      </c>
      <c r="I606" s="4">
        <v>121.96</v>
      </c>
      <c r="J606" s="4">
        <v>241.26</v>
      </c>
      <c r="K606" s="71">
        <f t="shared" si="64"/>
        <v>5.6743765792851755E-3</v>
      </c>
      <c r="L606" s="3" t="s">
        <v>374</v>
      </c>
      <c r="M606" s="3" t="s">
        <v>317</v>
      </c>
      <c r="N606" s="3" t="s">
        <v>980</v>
      </c>
      <c r="O606" s="3" t="s">
        <v>11222</v>
      </c>
      <c r="P606" s="6" t="s">
        <v>11223</v>
      </c>
      <c r="Q606" s="3" t="s">
        <v>170</v>
      </c>
      <c r="R606" s="3" t="s">
        <v>11224</v>
      </c>
      <c r="S606" s="3" t="s">
        <v>11225</v>
      </c>
      <c r="T606" s="3" t="s">
        <v>135</v>
      </c>
      <c r="U606" s="3" t="s">
        <v>135</v>
      </c>
      <c r="V606" s="3" t="s">
        <v>136</v>
      </c>
      <c r="W606" s="3" t="s">
        <v>137</v>
      </c>
      <c r="X606" s="3" t="s">
        <v>264</v>
      </c>
      <c r="Y606" s="3" t="s">
        <v>11226</v>
      </c>
      <c r="Z606" s="3" t="s">
        <v>11227</v>
      </c>
      <c r="AA606" s="3" t="s">
        <v>139</v>
      </c>
      <c r="AB606" s="3" t="s">
        <v>140</v>
      </c>
      <c r="AC606" s="3" t="s">
        <v>5272</v>
      </c>
      <c r="AD606" s="3" t="s">
        <v>143</v>
      </c>
      <c r="AE606" s="3" t="s">
        <v>11228</v>
      </c>
      <c r="AF606" s="3" t="s">
        <v>11229</v>
      </c>
      <c r="AG606" s="3" t="s">
        <v>5675</v>
      </c>
      <c r="AH606" s="3" t="s">
        <v>265</v>
      </c>
      <c r="AI606" s="3" t="s">
        <v>143</v>
      </c>
      <c r="AJ606" s="3" t="s">
        <v>11230</v>
      </c>
      <c r="AK606" s="3" t="s">
        <v>142</v>
      </c>
      <c r="AL606" s="3" t="s">
        <v>143</v>
      </c>
      <c r="AM606" s="3" t="s">
        <v>11116</v>
      </c>
      <c r="AN606" s="3" t="s">
        <v>2415</v>
      </c>
      <c r="AO606" s="3" t="s">
        <v>11231</v>
      </c>
      <c r="AP606" s="3" t="s">
        <v>11232</v>
      </c>
      <c r="AQ606" s="3" t="s">
        <v>11233</v>
      </c>
      <c r="AR606" s="3" t="s">
        <v>11234</v>
      </c>
      <c r="AS606" s="3" t="s">
        <v>231</v>
      </c>
      <c r="AT606" s="3" t="s">
        <v>1349</v>
      </c>
      <c r="AU606" s="3" t="s">
        <v>5272</v>
      </c>
      <c r="AV606" s="3" t="s">
        <v>990</v>
      </c>
      <c r="AW606" s="3" t="s">
        <v>273</v>
      </c>
      <c r="AX606" s="3" t="s">
        <v>991</v>
      </c>
      <c r="AY606" s="3" t="s">
        <v>148</v>
      </c>
      <c r="AZ606" s="3" t="s">
        <v>139</v>
      </c>
      <c r="BA606" s="3" t="s">
        <v>154</v>
      </c>
      <c r="BB606" s="3" t="s">
        <v>992</v>
      </c>
      <c r="BC606" s="3" t="s">
        <v>156</v>
      </c>
      <c r="BD606" s="3" t="s">
        <v>157</v>
      </c>
      <c r="BE606" s="3" t="s">
        <v>303</v>
      </c>
      <c r="BF606" s="3" t="s">
        <v>11235</v>
      </c>
      <c r="BG606" s="3" t="s">
        <v>5272</v>
      </c>
      <c r="BH606" s="3" t="s">
        <v>262</v>
      </c>
      <c r="BI606" s="3" t="s">
        <v>11236</v>
      </c>
      <c r="BJ606" s="3" t="s">
        <v>143</v>
      </c>
      <c r="BK606" s="3" t="s">
        <v>136</v>
      </c>
      <c r="BL606" s="3" t="s">
        <v>143</v>
      </c>
      <c r="BM606" s="3" t="s">
        <v>200</v>
      </c>
      <c r="BN606" s="3" t="s">
        <v>200</v>
      </c>
      <c r="BO606" s="3" t="s">
        <v>143</v>
      </c>
      <c r="BP606" s="3" t="s">
        <v>143</v>
      </c>
      <c r="BQ606" s="3" t="s">
        <v>7962</v>
      </c>
      <c r="BR606" s="3" t="s">
        <v>5352</v>
      </c>
      <c r="BS606" s="3" t="s">
        <v>162</v>
      </c>
      <c r="BT606" s="3" t="s">
        <v>11228</v>
      </c>
      <c r="BU606" s="3" t="s">
        <v>11228</v>
      </c>
      <c r="BV606" s="3" t="s">
        <v>135</v>
      </c>
      <c r="BW606" s="3" t="s">
        <v>135</v>
      </c>
      <c r="BX606" s="3" t="s">
        <v>135</v>
      </c>
      <c r="BY606" s="3" t="s">
        <v>148</v>
      </c>
      <c r="BZ606" s="3" t="s">
        <v>3650</v>
      </c>
      <c r="CA606" s="3" t="s">
        <v>174</v>
      </c>
      <c r="CB606" s="3" t="s">
        <v>143</v>
      </c>
      <c r="CC606" s="3" t="s">
        <v>143</v>
      </c>
      <c r="CD606" s="3" t="s">
        <v>143</v>
      </c>
      <c r="CE606" s="3" t="s">
        <v>143</v>
      </c>
      <c r="CF606" s="3" t="s">
        <v>2261</v>
      </c>
      <c r="CG606" s="3" t="s">
        <v>9220</v>
      </c>
      <c r="CH606" s="3" t="s">
        <v>143</v>
      </c>
      <c r="CI606" s="3" t="s">
        <v>143</v>
      </c>
      <c r="CJ606" s="3" t="s">
        <v>5272</v>
      </c>
      <c r="CK606" s="3" t="s">
        <v>143</v>
      </c>
      <c r="CL606" s="3" t="s">
        <v>143</v>
      </c>
      <c r="CM606" s="3" t="s">
        <v>143</v>
      </c>
      <c r="CN606" s="3" t="s">
        <v>143</v>
      </c>
      <c r="CO606" s="3" t="s">
        <v>5878</v>
      </c>
      <c r="CP606" s="3" t="s">
        <v>143</v>
      </c>
      <c r="CQ606" s="3" t="s">
        <v>143</v>
      </c>
      <c r="CR606" s="3" t="s">
        <v>143</v>
      </c>
      <c r="CS606" s="3" t="s">
        <v>1</v>
      </c>
      <c r="CT606" s="3" t="s">
        <v>143</v>
      </c>
      <c r="CU606" s="3" t="s">
        <v>1</v>
      </c>
      <c r="CV606" s="3" t="s">
        <v>1985</v>
      </c>
      <c r="CW606" s="3" t="s">
        <v>2092</v>
      </c>
      <c r="CX606" s="3" t="s">
        <v>374</v>
      </c>
      <c r="CY606" s="3" t="s">
        <v>166</v>
      </c>
      <c r="CZ606" s="3" t="s">
        <v>136</v>
      </c>
      <c r="DA606" s="3" t="s">
        <v>1986</v>
      </c>
      <c r="DB606" s="3" t="s">
        <v>143</v>
      </c>
      <c r="DC606" s="3" t="s">
        <v>143</v>
      </c>
      <c r="DD606" s="3" t="s">
        <v>373</v>
      </c>
      <c r="DE606" s="3" t="s">
        <v>5755</v>
      </c>
      <c r="DF606" s="3" t="s">
        <v>3193</v>
      </c>
      <c r="DG606" s="3" t="s">
        <v>143</v>
      </c>
      <c r="DH606" s="3" t="s">
        <v>7674</v>
      </c>
      <c r="DI606" s="3" t="s">
        <v>143</v>
      </c>
    </row>
    <row r="607" spans="1:113" hidden="1" x14ac:dyDescent="0.2">
      <c r="A607" s="73">
        <v>45474</v>
      </c>
      <c r="B607" s="3" t="s">
        <v>11</v>
      </c>
      <c r="C607" s="98">
        <v>145950</v>
      </c>
      <c r="D607" s="6" t="s">
        <v>11237</v>
      </c>
      <c r="E607" s="3" t="s">
        <v>164</v>
      </c>
      <c r="F607" s="7">
        <v>45484</v>
      </c>
      <c r="G607" s="3" t="s">
        <v>165</v>
      </c>
      <c r="H607" s="3" t="s">
        <v>166</v>
      </c>
      <c r="I607" s="8">
        <f>J607</f>
        <v>39</v>
      </c>
      <c r="J607" s="4">
        <v>39</v>
      </c>
      <c r="K607" s="71">
        <f t="shared" si="64"/>
        <v>1.8145349835365844E-3</v>
      </c>
      <c r="L607" s="3" t="s">
        <v>258</v>
      </c>
      <c r="M607" s="3" t="s">
        <v>7145</v>
      </c>
      <c r="N607" s="3" t="s">
        <v>1056</v>
      </c>
      <c r="O607" s="3" t="s">
        <v>11238</v>
      </c>
      <c r="P607" s="6" t="s">
        <v>1810</v>
      </c>
      <c r="Q607" s="3" t="s">
        <v>170</v>
      </c>
      <c r="R607" s="3" t="s">
        <v>11239</v>
      </c>
      <c r="S607" s="3" t="s">
        <v>11240</v>
      </c>
      <c r="T607" s="3" t="s">
        <v>135</v>
      </c>
      <c r="U607" s="3" t="s">
        <v>135</v>
      </c>
      <c r="V607" s="3" t="s">
        <v>136</v>
      </c>
      <c r="W607" s="3" t="s">
        <v>137</v>
      </c>
      <c r="X607" s="3" t="s">
        <v>957</v>
      </c>
      <c r="Y607" s="3" t="s">
        <v>11241</v>
      </c>
      <c r="Z607" s="3" t="s">
        <v>11242</v>
      </c>
      <c r="AA607" s="3" t="s">
        <v>139</v>
      </c>
      <c r="AB607" s="3" t="s">
        <v>323</v>
      </c>
      <c r="AC607" s="3" t="s">
        <v>5272</v>
      </c>
      <c r="AD607" s="3" t="s">
        <v>143</v>
      </c>
      <c r="AE607" s="3" t="s">
        <v>5272</v>
      </c>
      <c r="AF607" s="3" t="s">
        <v>11243</v>
      </c>
      <c r="AG607" s="3" t="s">
        <v>235</v>
      </c>
      <c r="AH607" s="3" t="s">
        <v>141</v>
      </c>
      <c r="AI607" s="3" t="s">
        <v>143</v>
      </c>
      <c r="AJ607" s="3" t="s">
        <v>11244</v>
      </c>
      <c r="AK607" s="3" t="s">
        <v>142</v>
      </c>
      <c r="AL607" s="3" t="s">
        <v>143</v>
      </c>
      <c r="AM607" s="3" t="s">
        <v>11245</v>
      </c>
      <c r="AN607" s="3" t="s">
        <v>174</v>
      </c>
      <c r="AO607" s="3" t="s">
        <v>11246</v>
      </c>
      <c r="AP607" s="3" t="s">
        <v>1790</v>
      </c>
      <c r="AQ607" s="3" t="s">
        <v>11247</v>
      </c>
      <c r="AR607" s="3" t="s">
        <v>11248</v>
      </c>
      <c r="AS607" s="3" t="s">
        <v>231</v>
      </c>
      <c r="AT607" s="3" t="s">
        <v>11249</v>
      </c>
      <c r="AU607" s="3" t="s">
        <v>11250</v>
      </c>
      <c r="AV607" s="3" t="s">
        <v>145</v>
      </c>
      <c r="AW607" s="3" t="s">
        <v>146</v>
      </c>
      <c r="AX607" s="3" t="s">
        <v>1060</v>
      </c>
      <c r="AY607" s="3" t="s">
        <v>148</v>
      </c>
      <c r="AZ607" s="3" t="s">
        <v>139</v>
      </c>
      <c r="BA607" s="3" t="s">
        <v>149</v>
      </c>
      <c r="BB607" s="3" t="s">
        <v>150</v>
      </c>
      <c r="BC607" s="3" t="s">
        <v>156</v>
      </c>
      <c r="BD607" s="3" t="s">
        <v>157</v>
      </c>
      <c r="BE607" s="3" t="s">
        <v>303</v>
      </c>
      <c r="BF607" s="3" t="s">
        <v>11251</v>
      </c>
      <c r="BG607" s="3" t="s">
        <v>5272</v>
      </c>
      <c r="BH607" s="3" t="s">
        <v>143</v>
      </c>
      <c r="BI607" s="3" t="s">
        <v>11252</v>
      </c>
      <c r="BJ607" s="3" t="s">
        <v>143</v>
      </c>
      <c r="BK607" s="3" t="s">
        <v>136</v>
      </c>
      <c r="BL607" s="3" t="s">
        <v>143</v>
      </c>
      <c r="BM607" s="3" t="s">
        <v>160</v>
      </c>
      <c r="BN607" s="3" t="s">
        <v>160</v>
      </c>
      <c r="BO607" s="3" t="s">
        <v>143</v>
      </c>
      <c r="BP607" s="3" t="s">
        <v>143</v>
      </c>
      <c r="BQ607" s="3" t="s">
        <v>11253</v>
      </c>
      <c r="BR607" s="3" t="s">
        <v>5352</v>
      </c>
      <c r="BS607" s="3" t="s">
        <v>1608</v>
      </c>
      <c r="BT607" s="3" t="s">
        <v>11245</v>
      </c>
      <c r="BU607" s="3" t="s">
        <v>11245</v>
      </c>
      <c r="BV607" s="3" t="s">
        <v>135</v>
      </c>
      <c r="BW607" s="3" t="s">
        <v>135</v>
      </c>
      <c r="BX607" s="3" t="s">
        <v>135</v>
      </c>
      <c r="BY607" s="3" t="s">
        <v>148</v>
      </c>
      <c r="BZ607" s="3" t="s">
        <v>2650</v>
      </c>
      <c r="CA607" s="3" t="s">
        <v>174</v>
      </c>
      <c r="CB607" s="3" t="s">
        <v>143</v>
      </c>
      <c r="CC607" s="3" t="s">
        <v>143</v>
      </c>
      <c r="CD607" s="3" t="s">
        <v>143</v>
      </c>
      <c r="CE607" s="3" t="s">
        <v>143</v>
      </c>
      <c r="CF607" s="3" t="s">
        <v>2261</v>
      </c>
      <c r="CG607" s="3" t="s">
        <v>2261</v>
      </c>
      <c r="CH607" s="3" t="s">
        <v>143</v>
      </c>
      <c r="CI607" s="3" t="s">
        <v>143</v>
      </c>
      <c r="CJ607" s="3" t="s">
        <v>5272</v>
      </c>
      <c r="CK607" s="3" t="s">
        <v>143</v>
      </c>
      <c r="CL607" s="3" t="s">
        <v>143</v>
      </c>
      <c r="CM607" s="3" t="s">
        <v>143</v>
      </c>
      <c r="CN607" s="3" t="s">
        <v>143</v>
      </c>
      <c r="CO607" s="3" t="s">
        <v>11254</v>
      </c>
      <c r="CP607" s="3" t="s">
        <v>143</v>
      </c>
      <c r="CQ607" s="3" t="s">
        <v>143</v>
      </c>
      <c r="CR607" s="3" t="s">
        <v>143</v>
      </c>
      <c r="CS607" s="3" t="s">
        <v>1</v>
      </c>
      <c r="CT607" s="3" t="s">
        <v>143</v>
      </c>
      <c r="CU607" s="3" t="s">
        <v>1</v>
      </c>
      <c r="CV607" s="3" t="s">
        <v>1985</v>
      </c>
      <c r="CW607" s="3" t="s">
        <v>143</v>
      </c>
      <c r="CX607" s="3" t="s">
        <v>258</v>
      </c>
      <c r="CY607" s="3" t="s">
        <v>166</v>
      </c>
      <c r="CZ607" s="3" t="s">
        <v>136</v>
      </c>
      <c r="DA607" s="3" t="s">
        <v>1986</v>
      </c>
      <c r="DB607" s="3" t="s">
        <v>11255</v>
      </c>
      <c r="DC607" s="3" t="s">
        <v>143</v>
      </c>
      <c r="DD607" s="3" t="s">
        <v>164</v>
      </c>
      <c r="DE607" s="3" t="s">
        <v>5755</v>
      </c>
      <c r="DF607" s="3" t="s">
        <v>3193</v>
      </c>
      <c r="DG607" s="3" t="s">
        <v>143</v>
      </c>
      <c r="DH607" s="3" t="s">
        <v>11256</v>
      </c>
      <c r="DI607" s="3" t="s">
        <v>143</v>
      </c>
    </row>
    <row r="608" spans="1:113" hidden="1" x14ac:dyDescent="0.2">
      <c r="A608" s="73">
        <v>45474</v>
      </c>
      <c r="B608" s="3" t="s">
        <v>11</v>
      </c>
      <c r="C608" s="98">
        <v>145951</v>
      </c>
      <c r="D608" s="6" t="s">
        <v>11237</v>
      </c>
      <c r="E608" s="3" t="s">
        <v>5495</v>
      </c>
      <c r="F608" s="7">
        <v>45484</v>
      </c>
      <c r="G608" s="3" t="s">
        <v>165</v>
      </c>
      <c r="H608" s="3" t="s">
        <v>166</v>
      </c>
      <c r="I608" s="4">
        <v>104.92</v>
      </c>
      <c r="J608" s="4">
        <v>105</v>
      </c>
      <c r="K608" s="71">
        <f t="shared" si="64"/>
        <v>4.8815643710938064E-3</v>
      </c>
      <c r="L608" s="3" t="s">
        <v>258</v>
      </c>
      <c r="M608" s="3" t="s">
        <v>7145</v>
      </c>
      <c r="N608" s="3" t="s">
        <v>960</v>
      </c>
      <c r="O608" s="3" t="s">
        <v>11257</v>
      </c>
      <c r="P608" s="6" t="s">
        <v>3612</v>
      </c>
      <c r="Q608" s="3" t="s">
        <v>170</v>
      </c>
      <c r="R608" s="3" t="s">
        <v>11258</v>
      </c>
      <c r="S608" s="3" t="s">
        <v>5499</v>
      </c>
      <c r="T608" s="3" t="s">
        <v>135</v>
      </c>
      <c r="U608" s="3" t="s">
        <v>135</v>
      </c>
      <c r="V608" s="3" t="s">
        <v>136</v>
      </c>
      <c r="W608" s="3" t="s">
        <v>137</v>
      </c>
      <c r="X608" s="3" t="s">
        <v>957</v>
      </c>
      <c r="Y608" s="3" t="s">
        <v>11259</v>
      </c>
      <c r="Z608" s="3" t="s">
        <v>11260</v>
      </c>
      <c r="AA608" s="3" t="s">
        <v>139</v>
      </c>
      <c r="AB608" s="3" t="s">
        <v>323</v>
      </c>
      <c r="AC608" s="3" t="s">
        <v>5272</v>
      </c>
      <c r="AD608" s="3" t="s">
        <v>143</v>
      </c>
      <c r="AE608" s="3" t="s">
        <v>11261</v>
      </c>
      <c r="AF608" s="3" t="s">
        <v>11243</v>
      </c>
      <c r="AG608" s="3" t="s">
        <v>235</v>
      </c>
      <c r="AH608" s="3" t="s">
        <v>141</v>
      </c>
      <c r="AI608" s="3" t="s">
        <v>143</v>
      </c>
      <c r="AJ608" s="3" t="s">
        <v>11261</v>
      </c>
      <c r="AK608" s="3" t="s">
        <v>142</v>
      </c>
      <c r="AL608" s="3" t="s">
        <v>143</v>
      </c>
      <c r="AM608" s="3" t="s">
        <v>11262</v>
      </c>
      <c r="AN608" s="3" t="s">
        <v>174</v>
      </c>
      <c r="AO608" s="3" t="s">
        <v>11263</v>
      </c>
      <c r="AP608" s="3" t="s">
        <v>1923</v>
      </c>
      <c r="AQ608" s="3" t="s">
        <v>11264</v>
      </c>
      <c r="AR608" s="3" t="s">
        <v>353</v>
      </c>
      <c r="AS608" s="3" t="s">
        <v>231</v>
      </c>
      <c r="AT608" s="3" t="s">
        <v>1895</v>
      </c>
      <c r="AU608" s="3" t="s">
        <v>2490</v>
      </c>
      <c r="AV608" s="3" t="s">
        <v>145</v>
      </c>
      <c r="AW608" s="3" t="s">
        <v>146</v>
      </c>
      <c r="AX608" s="3" t="s">
        <v>972</v>
      </c>
      <c r="AY608" s="3" t="s">
        <v>148</v>
      </c>
      <c r="AZ608" s="3" t="s">
        <v>139</v>
      </c>
      <c r="BA608" s="3" t="s">
        <v>149</v>
      </c>
      <c r="BB608" s="3" t="s">
        <v>143</v>
      </c>
      <c r="BC608" s="3" t="s">
        <v>156</v>
      </c>
      <c r="BD608" s="3" t="s">
        <v>157</v>
      </c>
      <c r="BE608" s="3" t="s">
        <v>303</v>
      </c>
      <c r="BF608" s="3" t="s">
        <v>11235</v>
      </c>
      <c r="BG608" s="3" t="s">
        <v>5272</v>
      </c>
      <c r="BH608" s="3" t="s">
        <v>143</v>
      </c>
      <c r="BI608" s="3" t="s">
        <v>11265</v>
      </c>
      <c r="BJ608" s="3" t="s">
        <v>143</v>
      </c>
      <c r="BK608" s="3" t="s">
        <v>136</v>
      </c>
      <c r="BL608" s="3" t="s">
        <v>143</v>
      </c>
      <c r="BM608" s="3" t="s">
        <v>160</v>
      </c>
      <c r="BN608" s="3" t="s">
        <v>160</v>
      </c>
      <c r="BO608" s="3" t="s">
        <v>143</v>
      </c>
      <c r="BP608" s="3" t="s">
        <v>143</v>
      </c>
      <c r="BQ608" s="3" t="s">
        <v>10767</v>
      </c>
      <c r="BR608" s="3" t="s">
        <v>5352</v>
      </c>
      <c r="BS608" s="3" t="s">
        <v>1608</v>
      </c>
      <c r="BT608" s="3" t="s">
        <v>11261</v>
      </c>
      <c r="BU608" s="3" t="s">
        <v>11261</v>
      </c>
      <c r="BV608" s="3" t="s">
        <v>135</v>
      </c>
      <c r="BW608" s="3" t="s">
        <v>135</v>
      </c>
      <c r="BX608" s="3" t="s">
        <v>135</v>
      </c>
      <c r="BY608" s="3" t="s">
        <v>148</v>
      </c>
      <c r="BZ608" s="3" t="s">
        <v>11266</v>
      </c>
      <c r="CA608" s="3" t="s">
        <v>174</v>
      </c>
      <c r="CB608" s="3" t="s">
        <v>143</v>
      </c>
      <c r="CC608" s="3" t="s">
        <v>143</v>
      </c>
      <c r="CD608" s="3" t="s">
        <v>143</v>
      </c>
      <c r="CE608" s="3" t="s">
        <v>143</v>
      </c>
      <c r="CF608" s="3" t="s">
        <v>2261</v>
      </c>
      <c r="CG608" s="3" t="s">
        <v>2261</v>
      </c>
      <c r="CH608" s="3" t="s">
        <v>143</v>
      </c>
      <c r="CI608" s="3" t="s">
        <v>143</v>
      </c>
      <c r="CJ608" s="3" t="s">
        <v>5272</v>
      </c>
      <c r="CK608" s="3" t="s">
        <v>143</v>
      </c>
      <c r="CL608" s="3" t="s">
        <v>143</v>
      </c>
      <c r="CM608" s="3" t="s">
        <v>143</v>
      </c>
      <c r="CN608" s="3" t="s">
        <v>143</v>
      </c>
      <c r="CO608" s="3" t="s">
        <v>11267</v>
      </c>
      <c r="CP608" s="3" t="s">
        <v>143</v>
      </c>
      <c r="CQ608" s="3" t="s">
        <v>143</v>
      </c>
      <c r="CR608" s="3" t="s">
        <v>143</v>
      </c>
      <c r="CS608" s="3" t="s">
        <v>1</v>
      </c>
      <c r="CT608" s="3" t="s">
        <v>143</v>
      </c>
      <c r="CU608" s="3" t="s">
        <v>1</v>
      </c>
      <c r="CV608" s="3" t="s">
        <v>1985</v>
      </c>
      <c r="CW608" s="3" t="s">
        <v>1985</v>
      </c>
      <c r="CX608" s="3" t="s">
        <v>258</v>
      </c>
      <c r="CY608" s="3" t="s">
        <v>166</v>
      </c>
      <c r="CZ608" s="3" t="s">
        <v>136</v>
      </c>
      <c r="DA608" s="3" t="s">
        <v>1986</v>
      </c>
      <c r="DB608" s="3" t="s">
        <v>11268</v>
      </c>
      <c r="DC608" s="3" t="s">
        <v>143</v>
      </c>
      <c r="DD608" s="3" t="s">
        <v>5495</v>
      </c>
      <c r="DE608" s="3" t="s">
        <v>5755</v>
      </c>
      <c r="DF608" s="3" t="s">
        <v>3193</v>
      </c>
      <c r="DG608" s="3" t="s">
        <v>143</v>
      </c>
      <c r="DH608" s="3" t="s">
        <v>11269</v>
      </c>
      <c r="DI608" s="3" t="s">
        <v>143</v>
      </c>
    </row>
    <row r="609" spans="1:113" ht="25.5" hidden="1" x14ac:dyDescent="0.2">
      <c r="A609" s="73">
        <v>45474</v>
      </c>
      <c r="B609" s="3" t="s">
        <v>24</v>
      </c>
      <c r="C609" s="5">
        <v>146268</v>
      </c>
      <c r="D609" s="6" t="s">
        <v>24</v>
      </c>
      <c r="E609" s="3" t="s">
        <v>164</v>
      </c>
      <c r="F609" s="7">
        <v>45485</v>
      </c>
      <c r="G609" s="3" t="s">
        <v>165</v>
      </c>
      <c r="H609" s="3" t="s">
        <v>166</v>
      </c>
      <c r="I609" s="4">
        <v>184.82</v>
      </c>
      <c r="J609" s="4">
        <v>184.82</v>
      </c>
      <c r="K609" s="71">
        <f t="shared" si="64"/>
        <v>8.5990347604418347E-3</v>
      </c>
      <c r="L609" s="3" t="s">
        <v>394</v>
      </c>
      <c r="M609" s="3" t="s">
        <v>129</v>
      </c>
      <c r="N609" s="3" t="s">
        <v>960</v>
      </c>
      <c r="O609" s="3" t="s">
        <v>318</v>
      </c>
      <c r="P609" s="6" t="s">
        <v>11270</v>
      </c>
      <c r="Q609" s="3" t="s">
        <v>170</v>
      </c>
      <c r="R609" s="3" t="s">
        <v>11271</v>
      </c>
      <c r="S609" s="3" t="s">
        <v>11272</v>
      </c>
      <c r="T609" s="3" t="s">
        <v>11273</v>
      </c>
      <c r="U609" s="3" t="s">
        <v>11274</v>
      </c>
      <c r="V609" s="3" t="s">
        <v>136</v>
      </c>
      <c r="W609" s="3" t="s">
        <v>137</v>
      </c>
      <c r="X609" s="3" t="s">
        <v>11168</v>
      </c>
      <c r="Y609" s="3" t="s">
        <v>11275</v>
      </c>
      <c r="Z609" s="3" t="s">
        <v>11276</v>
      </c>
      <c r="AA609" s="3" t="s">
        <v>139</v>
      </c>
      <c r="AB609" s="3" t="s">
        <v>140</v>
      </c>
      <c r="AC609" s="3" t="s">
        <v>5272</v>
      </c>
      <c r="AD609" s="3" t="s">
        <v>143</v>
      </c>
      <c r="AE609" s="3" t="s">
        <v>11277</v>
      </c>
      <c r="AF609" s="3" t="s">
        <v>143</v>
      </c>
      <c r="AG609" s="3" t="s">
        <v>235</v>
      </c>
      <c r="AH609" s="3" t="s">
        <v>141</v>
      </c>
      <c r="AI609" s="3" t="s">
        <v>143</v>
      </c>
      <c r="AJ609" s="3" t="s">
        <v>11277</v>
      </c>
      <c r="AK609" s="3" t="s">
        <v>142</v>
      </c>
      <c r="AL609" s="3" t="s">
        <v>143</v>
      </c>
      <c r="AM609" s="3" t="s">
        <v>11277</v>
      </c>
      <c r="AN609" s="3" t="s">
        <v>174</v>
      </c>
      <c r="AO609" s="3" t="s">
        <v>324</v>
      </c>
      <c r="AP609" s="3" t="s">
        <v>325</v>
      </c>
      <c r="AQ609" s="3" t="s">
        <v>326</v>
      </c>
      <c r="AR609" s="3" t="s">
        <v>178</v>
      </c>
      <c r="AS609" s="3" t="s">
        <v>179</v>
      </c>
      <c r="AT609" s="3" t="s">
        <v>327</v>
      </c>
      <c r="AU609" s="3" t="s">
        <v>328</v>
      </c>
      <c r="AV609" s="3" t="s">
        <v>145</v>
      </c>
      <c r="AW609" s="3" t="s">
        <v>146</v>
      </c>
      <c r="AX609" s="3" t="s">
        <v>972</v>
      </c>
      <c r="AY609" s="3" t="s">
        <v>148</v>
      </c>
      <c r="AZ609" s="3" t="s">
        <v>139</v>
      </c>
      <c r="BA609" s="3" t="s">
        <v>149</v>
      </c>
      <c r="BB609" s="3" t="s">
        <v>150</v>
      </c>
      <c r="BC609" s="3" t="s">
        <v>156</v>
      </c>
      <c r="BD609" s="3" t="s">
        <v>157</v>
      </c>
      <c r="BE609" s="3" t="s">
        <v>303</v>
      </c>
      <c r="BF609" s="3" t="s">
        <v>11276</v>
      </c>
      <c r="BG609" s="3" t="s">
        <v>5272</v>
      </c>
      <c r="BH609" s="3" t="s">
        <v>170</v>
      </c>
      <c r="BI609" s="3" t="s">
        <v>11278</v>
      </c>
      <c r="BJ609" s="3" t="s">
        <v>143</v>
      </c>
      <c r="BK609" s="3" t="s">
        <v>136</v>
      </c>
      <c r="BL609" s="3" t="s">
        <v>143</v>
      </c>
      <c r="BM609" s="3" t="s">
        <v>160</v>
      </c>
      <c r="BN609" s="3" t="s">
        <v>160</v>
      </c>
      <c r="BO609" s="3" t="s">
        <v>164</v>
      </c>
      <c r="BP609" s="3" t="s">
        <v>143</v>
      </c>
      <c r="BQ609" s="3" t="s">
        <v>189</v>
      </c>
      <c r="BR609" s="3" t="s">
        <v>5352</v>
      </c>
      <c r="BS609" s="3" t="s">
        <v>1608</v>
      </c>
      <c r="BT609" s="3" t="s">
        <v>11277</v>
      </c>
      <c r="BU609" s="3" t="s">
        <v>11277</v>
      </c>
      <c r="BV609" s="3" t="s">
        <v>135</v>
      </c>
      <c r="BW609" s="3" t="s">
        <v>135</v>
      </c>
      <c r="BX609" s="3" t="s">
        <v>135</v>
      </c>
      <c r="BY609" s="3" t="s">
        <v>148</v>
      </c>
      <c r="BZ609" s="3" t="s">
        <v>24</v>
      </c>
      <c r="CA609" s="3" t="s">
        <v>174</v>
      </c>
      <c r="CB609" s="3" t="s">
        <v>143</v>
      </c>
      <c r="CC609" s="3" t="s">
        <v>143</v>
      </c>
      <c r="CD609" s="3" t="s">
        <v>362</v>
      </c>
      <c r="CE609" s="3" t="s">
        <v>11270</v>
      </c>
      <c r="CF609" s="3" t="s">
        <v>2261</v>
      </c>
      <c r="CG609" s="3" t="s">
        <v>2261</v>
      </c>
      <c r="CH609" s="3" t="s">
        <v>143</v>
      </c>
      <c r="CI609" s="3" t="s">
        <v>143</v>
      </c>
      <c r="CJ609" s="3" t="s">
        <v>5272</v>
      </c>
      <c r="CK609" s="3" t="s">
        <v>174</v>
      </c>
      <c r="CL609" s="3" t="s">
        <v>2261</v>
      </c>
      <c r="CM609" s="3" t="s">
        <v>143</v>
      </c>
      <c r="CN609" s="3" t="s">
        <v>143</v>
      </c>
      <c r="CO609" s="3" t="s">
        <v>143</v>
      </c>
      <c r="CP609" s="3" t="s">
        <v>143</v>
      </c>
      <c r="CQ609" s="3" t="s">
        <v>143</v>
      </c>
      <c r="CR609" s="3" t="s">
        <v>143</v>
      </c>
      <c r="CS609" s="3" t="s">
        <v>1</v>
      </c>
      <c r="CT609" s="3" t="s">
        <v>143</v>
      </c>
      <c r="CU609" s="3" t="s">
        <v>1</v>
      </c>
      <c r="CV609" s="3" t="s">
        <v>1985</v>
      </c>
      <c r="CW609" s="3" t="s">
        <v>1985</v>
      </c>
      <c r="CX609" s="3" t="s">
        <v>394</v>
      </c>
      <c r="CY609" s="3" t="s">
        <v>166</v>
      </c>
      <c r="CZ609" s="3" t="s">
        <v>136</v>
      </c>
      <c r="DA609" s="3" t="s">
        <v>1986</v>
      </c>
      <c r="DB609" s="3" t="s">
        <v>143</v>
      </c>
      <c r="DC609" s="3" t="s">
        <v>143</v>
      </c>
      <c r="DD609" s="3" t="s">
        <v>164</v>
      </c>
      <c r="DE609" s="3" t="s">
        <v>5755</v>
      </c>
      <c r="DF609" s="3" t="s">
        <v>3995</v>
      </c>
      <c r="DG609" s="3" t="s">
        <v>143</v>
      </c>
      <c r="DH609" s="3" t="s">
        <v>143</v>
      </c>
      <c r="DI609" s="3" t="s">
        <v>143</v>
      </c>
    </row>
    <row r="610" spans="1:113" ht="25.5" hidden="1" x14ac:dyDescent="0.2">
      <c r="A610" s="73">
        <v>45474</v>
      </c>
      <c r="B610" s="3" t="s">
        <v>24</v>
      </c>
      <c r="C610" s="5">
        <v>146288</v>
      </c>
      <c r="D610" s="6" t="s">
        <v>24</v>
      </c>
      <c r="E610" s="3" t="s">
        <v>164</v>
      </c>
      <c r="F610" s="7">
        <v>45485</v>
      </c>
      <c r="G610" s="3" t="s">
        <v>165</v>
      </c>
      <c r="H610" s="3" t="s">
        <v>166</v>
      </c>
      <c r="I610" s="8">
        <f>J610</f>
        <v>119.64</v>
      </c>
      <c r="J610" s="4">
        <v>119.64</v>
      </c>
      <c r="K610" s="71">
        <f t="shared" si="64"/>
        <v>5.5664350110337683E-3</v>
      </c>
      <c r="L610" s="3" t="s">
        <v>394</v>
      </c>
      <c r="M610" s="3" t="s">
        <v>129</v>
      </c>
      <c r="N610" s="3" t="s">
        <v>960</v>
      </c>
      <c r="O610" s="3" t="s">
        <v>318</v>
      </c>
      <c r="P610" s="6" t="s">
        <v>11270</v>
      </c>
      <c r="Q610" s="3" t="s">
        <v>170</v>
      </c>
      <c r="R610" s="3" t="s">
        <v>11279</v>
      </c>
      <c r="S610" s="3" t="s">
        <v>11272</v>
      </c>
      <c r="T610" s="3" t="s">
        <v>11280</v>
      </c>
      <c r="U610" s="3" t="s">
        <v>11281</v>
      </c>
      <c r="V610" s="3" t="s">
        <v>136</v>
      </c>
      <c r="W610" s="3" t="s">
        <v>137</v>
      </c>
      <c r="X610" s="3" t="s">
        <v>11168</v>
      </c>
      <c r="Y610" s="3" t="s">
        <v>11282</v>
      </c>
      <c r="Z610" s="3" t="s">
        <v>11283</v>
      </c>
      <c r="AA610" s="3" t="s">
        <v>139</v>
      </c>
      <c r="AB610" s="3" t="s">
        <v>140</v>
      </c>
      <c r="AC610" s="3" t="s">
        <v>5272</v>
      </c>
      <c r="AD610" s="3" t="s">
        <v>143</v>
      </c>
      <c r="AE610" s="3" t="s">
        <v>5272</v>
      </c>
      <c r="AF610" s="3" t="s">
        <v>143</v>
      </c>
      <c r="AG610" s="3" t="s">
        <v>235</v>
      </c>
      <c r="AH610" s="3" t="s">
        <v>141</v>
      </c>
      <c r="AI610" s="3" t="s">
        <v>143</v>
      </c>
      <c r="AJ610" s="3" t="s">
        <v>143</v>
      </c>
      <c r="AK610" s="3" t="s">
        <v>142</v>
      </c>
      <c r="AL610" s="3" t="s">
        <v>143</v>
      </c>
      <c r="AM610" s="3" t="s">
        <v>11284</v>
      </c>
      <c r="AN610" s="3" t="s">
        <v>143</v>
      </c>
      <c r="AO610" s="3" t="s">
        <v>324</v>
      </c>
      <c r="AP610" s="3" t="s">
        <v>325</v>
      </c>
      <c r="AQ610" s="3" t="s">
        <v>326</v>
      </c>
      <c r="AR610" s="3" t="s">
        <v>178</v>
      </c>
      <c r="AS610" s="3" t="s">
        <v>179</v>
      </c>
      <c r="AT610" s="3" t="s">
        <v>327</v>
      </c>
      <c r="AU610" s="3" t="s">
        <v>328</v>
      </c>
      <c r="AV610" s="3" t="s">
        <v>145</v>
      </c>
      <c r="AW610" s="3" t="s">
        <v>146</v>
      </c>
      <c r="AX610" s="3" t="s">
        <v>972</v>
      </c>
      <c r="AY610" s="3" t="s">
        <v>148</v>
      </c>
      <c r="AZ610" s="3" t="s">
        <v>139</v>
      </c>
      <c r="BA610" s="3" t="s">
        <v>149</v>
      </c>
      <c r="BB610" s="3" t="s">
        <v>150</v>
      </c>
      <c r="BC610" s="3" t="s">
        <v>156</v>
      </c>
      <c r="BD610" s="3" t="s">
        <v>157</v>
      </c>
      <c r="BE610" s="3" t="s">
        <v>303</v>
      </c>
      <c r="BF610" s="3" t="s">
        <v>11283</v>
      </c>
      <c r="BG610" s="3" t="s">
        <v>5272</v>
      </c>
      <c r="BH610" s="3" t="s">
        <v>170</v>
      </c>
      <c r="BI610" s="3" t="s">
        <v>11285</v>
      </c>
      <c r="BJ610" s="3" t="s">
        <v>143</v>
      </c>
      <c r="BK610" s="3" t="s">
        <v>136</v>
      </c>
      <c r="BL610" s="3" t="s">
        <v>143</v>
      </c>
      <c r="BM610" s="3" t="s">
        <v>160</v>
      </c>
      <c r="BN610" s="3" t="s">
        <v>160</v>
      </c>
      <c r="BO610" s="3" t="s">
        <v>164</v>
      </c>
      <c r="BP610" s="3" t="s">
        <v>143</v>
      </c>
      <c r="BQ610" s="3" t="s">
        <v>1709</v>
      </c>
      <c r="BR610" s="3" t="s">
        <v>5352</v>
      </c>
      <c r="BS610" s="3" t="s">
        <v>1608</v>
      </c>
      <c r="BT610" s="3" t="s">
        <v>11284</v>
      </c>
      <c r="BU610" s="3" t="s">
        <v>11284</v>
      </c>
      <c r="BV610" s="3" t="s">
        <v>135</v>
      </c>
      <c r="BW610" s="3" t="s">
        <v>135</v>
      </c>
      <c r="BX610" s="3" t="s">
        <v>135</v>
      </c>
      <c r="BY610" s="3" t="s">
        <v>148</v>
      </c>
      <c r="BZ610" s="3" t="s">
        <v>24</v>
      </c>
      <c r="CA610" s="3" t="s">
        <v>174</v>
      </c>
      <c r="CB610" s="3" t="s">
        <v>143</v>
      </c>
      <c r="CC610" s="3" t="s">
        <v>143</v>
      </c>
      <c r="CD610" s="3" t="s">
        <v>362</v>
      </c>
      <c r="CE610" s="3" t="s">
        <v>11270</v>
      </c>
      <c r="CF610" s="3" t="s">
        <v>2261</v>
      </c>
      <c r="CG610" s="3" t="s">
        <v>143</v>
      </c>
      <c r="CH610" s="3" t="s">
        <v>143</v>
      </c>
      <c r="CI610" s="3" t="s">
        <v>143</v>
      </c>
      <c r="CJ610" s="3" t="s">
        <v>5272</v>
      </c>
      <c r="CK610" s="3" t="s">
        <v>174</v>
      </c>
      <c r="CL610" s="3" t="s">
        <v>2261</v>
      </c>
      <c r="CM610" s="3" t="s">
        <v>143</v>
      </c>
      <c r="CN610" s="3" t="s">
        <v>143</v>
      </c>
      <c r="CO610" s="3" t="s">
        <v>143</v>
      </c>
      <c r="CP610" s="3" t="s">
        <v>143</v>
      </c>
      <c r="CQ610" s="3" t="s">
        <v>143</v>
      </c>
      <c r="CR610" s="3" t="s">
        <v>143</v>
      </c>
      <c r="CS610" s="3" t="s">
        <v>1</v>
      </c>
      <c r="CT610" s="3" t="s">
        <v>143</v>
      </c>
      <c r="CU610" s="3" t="s">
        <v>1</v>
      </c>
      <c r="CV610" s="3" t="s">
        <v>1985</v>
      </c>
      <c r="CW610" s="3" t="s">
        <v>143</v>
      </c>
      <c r="CX610" s="3" t="s">
        <v>394</v>
      </c>
      <c r="CY610" s="3" t="s">
        <v>166</v>
      </c>
      <c r="CZ610" s="3" t="s">
        <v>136</v>
      </c>
      <c r="DA610" s="3" t="s">
        <v>1986</v>
      </c>
      <c r="DB610" s="3" t="s">
        <v>11270</v>
      </c>
      <c r="DC610" s="3" t="s">
        <v>143</v>
      </c>
      <c r="DD610" s="3" t="s">
        <v>164</v>
      </c>
      <c r="DE610" s="3" t="s">
        <v>5755</v>
      </c>
      <c r="DF610" s="3" t="s">
        <v>3995</v>
      </c>
      <c r="DG610" s="3" t="s">
        <v>143</v>
      </c>
      <c r="DH610" s="3" t="s">
        <v>143</v>
      </c>
      <c r="DI610" s="3" t="s">
        <v>143</v>
      </c>
    </row>
    <row r="611" spans="1:113" hidden="1" x14ac:dyDescent="0.2">
      <c r="A611" s="73">
        <v>45474</v>
      </c>
      <c r="B611" s="3" t="s">
        <v>6281</v>
      </c>
      <c r="C611" s="99">
        <v>146384</v>
      </c>
      <c r="D611" s="6" t="s">
        <v>11221</v>
      </c>
      <c r="E611" s="3" t="s">
        <v>373</v>
      </c>
      <c r="F611" s="7">
        <v>45488</v>
      </c>
      <c r="G611" s="3" t="s">
        <v>257</v>
      </c>
      <c r="H611" s="3" t="s">
        <v>166</v>
      </c>
      <c r="I611" s="4">
        <v>1299.3399999999999</v>
      </c>
      <c r="J611" s="4">
        <v>1294.42</v>
      </c>
      <c r="K611" s="71">
        <f t="shared" si="64"/>
        <v>6.0453791936113471E-2</v>
      </c>
      <c r="L611" s="3" t="s">
        <v>374</v>
      </c>
      <c r="M611" s="3" t="s">
        <v>317</v>
      </c>
      <c r="N611" s="3" t="s">
        <v>980</v>
      </c>
      <c r="O611" s="3" t="s">
        <v>11222</v>
      </c>
      <c r="P611" s="6" t="s">
        <v>11286</v>
      </c>
      <c r="Q611" s="3" t="s">
        <v>262</v>
      </c>
      <c r="R611" s="3" t="s">
        <v>11287</v>
      </c>
      <c r="S611" s="3" t="s">
        <v>11225</v>
      </c>
      <c r="T611" s="3" t="s">
        <v>135</v>
      </c>
      <c r="U611" s="3" t="s">
        <v>135</v>
      </c>
      <c r="V611" s="3" t="s">
        <v>136</v>
      </c>
      <c r="W611" s="3" t="s">
        <v>137</v>
      </c>
      <c r="X611" s="3" t="s">
        <v>264</v>
      </c>
      <c r="Y611" s="3" t="s">
        <v>11288</v>
      </c>
      <c r="Z611" s="3" t="s">
        <v>11289</v>
      </c>
      <c r="AA611" s="3" t="s">
        <v>139</v>
      </c>
      <c r="AB611" s="3" t="s">
        <v>140</v>
      </c>
      <c r="AC611" s="3" t="s">
        <v>5272</v>
      </c>
      <c r="AD611" s="3" t="s">
        <v>143</v>
      </c>
      <c r="AE611" s="3" t="s">
        <v>11228</v>
      </c>
      <c r="AF611" s="3" t="s">
        <v>11290</v>
      </c>
      <c r="AG611" s="3" t="s">
        <v>5675</v>
      </c>
      <c r="AH611" s="3" t="s">
        <v>265</v>
      </c>
      <c r="AI611" s="3" t="s">
        <v>143</v>
      </c>
      <c r="AJ611" s="3" t="s">
        <v>11230</v>
      </c>
      <c r="AK611" s="3" t="s">
        <v>142</v>
      </c>
      <c r="AL611" s="3" t="s">
        <v>143</v>
      </c>
      <c r="AM611" s="3" t="s">
        <v>11291</v>
      </c>
      <c r="AN611" s="3" t="s">
        <v>2415</v>
      </c>
      <c r="AO611" s="3" t="s">
        <v>11231</v>
      </c>
      <c r="AP611" s="3" t="s">
        <v>11232</v>
      </c>
      <c r="AQ611" s="3" t="s">
        <v>11233</v>
      </c>
      <c r="AR611" s="3" t="s">
        <v>11234</v>
      </c>
      <c r="AS611" s="3" t="s">
        <v>231</v>
      </c>
      <c r="AT611" s="3" t="s">
        <v>1349</v>
      </c>
      <c r="AU611" s="3" t="s">
        <v>5272</v>
      </c>
      <c r="AV611" s="3" t="s">
        <v>990</v>
      </c>
      <c r="AW611" s="3" t="s">
        <v>273</v>
      </c>
      <c r="AX611" s="3" t="s">
        <v>991</v>
      </c>
      <c r="AY611" s="3" t="s">
        <v>148</v>
      </c>
      <c r="AZ611" s="3" t="s">
        <v>139</v>
      </c>
      <c r="BA611" s="3" t="s">
        <v>154</v>
      </c>
      <c r="BB611" s="3" t="s">
        <v>992</v>
      </c>
      <c r="BC611" s="3" t="s">
        <v>156</v>
      </c>
      <c r="BD611" s="3" t="s">
        <v>157</v>
      </c>
      <c r="BE611" s="3" t="s">
        <v>8956</v>
      </c>
      <c r="BF611" s="3" t="s">
        <v>11292</v>
      </c>
      <c r="BG611" s="3" t="s">
        <v>5272</v>
      </c>
      <c r="BH611" s="3" t="s">
        <v>262</v>
      </c>
      <c r="BI611" s="3" t="s">
        <v>11236</v>
      </c>
      <c r="BJ611" s="3" t="s">
        <v>143</v>
      </c>
      <c r="BK611" s="3" t="s">
        <v>136</v>
      </c>
      <c r="BL611" s="3" t="s">
        <v>143</v>
      </c>
      <c r="BM611" s="3" t="s">
        <v>200</v>
      </c>
      <c r="BN611" s="3" t="s">
        <v>200</v>
      </c>
      <c r="BO611" s="3" t="s">
        <v>143</v>
      </c>
      <c r="BP611" s="3" t="s">
        <v>143</v>
      </c>
      <c r="BQ611" s="3" t="s">
        <v>11293</v>
      </c>
      <c r="BR611" s="3" t="s">
        <v>143</v>
      </c>
      <c r="BS611" s="3" t="s">
        <v>11294</v>
      </c>
      <c r="BT611" s="3" t="s">
        <v>11228</v>
      </c>
      <c r="BU611" s="3" t="s">
        <v>11228</v>
      </c>
      <c r="BV611" s="3" t="s">
        <v>135</v>
      </c>
      <c r="BW611" s="3" t="s">
        <v>135</v>
      </c>
      <c r="BX611" s="3" t="s">
        <v>135</v>
      </c>
      <c r="BY611" s="3" t="s">
        <v>148</v>
      </c>
      <c r="BZ611" s="3" t="s">
        <v>3650</v>
      </c>
      <c r="CA611" s="3" t="s">
        <v>2415</v>
      </c>
      <c r="CB611" s="3" t="s">
        <v>143</v>
      </c>
      <c r="CC611" s="3" t="s">
        <v>143</v>
      </c>
      <c r="CD611" s="3" t="s">
        <v>143</v>
      </c>
      <c r="CE611" s="3" t="s">
        <v>143</v>
      </c>
      <c r="CF611" s="3" t="s">
        <v>9220</v>
      </c>
      <c r="CG611" s="3" t="s">
        <v>9220</v>
      </c>
      <c r="CH611" s="3" t="s">
        <v>143</v>
      </c>
      <c r="CI611" s="3" t="s">
        <v>143</v>
      </c>
      <c r="CJ611" s="3" t="s">
        <v>5272</v>
      </c>
      <c r="CK611" s="3" t="s">
        <v>143</v>
      </c>
      <c r="CL611" s="3" t="s">
        <v>143</v>
      </c>
      <c r="CM611" s="3" t="s">
        <v>143</v>
      </c>
      <c r="CN611" s="3" t="s">
        <v>143</v>
      </c>
      <c r="CO611" s="3" t="s">
        <v>5878</v>
      </c>
      <c r="CP611" s="3" t="s">
        <v>143</v>
      </c>
      <c r="CQ611" s="3" t="s">
        <v>143</v>
      </c>
      <c r="CR611" s="3" t="s">
        <v>143</v>
      </c>
      <c r="CS611" s="3" t="s">
        <v>1</v>
      </c>
      <c r="CT611" s="3" t="s">
        <v>143</v>
      </c>
      <c r="CU611" s="3" t="s">
        <v>1</v>
      </c>
      <c r="CV611" s="3" t="s">
        <v>2092</v>
      </c>
      <c r="CW611" s="3" t="s">
        <v>2092</v>
      </c>
      <c r="CX611" s="3" t="s">
        <v>374</v>
      </c>
      <c r="CY611" s="3" t="s">
        <v>166</v>
      </c>
      <c r="CZ611" s="3" t="s">
        <v>136</v>
      </c>
      <c r="DA611" s="3" t="s">
        <v>1989</v>
      </c>
      <c r="DB611" s="3" t="s">
        <v>143</v>
      </c>
      <c r="DC611" s="3" t="s">
        <v>143</v>
      </c>
      <c r="DD611" s="3" t="s">
        <v>373</v>
      </c>
      <c r="DE611" s="3" t="s">
        <v>5755</v>
      </c>
      <c r="DF611" s="3" t="s">
        <v>5830</v>
      </c>
      <c r="DG611" s="3" t="s">
        <v>143</v>
      </c>
      <c r="DH611" s="3" t="s">
        <v>7674</v>
      </c>
      <c r="DI611" s="3" t="s">
        <v>143</v>
      </c>
    </row>
    <row r="612" spans="1:113" hidden="1" x14ac:dyDescent="0.2">
      <c r="A612" s="73">
        <v>45474</v>
      </c>
      <c r="B612" s="3" t="s">
        <v>16</v>
      </c>
      <c r="C612" s="5">
        <v>146409</v>
      </c>
      <c r="D612" s="6" t="s">
        <v>11295</v>
      </c>
      <c r="E612" s="3" t="s">
        <v>164</v>
      </c>
      <c r="F612" s="7">
        <v>45485</v>
      </c>
      <c r="G612" s="3" t="s">
        <v>165</v>
      </c>
      <c r="H612" s="3" t="s">
        <v>166</v>
      </c>
      <c r="I612" s="4">
        <v>147</v>
      </c>
      <c r="J612" s="4">
        <v>148.9</v>
      </c>
      <c r="K612" s="71">
        <f t="shared" si="64"/>
        <v>6.839401091791741E-3</v>
      </c>
      <c r="L612" s="3" t="s">
        <v>1935</v>
      </c>
      <c r="M612" s="3" t="s">
        <v>7145</v>
      </c>
      <c r="N612" s="3" t="s">
        <v>219</v>
      </c>
      <c r="O612" s="3" t="s">
        <v>11296</v>
      </c>
      <c r="P612" s="6" t="s">
        <v>11297</v>
      </c>
      <c r="Q612" s="3" t="s">
        <v>170</v>
      </c>
      <c r="R612" s="3" t="s">
        <v>11298</v>
      </c>
      <c r="S612" s="3" t="s">
        <v>11299</v>
      </c>
      <c r="T612" s="3" t="s">
        <v>135</v>
      </c>
      <c r="U612" s="3" t="s">
        <v>135</v>
      </c>
      <c r="V612" s="3" t="s">
        <v>136</v>
      </c>
      <c r="W612" s="3" t="s">
        <v>137</v>
      </c>
      <c r="X612" s="3" t="s">
        <v>225</v>
      </c>
      <c r="Y612" s="3" t="s">
        <v>11300</v>
      </c>
      <c r="Z612" s="3" t="s">
        <v>11301</v>
      </c>
      <c r="AA612" s="3" t="s">
        <v>139</v>
      </c>
      <c r="AB612" s="3" t="s">
        <v>323</v>
      </c>
      <c r="AC612" s="3" t="s">
        <v>5272</v>
      </c>
      <c r="AD612" s="3" t="s">
        <v>143</v>
      </c>
      <c r="AE612" s="3" t="s">
        <v>11302</v>
      </c>
      <c r="AF612" s="3" t="s">
        <v>143</v>
      </c>
      <c r="AG612" s="3" t="s">
        <v>235</v>
      </c>
      <c r="AH612" s="3" t="s">
        <v>141</v>
      </c>
      <c r="AI612" s="3" t="s">
        <v>143</v>
      </c>
      <c r="AJ612" s="3" t="s">
        <v>11302</v>
      </c>
      <c r="AK612" s="3" t="s">
        <v>207</v>
      </c>
      <c r="AL612" s="3" t="s">
        <v>143</v>
      </c>
      <c r="AM612" s="3" t="s">
        <v>11303</v>
      </c>
      <c r="AN612" s="3" t="s">
        <v>174</v>
      </c>
      <c r="AO612" s="3" t="s">
        <v>11304</v>
      </c>
      <c r="AP612" s="3" t="s">
        <v>11305</v>
      </c>
      <c r="AQ612" s="3" t="s">
        <v>11306</v>
      </c>
      <c r="AR612" s="3" t="s">
        <v>178</v>
      </c>
      <c r="AS612" s="3" t="s">
        <v>179</v>
      </c>
      <c r="AT612" s="3" t="s">
        <v>327</v>
      </c>
      <c r="AU612" s="3" t="s">
        <v>143</v>
      </c>
      <c r="AV612" s="3" t="s">
        <v>234</v>
      </c>
      <c r="AW612" s="3" t="s">
        <v>165</v>
      </c>
      <c r="AX612" s="3" t="s">
        <v>235</v>
      </c>
      <c r="AY612" s="3" t="s">
        <v>148</v>
      </c>
      <c r="AZ612" s="3" t="s">
        <v>139</v>
      </c>
      <c r="BA612" s="3" t="s">
        <v>875</v>
      </c>
      <c r="BB612" s="3" t="s">
        <v>143</v>
      </c>
      <c r="BC612" s="3" t="s">
        <v>156</v>
      </c>
      <c r="BD612" s="3" t="s">
        <v>157</v>
      </c>
      <c r="BE612" s="3" t="s">
        <v>303</v>
      </c>
      <c r="BF612" s="3" t="s">
        <v>11307</v>
      </c>
      <c r="BG612" s="3" t="s">
        <v>5272</v>
      </c>
      <c r="BH612" s="3" t="s">
        <v>143</v>
      </c>
      <c r="BI612" s="3" t="s">
        <v>143</v>
      </c>
      <c r="BJ612" s="3" t="s">
        <v>143</v>
      </c>
      <c r="BK612" s="3" t="s">
        <v>136</v>
      </c>
      <c r="BL612" s="3" t="s">
        <v>143</v>
      </c>
      <c r="BM612" s="3" t="s">
        <v>160</v>
      </c>
      <c r="BN612" s="3" t="s">
        <v>160</v>
      </c>
      <c r="BO612" s="3" t="s">
        <v>143</v>
      </c>
      <c r="BP612" s="3" t="s">
        <v>143</v>
      </c>
      <c r="BQ612" s="3" t="s">
        <v>1541</v>
      </c>
      <c r="BR612" s="3" t="s">
        <v>5352</v>
      </c>
      <c r="BS612" s="3" t="s">
        <v>1608</v>
      </c>
      <c r="BT612" s="3" t="s">
        <v>11302</v>
      </c>
      <c r="BU612" s="3" t="s">
        <v>11302</v>
      </c>
      <c r="BV612" s="3" t="s">
        <v>135</v>
      </c>
      <c r="BW612" s="3" t="s">
        <v>135</v>
      </c>
      <c r="BX612" s="3" t="s">
        <v>135</v>
      </c>
      <c r="BY612" s="3" t="s">
        <v>148</v>
      </c>
      <c r="BZ612" s="3" t="s">
        <v>11308</v>
      </c>
      <c r="CA612" s="3" t="s">
        <v>174</v>
      </c>
      <c r="CB612" s="3" t="s">
        <v>143</v>
      </c>
      <c r="CC612" s="3" t="s">
        <v>143</v>
      </c>
      <c r="CD612" s="3" t="s">
        <v>143</v>
      </c>
      <c r="CE612" s="3" t="s">
        <v>143</v>
      </c>
      <c r="CF612" s="3" t="s">
        <v>2261</v>
      </c>
      <c r="CG612" s="3" t="s">
        <v>2261</v>
      </c>
      <c r="CH612" s="3" t="s">
        <v>143</v>
      </c>
      <c r="CI612" s="3" t="s">
        <v>143</v>
      </c>
      <c r="CJ612" s="3" t="s">
        <v>5272</v>
      </c>
      <c r="CK612" s="3" t="s">
        <v>143</v>
      </c>
      <c r="CL612" s="3" t="s">
        <v>143</v>
      </c>
      <c r="CM612" s="3" t="s">
        <v>143</v>
      </c>
      <c r="CN612" s="3" t="s">
        <v>143</v>
      </c>
      <c r="CO612" s="3" t="s">
        <v>11309</v>
      </c>
      <c r="CP612" s="3" t="s">
        <v>143</v>
      </c>
      <c r="CQ612" s="3" t="s">
        <v>143</v>
      </c>
      <c r="CR612" s="3" t="s">
        <v>143</v>
      </c>
      <c r="CS612" s="3" t="s">
        <v>1</v>
      </c>
      <c r="CT612" s="3" t="s">
        <v>143</v>
      </c>
      <c r="CU612" s="3" t="s">
        <v>1</v>
      </c>
      <c r="CV612" s="3" t="s">
        <v>1985</v>
      </c>
      <c r="CW612" s="3" t="s">
        <v>1985</v>
      </c>
      <c r="CX612" s="3" t="s">
        <v>1935</v>
      </c>
      <c r="CY612" s="3" t="s">
        <v>166</v>
      </c>
      <c r="CZ612" s="3" t="s">
        <v>136</v>
      </c>
      <c r="DA612" s="3" t="s">
        <v>1986</v>
      </c>
      <c r="DB612" s="3" t="s">
        <v>11310</v>
      </c>
      <c r="DC612" s="3" t="s">
        <v>6653</v>
      </c>
      <c r="DD612" s="3" t="s">
        <v>164</v>
      </c>
      <c r="DE612" s="3" t="s">
        <v>5755</v>
      </c>
      <c r="DF612" s="3" t="s">
        <v>3995</v>
      </c>
      <c r="DG612" s="3" t="s">
        <v>143</v>
      </c>
      <c r="DH612" s="3" t="s">
        <v>11311</v>
      </c>
      <c r="DI612" s="3" t="s">
        <v>143</v>
      </c>
    </row>
    <row r="613" spans="1:113" ht="25.5" hidden="1" x14ac:dyDescent="0.2">
      <c r="A613" s="73">
        <v>45474</v>
      </c>
      <c r="B613" s="3" t="s">
        <v>6281</v>
      </c>
      <c r="C613" s="99">
        <v>146424</v>
      </c>
      <c r="D613" s="6" t="s">
        <v>11221</v>
      </c>
      <c r="E613" s="3" t="s">
        <v>373</v>
      </c>
      <c r="F613" s="7">
        <v>45488</v>
      </c>
      <c r="G613" s="3" t="s">
        <v>257</v>
      </c>
      <c r="H613" s="3" t="s">
        <v>166</v>
      </c>
      <c r="I613" s="4">
        <v>981.13</v>
      </c>
      <c r="J613" s="4">
        <v>2307</v>
      </c>
      <c r="K613" s="71">
        <f t="shared" si="64"/>
        <v>4.5648582266596134E-2</v>
      </c>
      <c r="L613" s="3" t="s">
        <v>374</v>
      </c>
      <c r="M613" s="3" t="s">
        <v>317</v>
      </c>
      <c r="N613" s="3" t="s">
        <v>980</v>
      </c>
      <c r="O613" s="3" t="s">
        <v>11077</v>
      </c>
      <c r="P613" s="6" t="s">
        <v>11312</v>
      </c>
      <c r="Q613" s="3" t="s">
        <v>262</v>
      </c>
      <c r="R613" s="3" t="s">
        <v>11313</v>
      </c>
      <c r="S613" s="3" t="s">
        <v>11314</v>
      </c>
      <c r="T613" s="3" t="s">
        <v>135</v>
      </c>
      <c r="U613" s="3" t="s">
        <v>135</v>
      </c>
      <c r="V613" s="3" t="s">
        <v>136</v>
      </c>
      <c r="W613" s="3" t="s">
        <v>137</v>
      </c>
      <c r="X613" s="3" t="s">
        <v>264</v>
      </c>
      <c r="Y613" s="3" t="s">
        <v>11315</v>
      </c>
      <c r="Z613" s="3" t="s">
        <v>11316</v>
      </c>
      <c r="AA613" s="3" t="s">
        <v>139</v>
      </c>
      <c r="AB613" s="3" t="s">
        <v>140</v>
      </c>
      <c r="AC613" s="3" t="s">
        <v>5272</v>
      </c>
      <c r="AD613" s="3" t="s">
        <v>143</v>
      </c>
      <c r="AE613" s="3" t="s">
        <v>11317</v>
      </c>
      <c r="AF613" s="3" t="s">
        <v>11290</v>
      </c>
      <c r="AG613" s="3" t="s">
        <v>5675</v>
      </c>
      <c r="AH613" s="3" t="s">
        <v>265</v>
      </c>
      <c r="AI613" s="3" t="s">
        <v>143</v>
      </c>
      <c r="AJ613" s="3" t="s">
        <v>11317</v>
      </c>
      <c r="AK613" s="3" t="s">
        <v>142</v>
      </c>
      <c r="AL613" s="3" t="s">
        <v>143</v>
      </c>
      <c r="AM613" s="3" t="s">
        <v>11318</v>
      </c>
      <c r="AN613" s="3" t="s">
        <v>174</v>
      </c>
      <c r="AO613" s="3" t="s">
        <v>11085</v>
      </c>
      <c r="AP613" s="3" t="s">
        <v>11086</v>
      </c>
      <c r="AQ613" s="3" t="s">
        <v>11087</v>
      </c>
      <c r="AR613" s="3" t="s">
        <v>570</v>
      </c>
      <c r="AS613" s="3" t="s">
        <v>231</v>
      </c>
      <c r="AT613" s="3" t="s">
        <v>5736</v>
      </c>
      <c r="AU613" s="3" t="s">
        <v>7392</v>
      </c>
      <c r="AV613" s="3" t="s">
        <v>990</v>
      </c>
      <c r="AW613" s="3" t="s">
        <v>273</v>
      </c>
      <c r="AX613" s="3" t="s">
        <v>991</v>
      </c>
      <c r="AY613" s="3" t="s">
        <v>148</v>
      </c>
      <c r="AZ613" s="3" t="s">
        <v>139</v>
      </c>
      <c r="BA613" s="3" t="s">
        <v>154</v>
      </c>
      <c r="BB613" s="3" t="s">
        <v>992</v>
      </c>
      <c r="BC613" s="3" t="s">
        <v>156</v>
      </c>
      <c r="BD613" s="3" t="s">
        <v>157</v>
      </c>
      <c r="BE613" s="3" t="s">
        <v>8956</v>
      </c>
      <c r="BF613" s="3" t="s">
        <v>11319</v>
      </c>
      <c r="BG613" s="3" t="s">
        <v>5272</v>
      </c>
      <c r="BH613" s="3" t="s">
        <v>170</v>
      </c>
      <c r="BI613" s="3" t="s">
        <v>11320</v>
      </c>
      <c r="BJ613" s="3" t="s">
        <v>143</v>
      </c>
      <c r="BK613" s="3" t="s">
        <v>136</v>
      </c>
      <c r="BL613" s="3" t="s">
        <v>143</v>
      </c>
      <c r="BM613" s="3" t="s">
        <v>200</v>
      </c>
      <c r="BN613" s="3" t="s">
        <v>200</v>
      </c>
      <c r="BO613" s="3" t="s">
        <v>143</v>
      </c>
      <c r="BP613" s="3" t="s">
        <v>143</v>
      </c>
      <c r="BQ613" s="3" t="s">
        <v>11321</v>
      </c>
      <c r="BR613" s="3" t="s">
        <v>143</v>
      </c>
      <c r="BS613" s="3" t="s">
        <v>11294</v>
      </c>
      <c r="BT613" s="3" t="s">
        <v>11317</v>
      </c>
      <c r="BU613" s="3" t="s">
        <v>11317</v>
      </c>
      <c r="BV613" s="3" t="s">
        <v>135</v>
      </c>
      <c r="BW613" s="3" t="s">
        <v>135</v>
      </c>
      <c r="BX613" s="3" t="s">
        <v>135</v>
      </c>
      <c r="BY613" s="3" t="s">
        <v>148</v>
      </c>
      <c r="BZ613" s="3" t="s">
        <v>3650</v>
      </c>
      <c r="CA613" s="3" t="s">
        <v>2415</v>
      </c>
      <c r="CB613" s="3" t="s">
        <v>143</v>
      </c>
      <c r="CC613" s="3" t="s">
        <v>143</v>
      </c>
      <c r="CD613" s="3" t="s">
        <v>143</v>
      </c>
      <c r="CE613" s="3" t="s">
        <v>11322</v>
      </c>
      <c r="CF613" s="3" t="s">
        <v>9220</v>
      </c>
      <c r="CG613" s="3" t="s">
        <v>2261</v>
      </c>
      <c r="CH613" s="3" t="s">
        <v>143</v>
      </c>
      <c r="CI613" s="3" t="s">
        <v>143</v>
      </c>
      <c r="CJ613" s="3" t="s">
        <v>5272</v>
      </c>
      <c r="CK613" s="3" t="s">
        <v>143</v>
      </c>
      <c r="CL613" s="3" t="s">
        <v>143</v>
      </c>
      <c r="CM613" s="3" t="s">
        <v>143</v>
      </c>
      <c r="CN613" s="3" t="s">
        <v>143</v>
      </c>
      <c r="CO613" s="3" t="s">
        <v>6762</v>
      </c>
      <c r="CP613" s="3" t="s">
        <v>143</v>
      </c>
      <c r="CQ613" s="3" t="s">
        <v>143</v>
      </c>
      <c r="CR613" s="3" t="s">
        <v>143</v>
      </c>
      <c r="CS613" s="3" t="s">
        <v>1</v>
      </c>
      <c r="CT613" s="3" t="s">
        <v>143</v>
      </c>
      <c r="CU613" s="3" t="s">
        <v>1</v>
      </c>
      <c r="CV613" s="3" t="s">
        <v>2092</v>
      </c>
      <c r="CW613" s="3" t="s">
        <v>2092</v>
      </c>
      <c r="CX613" s="3" t="s">
        <v>374</v>
      </c>
      <c r="CY613" s="3" t="s">
        <v>166</v>
      </c>
      <c r="CZ613" s="3" t="s">
        <v>136</v>
      </c>
      <c r="DA613" s="3" t="s">
        <v>1989</v>
      </c>
      <c r="DB613" s="3" t="s">
        <v>143</v>
      </c>
      <c r="DC613" s="3" t="s">
        <v>143</v>
      </c>
      <c r="DD613" s="3" t="s">
        <v>373</v>
      </c>
      <c r="DE613" s="3" t="s">
        <v>5755</v>
      </c>
      <c r="DF613" s="3" t="s">
        <v>5830</v>
      </c>
      <c r="DG613" s="3" t="s">
        <v>143</v>
      </c>
      <c r="DH613" s="3" t="s">
        <v>7980</v>
      </c>
      <c r="DI613" s="3" t="s">
        <v>143</v>
      </c>
    </row>
    <row r="614" spans="1:113" hidden="1" x14ac:dyDescent="0.2">
      <c r="A614" s="73">
        <v>45474</v>
      </c>
      <c r="B614" s="3" t="s">
        <v>15606</v>
      </c>
      <c r="C614" s="5">
        <v>146451</v>
      </c>
      <c r="D614" s="6" t="s">
        <v>11185</v>
      </c>
      <c r="E614" s="3" t="s">
        <v>164</v>
      </c>
      <c r="F614" s="7">
        <v>45485</v>
      </c>
      <c r="G614" s="3" t="s">
        <v>165</v>
      </c>
      <c r="H614" s="3" t="s">
        <v>166</v>
      </c>
      <c r="I614" s="4">
        <v>160</v>
      </c>
      <c r="J614" s="4">
        <v>160</v>
      </c>
      <c r="K614" s="71">
        <f t="shared" si="64"/>
        <v>7.4442460863039361E-3</v>
      </c>
      <c r="L614" s="3" t="s">
        <v>316</v>
      </c>
      <c r="M614" s="3" t="s">
        <v>7145</v>
      </c>
      <c r="N614" s="3" t="s">
        <v>960</v>
      </c>
      <c r="O614" s="3" t="s">
        <v>11323</v>
      </c>
      <c r="P614" s="6" t="s">
        <v>11324</v>
      </c>
      <c r="Q614" s="3" t="s">
        <v>170</v>
      </c>
      <c r="R614" s="3" t="s">
        <v>11325</v>
      </c>
      <c r="S614" s="3" t="s">
        <v>11326</v>
      </c>
      <c r="T614" s="3" t="s">
        <v>135</v>
      </c>
      <c r="U614" s="3" t="s">
        <v>135</v>
      </c>
      <c r="V614" s="3" t="s">
        <v>136</v>
      </c>
      <c r="W614" s="3" t="s">
        <v>137</v>
      </c>
      <c r="X614" s="3" t="s">
        <v>322</v>
      </c>
      <c r="Y614" s="3" t="s">
        <v>11327</v>
      </c>
      <c r="Z614" s="3" t="s">
        <v>11328</v>
      </c>
      <c r="AA614" s="3" t="s">
        <v>139</v>
      </c>
      <c r="AB614" s="3" t="s">
        <v>323</v>
      </c>
      <c r="AC614" s="3" t="s">
        <v>5272</v>
      </c>
      <c r="AD614" s="3" t="s">
        <v>143</v>
      </c>
      <c r="AE614" s="3" t="s">
        <v>5910</v>
      </c>
      <c r="AF614" s="3" t="s">
        <v>143</v>
      </c>
      <c r="AG614" s="3" t="s">
        <v>235</v>
      </c>
      <c r="AH614" s="3" t="s">
        <v>141</v>
      </c>
      <c r="AI614" s="3" t="s">
        <v>143</v>
      </c>
      <c r="AJ614" s="3" t="s">
        <v>5910</v>
      </c>
      <c r="AK614" s="3" t="s">
        <v>207</v>
      </c>
      <c r="AL614" s="3" t="s">
        <v>143</v>
      </c>
      <c r="AM614" s="3" t="s">
        <v>5910</v>
      </c>
      <c r="AN614" s="3" t="s">
        <v>174</v>
      </c>
      <c r="AO614" s="3" t="s">
        <v>11329</v>
      </c>
      <c r="AP614" s="3" t="s">
        <v>1229</v>
      </c>
      <c r="AQ614" s="3" t="s">
        <v>11330</v>
      </c>
      <c r="AR614" s="3" t="s">
        <v>178</v>
      </c>
      <c r="AS614" s="3" t="s">
        <v>179</v>
      </c>
      <c r="AT614" s="3" t="s">
        <v>211</v>
      </c>
      <c r="AU614" s="3" t="s">
        <v>1381</v>
      </c>
      <c r="AV614" s="3" t="s">
        <v>145</v>
      </c>
      <c r="AW614" s="3" t="s">
        <v>146</v>
      </c>
      <c r="AX614" s="3" t="s">
        <v>972</v>
      </c>
      <c r="AY614" s="3" t="s">
        <v>148</v>
      </c>
      <c r="AZ614" s="3" t="s">
        <v>139</v>
      </c>
      <c r="BA614" s="3" t="s">
        <v>149</v>
      </c>
      <c r="BB614" s="3" t="s">
        <v>150</v>
      </c>
      <c r="BC614" s="3" t="s">
        <v>156</v>
      </c>
      <c r="BD614" s="3" t="s">
        <v>157</v>
      </c>
      <c r="BE614" s="3" t="s">
        <v>303</v>
      </c>
      <c r="BF614" s="3" t="s">
        <v>11328</v>
      </c>
      <c r="BG614" s="3" t="s">
        <v>5272</v>
      </c>
      <c r="BH614" s="3" t="s">
        <v>143</v>
      </c>
      <c r="BI614" s="3" t="s">
        <v>143</v>
      </c>
      <c r="BJ614" s="3" t="s">
        <v>143</v>
      </c>
      <c r="BK614" s="3" t="s">
        <v>136</v>
      </c>
      <c r="BL614" s="3" t="s">
        <v>143</v>
      </c>
      <c r="BM614" s="3" t="s">
        <v>160</v>
      </c>
      <c r="BN614" s="3" t="s">
        <v>160</v>
      </c>
      <c r="BO614" s="3" t="s">
        <v>143</v>
      </c>
      <c r="BP614" s="3" t="s">
        <v>143</v>
      </c>
      <c r="BQ614" s="3" t="s">
        <v>329</v>
      </c>
      <c r="BR614" s="3" t="s">
        <v>5352</v>
      </c>
      <c r="BS614" s="3" t="s">
        <v>1608</v>
      </c>
      <c r="BT614" s="3" t="s">
        <v>5910</v>
      </c>
      <c r="BU614" s="3" t="s">
        <v>5910</v>
      </c>
      <c r="BV614" s="3" t="s">
        <v>135</v>
      </c>
      <c r="BW614" s="3" t="s">
        <v>135</v>
      </c>
      <c r="BX614" s="3" t="s">
        <v>135</v>
      </c>
      <c r="BY614" s="3" t="s">
        <v>148</v>
      </c>
      <c r="BZ614" s="3" t="s">
        <v>11331</v>
      </c>
      <c r="CA614" s="3" t="s">
        <v>174</v>
      </c>
      <c r="CB614" s="3" t="s">
        <v>143</v>
      </c>
      <c r="CC614" s="3" t="s">
        <v>143</v>
      </c>
      <c r="CD614" s="3" t="s">
        <v>143</v>
      </c>
      <c r="CE614" s="3" t="s">
        <v>11332</v>
      </c>
      <c r="CF614" s="3" t="s">
        <v>2261</v>
      </c>
      <c r="CG614" s="3" t="s">
        <v>2261</v>
      </c>
      <c r="CH614" s="3" t="s">
        <v>143</v>
      </c>
      <c r="CI614" s="3" t="s">
        <v>143</v>
      </c>
      <c r="CJ614" s="3" t="s">
        <v>5272</v>
      </c>
      <c r="CK614" s="3" t="s">
        <v>143</v>
      </c>
      <c r="CL614" s="3" t="s">
        <v>143</v>
      </c>
      <c r="CM614" s="3" t="s">
        <v>143</v>
      </c>
      <c r="CN614" s="3" t="s">
        <v>143</v>
      </c>
      <c r="CO614" s="3" t="s">
        <v>143</v>
      </c>
      <c r="CP614" s="3" t="s">
        <v>143</v>
      </c>
      <c r="CQ614" s="3" t="s">
        <v>143</v>
      </c>
      <c r="CR614" s="3" t="s">
        <v>143</v>
      </c>
      <c r="CS614" s="3" t="s">
        <v>1</v>
      </c>
      <c r="CT614" s="3" t="s">
        <v>143</v>
      </c>
      <c r="CU614" s="3" t="s">
        <v>1</v>
      </c>
      <c r="CV614" s="3" t="s">
        <v>1985</v>
      </c>
      <c r="CW614" s="3" t="s">
        <v>1985</v>
      </c>
      <c r="CX614" s="3" t="s">
        <v>316</v>
      </c>
      <c r="CY614" s="3" t="s">
        <v>166</v>
      </c>
      <c r="CZ614" s="3" t="s">
        <v>136</v>
      </c>
      <c r="DA614" s="3" t="s">
        <v>1986</v>
      </c>
      <c r="DB614" s="3" t="s">
        <v>143</v>
      </c>
      <c r="DC614" s="3" t="s">
        <v>143</v>
      </c>
      <c r="DD614" s="3" t="s">
        <v>164</v>
      </c>
      <c r="DE614" s="3" t="s">
        <v>5755</v>
      </c>
      <c r="DF614" s="3" t="s">
        <v>3995</v>
      </c>
      <c r="DG614" s="3" t="s">
        <v>143</v>
      </c>
      <c r="DH614" s="3" t="s">
        <v>143</v>
      </c>
      <c r="DI614" s="3" t="s">
        <v>143</v>
      </c>
    </row>
    <row r="615" spans="1:113" ht="25.5" hidden="1" x14ac:dyDescent="0.2">
      <c r="A615" s="73">
        <v>45474</v>
      </c>
      <c r="B615" s="3" t="s">
        <v>6281</v>
      </c>
      <c r="C615" s="99">
        <v>146712</v>
      </c>
      <c r="D615" s="6" t="s">
        <v>11195</v>
      </c>
      <c r="E615" s="3" t="s">
        <v>373</v>
      </c>
      <c r="F615" s="7">
        <v>45489</v>
      </c>
      <c r="G615" s="3" t="s">
        <v>257</v>
      </c>
      <c r="H615" s="3" t="s">
        <v>166</v>
      </c>
      <c r="I615" s="4">
        <v>410.71</v>
      </c>
      <c r="J615" s="4">
        <v>410.71</v>
      </c>
      <c r="K615" s="71">
        <f t="shared" si="64"/>
        <v>1.910891443816181E-2</v>
      </c>
      <c r="L615" s="3" t="s">
        <v>374</v>
      </c>
      <c r="M615" s="3" t="s">
        <v>317</v>
      </c>
      <c r="N615" s="3" t="s">
        <v>1224</v>
      </c>
      <c r="O615" s="3" t="s">
        <v>528</v>
      </c>
      <c r="P615" s="6" t="s">
        <v>11333</v>
      </c>
      <c r="Q615" s="3" t="s">
        <v>530</v>
      </c>
      <c r="R615" s="3" t="s">
        <v>11334</v>
      </c>
      <c r="S615" s="3" t="s">
        <v>11314</v>
      </c>
      <c r="T615" s="3" t="s">
        <v>135</v>
      </c>
      <c r="U615" s="3" t="s">
        <v>135</v>
      </c>
      <c r="V615" s="3" t="s">
        <v>136</v>
      </c>
      <c r="W615" s="3" t="s">
        <v>137</v>
      </c>
      <c r="X615" s="3" t="s">
        <v>264</v>
      </c>
      <c r="Y615" s="3" t="s">
        <v>11335</v>
      </c>
      <c r="Z615" s="3" t="s">
        <v>11336</v>
      </c>
      <c r="AA615" s="3" t="s">
        <v>139</v>
      </c>
      <c r="AB615" s="3" t="s">
        <v>140</v>
      </c>
      <c r="AC615" s="3" t="s">
        <v>5272</v>
      </c>
      <c r="AD615" s="3" t="s">
        <v>143</v>
      </c>
      <c r="AE615" s="3" t="s">
        <v>5874</v>
      </c>
      <c r="AF615" s="3" t="s">
        <v>11337</v>
      </c>
      <c r="AG615" s="3" t="s">
        <v>5675</v>
      </c>
      <c r="AH615" s="3" t="s">
        <v>265</v>
      </c>
      <c r="AI615" s="3" t="s">
        <v>143</v>
      </c>
      <c r="AJ615" s="3" t="s">
        <v>5874</v>
      </c>
      <c r="AK615" s="3" t="s">
        <v>142</v>
      </c>
      <c r="AL615" s="3" t="s">
        <v>143</v>
      </c>
      <c r="AM615" s="3" t="s">
        <v>5874</v>
      </c>
      <c r="AN615" s="3" t="s">
        <v>174</v>
      </c>
      <c r="AO615" s="3" t="s">
        <v>533</v>
      </c>
      <c r="AP615" s="3" t="s">
        <v>534</v>
      </c>
      <c r="AQ615" s="3" t="s">
        <v>309</v>
      </c>
      <c r="AR615" s="3" t="s">
        <v>148</v>
      </c>
      <c r="AS615" s="3" t="s">
        <v>139</v>
      </c>
      <c r="AT615" s="3" t="s">
        <v>508</v>
      </c>
      <c r="AU615" s="3" t="s">
        <v>10918</v>
      </c>
      <c r="AV615" s="3" t="s">
        <v>990</v>
      </c>
      <c r="AW615" s="3" t="s">
        <v>273</v>
      </c>
      <c r="AX615" s="3" t="s">
        <v>1232</v>
      </c>
      <c r="AY615" s="3" t="s">
        <v>148</v>
      </c>
      <c r="AZ615" s="3" t="s">
        <v>139</v>
      </c>
      <c r="BA615" s="3" t="s">
        <v>154</v>
      </c>
      <c r="BB615" s="3" t="s">
        <v>992</v>
      </c>
      <c r="BC615" s="3" t="s">
        <v>156</v>
      </c>
      <c r="BD615" s="3" t="s">
        <v>157</v>
      </c>
      <c r="BE615" s="3" t="s">
        <v>303</v>
      </c>
      <c r="BF615" s="3" t="s">
        <v>11338</v>
      </c>
      <c r="BG615" s="3" t="s">
        <v>5272</v>
      </c>
      <c r="BH615" s="3" t="s">
        <v>530</v>
      </c>
      <c r="BI615" s="3" t="s">
        <v>11339</v>
      </c>
      <c r="BJ615" s="3" t="s">
        <v>143</v>
      </c>
      <c r="BK615" s="3" t="s">
        <v>136</v>
      </c>
      <c r="BL615" s="3" t="s">
        <v>143</v>
      </c>
      <c r="BM615" s="3" t="s">
        <v>200</v>
      </c>
      <c r="BN615" s="3" t="s">
        <v>200</v>
      </c>
      <c r="BO615" s="3" t="s">
        <v>143</v>
      </c>
      <c r="BP615" s="3" t="s">
        <v>143</v>
      </c>
      <c r="BQ615" s="3" t="s">
        <v>11340</v>
      </c>
      <c r="BR615" s="3" t="s">
        <v>5352</v>
      </c>
      <c r="BS615" s="3" t="s">
        <v>1608</v>
      </c>
      <c r="BT615" s="3" t="s">
        <v>5874</v>
      </c>
      <c r="BU615" s="3" t="s">
        <v>5874</v>
      </c>
      <c r="BV615" s="3" t="s">
        <v>135</v>
      </c>
      <c r="BW615" s="3" t="s">
        <v>135</v>
      </c>
      <c r="BX615" s="3" t="s">
        <v>135</v>
      </c>
      <c r="BY615" s="3" t="s">
        <v>148</v>
      </c>
      <c r="BZ615" s="3" t="s">
        <v>3650</v>
      </c>
      <c r="CA615" s="3" t="s">
        <v>174</v>
      </c>
      <c r="CB615" s="3" t="s">
        <v>143</v>
      </c>
      <c r="CC615" s="3" t="s">
        <v>143</v>
      </c>
      <c r="CD615" s="3" t="s">
        <v>143</v>
      </c>
      <c r="CE615" s="3" t="s">
        <v>143</v>
      </c>
      <c r="CF615" s="3" t="s">
        <v>2261</v>
      </c>
      <c r="CG615" s="3" t="s">
        <v>2261</v>
      </c>
      <c r="CH615" s="3" t="s">
        <v>143</v>
      </c>
      <c r="CI615" s="3" t="s">
        <v>143</v>
      </c>
      <c r="CJ615" s="3" t="s">
        <v>5272</v>
      </c>
      <c r="CK615" s="3" t="s">
        <v>143</v>
      </c>
      <c r="CL615" s="3" t="s">
        <v>143</v>
      </c>
      <c r="CM615" s="3" t="s">
        <v>143</v>
      </c>
      <c r="CN615" s="3" t="s">
        <v>143</v>
      </c>
      <c r="CO615" s="3" t="s">
        <v>143</v>
      </c>
      <c r="CP615" s="3" t="s">
        <v>143</v>
      </c>
      <c r="CQ615" s="3" t="s">
        <v>143</v>
      </c>
      <c r="CR615" s="3" t="s">
        <v>143</v>
      </c>
      <c r="CS615" s="3" t="s">
        <v>1</v>
      </c>
      <c r="CT615" s="3" t="s">
        <v>143</v>
      </c>
      <c r="CU615" s="3" t="s">
        <v>1</v>
      </c>
      <c r="CV615" s="3" t="s">
        <v>1985</v>
      </c>
      <c r="CW615" s="3" t="s">
        <v>1985</v>
      </c>
      <c r="CX615" s="3" t="s">
        <v>374</v>
      </c>
      <c r="CY615" s="3" t="s">
        <v>166</v>
      </c>
      <c r="CZ615" s="3" t="s">
        <v>136</v>
      </c>
      <c r="DA615" s="3" t="s">
        <v>1989</v>
      </c>
      <c r="DB615" s="3" t="s">
        <v>143</v>
      </c>
      <c r="DC615" s="3" t="s">
        <v>143</v>
      </c>
      <c r="DD615" s="3" t="s">
        <v>373</v>
      </c>
      <c r="DE615" s="3" t="s">
        <v>5755</v>
      </c>
      <c r="DF615" s="3" t="s">
        <v>781</v>
      </c>
      <c r="DG615" s="3" t="s">
        <v>143</v>
      </c>
      <c r="DH615" s="3" t="s">
        <v>143</v>
      </c>
      <c r="DI615" s="3" t="s">
        <v>143</v>
      </c>
    </row>
    <row r="616" spans="1:113" hidden="1" x14ac:dyDescent="0.2">
      <c r="A616" s="73">
        <v>45474</v>
      </c>
      <c r="B616" s="3" t="s">
        <v>15606</v>
      </c>
      <c r="C616" s="5">
        <v>146845</v>
      </c>
      <c r="D616" s="6" t="s">
        <v>11185</v>
      </c>
      <c r="E616" s="3" t="s">
        <v>164</v>
      </c>
      <c r="F616" s="7">
        <v>45489</v>
      </c>
      <c r="G616" s="3" t="s">
        <v>165</v>
      </c>
      <c r="H616" s="3" t="s">
        <v>166</v>
      </c>
      <c r="I616" s="4">
        <v>160</v>
      </c>
      <c r="J616" s="4">
        <v>160</v>
      </c>
      <c r="K616" s="71">
        <f t="shared" si="64"/>
        <v>7.4442460863039361E-3</v>
      </c>
      <c r="L616" s="3" t="s">
        <v>316</v>
      </c>
      <c r="M616" s="3" t="s">
        <v>7145</v>
      </c>
      <c r="N616" s="3" t="s">
        <v>960</v>
      </c>
      <c r="O616" s="3" t="s">
        <v>5925</v>
      </c>
      <c r="P616" s="6" t="s">
        <v>10118</v>
      </c>
      <c r="Q616" s="3" t="s">
        <v>170</v>
      </c>
      <c r="R616" s="3" t="s">
        <v>11341</v>
      </c>
      <c r="S616" s="3" t="s">
        <v>11342</v>
      </c>
      <c r="T616" s="3" t="s">
        <v>135</v>
      </c>
      <c r="U616" s="3" t="s">
        <v>135</v>
      </c>
      <c r="V616" s="3" t="s">
        <v>136</v>
      </c>
      <c r="W616" s="3" t="s">
        <v>137</v>
      </c>
      <c r="X616" s="3" t="s">
        <v>2483</v>
      </c>
      <c r="Y616" s="3" t="s">
        <v>11343</v>
      </c>
      <c r="Z616" s="3" t="s">
        <v>11344</v>
      </c>
      <c r="AA616" s="3" t="s">
        <v>139</v>
      </c>
      <c r="AB616" s="3" t="s">
        <v>323</v>
      </c>
      <c r="AC616" s="3" t="s">
        <v>5272</v>
      </c>
      <c r="AD616" s="3" t="s">
        <v>143</v>
      </c>
      <c r="AE616" s="3" t="s">
        <v>5910</v>
      </c>
      <c r="AF616" s="3" t="s">
        <v>143</v>
      </c>
      <c r="AG616" s="3" t="s">
        <v>235</v>
      </c>
      <c r="AH616" s="3" t="s">
        <v>141</v>
      </c>
      <c r="AI616" s="3" t="s">
        <v>143</v>
      </c>
      <c r="AJ616" s="3" t="s">
        <v>5910</v>
      </c>
      <c r="AK616" s="3" t="s">
        <v>207</v>
      </c>
      <c r="AL616" s="3" t="s">
        <v>143</v>
      </c>
      <c r="AM616" s="3" t="s">
        <v>5910</v>
      </c>
      <c r="AN616" s="3" t="s">
        <v>174</v>
      </c>
      <c r="AO616" s="3" t="s">
        <v>5932</v>
      </c>
      <c r="AP616" s="3" t="s">
        <v>2014</v>
      </c>
      <c r="AQ616" s="3" t="s">
        <v>5933</v>
      </c>
      <c r="AR616" s="3" t="s">
        <v>250</v>
      </c>
      <c r="AS616" s="3" t="s">
        <v>179</v>
      </c>
      <c r="AT616" s="3" t="s">
        <v>251</v>
      </c>
      <c r="AU616" s="3" t="s">
        <v>5934</v>
      </c>
      <c r="AV616" s="3" t="s">
        <v>145</v>
      </c>
      <c r="AW616" s="3" t="s">
        <v>146</v>
      </c>
      <c r="AX616" s="3" t="s">
        <v>972</v>
      </c>
      <c r="AY616" s="3" t="s">
        <v>148</v>
      </c>
      <c r="AZ616" s="3" t="s">
        <v>139</v>
      </c>
      <c r="BA616" s="3" t="s">
        <v>149</v>
      </c>
      <c r="BB616" s="3" t="s">
        <v>150</v>
      </c>
      <c r="BC616" s="3" t="s">
        <v>156</v>
      </c>
      <c r="BD616" s="3" t="s">
        <v>157</v>
      </c>
      <c r="BE616" s="3" t="s">
        <v>303</v>
      </c>
      <c r="BF616" s="3" t="s">
        <v>11344</v>
      </c>
      <c r="BG616" s="3" t="s">
        <v>5272</v>
      </c>
      <c r="BH616" s="3" t="s">
        <v>170</v>
      </c>
      <c r="BI616" s="3" t="s">
        <v>143</v>
      </c>
      <c r="BJ616" s="3" t="s">
        <v>143</v>
      </c>
      <c r="BK616" s="3" t="s">
        <v>136</v>
      </c>
      <c r="BL616" s="3" t="s">
        <v>143</v>
      </c>
      <c r="BM616" s="3" t="s">
        <v>1674</v>
      </c>
      <c r="BN616" s="3" t="s">
        <v>160</v>
      </c>
      <c r="BO616" s="3" t="s">
        <v>143</v>
      </c>
      <c r="BP616" s="3" t="s">
        <v>143</v>
      </c>
      <c r="BQ616" s="3" t="s">
        <v>1427</v>
      </c>
      <c r="BR616" s="3" t="s">
        <v>5352</v>
      </c>
      <c r="BS616" s="3" t="s">
        <v>1608</v>
      </c>
      <c r="BT616" s="3" t="s">
        <v>5910</v>
      </c>
      <c r="BU616" s="3" t="s">
        <v>5910</v>
      </c>
      <c r="BV616" s="3" t="s">
        <v>135</v>
      </c>
      <c r="BW616" s="3" t="s">
        <v>135</v>
      </c>
      <c r="BX616" s="3" t="s">
        <v>135</v>
      </c>
      <c r="BY616" s="3" t="s">
        <v>148</v>
      </c>
      <c r="BZ616" s="3" t="s">
        <v>3145</v>
      </c>
      <c r="CA616" s="3" t="s">
        <v>174</v>
      </c>
      <c r="CB616" s="3" t="s">
        <v>143</v>
      </c>
      <c r="CC616" s="3" t="s">
        <v>143</v>
      </c>
      <c r="CD616" s="3" t="s">
        <v>143</v>
      </c>
      <c r="CE616" s="3" t="s">
        <v>143</v>
      </c>
      <c r="CF616" s="3" t="s">
        <v>2261</v>
      </c>
      <c r="CG616" s="3" t="s">
        <v>2261</v>
      </c>
      <c r="CH616" s="3" t="s">
        <v>143</v>
      </c>
      <c r="CI616" s="3" t="s">
        <v>143</v>
      </c>
      <c r="CJ616" s="3" t="s">
        <v>5272</v>
      </c>
      <c r="CK616" s="3" t="s">
        <v>143</v>
      </c>
      <c r="CL616" s="3" t="s">
        <v>143</v>
      </c>
      <c r="CM616" s="3" t="s">
        <v>143</v>
      </c>
      <c r="CN616" s="3" t="s">
        <v>143</v>
      </c>
      <c r="CO616" s="3" t="s">
        <v>143</v>
      </c>
      <c r="CP616" s="3" t="s">
        <v>143</v>
      </c>
      <c r="CQ616" s="3" t="s">
        <v>143</v>
      </c>
      <c r="CR616" s="3" t="s">
        <v>143</v>
      </c>
      <c r="CS616" s="3" t="s">
        <v>1</v>
      </c>
      <c r="CT616" s="3" t="s">
        <v>143</v>
      </c>
      <c r="CU616" s="3" t="s">
        <v>1</v>
      </c>
      <c r="CV616" s="3" t="s">
        <v>1985</v>
      </c>
      <c r="CW616" s="3" t="s">
        <v>1985</v>
      </c>
      <c r="CX616" s="3" t="s">
        <v>316</v>
      </c>
      <c r="CY616" s="3" t="s">
        <v>166</v>
      </c>
      <c r="CZ616" s="3" t="s">
        <v>136</v>
      </c>
      <c r="DA616" s="3" t="s">
        <v>1986</v>
      </c>
      <c r="DB616" s="3" t="s">
        <v>143</v>
      </c>
      <c r="DC616" s="3" t="s">
        <v>143</v>
      </c>
      <c r="DD616" s="3" t="s">
        <v>164</v>
      </c>
      <c r="DE616" s="3" t="s">
        <v>5755</v>
      </c>
      <c r="DF616" s="3" t="s">
        <v>781</v>
      </c>
      <c r="DG616" s="3" t="s">
        <v>143</v>
      </c>
      <c r="DH616" s="3" t="s">
        <v>143</v>
      </c>
      <c r="DI616" s="3" t="s">
        <v>143</v>
      </c>
    </row>
    <row r="617" spans="1:113" hidden="1" x14ac:dyDescent="0.2">
      <c r="A617" s="73">
        <v>45474</v>
      </c>
      <c r="B617" s="3" t="s">
        <v>15606</v>
      </c>
      <c r="C617" s="5">
        <v>146848</v>
      </c>
      <c r="D617" s="6" t="s">
        <v>11185</v>
      </c>
      <c r="E617" s="3" t="s">
        <v>164</v>
      </c>
      <c r="F617" s="7">
        <v>45489</v>
      </c>
      <c r="G617" s="3" t="s">
        <v>165</v>
      </c>
      <c r="H617" s="3" t="s">
        <v>166</v>
      </c>
      <c r="I617" s="4">
        <v>220</v>
      </c>
      <c r="J617" s="4">
        <v>220</v>
      </c>
      <c r="K617" s="71">
        <f t="shared" si="64"/>
        <v>1.0235838368667913E-2</v>
      </c>
      <c r="L617" s="3" t="s">
        <v>316</v>
      </c>
      <c r="M617" s="3" t="s">
        <v>7145</v>
      </c>
      <c r="N617" s="3" t="s">
        <v>960</v>
      </c>
      <c r="O617" s="3" t="s">
        <v>191</v>
      </c>
      <c r="P617" s="6" t="s">
        <v>10118</v>
      </c>
      <c r="Q617" s="3" t="s">
        <v>170</v>
      </c>
      <c r="R617" s="3" t="s">
        <v>11345</v>
      </c>
      <c r="S617" s="3" t="s">
        <v>11346</v>
      </c>
      <c r="T617" s="3" t="s">
        <v>135</v>
      </c>
      <c r="U617" s="3" t="s">
        <v>135</v>
      </c>
      <c r="V617" s="3" t="s">
        <v>136</v>
      </c>
      <c r="W617" s="3" t="s">
        <v>137</v>
      </c>
      <c r="X617" s="3" t="s">
        <v>2483</v>
      </c>
      <c r="Y617" s="3" t="s">
        <v>11347</v>
      </c>
      <c r="Z617" s="3" t="s">
        <v>11348</v>
      </c>
      <c r="AA617" s="3" t="s">
        <v>139</v>
      </c>
      <c r="AB617" s="3" t="s">
        <v>323</v>
      </c>
      <c r="AC617" s="3" t="s">
        <v>5272</v>
      </c>
      <c r="AD617" s="3" t="s">
        <v>143</v>
      </c>
      <c r="AE617" s="3" t="s">
        <v>5749</v>
      </c>
      <c r="AF617" s="3" t="s">
        <v>143</v>
      </c>
      <c r="AG617" s="3" t="s">
        <v>235</v>
      </c>
      <c r="AH617" s="3" t="s">
        <v>141</v>
      </c>
      <c r="AI617" s="3" t="s">
        <v>143</v>
      </c>
      <c r="AJ617" s="3" t="s">
        <v>5749</v>
      </c>
      <c r="AK617" s="3" t="s">
        <v>207</v>
      </c>
      <c r="AL617" s="3" t="s">
        <v>143</v>
      </c>
      <c r="AM617" s="3" t="s">
        <v>5749</v>
      </c>
      <c r="AN617" s="3" t="s">
        <v>174</v>
      </c>
      <c r="AO617" s="3" t="s">
        <v>195</v>
      </c>
      <c r="AP617" s="3" t="s">
        <v>196</v>
      </c>
      <c r="AQ617" s="3" t="s">
        <v>197</v>
      </c>
      <c r="AR617" s="3" t="s">
        <v>178</v>
      </c>
      <c r="AS617" s="3" t="s">
        <v>179</v>
      </c>
      <c r="AT617" s="3" t="s">
        <v>180</v>
      </c>
      <c r="AU617" s="3" t="s">
        <v>198</v>
      </c>
      <c r="AV617" s="3" t="s">
        <v>145</v>
      </c>
      <c r="AW617" s="3" t="s">
        <v>146</v>
      </c>
      <c r="AX617" s="3" t="s">
        <v>972</v>
      </c>
      <c r="AY617" s="3" t="s">
        <v>148</v>
      </c>
      <c r="AZ617" s="3" t="s">
        <v>139</v>
      </c>
      <c r="BA617" s="3" t="s">
        <v>149</v>
      </c>
      <c r="BB617" s="3" t="s">
        <v>150</v>
      </c>
      <c r="BC617" s="3" t="s">
        <v>156</v>
      </c>
      <c r="BD617" s="3" t="s">
        <v>157</v>
      </c>
      <c r="BE617" s="3" t="s">
        <v>303</v>
      </c>
      <c r="BF617" s="3" t="s">
        <v>11348</v>
      </c>
      <c r="BG617" s="3" t="s">
        <v>5272</v>
      </c>
      <c r="BH617" s="3" t="s">
        <v>170</v>
      </c>
      <c r="BI617" s="3" t="s">
        <v>143</v>
      </c>
      <c r="BJ617" s="3" t="s">
        <v>143</v>
      </c>
      <c r="BK617" s="3" t="s">
        <v>136</v>
      </c>
      <c r="BL617" s="3" t="s">
        <v>143</v>
      </c>
      <c r="BM617" s="3" t="s">
        <v>160</v>
      </c>
      <c r="BN617" s="3" t="s">
        <v>160</v>
      </c>
      <c r="BO617" s="3" t="s">
        <v>143</v>
      </c>
      <c r="BP617" s="3" t="s">
        <v>143</v>
      </c>
      <c r="BQ617" s="3" t="s">
        <v>1541</v>
      </c>
      <c r="BR617" s="3" t="s">
        <v>5352</v>
      </c>
      <c r="BS617" s="3" t="s">
        <v>1608</v>
      </c>
      <c r="BT617" s="3" t="s">
        <v>5749</v>
      </c>
      <c r="BU617" s="3" t="s">
        <v>5749</v>
      </c>
      <c r="BV617" s="3" t="s">
        <v>135</v>
      </c>
      <c r="BW617" s="3" t="s">
        <v>135</v>
      </c>
      <c r="BX617" s="3" t="s">
        <v>135</v>
      </c>
      <c r="BY617" s="3" t="s">
        <v>148</v>
      </c>
      <c r="BZ617" s="3" t="s">
        <v>11349</v>
      </c>
      <c r="CA617" s="3" t="s">
        <v>174</v>
      </c>
      <c r="CB617" s="3" t="s">
        <v>143</v>
      </c>
      <c r="CC617" s="3" t="s">
        <v>143</v>
      </c>
      <c r="CD617" s="3" t="s">
        <v>143</v>
      </c>
      <c r="CE617" s="3" t="s">
        <v>143</v>
      </c>
      <c r="CF617" s="3" t="s">
        <v>2261</v>
      </c>
      <c r="CG617" s="3" t="s">
        <v>2261</v>
      </c>
      <c r="CH617" s="3" t="s">
        <v>143</v>
      </c>
      <c r="CI617" s="3" t="s">
        <v>143</v>
      </c>
      <c r="CJ617" s="3" t="s">
        <v>5272</v>
      </c>
      <c r="CK617" s="3" t="s">
        <v>143</v>
      </c>
      <c r="CL617" s="3" t="s">
        <v>143</v>
      </c>
      <c r="CM617" s="3" t="s">
        <v>143</v>
      </c>
      <c r="CN617" s="3" t="s">
        <v>143</v>
      </c>
      <c r="CO617" s="3" t="s">
        <v>143</v>
      </c>
      <c r="CP617" s="3" t="s">
        <v>143</v>
      </c>
      <c r="CQ617" s="3" t="s">
        <v>143</v>
      </c>
      <c r="CR617" s="3" t="s">
        <v>143</v>
      </c>
      <c r="CS617" s="3" t="s">
        <v>1</v>
      </c>
      <c r="CT617" s="3" t="s">
        <v>143</v>
      </c>
      <c r="CU617" s="3" t="s">
        <v>1</v>
      </c>
      <c r="CV617" s="3" t="s">
        <v>1985</v>
      </c>
      <c r="CW617" s="3" t="s">
        <v>1985</v>
      </c>
      <c r="CX617" s="3" t="s">
        <v>316</v>
      </c>
      <c r="CY617" s="3" t="s">
        <v>166</v>
      </c>
      <c r="CZ617" s="3" t="s">
        <v>136</v>
      </c>
      <c r="DA617" s="3" t="s">
        <v>1986</v>
      </c>
      <c r="DB617" s="3" t="s">
        <v>143</v>
      </c>
      <c r="DC617" s="3" t="s">
        <v>143</v>
      </c>
      <c r="DD617" s="3" t="s">
        <v>164</v>
      </c>
      <c r="DE617" s="3" t="s">
        <v>5755</v>
      </c>
      <c r="DF617" s="3" t="s">
        <v>781</v>
      </c>
      <c r="DG617" s="3" t="s">
        <v>143</v>
      </c>
      <c r="DH617" s="3" t="s">
        <v>143</v>
      </c>
      <c r="DI617" s="3" t="s">
        <v>143</v>
      </c>
    </row>
    <row r="618" spans="1:113" hidden="1" x14ac:dyDescent="0.2">
      <c r="A618" s="73">
        <v>45474</v>
      </c>
      <c r="B618" s="3" t="s">
        <v>15606</v>
      </c>
      <c r="C618" s="5">
        <v>146850</v>
      </c>
      <c r="D618" s="6" t="s">
        <v>11185</v>
      </c>
      <c r="E618" s="3" t="s">
        <v>164</v>
      </c>
      <c r="F618" s="7">
        <v>45489</v>
      </c>
      <c r="G618" s="3" t="s">
        <v>165</v>
      </c>
      <c r="H618" s="3" t="s">
        <v>166</v>
      </c>
      <c r="I618" s="4">
        <v>464.28</v>
      </c>
      <c r="J618" s="4">
        <v>469.28</v>
      </c>
      <c r="K618" s="71">
        <f t="shared" si="64"/>
        <v>2.1601341080932444E-2</v>
      </c>
      <c r="L618" s="3" t="s">
        <v>316</v>
      </c>
      <c r="M618" s="3" t="s">
        <v>7145</v>
      </c>
      <c r="N618" s="3" t="s">
        <v>1056</v>
      </c>
      <c r="O618" s="3" t="s">
        <v>511</v>
      </c>
      <c r="P618" s="6" t="s">
        <v>5592</v>
      </c>
      <c r="Q618" s="3" t="s">
        <v>2863</v>
      </c>
      <c r="R618" s="3" t="s">
        <v>11350</v>
      </c>
      <c r="S618" s="3" t="s">
        <v>10686</v>
      </c>
      <c r="T618" s="3" t="s">
        <v>135</v>
      </c>
      <c r="U618" s="3" t="s">
        <v>135</v>
      </c>
      <c r="V618" s="3" t="s">
        <v>136</v>
      </c>
      <c r="W618" s="3" t="s">
        <v>137</v>
      </c>
      <c r="X618" s="3" t="s">
        <v>2483</v>
      </c>
      <c r="Y618" s="3" t="s">
        <v>11351</v>
      </c>
      <c r="Z618" s="3" t="s">
        <v>11352</v>
      </c>
      <c r="AA618" s="3" t="s">
        <v>139</v>
      </c>
      <c r="AB618" s="3" t="s">
        <v>323</v>
      </c>
      <c r="AC618" s="3" t="s">
        <v>5272</v>
      </c>
      <c r="AD618" s="3" t="s">
        <v>143</v>
      </c>
      <c r="AE618" s="3" t="s">
        <v>11353</v>
      </c>
      <c r="AF618" s="3" t="s">
        <v>143</v>
      </c>
      <c r="AG618" s="3" t="s">
        <v>235</v>
      </c>
      <c r="AH618" s="3" t="s">
        <v>141</v>
      </c>
      <c r="AI618" s="3" t="s">
        <v>143</v>
      </c>
      <c r="AJ618" s="3" t="s">
        <v>11353</v>
      </c>
      <c r="AK618" s="3" t="s">
        <v>207</v>
      </c>
      <c r="AL618" s="3" t="s">
        <v>143</v>
      </c>
      <c r="AM618" s="3" t="s">
        <v>11354</v>
      </c>
      <c r="AN618" s="3" t="s">
        <v>174</v>
      </c>
      <c r="AO618" s="3" t="s">
        <v>227</v>
      </c>
      <c r="AP618" s="3" t="s">
        <v>228</v>
      </c>
      <c r="AQ618" s="3" t="s">
        <v>515</v>
      </c>
      <c r="AR618" s="3" t="s">
        <v>230</v>
      </c>
      <c r="AS618" s="3" t="s">
        <v>231</v>
      </c>
      <c r="AT618" s="3" t="s">
        <v>232</v>
      </c>
      <c r="AU618" s="3" t="s">
        <v>233</v>
      </c>
      <c r="AV618" s="3" t="s">
        <v>145</v>
      </c>
      <c r="AW618" s="3" t="s">
        <v>146</v>
      </c>
      <c r="AX618" s="3" t="s">
        <v>1060</v>
      </c>
      <c r="AY618" s="3" t="s">
        <v>148</v>
      </c>
      <c r="AZ618" s="3" t="s">
        <v>139</v>
      </c>
      <c r="BA618" s="3" t="s">
        <v>149</v>
      </c>
      <c r="BB618" s="3" t="s">
        <v>150</v>
      </c>
      <c r="BC618" s="3" t="s">
        <v>156</v>
      </c>
      <c r="BD618" s="3" t="s">
        <v>157</v>
      </c>
      <c r="BE618" s="3" t="s">
        <v>303</v>
      </c>
      <c r="BF618" s="3" t="s">
        <v>11352</v>
      </c>
      <c r="BG618" s="3" t="s">
        <v>5272</v>
      </c>
      <c r="BH618" s="3" t="s">
        <v>2863</v>
      </c>
      <c r="BI618" s="3" t="s">
        <v>143</v>
      </c>
      <c r="BJ618" s="3" t="s">
        <v>143</v>
      </c>
      <c r="BK618" s="3" t="s">
        <v>136</v>
      </c>
      <c r="BL618" s="3" t="s">
        <v>143</v>
      </c>
      <c r="BM618" s="3" t="s">
        <v>160</v>
      </c>
      <c r="BN618" s="3" t="s">
        <v>160</v>
      </c>
      <c r="BO618" s="3" t="s">
        <v>143</v>
      </c>
      <c r="BP618" s="3" t="s">
        <v>143</v>
      </c>
      <c r="BQ618" s="3" t="s">
        <v>1194</v>
      </c>
      <c r="BR618" s="3" t="s">
        <v>5352</v>
      </c>
      <c r="BS618" s="3" t="s">
        <v>1608</v>
      </c>
      <c r="BT618" s="3" t="s">
        <v>11353</v>
      </c>
      <c r="BU618" s="3" t="s">
        <v>11353</v>
      </c>
      <c r="BV618" s="3" t="s">
        <v>135</v>
      </c>
      <c r="BW618" s="3" t="s">
        <v>135</v>
      </c>
      <c r="BX618" s="3" t="s">
        <v>135</v>
      </c>
      <c r="BY618" s="3" t="s">
        <v>148</v>
      </c>
      <c r="BZ618" s="3" t="s">
        <v>4203</v>
      </c>
      <c r="CA618" s="3" t="s">
        <v>174</v>
      </c>
      <c r="CB618" s="3" t="s">
        <v>143</v>
      </c>
      <c r="CC618" s="3" t="s">
        <v>143</v>
      </c>
      <c r="CD618" s="3" t="s">
        <v>143</v>
      </c>
      <c r="CE618" s="3" t="s">
        <v>143</v>
      </c>
      <c r="CF618" s="3" t="s">
        <v>2261</v>
      </c>
      <c r="CG618" s="3" t="s">
        <v>2261</v>
      </c>
      <c r="CH618" s="3" t="s">
        <v>143</v>
      </c>
      <c r="CI618" s="3" t="s">
        <v>143</v>
      </c>
      <c r="CJ618" s="3" t="s">
        <v>5272</v>
      </c>
      <c r="CK618" s="3" t="s">
        <v>143</v>
      </c>
      <c r="CL618" s="3" t="s">
        <v>143</v>
      </c>
      <c r="CM618" s="3" t="s">
        <v>143</v>
      </c>
      <c r="CN618" s="3" t="s">
        <v>143</v>
      </c>
      <c r="CO618" s="3" t="s">
        <v>143</v>
      </c>
      <c r="CP618" s="3" t="s">
        <v>143</v>
      </c>
      <c r="CQ618" s="3" t="s">
        <v>143</v>
      </c>
      <c r="CR618" s="3" t="s">
        <v>143</v>
      </c>
      <c r="CS618" s="3" t="s">
        <v>1</v>
      </c>
      <c r="CT618" s="3" t="s">
        <v>143</v>
      </c>
      <c r="CU618" s="3" t="s">
        <v>1</v>
      </c>
      <c r="CV618" s="3" t="s">
        <v>1985</v>
      </c>
      <c r="CW618" s="3" t="s">
        <v>1985</v>
      </c>
      <c r="CX618" s="3" t="s">
        <v>316</v>
      </c>
      <c r="CY618" s="3" t="s">
        <v>166</v>
      </c>
      <c r="CZ618" s="3" t="s">
        <v>136</v>
      </c>
      <c r="DA618" s="3" t="s">
        <v>1986</v>
      </c>
      <c r="DB618" s="3" t="s">
        <v>143</v>
      </c>
      <c r="DC618" s="3" t="s">
        <v>143</v>
      </c>
      <c r="DD618" s="3" t="s">
        <v>164</v>
      </c>
      <c r="DE618" s="3" t="s">
        <v>5755</v>
      </c>
      <c r="DF618" s="3" t="s">
        <v>781</v>
      </c>
      <c r="DG618" s="3" t="s">
        <v>143</v>
      </c>
      <c r="DH618" s="3" t="s">
        <v>143</v>
      </c>
      <c r="DI618" s="3" t="s">
        <v>143</v>
      </c>
    </row>
    <row r="619" spans="1:113" hidden="1" x14ac:dyDescent="0.2">
      <c r="A619" s="73">
        <v>45474</v>
      </c>
      <c r="B619" s="3" t="s">
        <v>11</v>
      </c>
      <c r="C619" s="5">
        <v>146869</v>
      </c>
      <c r="D619" s="6" t="s">
        <v>11237</v>
      </c>
      <c r="E619" s="3" t="s">
        <v>190</v>
      </c>
      <c r="F619" s="7">
        <v>45489</v>
      </c>
      <c r="G619" s="3" t="s">
        <v>165</v>
      </c>
      <c r="H619" s="3" t="s">
        <v>166</v>
      </c>
      <c r="I619" s="8">
        <f>J619</f>
        <v>480</v>
      </c>
      <c r="J619" s="4">
        <v>480</v>
      </c>
      <c r="K619" s="71">
        <f t="shared" si="64"/>
        <v>2.233273825891181E-2</v>
      </c>
      <c r="L619" s="3" t="s">
        <v>394</v>
      </c>
      <c r="M619" s="3" t="s">
        <v>129</v>
      </c>
      <c r="N619" s="3" t="s">
        <v>219</v>
      </c>
      <c r="O619" s="3" t="s">
        <v>8963</v>
      </c>
      <c r="P619" s="6" t="s">
        <v>11355</v>
      </c>
      <c r="Q619" s="3" t="s">
        <v>530</v>
      </c>
      <c r="R619" s="3" t="s">
        <v>11356</v>
      </c>
      <c r="S619" s="3" t="s">
        <v>11357</v>
      </c>
      <c r="T619" s="3" t="s">
        <v>135</v>
      </c>
      <c r="U619" s="3" t="s">
        <v>135</v>
      </c>
      <c r="V619" s="3" t="s">
        <v>136</v>
      </c>
      <c r="W619" s="3" t="s">
        <v>137</v>
      </c>
      <c r="X619" s="3" t="s">
        <v>225</v>
      </c>
      <c r="Y619" s="3" t="s">
        <v>11358</v>
      </c>
      <c r="Z619" s="3" t="s">
        <v>11359</v>
      </c>
      <c r="AA619" s="3" t="s">
        <v>139</v>
      </c>
      <c r="AB619" s="3" t="s">
        <v>140</v>
      </c>
      <c r="AC619" s="3" t="s">
        <v>5272</v>
      </c>
      <c r="AD619" s="3" t="s">
        <v>143</v>
      </c>
      <c r="AE619" s="3" t="s">
        <v>5272</v>
      </c>
      <c r="AF619" s="3" t="s">
        <v>143</v>
      </c>
      <c r="AG619" s="3" t="s">
        <v>235</v>
      </c>
      <c r="AH619" s="3" t="s">
        <v>141</v>
      </c>
      <c r="AI619" s="3" t="s">
        <v>143</v>
      </c>
      <c r="AJ619" s="3" t="s">
        <v>143</v>
      </c>
      <c r="AK619" s="3" t="s">
        <v>142</v>
      </c>
      <c r="AL619" s="3" t="s">
        <v>143</v>
      </c>
      <c r="AM619" s="3" t="s">
        <v>7390</v>
      </c>
      <c r="AN619" s="3" t="s">
        <v>143</v>
      </c>
      <c r="AO619" s="3" t="s">
        <v>8537</v>
      </c>
      <c r="AP619" s="3" t="s">
        <v>534</v>
      </c>
      <c r="AQ619" s="3" t="s">
        <v>309</v>
      </c>
      <c r="AR619" s="3" t="s">
        <v>148</v>
      </c>
      <c r="AS619" s="3" t="s">
        <v>139</v>
      </c>
      <c r="AT619" s="3" t="s">
        <v>154</v>
      </c>
      <c r="AU619" s="3" t="s">
        <v>2261</v>
      </c>
      <c r="AV619" s="3" t="s">
        <v>234</v>
      </c>
      <c r="AW619" s="3" t="s">
        <v>165</v>
      </c>
      <c r="AX619" s="3" t="s">
        <v>235</v>
      </c>
      <c r="AY619" s="3" t="s">
        <v>148</v>
      </c>
      <c r="AZ619" s="3" t="s">
        <v>139</v>
      </c>
      <c r="BA619" s="3" t="s">
        <v>875</v>
      </c>
      <c r="BB619" s="3" t="s">
        <v>150</v>
      </c>
      <c r="BC619" s="3" t="s">
        <v>156</v>
      </c>
      <c r="BD619" s="3" t="s">
        <v>157</v>
      </c>
      <c r="BE619" s="3" t="s">
        <v>303</v>
      </c>
      <c r="BF619" s="3" t="s">
        <v>11359</v>
      </c>
      <c r="BG619" s="3" t="s">
        <v>5272</v>
      </c>
      <c r="BH619" s="3" t="s">
        <v>143</v>
      </c>
      <c r="BI619" s="3" t="s">
        <v>143</v>
      </c>
      <c r="BJ619" s="3" t="s">
        <v>143</v>
      </c>
      <c r="BK619" s="3" t="s">
        <v>136</v>
      </c>
      <c r="BL619" s="3" t="s">
        <v>143</v>
      </c>
      <c r="BM619" s="3" t="s">
        <v>160</v>
      </c>
      <c r="BN619" s="3" t="s">
        <v>143</v>
      </c>
      <c r="BO619" s="3" t="s">
        <v>143</v>
      </c>
      <c r="BP619" s="3" t="s">
        <v>143</v>
      </c>
      <c r="BQ619" s="3" t="s">
        <v>240</v>
      </c>
      <c r="BR619" s="3" t="s">
        <v>5352</v>
      </c>
      <c r="BS619" s="3" t="s">
        <v>1608</v>
      </c>
      <c r="BT619" s="3" t="s">
        <v>7390</v>
      </c>
      <c r="BU619" s="3" t="s">
        <v>7390</v>
      </c>
      <c r="BV619" s="3" t="s">
        <v>135</v>
      </c>
      <c r="BW619" s="3" t="s">
        <v>135</v>
      </c>
      <c r="BX619" s="3" t="s">
        <v>135</v>
      </c>
      <c r="BY619" s="3" t="s">
        <v>148</v>
      </c>
      <c r="BZ619" s="3" t="s">
        <v>11360</v>
      </c>
      <c r="CA619" s="3" t="s">
        <v>174</v>
      </c>
      <c r="CB619" s="3" t="s">
        <v>143</v>
      </c>
      <c r="CC619" s="3" t="s">
        <v>143</v>
      </c>
      <c r="CD619" s="3" t="s">
        <v>143</v>
      </c>
      <c r="CE619" s="3" t="s">
        <v>143</v>
      </c>
      <c r="CF619" s="3" t="s">
        <v>2261</v>
      </c>
      <c r="CG619" s="3" t="s">
        <v>143</v>
      </c>
      <c r="CH619" s="3" t="s">
        <v>143</v>
      </c>
      <c r="CI619" s="3" t="s">
        <v>143</v>
      </c>
      <c r="CJ619" s="3" t="s">
        <v>5272</v>
      </c>
      <c r="CK619" s="3" t="s">
        <v>143</v>
      </c>
      <c r="CL619" s="3" t="s">
        <v>143</v>
      </c>
      <c r="CM619" s="3" t="s">
        <v>143</v>
      </c>
      <c r="CN619" s="3" t="s">
        <v>143</v>
      </c>
      <c r="CO619" s="3" t="s">
        <v>143</v>
      </c>
      <c r="CP619" s="3" t="s">
        <v>143</v>
      </c>
      <c r="CQ619" s="3" t="s">
        <v>143</v>
      </c>
      <c r="CR619" s="3" t="s">
        <v>143</v>
      </c>
      <c r="CS619" s="3" t="s">
        <v>1</v>
      </c>
      <c r="CT619" s="3" t="s">
        <v>143</v>
      </c>
      <c r="CU619" s="3" t="s">
        <v>1</v>
      </c>
      <c r="CV619" s="3" t="s">
        <v>1985</v>
      </c>
      <c r="CW619" s="3" t="s">
        <v>143</v>
      </c>
      <c r="CX619" s="3" t="s">
        <v>394</v>
      </c>
      <c r="CY619" s="3" t="s">
        <v>166</v>
      </c>
      <c r="CZ619" s="3" t="s">
        <v>136</v>
      </c>
      <c r="DA619" s="3" t="s">
        <v>1986</v>
      </c>
      <c r="DB619" s="3" t="s">
        <v>143</v>
      </c>
      <c r="DC619" s="3" t="s">
        <v>6653</v>
      </c>
      <c r="DD619" s="3" t="s">
        <v>190</v>
      </c>
      <c r="DE619" s="3" t="s">
        <v>5755</v>
      </c>
      <c r="DF619" s="3" t="s">
        <v>781</v>
      </c>
      <c r="DG619" s="3" t="s">
        <v>143</v>
      </c>
      <c r="DH619" s="3" t="s">
        <v>143</v>
      </c>
      <c r="DI619" s="3" t="s">
        <v>143</v>
      </c>
    </row>
    <row r="620" spans="1:113" hidden="1" x14ac:dyDescent="0.2">
      <c r="A620" s="73">
        <v>45474</v>
      </c>
      <c r="B620" s="3" t="s">
        <v>15606</v>
      </c>
      <c r="C620" s="5">
        <v>146991</v>
      </c>
      <c r="D620" s="6" t="s">
        <v>11185</v>
      </c>
      <c r="E620" s="3" t="s">
        <v>373</v>
      </c>
      <c r="F620" s="7">
        <v>45489</v>
      </c>
      <c r="G620" s="3" t="s">
        <v>165</v>
      </c>
      <c r="H620" s="3" t="s">
        <v>166</v>
      </c>
      <c r="I620" s="4">
        <v>500</v>
      </c>
      <c r="J620" s="4">
        <v>500</v>
      </c>
      <c r="K620" s="71">
        <f t="shared" si="64"/>
        <v>2.32632690196998E-2</v>
      </c>
      <c r="L620" s="3" t="s">
        <v>316</v>
      </c>
      <c r="M620" s="3" t="s">
        <v>7145</v>
      </c>
      <c r="N620" s="3" t="s">
        <v>960</v>
      </c>
      <c r="O620" s="3" t="s">
        <v>6464</v>
      </c>
      <c r="P620" s="6" t="s">
        <v>11361</v>
      </c>
      <c r="Q620" s="3" t="s">
        <v>2863</v>
      </c>
      <c r="R620" s="3" t="s">
        <v>11362</v>
      </c>
      <c r="S620" s="3" t="s">
        <v>11363</v>
      </c>
      <c r="T620" s="3" t="s">
        <v>135</v>
      </c>
      <c r="U620" s="3" t="s">
        <v>135</v>
      </c>
      <c r="V620" s="3" t="s">
        <v>136</v>
      </c>
      <c r="W620" s="3" t="s">
        <v>137</v>
      </c>
      <c r="X620" s="3" t="s">
        <v>2483</v>
      </c>
      <c r="Y620" s="3" t="s">
        <v>11364</v>
      </c>
      <c r="Z620" s="3" t="s">
        <v>11365</v>
      </c>
      <c r="AA620" s="3" t="s">
        <v>139</v>
      </c>
      <c r="AB620" s="3" t="s">
        <v>323</v>
      </c>
      <c r="AC620" s="3" t="s">
        <v>5272</v>
      </c>
      <c r="AD620" s="3" t="s">
        <v>143</v>
      </c>
      <c r="AE620" s="3" t="s">
        <v>5352</v>
      </c>
      <c r="AF620" s="3" t="s">
        <v>143</v>
      </c>
      <c r="AG620" s="3" t="s">
        <v>235</v>
      </c>
      <c r="AH620" s="3" t="s">
        <v>141</v>
      </c>
      <c r="AI620" s="3" t="s">
        <v>143</v>
      </c>
      <c r="AJ620" s="3" t="s">
        <v>5352</v>
      </c>
      <c r="AK620" s="3" t="s">
        <v>207</v>
      </c>
      <c r="AL620" s="3" t="s">
        <v>143</v>
      </c>
      <c r="AM620" s="3" t="s">
        <v>5352</v>
      </c>
      <c r="AN620" s="3" t="s">
        <v>174</v>
      </c>
      <c r="AO620" s="3" t="s">
        <v>6470</v>
      </c>
      <c r="AP620" s="3" t="s">
        <v>6471</v>
      </c>
      <c r="AQ620" s="3" t="s">
        <v>6472</v>
      </c>
      <c r="AR620" s="3" t="s">
        <v>430</v>
      </c>
      <c r="AS620" s="3" t="s">
        <v>431</v>
      </c>
      <c r="AT620" s="3" t="s">
        <v>5515</v>
      </c>
      <c r="AU620" s="3" t="s">
        <v>6473</v>
      </c>
      <c r="AV620" s="3" t="s">
        <v>145</v>
      </c>
      <c r="AW620" s="3" t="s">
        <v>146</v>
      </c>
      <c r="AX620" s="3" t="s">
        <v>972</v>
      </c>
      <c r="AY620" s="3" t="s">
        <v>148</v>
      </c>
      <c r="AZ620" s="3" t="s">
        <v>139</v>
      </c>
      <c r="BA620" s="3" t="s">
        <v>149</v>
      </c>
      <c r="BB620" s="3" t="s">
        <v>150</v>
      </c>
      <c r="BC620" s="3" t="s">
        <v>156</v>
      </c>
      <c r="BD620" s="3" t="s">
        <v>157</v>
      </c>
      <c r="BE620" s="3" t="s">
        <v>303</v>
      </c>
      <c r="BF620" s="3" t="s">
        <v>11365</v>
      </c>
      <c r="BG620" s="3" t="s">
        <v>5272</v>
      </c>
      <c r="BH620" s="3" t="s">
        <v>2863</v>
      </c>
      <c r="BI620" s="3" t="s">
        <v>143</v>
      </c>
      <c r="BJ620" s="3" t="s">
        <v>143</v>
      </c>
      <c r="BK620" s="3" t="s">
        <v>136</v>
      </c>
      <c r="BL620" s="3" t="s">
        <v>143</v>
      </c>
      <c r="BM620" s="3" t="s">
        <v>1674</v>
      </c>
      <c r="BN620" s="3" t="s">
        <v>160</v>
      </c>
      <c r="BO620" s="3" t="s">
        <v>143</v>
      </c>
      <c r="BP620" s="3" t="s">
        <v>143</v>
      </c>
      <c r="BQ620" s="3" t="s">
        <v>11366</v>
      </c>
      <c r="BR620" s="3" t="s">
        <v>5352</v>
      </c>
      <c r="BS620" s="3" t="s">
        <v>162</v>
      </c>
      <c r="BT620" s="3" t="s">
        <v>5352</v>
      </c>
      <c r="BU620" s="3" t="s">
        <v>5352</v>
      </c>
      <c r="BV620" s="3" t="s">
        <v>135</v>
      </c>
      <c r="BW620" s="3" t="s">
        <v>135</v>
      </c>
      <c r="BX620" s="3" t="s">
        <v>135</v>
      </c>
      <c r="BY620" s="3" t="s">
        <v>148</v>
      </c>
      <c r="BZ620" s="3" t="s">
        <v>6439</v>
      </c>
      <c r="CA620" s="3" t="s">
        <v>174</v>
      </c>
      <c r="CB620" s="3" t="s">
        <v>143</v>
      </c>
      <c r="CC620" s="3" t="s">
        <v>143</v>
      </c>
      <c r="CD620" s="3" t="s">
        <v>143</v>
      </c>
      <c r="CE620" s="3" t="s">
        <v>143</v>
      </c>
      <c r="CF620" s="3" t="s">
        <v>2261</v>
      </c>
      <c r="CG620" s="3" t="s">
        <v>2261</v>
      </c>
      <c r="CH620" s="3" t="s">
        <v>143</v>
      </c>
      <c r="CI620" s="3" t="s">
        <v>143</v>
      </c>
      <c r="CJ620" s="3" t="s">
        <v>5272</v>
      </c>
      <c r="CK620" s="3" t="s">
        <v>143</v>
      </c>
      <c r="CL620" s="3" t="s">
        <v>143</v>
      </c>
      <c r="CM620" s="3" t="s">
        <v>143</v>
      </c>
      <c r="CN620" s="3" t="s">
        <v>143</v>
      </c>
      <c r="CO620" s="3" t="s">
        <v>143</v>
      </c>
      <c r="CP620" s="3" t="s">
        <v>143</v>
      </c>
      <c r="CQ620" s="3" t="s">
        <v>143</v>
      </c>
      <c r="CR620" s="3" t="s">
        <v>143</v>
      </c>
      <c r="CS620" s="3" t="s">
        <v>1</v>
      </c>
      <c r="CT620" s="3" t="s">
        <v>143</v>
      </c>
      <c r="CU620" s="3" t="s">
        <v>1</v>
      </c>
      <c r="CV620" s="3" t="s">
        <v>1985</v>
      </c>
      <c r="CW620" s="3" t="s">
        <v>1985</v>
      </c>
      <c r="CX620" s="3" t="s">
        <v>316</v>
      </c>
      <c r="CY620" s="3" t="s">
        <v>166</v>
      </c>
      <c r="CZ620" s="3" t="s">
        <v>136</v>
      </c>
      <c r="DA620" s="3" t="s">
        <v>1989</v>
      </c>
      <c r="DB620" s="3" t="s">
        <v>143</v>
      </c>
      <c r="DC620" s="3" t="s">
        <v>143</v>
      </c>
      <c r="DD620" s="3" t="s">
        <v>373</v>
      </c>
      <c r="DE620" s="3" t="s">
        <v>5755</v>
      </c>
      <c r="DF620" s="3" t="s">
        <v>781</v>
      </c>
      <c r="DG620" s="3" t="s">
        <v>143</v>
      </c>
      <c r="DH620" s="3" t="s">
        <v>143</v>
      </c>
      <c r="DI620" s="3" t="s">
        <v>143</v>
      </c>
    </row>
    <row r="621" spans="1:113" hidden="1" x14ac:dyDescent="0.2">
      <c r="A621" s="73">
        <v>45474</v>
      </c>
      <c r="B621" s="6" t="s">
        <v>6281</v>
      </c>
      <c r="C621" s="5">
        <v>146992</v>
      </c>
      <c r="D621" s="6" t="s">
        <v>6281</v>
      </c>
      <c r="E621" s="3" t="s">
        <v>364</v>
      </c>
      <c r="F621" s="7">
        <v>45489</v>
      </c>
      <c r="G621" s="3" t="s">
        <v>165</v>
      </c>
      <c r="H621" s="3" t="s">
        <v>166</v>
      </c>
      <c r="I621" s="4">
        <v>480</v>
      </c>
      <c r="J621" s="4">
        <v>480</v>
      </c>
      <c r="K621" s="71">
        <f t="shared" si="64"/>
        <v>2.233273825891181E-2</v>
      </c>
      <c r="L621" s="3" t="s">
        <v>519</v>
      </c>
      <c r="M621" s="3" t="s">
        <v>129</v>
      </c>
      <c r="N621" s="3" t="s">
        <v>1056</v>
      </c>
      <c r="O621" s="3" t="s">
        <v>8640</v>
      </c>
      <c r="P621" s="6" t="s">
        <v>11367</v>
      </c>
      <c r="Q621" s="3" t="s">
        <v>530</v>
      </c>
      <c r="R621" s="3" t="s">
        <v>11368</v>
      </c>
      <c r="S621" s="3" t="s">
        <v>11369</v>
      </c>
      <c r="T621" s="3" t="s">
        <v>135</v>
      </c>
      <c r="U621" s="3" t="s">
        <v>135</v>
      </c>
      <c r="V621" s="3" t="s">
        <v>136</v>
      </c>
      <c r="W621" s="3" t="s">
        <v>137</v>
      </c>
      <c r="X621" s="3" t="s">
        <v>957</v>
      </c>
      <c r="Y621" s="3" t="s">
        <v>11370</v>
      </c>
      <c r="Z621" s="3" t="s">
        <v>11371</v>
      </c>
      <c r="AA621" s="3" t="s">
        <v>139</v>
      </c>
      <c r="AB621" s="3" t="s">
        <v>140</v>
      </c>
      <c r="AC621" s="3" t="s">
        <v>5272</v>
      </c>
      <c r="AD621" s="3" t="s">
        <v>143</v>
      </c>
      <c r="AE621" s="3" t="s">
        <v>7390</v>
      </c>
      <c r="AF621" s="3" t="s">
        <v>11201</v>
      </c>
      <c r="AG621" s="3" t="s">
        <v>235</v>
      </c>
      <c r="AH621" s="3" t="s">
        <v>141</v>
      </c>
      <c r="AI621" s="3" t="s">
        <v>143</v>
      </c>
      <c r="AJ621" s="3" t="s">
        <v>7390</v>
      </c>
      <c r="AK621" s="3" t="s">
        <v>142</v>
      </c>
      <c r="AL621" s="3" t="s">
        <v>143</v>
      </c>
      <c r="AM621" s="3" t="s">
        <v>7390</v>
      </c>
      <c r="AN621" s="3" t="s">
        <v>174</v>
      </c>
      <c r="AO621" s="3" t="s">
        <v>7843</v>
      </c>
      <c r="AP621" s="3" t="s">
        <v>534</v>
      </c>
      <c r="AQ621" s="3" t="s">
        <v>309</v>
      </c>
      <c r="AR621" s="3" t="s">
        <v>148</v>
      </c>
      <c r="AS621" s="3" t="s">
        <v>139</v>
      </c>
      <c r="AT621" s="3" t="s">
        <v>950</v>
      </c>
      <c r="AU621" s="3" t="s">
        <v>2261</v>
      </c>
      <c r="AV621" s="3" t="s">
        <v>145</v>
      </c>
      <c r="AW621" s="3" t="s">
        <v>146</v>
      </c>
      <c r="AX621" s="3" t="s">
        <v>1060</v>
      </c>
      <c r="AY621" s="3" t="s">
        <v>148</v>
      </c>
      <c r="AZ621" s="3" t="s">
        <v>139</v>
      </c>
      <c r="BA621" s="3" t="s">
        <v>149</v>
      </c>
      <c r="BB621" s="3" t="s">
        <v>150</v>
      </c>
      <c r="BC621" s="3" t="s">
        <v>156</v>
      </c>
      <c r="BD621" s="3" t="s">
        <v>157</v>
      </c>
      <c r="BE621" s="3" t="s">
        <v>303</v>
      </c>
      <c r="BF621" s="3" t="s">
        <v>11372</v>
      </c>
      <c r="BG621" s="3" t="s">
        <v>5272</v>
      </c>
      <c r="BH621" s="3" t="s">
        <v>143</v>
      </c>
      <c r="BI621" s="3" t="s">
        <v>6984</v>
      </c>
      <c r="BJ621" s="3" t="s">
        <v>143</v>
      </c>
      <c r="BK621" s="3" t="s">
        <v>136</v>
      </c>
      <c r="BL621" s="3" t="s">
        <v>143</v>
      </c>
      <c r="BM621" s="3" t="s">
        <v>160</v>
      </c>
      <c r="BN621" s="3" t="s">
        <v>160</v>
      </c>
      <c r="BO621" s="3" t="s">
        <v>143</v>
      </c>
      <c r="BP621" s="3" t="s">
        <v>143</v>
      </c>
      <c r="BQ621" s="3" t="s">
        <v>11373</v>
      </c>
      <c r="BR621" s="3" t="s">
        <v>5352</v>
      </c>
      <c r="BS621" s="3" t="s">
        <v>162</v>
      </c>
      <c r="BT621" s="3" t="s">
        <v>7390</v>
      </c>
      <c r="BU621" s="3" t="s">
        <v>7390</v>
      </c>
      <c r="BV621" s="3" t="s">
        <v>135</v>
      </c>
      <c r="BW621" s="3" t="s">
        <v>135</v>
      </c>
      <c r="BX621" s="3" t="s">
        <v>135</v>
      </c>
      <c r="BY621" s="3" t="s">
        <v>148</v>
      </c>
      <c r="BZ621" s="3" t="s">
        <v>2655</v>
      </c>
      <c r="CA621" s="3" t="s">
        <v>174</v>
      </c>
      <c r="CB621" s="3" t="s">
        <v>143</v>
      </c>
      <c r="CC621" s="3" t="s">
        <v>143</v>
      </c>
      <c r="CD621" s="3" t="s">
        <v>143</v>
      </c>
      <c r="CE621" s="3" t="s">
        <v>143</v>
      </c>
      <c r="CF621" s="3" t="s">
        <v>2261</v>
      </c>
      <c r="CG621" s="3" t="s">
        <v>2261</v>
      </c>
      <c r="CH621" s="3" t="s">
        <v>143</v>
      </c>
      <c r="CI621" s="3" t="s">
        <v>143</v>
      </c>
      <c r="CJ621" s="3" t="s">
        <v>5272</v>
      </c>
      <c r="CK621" s="3" t="s">
        <v>143</v>
      </c>
      <c r="CL621" s="3" t="s">
        <v>143</v>
      </c>
      <c r="CM621" s="3" t="s">
        <v>143</v>
      </c>
      <c r="CN621" s="3" t="s">
        <v>143</v>
      </c>
      <c r="CO621" s="3" t="s">
        <v>143</v>
      </c>
      <c r="CP621" s="3" t="s">
        <v>143</v>
      </c>
      <c r="CQ621" s="3" t="s">
        <v>143</v>
      </c>
      <c r="CR621" s="3" t="s">
        <v>143</v>
      </c>
      <c r="CS621" s="3" t="s">
        <v>1</v>
      </c>
      <c r="CT621" s="3" t="s">
        <v>143</v>
      </c>
      <c r="CU621" s="3" t="s">
        <v>1</v>
      </c>
      <c r="CV621" s="3" t="s">
        <v>1985</v>
      </c>
      <c r="CW621" s="3" t="s">
        <v>1985</v>
      </c>
      <c r="CX621" s="3" t="s">
        <v>519</v>
      </c>
      <c r="CY621" s="3" t="s">
        <v>166</v>
      </c>
      <c r="CZ621" s="3" t="s">
        <v>136</v>
      </c>
      <c r="DA621" s="3" t="s">
        <v>1989</v>
      </c>
      <c r="DB621" s="3" t="s">
        <v>143</v>
      </c>
      <c r="DC621" s="3" t="s">
        <v>143</v>
      </c>
      <c r="DD621" s="3" t="s">
        <v>364</v>
      </c>
      <c r="DE621" s="3" t="s">
        <v>5755</v>
      </c>
      <c r="DF621" s="3" t="s">
        <v>781</v>
      </c>
      <c r="DG621" s="3" t="s">
        <v>143</v>
      </c>
      <c r="DH621" s="3" t="s">
        <v>143</v>
      </c>
      <c r="DI621" s="3" t="s">
        <v>143</v>
      </c>
    </row>
    <row r="622" spans="1:113" ht="25.5" hidden="1" x14ac:dyDescent="0.2">
      <c r="A622" s="73">
        <v>45474</v>
      </c>
      <c r="B622" s="3" t="s">
        <v>6277</v>
      </c>
      <c r="C622" s="5">
        <v>147201</v>
      </c>
      <c r="D622" s="6" t="s">
        <v>11374</v>
      </c>
      <c r="E622" s="3" t="s">
        <v>373</v>
      </c>
      <c r="F622" s="7">
        <v>45491</v>
      </c>
      <c r="G622" s="3" t="s">
        <v>257</v>
      </c>
      <c r="H622" s="3" t="s">
        <v>166</v>
      </c>
      <c r="I622" s="4">
        <v>1923.25</v>
      </c>
      <c r="J622" s="4">
        <v>2144</v>
      </c>
      <c r="K622" s="71">
        <f t="shared" si="64"/>
        <v>8.9482164284275287E-2</v>
      </c>
      <c r="L622" s="3" t="s">
        <v>374</v>
      </c>
      <c r="M622" s="3" t="s">
        <v>7246</v>
      </c>
      <c r="N622" s="3" t="s">
        <v>1224</v>
      </c>
      <c r="O622" s="3" t="s">
        <v>10505</v>
      </c>
      <c r="P622" s="6" t="s">
        <v>11375</v>
      </c>
      <c r="Q622" s="3" t="s">
        <v>2863</v>
      </c>
      <c r="R622" s="3" t="s">
        <v>11376</v>
      </c>
      <c r="S622" s="3" t="s">
        <v>10507</v>
      </c>
      <c r="T622" s="3" t="s">
        <v>135</v>
      </c>
      <c r="U622" s="3" t="s">
        <v>135</v>
      </c>
      <c r="V622" s="3" t="s">
        <v>224</v>
      </c>
      <c r="W622" s="3" t="s">
        <v>137</v>
      </c>
      <c r="X622" s="3" t="s">
        <v>264</v>
      </c>
      <c r="Y622" s="3" t="s">
        <v>11377</v>
      </c>
      <c r="Z622" s="3" t="s">
        <v>11378</v>
      </c>
      <c r="AA622" s="3" t="s">
        <v>139</v>
      </c>
      <c r="AB622" s="3" t="s">
        <v>226</v>
      </c>
      <c r="AC622" s="3" t="s">
        <v>5272</v>
      </c>
      <c r="AD622" s="3" t="s">
        <v>143</v>
      </c>
      <c r="AE622" s="3" t="s">
        <v>11379</v>
      </c>
      <c r="AF622" s="3" t="s">
        <v>11201</v>
      </c>
      <c r="AG622" s="3" t="s">
        <v>5675</v>
      </c>
      <c r="AH622" s="3" t="s">
        <v>265</v>
      </c>
      <c r="AI622" s="3" t="s">
        <v>143</v>
      </c>
      <c r="AJ622" s="3" t="s">
        <v>11379</v>
      </c>
      <c r="AK622" s="3" t="s">
        <v>207</v>
      </c>
      <c r="AL622" s="3" t="s">
        <v>143</v>
      </c>
      <c r="AM622" s="3" t="s">
        <v>11380</v>
      </c>
      <c r="AN622" s="3" t="s">
        <v>174</v>
      </c>
      <c r="AO622" s="3" t="s">
        <v>10512</v>
      </c>
      <c r="AP622" s="3" t="s">
        <v>10513</v>
      </c>
      <c r="AQ622" s="3" t="s">
        <v>10514</v>
      </c>
      <c r="AR622" s="3" t="s">
        <v>178</v>
      </c>
      <c r="AS622" s="3" t="s">
        <v>179</v>
      </c>
      <c r="AT622" s="3" t="s">
        <v>1077</v>
      </c>
      <c r="AU622" s="3" t="s">
        <v>143</v>
      </c>
      <c r="AV622" s="3" t="s">
        <v>990</v>
      </c>
      <c r="AW622" s="3" t="s">
        <v>273</v>
      </c>
      <c r="AX622" s="3" t="s">
        <v>1232</v>
      </c>
      <c r="AY622" s="3" t="s">
        <v>148</v>
      </c>
      <c r="AZ622" s="3" t="s">
        <v>139</v>
      </c>
      <c r="BA622" s="3" t="s">
        <v>154</v>
      </c>
      <c r="BB622" s="3" t="s">
        <v>992</v>
      </c>
      <c r="BC622" s="3" t="s">
        <v>156</v>
      </c>
      <c r="BD622" s="3" t="s">
        <v>157</v>
      </c>
      <c r="BE622" s="3" t="s">
        <v>8956</v>
      </c>
      <c r="BF622" s="3" t="s">
        <v>11381</v>
      </c>
      <c r="BG622" s="3" t="s">
        <v>5272</v>
      </c>
      <c r="BH622" s="3" t="s">
        <v>2863</v>
      </c>
      <c r="BI622" s="3" t="s">
        <v>11382</v>
      </c>
      <c r="BJ622" s="3" t="s">
        <v>143</v>
      </c>
      <c r="BK622" s="3" t="s">
        <v>136</v>
      </c>
      <c r="BL622" s="3" t="s">
        <v>143</v>
      </c>
      <c r="BM622" s="3" t="s">
        <v>200</v>
      </c>
      <c r="BN622" s="3" t="s">
        <v>200</v>
      </c>
      <c r="BO622" s="3" t="s">
        <v>143</v>
      </c>
      <c r="BP622" s="3" t="s">
        <v>11152</v>
      </c>
      <c r="BQ622" s="3" t="s">
        <v>11383</v>
      </c>
      <c r="BR622" s="3" t="s">
        <v>143</v>
      </c>
      <c r="BS622" s="3" t="s">
        <v>11384</v>
      </c>
      <c r="BT622" s="3" t="s">
        <v>11379</v>
      </c>
      <c r="BU622" s="3" t="s">
        <v>11379</v>
      </c>
      <c r="BV622" s="3" t="s">
        <v>135</v>
      </c>
      <c r="BW622" s="3" t="s">
        <v>135</v>
      </c>
      <c r="BX622" s="3" t="s">
        <v>135</v>
      </c>
      <c r="BY622" s="3" t="s">
        <v>148</v>
      </c>
      <c r="BZ622" s="3" t="s">
        <v>4815</v>
      </c>
      <c r="CA622" s="3" t="s">
        <v>174</v>
      </c>
      <c r="CB622" s="3" t="s">
        <v>1005</v>
      </c>
      <c r="CC622" s="3" t="s">
        <v>143</v>
      </c>
      <c r="CD622" s="3" t="s">
        <v>143</v>
      </c>
      <c r="CE622" s="3" t="s">
        <v>143</v>
      </c>
      <c r="CF622" s="3" t="s">
        <v>2261</v>
      </c>
      <c r="CG622" s="3" t="s">
        <v>2261</v>
      </c>
      <c r="CH622" s="3" t="s">
        <v>143</v>
      </c>
      <c r="CI622" s="3" t="s">
        <v>143</v>
      </c>
      <c r="CJ622" s="3" t="s">
        <v>5272</v>
      </c>
      <c r="CK622" s="3" t="s">
        <v>143</v>
      </c>
      <c r="CL622" s="3" t="s">
        <v>143</v>
      </c>
      <c r="CM622" s="3" t="s">
        <v>143</v>
      </c>
      <c r="CN622" s="3" t="s">
        <v>143</v>
      </c>
      <c r="CO622" s="3" t="s">
        <v>10518</v>
      </c>
      <c r="CP622" s="3" t="s">
        <v>143</v>
      </c>
      <c r="CQ622" s="3" t="s">
        <v>10518</v>
      </c>
      <c r="CR622" s="3" t="s">
        <v>143</v>
      </c>
      <c r="CS622" s="3" t="s">
        <v>1</v>
      </c>
      <c r="CT622" s="3" t="s">
        <v>143</v>
      </c>
      <c r="CU622" s="3" t="s">
        <v>1</v>
      </c>
      <c r="CV622" s="3" t="s">
        <v>2092</v>
      </c>
      <c r="CW622" s="3" t="s">
        <v>2092</v>
      </c>
      <c r="CX622" s="3" t="s">
        <v>374</v>
      </c>
      <c r="CY622" s="3" t="s">
        <v>166</v>
      </c>
      <c r="CZ622" s="3" t="s">
        <v>136</v>
      </c>
      <c r="DA622" s="3" t="s">
        <v>1986</v>
      </c>
      <c r="DB622" s="3" t="s">
        <v>143</v>
      </c>
      <c r="DC622" s="3" t="s">
        <v>143</v>
      </c>
      <c r="DD622" s="3" t="s">
        <v>373</v>
      </c>
      <c r="DE622" s="3" t="s">
        <v>5755</v>
      </c>
      <c r="DF622" s="3" t="s">
        <v>5867</v>
      </c>
      <c r="DG622" s="3" t="s">
        <v>10519</v>
      </c>
      <c r="DH622" s="3" t="s">
        <v>10519</v>
      </c>
      <c r="DI622" s="3" t="s">
        <v>143</v>
      </c>
    </row>
    <row r="623" spans="1:113" hidden="1" x14ac:dyDescent="0.2">
      <c r="A623" s="73">
        <v>45474</v>
      </c>
      <c r="B623" s="3" t="s">
        <v>15606</v>
      </c>
      <c r="C623" s="5">
        <v>147203</v>
      </c>
      <c r="D623" s="6" t="s">
        <v>11185</v>
      </c>
      <c r="E623" s="3" t="s">
        <v>164</v>
      </c>
      <c r="F623" s="7">
        <v>45490</v>
      </c>
      <c r="G623" s="3" t="s">
        <v>165</v>
      </c>
      <c r="H623" s="3" t="s">
        <v>166</v>
      </c>
      <c r="I623" s="4">
        <v>140.11000000000001</v>
      </c>
      <c r="J623" s="4">
        <v>140.11000000000001</v>
      </c>
      <c r="K623" s="71">
        <f t="shared" si="64"/>
        <v>6.5188332447002791E-3</v>
      </c>
      <c r="L623" s="3" t="s">
        <v>316</v>
      </c>
      <c r="M623" s="3" t="s">
        <v>7145</v>
      </c>
      <c r="N623" s="3" t="s">
        <v>960</v>
      </c>
      <c r="O623" s="3" t="s">
        <v>11385</v>
      </c>
      <c r="P623" s="6" t="s">
        <v>10118</v>
      </c>
      <c r="Q623" s="3" t="s">
        <v>132</v>
      </c>
      <c r="R623" s="3" t="s">
        <v>11386</v>
      </c>
      <c r="S623" s="3" t="s">
        <v>11387</v>
      </c>
      <c r="T623" s="3" t="s">
        <v>135</v>
      </c>
      <c r="U623" s="3" t="s">
        <v>135</v>
      </c>
      <c r="V623" s="3" t="s">
        <v>136</v>
      </c>
      <c r="W623" s="3" t="s">
        <v>137</v>
      </c>
      <c r="X623" s="3" t="s">
        <v>2483</v>
      </c>
      <c r="Y623" s="3" t="s">
        <v>11388</v>
      </c>
      <c r="Z623" s="3" t="s">
        <v>11389</v>
      </c>
      <c r="AA623" s="3" t="s">
        <v>139</v>
      </c>
      <c r="AB623" s="3" t="s">
        <v>323</v>
      </c>
      <c r="AC623" s="3" t="s">
        <v>5272</v>
      </c>
      <c r="AD623" s="3" t="s">
        <v>143</v>
      </c>
      <c r="AE623" s="3" t="s">
        <v>11390</v>
      </c>
      <c r="AF623" s="3" t="s">
        <v>143</v>
      </c>
      <c r="AG623" s="3" t="s">
        <v>235</v>
      </c>
      <c r="AH623" s="3" t="s">
        <v>141</v>
      </c>
      <c r="AI623" s="3" t="s">
        <v>143</v>
      </c>
      <c r="AJ623" s="3" t="s">
        <v>7667</v>
      </c>
      <c r="AK623" s="3" t="s">
        <v>207</v>
      </c>
      <c r="AL623" s="3" t="s">
        <v>143</v>
      </c>
      <c r="AM623" s="3" t="s">
        <v>7667</v>
      </c>
      <c r="AN623" s="3" t="s">
        <v>144</v>
      </c>
      <c r="AO623" s="3" t="s">
        <v>11391</v>
      </c>
      <c r="AP623" s="3" t="s">
        <v>11392</v>
      </c>
      <c r="AQ623" s="3" t="s">
        <v>309</v>
      </c>
      <c r="AR623" s="3" t="s">
        <v>148</v>
      </c>
      <c r="AS623" s="3" t="s">
        <v>139</v>
      </c>
      <c r="AT623" s="3" t="s">
        <v>11393</v>
      </c>
      <c r="AU623" s="3" t="s">
        <v>11394</v>
      </c>
      <c r="AV623" s="3" t="s">
        <v>145</v>
      </c>
      <c r="AW623" s="3" t="s">
        <v>146</v>
      </c>
      <c r="AX623" s="3" t="s">
        <v>972</v>
      </c>
      <c r="AY623" s="3" t="s">
        <v>148</v>
      </c>
      <c r="AZ623" s="3" t="s">
        <v>139</v>
      </c>
      <c r="BA623" s="3" t="s">
        <v>149</v>
      </c>
      <c r="BB623" s="3" t="s">
        <v>150</v>
      </c>
      <c r="BC623" s="3" t="s">
        <v>156</v>
      </c>
      <c r="BD623" s="3" t="s">
        <v>157</v>
      </c>
      <c r="BE623" s="3" t="s">
        <v>303</v>
      </c>
      <c r="BF623" s="3" t="s">
        <v>11389</v>
      </c>
      <c r="BG623" s="3" t="s">
        <v>5272</v>
      </c>
      <c r="BH623" s="3" t="s">
        <v>132</v>
      </c>
      <c r="BI623" s="3" t="s">
        <v>143</v>
      </c>
      <c r="BJ623" s="3" t="s">
        <v>143</v>
      </c>
      <c r="BK623" s="3" t="s">
        <v>136</v>
      </c>
      <c r="BL623" s="3" t="s">
        <v>143</v>
      </c>
      <c r="BM623" s="3" t="s">
        <v>160</v>
      </c>
      <c r="BN623" s="3" t="s">
        <v>160</v>
      </c>
      <c r="BO623" s="3" t="s">
        <v>143</v>
      </c>
      <c r="BP623" s="3" t="s">
        <v>143</v>
      </c>
      <c r="BQ623" s="3" t="s">
        <v>9055</v>
      </c>
      <c r="BR623" s="3" t="s">
        <v>5352</v>
      </c>
      <c r="BS623" s="3" t="s">
        <v>162</v>
      </c>
      <c r="BT623" s="3" t="s">
        <v>11390</v>
      </c>
      <c r="BU623" s="3" t="s">
        <v>11390</v>
      </c>
      <c r="BV623" s="3" t="s">
        <v>135</v>
      </c>
      <c r="BW623" s="3" t="s">
        <v>135</v>
      </c>
      <c r="BX623" s="3" t="s">
        <v>135</v>
      </c>
      <c r="BY623" s="3" t="s">
        <v>148</v>
      </c>
      <c r="BZ623" s="3" t="s">
        <v>11395</v>
      </c>
      <c r="CA623" s="3" t="s">
        <v>144</v>
      </c>
      <c r="CB623" s="3" t="s">
        <v>143</v>
      </c>
      <c r="CC623" s="3" t="s">
        <v>143</v>
      </c>
      <c r="CD623" s="3" t="s">
        <v>143</v>
      </c>
      <c r="CE623" s="3" t="s">
        <v>143</v>
      </c>
      <c r="CF623" s="3" t="s">
        <v>9549</v>
      </c>
      <c r="CG623" s="3" t="s">
        <v>9549</v>
      </c>
      <c r="CH623" s="3" t="s">
        <v>143</v>
      </c>
      <c r="CI623" s="3" t="s">
        <v>143</v>
      </c>
      <c r="CJ623" s="3" t="s">
        <v>5272</v>
      </c>
      <c r="CK623" s="3" t="s">
        <v>143</v>
      </c>
      <c r="CL623" s="3" t="s">
        <v>143</v>
      </c>
      <c r="CM623" s="3" t="s">
        <v>143</v>
      </c>
      <c r="CN623" s="3" t="s">
        <v>143</v>
      </c>
      <c r="CO623" s="3" t="s">
        <v>143</v>
      </c>
      <c r="CP623" s="3" t="s">
        <v>143</v>
      </c>
      <c r="CQ623" s="3" t="s">
        <v>143</v>
      </c>
      <c r="CR623" s="3" t="s">
        <v>143</v>
      </c>
      <c r="CS623" s="3" t="s">
        <v>1</v>
      </c>
      <c r="CT623" s="3" t="s">
        <v>143</v>
      </c>
      <c r="CU623" s="3" t="s">
        <v>1</v>
      </c>
      <c r="CV623" s="3" t="s">
        <v>1985</v>
      </c>
      <c r="CW623" s="3" t="s">
        <v>1985</v>
      </c>
      <c r="CX623" s="3" t="s">
        <v>316</v>
      </c>
      <c r="CY623" s="3" t="s">
        <v>166</v>
      </c>
      <c r="CZ623" s="3" t="s">
        <v>136</v>
      </c>
      <c r="DA623" s="3" t="s">
        <v>1989</v>
      </c>
      <c r="DB623" s="3" t="s">
        <v>143</v>
      </c>
      <c r="DC623" s="3" t="s">
        <v>143</v>
      </c>
      <c r="DD623" s="3" t="s">
        <v>164</v>
      </c>
      <c r="DE623" s="3" t="s">
        <v>5755</v>
      </c>
      <c r="DF623" s="3" t="s">
        <v>6703</v>
      </c>
      <c r="DG623" s="3" t="s">
        <v>143</v>
      </c>
      <c r="DH623" s="3" t="s">
        <v>143</v>
      </c>
      <c r="DI623" s="3" t="s">
        <v>143</v>
      </c>
    </row>
    <row r="624" spans="1:113" hidden="1" x14ac:dyDescent="0.2">
      <c r="A624" s="73">
        <v>45474</v>
      </c>
      <c r="B624" s="3" t="s">
        <v>6281</v>
      </c>
      <c r="C624" s="99">
        <v>147222</v>
      </c>
      <c r="D624" s="6" t="s">
        <v>11195</v>
      </c>
      <c r="E624" s="3" t="s">
        <v>373</v>
      </c>
      <c r="F624" s="7">
        <v>45491</v>
      </c>
      <c r="G624" s="3" t="s">
        <v>257</v>
      </c>
      <c r="H624" s="3" t="s">
        <v>166</v>
      </c>
      <c r="I624" s="4">
        <v>1212.5999999999999</v>
      </c>
      <c r="J624" s="4">
        <v>980</v>
      </c>
      <c r="K624" s="71">
        <f t="shared" si="64"/>
        <v>5.6418080026575952E-2</v>
      </c>
      <c r="L624" s="3" t="s">
        <v>374</v>
      </c>
      <c r="M624" s="3" t="s">
        <v>317</v>
      </c>
      <c r="N624" s="3" t="s">
        <v>1224</v>
      </c>
      <c r="O624" s="3" t="s">
        <v>8704</v>
      </c>
      <c r="P624" s="6" t="s">
        <v>11396</v>
      </c>
      <c r="Q624" s="3" t="s">
        <v>2863</v>
      </c>
      <c r="R624" s="3" t="s">
        <v>11397</v>
      </c>
      <c r="S624" s="3" t="s">
        <v>3348</v>
      </c>
      <c r="T624" s="3" t="s">
        <v>135</v>
      </c>
      <c r="U624" s="3" t="s">
        <v>135</v>
      </c>
      <c r="V624" s="3" t="s">
        <v>136</v>
      </c>
      <c r="W624" s="3" t="s">
        <v>137</v>
      </c>
      <c r="X624" s="3" t="s">
        <v>264</v>
      </c>
      <c r="Y624" s="3" t="s">
        <v>11398</v>
      </c>
      <c r="Z624" s="3" t="s">
        <v>11399</v>
      </c>
      <c r="AA624" s="3" t="s">
        <v>139</v>
      </c>
      <c r="AB624" s="3" t="s">
        <v>140</v>
      </c>
      <c r="AC624" s="3" t="s">
        <v>5272</v>
      </c>
      <c r="AD624" s="3" t="s">
        <v>143</v>
      </c>
      <c r="AE624" s="3" t="s">
        <v>11400</v>
      </c>
      <c r="AF624" s="3" t="s">
        <v>11201</v>
      </c>
      <c r="AG624" s="3" t="s">
        <v>5675</v>
      </c>
      <c r="AH624" s="3" t="s">
        <v>265</v>
      </c>
      <c r="AI624" s="3" t="s">
        <v>143</v>
      </c>
      <c r="AJ624" s="3" t="s">
        <v>11400</v>
      </c>
      <c r="AK624" s="3" t="s">
        <v>142</v>
      </c>
      <c r="AL624" s="3" t="s">
        <v>143</v>
      </c>
      <c r="AM624" s="3" t="s">
        <v>6551</v>
      </c>
      <c r="AN624" s="3" t="s">
        <v>174</v>
      </c>
      <c r="AO624" s="3" t="s">
        <v>3349</v>
      </c>
      <c r="AP624" s="3" t="s">
        <v>3350</v>
      </c>
      <c r="AQ624" s="3" t="s">
        <v>8711</v>
      </c>
      <c r="AR624" s="3" t="s">
        <v>250</v>
      </c>
      <c r="AS624" s="3" t="s">
        <v>179</v>
      </c>
      <c r="AT624" s="3" t="s">
        <v>3352</v>
      </c>
      <c r="AU624" s="3" t="s">
        <v>3353</v>
      </c>
      <c r="AV624" s="3" t="s">
        <v>990</v>
      </c>
      <c r="AW624" s="3" t="s">
        <v>273</v>
      </c>
      <c r="AX624" s="3" t="s">
        <v>1232</v>
      </c>
      <c r="AY624" s="3" t="s">
        <v>148</v>
      </c>
      <c r="AZ624" s="3" t="s">
        <v>139</v>
      </c>
      <c r="BA624" s="3" t="s">
        <v>154</v>
      </c>
      <c r="BB624" s="3" t="s">
        <v>992</v>
      </c>
      <c r="BC624" s="3" t="s">
        <v>156</v>
      </c>
      <c r="BD624" s="3" t="s">
        <v>157</v>
      </c>
      <c r="BE624" s="3" t="s">
        <v>484</v>
      </c>
      <c r="BF624" s="3" t="s">
        <v>11401</v>
      </c>
      <c r="BG624" s="3" t="s">
        <v>5272</v>
      </c>
      <c r="BH624" s="3" t="s">
        <v>2863</v>
      </c>
      <c r="BI624" s="3" t="s">
        <v>11402</v>
      </c>
      <c r="BJ624" s="3" t="s">
        <v>143</v>
      </c>
      <c r="BK624" s="3" t="s">
        <v>136</v>
      </c>
      <c r="BL624" s="3" t="s">
        <v>143</v>
      </c>
      <c r="BM624" s="3" t="s">
        <v>200</v>
      </c>
      <c r="BN624" s="3" t="s">
        <v>200</v>
      </c>
      <c r="BO624" s="3" t="s">
        <v>143</v>
      </c>
      <c r="BP624" s="3" t="s">
        <v>143</v>
      </c>
      <c r="BQ624" s="3" t="s">
        <v>5284</v>
      </c>
      <c r="BR624" s="3" t="s">
        <v>5684</v>
      </c>
      <c r="BS624" s="3" t="s">
        <v>162</v>
      </c>
      <c r="BT624" s="3" t="s">
        <v>11400</v>
      </c>
      <c r="BU624" s="3" t="s">
        <v>11400</v>
      </c>
      <c r="BV624" s="3" t="s">
        <v>135</v>
      </c>
      <c r="BW624" s="3" t="s">
        <v>135</v>
      </c>
      <c r="BX624" s="3" t="s">
        <v>135</v>
      </c>
      <c r="BY624" s="3" t="s">
        <v>148</v>
      </c>
      <c r="BZ624" s="3" t="s">
        <v>4815</v>
      </c>
      <c r="CA624" s="3" t="s">
        <v>174</v>
      </c>
      <c r="CB624" s="3" t="s">
        <v>1005</v>
      </c>
      <c r="CC624" s="3" t="s">
        <v>143</v>
      </c>
      <c r="CD624" s="3" t="s">
        <v>143</v>
      </c>
      <c r="CE624" s="3" t="s">
        <v>143</v>
      </c>
      <c r="CF624" s="3" t="s">
        <v>2261</v>
      </c>
      <c r="CG624" s="3" t="s">
        <v>2261</v>
      </c>
      <c r="CH624" s="3" t="s">
        <v>143</v>
      </c>
      <c r="CI624" s="3" t="s">
        <v>143</v>
      </c>
      <c r="CJ624" s="3" t="s">
        <v>5272</v>
      </c>
      <c r="CK624" s="3" t="s">
        <v>143</v>
      </c>
      <c r="CL624" s="3" t="s">
        <v>143</v>
      </c>
      <c r="CM624" s="3" t="s">
        <v>143</v>
      </c>
      <c r="CN624" s="3" t="s">
        <v>143</v>
      </c>
      <c r="CO624" s="3" t="s">
        <v>6694</v>
      </c>
      <c r="CP624" s="3" t="s">
        <v>143</v>
      </c>
      <c r="CQ624" s="3" t="s">
        <v>143</v>
      </c>
      <c r="CR624" s="3" t="s">
        <v>143</v>
      </c>
      <c r="CS624" s="3" t="s">
        <v>1</v>
      </c>
      <c r="CT624" s="3" t="s">
        <v>143</v>
      </c>
      <c r="CU624" s="3" t="s">
        <v>1</v>
      </c>
      <c r="CV624" s="3" t="s">
        <v>2092</v>
      </c>
      <c r="CW624" s="3" t="s">
        <v>2092</v>
      </c>
      <c r="CX624" s="3" t="s">
        <v>374</v>
      </c>
      <c r="CY624" s="3" t="s">
        <v>166</v>
      </c>
      <c r="CZ624" s="3" t="s">
        <v>136</v>
      </c>
      <c r="DA624" s="3" t="s">
        <v>1986</v>
      </c>
      <c r="DB624" s="3" t="s">
        <v>143</v>
      </c>
      <c r="DC624" s="3" t="s">
        <v>143</v>
      </c>
      <c r="DD624" s="3" t="s">
        <v>373</v>
      </c>
      <c r="DE624" s="3" t="s">
        <v>5755</v>
      </c>
      <c r="DF624" s="3" t="s">
        <v>5867</v>
      </c>
      <c r="DG624" s="3" t="s">
        <v>143</v>
      </c>
      <c r="DH624" s="3" t="s">
        <v>7692</v>
      </c>
      <c r="DI624" s="3" t="s">
        <v>143</v>
      </c>
    </row>
    <row r="625" spans="1:113" ht="25.5" hidden="1" x14ac:dyDescent="0.2">
      <c r="A625" s="73">
        <v>45474</v>
      </c>
      <c r="B625" s="3" t="s">
        <v>6281</v>
      </c>
      <c r="C625" s="99">
        <v>147339</v>
      </c>
      <c r="D625" s="6" t="s">
        <v>11195</v>
      </c>
      <c r="E625" s="3" t="s">
        <v>373</v>
      </c>
      <c r="F625" s="7">
        <v>45492</v>
      </c>
      <c r="G625" s="3" t="s">
        <v>257</v>
      </c>
      <c r="H625" s="3" t="s">
        <v>166</v>
      </c>
      <c r="I625" s="4">
        <v>4874.3999999999996</v>
      </c>
      <c r="J625" s="4">
        <v>1300</v>
      </c>
      <c r="K625" s="71">
        <f t="shared" si="64"/>
        <v>0.22678895701924939</v>
      </c>
      <c r="L625" s="3" t="s">
        <v>374</v>
      </c>
      <c r="M625" s="3" t="s">
        <v>317</v>
      </c>
      <c r="N625" s="3" t="s">
        <v>980</v>
      </c>
      <c r="O625" s="3" t="s">
        <v>11077</v>
      </c>
      <c r="P625" s="6" t="s">
        <v>11403</v>
      </c>
      <c r="Q625" s="3" t="s">
        <v>262</v>
      </c>
      <c r="R625" s="3" t="s">
        <v>11404</v>
      </c>
      <c r="S625" s="3" t="s">
        <v>3648</v>
      </c>
      <c r="T625" s="3" t="s">
        <v>135</v>
      </c>
      <c r="U625" s="3" t="s">
        <v>135</v>
      </c>
      <c r="V625" s="3" t="s">
        <v>136</v>
      </c>
      <c r="W625" s="3" t="s">
        <v>137</v>
      </c>
      <c r="X625" s="3" t="s">
        <v>264</v>
      </c>
      <c r="Y625" s="3" t="s">
        <v>11405</v>
      </c>
      <c r="Z625" s="3" t="s">
        <v>11406</v>
      </c>
      <c r="AA625" s="3" t="s">
        <v>139</v>
      </c>
      <c r="AB625" s="3" t="s">
        <v>140</v>
      </c>
      <c r="AC625" s="3" t="s">
        <v>5272</v>
      </c>
      <c r="AD625" s="3" t="s">
        <v>143</v>
      </c>
      <c r="AE625" s="3" t="s">
        <v>11407</v>
      </c>
      <c r="AF625" s="3" t="s">
        <v>11243</v>
      </c>
      <c r="AG625" s="3" t="s">
        <v>5675</v>
      </c>
      <c r="AH625" s="3" t="s">
        <v>265</v>
      </c>
      <c r="AI625" s="3" t="s">
        <v>143</v>
      </c>
      <c r="AJ625" s="3" t="s">
        <v>7697</v>
      </c>
      <c r="AK625" s="3" t="s">
        <v>142</v>
      </c>
      <c r="AL625" s="3" t="s">
        <v>143</v>
      </c>
      <c r="AM625" s="3" t="s">
        <v>11408</v>
      </c>
      <c r="AN625" s="3" t="s">
        <v>2415</v>
      </c>
      <c r="AO625" s="3" t="s">
        <v>11085</v>
      </c>
      <c r="AP625" s="3" t="s">
        <v>11086</v>
      </c>
      <c r="AQ625" s="3" t="s">
        <v>11087</v>
      </c>
      <c r="AR625" s="3" t="s">
        <v>570</v>
      </c>
      <c r="AS625" s="3" t="s">
        <v>231</v>
      </c>
      <c r="AT625" s="3" t="s">
        <v>5736</v>
      </c>
      <c r="AU625" s="3" t="s">
        <v>7392</v>
      </c>
      <c r="AV625" s="3" t="s">
        <v>990</v>
      </c>
      <c r="AW625" s="3" t="s">
        <v>273</v>
      </c>
      <c r="AX625" s="3" t="s">
        <v>991</v>
      </c>
      <c r="AY625" s="3" t="s">
        <v>148</v>
      </c>
      <c r="AZ625" s="3" t="s">
        <v>139</v>
      </c>
      <c r="BA625" s="3" t="s">
        <v>154</v>
      </c>
      <c r="BB625" s="3" t="s">
        <v>992</v>
      </c>
      <c r="BC625" s="3" t="s">
        <v>156</v>
      </c>
      <c r="BD625" s="3" t="s">
        <v>157</v>
      </c>
      <c r="BE625" s="3" t="s">
        <v>8956</v>
      </c>
      <c r="BF625" s="3" t="s">
        <v>11409</v>
      </c>
      <c r="BG625" s="3" t="s">
        <v>5272</v>
      </c>
      <c r="BH625" s="3" t="s">
        <v>2863</v>
      </c>
      <c r="BI625" s="3" t="s">
        <v>11410</v>
      </c>
      <c r="BJ625" s="3" t="s">
        <v>143</v>
      </c>
      <c r="BK625" s="3" t="s">
        <v>136</v>
      </c>
      <c r="BL625" s="3" t="s">
        <v>143</v>
      </c>
      <c r="BM625" s="3" t="s">
        <v>200</v>
      </c>
      <c r="BN625" s="3" t="s">
        <v>200</v>
      </c>
      <c r="BO625" s="3" t="s">
        <v>143</v>
      </c>
      <c r="BP625" s="3" t="s">
        <v>143</v>
      </c>
      <c r="BQ625" s="3" t="s">
        <v>11411</v>
      </c>
      <c r="BR625" s="3" t="s">
        <v>143</v>
      </c>
      <c r="BS625" s="3" t="s">
        <v>11384</v>
      </c>
      <c r="BT625" s="3" t="s">
        <v>11407</v>
      </c>
      <c r="BU625" s="3" t="s">
        <v>11407</v>
      </c>
      <c r="BV625" s="3" t="s">
        <v>135</v>
      </c>
      <c r="BW625" s="3" t="s">
        <v>135</v>
      </c>
      <c r="BX625" s="3" t="s">
        <v>135</v>
      </c>
      <c r="BY625" s="3" t="s">
        <v>148</v>
      </c>
      <c r="BZ625" s="3" t="s">
        <v>3650</v>
      </c>
      <c r="CA625" s="3" t="s">
        <v>174</v>
      </c>
      <c r="CB625" s="3" t="s">
        <v>143</v>
      </c>
      <c r="CC625" s="3" t="s">
        <v>143</v>
      </c>
      <c r="CD625" s="3" t="s">
        <v>143</v>
      </c>
      <c r="CE625" s="3" t="s">
        <v>143</v>
      </c>
      <c r="CF625" s="3" t="s">
        <v>2261</v>
      </c>
      <c r="CG625" s="3" t="s">
        <v>9220</v>
      </c>
      <c r="CH625" s="3" t="s">
        <v>143</v>
      </c>
      <c r="CI625" s="3" t="s">
        <v>143</v>
      </c>
      <c r="CJ625" s="3" t="s">
        <v>5272</v>
      </c>
      <c r="CK625" s="3" t="s">
        <v>143</v>
      </c>
      <c r="CL625" s="3" t="s">
        <v>143</v>
      </c>
      <c r="CM625" s="3" t="s">
        <v>143</v>
      </c>
      <c r="CN625" s="3" t="s">
        <v>143</v>
      </c>
      <c r="CO625" s="3" t="s">
        <v>6762</v>
      </c>
      <c r="CP625" s="3" t="s">
        <v>143</v>
      </c>
      <c r="CQ625" s="3" t="s">
        <v>143</v>
      </c>
      <c r="CR625" s="3" t="s">
        <v>143</v>
      </c>
      <c r="CS625" s="3" t="s">
        <v>1</v>
      </c>
      <c r="CT625" s="3" t="s">
        <v>143</v>
      </c>
      <c r="CU625" s="3" t="s">
        <v>1</v>
      </c>
      <c r="CV625" s="3" t="s">
        <v>2092</v>
      </c>
      <c r="CW625" s="3" t="s">
        <v>2867</v>
      </c>
      <c r="CX625" s="3" t="s">
        <v>374</v>
      </c>
      <c r="CY625" s="3" t="s">
        <v>166</v>
      </c>
      <c r="CZ625" s="3" t="s">
        <v>136</v>
      </c>
      <c r="DA625" s="3" t="s">
        <v>2007</v>
      </c>
      <c r="DB625" s="3" t="s">
        <v>143</v>
      </c>
      <c r="DC625" s="3" t="s">
        <v>143</v>
      </c>
      <c r="DD625" s="3" t="s">
        <v>373</v>
      </c>
      <c r="DE625" s="3" t="s">
        <v>5755</v>
      </c>
      <c r="DF625" s="3" t="s">
        <v>2271</v>
      </c>
      <c r="DG625" s="3" t="s">
        <v>143</v>
      </c>
      <c r="DH625" s="3" t="s">
        <v>7980</v>
      </c>
      <c r="DI625" s="3" t="s">
        <v>143</v>
      </c>
    </row>
    <row r="626" spans="1:113" ht="25.5" hidden="1" x14ac:dyDescent="0.2">
      <c r="A626" s="73">
        <v>45474</v>
      </c>
      <c r="B626" s="3" t="s">
        <v>6281</v>
      </c>
      <c r="C626" s="99">
        <v>147348</v>
      </c>
      <c r="D626" s="6" t="s">
        <v>11221</v>
      </c>
      <c r="E626" s="3" t="s">
        <v>373</v>
      </c>
      <c r="F626" s="7">
        <v>45495</v>
      </c>
      <c r="G626" s="3" t="s">
        <v>257</v>
      </c>
      <c r="H626" s="3" t="s">
        <v>166</v>
      </c>
      <c r="I626" s="4">
        <v>900.06</v>
      </c>
      <c r="J626" s="4">
        <v>950</v>
      </c>
      <c r="K626" s="71">
        <f t="shared" si="64"/>
        <v>4.1876675827742002E-2</v>
      </c>
      <c r="L626" s="3" t="s">
        <v>374</v>
      </c>
      <c r="M626" s="3" t="s">
        <v>317</v>
      </c>
      <c r="N626" s="3" t="s">
        <v>1224</v>
      </c>
      <c r="O626" s="3" t="s">
        <v>11412</v>
      </c>
      <c r="P626" s="6" t="s">
        <v>11413</v>
      </c>
      <c r="Q626" s="3" t="s">
        <v>2863</v>
      </c>
      <c r="R626" s="3" t="s">
        <v>11414</v>
      </c>
      <c r="S626" s="3" t="s">
        <v>4575</v>
      </c>
      <c r="T626" s="3" t="s">
        <v>135</v>
      </c>
      <c r="U626" s="3" t="s">
        <v>135</v>
      </c>
      <c r="V626" s="3" t="s">
        <v>136</v>
      </c>
      <c r="W626" s="3" t="s">
        <v>137</v>
      </c>
      <c r="X626" s="3" t="s">
        <v>264</v>
      </c>
      <c r="Y626" s="3" t="s">
        <v>11415</v>
      </c>
      <c r="Z626" s="3" t="s">
        <v>11416</v>
      </c>
      <c r="AA626" s="3" t="s">
        <v>139</v>
      </c>
      <c r="AB626" s="3" t="s">
        <v>140</v>
      </c>
      <c r="AC626" s="3" t="s">
        <v>5272</v>
      </c>
      <c r="AD626" s="3" t="s">
        <v>143</v>
      </c>
      <c r="AE626" s="3" t="s">
        <v>11417</v>
      </c>
      <c r="AF626" s="3" t="s">
        <v>11243</v>
      </c>
      <c r="AG626" s="3" t="s">
        <v>5675</v>
      </c>
      <c r="AH626" s="3" t="s">
        <v>265</v>
      </c>
      <c r="AI626" s="3" t="s">
        <v>143</v>
      </c>
      <c r="AJ626" s="3" t="s">
        <v>11417</v>
      </c>
      <c r="AK626" s="3" t="s">
        <v>142</v>
      </c>
      <c r="AL626" s="3" t="s">
        <v>143</v>
      </c>
      <c r="AM626" s="3" t="s">
        <v>11418</v>
      </c>
      <c r="AN626" s="3" t="s">
        <v>174</v>
      </c>
      <c r="AO626" s="3" t="s">
        <v>11419</v>
      </c>
      <c r="AP626" s="3" t="s">
        <v>11420</v>
      </c>
      <c r="AQ626" s="3" t="s">
        <v>11421</v>
      </c>
      <c r="AR626" s="3" t="s">
        <v>230</v>
      </c>
      <c r="AS626" s="3" t="s">
        <v>231</v>
      </c>
      <c r="AT626" s="3" t="s">
        <v>2519</v>
      </c>
      <c r="AU626" s="3" t="s">
        <v>11422</v>
      </c>
      <c r="AV626" s="3" t="s">
        <v>990</v>
      </c>
      <c r="AW626" s="3" t="s">
        <v>273</v>
      </c>
      <c r="AX626" s="3" t="s">
        <v>1232</v>
      </c>
      <c r="AY626" s="3" t="s">
        <v>148</v>
      </c>
      <c r="AZ626" s="3" t="s">
        <v>139</v>
      </c>
      <c r="BA626" s="3" t="s">
        <v>154</v>
      </c>
      <c r="BB626" s="3" t="s">
        <v>992</v>
      </c>
      <c r="BC626" s="3" t="s">
        <v>156</v>
      </c>
      <c r="BD626" s="3" t="s">
        <v>157</v>
      </c>
      <c r="BE626" s="3" t="s">
        <v>484</v>
      </c>
      <c r="BF626" s="3" t="s">
        <v>11423</v>
      </c>
      <c r="BG626" s="3" t="s">
        <v>5272</v>
      </c>
      <c r="BH626" s="3" t="s">
        <v>170</v>
      </c>
      <c r="BI626" s="3" t="s">
        <v>11424</v>
      </c>
      <c r="BJ626" s="3" t="s">
        <v>143</v>
      </c>
      <c r="BK626" s="3" t="s">
        <v>136</v>
      </c>
      <c r="BL626" s="3" t="s">
        <v>143</v>
      </c>
      <c r="BM626" s="3" t="s">
        <v>200</v>
      </c>
      <c r="BN626" s="3" t="s">
        <v>200</v>
      </c>
      <c r="BO626" s="3" t="s">
        <v>143</v>
      </c>
      <c r="BP626" s="3" t="s">
        <v>143</v>
      </c>
      <c r="BQ626" s="3" t="s">
        <v>1652</v>
      </c>
      <c r="BR626" s="3" t="s">
        <v>5684</v>
      </c>
      <c r="BS626" s="3" t="s">
        <v>162</v>
      </c>
      <c r="BT626" s="3" t="s">
        <v>11417</v>
      </c>
      <c r="BU626" s="3" t="s">
        <v>11417</v>
      </c>
      <c r="BV626" s="3" t="s">
        <v>135</v>
      </c>
      <c r="BW626" s="3" t="s">
        <v>135</v>
      </c>
      <c r="BX626" s="3" t="s">
        <v>135</v>
      </c>
      <c r="BY626" s="3" t="s">
        <v>148</v>
      </c>
      <c r="BZ626" s="3" t="s">
        <v>2774</v>
      </c>
      <c r="CA626" s="3" t="s">
        <v>174</v>
      </c>
      <c r="CB626" s="3" t="s">
        <v>143</v>
      </c>
      <c r="CC626" s="3" t="s">
        <v>143</v>
      </c>
      <c r="CD626" s="3" t="s">
        <v>143</v>
      </c>
      <c r="CE626" s="3" t="s">
        <v>11425</v>
      </c>
      <c r="CF626" s="3" t="s">
        <v>2261</v>
      </c>
      <c r="CG626" s="3" t="s">
        <v>2261</v>
      </c>
      <c r="CH626" s="3" t="s">
        <v>143</v>
      </c>
      <c r="CI626" s="3" t="s">
        <v>143</v>
      </c>
      <c r="CJ626" s="3" t="s">
        <v>5272</v>
      </c>
      <c r="CK626" s="3" t="s">
        <v>143</v>
      </c>
      <c r="CL626" s="3" t="s">
        <v>143</v>
      </c>
      <c r="CM626" s="3" t="s">
        <v>143</v>
      </c>
      <c r="CN626" s="3" t="s">
        <v>143</v>
      </c>
      <c r="CO626" s="3" t="s">
        <v>11426</v>
      </c>
      <c r="CP626" s="3" t="s">
        <v>143</v>
      </c>
      <c r="CQ626" s="3" t="s">
        <v>143</v>
      </c>
      <c r="CR626" s="3" t="s">
        <v>143</v>
      </c>
      <c r="CS626" s="3" t="s">
        <v>1</v>
      </c>
      <c r="CT626" s="3" t="s">
        <v>143</v>
      </c>
      <c r="CU626" s="3" t="s">
        <v>1</v>
      </c>
      <c r="CV626" s="3" t="s">
        <v>2092</v>
      </c>
      <c r="CW626" s="3" t="s">
        <v>2092</v>
      </c>
      <c r="CX626" s="3" t="s">
        <v>374</v>
      </c>
      <c r="CY626" s="3" t="s">
        <v>166</v>
      </c>
      <c r="CZ626" s="3" t="s">
        <v>136</v>
      </c>
      <c r="DA626" s="3" t="s">
        <v>2007</v>
      </c>
      <c r="DB626" s="3" t="s">
        <v>143</v>
      </c>
      <c r="DC626" s="3" t="s">
        <v>143</v>
      </c>
      <c r="DD626" s="3" t="s">
        <v>373</v>
      </c>
      <c r="DE626" s="3" t="s">
        <v>5755</v>
      </c>
      <c r="DF626" s="3" t="s">
        <v>571</v>
      </c>
      <c r="DG626" s="3" t="s">
        <v>143</v>
      </c>
      <c r="DH626" s="3" t="s">
        <v>11427</v>
      </c>
      <c r="DI626" s="3" t="s">
        <v>143</v>
      </c>
    </row>
    <row r="627" spans="1:113" ht="38.25" hidden="1" x14ac:dyDescent="0.2">
      <c r="A627" s="73">
        <v>45474</v>
      </c>
      <c r="B627" s="3" t="s">
        <v>15607</v>
      </c>
      <c r="C627" s="5">
        <v>147362</v>
      </c>
      <c r="D627" s="6" t="s">
        <v>11428</v>
      </c>
      <c r="E627" s="3" t="s">
        <v>125</v>
      </c>
      <c r="F627" s="7">
        <v>45492</v>
      </c>
      <c r="G627" s="3" t="s">
        <v>257</v>
      </c>
      <c r="H627" s="3" t="s">
        <v>166</v>
      </c>
      <c r="I627" s="4">
        <v>366</v>
      </c>
      <c r="J627" s="4">
        <v>250</v>
      </c>
      <c r="K627" s="71">
        <f t="shared" si="64"/>
        <v>1.7028712922420253E-2</v>
      </c>
      <c r="L627" s="3" t="s">
        <v>374</v>
      </c>
      <c r="M627" s="3" t="s">
        <v>129</v>
      </c>
      <c r="N627" s="3" t="s">
        <v>1224</v>
      </c>
      <c r="O627" s="3" t="s">
        <v>11429</v>
      </c>
      <c r="P627" s="6" t="s">
        <v>11430</v>
      </c>
      <c r="Q627" s="3" t="s">
        <v>170</v>
      </c>
      <c r="R627" s="3" t="s">
        <v>11431</v>
      </c>
      <c r="S627" s="3" t="s">
        <v>11432</v>
      </c>
      <c r="T627" s="3" t="s">
        <v>135</v>
      </c>
      <c r="U627" s="3" t="s">
        <v>135</v>
      </c>
      <c r="V627" s="3" t="s">
        <v>136</v>
      </c>
      <c r="W627" s="3" t="s">
        <v>137</v>
      </c>
      <c r="X627" s="3" t="s">
        <v>264</v>
      </c>
      <c r="Y627" s="3" t="s">
        <v>11433</v>
      </c>
      <c r="Z627" s="3" t="s">
        <v>11434</v>
      </c>
      <c r="AA627" s="3" t="s">
        <v>139</v>
      </c>
      <c r="AB627" s="3" t="s">
        <v>140</v>
      </c>
      <c r="AC627" s="3" t="s">
        <v>5272</v>
      </c>
      <c r="AD627" s="3" t="s">
        <v>143</v>
      </c>
      <c r="AE627" s="3" t="s">
        <v>11435</v>
      </c>
      <c r="AF627" s="3" t="s">
        <v>11243</v>
      </c>
      <c r="AG627" s="3" t="s">
        <v>5675</v>
      </c>
      <c r="AH627" s="3" t="s">
        <v>265</v>
      </c>
      <c r="AI627" s="3" t="s">
        <v>143</v>
      </c>
      <c r="AJ627" s="3" t="s">
        <v>11435</v>
      </c>
      <c r="AK627" s="3" t="s">
        <v>142</v>
      </c>
      <c r="AL627" s="3" t="s">
        <v>143</v>
      </c>
      <c r="AM627" s="3" t="s">
        <v>5723</v>
      </c>
      <c r="AN627" s="3" t="s">
        <v>174</v>
      </c>
      <c r="AO627" s="3" t="s">
        <v>416</v>
      </c>
      <c r="AP627" s="3" t="s">
        <v>417</v>
      </c>
      <c r="AQ627" s="3" t="s">
        <v>11436</v>
      </c>
      <c r="AR627" s="3" t="s">
        <v>178</v>
      </c>
      <c r="AS627" s="3" t="s">
        <v>179</v>
      </c>
      <c r="AT627" s="3" t="s">
        <v>403</v>
      </c>
      <c r="AU627" s="3" t="s">
        <v>143</v>
      </c>
      <c r="AV627" s="3" t="s">
        <v>990</v>
      </c>
      <c r="AW627" s="3" t="s">
        <v>273</v>
      </c>
      <c r="AX627" s="3" t="s">
        <v>1232</v>
      </c>
      <c r="AY627" s="3" t="s">
        <v>148</v>
      </c>
      <c r="AZ627" s="3" t="s">
        <v>139</v>
      </c>
      <c r="BA627" s="3" t="s">
        <v>154</v>
      </c>
      <c r="BB627" s="3" t="s">
        <v>992</v>
      </c>
      <c r="BC627" s="3" t="s">
        <v>156</v>
      </c>
      <c r="BD627" s="3" t="s">
        <v>157</v>
      </c>
      <c r="BE627" s="3" t="s">
        <v>303</v>
      </c>
      <c r="BF627" s="3" t="s">
        <v>11437</v>
      </c>
      <c r="BG627" s="3" t="s">
        <v>5272</v>
      </c>
      <c r="BH627" s="3" t="s">
        <v>2863</v>
      </c>
      <c r="BI627" s="3" t="s">
        <v>11438</v>
      </c>
      <c r="BJ627" s="3" t="s">
        <v>143</v>
      </c>
      <c r="BK627" s="3" t="s">
        <v>136</v>
      </c>
      <c r="BL627" s="3" t="s">
        <v>143</v>
      </c>
      <c r="BM627" s="3" t="s">
        <v>200</v>
      </c>
      <c r="BN627" s="3" t="s">
        <v>200</v>
      </c>
      <c r="BO627" s="3" t="s">
        <v>143</v>
      </c>
      <c r="BP627" s="3" t="s">
        <v>143</v>
      </c>
      <c r="BQ627" s="3" t="s">
        <v>2029</v>
      </c>
      <c r="BR627" s="3" t="s">
        <v>5352</v>
      </c>
      <c r="BS627" s="3" t="s">
        <v>1608</v>
      </c>
      <c r="BT627" s="3" t="s">
        <v>11435</v>
      </c>
      <c r="BU627" s="3" t="s">
        <v>11435</v>
      </c>
      <c r="BV627" s="3" t="s">
        <v>135</v>
      </c>
      <c r="BW627" s="3" t="s">
        <v>135</v>
      </c>
      <c r="BX627" s="3" t="s">
        <v>135</v>
      </c>
      <c r="BY627" s="3" t="s">
        <v>148</v>
      </c>
      <c r="BZ627" s="3" t="s">
        <v>3775</v>
      </c>
      <c r="CA627" s="3" t="s">
        <v>174</v>
      </c>
      <c r="CB627" s="3" t="s">
        <v>143</v>
      </c>
      <c r="CC627" s="3" t="s">
        <v>143</v>
      </c>
      <c r="CD627" s="3" t="s">
        <v>143</v>
      </c>
      <c r="CE627" s="3" t="s">
        <v>143</v>
      </c>
      <c r="CF627" s="3" t="s">
        <v>2261</v>
      </c>
      <c r="CG627" s="3" t="s">
        <v>2261</v>
      </c>
      <c r="CH627" s="3" t="s">
        <v>143</v>
      </c>
      <c r="CI627" s="3" t="s">
        <v>143</v>
      </c>
      <c r="CJ627" s="3" t="s">
        <v>5272</v>
      </c>
      <c r="CK627" s="3" t="s">
        <v>143</v>
      </c>
      <c r="CL627" s="3" t="s">
        <v>143</v>
      </c>
      <c r="CM627" s="3" t="s">
        <v>143</v>
      </c>
      <c r="CN627" s="3" t="s">
        <v>143</v>
      </c>
      <c r="CO627" s="3" t="s">
        <v>6231</v>
      </c>
      <c r="CP627" s="3" t="s">
        <v>143</v>
      </c>
      <c r="CQ627" s="3" t="s">
        <v>143</v>
      </c>
      <c r="CR627" s="3" t="s">
        <v>143</v>
      </c>
      <c r="CS627" s="3" t="s">
        <v>1</v>
      </c>
      <c r="CT627" s="3" t="s">
        <v>143</v>
      </c>
      <c r="CU627" s="3" t="s">
        <v>1</v>
      </c>
      <c r="CV627" s="3" t="s">
        <v>1985</v>
      </c>
      <c r="CW627" s="3" t="s">
        <v>1985</v>
      </c>
      <c r="CX627" s="3" t="s">
        <v>374</v>
      </c>
      <c r="CY627" s="3" t="s">
        <v>166</v>
      </c>
      <c r="CZ627" s="3" t="s">
        <v>136</v>
      </c>
      <c r="DA627" s="3" t="s">
        <v>2007</v>
      </c>
      <c r="DB627" s="3" t="s">
        <v>143</v>
      </c>
      <c r="DC627" s="3" t="s">
        <v>143</v>
      </c>
      <c r="DD627" s="3" t="s">
        <v>125</v>
      </c>
      <c r="DE627" s="3" t="s">
        <v>5755</v>
      </c>
      <c r="DF627" s="3" t="s">
        <v>2271</v>
      </c>
      <c r="DG627" s="3" t="s">
        <v>143</v>
      </c>
      <c r="DH627" s="3" t="s">
        <v>8469</v>
      </c>
      <c r="DI627" s="3" t="s">
        <v>143</v>
      </c>
    </row>
    <row r="628" spans="1:113" ht="25.5" x14ac:dyDescent="0.2">
      <c r="A628" s="73">
        <v>45474</v>
      </c>
      <c r="B628" s="3" t="s">
        <v>19</v>
      </c>
      <c r="C628" s="99">
        <v>147471</v>
      </c>
      <c r="D628" s="6" t="s">
        <v>11439</v>
      </c>
      <c r="E628" s="3" t="s">
        <v>373</v>
      </c>
      <c r="F628" s="7">
        <v>45492</v>
      </c>
      <c r="G628" s="3" t="s">
        <v>257</v>
      </c>
      <c r="H628" s="3" t="s">
        <v>166</v>
      </c>
      <c r="I628" s="4">
        <v>1575.72</v>
      </c>
      <c r="J628" s="4">
        <v>889.2</v>
      </c>
      <c r="K628" s="71">
        <f t="shared" si="64"/>
        <v>7.3312796519442738E-2</v>
      </c>
      <c r="L628" s="3" t="s">
        <v>374</v>
      </c>
      <c r="M628" s="3" t="s">
        <v>317</v>
      </c>
      <c r="N628" s="3" t="s">
        <v>1224</v>
      </c>
      <c r="O628" s="3" t="s">
        <v>11440</v>
      </c>
      <c r="P628" s="6" t="s">
        <v>11441</v>
      </c>
      <c r="Q628" s="3" t="s">
        <v>2863</v>
      </c>
      <c r="R628" s="3" t="s">
        <v>11442</v>
      </c>
      <c r="S628" s="3" t="s">
        <v>11443</v>
      </c>
      <c r="T628" s="3" t="s">
        <v>135</v>
      </c>
      <c r="U628" s="3" t="s">
        <v>135</v>
      </c>
      <c r="V628" s="3" t="s">
        <v>506</v>
      </c>
      <c r="W628" s="3" t="s">
        <v>137</v>
      </c>
      <c r="X628" s="3" t="s">
        <v>264</v>
      </c>
      <c r="Y628" s="3" t="s">
        <v>11444</v>
      </c>
      <c r="Z628" s="3" t="s">
        <v>11445</v>
      </c>
      <c r="AA628" s="3" t="s">
        <v>139</v>
      </c>
      <c r="AB628" s="3" t="s">
        <v>226</v>
      </c>
      <c r="AC628" s="3" t="s">
        <v>5272</v>
      </c>
      <c r="AD628" s="3" t="s">
        <v>143</v>
      </c>
      <c r="AE628" s="3" t="s">
        <v>11446</v>
      </c>
      <c r="AF628" s="3" t="s">
        <v>11243</v>
      </c>
      <c r="AG628" s="3" t="s">
        <v>5675</v>
      </c>
      <c r="AH628" s="3" t="s">
        <v>265</v>
      </c>
      <c r="AI628" s="3" t="s">
        <v>143</v>
      </c>
      <c r="AJ628" s="3" t="s">
        <v>11446</v>
      </c>
      <c r="AK628" s="3" t="s">
        <v>207</v>
      </c>
      <c r="AL628" s="3" t="s">
        <v>143</v>
      </c>
      <c r="AM628" s="3" t="s">
        <v>11447</v>
      </c>
      <c r="AN628" s="3" t="s">
        <v>174</v>
      </c>
      <c r="AO628" s="3" t="s">
        <v>11448</v>
      </c>
      <c r="AP628" s="3" t="s">
        <v>986</v>
      </c>
      <c r="AQ628" s="3" t="s">
        <v>11449</v>
      </c>
      <c r="AR628" s="3" t="s">
        <v>430</v>
      </c>
      <c r="AS628" s="3" t="s">
        <v>431</v>
      </c>
      <c r="AT628" s="3" t="s">
        <v>988</v>
      </c>
      <c r="AU628" s="3" t="s">
        <v>4159</v>
      </c>
      <c r="AV628" s="3" t="s">
        <v>990</v>
      </c>
      <c r="AW628" s="3" t="s">
        <v>273</v>
      </c>
      <c r="AX628" s="3" t="s">
        <v>1232</v>
      </c>
      <c r="AY628" s="3" t="s">
        <v>148</v>
      </c>
      <c r="AZ628" s="3" t="s">
        <v>139</v>
      </c>
      <c r="BA628" s="3" t="s">
        <v>154</v>
      </c>
      <c r="BB628" s="3" t="s">
        <v>992</v>
      </c>
      <c r="BC628" s="3" t="s">
        <v>156</v>
      </c>
      <c r="BD628" s="3" t="s">
        <v>157</v>
      </c>
      <c r="BE628" s="3" t="s">
        <v>484</v>
      </c>
      <c r="BF628" s="3" t="s">
        <v>11450</v>
      </c>
      <c r="BG628" s="3" t="s">
        <v>5272</v>
      </c>
      <c r="BH628" s="3" t="s">
        <v>2863</v>
      </c>
      <c r="BI628" s="3" t="s">
        <v>11451</v>
      </c>
      <c r="BJ628" s="3" t="s">
        <v>143</v>
      </c>
      <c r="BK628" s="3" t="s">
        <v>136</v>
      </c>
      <c r="BL628" s="3" t="s">
        <v>143</v>
      </c>
      <c r="BM628" s="3" t="s">
        <v>200</v>
      </c>
      <c r="BN628" s="3" t="s">
        <v>200</v>
      </c>
      <c r="BO628" s="3" t="s">
        <v>373</v>
      </c>
      <c r="BP628" s="3" t="s">
        <v>143</v>
      </c>
      <c r="BQ628" s="3" t="s">
        <v>11452</v>
      </c>
      <c r="BR628" s="3" t="s">
        <v>5684</v>
      </c>
      <c r="BS628" s="3" t="s">
        <v>162</v>
      </c>
      <c r="BT628" s="3" t="s">
        <v>11446</v>
      </c>
      <c r="BU628" s="3" t="s">
        <v>11446</v>
      </c>
      <c r="BV628" s="3" t="s">
        <v>135</v>
      </c>
      <c r="BW628" s="3" t="s">
        <v>135</v>
      </c>
      <c r="BX628" s="3" t="s">
        <v>135</v>
      </c>
      <c r="BY628" s="3" t="s">
        <v>148</v>
      </c>
      <c r="BZ628" s="3" t="s">
        <v>4815</v>
      </c>
      <c r="CA628" s="3" t="s">
        <v>174</v>
      </c>
      <c r="CB628" s="3" t="s">
        <v>143</v>
      </c>
      <c r="CC628" s="3" t="s">
        <v>143</v>
      </c>
      <c r="CD628" s="3" t="s">
        <v>143</v>
      </c>
      <c r="CE628" s="3" t="s">
        <v>143</v>
      </c>
      <c r="CF628" s="3" t="s">
        <v>2261</v>
      </c>
      <c r="CG628" s="3" t="s">
        <v>2261</v>
      </c>
      <c r="CH628" s="3" t="s">
        <v>143</v>
      </c>
      <c r="CI628" s="3" t="s">
        <v>143</v>
      </c>
      <c r="CJ628" s="3" t="s">
        <v>5272</v>
      </c>
      <c r="CK628" s="3" t="s">
        <v>143</v>
      </c>
      <c r="CL628" s="3" t="s">
        <v>143</v>
      </c>
      <c r="CM628" s="3" t="s">
        <v>143</v>
      </c>
      <c r="CN628" s="3" t="s">
        <v>143</v>
      </c>
      <c r="CO628" s="3" t="s">
        <v>6189</v>
      </c>
      <c r="CP628" s="3" t="s">
        <v>143</v>
      </c>
      <c r="CQ628" s="3" t="s">
        <v>143</v>
      </c>
      <c r="CR628" s="3" t="s">
        <v>143</v>
      </c>
      <c r="CS628" s="3" t="s">
        <v>1</v>
      </c>
      <c r="CT628" s="3" t="s">
        <v>143</v>
      </c>
      <c r="CU628" s="3" t="s">
        <v>1</v>
      </c>
      <c r="CV628" s="3" t="s">
        <v>2092</v>
      </c>
      <c r="CW628" s="3" t="s">
        <v>2092</v>
      </c>
      <c r="CX628" s="3" t="s">
        <v>374</v>
      </c>
      <c r="CY628" s="3" t="s">
        <v>166</v>
      </c>
      <c r="CZ628" s="3" t="s">
        <v>136</v>
      </c>
      <c r="DA628" s="3" t="s">
        <v>1986</v>
      </c>
      <c r="DB628" s="3" t="s">
        <v>143</v>
      </c>
      <c r="DC628" s="3" t="s">
        <v>143</v>
      </c>
      <c r="DD628" s="3" t="s">
        <v>373</v>
      </c>
      <c r="DE628" s="3" t="s">
        <v>5755</v>
      </c>
      <c r="DF628" s="3" t="s">
        <v>2271</v>
      </c>
      <c r="DG628" s="3" t="s">
        <v>143</v>
      </c>
      <c r="DH628" s="3" t="s">
        <v>7797</v>
      </c>
      <c r="DI628" s="3" t="s">
        <v>143</v>
      </c>
    </row>
    <row r="629" spans="1:113" hidden="1" x14ac:dyDescent="0.2">
      <c r="A629" s="73">
        <v>45474</v>
      </c>
      <c r="B629" s="3" t="s">
        <v>15606</v>
      </c>
      <c r="C629" s="5">
        <v>147555</v>
      </c>
      <c r="D629" s="6" t="s">
        <v>11185</v>
      </c>
      <c r="E629" s="3" t="s">
        <v>373</v>
      </c>
      <c r="F629" s="7">
        <v>45492</v>
      </c>
      <c r="G629" s="3" t="s">
        <v>165</v>
      </c>
      <c r="H629" s="3" t="s">
        <v>166</v>
      </c>
      <c r="I629" s="4">
        <v>60</v>
      </c>
      <c r="J629" s="4">
        <v>60.17</v>
      </c>
      <c r="K629" s="71">
        <f t="shared" si="64"/>
        <v>2.7915922823639762E-3</v>
      </c>
      <c r="L629" s="3" t="s">
        <v>316</v>
      </c>
      <c r="M629" s="3" t="s">
        <v>7145</v>
      </c>
      <c r="N629" s="3" t="s">
        <v>1056</v>
      </c>
      <c r="O629" s="3" t="s">
        <v>11453</v>
      </c>
      <c r="P629" s="6" t="s">
        <v>11454</v>
      </c>
      <c r="Q629" s="3" t="s">
        <v>2863</v>
      </c>
      <c r="R629" s="3" t="s">
        <v>11455</v>
      </c>
      <c r="S629" s="3" t="s">
        <v>11456</v>
      </c>
      <c r="T629" s="3" t="s">
        <v>135</v>
      </c>
      <c r="U629" s="3" t="s">
        <v>135</v>
      </c>
      <c r="V629" s="3" t="s">
        <v>136</v>
      </c>
      <c r="W629" s="3" t="s">
        <v>137</v>
      </c>
      <c r="X629" s="3" t="s">
        <v>2483</v>
      </c>
      <c r="Y629" s="3" t="s">
        <v>11457</v>
      </c>
      <c r="Z629" s="3" t="s">
        <v>11458</v>
      </c>
      <c r="AA629" s="3" t="s">
        <v>139</v>
      </c>
      <c r="AB629" s="3" t="s">
        <v>323</v>
      </c>
      <c r="AC629" s="3" t="s">
        <v>5272</v>
      </c>
      <c r="AD629" s="3" t="s">
        <v>143</v>
      </c>
      <c r="AE629" s="3" t="s">
        <v>5695</v>
      </c>
      <c r="AF629" s="3" t="s">
        <v>143</v>
      </c>
      <c r="AG629" s="3" t="s">
        <v>235</v>
      </c>
      <c r="AH629" s="3" t="s">
        <v>141</v>
      </c>
      <c r="AI629" s="3" t="s">
        <v>143</v>
      </c>
      <c r="AJ629" s="3" t="s">
        <v>5695</v>
      </c>
      <c r="AK629" s="3" t="s">
        <v>207</v>
      </c>
      <c r="AL629" s="3" t="s">
        <v>143</v>
      </c>
      <c r="AM629" s="3" t="s">
        <v>9290</v>
      </c>
      <c r="AN629" s="3" t="s">
        <v>174</v>
      </c>
      <c r="AO629" s="3" t="s">
        <v>11459</v>
      </c>
      <c r="AP629" s="3" t="s">
        <v>5389</v>
      </c>
      <c r="AQ629" s="3" t="s">
        <v>11460</v>
      </c>
      <c r="AR629" s="3" t="s">
        <v>353</v>
      </c>
      <c r="AS629" s="3" t="s">
        <v>231</v>
      </c>
      <c r="AT629" s="3" t="s">
        <v>1895</v>
      </c>
      <c r="AU629" s="3" t="s">
        <v>11461</v>
      </c>
      <c r="AV629" s="3" t="s">
        <v>145</v>
      </c>
      <c r="AW629" s="3" t="s">
        <v>146</v>
      </c>
      <c r="AX629" s="3" t="s">
        <v>1060</v>
      </c>
      <c r="AY629" s="3" t="s">
        <v>148</v>
      </c>
      <c r="AZ629" s="3" t="s">
        <v>139</v>
      </c>
      <c r="BA629" s="3" t="s">
        <v>149</v>
      </c>
      <c r="BB629" s="3" t="s">
        <v>150</v>
      </c>
      <c r="BC629" s="3" t="s">
        <v>156</v>
      </c>
      <c r="BD629" s="3" t="s">
        <v>157</v>
      </c>
      <c r="BE629" s="3" t="s">
        <v>303</v>
      </c>
      <c r="BF629" s="3" t="s">
        <v>11458</v>
      </c>
      <c r="BG629" s="3" t="s">
        <v>5272</v>
      </c>
      <c r="BH629" s="3" t="s">
        <v>170</v>
      </c>
      <c r="BI629" s="3" t="s">
        <v>143</v>
      </c>
      <c r="BJ629" s="3" t="s">
        <v>143</v>
      </c>
      <c r="BK629" s="3" t="s">
        <v>136</v>
      </c>
      <c r="BL629" s="3" t="s">
        <v>143</v>
      </c>
      <c r="BM629" s="3" t="s">
        <v>160</v>
      </c>
      <c r="BN629" s="3" t="s">
        <v>160</v>
      </c>
      <c r="BO629" s="3" t="s">
        <v>143</v>
      </c>
      <c r="BP629" s="3" t="s">
        <v>143</v>
      </c>
      <c r="BQ629" s="3" t="s">
        <v>11462</v>
      </c>
      <c r="BR629" s="3" t="s">
        <v>5352</v>
      </c>
      <c r="BS629" s="3" t="s">
        <v>162</v>
      </c>
      <c r="BT629" s="3" t="s">
        <v>5695</v>
      </c>
      <c r="BU629" s="3" t="s">
        <v>5695</v>
      </c>
      <c r="BV629" s="3" t="s">
        <v>135</v>
      </c>
      <c r="BW629" s="3" t="s">
        <v>135</v>
      </c>
      <c r="BX629" s="3" t="s">
        <v>135</v>
      </c>
      <c r="BY629" s="3" t="s">
        <v>148</v>
      </c>
      <c r="BZ629" s="3" t="s">
        <v>6439</v>
      </c>
      <c r="CA629" s="3" t="s">
        <v>174</v>
      </c>
      <c r="CB629" s="3" t="s">
        <v>143</v>
      </c>
      <c r="CC629" s="3" t="s">
        <v>143</v>
      </c>
      <c r="CD629" s="3" t="s">
        <v>143</v>
      </c>
      <c r="CE629" s="3" t="s">
        <v>143</v>
      </c>
      <c r="CF629" s="3" t="s">
        <v>2261</v>
      </c>
      <c r="CG629" s="3" t="s">
        <v>2261</v>
      </c>
      <c r="CH629" s="3" t="s">
        <v>143</v>
      </c>
      <c r="CI629" s="3" t="s">
        <v>143</v>
      </c>
      <c r="CJ629" s="3" t="s">
        <v>5272</v>
      </c>
      <c r="CK629" s="3" t="s">
        <v>143</v>
      </c>
      <c r="CL629" s="3" t="s">
        <v>143</v>
      </c>
      <c r="CM629" s="3" t="s">
        <v>143</v>
      </c>
      <c r="CN629" s="3" t="s">
        <v>143</v>
      </c>
      <c r="CO629" s="3" t="s">
        <v>9788</v>
      </c>
      <c r="CP629" s="3" t="s">
        <v>143</v>
      </c>
      <c r="CQ629" s="3" t="s">
        <v>143</v>
      </c>
      <c r="CR629" s="3" t="s">
        <v>143</v>
      </c>
      <c r="CS629" s="3" t="s">
        <v>1</v>
      </c>
      <c r="CT629" s="3" t="s">
        <v>143</v>
      </c>
      <c r="CU629" s="3" t="s">
        <v>1</v>
      </c>
      <c r="CV629" s="3" t="s">
        <v>1985</v>
      </c>
      <c r="CW629" s="3" t="s">
        <v>1985</v>
      </c>
      <c r="CX629" s="3" t="s">
        <v>316</v>
      </c>
      <c r="CY629" s="3" t="s">
        <v>166</v>
      </c>
      <c r="CZ629" s="3" t="s">
        <v>136</v>
      </c>
      <c r="DA629" s="3" t="s">
        <v>1989</v>
      </c>
      <c r="DB629" s="3" t="s">
        <v>143</v>
      </c>
      <c r="DC629" s="3" t="s">
        <v>143</v>
      </c>
      <c r="DD629" s="3" t="s">
        <v>373</v>
      </c>
      <c r="DE629" s="3" t="s">
        <v>5755</v>
      </c>
      <c r="DF629" s="3" t="s">
        <v>2271</v>
      </c>
      <c r="DG629" s="3" t="s">
        <v>143</v>
      </c>
      <c r="DH629" s="3" t="s">
        <v>9789</v>
      </c>
      <c r="DI629" s="3" t="s">
        <v>143</v>
      </c>
    </row>
    <row r="630" spans="1:113" hidden="1" x14ac:dyDescent="0.2">
      <c r="A630" s="73">
        <v>45474</v>
      </c>
      <c r="B630" s="3" t="s">
        <v>11</v>
      </c>
      <c r="C630" s="5">
        <v>147556</v>
      </c>
      <c r="D630" s="6" t="s">
        <v>11237</v>
      </c>
      <c r="E630" s="3" t="s">
        <v>164</v>
      </c>
      <c r="F630" s="7">
        <v>45492</v>
      </c>
      <c r="G630" s="3" t="s">
        <v>165</v>
      </c>
      <c r="H630" s="3" t="s">
        <v>166</v>
      </c>
      <c r="I630" s="4">
        <v>119.12</v>
      </c>
      <c r="J630" s="4">
        <v>117</v>
      </c>
      <c r="K630" s="71">
        <f t="shared" si="64"/>
        <v>5.5422412112532812E-3</v>
      </c>
      <c r="L630" s="3" t="s">
        <v>258</v>
      </c>
      <c r="M630" s="3" t="s">
        <v>129</v>
      </c>
      <c r="N630" s="3" t="s">
        <v>960</v>
      </c>
      <c r="O630" s="3" t="s">
        <v>9688</v>
      </c>
      <c r="P630" s="6" t="s">
        <v>1810</v>
      </c>
      <c r="Q630" s="3" t="s">
        <v>170</v>
      </c>
      <c r="R630" s="3" t="s">
        <v>11463</v>
      </c>
      <c r="S630" s="3" t="s">
        <v>11464</v>
      </c>
      <c r="T630" s="3" t="s">
        <v>135</v>
      </c>
      <c r="U630" s="3" t="s">
        <v>135</v>
      </c>
      <c r="V630" s="3" t="s">
        <v>136</v>
      </c>
      <c r="W630" s="3" t="s">
        <v>137</v>
      </c>
      <c r="X630" s="3" t="s">
        <v>957</v>
      </c>
      <c r="Y630" s="3" t="s">
        <v>11465</v>
      </c>
      <c r="Z630" s="3" t="s">
        <v>11466</v>
      </c>
      <c r="AA630" s="3" t="s">
        <v>139</v>
      </c>
      <c r="AB630" s="3" t="s">
        <v>140</v>
      </c>
      <c r="AC630" s="3" t="s">
        <v>5272</v>
      </c>
      <c r="AD630" s="3" t="s">
        <v>143</v>
      </c>
      <c r="AE630" s="3" t="s">
        <v>9300</v>
      </c>
      <c r="AF630" s="3" t="s">
        <v>11467</v>
      </c>
      <c r="AG630" s="3" t="s">
        <v>235</v>
      </c>
      <c r="AH630" s="3" t="s">
        <v>141</v>
      </c>
      <c r="AI630" s="3" t="s">
        <v>143</v>
      </c>
      <c r="AJ630" s="3" t="s">
        <v>9300</v>
      </c>
      <c r="AK630" s="3" t="s">
        <v>142</v>
      </c>
      <c r="AL630" s="3" t="s">
        <v>143</v>
      </c>
      <c r="AM630" s="3" t="s">
        <v>10181</v>
      </c>
      <c r="AN630" s="3" t="s">
        <v>174</v>
      </c>
      <c r="AO630" s="3" t="s">
        <v>1111</v>
      </c>
      <c r="AP630" s="3" t="s">
        <v>1112</v>
      </c>
      <c r="AQ630" s="3" t="s">
        <v>9695</v>
      </c>
      <c r="AR630" s="3" t="s">
        <v>353</v>
      </c>
      <c r="AS630" s="3" t="s">
        <v>231</v>
      </c>
      <c r="AT630" s="3" t="s">
        <v>4167</v>
      </c>
      <c r="AU630" s="3" t="s">
        <v>1114</v>
      </c>
      <c r="AV630" s="3" t="s">
        <v>145</v>
      </c>
      <c r="AW630" s="3" t="s">
        <v>146</v>
      </c>
      <c r="AX630" s="3" t="s">
        <v>972</v>
      </c>
      <c r="AY630" s="3" t="s">
        <v>148</v>
      </c>
      <c r="AZ630" s="3" t="s">
        <v>139</v>
      </c>
      <c r="BA630" s="3" t="s">
        <v>149</v>
      </c>
      <c r="BB630" s="3" t="s">
        <v>150</v>
      </c>
      <c r="BC630" s="3" t="s">
        <v>156</v>
      </c>
      <c r="BD630" s="3" t="s">
        <v>157</v>
      </c>
      <c r="BE630" s="3" t="s">
        <v>303</v>
      </c>
      <c r="BF630" s="3" t="s">
        <v>11468</v>
      </c>
      <c r="BG630" s="3" t="s">
        <v>5272</v>
      </c>
      <c r="BH630" s="3" t="s">
        <v>143</v>
      </c>
      <c r="BI630" s="3" t="s">
        <v>11469</v>
      </c>
      <c r="BJ630" s="3" t="s">
        <v>143</v>
      </c>
      <c r="BK630" s="3" t="s">
        <v>136</v>
      </c>
      <c r="BL630" s="3" t="s">
        <v>143</v>
      </c>
      <c r="BM630" s="3" t="s">
        <v>160</v>
      </c>
      <c r="BN630" s="3" t="s">
        <v>160</v>
      </c>
      <c r="BO630" s="3" t="s">
        <v>143</v>
      </c>
      <c r="BP630" s="3" t="s">
        <v>143</v>
      </c>
      <c r="BQ630" s="3" t="s">
        <v>11470</v>
      </c>
      <c r="BR630" s="3" t="s">
        <v>5352</v>
      </c>
      <c r="BS630" s="3" t="s">
        <v>162</v>
      </c>
      <c r="BT630" s="3" t="s">
        <v>9300</v>
      </c>
      <c r="BU630" s="3" t="s">
        <v>9300</v>
      </c>
      <c r="BV630" s="3" t="s">
        <v>135</v>
      </c>
      <c r="BW630" s="3" t="s">
        <v>135</v>
      </c>
      <c r="BX630" s="3" t="s">
        <v>135</v>
      </c>
      <c r="BY630" s="3" t="s">
        <v>148</v>
      </c>
      <c r="BZ630" s="3" t="s">
        <v>1215</v>
      </c>
      <c r="CA630" s="3" t="s">
        <v>174</v>
      </c>
      <c r="CB630" s="3" t="s">
        <v>143</v>
      </c>
      <c r="CC630" s="3" t="s">
        <v>143</v>
      </c>
      <c r="CD630" s="3" t="s">
        <v>143</v>
      </c>
      <c r="CE630" s="3" t="s">
        <v>143</v>
      </c>
      <c r="CF630" s="3" t="s">
        <v>2261</v>
      </c>
      <c r="CG630" s="3" t="s">
        <v>2261</v>
      </c>
      <c r="CH630" s="3" t="s">
        <v>143</v>
      </c>
      <c r="CI630" s="3" t="s">
        <v>143</v>
      </c>
      <c r="CJ630" s="3" t="s">
        <v>5272</v>
      </c>
      <c r="CK630" s="3" t="s">
        <v>143</v>
      </c>
      <c r="CL630" s="3" t="s">
        <v>143</v>
      </c>
      <c r="CM630" s="3" t="s">
        <v>143</v>
      </c>
      <c r="CN630" s="3" t="s">
        <v>143</v>
      </c>
      <c r="CO630" s="3" t="s">
        <v>143</v>
      </c>
      <c r="CP630" s="3" t="s">
        <v>143</v>
      </c>
      <c r="CQ630" s="3" t="s">
        <v>143</v>
      </c>
      <c r="CR630" s="3" t="s">
        <v>143</v>
      </c>
      <c r="CS630" s="3" t="s">
        <v>1</v>
      </c>
      <c r="CT630" s="3" t="s">
        <v>143</v>
      </c>
      <c r="CU630" s="3" t="s">
        <v>1</v>
      </c>
      <c r="CV630" s="3" t="s">
        <v>1985</v>
      </c>
      <c r="CW630" s="3" t="s">
        <v>1985</v>
      </c>
      <c r="CX630" s="3" t="s">
        <v>258</v>
      </c>
      <c r="CY630" s="3" t="s">
        <v>166</v>
      </c>
      <c r="CZ630" s="3" t="s">
        <v>136</v>
      </c>
      <c r="DA630" s="3" t="s">
        <v>1989</v>
      </c>
      <c r="DB630" s="3" t="s">
        <v>143</v>
      </c>
      <c r="DC630" s="3" t="s">
        <v>143</v>
      </c>
      <c r="DD630" s="3" t="s">
        <v>164</v>
      </c>
      <c r="DE630" s="3" t="s">
        <v>5755</v>
      </c>
      <c r="DF630" s="3" t="s">
        <v>2271</v>
      </c>
      <c r="DG630" s="3" t="s">
        <v>143</v>
      </c>
      <c r="DH630" s="3" t="s">
        <v>143</v>
      </c>
      <c r="DI630" s="3" t="s">
        <v>143</v>
      </c>
    </row>
    <row r="631" spans="1:113" ht="25.5" hidden="1" x14ac:dyDescent="0.2">
      <c r="A631" s="73">
        <v>45474</v>
      </c>
      <c r="B631" s="3" t="s">
        <v>6281</v>
      </c>
      <c r="C631" s="99">
        <v>147689</v>
      </c>
      <c r="D631" s="6" t="s">
        <v>11195</v>
      </c>
      <c r="E631" s="3" t="s">
        <v>373</v>
      </c>
      <c r="F631" s="7">
        <v>45495</v>
      </c>
      <c r="G631" s="3" t="s">
        <v>257</v>
      </c>
      <c r="H631" s="3" t="s">
        <v>166</v>
      </c>
      <c r="I631" s="4">
        <v>410.71</v>
      </c>
      <c r="J631" s="4">
        <v>410.71</v>
      </c>
      <c r="K631" s="71">
        <f t="shared" si="64"/>
        <v>1.910891443816181E-2</v>
      </c>
      <c r="L631" s="3" t="s">
        <v>374</v>
      </c>
      <c r="M631" s="3" t="s">
        <v>317</v>
      </c>
      <c r="N631" s="3" t="s">
        <v>1224</v>
      </c>
      <c r="O631" s="3" t="s">
        <v>528</v>
      </c>
      <c r="P631" s="6" t="s">
        <v>11471</v>
      </c>
      <c r="Q631" s="3" t="s">
        <v>530</v>
      </c>
      <c r="R631" s="3" t="s">
        <v>11472</v>
      </c>
      <c r="S631" s="3" t="s">
        <v>3648</v>
      </c>
      <c r="T631" s="3" t="s">
        <v>135</v>
      </c>
      <c r="U631" s="3" t="s">
        <v>135</v>
      </c>
      <c r="V631" s="3" t="s">
        <v>136</v>
      </c>
      <c r="W631" s="3" t="s">
        <v>137</v>
      </c>
      <c r="X631" s="3" t="s">
        <v>264</v>
      </c>
      <c r="Y631" s="3" t="s">
        <v>11473</v>
      </c>
      <c r="Z631" s="3" t="s">
        <v>11474</v>
      </c>
      <c r="AA631" s="3" t="s">
        <v>139</v>
      </c>
      <c r="AB631" s="3" t="s">
        <v>140</v>
      </c>
      <c r="AC631" s="3" t="s">
        <v>5272</v>
      </c>
      <c r="AD631" s="3" t="s">
        <v>143</v>
      </c>
      <c r="AE631" s="3" t="s">
        <v>5874</v>
      </c>
      <c r="AF631" s="3" t="s">
        <v>11475</v>
      </c>
      <c r="AG631" s="3" t="s">
        <v>5675</v>
      </c>
      <c r="AH631" s="3" t="s">
        <v>265</v>
      </c>
      <c r="AI631" s="3" t="s">
        <v>143</v>
      </c>
      <c r="AJ631" s="3" t="s">
        <v>5874</v>
      </c>
      <c r="AK631" s="3" t="s">
        <v>142</v>
      </c>
      <c r="AL631" s="3" t="s">
        <v>143</v>
      </c>
      <c r="AM631" s="3" t="s">
        <v>5874</v>
      </c>
      <c r="AN631" s="3" t="s">
        <v>174</v>
      </c>
      <c r="AO631" s="3" t="s">
        <v>533</v>
      </c>
      <c r="AP631" s="3" t="s">
        <v>534</v>
      </c>
      <c r="AQ631" s="3" t="s">
        <v>309</v>
      </c>
      <c r="AR631" s="3" t="s">
        <v>148</v>
      </c>
      <c r="AS631" s="3" t="s">
        <v>139</v>
      </c>
      <c r="AT631" s="3" t="s">
        <v>508</v>
      </c>
      <c r="AU631" s="3" t="s">
        <v>10918</v>
      </c>
      <c r="AV631" s="3" t="s">
        <v>990</v>
      </c>
      <c r="AW631" s="3" t="s">
        <v>273</v>
      </c>
      <c r="AX631" s="3" t="s">
        <v>1232</v>
      </c>
      <c r="AY631" s="3" t="s">
        <v>148</v>
      </c>
      <c r="AZ631" s="3" t="s">
        <v>139</v>
      </c>
      <c r="BA631" s="3" t="s">
        <v>154</v>
      </c>
      <c r="BB631" s="3" t="s">
        <v>992</v>
      </c>
      <c r="BC631" s="3" t="s">
        <v>156</v>
      </c>
      <c r="BD631" s="3" t="s">
        <v>157</v>
      </c>
      <c r="BE631" s="3" t="s">
        <v>303</v>
      </c>
      <c r="BF631" s="3" t="s">
        <v>11474</v>
      </c>
      <c r="BG631" s="3" t="s">
        <v>5272</v>
      </c>
      <c r="BH631" s="3" t="s">
        <v>530</v>
      </c>
      <c r="BI631" s="3" t="s">
        <v>770</v>
      </c>
      <c r="BJ631" s="3" t="s">
        <v>143</v>
      </c>
      <c r="BK631" s="3" t="s">
        <v>136</v>
      </c>
      <c r="BL631" s="3" t="s">
        <v>143</v>
      </c>
      <c r="BM631" s="3" t="s">
        <v>200</v>
      </c>
      <c r="BN631" s="3" t="s">
        <v>200</v>
      </c>
      <c r="BO631" s="3" t="s">
        <v>143</v>
      </c>
      <c r="BP631" s="3" t="s">
        <v>143</v>
      </c>
      <c r="BQ631" s="3" t="s">
        <v>574</v>
      </c>
      <c r="BR631" s="3" t="s">
        <v>5352</v>
      </c>
      <c r="BS631" s="3" t="s">
        <v>1608</v>
      </c>
      <c r="BT631" s="3" t="s">
        <v>5874</v>
      </c>
      <c r="BU631" s="3" t="s">
        <v>5874</v>
      </c>
      <c r="BV631" s="3" t="s">
        <v>135</v>
      </c>
      <c r="BW631" s="3" t="s">
        <v>135</v>
      </c>
      <c r="BX631" s="3" t="s">
        <v>135</v>
      </c>
      <c r="BY631" s="3" t="s">
        <v>148</v>
      </c>
      <c r="BZ631" s="3" t="s">
        <v>3650</v>
      </c>
      <c r="CA631" s="3" t="s">
        <v>174</v>
      </c>
      <c r="CB631" s="3" t="s">
        <v>143</v>
      </c>
      <c r="CC631" s="3" t="s">
        <v>143</v>
      </c>
      <c r="CD631" s="3" t="s">
        <v>143</v>
      </c>
      <c r="CE631" s="3" t="s">
        <v>143</v>
      </c>
      <c r="CF631" s="3" t="s">
        <v>2261</v>
      </c>
      <c r="CG631" s="3" t="s">
        <v>2261</v>
      </c>
      <c r="CH631" s="3" t="s">
        <v>143</v>
      </c>
      <c r="CI631" s="3" t="s">
        <v>143</v>
      </c>
      <c r="CJ631" s="3" t="s">
        <v>5272</v>
      </c>
      <c r="CK631" s="3" t="s">
        <v>143</v>
      </c>
      <c r="CL631" s="3" t="s">
        <v>143</v>
      </c>
      <c r="CM631" s="3" t="s">
        <v>143</v>
      </c>
      <c r="CN631" s="3" t="s">
        <v>143</v>
      </c>
      <c r="CO631" s="3" t="s">
        <v>143</v>
      </c>
      <c r="CP631" s="3" t="s">
        <v>143</v>
      </c>
      <c r="CQ631" s="3" t="s">
        <v>143</v>
      </c>
      <c r="CR631" s="3" t="s">
        <v>143</v>
      </c>
      <c r="CS631" s="3" t="s">
        <v>1</v>
      </c>
      <c r="CT631" s="3" t="s">
        <v>143</v>
      </c>
      <c r="CU631" s="3" t="s">
        <v>1</v>
      </c>
      <c r="CV631" s="3" t="s">
        <v>1985</v>
      </c>
      <c r="CW631" s="3" t="s">
        <v>1985</v>
      </c>
      <c r="CX631" s="3" t="s">
        <v>374</v>
      </c>
      <c r="CY631" s="3" t="s">
        <v>166</v>
      </c>
      <c r="CZ631" s="3" t="s">
        <v>136</v>
      </c>
      <c r="DA631" s="3" t="s">
        <v>2007</v>
      </c>
      <c r="DB631" s="3" t="s">
        <v>143</v>
      </c>
      <c r="DC631" s="3" t="s">
        <v>143</v>
      </c>
      <c r="DD631" s="3" t="s">
        <v>373</v>
      </c>
      <c r="DE631" s="3" t="s">
        <v>5755</v>
      </c>
      <c r="DF631" s="3" t="s">
        <v>571</v>
      </c>
      <c r="DG631" s="3" t="s">
        <v>143</v>
      </c>
      <c r="DH631" s="3" t="s">
        <v>143</v>
      </c>
      <c r="DI631" s="3" t="s">
        <v>143</v>
      </c>
    </row>
    <row r="632" spans="1:113" ht="25.5" hidden="1" x14ac:dyDescent="0.2">
      <c r="A632" s="73">
        <v>45474</v>
      </c>
      <c r="B632" s="3" t="s">
        <v>6277</v>
      </c>
      <c r="C632" s="5">
        <v>147700</v>
      </c>
      <c r="D632" s="6" t="s">
        <v>6281</v>
      </c>
      <c r="E632" s="3" t="s">
        <v>125</v>
      </c>
      <c r="F632" s="7">
        <v>45495</v>
      </c>
      <c r="G632" s="3" t="s">
        <v>257</v>
      </c>
      <c r="H632" s="3" t="s">
        <v>166</v>
      </c>
      <c r="I632" s="8">
        <f>J632</f>
        <v>3337.67</v>
      </c>
      <c r="J632" s="4">
        <v>3337.67</v>
      </c>
      <c r="K632" s="71">
        <f t="shared" si="64"/>
        <v>0.15529023021796287</v>
      </c>
      <c r="L632" s="3" t="s">
        <v>374</v>
      </c>
      <c r="M632" s="3" t="s">
        <v>7246</v>
      </c>
      <c r="N632" s="3" t="s">
        <v>1224</v>
      </c>
      <c r="O632" s="3" t="s">
        <v>11476</v>
      </c>
      <c r="P632" s="6" t="s">
        <v>11477</v>
      </c>
      <c r="Q632" s="3" t="s">
        <v>170</v>
      </c>
      <c r="R632" s="3" t="s">
        <v>11478</v>
      </c>
      <c r="S632" s="3" t="s">
        <v>11479</v>
      </c>
      <c r="T632" s="3" t="s">
        <v>135</v>
      </c>
      <c r="U632" s="3" t="s">
        <v>135</v>
      </c>
      <c r="V632" s="3" t="s">
        <v>2050</v>
      </c>
      <c r="W632" s="3" t="s">
        <v>137</v>
      </c>
      <c r="X632" s="3" t="s">
        <v>264</v>
      </c>
      <c r="Y632" s="3" t="s">
        <v>11480</v>
      </c>
      <c r="Z632" s="3" t="s">
        <v>11481</v>
      </c>
      <c r="AA632" s="3" t="s">
        <v>139</v>
      </c>
      <c r="AB632" s="3" t="s">
        <v>226</v>
      </c>
      <c r="AC632" s="3" t="s">
        <v>5272</v>
      </c>
      <c r="AD632" s="3" t="s">
        <v>143</v>
      </c>
      <c r="AE632" s="3" t="s">
        <v>5272</v>
      </c>
      <c r="AF632" s="3" t="s">
        <v>11475</v>
      </c>
      <c r="AG632" s="3" t="s">
        <v>5675</v>
      </c>
      <c r="AH632" s="3" t="s">
        <v>265</v>
      </c>
      <c r="AI632" s="3" t="s">
        <v>143</v>
      </c>
      <c r="AJ632" s="3" t="s">
        <v>143</v>
      </c>
      <c r="AK632" s="3" t="s">
        <v>207</v>
      </c>
      <c r="AL632" s="3" t="s">
        <v>143</v>
      </c>
      <c r="AM632" s="3" t="s">
        <v>11482</v>
      </c>
      <c r="AN632" s="3" t="s">
        <v>143</v>
      </c>
      <c r="AO632" s="3" t="s">
        <v>2166</v>
      </c>
      <c r="AP632" s="3" t="s">
        <v>986</v>
      </c>
      <c r="AQ632" s="3" t="s">
        <v>11483</v>
      </c>
      <c r="AR632" s="3" t="s">
        <v>430</v>
      </c>
      <c r="AS632" s="3" t="s">
        <v>431</v>
      </c>
      <c r="AT632" s="3" t="s">
        <v>1869</v>
      </c>
      <c r="AU632" s="3" t="s">
        <v>751</v>
      </c>
      <c r="AV632" s="3" t="s">
        <v>990</v>
      </c>
      <c r="AW632" s="3" t="s">
        <v>273</v>
      </c>
      <c r="AX632" s="3" t="s">
        <v>1232</v>
      </c>
      <c r="AY632" s="3" t="s">
        <v>148</v>
      </c>
      <c r="AZ632" s="3" t="s">
        <v>139</v>
      </c>
      <c r="BA632" s="3" t="s">
        <v>154</v>
      </c>
      <c r="BB632" s="3" t="s">
        <v>992</v>
      </c>
      <c r="BC632" s="3" t="s">
        <v>156</v>
      </c>
      <c r="BD632" s="3" t="s">
        <v>157</v>
      </c>
      <c r="BE632" s="3" t="s">
        <v>8956</v>
      </c>
      <c r="BF632" s="3" t="s">
        <v>11481</v>
      </c>
      <c r="BG632" s="3" t="s">
        <v>5272</v>
      </c>
      <c r="BH632" s="3" t="s">
        <v>143</v>
      </c>
      <c r="BI632" s="3" t="s">
        <v>143</v>
      </c>
      <c r="BJ632" s="3" t="s">
        <v>143</v>
      </c>
      <c r="BK632" s="3" t="s">
        <v>136</v>
      </c>
      <c r="BL632" s="3" t="s">
        <v>143</v>
      </c>
      <c r="BM632" s="3" t="s">
        <v>200</v>
      </c>
      <c r="BN632" s="3" t="s">
        <v>143</v>
      </c>
      <c r="BO632" s="3" t="s">
        <v>143</v>
      </c>
      <c r="BP632" s="3" t="s">
        <v>143</v>
      </c>
      <c r="BQ632" s="3" t="s">
        <v>11484</v>
      </c>
      <c r="BR632" s="3" t="s">
        <v>143</v>
      </c>
      <c r="BS632" s="3" t="s">
        <v>11485</v>
      </c>
      <c r="BT632" s="3" t="s">
        <v>11482</v>
      </c>
      <c r="BU632" s="3" t="s">
        <v>11482</v>
      </c>
      <c r="BV632" s="3" t="s">
        <v>135</v>
      </c>
      <c r="BW632" s="3" t="s">
        <v>135</v>
      </c>
      <c r="BX632" s="3" t="s">
        <v>135</v>
      </c>
      <c r="BY632" s="3" t="s">
        <v>148</v>
      </c>
      <c r="BZ632" s="3" t="s">
        <v>1953</v>
      </c>
      <c r="CA632" s="3" t="s">
        <v>174</v>
      </c>
      <c r="CB632" s="3" t="s">
        <v>143</v>
      </c>
      <c r="CC632" s="3" t="s">
        <v>143</v>
      </c>
      <c r="CD632" s="3" t="s">
        <v>143</v>
      </c>
      <c r="CE632" s="3" t="s">
        <v>143</v>
      </c>
      <c r="CF632" s="3" t="s">
        <v>2261</v>
      </c>
      <c r="CG632" s="3" t="s">
        <v>143</v>
      </c>
      <c r="CH632" s="3" t="s">
        <v>143</v>
      </c>
      <c r="CI632" s="3" t="s">
        <v>143</v>
      </c>
      <c r="CJ632" s="3" t="s">
        <v>5272</v>
      </c>
      <c r="CK632" s="3" t="s">
        <v>143</v>
      </c>
      <c r="CL632" s="3" t="s">
        <v>143</v>
      </c>
      <c r="CM632" s="3" t="s">
        <v>143</v>
      </c>
      <c r="CN632" s="3" t="s">
        <v>143</v>
      </c>
      <c r="CO632" s="3" t="s">
        <v>143</v>
      </c>
      <c r="CP632" s="3" t="s">
        <v>143</v>
      </c>
      <c r="CQ632" s="3" t="s">
        <v>143</v>
      </c>
      <c r="CR632" s="3" t="s">
        <v>143</v>
      </c>
      <c r="CS632" s="3" t="s">
        <v>1</v>
      </c>
      <c r="CT632" s="3" t="s">
        <v>143</v>
      </c>
      <c r="CU632" s="3" t="s">
        <v>1</v>
      </c>
      <c r="CV632" s="3" t="s">
        <v>2867</v>
      </c>
      <c r="CW632" s="3" t="s">
        <v>143</v>
      </c>
      <c r="CX632" s="3" t="s">
        <v>374</v>
      </c>
      <c r="CY632" s="3" t="s">
        <v>166</v>
      </c>
      <c r="CZ632" s="3" t="s">
        <v>136</v>
      </c>
      <c r="DA632" s="3" t="s">
        <v>1989</v>
      </c>
      <c r="DB632" s="3" t="s">
        <v>143</v>
      </c>
      <c r="DC632" s="3" t="s">
        <v>143</v>
      </c>
      <c r="DD632" s="3" t="s">
        <v>125</v>
      </c>
      <c r="DE632" s="3" t="s">
        <v>5755</v>
      </c>
      <c r="DF632" s="3" t="s">
        <v>571</v>
      </c>
      <c r="DG632" s="3" t="s">
        <v>143</v>
      </c>
      <c r="DH632" s="3" t="s">
        <v>143</v>
      </c>
      <c r="DI632" s="3" t="s">
        <v>143</v>
      </c>
    </row>
    <row r="633" spans="1:113" ht="25.5" hidden="1" x14ac:dyDescent="0.2">
      <c r="A633" s="73">
        <v>45474</v>
      </c>
      <c r="B633" s="3" t="s">
        <v>6281</v>
      </c>
      <c r="C633" s="99">
        <v>147904</v>
      </c>
      <c r="D633" s="6" t="s">
        <v>11195</v>
      </c>
      <c r="E633" s="3" t="s">
        <v>373</v>
      </c>
      <c r="F633" s="7">
        <v>45496</v>
      </c>
      <c r="G633" s="3" t="s">
        <v>257</v>
      </c>
      <c r="H633" s="3" t="s">
        <v>166</v>
      </c>
      <c r="I633" s="4">
        <v>410.71</v>
      </c>
      <c r="J633" s="4">
        <v>410.71</v>
      </c>
      <c r="K633" s="71">
        <f t="shared" si="64"/>
        <v>1.910891443816181E-2</v>
      </c>
      <c r="L633" s="3" t="s">
        <v>374</v>
      </c>
      <c r="M633" s="3" t="s">
        <v>317</v>
      </c>
      <c r="N633" s="3" t="s">
        <v>1224</v>
      </c>
      <c r="O633" s="3" t="s">
        <v>528</v>
      </c>
      <c r="P633" s="6" t="s">
        <v>11486</v>
      </c>
      <c r="Q633" s="3" t="s">
        <v>530</v>
      </c>
      <c r="R633" s="3" t="s">
        <v>11487</v>
      </c>
      <c r="S633" s="3" t="s">
        <v>11488</v>
      </c>
      <c r="T633" s="3" t="s">
        <v>135</v>
      </c>
      <c r="U633" s="3" t="s">
        <v>135</v>
      </c>
      <c r="V633" s="3" t="s">
        <v>136</v>
      </c>
      <c r="W633" s="3" t="s">
        <v>137</v>
      </c>
      <c r="X633" s="3" t="s">
        <v>4976</v>
      </c>
      <c r="Y633" s="3" t="s">
        <v>11489</v>
      </c>
      <c r="Z633" s="3" t="s">
        <v>11490</v>
      </c>
      <c r="AA633" s="3" t="s">
        <v>139</v>
      </c>
      <c r="AB633" s="3" t="s">
        <v>140</v>
      </c>
      <c r="AC633" s="3" t="s">
        <v>5272</v>
      </c>
      <c r="AD633" s="3" t="s">
        <v>143</v>
      </c>
      <c r="AE633" s="3" t="s">
        <v>5874</v>
      </c>
      <c r="AF633" s="3" t="s">
        <v>11491</v>
      </c>
      <c r="AG633" s="3" t="s">
        <v>5675</v>
      </c>
      <c r="AH633" s="3" t="s">
        <v>265</v>
      </c>
      <c r="AI633" s="3" t="s">
        <v>143</v>
      </c>
      <c r="AJ633" s="3" t="s">
        <v>5874</v>
      </c>
      <c r="AK633" s="3" t="s">
        <v>142</v>
      </c>
      <c r="AL633" s="3" t="s">
        <v>143</v>
      </c>
      <c r="AM633" s="3" t="s">
        <v>5874</v>
      </c>
      <c r="AN633" s="3" t="s">
        <v>174</v>
      </c>
      <c r="AO633" s="3" t="s">
        <v>533</v>
      </c>
      <c r="AP633" s="3" t="s">
        <v>534</v>
      </c>
      <c r="AQ633" s="3" t="s">
        <v>309</v>
      </c>
      <c r="AR633" s="3" t="s">
        <v>148</v>
      </c>
      <c r="AS633" s="3" t="s">
        <v>139</v>
      </c>
      <c r="AT633" s="3" t="s">
        <v>508</v>
      </c>
      <c r="AU633" s="3" t="s">
        <v>10918</v>
      </c>
      <c r="AV633" s="3" t="s">
        <v>990</v>
      </c>
      <c r="AW633" s="3" t="s">
        <v>273</v>
      </c>
      <c r="AX633" s="3" t="s">
        <v>1232</v>
      </c>
      <c r="AY633" s="3" t="s">
        <v>148</v>
      </c>
      <c r="AZ633" s="3" t="s">
        <v>139</v>
      </c>
      <c r="BA633" s="3" t="s">
        <v>154</v>
      </c>
      <c r="BB633" s="3" t="s">
        <v>992</v>
      </c>
      <c r="BC633" s="3" t="s">
        <v>156</v>
      </c>
      <c r="BD633" s="3" t="s">
        <v>157</v>
      </c>
      <c r="BE633" s="3" t="s">
        <v>303</v>
      </c>
      <c r="BF633" s="3" t="s">
        <v>11492</v>
      </c>
      <c r="BG633" s="3" t="s">
        <v>5272</v>
      </c>
      <c r="BH633" s="3" t="s">
        <v>530</v>
      </c>
      <c r="BI633" s="3" t="s">
        <v>179</v>
      </c>
      <c r="BJ633" s="3" t="s">
        <v>143</v>
      </c>
      <c r="BK633" s="3" t="s">
        <v>136</v>
      </c>
      <c r="BL633" s="3" t="s">
        <v>143</v>
      </c>
      <c r="BM633" s="3" t="s">
        <v>200</v>
      </c>
      <c r="BN633" s="3" t="s">
        <v>200</v>
      </c>
      <c r="BO633" s="3" t="s">
        <v>143</v>
      </c>
      <c r="BP633" s="3" t="s">
        <v>143</v>
      </c>
      <c r="BQ633" s="3" t="s">
        <v>8174</v>
      </c>
      <c r="BR633" s="3" t="s">
        <v>5352</v>
      </c>
      <c r="BS633" s="3" t="s">
        <v>1608</v>
      </c>
      <c r="BT633" s="3" t="s">
        <v>5874</v>
      </c>
      <c r="BU633" s="3" t="s">
        <v>5874</v>
      </c>
      <c r="BV633" s="3" t="s">
        <v>135</v>
      </c>
      <c r="BW633" s="3" t="s">
        <v>135</v>
      </c>
      <c r="BX633" s="3" t="s">
        <v>135</v>
      </c>
      <c r="BY633" s="3" t="s">
        <v>148</v>
      </c>
      <c r="BZ633" s="3" t="s">
        <v>3650</v>
      </c>
      <c r="CA633" s="3" t="s">
        <v>174</v>
      </c>
      <c r="CB633" s="3" t="s">
        <v>143</v>
      </c>
      <c r="CC633" s="3" t="s">
        <v>143</v>
      </c>
      <c r="CD633" s="3" t="s">
        <v>143</v>
      </c>
      <c r="CE633" s="3" t="s">
        <v>143</v>
      </c>
      <c r="CF633" s="3" t="s">
        <v>2261</v>
      </c>
      <c r="CG633" s="3" t="s">
        <v>2261</v>
      </c>
      <c r="CH633" s="3" t="s">
        <v>143</v>
      </c>
      <c r="CI633" s="3" t="s">
        <v>143</v>
      </c>
      <c r="CJ633" s="3" t="s">
        <v>5272</v>
      </c>
      <c r="CK633" s="3" t="s">
        <v>143</v>
      </c>
      <c r="CL633" s="3" t="s">
        <v>143</v>
      </c>
      <c r="CM633" s="3" t="s">
        <v>143</v>
      </c>
      <c r="CN633" s="3" t="s">
        <v>143</v>
      </c>
      <c r="CO633" s="3" t="s">
        <v>143</v>
      </c>
      <c r="CP633" s="3" t="s">
        <v>143</v>
      </c>
      <c r="CQ633" s="3" t="s">
        <v>143</v>
      </c>
      <c r="CR633" s="3" t="s">
        <v>143</v>
      </c>
      <c r="CS633" s="3" t="s">
        <v>1</v>
      </c>
      <c r="CT633" s="3" t="s">
        <v>143</v>
      </c>
      <c r="CU633" s="3" t="s">
        <v>1</v>
      </c>
      <c r="CV633" s="3" t="s">
        <v>1985</v>
      </c>
      <c r="CW633" s="3" t="s">
        <v>1985</v>
      </c>
      <c r="CX633" s="3" t="s">
        <v>374</v>
      </c>
      <c r="CY633" s="3" t="s">
        <v>166</v>
      </c>
      <c r="CZ633" s="3" t="s">
        <v>136</v>
      </c>
      <c r="DA633" s="3" t="s">
        <v>1986</v>
      </c>
      <c r="DB633" s="3" t="s">
        <v>143</v>
      </c>
      <c r="DC633" s="3" t="s">
        <v>143</v>
      </c>
      <c r="DD633" s="3" t="s">
        <v>373</v>
      </c>
      <c r="DE633" s="3" t="s">
        <v>5755</v>
      </c>
      <c r="DF633" s="3" t="s">
        <v>652</v>
      </c>
      <c r="DG633" s="3" t="s">
        <v>143</v>
      </c>
      <c r="DH633" s="3" t="s">
        <v>143</v>
      </c>
      <c r="DI633" s="3" t="s">
        <v>143</v>
      </c>
    </row>
    <row r="634" spans="1:113" ht="38.25" hidden="1" x14ac:dyDescent="0.2">
      <c r="A634" s="73">
        <v>45474</v>
      </c>
      <c r="B634" s="3" t="s">
        <v>6281</v>
      </c>
      <c r="C634" s="99">
        <v>147917</v>
      </c>
      <c r="D634" s="6" t="s">
        <v>11195</v>
      </c>
      <c r="E634" s="3" t="s">
        <v>373</v>
      </c>
      <c r="F634" s="7">
        <v>45497</v>
      </c>
      <c r="G634" s="3" t="s">
        <v>257</v>
      </c>
      <c r="H634" s="3" t="s">
        <v>166</v>
      </c>
      <c r="I634" s="8">
        <f>J634</f>
        <v>668.87</v>
      </c>
      <c r="J634" s="4">
        <v>668.87</v>
      </c>
      <c r="K634" s="71">
        <f t="shared" si="64"/>
        <v>3.1120205498413211E-2</v>
      </c>
      <c r="L634" s="3" t="s">
        <v>374</v>
      </c>
      <c r="M634" s="3" t="s">
        <v>317</v>
      </c>
      <c r="N634" s="3" t="s">
        <v>1224</v>
      </c>
      <c r="O634" s="3" t="s">
        <v>1769</v>
      </c>
      <c r="P634" s="6" t="s">
        <v>11493</v>
      </c>
      <c r="Q634" s="3" t="s">
        <v>2863</v>
      </c>
      <c r="R634" s="3" t="s">
        <v>11494</v>
      </c>
      <c r="S634" s="3" t="s">
        <v>11495</v>
      </c>
      <c r="T634" s="3" t="s">
        <v>135</v>
      </c>
      <c r="U634" s="3" t="s">
        <v>135</v>
      </c>
      <c r="V634" s="3" t="s">
        <v>136</v>
      </c>
      <c r="W634" s="3" t="s">
        <v>137</v>
      </c>
      <c r="X634" s="3" t="s">
        <v>264</v>
      </c>
      <c r="Y634" s="3" t="s">
        <v>11496</v>
      </c>
      <c r="Z634" s="3" t="s">
        <v>11497</v>
      </c>
      <c r="AA634" s="3" t="s">
        <v>139</v>
      </c>
      <c r="AB634" s="3" t="s">
        <v>140</v>
      </c>
      <c r="AC634" s="3" t="s">
        <v>5272</v>
      </c>
      <c r="AD634" s="3" t="s">
        <v>143</v>
      </c>
      <c r="AE634" s="3" t="s">
        <v>5272</v>
      </c>
      <c r="AF634" s="3" t="s">
        <v>11491</v>
      </c>
      <c r="AG634" s="3" t="s">
        <v>5675</v>
      </c>
      <c r="AH634" s="3" t="s">
        <v>265</v>
      </c>
      <c r="AI634" s="3" t="s">
        <v>143</v>
      </c>
      <c r="AJ634" s="3" t="s">
        <v>143</v>
      </c>
      <c r="AK634" s="3" t="s">
        <v>142</v>
      </c>
      <c r="AL634" s="3" t="s">
        <v>143</v>
      </c>
      <c r="AM634" s="3" t="s">
        <v>11498</v>
      </c>
      <c r="AN634" s="3" t="s">
        <v>143</v>
      </c>
      <c r="AO634" s="3" t="s">
        <v>1772</v>
      </c>
      <c r="AP634" s="3" t="s">
        <v>1773</v>
      </c>
      <c r="AQ634" s="3" t="s">
        <v>1774</v>
      </c>
      <c r="AR634" s="3" t="s">
        <v>250</v>
      </c>
      <c r="AS634" s="3" t="s">
        <v>179</v>
      </c>
      <c r="AT634" s="3" t="s">
        <v>1775</v>
      </c>
      <c r="AU634" s="3" t="s">
        <v>1776</v>
      </c>
      <c r="AV634" s="3" t="s">
        <v>990</v>
      </c>
      <c r="AW634" s="3" t="s">
        <v>273</v>
      </c>
      <c r="AX634" s="3" t="s">
        <v>1232</v>
      </c>
      <c r="AY634" s="3" t="s">
        <v>148</v>
      </c>
      <c r="AZ634" s="3" t="s">
        <v>139</v>
      </c>
      <c r="BA634" s="3" t="s">
        <v>154</v>
      </c>
      <c r="BB634" s="3" t="s">
        <v>992</v>
      </c>
      <c r="BC634" s="3" t="s">
        <v>156</v>
      </c>
      <c r="BD634" s="3" t="s">
        <v>157</v>
      </c>
      <c r="BE634" s="3" t="s">
        <v>484</v>
      </c>
      <c r="BF634" s="3" t="s">
        <v>11497</v>
      </c>
      <c r="BG634" s="3" t="s">
        <v>5272</v>
      </c>
      <c r="BH634" s="3" t="s">
        <v>143</v>
      </c>
      <c r="BI634" s="3" t="s">
        <v>143</v>
      </c>
      <c r="BJ634" s="3" t="s">
        <v>143</v>
      </c>
      <c r="BK634" s="3" t="s">
        <v>136</v>
      </c>
      <c r="BL634" s="3" t="s">
        <v>143</v>
      </c>
      <c r="BM634" s="3" t="s">
        <v>200</v>
      </c>
      <c r="BN634" s="3" t="s">
        <v>143</v>
      </c>
      <c r="BO634" s="3" t="s">
        <v>143</v>
      </c>
      <c r="BP634" s="3" t="s">
        <v>143</v>
      </c>
      <c r="BQ634" s="3" t="s">
        <v>11499</v>
      </c>
      <c r="BR634" s="3" t="s">
        <v>5684</v>
      </c>
      <c r="BS634" s="3" t="s">
        <v>162</v>
      </c>
      <c r="BT634" s="3" t="s">
        <v>11498</v>
      </c>
      <c r="BU634" s="3" t="s">
        <v>11498</v>
      </c>
      <c r="BV634" s="3" t="s">
        <v>135</v>
      </c>
      <c r="BW634" s="3" t="s">
        <v>135</v>
      </c>
      <c r="BX634" s="3" t="s">
        <v>135</v>
      </c>
      <c r="BY634" s="3" t="s">
        <v>148</v>
      </c>
      <c r="BZ634" s="3" t="s">
        <v>4815</v>
      </c>
      <c r="CA634" s="3" t="s">
        <v>174</v>
      </c>
      <c r="CB634" s="3" t="s">
        <v>143</v>
      </c>
      <c r="CC634" s="3" t="s">
        <v>143</v>
      </c>
      <c r="CD634" s="3" t="s">
        <v>143</v>
      </c>
      <c r="CE634" s="3" t="s">
        <v>143</v>
      </c>
      <c r="CF634" s="3" t="s">
        <v>2261</v>
      </c>
      <c r="CG634" s="3" t="s">
        <v>143</v>
      </c>
      <c r="CH634" s="3" t="s">
        <v>143</v>
      </c>
      <c r="CI634" s="3" t="s">
        <v>143</v>
      </c>
      <c r="CJ634" s="3" t="s">
        <v>5272</v>
      </c>
      <c r="CK634" s="3" t="s">
        <v>143</v>
      </c>
      <c r="CL634" s="3" t="s">
        <v>143</v>
      </c>
      <c r="CM634" s="3" t="s">
        <v>143</v>
      </c>
      <c r="CN634" s="3" t="s">
        <v>143</v>
      </c>
      <c r="CO634" s="3" t="s">
        <v>143</v>
      </c>
      <c r="CP634" s="3" t="s">
        <v>143</v>
      </c>
      <c r="CQ634" s="3" t="s">
        <v>143</v>
      </c>
      <c r="CR634" s="3" t="s">
        <v>143</v>
      </c>
      <c r="CS634" s="3" t="s">
        <v>1</v>
      </c>
      <c r="CT634" s="3" t="s">
        <v>143</v>
      </c>
      <c r="CU634" s="3" t="s">
        <v>1</v>
      </c>
      <c r="CV634" s="3" t="s">
        <v>2092</v>
      </c>
      <c r="CW634" s="3" t="s">
        <v>143</v>
      </c>
      <c r="CX634" s="3" t="s">
        <v>374</v>
      </c>
      <c r="CY634" s="3" t="s">
        <v>166</v>
      </c>
      <c r="CZ634" s="3" t="s">
        <v>136</v>
      </c>
      <c r="DA634" s="3" t="s">
        <v>2007</v>
      </c>
      <c r="DB634" s="3" t="s">
        <v>143</v>
      </c>
      <c r="DC634" s="3" t="s">
        <v>143</v>
      </c>
      <c r="DD634" s="3" t="s">
        <v>373</v>
      </c>
      <c r="DE634" s="3" t="s">
        <v>5755</v>
      </c>
      <c r="DF634" s="3" t="s">
        <v>6915</v>
      </c>
      <c r="DG634" s="3" t="s">
        <v>143</v>
      </c>
      <c r="DH634" s="3" t="s">
        <v>143</v>
      </c>
      <c r="DI634" s="3" t="s">
        <v>143</v>
      </c>
    </row>
    <row r="635" spans="1:113" hidden="1" x14ac:dyDescent="0.2">
      <c r="A635" s="73">
        <v>45474</v>
      </c>
      <c r="B635" s="3" t="s">
        <v>15606</v>
      </c>
      <c r="C635" s="5">
        <v>148054</v>
      </c>
      <c r="D635" s="6" t="s">
        <v>11185</v>
      </c>
      <c r="E635" s="3" t="s">
        <v>125</v>
      </c>
      <c r="F635" s="7">
        <v>45496</v>
      </c>
      <c r="G635" s="3" t="s">
        <v>257</v>
      </c>
      <c r="H635" s="3" t="s">
        <v>166</v>
      </c>
      <c r="I635" s="4">
        <v>92.9</v>
      </c>
      <c r="J635" s="4">
        <v>92.9</v>
      </c>
      <c r="K635" s="71">
        <f t="shared" si="64"/>
        <v>4.3223153838602233E-3</v>
      </c>
      <c r="L635" s="3" t="s">
        <v>316</v>
      </c>
      <c r="M635" s="3" t="s">
        <v>7145</v>
      </c>
      <c r="N635" s="3" t="s">
        <v>527</v>
      </c>
      <c r="O635" s="3" t="s">
        <v>318</v>
      </c>
      <c r="P635" s="6" t="s">
        <v>10073</v>
      </c>
      <c r="Q635" s="3" t="s">
        <v>170</v>
      </c>
      <c r="R635" s="3" t="s">
        <v>11500</v>
      </c>
      <c r="S635" s="3" t="s">
        <v>11501</v>
      </c>
      <c r="T635" s="3" t="s">
        <v>135</v>
      </c>
      <c r="U635" s="3" t="s">
        <v>135</v>
      </c>
      <c r="V635" s="3" t="s">
        <v>136</v>
      </c>
      <c r="W635" s="3" t="s">
        <v>137</v>
      </c>
      <c r="X635" s="3" t="s">
        <v>2483</v>
      </c>
      <c r="Y635" s="3" t="s">
        <v>11502</v>
      </c>
      <c r="Z635" s="3" t="s">
        <v>11503</v>
      </c>
      <c r="AA635" s="3" t="s">
        <v>139</v>
      </c>
      <c r="AB635" s="3" t="s">
        <v>323</v>
      </c>
      <c r="AC635" s="3" t="s">
        <v>5272</v>
      </c>
      <c r="AD635" s="3" t="s">
        <v>143</v>
      </c>
      <c r="AE635" s="3" t="s">
        <v>11504</v>
      </c>
      <c r="AF635" s="3" t="s">
        <v>143</v>
      </c>
      <c r="AG635" s="3" t="s">
        <v>5675</v>
      </c>
      <c r="AH635" s="3" t="s">
        <v>265</v>
      </c>
      <c r="AI635" s="3" t="s">
        <v>143</v>
      </c>
      <c r="AJ635" s="3" t="s">
        <v>11504</v>
      </c>
      <c r="AK635" s="3" t="s">
        <v>207</v>
      </c>
      <c r="AL635" s="3" t="s">
        <v>143</v>
      </c>
      <c r="AM635" s="3" t="s">
        <v>11504</v>
      </c>
      <c r="AN635" s="3" t="s">
        <v>174</v>
      </c>
      <c r="AO635" s="3" t="s">
        <v>324</v>
      </c>
      <c r="AP635" s="3" t="s">
        <v>325</v>
      </c>
      <c r="AQ635" s="3" t="s">
        <v>326</v>
      </c>
      <c r="AR635" s="3" t="s">
        <v>178</v>
      </c>
      <c r="AS635" s="3" t="s">
        <v>179</v>
      </c>
      <c r="AT635" s="3" t="s">
        <v>327</v>
      </c>
      <c r="AU635" s="3" t="s">
        <v>328</v>
      </c>
      <c r="AV635" s="3" t="s">
        <v>536</v>
      </c>
      <c r="AW635" s="3" t="s">
        <v>273</v>
      </c>
      <c r="AX635" s="3" t="s">
        <v>537</v>
      </c>
      <c r="AY635" s="3" t="s">
        <v>148</v>
      </c>
      <c r="AZ635" s="3" t="s">
        <v>139</v>
      </c>
      <c r="BA635" s="3" t="s">
        <v>154</v>
      </c>
      <c r="BB635" s="3" t="s">
        <v>275</v>
      </c>
      <c r="BC635" s="3" t="s">
        <v>156</v>
      </c>
      <c r="BD635" s="3" t="s">
        <v>157</v>
      </c>
      <c r="BE635" s="3" t="s">
        <v>303</v>
      </c>
      <c r="BF635" s="3" t="s">
        <v>11503</v>
      </c>
      <c r="BG635" s="3" t="s">
        <v>5272</v>
      </c>
      <c r="BH635" s="3" t="s">
        <v>143</v>
      </c>
      <c r="BI635" s="3" t="s">
        <v>143</v>
      </c>
      <c r="BJ635" s="3" t="s">
        <v>143</v>
      </c>
      <c r="BK635" s="3" t="s">
        <v>136</v>
      </c>
      <c r="BL635" s="3" t="s">
        <v>143</v>
      </c>
      <c r="BM635" s="3" t="s">
        <v>160</v>
      </c>
      <c r="BN635" s="3" t="s">
        <v>160</v>
      </c>
      <c r="BO635" s="3" t="s">
        <v>143</v>
      </c>
      <c r="BP635" s="3" t="s">
        <v>143</v>
      </c>
      <c r="BQ635" s="3" t="s">
        <v>822</v>
      </c>
      <c r="BR635" s="3" t="s">
        <v>5352</v>
      </c>
      <c r="BS635" s="3" t="s">
        <v>1608</v>
      </c>
      <c r="BT635" s="3" t="s">
        <v>11504</v>
      </c>
      <c r="BU635" s="3" t="s">
        <v>11504</v>
      </c>
      <c r="BV635" s="3" t="s">
        <v>135</v>
      </c>
      <c r="BW635" s="3" t="s">
        <v>135</v>
      </c>
      <c r="BX635" s="3" t="s">
        <v>135</v>
      </c>
      <c r="BY635" s="3" t="s">
        <v>148</v>
      </c>
      <c r="BZ635" s="3" t="s">
        <v>9056</v>
      </c>
      <c r="CA635" s="3" t="s">
        <v>174</v>
      </c>
      <c r="CB635" s="3" t="s">
        <v>143</v>
      </c>
      <c r="CC635" s="3" t="s">
        <v>143</v>
      </c>
      <c r="CD635" s="3" t="s">
        <v>143</v>
      </c>
      <c r="CE635" s="3" t="s">
        <v>11505</v>
      </c>
      <c r="CF635" s="3" t="s">
        <v>2261</v>
      </c>
      <c r="CG635" s="3" t="s">
        <v>2261</v>
      </c>
      <c r="CH635" s="3" t="s">
        <v>143</v>
      </c>
      <c r="CI635" s="3" t="s">
        <v>143</v>
      </c>
      <c r="CJ635" s="3" t="s">
        <v>5272</v>
      </c>
      <c r="CK635" s="3" t="s">
        <v>143</v>
      </c>
      <c r="CL635" s="3" t="s">
        <v>143</v>
      </c>
      <c r="CM635" s="3" t="s">
        <v>143</v>
      </c>
      <c r="CN635" s="3" t="s">
        <v>143</v>
      </c>
      <c r="CO635" s="3" t="s">
        <v>143</v>
      </c>
      <c r="CP635" s="3" t="s">
        <v>5878</v>
      </c>
      <c r="CQ635" s="3" t="s">
        <v>143</v>
      </c>
      <c r="CR635" s="3" t="s">
        <v>143</v>
      </c>
      <c r="CS635" s="3" t="s">
        <v>1</v>
      </c>
      <c r="CT635" s="3" t="s">
        <v>143</v>
      </c>
      <c r="CU635" s="3" t="s">
        <v>1</v>
      </c>
      <c r="CV635" s="3" t="s">
        <v>1985</v>
      </c>
      <c r="CW635" s="3" t="s">
        <v>1985</v>
      </c>
      <c r="CX635" s="3" t="s">
        <v>316</v>
      </c>
      <c r="CY635" s="3" t="s">
        <v>166</v>
      </c>
      <c r="CZ635" s="3" t="s">
        <v>136</v>
      </c>
      <c r="DA635" s="3" t="s">
        <v>1986</v>
      </c>
      <c r="DB635" s="3" t="s">
        <v>143</v>
      </c>
      <c r="DC635" s="3" t="s">
        <v>143</v>
      </c>
      <c r="DD635" s="3" t="s">
        <v>125</v>
      </c>
      <c r="DE635" s="3" t="s">
        <v>5755</v>
      </c>
      <c r="DF635" s="3" t="s">
        <v>652</v>
      </c>
      <c r="DG635" s="3" t="s">
        <v>143</v>
      </c>
      <c r="DH635" s="3" t="s">
        <v>143</v>
      </c>
      <c r="DI635" s="3" t="s">
        <v>7674</v>
      </c>
    </row>
    <row r="636" spans="1:113" ht="25.5" hidden="1" x14ac:dyDescent="0.2">
      <c r="A636" s="73">
        <v>45474</v>
      </c>
      <c r="B636" s="3" t="s">
        <v>6281</v>
      </c>
      <c r="C636" s="99">
        <v>148072</v>
      </c>
      <c r="D636" s="6" t="s">
        <v>11195</v>
      </c>
      <c r="E636" s="3" t="s">
        <v>373</v>
      </c>
      <c r="F636" s="7">
        <v>45497</v>
      </c>
      <c r="G636" s="3" t="s">
        <v>257</v>
      </c>
      <c r="H636" s="3" t="s">
        <v>166</v>
      </c>
      <c r="I636" s="4">
        <v>410.71</v>
      </c>
      <c r="J636" s="4">
        <v>410.71</v>
      </c>
      <c r="K636" s="71">
        <f t="shared" si="64"/>
        <v>1.910891443816181E-2</v>
      </c>
      <c r="L636" s="3" t="s">
        <v>374</v>
      </c>
      <c r="M636" s="3" t="s">
        <v>317</v>
      </c>
      <c r="N636" s="3" t="s">
        <v>1224</v>
      </c>
      <c r="O636" s="3" t="s">
        <v>528</v>
      </c>
      <c r="P636" s="6" t="s">
        <v>11506</v>
      </c>
      <c r="Q636" s="3" t="s">
        <v>530</v>
      </c>
      <c r="R636" s="3" t="s">
        <v>11507</v>
      </c>
      <c r="S636" s="3" t="s">
        <v>3991</v>
      </c>
      <c r="T636" s="3" t="s">
        <v>135</v>
      </c>
      <c r="U636" s="3" t="s">
        <v>135</v>
      </c>
      <c r="V636" s="3" t="s">
        <v>136</v>
      </c>
      <c r="W636" s="3" t="s">
        <v>137</v>
      </c>
      <c r="X636" s="3" t="s">
        <v>4976</v>
      </c>
      <c r="Y636" s="3" t="s">
        <v>11508</v>
      </c>
      <c r="Z636" s="3" t="s">
        <v>11509</v>
      </c>
      <c r="AA636" s="3" t="s">
        <v>139</v>
      </c>
      <c r="AB636" s="3" t="s">
        <v>140</v>
      </c>
      <c r="AC636" s="3" t="s">
        <v>5272</v>
      </c>
      <c r="AD636" s="3" t="s">
        <v>143</v>
      </c>
      <c r="AE636" s="3" t="s">
        <v>5874</v>
      </c>
      <c r="AF636" s="3" t="s">
        <v>11510</v>
      </c>
      <c r="AG636" s="3" t="s">
        <v>5675</v>
      </c>
      <c r="AH636" s="3" t="s">
        <v>265</v>
      </c>
      <c r="AI636" s="3" t="s">
        <v>143</v>
      </c>
      <c r="AJ636" s="3" t="s">
        <v>5874</v>
      </c>
      <c r="AK636" s="3" t="s">
        <v>142</v>
      </c>
      <c r="AL636" s="3" t="s">
        <v>143</v>
      </c>
      <c r="AM636" s="3" t="s">
        <v>5874</v>
      </c>
      <c r="AN636" s="3" t="s">
        <v>174</v>
      </c>
      <c r="AO636" s="3" t="s">
        <v>533</v>
      </c>
      <c r="AP636" s="3" t="s">
        <v>534</v>
      </c>
      <c r="AQ636" s="3" t="s">
        <v>309</v>
      </c>
      <c r="AR636" s="3" t="s">
        <v>148</v>
      </c>
      <c r="AS636" s="3" t="s">
        <v>139</v>
      </c>
      <c r="AT636" s="3" t="s">
        <v>508</v>
      </c>
      <c r="AU636" s="3" t="s">
        <v>10918</v>
      </c>
      <c r="AV636" s="3" t="s">
        <v>990</v>
      </c>
      <c r="AW636" s="3" t="s">
        <v>273</v>
      </c>
      <c r="AX636" s="3" t="s">
        <v>1232</v>
      </c>
      <c r="AY636" s="3" t="s">
        <v>148</v>
      </c>
      <c r="AZ636" s="3" t="s">
        <v>139</v>
      </c>
      <c r="BA636" s="3" t="s">
        <v>154</v>
      </c>
      <c r="BB636" s="3" t="s">
        <v>992</v>
      </c>
      <c r="BC636" s="3" t="s">
        <v>156</v>
      </c>
      <c r="BD636" s="3" t="s">
        <v>157</v>
      </c>
      <c r="BE636" s="3" t="s">
        <v>303</v>
      </c>
      <c r="BF636" s="3" t="s">
        <v>11511</v>
      </c>
      <c r="BG636" s="3" t="s">
        <v>5272</v>
      </c>
      <c r="BH636" s="3" t="s">
        <v>530</v>
      </c>
      <c r="BI636" s="3" t="s">
        <v>179</v>
      </c>
      <c r="BJ636" s="3" t="s">
        <v>143</v>
      </c>
      <c r="BK636" s="3" t="s">
        <v>136</v>
      </c>
      <c r="BL636" s="3" t="s">
        <v>143</v>
      </c>
      <c r="BM636" s="3" t="s">
        <v>200</v>
      </c>
      <c r="BN636" s="3" t="s">
        <v>200</v>
      </c>
      <c r="BO636" s="3" t="s">
        <v>143</v>
      </c>
      <c r="BP636" s="3" t="s">
        <v>143</v>
      </c>
      <c r="BQ636" s="3" t="s">
        <v>464</v>
      </c>
      <c r="BR636" s="3" t="s">
        <v>5352</v>
      </c>
      <c r="BS636" s="3" t="s">
        <v>1608</v>
      </c>
      <c r="BT636" s="3" t="s">
        <v>5874</v>
      </c>
      <c r="BU636" s="3" t="s">
        <v>5874</v>
      </c>
      <c r="BV636" s="3" t="s">
        <v>135</v>
      </c>
      <c r="BW636" s="3" t="s">
        <v>135</v>
      </c>
      <c r="BX636" s="3" t="s">
        <v>135</v>
      </c>
      <c r="BY636" s="3" t="s">
        <v>148</v>
      </c>
      <c r="BZ636" s="3" t="s">
        <v>2774</v>
      </c>
      <c r="CA636" s="3" t="s">
        <v>174</v>
      </c>
      <c r="CB636" s="3" t="s">
        <v>143</v>
      </c>
      <c r="CC636" s="3" t="s">
        <v>143</v>
      </c>
      <c r="CD636" s="3" t="s">
        <v>143</v>
      </c>
      <c r="CE636" s="3" t="s">
        <v>143</v>
      </c>
      <c r="CF636" s="3" t="s">
        <v>2261</v>
      </c>
      <c r="CG636" s="3" t="s">
        <v>2261</v>
      </c>
      <c r="CH636" s="3" t="s">
        <v>143</v>
      </c>
      <c r="CI636" s="3" t="s">
        <v>143</v>
      </c>
      <c r="CJ636" s="3" t="s">
        <v>5272</v>
      </c>
      <c r="CK636" s="3" t="s">
        <v>143</v>
      </c>
      <c r="CL636" s="3" t="s">
        <v>143</v>
      </c>
      <c r="CM636" s="3" t="s">
        <v>143</v>
      </c>
      <c r="CN636" s="3" t="s">
        <v>143</v>
      </c>
      <c r="CO636" s="3" t="s">
        <v>143</v>
      </c>
      <c r="CP636" s="3" t="s">
        <v>143</v>
      </c>
      <c r="CQ636" s="3" t="s">
        <v>143</v>
      </c>
      <c r="CR636" s="3" t="s">
        <v>143</v>
      </c>
      <c r="CS636" s="3" t="s">
        <v>1</v>
      </c>
      <c r="CT636" s="3" t="s">
        <v>143</v>
      </c>
      <c r="CU636" s="3" t="s">
        <v>1</v>
      </c>
      <c r="CV636" s="3" t="s">
        <v>1985</v>
      </c>
      <c r="CW636" s="3" t="s">
        <v>1985</v>
      </c>
      <c r="CX636" s="3" t="s">
        <v>374</v>
      </c>
      <c r="CY636" s="3" t="s">
        <v>166</v>
      </c>
      <c r="CZ636" s="3" t="s">
        <v>136</v>
      </c>
      <c r="DA636" s="3" t="s">
        <v>2007</v>
      </c>
      <c r="DB636" s="3" t="s">
        <v>143</v>
      </c>
      <c r="DC636" s="3" t="s">
        <v>143</v>
      </c>
      <c r="DD636" s="3" t="s">
        <v>373</v>
      </c>
      <c r="DE636" s="3" t="s">
        <v>5755</v>
      </c>
      <c r="DF636" s="3" t="s">
        <v>6915</v>
      </c>
      <c r="DG636" s="3" t="s">
        <v>143</v>
      </c>
      <c r="DH636" s="3" t="s">
        <v>143</v>
      </c>
      <c r="DI636" s="3" t="s">
        <v>143</v>
      </c>
    </row>
    <row r="637" spans="1:113" hidden="1" x14ac:dyDescent="0.2">
      <c r="A637" s="73">
        <v>45474</v>
      </c>
      <c r="B637" s="3" t="s">
        <v>15606</v>
      </c>
      <c r="C637" s="5">
        <v>148140</v>
      </c>
      <c r="D637" s="6" t="s">
        <v>11512</v>
      </c>
      <c r="E637" s="3" t="s">
        <v>125</v>
      </c>
      <c r="F637" s="7">
        <v>45496</v>
      </c>
      <c r="G637" s="3" t="s">
        <v>257</v>
      </c>
      <c r="H637" s="3" t="s">
        <v>166</v>
      </c>
      <c r="I637" s="4">
        <v>250</v>
      </c>
      <c r="J637" s="4">
        <v>250</v>
      </c>
      <c r="K637" s="71">
        <f t="shared" si="64"/>
        <v>1.16316345098499E-2</v>
      </c>
      <c r="L637" s="3" t="s">
        <v>316</v>
      </c>
      <c r="M637" s="3" t="s">
        <v>7145</v>
      </c>
      <c r="N637" s="3" t="s">
        <v>527</v>
      </c>
      <c r="O637" s="3" t="s">
        <v>2658</v>
      </c>
      <c r="P637" s="6" t="s">
        <v>10073</v>
      </c>
      <c r="Q637" s="3" t="s">
        <v>170</v>
      </c>
      <c r="R637" s="3" t="s">
        <v>11513</v>
      </c>
      <c r="S637" s="3" t="s">
        <v>11514</v>
      </c>
      <c r="T637" s="3" t="s">
        <v>135</v>
      </c>
      <c r="U637" s="3" t="s">
        <v>135</v>
      </c>
      <c r="V637" s="3" t="s">
        <v>136</v>
      </c>
      <c r="W637" s="3" t="s">
        <v>137</v>
      </c>
      <c r="X637" s="3" t="s">
        <v>2483</v>
      </c>
      <c r="Y637" s="3" t="s">
        <v>11515</v>
      </c>
      <c r="Z637" s="3" t="s">
        <v>11516</v>
      </c>
      <c r="AA637" s="3" t="s">
        <v>139</v>
      </c>
      <c r="AB637" s="3" t="s">
        <v>140</v>
      </c>
      <c r="AC637" s="3" t="s">
        <v>5272</v>
      </c>
      <c r="AD637" s="3" t="s">
        <v>143</v>
      </c>
      <c r="AE637" s="3" t="s">
        <v>5723</v>
      </c>
      <c r="AF637" s="3" t="s">
        <v>143</v>
      </c>
      <c r="AG637" s="3" t="s">
        <v>5675</v>
      </c>
      <c r="AH637" s="3" t="s">
        <v>265</v>
      </c>
      <c r="AI637" s="3" t="s">
        <v>143</v>
      </c>
      <c r="AJ637" s="3" t="s">
        <v>5723</v>
      </c>
      <c r="AK637" s="3" t="s">
        <v>207</v>
      </c>
      <c r="AL637" s="3" t="s">
        <v>143</v>
      </c>
      <c r="AM637" s="3" t="s">
        <v>5723</v>
      </c>
      <c r="AN637" s="3" t="s">
        <v>174</v>
      </c>
      <c r="AO637" s="3" t="s">
        <v>2662</v>
      </c>
      <c r="AP637" s="3" t="s">
        <v>757</v>
      </c>
      <c r="AQ637" s="3" t="s">
        <v>2663</v>
      </c>
      <c r="AR637" s="3" t="s">
        <v>430</v>
      </c>
      <c r="AS637" s="3" t="s">
        <v>431</v>
      </c>
      <c r="AT637" s="3" t="s">
        <v>432</v>
      </c>
      <c r="AU637" s="3" t="s">
        <v>759</v>
      </c>
      <c r="AV637" s="3" t="s">
        <v>536</v>
      </c>
      <c r="AW637" s="3" t="s">
        <v>273</v>
      </c>
      <c r="AX637" s="3" t="s">
        <v>537</v>
      </c>
      <c r="AY637" s="3" t="s">
        <v>148</v>
      </c>
      <c r="AZ637" s="3" t="s">
        <v>139</v>
      </c>
      <c r="BA637" s="3" t="s">
        <v>154</v>
      </c>
      <c r="BB637" s="3" t="s">
        <v>275</v>
      </c>
      <c r="BC637" s="3" t="s">
        <v>156</v>
      </c>
      <c r="BD637" s="3" t="s">
        <v>157</v>
      </c>
      <c r="BE637" s="3" t="s">
        <v>303</v>
      </c>
      <c r="BF637" s="3" t="s">
        <v>11516</v>
      </c>
      <c r="BG637" s="3" t="s">
        <v>5272</v>
      </c>
      <c r="BH637" s="3" t="s">
        <v>143</v>
      </c>
      <c r="BI637" s="3" t="s">
        <v>143</v>
      </c>
      <c r="BJ637" s="3" t="s">
        <v>143</v>
      </c>
      <c r="BK637" s="3" t="s">
        <v>136</v>
      </c>
      <c r="BL637" s="3" t="s">
        <v>143</v>
      </c>
      <c r="BM637" s="3" t="s">
        <v>160</v>
      </c>
      <c r="BN637" s="3" t="s">
        <v>160</v>
      </c>
      <c r="BO637" s="3" t="s">
        <v>143</v>
      </c>
      <c r="BP637" s="3" t="s">
        <v>143</v>
      </c>
      <c r="BQ637" s="3" t="s">
        <v>741</v>
      </c>
      <c r="BR637" s="3" t="s">
        <v>5352</v>
      </c>
      <c r="BS637" s="3" t="s">
        <v>1608</v>
      </c>
      <c r="BT637" s="3" t="s">
        <v>5723</v>
      </c>
      <c r="BU637" s="3" t="s">
        <v>5723</v>
      </c>
      <c r="BV637" s="3" t="s">
        <v>135</v>
      </c>
      <c r="BW637" s="3" t="s">
        <v>135</v>
      </c>
      <c r="BX637" s="3" t="s">
        <v>135</v>
      </c>
      <c r="BY637" s="3" t="s">
        <v>148</v>
      </c>
      <c r="BZ637" s="3" t="s">
        <v>9056</v>
      </c>
      <c r="CA637" s="3" t="s">
        <v>174</v>
      </c>
      <c r="CB637" s="3" t="s">
        <v>143</v>
      </c>
      <c r="CC637" s="3" t="s">
        <v>143</v>
      </c>
      <c r="CD637" s="3" t="s">
        <v>143</v>
      </c>
      <c r="CE637" s="3" t="s">
        <v>11517</v>
      </c>
      <c r="CF637" s="3" t="s">
        <v>2261</v>
      </c>
      <c r="CG637" s="3" t="s">
        <v>2261</v>
      </c>
      <c r="CH637" s="3" t="s">
        <v>143</v>
      </c>
      <c r="CI637" s="3" t="s">
        <v>143</v>
      </c>
      <c r="CJ637" s="3" t="s">
        <v>5272</v>
      </c>
      <c r="CK637" s="3" t="s">
        <v>143</v>
      </c>
      <c r="CL637" s="3" t="s">
        <v>143</v>
      </c>
      <c r="CM637" s="3" t="s">
        <v>143</v>
      </c>
      <c r="CN637" s="3" t="s">
        <v>143</v>
      </c>
      <c r="CO637" s="3" t="s">
        <v>143</v>
      </c>
      <c r="CP637" s="3" t="s">
        <v>5878</v>
      </c>
      <c r="CQ637" s="3" t="s">
        <v>143</v>
      </c>
      <c r="CR637" s="3" t="s">
        <v>143</v>
      </c>
      <c r="CS637" s="3" t="s">
        <v>1</v>
      </c>
      <c r="CT637" s="3" t="s">
        <v>143</v>
      </c>
      <c r="CU637" s="3" t="s">
        <v>1</v>
      </c>
      <c r="CV637" s="3" t="s">
        <v>1985</v>
      </c>
      <c r="CW637" s="3" t="s">
        <v>1985</v>
      </c>
      <c r="CX637" s="3" t="s">
        <v>316</v>
      </c>
      <c r="CY637" s="3" t="s">
        <v>166</v>
      </c>
      <c r="CZ637" s="3" t="s">
        <v>136</v>
      </c>
      <c r="DA637" s="3" t="s">
        <v>1986</v>
      </c>
      <c r="DB637" s="3" t="s">
        <v>143</v>
      </c>
      <c r="DC637" s="3" t="s">
        <v>143</v>
      </c>
      <c r="DD637" s="3" t="s">
        <v>125</v>
      </c>
      <c r="DE637" s="3" t="s">
        <v>5755</v>
      </c>
      <c r="DF637" s="3" t="s">
        <v>652</v>
      </c>
      <c r="DG637" s="3" t="s">
        <v>143</v>
      </c>
      <c r="DH637" s="3" t="s">
        <v>143</v>
      </c>
      <c r="DI637" s="3" t="s">
        <v>7674</v>
      </c>
    </row>
    <row r="638" spans="1:113" hidden="1" x14ac:dyDescent="0.2">
      <c r="A638" s="73">
        <v>45474</v>
      </c>
      <c r="B638" s="3" t="s">
        <v>15606</v>
      </c>
      <c r="C638" s="5">
        <v>148156</v>
      </c>
      <c r="D638" s="6" t="s">
        <v>11185</v>
      </c>
      <c r="E638" s="3" t="s">
        <v>125</v>
      </c>
      <c r="F638" s="7">
        <v>45496</v>
      </c>
      <c r="G638" s="3" t="s">
        <v>257</v>
      </c>
      <c r="H638" s="3" t="s">
        <v>166</v>
      </c>
      <c r="I638" s="4">
        <v>80</v>
      </c>
      <c r="J638" s="4">
        <v>80</v>
      </c>
      <c r="K638" s="71">
        <f t="shared" si="64"/>
        <v>3.722123043151968E-3</v>
      </c>
      <c r="L638" s="3" t="s">
        <v>316</v>
      </c>
      <c r="M638" s="3" t="s">
        <v>7145</v>
      </c>
      <c r="N638" s="3" t="s">
        <v>527</v>
      </c>
      <c r="O638" s="3" t="s">
        <v>11518</v>
      </c>
      <c r="P638" s="6" t="s">
        <v>10073</v>
      </c>
      <c r="Q638" s="3" t="s">
        <v>170</v>
      </c>
      <c r="R638" s="3" t="s">
        <v>11519</v>
      </c>
      <c r="S638" s="3" t="s">
        <v>11520</v>
      </c>
      <c r="T638" s="3" t="s">
        <v>135</v>
      </c>
      <c r="U638" s="3" t="s">
        <v>135</v>
      </c>
      <c r="V638" s="3" t="s">
        <v>136</v>
      </c>
      <c r="W638" s="3" t="s">
        <v>137</v>
      </c>
      <c r="X638" s="3" t="s">
        <v>2483</v>
      </c>
      <c r="Y638" s="3" t="s">
        <v>11521</v>
      </c>
      <c r="Z638" s="3" t="s">
        <v>11522</v>
      </c>
      <c r="AA638" s="3" t="s">
        <v>139</v>
      </c>
      <c r="AB638" s="3" t="s">
        <v>323</v>
      </c>
      <c r="AC638" s="3" t="s">
        <v>5272</v>
      </c>
      <c r="AD638" s="3" t="s">
        <v>143</v>
      </c>
      <c r="AE638" s="3" t="s">
        <v>5764</v>
      </c>
      <c r="AF638" s="3" t="s">
        <v>143</v>
      </c>
      <c r="AG638" s="3" t="s">
        <v>5675</v>
      </c>
      <c r="AH638" s="3" t="s">
        <v>265</v>
      </c>
      <c r="AI638" s="3" t="s">
        <v>143</v>
      </c>
      <c r="AJ638" s="3" t="s">
        <v>5764</v>
      </c>
      <c r="AK638" s="3" t="s">
        <v>207</v>
      </c>
      <c r="AL638" s="3" t="s">
        <v>143</v>
      </c>
      <c r="AM638" s="3" t="s">
        <v>5764</v>
      </c>
      <c r="AN638" s="3" t="s">
        <v>174</v>
      </c>
      <c r="AO638" s="3" t="s">
        <v>11523</v>
      </c>
      <c r="AP638" s="3" t="s">
        <v>11524</v>
      </c>
      <c r="AQ638" s="3" t="s">
        <v>11525</v>
      </c>
      <c r="AR638" s="3" t="s">
        <v>3659</v>
      </c>
      <c r="AS638" s="3" t="s">
        <v>231</v>
      </c>
      <c r="AT638" s="3" t="s">
        <v>11526</v>
      </c>
      <c r="AU638" s="3" t="s">
        <v>11527</v>
      </c>
      <c r="AV638" s="3" t="s">
        <v>536</v>
      </c>
      <c r="AW638" s="3" t="s">
        <v>273</v>
      </c>
      <c r="AX638" s="3" t="s">
        <v>537</v>
      </c>
      <c r="AY638" s="3" t="s">
        <v>148</v>
      </c>
      <c r="AZ638" s="3" t="s">
        <v>139</v>
      </c>
      <c r="BA638" s="3" t="s">
        <v>154</v>
      </c>
      <c r="BB638" s="3" t="s">
        <v>275</v>
      </c>
      <c r="BC638" s="3" t="s">
        <v>156</v>
      </c>
      <c r="BD638" s="3" t="s">
        <v>157</v>
      </c>
      <c r="BE638" s="3" t="s">
        <v>303</v>
      </c>
      <c r="BF638" s="3" t="s">
        <v>11522</v>
      </c>
      <c r="BG638" s="3" t="s">
        <v>5272</v>
      </c>
      <c r="BH638" s="3" t="s">
        <v>143</v>
      </c>
      <c r="BI638" s="3" t="s">
        <v>143</v>
      </c>
      <c r="BJ638" s="3" t="s">
        <v>143</v>
      </c>
      <c r="BK638" s="3" t="s">
        <v>136</v>
      </c>
      <c r="BL638" s="3" t="s">
        <v>143</v>
      </c>
      <c r="BM638" s="3" t="s">
        <v>160</v>
      </c>
      <c r="BN638" s="3" t="s">
        <v>160</v>
      </c>
      <c r="BO638" s="3" t="s">
        <v>143</v>
      </c>
      <c r="BP638" s="3" t="s">
        <v>143</v>
      </c>
      <c r="BQ638" s="3" t="s">
        <v>2107</v>
      </c>
      <c r="BR638" s="3" t="s">
        <v>5352</v>
      </c>
      <c r="BS638" s="3" t="s">
        <v>1608</v>
      </c>
      <c r="BT638" s="3" t="s">
        <v>5764</v>
      </c>
      <c r="BU638" s="3" t="s">
        <v>5764</v>
      </c>
      <c r="BV638" s="3" t="s">
        <v>135</v>
      </c>
      <c r="BW638" s="3" t="s">
        <v>135</v>
      </c>
      <c r="BX638" s="3" t="s">
        <v>135</v>
      </c>
      <c r="BY638" s="3" t="s">
        <v>148</v>
      </c>
      <c r="BZ638" s="3" t="s">
        <v>9056</v>
      </c>
      <c r="CA638" s="3" t="s">
        <v>174</v>
      </c>
      <c r="CB638" s="3" t="s">
        <v>143</v>
      </c>
      <c r="CC638" s="3" t="s">
        <v>143</v>
      </c>
      <c r="CD638" s="3" t="s">
        <v>143</v>
      </c>
      <c r="CE638" s="3" t="s">
        <v>11528</v>
      </c>
      <c r="CF638" s="3" t="s">
        <v>2261</v>
      </c>
      <c r="CG638" s="3" t="s">
        <v>2261</v>
      </c>
      <c r="CH638" s="3" t="s">
        <v>143</v>
      </c>
      <c r="CI638" s="3" t="s">
        <v>143</v>
      </c>
      <c r="CJ638" s="3" t="s">
        <v>5272</v>
      </c>
      <c r="CK638" s="3" t="s">
        <v>143</v>
      </c>
      <c r="CL638" s="3" t="s">
        <v>143</v>
      </c>
      <c r="CM638" s="3" t="s">
        <v>143</v>
      </c>
      <c r="CN638" s="3" t="s">
        <v>143</v>
      </c>
      <c r="CO638" s="3" t="s">
        <v>10184</v>
      </c>
      <c r="CP638" s="3" t="s">
        <v>5878</v>
      </c>
      <c r="CQ638" s="3" t="s">
        <v>143</v>
      </c>
      <c r="CR638" s="3" t="s">
        <v>143</v>
      </c>
      <c r="CS638" s="3" t="s">
        <v>1</v>
      </c>
      <c r="CT638" s="3" t="s">
        <v>143</v>
      </c>
      <c r="CU638" s="3" t="s">
        <v>1</v>
      </c>
      <c r="CV638" s="3" t="s">
        <v>1985</v>
      </c>
      <c r="CW638" s="3" t="s">
        <v>1985</v>
      </c>
      <c r="CX638" s="3" t="s">
        <v>316</v>
      </c>
      <c r="CY638" s="3" t="s">
        <v>166</v>
      </c>
      <c r="CZ638" s="3" t="s">
        <v>136</v>
      </c>
      <c r="DA638" s="3" t="s">
        <v>1986</v>
      </c>
      <c r="DB638" s="3" t="s">
        <v>143</v>
      </c>
      <c r="DC638" s="3" t="s">
        <v>143</v>
      </c>
      <c r="DD638" s="3" t="s">
        <v>125</v>
      </c>
      <c r="DE638" s="3" t="s">
        <v>5755</v>
      </c>
      <c r="DF638" s="3" t="s">
        <v>652</v>
      </c>
      <c r="DG638" s="3" t="s">
        <v>143</v>
      </c>
      <c r="DH638" s="3" t="s">
        <v>10185</v>
      </c>
      <c r="DI638" s="3" t="s">
        <v>7674</v>
      </c>
    </row>
    <row r="639" spans="1:113" hidden="1" x14ac:dyDescent="0.2">
      <c r="A639" s="73">
        <v>45474</v>
      </c>
      <c r="B639" s="3" t="s">
        <v>15606</v>
      </c>
      <c r="C639" s="5">
        <v>148627</v>
      </c>
      <c r="D639" s="6" t="s">
        <v>11529</v>
      </c>
      <c r="E639" s="3" t="s">
        <v>125</v>
      </c>
      <c r="F639" s="7">
        <v>45498</v>
      </c>
      <c r="G639" s="3" t="s">
        <v>257</v>
      </c>
      <c r="H639" s="3" t="s">
        <v>166</v>
      </c>
      <c r="I639" s="4">
        <v>120.09</v>
      </c>
      <c r="J639" s="4">
        <v>120.09</v>
      </c>
      <c r="K639" s="71">
        <f t="shared" si="64"/>
        <v>5.5873719531514985E-3</v>
      </c>
      <c r="L639" s="3" t="s">
        <v>316</v>
      </c>
      <c r="M639" s="3" t="s">
        <v>7246</v>
      </c>
      <c r="N639" s="3" t="s">
        <v>527</v>
      </c>
      <c r="O639" s="3" t="s">
        <v>318</v>
      </c>
      <c r="P639" s="6" t="s">
        <v>879</v>
      </c>
      <c r="Q639" s="3" t="s">
        <v>132</v>
      </c>
      <c r="R639" s="3" t="s">
        <v>11530</v>
      </c>
      <c r="S639" s="3" t="s">
        <v>11531</v>
      </c>
      <c r="T639" s="3" t="s">
        <v>135</v>
      </c>
      <c r="U639" s="3" t="s">
        <v>135</v>
      </c>
      <c r="V639" s="3" t="s">
        <v>136</v>
      </c>
      <c r="W639" s="3" t="s">
        <v>137</v>
      </c>
      <c r="X639" s="3" t="s">
        <v>2483</v>
      </c>
      <c r="Y639" s="3" t="s">
        <v>11532</v>
      </c>
      <c r="Z639" s="3" t="s">
        <v>11533</v>
      </c>
      <c r="AA639" s="3" t="s">
        <v>139</v>
      </c>
      <c r="AB639" s="3" t="s">
        <v>226</v>
      </c>
      <c r="AC639" s="3" t="s">
        <v>5272</v>
      </c>
      <c r="AD639" s="3" t="s">
        <v>143</v>
      </c>
      <c r="AE639" s="3" t="s">
        <v>10836</v>
      </c>
      <c r="AF639" s="3" t="s">
        <v>143</v>
      </c>
      <c r="AG639" s="3" t="s">
        <v>5675</v>
      </c>
      <c r="AH639" s="3" t="s">
        <v>265</v>
      </c>
      <c r="AI639" s="3" t="s">
        <v>143</v>
      </c>
      <c r="AJ639" s="3" t="s">
        <v>9516</v>
      </c>
      <c r="AK639" s="3" t="s">
        <v>207</v>
      </c>
      <c r="AL639" s="3" t="s">
        <v>143</v>
      </c>
      <c r="AM639" s="3" t="s">
        <v>9516</v>
      </c>
      <c r="AN639" s="3" t="s">
        <v>144</v>
      </c>
      <c r="AO639" s="3" t="s">
        <v>324</v>
      </c>
      <c r="AP639" s="3" t="s">
        <v>325</v>
      </c>
      <c r="AQ639" s="3" t="s">
        <v>326</v>
      </c>
      <c r="AR639" s="3" t="s">
        <v>178</v>
      </c>
      <c r="AS639" s="3" t="s">
        <v>179</v>
      </c>
      <c r="AT639" s="3" t="s">
        <v>327</v>
      </c>
      <c r="AU639" s="3" t="s">
        <v>328</v>
      </c>
      <c r="AV639" s="3" t="s">
        <v>536</v>
      </c>
      <c r="AW639" s="3" t="s">
        <v>273</v>
      </c>
      <c r="AX639" s="3" t="s">
        <v>537</v>
      </c>
      <c r="AY639" s="3" t="s">
        <v>148</v>
      </c>
      <c r="AZ639" s="3" t="s">
        <v>139</v>
      </c>
      <c r="BA639" s="3" t="s">
        <v>154</v>
      </c>
      <c r="BB639" s="3" t="s">
        <v>275</v>
      </c>
      <c r="BC639" s="3" t="s">
        <v>156</v>
      </c>
      <c r="BD639" s="3" t="s">
        <v>157</v>
      </c>
      <c r="BE639" s="3" t="s">
        <v>303</v>
      </c>
      <c r="BF639" s="3" t="s">
        <v>11533</v>
      </c>
      <c r="BG639" s="3" t="s">
        <v>5272</v>
      </c>
      <c r="BH639" s="3" t="s">
        <v>143</v>
      </c>
      <c r="BI639" s="3" t="s">
        <v>143</v>
      </c>
      <c r="BJ639" s="3" t="s">
        <v>143</v>
      </c>
      <c r="BK639" s="3" t="s">
        <v>136</v>
      </c>
      <c r="BL639" s="3" t="s">
        <v>143</v>
      </c>
      <c r="BM639" s="3" t="s">
        <v>160</v>
      </c>
      <c r="BN639" s="3" t="s">
        <v>160</v>
      </c>
      <c r="BO639" s="3" t="s">
        <v>143</v>
      </c>
      <c r="BP639" s="3" t="s">
        <v>143</v>
      </c>
      <c r="BQ639" s="3" t="s">
        <v>11534</v>
      </c>
      <c r="BR639" s="3" t="s">
        <v>5352</v>
      </c>
      <c r="BS639" s="3" t="s">
        <v>1608</v>
      </c>
      <c r="BT639" s="3" t="s">
        <v>10836</v>
      </c>
      <c r="BU639" s="3" t="s">
        <v>10836</v>
      </c>
      <c r="BV639" s="3" t="s">
        <v>135</v>
      </c>
      <c r="BW639" s="3" t="s">
        <v>135</v>
      </c>
      <c r="BX639" s="3" t="s">
        <v>135</v>
      </c>
      <c r="BY639" s="3" t="s">
        <v>148</v>
      </c>
      <c r="BZ639" s="3" t="s">
        <v>9056</v>
      </c>
      <c r="CA639" s="3" t="s">
        <v>144</v>
      </c>
      <c r="CB639" s="3" t="s">
        <v>143</v>
      </c>
      <c r="CC639" s="3" t="s">
        <v>143</v>
      </c>
      <c r="CD639" s="3" t="s">
        <v>143</v>
      </c>
      <c r="CE639" s="3" t="s">
        <v>11535</v>
      </c>
      <c r="CF639" s="3" t="s">
        <v>9549</v>
      </c>
      <c r="CG639" s="3" t="s">
        <v>9549</v>
      </c>
      <c r="CH639" s="3" t="s">
        <v>143</v>
      </c>
      <c r="CI639" s="3" t="s">
        <v>143</v>
      </c>
      <c r="CJ639" s="3" t="s">
        <v>5272</v>
      </c>
      <c r="CK639" s="3" t="s">
        <v>143</v>
      </c>
      <c r="CL639" s="3" t="s">
        <v>143</v>
      </c>
      <c r="CM639" s="3" t="s">
        <v>143</v>
      </c>
      <c r="CN639" s="3" t="s">
        <v>143</v>
      </c>
      <c r="CO639" s="3" t="s">
        <v>143</v>
      </c>
      <c r="CP639" s="3" t="s">
        <v>5878</v>
      </c>
      <c r="CQ639" s="3" t="s">
        <v>143</v>
      </c>
      <c r="CR639" s="3" t="s">
        <v>143</v>
      </c>
      <c r="CS639" s="3" t="s">
        <v>1</v>
      </c>
      <c r="CT639" s="3" t="s">
        <v>143</v>
      </c>
      <c r="CU639" s="3" t="s">
        <v>1</v>
      </c>
      <c r="CV639" s="3" t="s">
        <v>1985</v>
      </c>
      <c r="CW639" s="3" t="s">
        <v>1985</v>
      </c>
      <c r="CX639" s="3" t="s">
        <v>316</v>
      </c>
      <c r="CY639" s="3" t="s">
        <v>166</v>
      </c>
      <c r="CZ639" s="3" t="s">
        <v>136</v>
      </c>
      <c r="DA639" s="3" t="s">
        <v>1989</v>
      </c>
      <c r="DB639" s="3" t="s">
        <v>143</v>
      </c>
      <c r="DC639" s="3" t="s">
        <v>143</v>
      </c>
      <c r="DD639" s="3" t="s">
        <v>125</v>
      </c>
      <c r="DE639" s="3" t="s">
        <v>5755</v>
      </c>
      <c r="DF639" s="3" t="s">
        <v>4175</v>
      </c>
      <c r="DG639" s="3" t="s">
        <v>143</v>
      </c>
      <c r="DH639" s="3" t="s">
        <v>143</v>
      </c>
      <c r="DI639" s="3" t="s">
        <v>7674</v>
      </c>
    </row>
    <row r="640" spans="1:113" hidden="1" x14ac:dyDescent="0.2">
      <c r="A640" s="73">
        <v>45474</v>
      </c>
      <c r="B640" s="3" t="s">
        <v>6281</v>
      </c>
      <c r="C640" s="99">
        <v>148799</v>
      </c>
      <c r="D640" s="6" t="s">
        <v>11221</v>
      </c>
      <c r="E640" s="3" t="s">
        <v>373</v>
      </c>
      <c r="F640" s="7">
        <v>45499</v>
      </c>
      <c r="G640" s="3" t="s">
        <v>257</v>
      </c>
      <c r="H640" s="3" t="s">
        <v>166</v>
      </c>
      <c r="I640" s="4">
        <v>410.71</v>
      </c>
      <c r="J640" s="4">
        <v>410.71</v>
      </c>
      <c r="K640" s="71">
        <f t="shared" si="64"/>
        <v>1.910891443816181E-2</v>
      </c>
      <c r="L640" s="3" t="s">
        <v>374</v>
      </c>
      <c r="M640" s="3" t="s">
        <v>317</v>
      </c>
      <c r="N640" s="3" t="s">
        <v>1224</v>
      </c>
      <c r="O640" s="3" t="s">
        <v>528</v>
      </c>
      <c r="P640" s="6" t="s">
        <v>11536</v>
      </c>
      <c r="Q640" s="3" t="s">
        <v>530</v>
      </c>
      <c r="R640" s="3" t="s">
        <v>11537</v>
      </c>
      <c r="S640" s="3" t="s">
        <v>10507</v>
      </c>
      <c r="T640" s="3" t="s">
        <v>135</v>
      </c>
      <c r="U640" s="3" t="s">
        <v>135</v>
      </c>
      <c r="V640" s="3" t="s">
        <v>136</v>
      </c>
      <c r="W640" s="3" t="s">
        <v>137</v>
      </c>
      <c r="X640" s="3" t="s">
        <v>264</v>
      </c>
      <c r="Y640" s="3" t="s">
        <v>11538</v>
      </c>
      <c r="Z640" s="3" t="s">
        <v>11539</v>
      </c>
      <c r="AA640" s="3" t="s">
        <v>139</v>
      </c>
      <c r="AB640" s="3" t="s">
        <v>140</v>
      </c>
      <c r="AC640" s="3" t="s">
        <v>5272</v>
      </c>
      <c r="AD640" s="3" t="s">
        <v>143</v>
      </c>
      <c r="AE640" s="3" t="s">
        <v>5874</v>
      </c>
      <c r="AF640" s="3" t="s">
        <v>11467</v>
      </c>
      <c r="AG640" s="3" t="s">
        <v>5675</v>
      </c>
      <c r="AH640" s="3" t="s">
        <v>265</v>
      </c>
      <c r="AI640" s="3" t="s">
        <v>143</v>
      </c>
      <c r="AJ640" s="3" t="s">
        <v>5874</v>
      </c>
      <c r="AK640" s="3" t="s">
        <v>142</v>
      </c>
      <c r="AL640" s="3" t="s">
        <v>143</v>
      </c>
      <c r="AM640" s="3" t="s">
        <v>5874</v>
      </c>
      <c r="AN640" s="3" t="s">
        <v>174</v>
      </c>
      <c r="AO640" s="3" t="s">
        <v>533</v>
      </c>
      <c r="AP640" s="3" t="s">
        <v>534</v>
      </c>
      <c r="AQ640" s="3" t="s">
        <v>309</v>
      </c>
      <c r="AR640" s="3" t="s">
        <v>148</v>
      </c>
      <c r="AS640" s="3" t="s">
        <v>139</v>
      </c>
      <c r="AT640" s="3" t="s">
        <v>508</v>
      </c>
      <c r="AU640" s="3" t="s">
        <v>10918</v>
      </c>
      <c r="AV640" s="3" t="s">
        <v>990</v>
      </c>
      <c r="AW640" s="3" t="s">
        <v>273</v>
      </c>
      <c r="AX640" s="3" t="s">
        <v>1232</v>
      </c>
      <c r="AY640" s="3" t="s">
        <v>148</v>
      </c>
      <c r="AZ640" s="3" t="s">
        <v>139</v>
      </c>
      <c r="BA640" s="3" t="s">
        <v>154</v>
      </c>
      <c r="BB640" s="3" t="s">
        <v>992</v>
      </c>
      <c r="BC640" s="3" t="s">
        <v>156</v>
      </c>
      <c r="BD640" s="3" t="s">
        <v>157</v>
      </c>
      <c r="BE640" s="3" t="s">
        <v>303</v>
      </c>
      <c r="BF640" s="3" t="s">
        <v>11539</v>
      </c>
      <c r="BG640" s="3" t="s">
        <v>5272</v>
      </c>
      <c r="BH640" s="3" t="s">
        <v>530</v>
      </c>
      <c r="BI640" s="3" t="s">
        <v>143</v>
      </c>
      <c r="BJ640" s="3" t="s">
        <v>143</v>
      </c>
      <c r="BK640" s="3" t="s">
        <v>136</v>
      </c>
      <c r="BL640" s="3" t="s">
        <v>143</v>
      </c>
      <c r="BM640" s="3" t="s">
        <v>200</v>
      </c>
      <c r="BN640" s="3" t="s">
        <v>200</v>
      </c>
      <c r="BO640" s="3" t="s">
        <v>143</v>
      </c>
      <c r="BP640" s="3" t="s">
        <v>143</v>
      </c>
      <c r="BQ640" s="3" t="s">
        <v>3010</v>
      </c>
      <c r="BR640" s="3" t="s">
        <v>5352</v>
      </c>
      <c r="BS640" s="3" t="s">
        <v>1608</v>
      </c>
      <c r="BT640" s="3" t="s">
        <v>5874</v>
      </c>
      <c r="BU640" s="3" t="s">
        <v>5874</v>
      </c>
      <c r="BV640" s="3" t="s">
        <v>135</v>
      </c>
      <c r="BW640" s="3" t="s">
        <v>135</v>
      </c>
      <c r="BX640" s="3" t="s">
        <v>135</v>
      </c>
      <c r="BY640" s="3" t="s">
        <v>148</v>
      </c>
      <c r="BZ640" s="3" t="s">
        <v>3650</v>
      </c>
      <c r="CA640" s="3" t="s">
        <v>174</v>
      </c>
      <c r="CB640" s="3" t="s">
        <v>143</v>
      </c>
      <c r="CC640" s="3" t="s">
        <v>143</v>
      </c>
      <c r="CD640" s="3" t="s">
        <v>143</v>
      </c>
      <c r="CE640" s="3" t="s">
        <v>143</v>
      </c>
      <c r="CF640" s="3" t="s">
        <v>2261</v>
      </c>
      <c r="CG640" s="3" t="s">
        <v>2261</v>
      </c>
      <c r="CH640" s="3" t="s">
        <v>143</v>
      </c>
      <c r="CI640" s="3" t="s">
        <v>143</v>
      </c>
      <c r="CJ640" s="3" t="s">
        <v>5272</v>
      </c>
      <c r="CK640" s="3" t="s">
        <v>143</v>
      </c>
      <c r="CL640" s="3" t="s">
        <v>143</v>
      </c>
      <c r="CM640" s="3" t="s">
        <v>143</v>
      </c>
      <c r="CN640" s="3" t="s">
        <v>143</v>
      </c>
      <c r="CO640" s="3" t="s">
        <v>143</v>
      </c>
      <c r="CP640" s="3" t="s">
        <v>143</v>
      </c>
      <c r="CQ640" s="3" t="s">
        <v>143</v>
      </c>
      <c r="CR640" s="3" t="s">
        <v>143</v>
      </c>
      <c r="CS640" s="3" t="s">
        <v>1</v>
      </c>
      <c r="CT640" s="3" t="s">
        <v>143</v>
      </c>
      <c r="CU640" s="3" t="s">
        <v>1</v>
      </c>
      <c r="CV640" s="3" t="s">
        <v>1985</v>
      </c>
      <c r="CW640" s="3" t="s">
        <v>1985</v>
      </c>
      <c r="CX640" s="3" t="s">
        <v>374</v>
      </c>
      <c r="CY640" s="3" t="s">
        <v>166</v>
      </c>
      <c r="CZ640" s="3" t="s">
        <v>136</v>
      </c>
      <c r="DA640" s="3" t="s">
        <v>1986</v>
      </c>
      <c r="DB640" s="3" t="s">
        <v>143</v>
      </c>
      <c r="DC640" s="3" t="s">
        <v>143</v>
      </c>
      <c r="DD640" s="3" t="s">
        <v>373</v>
      </c>
      <c r="DE640" s="3" t="s">
        <v>5755</v>
      </c>
      <c r="DF640" s="3" t="s">
        <v>7049</v>
      </c>
      <c r="DG640" s="3" t="s">
        <v>143</v>
      </c>
      <c r="DH640" s="3" t="s">
        <v>143</v>
      </c>
      <c r="DI640" s="3" t="s">
        <v>143</v>
      </c>
    </row>
    <row r="641" spans="1:113" hidden="1" x14ac:dyDescent="0.2">
      <c r="A641" s="73">
        <v>45474</v>
      </c>
      <c r="B641" s="3" t="s">
        <v>11</v>
      </c>
      <c r="C641" s="5">
        <v>148981</v>
      </c>
      <c r="D641" s="6" t="s">
        <v>11237</v>
      </c>
      <c r="E641" s="3" t="s">
        <v>164</v>
      </c>
      <c r="F641" s="7">
        <v>45502</v>
      </c>
      <c r="G641" s="3" t="s">
        <v>126</v>
      </c>
      <c r="H641" s="3" t="s">
        <v>166</v>
      </c>
      <c r="I641" s="8">
        <f t="shared" ref="I641:I643" si="66">J641</f>
        <v>198.29</v>
      </c>
      <c r="J641" s="4">
        <v>198.29</v>
      </c>
      <c r="K641" s="71">
        <f t="shared" si="64"/>
        <v>9.2257472278325474E-3</v>
      </c>
      <c r="L641" s="3" t="s">
        <v>394</v>
      </c>
      <c r="M641" s="3" t="s">
        <v>129</v>
      </c>
      <c r="N641" s="3" t="s">
        <v>219</v>
      </c>
      <c r="O641" s="3" t="s">
        <v>2967</v>
      </c>
      <c r="P641" s="6" t="s">
        <v>11540</v>
      </c>
      <c r="Q641" s="3" t="s">
        <v>170</v>
      </c>
      <c r="R641" s="3" t="s">
        <v>11541</v>
      </c>
      <c r="S641" s="3" t="s">
        <v>801</v>
      </c>
      <c r="T641" s="3" t="s">
        <v>135</v>
      </c>
      <c r="U641" s="3" t="s">
        <v>135</v>
      </c>
      <c r="V641" s="3" t="s">
        <v>136</v>
      </c>
      <c r="W641" s="3" t="s">
        <v>137</v>
      </c>
      <c r="X641" s="3" t="s">
        <v>225</v>
      </c>
      <c r="Y641" s="3" t="s">
        <v>11542</v>
      </c>
      <c r="Z641" s="3" t="s">
        <v>11543</v>
      </c>
      <c r="AA641" s="3" t="s">
        <v>139</v>
      </c>
      <c r="AB641" s="3" t="s">
        <v>140</v>
      </c>
      <c r="AC641" s="3" t="s">
        <v>5272</v>
      </c>
      <c r="AD641" s="3" t="s">
        <v>143</v>
      </c>
      <c r="AE641" s="3" t="s">
        <v>5272</v>
      </c>
      <c r="AF641" s="3" t="s">
        <v>143</v>
      </c>
      <c r="AG641" s="3" t="s">
        <v>5974</v>
      </c>
      <c r="AH641" s="3" t="s">
        <v>141</v>
      </c>
      <c r="AI641" s="3" t="s">
        <v>143</v>
      </c>
      <c r="AJ641" s="3" t="s">
        <v>143</v>
      </c>
      <c r="AK641" s="3" t="s">
        <v>142</v>
      </c>
      <c r="AL641" s="3" t="s">
        <v>143</v>
      </c>
      <c r="AM641" s="3" t="s">
        <v>11544</v>
      </c>
      <c r="AN641" s="3" t="s">
        <v>143</v>
      </c>
      <c r="AO641" s="3" t="s">
        <v>4070</v>
      </c>
      <c r="AP641" s="3" t="s">
        <v>1229</v>
      </c>
      <c r="AQ641" s="3" t="s">
        <v>4071</v>
      </c>
      <c r="AR641" s="3" t="s">
        <v>178</v>
      </c>
      <c r="AS641" s="3" t="s">
        <v>179</v>
      </c>
      <c r="AT641" s="3" t="s">
        <v>211</v>
      </c>
      <c r="AU641" s="3" t="s">
        <v>4072</v>
      </c>
      <c r="AV641" s="3" t="s">
        <v>234</v>
      </c>
      <c r="AW641" s="3" t="s">
        <v>165</v>
      </c>
      <c r="AX641" s="3" t="s">
        <v>235</v>
      </c>
      <c r="AY641" s="3" t="s">
        <v>148</v>
      </c>
      <c r="AZ641" s="3" t="s">
        <v>139</v>
      </c>
      <c r="BA641" s="3" t="s">
        <v>875</v>
      </c>
      <c r="BB641" s="3" t="s">
        <v>150</v>
      </c>
      <c r="BC641" s="3" t="s">
        <v>156</v>
      </c>
      <c r="BD641" s="3" t="s">
        <v>157</v>
      </c>
      <c r="BE641" s="3" t="s">
        <v>303</v>
      </c>
      <c r="BF641" s="3" t="s">
        <v>11543</v>
      </c>
      <c r="BG641" s="3" t="s">
        <v>5272</v>
      </c>
      <c r="BH641" s="3" t="s">
        <v>143</v>
      </c>
      <c r="BI641" s="3" t="s">
        <v>11545</v>
      </c>
      <c r="BJ641" s="3" t="s">
        <v>143</v>
      </c>
      <c r="BK641" s="3" t="s">
        <v>136</v>
      </c>
      <c r="BL641" s="3" t="s">
        <v>143</v>
      </c>
      <c r="BM641" s="3" t="s">
        <v>160</v>
      </c>
      <c r="BN641" s="3" t="s">
        <v>143</v>
      </c>
      <c r="BO641" s="3" t="s">
        <v>143</v>
      </c>
      <c r="BP641" s="3" t="s">
        <v>143</v>
      </c>
      <c r="BQ641" s="3" t="s">
        <v>11546</v>
      </c>
      <c r="BR641" s="3" t="s">
        <v>5352</v>
      </c>
      <c r="BS641" s="3" t="s">
        <v>162</v>
      </c>
      <c r="BT641" s="3" t="s">
        <v>11544</v>
      </c>
      <c r="BU641" s="3" t="s">
        <v>11544</v>
      </c>
      <c r="BV641" s="3" t="s">
        <v>135</v>
      </c>
      <c r="BW641" s="3" t="s">
        <v>135</v>
      </c>
      <c r="BX641" s="3" t="s">
        <v>135</v>
      </c>
      <c r="BY641" s="3" t="s">
        <v>148</v>
      </c>
      <c r="BZ641" s="3" t="s">
        <v>11547</v>
      </c>
      <c r="CA641" s="3" t="s">
        <v>174</v>
      </c>
      <c r="CB641" s="3" t="s">
        <v>143</v>
      </c>
      <c r="CC641" s="3" t="s">
        <v>143</v>
      </c>
      <c r="CD641" s="3" t="s">
        <v>143</v>
      </c>
      <c r="CE641" s="3" t="s">
        <v>143</v>
      </c>
      <c r="CF641" s="3" t="s">
        <v>2261</v>
      </c>
      <c r="CG641" s="3" t="s">
        <v>143</v>
      </c>
      <c r="CH641" s="3" t="s">
        <v>143</v>
      </c>
      <c r="CI641" s="3" t="s">
        <v>143</v>
      </c>
      <c r="CJ641" s="3" t="s">
        <v>5272</v>
      </c>
      <c r="CK641" s="3" t="s">
        <v>143</v>
      </c>
      <c r="CL641" s="3" t="s">
        <v>143</v>
      </c>
      <c r="CM641" s="3" t="s">
        <v>143</v>
      </c>
      <c r="CN641" s="3" t="s">
        <v>143</v>
      </c>
      <c r="CO641" s="3" t="s">
        <v>8814</v>
      </c>
      <c r="CP641" s="3" t="s">
        <v>143</v>
      </c>
      <c r="CQ641" s="3" t="s">
        <v>143</v>
      </c>
      <c r="CR641" s="3" t="s">
        <v>143</v>
      </c>
      <c r="CS641" s="3" t="s">
        <v>1</v>
      </c>
      <c r="CT641" s="3" t="s">
        <v>143</v>
      </c>
      <c r="CU641" s="3" t="s">
        <v>1</v>
      </c>
      <c r="CV641" s="3" t="s">
        <v>1985</v>
      </c>
      <c r="CW641" s="3" t="s">
        <v>143</v>
      </c>
      <c r="CX641" s="3" t="s">
        <v>394</v>
      </c>
      <c r="CY641" s="3" t="s">
        <v>166</v>
      </c>
      <c r="CZ641" s="3" t="s">
        <v>136</v>
      </c>
      <c r="DA641" s="3" t="s">
        <v>1986</v>
      </c>
      <c r="DB641" s="3" t="s">
        <v>143</v>
      </c>
      <c r="DC641" s="3" t="s">
        <v>6653</v>
      </c>
      <c r="DD641" s="3" t="s">
        <v>164</v>
      </c>
      <c r="DE641" s="3" t="s">
        <v>5755</v>
      </c>
      <c r="DF641" s="3" t="s">
        <v>7088</v>
      </c>
      <c r="DG641" s="3" t="s">
        <v>143</v>
      </c>
      <c r="DH641" s="3" t="s">
        <v>8815</v>
      </c>
      <c r="DI641" s="3" t="s">
        <v>143</v>
      </c>
    </row>
    <row r="642" spans="1:113" hidden="1" x14ac:dyDescent="0.2">
      <c r="A642" s="73">
        <v>45474</v>
      </c>
      <c r="B642" s="3" t="s">
        <v>11</v>
      </c>
      <c r="C642" s="5">
        <v>148982</v>
      </c>
      <c r="D642" s="6" t="s">
        <v>11237</v>
      </c>
      <c r="E642" s="3" t="s">
        <v>164</v>
      </c>
      <c r="F642" s="7">
        <v>45499</v>
      </c>
      <c r="G642" s="3" t="s">
        <v>126</v>
      </c>
      <c r="H642" s="3" t="s">
        <v>166</v>
      </c>
      <c r="I642" s="8">
        <f t="shared" si="66"/>
        <v>72.38</v>
      </c>
      <c r="J642" s="4">
        <v>72.38</v>
      </c>
      <c r="K642" s="71">
        <f t="shared" si="64"/>
        <v>3.3675908232917431E-3</v>
      </c>
      <c r="L642" s="3" t="s">
        <v>394</v>
      </c>
      <c r="M642" s="3" t="s">
        <v>129</v>
      </c>
      <c r="N642" s="3" t="s">
        <v>219</v>
      </c>
      <c r="O642" s="3" t="s">
        <v>11548</v>
      </c>
      <c r="P642" s="6" t="s">
        <v>11540</v>
      </c>
      <c r="Q642" s="3" t="s">
        <v>170</v>
      </c>
      <c r="R642" s="3" t="s">
        <v>11549</v>
      </c>
      <c r="S642" s="3" t="s">
        <v>11550</v>
      </c>
      <c r="T642" s="3" t="s">
        <v>135</v>
      </c>
      <c r="U642" s="3" t="s">
        <v>135</v>
      </c>
      <c r="V642" s="3" t="s">
        <v>136</v>
      </c>
      <c r="W642" s="3" t="s">
        <v>137</v>
      </c>
      <c r="X642" s="3" t="s">
        <v>225</v>
      </c>
      <c r="Y642" s="3" t="s">
        <v>11551</v>
      </c>
      <c r="Z642" s="3" t="s">
        <v>11552</v>
      </c>
      <c r="AA642" s="3" t="s">
        <v>139</v>
      </c>
      <c r="AB642" s="3" t="s">
        <v>140</v>
      </c>
      <c r="AC642" s="3" t="s">
        <v>5272</v>
      </c>
      <c r="AD642" s="3" t="s">
        <v>143</v>
      </c>
      <c r="AE642" s="3" t="s">
        <v>5272</v>
      </c>
      <c r="AF642" s="3" t="s">
        <v>143</v>
      </c>
      <c r="AG642" s="3" t="s">
        <v>5974</v>
      </c>
      <c r="AH642" s="3" t="s">
        <v>141</v>
      </c>
      <c r="AI642" s="3" t="s">
        <v>143</v>
      </c>
      <c r="AJ642" s="3" t="s">
        <v>143</v>
      </c>
      <c r="AK642" s="3" t="s">
        <v>142</v>
      </c>
      <c r="AL642" s="3" t="s">
        <v>143</v>
      </c>
      <c r="AM642" s="3" t="s">
        <v>11553</v>
      </c>
      <c r="AN642" s="3" t="s">
        <v>143</v>
      </c>
      <c r="AO642" s="3" t="s">
        <v>11554</v>
      </c>
      <c r="AP642" s="3" t="s">
        <v>11555</v>
      </c>
      <c r="AQ642" s="3" t="s">
        <v>11556</v>
      </c>
      <c r="AR642" s="3" t="s">
        <v>178</v>
      </c>
      <c r="AS642" s="3" t="s">
        <v>179</v>
      </c>
      <c r="AT642" s="3" t="s">
        <v>857</v>
      </c>
      <c r="AU642" s="3" t="s">
        <v>11557</v>
      </c>
      <c r="AV642" s="3" t="s">
        <v>234</v>
      </c>
      <c r="AW642" s="3" t="s">
        <v>165</v>
      </c>
      <c r="AX642" s="3" t="s">
        <v>235</v>
      </c>
      <c r="AY642" s="3" t="s">
        <v>148</v>
      </c>
      <c r="AZ642" s="3" t="s">
        <v>139</v>
      </c>
      <c r="BA642" s="3" t="s">
        <v>875</v>
      </c>
      <c r="BB642" s="3" t="s">
        <v>150</v>
      </c>
      <c r="BC642" s="3" t="s">
        <v>156</v>
      </c>
      <c r="BD642" s="3" t="s">
        <v>157</v>
      </c>
      <c r="BE642" s="3" t="s">
        <v>303</v>
      </c>
      <c r="BF642" s="3" t="s">
        <v>11552</v>
      </c>
      <c r="BG642" s="3" t="s">
        <v>5272</v>
      </c>
      <c r="BH642" s="3" t="s">
        <v>143</v>
      </c>
      <c r="BI642" s="3" t="s">
        <v>11558</v>
      </c>
      <c r="BJ642" s="3" t="s">
        <v>143</v>
      </c>
      <c r="BK642" s="3" t="s">
        <v>136</v>
      </c>
      <c r="BL642" s="3" t="s">
        <v>143</v>
      </c>
      <c r="BM642" s="3" t="s">
        <v>160</v>
      </c>
      <c r="BN642" s="3" t="s">
        <v>143</v>
      </c>
      <c r="BO642" s="3" t="s">
        <v>143</v>
      </c>
      <c r="BP642" s="3" t="s">
        <v>143</v>
      </c>
      <c r="BQ642" s="3" t="s">
        <v>6028</v>
      </c>
      <c r="BR642" s="3" t="s">
        <v>5352</v>
      </c>
      <c r="BS642" s="3" t="s">
        <v>162</v>
      </c>
      <c r="BT642" s="3" t="s">
        <v>11553</v>
      </c>
      <c r="BU642" s="3" t="s">
        <v>11553</v>
      </c>
      <c r="BV642" s="3" t="s">
        <v>135</v>
      </c>
      <c r="BW642" s="3" t="s">
        <v>135</v>
      </c>
      <c r="BX642" s="3" t="s">
        <v>135</v>
      </c>
      <c r="BY642" s="3" t="s">
        <v>148</v>
      </c>
      <c r="BZ642" s="3" t="s">
        <v>11559</v>
      </c>
      <c r="CA642" s="3" t="s">
        <v>174</v>
      </c>
      <c r="CB642" s="3" t="s">
        <v>143</v>
      </c>
      <c r="CC642" s="3" t="s">
        <v>143</v>
      </c>
      <c r="CD642" s="3" t="s">
        <v>143</v>
      </c>
      <c r="CE642" s="3" t="s">
        <v>143</v>
      </c>
      <c r="CF642" s="3" t="s">
        <v>2261</v>
      </c>
      <c r="CG642" s="3" t="s">
        <v>143</v>
      </c>
      <c r="CH642" s="3" t="s">
        <v>143</v>
      </c>
      <c r="CI642" s="3" t="s">
        <v>143</v>
      </c>
      <c r="CJ642" s="3" t="s">
        <v>5272</v>
      </c>
      <c r="CK642" s="3" t="s">
        <v>143</v>
      </c>
      <c r="CL642" s="3" t="s">
        <v>143</v>
      </c>
      <c r="CM642" s="3" t="s">
        <v>143</v>
      </c>
      <c r="CN642" s="3" t="s">
        <v>143</v>
      </c>
      <c r="CO642" s="3" t="s">
        <v>11560</v>
      </c>
      <c r="CP642" s="3" t="s">
        <v>143</v>
      </c>
      <c r="CQ642" s="3" t="s">
        <v>143</v>
      </c>
      <c r="CR642" s="3" t="s">
        <v>143</v>
      </c>
      <c r="CS642" s="3" t="s">
        <v>1</v>
      </c>
      <c r="CT642" s="3" t="s">
        <v>143</v>
      </c>
      <c r="CU642" s="3" t="s">
        <v>1</v>
      </c>
      <c r="CV642" s="3" t="s">
        <v>1985</v>
      </c>
      <c r="CW642" s="3" t="s">
        <v>143</v>
      </c>
      <c r="CX642" s="3" t="s">
        <v>394</v>
      </c>
      <c r="CY642" s="3" t="s">
        <v>166</v>
      </c>
      <c r="CZ642" s="3" t="s">
        <v>136</v>
      </c>
      <c r="DA642" s="3" t="s">
        <v>1989</v>
      </c>
      <c r="DB642" s="3" t="s">
        <v>143</v>
      </c>
      <c r="DC642" s="3" t="s">
        <v>6653</v>
      </c>
      <c r="DD642" s="3" t="s">
        <v>164</v>
      </c>
      <c r="DE642" s="3" t="s">
        <v>5755</v>
      </c>
      <c r="DF642" s="3" t="s">
        <v>7049</v>
      </c>
      <c r="DG642" s="3" t="s">
        <v>143</v>
      </c>
      <c r="DH642" s="3" t="s">
        <v>11561</v>
      </c>
      <c r="DI642" s="3" t="s">
        <v>143</v>
      </c>
    </row>
    <row r="643" spans="1:113" hidden="1" x14ac:dyDescent="0.2">
      <c r="A643" s="73">
        <v>45474</v>
      </c>
      <c r="B643" s="3" t="s">
        <v>15608</v>
      </c>
      <c r="C643" s="5">
        <v>149234</v>
      </c>
      <c r="D643" s="6" t="s">
        <v>11562</v>
      </c>
      <c r="E643" s="3" t="s">
        <v>364</v>
      </c>
      <c r="F643" s="7">
        <v>45503</v>
      </c>
      <c r="G643" s="3" t="s">
        <v>126</v>
      </c>
      <c r="H643" s="3" t="s">
        <v>166</v>
      </c>
      <c r="I643" s="8">
        <f t="shared" si="66"/>
        <v>292.57</v>
      </c>
      <c r="J643" s="4">
        <v>292.57</v>
      </c>
      <c r="K643" s="71">
        <f t="shared" si="64"/>
        <v>1.3612269234187142E-2</v>
      </c>
      <c r="L643" s="3" t="s">
        <v>374</v>
      </c>
      <c r="M643" s="3" t="s">
        <v>7145</v>
      </c>
      <c r="N643" s="3" t="s">
        <v>1065</v>
      </c>
      <c r="O643" s="3" t="s">
        <v>610</v>
      </c>
      <c r="P643" s="6" t="s">
        <v>11563</v>
      </c>
      <c r="Q643" s="3" t="s">
        <v>170</v>
      </c>
      <c r="R643" s="3" t="s">
        <v>11564</v>
      </c>
      <c r="S643" s="3" t="s">
        <v>612</v>
      </c>
      <c r="T643" s="3" t="s">
        <v>135</v>
      </c>
      <c r="U643" s="3" t="s">
        <v>135</v>
      </c>
      <c r="V643" s="3" t="s">
        <v>136</v>
      </c>
      <c r="W643" s="3" t="s">
        <v>137</v>
      </c>
      <c r="X643" s="3" t="s">
        <v>4880</v>
      </c>
      <c r="Y643" s="3" t="s">
        <v>11565</v>
      </c>
      <c r="Z643" s="3" t="s">
        <v>11566</v>
      </c>
      <c r="AA643" s="3" t="s">
        <v>139</v>
      </c>
      <c r="AB643" s="3" t="s">
        <v>323</v>
      </c>
      <c r="AC643" s="3" t="s">
        <v>5272</v>
      </c>
      <c r="AD643" s="3" t="s">
        <v>143</v>
      </c>
      <c r="AE643" s="3" t="s">
        <v>5272</v>
      </c>
      <c r="AF643" s="3" t="s">
        <v>143</v>
      </c>
      <c r="AG643" s="3" t="s">
        <v>5974</v>
      </c>
      <c r="AH643" s="3" t="s">
        <v>141</v>
      </c>
      <c r="AI643" s="3" t="s">
        <v>143</v>
      </c>
      <c r="AJ643" s="3" t="s">
        <v>143</v>
      </c>
      <c r="AK643" s="3" t="s">
        <v>207</v>
      </c>
      <c r="AL643" s="3" t="s">
        <v>11567</v>
      </c>
      <c r="AM643" s="3" t="s">
        <v>11568</v>
      </c>
      <c r="AN643" s="3" t="s">
        <v>143</v>
      </c>
      <c r="AO643" s="3" t="s">
        <v>5944</v>
      </c>
      <c r="AP643" s="3" t="s">
        <v>615</v>
      </c>
      <c r="AQ643" s="3" t="s">
        <v>616</v>
      </c>
      <c r="AR643" s="3" t="s">
        <v>617</v>
      </c>
      <c r="AS643" s="3" t="s">
        <v>231</v>
      </c>
      <c r="AT643" s="3" t="s">
        <v>618</v>
      </c>
      <c r="AU643" s="3" t="s">
        <v>619</v>
      </c>
      <c r="AV643" s="3" t="s">
        <v>631</v>
      </c>
      <c r="AW643" s="3" t="s">
        <v>632</v>
      </c>
      <c r="AX643" s="3" t="s">
        <v>1068</v>
      </c>
      <c r="AY643" s="3" t="s">
        <v>148</v>
      </c>
      <c r="AZ643" s="3" t="s">
        <v>139</v>
      </c>
      <c r="BA643" s="3" t="s">
        <v>149</v>
      </c>
      <c r="BB643" s="3" t="s">
        <v>634</v>
      </c>
      <c r="BC643" s="3" t="s">
        <v>156</v>
      </c>
      <c r="BD643" s="3" t="s">
        <v>157</v>
      </c>
      <c r="BE643" s="3" t="s">
        <v>303</v>
      </c>
      <c r="BF643" s="3" t="s">
        <v>11566</v>
      </c>
      <c r="BG643" s="3" t="s">
        <v>5272</v>
      </c>
      <c r="BH643" s="3" t="s">
        <v>143</v>
      </c>
      <c r="BI643" s="3" t="s">
        <v>11569</v>
      </c>
      <c r="BJ643" s="3" t="s">
        <v>143</v>
      </c>
      <c r="BK643" s="3" t="s">
        <v>136</v>
      </c>
      <c r="BL643" s="3" t="s">
        <v>143</v>
      </c>
      <c r="BM643" s="3" t="s">
        <v>160</v>
      </c>
      <c r="BN643" s="3" t="s">
        <v>143</v>
      </c>
      <c r="BO643" s="3" t="s">
        <v>143</v>
      </c>
      <c r="BP643" s="3" t="s">
        <v>11570</v>
      </c>
      <c r="BQ643" s="3" t="s">
        <v>1184</v>
      </c>
      <c r="BR643" s="3" t="s">
        <v>5352</v>
      </c>
      <c r="BS643" s="3" t="s">
        <v>162</v>
      </c>
      <c r="BT643" s="3" t="s">
        <v>11568</v>
      </c>
      <c r="BU643" s="3" t="s">
        <v>11568</v>
      </c>
      <c r="BV643" s="3" t="s">
        <v>135</v>
      </c>
      <c r="BW643" s="3" t="s">
        <v>135</v>
      </c>
      <c r="BX643" s="3" t="s">
        <v>135</v>
      </c>
      <c r="BY643" s="3" t="s">
        <v>148</v>
      </c>
      <c r="BZ643" s="3" t="s">
        <v>10432</v>
      </c>
      <c r="CA643" s="3" t="s">
        <v>174</v>
      </c>
      <c r="CB643" s="3" t="s">
        <v>143</v>
      </c>
      <c r="CC643" s="3" t="s">
        <v>143</v>
      </c>
      <c r="CD643" s="3" t="s">
        <v>143</v>
      </c>
      <c r="CE643" s="3" t="s">
        <v>143</v>
      </c>
      <c r="CF643" s="3" t="s">
        <v>2261</v>
      </c>
      <c r="CG643" s="3" t="s">
        <v>143</v>
      </c>
      <c r="CH643" s="3" t="s">
        <v>143</v>
      </c>
      <c r="CI643" s="3" t="s">
        <v>143</v>
      </c>
      <c r="CJ643" s="3" t="s">
        <v>5272</v>
      </c>
      <c r="CK643" s="3" t="s">
        <v>143</v>
      </c>
      <c r="CL643" s="3" t="s">
        <v>143</v>
      </c>
      <c r="CM643" s="3" t="s">
        <v>143</v>
      </c>
      <c r="CN643" s="3" t="s">
        <v>143</v>
      </c>
      <c r="CO643" s="3" t="s">
        <v>11571</v>
      </c>
      <c r="CP643" s="3" t="s">
        <v>143</v>
      </c>
      <c r="CQ643" s="3" t="s">
        <v>11571</v>
      </c>
      <c r="CR643" s="3" t="s">
        <v>143</v>
      </c>
      <c r="CS643" s="3" t="s">
        <v>1</v>
      </c>
      <c r="CT643" s="3" t="s">
        <v>143</v>
      </c>
      <c r="CU643" s="3" t="s">
        <v>1</v>
      </c>
      <c r="CV643" s="3" t="s">
        <v>1985</v>
      </c>
      <c r="CW643" s="3" t="s">
        <v>143</v>
      </c>
      <c r="CX643" s="3" t="s">
        <v>374</v>
      </c>
      <c r="CY643" s="3" t="s">
        <v>166</v>
      </c>
      <c r="CZ643" s="3" t="s">
        <v>136</v>
      </c>
      <c r="DA643" s="3" t="s">
        <v>1986</v>
      </c>
      <c r="DB643" s="3" t="s">
        <v>143</v>
      </c>
      <c r="DC643" s="3" t="s">
        <v>143</v>
      </c>
      <c r="DD643" s="3" t="s">
        <v>364</v>
      </c>
      <c r="DE643" s="3" t="s">
        <v>5755</v>
      </c>
      <c r="DF643" s="3" t="s">
        <v>8687</v>
      </c>
      <c r="DG643" s="3" t="s">
        <v>11572</v>
      </c>
      <c r="DH643" s="3" t="s">
        <v>11572</v>
      </c>
      <c r="DI643" s="3" t="s">
        <v>143</v>
      </c>
    </row>
    <row r="644" spans="1:113" hidden="1" x14ac:dyDescent="0.2">
      <c r="A644" s="73">
        <v>45474</v>
      </c>
      <c r="B644" s="3" t="s">
        <v>15606</v>
      </c>
      <c r="C644" s="5">
        <v>149324</v>
      </c>
      <c r="D644" s="6" t="s">
        <v>11185</v>
      </c>
      <c r="E644" s="3" t="s">
        <v>2037</v>
      </c>
      <c r="F644" s="7">
        <v>45503</v>
      </c>
      <c r="G644" s="3" t="s">
        <v>165</v>
      </c>
      <c r="H644" s="3" t="s">
        <v>166</v>
      </c>
      <c r="I644" s="4">
        <v>290</v>
      </c>
      <c r="J644" s="4">
        <v>290</v>
      </c>
      <c r="K644" s="71">
        <f t="shared" ref="K644:K707" si="67">I644/$I$1</f>
        <v>1.3492696031425885E-2</v>
      </c>
      <c r="L644" s="3" t="s">
        <v>316</v>
      </c>
      <c r="M644" s="3" t="s">
        <v>7145</v>
      </c>
      <c r="N644" s="3" t="s">
        <v>960</v>
      </c>
      <c r="O644" s="3" t="s">
        <v>11573</v>
      </c>
      <c r="P644" s="6" t="s">
        <v>8646</v>
      </c>
      <c r="Q644" s="3" t="s">
        <v>170</v>
      </c>
      <c r="R644" s="3" t="s">
        <v>11574</v>
      </c>
      <c r="S644" s="3" t="s">
        <v>10082</v>
      </c>
      <c r="T644" s="3" t="s">
        <v>135</v>
      </c>
      <c r="U644" s="3" t="s">
        <v>135</v>
      </c>
      <c r="V644" s="3" t="s">
        <v>136</v>
      </c>
      <c r="W644" s="3" t="s">
        <v>137</v>
      </c>
      <c r="X644" s="3" t="s">
        <v>2483</v>
      </c>
      <c r="Y644" s="3" t="s">
        <v>11575</v>
      </c>
      <c r="Z644" s="3" t="s">
        <v>11576</v>
      </c>
      <c r="AA644" s="3" t="s">
        <v>139</v>
      </c>
      <c r="AB644" s="3" t="s">
        <v>323</v>
      </c>
      <c r="AC644" s="3" t="s">
        <v>5272</v>
      </c>
      <c r="AD644" s="3" t="s">
        <v>143</v>
      </c>
      <c r="AE644" s="3" t="s">
        <v>8198</v>
      </c>
      <c r="AF644" s="3" t="s">
        <v>143</v>
      </c>
      <c r="AG644" s="3" t="s">
        <v>235</v>
      </c>
      <c r="AH644" s="3" t="s">
        <v>141</v>
      </c>
      <c r="AI644" s="3" t="s">
        <v>143</v>
      </c>
      <c r="AJ644" s="3" t="s">
        <v>8198</v>
      </c>
      <c r="AK644" s="3" t="s">
        <v>207</v>
      </c>
      <c r="AL644" s="3" t="s">
        <v>143</v>
      </c>
      <c r="AM644" s="3" t="s">
        <v>8198</v>
      </c>
      <c r="AN644" s="3" t="s">
        <v>174</v>
      </c>
      <c r="AO644" s="3" t="s">
        <v>11577</v>
      </c>
      <c r="AP644" s="3" t="s">
        <v>209</v>
      </c>
      <c r="AQ644" s="3" t="s">
        <v>11578</v>
      </c>
      <c r="AR644" s="3" t="s">
        <v>178</v>
      </c>
      <c r="AS644" s="3" t="s">
        <v>179</v>
      </c>
      <c r="AT644" s="3" t="s">
        <v>211</v>
      </c>
      <c r="AU644" s="3" t="s">
        <v>11579</v>
      </c>
      <c r="AV644" s="3" t="s">
        <v>145</v>
      </c>
      <c r="AW644" s="3" t="s">
        <v>146</v>
      </c>
      <c r="AX644" s="3" t="s">
        <v>972</v>
      </c>
      <c r="AY644" s="3" t="s">
        <v>148</v>
      </c>
      <c r="AZ644" s="3" t="s">
        <v>139</v>
      </c>
      <c r="BA644" s="3" t="s">
        <v>149</v>
      </c>
      <c r="BB644" s="3" t="s">
        <v>150</v>
      </c>
      <c r="BC644" s="3" t="s">
        <v>156</v>
      </c>
      <c r="BD644" s="3" t="s">
        <v>157</v>
      </c>
      <c r="BE644" s="3" t="s">
        <v>303</v>
      </c>
      <c r="BF644" s="3" t="s">
        <v>11576</v>
      </c>
      <c r="BG644" s="3" t="s">
        <v>5272</v>
      </c>
      <c r="BH644" s="3" t="s">
        <v>564</v>
      </c>
      <c r="BI644" s="3" t="s">
        <v>143</v>
      </c>
      <c r="BJ644" s="3" t="s">
        <v>143</v>
      </c>
      <c r="BK644" s="3" t="s">
        <v>136</v>
      </c>
      <c r="BL644" s="3" t="s">
        <v>143</v>
      </c>
      <c r="BM644" s="3" t="s">
        <v>160</v>
      </c>
      <c r="BN644" s="3" t="s">
        <v>160</v>
      </c>
      <c r="BO644" s="3" t="s">
        <v>143</v>
      </c>
      <c r="BP644" s="3" t="s">
        <v>143</v>
      </c>
      <c r="BQ644" s="3" t="s">
        <v>2755</v>
      </c>
      <c r="BR644" s="3" t="s">
        <v>5352</v>
      </c>
      <c r="BS644" s="3" t="s">
        <v>162</v>
      </c>
      <c r="BT644" s="3" t="s">
        <v>8198</v>
      </c>
      <c r="BU644" s="3" t="s">
        <v>8198</v>
      </c>
      <c r="BV644" s="3" t="s">
        <v>135</v>
      </c>
      <c r="BW644" s="3" t="s">
        <v>135</v>
      </c>
      <c r="BX644" s="3" t="s">
        <v>135</v>
      </c>
      <c r="BY644" s="3" t="s">
        <v>148</v>
      </c>
      <c r="BZ644" s="3" t="s">
        <v>5085</v>
      </c>
      <c r="CA644" s="3" t="s">
        <v>174</v>
      </c>
      <c r="CB644" s="3" t="s">
        <v>143</v>
      </c>
      <c r="CC644" s="3" t="s">
        <v>143</v>
      </c>
      <c r="CD644" s="3" t="s">
        <v>143</v>
      </c>
      <c r="CE644" s="3" t="s">
        <v>143</v>
      </c>
      <c r="CF644" s="3" t="s">
        <v>2261</v>
      </c>
      <c r="CG644" s="3" t="s">
        <v>2261</v>
      </c>
      <c r="CH644" s="3" t="s">
        <v>143</v>
      </c>
      <c r="CI644" s="3" t="s">
        <v>143</v>
      </c>
      <c r="CJ644" s="3" t="s">
        <v>5272</v>
      </c>
      <c r="CK644" s="3" t="s">
        <v>143</v>
      </c>
      <c r="CL644" s="3" t="s">
        <v>143</v>
      </c>
      <c r="CM644" s="3" t="s">
        <v>143</v>
      </c>
      <c r="CN644" s="3" t="s">
        <v>143</v>
      </c>
      <c r="CO644" s="3" t="s">
        <v>143</v>
      </c>
      <c r="CP644" s="3" t="s">
        <v>143</v>
      </c>
      <c r="CQ644" s="3" t="s">
        <v>143</v>
      </c>
      <c r="CR644" s="3" t="s">
        <v>143</v>
      </c>
      <c r="CS644" s="3" t="s">
        <v>1</v>
      </c>
      <c r="CT644" s="3" t="s">
        <v>143</v>
      </c>
      <c r="CU644" s="3" t="s">
        <v>1</v>
      </c>
      <c r="CV644" s="3" t="s">
        <v>1985</v>
      </c>
      <c r="CW644" s="3" t="s">
        <v>1985</v>
      </c>
      <c r="CX644" s="3" t="s">
        <v>316</v>
      </c>
      <c r="CY644" s="3" t="s">
        <v>166</v>
      </c>
      <c r="CZ644" s="3" t="s">
        <v>136</v>
      </c>
      <c r="DA644" s="3" t="s">
        <v>1986</v>
      </c>
      <c r="DB644" s="3" t="s">
        <v>143</v>
      </c>
      <c r="DC644" s="3" t="s">
        <v>143</v>
      </c>
      <c r="DD644" s="3" t="s">
        <v>2037</v>
      </c>
      <c r="DE644" s="3" t="s">
        <v>5755</v>
      </c>
      <c r="DF644" s="3" t="s">
        <v>8687</v>
      </c>
      <c r="DG644" s="3" t="s">
        <v>143</v>
      </c>
      <c r="DH644" s="3" t="s">
        <v>143</v>
      </c>
      <c r="DI644" s="3" t="s">
        <v>143</v>
      </c>
    </row>
    <row r="645" spans="1:113" hidden="1" x14ac:dyDescent="0.2">
      <c r="A645" s="73">
        <v>45474</v>
      </c>
      <c r="B645" s="3" t="s">
        <v>12474</v>
      </c>
      <c r="C645" s="5">
        <v>149416</v>
      </c>
      <c r="D645" s="5" t="s">
        <v>12474</v>
      </c>
      <c r="E645" s="3" t="s">
        <v>5495</v>
      </c>
      <c r="F645" s="7">
        <v>45504</v>
      </c>
      <c r="G645" s="3" t="s">
        <v>165</v>
      </c>
      <c r="H645" s="3" t="s">
        <v>127</v>
      </c>
      <c r="I645" s="8">
        <f>J645</f>
        <v>534.67999999999995</v>
      </c>
      <c r="J645" s="4">
        <v>534.67999999999995</v>
      </c>
      <c r="K645" s="71">
        <f t="shared" si="67"/>
        <v>2.4876809358906175E-2</v>
      </c>
      <c r="L645" s="3" t="s">
        <v>394</v>
      </c>
      <c r="M645" s="3" t="s">
        <v>129</v>
      </c>
      <c r="N645" s="3" t="s">
        <v>7027</v>
      </c>
      <c r="O645" s="3" t="s">
        <v>1151</v>
      </c>
      <c r="P645" s="6" t="s">
        <v>11580</v>
      </c>
      <c r="Q645" s="3" t="s">
        <v>132</v>
      </c>
      <c r="R645" s="3" t="s">
        <v>143</v>
      </c>
      <c r="S645" s="3" t="s">
        <v>11581</v>
      </c>
      <c r="T645" s="3" t="s">
        <v>11582</v>
      </c>
      <c r="U645" s="3" t="s">
        <v>135</v>
      </c>
      <c r="V645" s="3" t="s">
        <v>136</v>
      </c>
      <c r="W645" s="3" t="s">
        <v>137</v>
      </c>
      <c r="X645" s="3" t="s">
        <v>9544</v>
      </c>
      <c r="Y645" s="3" t="s">
        <v>11583</v>
      </c>
      <c r="Z645" s="3" t="s">
        <v>11584</v>
      </c>
      <c r="AA645" s="3" t="s">
        <v>139</v>
      </c>
      <c r="AB645" s="3" t="s">
        <v>140</v>
      </c>
      <c r="AC645" s="3" t="s">
        <v>5272</v>
      </c>
      <c r="AD645" s="3" t="s">
        <v>143</v>
      </c>
      <c r="AE645" s="3" t="s">
        <v>5272</v>
      </c>
      <c r="AF645" s="3" t="s">
        <v>143</v>
      </c>
      <c r="AG645" s="3" t="s">
        <v>235</v>
      </c>
      <c r="AH645" s="3" t="s">
        <v>141</v>
      </c>
      <c r="AI645" s="3" t="s">
        <v>143</v>
      </c>
      <c r="AJ645" s="3" t="s">
        <v>143</v>
      </c>
      <c r="AK645" s="3" t="s">
        <v>142</v>
      </c>
      <c r="AL645" s="3" t="s">
        <v>143</v>
      </c>
      <c r="AM645" s="3" t="s">
        <v>11585</v>
      </c>
      <c r="AN645" s="3" t="s">
        <v>143</v>
      </c>
      <c r="AO645" s="3" t="s">
        <v>145</v>
      </c>
      <c r="AP645" s="3" t="s">
        <v>146</v>
      </c>
      <c r="AQ645" s="3" t="s">
        <v>1154</v>
      </c>
      <c r="AR645" s="3" t="s">
        <v>148</v>
      </c>
      <c r="AS645" s="3" t="s">
        <v>139</v>
      </c>
      <c r="AT645" s="3" t="s">
        <v>149</v>
      </c>
      <c r="AU645" s="3" t="s">
        <v>150</v>
      </c>
      <c r="AV645" s="3" t="s">
        <v>7034</v>
      </c>
      <c r="AW645" s="3" t="s">
        <v>7035</v>
      </c>
      <c r="AX645" s="3" t="s">
        <v>7036</v>
      </c>
      <c r="AY645" s="3" t="s">
        <v>148</v>
      </c>
      <c r="AZ645" s="3" t="s">
        <v>139</v>
      </c>
      <c r="BA645" s="3" t="s">
        <v>154</v>
      </c>
      <c r="BB645" s="3" t="s">
        <v>7037</v>
      </c>
      <c r="BC645" s="3" t="s">
        <v>156</v>
      </c>
      <c r="BD645" s="3" t="s">
        <v>276</v>
      </c>
      <c r="BE645" s="3" t="s">
        <v>143</v>
      </c>
      <c r="BF645" s="3" t="s">
        <v>143</v>
      </c>
      <c r="BG645" s="3" t="s">
        <v>5272</v>
      </c>
      <c r="BH645" s="3" t="s">
        <v>143</v>
      </c>
      <c r="BI645" s="3" t="s">
        <v>143</v>
      </c>
      <c r="BJ645" s="3" t="s">
        <v>143</v>
      </c>
      <c r="BK645" s="3" t="s">
        <v>136</v>
      </c>
      <c r="BL645" s="3" t="s">
        <v>143</v>
      </c>
      <c r="BM645" s="3" t="s">
        <v>1674</v>
      </c>
      <c r="BN645" s="3" t="s">
        <v>143</v>
      </c>
      <c r="BO645" s="3" t="s">
        <v>143</v>
      </c>
      <c r="BP645" s="3" t="s">
        <v>143</v>
      </c>
      <c r="BQ645" s="3" t="s">
        <v>143</v>
      </c>
      <c r="BR645" s="3" t="s">
        <v>5272</v>
      </c>
      <c r="BS645" s="3" t="s">
        <v>1553</v>
      </c>
      <c r="BT645" s="3" t="s">
        <v>11586</v>
      </c>
      <c r="BU645" s="3" t="s">
        <v>11586</v>
      </c>
      <c r="BV645" s="3" t="s">
        <v>135</v>
      </c>
      <c r="BW645" s="3" t="s">
        <v>135</v>
      </c>
      <c r="BX645" s="3" t="s">
        <v>135</v>
      </c>
      <c r="BY645" s="3" t="s">
        <v>148</v>
      </c>
      <c r="BZ645" s="3" t="s">
        <v>11587</v>
      </c>
      <c r="CA645" s="3" t="s">
        <v>144</v>
      </c>
      <c r="CB645" s="3" t="s">
        <v>143</v>
      </c>
      <c r="CC645" s="3" t="s">
        <v>143</v>
      </c>
      <c r="CD645" s="3" t="s">
        <v>143</v>
      </c>
      <c r="CE645" s="3" t="s">
        <v>11580</v>
      </c>
      <c r="CF645" s="3" t="s">
        <v>9549</v>
      </c>
      <c r="CG645" s="3" t="s">
        <v>143</v>
      </c>
      <c r="CH645" s="3" t="s">
        <v>143</v>
      </c>
      <c r="CI645" s="3" t="s">
        <v>143</v>
      </c>
      <c r="CJ645" s="3" t="s">
        <v>5272</v>
      </c>
      <c r="CK645" s="3" t="s">
        <v>143</v>
      </c>
      <c r="CL645" s="3" t="s">
        <v>143</v>
      </c>
      <c r="CM645" s="3" t="s">
        <v>143</v>
      </c>
      <c r="CN645" s="3" t="s">
        <v>143</v>
      </c>
      <c r="CO645" s="3" t="s">
        <v>143</v>
      </c>
      <c r="CP645" s="3" t="s">
        <v>143</v>
      </c>
      <c r="CQ645" s="3" t="s">
        <v>143</v>
      </c>
      <c r="CR645" s="3" t="s">
        <v>143</v>
      </c>
      <c r="CS645" s="3" t="s">
        <v>1</v>
      </c>
      <c r="CT645" s="3" t="s">
        <v>143</v>
      </c>
      <c r="CU645" s="3" t="s">
        <v>1</v>
      </c>
      <c r="CV645" s="3" t="s">
        <v>2092</v>
      </c>
      <c r="CW645" s="3" t="s">
        <v>143</v>
      </c>
      <c r="CX645" s="3" t="s">
        <v>394</v>
      </c>
      <c r="CY645" s="3" t="s">
        <v>127</v>
      </c>
      <c r="CZ645" s="3" t="s">
        <v>136</v>
      </c>
      <c r="DA645" s="3" t="s">
        <v>2495</v>
      </c>
      <c r="DB645" s="3" t="s">
        <v>143</v>
      </c>
      <c r="DC645" s="3" t="s">
        <v>143</v>
      </c>
      <c r="DD645" s="3" t="s">
        <v>5495</v>
      </c>
      <c r="DE645" s="3" t="s">
        <v>5755</v>
      </c>
      <c r="DF645" s="3" t="s">
        <v>988</v>
      </c>
      <c r="DG645" s="3" t="s">
        <v>143</v>
      </c>
      <c r="DH645" s="3" t="s">
        <v>143</v>
      </c>
      <c r="DI645" s="3" t="s">
        <v>143</v>
      </c>
    </row>
    <row r="646" spans="1:113" ht="25.5" x14ac:dyDescent="0.2">
      <c r="A646" s="73">
        <v>45505</v>
      </c>
      <c r="B646" s="3" t="s">
        <v>19</v>
      </c>
      <c r="C646" s="5">
        <v>149417</v>
      </c>
      <c r="D646" s="6" t="s">
        <v>19</v>
      </c>
      <c r="E646" s="3" t="s">
        <v>373</v>
      </c>
      <c r="F646" s="7">
        <v>45506</v>
      </c>
      <c r="G646" s="3" t="s">
        <v>257</v>
      </c>
      <c r="H646" s="3" t="s">
        <v>166</v>
      </c>
      <c r="I646" s="4">
        <v>748.2</v>
      </c>
      <c r="J646" s="4">
        <v>950</v>
      </c>
      <c r="K646" s="71">
        <f t="shared" si="67"/>
        <v>3.4811155761078787E-2</v>
      </c>
      <c r="L646" s="71" t="s">
        <v>1917</v>
      </c>
      <c r="M646" s="3" t="s">
        <v>7145</v>
      </c>
      <c r="N646" s="3" t="s">
        <v>1224</v>
      </c>
      <c r="O646" s="3" t="s">
        <v>11440</v>
      </c>
      <c r="P646" s="6" t="s">
        <v>11441</v>
      </c>
      <c r="Q646" s="3" t="s">
        <v>2863</v>
      </c>
      <c r="R646" s="3" t="s">
        <v>11588</v>
      </c>
      <c r="S646" s="3" t="s">
        <v>11443</v>
      </c>
      <c r="T646" s="3" t="s">
        <v>135</v>
      </c>
      <c r="U646" s="3" t="s">
        <v>135</v>
      </c>
      <c r="V646" s="3" t="s">
        <v>506</v>
      </c>
      <c r="W646" s="3" t="s">
        <v>137</v>
      </c>
      <c r="X646" s="3" t="s">
        <v>264</v>
      </c>
      <c r="Y646" s="3" t="s">
        <v>11589</v>
      </c>
      <c r="Z646" s="3" t="s">
        <v>11590</v>
      </c>
      <c r="AA646" s="3" t="s">
        <v>139</v>
      </c>
      <c r="AB646" s="3" t="s">
        <v>323</v>
      </c>
      <c r="AC646" s="3" t="s">
        <v>5272</v>
      </c>
      <c r="AD646" s="3" t="s">
        <v>143</v>
      </c>
      <c r="AE646" s="3" t="s">
        <v>11591</v>
      </c>
      <c r="AF646" s="3" t="s">
        <v>11592</v>
      </c>
      <c r="AG646" s="3" t="s">
        <v>5675</v>
      </c>
      <c r="AH646" s="3" t="s">
        <v>265</v>
      </c>
      <c r="AI646" s="3" t="s">
        <v>143</v>
      </c>
      <c r="AJ646" s="3" t="s">
        <v>11591</v>
      </c>
      <c r="AK646" s="3" t="s">
        <v>207</v>
      </c>
      <c r="AL646" s="3" t="s">
        <v>143</v>
      </c>
      <c r="AM646" s="3" t="s">
        <v>11418</v>
      </c>
      <c r="AN646" s="3" t="s">
        <v>174</v>
      </c>
      <c r="AO646" s="3" t="s">
        <v>11448</v>
      </c>
      <c r="AP646" s="3" t="s">
        <v>986</v>
      </c>
      <c r="AQ646" s="3" t="s">
        <v>11449</v>
      </c>
      <c r="AR646" s="3" t="s">
        <v>430</v>
      </c>
      <c r="AS646" s="3" t="s">
        <v>431</v>
      </c>
      <c r="AT646" s="3" t="s">
        <v>988</v>
      </c>
      <c r="AU646" s="3" t="s">
        <v>4159</v>
      </c>
      <c r="AV646" s="3" t="s">
        <v>990</v>
      </c>
      <c r="AW646" s="3" t="s">
        <v>273</v>
      </c>
      <c r="AX646" s="3" t="s">
        <v>1232</v>
      </c>
      <c r="AY646" s="3" t="s">
        <v>148</v>
      </c>
      <c r="AZ646" s="3" t="s">
        <v>139</v>
      </c>
      <c r="BA646" s="3" t="s">
        <v>154</v>
      </c>
      <c r="BB646" s="3" t="s">
        <v>992</v>
      </c>
      <c r="BC646" s="3" t="s">
        <v>156</v>
      </c>
      <c r="BD646" s="3" t="s">
        <v>157</v>
      </c>
      <c r="BE646" s="3" t="s">
        <v>484</v>
      </c>
      <c r="BF646" s="3" t="s">
        <v>11593</v>
      </c>
      <c r="BG646" s="3" t="s">
        <v>5272</v>
      </c>
      <c r="BH646" s="3" t="s">
        <v>2863</v>
      </c>
      <c r="BI646" s="3" t="s">
        <v>11594</v>
      </c>
      <c r="BJ646" s="3" t="s">
        <v>143</v>
      </c>
      <c r="BK646" s="3" t="s">
        <v>136</v>
      </c>
      <c r="BL646" s="3" t="s">
        <v>143</v>
      </c>
      <c r="BM646" s="3" t="s">
        <v>200</v>
      </c>
      <c r="BN646" s="3" t="s">
        <v>200</v>
      </c>
      <c r="BO646" s="3" t="s">
        <v>373</v>
      </c>
      <c r="BP646" s="3" t="s">
        <v>143</v>
      </c>
      <c r="BQ646" s="3" t="s">
        <v>8057</v>
      </c>
      <c r="BR646" s="3" t="s">
        <v>5684</v>
      </c>
      <c r="BS646" s="3" t="s">
        <v>162</v>
      </c>
      <c r="BT646" s="3" t="s">
        <v>11591</v>
      </c>
      <c r="BU646" s="3" t="s">
        <v>11591</v>
      </c>
      <c r="BV646" s="3" t="s">
        <v>135</v>
      </c>
      <c r="BW646" s="3" t="s">
        <v>135</v>
      </c>
      <c r="BX646" s="3" t="s">
        <v>135</v>
      </c>
      <c r="BY646" s="3" t="s">
        <v>148</v>
      </c>
      <c r="BZ646" s="3" t="s">
        <v>4815</v>
      </c>
      <c r="CA646" s="3" t="s">
        <v>174</v>
      </c>
      <c r="CB646" s="3" t="s">
        <v>143</v>
      </c>
      <c r="CC646" s="3" t="s">
        <v>143</v>
      </c>
      <c r="CD646" s="3" t="s">
        <v>143</v>
      </c>
      <c r="CE646" s="3" t="s">
        <v>143</v>
      </c>
      <c r="CF646" s="3" t="s">
        <v>2261</v>
      </c>
      <c r="CG646" s="3" t="s">
        <v>2261</v>
      </c>
      <c r="CH646" s="3" t="s">
        <v>143</v>
      </c>
      <c r="CI646" s="3" t="s">
        <v>143</v>
      </c>
      <c r="CJ646" s="3" t="s">
        <v>5272</v>
      </c>
      <c r="CK646" s="3" t="s">
        <v>143</v>
      </c>
      <c r="CL646" s="3" t="s">
        <v>143</v>
      </c>
      <c r="CM646" s="3" t="s">
        <v>143</v>
      </c>
      <c r="CN646" s="3" t="s">
        <v>143</v>
      </c>
      <c r="CO646" s="3" t="s">
        <v>6189</v>
      </c>
      <c r="CP646" s="3" t="s">
        <v>143</v>
      </c>
      <c r="CQ646" s="3" t="s">
        <v>143</v>
      </c>
      <c r="CR646" s="3" t="s">
        <v>143</v>
      </c>
      <c r="CS646" s="3" t="s">
        <v>1</v>
      </c>
      <c r="CT646" s="3" t="s">
        <v>143</v>
      </c>
      <c r="CU646" s="3" t="s">
        <v>1</v>
      </c>
      <c r="CV646" s="3" t="s">
        <v>2092</v>
      </c>
      <c r="CW646" s="3" t="s">
        <v>2092</v>
      </c>
      <c r="CX646" s="3" t="s">
        <v>374</v>
      </c>
      <c r="CY646" s="3" t="s">
        <v>166</v>
      </c>
      <c r="CZ646" s="3" t="s">
        <v>136</v>
      </c>
      <c r="DA646" s="3" t="s">
        <v>2007</v>
      </c>
      <c r="DB646" s="3" t="s">
        <v>143</v>
      </c>
      <c r="DC646" s="3" t="s">
        <v>143</v>
      </c>
      <c r="DD646" s="3" t="s">
        <v>373</v>
      </c>
      <c r="DE646" s="3" t="s">
        <v>5405</v>
      </c>
      <c r="DF646" s="3" t="s">
        <v>6302</v>
      </c>
      <c r="DG646" s="3" t="s">
        <v>143</v>
      </c>
      <c r="DH646" s="3" t="s">
        <v>7797</v>
      </c>
      <c r="DI646" s="3" t="s">
        <v>143</v>
      </c>
    </row>
    <row r="647" spans="1:113" hidden="1" x14ac:dyDescent="0.2">
      <c r="A647" s="73">
        <v>45505</v>
      </c>
      <c r="B647" s="3" t="s">
        <v>15606</v>
      </c>
      <c r="C647" s="5">
        <v>149625</v>
      </c>
      <c r="D647" s="6" t="s">
        <v>11595</v>
      </c>
      <c r="E647" s="3" t="s">
        <v>364</v>
      </c>
      <c r="F647" s="7">
        <v>45505</v>
      </c>
      <c r="G647" s="3" t="s">
        <v>165</v>
      </c>
      <c r="H647" s="3" t="s">
        <v>166</v>
      </c>
      <c r="I647" s="4">
        <v>35</v>
      </c>
      <c r="J647" s="4">
        <v>35</v>
      </c>
      <c r="K647" s="71">
        <f t="shared" si="67"/>
        <v>1.628428831378986E-3</v>
      </c>
      <c r="L647" s="71" t="s">
        <v>1917</v>
      </c>
      <c r="M647" s="3" t="s">
        <v>7145</v>
      </c>
      <c r="N647" s="3" t="s">
        <v>960</v>
      </c>
      <c r="O647" s="3" t="s">
        <v>318</v>
      </c>
      <c r="P647" s="6" t="s">
        <v>319</v>
      </c>
      <c r="Q647" s="3" t="s">
        <v>170</v>
      </c>
      <c r="R647" s="3" t="s">
        <v>11596</v>
      </c>
      <c r="S647" s="3" t="s">
        <v>11597</v>
      </c>
      <c r="T647" s="3" t="s">
        <v>135</v>
      </c>
      <c r="U647" s="3" t="s">
        <v>135</v>
      </c>
      <c r="V647" s="3" t="s">
        <v>506</v>
      </c>
      <c r="W647" s="3" t="s">
        <v>137</v>
      </c>
      <c r="X647" s="3" t="s">
        <v>2483</v>
      </c>
      <c r="Y647" s="3" t="s">
        <v>11598</v>
      </c>
      <c r="Z647" s="3" t="s">
        <v>11599</v>
      </c>
      <c r="AA647" s="3" t="s">
        <v>139</v>
      </c>
      <c r="AB647" s="3" t="s">
        <v>323</v>
      </c>
      <c r="AC647" s="3" t="s">
        <v>5272</v>
      </c>
      <c r="AD647" s="3" t="s">
        <v>143</v>
      </c>
      <c r="AE647" s="3" t="s">
        <v>5680</v>
      </c>
      <c r="AF647" s="3" t="s">
        <v>143</v>
      </c>
      <c r="AG647" s="3" t="s">
        <v>235</v>
      </c>
      <c r="AH647" s="3" t="s">
        <v>141</v>
      </c>
      <c r="AI647" s="3" t="s">
        <v>143</v>
      </c>
      <c r="AJ647" s="3" t="s">
        <v>5680</v>
      </c>
      <c r="AK647" s="3" t="s">
        <v>207</v>
      </c>
      <c r="AL647" s="3" t="s">
        <v>143</v>
      </c>
      <c r="AM647" s="3" t="s">
        <v>5680</v>
      </c>
      <c r="AN647" s="3" t="s">
        <v>174</v>
      </c>
      <c r="AO647" s="3" t="s">
        <v>324</v>
      </c>
      <c r="AP647" s="3" t="s">
        <v>325</v>
      </c>
      <c r="AQ647" s="3" t="s">
        <v>326</v>
      </c>
      <c r="AR647" s="3" t="s">
        <v>178</v>
      </c>
      <c r="AS647" s="3" t="s">
        <v>179</v>
      </c>
      <c r="AT647" s="3" t="s">
        <v>327</v>
      </c>
      <c r="AU647" s="3" t="s">
        <v>328</v>
      </c>
      <c r="AV647" s="3" t="s">
        <v>145</v>
      </c>
      <c r="AW647" s="3" t="s">
        <v>146</v>
      </c>
      <c r="AX647" s="3" t="s">
        <v>972</v>
      </c>
      <c r="AY647" s="3" t="s">
        <v>148</v>
      </c>
      <c r="AZ647" s="3" t="s">
        <v>139</v>
      </c>
      <c r="BA647" s="3" t="s">
        <v>149</v>
      </c>
      <c r="BB647" s="3" t="s">
        <v>150</v>
      </c>
      <c r="BC647" s="3" t="s">
        <v>156</v>
      </c>
      <c r="BD647" s="3" t="s">
        <v>157</v>
      </c>
      <c r="BE647" s="3" t="s">
        <v>303</v>
      </c>
      <c r="BF647" s="3" t="s">
        <v>11599</v>
      </c>
      <c r="BG647" s="3" t="s">
        <v>5272</v>
      </c>
      <c r="BH647" s="3" t="s">
        <v>143</v>
      </c>
      <c r="BI647" s="3" t="s">
        <v>143</v>
      </c>
      <c r="BJ647" s="3" t="s">
        <v>143</v>
      </c>
      <c r="BK647" s="3" t="s">
        <v>136</v>
      </c>
      <c r="BL647" s="3" t="s">
        <v>143</v>
      </c>
      <c r="BM647" s="3" t="s">
        <v>160</v>
      </c>
      <c r="BN647" s="3" t="s">
        <v>160</v>
      </c>
      <c r="BO647" s="3" t="s">
        <v>364</v>
      </c>
      <c r="BP647" s="3" t="s">
        <v>143</v>
      </c>
      <c r="BQ647" s="3" t="s">
        <v>11600</v>
      </c>
      <c r="BR647" s="3" t="s">
        <v>5352</v>
      </c>
      <c r="BS647" s="3" t="s">
        <v>162</v>
      </c>
      <c r="BT647" s="3" t="s">
        <v>5680</v>
      </c>
      <c r="BU647" s="3" t="s">
        <v>5680</v>
      </c>
      <c r="BV647" s="3" t="s">
        <v>135</v>
      </c>
      <c r="BW647" s="3" t="s">
        <v>135</v>
      </c>
      <c r="BX647" s="3" t="s">
        <v>135</v>
      </c>
      <c r="BY647" s="3" t="s">
        <v>148</v>
      </c>
      <c r="BZ647" s="3" t="s">
        <v>11601</v>
      </c>
      <c r="CA647" s="3" t="s">
        <v>174</v>
      </c>
      <c r="CB647" s="3" t="s">
        <v>143</v>
      </c>
      <c r="CC647" s="3" t="s">
        <v>143</v>
      </c>
      <c r="CD647" s="3" t="s">
        <v>143</v>
      </c>
      <c r="CE647" s="3" t="s">
        <v>11602</v>
      </c>
      <c r="CF647" s="3" t="s">
        <v>2261</v>
      </c>
      <c r="CG647" s="3" t="s">
        <v>2261</v>
      </c>
      <c r="CH647" s="3" t="s">
        <v>143</v>
      </c>
      <c r="CI647" s="3" t="s">
        <v>143</v>
      </c>
      <c r="CJ647" s="3" t="s">
        <v>5272</v>
      </c>
      <c r="CK647" s="3" t="s">
        <v>143</v>
      </c>
      <c r="CL647" s="3" t="s">
        <v>143</v>
      </c>
      <c r="CM647" s="3" t="s">
        <v>143</v>
      </c>
      <c r="CN647" s="3" t="s">
        <v>143</v>
      </c>
      <c r="CO647" s="3" t="s">
        <v>143</v>
      </c>
      <c r="CP647" s="3" t="s">
        <v>143</v>
      </c>
      <c r="CQ647" s="3" t="s">
        <v>143</v>
      </c>
      <c r="CR647" s="3" t="s">
        <v>143</v>
      </c>
      <c r="CS647" s="3" t="s">
        <v>1</v>
      </c>
      <c r="CT647" s="3" t="s">
        <v>143</v>
      </c>
      <c r="CU647" s="3" t="s">
        <v>1</v>
      </c>
      <c r="CV647" s="3" t="s">
        <v>1985</v>
      </c>
      <c r="CW647" s="3" t="s">
        <v>1985</v>
      </c>
      <c r="CX647" s="3" t="s">
        <v>316</v>
      </c>
      <c r="CY647" s="3" t="s">
        <v>166</v>
      </c>
      <c r="CZ647" s="3" t="s">
        <v>136</v>
      </c>
      <c r="DA647" s="3" t="s">
        <v>1989</v>
      </c>
      <c r="DB647" s="3" t="s">
        <v>143</v>
      </c>
      <c r="DC647" s="3" t="s">
        <v>143</v>
      </c>
      <c r="DD647" s="3" t="s">
        <v>364</v>
      </c>
      <c r="DE647" s="3" t="s">
        <v>5405</v>
      </c>
      <c r="DF647" s="3" t="s">
        <v>2261</v>
      </c>
      <c r="DG647" s="3" t="s">
        <v>143</v>
      </c>
      <c r="DH647" s="3" t="s">
        <v>143</v>
      </c>
      <c r="DI647" s="3" t="s">
        <v>143</v>
      </c>
    </row>
    <row r="648" spans="1:113" hidden="1" x14ac:dyDescent="0.2">
      <c r="A648" s="73">
        <v>45505</v>
      </c>
      <c r="B648" s="3" t="s">
        <v>15606</v>
      </c>
      <c r="C648" s="5">
        <v>149636</v>
      </c>
      <c r="D648" s="6" t="s">
        <v>11603</v>
      </c>
      <c r="E648" s="3" t="s">
        <v>5495</v>
      </c>
      <c r="F648" s="7">
        <v>45505</v>
      </c>
      <c r="G648" s="3" t="s">
        <v>165</v>
      </c>
      <c r="H648" s="3" t="s">
        <v>166</v>
      </c>
      <c r="I648" s="4">
        <v>65</v>
      </c>
      <c r="J648" s="4">
        <v>65</v>
      </c>
      <c r="K648" s="71">
        <f t="shared" si="67"/>
        <v>3.0242249725609743E-3</v>
      </c>
      <c r="L648" s="71" t="s">
        <v>1917</v>
      </c>
      <c r="M648" s="3" t="s">
        <v>7145</v>
      </c>
      <c r="N648" s="3" t="s">
        <v>960</v>
      </c>
      <c r="O648" s="3" t="s">
        <v>1107</v>
      </c>
      <c r="P648" s="6" t="s">
        <v>879</v>
      </c>
      <c r="Q648" s="3" t="s">
        <v>170</v>
      </c>
      <c r="R648" s="3" t="s">
        <v>11604</v>
      </c>
      <c r="S648" s="3" t="s">
        <v>11605</v>
      </c>
      <c r="T648" s="3" t="s">
        <v>135</v>
      </c>
      <c r="U648" s="3" t="s">
        <v>135</v>
      </c>
      <c r="V648" s="3" t="s">
        <v>506</v>
      </c>
      <c r="W648" s="3" t="s">
        <v>137</v>
      </c>
      <c r="X648" s="3" t="s">
        <v>2483</v>
      </c>
      <c r="Y648" s="3" t="s">
        <v>11606</v>
      </c>
      <c r="Z648" s="3" t="s">
        <v>11607</v>
      </c>
      <c r="AA648" s="3" t="s">
        <v>139</v>
      </c>
      <c r="AB648" s="3" t="s">
        <v>323</v>
      </c>
      <c r="AC648" s="3" t="s">
        <v>5272</v>
      </c>
      <c r="AD648" s="3" t="s">
        <v>143</v>
      </c>
      <c r="AE648" s="3" t="s">
        <v>11608</v>
      </c>
      <c r="AF648" s="3" t="s">
        <v>143</v>
      </c>
      <c r="AG648" s="3" t="s">
        <v>235</v>
      </c>
      <c r="AH648" s="3" t="s">
        <v>141</v>
      </c>
      <c r="AI648" s="3" t="s">
        <v>143</v>
      </c>
      <c r="AJ648" s="3" t="s">
        <v>11608</v>
      </c>
      <c r="AK648" s="3" t="s">
        <v>207</v>
      </c>
      <c r="AL648" s="3" t="s">
        <v>143</v>
      </c>
      <c r="AM648" s="3" t="s">
        <v>11608</v>
      </c>
      <c r="AN648" s="3" t="s">
        <v>174</v>
      </c>
      <c r="AO648" s="3" t="s">
        <v>1111</v>
      </c>
      <c r="AP648" s="3" t="s">
        <v>1112</v>
      </c>
      <c r="AQ648" s="3" t="s">
        <v>1113</v>
      </c>
      <c r="AR648" s="3" t="s">
        <v>353</v>
      </c>
      <c r="AS648" s="3" t="s">
        <v>231</v>
      </c>
      <c r="AT648" s="3" t="s">
        <v>492</v>
      </c>
      <c r="AU648" s="3" t="s">
        <v>1114</v>
      </c>
      <c r="AV648" s="3" t="s">
        <v>145</v>
      </c>
      <c r="AW648" s="3" t="s">
        <v>146</v>
      </c>
      <c r="AX648" s="3" t="s">
        <v>972</v>
      </c>
      <c r="AY648" s="3" t="s">
        <v>148</v>
      </c>
      <c r="AZ648" s="3" t="s">
        <v>139</v>
      </c>
      <c r="BA648" s="3" t="s">
        <v>149</v>
      </c>
      <c r="BB648" s="3" t="s">
        <v>150</v>
      </c>
      <c r="BC648" s="3" t="s">
        <v>156</v>
      </c>
      <c r="BD648" s="3" t="s">
        <v>157</v>
      </c>
      <c r="BE648" s="3" t="s">
        <v>303</v>
      </c>
      <c r="BF648" s="3" t="s">
        <v>11607</v>
      </c>
      <c r="BG648" s="3" t="s">
        <v>5272</v>
      </c>
      <c r="BH648" s="3" t="s">
        <v>143</v>
      </c>
      <c r="BI648" s="3" t="s">
        <v>143</v>
      </c>
      <c r="BJ648" s="3" t="s">
        <v>143</v>
      </c>
      <c r="BK648" s="3" t="s">
        <v>136</v>
      </c>
      <c r="BL648" s="3" t="s">
        <v>143</v>
      </c>
      <c r="BM648" s="3" t="s">
        <v>160</v>
      </c>
      <c r="BN648" s="3" t="s">
        <v>160</v>
      </c>
      <c r="BO648" s="3" t="s">
        <v>5495</v>
      </c>
      <c r="BP648" s="3" t="s">
        <v>143</v>
      </c>
      <c r="BQ648" s="3" t="s">
        <v>11609</v>
      </c>
      <c r="BR648" s="3" t="s">
        <v>5352</v>
      </c>
      <c r="BS648" s="3" t="s">
        <v>162</v>
      </c>
      <c r="BT648" s="3" t="s">
        <v>11608</v>
      </c>
      <c r="BU648" s="3" t="s">
        <v>11608</v>
      </c>
      <c r="BV648" s="3" t="s">
        <v>135</v>
      </c>
      <c r="BW648" s="3" t="s">
        <v>135</v>
      </c>
      <c r="BX648" s="3" t="s">
        <v>135</v>
      </c>
      <c r="BY648" s="3" t="s">
        <v>148</v>
      </c>
      <c r="BZ648" s="3" t="s">
        <v>11610</v>
      </c>
      <c r="CA648" s="3" t="s">
        <v>174</v>
      </c>
      <c r="CB648" s="3" t="s">
        <v>143</v>
      </c>
      <c r="CC648" s="3" t="s">
        <v>143</v>
      </c>
      <c r="CD648" s="3" t="s">
        <v>143</v>
      </c>
      <c r="CE648" s="3" t="s">
        <v>11611</v>
      </c>
      <c r="CF648" s="3" t="s">
        <v>2261</v>
      </c>
      <c r="CG648" s="3" t="s">
        <v>2261</v>
      </c>
      <c r="CH648" s="3" t="s">
        <v>143</v>
      </c>
      <c r="CI648" s="3" t="s">
        <v>143</v>
      </c>
      <c r="CJ648" s="3" t="s">
        <v>5272</v>
      </c>
      <c r="CK648" s="3" t="s">
        <v>143</v>
      </c>
      <c r="CL648" s="3" t="s">
        <v>143</v>
      </c>
      <c r="CM648" s="3" t="s">
        <v>143</v>
      </c>
      <c r="CN648" s="3" t="s">
        <v>143</v>
      </c>
      <c r="CO648" s="3" t="s">
        <v>5766</v>
      </c>
      <c r="CP648" s="3" t="s">
        <v>143</v>
      </c>
      <c r="CQ648" s="3" t="s">
        <v>143</v>
      </c>
      <c r="CR648" s="3" t="s">
        <v>143</v>
      </c>
      <c r="CS648" s="3" t="s">
        <v>1</v>
      </c>
      <c r="CT648" s="3" t="s">
        <v>143</v>
      </c>
      <c r="CU648" s="3" t="s">
        <v>1</v>
      </c>
      <c r="CV648" s="3" t="s">
        <v>1985</v>
      </c>
      <c r="CW648" s="3" t="s">
        <v>1985</v>
      </c>
      <c r="CX648" s="3" t="s">
        <v>316</v>
      </c>
      <c r="CY648" s="3" t="s">
        <v>166</v>
      </c>
      <c r="CZ648" s="3" t="s">
        <v>136</v>
      </c>
      <c r="DA648" s="3" t="s">
        <v>1989</v>
      </c>
      <c r="DB648" s="3" t="s">
        <v>143</v>
      </c>
      <c r="DC648" s="3" t="s">
        <v>143</v>
      </c>
      <c r="DD648" s="3" t="s">
        <v>5495</v>
      </c>
      <c r="DE648" s="3" t="s">
        <v>5405</v>
      </c>
      <c r="DF648" s="3" t="s">
        <v>2261</v>
      </c>
      <c r="DG648" s="3" t="s">
        <v>143</v>
      </c>
      <c r="DH648" s="3" t="s">
        <v>8189</v>
      </c>
      <c r="DI648" s="3" t="s">
        <v>143</v>
      </c>
    </row>
    <row r="649" spans="1:113" hidden="1" x14ac:dyDescent="0.2">
      <c r="A649" s="73">
        <v>45505</v>
      </c>
      <c r="B649" s="3" t="s">
        <v>15606</v>
      </c>
      <c r="C649" s="5">
        <v>149650</v>
      </c>
      <c r="D649" s="6" t="s">
        <v>11612</v>
      </c>
      <c r="E649" s="3" t="s">
        <v>373</v>
      </c>
      <c r="F649" s="7">
        <v>45509</v>
      </c>
      <c r="G649" s="3" t="s">
        <v>257</v>
      </c>
      <c r="H649" s="3" t="s">
        <v>166</v>
      </c>
      <c r="I649" s="4">
        <v>33.090000000000003</v>
      </c>
      <c r="J649" s="4">
        <v>50</v>
      </c>
      <c r="K649" s="71">
        <f t="shared" si="67"/>
        <v>1.5395631437237329E-3</v>
      </c>
      <c r="L649" s="71" t="s">
        <v>1917</v>
      </c>
      <c r="M649" s="3" t="s">
        <v>7145</v>
      </c>
      <c r="N649" s="3" t="s">
        <v>259</v>
      </c>
      <c r="O649" s="3" t="s">
        <v>2695</v>
      </c>
      <c r="P649" s="6" t="s">
        <v>11613</v>
      </c>
      <c r="Q649" s="3" t="s">
        <v>170</v>
      </c>
      <c r="R649" s="3" t="s">
        <v>11614</v>
      </c>
      <c r="S649" s="3" t="s">
        <v>11615</v>
      </c>
      <c r="T649" s="3" t="s">
        <v>135</v>
      </c>
      <c r="U649" s="3" t="s">
        <v>135</v>
      </c>
      <c r="V649" s="3" t="s">
        <v>136</v>
      </c>
      <c r="W649" s="3" t="s">
        <v>137</v>
      </c>
      <c r="X649" s="3" t="s">
        <v>379</v>
      </c>
      <c r="Y649" s="3" t="s">
        <v>11616</v>
      </c>
      <c r="Z649" s="3" t="s">
        <v>11617</v>
      </c>
      <c r="AA649" s="3" t="s">
        <v>139</v>
      </c>
      <c r="AB649" s="3" t="s">
        <v>323</v>
      </c>
      <c r="AC649" s="3" t="s">
        <v>5272</v>
      </c>
      <c r="AD649" s="3" t="s">
        <v>143</v>
      </c>
      <c r="AE649" s="3" t="s">
        <v>11618</v>
      </c>
      <c r="AF649" s="3" t="s">
        <v>11592</v>
      </c>
      <c r="AG649" s="3" t="s">
        <v>5675</v>
      </c>
      <c r="AH649" s="3" t="s">
        <v>265</v>
      </c>
      <c r="AI649" s="3" t="s">
        <v>143</v>
      </c>
      <c r="AJ649" s="3" t="s">
        <v>11618</v>
      </c>
      <c r="AK649" s="3" t="s">
        <v>207</v>
      </c>
      <c r="AL649" s="3" t="s">
        <v>143</v>
      </c>
      <c r="AM649" s="3" t="s">
        <v>7351</v>
      </c>
      <c r="AN649" s="3" t="s">
        <v>174</v>
      </c>
      <c r="AO649" s="3" t="s">
        <v>2699</v>
      </c>
      <c r="AP649" s="3" t="s">
        <v>2700</v>
      </c>
      <c r="AQ649" s="3" t="s">
        <v>2701</v>
      </c>
      <c r="AR649" s="3" t="s">
        <v>353</v>
      </c>
      <c r="AS649" s="3" t="s">
        <v>231</v>
      </c>
      <c r="AT649" s="3" t="s">
        <v>2702</v>
      </c>
      <c r="AU649" s="3" t="s">
        <v>2703</v>
      </c>
      <c r="AV649" s="3" t="s">
        <v>272</v>
      </c>
      <c r="AW649" s="3" t="s">
        <v>273</v>
      </c>
      <c r="AX649" s="3" t="s">
        <v>274</v>
      </c>
      <c r="AY649" s="3" t="s">
        <v>148</v>
      </c>
      <c r="AZ649" s="3" t="s">
        <v>139</v>
      </c>
      <c r="BA649" s="3" t="s">
        <v>154</v>
      </c>
      <c r="BB649" s="3" t="s">
        <v>275</v>
      </c>
      <c r="BC649" s="3" t="s">
        <v>156</v>
      </c>
      <c r="BD649" s="3" t="s">
        <v>157</v>
      </c>
      <c r="BE649" s="3" t="s">
        <v>303</v>
      </c>
      <c r="BF649" s="3" t="s">
        <v>11619</v>
      </c>
      <c r="BG649" s="3" t="s">
        <v>5272</v>
      </c>
      <c r="BH649" s="3" t="s">
        <v>170</v>
      </c>
      <c r="BI649" s="3" t="s">
        <v>11620</v>
      </c>
      <c r="BJ649" s="3" t="s">
        <v>143</v>
      </c>
      <c r="BK649" s="3" t="s">
        <v>136</v>
      </c>
      <c r="BL649" s="3" t="s">
        <v>143</v>
      </c>
      <c r="BM649" s="3" t="s">
        <v>200</v>
      </c>
      <c r="BN649" s="3" t="s">
        <v>200</v>
      </c>
      <c r="BO649" s="3" t="s">
        <v>143</v>
      </c>
      <c r="BP649" s="3" t="s">
        <v>143</v>
      </c>
      <c r="BQ649" s="3" t="s">
        <v>1194</v>
      </c>
      <c r="BR649" s="3" t="s">
        <v>5352</v>
      </c>
      <c r="BS649" s="3" t="s">
        <v>1608</v>
      </c>
      <c r="BT649" s="3" t="s">
        <v>11618</v>
      </c>
      <c r="BU649" s="3" t="s">
        <v>11618</v>
      </c>
      <c r="BV649" s="3" t="s">
        <v>135</v>
      </c>
      <c r="BW649" s="3" t="s">
        <v>135</v>
      </c>
      <c r="BX649" s="3" t="s">
        <v>135</v>
      </c>
      <c r="BY649" s="3" t="s">
        <v>148</v>
      </c>
      <c r="BZ649" s="3" t="s">
        <v>2774</v>
      </c>
      <c r="CA649" s="3" t="s">
        <v>174</v>
      </c>
      <c r="CB649" s="3" t="s">
        <v>143</v>
      </c>
      <c r="CC649" s="3" t="s">
        <v>143</v>
      </c>
      <c r="CD649" s="3" t="s">
        <v>143</v>
      </c>
      <c r="CE649" s="3" t="s">
        <v>143</v>
      </c>
      <c r="CF649" s="3" t="s">
        <v>2261</v>
      </c>
      <c r="CG649" s="3" t="s">
        <v>2261</v>
      </c>
      <c r="CH649" s="3" t="s">
        <v>143</v>
      </c>
      <c r="CI649" s="3" t="s">
        <v>143</v>
      </c>
      <c r="CJ649" s="3" t="s">
        <v>5272</v>
      </c>
      <c r="CK649" s="3" t="s">
        <v>143</v>
      </c>
      <c r="CL649" s="3" t="s">
        <v>143</v>
      </c>
      <c r="CM649" s="3" t="s">
        <v>143</v>
      </c>
      <c r="CN649" s="3" t="s">
        <v>143</v>
      </c>
      <c r="CO649" s="3" t="s">
        <v>6206</v>
      </c>
      <c r="CP649" s="3" t="s">
        <v>143</v>
      </c>
      <c r="CQ649" s="3" t="s">
        <v>143</v>
      </c>
      <c r="CR649" s="3" t="s">
        <v>143</v>
      </c>
      <c r="CS649" s="3" t="s">
        <v>1</v>
      </c>
      <c r="CT649" s="3" t="s">
        <v>143</v>
      </c>
      <c r="CU649" s="3" t="s">
        <v>1</v>
      </c>
      <c r="CV649" s="3" t="s">
        <v>1985</v>
      </c>
      <c r="CW649" s="3" t="s">
        <v>1985</v>
      </c>
      <c r="CX649" s="3" t="s">
        <v>316</v>
      </c>
      <c r="CY649" s="3" t="s">
        <v>166</v>
      </c>
      <c r="CZ649" s="3" t="s">
        <v>136</v>
      </c>
      <c r="DA649" s="3" t="s">
        <v>2007</v>
      </c>
      <c r="DB649" s="3" t="s">
        <v>11621</v>
      </c>
      <c r="DC649" s="3" t="s">
        <v>143</v>
      </c>
      <c r="DD649" s="3" t="s">
        <v>373</v>
      </c>
      <c r="DE649" s="3" t="s">
        <v>5405</v>
      </c>
      <c r="DF649" s="3" t="s">
        <v>5904</v>
      </c>
      <c r="DG649" s="3" t="s">
        <v>143</v>
      </c>
      <c r="DH649" s="3" t="s">
        <v>7211</v>
      </c>
      <c r="DI649" s="3" t="s">
        <v>143</v>
      </c>
    </row>
    <row r="650" spans="1:113" hidden="1" x14ac:dyDescent="0.2">
      <c r="A650" s="73">
        <v>45505</v>
      </c>
      <c r="B650" s="3" t="s">
        <v>12718</v>
      </c>
      <c r="C650" s="5">
        <v>150032</v>
      </c>
      <c r="D650" s="6" t="s">
        <v>11622</v>
      </c>
      <c r="E650" s="3" t="s">
        <v>364</v>
      </c>
      <c r="F650" s="7">
        <v>45510</v>
      </c>
      <c r="G650" s="3" t="s">
        <v>126</v>
      </c>
      <c r="H650" s="3" t="s">
        <v>166</v>
      </c>
      <c r="I650" s="8">
        <f>J650</f>
        <v>82.43</v>
      </c>
      <c r="J650" s="4">
        <v>82.43</v>
      </c>
      <c r="K650" s="71">
        <f t="shared" si="67"/>
        <v>3.8351825305877095E-3</v>
      </c>
      <c r="L650" s="71" t="s">
        <v>1917</v>
      </c>
      <c r="M650" s="3" t="s">
        <v>7246</v>
      </c>
      <c r="N650" s="3" t="s">
        <v>1065</v>
      </c>
      <c r="O650" s="3" t="s">
        <v>2737</v>
      </c>
      <c r="P650" s="6" t="s">
        <v>11623</v>
      </c>
      <c r="Q650" s="3" t="s">
        <v>170</v>
      </c>
      <c r="R650" s="3" t="s">
        <v>11624</v>
      </c>
      <c r="S650" s="3" t="s">
        <v>10402</v>
      </c>
      <c r="T650" s="3" t="s">
        <v>135</v>
      </c>
      <c r="U650" s="3" t="s">
        <v>135</v>
      </c>
      <c r="V650" s="3" t="s">
        <v>506</v>
      </c>
      <c r="W650" s="3" t="s">
        <v>137</v>
      </c>
      <c r="X650" s="3" t="s">
        <v>957</v>
      </c>
      <c r="Y650" s="3" t="s">
        <v>11625</v>
      </c>
      <c r="Z650" s="3" t="s">
        <v>11626</v>
      </c>
      <c r="AA650" s="3" t="s">
        <v>139</v>
      </c>
      <c r="AB650" s="3" t="s">
        <v>226</v>
      </c>
      <c r="AC650" s="3" t="s">
        <v>5272</v>
      </c>
      <c r="AD650" s="3" t="s">
        <v>143</v>
      </c>
      <c r="AE650" s="3" t="s">
        <v>5272</v>
      </c>
      <c r="AF650" s="3" t="s">
        <v>11627</v>
      </c>
      <c r="AG650" s="3" t="s">
        <v>5974</v>
      </c>
      <c r="AH650" s="3" t="s">
        <v>141</v>
      </c>
      <c r="AI650" s="3" t="s">
        <v>143</v>
      </c>
      <c r="AJ650" s="3" t="s">
        <v>11628</v>
      </c>
      <c r="AK650" s="3" t="s">
        <v>207</v>
      </c>
      <c r="AL650" s="3" t="s">
        <v>143</v>
      </c>
      <c r="AM650" s="3" t="s">
        <v>11628</v>
      </c>
      <c r="AN650" s="3" t="s">
        <v>174</v>
      </c>
      <c r="AO650" s="3" t="s">
        <v>2196</v>
      </c>
      <c r="AP650" s="3" t="s">
        <v>2197</v>
      </c>
      <c r="AQ650" s="3" t="s">
        <v>2741</v>
      </c>
      <c r="AR650" s="3" t="s">
        <v>230</v>
      </c>
      <c r="AS650" s="3" t="s">
        <v>231</v>
      </c>
      <c r="AT650" s="3" t="s">
        <v>2199</v>
      </c>
      <c r="AU650" s="3" t="s">
        <v>2200</v>
      </c>
      <c r="AV650" s="3" t="s">
        <v>631</v>
      </c>
      <c r="AW650" s="3" t="s">
        <v>632</v>
      </c>
      <c r="AX650" s="3" t="s">
        <v>1068</v>
      </c>
      <c r="AY650" s="3" t="s">
        <v>148</v>
      </c>
      <c r="AZ650" s="3" t="s">
        <v>139</v>
      </c>
      <c r="BA650" s="3" t="s">
        <v>149</v>
      </c>
      <c r="BB650" s="3" t="s">
        <v>634</v>
      </c>
      <c r="BC650" s="3" t="s">
        <v>156</v>
      </c>
      <c r="BD650" s="3" t="s">
        <v>157</v>
      </c>
      <c r="BE650" s="3" t="s">
        <v>303</v>
      </c>
      <c r="BF650" s="3" t="s">
        <v>11629</v>
      </c>
      <c r="BG650" s="3" t="s">
        <v>5272</v>
      </c>
      <c r="BH650" s="3" t="s">
        <v>143</v>
      </c>
      <c r="BI650" s="3" t="s">
        <v>11630</v>
      </c>
      <c r="BJ650" s="3" t="s">
        <v>143</v>
      </c>
      <c r="BK650" s="3" t="s">
        <v>506</v>
      </c>
      <c r="BL650" s="3" t="s">
        <v>143</v>
      </c>
      <c r="BM650" s="3" t="s">
        <v>160</v>
      </c>
      <c r="BN650" s="3" t="s">
        <v>160</v>
      </c>
      <c r="BO650" s="3" t="s">
        <v>364</v>
      </c>
      <c r="BP650" s="3" t="s">
        <v>143</v>
      </c>
      <c r="BQ650" s="3" t="s">
        <v>1802</v>
      </c>
      <c r="BR650" s="3" t="s">
        <v>5352</v>
      </c>
      <c r="BS650" s="3" t="s">
        <v>162</v>
      </c>
      <c r="BT650" s="3" t="s">
        <v>11628</v>
      </c>
      <c r="BU650" s="3" t="s">
        <v>11628</v>
      </c>
      <c r="BV650" s="3" t="s">
        <v>135</v>
      </c>
      <c r="BW650" s="3" t="s">
        <v>135</v>
      </c>
      <c r="BX650" s="3" t="s">
        <v>135</v>
      </c>
      <c r="BY650" s="3" t="s">
        <v>148</v>
      </c>
      <c r="BZ650" s="3" t="s">
        <v>4225</v>
      </c>
      <c r="CA650" s="3" t="s">
        <v>174</v>
      </c>
      <c r="CB650" s="3" t="s">
        <v>143</v>
      </c>
      <c r="CC650" s="3" t="s">
        <v>143</v>
      </c>
      <c r="CD650" s="3" t="s">
        <v>143</v>
      </c>
      <c r="CE650" s="3" t="s">
        <v>143</v>
      </c>
      <c r="CF650" s="3" t="s">
        <v>2261</v>
      </c>
      <c r="CG650" s="3" t="s">
        <v>2261</v>
      </c>
      <c r="CH650" s="3" t="s">
        <v>143</v>
      </c>
      <c r="CI650" s="3" t="s">
        <v>143</v>
      </c>
      <c r="CJ650" s="3" t="s">
        <v>5272</v>
      </c>
      <c r="CK650" s="3" t="s">
        <v>143</v>
      </c>
      <c r="CL650" s="3" t="s">
        <v>143</v>
      </c>
      <c r="CM650" s="3" t="s">
        <v>143</v>
      </c>
      <c r="CN650" s="3" t="s">
        <v>143</v>
      </c>
      <c r="CO650" s="3" t="s">
        <v>7298</v>
      </c>
      <c r="CP650" s="3" t="s">
        <v>143</v>
      </c>
      <c r="CQ650" s="3" t="s">
        <v>143</v>
      </c>
      <c r="CR650" s="3" t="s">
        <v>143</v>
      </c>
      <c r="CS650" s="3" t="s">
        <v>1</v>
      </c>
      <c r="CT650" s="3" t="s">
        <v>143</v>
      </c>
      <c r="CU650" s="3" t="s">
        <v>1</v>
      </c>
      <c r="CV650" s="3" t="s">
        <v>1985</v>
      </c>
      <c r="CW650" s="3" t="s">
        <v>143</v>
      </c>
      <c r="CX650" s="3" t="s">
        <v>953</v>
      </c>
      <c r="CY650" s="3" t="s">
        <v>166</v>
      </c>
      <c r="CZ650" s="3" t="s">
        <v>506</v>
      </c>
      <c r="DA650" s="3" t="s">
        <v>2007</v>
      </c>
      <c r="DB650" s="3" t="s">
        <v>143</v>
      </c>
      <c r="DC650" s="3" t="s">
        <v>143</v>
      </c>
      <c r="DD650" s="3" t="s">
        <v>364</v>
      </c>
      <c r="DE650" s="3" t="s">
        <v>5405</v>
      </c>
      <c r="DF650" s="3" t="s">
        <v>5776</v>
      </c>
      <c r="DG650" s="3" t="s">
        <v>143</v>
      </c>
      <c r="DH650" s="3" t="s">
        <v>7299</v>
      </c>
      <c r="DI650" s="3" t="s">
        <v>143</v>
      </c>
    </row>
    <row r="651" spans="1:113" ht="25.5" hidden="1" x14ac:dyDescent="0.2">
      <c r="A651" s="73">
        <v>45505</v>
      </c>
      <c r="B651" s="3" t="s">
        <v>6281</v>
      </c>
      <c r="C651" s="5">
        <v>150111</v>
      </c>
      <c r="D651" s="6" t="s">
        <v>11374</v>
      </c>
      <c r="E651" s="3" t="s">
        <v>373</v>
      </c>
      <c r="F651" s="7">
        <v>45510</v>
      </c>
      <c r="G651" s="3" t="s">
        <v>257</v>
      </c>
      <c r="H651" s="3" t="s">
        <v>166</v>
      </c>
      <c r="I651" s="8">
        <f t="shared" ref="I651" si="68">J651</f>
        <v>1918.4</v>
      </c>
      <c r="J651" s="4">
        <v>1918.4</v>
      </c>
      <c r="K651" s="71">
        <f t="shared" si="67"/>
        <v>8.9256510574784204E-2</v>
      </c>
      <c r="L651" s="71" t="s">
        <v>1917</v>
      </c>
      <c r="M651" s="3" t="s">
        <v>129</v>
      </c>
      <c r="N651" s="3" t="s">
        <v>1224</v>
      </c>
      <c r="O651" s="3" t="s">
        <v>1769</v>
      </c>
      <c r="P651" s="6" t="s">
        <v>11631</v>
      </c>
      <c r="Q651" s="3" t="s">
        <v>170</v>
      </c>
      <c r="R651" s="3" t="s">
        <v>11632</v>
      </c>
      <c r="S651" s="3" t="s">
        <v>3807</v>
      </c>
      <c r="T651" s="3" t="s">
        <v>135</v>
      </c>
      <c r="U651" s="3" t="s">
        <v>135</v>
      </c>
      <c r="V651" s="3" t="s">
        <v>136</v>
      </c>
      <c r="W651" s="3" t="s">
        <v>137</v>
      </c>
      <c r="X651" s="3" t="s">
        <v>264</v>
      </c>
      <c r="Y651" s="3" t="s">
        <v>11633</v>
      </c>
      <c r="Z651" s="3" t="s">
        <v>11634</v>
      </c>
      <c r="AA651" s="3" t="s">
        <v>139</v>
      </c>
      <c r="AB651" s="3" t="s">
        <v>140</v>
      </c>
      <c r="AC651" s="3" t="s">
        <v>5272</v>
      </c>
      <c r="AD651" s="3" t="s">
        <v>143</v>
      </c>
      <c r="AE651" s="3" t="s">
        <v>5272</v>
      </c>
      <c r="AF651" s="3" t="s">
        <v>11635</v>
      </c>
      <c r="AG651" s="3" t="s">
        <v>5675</v>
      </c>
      <c r="AH651" s="3" t="s">
        <v>265</v>
      </c>
      <c r="AI651" s="3" t="s">
        <v>143</v>
      </c>
      <c r="AJ651" s="3" t="s">
        <v>143</v>
      </c>
      <c r="AK651" s="3" t="s">
        <v>142</v>
      </c>
      <c r="AL651" s="3" t="s">
        <v>143</v>
      </c>
      <c r="AM651" s="3" t="s">
        <v>11636</v>
      </c>
      <c r="AN651" s="3" t="s">
        <v>143</v>
      </c>
      <c r="AO651" s="3" t="s">
        <v>1772</v>
      </c>
      <c r="AP651" s="3" t="s">
        <v>1773</v>
      </c>
      <c r="AQ651" s="3" t="s">
        <v>1774</v>
      </c>
      <c r="AR651" s="3" t="s">
        <v>250</v>
      </c>
      <c r="AS651" s="3" t="s">
        <v>179</v>
      </c>
      <c r="AT651" s="3" t="s">
        <v>1775</v>
      </c>
      <c r="AU651" s="3" t="s">
        <v>1776</v>
      </c>
      <c r="AV651" s="3" t="s">
        <v>990</v>
      </c>
      <c r="AW651" s="3" t="s">
        <v>273</v>
      </c>
      <c r="AX651" s="3" t="s">
        <v>1232</v>
      </c>
      <c r="AY651" s="3" t="s">
        <v>148</v>
      </c>
      <c r="AZ651" s="3" t="s">
        <v>139</v>
      </c>
      <c r="BA651" s="3" t="s">
        <v>154</v>
      </c>
      <c r="BB651" s="3" t="s">
        <v>992</v>
      </c>
      <c r="BC651" s="3" t="s">
        <v>156</v>
      </c>
      <c r="BD651" s="3" t="s">
        <v>157</v>
      </c>
      <c r="BE651" s="3" t="s">
        <v>8956</v>
      </c>
      <c r="BF651" s="3" t="s">
        <v>11634</v>
      </c>
      <c r="BG651" s="3" t="s">
        <v>5272</v>
      </c>
      <c r="BH651" s="3" t="s">
        <v>143</v>
      </c>
      <c r="BI651" s="3" t="s">
        <v>143</v>
      </c>
      <c r="BJ651" s="3" t="s">
        <v>143</v>
      </c>
      <c r="BK651" s="3" t="s">
        <v>136</v>
      </c>
      <c r="BL651" s="3" t="s">
        <v>143</v>
      </c>
      <c r="BM651" s="3" t="s">
        <v>200</v>
      </c>
      <c r="BN651" s="3" t="s">
        <v>143</v>
      </c>
      <c r="BO651" s="3" t="s">
        <v>143</v>
      </c>
      <c r="BP651" s="3" t="s">
        <v>143</v>
      </c>
      <c r="BQ651" s="3" t="s">
        <v>11637</v>
      </c>
      <c r="BR651" s="3" t="s">
        <v>143</v>
      </c>
      <c r="BS651" s="3" t="s">
        <v>11638</v>
      </c>
      <c r="BT651" s="3" t="s">
        <v>11636</v>
      </c>
      <c r="BU651" s="3" t="s">
        <v>11636</v>
      </c>
      <c r="BV651" s="3" t="s">
        <v>135</v>
      </c>
      <c r="BW651" s="3" t="s">
        <v>135</v>
      </c>
      <c r="BX651" s="3" t="s">
        <v>135</v>
      </c>
      <c r="BY651" s="3" t="s">
        <v>148</v>
      </c>
      <c r="BZ651" s="3" t="s">
        <v>4815</v>
      </c>
      <c r="CA651" s="3" t="s">
        <v>174</v>
      </c>
      <c r="CB651" s="3" t="s">
        <v>143</v>
      </c>
      <c r="CC651" s="3" t="s">
        <v>143</v>
      </c>
      <c r="CD651" s="3" t="s">
        <v>143</v>
      </c>
      <c r="CE651" s="3" t="s">
        <v>11639</v>
      </c>
      <c r="CF651" s="3" t="s">
        <v>2261</v>
      </c>
      <c r="CG651" s="3" t="s">
        <v>143</v>
      </c>
      <c r="CH651" s="3" t="s">
        <v>143</v>
      </c>
      <c r="CI651" s="3" t="s">
        <v>143</v>
      </c>
      <c r="CJ651" s="3" t="s">
        <v>5272</v>
      </c>
      <c r="CK651" s="3" t="s">
        <v>143</v>
      </c>
      <c r="CL651" s="3" t="s">
        <v>143</v>
      </c>
      <c r="CM651" s="3" t="s">
        <v>143</v>
      </c>
      <c r="CN651" s="3" t="s">
        <v>143</v>
      </c>
      <c r="CO651" s="3" t="s">
        <v>143</v>
      </c>
      <c r="CP651" s="3" t="s">
        <v>143</v>
      </c>
      <c r="CQ651" s="3" t="s">
        <v>143</v>
      </c>
      <c r="CR651" s="3" t="s">
        <v>143</v>
      </c>
      <c r="CS651" s="3" t="s">
        <v>1</v>
      </c>
      <c r="CT651" s="3" t="s">
        <v>143</v>
      </c>
      <c r="CU651" s="3" t="s">
        <v>1</v>
      </c>
      <c r="CV651" s="3" t="s">
        <v>2092</v>
      </c>
      <c r="CW651" s="3" t="s">
        <v>143</v>
      </c>
      <c r="CX651" s="3" t="s">
        <v>374</v>
      </c>
      <c r="CY651" s="3" t="s">
        <v>166</v>
      </c>
      <c r="CZ651" s="3" t="s">
        <v>136</v>
      </c>
      <c r="DA651" s="3" t="s">
        <v>1986</v>
      </c>
      <c r="DB651" s="3" t="s">
        <v>143</v>
      </c>
      <c r="DC651" s="3" t="s">
        <v>143</v>
      </c>
      <c r="DD651" s="3" t="s">
        <v>373</v>
      </c>
      <c r="DE651" s="3" t="s">
        <v>5405</v>
      </c>
      <c r="DF651" s="3" t="s">
        <v>5776</v>
      </c>
      <c r="DG651" s="3" t="s">
        <v>143</v>
      </c>
      <c r="DH651" s="3" t="s">
        <v>143</v>
      </c>
      <c r="DI651" s="3" t="s">
        <v>143</v>
      </c>
    </row>
    <row r="652" spans="1:113" hidden="1" x14ac:dyDescent="0.2">
      <c r="A652" s="73">
        <v>45505</v>
      </c>
      <c r="B652" s="3" t="s">
        <v>15606</v>
      </c>
      <c r="C652" s="5">
        <v>150113</v>
      </c>
      <c r="D652" s="6" t="s">
        <v>11640</v>
      </c>
      <c r="E652" s="3" t="s">
        <v>164</v>
      </c>
      <c r="F652" s="7">
        <v>45509</v>
      </c>
      <c r="G652" s="3" t="s">
        <v>165</v>
      </c>
      <c r="H652" s="3" t="s">
        <v>166</v>
      </c>
      <c r="I652" s="4">
        <v>102</v>
      </c>
      <c r="J652" s="4">
        <v>102</v>
      </c>
      <c r="K652" s="71">
        <f t="shared" si="67"/>
        <v>4.745706880018759E-3</v>
      </c>
      <c r="L652" s="71" t="s">
        <v>1917</v>
      </c>
      <c r="M652" s="3" t="s">
        <v>7145</v>
      </c>
      <c r="N652" s="3" t="s">
        <v>960</v>
      </c>
      <c r="O652" s="3" t="s">
        <v>4594</v>
      </c>
      <c r="P652" s="6" t="s">
        <v>10118</v>
      </c>
      <c r="Q652" s="3" t="s">
        <v>170</v>
      </c>
      <c r="R652" s="3" t="s">
        <v>11641</v>
      </c>
      <c r="S652" s="3" t="s">
        <v>1797</v>
      </c>
      <c r="T652" s="3" t="s">
        <v>135</v>
      </c>
      <c r="U652" s="3" t="s">
        <v>135</v>
      </c>
      <c r="V652" s="3" t="s">
        <v>136</v>
      </c>
      <c r="W652" s="3" t="s">
        <v>137</v>
      </c>
      <c r="X652" s="3" t="s">
        <v>322</v>
      </c>
      <c r="Y652" s="3" t="s">
        <v>11642</v>
      </c>
      <c r="Z652" s="3" t="s">
        <v>11643</v>
      </c>
      <c r="AA652" s="3" t="s">
        <v>139</v>
      </c>
      <c r="AB652" s="3" t="s">
        <v>323</v>
      </c>
      <c r="AC652" s="3" t="s">
        <v>5272</v>
      </c>
      <c r="AD652" s="3" t="s">
        <v>143</v>
      </c>
      <c r="AE652" s="3" t="s">
        <v>11644</v>
      </c>
      <c r="AF652" s="3" t="s">
        <v>143</v>
      </c>
      <c r="AG652" s="3" t="s">
        <v>235</v>
      </c>
      <c r="AH652" s="3" t="s">
        <v>141</v>
      </c>
      <c r="AI652" s="3" t="s">
        <v>143</v>
      </c>
      <c r="AJ652" s="3" t="s">
        <v>11644</v>
      </c>
      <c r="AK652" s="3" t="s">
        <v>207</v>
      </c>
      <c r="AL652" s="3" t="s">
        <v>143</v>
      </c>
      <c r="AM652" s="3" t="s">
        <v>11644</v>
      </c>
      <c r="AN652" s="3" t="s">
        <v>174</v>
      </c>
      <c r="AO652" s="3" t="s">
        <v>4598</v>
      </c>
      <c r="AP652" s="3" t="s">
        <v>1229</v>
      </c>
      <c r="AQ652" s="3" t="s">
        <v>4599</v>
      </c>
      <c r="AR652" s="3" t="s">
        <v>178</v>
      </c>
      <c r="AS652" s="3" t="s">
        <v>179</v>
      </c>
      <c r="AT652" s="3" t="s">
        <v>211</v>
      </c>
      <c r="AU652" s="3" t="s">
        <v>4600</v>
      </c>
      <c r="AV652" s="3" t="s">
        <v>145</v>
      </c>
      <c r="AW652" s="3" t="s">
        <v>146</v>
      </c>
      <c r="AX652" s="3" t="s">
        <v>972</v>
      </c>
      <c r="AY652" s="3" t="s">
        <v>148</v>
      </c>
      <c r="AZ652" s="3" t="s">
        <v>139</v>
      </c>
      <c r="BA652" s="3" t="s">
        <v>149</v>
      </c>
      <c r="BB652" s="3" t="s">
        <v>150</v>
      </c>
      <c r="BC652" s="3" t="s">
        <v>156</v>
      </c>
      <c r="BD652" s="3" t="s">
        <v>157</v>
      </c>
      <c r="BE652" s="3" t="s">
        <v>303</v>
      </c>
      <c r="BF652" s="3" t="s">
        <v>11643</v>
      </c>
      <c r="BG652" s="3" t="s">
        <v>5272</v>
      </c>
      <c r="BH652" s="3" t="s">
        <v>170</v>
      </c>
      <c r="BI652" s="3" t="s">
        <v>143</v>
      </c>
      <c r="BJ652" s="3" t="s">
        <v>143</v>
      </c>
      <c r="BK652" s="3" t="s">
        <v>136</v>
      </c>
      <c r="BL652" s="3" t="s">
        <v>143</v>
      </c>
      <c r="BM652" s="3" t="s">
        <v>160</v>
      </c>
      <c r="BN652" s="3" t="s">
        <v>160</v>
      </c>
      <c r="BO652" s="3" t="s">
        <v>143</v>
      </c>
      <c r="BP652" s="3" t="s">
        <v>143</v>
      </c>
      <c r="BQ652" s="3" t="s">
        <v>3317</v>
      </c>
      <c r="BR652" s="3" t="s">
        <v>5352</v>
      </c>
      <c r="BS652" s="3" t="s">
        <v>162</v>
      </c>
      <c r="BT652" s="3" t="s">
        <v>11644</v>
      </c>
      <c r="BU652" s="3" t="s">
        <v>11644</v>
      </c>
      <c r="BV652" s="3" t="s">
        <v>135</v>
      </c>
      <c r="BW652" s="3" t="s">
        <v>135</v>
      </c>
      <c r="BX652" s="3" t="s">
        <v>135</v>
      </c>
      <c r="BY652" s="3" t="s">
        <v>148</v>
      </c>
      <c r="BZ652" s="3" t="s">
        <v>11349</v>
      </c>
      <c r="CA652" s="3" t="s">
        <v>174</v>
      </c>
      <c r="CB652" s="3" t="s">
        <v>143</v>
      </c>
      <c r="CC652" s="3" t="s">
        <v>143</v>
      </c>
      <c r="CD652" s="3" t="s">
        <v>143</v>
      </c>
      <c r="CE652" s="3" t="s">
        <v>11645</v>
      </c>
      <c r="CF652" s="3" t="s">
        <v>2261</v>
      </c>
      <c r="CG652" s="3" t="s">
        <v>2261</v>
      </c>
      <c r="CH652" s="3" t="s">
        <v>143</v>
      </c>
      <c r="CI652" s="3" t="s">
        <v>143</v>
      </c>
      <c r="CJ652" s="3" t="s">
        <v>5272</v>
      </c>
      <c r="CK652" s="3" t="s">
        <v>143</v>
      </c>
      <c r="CL652" s="3" t="s">
        <v>143</v>
      </c>
      <c r="CM652" s="3" t="s">
        <v>143</v>
      </c>
      <c r="CN652" s="3" t="s">
        <v>143</v>
      </c>
      <c r="CO652" s="3" t="s">
        <v>143</v>
      </c>
      <c r="CP652" s="3" t="s">
        <v>143</v>
      </c>
      <c r="CQ652" s="3" t="s">
        <v>143</v>
      </c>
      <c r="CR652" s="3" t="s">
        <v>143</v>
      </c>
      <c r="CS652" s="3" t="s">
        <v>1</v>
      </c>
      <c r="CT652" s="3" t="s">
        <v>143</v>
      </c>
      <c r="CU652" s="3" t="s">
        <v>1</v>
      </c>
      <c r="CV652" s="3" t="s">
        <v>1985</v>
      </c>
      <c r="CW652" s="3" t="s">
        <v>1985</v>
      </c>
      <c r="CX652" s="3" t="s">
        <v>316</v>
      </c>
      <c r="CY652" s="3" t="s">
        <v>166</v>
      </c>
      <c r="CZ652" s="3" t="s">
        <v>136</v>
      </c>
      <c r="DA652" s="3" t="s">
        <v>1986</v>
      </c>
      <c r="DB652" s="3" t="s">
        <v>143</v>
      </c>
      <c r="DC652" s="3" t="s">
        <v>143</v>
      </c>
      <c r="DD652" s="3" t="s">
        <v>164</v>
      </c>
      <c r="DE652" s="3" t="s">
        <v>5405</v>
      </c>
      <c r="DF652" s="3" t="s">
        <v>5904</v>
      </c>
      <c r="DG652" s="3" t="s">
        <v>143</v>
      </c>
      <c r="DH652" s="3" t="s">
        <v>143</v>
      </c>
      <c r="DI652" s="3" t="s">
        <v>143</v>
      </c>
    </row>
    <row r="653" spans="1:113" hidden="1" x14ac:dyDescent="0.2">
      <c r="A653" s="73">
        <v>45505</v>
      </c>
      <c r="B653" s="3" t="s">
        <v>7652</v>
      </c>
      <c r="C653" s="5">
        <v>150249</v>
      </c>
      <c r="D653" s="6" t="s">
        <v>6858</v>
      </c>
      <c r="E653" s="3" t="s">
        <v>125</v>
      </c>
      <c r="F653" s="7">
        <v>45510</v>
      </c>
      <c r="G653" s="3" t="s">
        <v>257</v>
      </c>
      <c r="H653" s="3" t="s">
        <v>127</v>
      </c>
      <c r="I653" s="4">
        <v>258.58999999999997</v>
      </c>
      <c r="J653" s="4">
        <v>477.96</v>
      </c>
      <c r="K653" s="71">
        <f t="shared" si="67"/>
        <v>1.2031297471608342E-2</v>
      </c>
      <c r="L653" s="71" t="s">
        <v>1917</v>
      </c>
      <c r="M653" s="3" t="s">
        <v>129</v>
      </c>
      <c r="N653" s="3" t="s">
        <v>1725</v>
      </c>
      <c r="O653" s="3" t="s">
        <v>1224</v>
      </c>
      <c r="P653" s="6" t="s">
        <v>11065</v>
      </c>
      <c r="Q653" s="3" t="s">
        <v>132</v>
      </c>
      <c r="R653" s="3" t="s">
        <v>11646</v>
      </c>
      <c r="S653" s="3" t="s">
        <v>11175</v>
      </c>
      <c r="T653" s="3" t="s">
        <v>135</v>
      </c>
      <c r="U653" s="3" t="s">
        <v>135</v>
      </c>
      <c r="V653" s="3" t="s">
        <v>136</v>
      </c>
      <c r="W653" s="3" t="s">
        <v>137</v>
      </c>
      <c r="X653" s="3" t="s">
        <v>11647</v>
      </c>
      <c r="Y653" s="3" t="s">
        <v>11648</v>
      </c>
      <c r="Z653" s="3" t="s">
        <v>11649</v>
      </c>
      <c r="AA653" s="3" t="s">
        <v>139</v>
      </c>
      <c r="AB653" s="3" t="s">
        <v>140</v>
      </c>
      <c r="AC653" s="3" t="s">
        <v>5272</v>
      </c>
      <c r="AD653" s="3" t="s">
        <v>143</v>
      </c>
      <c r="AE653" s="3" t="s">
        <v>11650</v>
      </c>
      <c r="AF653" s="3" t="s">
        <v>11651</v>
      </c>
      <c r="AG653" s="3" t="s">
        <v>5675</v>
      </c>
      <c r="AH653" s="3" t="s">
        <v>265</v>
      </c>
      <c r="AI653" s="3" t="s">
        <v>143</v>
      </c>
      <c r="AJ653" s="3" t="s">
        <v>11652</v>
      </c>
      <c r="AK653" s="3" t="s">
        <v>142</v>
      </c>
      <c r="AL653" s="3" t="s">
        <v>143</v>
      </c>
      <c r="AM653" s="3" t="s">
        <v>11653</v>
      </c>
      <c r="AN653" s="3" t="s">
        <v>144</v>
      </c>
      <c r="AO653" s="3" t="s">
        <v>990</v>
      </c>
      <c r="AP653" s="3" t="s">
        <v>273</v>
      </c>
      <c r="AQ653" s="3" t="s">
        <v>1232</v>
      </c>
      <c r="AR653" s="3" t="s">
        <v>148</v>
      </c>
      <c r="AS653" s="3" t="s">
        <v>139</v>
      </c>
      <c r="AT653" s="3" t="s">
        <v>154</v>
      </c>
      <c r="AU653" s="3" t="s">
        <v>992</v>
      </c>
      <c r="AV653" s="3" t="s">
        <v>1718</v>
      </c>
      <c r="AW653" s="3" t="s">
        <v>1719</v>
      </c>
      <c r="AX653" s="3" t="s">
        <v>1726</v>
      </c>
      <c r="AY653" s="3" t="s">
        <v>148</v>
      </c>
      <c r="AZ653" s="3" t="s">
        <v>139</v>
      </c>
      <c r="BA653" s="3" t="s">
        <v>154</v>
      </c>
      <c r="BB653" s="3" t="s">
        <v>1727</v>
      </c>
      <c r="BC653" s="3" t="s">
        <v>156</v>
      </c>
      <c r="BD653" s="3" t="s">
        <v>157</v>
      </c>
      <c r="BE653" s="3" t="s">
        <v>303</v>
      </c>
      <c r="BF653" s="3" t="s">
        <v>11654</v>
      </c>
      <c r="BG653" s="3" t="s">
        <v>5272</v>
      </c>
      <c r="BH653" s="3" t="s">
        <v>132</v>
      </c>
      <c r="BI653" s="3" t="s">
        <v>11655</v>
      </c>
      <c r="BJ653" s="3" t="s">
        <v>143</v>
      </c>
      <c r="BK653" s="3" t="s">
        <v>136</v>
      </c>
      <c r="BL653" s="3" t="s">
        <v>143</v>
      </c>
      <c r="BM653" s="3" t="s">
        <v>200</v>
      </c>
      <c r="BN653" s="3" t="s">
        <v>160</v>
      </c>
      <c r="BO653" s="3" t="s">
        <v>143</v>
      </c>
      <c r="BP653" s="3" t="s">
        <v>143</v>
      </c>
      <c r="BQ653" s="3" t="s">
        <v>2773</v>
      </c>
      <c r="BR653" s="3" t="s">
        <v>5352</v>
      </c>
      <c r="BS653" s="3" t="s">
        <v>162</v>
      </c>
      <c r="BT653" s="3" t="s">
        <v>11650</v>
      </c>
      <c r="BU653" s="3" t="s">
        <v>11650</v>
      </c>
      <c r="BV653" s="3" t="s">
        <v>135</v>
      </c>
      <c r="BW653" s="3" t="s">
        <v>135</v>
      </c>
      <c r="BX653" s="3" t="s">
        <v>135</v>
      </c>
      <c r="BY653" s="3" t="s">
        <v>148</v>
      </c>
      <c r="BZ653" s="3" t="s">
        <v>11178</v>
      </c>
      <c r="CA653" s="3" t="s">
        <v>144</v>
      </c>
      <c r="CB653" s="3" t="s">
        <v>143</v>
      </c>
      <c r="CC653" s="3" t="s">
        <v>143</v>
      </c>
      <c r="CD653" s="3" t="s">
        <v>143</v>
      </c>
      <c r="CE653" s="3" t="s">
        <v>11179</v>
      </c>
      <c r="CF653" s="3" t="s">
        <v>9549</v>
      </c>
      <c r="CG653" s="3" t="s">
        <v>9549</v>
      </c>
      <c r="CH653" s="3" t="s">
        <v>143</v>
      </c>
      <c r="CI653" s="3" t="s">
        <v>143</v>
      </c>
      <c r="CJ653" s="3" t="s">
        <v>5272</v>
      </c>
      <c r="CK653" s="3" t="s">
        <v>143</v>
      </c>
      <c r="CL653" s="3" t="s">
        <v>143</v>
      </c>
      <c r="CM653" s="3" t="s">
        <v>143</v>
      </c>
      <c r="CN653" s="3" t="s">
        <v>143</v>
      </c>
      <c r="CO653" s="3" t="s">
        <v>143</v>
      </c>
      <c r="CP653" s="3" t="s">
        <v>143</v>
      </c>
      <c r="CQ653" s="3" t="s">
        <v>143</v>
      </c>
      <c r="CR653" s="3" t="s">
        <v>143</v>
      </c>
      <c r="CS653" s="3" t="s">
        <v>1</v>
      </c>
      <c r="CT653" s="3" t="s">
        <v>143</v>
      </c>
      <c r="CU653" s="3" t="s">
        <v>1</v>
      </c>
      <c r="CV653" s="3" t="s">
        <v>1985</v>
      </c>
      <c r="CW653" s="3" t="s">
        <v>1985</v>
      </c>
      <c r="CX653" s="3" t="s">
        <v>374</v>
      </c>
      <c r="CY653" s="3" t="s">
        <v>127</v>
      </c>
      <c r="CZ653" s="3" t="s">
        <v>136</v>
      </c>
      <c r="DA653" s="3" t="s">
        <v>1986</v>
      </c>
      <c r="DB653" s="3" t="s">
        <v>143</v>
      </c>
      <c r="DC653" s="3" t="s">
        <v>143</v>
      </c>
      <c r="DD653" s="3" t="s">
        <v>125</v>
      </c>
      <c r="DE653" s="3" t="s">
        <v>5405</v>
      </c>
      <c r="DF653" s="3" t="s">
        <v>5776</v>
      </c>
      <c r="DG653" s="3" t="s">
        <v>143</v>
      </c>
      <c r="DH653" s="3" t="s">
        <v>143</v>
      </c>
      <c r="DI653" s="3" t="s">
        <v>143</v>
      </c>
    </row>
    <row r="654" spans="1:113" x14ac:dyDescent="0.2">
      <c r="A654" s="73">
        <v>45505</v>
      </c>
      <c r="B654" s="3" t="s">
        <v>19</v>
      </c>
      <c r="C654" s="5">
        <v>150254</v>
      </c>
      <c r="D654" s="6" t="s">
        <v>11656</v>
      </c>
      <c r="E654" s="3" t="s">
        <v>373</v>
      </c>
      <c r="F654" s="7">
        <v>45511</v>
      </c>
      <c r="G654" s="3" t="s">
        <v>257</v>
      </c>
      <c r="H654" s="3" t="s">
        <v>166</v>
      </c>
      <c r="I654" s="4">
        <v>71.03</v>
      </c>
      <c r="J654" s="4">
        <v>71.03</v>
      </c>
      <c r="K654" s="71">
        <f t="shared" si="67"/>
        <v>3.3047799969385537E-3</v>
      </c>
      <c r="L654" s="71" t="s">
        <v>1917</v>
      </c>
      <c r="M654" s="3" t="s">
        <v>129</v>
      </c>
      <c r="N654" s="3" t="s">
        <v>1224</v>
      </c>
      <c r="O654" s="3" t="s">
        <v>4687</v>
      </c>
      <c r="P654" s="6" t="s">
        <v>11657</v>
      </c>
      <c r="Q654" s="3" t="s">
        <v>170</v>
      </c>
      <c r="R654" s="3" t="s">
        <v>11658</v>
      </c>
      <c r="S654" s="3" t="s">
        <v>11659</v>
      </c>
      <c r="T654" s="3" t="s">
        <v>135</v>
      </c>
      <c r="U654" s="3" t="s">
        <v>135</v>
      </c>
      <c r="V654" s="3" t="s">
        <v>136</v>
      </c>
      <c r="W654" s="3" t="s">
        <v>137</v>
      </c>
      <c r="X654" s="3" t="s">
        <v>4976</v>
      </c>
      <c r="Y654" s="3" t="s">
        <v>11660</v>
      </c>
      <c r="Z654" s="3" t="s">
        <v>11661</v>
      </c>
      <c r="AA654" s="3" t="s">
        <v>139</v>
      </c>
      <c r="AB654" s="3" t="s">
        <v>140</v>
      </c>
      <c r="AC654" s="3" t="s">
        <v>5272</v>
      </c>
      <c r="AD654" s="3" t="s">
        <v>143</v>
      </c>
      <c r="AE654" s="3" t="s">
        <v>11662</v>
      </c>
      <c r="AF654" s="3" t="s">
        <v>11651</v>
      </c>
      <c r="AG654" s="3" t="s">
        <v>5675</v>
      </c>
      <c r="AH654" s="3" t="s">
        <v>265</v>
      </c>
      <c r="AI654" s="3" t="s">
        <v>143</v>
      </c>
      <c r="AJ654" s="3" t="s">
        <v>11662</v>
      </c>
      <c r="AK654" s="3" t="s">
        <v>142</v>
      </c>
      <c r="AL654" s="3" t="s">
        <v>143</v>
      </c>
      <c r="AM654" s="3" t="s">
        <v>11662</v>
      </c>
      <c r="AN654" s="3" t="s">
        <v>174</v>
      </c>
      <c r="AO654" s="3" t="s">
        <v>4690</v>
      </c>
      <c r="AP654" s="3" t="s">
        <v>1336</v>
      </c>
      <c r="AQ654" s="3" t="s">
        <v>4691</v>
      </c>
      <c r="AR654" s="3" t="s">
        <v>353</v>
      </c>
      <c r="AS654" s="3" t="s">
        <v>231</v>
      </c>
      <c r="AT654" s="3" t="s">
        <v>492</v>
      </c>
      <c r="AU654" s="3" t="s">
        <v>1338</v>
      </c>
      <c r="AV654" s="3" t="s">
        <v>990</v>
      </c>
      <c r="AW654" s="3" t="s">
        <v>273</v>
      </c>
      <c r="AX654" s="3" t="s">
        <v>1232</v>
      </c>
      <c r="AY654" s="3" t="s">
        <v>148</v>
      </c>
      <c r="AZ654" s="3" t="s">
        <v>139</v>
      </c>
      <c r="BA654" s="3" t="s">
        <v>154</v>
      </c>
      <c r="BB654" s="3" t="s">
        <v>992</v>
      </c>
      <c r="BC654" s="3" t="s">
        <v>156</v>
      </c>
      <c r="BD654" s="3" t="s">
        <v>157</v>
      </c>
      <c r="BE654" s="3" t="s">
        <v>303</v>
      </c>
      <c r="BF654" s="3" t="s">
        <v>11663</v>
      </c>
      <c r="BG654" s="3" t="s">
        <v>5272</v>
      </c>
      <c r="BH654" s="3" t="s">
        <v>170</v>
      </c>
      <c r="BI654" s="3" t="s">
        <v>11664</v>
      </c>
      <c r="BJ654" s="3" t="s">
        <v>143</v>
      </c>
      <c r="BK654" s="3" t="s">
        <v>136</v>
      </c>
      <c r="BL654" s="3" t="s">
        <v>143</v>
      </c>
      <c r="BM654" s="3" t="s">
        <v>200</v>
      </c>
      <c r="BN654" s="3" t="s">
        <v>200</v>
      </c>
      <c r="BO654" s="3" t="s">
        <v>373</v>
      </c>
      <c r="BP654" s="3" t="s">
        <v>143</v>
      </c>
      <c r="BQ654" s="3" t="s">
        <v>464</v>
      </c>
      <c r="BR654" s="3" t="s">
        <v>5352</v>
      </c>
      <c r="BS654" s="3" t="s">
        <v>162</v>
      </c>
      <c r="BT654" s="3" t="s">
        <v>11662</v>
      </c>
      <c r="BU654" s="3" t="s">
        <v>11662</v>
      </c>
      <c r="BV654" s="3" t="s">
        <v>135</v>
      </c>
      <c r="BW654" s="3" t="s">
        <v>135</v>
      </c>
      <c r="BX654" s="3" t="s">
        <v>135</v>
      </c>
      <c r="BY654" s="3" t="s">
        <v>148</v>
      </c>
      <c r="BZ654" s="3" t="s">
        <v>125</v>
      </c>
      <c r="CA654" s="3" t="s">
        <v>174</v>
      </c>
      <c r="CB654" s="3" t="s">
        <v>143</v>
      </c>
      <c r="CC654" s="3" t="s">
        <v>143</v>
      </c>
      <c r="CD654" s="3" t="s">
        <v>143</v>
      </c>
      <c r="CE654" s="3" t="s">
        <v>143</v>
      </c>
      <c r="CF654" s="3" t="s">
        <v>2261</v>
      </c>
      <c r="CG654" s="3" t="s">
        <v>2261</v>
      </c>
      <c r="CH654" s="3" t="s">
        <v>143</v>
      </c>
      <c r="CI654" s="3" t="s">
        <v>143</v>
      </c>
      <c r="CJ654" s="3" t="s">
        <v>5272</v>
      </c>
      <c r="CK654" s="3" t="s">
        <v>143</v>
      </c>
      <c r="CL654" s="3" t="s">
        <v>143</v>
      </c>
      <c r="CM654" s="3" t="s">
        <v>143</v>
      </c>
      <c r="CN654" s="3" t="s">
        <v>143</v>
      </c>
      <c r="CO654" s="3" t="s">
        <v>10843</v>
      </c>
      <c r="CP654" s="3" t="s">
        <v>143</v>
      </c>
      <c r="CQ654" s="3" t="s">
        <v>143</v>
      </c>
      <c r="CR654" s="3" t="s">
        <v>143</v>
      </c>
      <c r="CS654" s="3" t="s">
        <v>1</v>
      </c>
      <c r="CT654" s="3" t="s">
        <v>143</v>
      </c>
      <c r="CU654" s="3" t="s">
        <v>1</v>
      </c>
      <c r="CV654" s="3" t="s">
        <v>1985</v>
      </c>
      <c r="CW654" s="3" t="s">
        <v>1985</v>
      </c>
      <c r="CX654" s="3" t="s">
        <v>374</v>
      </c>
      <c r="CY654" s="3" t="s">
        <v>166</v>
      </c>
      <c r="CZ654" s="3" t="s">
        <v>136</v>
      </c>
      <c r="DA654" s="3" t="s">
        <v>2007</v>
      </c>
      <c r="DB654" s="3" t="s">
        <v>143</v>
      </c>
      <c r="DC654" s="3" t="s">
        <v>143</v>
      </c>
      <c r="DD654" s="3" t="s">
        <v>373</v>
      </c>
      <c r="DE654" s="3" t="s">
        <v>5405</v>
      </c>
      <c r="DF654" s="3" t="s">
        <v>5755</v>
      </c>
      <c r="DG654" s="3" t="s">
        <v>143</v>
      </c>
      <c r="DH654" s="3" t="s">
        <v>10844</v>
      </c>
      <c r="DI654" s="3" t="s">
        <v>143</v>
      </c>
    </row>
    <row r="655" spans="1:113" hidden="1" x14ac:dyDescent="0.2">
      <c r="A655" s="73">
        <v>45505</v>
      </c>
      <c r="B655" s="3" t="s">
        <v>15606</v>
      </c>
      <c r="C655" s="5">
        <v>150578</v>
      </c>
      <c r="D655" s="6" t="s">
        <v>11640</v>
      </c>
      <c r="E655" s="3" t="s">
        <v>164</v>
      </c>
      <c r="F655" s="7">
        <v>45512</v>
      </c>
      <c r="G655" s="3" t="s">
        <v>165</v>
      </c>
      <c r="H655" s="3" t="s">
        <v>166</v>
      </c>
      <c r="I655" s="8">
        <f t="shared" ref="I655:I656" si="69">J655</f>
        <v>204</v>
      </c>
      <c r="J655" s="4">
        <v>204</v>
      </c>
      <c r="K655" s="71">
        <f t="shared" si="67"/>
        <v>9.4914137600375179E-3</v>
      </c>
      <c r="L655" s="71" t="s">
        <v>1917</v>
      </c>
      <c r="M655" s="3" t="s">
        <v>7145</v>
      </c>
      <c r="N655" s="3" t="s">
        <v>960</v>
      </c>
      <c r="O655" s="3" t="s">
        <v>11665</v>
      </c>
      <c r="P655" s="6" t="s">
        <v>10118</v>
      </c>
      <c r="Q655" s="3" t="s">
        <v>170</v>
      </c>
      <c r="R655" s="3" t="s">
        <v>11666</v>
      </c>
      <c r="S655" s="3" t="s">
        <v>7614</v>
      </c>
      <c r="T655" s="3" t="s">
        <v>135</v>
      </c>
      <c r="U655" s="3" t="s">
        <v>135</v>
      </c>
      <c r="V655" s="3" t="s">
        <v>136</v>
      </c>
      <c r="W655" s="3" t="s">
        <v>137</v>
      </c>
      <c r="X655" s="3" t="s">
        <v>322</v>
      </c>
      <c r="Y655" s="3" t="s">
        <v>11667</v>
      </c>
      <c r="Z655" s="3" t="s">
        <v>11668</v>
      </c>
      <c r="AA655" s="3" t="s">
        <v>139</v>
      </c>
      <c r="AB655" s="3" t="s">
        <v>323</v>
      </c>
      <c r="AC655" s="3" t="s">
        <v>5272</v>
      </c>
      <c r="AD655" s="3" t="s">
        <v>143</v>
      </c>
      <c r="AE655" s="3" t="s">
        <v>5272</v>
      </c>
      <c r="AF655" s="3" t="s">
        <v>143</v>
      </c>
      <c r="AG655" s="3" t="s">
        <v>235</v>
      </c>
      <c r="AH655" s="3" t="s">
        <v>141</v>
      </c>
      <c r="AI655" s="3" t="s">
        <v>143</v>
      </c>
      <c r="AJ655" s="3" t="s">
        <v>7340</v>
      </c>
      <c r="AK655" s="3" t="s">
        <v>207</v>
      </c>
      <c r="AL655" s="3" t="s">
        <v>143</v>
      </c>
      <c r="AM655" s="3" t="s">
        <v>7340</v>
      </c>
      <c r="AN655" s="3" t="s">
        <v>143</v>
      </c>
      <c r="AO655" s="3" t="s">
        <v>11669</v>
      </c>
      <c r="AP655" s="3" t="s">
        <v>209</v>
      </c>
      <c r="AQ655" s="3" t="s">
        <v>11670</v>
      </c>
      <c r="AR655" s="3" t="s">
        <v>178</v>
      </c>
      <c r="AS655" s="3" t="s">
        <v>179</v>
      </c>
      <c r="AT655" s="3" t="s">
        <v>211</v>
      </c>
      <c r="AU655" s="3" t="s">
        <v>11579</v>
      </c>
      <c r="AV655" s="3" t="s">
        <v>145</v>
      </c>
      <c r="AW655" s="3" t="s">
        <v>146</v>
      </c>
      <c r="AX655" s="3" t="s">
        <v>972</v>
      </c>
      <c r="AY655" s="3" t="s">
        <v>148</v>
      </c>
      <c r="AZ655" s="3" t="s">
        <v>139</v>
      </c>
      <c r="BA655" s="3" t="s">
        <v>149</v>
      </c>
      <c r="BB655" s="3" t="s">
        <v>150</v>
      </c>
      <c r="BC655" s="3" t="s">
        <v>156</v>
      </c>
      <c r="BD655" s="3" t="s">
        <v>157</v>
      </c>
      <c r="BE655" s="3" t="s">
        <v>303</v>
      </c>
      <c r="BF655" s="3" t="s">
        <v>11668</v>
      </c>
      <c r="BG655" s="3" t="s">
        <v>5272</v>
      </c>
      <c r="BH655" s="3" t="s">
        <v>170</v>
      </c>
      <c r="BI655" s="3" t="s">
        <v>143</v>
      </c>
      <c r="BJ655" s="3" t="s">
        <v>143</v>
      </c>
      <c r="BK655" s="3" t="s">
        <v>136</v>
      </c>
      <c r="BL655" s="3" t="s">
        <v>143</v>
      </c>
      <c r="BM655" s="3" t="s">
        <v>160</v>
      </c>
      <c r="BN655" s="3" t="s">
        <v>160</v>
      </c>
      <c r="BO655" s="3" t="s">
        <v>143</v>
      </c>
      <c r="BP655" s="3" t="s">
        <v>143</v>
      </c>
      <c r="BQ655" s="3" t="s">
        <v>1495</v>
      </c>
      <c r="BR655" s="3" t="s">
        <v>5352</v>
      </c>
      <c r="BS655" s="3" t="s">
        <v>162</v>
      </c>
      <c r="BT655" s="3" t="s">
        <v>7340</v>
      </c>
      <c r="BU655" s="3" t="s">
        <v>7340</v>
      </c>
      <c r="BV655" s="3" t="s">
        <v>135</v>
      </c>
      <c r="BW655" s="3" t="s">
        <v>135</v>
      </c>
      <c r="BX655" s="3" t="s">
        <v>135</v>
      </c>
      <c r="BY655" s="3" t="s">
        <v>148</v>
      </c>
      <c r="BZ655" s="3" t="s">
        <v>3145</v>
      </c>
      <c r="CA655" s="3" t="s">
        <v>174</v>
      </c>
      <c r="CB655" s="3" t="s">
        <v>143</v>
      </c>
      <c r="CC655" s="3" t="s">
        <v>143</v>
      </c>
      <c r="CD655" s="3" t="s">
        <v>143</v>
      </c>
      <c r="CE655" s="3" t="s">
        <v>11671</v>
      </c>
      <c r="CF655" s="3" t="s">
        <v>2261</v>
      </c>
      <c r="CG655" s="3" t="s">
        <v>143</v>
      </c>
      <c r="CH655" s="3" t="s">
        <v>143</v>
      </c>
      <c r="CI655" s="3" t="s">
        <v>143</v>
      </c>
      <c r="CJ655" s="3" t="s">
        <v>5272</v>
      </c>
      <c r="CK655" s="3" t="s">
        <v>143</v>
      </c>
      <c r="CL655" s="3" t="s">
        <v>143</v>
      </c>
      <c r="CM655" s="3" t="s">
        <v>143</v>
      </c>
      <c r="CN655" s="3" t="s">
        <v>143</v>
      </c>
      <c r="CO655" s="3" t="s">
        <v>143</v>
      </c>
      <c r="CP655" s="3" t="s">
        <v>143</v>
      </c>
      <c r="CQ655" s="3" t="s">
        <v>143</v>
      </c>
      <c r="CR655" s="3" t="s">
        <v>143</v>
      </c>
      <c r="CS655" s="3" t="s">
        <v>1</v>
      </c>
      <c r="CT655" s="3" t="s">
        <v>143</v>
      </c>
      <c r="CU655" s="3" t="s">
        <v>1</v>
      </c>
      <c r="CV655" s="3" t="s">
        <v>1985</v>
      </c>
      <c r="CW655" s="3" t="s">
        <v>143</v>
      </c>
      <c r="CX655" s="3" t="s">
        <v>316</v>
      </c>
      <c r="CY655" s="3" t="s">
        <v>166</v>
      </c>
      <c r="CZ655" s="3" t="s">
        <v>136</v>
      </c>
      <c r="DA655" s="3" t="s">
        <v>1986</v>
      </c>
      <c r="DB655" s="3" t="s">
        <v>143</v>
      </c>
      <c r="DC655" s="3" t="s">
        <v>143</v>
      </c>
      <c r="DD655" s="3" t="s">
        <v>164</v>
      </c>
      <c r="DE655" s="3" t="s">
        <v>5405</v>
      </c>
      <c r="DF655" s="3" t="s">
        <v>5405</v>
      </c>
      <c r="DG655" s="3" t="s">
        <v>143</v>
      </c>
      <c r="DH655" s="3" t="s">
        <v>143</v>
      </c>
      <c r="DI655" s="3" t="s">
        <v>143</v>
      </c>
    </row>
    <row r="656" spans="1:113" hidden="1" x14ac:dyDescent="0.2">
      <c r="A656" s="73">
        <v>45505</v>
      </c>
      <c r="B656" s="3" t="s">
        <v>15606</v>
      </c>
      <c r="C656" s="5">
        <v>150762</v>
      </c>
      <c r="D656" s="6" t="s">
        <v>11672</v>
      </c>
      <c r="E656" s="3" t="s">
        <v>125</v>
      </c>
      <c r="F656" s="7">
        <v>45513</v>
      </c>
      <c r="G656" s="3" t="s">
        <v>257</v>
      </c>
      <c r="H656" s="3" t="s">
        <v>166</v>
      </c>
      <c r="I656" s="8">
        <f t="shared" si="69"/>
        <v>1140.8699999999999</v>
      </c>
      <c r="J656" s="4">
        <v>1140.8699999999999</v>
      </c>
      <c r="K656" s="71">
        <f t="shared" si="67"/>
        <v>5.3080731453009816E-2</v>
      </c>
      <c r="L656" s="71" t="s">
        <v>1917</v>
      </c>
      <c r="M656" s="3" t="s">
        <v>7145</v>
      </c>
      <c r="N656" s="3" t="s">
        <v>980</v>
      </c>
      <c r="O656" s="3" t="s">
        <v>11673</v>
      </c>
      <c r="P656" s="6" t="s">
        <v>11674</v>
      </c>
      <c r="Q656" s="3" t="s">
        <v>132</v>
      </c>
      <c r="R656" s="3" t="s">
        <v>11675</v>
      </c>
      <c r="S656" s="3" t="s">
        <v>11676</v>
      </c>
      <c r="T656" s="3" t="s">
        <v>135</v>
      </c>
      <c r="U656" s="3" t="s">
        <v>135</v>
      </c>
      <c r="V656" s="3" t="s">
        <v>136</v>
      </c>
      <c r="W656" s="3" t="s">
        <v>137</v>
      </c>
      <c r="X656" s="3" t="s">
        <v>2483</v>
      </c>
      <c r="Y656" s="3" t="s">
        <v>11677</v>
      </c>
      <c r="Z656" s="3" t="s">
        <v>11678</v>
      </c>
      <c r="AA656" s="3" t="s">
        <v>139</v>
      </c>
      <c r="AB656" s="3" t="s">
        <v>323</v>
      </c>
      <c r="AC656" s="3" t="s">
        <v>5272</v>
      </c>
      <c r="AD656" s="3" t="s">
        <v>143</v>
      </c>
      <c r="AE656" s="3" t="s">
        <v>5272</v>
      </c>
      <c r="AF656" s="3" t="s">
        <v>143</v>
      </c>
      <c r="AG656" s="3" t="s">
        <v>5675</v>
      </c>
      <c r="AH656" s="3" t="s">
        <v>265</v>
      </c>
      <c r="AI656" s="3" t="s">
        <v>143</v>
      </c>
      <c r="AJ656" s="3" t="s">
        <v>11679</v>
      </c>
      <c r="AK656" s="3" t="s">
        <v>207</v>
      </c>
      <c r="AL656" s="3" t="s">
        <v>143</v>
      </c>
      <c r="AM656" s="3" t="s">
        <v>11680</v>
      </c>
      <c r="AN656" s="3" t="s">
        <v>174</v>
      </c>
      <c r="AO656" s="3" t="s">
        <v>11681</v>
      </c>
      <c r="AP656" s="3" t="s">
        <v>11682</v>
      </c>
      <c r="AQ656" s="3" t="s">
        <v>309</v>
      </c>
      <c r="AR656" s="3" t="s">
        <v>148</v>
      </c>
      <c r="AS656" s="3" t="s">
        <v>139</v>
      </c>
      <c r="AT656" s="3" t="s">
        <v>11683</v>
      </c>
      <c r="AU656" s="3" t="s">
        <v>11684</v>
      </c>
      <c r="AV656" s="3" t="s">
        <v>990</v>
      </c>
      <c r="AW656" s="3" t="s">
        <v>273</v>
      </c>
      <c r="AX656" s="3" t="s">
        <v>991</v>
      </c>
      <c r="AY656" s="3" t="s">
        <v>148</v>
      </c>
      <c r="AZ656" s="3" t="s">
        <v>139</v>
      </c>
      <c r="BA656" s="3" t="s">
        <v>154</v>
      </c>
      <c r="BB656" s="3" t="s">
        <v>992</v>
      </c>
      <c r="BC656" s="3" t="s">
        <v>156</v>
      </c>
      <c r="BD656" s="3" t="s">
        <v>157</v>
      </c>
      <c r="BE656" s="3" t="s">
        <v>8956</v>
      </c>
      <c r="BF656" s="3" t="s">
        <v>11685</v>
      </c>
      <c r="BG656" s="3" t="s">
        <v>5272</v>
      </c>
      <c r="BH656" s="3" t="s">
        <v>143</v>
      </c>
      <c r="BI656" s="3" t="s">
        <v>143</v>
      </c>
      <c r="BJ656" s="3" t="s">
        <v>143</v>
      </c>
      <c r="BK656" s="3" t="s">
        <v>136</v>
      </c>
      <c r="BL656" s="3" t="s">
        <v>143</v>
      </c>
      <c r="BM656" s="3" t="s">
        <v>160</v>
      </c>
      <c r="BN656" s="3" t="s">
        <v>160</v>
      </c>
      <c r="BO656" s="3" t="s">
        <v>143</v>
      </c>
      <c r="BP656" s="3" t="s">
        <v>143</v>
      </c>
      <c r="BQ656" s="3" t="s">
        <v>11686</v>
      </c>
      <c r="BR656" s="3" t="s">
        <v>143</v>
      </c>
      <c r="BS656" s="3" t="s">
        <v>11687</v>
      </c>
      <c r="BT656" s="3" t="s">
        <v>11679</v>
      </c>
      <c r="BU656" s="3" t="s">
        <v>11679</v>
      </c>
      <c r="BV656" s="3" t="s">
        <v>135</v>
      </c>
      <c r="BW656" s="3" t="s">
        <v>135</v>
      </c>
      <c r="BX656" s="3" t="s">
        <v>135</v>
      </c>
      <c r="BY656" s="3" t="s">
        <v>148</v>
      </c>
      <c r="BZ656" s="3" t="s">
        <v>11688</v>
      </c>
      <c r="CA656" s="3" t="s">
        <v>144</v>
      </c>
      <c r="CB656" s="3" t="s">
        <v>143</v>
      </c>
      <c r="CC656" s="3" t="s">
        <v>143</v>
      </c>
      <c r="CD656" s="3" t="s">
        <v>143</v>
      </c>
      <c r="CE656" s="3" t="s">
        <v>11689</v>
      </c>
      <c r="CF656" s="3" t="s">
        <v>9549</v>
      </c>
      <c r="CG656" s="3" t="s">
        <v>2261</v>
      </c>
      <c r="CH656" s="3" t="s">
        <v>143</v>
      </c>
      <c r="CI656" s="3" t="s">
        <v>143</v>
      </c>
      <c r="CJ656" s="3" t="s">
        <v>5272</v>
      </c>
      <c r="CK656" s="3" t="s">
        <v>143</v>
      </c>
      <c r="CL656" s="3" t="s">
        <v>143</v>
      </c>
      <c r="CM656" s="3" t="s">
        <v>143</v>
      </c>
      <c r="CN656" s="3" t="s">
        <v>143</v>
      </c>
      <c r="CO656" s="3" t="s">
        <v>143</v>
      </c>
      <c r="CP656" s="3" t="s">
        <v>143</v>
      </c>
      <c r="CQ656" s="3" t="s">
        <v>143</v>
      </c>
      <c r="CR656" s="3" t="s">
        <v>143</v>
      </c>
      <c r="CS656" s="3" t="s">
        <v>1</v>
      </c>
      <c r="CT656" s="3" t="s">
        <v>143</v>
      </c>
      <c r="CU656" s="3" t="s">
        <v>1</v>
      </c>
      <c r="CV656" s="3" t="s">
        <v>2092</v>
      </c>
      <c r="CW656" s="3" t="s">
        <v>143</v>
      </c>
      <c r="CX656" s="3" t="s">
        <v>316</v>
      </c>
      <c r="CY656" s="3" t="s">
        <v>166</v>
      </c>
      <c r="CZ656" s="3" t="s">
        <v>136</v>
      </c>
      <c r="DA656" s="3" t="s">
        <v>1989</v>
      </c>
      <c r="DB656" s="3" t="s">
        <v>143</v>
      </c>
      <c r="DC656" s="3" t="s">
        <v>143</v>
      </c>
      <c r="DD656" s="3" t="s">
        <v>125</v>
      </c>
      <c r="DE656" s="3" t="s">
        <v>5405</v>
      </c>
      <c r="DF656" s="3" t="s">
        <v>6425</v>
      </c>
      <c r="DG656" s="3" t="s">
        <v>143</v>
      </c>
      <c r="DH656" s="3" t="s">
        <v>143</v>
      </c>
      <c r="DI656" s="3" t="s">
        <v>143</v>
      </c>
    </row>
    <row r="657" spans="1:113" hidden="1" x14ac:dyDescent="0.2">
      <c r="A657" s="73">
        <v>45505</v>
      </c>
      <c r="B657" s="3" t="s">
        <v>15606</v>
      </c>
      <c r="C657" s="5">
        <v>150918</v>
      </c>
      <c r="D657" s="6" t="s">
        <v>11640</v>
      </c>
      <c r="E657" s="3" t="s">
        <v>164</v>
      </c>
      <c r="F657" s="7">
        <v>45516</v>
      </c>
      <c r="G657" s="3" t="s">
        <v>165</v>
      </c>
      <c r="H657" s="3" t="s">
        <v>166</v>
      </c>
      <c r="I657" s="4">
        <v>477</v>
      </c>
      <c r="J657" s="4">
        <v>477</v>
      </c>
      <c r="K657" s="71">
        <f t="shared" si="67"/>
        <v>2.2193158644793608E-2</v>
      </c>
      <c r="L657" s="71" t="s">
        <v>1917</v>
      </c>
      <c r="M657" s="3" t="s">
        <v>7145</v>
      </c>
      <c r="N657" s="3" t="s">
        <v>960</v>
      </c>
      <c r="O657" s="3" t="s">
        <v>10176</v>
      </c>
      <c r="P657" s="6" t="s">
        <v>10118</v>
      </c>
      <c r="Q657" s="3" t="s">
        <v>170</v>
      </c>
      <c r="R657" s="3" t="s">
        <v>11690</v>
      </c>
      <c r="S657" s="3" t="s">
        <v>11691</v>
      </c>
      <c r="T657" s="3" t="s">
        <v>135</v>
      </c>
      <c r="U657" s="3" t="s">
        <v>135</v>
      </c>
      <c r="V657" s="3" t="s">
        <v>136</v>
      </c>
      <c r="W657" s="3" t="s">
        <v>137</v>
      </c>
      <c r="X657" s="3" t="s">
        <v>322</v>
      </c>
      <c r="Y657" s="3" t="s">
        <v>11692</v>
      </c>
      <c r="Z657" s="3" t="s">
        <v>11693</v>
      </c>
      <c r="AA657" s="3" t="s">
        <v>139</v>
      </c>
      <c r="AB657" s="3" t="s">
        <v>323</v>
      </c>
      <c r="AC657" s="3" t="s">
        <v>5272</v>
      </c>
      <c r="AD657" s="3" t="s">
        <v>143</v>
      </c>
      <c r="AE657" s="3" t="s">
        <v>11694</v>
      </c>
      <c r="AF657" s="3" t="s">
        <v>143</v>
      </c>
      <c r="AG657" s="3" t="s">
        <v>235</v>
      </c>
      <c r="AH657" s="3" t="s">
        <v>141</v>
      </c>
      <c r="AI657" s="3" t="s">
        <v>143</v>
      </c>
      <c r="AJ657" s="3" t="s">
        <v>11694</v>
      </c>
      <c r="AK657" s="3" t="s">
        <v>207</v>
      </c>
      <c r="AL657" s="3" t="s">
        <v>143</v>
      </c>
      <c r="AM657" s="3" t="s">
        <v>11694</v>
      </c>
      <c r="AN657" s="3" t="s">
        <v>174</v>
      </c>
      <c r="AO657" s="3" t="s">
        <v>1335</v>
      </c>
      <c r="AP657" s="3" t="s">
        <v>1336</v>
      </c>
      <c r="AQ657" s="3" t="s">
        <v>10182</v>
      </c>
      <c r="AR657" s="3" t="s">
        <v>353</v>
      </c>
      <c r="AS657" s="3" t="s">
        <v>231</v>
      </c>
      <c r="AT657" s="3" t="s">
        <v>492</v>
      </c>
      <c r="AU657" s="3" t="s">
        <v>1338</v>
      </c>
      <c r="AV657" s="3" t="s">
        <v>145</v>
      </c>
      <c r="AW657" s="3" t="s">
        <v>146</v>
      </c>
      <c r="AX657" s="3" t="s">
        <v>972</v>
      </c>
      <c r="AY657" s="3" t="s">
        <v>148</v>
      </c>
      <c r="AZ657" s="3" t="s">
        <v>139</v>
      </c>
      <c r="BA657" s="3" t="s">
        <v>149</v>
      </c>
      <c r="BB657" s="3" t="s">
        <v>150</v>
      </c>
      <c r="BC657" s="3" t="s">
        <v>156</v>
      </c>
      <c r="BD657" s="3" t="s">
        <v>157</v>
      </c>
      <c r="BE657" s="3" t="s">
        <v>303</v>
      </c>
      <c r="BF657" s="3" t="s">
        <v>11693</v>
      </c>
      <c r="BG657" s="3" t="s">
        <v>5272</v>
      </c>
      <c r="BH657" s="3" t="s">
        <v>170</v>
      </c>
      <c r="BI657" s="3" t="s">
        <v>143</v>
      </c>
      <c r="BJ657" s="3" t="s">
        <v>143</v>
      </c>
      <c r="BK657" s="3" t="s">
        <v>136</v>
      </c>
      <c r="BL657" s="3" t="s">
        <v>143</v>
      </c>
      <c r="BM657" s="3" t="s">
        <v>160</v>
      </c>
      <c r="BN657" s="3" t="s">
        <v>160</v>
      </c>
      <c r="BO657" s="3" t="s">
        <v>143</v>
      </c>
      <c r="BP657" s="3" t="s">
        <v>143</v>
      </c>
      <c r="BQ657" s="3" t="s">
        <v>2937</v>
      </c>
      <c r="BR657" s="3" t="s">
        <v>5352</v>
      </c>
      <c r="BS657" s="3" t="s">
        <v>162</v>
      </c>
      <c r="BT657" s="3" t="s">
        <v>11694</v>
      </c>
      <c r="BU657" s="3" t="s">
        <v>11694</v>
      </c>
      <c r="BV657" s="3" t="s">
        <v>135</v>
      </c>
      <c r="BW657" s="3" t="s">
        <v>135</v>
      </c>
      <c r="BX657" s="3" t="s">
        <v>135</v>
      </c>
      <c r="BY657" s="3" t="s">
        <v>148</v>
      </c>
      <c r="BZ657" s="3" t="s">
        <v>3145</v>
      </c>
      <c r="CA657" s="3" t="s">
        <v>174</v>
      </c>
      <c r="CB657" s="3" t="s">
        <v>143</v>
      </c>
      <c r="CC657" s="3" t="s">
        <v>143</v>
      </c>
      <c r="CD657" s="3" t="s">
        <v>143</v>
      </c>
      <c r="CE657" s="3" t="s">
        <v>11695</v>
      </c>
      <c r="CF657" s="3" t="s">
        <v>2261</v>
      </c>
      <c r="CG657" s="3" t="s">
        <v>2261</v>
      </c>
      <c r="CH657" s="3" t="s">
        <v>143</v>
      </c>
      <c r="CI657" s="3" t="s">
        <v>143</v>
      </c>
      <c r="CJ657" s="3" t="s">
        <v>5272</v>
      </c>
      <c r="CK657" s="3" t="s">
        <v>143</v>
      </c>
      <c r="CL657" s="3" t="s">
        <v>143</v>
      </c>
      <c r="CM657" s="3" t="s">
        <v>143</v>
      </c>
      <c r="CN657" s="3" t="s">
        <v>143</v>
      </c>
      <c r="CO657" s="3" t="s">
        <v>10184</v>
      </c>
      <c r="CP657" s="3" t="s">
        <v>143</v>
      </c>
      <c r="CQ657" s="3" t="s">
        <v>143</v>
      </c>
      <c r="CR657" s="3" t="s">
        <v>143</v>
      </c>
      <c r="CS657" s="3" t="s">
        <v>1</v>
      </c>
      <c r="CT657" s="3" t="s">
        <v>143</v>
      </c>
      <c r="CU657" s="3" t="s">
        <v>1</v>
      </c>
      <c r="CV657" s="3" t="s">
        <v>1985</v>
      </c>
      <c r="CW657" s="3" t="s">
        <v>1985</v>
      </c>
      <c r="CX657" s="3" t="s">
        <v>316</v>
      </c>
      <c r="CY657" s="3" t="s">
        <v>166</v>
      </c>
      <c r="CZ657" s="3" t="s">
        <v>136</v>
      </c>
      <c r="DA657" s="3" t="s">
        <v>1989</v>
      </c>
      <c r="DB657" s="3" t="s">
        <v>143</v>
      </c>
      <c r="DC657" s="3" t="s">
        <v>143</v>
      </c>
      <c r="DD657" s="3" t="s">
        <v>164</v>
      </c>
      <c r="DE657" s="3" t="s">
        <v>5405</v>
      </c>
      <c r="DF657" s="3" t="s">
        <v>3995</v>
      </c>
      <c r="DG657" s="3" t="s">
        <v>143</v>
      </c>
      <c r="DH657" s="3" t="s">
        <v>10185</v>
      </c>
      <c r="DI657" s="3" t="s">
        <v>143</v>
      </c>
    </row>
    <row r="658" spans="1:113" ht="25.5" hidden="1" x14ac:dyDescent="0.2">
      <c r="A658" s="73">
        <v>45505</v>
      </c>
      <c r="B658" s="3" t="s">
        <v>6281</v>
      </c>
      <c r="C658" s="98">
        <v>150946</v>
      </c>
      <c r="D658" s="6" t="s">
        <v>11696</v>
      </c>
      <c r="E658" s="3" t="s">
        <v>373</v>
      </c>
      <c r="F658" s="7">
        <v>45517</v>
      </c>
      <c r="G658" s="3" t="s">
        <v>257</v>
      </c>
      <c r="H658" s="3" t="s">
        <v>166</v>
      </c>
      <c r="I658" s="4">
        <v>282.5</v>
      </c>
      <c r="J658" s="4">
        <v>7500</v>
      </c>
      <c r="K658" s="71">
        <f t="shared" si="67"/>
        <v>1.3143746996130388E-2</v>
      </c>
      <c r="L658" s="71" t="s">
        <v>1917</v>
      </c>
      <c r="M658" s="3" t="s">
        <v>129</v>
      </c>
      <c r="N658" s="3" t="s">
        <v>1224</v>
      </c>
      <c r="O658" s="3" t="s">
        <v>1769</v>
      </c>
      <c r="P658" s="6" t="s">
        <v>11697</v>
      </c>
      <c r="Q658" s="3" t="s">
        <v>170</v>
      </c>
      <c r="R658" s="3" t="s">
        <v>11698</v>
      </c>
      <c r="S658" s="3" t="s">
        <v>4619</v>
      </c>
      <c r="T658" s="3" t="s">
        <v>135</v>
      </c>
      <c r="U658" s="3" t="s">
        <v>135</v>
      </c>
      <c r="V658" s="3" t="s">
        <v>136</v>
      </c>
      <c r="W658" s="3" t="s">
        <v>137</v>
      </c>
      <c r="X658" s="3" t="s">
        <v>264</v>
      </c>
      <c r="Y658" s="3" t="s">
        <v>11699</v>
      </c>
      <c r="Z658" s="3" t="s">
        <v>11700</v>
      </c>
      <c r="AA658" s="3" t="s">
        <v>139</v>
      </c>
      <c r="AB658" s="3" t="s">
        <v>140</v>
      </c>
      <c r="AC658" s="3" t="s">
        <v>5272</v>
      </c>
      <c r="AD658" s="3" t="s">
        <v>143</v>
      </c>
      <c r="AE658" s="3" t="s">
        <v>11701</v>
      </c>
      <c r="AF658" s="3" t="s">
        <v>11702</v>
      </c>
      <c r="AG658" s="3" t="s">
        <v>5675</v>
      </c>
      <c r="AH658" s="3" t="s">
        <v>265</v>
      </c>
      <c r="AI658" s="3" t="s">
        <v>143</v>
      </c>
      <c r="AJ658" s="3" t="s">
        <v>11701</v>
      </c>
      <c r="AK658" s="3" t="s">
        <v>142</v>
      </c>
      <c r="AL658" s="3" t="s">
        <v>143</v>
      </c>
      <c r="AM658" s="3" t="s">
        <v>11703</v>
      </c>
      <c r="AN658" s="3" t="s">
        <v>174</v>
      </c>
      <c r="AO658" s="3" t="s">
        <v>1772</v>
      </c>
      <c r="AP658" s="3" t="s">
        <v>1773</v>
      </c>
      <c r="AQ658" s="3" t="s">
        <v>1774</v>
      </c>
      <c r="AR658" s="3" t="s">
        <v>250</v>
      </c>
      <c r="AS658" s="3" t="s">
        <v>179</v>
      </c>
      <c r="AT658" s="3" t="s">
        <v>1775</v>
      </c>
      <c r="AU658" s="3" t="s">
        <v>1776</v>
      </c>
      <c r="AV658" s="3" t="s">
        <v>990</v>
      </c>
      <c r="AW658" s="3" t="s">
        <v>273</v>
      </c>
      <c r="AX658" s="3" t="s">
        <v>1232</v>
      </c>
      <c r="AY658" s="3" t="s">
        <v>148</v>
      </c>
      <c r="AZ658" s="3" t="s">
        <v>139</v>
      </c>
      <c r="BA658" s="3" t="s">
        <v>154</v>
      </c>
      <c r="BB658" s="3" t="s">
        <v>992</v>
      </c>
      <c r="BC658" s="3" t="s">
        <v>156</v>
      </c>
      <c r="BD658" s="3" t="s">
        <v>157</v>
      </c>
      <c r="BE658" s="3" t="s">
        <v>11704</v>
      </c>
      <c r="BF658" s="3" t="s">
        <v>11705</v>
      </c>
      <c r="BG658" s="3" t="s">
        <v>5272</v>
      </c>
      <c r="BH658" s="3" t="s">
        <v>143</v>
      </c>
      <c r="BI658" s="3" t="s">
        <v>143</v>
      </c>
      <c r="BJ658" s="3" t="s">
        <v>143</v>
      </c>
      <c r="BK658" s="3" t="s">
        <v>136</v>
      </c>
      <c r="BL658" s="3" t="s">
        <v>143</v>
      </c>
      <c r="BM658" s="3" t="s">
        <v>200</v>
      </c>
      <c r="BN658" s="3" t="s">
        <v>200</v>
      </c>
      <c r="BO658" s="3" t="s">
        <v>143</v>
      </c>
      <c r="BP658" s="3" t="s">
        <v>143</v>
      </c>
      <c r="BQ658" s="3" t="s">
        <v>11706</v>
      </c>
      <c r="BR658" s="3" t="s">
        <v>5709</v>
      </c>
      <c r="BS658" s="3" t="s">
        <v>11707</v>
      </c>
      <c r="BT658" s="3" t="s">
        <v>11701</v>
      </c>
      <c r="BU658" s="3" t="s">
        <v>11701</v>
      </c>
      <c r="BV658" s="3" t="s">
        <v>135</v>
      </c>
      <c r="BW658" s="3" t="s">
        <v>135</v>
      </c>
      <c r="BX658" s="3" t="s">
        <v>135</v>
      </c>
      <c r="BY658" s="3" t="s">
        <v>148</v>
      </c>
      <c r="BZ658" s="3" t="s">
        <v>4815</v>
      </c>
      <c r="CA658" s="3" t="s">
        <v>174</v>
      </c>
      <c r="CB658" s="3" t="s">
        <v>143</v>
      </c>
      <c r="CC658" s="3" t="s">
        <v>143</v>
      </c>
      <c r="CD658" s="3" t="s">
        <v>143</v>
      </c>
      <c r="CE658" s="3" t="s">
        <v>11708</v>
      </c>
      <c r="CF658" s="3" t="s">
        <v>2261</v>
      </c>
      <c r="CG658" s="3" t="s">
        <v>2261</v>
      </c>
      <c r="CH658" s="3" t="s">
        <v>143</v>
      </c>
      <c r="CI658" s="3" t="s">
        <v>143</v>
      </c>
      <c r="CJ658" s="3" t="s">
        <v>5272</v>
      </c>
      <c r="CK658" s="3" t="s">
        <v>143</v>
      </c>
      <c r="CL658" s="3" t="s">
        <v>143</v>
      </c>
      <c r="CM658" s="3" t="s">
        <v>143</v>
      </c>
      <c r="CN658" s="3" t="s">
        <v>143</v>
      </c>
      <c r="CO658" s="3" t="s">
        <v>143</v>
      </c>
      <c r="CP658" s="3" t="s">
        <v>143</v>
      </c>
      <c r="CQ658" s="3" t="s">
        <v>143</v>
      </c>
      <c r="CR658" s="3" t="s">
        <v>143</v>
      </c>
      <c r="CS658" s="3" t="s">
        <v>1</v>
      </c>
      <c r="CT658" s="3" t="s">
        <v>143</v>
      </c>
      <c r="CU658" s="3" t="s">
        <v>1</v>
      </c>
      <c r="CV658" s="3" t="s">
        <v>4037</v>
      </c>
      <c r="CW658" s="3" t="s">
        <v>1985</v>
      </c>
      <c r="CX658" s="3" t="s">
        <v>374</v>
      </c>
      <c r="CY658" s="3" t="s">
        <v>166</v>
      </c>
      <c r="CZ658" s="3" t="s">
        <v>136</v>
      </c>
      <c r="DA658" s="3" t="s">
        <v>1989</v>
      </c>
      <c r="DB658" s="3" t="s">
        <v>11709</v>
      </c>
      <c r="DC658" s="3" t="s">
        <v>143</v>
      </c>
      <c r="DD658" s="3" t="s">
        <v>373</v>
      </c>
      <c r="DE658" s="3" t="s">
        <v>5405</v>
      </c>
      <c r="DF658" s="3" t="s">
        <v>3277</v>
      </c>
      <c r="DG658" s="3" t="s">
        <v>143</v>
      </c>
      <c r="DH658" s="3" t="s">
        <v>143</v>
      </c>
      <c r="DI658" s="3" t="s">
        <v>143</v>
      </c>
    </row>
    <row r="659" spans="1:113" hidden="1" x14ac:dyDescent="0.2">
      <c r="A659" s="73">
        <v>45505</v>
      </c>
      <c r="B659" s="3" t="s">
        <v>15606</v>
      </c>
      <c r="C659" s="5">
        <v>151024</v>
      </c>
      <c r="D659" s="6" t="s">
        <v>11672</v>
      </c>
      <c r="E659" s="3" t="s">
        <v>125</v>
      </c>
      <c r="F659" s="7">
        <v>45516</v>
      </c>
      <c r="G659" s="3" t="s">
        <v>257</v>
      </c>
      <c r="H659" s="3" t="s">
        <v>166</v>
      </c>
      <c r="I659" s="4">
        <v>120.09</v>
      </c>
      <c r="J659" s="4">
        <v>120.09</v>
      </c>
      <c r="K659" s="71">
        <f t="shared" si="67"/>
        <v>5.5873719531514985E-3</v>
      </c>
      <c r="L659" s="71" t="s">
        <v>1917</v>
      </c>
      <c r="M659" s="3" t="s">
        <v>7145</v>
      </c>
      <c r="N659" s="3" t="s">
        <v>980</v>
      </c>
      <c r="O659" s="3" t="s">
        <v>11710</v>
      </c>
      <c r="P659" s="6" t="s">
        <v>11674</v>
      </c>
      <c r="Q659" s="3" t="s">
        <v>132</v>
      </c>
      <c r="R659" s="3" t="s">
        <v>11711</v>
      </c>
      <c r="S659" s="3" t="s">
        <v>11676</v>
      </c>
      <c r="T659" s="3" t="s">
        <v>135</v>
      </c>
      <c r="U659" s="3" t="s">
        <v>135</v>
      </c>
      <c r="V659" s="3" t="s">
        <v>136</v>
      </c>
      <c r="W659" s="3" t="s">
        <v>137</v>
      </c>
      <c r="X659" s="3" t="s">
        <v>2483</v>
      </c>
      <c r="Y659" s="3" t="s">
        <v>11712</v>
      </c>
      <c r="Z659" s="3" t="s">
        <v>11713</v>
      </c>
      <c r="AA659" s="3" t="s">
        <v>139</v>
      </c>
      <c r="AB659" s="3" t="s">
        <v>323</v>
      </c>
      <c r="AC659" s="3" t="s">
        <v>5272</v>
      </c>
      <c r="AD659" s="3" t="s">
        <v>143</v>
      </c>
      <c r="AE659" s="3" t="s">
        <v>10836</v>
      </c>
      <c r="AF659" s="3" t="s">
        <v>143</v>
      </c>
      <c r="AG659" s="3" t="s">
        <v>5675</v>
      </c>
      <c r="AH659" s="3" t="s">
        <v>265</v>
      </c>
      <c r="AI659" s="3" t="s">
        <v>143</v>
      </c>
      <c r="AJ659" s="3" t="s">
        <v>10836</v>
      </c>
      <c r="AK659" s="3" t="s">
        <v>207</v>
      </c>
      <c r="AL659" s="3" t="s">
        <v>143</v>
      </c>
      <c r="AM659" s="3" t="s">
        <v>9516</v>
      </c>
      <c r="AN659" s="3" t="s">
        <v>174</v>
      </c>
      <c r="AO659" s="3" t="s">
        <v>11714</v>
      </c>
      <c r="AP659" s="3" t="s">
        <v>11715</v>
      </c>
      <c r="AQ659" s="3" t="s">
        <v>309</v>
      </c>
      <c r="AR659" s="3" t="s">
        <v>148</v>
      </c>
      <c r="AS659" s="3" t="s">
        <v>139</v>
      </c>
      <c r="AT659" s="3" t="s">
        <v>11716</v>
      </c>
      <c r="AU659" s="3" t="s">
        <v>11717</v>
      </c>
      <c r="AV659" s="3" t="s">
        <v>990</v>
      </c>
      <c r="AW659" s="3" t="s">
        <v>273</v>
      </c>
      <c r="AX659" s="3" t="s">
        <v>991</v>
      </c>
      <c r="AY659" s="3" t="s">
        <v>148</v>
      </c>
      <c r="AZ659" s="3" t="s">
        <v>139</v>
      </c>
      <c r="BA659" s="3" t="s">
        <v>154</v>
      </c>
      <c r="BB659" s="3" t="s">
        <v>992</v>
      </c>
      <c r="BC659" s="3" t="s">
        <v>156</v>
      </c>
      <c r="BD659" s="3" t="s">
        <v>157</v>
      </c>
      <c r="BE659" s="3" t="s">
        <v>303</v>
      </c>
      <c r="BF659" s="3" t="s">
        <v>11718</v>
      </c>
      <c r="BG659" s="3" t="s">
        <v>5272</v>
      </c>
      <c r="BH659" s="3" t="s">
        <v>143</v>
      </c>
      <c r="BI659" s="3" t="s">
        <v>143</v>
      </c>
      <c r="BJ659" s="3" t="s">
        <v>143</v>
      </c>
      <c r="BK659" s="3" t="s">
        <v>136</v>
      </c>
      <c r="BL659" s="3" t="s">
        <v>143</v>
      </c>
      <c r="BM659" s="3" t="s">
        <v>160</v>
      </c>
      <c r="BN659" s="3" t="s">
        <v>160</v>
      </c>
      <c r="BO659" s="3" t="s">
        <v>143</v>
      </c>
      <c r="BP659" s="3" t="s">
        <v>143</v>
      </c>
      <c r="BQ659" s="3" t="s">
        <v>5284</v>
      </c>
      <c r="BR659" s="3" t="s">
        <v>5352</v>
      </c>
      <c r="BS659" s="3" t="s">
        <v>162</v>
      </c>
      <c r="BT659" s="3" t="s">
        <v>10836</v>
      </c>
      <c r="BU659" s="3" t="s">
        <v>10836</v>
      </c>
      <c r="BV659" s="3" t="s">
        <v>135</v>
      </c>
      <c r="BW659" s="3" t="s">
        <v>135</v>
      </c>
      <c r="BX659" s="3" t="s">
        <v>135</v>
      </c>
      <c r="BY659" s="3" t="s">
        <v>148</v>
      </c>
      <c r="BZ659" s="3" t="s">
        <v>11688</v>
      </c>
      <c r="CA659" s="3" t="s">
        <v>144</v>
      </c>
      <c r="CB659" s="3" t="s">
        <v>143</v>
      </c>
      <c r="CC659" s="3" t="s">
        <v>143</v>
      </c>
      <c r="CD659" s="3" t="s">
        <v>143</v>
      </c>
      <c r="CE659" s="3" t="s">
        <v>11719</v>
      </c>
      <c r="CF659" s="3" t="s">
        <v>9549</v>
      </c>
      <c r="CG659" s="3" t="s">
        <v>2261</v>
      </c>
      <c r="CH659" s="3" t="s">
        <v>143</v>
      </c>
      <c r="CI659" s="3" t="s">
        <v>143</v>
      </c>
      <c r="CJ659" s="3" t="s">
        <v>5272</v>
      </c>
      <c r="CK659" s="3" t="s">
        <v>143</v>
      </c>
      <c r="CL659" s="3" t="s">
        <v>143</v>
      </c>
      <c r="CM659" s="3" t="s">
        <v>143</v>
      </c>
      <c r="CN659" s="3" t="s">
        <v>143</v>
      </c>
      <c r="CO659" s="3" t="s">
        <v>143</v>
      </c>
      <c r="CP659" s="3" t="s">
        <v>143</v>
      </c>
      <c r="CQ659" s="3" t="s">
        <v>143</v>
      </c>
      <c r="CR659" s="3" t="s">
        <v>143</v>
      </c>
      <c r="CS659" s="3" t="s">
        <v>1</v>
      </c>
      <c r="CT659" s="3" t="s">
        <v>143</v>
      </c>
      <c r="CU659" s="3" t="s">
        <v>1</v>
      </c>
      <c r="CV659" s="3" t="s">
        <v>1985</v>
      </c>
      <c r="CW659" s="3" t="s">
        <v>1985</v>
      </c>
      <c r="CX659" s="3" t="s">
        <v>316</v>
      </c>
      <c r="CY659" s="3" t="s">
        <v>166</v>
      </c>
      <c r="CZ659" s="3" t="s">
        <v>136</v>
      </c>
      <c r="DA659" s="3" t="s">
        <v>1989</v>
      </c>
      <c r="DB659" s="3" t="s">
        <v>143</v>
      </c>
      <c r="DC659" s="3" t="s">
        <v>143</v>
      </c>
      <c r="DD659" s="3" t="s">
        <v>125</v>
      </c>
      <c r="DE659" s="3" t="s">
        <v>5405</v>
      </c>
      <c r="DF659" s="3" t="s">
        <v>3995</v>
      </c>
      <c r="DG659" s="3" t="s">
        <v>143</v>
      </c>
      <c r="DH659" s="3" t="s">
        <v>143</v>
      </c>
      <c r="DI659" s="3" t="s">
        <v>143</v>
      </c>
    </row>
    <row r="660" spans="1:113" hidden="1" x14ac:dyDescent="0.2">
      <c r="A660" s="73">
        <v>45505</v>
      </c>
      <c r="B660" s="3" t="s">
        <v>15606</v>
      </c>
      <c r="C660" s="5">
        <v>151128</v>
      </c>
      <c r="D660" s="6" t="s">
        <v>11640</v>
      </c>
      <c r="E660" s="3" t="s">
        <v>164</v>
      </c>
      <c r="F660" s="7">
        <v>45517</v>
      </c>
      <c r="G660" s="3" t="s">
        <v>165</v>
      </c>
      <c r="H660" s="3" t="s">
        <v>166</v>
      </c>
      <c r="I660" s="8">
        <f>J660</f>
        <v>327</v>
      </c>
      <c r="J660" s="4">
        <v>327</v>
      </c>
      <c r="K660" s="71">
        <f t="shared" si="67"/>
        <v>1.5214177938883669E-2</v>
      </c>
      <c r="L660" s="71" t="s">
        <v>1917</v>
      </c>
      <c r="M660" s="3" t="s">
        <v>7145</v>
      </c>
      <c r="N660" s="3" t="s">
        <v>960</v>
      </c>
      <c r="O660" s="3" t="s">
        <v>5925</v>
      </c>
      <c r="P660" s="6" t="s">
        <v>10118</v>
      </c>
      <c r="Q660" s="3" t="s">
        <v>170</v>
      </c>
      <c r="R660" s="3" t="s">
        <v>11720</v>
      </c>
      <c r="S660" s="3" t="s">
        <v>11721</v>
      </c>
      <c r="T660" s="3" t="s">
        <v>135</v>
      </c>
      <c r="U660" s="3" t="s">
        <v>135</v>
      </c>
      <c r="V660" s="3" t="s">
        <v>136</v>
      </c>
      <c r="W660" s="3" t="s">
        <v>137</v>
      </c>
      <c r="X660" s="3" t="s">
        <v>322</v>
      </c>
      <c r="Y660" s="3" t="s">
        <v>11722</v>
      </c>
      <c r="Z660" s="3" t="s">
        <v>11723</v>
      </c>
      <c r="AA660" s="3" t="s">
        <v>139</v>
      </c>
      <c r="AB660" s="3" t="s">
        <v>323</v>
      </c>
      <c r="AC660" s="3" t="s">
        <v>5272</v>
      </c>
      <c r="AD660" s="3" t="s">
        <v>143</v>
      </c>
      <c r="AE660" s="3" t="s">
        <v>5272</v>
      </c>
      <c r="AF660" s="3" t="s">
        <v>143</v>
      </c>
      <c r="AG660" s="3" t="s">
        <v>235</v>
      </c>
      <c r="AH660" s="3" t="s">
        <v>141</v>
      </c>
      <c r="AI660" s="3" t="s">
        <v>143</v>
      </c>
      <c r="AJ660" s="3" t="s">
        <v>143</v>
      </c>
      <c r="AK660" s="3" t="s">
        <v>207</v>
      </c>
      <c r="AL660" s="3" t="s">
        <v>143</v>
      </c>
      <c r="AM660" s="3" t="s">
        <v>11724</v>
      </c>
      <c r="AN660" s="3" t="s">
        <v>143</v>
      </c>
      <c r="AO660" s="3" t="s">
        <v>5932</v>
      </c>
      <c r="AP660" s="3" t="s">
        <v>2014</v>
      </c>
      <c r="AQ660" s="3" t="s">
        <v>5933</v>
      </c>
      <c r="AR660" s="3" t="s">
        <v>250</v>
      </c>
      <c r="AS660" s="3" t="s">
        <v>179</v>
      </c>
      <c r="AT660" s="3" t="s">
        <v>251</v>
      </c>
      <c r="AU660" s="3" t="s">
        <v>5934</v>
      </c>
      <c r="AV660" s="3" t="s">
        <v>145</v>
      </c>
      <c r="AW660" s="3" t="s">
        <v>146</v>
      </c>
      <c r="AX660" s="3" t="s">
        <v>972</v>
      </c>
      <c r="AY660" s="3" t="s">
        <v>148</v>
      </c>
      <c r="AZ660" s="3" t="s">
        <v>139</v>
      </c>
      <c r="BA660" s="3" t="s">
        <v>149</v>
      </c>
      <c r="BB660" s="3" t="s">
        <v>150</v>
      </c>
      <c r="BC660" s="3" t="s">
        <v>156</v>
      </c>
      <c r="BD660" s="3" t="s">
        <v>157</v>
      </c>
      <c r="BE660" s="3" t="s">
        <v>303</v>
      </c>
      <c r="BF660" s="3" t="s">
        <v>11723</v>
      </c>
      <c r="BG660" s="3" t="s">
        <v>5272</v>
      </c>
      <c r="BH660" s="3" t="s">
        <v>170</v>
      </c>
      <c r="BI660" s="3" t="s">
        <v>143</v>
      </c>
      <c r="BJ660" s="3" t="s">
        <v>143</v>
      </c>
      <c r="BK660" s="3" t="s">
        <v>136</v>
      </c>
      <c r="BL660" s="3" t="s">
        <v>143</v>
      </c>
      <c r="BM660" s="3" t="s">
        <v>160</v>
      </c>
      <c r="BN660" s="3" t="s">
        <v>160</v>
      </c>
      <c r="BO660" s="3" t="s">
        <v>143</v>
      </c>
      <c r="BP660" s="3" t="s">
        <v>143</v>
      </c>
      <c r="BQ660" s="3" t="s">
        <v>11725</v>
      </c>
      <c r="BR660" s="3" t="s">
        <v>5352</v>
      </c>
      <c r="BS660" s="3" t="s">
        <v>162</v>
      </c>
      <c r="BT660" s="3" t="s">
        <v>11724</v>
      </c>
      <c r="BU660" s="3" t="s">
        <v>11724</v>
      </c>
      <c r="BV660" s="3" t="s">
        <v>135</v>
      </c>
      <c r="BW660" s="3" t="s">
        <v>135</v>
      </c>
      <c r="BX660" s="3" t="s">
        <v>135</v>
      </c>
      <c r="BY660" s="3" t="s">
        <v>148</v>
      </c>
      <c r="BZ660" s="3" t="s">
        <v>11726</v>
      </c>
      <c r="CA660" s="3" t="s">
        <v>174</v>
      </c>
      <c r="CB660" s="3" t="s">
        <v>143</v>
      </c>
      <c r="CC660" s="3" t="s">
        <v>143</v>
      </c>
      <c r="CD660" s="3" t="s">
        <v>143</v>
      </c>
      <c r="CE660" s="3" t="s">
        <v>11727</v>
      </c>
      <c r="CF660" s="3" t="s">
        <v>2261</v>
      </c>
      <c r="CG660" s="3" t="s">
        <v>143</v>
      </c>
      <c r="CH660" s="3" t="s">
        <v>143</v>
      </c>
      <c r="CI660" s="3" t="s">
        <v>143</v>
      </c>
      <c r="CJ660" s="3" t="s">
        <v>5272</v>
      </c>
      <c r="CK660" s="3" t="s">
        <v>143</v>
      </c>
      <c r="CL660" s="3" t="s">
        <v>143</v>
      </c>
      <c r="CM660" s="3" t="s">
        <v>143</v>
      </c>
      <c r="CN660" s="3" t="s">
        <v>143</v>
      </c>
      <c r="CO660" s="3" t="s">
        <v>143</v>
      </c>
      <c r="CP660" s="3" t="s">
        <v>143</v>
      </c>
      <c r="CQ660" s="3" t="s">
        <v>143</v>
      </c>
      <c r="CR660" s="3" t="s">
        <v>143</v>
      </c>
      <c r="CS660" s="3" t="s">
        <v>1</v>
      </c>
      <c r="CT660" s="3" t="s">
        <v>143</v>
      </c>
      <c r="CU660" s="3" t="s">
        <v>1</v>
      </c>
      <c r="CV660" s="3" t="s">
        <v>1985</v>
      </c>
      <c r="CW660" s="3" t="s">
        <v>143</v>
      </c>
      <c r="CX660" s="3" t="s">
        <v>316</v>
      </c>
      <c r="CY660" s="3" t="s">
        <v>166</v>
      </c>
      <c r="CZ660" s="3" t="s">
        <v>136</v>
      </c>
      <c r="DA660" s="3" t="s">
        <v>1989</v>
      </c>
      <c r="DB660" s="3" t="s">
        <v>143</v>
      </c>
      <c r="DC660" s="3" t="s">
        <v>143</v>
      </c>
      <c r="DD660" s="3" t="s">
        <v>164</v>
      </c>
      <c r="DE660" s="3" t="s">
        <v>5405</v>
      </c>
      <c r="DF660" s="3" t="s">
        <v>3277</v>
      </c>
      <c r="DG660" s="3" t="s">
        <v>143</v>
      </c>
      <c r="DH660" s="3" t="s">
        <v>143</v>
      </c>
      <c r="DI660" s="3" t="s">
        <v>143</v>
      </c>
    </row>
    <row r="661" spans="1:113" hidden="1" x14ac:dyDescent="0.2">
      <c r="A661" s="73">
        <v>45505</v>
      </c>
      <c r="B661" s="3" t="s">
        <v>11</v>
      </c>
      <c r="C661" s="5">
        <v>151200</v>
      </c>
      <c r="D661" s="6" t="s">
        <v>11237</v>
      </c>
      <c r="E661" s="3" t="s">
        <v>164</v>
      </c>
      <c r="F661" s="7">
        <v>45517</v>
      </c>
      <c r="G661" s="3" t="s">
        <v>165</v>
      </c>
      <c r="H661" s="3" t="s">
        <v>166</v>
      </c>
      <c r="I661" s="4">
        <v>259.33</v>
      </c>
      <c r="J661" s="4">
        <v>198.93</v>
      </c>
      <c r="K661" s="71">
        <f t="shared" si="67"/>
        <v>1.2065727109757498E-2</v>
      </c>
      <c r="L661" s="71" t="s">
        <v>1917</v>
      </c>
      <c r="M661" s="3" t="s">
        <v>129</v>
      </c>
      <c r="N661" s="3" t="s">
        <v>219</v>
      </c>
      <c r="O661" s="3" t="s">
        <v>1003</v>
      </c>
      <c r="P661" s="6" t="s">
        <v>11728</v>
      </c>
      <c r="Q661" s="3" t="s">
        <v>170</v>
      </c>
      <c r="R661" s="3" t="s">
        <v>11729</v>
      </c>
      <c r="S661" s="3" t="s">
        <v>801</v>
      </c>
      <c r="T661" s="3" t="s">
        <v>135</v>
      </c>
      <c r="U661" s="3" t="s">
        <v>135</v>
      </c>
      <c r="V661" s="3" t="s">
        <v>136</v>
      </c>
      <c r="W661" s="3" t="s">
        <v>137</v>
      </c>
      <c r="X661" s="3" t="s">
        <v>6653</v>
      </c>
      <c r="Y661" s="3" t="s">
        <v>11730</v>
      </c>
      <c r="Z661" s="3" t="s">
        <v>11731</v>
      </c>
      <c r="AA661" s="3" t="s">
        <v>139</v>
      </c>
      <c r="AB661" s="3" t="s">
        <v>140</v>
      </c>
      <c r="AC661" s="3" t="s">
        <v>5272</v>
      </c>
      <c r="AD661" s="3" t="s">
        <v>143</v>
      </c>
      <c r="AE661" s="3" t="s">
        <v>11732</v>
      </c>
      <c r="AF661" s="3" t="s">
        <v>143</v>
      </c>
      <c r="AG661" s="3" t="s">
        <v>235</v>
      </c>
      <c r="AH661" s="3" t="s">
        <v>141</v>
      </c>
      <c r="AI661" s="3" t="s">
        <v>143</v>
      </c>
      <c r="AJ661" s="3" t="s">
        <v>11732</v>
      </c>
      <c r="AK661" s="3" t="s">
        <v>142</v>
      </c>
      <c r="AL661" s="3" t="s">
        <v>143</v>
      </c>
      <c r="AM661" s="3" t="s">
        <v>11733</v>
      </c>
      <c r="AN661" s="3" t="s">
        <v>174</v>
      </c>
      <c r="AO661" s="3" t="s">
        <v>1228</v>
      </c>
      <c r="AP661" s="3" t="s">
        <v>1229</v>
      </c>
      <c r="AQ661" s="3" t="s">
        <v>1230</v>
      </c>
      <c r="AR661" s="3" t="s">
        <v>178</v>
      </c>
      <c r="AS661" s="3" t="s">
        <v>179</v>
      </c>
      <c r="AT661" s="3" t="s">
        <v>211</v>
      </c>
      <c r="AU661" s="3" t="s">
        <v>1231</v>
      </c>
      <c r="AV661" s="3" t="s">
        <v>234</v>
      </c>
      <c r="AW661" s="3" t="s">
        <v>165</v>
      </c>
      <c r="AX661" s="3" t="s">
        <v>235</v>
      </c>
      <c r="AY661" s="3" t="s">
        <v>148</v>
      </c>
      <c r="AZ661" s="3" t="s">
        <v>139</v>
      </c>
      <c r="BA661" s="3" t="s">
        <v>875</v>
      </c>
      <c r="BB661" s="3" t="s">
        <v>150</v>
      </c>
      <c r="BC661" s="3" t="s">
        <v>156</v>
      </c>
      <c r="BD661" s="3" t="s">
        <v>157</v>
      </c>
      <c r="BE661" s="3" t="s">
        <v>303</v>
      </c>
      <c r="BF661" s="3" t="s">
        <v>11734</v>
      </c>
      <c r="BG661" s="3" t="s">
        <v>5272</v>
      </c>
      <c r="BH661" s="3" t="s">
        <v>143</v>
      </c>
      <c r="BI661" s="3" t="s">
        <v>11735</v>
      </c>
      <c r="BJ661" s="3" t="s">
        <v>143</v>
      </c>
      <c r="BK661" s="3" t="s">
        <v>136</v>
      </c>
      <c r="BL661" s="3" t="s">
        <v>143</v>
      </c>
      <c r="BM661" s="3" t="s">
        <v>160</v>
      </c>
      <c r="BN661" s="3" t="s">
        <v>160</v>
      </c>
      <c r="BO661" s="3" t="s">
        <v>143</v>
      </c>
      <c r="BP661" s="3" t="s">
        <v>143</v>
      </c>
      <c r="BQ661" s="3" t="s">
        <v>11736</v>
      </c>
      <c r="BR661" s="3" t="s">
        <v>5352</v>
      </c>
      <c r="BS661" s="3" t="s">
        <v>162</v>
      </c>
      <c r="BT661" s="3" t="s">
        <v>11732</v>
      </c>
      <c r="BU661" s="3" t="s">
        <v>11732</v>
      </c>
      <c r="BV661" s="3" t="s">
        <v>135</v>
      </c>
      <c r="BW661" s="3" t="s">
        <v>135</v>
      </c>
      <c r="BX661" s="3" t="s">
        <v>135</v>
      </c>
      <c r="BY661" s="3" t="s">
        <v>148</v>
      </c>
      <c r="BZ661" s="3" t="s">
        <v>11737</v>
      </c>
      <c r="CA661" s="3" t="s">
        <v>174</v>
      </c>
      <c r="CB661" s="3" t="s">
        <v>143</v>
      </c>
      <c r="CC661" s="3" t="s">
        <v>143</v>
      </c>
      <c r="CD661" s="3" t="s">
        <v>143</v>
      </c>
      <c r="CE661" s="3" t="s">
        <v>11738</v>
      </c>
      <c r="CF661" s="3" t="s">
        <v>2261</v>
      </c>
      <c r="CG661" s="3" t="s">
        <v>2261</v>
      </c>
      <c r="CH661" s="3" t="s">
        <v>143</v>
      </c>
      <c r="CI661" s="3" t="s">
        <v>143</v>
      </c>
      <c r="CJ661" s="3" t="s">
        <v>5272</v>
      </c>
      <c r="CK661" s="3" t="s">
        <v>143</v>
      </c>
      <c r="CL661" s="3" t="s">
        <v>143</v>
      </c>
      <c r="CM661" s="3" t="s">
        <v>143</v>
      </c>
      <c r="CN661" s="3" t="s">
        <v>143</v>
      </c>
      <c r="CO661" s="3" t="s">
        <v>143</v>
      </c>
      <c r="CP661" s="3" t="s">
        <v>143</v>
      </c>
      <c r="CQ661" s="3" t="s">
        <v>143</v>
      </c>
      <c r="CR661" s="3" t="s">
        <v>143</v>
      </c>
      <c r="CS661" s="3" t="s">
        <v>1</v>
      </c>
      <c r="CT661" s="3" t="s">
        <v>143</v>
      </c>
      <c r="CU661" s="3" t="s">
        <v>1</v>
      </c>
      <c r="CV661" s="3" t="s">
        <v>1985</v>
      </c>
      <c r="CW661" s="3" t="s">
        <v>1985</v>
      </c>
      <c r="CX661" s="3" t="s">
        <v>394</v>
      </c>
      <c r="CY661" s="3" t="s">
        <v>166</v>
      </c>
      <c r="CZ661" s="3" t="s">
        <v>136</v>
      </c>
      <c r="DA661" s="3" t="s">
        <v>1989</v>
      </c>
      <c r="DB661" s="3" t="s">
        <v>143</v>
      </c>
      <c r="DC661" s="3" t="s">
        <v>6653</v>
      </c>
      <c r="DD661" s="3" t="s">
        <v>164</v>
      </c>
      <c r="DE661" s="3" t="s">
        <v>5405</v>
      </c>
      <c r="DF661" s="3" t="s">
        <v>3277</v>
      </c>
      <c r="DG661" s="3" t="s">
        <v>143</v>
      </c>
      <c r="DH661" s="3" t="s">
        <v>143</v>
      </c>
      <c r="DI661" s="3" t="s">
        <v>143</v>
      </c>
    </row>
    <row r="662" spans="1:113" ht="25.5" hidden="1" x14ac:dyDescent="0.2">
      <c r="A662" s="73">
        <v>45505</v>
      </c>
      <c r="B662" s="3" t="s">
        <v>15608</v>
      </c>
      <c r="C662" s="5">
        <v>151279</v>
      </c>
      <c r="D662" s="6" t="s">
        <v>11739</v>
      </c>
      <c r="E662" s="3" t="s">
        <v>5129</v>
      </c>
      <c r="F662" s="7">
        <v>45519</v>
      </c>
      <c r="G662" s="3" t="s">
        <v>165</v>
      </c>
      <c r="H662" s="3" t="s">
        <v>166</v>
      </c>
      <c r="I662" s="8">
        <f t="shared" ref="I662:I663" si="70">J662</f>
        <v>185</v>
      </c>
      <c r="J662" s="4">
        <v>185</v>
      </c>
      <c r="K662" s="71">
        <f t="shared" si="67"/>
        <v>8.6074095372889268E-3</v>
      </c>
      <c r="L662" s="71" t="s">
        <v>1917</v>
      </c>
      <c r="M662" s="3" t="s">
        <v>7246</v>
      </c>
      <c r="N662" s="3" t="s">
        <v>1056</v>
      </c>
      <c r="O662" s="3" t="s">
        <v>11740</v>
      </c>
      <c r="P662" s="6" t="s">
        <v>11741</v>
      </c>
      <c r="Q662" s="3" t="s">
        <v>170</v>
      </c>
      <c r="R662" s="3" t="s">
        <v>11742</v>
      </c>
      <c r="S662" s="3" t="s">
        <v>11743</v>
      </c>
      <c r="T662" s="3" t="s">
        <v>135</v>
      </c>
      <c r="U662" s="3" t="s">
        <v>135</v>
      </c>
      <c r="V662" s="3" t="s">
        <v>224</v>
      </c>
      <c r="W662" s="3" t="s">
        <v>137</v>
      </c>
      <c r="X662" s="3" t="s">
        <v>957</v>
      </c>
      <c r="Y662" s="3" t="s">
        <v>11744</v>
      </c>
      <c r="Z662" s="3" t="s">
        <v>11745</v>
      </c>
      <c r="AA662" s="3" t="s">
        <v>139</v>
      </c>
      <c r="AB662" s="3" t="s">
        <v>226</v>
      </c>
      <c r="AC662" s="3" t="s">
        <v>5272</v>
      </c>
      <c r="AD662" s="3" t="s">
        <v>143</v>
      </c>
      <c r="AE662" s="3" t="s">
        <v>5272</v>
      </c>
      <c r="AF662" s="3" t="s">
        <v>11746</v>
      </c>
      <c r="AG662" s="3" t="s">
        <v>235</v>
      </c>
      <c r="AH662" s="3" t="s">
        <v>141</v>
      </c>
      <c r="AI662" s="3" t="s">
        <v>143</v>
      </c>
      <c r="AJ662" s="3" t="s">
        <v>11747</v>
      </c>
      <c r="AK662" s="3" t="s">
        <v>207</v>
      </c>
      <c r="AL662" s="3" t="s">
        <v>143</v>
      </c>
      <c r="AM662" s="3" t="s">
        <v>10849</v>
      </c>
      <c r="AN662" s="3" t="s">
        <v>174</v>
      </c>
      <c r="AO662" s="3" t="s">
        <v>3049</v>
      </c>
      <c r="AP662" s="3" t="s">
        <v>11748</v>
      </c>
      <c r="AQ662" s="3" t="s">
        <v>11749</v>
      </c>
      <c r="AR662" s="3" t="s">
        <v>353</v>
      </c>
      <c r="AS662" s="3" t="s">
        <v>231</v>
      </c>
      <c r="AT662" s="3" t="s">
        <v>1091</v>
      </c>
      <c r="AU662" s="3" t="s">
        <v>1092</v>
      </c>
      <c r="AV662" s="3" t="s">
        <v>145</v>
      </c>
      <c r="AW662" s="3" t="s">
        <v>146</v>
      </c>
      <c r="AX662" s="3" t="s">
        <v>1060</v>
      </c>
      <c r="AY662" s="3" t="s">
        <v>148</v>
      </c>
      <c r="AZ662" s="3" t="s">
        <v>139</v>
      </c>
      <c r="BA662" s="3" t="s">
        <v>149</v>
      </c>
      <c r="BB662" s="3" t="s">
        <v>150</v>
      </c>
      <c r="BC662" s="3" t="s">
        <v>156</v>
      </c>
      <c r="BD662" s="3" t="s">
        <v>157</v>
      </c>
      <c r="BE662" s="3" t="s">
        <v>303</v>
      </c>
      <c r="BF662" s="3" t="s">
        <v>11750</v>
      </c>
      <c r="BG662" s="3" t="s">
        <v>5272</v>
      </c>
      <c r="BH662" s="3" t="s">
        <v>143</v>
      </c>
      <c r="BI662" s="3" t="s">
        <v>11751</v>
      </c>
      <c r="BJ662" s="3" t="s">
        <v>143</v>
      </c>
      <c r="BK662" s="3" t="s">
        <v>224</v>
      </c>
      <c r="BL662" s="3" t="s">
        <v>143</v>
      </c>
      <c r="BM662" s="3" t="s">
        <v>160</v>
      </c>
      <c r="BN662" s="3" t="s">
        <v>160</v>
      </c>
      <c r="BO662" s="3" t="s">
        <v>143</v>
      </c>
      <c r="BP662" s="3" t="s">
        <v>1084</v>
      </c>
      <c r="BQ662" s="3" t="s">
        <v>5378</v>
      </c>
      <c r="BR662" s="3" t="s">
        <v>5352</v>
      </c>
      <c r="BS662" s="3" t="s">
        <v>162</v>
      </c>
      <c r="BT662" s="3" t="s">
        <v>10849</v>
      </c>
      <c r="BU662" s="3" t="s">
        <v>10849</v>
      </c>
      <c r="BV662" s="3" t="s">
        <v>135</v>
      </c>
      <c r="BW662" s="3" t="s">
        <v>135</v>
      </c>
      <c r="BX662" s="3" t="s">
        <v>135</v>
      </c>
      <c r="BY662" s="3" t="s">
        <v>148</v>
      </c>
      <c r="BZ662" s="3" t="s">
        <v>360</v>
      </c>
      <c r="CA662" s="3" t="s">
        <v>174</v>
      </c>
      <c r="CB662" s="3" t="s">
        <v>1265</v>
      </c>
      <c r="CC662" s="3" t="s">
        <v>143</v>
      </c>
      <c r="CD662" s="3" t="s">
        <v>143</v>
      </c>
      <c r="CE662" s="3" t="s">
        <v>143</v>
      </c>
      <c r="CF662" s="3" t="s">
        <v>2261</v>
      </c>
      <c r="CG662" s="3" t="s">
        <v>2261</v>
      </c>
      <c r="CH662" s="3" t="s">
        <v>143</v>
      </c>
      <c r="CI662" s="3" t="s">
        <v>143</v>
      </c>
      <c r="CJ662" s="3" t="s">
        <v>5272</v>
      </c>
      <c r="CK662" s="3" t="s">
        <v>143</v>
      </c>
      <c r="CL662" s="3" t="s">
        <v>143</v>
      </c>
      <c r="CM662" s="3" t="s">
        <v>143</v>
      </c>
      <c r="CN662" s="3" t="s">
        <v>143</v>
      </c>
      <c r="CO662" s="3" t="s">
        <v>143</v>
      </c>
      <c r="CP662" s="3" t="s">
        <v>143</v>
      </c>
      <c r="CQ662" s="3" t="s">
        <v>143</v>
      </c>
      <c r="CR662" s="3" t="s">
        <v>143</v>
      </c>
      <c r="CS662" s="3" t="s">
        <v>1</v>
      </c>
      <c r="CT662" s="3" t="s">
        <v>143</v>
      </c>
      <c r="CU662" s="3" t="s">
        <v>1</v>
      </c>
      <c r="CV662" s="3" t="s">
        <v>1985</v>
      </c>
      <c r="CW662" s="3" t="s">
        <v>143</v>
      </c>
      <c r="CX662" s="3" t="s">
        <v>217</v>
      </c>
      <c r="CY662" s="3" t="s">
        <v>166</v>
      </c>
      <c r="CZ662" s="3" t="s">
        <v>224</v>
      </c>
      <c r="DA662" s="3" t="s">
        <v>2007</v>
      </c>
      <c r="DB662" s="3" t="s">
        <v>143</v>
      </c>
      <c r="DC662" s="3" t="s">
        <v>143</v>
      </c>
      <c r="DD662" s="3" t="s">
        <v>5129</v>
      </c>
      <c r="DE662" s="3" t="s">
        <v>5405</v>
      </c>
      <c r="DF662" s="3" t="s">
        <v>5830</v>
      </c>
      <c r="DG662" s="3" t="s">
        <v>143</v>
      </c>
      <c r="DH662" s="3" t="s">
        <v>143</v>
      </c>
      <c r="DI662" s="3" t="s">
        <v>143</v>
      </c>
    </row>
    <row r="663" spans="1:113" hidden="1" x14ac:dyDescent="0.2">
      <c r="A663" s="73">
        <v>45505</v>
      </c>
      <c r="B663" s="3" t="s">
        <v>15606</v>
      </c>
      <c r="C663" s="5">
        <v>151282</v>
      </c>
      <c r="D663" s="6" t="s">
        <v>11752</v>
      </c>
      <c r="E663" s="3" t="s">
        <v>685</v>
      </c>
      <c r="F663" s="7">
        <v>45519</v>
      </c>
      <c r="G663" s="3" t="s">
        <v>165</v>
      </c>
      <c r="H663" s="3" t="s">
        <v>166</v>
      </c>
      <c r="I663" s="8">
        <f t="shared" si="70"/>
        <v>930</v>
      </c>
      <c r="J663" s="4">
        <v>930</v>
      </c>
      <c r="K663" s="71">
        <f t="shared" si="67"/>
        <v>4.3269680376641632E-2</v>
      </c>
      <c r="L663" s="71" t="s">
        <v>1917</v>
      </c>
      <c r="M663" s="3" t="s">
        <v>7145</v>
      </c>
      <c r="N663" s="3" t="s">
        <v>1056</v>
      </c>
      <c r="O663" s="3" t="s">
        <v>7782</v>
      </c>
      <c r="P663" s="6" t="s">
        <v>11753</v>
      </c>
      <c r="Q663" s="3" t="s">
        <v>2863</v>
      </c>
      <c r="R663" s="3" t="s">
        <v>11754</v>
      </c>
      <c r="S663" s="3" t="s">
        <v>11755</v>
      </c>
      <c r="T663" s="3" t="s">
        <v>11756</v>
      </c>
      <c r="U663" s="3" t="s">
        <v>135</v>
      </c>
      <c r="V663" s="3" t="s">
        <v>506</v>
      </c>
      <c r="W663" s="3" t="s">
        <v>137</v>
      </c>
      <c r="X663" s="3" t="s">
        <v>4880</v>
      </c>
      <c r="Y663" s="3" t="s">
        <v>11757</v>
      </c>
      <c r="Z663" s="3" t="s">
        <v>11758</v>
      </c>
      <c r="AA663" s="3" t="s">
        <v>139</v>
      </c>
      <c r="AB663" s="3" t="s">
        <v>323</v>
      </c>
      <c r="AC663" s="3" t="s">
        <v>5272</v>
      </c>
      <c r="AD663" s="3" t="s">
        <v>143</v>
      </c>
      <c r="AE663" s="3" t="s">
        <v>5272</v>
      </c>
      <c r="AF663" s="3" t="s">
        <v>143</v>
      </c>
      <c r="AG663" s="3" t="s">
        <v>235</v>
      </c>
      <c r="AH663" s="3" t="s">
        <v>141</v>
      </c>
      <c r="AI663" s="3" t="s">
        <v>143</v>
      </c>
      <c r="AJ663" s="3" t="s">
        <v>143</v>
      </c>
      <c r="AK663" s="3" t="s">
        <v>207</v>
      </c>
      <c r="AL663" s="3" t="s">
        <v>11759</v>
      </c>
      <c r="AM663" s="3" t="s">
        <v>7768</v>
      </c>
      <c r="AN663" s="3" t="s">
        <v>143</v>
      </c>
      <c r="AO663" s="3" t="s">
        <v>6822</v>
      </c>
      <c r="AP663" s="3" t="s">
        <v>6823</v>
      </c>
      <c r="AQ663" s="3" t="s">
        <v>7789</v>
      </c>
      <c r="AR663" s="3" t="s">
        <v>1454</v>
      </c>
      <c r="AS663" s="3" t="s">
        <v>231</v>
      </c>
      <c r="AT663" s="3" t="s">
        <v>6825</v>
      </c>
      <c r="AU663" s="3" t="s">
        <v>6826</v>
      </c>
      <c r="AV663" s="3" t="s">
        <v>145</v>
      </c>
      <c r="AW663" s="3" t="s">
        <v>146</v>
      </c>
      <c r="AX663" s="3" t="s">
        <v>1060</v>
      </c>
      <c r="AY663" s="3" t="s">
        <v>148</v>
      </c>
      <c r="AZ663" s="3" t="s">
        <v>139</v>
      </c>
      <c r="BA663" s="3" t="s">
        <v>149</v>
      </c>
      <c r="BB663" s="3" t="s">
        <v>150</v>
      </c>
      <c r="BC663" s="3" t="s">
        <v>156</v>
      </c>
      <c r="BD663" s="3" t="s">
        <v>157</v>
      </c>
      <c r="BE663" s="3" t="s">
        <v>484</v>
      </c>
      <c r="BF663" s="3" t="s">
        <v>11758</v>
      </c>
      <c r="BG663" s="3" t="s">
        <v>5272</v>
      </c>
      <c r="BH663" s="3" t="s">
        <v>143</v>
      </c>
      <c r="BI663" s="3" t="s">
        <v>143</v>
      </c>
      <c r="BJ663" s="3" t="s">
        <v>143</v>
      </c>
      <c r="BK663" s="3" t="s">
        <v>136</v>
      </c>
      <c r="BL663" s="3" t="s">
        <v>143</v>
      </c>
      <c r="BM663" s="3" t="s">
        <v>160</v>
      </c>
      <c r="BN663" s="3" t="s">
        <v>143</v>
      </c>
      <c r="BO663" s="3" t="s">
        <v>685</v>
      </c>
      <c r="BP663" s="3" t="s">
        <v>143</v>
      </c>
      <c r="BQ663" s="3" t="s">
        <v>11760</v>
      </c>
      <c r="BR663" s="3" t="s">
        <v>5684</v>
      </c>
      <c r="BS663" s="3" t="s">
        <v>241</v>
      </c>
      <c r="BT663" s="3" t="s">
        <v>7768</v>
      </c>
      <c r="BU663" s="3" t="s">
        <v>7768</v>
      </c>
      <c r="BV663" s="3" t="s">
        <v>135</v>
      </c>
      <c r="BW663" s="3" t="s">
        <v>135</v>
      </c>
      <c r="BX663" s="3" t="s">
        <v>135</v>
      </c>
      <c r="BY663" s="3" t="s">
        <v>148</v>
      </c>
      <c r="BZ663" s="3" t="s">
        <v>4949</v>
      </c>
      <c r="CA663" s="3" t="s">
        <v>174</v>
      </c>
      <c r="CB663" s="3" t="s">
        <v>143</v>
      </c>
      <c r="CC663" s="3" t="s">
        <v>143</v>
      </c>
      <c r="CD663" s="3" t="s">
        <v>143</v>
      </c>
      <c r="CE663" s="3" t="s">
        <v>143</v>
      </c>
      <c r="CF663" s="3" t="s">
        <v>2261</v>
      </c>
      <c r="CG663" s="3" t="s">
        <v>143</v>
      </c>
      <c r="CH663" s="3" t="s">
        <v>143</v>
      </c>
      <c r="CI663" s="3" t="s">
        <v>143</v>
      </c>
      <c r="CJ663" s="3" t="s">
        <v>5272</v>
      </c>
      <c r="CK663" s="3" t="s">
        <v>143</v>
      </c>
      <c r="CL663" s="3" t="s">
        <v>143</v>
      </c>
      <c r="CM663" s="3" t="s">
        <v>143</v>
      </c>
      <c r="CN663" s="3" t="s">
        <v>143</v>
      </c>
      <c r="CO663" s="3" t="s">
        <v>6830</v>
      </c>
      <c r="CP663" s="3" t="s">
        <v>143</v>
      </c>
      <c r="CQ663" s="3" t="s">
        <v>143</v>
      </c>
      <c r="CR663" s="3" t="s">
        <v>143</v>
      </c>
      <c r="CS663" s="3" t="s">
        <v>1</v>
      </c>
      <c r="CT663" s="3" t="s">
        <v>143</v>
      </c>
      <c r="CU663" s="3" t="s">
        <v>1</v>
      </c>
      <c r="CV663" s="3" t="s">
        <v>2092</v>
      </c>
      <c r="CW663" s="3" t="s">
        <v>143</v>
      </c>
      <c r="CX663" s="3" t="s">
        <v>374</v>
      </c>
      <c r="CY663" s="3" t="s">
        <v>166</v>
      </c>
      <c r="CZ663" s="3" t="s">
        <v>136</v>
      </c>
      <c r="DA663" s="3" t="s">
        <v>2007</v>
      </c>
      <c r="DB663" s="3" t="s">
        <v>143</v>
      </c>
      <c r="DC663" s="3" t="s">
        <v>143</v>
      </c>
      <c r="DD663" s="3" t="s">
        <v>685</v>
      </c>
      <c r="DE663" s="3" t="s">
        <v>5405</v>
      </c>
      <c r="DF663" s="3" t="s">
        <v>5830</v>
      </c>
      <c r="DG663" s="3" t="s">
        <v>143</v>
      </c>
      <c r="DH663" s="3" t="s">
        <v>7580</v>
      </c>
      <c r="DI663" s="3" t="s">
        <v>143</v>
      </c>
    </row>
    <row r="664" spans="1:113" ht="25.5" hidden="1" x14ac:dyDescent="0.2">
      <c r="A664" s="73">
        <v>45505</v>
      </c>
      <c r="B664" s="3" t="s">
        <v>24</v>
      </c>
      <c r="C664" s="5">
        <v>151304</v>
      </c>
      <c r="D664" s="6" t="s">
        <v>24</v>
      </c>
      <c r="E664" s="3" t="s">
        <v>373</v>
      </c>
      <c r="F664" s="7">
        <v>45519</v>
      </c>
      <c r="G664" s="3" t="s">
        <v>257</v>
      </c>
      <c r="H664" s="3" t="s">
        <v>166</v>
      </c>
      <c r="I664" s="4">
        <v>33.090000000000003</v>
      </c>
      <c r="J664" s="4">
        <v>35</v>
      </c>
      <c r="K664" s="71">
        <f t="shared" si="67"/>
        <v>1.5395631437237329E-3</v>
      </c>
      <c r="L664" s="71" t="s">
        <v>1917</v>
      </c>
      <c r="M664" s="3" t="s">
        <v>7145</v>
      </c>
      <c r="N664" s="3" t="s">
        <v>1224</v>
      </c>
      <c r="O664" s="3" t="s">
        <v>1582</v>
      </c>
      <c r="P664" s="6" t="s">
        <v>11761</v>
      </c>
      <c r="Q664" s="3" t="s">
        <v>170</v>
      </c>
      <c r="R664" s="3" t="s">
        <v>11762</v>
      </c>
      <c r="S664" s="3" t="s">
        <v>11763</v>
      </c>
      <c r="T664" s="3" t="s">
        <v>135</v>
      </c>
      <c r="U664" s="3" t="s">
        <v>135</v>
      </c>
      <c r="V664" s="3" t="s">
        <v>506</v>
      </c>
      <c r="W664" s="3" t="s">
        <v>137</v>
      </c>
      <c r="X664" s="3" t="s">
        <v>379</v>
      </c>
      <c r="Y664" s="3" t="s">
        <v>11764</v>
      </c>
      <c r="Z664" s="3" t="s">
        <v>11765</v>
      </c>
      <c r="AA664" s="3" t="s">
        <v>139</v>
      </c>
      <c r="AB664" s="3" t="s">
        <v>323</v>
      </c>
      <c r="AC664" s="3" t="s">
        <v>5272</v>
      </c>
      <c r="AD664" s="3" t="s">
        <v>143</v>
      </c>
      <c r="AE664" s="3" t="s">
        <v>11618</v>
      </c>
      <c r="AF664" s="3" t="s">
        <v>11766</v>
      </c>
      <c r="AG664" s="3" t="s">
        <v>5675</v>
      </c>
      <c r="AH664" s="3" t="s">
        <v>265</v>
      </c>
      <c r="AI664" s="3" t="s">
        <v>143</v>
      </c>
      <c r="AJ664" s="3" t="s">
        <v>11618</v>
      </c>
      <c r="AK664" s="3" t="s">
        <v>207</v>
      </c>
      <c r="AL664" s="3" t="s">
        <v>143</v>
      </c>
      <c r="AM664" s="3" t="s">
        <v>5680</v>
      </c>
      <c r="AN664" s="3" t="s">
        <v>174</v>
      </c>
      <c r="AO664" s="3" t="s">
        <v>710</v>
      </c>
      <c r="AP664" s="3" t="s">
        <v>568</v>
      </c>
      <c r="AQ664" s="3" t="s">
        <v>1585</v>
      </c>
      <c r="AR664" s="3" t="s">
        <v>570</v>
      </c>
      <c r="AS664" s="3" t="s">
        <v>231</v>
      </c>
      <c r="AT664" s="3" t="s">
        <v>652</v>
      </c>
      <c r="AU664" s="3" t="s">
        <v>712</v>
      </c>
      <c r="AV664" s="3" t="s">
        <v>990</v>
      </c>
      <c r="AW664" s="3" t="s">
        <v>273</v>
      </c>
      <c r="AX664" s="3" t="s">
        <v>1232</v>
      </c>
      <c r="AY664" s="3" t="s">
        <v>148</v>
      </c>
      <c r="AZ664" s="3" t="s">
        <v>139</v>
      </c>
      <c r="BA664" s="3" t="s">
        <v>154</v>
      </c>
      <c r="BB664" s="3" t="s">
        <v>992</v>
      </c>
      <c r="BC664" s="3" t="s">
        <v>156</v>
      </c>
      <c r="BD664" s="3" t="s">
        <v>157</v>
      </c>
      <c r="BE664" s="3" t="s">
        <v>303</v>
      </c>
      <c r="BF664" s="3" t="s">
        <v>11767</v>
      </c>
      <c r="BG664" s="3" t="s">
        <v>5272</v>
      </c>
      <c r="BH664" s="3" t="s">
        <v>170</v>
      </c>
      <c r="BI664" s="3" t="s">
        <v>11620</v>
      </c>
      <c r="BJ664" s="3" t="s">
        <v>143</v>
      </c>
      <c r="BK664" s="3" t="s">
        <v>136</v>
      </c>
      <c r="BL664" s="3" t="s">
        <v>143</v>
      </c>
      <c r="BM664" s="3" t="s">
        <v>200</v>
      </c>
      <c r="BN664" s="3" t="s">
        <v>200</v>
      </c>
      <c r="BO664" s="3" t="s">
        <v>373</v>
      </c>
      <c r="BP664" s="3" t="s">
        <v>143</v>
      </c>
      <c r="BQ664" s="3" t="s">
        <v>11768</v>
      </c>
      <c r="BR664" s="3" t="s">
        <v>5352</v>
      </c>
      <c r="BS664" s="3" t="s">
        <v>162</v>
      </c>
      <c r="BT664" s="3" t="s">
        <v>11618</v>
      </c>
      <c r="BU664" s="3" t="s">
        <v>11618</v>
      </c>
      <c r="BV664" s="3" t="s">
        <v>135</v>
      </c>
      <c r="BW664" s="3" t="s">
        <v>135</v>
      </c>
      <c r="BX664" s="3" t="s">
        <v>135</v>
      </c>
      <c r="BY664" s="3" t="s">
        <v>148</v>
      </c>
      <c r="BZ664" s="3" t="s">
        <v>11769</v>
      </c>
      <c r="CA664" s="3" t="s">
        <v>174</v>
      </c>
      <c r="CB664" s="3" t="s">
        <v>143</v>
      </c>
      <c r="CC664" s="3" t="s">
        <v>143</v>
      </c>
      <c r="CD664" s="3" t="s">
        <v>143</v>
      </c>
      <c r="CE664" s="3" t="s">
        <v>143</v>
      </c>
      <c r="CF664" s="3" t="s">
        <v>2261</v>
      </c>
      <c r="CG664" s="3" t="s">
        <v>2261</v>
      </c>
      <c r="CH664" s="3" t="s">
        <v>143</v>
      </c>
      <c r="CI664" s="3" t="s">
        <v>143</v>
      </c>
      <c r="CJ664" s="3" t="s">
        <v>5272</v>
      </c>
      <c r="CK664" s="3" t="s">
        <v>143</v>
      </c>
      <c r="CL664" s="3" t="s">
        <v>143</v>
      </c>
      <c r="CM664" s="3" t="s">
        <v>143</v>
      </c>
      <c r="CN664" s="3" t="s">
        <v>143</v>
      </c>
      <c r="CO664" s="3" t="s">
        <v>143</v>
      </c>
      <c r="CP664" s="3" t="s">
        <v>143</v>
      </c>
      <c r="CQ664" s="3" t="s">
        <v>143</v>
      </c>
      <c r="CR664" s="3" t="s">
        <v>143</v>
      </c>
      <c r="CS664" s="3" t="s">
        <v>1</v>
      </c>
      <c r="CT664" s="3" t="s">
        <v>143</v>
      </c>
      <c r="CU664" s="3" t="s">
        <v>1</v>
      </c>
      <c r="CV664" s="3" t="s">
        <v>1985</v>
      </c>
      <c r="CW664" s="3" t="s">
        <v>1985</v>
      </c>
      <c r="CX664" s="3" t="s">
        <v>926</v>
      </c>
      <c r="CY664" s="3" t="s">
        <v>166</v>
      </c>
      <c r="CZ664" s="3" t="s">
        <v>136</v>
      </c>
      <c r="DA664" s="3" t="s">
        <v>1986</v>
      </c>
      <c r="DB664" s="3" t="s">
        <v>143</v>
      </c>
      <c r="DC664" s="3" t="s">
        <v>143</v>
      </c>
      <c r="DD664" s="3" t="s">
        <v>373</v>
      </c>
      <c r="DE664" s="3" t="s">
        <v>5405</v>
      </c>
      <c r="DF664" s="3" t="s">
        <v>5830</v>
      </c>
      <c r="DG664" s="3" t="s">
        <v>143</v>
      </c>
      <c r="DH664" s="3" t="s">
        <v>143</v>
      </c>
      <c r="DI664" s="3" t="s">
        <v>143</v>
      </c>
    </row>
    <row r="665" spans="1:113" hidden="1" x14ac:dyDescent="0.2">
      <c r="A665" s="73">
        <v>45505</v>
      </c>
      <c r="B665" s="3" t="s">
        <v>24</v>
      </c>
      <c r="C665" s="5">
        <v>151334</v>
      </c>
      <c r="D665" s="6" t="s">
        <v>24</v>
      </c>
      <c r="E665" s="3" t="s">
        <v>164</v>
      </c>
      <c r="F665" s="7">
        <v>45520</v>
      </c>
      <c r="G665" s="3" t="s">
        <v>165</v>
      </c>
      <c r="H665" s="3" t="s">
        <v>166</v>
      </c>
      <c r="I665" s="4">
        <v>248.98</v>
      </c>
      <c r="J665" s="4">
        <v>194.42</v>
      </c>
      <c r="K665" s="71">
        <f t="shared" si="67"/>
        <v>1.1584177441049712E-2</v>
      </c>
      <c r="L665" s="71" t="s">
        <v>1917</v>
      </c>
      <c r="M665" s="3" t="s">
        <v>129</v>
      </c>
      <c r="N665" s="3" t="s">
        <v>1056</v>
      </c>
      <c r="O665" s="3" t="s">
        <v>11770</v>
      </c>
      <c r="P665" s="6" t="s">
        <v>10186</v>
      </c>
      <c r="Q665" s="3" t="s">
        <v>170</v>
      </c>
      <c r="R665" s="3" t="s">
        <v>11771</v>
      </c>
      <c r="S665" s="3" t="s">
        <v>10283</v>
      </c>
      <c r="T665" s="3" t="s">
        <v>135</v>
      </c>
      <c r="U665" s="3" t="s">
        <v>135</v>
      </c>
      <c r="V665" s="3" t="s">
        <v>136</v>
      </c>
      <c r="W665" s="3" t="s">
        <v>137</v>
      </c>
      <c r="X665" s="3" t="s">
        <v>173</v>
      </c>
      <c r="Y665" s="3" t="s">
        <v>11772</v>
      </c>
      <c r="Z665" s="3" t="s">
        <v>11773</v>
      </c>
      <c r="AA665" s="3" t="s">
        <v>139</v>
      </c>
      <c r="AB665" s="3" t="s">
        <v>140</v>
      </c>
      <c r="AC665" s="3" t="s">
        <v>5272</v>
      </c>
      <c r="AD665" s="3" t="s">
        <v>143</v>
      </c>
      <c r="AE665" s="3" t="s">
        <v>11774</v>
      </c>
      <c r="AF665" s="3" t="s">
        <v>143</v>
      </c>
      <c r="AG665" s="3" t="s">
        <v>235</v>
      </c>
      <c r="AH665" s="3" t="s">
        <v>141</v>
      </c>
      <c r="AI665" s="3" t="s">
        <v>143</v>
      </c>
      <c r="AJ665" s="3" t="s">
        <v>11774</v>
      </c>
      <c r="AK665" s="3" t="s">
        <v>142</v>
      </c>
      <c r="AL665" s="3" t="s">
        <v>143</v>
      </c>
      <c r="AM665" s="3" t="s">
        <v>11775</v>
      </c>
      <c r="AN665" s="3" t="s">
        <v>174</v>
      </c>
      <c r="AO665" s="3" t="s">
        <v>11776</v>
      </c>
      <c r="AP665" s="3" t="s">
        <v>11777</v>
      </c>
      <c r="AQ665" s="3" t="s">
        <v>11778</v>
      </c>
      <c r="AR665" s="3" t="s">
        <v>430</v>
      </c>
      <c r="AS665" s="3" t="s">
        <v>431</v>
      </c>
      <c r="AT665" s="3" t="s">
        <v>4482</v>
      </c>
      <c r="AU665" s="3" t="s">
        <v>11779</v>
      </c>
      <c r="AV665" s="3" t="s">
        <v>145</v>
      </c>
      <c r="AW665" s="3" t="s">
        <v>146</v>
      </c>
      <c r="AX665" s="3" t="s">
        <v>1060</v>
      </c>
      <c r="AY665" s="3" t="s">
        <v>148</v>
      </c>
      <c r="AZ665" s="3" t="s">
        <v>139</v>
      </c>
      <c r="BA665" s="3" t="s">
        <v>149</v>
      </c>
      <c r="BB665" s="3" t="s">
        <v>150</v>
      </c>
      <c r="BC665" s="3" t="s">
        <v>156</v>
      </c>
      <c r="BD665" s="3" t="s">
        <v>157</v>
      </c>
      <c r="BE665" s="3" t="s">
        <v>303</v>
      </c>
      <c r="BF665" s="3" t="s">
        <v>11780</v>
      </c>
      <c r="BG665" s="3" t="s">
        <v>5272</v>
      </c>
      <c r="BH665" s="3" t="s">
        <v>170</v>
      </c>
      <c r="BI665" s="3" t="s">
        <v>11781</v>
      </c>
      <c r="BJ665" s="3" t="s">
        <v>143</v>
      </c>
      <c r="BK665" s="3" t="s">
        <v>136</v>
      </c>
      <c r="BL665" s="3" t="s">
        <v>143</v>
      </c>
      <c r="BM665" s="3" t="s">
        <v>160</v>
      </c>
      <c r="BN665" s="3" t="s">
        <v>160</v>
      </c>
      <c r="BO665" s="3" t="s">
        <v>143</v>
      </c>
      <c r="BP665" s="3" t="s">
        <v>143</v>
      </c>
      <c r="BQ665" s="3" t="s">
        <v>5465</v>
      </c>
      <c r="BR665" s="3" t="s">
        <v>5352</v>
      </c>
      <c r="BS665" s="3" t="s">
        <v>162</v>
      </c>
      <c r="BT665" s="3" t="s">
        <v>11774</v>
      </c>
      <c r="BU665" s="3" t="s">
        <v>11774</v>
      </c>
      <c r="BV665" s="3" t="s">
        <v>135</v>
      </c>
      <c r="BW665" s="3" t="s">
        <v>135</v>
      </c>
      <c r="BX665" s="3" t="s">
        <v>135</v>
      </c>
      <c r="BY665" s="3" t="s">
        <v>148</v>
      </c>
      <c r="BZ665" s="3" t="s">
        <v>11782</v>
      </c>
      <c r="CA665" s="3" t="s">
        <v>174</v>
      </c>
      <c r="CB665" s="3" t="s">
        <v>143</v>
      </c>
      <c r="CC665" s="3" t="s">
        <v>143</v>
      </c>
      <c r="CD665" s="3" t="s">
        <v>143</v>
      </c>
      <c r="CE665" s="3" t="s">
        <v>143</v>
      </c>
      <c r="CF665" s="3" t="s">
        <v>2261</v>
      </c>
      <c r="CG665" s="3" t="s">
        <v>2261</v>
      </c>
      <c r="CH665" s="3" t="s">
        <v>143</v>
      </c>
      <c r="CI665" s="3" t="s">
        <v>143</v>
      </c>
      <c r="CJ665" s="3" t="s">
        <v>5272</v>
      </c>
      <c r="CK665" s="3" t="s">
        <v>143</v>
      </c>
      <c r="CL665" s="3" t="s">
        <v>143</v>
      </c>
      <c r="CM665" s="3" t="s">
        <v>143</v>
      </c>
      <c r="CN665" s="3" t="s">
        <v>143</v>
      </c>
      <c r="CO665" s="3" t="s">
        <v>10291</v>
      </c>
      <c r="CP665" s="3" t="s">
        <v>143</v>
      </c>
      <c r="CQ665" s="3" t="s">
        <v>143</v>
      </c>
      <c r="CR665" s="3" t="s">
        <v>143</v>
      </c>
      <c r="CS665" s="3" t="s">
        <v>1</v>
      </c>
      <c r="CT665" s="3" t="s">
        <v>143</v>
      </c>
      <c r="CU665" s="3" t="s">
        <v>1</v>
      </c>
      <c r="CV665" s="3" t="s">
        <v>1985</v>
      </c>
      <c r="CW665" s="3" t="s">
        <v>1985</v>
      </c>
      <c r="CX665" s="3" t="s">
        <v>374</v>
      </c>
      <c r="CY665" s="3" t="s">
        <v>166</v>
      </c>
      <c r="CZ665" s="3" t="s">
        <v>136</v>
      </c>
      <c r="DA665" s="3" t="s">
        <v>2007</v>
      </c>
      <c r="DB665" s="3" t="s">
        <v>143</v>
      </c>
      <c r="DC665" s="3" t="s">
        <v>143</v>
      </c>
      <c r="DD665" s="3" t="s">
        <v>164</v>
      </c>
      <c r="DE665" s="3" t="s">
        <v>5405</v>
      </c>
      <c r="DF665" s="3" t="s">
        <v>781</v>
      </c>
      <c r="DG665" s="3" t="s">
        <v>143</v>
      </c>
      <c r="DH665" s="3" t="s">
        <v>10292</v>
      </c>
      <c r="DI665" s="3" t="s">
        <v>143</v>
      </c>
    </row>
    <row r="666" spans="1:113" hidden="1" x14ac:dyDescent="0.2">
      <c r="A666" s="73">
        <v>45505</v>
      </c>
      <c r="B666" s="3" t="s">
        <v>7652</v>
      </c>
      <c r="C666" s="5">
        <v>151439</v>
      </c>
      <c r="D666" s="6" t="s">
        <v>6858</v>
      </c>
      <c r="E666" s="3" t="s">
        <v>125</v>
      </c>
      <c r="F666" s="7">
        <v>45519</v>
      </c>
      <c r="G666" s="3" t="s">
        <v>257</v>
      </c>
      <c r="H666" s="3" t="s">
        <v>127</v>
      </c>
      <c r="I666" s="4">
        <v>437.05</v>
      </c>
      <c r="J666" s="4">
        <v>258.2</v>
      </c>
      <c r="K666" s="71">
        <f t="shared" si="67"/>
        <v>2.0334423450119595E-2</v>
      </c>
      <c r="L666" s="71" t="s">
        <v>1917</v>
      </c>
      <c r="M666" s="3" t="s">
        <v>129</v>
      </c>
      <c r="N666" s="3" t="s">
        <v>1725</v>
      </c>
      <c r="O666" s="3" t="s">
        <v>1224</v>
      </c>
      <c r="P666" s="6" t="s">
        <v>11065</v>
      </c>
      <c r="Q666" s="3" t="s">
        <v>132</v>
      </c>
      <c r="R666" s="3" t="s">
        <v>11783</v>
      </c>
      <c r="S666" s="3" t="s">
        <v>11784</v>
      </c>
      <c r="T666" s="3" t="s">
        <v>135</v>
      </c>
      <c r="U666" s="3" t="s">
        <v>135</v>
      </c>
      <c r="V666" s="3" t="s">
        <v>136</v>
      </c>
      <c r="W666" s="3" t="s">
        <v>137</v>
      </c>
      <c r="X666" s="3" t="s">
        <v>11647</v>
      </c>
      <c r="Y666" s="3" t="s">
        <v>11785</v>
      </c>
      <c r="Z666" s="3" t="s">
        <v>11786</v>
      </c>
      <c r="AA666" s="3" t="s">
        <v>139</v>
      </c>
      <c r="AB666" s="3" t="s">
        <v>140</v>
      </c>
      <c r="AC666" s="3" t="s">
        <v>5272</v>
      </c>
      <c r="AD666" s="3" t="s">
        <v>143</v>
      </c>
      <c r="AE666" s="3" t="s">
        <v>11787</v>
      </c>
      <c r="AF666" s="3" t="s">
        <v>11788</v>
      </c>
      <c r="AG666" s="3" t="s">
        <v>5675</v>
      </c>
      <c r="AH666" s="3" t="s">
        <v>265</v>
      </c>
      <c r="AI666" s="3" t="s">
        <v>143</v>
      </c>
      <c r="AJ666" s="3" t="s">
        <v>11789</v>
      </c>
      <c r="AK666" s="3" t="s">
        <v>142</v>
      </c>
      <c r="AL666" s="3" t="s">
        <v>143</v>
      </c>
      <c r="AM666" s="3" t="s">
        <v>11790</v>
      </c>
      <c r="AN666" s="3" t="s">
        <v>144</v>
      </c>
      <c r="AO666" s="3" t="s">
        <v>990</v>
      </c>
      <c r="AP666" s="3" t="s">
        <v>273</v>
      </c>
      <c r="AQ666" s="3" t="s">
        <v>1232</v>
      </c>
      <c r="AR666" s="3" t="s">
        <v>148</v>
      </c>
      <c r="AS666" s="3" t="s">
        <v>139</v>
      </c>
      <c r="AT666" s="3" t="s">
        <v>154</v>
      </c>
      <c r="AU666" s="3" t="s">
        <v>992</v>
      </c>
      <c r="AV666" s="3" t="s">
        <v>1718</v>
      </c>
      <c r="AW666" s="3" t="s">
        <v>1719</v>
      </c>
      <c r="AX666" s="3" t="s">
        <v>1726</v>
      </c>
      <c r="AY666" s="3" t="s">
        <v>148</v>
      </c>
      <c r="AZ666" s="3" t="s">
        <v>139</v>
      </c>
      <c r="BA666" s="3" t="s">
        <v>154</v>
      </c>
      <c r="BB666" s="3" t="s">
        <v>1727</v>
      </c>
      <c r="BC666" s="3" t="s">
        <v>156</v>
      </c>
      <c r="BD666" s="3" t="s">
        <v>157</v>
      </c>
      <c r="BE666" s="3" t="s">
        <v>303</v>
      </c>
      <c r="BF666" s="3" t="s">
        <v>11791</v>
      </c>
      <c r="BG666" s="3" t="s">
        <v>5272</v>
      </c>
      <c r="BH666" s="3" t="s">
        <v>132</v>
      </c>
      <c r="BI666" s="3" t="s">
        <v>11792</v>
      </c>
      <c r="BJ666" s="3" t="s">
        <v>143</v>
      </c>
      <c r="BK666" s="3" t="s">
        <v>136</v>
      </c>
      <c r="BL666" s="3" t="s">
        <v>143</v>
      </c>
      <c r="BM666" s="3" t="s">
        <v>200</v>
      </c>
      <c r="BN666" s="3" t="s">
        <v>160</v>
      </c>
      <c r="BO666" s="3" t="s">
        <v>143</v>
      </c>
      <c r="BP666" s="3" t="s">
        <v>143</v>
      </c>
      <c r="BQ666" s="3" t="s">
        <v>2139</v>
      </c>
      <c r="BR666" s="3" t="s">
        <v>5352</v>
      </c>
      <c r="BS666" s="3" t="s">
        <v>162</v>
      </c>
      <c r="BT666" s="3" t="s">
        <v>11787</v>
      </c>
      <c r="BU666" s="3" t="s">
        <v>11787</v>
      </c>
      <c r="BV666" s="3" t="s">
        <v>135</v>
      </c>
      <c r="BW666" s="3" t="s">
        <v>135</v>
      </c>
      <c r="BX666" s="3" t="s">
        <v>135</v>
      </c>
      <c r="BY666" s="3" t="s">
        <v>148</v>
      </c>
      <c r="BZ666" s="3" t="s">
        <v>11793</v>
      </c>
      <c r="CA666" s="3" t="s">
        <v>144</v>
      </c>
      <c r="CB666" s="3" t="s">
        <v>143</v>
      </c>
      <c r="CC666" s="3" t="s">
        <v>143</v>
      </c>
      <c r="CD666" s="3" t="s">
        <v>143</v>
      </c>
      <c r="CE666" s="3" t="s">
        <v>11794</v>
      </c>
      <c r="CF666" s="3" t="s">
        <v>9549</v>
      </c>
      <c r="CG666" s="3" t="s">
        <v>9549</v>
      </c>
      <c r="CH666" s="3" t="s">
        <v>143</v>
      </c>
      <c r="CI666" s="3" t="s">
        <v>143</v>
      </c>
      <c r="CJ666" s="3" t="s">
        <v>5272</v>
      </c>
      <c r="CK666" s="3" t="s">
        <v>143</v>
      </c>
      <c r="CL666" s="3" t="s">
        <v>143</v>
      </c>
      <c r="CM666" s="3" t="s">
        <v>143</v>
      </c>
      <c r="CN666" s="3" t="s">
        <v>143</v>
      </c>
      <c r="CO666" s="3" t="s">
        <v>143</v>
      </c>
      <c r="CP666" s="3" t="s">
        <v>143</v>
      </c>
      <c r="CQ666" s="3" t="s">
        <v>143</v>
      </c>
      <c r="CR666" s="3" t="s">
        <v>143</v>
      </c>
      <c r="CS666" s="3" t="s">
        <v>1</v>
      </c>
      <c r="CT666" s="3" t="s">
        <v>143</v>
      </c>
      <c r="CU666" s="3" t="s">
        <v>1</v>
      </c>
      <c r="CV666" s="3" t="s">
        <v>1985</v>
      </c>
      <c r="CW666" s="3" t="s">
        <v>1985</v>
      </c>
      <c r="CX666" s="3" t="s">
        <v>374</v>
      </c>
      <c r="CY666" s="3" t="s">
        <v>127</v>
      </c>
      <c r="CZ666" s="3" t="s">
        <v>136</v>
      </c>
      <c r="DA666" s="3" t="s">
        <v>1986</v>
      </c>
      <c r="DB666" s="3" t="s">
        <v>143</v>
      </c>
      <c r="DC666" s="3" t="s">
        <v>143</v>
      </c>
      <c r="DD666" s="3" t="s">
        <v>125</v>
      </c>
      <c r="DE666" s="3" t="s">
        <v>5405</v>
      </c>
      <c r="DF666" s="3" t="s">
        <v>5830</v>
      </c>
      <c r="DG666" s="3" t="s">
        <v>143</v>
      </c>
      <c r="DH666" s="3" t="s">
        <v>143</v>
      </c>
      <c r="DI666" s="3" t="s">
        <v>143</v>
      </c>
    </row>
    <row r="667" spans="1:113" hidden="1" x14ac:dyDescent="0.2">
      <c r="A667" s="73">
        <v>45505</v>
      </c>
      <c r="B667" s="3" t="s">
        <v>24</v>
      </c>
      <c r="C667" s="5">
        <v>151471</v>
      </c>
      <c r="D667" s="6" t="s">
        <v>24</v>
      </c>
      <c r="E667" s="3" t="s">
        <v>164</v>
      </c>
      <c r="F667" s="7">
        <v>45520</v>
      </c>
      <c r="G667" s="3" t="s">
        <v>165</v>
      </c>
      <c r="H667" s="3" t="s">
        <v>166</v>
      </c>
      <c r="I667" s="8">
        <f t="shared" ref="I667:I668" si="71">J667</f>
        <v>46.73</v>
      </c>
      <c r="J667" s="4">
        <v>46.73</v>
      </c>
      <c r="K667" s="71">
        <f t="shared" si="67"/>
        <v>2.1741851225811431E-3</v>
      </c>
      <c r="L667" s="71" t="s">
        <v>1917</v>
      </c>
      <c r="M667" s="3" t="s">
        <v>129</v>
      </c>
      <c r="N667" s="3" t="s">
        <v>219</v>
      </c>
      <c r="O667" s="3" t="s">
        <v>5289</v>
      </c>
      <c r="P667" s="6" t="s">
        <v>11795</v>
      </c>
      <c r="Q667" s="3" t="s">
        <v>170</v>
      </c>
      <c r="R667" s="3" t="s">
        <v>11796</v>
      </c>
      <c r="S667" s="3" t="s">
        <v>4423</v>
      </c>
      <c r="T667" s="3" t="s">
        <v>135</v>
      </c>
      <c r="U667" s="3" t="s">
        <v>135</v>
      </c>
      <c r="V667" s="3" t="s">
        <v>136</v>
      </c>
      <c r="W667" s="3" t="s">
        <v>137</v>
      </c>
      <c r="X667" s="3" t="s">
        <v>6653</v>
      </c>
      <c r="Y667" s="3" t="s">
        <v>11797</v>
      </c>
      <c r="Z667" s="3" t="s">
        <v>11798</v>
      </c>
      <c r="AA667" s="3" t="s">
        <v>139</v>
      </c>
      <c r="AB667" s="3" t="s">
        <v>140</v>
      </c>
      <c r="AC667" s="3" t="s">
        <v>5272</v>
      </c>
      <c r="AD667" s="3" t="s">
        <v>143</v>
      </c>
      <c r="AE667" s="3" t="s">
        <v>5272</v>
      </c>
      <c r="AF667" s="3" t="s">
        <v>143</v>
      </c>
      <c r="AG667" s="3" t="s">
        <v>235</v>
      </c>
      <c r="AH667" s="3" t="s">
        <v>141</v>
      </c>
      <c r="AI667" s="3" t="s">
        <v>143</v>
      </c>
      <c r="AJ667" s="3" t="s">
        <v>143</v>
      </c>
      <c r="AK667" s="3" t="s">
        <v>142</v>
      </c>
      <c r="AL667" s="3" t="s">
        <v>143</v>
      </c>
      <c r="AM667" s="3" t="s">
        <v>11799</v>
      </c>
      <c r="AN667" s="3" t="s">
        <v>143</v>
      </c>
      <c r="AO667" s="3" t="s">
        <v>1259</v>
      </c>
      <c r="AP667" s="3" t="s">
        <v>1260</v>
      </c>
      <c r="AQ667" s="3" t="s">
        <v>9425</v>
      </c>
      <c r="AR667" s="3" t="s">
        <v>353</v>
      </c>
      <c r="AS667" s="3" t="s">
        <v>231</v>
      </c>
      <c r="AT667" s="3" t="s">
        <v>492</v>
      </c>
      <c r="AU667" s="3" t="s">
        <v>1262</v>
      </c>
      <c r="AV667" s="3" t="s">
        <v>234</v>
      </c>
      <c r="AW667" s="3" t="s">
        <v>165</v>
      </c>
      <c r="AX667" s="3" t="s">
        <v>235</v>
      </c>
      <c r="AY667" s="3" t="s">
        <v>148</v>
      </c>
      <c r="AZ667" s="3" t="s">
        <v>139</v>
      </c>
      <c r="BA667" s="3" t="s">
        <v>875</v>
      </c>
      <c r="BB667" s="3" t="s">
        <v>150</v>
      </c>
      <c r="BC667" s="3" t="s">
        <v>156</v>
      </c>
      <c r="BD667" s="3" t="s">
        <v>157</v>
      </c>
      <c r="BE667" s="3" t="s">
        <v>303</v>
      </c>
      <c r="BF667" s="3" t="s">
        <v>11798</v>
      </c>
      <c r="BG667" s="3" t="s">
        <v>5272</v>
      </c>
      <c r="BH667" s="3" t="s">
        <v>143</v>
      </c>
      <c r="BI667" s="3" t="s">
        <v>11800</v>
      </c>
      <c r="BJ667" s="3" t="s">
        <v>143</v>
      </c>
      <c r="BK667" s="3" t="s">
        <v>136</v>
      </c>
      <c r="BL667" s="3" t="s">
        <v>143</v>
      </c>
      <c r="BM667" s="3" t="s">
        <v>160</v>
      </c>
      <c r="BN667" s="3" t="s">
        <v>143</v>
      </c>
      <c r="BO667" s="3" t="s">
        <v>143</v>
      </c>
      <c r="BP667" s="3" t="s">
        <v>143</v>
      </c>
      <c r="BQ667" s="3" t="s">
        <v>9326</v>
      </c>
      <c r="BR667" s="3" t="s">
        <v>5352</v>
      </c>
      <c r="BS667" s="3" t="s">
        <v>162</v>
      </c>
      <c r="BT667" s="3" t="s">
        <v>11799</v>
      </c>
      <c r="BU667" s="3" t="s">
        <v>11799</v>
      </c>
      <c r="BV667" s="3" t="s">
        <v>135</v>
      </c>
      <c r="BW667" s="3" t="s">
        <v>135</v>
      </c>
      <c r="BX667" s="3" t="s">
        <v>135</v>
      </c>
      <c r="BY667" s="3" t="s">
        <v>148</v>
      </c>
      <c r="BZ667" s="3" t="s">
        <v>24</v>
      </c>
      <c r="CA667" s="3" t="s">
        <v>174</v>
      </c>
      <c r="CB667" s="3" t="s">
        <v>143</v>
      </c>
      <c r="CC667" s="3" t="s">
        <v>143</v>
      </c>
      <c r="CD667" s="3" t="s">
        <v>143</v>
      </c>
      <c r="CE667" s="3" t="s">
        <v>143</v>
      </c>
      <c r="CF667" s="3" t="s">
        <v>2261</v>
      </c>
      <c r="CG667" s="3" t="s">
        <v>143</v>
      </c>
      <c r="CH667" s="3" t="s">
        <v>143</v>
      </c>
      <c r="CI667" s="3" t="s">
        <v>143</v>
      </c>
      <c r="CJ667" s="3" t="s">
        <v>5272</v>
      </c>
      <c r="CK667" s="3" t="s">
        <v>143</v>
      </c>
      <c r="CL667" s="3" t="s">
        <v>143</v>
      </c>
      <c r="CM667" s="3" t="s">
        <v>143</v>
      </c>
      <c r="CN667" s="3" t="s">
        <v>143</v>
      </c>
      <c r="CO667" s="3" t="s">
        <v>6090</v>
      </c>
      <c r="CP667" s="3" t="s">
        <v>143</v>
      </c>
      <c r="CQ667" s="3" t="s">
        <v>143</v>
      </c>
      <c r="CR667" s="3" t="s">
        <v>143</v>
      </c>
      <c r="CS667" s="3" t="s">
        <v>1</v>
      </c>
      <c r="CT667" s="3" t="s">
        <v>143</v>
      </c>
      <c r="CU667" s="3" t="s">
        <v>1</v>
      </c>
      <c r="CV667" s="3" t="s">
        <v>1985</v>
      </c>
      <c r="CW667" s="3" t="s">
        <v>143</v>
      </c>
      <c r="CX667" s="3" t="s">
        <v>394</v>
      </c>
      <c r="CY667" s="3" t="s">
        <v>166</v>
      </c>
      <c r="CZ667" s="3" t="s">
        <v>136</v>
      </c>
      <c r="DA667" s="3" t="s">
        <v>2007</v>
      </c>
      <c r="DB667" s="3" t="s">
        <v>143</v>
      </c>
      <c r="DC667" s="3" t="s">
        <v>6653</v>
      </c>
      <c r="DD667" s="3" t="s">
        <v>164</v>
      </c>
      <c r="DE667" s="3" t="s">
        <v>5405</v>
      </c>
      <c r="DF667" s="3" t="s">
        <v>781</v>
      </c>
      <c r="DG667" s="3" t="s">
        <v>143</v>
      </c>
      <c r="DH667" s="3" t="s">
        <v>9368</v>
      </c>
      <c r="DI667" s="3" t="s">
        <v>143</v>
      </c>
    </row>
    <row r="668" spans="1:113" hidden="1" x14ac:dyDescent="0.2">
      <c r="A668" s="73">
        <v>45505</v>
      </c>
      <c r="B668" s="3" t="s">
        <v>15607</v>
      </c>
      <c r="C668" s="5">
        <v>151536</v>
      </c>
      <c r="D668" s="6" t="s">
        <v>11801</v>
      </c>
      <c r="E668" s="3" t="s">
        <v>190</v>
      </c>
      <c r="F668" s="7">
        <v>45520</v>
      </c>
      <c r="G668" s="3" t="s">
        <v>165</v>
      </c>
      <c r="H668" s="3" t="s">
        <v>166</v>
      </c>
      <c r="I668" s="8">
        <f t="shared" si="71"/>
        <v>77.099999999999994</v>
      </c>
      <c r="J668" s="4">
        <v>77.099999999999994</v>
      </c>
      <c r="K668" s="71">
        <f t="shared" si="67"/>
        <v>3.5871960828377089E-3</v>
      </c>
      <c r="L668" s="71" t="s">
        <v>1917</v>
      </c>
      <c r="M668" s="3" t="s">
        <v>129</v>
      </c>
      <c r="N668" s="3" t="s">
        <v>219</v>
      </c>
      <c r="O668" s="3" t="s">
        <v>11802</v>
      </c>
      <c r="P668" s="6" t="s">
        <v>11803</v>
      </c>
      <c r="Q668" s="3" t="s">
        <v>170</v>
      </c>
      <c r="R668" s="3" t="s">
        <v>11804</v>
      </c>
      <c r="S668" s="3" t="s">
        <v>10797</v>
      </c>
      <c r="T668" s="3" t="s">
        <v>135</v>
      </c>
      <c r="U668" s="3" t="s">
        <v>135</v>
      </c>
      <c r="V668" s="3" t="s">
        <v>136</v>
      </c>
      <c r="W668" s="3" t="s">
        <v>137</v>
      </c>
      <c r="X668" s="3" t="s">
        <v>6653</v>
      </c>
      <c r="Y668" s="3" t="s">
        <v>11805</v>
      </c>
      <c r="Z668" s="3" t="s">
        <v>11806</v>
      </c>
      <c r="AA668" s="3" t="s">
        <v>139</v>
      </c>
      <c r="AB668" s="3" t="s">
        <v>140</v>
      </c>
      <c r="AC668" s="3" t="s">
        <v>5272</v>
      </c>
      <c r="AD668" s="3" t="s">
        <v>143</v>
      </c>
      <c r="AE668" s="3" t="s">
        <v>5272</v>
      </c>
      <c r="AF668" s="3" t="s">
        <v>143</v>
      </c>
      <c r="AG668" s="3" t="s">
        <v>235</v>
      </c>
      <c r="AH668" s="3" t="s">
        <v>141</v>
      </c>
      <c r="AI668" s="3" t="s">
        <v>143</v>
      </c>
      <c r="AJ668" s="3" t="s">
        <v>143</v>
      </c>
      <c r="AK668" s="3" t="s">
        <v>142</v>
      </c>
      <c r="AL668" s="3" t="s">
        <v>143</v>
      </c>
      <c r="AM668" s="3" t="s">
        <v>11807</v>
      </c>
      <c r="AN668" s="3" t="s">
        <v>143</v>
      </c>
      <c r="AO668" s="3" t="s">
        <v>6657</v>
      </c>
      <c r="AP668" s="3" t="s">
        <v>1229</v>
      </c>
      <c r="AQ668" s="3" t="s">
        <v>11808</v>
      </c>
      <c r="AR668" s="3" t="s">
        <v>178</v>
      </c>
      <c r="AS668" s="3" t="s">
        <v>179</v>
      </c>
      <c r="AT668" s="3" t="s">
        <v>211</v>
      </c>
      <c r="AU668" s="3" t="s">
        <v>6659</v>
      </c>
      <c r="AV668" s="3" t="s">
        <v>234</v>
      </c>
      <c r="AW668" s="3" t="s">
        <v>165</v>
      </c>
      <c r="AX668" s="3" t="s">
        <v>235</v>
      </c>
      <c r="AY668" s="3" t="s">
        <v>148</v>
      </c>
      <c r="AZ668" s="3" t="s">
        <v>139</v>
      </c>
      <c r="BA668" s="3" t="s">
        <v>875</v>
      </c>
      <c r="BB668" s="3" t="s">
        <v>150</v>
      </c>
      <c r="BC668" s="3" t="s">
        <v>156</v>
      </c>
      <c r="BD668" s="3" t="s">
        <v>157</v>
      </c>
      <c r="BE668" s="3" t="s">
        <v>303</v>
      </c>
      <c r="BF668" s="3" t="s">
        <v>11806</v>
      </c>
      <c r="BG668" s="3" t="s">
        <v>5272</v>
      </c>
      <c r="BH668" s="3" t="s">
        <v>143</v>
      </c>
      <c r="BI668" s="3" t="s">
        <v>11809</v>
      </c>
      <c r="BJ668" s="3" t="s">
        <v>143</v>
      </c>
      <c r="BK668" s="3" t="s">
        <v>136</v>
      </c>
      <c r="BL668" s="3" t="s">
        <v>143</v>
      </c>
      <c r="BM668" s="3" t="s">
        <v>160</v>
      </c>
      <c r="BN668" s="3" t="s">
        <v>143</v>
      </c>
      <c r="BO668" s="3" t="s">
        <v>143</v>
      </c>
      <c r="BP668" s="3" t="s">
        <v>143</v>
      </c>
      <c r="BQ668" s="3" t="s">
        <v>11810</v>
      </c>
      <c r="BR668" s="3" t="s">
        <v>5352</v>
      </c>
      <c r="BS668" s="3" t="s">
        <v>162</v>
      </c>
      <c r="BT668" s="3" t="s">
        <v>11807</v>
      </c>
      <c r="BU668" s="3" t="s">
        <v>11807</v>
      </c>
      <c r="BV668" s="3" t="s">
        <v>135</v>
      </c>
      <c r="BW668" s="3" t="s">
        <v>135</v>
      </c>
      <c r="BX668" s="3" t="s">
        <v>135</v>
      </c>
      <c r="BY668" s="3" t="s">
        <v>148</v>
      </c>
      <c r="BZ668" s="3" t="s">
        <v>11811</v>
      </c>
      <c r="CA668" s="3" t="s">
        <v>174</v>
      </c>
      <c r="CB668" s="3" t="s">
        <v>143</v>
      </c>
      <c r="CC668" s="3" t="s">
        <v>143</v>
      </c>
      <c r="CD668" s="3" t="s">
        <v>143</v>
      </c>
      <c r="CE668" s="3" t="s">
        <v>143</v>
      </c>
      <c r="CF668" s="3" t="s">
        <v>2261</v>
      </c>
      <c r="CG668" s="3" t="s">
        <v>143</v>
      </c>
      <c r="CH668" s="3" t="s">
        <v>143</v>
      </c>
      <c r="CI668" s="3" t="s">
        <v>143</v>
      </c>
      <c r="CJ668" s="3" t="s">
        <v>5272</v>
      </c>
      <c r="CK668" s="3" t="s">
        <v>143</v>
      </c>
      <c r="CL668" s="3" t="s">
        <v>143</v>
      </c>
      <c r="CM668" s="3" t="s">
        <v>143</v>
      </c>
      <c r="CN668" s="3" t="s">
        <v>143</v>
      </c>
      <c r="CO668" s="3" t="s">
        <v>11812</v>
      </c>
      <c r="CP668" s="3" t="s">
        <v>143</v>
      </c>
      <c r="CQ668" s="3" t="s">
        <v>143</v>
      </c>
      <c r="CR668" s="3" t="s">
        <v>143</v>
      </c>
      <c r="CS668" s="3" t="s">
        <v>1</v>
      </c>
      <c r="CT668" s="3" t="s">
        <v>143</v>
      </c>
      <c r="CU668" s="3" t="s">
        <v>1</v>
      </c>
      <c r="CV668" s="3" t="s">
        <v>1985</v>
      </c>
      <c r="CW668" s="3" t="s">
        <v>143</v>
      </c>
      <c r="CX668" s="3" t="s">
        <v>394</v>
      </c>
      <c r="CY668" s="3" t="s">
        <v>166</v>
      </c>
      <c r="CZ668" s="3" t="s">
        <v>136</v>
      </c>
      <c r="DA668" s="3" t="s">
        <v>1989</v>
      </c>
      <c r="DB668" s="3" t="s">
        <v>143</v>
      </c>
      <c r="DC668" s="3" t="s">
        <v>6653</v>
      </c>
      <c r="DD668" s="3" t="s">
        <v>190</v>
      </c>
      <c r="DE668" s="3" t="s">
        <v>5405</v>
      </c>
      <c r="DF668" s="3" t="s">
        <v>781</v>
      </c>
      <c r="DG668" s="3" t="s">
        <v>143</v>
      </c>
      <c r="DH668" s="3" t="s">
        <v>11813</v>
      </c>
      <c r="DI668" s="3" t="s">
        <v>143</v>
      </c>
    </row>
    <row r="669" spans="1:113" hidden="1" x14ac:dyDescent="0.2">
      <c r="A669" s="73">
        <v>45505</v>
      </c>
      <c r="B669" s="3" t="s">
        <v>15606</v>
      </c>
      <c r="C669" s="5">
        <v>151833</v>
      </c>
      <c r="D669" s="6" t="s">
        <v>11640</v>
      </c>
      <c r="E669" s="3" t="s">
        <v>125</v>
      </c>
      <c r="F669" s="7">
        <v>45524</v>
      </c>
      <c r="G669" s="3" t="s">
        <v>257</v>
      </c>
      <c r="H669" s="3" t="s">
        <v>166</v>
      </c>
      <c r="I669" s="4">
        <v>200</v>
      </c>
      <c r="J669" s="4">
        <v>200</v>
      </c>
      <c r="K669" s="71">
        <f t="shared" si="67"/>
        <v>9.3053076078799205E-3</v>
      </c>
      <c r="L669" s="71" t="s">
        <v>1917</v>
      </c>
      <c r="M669" s="3" t="s">
        <v>7145</v>
      </c>
      <c r="N669" s="3" t="s">
        <v>527</v>
      </c>
      <c r="O669" s="3" t="s">
        <v>2658</v>
      </c>
      <c r="P669" s="6" t="s">
        <v>10073</v>
      </c>
      <c r="Q669" s="3" t="s">
        <v>170</v>
      </c>
      <c r="R669" s="3" t="s">
        <v>11814</v>
      </c>
      <c r="S669" s="3" t="s">
        <v>11815</v>
      </c>
      <c r="T669" s="3" t="s">
        <v>135</v>
      </c>
      <c r="U669" s="3" t="s">
        <v>135</v>
      </c>
      <c r="V669" s="3" t="s">
        <v>136</v>
      </c>
      <c r="W669" s="3" t="s">
        <v>137</v>
      </c>
      <c r="X669" s="3" t="s">
        <v>322</v>
      </c>
      <c r="Y669" s="3" t="s">
        <v>11816</v>
      </c>
      <c r="Z669" s="3" t="s">
        <v>11817</v>
      </c>
      <c r="AA669" s="3" t="s">
        <v>139</v>
      </c>
      <c r="AB669" s="3" t="s">
        <v>323</v>
      </c>
      <c r="AC669" s="3" t="s">
        <v>5272</v>
      </c>
      <c r="AD669" s="3" t="s">
        <v>143</v>
      </c>
      <c r="AE669" s="3" t="s">
        <v>5772</v>
      </c>
      <c r="AF669" s="3" t="s">
        <v>143</v>
      </c>
      <c r="AG669" s="3" t="s">
        <v>5675</v>
      </c>
      <c r="AH669" s="3" t="s">
        <v>265</v>
      </c>
      <c r="AI669" s="3" t="s">
        <v>143</v>
      </c>
      <c r="AJ669" s="3" t="s">
        <v>5772</v>
      </c>
      <c r="AK669" s="3" t="s">
        <v>207</v>
      </c>
      <c r="AL669" s="3" t="s">
        <v>143</v>
      </c>
      <c r="AM669" s="3" t="s">
        <v>5772</v>
      </c>
      <c r="AN669" s="3" t="s">
        <v>174</v>
      </c>
      <c r="AO669" s="3" t="s">
        <v>2662</v>
      </c>
      <c r="AP669" s="3" t="s">
        <v>757</v>
      </c>
      <c r="AQ669" s="3" t="s">
        <v>2663</v>
      </c>
      <c r="AR669" s="3" t="s">
        <v>430</v>
      </c>
      <c r="AS669" s="3" t="s">
        <v>431</v>
      </c>
      <c r="AT669" s="3" t="s">
        <v>432</v>
      </c>
      <c r="AU669" s="3" t="s">
        <v>759</v>
      </c>
      <c r="AV669" s="3" t="s">
        <v>536</v>
      </c>
      <c r="AW669" s="3" t="s">
        <v>273</v>
      </c>
      <c r="AX669" s="3" t="s">
        <v>537</v>
      </c>
      <c r="AY669" s="3" t="s">
        <v>148</v>
      </c>
      <c r="AZ669" s="3" t="s">
        <v>139</v>
      </c>
      <c r="BA669" s="3" t="s">
        <v>154</v>
      </c>
      <c r="BB669" s="3" t="s">
        <v>275</v>
      </c>
      <c r="BC669" s="3" t="s">
        <v>156</v>
      </c>
      <c r="BD669" s="3" t="s">
        <v>157</v>
      </c>
      <c r="BE669" s="3" t="s">
        <v>303</v>
      </c>
      <c r="BF669" s="3" t="s">
        <v>11817</v>
      </c>
      <c r="BG669" s="3" t="s">
        <v>5272</v>
      </c>
      <c r="BH669" s="3" t="s">
        <v>143</v>
      </c>
      <c r="BI669" s="3" t="s">
        <v>143</v>
      </c>
      <c r="BJ669" s="3" t="s">
        <v>143</v>
      </c>
      <c r="BK669" s="3" t="s">
        <v>136</v>
      </c>
      <c r="BL669" s="3" t="s">
        <v>143</v>
      </c>
      <c r="BM669" s="3" t="s">
        <v>160</v>
      </c>
      <c r="BN669" s="3" t="s">
        <v>160</v>
      </c>
      <c r="BO669" s="3" t="s">
        <v>143</v>
      </c>
      <c r="BP669" s="3" t="s">
        <v>143</v>
      </c>
      <c r="BQ669" s="3" t="s">
        <v>11818</v>
      </c>
      <c r="BR669" s="3" t="s">
        <v>5352</v>
      </c>
      <c r="BS669" s="3" t="s">
        <v>162</v>
      </c>
      <c r="BT669" s="3" t="s">
        <v>5772</v>
      </c>
      <c r="BU669" s="3" t="s">
        <v>5772</v>
      </c>
      <c r="BV669" s="3" t="s">
        <v>135</v>
      </c>
      <c r="BW669" s="3" t="s">
        <v>135</v>
      </c>
      <c r="BX669" s="3" t="s">
        <v>135</v>
      </c>
      <c r="BY669" s="3" t="s">
        <v>148</v>
      </c>
      <c r="BZ669" s="3" t="s">
        <v>11819</v>
      </c>
      <c r="CA669" s="3" t="s">
        <v>174</v>
      </c>
      <c r="CB669" s="3" t="s">
        <v>143</v>
      </c>
      <c r="CC669" s="3" t="s">
        <v>143</v>
      </c>
      <c r="CD669" s="3" t="s">
        <v>143</v>
      </c>
      <c r="CE669" s="3" t="s">
        <v>11820</v>
      </c>
      <c r="CF669" s="3" t="s">
        <v>2261</v>
      </c>
      <c r="CG669" s="3" t="s">
        <v>2261</v>
      </c>
      <c r="CH669" s="3" t="s">
        <v>143</v>
      </c>
      <c r="CI669" s="3" t="s">
        <v>143</v>
      </c>
      <c r="CJ669" s="3" t="s">
        <v>5272</v>
      </c>
      <c r="CK669" s="3" t="s">
        <v>143</v>
      </c>
      <c r="CL669" s="3" t="s">
        <v>143</v>
      </c>
      <c r="CM669" s="3" t="s">
        <v>143</v>
      </c>
      <c r="CN669" s="3" t="s">
        <v>143</v>
      </c>
      <c r="CO669" s="3" t="s">
        <v>143</v>
      </c>
      <c r="CP669" s="3" t="s">
        <v>5878</v>
      </c>
      <c r="CQ669" s="3" t="s">
        <v>143</v>
      </c>
      <c r="CR669" s="3" t="s">
        <v>143</v>
      </c>
      <c r="CS669" s="3" t="s">
        <v>1</v>
      </c>
      <c r="CT669" s="3" t="s">
        <v>143</v>
      </c>
      <c r="CU669" s="3" t="s">
        <v>1</v>
      </c>
      <c r="CV669" s="3" t="s">
        <v>1985</v>
      </c>
      <c r="CW669" s="3" t="s">
        <v>1985</v>
      </c>
      <c r="CX669" s="3" t="s">
        <v>316</v>
      </c>
      <c r="CY669" s="3" t="s">
        <v>166</v>
      </c>
      <c r="CZ669" s="3" t="s">
        <v>136</v>
      </c>
      <c r="DA669" s="3" t="s">
        <v>2007</v>
      </c>
      <c r="DB669" s="3" t="s">
        <v>143</v>
      </c>
      <c r="DC669" s="3" t="s">
        <v>143</v>
      </c>
      <c r="DD669" s="3" t="s">
        <v>125</v>
      </c>
      <c r="DE669" s="3" t="s">
        <v>5405</v>
      </c>
      <c r="DF669" s="3" t="s">
        <v>5997</v>
      </c>
      <c r="DG669" s="3" t="s">
        <v>143</v>
      </c>
      <c r="DH669" s="3" t="s">
        <v>143</v>
      </c>
      <c r="DI669" s="3" t="s">
        <v>7674</v>
      </c>
    </row>
    <row r="670" spans="1:113" ht="25.5" hidden="1" x14ac:dyDescent="0.2">
      <c r="A670" s="73">
        <v>45505</v>
      </c>
      <c r="B670" s="3" t="s">
        <v>15606</v>
      </c>
      <c r="C670" s="5">
        <v>151911</v>
      </c>
      <c r="D670" s="6" t="s">
        <v>11640</v>
      </c>
      <c r="E670" s="3" t="s">
        <v>5495</v>
      </c>
      <c r="F670" s="7">
        <v>45523</v>
      </c>
      <c r="G670" s="3" t="s">
        <v>165</v>
      </c>
      <c r="H670" s="3" t="s">
        <v>166</v>
      </c>
      <c r="I670" s="4">
        <v>507.44</v>
      </c>
      <c r="J670" s="4">
        <v>477.45</v>
      </c>
      <c r="K670" s="71">
        <f t="shared" si="67"/>
        <v>2.3609426462712933E-2</v>
      </c>
      <c r="L670" s="71" t="s">
        <v>1917</v>
      </c>
      <c r="M670" s="3" t="s">
        <v>7145</v>
      </c>
      <c r="N670" s="3" t="s">
        <v>1151</v>
      </c>
      <c r="O670" s="3" t="s">
        <v>11821</v>
      </c>
      <c r="P670" s="6" t="s">
        <v>11822</v>
      </c>
      <c r="Q670" s="3" t="s">
        <v>170</v>
      </c>
      <c r="R670" s="3" t="s">
        <v>11823</v>
      </c>
      <c r="S670" s="3" t="s">
        <v>11824</v>
      </c>
      <c r="T670" s="3" t="s">
        <v>600</v>
      </c>
      <c r="U670" s="3" t="s">
        <v>11825</v>
      </c>
      <c r="V670" s="3" t="s">
        <v>136</v>
      </c>
      <c r="W670" s="3" t="s">
        <v>137</v>
      </c>
      <c r="X670" s="3" t="s">
        <v>11168</v>
      </c>
      <c r="Y670" s="3" t="s">
        <v>11826</v>
      </c>
      <c r="Z670" s="3" t="s">
        <v>11827</v>
      </c>
      <c r="AA670" s="3" t="s">
        <v>139</v>
      </c>
      <c r="AB670" s="3" t="s">
        <v>323</v>
      </c>
      <c r="AC670" s="3" t="s">
        <v>5272</v>
      </c>
      <c r="AD670" s="3" t="s">
        <v>143</v>
      </c>
      <c r="AE670" s="3" t="s">
        <v>11828</v>
      </c>
      <c r="AF670" s="3" t="s">
        <v>143</v>
      </c>
      <c r="AG670" s="3" t="s">
        <v>235</v>
      </c>
      <c r="AH670" s="3" t="s">
        <v>141</v>
      </c>
      <c r="AI670" s="3" t="s">
        <v>143</v>
      </c>
      <c r="AJ670" s="3" t="s">
        <v>11828</v>
      </c>
      <c r="AK670" s="3" t="s">
        <v>207</v>
      </c>
      <c r="AL670" s="3" t="s">
        <v>11829</v>
      </c>
      <c r="AM670" s="3" t="s">
        <v>11830</v>
      </c>
      <c r="AN670" s="3" t="s">
        <v>174</v>
      </c>
      <c r="AO670" s="3" t="s">
        <v>11831</v>
      </c>
      <c r="AP670" s="3" t="s">
        <v>5678</v>
      </c>
      <c r="AQ670" s="3" t="s">
        <v>11832</v>
      </c>
      <c r="AR670" s="3" t="s">
        <v>430</v>
      </c>
      <c r="AS670" s="3" t="s">
        <v>431</v>
      </c>
      <c r="AT670" s="3" t="s">
        <v>5680</v>
      </c>
      <c r="AU670" s="3" t="s">
        <v>11833</v>
      </c>
      <c r="AV670" s="3" t="s">
        <v>145</v>
      </c>
      <c r="AW670" s="3" t="s">
        <v>146</v>
      </c>
      <c r="AX670" s="3" t="s">
        <v>1154</v>
      </c>
      <c r="AY670" s="3" t="s">
        <v>148</v>
      </c>
      <c r="AZ670" s="3" t="s">
        <v>139</v>
      </c>
      <c r="BA670" s="3" t="s">
        <v>149</v>
      </c>
      <c r="BB670" s="3" t="s">
        <v>150</v>
      </c>
      <c r="BC670" s="3" t="s">
        <v>156</v>
      </c>
      <c r="BD670" s="3" t="s">
        <v>157</v>
      </c>
      <c r="BE670" s="3" t="s">
        <v>303</v>
      </c>
      <c r="BF670" s="3" t="s">
        <v>11834</v>
      </c>
      <c r="BG670" s="3" t="s">
        <v>5272</v>
      </c>
      <c r="BH670" s="3" t="s">
        <v>170</v>
      </c>
      <c r="BI670" s="3" t="s">
        <v>11835</v>
      </c>
      <c r="BJ670" s="3" t="s">
        <v>342</v>
      </c>
      <c r="BK670" s="3" t="s">
        <v>136</v>
      </c>
      <c r="BL670" s="3" t="s">
        <v>136</v>
      </c>
      <c r="BM670" s="3" t="s">
        <v>160</v>
      </c>
      <c r="BN670" s="3" t="s">
        <v>160</v>
      </c>
      <c r="BO670" s="3" t="s">
        <v>5495</v>
      </c>
      <c r="BP670" s="3" t="s">
        <v>143</v>
      </c>
      <c r="BQ670" s="3" t="s">
        <v>1220</v>
      </c>
      <c r="BR670" s="3" t="s">
        <v>5352</v>
      </c>
      <c r="BS670" s="3" t="s">
        <v>162</v>
      </c>
      <c r="BT670" s="3" t="s">
        <v>11828</v>
      </c>
      <c r="BU670" s="3" t="s">
        <v>11828</v>
      </c>
      <c r="BV670" s="3" t="s">
        <v>135</v>
      </c>
      <c r="BW670" s="3" t="s">
        <v>11836</v>
      </c>
      <c r="BX670" s="3" t="s">
        <v>135</v>
      </c>
      <c r="BY670" s="3" t="s">
        <v>148</v>
      </c>
      <c r="BZ670" s="3" t="s">
        <v>9548</v>
      </c>
      <c r="CA670" s="3" t="s">
        <v>174</v>
      </c>
      <c r="CB670" s="3" t="s">
        <v>143</v>
      </c>
      <c r="CC670" s="3" t="s">
        <v>174</v>
      </c>
      <c r="CD670" s="3" t="s">
        <v>362</v>
      </c>
      <c r="CE670" s="3" t="s">
        <v>11822</v>
      </c>
      <c r="CF670" s="3" t="s">
        <v>2261</v>
      </c>
      <c r="CG670" s="3" t="s">
        <v>2261</v>
      </c>
      <c r="CH670" s="3" t="s">
        <v>2261</v>
      </c>
      <c r="CI670" s="3" t="s">
        <v>143</v>
      </c>
      <c r="CJ670" s="3" t="s">
        <v>5272</v>
      </c>
      <c r="CK670" s="3" t="s">
        <v>143</v>
      </c>
      <c r="CL670" s="3" t="s">
        <v>143</v>
      </c>
      <c r="CM670" s="3" t="s">
        <v>342</v>
      </c>
      <c r="CN670" s="3" t="s">
        <v>143</v>
      </c>
      <c r="CO670" s="3" t="s">
        <v>5686</v>
      </c>
      <c r="CP670" s="3" t="s">
        <v>143</v>
      </c>
      <c r="CQ670" s="3" t="s">
        <v>143</v>
      </c>
      <c r="CR670" s="3" t="s">
        <v>143</v>
      </c>
      <c r="CS670" s="3" t="s">
        <v>1</v>
      </c>
      <c r="CT670" s="3" t="s">
        <v>143</v>
      </c>
      <c r="CU670" s="3" t="s">
        <v>1</v>
      </c>
      <c r="CV670" s="3" t="s">
        <v>1985</v>
      </c>
      <c r="CW670" s="3" t="s">
        <v>2092</v>
      </c>
      <c r="CX670" s="3" t="s">
        <v>342</v>
      </c>
      <c r="CY670" s="3" t="s">
        <v>166</v>
      </c>
      <c r="CZ670" s="3" t="s">
        <v>136</v>
      </c>
      <c r="DA670" s="3" t="s">
        <v>1986</v>
      </c>
      <c r="DB670" s="3" t="s">
        <v>11829</v>
      </c>
      <c r="DC670" s="3" t="s">
        <v>143</v>
      </c>
      <c r="DD670" s="3" t="s">
        <v>5495</v>
      </c>
      <c r="DE670" s="3" t="s">
        <v>5405</v>
      </c>
      <c r="DF670" s="3" t="s">
        <v>2271</v>
      </c>
      <c r="DG670" s="3" t="s">
        <v>143</v>
      </c>
      <c r="DH670" s="3" t="s">
        <v>7781</v>
      </c>
      <c r="DI670" s="3" t="s">
        <v>143</v>
      </c>
    </row>
    <row r="671" spans="1:113" ht="38.25" hidden="1" x14ac:dyDescent="0.2">
      <c r="A671" s="73">
        <v>45505</v>
      </c>
      <c r="B671" s="3" t="s">
        <v>15606</v>
      </c>
      <c r="C671" s="5">
        <v>152002</v>
      </c>
      <c r="D671" s="6" t="s">
        <v>11752</v>
      </c>
      <c r="E671" s="3" t="s">
        <v>364</v>
      </c>
      <c r="F671" s="7">
        <v>45524</v>
      </c>
      <c r="G671" s="3" t="s">
        <v>165</v>
      </c>
      <c r="H671" s="3" t="s">
        <v>166</v>
      </c>
      <c r="I671" s="4">
        <v>102.03</v>
      </c>
      <c r="J671" s="4">
        <v>57.02</v>
      </c>
      <c r="K671" s="71">
        <f t="shared" si="67"/>
        <v>4.7471026761599418E-3</v>
      </c>
      <c r="L671" s="71" t="s">
        <v>1917</v>
      </c>
      <c r="M671" s="3" t="s">
        <v>7145</v>
      </c>
      <c r="N671" s="3" t="s">
        <v>1151</v>
      </c>
      <c r="O671" s="3" t="s">
        <v>318</v>
      </c>
      <c r="P671" s="6" t="s">
        <v>11837</v>
      </c>
      <c r="Q671" s="3" t="s">
        <v>170</v>
      </c>
      <c r="R671" s="3" t="s">
        <v>11838</v>
      </c>
      <c r="S671" s="3" t="s">
        <v>11839</v>
      </c>
      <c r="T671" s="3" t="s">
        <v>11840</v>
      </c>
      <c r="U671" s="3" t="s">
        <v>11841</v>
      </c>
      <c r="V671" s="3" t="s">
        <v>136</v>
      </c>
      <c r="W671" s="3" t="s">
        <v>137</v>
      </c>
      <c r="X671" s="3" t="s">
        <v>349</v>
      </c>
      <c r="Y671" s="3" t="s">
        <v>11842</v>
      </c>
      <c r="Z671" s="3" t="s">
        <v>11843</v>
      </c>
      <c r="AA671" s="3" t="s">
        <v>139</v>
      </c>
      <c r="AB671" s="3" t="s">
        <v>323</v>
      </c>
      <c r="AC671" s="3" t="s">
        <v>5272</v>
      </c>
      <c r="AD671" s="3" t="s">
        <v>143</v>
      </c>
      <c r="AE671" s="3" t="s">
        <v>11844</v>
      </c>
      <c r="AF671" s="3" t="s">
        <v>143</v>
      </c>
      <c r="AG671" s="3" t="s">
        <v>235</v>
      </c>
      <c r="AH671" s="3" t="s">
        <v>141</v>
      </c>
      <c r="AI671" s="3" t="s">
        <v>143</v>
      </c>
      <c r="AJ671" s="3" t="s">
        <v>11844</v>
      </c>
      <c r="AK671" s="3" t="s">
        <v>207</v>
      </c>
      <c r="AL671" s="3" t="s">
        <v>11845</v>
      </c>
      <c r="AM671" s="3" t="s">
        <v>11846</v>
      </c>
      <c r="AN671" s="3" t="s">
        <v>174</v>
      </c>
      <c r="AO671" s="3" t="s">
        <v>324</v>
      </c>
      <c r="AP671" s="3" t="s">
        <v>325</v>
      </c>
      <c r="AQ671" s="3" t="s">
        <v>326</v>
      </c>
      <c r="AR671" s="3" t="s">
        <v>178</v>
      </c>
      <c r="AS671" s="3" t="s">
        <v>179</v>
      </c>
      <c r="AT671" s="3" t="s">
        <v>327</v>
      </c>
      <c r="AU671" s="3" t="s">
        <v>328</v>
      </c>
      <c r="AV671" s="3" t="s">
        <v>145</v>
      </c>
      <c r="AW671" s="3" t="s">
        <v>146</v>
      </c>
      <c r="AX671" s="3" t="s">
        <v>1154</v>
      </c>
      <c r="AY671" s="3" t="s">
        <v>148</v>
      </c>
      <c r="AZ671" s="3" t="s">
        <v>139</v>
      </c>
      <c r="BA671" s="3" t="s">
        <v>149</v>
      </c>
      <c r="BB671" s="3" t="s">
        <v>150</v>
      </c>
      <c r="BC671" s="3" t="s">
        <v>156</v>
      </c>
      <c r="BD671" s="3" t="s">
        <v>157</v>
      </c>
      <c r="BE671" s="3" t="s">
        <v>303</v>
      </c>
      <c r="BF671" s="3" t="s">
        <v>11847</v>
      </c>
      <c r="BG671" s="3" t="s">
        <v>5272</v>
      </c>
      <c r="BH671" s="3" t="s">
        <v>143</v>
      </c>
      <c r="BI671" s="3" t="s">
        <v>11848</v>
      </c>
      <c r="BJ671" s="3" t="s">
        <v>143</v>
      </c>
      <c r="BK671" s="3" t="s">
        <v>136</v>
      </c>
      <c r="BL671" s="3" t="s">
        <v>143</v>
      </c>
      <c r="BM671" s="3" t="s">
        <v>160</v>
      </c>
      <c r="BN671" s="3" t="s">
        <v>160</v>
      </c>
      <c r="BO671" s="3" t="s">
        <v>143</v>
      </c>
      <c r="BP671" s="3" t="s">
        <v>143</v>
      </c>
      <c r="BQ671" s="3" t="s">
        <v>11849</v>
      </c>
      <c r="BR671" s="3" t="s">
        <v>5352</v>
      </c>
      <c r="BS671" s="3" t="s">
        <v>162</v>
      </c>
      <c r="BT671" s="3" t="s">
        <v>11844</v>
      </c>
      <c r="BU671" s="3" t="s">
        <v>11844</v>
      </c>
      <c r="BV671" s="3" t="s">
        <v>4888</v>
      </c>
      <c r="BW671" s="3" t="s">
        <v>11850</v>
      </c>
      <c r="BX671" s="3" t="s">
        <v>3488</v>
      </c>
      <c r="BY671" s="3" t="s">
        <v>148</v>
      </c>
      <c r="BZ671" s="3" t="s">
        <v>11851</v>
      </c>
      <c r="CA671" s="3" t="s">
        <v>174</v>
      </c>
      <c r="CB671" s="3" t="s">
        <v>143</v>
      </c>
      <c r="CC671" s="3" t="s">
        <v>143</v>
      </c>
      <c r="CD671" s="3" t="s">
        <v>362</v>
      </c>
      <c r="CE671" s="3" t="s">
        <v>11837</v>
      </c>
      <c r="CF671" s="3" t="s">
        <v>2261</v>
      </c>
      <c r="CG671" s="3" t="s">
        <v>2261</v>
      </c>
      <c r="CH671" s="3" t="s">
        <v>143</v>
      </c>
      <c r="CI671" s="3" t="s">
        <v>11852</v>
      </c>
      <c r="CJ671" s="3" t="s">
        <v>5272</v>
      </c>
      <c r="CK671" s="3" t="s">
        <v>143</v>
      </c>
      <c r="CL671" s="3" t="s">
        <v>143</v>
      </c>
      <c r="CM671" s="3" t="s">
        <v>143</v>
      </c>
      <c r="CN671" s="3" t="s">
        <v>143</v>
      </c>
      <c r="CO671" s="3" t="s">
        <v>143</v>
      </c>
      <c r="CP671" s="3" t="s">
        <v>143</v>
      </c>
      <c r="CQ671" s="3" t="s">
        <v>143</v>
      </c>
      <c r="CR671" s="3" t="s">
        <v>143</v>
      </c>
      <c r="CS671" s="3" t="s">
        <v>1</v>
      </c>
      <c r="CT671" s="3" t="s">
        <v>143</v>
      </c>
      <c r="CU671" s="3" t="s">
        <v>1</v>
      </c>
      <c r="CV671" s="3" t="s">
        <v>1985</v>
      </c>
      <c r="CW671" s="3" t="s">
        <v>1985</v>
      </c>
      <c r="CX671" s="3" t="s">
        <v>342</v>
      </c>
      <c r="CY671" s="3" t="s">
        <v>166</v>
      </c>
      <c r="CZ671" s="3" t="s">
        <v>136</v>
      </c>
      <c r="DA671" s="3" t="s">
        <v>1989</v>
      </c>
      <c r="DB671" s="3" t="s">
        <v>11853</v>
      </c>
      <c r="DC671" s="3" t="s">
        <v>143</v>
      </c>
      <c r="DD671" s="3" t="s">
        <v>364</v>
      </c>
      <c r="DE671" s="3" t="s">
        <v>5405</v>
      </c>
      <c r="DF671" s="3" t="s">
        <v>5997</v>
      </c>
      <c r="DG671" s="3" t="s">
        <v>143</v>
      </c>
      <c r="DH671" s="3" t="s">
        <v>143</v>
      </c>
      <c r="DI671" s="3" t="s">
        <v>143</v>
      </c>
    </row>
    <row r="672" spans="1:113" hidden="1" x14ac:dyDescent="0.2">
      <c r="A672" s="73">
        <v>45505</v>
      </c>
      <c r="B672" s="3" t="s">
        <v>15606</v>
      </c>
      <c r="C672" s="5">
        <v>152232</v>
      </c>
      <c r="D672" s="6" t="s">
        <v>11640</v>
      </c>
      <c r="E672" s="3" t="s">
        <v>164</v>
      </c>
      <c r="F672" s="7">
        <v>45525</v>
      </c>
      <c r="G672" s="3" t="s">
        <v>165</v>
      </c>
      <c r="H672" s="3" t="s">
        <v>166</v>
      </c>
      <c r="I672" s="4">
        <v>313</v>
      </c>
      <c r="J672" s="4">
        <v>313</v>
      </c>
      <c r="K672" s="71">
        <f t="shared" si="67"/>
        <v>1.4562806406332075E-2</v>
      </c>
      <c r="L672" s="71" t="s">
        <v>1917</v>
      </c>
      <c r="M672" s="3" t="s">
        <v>7145</v>
      </c>
      <c r="N672" s="3" t="s">
        <v>960</v>
      </c>
      <c r="O672" s="3" t="s">
        <v>5925</v>
      </c>
      <c r="P672" s="6" t="s">
        <v>10118</v>
      </c>
      <c r="Q672" s="3" t="s">
        <v>170</v>
      </c>
      <c r="R672" s="3" t="s">
        <v>11854</v>
      </c>
      <c r="S672" s="3" t="s">
        <v>11855</v>
      </c>
      <c r="T672" s="3" t="s">
        <v>135</v>
      </c>
      <c r="U672" s="3" t="s">
        <v>135</v>
      </c>
      <c r="V672" s="3" t="s">
        <v>136</v>
      </c>
      <c r="W672" s="3" t="s">
        <v>137</v>
      </c>
      <c r="X672" s="3" t="s">
        <v>322</v>
      </c>
      <c r="Y672" s="3" t="s">
        <v>11856</v>
      </c>
      <c r="Z672" s="3" t="s">
        <v>11857</v>
      </c>
      <c r="AA672" s="3" t="s">
        <v>139</v>
      </c>
      <c r="AB672" s="3" t="s">
        <v>323</v>
      </c>
      <c r="AC672" s="3" t="s">
        <v>5272</v>
      </c>
      <c r="AD672" s="3" t="s">
        <v>143</v>
      </c>
      <c r="AE672" s="3" t="s">
        <v>11858</v>
      </c>
      <c r="AF672" s="3" t="s">
        <v>143</v>
      </c>
      <c r="AG672" s="3" t="s">
        <v>235</v>
      </c>
      <c r="AH672" s="3" t="s">
        <v>141</v>
      </c>
      <c r="AI672" s="3" t="s">
        <v>143</v>
      </c>
      <c r="AJ672" s="3" t="s">
        <v>11858</v>
      </c>
      <c r="AK672" s="3" t="s">
        <v>207</v>
      </c>
      <c r="AL672" s="3" t="s">
        <v>143</v>
      </c>
      <c r="AM672" s="3" t="s">
        <v>11858</v>
      </c>
      <c r="AN672" s="3" t="s">
        <v>174</v>
      </c>
      <c r="AO672" s="3" t="s">
        <v>5932</v>
      </c>
      <c r="AP672" s="3" t="s">
        <v>2014</v>
      </c>
      <c r="AQ672" s="3" t="s">
        <v>5933</v>
      </c>
      <c r="AR672" s="3" t="s">
        <v>250</v>
      </c>
      <c r="AS672" s="3" t="s">
        <v>179</v>
      </c>
      <c r="AT672" s="3" t="s">
        <v>251</v>
      </c>
      <c r="AU672" s="3" t="s">
        <v>5934</v>
      </c>
      <c r="AV672" s="3" t="s">
        <v>145</v>
      </c>
      <c r="AW672" s="3" t="s">
        <v>146</v>
      </c>
      <c r="AX672" s="3" t="s">
        <v>972</v>
      </c>
      <c r="AY672" s="3" t="s">
        <v>148</v>
      </c>
      <c r="AZ672" s="3" t="s">
        <v>139</v>
      </c>
      <c r="BA672" s="3" t="s">
        <v>149</v>
      </c>
      <c r="BB672" s="3" t="s">
        <v>150</v>
      </c>
      <c r="BC672" s="3" t="s">
        <v>156</v>
      </c>
      <c r="BD672" s="3" t="s">
        <v>157</v>
      </c>
      <c r="BE672" s="3" t="s">
        <v>303</v>
      </c>
      <c r="BF672" s="3" t="s">
        <v>11857</v>
      </c>
      <c r="BG672" s="3" t="s">
        <v>5272</v>
      </c>
      <c r="BH672" s="3" t="s">
        <v>170</v>
      </c>
      <c r="BI672" s="3" t="s">
        <v>143</v>
      </c>
      <c r="BJ672" s="3" t="s">
        <v>143</v>
      </c>
      <c r="BK672" s="3" t="s">
        <v>136</v>
      </c>
      <c r="BL672" s="3" t="s">
        <v>143</v>
      </c>
      <c r="BM672" s="3" t="s">
        <v>160</v>
      </c>
      <c r="BN672" s="3" t="s">
        <v>160</v>
      </c>
      <c r="BO672" s="3" t="s">
        <v>143</v>
      </c>
      <c r="BP672" s="3" t="s">
        <v>143</v>
      </c>
      <c r="BQ672" s="3" t="s">
        <v>11859</v>
      </c>
      <c r="BR672" s="3" t="s">
        <v>5352</v>
      </c>
      <c r="BS672" s="3" t="s">
        <v>162</v>
      </c>
      <c r="BT672" s="3" t="s">
        <v>11858</v>
      </c>
      <c r="BU672" s="3" t="s">
        <v>11858</v>
      </c>
      <c r="BV672" s="3" t="s">
        <v>135</v>
      </c>
      <c r="BW672" s="3" t="s">
        <v>135</v>
      </c>
      <c r="BX672" s="3" t="s">
        <v>135</v>
      </c>
      <c r="BY672" s="3" t="s">
        <v>148</v>
      </c>
      <c r="BZ672" s="3" t="s">
        <v>11726</v>
      </c>
      <c r="CA672" s="3" t="s">
        <v>174</v>
      </c>
      <c r="CB672" s="3" t="s">
        <v>143</v>
      </c>
      <c r="CC672" s="3" t="s">
        <v>143</v>
      </c>
      <c r="CD672" s="3" t="s">
        <v>143</v>
      </c>
      <c r="CE672" s="3" t="s">
        <v>11860</v>
      </c>
      <c r="CF672" s="3" t="s">
        <v>2261</v>
      </c>
      <c r="CG672" s="3" t="s">
        <v>2261</v>
      </c>
      <c r="CH672" s="3" t="s">
        <v>143</v>
      </c>
      <c r="CI672" s="3" t="s">
        <v>143</v>
      </c>
      <c r="CJ672" s="3" t="s">
        <v>5272</v>
      </c>
      <c r="CK672" s="3" t="s">
        <v>143</v>
      </c>
      <c r="CL672" s="3" t="s">
        <v>143</v>
      </c>
      <c r="CM672" s="3" t="s">
        <v>143</v>
      </c>
      <c r="CN672" s="3" t="s">
        <v>143</v>
      </c>
      <c r="CO672" s="3" t="s">
        <v>143</v>
      </c>
      <c r="CP672" s="3" t="s">
        <v>143</v>
      </c>
      <c r="CQ672" s="3" t="s">
        <v>143</v>
      </c>
      <c r="CR672" s="3" t="s">
        <v>143</v>
      </c>
      <c r="CS672" s="3" t="s">
        <v>1</v>
      </c>
      <c r="CT672" s="3" t="s">
        <v>143</v>
      </c>
      <c r="CU672" s="3" t="s">
        <v>1</v>
      </c>
      <c r="CV672" s="3" t="s">
        <v>1985</v>
      </c>
      <c r="CW672" s="3" t="s">
        <v>1985</v>
      </c>
      <c r="CX672" s="3" t="s">
        <v>316</v>
      </c>
      <c r="CY672" s="3" t="s">
        <v>166</v>
      </c>
      <c r="CZ672" s="3" t="s">
        <v>136</v>
      </c>
      <c r="DA672" s="3" t="s">
        <v>1986</v>
      </c>
      <c r="DB672" s="3" t="s">
        <v>143</v>
      </c>
      <c r="DC672" s="3" t="s">
        <v>143</v>
      </c>
      <c r="DD672" s="3" t="s">
        <v>164</v>
      </c>
      <c r="DE672" s="3" t="s">
        <v>5405</v>
      </c>
      <c r="DF672" s="3" t="s">
        <v>6255</v>
      </c>
      <c r="DG672" s="3" t="s">
        <v>143</v>
      </c>
      <c r="DH672" s="3" t="s">
        <v>143</v>
      </c>
      <c r="DI672" s="3" t="s">
        <v>143</v>
      </c>
    </row>
    <row r="673" spans="1:113" hidden="1" x14ac:dyDescent="0.2">
      <c r="A673" s="73">
        <v>45505</v>
      </c>
      <c r="B673" s="3" t="s">
        <v>15606</v>
      </c>
      <c r="C673" s="5">
        <v>152254</v>
      </c>
      <c r="D673" s="6" t="s">
        <v>11640</v>
      </c>
      <c r="E673" s="3" t="s">
        <v>164</v>
      </c>
      <c r="F673" s="7">
        <v>45526</v>
      </c>
      <c r="G673" s="3" t="s">
        <v>165</v>
      </c>
      <c r="H673" s="3" t="s">
        <v>166</v>
      </c>
      <c r="I673" s="4">
        <v>259</v>
      </c>
      <c r="J673" s="4">
        <v>259</v>
      </c>
      <c r="K673" s="71">
        <f t="shared" si="67"/>
        <v>1.2050373352204496E-2</v>
      </c>
      <c r="L673" s="71" t="s">
        <v>1917</v>
      </c>
      <c r="M673" s="3" t="s">
        <v>7145</v>
      </c>
      <c r="N673" s="3" t="s">
        <v>960</v>
      </c>
      <c r="O673" s="3" t="s">
        <v>11861</v>
      </c>
      <c r="P673" s="6" t="s">
        <v>10118</v>
      </c>
      <c r="Q673" s="3" t="s">
        <v>170</v>
      </c>
      <c r="R673" s="3" t="s">
        <v>11862</v>
      </c>
      <c r="S673" s="3" t="s">
        <v>10120</v>
      </c>
      <c r="T673" s="3" t="s">
        <v>135</v>
      </c>
      <c r="U673" s="3" t="s">
        <v>135</v>
      </c>
      <c r="V673" s="3" t="s">
        <v>136</v>
      </c>
      <c r="W673" s="3" t="s">
        <v>137</v>
      </c>
      <c r="X673" s="3" t="s">
        <v>322</v>
      </c>
      <c r="Y673" s="3" t="s">
        <v>11863</v>
      </c>
      <c r="Z673" s="3" t="s">
        <v>11864</v>
      </c>
      <c r="AA673" s="3" t="s">
        <v>139</v>
      </c>
      <c r="AB673" s="3" t="s">
        <v>323</v>
      </c>
      <c r="AC673" s="3" t="s">
        <v>5272</v>
      </c>
      <c r="AD673" s="3" t="s">
        <v>143</v>
      </c>
      <c r="AE673" s="3" t="s">
        <v>11865</v>
      </c>
      <c r="AF673" s="3" t="s">
        <v>143</v>
      </c>
      <c r="AG673" s="3" t="s">
        <v>235</v>
      </c>
      <c r="AH673" s="3" t="s">
        <v>141</v>
      </c>
      <c r="AI673" s="3" t="s">
        <v>143</v>
      </c>
      <c r="AJ673" s="3" t="s">
        <v>11866</v>
      </c>
      <c r="AK673" s="3" t="s">
        <v>207</v>
      </c>
      <c r="AL673" s="3" t="s">
        <v>143</v>
      </c>
      <c r="AM673" s="3" t="s">
        <v>11866</v>
      </c>
      <c r="AN673" s="3" t="s">
        <v>144</v>
      </c>
      <c r="AO673" s="3" t="s">
        <v>11867</v>
      </c>
      <c r="AP673" s="3" t="s">
        <v>11868</v>
      </c>
      <c r="AQ673" s="3" t="s">
        <v>309</v>
      </c>
      <c r="AR673" s="3" t="s">
        <v>148</v>
      </c>
      <c r="AS673" s="3" t="s">
        <v>139</v>
      </c>
      <c r="AT673" s="3" t="s">
        <v>1637</v>
      </c>
      <c r="AU673" s="3" t="s">
        <v>11869</v>
      </c>
      <c r="AV673" s="3" t="s">
        <v>145</v>
      </c>
      <c r="AW673" s="3" t="s">
        <v>146</v>
      </c>
      <c r="AX673" s="3" t="s">
        <v>972</v>
      </c>
      <c r="AY673" s="3" t="s">
        <v>148</v>
      </c>
      <c r="AZ673" s="3" t="s">
        <v>139</v>
      </c>
      <c r="BA673" s="3" t="s">
        <v>149</v>
      </c>
      <c r="BB673" s="3" t="s">
        <v>150</v>
      </c>
      <c r="BC673" s="3" t="s">
        <v>156</v>
      </c>
      <c r="BD673" s="3" t="s">
        <v>157</v>
      </c>
      <c r="BE673" s="3" t="s">
        <v>303</v>
      </c>
      <c r="BF673" s="3" t="s">
        <v>11864</v>
      </c>
      <c r="BG673" s="3" t="s">
        <v>5272</v>
      </c>
      <c r="BH673" s="3" t="s">
        <v>663</v>
      </c>
      <c r="BI673" s="3" t="s">
        <v>143</v>
      </c>
      <c r="BJ673" s="3" t="s">
        <v>143</v>
      </c>
      <c r="BK673" s="3" t="s">
        <v>136</v>
      </c>
      <c r="BL673" s="3" t="s">
        <v>143</v>
      </c>
      <c r="BM673" s="3" t="s">
        <v>1674</v>
      </c>
      <c r="BN673" s="3" t="s">
        <v>160</v>
      </c>
      <c r="BO673" s="3" t="s">
        <v>143</v>
      </c>
      <c r="BP673" s="3" t="s">
        <v>143</v>
      </c>
      <c r="BQ673" s="3" t="s">
        <v>4624</v>
      </c>
      <c r="BR673" s="3" t="s">
        <v>5352</v>
      </c>
      <c r="BS673" s="3" t="s">
        <v>162</v>
      </c>
      <c r="BT673" s="3" t="s">
        <v>11865</v>
      </c>
      <c r="BU673" s="3" t="s">
        <v>11865</v>
      </c>
      <c r="BV673" s="3" t="s">
        <v>135</v>
      </c>
      <c r="BW673" s="3" t="s">
        <v>135</v>
      </c>
      <c r="BX673" s="3" t="s">
        <v>135</v>
      </c>
      <c r="BY673" s="3" t="s">
        <v>148</v>
      </c>
      <c r="BZ673" s="3" t="s">
        <v>11726</v>
      </c>
      <c r="CA673" s="3" t="s">
        <v>144</v>
      </c>
      <c r="CB673" s="3" t="s">
        <v>143</v>
      </c>
      <c r="CC673" s="3" t="s">
        <v>143</v>
      </c>
      <c r="CD673" s="3" t="s">
        <v>143</v>
      </c>
      <c r="CE673" s="3" t="s">
        <v>11870</v>
      </c>
      <c r="CF673" s="3" t="s">
        <v>9549</v>
      </c>
      <c r="CG673" s="3" t="s">
        <v>9549</v>
      </c>
      <c r="CH673" s="3" t="s">
        <v>143</v>
      </c>
      <c r="CI673" s="3" t="s">
        <v>143</v>
      </c>
      <c r="CJ673" s="3" t="s">
        <v>5272</v>
      </c>
      <c r="CK673" s="3" t="s">
        <v>143</v>
      </c>
      <c r="CL673" s="3" t="s">
        <v>143</v>
      </c>
      <c r="CM673" s="3" t="s">
        <v>143</v>
      </c>
      <c r="CN673" s="3" t="s">
        <v>143</v>
      </c>
      <c r="CO673" s="3" t="s">
        <v>143</v>
      </c>
      <c r="CP673" s="3" t="s">
        <v>143</v>
      </c>
      <c r="CQ673" s="3" t="s">
        <v>143</v>
      </c>
      <c r="CR673" s="3" t="s">
        <v>143</v>
      </c>
      <c r="CS673" s="3" t="s">
        <v>1</v>
      </c>
      <c r="CT673" s="3" t="s">
        <v>143</v>
      </c>
      <c r="CU673" s="3" t="s">
        <v>1</v>
      </c>
      <c r="CV673" s="3" t="s">
        <v>1985</v>
      </c>
      <c r="CW673" s="3" t="s">
        <v>1985</v>
      </c>
      <c r="CX673" s="3" t="s">
        <v>316</v>
      </c>
      <c r="CY673" s="3" t="s">
        <v>166</v>
      </c>
      <c r="CZ673" s="3" t="s">
        <v>136</v>
      </c>
      <c r="DA673" s="3" t="s">
        <v>2007</v>
      </c>
      <c r="DB673" s="3" t="s">
        <v>143</v>
      </c>
      <c r="DC673" s="3" t="s">
        <v>143</v>
      </c>
      <c r="DD673" s="3" t="s">
        <v>164</v>
      </c>
      <c r="DE673" s="3" t="s">
        <v>5405</v>
      </c>
      <c r="DF673" s="3" t="s">
        <v>571</v>
      </c>
      <c r="DG673" s="3" t="s">
        <v>143</v>
      </c>
      <c r="DH673" s="3" t="s">
        <v>143</v>
      </c>
      <c r="DI673" s="3" t="s">
        <v>143</v>
      </c>
    </row>
    <row r="674" spans="1:113" hidden="1" x14ac:dyDescent="0.2">
      <c r="A674" s="73">
        <v>45505</v>
      </c>
      <c r="B674" s="3" t="s">
        <v>15606</v>
      </c>
      <c r="C674" s="5">
        <v>152301</v>
      </c>
      <c r="D674" s="6" t="s">
        <v>11640</v>
      </c>
      <c r="E674" s="3" t="s">
        <v>164</v>
      </c>
      <c r="F674" s="7">
        <v>45525</v>
      </c>
      <c r="G674" s="3" t="s">
        <v>165</v>
      </c>
      <c r="H674" s="3" t="s">
        <v>166</v>
      </c>
      <c r="I674" s="4">
        <v>105</v>
      </c>
      <c r="J674" s="4">
        <v>105</v>
      </c>
      <c r="K674" s="71">
        <f t="shared" si="67"/>
        <v>4.8852864941369579E-3</v>
      </c>
      <c r="L674" s="71" t="s">
        <v>1917</v>
      </c>
      <c r="M674" s="3" t="s">
        <v>7145</v>
      </c>
      <c r="N674" s="3" t="s">
        <v>960</v>
      </c>
      <c r="O674" s="3" t="s">
        <v>168</v>
      </c>
      <c r="P674" s="6" t="s">
        <v>10118</v>
      </c>
      <c r="Q674" s="3" t="s">
        <v>170</v>
      </c>
      <c r="R674" s="3" t="s">
        <v>11871</v>
      </c>
      <c r="S674" s="3" t="s">
        <v>11872</v>
      </c>
      <c r="T674" s="3" t="s">
        <v>135</v>
      </c>
      <c r="U674" s="3" t="s">
        <v>135</v>
      </c>
      <c r="V674" s="3" t="s">
        <v>136</v>
      </c>
      <c r="W674" s="3" t="s">
        <v>137</v>
      </c>
      <c r="X674" s="3" t="s">
        <v>322</v>
      </c>
      <c r="Y674" s="3" t="s">
        <v>11873</v>
      </c>
      <c r="Z674" s="3" t="s">
        <v>11874</v>
      </c>
      <c r="AA674" s="3" t="s">
        <v>139</v>
      </c>
      <c r="AB674" s="3" t="s">
        <v>323</v>
      </c>
      <c r="AC674" s="3" t="s">
        <v>5272</v>
      </c>
      <c r="AD674" s="3" t="s">
        <v>143</v>
      </c>
      <c r="AE674" s="3" t="s">
        <v>11262</v>
      </c>
      <c r="AF674" s="3" t="s">
        <v>143</v>
      </c>
      <c r="AG674" s="3" t="s">
        <v>235</v>
      </c>
      <c r="AH674" s="3" t="s">
        <v>141</v>
      </c>
      <c r="AI674" s="3" t="s">
        <v>143</v>
      </c>
      <c r="AJ674" s="3" t="s">
        <v>11262</v>
      </c>
      <c r="AK674" s="3" t="s">
        <v>207</v>
      </c>
      <c r="AL674" s="3" t="s">
        <v>143</v>
      </c>
      <c r="AM674" s="3" t="s">
        <v>11262</v>
      </c>
      <c r="AN674" s="3" t="s">
        <v>174</v>
      </c>
      <c r="AO674" s="3" t="s">
        <v>175</v>
      </c>
      <c r="AP674" s="3" t="s">
        <v>176</v>
      </c>
      <c r="AQ674" s="3" t="s">
        <v>177</v>
      </c>
      <c r="AR674" s="3" t="s">
        <v>178</v>
      </c>
      <c r="AS674" s="3" t="s">
        <v>179</v>
      </c>
      <c r="AT674" s="3" t="s">
        <v>180</v>
      </c>
      <c r="AU674" s="3" t="s">
        <v>181</v>
      </c>
      <c r="AV674" s="3" t="s">
        <v>145</v>
      </c>
      <c r="AW674" s="3" t="s">
        <v>146</v>
      </c>
      <c r="AX674" s="3" t="s">
        <v>972</v>
      </c>
      <c r="AY674" s="3" t="s">
        <v>148</v>
      </c>
      <c r="AZ674" s="3" t="s">
        <v>139</v>
      </c>
      <c r="BA674" s="3" t="s">
        <v>149</v>
      </c>
      <c r="BB674" s="3" t="s">
        <v>150</v>
      </c>
      <c r="BC674" s="3" t="s">
        <v>156</v>
      </c>
      <c r="BD674" s="3" t="s">
        <v>157</v>
      </c>
      <c r="BE674" s="3" t="s">
        <v>303</v>
      </c>
      <c r="BF674" s="3" t="s">
        <v>11874</v>
      </c>
      <c r="BG674" s="3" t="s">
        <v>5272</v>
      </c>
      <c r="BH674" s="3" t="s">
        <v>170</v>
      </c>
      <c r="BI674" s="3" t="s">
        <v>143</v>
      </c>
      <c r="BJ674" s="3" t="s">
        <v>143</v>
      </c>
      <c r="BK674" s="3" t="s">
        <v>136</v>
      </c>
      <c r="BL674" s="3" t="s">
        <v>143</v>
      </c>
      <c r="BM674" s="3" t="s">
        <v>160</v>
      </c>
      <c r="BN674" s="3" t="s">
        <v>160</v>
      </c>
      <c r="BO674" s="3" t="s">
        <v>143</v>
      </c>
      <c r="BP674" s="3" t="s">
        <v>143</v>
      </c>
      <c r="BQ674" s="3" t="s">
        <v>11875</v>
      </c>
      <c r="BR674" s="3" t="s">
        <v>5352</v>
      </c>
      <c r="BS674" s="3" t="s">
        <v>162</v>
      </c>
      <c r="BT674" s="3" t="s">
        <v>11262</v>
      </c>
      <c r="BU674" s="3" t="s">
        <v>11262</v>
      </c>
      <c r="BV674" s="3" t="s">
        <v>135</v>
      </c>
      <c r="BW674" s="3" t="s">
        <v>135</v>
      </c>
      <c r="BX674" s="3" t="s">
        <v>135</v>
      </c>
      <c r="BY674" s="3" t="s">
        <v>148</v>
      </c>
      <c r="BZ674" s="3" t="s">
        <v>11726</v>
      </c>
      <c r="CA674" s="3" t="s">
        <v>174</v>
      </c>
      <c r="CB674" s="3" t="s">
        <v>143</v>
      </c>
      <c r="CC674" s="3" t="s">
        <v>143</v>
      </c>
      <c r="CD674" s="3" t="s">
        <v>143</v>
      </c>
      <c r="CE674" s="3" t="s">
        <v>11876</v>
      </c>
      <c r="CF674" s="3" t="s">
        <v>2261</v>
      </c>
      <c r="CG674" s="3" t="s">
        <v>2261</v>
      </c>
      <c r="CH674" s="3" t="s">
        <v>143</v>
      </c>
      <c r="CI674" s="3" t="s">
        <v>143</v>
      </c>
      <c r="CJ674" s="3" t="s">
        <v>5272</v>
      </c>
      <c r="CK674" s="3" t="s">
        <v>143</v>
      </c>
      <c r="CL674" s="3" t="s">
        <v>143</v>
      </c>
      <c r="CM674" s="3" t="s">
        <v>143</v>
      </c>
      <c r="CN674" s="3" t="s">
        <v>143</v>
      </c>
      <c r="CO674" s="3" t="s">
        <v>143</v>
      </c>
      <c r="CP674" s="3" t="s">
        <v>143</v>
      </c>
      <c r="CQ674" s="3" t="s">
        <v>143</v>
      </c>
      <c r="CR674" s="3" t="s">
        <v>143</v>
      </c>
      <c r="CS674" s="3" t="s">
        <v>1</v>
      </c>
      <c r="CT674" s="3" t="s">
        <v>143</v>
      </c>
      <c r="CU674" s="3" t="s">
        <v>1</v>
      </c>
      <c r="CV674" s="3" t="s">
        <v>1985</v>
      </c>
      <c r="CW674" s="3" t="s">
        <v>1985</v>
      </c>
      <c r="CX674" s="3" t="s">
        <v>316</v>
      </c>
      <c r="CY674" s="3" t="s">
        <v>166</v>
      </c>
      <c r="CZ674" s="3" t="s">
        <v>136</v>
      </c>
      <c r="DA674" s="3" t="s">
        <v>1986</v>
      </c>
      <c r="DB674" s="3" t="s">
        <v>143</v>
      </c>
      <c r="DC674" s="3" t="s">
        <v>143</v>
      </c>
      <c r="DD674" s="3" t="s">
        <v>164</v>
      </c>
      <c r="DE674" s="3" t="s">
        <v>5405</v>
      </c>
      <c r="DF674" s="3" t="s">
        <v>6255</v>
      </c>
      <c r="DG674" s="3" t="s">
        <v>143</v>
      </c>
      <c r="DH674" s="3" t="s">
        <v>143</v>
      </c>
      <c r="DI674" s="3" t="s">
        <v>143</v>
      </c>
    </row>
    <row r="675" spans="1:113" hidden="1" x14ac:dyDescent="0.2">
      <c r="A675" s="73">
        <v>45505</v>
      </c>
      <c r="B675" s="3" t="s">
        <v>12718</v>
      </c>
      <c r="C675" s="5">
        <v>152341</v>
      </c>
      <c r="D675" s="6" t="s">
        <v>11877</v>
      </c>
      <c r="E675" s="3" t="s">
        <v>5495</v>
      </c>
      <c r="F675" s="7">
        <v>45526</v>
      </c>
      <c r="G675" s="3" t="s">
        <v>165</v>
      </c>
      <c r="H675" s="3" t="s">
        <v>166</v>
      </c>
      <c r="I675" s="8">
        <f t="shared" ref="I675:I676" si="72">J675</f>
        <v>31.99</v>
      </c>
      <c r="J675" s="4">
        <v>31.99</v>
      </c>
      <c r="K675" s="71">
        <f t="shared" si="67"/>
        <v>1.4883839518803931E-3</v>
      </c>
      <c r="L675" s="71" t="s">
        <v>1917</v>
      </c>
      <c r="M675" s="3" t="s">
        <v>129</v>
      </c>
      <c r="N675" s="3" t="s">
        <v>1056</v>
      </c>
      <c r="O675" s="3" t="s">
        <v>878</v>
      </c>
      <c r="P675" s="6" t="s">
        <v>11879</v>
      </c>
      <c r="Q675" s="3" t="s">
        <v>170</v>
      </c>
      <c r="R675" s="3" t="s">
        <v>11880</v>
      </c>
      <c r="S675" s="3" t="s">
        <v>11881</v>
      </c>
      <c r="T675" s="3" t="s">
        <v>135</v>
      </c>
      <c r="U675" s="3" t="s">
        <v>135</v>
      </c>
      <c r="V675" s="3" t="s">
        <v>136</v>
      </c>
      <c r="W675" s="3" t="s">
        <v>137</v>
      </c>
      <c r="X675" s="3" t="s">
        <v>957</v>
      </c>
      <c r="Y675" s="3" t="s">
        <v>11882</v>
      </c>
      <c r="Z675" s="3" t="s">
        <v>11883</v>
      </c>
      <c r="AA675" s="3" t="s">
        <v>139</v>
      </c>
      <c r="AB675" s="3" t="s">
        <v>140</v>
      </c>
      <c r="AC675" s="3" t="s">
        <v>5272</v>
      </c>
      <c r="AD675" s="3" t="s">
        <v>143</v>
      </c>
      <c r="AE675" s="3" t="s">
        <v>5272</v>
      </c>
      <c r="AF675" s="3" t="s">
        <v>11884</v>
      </c>
      <c r="AG675" s="3" t="s">
        <v>235</v>
      </c>
      <c r="AH675" s="3" t="s">
        <v>141</v>
      </c>
      <c r="AI675" s="3" t="s">
        <v>143</v>
      </c>
      <c r="AJ675" s="3" t="s">
        <v>11885</v>
      </c>
      <c r="AK675" s="3" t="s">
        <v>142</v>
      </c>
      <c r="AL675" s="3" t="s">
        <v>143</v>
      </c>
      <c r="AM675" s="3" t="s">
        <v>11886</v>
      </c>
      <c r="AN675" s="3" t="s">
        <v>174</v>
      </c>
      <c r="AO675" s="3" t="s">
        <v>544</v>
      </c>
      <c r="AP675" s="3" t="s">
        <v>325</v>
      </c>
      <c r="AQ675" s="3" t="s">
        <v>882</v>
      </c>
      <c r="AR675" s="3" t="s">
        <v>178</v>
      </c>
      <c r="AS675" s="3" t="s">
        <v>179</v>
      </c>
      <c r="AT675" s="3" t="s">
        <v>327</v>
      </c>
      <c r="AU675" s="3" t="s">
        <v>328</v>
      </c>
      <c r="AV675" s="3" t="s">
        <v>145</v>
      </c>
      <c r="AW675" s="3" t="s">
        <v>146</v>
      </c>
      <c r="AX675" s="3" t="s">
        <v>1060</v>
      </c>
      <c r="AY675" s="3" t="s">
        <v>148</v>
      </c>
      <c r="AZ675" s="3" t="s">
        <v>139</v>
      </c>
      <c r="BA675" s="3" t="s">
        <v>149</v>
      </c>
      <c r="BB675" s="3" t="s">
        <v>150</v>
      </c>
      <c r="BC675" s="3" t="s">
        <v>156</v>
      </c>
      <c r="BD675" s="3" t="s">
        <v>157</v>
      </c>
      <c r="BE675" s="3" t="s">
        <v>303</v>
      </c>
      <c r="BF675" s="3" t="s">
        <v>11887</v>
      </c>
      <c r="BG675" s="3" t="s">
        <v>5272</v>
      </c>
      <c r="BH675" s="3" t="s">
        <v>143</v>
      </c>
      <c r="BI675" s="3" t="s">
        <v>11888</v>
      </c>
      <c r="BJ675" s="3" t="s">
        <v>143</v>
      </c>
      <c r="BK675" s="3" t="s">
        <v>136</v>
      </c>
      <c r="BL675" s="3" t="s">
        <v>143</v>
      </c>
      <c r="BM675" s="3" t="s">
        <v>160</v>
      </c>
      <c r="BN675" s="3" t="s">
        <v>160</v>
      </c>
      <c r="BO675" s="3" t="s">
        <v>143</v>
      </c>
      <c r="BP675" s="3" t="s">
        <v>143</v>
      </c>
      <c r="BQ675" s="3" t="s">
        <v>1573</v>
      </c>
      <c r="BR675" s="3" t="s">
        <v>5352</v>
      </c>
      <c r="BS675" s="3" t="s">
        <v>162</v>
      </c>
      <c r="BT675" s="3" t="s">
        <v>11886</v>
      </c>
      <c r="BU675" s="3" t="s">
        <v>11886</v>
      </c>
      <c r="BV675" s="3" t="s">
        <v>135</v>
      </c>
      <c r="BW675" s="3" t="s">
        <v>135</v>
      </c>
      <c r="BX675" s="3" t="s">
        <v>135</v>
      </c>
      <c r="BY675" s="3" t="s">
        <v>148</v>
      </c>
      <c r="BZ675" s="3" t="s">
        <v>2932</v>
      </c>
      <c r="CA675" s="3" t="s">
        <v>174</v>
      </c>
      <c r="CB675" s="3" t="s">
        <v>143</v>
      </c>
      <c r="CC675" s="3" t="s">
        <v>143</v>
      </c>
      <c r="CD675" s="3" t="s">
        <v>143</v>
      </c>
      <c r="CE675" s="3" t="s">
        <v>143</v>
      </c>
      <c r="CF675" s="3" t="s">
        <v>2261</v>
      </c>
      <c r="CG675" s="3" t="s">
        <v>2261</v>
      </c>
      <c r="CH675" s="3" t="s">
        <v>143</v>
      </c>
      <c r="CI675" s="3" t="s">
        <v>143</v>
      </c>
      <c r="CJ675" s="3" t="s">
        <v>5272</v>
      </c>
      <c r="CK675" s="3" t="s">
        <v>143</v>
      </c>
      <c r="CL675" s="3" t="s">
        <v>143</v>
      </c>
      <c r="CM675" s="3" t="s">
        <v>143</v>
      </c>
      <c r="CN675" s="3" t="s">
        <v>143</v>
      </c>
      <c r="CO675" s="3" t="s">
        <v>8814</v>
      </c>
      <c r="CP675" s="3" t="s">
        <v>143</v>
      </c>
      <c r="CQ675" s="3" t="s">
        <v>143</v>
      </c>
      <c r="CR675" s="3" t="s">
        <v>143</v>
      </c>
      <c r="CS675" s="3" t="s">
        <v>1</v>
      </c>
      <c r="CT675" s="3" t="s">
        <v>143</v>
      </c>
      <c r="CU675" s="3" t="s">
        <v>1</v>
      </c>
      <c r="CV675" s="3" t="s">
        <v>1985</v>
      </c>
      <c r="CW675" s="3" t="s">
        <v>143</v>
      </c>
      <c r="CX675" s="3" t="s">
        <v>11878</v>
      </c>
      <c r="CY675" s="3" t="s">
        <v>166</v>
      </c>
      <c r="CZ675" s="3" t="s">
        <v>136</v>
      </c>
      <c r="DA675" s="3" t="s">
        <v>2007</v>
      </c>
      <c r="DB675" s="3" t="s">
        <v>143</v>
      </c>
      <c r="DC675" s="3" t="s">
        <v>143</v>
      </c>
      <c r="DD675" s="3" t="s">
        <v>5495</v>
      </c>
      <c r="DE675" s="3" t="s">
        <v>5405</v>
      </c>
      <c r="DF675" s="3" t="s">
        <v>571</v>
      </c>
      <c r="DG675" s="3" t="s">
        <v>143</v>
      </c>
      <c r="DH675" s="3" t="s">
        <v>8815</v>
      </c>
      <c r="DI675" s="3" t="s">
        <v>143</v>
      </c>
    </row>
    <row r="676" spans="1:113" hidden="1" x14ac:dyDescent="0.2">
      <c r="A676" s="73">
        <v>45505</v>
      </c>
      <c r="B676" s="3" t="s">
        <v>11</v>
      </c>
      <c r="C676" s="5">
        <v>152504</v>
      </c>
      <c r="D676" s="6" t="s">
        <v>11237</v>
      </c>
      <c r="E676" s="3" t="s">
        <v>164</v>
      </c>
      <c r="F676" s="7">
        <v>45527</v>
      </c>
      <c r="G676" s="3" t="s">
        <v>165</v>
      </c>
      <c r="H676" s="3" t="s">
        <v>166</v>
      </c>
      <c r="I676" s="8">
        <f t="shared" si="72"/>
        <v>116.62</v>
      </c>
      <c r="J676" s="4">
        <v>116.62</v>
      </c>
      <c r="K676" s="71">
        <f t="shared" si="67"/>
        <v>5.425924866154782E-3</v>
      </c>
      <c r="L676" s="71" t="s">
        <v>1917</v>
      </c>
      <c r="M676" s="3" t="s">
        <v>129</v>
      </c>
      <c r="N676" s="3" t="s">
        <v>1070</v>
      </c>
      <c r="O676" s="3" t="s">
        <v>260</v>
      </c>
      <c r="P676" s="6" t="s">
        <v>11889</v>
      </c>
      <c r="Q676" s="3" t="s">
        <v>170</v>
      </c>
      <c r="R676" s="3" t="s">
        <v>11890</v>
      </c>
      <c r="S676" s="3" t="s">
        <v>11891</v>
      </c>
      <c r="T676" s="3" t="s">
        <v>135</v>
      </c>
      <c r="U676" s="3" t="s">
        <v>135</v>
      </c>
      <c r="V676" s="3" t="s">
        <v>136</v>
      </c>
      <c r="W676" s="3" t="s">
        <v>137</v>
      </c>
      <c r="X676" s="3" t="s">
        <v>957</v>
      </c>
      <c r="Y676" s="3" t="s">
        <v>11892</v>
      </c>
      <c r="Z676" s="3" t="s">
        <v>11893</v>
      </c>
      <c r="AA676" s="3" t="s">
        <v>139</v>
      </c>
      <c r="AB676" s="3" t="s">
        <v>140</v>
      </c>
      <c r="AC676" s="3" t="s">
        <v>5272</v>
      </c>
      <c r="AD676" s="3" t="s">
        <v>143</v>
      </c>
      <c r="AE676" s="3" t="s">
        <v>5272</v>
      </c>
      <c r="AF676" s="3" t="s">
        <v>11894</v>
      </c>
      <c r="AG676" s="3" t="s">
        <v>235</v>
      </c>
      <c r="AH676" s="3" t="s">
        <v>141</v>
      </c>
      <c r="AI676" s="3" t="s">
        <v>143</v>
      </c>
      <c r="AJ676" s="3" t="s">
        <v>11895</v>
      </c>
      <c r="AK676" s="3" t="s">
        <v>142</v>
      </c>
      <c r="AL676" s="3" t="s">
        <v>143</v>
      </c>
      <c r="AM676" s="3" t="s">
        <v>11896</v>
      </c>
      <c r="AN676" s="3" t="s">
        <v>174</v>
      </c>
      <c r="AO676" s="3" t="s">
        <v>266</v>
      </c>
      <c r="AP676" s="3" t="s">
        <v>267</v>
      </c>
      <c r="AQ676" s="3" t="s">
        <v>268</v>
      </c>
      <c r="AR676" s="3" t="s">
        <v>269</v>
      </c>
      <c r="AS676" s="3" t="s">
        <v>179</v>
      </c>
      <c r="AT676" s="3" t="s">
        <v>270</v>
      </c>
      <c r="AU676" s="3" t="s">
        <v>271</v>
      </c>
      <c r="AV676" s="3" t="s">
        <v>1079</v>
      </c>
      <c r="AW676" s="3" t="s">
        <v>1080</v>
      </c>
      <c r="AX676" s="3" t="s">
        <v>1081</v>
      </c>
      <c r="AY676" s="3" t="s">
        <v>148</v>
      </c>
      <c r="AZ676" s="3" t="s">
        <v>139</v>
      </c>
      <c r="BA676" s="3" t="s">
        <v>148</v>
      </c>
      <c r="BB676" s="3" t="s">
        <v>150</v>
      </c>
      <c r="BC676" s="3" t="s">
        <v>156</v>
      </c>
      <c r="BD676" s="3" t="s">
        <v>157</v>
      </c>
      <c r="BE676" s="3" t="s">
        <v>303</v>
      </c>
      <c r="BF676" s="3" t="s">
        <v>11897</v>
      </c>
      <c r="BG676" s="3" t="s">
        <v>5272</v>
      </c>
      <c r="BH676" s="3" t="s">
        <v>143</v>
      </c>
      <c r="BI676" s="3" t="s">
        <v>11888</v>
      </c>
      <c r="BJ676" s="3" t="s">
        <v>143</v>
      </c>
      <c r="BK676" s="3" t="s">
        <v>136</v>
      </c>
      <c r="BL676" s="3" t="s">
        <v>143</v>
      </c>
      <c r="BM676" s="3" t="s">
        <v>160</v>
      </c>
      <c r="BN676" s="3" t="s">
        <v>160</v>
      </c>
      <c r="BO676" s="3" t="s">
        <v>143</v>
      </c>
      <c r="BP676" s="3" t="s">
        <v>143</v>
      </c>
      <c r="BQ676" s="3" t="s">
        <v>11898</v>
      </c>
      <c r="BR676" s="3" t="s">
        <v>5352</v>
      </c>
      <c r="BS676" s="3" t="s">
        <v>162</v>
      </c>
      <c r="BT676" s="3" t="s">
        <v>11896</v>
      </c>
      <c r="BU676" s="3" t="s">
        <v>11896</v>
      </c>
      <c r="BV676" s="3" t="s">
        <v>135</v>
      </c>
      <c r="BW676" s="3" t="s">
        <v>135</v>
      </c>
      <c r="BX676" s="3" t="s">
        <v>135</v>
      </c>
      <c r="BY676" s="3" t="s">
        <v>148</v>
      </c>
      <c r="BZ676" s="3" t="s">
        <v>2505</v>
      </c>
      <c r="CA676" s="3" t="s">
        <v>174</v>
      </c>
      <c r="CB676" s="3" t="s">
        <v>143</v>
      </c>
      <c r="CC676" s="3" t="s">
        <v>143</v>
      </c>
      <c r="CD676" s="3" t="s">
        <v>143</v>
      </c>
      <c r="CE676" s="3" t="s">
        <v>143</v>
      </c>
      <c r="CF676" s="3" t="s">
        <v>2261</v>
      </c>
      <c r="CG676" s="3" t="s">
        <v>2261</v>
      </c>
      <c r="CH676" s="3" t="s">
        <v>143</v>
      </c>
      <c r="CI676" s="3" t="s">
        <v>143</v>
      </c>
      <c r="CJ676" s="3" t="s">
        <v>5272</v>
      </c>
      <c r="CK676" s="3" t="s">
        <v>143</v>
      </c>
      <c r="CL676" s="3" t="s">
        <v>143</v>
      </c>
      <c r="CM676" s="3" t="s">
        <v>143</v>
      </c>
      <c r="CN676" s="3" t="s">
        <v>143</v>
      </c>
      <c r="CO676" s="3" t="s">
        <v>143</v>
      </c>
      <c r="CP676" s="3" t="s">
        <v>143</v>
      </c>
      <c r="CQ676" s="3" t="s">
        <v>143</v>
      </c>
      <c r="CR676" s="3" t="s">
        <v>143</v>
      </c>
      <c r="CS676" s="3" t="s">
        <v>1</v>
      </c>
      <c r="CT676" s="3" t="s">
        <v>143</v>
      </c>
      <c r="CU676" s="3" t="s">
        <v>1</v>
      </c>
      <c r="CV676" s="3" t="s">
        <v>1985</v>
      </c>
      <c r="CW676" s="3" t="s">
        <v>143</v>
      </c>
      <c r="CX676" s="3" t="s">
        <v>519</v>
      </c>
      <c r="CY676" s="3" t="s">
        <v>166</v>
      </c>
      <c r="CZ676" s="3" t="s">
        <v>136</v>
      </c>
      <c r="DA676" s="3" t="s">
        <v>1986</v>
      </c>
      <c r="DB676" s="3" t="s">
        <v>143</v>
      </c>
      <c r="DC676" s="3" t="s">
        <v>143</v>
      </c>
      <c r="DD676" s="3" t="s">
        <v>164</v>
      </c>
      <c r="DE676" s="3" t="s">
        <v>5405</v>
      </c>
      <c r="DF676" s="3" t="s">
        <v>652</v>
      </c>
      <c r="DG676" s="3" t="s">
        <v>143</v>
      </c>
      <c r="DH676" s="3" t="s">
        <v>143</v>
      </c>
      <c r="DI676" s="3" t="s">
        <v>143</v>
      </c>
    </row>
    <row r="677" spans="1:113" ht="25.5" hidden="1" x14ac:dyDescent="0.2">
      <c r="A677" s="73">
        <v>45505</v>
      </c>
      <c r="B677" s="3" t="s">
        <v>16</v>
      </c>
      <c r="C677" s="5">
        <v>152660</v>
      </c>
      <c r="D677" s="6" t="s">
        <v>11899</v>
      </c>
      <c r="E677" s="3" t="s">
        <v>164</v>
      </c>
      <c r="F677" s="7">
        <v>45527</v>
      </c>
      <c r="G677" s="3" t="s">
        <v>165</v>
      </c>
      <c r="H677" s="3" t="s">
        <v>166</v>
      </c>
      <c r="I677" s="4">
        <v>1163.51</v>
      </c>
      <c r="J677" s="4">
        <v>1163.51</v>
      </c>
      <c r="K677" s="71">
        <f t="shared" si="67"/>
        <v>5.4134092274221828E-2</v>
      </c>
      <c r="L677" s="71" t="s">
        <v>1917</v>
      </c>
      <c r="M677" s="3" t="s">
        <v>317</v>
      </c>
      <c r="N677" s="3" t="s">
        <v>960</v>
      </c>
      <c r="O677" s="3" t="s">
        <v>8584</v>
      </c>
      <c r="P677" s="6" t="s">
        <v>11900</v>
      </c>
      <c r="Q677" s="3" t="s">
        <v>2863</v>
      </c>
      <c r="R677" s="3" t="s">
        <v>143</v>
      </c>
      <c r="S677" s="3" t="s">
        <v>11901</v>
      </c>
      <c r="T677" s="3" t="s">
        <v>11902</v>
      </c>
      <c r="U677" s="3" t="s">
        <v>11903</v>
      </c>
      <c r="V677" s="3" t="s">
        <v>136</v>
      </c>
      <c r="W677" s="3" t="s">
        <v>137</v>
      </c>
      <c r="X677" s="3" t="s">
        <v>349</v>
      </c>
      <c r="Y677" s="3" t="s">
        <v>11904</v>
      </c>
      <c r="Z677" s="3" t="s">
        <v>11905</v>
      </c>
      <c r="AA677" s="3" t="s">
        <v>139</v>
      </c>
      <c r="AB677" s="3" t="s">
        <v>323</v>
      </c>
      <c r="AC677" s="3" t="s">
        <v>5272</v>
      </c>
      <c r="AD677" s="3" t="s">
        <v>143</v>
      </c>
      <c r="AE677" s="3" t="s">
        <v>11906</v>
      </c>
      <c r="AF677" s="3" t="s">
        <v>143</v>
      </c>
      <c r="AG677" s="3" t="s">
        <v>235</v>
      </c>
      <c r="AH677" s="3" t="s">
        <v>141</v>
      </c>
      <c r="AI677" s="3" t="s">
        <v>143</v>
      </c>
      <c r="AJ677" s="3" t="s">
        <v>11906</v>
      </c>
      <c r="AK677" s="3" t="s">
        <v>207</v>
      </c>
      <c r="AL677" s="3" t="s">
        <v>11907</v>
      </c>
      <c r="AM677" s="3" t="s">
        <v>11906</v>
      </c>
      <c r="AN677" s="3" t="s">
        <v>174</v>
      </c>
      <c r="AO677" s="3" t="s">
        <v>7739</v>
      </c>
      <c r="AP677" s="3" t="s">
        <v>7740</v>
      </c>
      <c r="AQ677" s="3" t="s">
        <v>8591</v>
      </c>
      <c r="AR677" s="3" t="s">
        <v>250</v>
      </c>
      <c r="AS677" s="3" t="s">
        <v>179</v>
      </c>
      <c r="AT677" s="3" t="s">
        <v>7742</v>
      </c>
      <c r="AU677" s="3" t="s">
        <v>7743</v>
      </c>
      <c r="AV677" s="3" t="s">
        <v>145</v>
      </c>
      <c r="AW677" s="3" t="s">
        <v>146</v>
      </c>
      <c r="AX677" s="3" t="s">
        <v>972</v>
      </c>
      <c r="AY677" s="3" t="s">
        <v>148</v>
      </c>
      <c r="AZ677" s="3" t="s">
        <v>139</v>
      </c>
      <c r="BA677" s="3" t="s">
        <v>149</v>
      </c>
      <c r="BB677" s="3" t="s">
        <v>150</v>
      </c>
      <c r="BC677" s="3" t="s">
        <v>156</v>
      </c>
      <c r="BD677" s="3" t="s">
        <v>276</v>
      </c>
      <c r="BE677" s="3" t="s">
        <v>143</v>
      </c>
      <c r="BF677" s="3" t="s">
        <v>143</v>
      </c>
      <c r="BG677" s="3" t="s">
        <v>5272</v>
      </c>
      <c r="BH677" s="3" t="s">
        <v>143</v>
      </c>
      <c r="BI677" s="3" t="s">
        <v>143</v>
      </c>
      <c r="BJ677" s="3" t="s">
        <v>143</v>
      </c>
      <c r="BK677" s="3" t="s">
        <v>136</v>
      </c>
      <c r="BL677" s="3" t="s">
        <v>143</v>
      </c>
      <c r="BM677" s="3" t="s">
        <v>160</v>
      </c>
      <c r="BN677" s="3" t="s">
        <v>160</v>
      </c>
      <c r="BO677" s="3" t="s">
        <v>143</v>
      </c>
      <c r="BP677" s="3" t="s">
        <v>143</v>
      </c>
      <c r="BQ677" s="3" t="s">
        <v>143</v>
      </c>
      <c r="BR677" s="3" t="s">
        <v>5272</v>
      </c>
      <c r="BS677" s="3" t="s">
        <v>5520</v>
      </c>
      <c r="BT677" s="3" t="s">
        <v>11906</v>
      </c>
      <c r="BU677" s="3" t="s">
        <v>11906</v>
      </c>
      <c r="BV677" s="3" t="s">
        <v>1856</v>
      </c>
      <c r="BW677" s="3" t="s">
        <v>135</v>
      </c>
      <c r="BX677" s="3" t="s">
        <v>135</v>
      </c>
      <c r="BY677" s="3" t="s">
        <v>148</v>
      </c>
      <c r="BZ677" s="3" t="s">
        <v>11908</v>
      </c>
      <c r="CA677" s="3" t="s">
        <v>174</v>
      </c>
      <c r="CB677" s="3" t="s">
        <v>143</v>
      </c>
      <c r="CC677" s="3" t="s">
        <v>143</v>
      </c>
      <c r="CD677" s="3" t="s">
        <v>362</v>
      </c>
      <c r="CE677" s="3" t="s">
        <v>11900</v>
      </c>
      <c r="CF677" s="3" t="s">
        <v>2261</v>
      </c>
      <c r="CG677" s="3" t="s">
        <v>2261</v>
      </c>
      <c r="CH677" s="3" t="s">
        <v>143</v>
      </c>
      <c r="CI677" s="3" t="s">
        <v>143</v>
      </c>
      <c r="CJ677" s="3" t="s">
        <v>5272</v>
      </c>
      <c r="CK677" s="3" t="s">
        <v>174</v>
      </c>
      <c r="CL677" s="3" t="s">
        <v>2261</v>
      </c>
      <c r="CM677" s="3" t="s">
        <v>143</v>
      </c>
      <c r="CN677" s="3" t="s">
        <v>143</v>
      </c>
      <c r="CO677" s="3" t="s">
        <v>7745</v>
      </c>
      <c r="CP677" s="3" t="s">
        <v>143</v>
      </c>
      <c r="CQ677" s="3" t="s">
        <v>143</v>
      </c>
      <c r="CR677" s="3" t="s">
        <v>143</v>
      </c>
      <c r="CS677" s="3" t="s">
        <v>1</v>
      </c>
      <c r="CT677" s="3" t="s">
        <v>143</v>
      </c>
      <c r="CU677" s="3" t="s">
        <v>1</v>
      </c>
      <c r="CV677" s="3" t="s">
        <v>2092</v>
      </c>
      <c r="CW677" s="3" t="s">
        <v>2092</v>
      </c>
      <c r="CX677" s="3" t="s">
        <v>342</v>
      </c>
      <c r="CY677" s="3" t="s">
        <v>166</v>
      </c>
      <c r="CZ677" s="3" t="s">
        <v>136</v>
      </c>
      <c r="DA677" s="3" t="s">
        <v>2495</v>
      </c>
      <c r="DB677" s="3" t="s">
        <v>143</v>
      </c>
      <c r="DC677" s="3" t="s">
        <v>143</v>
      </c>
      <c r="DD677" s="3" t="s">
        <v>164</v>
      </c>
      <c r="DE677" s="3" t="s">
        <v>5405</v>
      </c>
      <c r="DF677" s="3" t="s">
        <v>652</v>
      </c>
      <c r="DG677" s="3" t="s">
        <v>143</v>
      </c>
      <c r="DH677" s="3" t="s">
        <v>7746</v>
      </c>
      <c r="DI677" s="3" t="s">
        <v>143</v>
      </c>
    </row>
    <row r="678" spans="1:113" hidden="1" x14ac:dyDescent="0.2">
      <c r="A678" s="73">
        <v>45505</v>
      </c>
      <c r="B678" s="3" t="s">
        <v>15606</v>
      </c>
      <c r="C678" s="5">
        <v>152767</v>
      </c>
      <c r="D678" s="6" t="s">
        <v>11640</v>
      </c>
      <c r="E678" s="3" t="s">
        <v>5495</v>
      </c>
      <c r="F678" s="7">
        <v>45527</v>
      </c>
      <c r="G678" s="3" t="s">
        <v>165</v>
      </c>
      <c r="H678" s="3" t="s">
        <v>166</v>
      </c>
      <c r="I678" s="4">
        <v>200.15</v>
      </c>
      <c r="J678" s="4">
        <v>200.15</v>
      </c>
      <c r="K678" s="71">
        <f t="shared" si="67"/>
        <v>9.3122865885858306E-3</v>
      </c>
      <c r="L678" s="71" t="s">
        <v>1917</v>
      </c>
      <c r="M678" s="3" t="s">
        <v>317</v>
      </c>
      <c r="N678" s="3" t="s">
        <v>960</v>
      </c>
      <c r="O678" s="3" t="s">
        <v>11909</v>
      </c>
      <c r="P678" s="6" t="s">
        <v>11910</v>
      </c>
      <c r="Q678" s="3" t="s">
        <v>663</v>
      </c>
      <c r="R678" s="3" t="s">
        <v>11911</v>
      </c>
      <c r="S678" s="3" t="s">
        <v>11912</v>
      </c>
      <c r="T678" s="3" t="s">
        <v>135</v>
      </c>
      <c r="U678" s="3" t="s">
        <v>135</v>
      </c>
      <c r="V678" s="3" t="s">
        <v>136</v>
      </c>
      <c r="W678" s="3" t="s">
        <v>137</v>
      </c>
      <c r="X678" s="3" t="s">
        <v>2483</v>
      </c>
      <c r="Y678" s="3" t="s">
        <v>11913</v>
      </c>
      <c r="Z678" s="3" t="s">
        <v>11914</v>
      </c>
      <c r="AA678" s="3" t="s">
        <v>139</v>
      </c>
      <c r="AB678" s="3" t="s">
        <v>323</v>
      </c>
      <c r="AC678" s="3" t="s">
        <v>5272</v>
      </c>
      <c r="AD678" s="3" t="s">
        <v>143</v>
      </c>
      <c r="AE678" s="3" t="s">
        <v>11915</v>
      </c>
      <c r="AF678" s="3" t="s">
        <v>143</v>
      </c>
      <c r="AG678" s="3" t="s">
        <v>235</v>
      </c>
      <c r="AH678" s="3" t="s">
        <v>141</v>
      </c>
      <c r="AI678" s="3" t="s">
        <v>143</v>
      </c>
      <c r="AJ678" s="3" t="s">
        <v>5684</v>
      </c>
      <c r="AK678" s="3" t="s">
        <v>207</v>
      </c>
      <c r="AL678" s="3" t="s">
        <v>143</v>
      </c>
      <c r="AM678" s="3" t="s">
        <v>5684</v>
      </c>
      <c r="AN678" s="3" t="s">
        <v>144</v>
      </c>
      <c r="AO678" s="3" t="s">
        <v>11916</v>
      </c>
      <c r="AP678" s="3" t="s">
        <v>11917</v>
      </c>
      <c r="AQ678" s="3" t="s">
        <v>309</v>
      </c>
      <c r="AR678" s="3" t="s">
        <v>148</v>
      </c>
      <c r="AS678" s="3" t="s">
        <v>139</v>
      </c>
      <c r="AT678" s="3" t="s">
        <v>1047</v>
      </c>
      <c r="AU678" s="3" t="s">
        <v>11918</v>
      </c>
      <c r="AV678" s="3" t="s">
        <v>145</v>
      </c>
      <c r="AW678" s="3" t="s">
        <v>146</v>
      </c>
      <c r="AX678" s="3" t="s">
        <v>972</v>
      </c>
      <c r="AY678" s="3" t="s">
        <v>148</v>
      </c>
      <c r="AZ678" s="3" t="s">
        <v>139</v>
      </c>
      <c r="BA678" s="3" t="s">
        <v>149</v>
      </c>
      <c r="BB678" s="3" t="s">
        <v>150</v>
      </c>
      <c r="BC678" s="3" t="s">
        <v>156</v>
      </c>
      <c r="BD678" s="3" t="s">
        <v>157</v>
      </c>
      <c r="BE678" s="3" t="s">
        <v>303</v>
      </c>
      <c r="BF678" s="3" t="s">
        <v>11914</v>
      </c>
      <c r="BG678" s="3" t="s">
        <v>5272</v>
      </c>
      <c r="BH678" s="3" t="s">
        <v>143</v>
      </c>
      <c r="BI678" s="3" t="s">
        <v>143</v>
      </c>
      <c r="BJ678" s="3" t="s">
        <v>143</v>
      </c>
      <c r="BK678" s="3" t="s">
        <v>136</v>
      </c>
      <c r="BL678" s="3" t="s">
        <v>143</v>
      </c>
      <c r="BM678" s="3" t="s">
        <v>160</v>
      </c>
      <c r="BN678" s="3" t="s">
        <v>160</v>
      </c>
      <c r="BO678" s="3" t="s">
        <v>143</v>
      </c>
      <c r="BP678" s="3" t="s">
        <v>143</v>
      </c>
      <c r="BQ678" s="3" t="s">
        <v>1188</v>
      </c>
      <c r="BR678" s="3" t="s">
        <v>143</v>
      </c>
      <c r="BS678" s="3" t="s">
        <v>162</v>
      </c>
      <c r="BT678" s="3" t="s">
        <v>11915</v>
      </c>
      <c r="BU678" s="3" t="s">
        <v>11915</v>
      </c>
      <c r="BV678" s="3" t="s">
        <v>135</v>
      </c>
      <c r="BW678" s="3" t="s">
        <v>135</v>
      </c>
      <c r="BX678" s="3" t="s">
        <v>135</v>
      </c>
      <c r="BY678" s="3" t="s">
        <v>148</v>
      </c>
      <c r="BZ678" s="3" t="s">
        <v>11919</v>
      </c>
      <c r="CA678" s="3" t="s">
        <v>144</v>
      </c>
      <c r="CB678" s="3" t="s">
        <v>143</v>
      </c>
      <c r="CC678" s="3" t="s">
        <v>143</v>
      </c>
      <c r="CD678" s="3" t="s">
        <v>143</v>
      </c>
      <c r="CE678" s="3" t="s">
        <v>143</v>
      </c>
      <c r="CF678" s="3" t="s">
        <v>9549</v>
      </c>
      <c r="CG678" s="3" t="s">
        <v>9549</v>
      </c>
      <c r="CH678" s="3" t="s">
        <v>143</v>
      </c>
      <c r="CI678" s="3" t="s">
        <v>143</v>
      </c>
      <c r="CJ678" s="3" t="s">
        <v>5272</v>
      </c>
      <c r="CK678" s="3" t="s">
        <v>143</v>
      </c>
      <c r="CL678" s="3" t="s">
        <v>143</v>
      </c>
      <c r="CM678" s="3" t="s">
        <v>143</v>
      </c>
      <c r="CN678" s="3" t="s">
        <v>143</v>
      </c>
      <c r="CO678" s="3" t="s">
        <v>143</v>
      </c>
      <c r="CP678" s="3" t="s">
        <v>143</v>
      </c>
      <c r="CQ678" s="3" t="s">
        <v>143</v>
      </c>
      <c r="CR678" s="3" t="s">
        <v>143</v>
      </c>
      <c r="CS678" s="3" t="s">
        <v>1</v>
      </c>
      <c r="CT678" s="3" t="s">
        <v>143</v>
      </c>
      <c r="CU678" s="3" t="s">
        <v>1</v>
      </c>
      <c r="CV678" s="3" t="s">
        <v>1985</v>
      </c>
      <c r="CW678" s="3" t="s">
        <v>1985</v>
      </c>
      <c r="CX678" s="3" t="s">
        <v>316</v>
      </c>
      <c r="CY678" s="3" t="s">
        <v>166</v>
      </c>
      <c r="CZ678" s="3" t="s">
        <v>136</v>
      </c>
      <c r="DA678" s="3" t="s">
        <v>1986</v>
      </c>
      <c r="DB678" s="3" t="s">
        <v>143</v>
      </c>
      <c r="DC678" s="3" t="s">
        <v>143</v>
      </c>
      <c r="DD678" s="3" t="s">
        <v>5495</v>
      </c>
      <c r="DE678" s="3" t="s">
        <v>5405</v>
      </c>
      <c r="DF678" s="3" t="s">
        <v>652</v>
      </c>
      <c r="DG678" s="3" t="s">
        <v>143</v>
      </c>
      <c r="DH678" s="3" t="s">
        <v>143</v>
      </c>
      <c r="DI678" s="3" t="s">
        <v>143</v>
      </c>
    </row>
    <row r="679" spans="1:113" ht="25.5" hidden="1" x14ac:dyDescent="0.2">
      <c r="A679" s="73">
        <v>45505</v>
      </c>
      <c r="B679" s="3" t="s">
        <v>24</v>
      </c>
      <c r="C679" s="5">
        <v>152773</v>
      </c>
      <c r="D679" s="6" t="s">
        <v>24</v>
      </c>
      <c r="E679" s="3" t="s">
        <v>2808</v>
      </c>
      <c r="F679" s="7">
        <v>45527</v>
      </c>
      <c r="G679" s="3" t="s">
        <v>165</v>
      </c>
      <c r="H679" s="3" t="s">
        <v>166</v>
      </c>
      <c r="I679" s="4">
        <v>53.59</v>
      </c>
      <c r="J679" s="4">
        <v>53.59</v>
      </c>
      <c r="K679" s="71">
        <f t="shared" si="67"/>
        <v>2.4933571735314248E-3</v>
      </c>
      <c r="L679" s="71" t="s">
        <v>1917</v>
      </c>
      <c r="M679" s="3" t="s">
        <v>129</v>
      </c>
      <c r="N679" s="3" t="s">
        <v>960</v>
      </c>
      <c r="O679" s="3" t="s">
        <v>318</v>
      </c>
      <c r="P679" s="6" t="s">
        <v>11920</v>
      </c>
      <c r="Q679" s="3" t="s">
        <v>170</v>
      </c>
      <c r="R679" s="3" t="s">
        <v>11921</v>
      </c>
      <c r="S679" s="3" t="s">
        <v>11922</v>
      </c>
      <c r="T679" s="3" t="s">
        <v>11923</v>
      </c>
      <c r="U679" s="3" t="s">
        <v>11924</v>
      </c>
      <c r="V679" s="3" t="s">
        <v>136</v>
      </c>
      <c r="W679" s="3" t="s">
        <v>137</v>
      </c>
      <c r="X679" s="3" t="s">
        <v>349</v>
      </c>
      <c r="Y679" s="3" t="s">
        <v>11925</v>
      </c>
      <c r="Z679" s="3" t="s">
        <v>11926</v>
      </c>
      <c r="AA679" s="3" t="s">
        <v>139</v>
      </c>
      <c r="AB679" s="3" t="s">
        <v>140</v>
      </c>
      <c r="AC679" s="3" t="s">
        <v>5272</v>
      </c>
      <c r="AD679" s="3" t="s">
        <v>143</v>
      </c>
      <c r="AE679" s="3" t="s">
        <v>11927</v>
      </c>
      <c r="AF679" s="3" t="s">
        <v>143</v>
      </c>
      <c r="AG679" s="3" t="s">
        <v>235</v>
      </c>
      <c r="AH679" s="3" t="s">
        <v>141</v>
      </c>
      <c r="AI679" s="3" t="s">
        <v>143</v>
      </c>
      <c r="AJ679" s="3" t="s">
        <v>11927</v>
      </c>
      <c r="AK679" s="3" t="s">
        <v>142</v>
      </c>
      <c r="AL679" s="3" t="s">
        <v>143</v>
      </c>
      <c r="AM679" s="3" t="s">
        <v>11927</v>
      </c>
      <c r="AN679" s="3" t="s">
        <v>174</v>
      </c>
      <c r="AO679" s="3" t="s">
        <v>324</v>
      </c>
      <c r="AP679" s="3" t="s">
        <v>325</v>
      </c>
      <c r="AQ679" s="3" t="s">
        <v>326</v>
      </c>
      <c r="AR679" s="3" t="s">
        <v>178</v>
      </c>
      <c r="AS679" s="3" t="s">
        <v>179</v>
      </c>
      <c r="AT679" s="3" t="s">
        <v>327</v>
      </c>
      <c r="AU679" s="3" t="s">
        <v>328</v>
      </c>
      <c r="AV679" s="3" t="s">
        <v>145</v>
      </c>
      <c r="AW679" s="3" t="s">
        <v>146</v>
      </c>
      <c r="AX679" s="3" t="s">
        <v>972</v>
      </c>
      <c r="AY679" s="3" t="s">
        <v>148</v>
      </c>
      <c r="AZ679" s="3" t="s">
        <v>139</v>
      </c>
      <c r="BA679" s="3" t="s">
        <v>149</v>
      </c>
      <c r="BB679" s="3" t="s">
        <v>150</v>
      </c>
      <c r="BC679" s="3" t="s">
        <v>156</v>
      </c>
      <c r="BD679" s="3" t="s">
        <v>157</v>
      </c>
      <c r="BE679" s="3" t="s">
        <v>303</v>
      </c>
      <c r="BF679" s="3" t="s">
        <v>11926</v>
      </c>
      <c r="BG679" s="3" t="s">
        <v>5272</v>
      </c>
      <c r="BH679" s="3" t="s">
        <v>143</v>
      </c>
      <c r="BI679" s="3" t="s">
        <v>11928</v>
      </c>
      <c r="BJ679" s="3" t="s">
        <v>143</v>
      </c>
      <c r="BK679" s="3" t="s">
        <v>136</v>
      </c>
      <c r="BL679" s="3" t="s">
        <v>143</v>
      </c>
      <c r="BM679" s="3" t="s">
        <v>160</v>
      </c>
      <c r="BN679" s="3" t="s">
        <v>160</v>
      </c>
      <c r="BO679" s="3" t="s">
        <v>143</v>
      </c>
      <c r="BP679" s="3" t="s">
        <v>143</v>
      </c>
      <c r="BQ679" s="3" t="s">
        <v>329</v>
      </c>
      <c r="BR679" s="3" t="s">
        <v>143</v>
      </c>
      <c r="BS679" s="3" t="s">
        <v>162</v>
      </c>
      <c r="BT679" s="3" t="s">
        <v>11927</v>
      </c>
      <c r="BU679" s="3" t="s">
        <v>11927</v>
      </c>
      <c r="BV679" s="3" t="s">
        <v>4904</v>
      </c>
      <c r="BW679" s="3" t="s">
        <v>4908</v>
      </c>
      <c r="BX679" s="3" t="s">
        <v>4908</v>
      </c>
      <c r="BY679" s="3" t="s">
        <v>148</v>
      </c>
      <c r="BZ679" s="3" t="s">
        <v>24</v>
      </c>
      <c r="CA679" s="3" t="s">
        <v>174</v>
      </c>
      <c r="CB679" s="3" t="s">
        <v>143</v>
      </c>
      <c r="CC679" s="3" t="s">
        <v>143</v>
      </c>
      <c r="CD679" s="3" t="s">
        <v>362</v>
      </c>
      <c r="CE679" s="3" t="s">
        <v>11920</v>
      </c>
      <c r="CF679" s="3" t="s">
        <v>2261</v>
      </c>
      <c r="CG679" s="3" t="s">
        <v>2261</v>
      </c>
      <c r="CH679" s="3" t="s">
        <v>143</v>
      </c>
      <c r="CI679" s="3" t="s">
        <v>11927</v>
      </c>
      <c r="CJ679" s="3" t="s">
        <v>11927</v>
      </c>
      <c r="CK679" s="3" t="s">
        <v>174</v>
      </c>
      <c r="CL679" s="3" t="s">
        <v>2261</v>
      </c>
      <c r="CM679" s="3" t="s">
        <v>143</v>
      </c>
      <c r="CN679" s="3" t="s">
        <v>143</v>
      </c>
      <c r="CO679" s="3" t="s">
        <v>143</v>
      </c>
      <c r="CP679" s="3" t="s">
        <v>143</v>
      </c>
      <c r="CQ679" s="3" t="s">
        <v>143</v>
      </c>
      <c r="CR679" s="3" t="s">
        <v>143</v>
      </c>
      <c r="CS679" s="3" t="s">
        <v>1</v>
      </c>
      <c r="CT679" s="3" t="s">
        <v>143</v>
      </c>
      <c r="CU679" s="3" t="s">
        <v>1</v>
      </c>
      <c r="CV679" s="3" t="s">
        <v>1985</v>
      </c>
      <c r="CW679" s="3" t="s">
        <v>1985</v>
      </c>
      <c r="CX679" s="3" t="s">
        <v>394</v>
      </c>
      <c r="CY679" s="3" t="s">
        <v>166</v>
      </c>
      <c r="CZ679" s="3" t="s">
        <v>136</v>
      </c>
      <c r="DA679" s="3" t="s">
        <v>1986</v>
      </c>
      <c r="DB679" s="3" t="s">
        <v>143</v>
      </c>
      <c r="DC679" s="3" t="s">
        <v>143</v>
      </c>
      <c r="DD679" s="3" t="s">
        <v>2808</v>
      </c>
      <c r="DE679" s="3" t="s">
        <v>5405</v>
      </c>
      <c r="DF679" s="3" t="s">
        <v>652</v>
      </c>
      <c r="DG679" s="3" t="s">
        <v>143</v>
      </c>
      <c r="DH679" s="3" t="s">
        <v>143</v>
      </c>
      <c r="DI679" s="3" t="s">
        <v>143</v>
      </c>
    </row>
    <row r="680" spans="1:113" hidden="1" x14ac:dyDescent="0.2">
      <c r="A680" s="73">
        <v>45505</v>
      </c>
      <c r="B680" s="3" t="s">
        <v>15606</v>
      </c>
      <c r="C680" s="5">
        <v>152892</v>
      </c>
      <c r="D680" s="6" t="s">
        <v>11603</v>
      </c>
      <c r="E680" s="3" t="s">
        <v>373</v>
      </c>
      <c r="F680" s="7">
        <v>45530</v>
      </c>
      <c r="G680" s="3" t="s">
        <v>165</v>
      </c>
      <c r="H680" s="3" t="s">
        <v>166</v>
      </c>
      <c r="I680" s="4">
        <v>399</v>
      </c>
      <c r="J680" s="4">
        <v>399</v>
      </c>
      <c r="K680" s="71">
        <f t="shared" si="67"/>
        <v>1.8564088677720442E-2</v>
      </c>
      <c r="L680" s="71" t="s">
        <v>1917</v>
      </c>
      <c r="M680" s="3" t="s">
        <v>317</v>
      </c>
      <c r="N680" s="3" t="s">
        <v>960</v>
      </c>
      <c r="O680" s="3" t="s">
        <v>11929</v>
      </c>
      <c r="P680" s="6" t="s">
        <v>879</v>
      </c>
      <c r="Q680" s="3" t="s">
        <v>2863</v>
      </c>
      <c r="R680" s="3" t="s">
        <v>11930</v>
      </c>
      <c r="S680" s="3" t="s">
        <v>11931</v>
      </c>
      <c r="T680" s="3" t="s">
        <v>135</v>
      </c>
      <c r="U680" s="3" t="s">
        <v>135</v>
      </c>
      <c r="V680" s="3" t="s">
        <v>136</v>
      </c>
      <c r="W680" s="3" t="s">
        <v>137</v>
      </c>
      <c r="X680" s="3" t="s">
        <v>322</v>
      </c>
      <c r="Y680" s="3" t="s">
        <v>11932</v>
      </c>
      <c r="Z680" s="3" t="s">
        <v>11933</v>
      </c>
      <c r="AA680" s="3" t="s">
        <v>139</v>
      </c>
      <c r="AB680" s="3" t="s">
        <v>323</v>
      </c>
      <c r="AC680" s="3" t="s">
        <v>5272</v>
      </c>
      <c r="AD680" s="3" t="s">
        <v>143</v>
      </c>
      <c r="AE680" s="3" t="s">
        <v>11934</v>
      </c>
      <c r="AF680" s="3" t="s">
        <v>143</v>
      </c>
      <c r="AG680" s="3" t="s">
        <v>235</v>
      </c>
      <c r="AH680" s="3" t="s">
        <v>141</v>
      </c>
      <c r="AI680" s="3" t="s">
        <v>143</v>
      </c>
      <c r="AJ680" s="3" t="s">
        <v>11934</v>
      </c>
      <c r="AK680" s="3" t="s">
        <v>207</v>
      </c>
      <c r="AL680" s="3" t="s">
        <v>143</v>
      </c>
      <c r="AM680" s="3" t="s">
        <v>11934</v>
      </c>
      <c r="AN680" s="3" t="s">
        <v>174</v>
      </c>
      <c r="AO680" s="3" t="s">
        <v>11935</v>
      </c>
      <c r="AP680" s="3" t="s">
        <v>11936</v>
      </c>
      <c r="AQ680" s="3" t="s">
        <v>309</v>
      </c>
      <c r="AR680" s="3" t="s">
        <v>1412</v>
      </c>
      <c r="AS680" s="3" t="s">
        <v>431</v>
      </c>
      <c r="AT680" s="3" t="s">
        <v>3673</v>
      </c>
      <c r="AU680" s="3" t="s">
        <v>6473</v>
      </c>
      <c r="AV680" s="3" t="s">
        <v>145</v>
      </c>
      <c r="AW680" s="3" t="s">
        <v>146</v>
      </c>
      <c r="AX680" s="3" t="s">
        <v>972</v>
      </c>
      <c r="AY680" s="3" t="s">
        <v>148</v>
      </c>
      <c r="AZ680" s="3" t="s">
        <v>139</v>
      </c>
      <c r="BA680" s="3" t="s">
        <v>149</v>
      </c>
      <c r="BB680" s="3" t="s">
        <v>150</v>
      </c>
      <c r="BC680" s="3" t="s">
        <v>156</v>
      </c>
      <c r="BD680" s="3" t="s">
        <v>157</v>
      </c>
      <c r="BE680" s="3" t="s">
        <v>303</v>
      </c>
      <c r="BF680" s="3" t="s">
        <v>11933</v>
      </c>
      <c r="BG680" s="3" t="s">
        <v>5272</v>
      </c>
      <c r="BH680" s="3" t="s">
        <v>2863</v>
      </c>
      <c r="BI680" s="3" t="s">
        <v>143</v>
      </c>
      <c r="BJ680" s="3" t="s">
        <v>143</v>
      </c>
      <c r="BK680" s="3" t="s">
        <v>136</v>
      </c>
      <c r="BL680" s="3" t="s">
        <v>143</v>
      </c>
      <c r="BM680" s="3" t="s">
        <v>1674</v>
      </c>
      <c r="BN680" s="3" t="s">
        <v>160</v>
      </c>
      <c r="BO680" s="3" t="s">
        <v>143</v>
      </c>
      <c r="BP680" s="3" t="s">
        <v>143</v>
      </c>
      <c r="BQ680" s="3" t="s">
        <v>11937</v>
      </c>
      <c r="BR680" s="3" t="s">
        <v>5352</v>
      </c>
      <c r="BS680" s="3" t="s">
        <v>241</v>
      </c>
      <c r="BT680" s="3" t="s">
        <v>11934</v>
      </c>
      <c r="BU680" s="3" t="s">
        <v>11934</v>
      </c>
      <c r="BV680" s="3" t="s">
        <v>135</v>
      </c>
      <c r="BW680" s="3" t="s">
        <v>135</v>
      </c>
      <c r="BX680" s="3" t="s">
        <v>135</v>
      </c>
      <c r="BY680" s="3" t="s">
        <v>148</v>
      </c>
      <c r="BZ680" s="3" t="s">
        <v>6439</v>
      </c>
      <c r="CA680" s="3" t="s">
        <v>174</v>
      </c>
      <c r="CB680" s="3" t="s">
        <v>143</v>
      </c>
      <c r="CC680" s="3" t="s">
        <v>143</v>
      </c>
      <c r="CD680" s="3" t="s">
        <v>143</v>
      </c>
      <c r="CE680" s="3" t="s">
        <v>11938</v>
      </c>
      <c r="CF680" s="3" t="s">
        <v>2261</v>
      </c>
      <c r="CG680" s="3" t="s">
        <v>2261</v>
      </c>
      <c r="CH680" s="3" t="s">
        <v>143</v>
      </c>
      <c r="CI680" s="3" t="s">
        <v>143</v>
      </c>
      <c r="CJ680" s="3" t="s">
        <v>5272</v>
      </c>
      <c r="CK680" s="3" t="s">
        <v>143</v>
      </c>
      <c r="CL680" s="3" t="s">
        <v>143</v>
      </c>
      <c r="CM680" s="3" t="s">
        <v>143</v>
      </c>
      <c r="CN680" s="3" t="s">
        <v>143</v>
      </c>
      <c r="CO680" s="3" t="s">
        <v>11939</v>
      </c>
      <c r="CP680" s="3" t="s">
        <v>143</v>
      </c>
      <c r="CQ680" s="3" t="s">
        <v>143</v>
      </c>
      <c r="CR680" s="3" t="s">
        <v>143</v>
      </c>
      <c r="CS680" s="3" t="s">
        <v>1</v>
      </c>
      <c r="CT680" s="3" t="s">
        <v>143</v>
      </c>
      <c r="CU680" s="3" t="s">
        <v>1</v>
      </c>
      <c r="CV680" s="3" t="s">
        <v>1985</v>
      </c>
      <c r="CW680" s="3" t="s">
        <v>1985</v>
      </c>
      <c r="CX680" s="3" t="s">
        <v>316</v>
      </c>
      <c r="CY680" s="3" t="s">
        <v>166</v>
      </c>
      <c r="CZ680" s="3" t="s">
        <v>136</v>
      </c>
      <c r="DA680" s="3" t="s">
        <v>1989</v>
      </c>
      <c r="DB680" s="3" t="s">
        <v>143</v>
      </c>
      <c r="DC680" s="3" t="s">
        <v>143</v>
      </c>
      <c r="DD680" s="3" t="s">
        <v>373</v>
      </c>
      <c r="DE680" s="3" t="s">
        <v>5405</v>
      </c>
      <c r="DF680" s="3" t="s">
        <v>7049</v>
      </c>
      <c r="DG680" s="3" t="s">
        <v>143</v>
      </c>
      <c r="DH680" s="3" t="s">
        <v>11940</v>
      </c>
      <c r="DI680" s="3" t="s">
        <v>143</v>
      </c>
    </row>
    <row r="681" spans="1:113" hidden="1" x14ac:dyDescent="0.2">
      <c r="A681" s="73">
        <v>45505</v>
      </c>
      <c r="B681" s="3" t="s">
        <v>12718</v>
      </c>
      <c r="C681" s="5">
        <v>152898</v>
      </c>
      <c r="D681" s="6" t="s">
        <v>11622</v>
      </c>
      <c r="E681" s="3" t="s">
        <v>364</v>
      </c>
      <c r="F681" s="7">
        <v>45530</v>
      </c>
      <c r="G681" s="3" t="s">
        <v>126</v>
      </c>
      <c r="H681" s="3" t="s">
        <v>166</v>
      </c>
      <c r="I681" s="8">
        <f>J681</f>
        <v>511.67</v>
      </c>
      <c r="J681" s="4">
        <v>511.67</v>
      </c>
      <c r="K681" s="71">
        <f t="shared" si="67"/>
        <v>2.3806233718619594E-2</v>
      </c>
      <c r="L681" s="71" t="s">
        <v>1917</v>
      </c>
      <c r="M681" s="3" t="s">
        <v>7246</v>
      </c>
      <c r="N681" s="3" t="s">
        <v>219</v>
      </c>
      <c r="O681" s="3" t="s">
        <v>7845</v>
      </c>
      <c r="P681" s="6" t="s">
        <v>11941</v>
      </c>
      <c r="Q681" s="3" t="s">
        <v>2863</v>
      </c>
      <c r="R681" s="3" t="s">
        <v>11942</v>
      </c>
      <c r="S681" s="3" t="s">
        <v>11130</v>
      </c>
      <c r="T681" s="3" t="s">
        <v>135</v>
      </c>
      <c r="U681" s="3" t="s">
        <v>135</v>
      </c>
      <c r="V681" s="3" t="s">
        <v>506</v>
      </c>
      <c r="W681" s="3" t="s">
        <v>137</v>
      </c>
      <c r="X681" s="3" t="s">
        <v>6653</v>
      </c>
      <c r="Y681" s="3" t="s">
        <v>11943</v>
      </c>
      <c r="Z681" s="3" t="s">
        <v>11944</v>
      </c>
      <c r="AA681" s="3" t="s">
        <v>139</v>
      </c>
      <c r="AB681" s="3" t="s">
        <v>226</v>
      </c>
      <c r="AC681" s="3" t="s">
        <v>5272</v>
      </c>
      <c r="AD681" s="3" t="s">
        <v>143</v>
      </c>
      <c r="AE681" s="3" t="s">
        <v>5272</v>
      </c>
      <c r="AF681" s="3" t="s">
        <v>143</v>
      </c>
      <c r="AG681" s="3" t="s">
        <v>5974</v>
      </c>
      <c r="AH681" s="3" t="s">
        <v>141</v>
      </c>
      <c r="AI681" s="3" t="s">
        <v>143</v>
      </c>
      <c r="AJ681" s="3" t="s">
        <v>143</v>
      </c>
      <c r="AK681" s="3" t="s">
        <v>207</v>
      </c>
      <c r="AL681" s="3" t="s">
        <v>143</v>
      </c>
      <c r="AM681" s="3" t="s">
        <v>11945</v>
      </c>
      <c r="AN681" s="3" t="s">
        <v>143</v>
      </c>
      <c r="AO681" s="3" t="s">
        <v>227</v>
      </c>
      <c r="AP681" s="3" t="s">
        <v>228</v>
      </c>
      <c r="AQ681" s="3" t="s">
        <v>7851</v>
      </c>
      <c r="AR681" s="3" t="s">
        <v>230</v>
      </c>
      <c r="AS681" s="3" t="s">
        <v>231</v>
      </c>
      <c r="AT681" s="3" t="s">
        <v>232</v>
      </c>
      <c r="AU681" s="3" t="s">
        <v>233</v>
      </c>
      <c r="AV681" s="3" t="s">
        <v>234</v>
      </c>
      <c r="AW681" s="3" t="s">
        <v>165</v>
      </c>
      <c r="AX681" s="3" t="s">
        <v>235</v>
      </c>
      <c r="AY681" s="3" t="s">
        <v>148</v>
      </c>
      <c r="AZ681" s="3" t="s">
        <v>139</v>
      </c>
      <c r="BA681" s="3" t="s">
        <v>875</v>
      </c>
      <c r="BB681" s="3" t="s">
        <v>150</v>
      </c>
      <c r="BC681" s="3" t="s">
        <v>156</v>
      </c>
      <c r="BD681" s="3" t="s">
        <v>157</v>
      </c>
      <c r="BE681" s="3" t="s">
        <v>237</v>
      </c>
      <c r="BF681" s="3" t="s">
        <v>11944</v>
      </c>
      <c r="BG681" s="3" t="s">
        <v>5272</v>
      </c>
      <c r="BH681" s="3" t="s">
        <v>143</v>
      </c>
      <c r="BI681" s="3" t="s">
        <v>143</v>
      </c>
      <c r="BJ681" s="3" t="s">
        <v>143</v>
      </c>
      <c r="BK681" s="3" t="s">
        <v>136</v>
      </c>
      <c r="BL681" s="3" t="s">
        <v>143</v>
      </c>
      <c r="BM681" s="3" t="s">
        <v>160</v>
      </c>
      <c r="BN681" s="3" t="s">
        <v>143</v>
      </c>
      <c r="BO681" s="3" t="s">
        <v>364</v>
      </c>
      <c r="BP681" s="3" t="s">
        <v>143</v>
      </c>
      <c r="BQ681" s="3" t="s">
        <v>11946</v>
      </c>
      <c r="BR681" s="3" t="s">
        <v>5784</v>
      </c>
      <c r="BS681" s="3" t="s">
        <v>314</v>
      </c>
      <c r="BT681" s="3" t="s">
        <v>11945</v>
      </c>
      <c r="BU681" s="3" t="s">
        <v>11945</v>
      </c>
      <c r="BV681" s="3" t="s">
        <v>135</v>
      </c>
      <c r="BW681" s="3" t="s">
        <v>135</v>
      </c>
      <c r="BX681" s="3" t="s">
        <v>135</v>
      </c>
      <c r="BY681" s="3" t="s">
        <v>148</v>
      </c>
      <c r="BZ681" s="3" t="s">
        <v>4225</v>
      </c>
      <c r="CA681" s="3" t="s">
        <v>174</v>
      </c>
      <c r="CB681" s="3" t="s">
        <v>143</v>
      </c>
      <c r="CC681" s="3" t="s">
        <v>143</v>
      </c>
      <c r="CD681" s="3" t="s">
        <v>143</v>
      </c>
      <c r="CE681" s="3" t="s">
        <v>143</v>
      </c>
      <c r="CF681" s="3" t="s">
        <v>2261</v>
      </c>
      <c r="CG681" s="3" t="s">
        <v>143</v>
      </c>
      <c r="CH681" s="3" t="s">
        <v>143</v>
      </c>
      <c r="CI681" s="3" t="s">
        <v>143</v>
      </c>
      <c r="CJ681" s="3" t="s">
        <v>5272</v>
      </c>
      <c r="CK681" s="3" t="s">
        <v>143</v>
      </c>
      <c r="CL681" s="3" t="s">
        <v>143</v>
      </c>
      <c r="CM681" s="3" t="s">
        <v>143</v>
      </c>
      <c r="CN681" s="3" t="s">
        <v>143</v>
      </c>
      <c r="CO681" s="3" t="s">
        <v>7155</v>
      </c>
      <c r="CP681" s="3" t="s">
        <v>143</v>
      </c>
      <c r="CQ681" s="3" t="s">
        <v>143</v>
      </c>
      <c r="CR681" s="3" t="s">
        <v>143</v>
      </c>
      <c r="CS681" s="3" t="s">
        <v>1</v>
      </c>
      <c r="CT681" s="3" t="s">
        <v>143</v>
      </c>
      <c r="CU681" s="3" t="s">
        <v>1</v>
      </c>
      <c r="CV681" s="3" t="s">
        <v>2092</v>
      </c>
      <c r="CW681" s="3" t="s">
        <v>143</v>
      </c>
      <c r="CX681" s="3" t="s">
        <v>1935</v>
      </c>
      <c r="CY681" s="3" t="s">
        <v>166</v>
      </c>
      <c r="CZ681" s="3" t="s">
        <v>136</v>
      </c>
      <c r="DA681" s="3" t="s">
        <v>1989</v>
      </c>
      <c r="DB681" s="3" t="s">
        <v>143</v>
      </c>
      <c r="DC681" s="3" t="s">
        <v>6653</v>
      </c>
      <c r="DD681" s="3" t="s">
        <v>364</v>
      </c>
      <c r="DE681" s="3" t="s">
        <v>5405</v>
      </c>
      <c r="DF681" s="3" t="s">
        <v>7049</v>
      </c>
      <c r="DG681" s="3" t="s">
        <v>143</v>
      </c>
      <c r="DH681" s="3" t="s">
        <v>7156</v>
      </c>
      <c r="DI681" s="3" t="s">
        <v>143</v>
      </c>
    </row>
    <row r="682" spans="1:113" ht="25.5" hidden="1" x14ac:dyDescent="0.2">
      <c r="A682" s="73">
        <v>45505</v>
      </c>
      <c r="B682" s="3" t="s">
        <v>6281</v>
      </c>
      <c r="C682" s="5">
        <v>152926</v>
      </c>
      <c r="D682" s="6" t="s">
        <v>11947</v>
      </c>
      <c r="E682" s="3" t="s">
        <v>125</v>
      </c>
      <c r="F682" s="7">
        <v>45531</v>
      </c>
      <c r="G682" s="3" t="s">
        <v>257</v>
      </c>
      <c r="H682" s="3" t="s">
        <v>166</v>
      </c>
      <c r="I682" s="4">
        <v>410.71</v>
      </c>
      <c r="J682" s="4">
        <v>410.71</v>
      </c>
      <c r="K682" s="71">
        <f t="shared" si="67"/>
        <v>1.910891443816181E-2</v>
      </c>
      <c r="L682" s="71" t="s">
        <v>1917</v>
      </c>
      <c r="M682" s="3" t="s">
        <v>129</v>
      </c>
      <c r="N682" s="3" t="s">
        <v>1224</v>
      </c>
      <c r="O682" s="3" t="s">
        <v>528</v>
      </c>
      <c r="P682" s="6" t="s">
        <v>11948</v>
      </c>
      <c r="Q682" s="3" t="s">
        <v>530</v>
      </c>
      <c r="R682" s="3" t="s">
        <v>11949</v>
      </c>
      <c r="S682" s="3" t="s">
        <v>11950</v>
      </c>
      <c r="T682" s="3" t="s">
        <v>135</v>
      </c>
      <c r="U682" s="3" t="s">
        <v>135</v>
      </c>
      <c r="V682" s="3" t="s">
        <v>136</v>
      </c>
      <c r="W682" s="3" t="s">
        <v>137</v>
      </c>
      <c r="X682" s="3" t="s">
        <v>264</v>
      </c>
      <c r="Y682" s="3" t="s">
        <v>11951</v>
      </c>
      <c r="Z682" s="3" t="s">
        <v>11952</v>
      </c>
      <c r="AA682" s="3" t="s">
        <v>139</v>
      </c>
      <c r="AB682" s="3" t="s">
        <v>140</v>
      </c>
      <c r="AC682" s="3" t="s">
        <v>5272</v>
      </c>
      <c r="AD682" s="3" t="s">
        <v>143</v>
      </c>
      <c r="AE682" s="3" t="s">
        <v>5874</v>
      </c>
      <c r="AF682" s="3" t="s">
        <v>11953</v>
      </c>
      <c r="AG682" s="3" t="s">
        <v>5675</v>
      </c>
      <c r="AH682" s="3" t="s">
        <v>265</v>
      </c>
      <c r="AI682" s="3" t="s">
        <v>143</v>
      </c>
      <c r="AJ682" s="3" t="s">
        <v>5874</v>
      </c>
      <c r="AK682" s="3" t="s">
        <v>142</v>
      </c>
      <c r="AL682" s="3" t="s">
        <v>143</v>
      </c>
      <c r="AM682" s="3" t="s">
        <v>5874</v>
      </c>
      <c r="AN682" s="3" t="s">
        <v>174</v>
      </c>
      <c r="AO682" s="3" t="s">
        <v>533</v>
      </c>
      <c r="AP682" s="3" t="s">
        <v>534</v>
      </c>
      <c r="AQ682" s="3" t="s">
        <v>309</v>
      </c>
      <c r="AR682" s="3" t="s">
        <v>148</v>
      </c>
      <c r="AS682" s="3" t="s">
        <v>139</v>
      </c>
      <c r="AT682" s="3" t="s">
        <v>508</v>
      </c>
      <c r="AU682" s="3" t="s">
        <v>10918</v>
      </c>
      <c r="AV682" s="3" t="s">
        <v>990</v>
      </c>
      <c r="AW682" s="3" t="s">
        <v>273</v>
      </c>
      <c r="AX682" s="3" t="s">
        <v>1232</v>
      </c>
      <c r="AY682" s="3" t="s">
        <v>148</v>
      </c>
      <c r="AZ682" s="3" t="s">
        <v>139</v>
      </c>
      <c r="BA682" s="3" t="s">
        <v>154</v>
      </c>
      <c r="BB682" s="3" t="s">
        <v>992</v>
      </c>
      <c r="BC682" s="3" t="s">
        <v>156</v>
      </c>
      <c r="BD682" s="3" t="s">
        <v>157</v>
      </c>
      <c r="BE682" s="3" t="s">
        <v>303</v>
      </c>
      <c r="BF682" s="3" t="s">
        <v>11952</v>
      </c>
      <c r="BG682" s="3" t="s">
        <v>5272</v>
      </c>
      <c r="BH682" s="3" t="s">
        <v>530</v>
      </c>
      <c r="BI682" s="3" t="s">
        <v>10481</v>
      </c>
      <c r="BJ682" s="3" t="s">
        <v>143</v>
      </c>
      <c r="BK682" s="3" t="s">
        <v>136</v>
      </c>
      <c r="BL682" s="3" t="s">
        <v>143</v>
      </c>
      <c r="BM682" s="3" t="s">
        <v>200</v>
      </c>
      <c r="BN682" s="3" t="s">
        <v>200</v>
      </c>
      <c r="BO682" s="3" t="s">
        <v>143</v>
      </c>
      <c r="BP682" s="3" t="s">
        <v>143</v>
      </c>
      <c r="BQ682" s="3" t="s">
        <v>10767</v>
      </c>
      <c r="BR682" s="3" t="s">
        <v>5352</v>
      </c>
      <c r="BS682" s="3" t="s">
        <v>241</v>
      </c>
      <c r="BT682" s="3" t="s">
        <v>5874</v>
      </c>
      <c r="BU682" s="3" t="s">
        <v>5874</v>
      </c>
      <c r="BV682" s="3" t="s">
        <v>135</v>
      </c>
      <c r="BW682" s="3" t="s">
        <v>135</v>
      </c>
      <c r="BX682" s="3" t="s">
        <v>135</v>
      </c>
      <c r="BY682" s="3" t="s">
        <v>148</v>
      </c>
      <c r="BZ682" s="3" t="s">
        <v>3640</v>
      </c>
      <c r="CA682" s="3" t="s">
        <v>174</v>
      </c>
      <c r="CB682" s="3" t="s">
        <v>143</v>
      </c>
      <c r="CC682" s="3" t="s">
        <v>143</v>
      </c>
      <c r="CD682" s="3" t="s">
        <v>143</v>
      </c>
      <c r="CE682" s="3" t="s">
        <v>143</v>
      </c>
      <c r="CF682" s="3" t="s">
        <v>2261</v>
      </c>
      <c r="CG682" s="3" t="s">
        <v>2261</v>
      </c>
      <c r="CH682" s="3" t="s">
        <v>143</v>
      </c>
      <c r="CI682" s="3" t="s">
        <v>143</v>
      </c>
      <c r="CJ682" s="3" t="s">
        <v>5272</v>
      </c>
      <c r="CK682" s="3" t="s">
        <v>143</v>
      </c>
      <c r="CL682" s="3" t="s">
        <v>143</v>
      </c>
      <c r="CM682" s="3" t="s">
        <v>143</v>
      </c>
      <c r="CN682" s="3" t="s">
        <v>143</v>
      </c>
      <c r="CO682" s="3" t="s">
        <v>143</v>
      </c>
      <c r="CP682" s="3" t="s">
        <v>143</v>
      </c>
      <c r="CQ682" s="3" t="s">
        <v>143</v>
      </c>
      <c r="CR682" s="3" t="s">
        <v>143</v>
      </c>
      <c r="CS682" s="3" t="s">
        <v>1</v>
      </c>
      <c r="CT682" s="3" t="s">
        <v>143</v>
      </c>
      <c r="CU682" s="3" t="s">
        <v>1</v>
      </c>
      <c r="CV682" s="3" t="s">
        <v>1985</v>
      </c>
      <c r="CW682" s="3" t="s">
        <v>1985</v>
      </c>
      <c r="CX682" s="3" t="s">
        <v>374</v>
      </c>
      <c r="CY682" s="3" t="s">
        <v>166</v>
      </c>
      <c r="CZ682" s="3" t="s">
        <v>136</v>
      </c>
      <c r="DA682" s="3" t="s">
        <v>2007</v>
      </c>
      <c r="DB682" s="3" t="s">
        <v>143</v>
      </c>
      <c r="DC682" s="3" t="s">
        <v>143</v>
      </c>
      <c r="DD682" s="3" t="s">
        <v>125</v>
      </c>
      <c r="DE682" s="3" t="s">
        <v>5405</v>
      </c>
      <c r="DF682" s="3" t="s">
        <v>7971</v>
      </c>
      <c r="DG682" s="3" t="s">
        <v>143</v>
      </c>
      <c r="DH682" s="3" t="s">
        <v>143</v>
      </c>
      <c r="DI682" s="3" t="s">
        <v>143</v>
      </c>
    </row>
    <row r="683" spans="1:113" hidden="1" x14ac:dyDescent="0.2">
      <c r="A683" s="73">
        <v>45505</v>
      </c>
      <c r="B683" s="3" t="s">
        <v>12718</v>
      </c>
      <c r="C683" s="5">
        <v>153091</v>
      </c>
      <c r="D683" s="6" t="s">
        <v>11622</v>
      </c>
      <c r="E683" s="3" t="s">
        <v>364</v>
      </c>
      <c r="F683" s="7">
        <v>45532</v>
      </c>
      <c r="G683" s="3" t="s">
        <v>126</v>
      </c>
      <c r="H683" s="3" t="s">
        <v>166</v>
      </c>
      <c r="I683" s="8">
        <f t="shared" ref="I683:I687" si="73">J683</f>
        <v>750</v>
      </c>
      <c r="J683" s="4">
        <v>750</v>
      </c>
      <c r="K683" s="71">
        <f t="shared" si="67"/>
        <v>3.4894903529549701E-2</v>
      </c>
      <c r="L683" s="71" t="s">
        <v>1917</v>
      </c>
      <c r="M683" s="3" t="s">
        <v>7246</v>
      </c>
      <c r="N683" s="3" t="s">
        <v>1065</v>
      </c>
      <c r="O683" s="3" t="s">
        <v>2192</v>
      </c>
      <c r="P683" s="6" t="s">
        <v>11954</v>
      </c>
      <c r="Q683" s="3" t="s">
        <v>170</v>
      </c>
      <c r="R683" s="3" t="s">
        <v>11955</v>
      </c>
      <c r="S683" s="3" t="s">
        <v>10012</v>
      </c>
      <c r="T683" s="3" t="s">
        <v>135</v>
      </c>
      <c r="U683" s="3" t="s">
        <v>135</v>
      </c>
      <c r="V683" s="3" t="s">
        <v>136</v>
      </c>
      <c r="W683" s="3" t="s">
        <v>137</v>
      </c>
      <c r="X683" s="3" t="s">
        <v>957</v>
      </c>
      <c r="Y683" s="3" t="s">
        <v>11956</v>
      </c>
      <c r="Z683" s="3" t="s">
        <v>11957</v>
      </c>
      <c r="AA683" s="3" t="s">
        <v>139</v>
      </c>
      <c r="AB683" s="3" t="s">
        <v>226</v>
      </c>
      <c r="AC683" s="3" t="s">
        <v>5272</v>
      </c>
      <c r="AD683" s="3" t="s">
        <v>143</v>
      </c>
      <c r="AE683" s="3" t="s">
        <v>5272</v>
      </c>
      <c r="AF683" s="3" t="s">
        <v>11958</v>
      </c>
      <c r="AG683" s="3" t="s">
        <v>5974</v>
      </c>
      <c r="AH683" s="3" t="s">
        <v>141</v>
      </c>
      <c r="AI683" s="3" t="s">
        <v>143</v>
      </c>
      <c r="AJ683" s="3" t="s">
        <v>143</v>
      </c>
      <c r="AK683" s="3" t="s">
        <v>207</v>
      </c>
      <c r="AL683" s="3" t="s">
        <v>143</v>
      </c>
      <c r="AM683" s="3" t="s">
        <v>11959</v>
      </c>
      <c r="AN683" s="3" t="s">
        <v>143</v>
      </c>
      <c r="AO683" s="3" t="s">
        <v>2196</v>
      </c>
      <c r="AP683" s="3" t="s">
        <v>2197</v>
      </c>
      <c r="AQ683" s="3" t="s">
        <v>2198</v>
      </c>
      <c r="AR683" s="3" t="s">
        <v>230</v>
      </c>
      <c r="AS683" s="3" t="s">
        <v>231</v>
      </c>
      <c r="AT683" s="3" t="s">
        <v>2199</v>
      </c>
      <c r="AU683" s="3" t="s">
        <v>2200</v>
      </c>
      <c r="AV683" s="3" t="s">
        <v>631</v>
      </c>
      <c r="AW683" s="3" t="s">
        <v>632</v>
      </c>
      <c r="AX683" s="3" t="s">
        <v>1068</v>
      </c>
      <c r="AY683" s="3" t="s">
        <v>148</v>
      </c>
      <c r="AZ683" s="3" t="s">
        <v>139</v>
      </c>
      <c r="BA683" s="3" t="s">
        <v>149</v>
      </c>
      <c r="BB683" s="3" t="s">
        <v>634</v>
      </c>
      <c r="BC683" s="3" t="s">
        <v>156</v>
      </c>
      <c r="BD683" s="3" t="s">
        <v>157</v>
      </c>
      <c r="BE683" s="3" t="s">
        <v>237</v>
      </c>
      <c r="BF683" s="3" t="s">
        <v>11957</v>
      </c>
      <c r="BG683" s="3" t="s">
        <v>5272</v>
      </c>
      <c r="BH683" s="3" t="s">
        <v>143</v>
      </c>
      <c r="BI683" s="3" t="s">
        <v>143</v>
      </c>
      <c r="BJ683" s="3" t="s">
        <v>143</v>
      </c>
      <c r="BK683" s="3" t="s">
        <v>506</v>
      </c>
      <c r="BL683" s="3" t="s">
        <v>143</v>
      </c>
      <c r="BM683" s="3" t="s">
        <v>160</v>
      </c>
      <c r="BN683" s="3" t="s">
        <v>143</v>
      </c>
      <c r="BO683" s="3" t="s">
        <v>143</v>
      </c>
      <c r="BP683" s="3" t="s">
        <v>143</v>
      </c>
      <c r="BQ683" s="3" t="s">
        <v>11960</v>
      </c>
      <c r="BR683" s="3" t="s">
        <v>5784</v>
      </c>
      <c r="BS683" s="3" t="s">
        <v>314</v>
      </c>
      <c r="BT683" s="3" t="s">
        <v>11959</v>
      </c>
      <c r="BU683" s="3" t="s">
        <v>11959</v>
      </c>
      <c r="BV683" s="3" t="s">
        <v>135</v>
      </c>
      <c r="BW683" s="3" t="s">
        <v>135</v>
      </c>
      <c r="BX683" s="3" t="s">
        <v>135</v>
      </c>
      <c r="BY683" s="3" t="s">
        <v>148</v>
      </c>
      <c r="BZ683" s="3" t="s">
        <v>4225</v>
      </c>
      <c r="CA683" s="3" t="s">
        <v>174</v>
      </c>
      <c r="CB683" s="3" t="s">
        <v>143</v>
      </c>
      <c r="CC683" s="3" t="s">
        <v>143</v>
      </c>
      <c r="CD683" s="3" t="s">
        <v>143</v>
      </c>
      <c r="CE683" s="3" t="s">
        <v>11961</v>
      </c>
      <c r="CF683" s="3" t="s">
        <v>2261</v>
      </c>
      <c r="CG683" s="3" t="s">
        <v>143</v>
      </c>
      <c r="CH683" s="3" t="s">
        <v>143</v>
      </c>
      <c r="CI683" s="3" t="s">
        <v>143</v>
      </c>
      <c r="CJ683" s="3" t="s">
        <v>5272</v>
      </c>
      <c r="CK683" s="3" t="s">
        <v>143</v>
      </c>
      <c r="CL683" s="3" t="s">
        <v>143</v>
      </c>
      <c r="CM683" s="3" t="s">
        <v>143</v>
      </c>
      <c r="CN683" s="3" t="s">
        <v>143</v>
      </c>
      <c r="CO683" s="3" t="s">
        <v>7298</v>
      </c>
      <c r="CP683" s="3" t="s">
        <v>143</v>
      </c>
      <c r="CQ683" s="3" t="s">
        <v>143</v>
      </c>
      <c r="CR683" s="3" t="s">
        <v>143</v>
      </c>
      <c r="CS683" s="3" t="s">
        <v>1</v>
      </c>
      <c r="CT683" s="3" t="s">
        <v>143</v>
      </c>
      <c r="CU683" s="3" t="s">
        <v>1</v>
      </c>
      <c r="CV683" s="3" t="s">
        <v>2092</v>
      </c>
      <c r="CW683" s="3" t="s">
        <v>143</v>
      </c>
      <c r="CX683" s="3" t="s">
        <v>953</v>
      </c>
      <c r="CY683" s="3" t="s">
        <v>166</v>
      </c>
      <c r="CZ683" s="3" t="s">
        <v>506</v>
      </c>
      <c r="DA683" s="3" t="s">
        <v>1989</v>
      </c>
      <c r="DB683" s="3" t="s">
        <v>143</v>
      </c>
      <c r="DC683" s="3" t="s">
        <v>143</v>
      </c>
      <c r="DD683" s="3" t="s">
        <v>364</v>
      </c>
      <c r="DE683" s="3" t="s">
        <v>5405</v>
      </c>
      <c r="DF683" s="3" t="s">
        <v>935</v>
      </c>
      <c r="DG683" s="3" t="s">
        <v>143</v>
      </c>
      <c r="DH683" s="3" t="s">
        <v>7299</v>
      </c>
      <c r="DI683" s="3" t="s">
        <v>143</v>
      </c>
    </row>
    <row r="684" spans="1:113" hidden="1" x14ac:dyDescent="0.2">
      <c r="A684" s="73">
        <v>45505</v>
      </c>
      <c r="B684" s="3" t="s">
        <v>24</v>
      </c>
      <c r="C684" s="5">
        <v>153243</v>
      </c>
      <c r="D684" s="6" t="s">
        <v>24</v>
      </c>
      <c r="E684" s="3" t="s">
        <v>164</v>
      </c>
      <c r="F684" s="7">
        <v>45532</v>
      </c>
      <c r="G684" s="3" t="s">
        <v>165</v>
      </c>
      <c r="H684" s="3" t="s">
        <v>166</v>
      </c>
      <c r="I684" s="8">
        <f t="shared" si="73"/>
        <v>287.7</v>
      </c>
      <c r="J684" s="4">
        <v>287.7</v>
      </c>
      <c r="K684" s="71">
        <f t="shared" si="67"/>
        <v>1.3385684993935264E-2</v>
      </c>
      <c r="L684" s="71" t="s">
        <v>1917</v>
      </c>
      <c r="M684" s="3" t="s">
        <v>129</v>
      </c>
      <c r="N684" s="3" t="s">
        <v>960</v>
      </c>
      <c r="O684" s="3" t="s">
        <v>2009</v>
      </c>
      <c r="P684" s="6" t="s">
        <v>11962</v>
      </c>
      <c r="Q684" s="3" t="s">
        <v>170</v>
      </c>
      <c r="R684" s="3" t="s">
        <v>11963</v>
      </c>
      <c r="S684" s="3" t="s">
        <v>8901</v>
      </c>
      <c r="T684" s="3" t="s">
        <v>135</v>
      </c>
      <c r="U684" s="3" t="s">
        <v>135</v>
      </c>
      <c r="V684" s="3" t="s">
        <v>136</v>
      </c>
      <c r="W684" s="3" t="s">
        <v>137</v>
      </c>
      <c r="X684" s="3" t="s">
        <v>173</v>
      </c>
      <c r="Y684" s="3" t="s">
        <v>11964</v>
      </c>
      <c r="Z684" s="3" t="s">
        <v>11965</v>
      </c>
      <c r="AA684" s="3" t="s">
        <v>139</v>
      </c>
      <c r="AB684" s="3" t="s">
        <v>140</v>
      </c>
      <c r="AC684" s="3" t="s">
        <v>5272</v>
      </c>
      <c r="AD684" s="3" t="s">
        <v>143</v>
      </c>
      <c r="AE684" s="3" t="s">
        <v>5272</v>
      </c>
      <c r="AF684" s="3" t="s">
        <v>143</v>
      </c>
      <c r="AG684" s="3" t="s">
        <v>235</v>
      </c>
      <c r="AH684" s="3" t="s">
        <v>141</v>
      </c>
      <c r="AI684" s="3" t="s">
        <v>143</v>
      </c>
      <c r="AJ684" s="3" t="s">
        <v>143</v>
      </c>
      <c r="AK684" s="3" t="s">
        <v>142</v>
      </c>
      <c r="AL684" s="3" t="s">
        <v>143</v>
      </c>
      <c r="AM684" s="3" t="s">
        <v>11966</v>
      </c>
      <c r="AN684" s="3" t="s">
        <v>143</v>
      </c>
      <c r="AO684" s="3" t="s">
        <v>2013</v>
      </c>
      <c r="AP684" s="3" t="s">
        <v>2014</v>
      </c>
      <c r="AQ684" s="3" t="s">
        <v>2015</v>
      </c>
      <c r="AR684" s="3" t="s">
        <v>250</v>
      </c>
      <c r="AS684" s="3" t="s">
        <v>179</v>
      </c>
      <c r="AT684" s="3" t="s">
        <v>251</v>
      </c>
      <c r="AU684" s="3" t="s">
        <v>2016</v>
      </c>
      <c r="AV684" s="3" t="s">
        <v>145</v>
      </c>
      <c r="AW684" s="3" t="s">
        <v>146</v>
      </c>
      <c r="AX684" s="3" t="s">
        <v>972</v>
      </c>
      <c r="AY684" s="3" t="s">
        <v>148</v>
      </c>
      <c r="AZ684" s="3" t="s">
        <v>139</v>
      </c>
      <c r="BA684" s="3" t="s">
        <v>149</v>
      </c>
      <c r="BB684" s="3" t="s">
        <v>150</v>
      </c>
      <c r="BC684" s="3" t="s">
        <v>156</v>
      </c>
      <c r="BD684" s="3" t="s">
        <v>157</v>
      </c>
      <c r="BE684" s="3" t="s">
        <v>303</v>
      </c>
      <c r="BF684" s="3" t="s">
        <v>11967</v>
      </c>
      <c r="BG684" s="3" t="s">
        <v>5272</v>
      </c>
      <c r="BH684" s="3" t="s">
        <v>143</v>
      </c>
      <c r="BI684" s="3" t="s">
        <v>143</v>
      </c>
      <c r="BJ684" s="3" t="s">
        <v>143</v>
      </c>
      <c r="BK684" s="3" t="s">
        <v>136</v>
      </c>
      <c r="BL684" s="3" t="s">
        <v>143</v>
      </c>
      <c r="BM684" s="3" t="s">
        <v>160</v>
      </c>
      <c r="BN684" s="3" t="s">
        <v>143</v>
      </c>
      <c r="BO684" s="3" t="s">
        <v>143</v>
      </c>
      <c r="BP684" s="3" t="s">
        <v>143</v>
      </c>
      <c r="BQ684" s="3" t="s">
        <v>1573</v>
      </c>
      <c r="BR684" s="3" t="s">
        <v>5352</v>
      </c>
      <c r="BS684" s="3" t="s">
        <v>241</v>
      </c>
      <c r="BT684" s="3" t="s">
        <v>11966</v>
      </c>
      <c r="BU684" s="3" t="s">
        <v>11966</v>
      </c>
      <c r="BV684" s="3" t="s">
        <v>135</v>
      </c>
      <c r="BW684" s="3" t="s">
        <v>135</v>
      </c>
      <c r="BX684" s="3" t="s">
        <v>135</v>
      </c>
      <c r="BY684" s="3" t="s">
        <v>148</v>
      </c>
      <c r="BZ684" s="3" t="s">
        <v>2051</v>
      </c>
      <c r="CA684" s="3" t="s">
        <v>174</v>
      </c>
      <c r="CB684" s="3" t="s">
        <v>143</v>
      </c>
      <c r="CC684" s="3" t="s">
        <v>143</v>
      </c>
      <c r="CD684" s="3" t="s">
        <v>143</v>
      </c>
      <c r="CE684" s="3" t="s">
        <v>11968</v>
      </c>
      <c r="CF684" s="3" t="s">
        <v>2261</v>
      </c>
      <c r="CG684" s="3" t="s">
        <v>143</v>
      </c>
      <c r="CH684" s="3" t="s">
        <v>143</v>
      </c>
      <c r="CI684" s="3" t="s">
        <v>143</v>
      </c>
      <c r="CJ684" s="3" t="s">
        <v>5272</v>
      </c>
      <c r="CK684" s="3" t="s">
        <v>143</v>
      </c>
      <c r="CL684" s="3" t="s">
        <v>143</v>
      </c>
      <c r="CM684" s="3" t="s">
        <v>143</v>
      </c>
      <c r="CN684" s="3" t="s">
        <v>143</v>
      </c>
      <c r="CO684" s="3" t="s">
        <v>143</v>
      </c>
      <c r="CP684" s="3" t="s">
        <v>143</v>
      </c>
      <c r="CQ684" s="3" t="s">
        <v>143</v>
      </c>
      <c r="CR684" s="3" t="s">
        <v>143</v>
      </c>
      <c r="CS684" s="3" t="s">
        <v>1</v>
      </c>
      <c r="CT684" s="3" t="s">
        <v>143</v>
      </c>
      <c r="CU684" s="3" t="s">
        <v>1</v>
      </c>
      <c r="CV684" s="3" t="s">
        <v>1985</v>
      </c>
      <c r="CW684" s="3" t="s">
        <v>143</v>
      </c>
      <c r="CX684" s="3" t="s">
        <v>374</v>
      </c>
      <c r="CY684" s="3" t="s">
        <v>166</v>
      </c>
      <c r="CZ684" s="3" t="s">
        <v>136</v>
      </c>
      <c r="DA684" s="3" t="s">
        <v>2007</v>
      </c>
      <c r="DB684" s="3" t="s">
        <v>143</v>
      </c>
      <c r="DC684" s="3" t="s">
        <v>143</v>
      </c>
      <c r="DD684" s="3" t="s">
        <v>164</v>
      </c>
      <c r="DE684" s="3" t="s">
        <v>5405</v>
      </c>
      <c r="DF684" s="3" t="s">
        <v>935</v>
      </c>
      <c r="DG684" s="3" t="s">
        <v>143</v>
      </c>
      <c r="DH684" s="3" t="s">
        <v>143</v>
      </c>
      <c r="DI684" s="3" t="s">
        <v>143</v>
      </c>
    </row>
    <row r="685" spans="1:113" ht="25.5" hidden="1" x14ac:dyDescent="0.2">
      <c r="A685" s="73">
        <v>45505</v>
      </c>
      <c r="B685" s="3" t="s">
        <v>6281</v>
      </c>
      <c r="C685" s="5">
        <v>153409</v>
      </c>
      <c r="D685" s="6" t="s">
        <v>6281</v>
      </c>
      <c r="E685" s="3" t="s">
        <v>373</v>
      </c>
      <c r="F685" s="7">
        <v>45534</v>
      </c>
      <c r="G685" s="3" t="s">
        <v>257</v>
      </c>
      <c r="H685" s="3" t="s">
        <v>166</v>
      </c>
      <c r="I685" s="8">
        <f t="shared" si="73"/>
        <v>950</v>
      </c>
      <c r="J685" s="4">
        <v>950</v>
      </c>
      <c r="K685" s="71">
        <f t="shared" si="67"/>
        <v>4.4200211137429619E-2</v>
      </c>
      <c r="L685" s="71" t="s">
        <v>1917</v>
      </c>
      <c r="M685" s="3" t="s">
        <v>129</v>
      </c>
      <c r="N685" s="3" t="s">
        <v>1224</v>
      </c>
      <c r="O685" s="3" t="s">
        <v>11969</v>
      </c>
      <c r="P685" s="6" t="s">
        <v>11970</v>
      </c>
      <c r="Q685" s="3" t="s">
        <v>262</v>
      </c>
      <c r="R685" s="3" t="s">
        <v>143</v>
      </c>
      <c r="S685" s="3" t="s">
        <v>7521</v>
      </c>
      <c r="T685" s="3" t="s">
        <v>135</v>
      </c>
      <c r="U685" s="3" t="s">
        <v>135</v>
      </c>
      <c r="V685" s="3" t="s">
        <v>136</v>
      </c>
      <c r="W685" s="3" t="s">
        <v>137</v>
      </c>
      <c r="X685" s="3" t="s">
        <v>264</v>
      </c>
      <c r="Y685" s="3" t="s">
        <v>11971</v>
      </c>
      <c r="Z685" s="3" t="s">
        <v>11972</v>
      </c>
      <c r="AA685" s="3" t="s">
        <v>139</v>
      </c>
      <c r="AB685" s="3" t="s">
        <v>140</v>
      </c>
      <c r="AC685" s="3" t="s">
        <v>5272</v>
      </c>
      <c r="AD685" s="3" t="s">
        <v>143</v>
      </c>
      <c r="AE685" s="3" t="s">
        <v>5272</v>
      </c>
      <c r="AF685" s="3" t="s">
        <v>11973</v>
      </c>
      <c r="AG685" s="3" t="s">
        <v>5675</v>
      </c>
      <c r="AH685" s="3" t="s">
        <v>265</v>
      </c>
      <c r="AI685" s="3" t="s">
        <v>143</v>
      </c>
      <c r="AJ685" s="3" t="s">
        <v>143</v>
      </c>
      <c r="AK685" s="3" t="s">
        <v>142</v>
      </c>
      <c r="AL685" s="3" t="s">
        <v>143</v>
      </c>
      <c r="AM685" s="3" t="s">
        <v>11418</v>
      </c>
      <c r="AN685" s="3" t="s">
        <v>143</v>
      </c>
      <c r="AO685" s="3" t="s">
        <v>9783</v>
      </c>
      <c r="AP685" s="3" t="s">
        <v>7526</v>
      </c>
      <c r="AQ685" s="3" t="s">
        <v>11974</v>
      </c>
      <c r="AR685" s="3" t="s">
        <v>7528</v>
      </c>
      <c r="AS685" s="3" t="s">
        <v>231</v>
      </c>
      <c r="AT685" s="3" t="s">
        <v>9785</v>
      </c>
      <c r="AU685" s="3" t="s">
        <v>9786</v>
      </c>
      <c r="AV685" s="3" t="s">
        <v>990</v>
      </c>
      <c r="AW685" s="3" t="s">
        <v>273</v>
      </c>
      <c r="AX685" s="3" t="s">
        <v>1232</v>
      </c>
      <c r="AY685" s="3" t="s">
        <v>148</v>
      </c>
      <c r="AZ685" s="3" t="s">
        <v>139</v>
      </c>
      <c r="BA685" s="3" t="s">
        <v>154</v>
      </c>
      <c r="BB685" s="3" t="s">
        <v>992</v>
      </c>
      <c r="BC685" s="3" t="s">
        <v>156</v>
      </c>
      <c r="BD685" s="3" t="s">
        <v>276</v>
      </c>
      <c r="BE685" s="3" t="s">
        <v>143</v>
      </c>
      <c r="BF685" s="3" t="s">
        <v>143</v>
      </c>
      <c r="BG685" s="3" t="s">
        <v>5272</v>
      </c>
      <c r="BH685" s="3" t="s">
        <v>143</v>
      </c>
      <c r="BI685" s="3" t="s">
        <v>143</v>
      </c>
      <c r="BJ685" s="3" t="s">
        <v>143</v>
      </c>
      <c r="BK685" s="3" t="s">
        <v>183</v>
      </c>
      <c r="BL685" s="3" t="s">
        <v>143</v>
      </c>
      <c r="BM685" s="3" t="s">
        <v>200</v>
      </c>
      <c r="BN685" s="3" t="s">
        <v>143</v>
      </c>
      <c r="BO685" s="3" t="s">
        <v>143</v>
      </c>
      <c r="BP685" s="3" t="s">
        <v>143</v>
      </c>
      <c r="BQ685" s="3" t="s">
        <v>143</v>
      </c>
      <c r="BR685" s="3" t="s">
        <v>5272</v>
      </c>
      <c r="BS685" s="3" t="s">
        <v>682</v>
      </c>
      <c r="BT685" s="3" t="s">
        <v>11418</v>
      </c>
      <c r="BU685" s="3" t="s">
        <v>11418</v>
      </c>
      <c r="BV685" s="3" t="s">
        <v>135</v>
      </c>
      <c r="BW685" s="3" t="s">
        <v>135</v>
      </c>
      <c r="BX685" s="3" t="s">
        <v>135</v>
      </c>
      <c r="BY685" s="3" t="s">
        <v>148</v>
      </c>
      <c r="BZ685" s="3" t="s">
        <v>2375</v>
      </c>
      <c r="CA685" s="3" t="s">
        <v>174</v>
      </c>
      <c r="CB685" s="3" t="s">
        <v>143</v>
      </c>
      <c r="CC685" s="3" t="s">
        <v>143</v>
      </c>
      <c r="CD685" s="3" t="s">
        <v>143</v>
      </c>
      <c r="CE685" s="3" t="s">
        <v>143</v>
      </c>
      <c r="CF685" s="3" t="s">
        <v>2261</v>
      </c>
      <c r="CG685" s="3" t="s">
        <v>143</v>
      </c>
      <c r="CH685" s="3" t="s">
        <v>143</v>
      </c>
      <c r="CI685" s="3" t="s">
        <v>143</v>
      </c>
      <c r="CJ685" s="3" t="s">
        <v>5272</v>
      </c>
      <c r="CK685" s="3" t="s">
        <v>143</v>
      </c>
      <c r="CL685" s="3" t="s">
        <v>143</v>
      </c>
      <c r="CM685" s="3" t="s">
        <v>143</v>
      </c>
      <c r="CN685" s="3" t="s">
        <v>143</v>
      </c>
      <c r="CO685" s="3" t="s">
        <v>9788</v>
      </c>
      <c r="CP685" s="3" t="s">
        <v>143</v>
      </c>
      <c r="CQ685" s="3" t="s">
        <v>143</v>
      </c>
      <c r="CR685" s="3" t="s">
        <v>143</v>
      </c>
      <c r="CS685" s="3" t="s">
        <v>1</v>
      </c>
      <c r="CT685" s="3" t="s">
        <v>143</v>
      </c>
      <c r="CU685" s="3" t="s">
        <v>1</v>
      </c>
      <c r="CV685" s="3" t="s">
        <v>2092</v>
      </c>
      <c r="CW685" s="3" t="s">
        <v>143</v>
      </c>
      <c r="CX685" s="3" t="s">
        <v>167</v>
      </c>
      <c r="CY685" s="3" t="s">
        <v>166</v>
      </c>
      <c r="CZ685" s="3" t="s">
        <v>183</v>
      </c>
      <c r="DA685" s="3" t="s">
        <v>2495</v>
      </c>
      <c r="DB685" s="3" t="s">
        <v>143</v>
      </c>
      <c r="DC685" s="3" t="s">
        <v>143</v>
      </c>
      <c r="DD685" s="3" t="s">
        <v>373</v>
      </c>
      <c r="DE685" s="3" t="s">
        <v>5405</v>
      </c>
      <c r="DF685" s="3" t="s">
        <v>8687</v>
      </c>
      <c r="DG685" s="3" t="s">
        <v>143</v>
      </c>
      <c r="DH685" s="3" t="s">
        <v>9789</v>
      </c>
      <c r="DI685" s="3" t="s">
        <v>143</v>
      </c>
    </row>
    <row r="686" spans="1:113" hidden="1" x14ac:dyDescent="0.2">
      <c r="A686" s="73">
        <v>45505</v>
      </c>
      <c r="B686" s="3" t="s">
        <v>24</v>
      </c>
      <c r="C686" s="5">
        <v>153772</v>
      </c>
      <c r="D686" s="6" t="s">
        <v>11975</v>
      </c>
      <c r="E686" s="3" t="s">
        <v>164</v>
      </c>
      <c r="F686" s="7">
        <v>45533</v>
      </c>
      <c r="G686" s="3" t="s">
        <v>165</v>
      </c>
      <c r="H686" s="3" t="s">
        <v>166</v>
      </c>
      <c r="I686" s="8">
        <f t="shared" si="73"/>
        <v>56.38</v>
      </c>
      <c r="J686" s="4">
        <v>56.38</v>
      </c>
      <c r="K686" s="71">
        <f t="shared" si="67"/>
        <v>2.6231662146613496E-3</v>
      </c>
      <c r="L686" s="71" t="s">
        <v>1917</v>
      </c>
      <c r="M686" s="3" t="s">
        <v>317</v>
      </c>
      <c r="N686" s="3" t="s">
        <v>960</v>
      </c>
      <c r="O686" s="3" t="s">
        <v>2009</v>
      </c>
      <c r="P686" s="6" t="s">
        <v>11962</v>
      </c>
      <c r="Q686" s="3" t="s">
        <v>170</v>
      </c>
      <c r="R686" s="3" t="s">
        <v>11976</v>
      </c>
      <c r="S686" s="3" t="s">
        <v>11977</v>
      </c>
      <c r="T686" s="3" t="s">
        <v>135</v>
      </c>
      <c r="U686" s="3" t="s">
        <v>135</v>
      </c>
      <c r="V686" s="3" t="s">
        <v>136</v>
      </c>
      <c r="W686" s="3" t="s">
        <v>137</v>
      </c>
      <c r="X686" s="3" t="s">
        <v>173</v>
      </c>
      <c r="Y686" s="3" t="s">
        <v>11978</v>
      </c>
      <c r="Z686" s="3" t="s">
        <v>11979</v>
      </c>
      <c r="AA686" s="3" t="s">
        <v>139</v>
      </c>
      <c r="AB686" s="3" t="s">
        <v>323</v>
      </c>
      <c r="AC686" s="3" t="s">
        <v>5272</v>
      </c>
      <c r="AD686" s="3" t="s">
        <v>143</v>
      </c>
      <c r="AE686" s="3" t="s">
        <v>5272</v>
      </c>
      <c r="AF686" s="3" t="s">
        <v>143</v>
      </c>
      <c r="AG686" s="3" t="s">
        <v>235</v>
      </c>
      <c r="AH686" s="3" t="s">
        <v>141</v>
      </c>
      <c r="AI686" s="3" t="s">
        <v>143</v>
      </c>
      <c r="AJ686" s="3" t="s">
        <v>143</v>
      </c>
      <c r="AK686" s="3" t="s">
        <v>207</v>
      </c>
      <c r="AL686" s="3" t="s">
        <v>11980</v>
      </c>
      <c r="AM686" s="3" t="s">
        <v>11981</v>
      </c>
      <c r="AN686" s="3" t="s">
        <v>143</v>
      </c>
      <c r="AO686" s="3" t="s">
        <v>2013</v>
      </c>
      <c r="AP686" s="3" t="s">
        <v>2014</v>
      </c>
      <c r="AQ686" s="3" t="s">
        <v>2015</v>
      </c>
      <c r="AR686" s="3" t="s">
        <v>250</v>
      </c>
      <c r="AS686" s="3" t="s">
        <v>179</v>
      </c>
      <c r="AT686" s="3" t="s">
        <v>251</v>
      </c>
      <c r="AU686" s="3" t="s">
        <v>2016</v>
      </c>
      <c r="AV686" s="3" t="s">
        <v>145</v>
      </c>
      <c r="AW686" s="3" t="s">
        <v>146</v>
      </c>
      <c r="AX686" s="3" t="s">
        <v>972</v>
      </c>
      <c r="AY686" s="3" t="s">
        <v>148</v>
      </c>
      <c r="AZ686" s="3" t="s">
        <v>139</v>
      </c>
      <c r="BA686" s="3" t="s">
        <v>149</v>
      </c>
      <c r="BB686" s="3" t="s">
        <v>150</v>
      </c>
      <c r="BC686" s="3" t="s">
        <v>156</v>
      </c>
      <c r="BD686" s="3" t="s">
        <v>157</v>
      </c>
      <c r="BE686" s="3" t="s">
        <v>484</v>
      </c>
      <c r="BF686" s="3" t="s">
        <v>11979</v>
      </c>
      <c r="BG686" s="3" t="s">
        <v>5272</v>
      </c>
      <c r="BH686" s="3" t="s">
        <v>143</v>
      </c>
      <c r="BI686" s="3" t="s">
        <v>143</v>
      </c>
      <c r="BJ686" s="3" t="s">
        <v>143</v>
      </c>
      <c r="BK686" s="3" t="s">
        <v>136</v>
      </c>
      <c r="BL686" s="3" t="s">
        <v>143</v>
      </c>
      <c r="BM686" s="3" t="s">
        <v>160</v>
      </c>
      <c r="BN686" s="3" t="s">
        <v>143</v>
      </c>
      <c r="BO686" s="3" t="s">
        <v>143</v>
      </c>
      <c r="BP686" s="3" t="s">
        <v>143</v>
      </c>
      <c r="BQ686" s="3" t="s">
        <v>189</v>
      </c>
      <c r="BR686" s="3" t="s">
        <v>5723</v>
      </c>
      <c r="BS686" s="3" t="s">
        <v>162</v>
      </c>
      <c r="BT686" s="3" t="s">
        <v>11981</v>
      </c>
      <c r="BU686" s="3" t="s">
        <v>11981</v>
      </c>
      <c r="BV686" s="3" t="s">
        <v>135</v>
      </c>
      <c r="BW686" s="3" t="s">
        <v>135</v>
      </c>
      <c r="BX686" s="3" t="s">
        <v>135</v>
      </c>
      <c r="BY686" s="3" t="s">
        <v>148</v>
      </c>
      <c r="BZ686" s="3" t="s">
        <v>2051</v>
      </c>
      <c r="CA686" s="3" t="s">
        <v>174</v>
      </c>
      <c r="CB686" s="3" t="s">
        <v>143</v>
      </c>
      <c r="CC686" s="3" t="s">
        <v>143</v>
      </c>
      <c r="CD686" s="3" t="s">
        <v>143</v>
      </c>
      <c r="CE686" s="3" t="s">
        <v>11968</v>
      </c>
      <c r="CF686" s="3" t="s">
        <v>2261</v>
      </c>
      <c r="CG686" s="3" t="s">
        <v>143</v>
      </c>
      <c r="CH686" s="3" t="s">
        <v>143</v>
      </c>
      <c r="CI686" s="3" t="s">
        <v>143</v>
      </c>
      <c r="CJ686" s="3" t="s">
        <v>5272</v>
      </c>
      <c r="CK686" s="3" t="s">
        <v>143</v>
      </c>
      <c r="CL686" s="3" t="s">
        <v>143</v>
      </c>
      <c r="CM686" s="3" t="s">
        <v>143</v>
      </c>
      <c r="CN686" s="3" t="s">
        <v>143</v>
      </c>
      <c r="CO686" s="3" t="s">
        <v>143</v>
      </c>
      <c r="CP686" s="3" t="s">
        <v>143</v>
      </c>
      <c r="CQ686" s="3" t="s">
        <v>143</v>
      </c>
      <c r="CR686" s="3" t="s">
        <v>143</v>
      </c>
      <c r="CS686" s="3" t="s">
        <v>1</v>
      </c>
      <c r="CT686" s="3" t="s">
        <v>143</v>
      </c>
      <c r="CU686" s="3" t="s">
        <v>1</v>
      </c>
      <c r="CV686" s="3" t="s">
        <v>1985</v>
      </c>
      <c r="CW686" s="3" t="s">
        <v>143</v>
      </c>
      <c r="CX686" s="3" t="s">
        <v>374</v>
      </c>
      <c r="CY686" s="3" t="s">
        <v>166</v>
      </c>
      <c r="CZ686" s="3" t="s">
        <v>136</v>
      </c>
      <c r="DA686" s="3" t="s">
        <v>1986</v>
      </c>
      <c r="DB686" s="3" t="s">
        <v>143</v>
      </c>
      <c r="DC686" s="3" t="s">
        <v>143</v>
      </c>
      <c r="DD686" s="3" t="s">
        <v>164</v>
      </c>
      <c r="DE686" s="3" t="s">
        <v>5405</v>
      </c>
      <c r="DF686" s="3" t="s">
        <v>7088</v>
      </c>
      <c r="DG686" s="3" t="s">
        <v>143</v>
      </c>
      <c r="DH686" s="3" t="s">
        <v>143</v>
      </c>
      <c r="DI686" s="3" t="s">
        <v>143</v>
      </c>
    </row>
    <row r="687" spans="1:113" hidden="1" x14ac:dyDescent="0.2">
      <c r="A687" s="73">
        <v>45505</v>
      </c>
      <c r="B687" s="3" t="s">
        <v>12474</v>
      </c>
      <c r="C687" s="5">
        <v>153894</v>
      </c>
      <c r="D687" s="5" t="s">
        <v>12474</v>
      </c>
      <c r="E687" s="3" t="s">
        <v>125</v>
      </c>
      <c r="F687" s="7">
        <v>45534</v>
      </c>
      <c r="G687" s="3" t="s">
        <v>165</v>
      </c>
      <c r="H687" s="3" t="s">
        <v>127</v>
      </c>
      <c r="I687" s="8">
        <f t="shared" si="73"/>
        <v>85.56</v>
      </c>
      <c r="J687" s="4">
        <v>85.56</v>
      </c>
      <c r="K687" s="71">
        <f t="shared" si="67"/>
        <v>3.9808105946510302E-3</v>
      </c>
      <c r="L687" s="71" t="s">
        <v>1917</v>
      </c>
      <c r="M687" s="3" t="s">
        <v>129</v>
      </c>
      <c r="N687" s="3" t="s">
        <v>11982</v>
      </c>
      <c r="O687" s="3" t="s">
        <v>960</v>
      </c>
      <c r="P687" s="6" t="s">
        <v>11983</v>
      </c>
      <c r="Q687" s="3" t="s">
        <v>132</v>
      </c>
      <c r="R687" s="3" t="s">
        <v>11984</v>
      </c>
      <c r="S687" s="3" t="s">
        <v>11985</v>
      </c>
      <c r="T687" s="3" t="s">
        <v>4562</v>
      </c>
      <c r="U687" s="3" t="s">
        <v>135</v>
      </c>
      <c r="V687" s="3" t="s">
        <v>136</v>
      </c>
      <c r="W687" s="3" t="s">
        <v>137</v>
      </c>
      <c r="X687" s="3" t="s">
        <v>9544</v>
      </c>
      <c r="Y687" s="3" t="s">
        <v>11986</v>
      </c>
      <c r="Z687" s="3" t="s">
        <v>11987</v>
      </c>
      <c r="AA687" s="3" t="s">
        <v>139</v>
      </c>
      <c r="AB687" s="3" t="s">
        <v>140</v>
      </c>
      <c r="AC687" s="3" t="s">
        <v>5272</v>
      </c>
      <c r="AD687" s="3" t="s">
        <v>143</v>
      </c>
      <c r="AE687" s="3" t="s">
        <v>5272</v>
      </c>
      <c r="AF687" s="3" t="s">
        <v>143</v>
      </c>
      <c r="AG687" s="3" t="s">
        <v>235</v>
      </c>
      <c r="AH687" s="3" t="s">
        <v>141</v>
      </c>
      <c r="AI687" s="3" t="s">
        <v>143</v>
      </c>
      <c r="AJ687" s="3" t="s">
        <v>143</v>
      </c>
      <c r="AK687" s="3" t="s">
        <v>142</v>
      </c>
      <c r="AL687" s="3" t="s">
        <v>143</v>
      </c>
      <c r="AM687" s="3" t="s">
        <v>11988</v>
      </c>
      <c r="AN687" s="3" t="s">
        <v>144</v>
      </c>
      <c r="AO687" s="3" t="s">
        <v>145</v>
      </c>
      <c r="AP687" s="3" t="s">
        <v>146</v>
      </c>
      <c r="AQ687" s="3" t="s">
        <v>972</v>
      </c>
      <c r="AR687" s="3" t="s">
        <v>148</v>
      </c>
      <c r="AS687" s="3" t="s">
        <v>139</v>
      </c>
      <c r="AT687" s="3" t="s">
        <v>149</v>
      </c>
      <c r="AU687" s="3" t="s">
        <v>150</v>
      </c>
      <c r="AV687" s="3" t="s">
        <v>11989</v>
      </c>
      <c r="AW687" s="3" t="s">
        <v>7035</v>
      </c>
      <c r="AX687" s="3" t="s">
        <v>309</v>
      </c>
      <c r="AY687" s="3" t="s">
        <v>148</v>
      </c>
      <c r="AZ687" s="3" t="s">
        <v>1742</v>
      </c>
      <c r="BA687" s="3" t="s">
        <v>1672</v>
      </c>
      <c r="BB687" s="3" t="s">
        <v>11990</v>
      </c>
      <c r="BC687" s="3" t="s">
        <v>156</v>
      </c>
      <c r="BD687" s="3" t="s">
        <v>157</v>
      </c>
      <c r="BE687" s="3" t="s">
        <v>484</v>
      </c>
      <c r="BF687" s="3" t="s">
        <v>11987</v>
      </c>
      <c r="BG687" s="3" t="s">
        <v>5272</v>
      </c>
      <c r="BH687" s="3" t="s">
        <v>143</v>
      </c>
      <c r="BI687" s="3" t="s">
        <v>143</v>
      </c>
      <c r="BJ687" s="3" t="s">
        <v>143</v>
      </c>
      <c r="BK687" s="3" t="s">
        <v>136</v>
      </c>
      <c r="BL687" s="3" t="s">
        <v>143</v>
      </c>
      <c r="BM687" s="3" t="s">
        <v>1674</v>
      </c>
      <c r="BN687" s="3" t="s">
        <v>143</v>
      </c>
      <c r="BO687" s="3" t="s">
        <v>143</v>
      </c>
      <c r="BP687" s="3" t="s">
        <v>143</v>
      </c>
      <c r="BQ687" s="3" t="s">
        <v>1491</v>
      </c>
      <c r="BR687" s="3" t="s">
        <v>5723</v>
      </c>
      <c r="BS687" s="3" t="s">
        <v>162</v>
      </c>
      <c r="BT687" s="3" t="s">
        <v>11991</v>
      </c>
      <c r="BU687" s="3" t="s">
        <v>11991</v>
      </c>
      <c r="BV687" s="3" t="s">
        <v>135</v>
      </c>
      <c r="BW687" s="3" t="s">
        <v>135</v>
      </c>
      <c r="BX687" s="3" t="s">
        <v>135</v>
      </c>
      <c r="BY687" s="3" t="s">
        <v>148</v>
      </c>
      <c r="BZ687" s="3" t="s">
        <v>24</v>
      </c>
      <c r="CA687" s="3" t="s">
        <v>144</v>
      </c>
      <c r="CB687" s="3" t="s">
        <v>143</v>
      </c>
      <c r="CC687" s="3" t="s">
        <v>143</v>
      </c>
      <c r="CD687" s="3" t="s">
        <v>143</v>
      </c>
      <c r="CE687" s="3" t="s">
        <v>11983</v>
      </c>
      <c r="CF687" s="3" t="s">
        <v>9549</v>
      </c>
      <c r="CG687" s="3" t="s">
        <v>9549</v>
      </c>
      <c r="CH687" s="3" t="s">
        <v>143</v>
      </c>
      <c r="CI687" s="3" t="s">
        <v>143</v>
      </c>
      <c r="CJ687" s="3" t="s">
        <v>5272</v>
      </c>
      <c r="CK687" s="3" t="s">
        <v>143</v>
      </c>
      <c r="CL687" s="3" t="s">
        <v>143</v>
      </c>
      <c r="CM687" s="3" t="s">
        <v>143</v>
      </c>
      <c r="CN687" s="3" t="s">
        <v>143</v>
      </c>
      <c r="CO687" s="3" t="s">
        <v>143</v>
      </c>
      <c r="CP687" s="3" t="s">
        <v>143</v>
      </c>
      <c r="CQ687" s="3" t="s">
        <v>143</v>
      </c>
      <c r="CR687" s="3" t="s">
        <v>143</v>
      </c>
      <c r="CS687" s="3" t="s">
        <v>1</v>
      </c>
      <c r="CT687" s="3" t="s">
        <v>143</v>
      </c>
      <c r="CU687" s="3" t="s">
        <v>1</v>
      </c>
      <c r="CV687" s="3" t="s">
        <v>1985</v>
      </c>
      <c r="CW687" s="3" t="s">
        <v>143</v>
      </c>
      <c r="CX687" s="3" t="s">
        <v>394</v>
      </c>
      <c r="CY687" s="3" t="s">
        <v>127</v>
      </c>
      <c r="CZ687" s="3" t="s">
        <v>136</v>
      </c>
      <c r="DA687" s="3" t="s">
        <v>1986</v>
      </c>
      <c r="DB687" s="3" t="s">
        <v>143</v>
      </c>
      <c r="DC687" s="3" t="s">
        <v>143</v>
      </c>
      <c r="DD687" s="3" t="s">
        <v>125</v>
      </c>
      <c r="DE687" s="3" t="s">
        <v>5405</v>
      </c>
      <c r="DF687" s="3" t="s">
        <v>8687</v>
      </c>
      <c r="DG687" s="3" t="s">
        <v>143</v>
      </c>
      <c r="DH687" s="3" t="s">
        <v>143</v>
      </c>
      <c r="DI687" s="3" t="s">
        <v>143</v>
      </c>
    </row>
    <row r="688" spans="1:113" hidden="1" x14ac:dyDescent="0.2">
      <c r="A688" s="73">
        <v>45536</v>
      </c>
      <c r="B688" s="3" t="s">
        <v>6281</v>
      </c>
      <c r="C688" s="5">
        <v>153922</v>
      </c>
      <c r="D688" s="5" t="s">
        <v>1730</v>
      </c>
      <c r="E688" s="5" t="s">
        <v>373</v>
      </c>
      <c r="F688" s="75">
        <v>45537</v>
      </c>
      <c r="G688" s="5" t="s">
        <v>257</v>
      </c>
      <c r="H688" s="5" t="s">
        <v>166</v>
      </c>
      <c r="I688" s="8">
        <f>J688</f>
        <v>370</v>
      </c>
      <c r="J688" s="95">
        <v>370</v>
      </c>
      <c r="K688" s="71">
        <f t="shared" si="67"/>
        <v>1.7214819074577854E-2</v>
      </c>
      <c r="L688" s="71" t="s">
        <v>1917</v>
      </c>
      <c r="M688" s="5" t="s">
        <v>317</v>
      </c>
      <c r="N688" s="5" t="s">
        <v>1224</v>
      </c>
      <c r="O688" s="5" t="s">
        <v>528</v>
      </c>
      <c r="P688" s="146" t="s">
        <v>11992</v>
      </c>
      <c r="Q688" s="5" t="s">
        <v>530</v>
      </c>
      <c r="R688" s="5" t="s">
        <v>11993</v>
      </c>
      <c r="S688" s="5" t="s">
        <v>7521</v>
      </c>
      <c r="T688" s="5" t="s">
        <v>135</v>
      </c>
      <c r="U688" s="5" t="s">
        <v>135</v>
      </c>
      <c r="V688" s="5" t="s">
        <v>136</v>
      </c>
      <c r="W688" s="5" t="s">
        <v>137</v>
      </c>
      <c r="X688" s="5" t="s">
        <v>11994</v>
      </c>
      <c r="Y688" s="5" t="s">
        <v>11995</v>
      </c>
      <c r="Z688" s="75" t="s">
        <v>11996</v>
      </c>
      <c r="AA688" s="5" t="s">
        <v>139</v>
      </c>
      <c r="AB688" s="5" t="s">
        <v>323</v>
      </c>
      <c r="AC688" s="5" t="s">
        <v>5272</v>
      </c>
      <c r="AD688" s="5" t="s">
        <v>143</v>
      </c>
      <c r="AE688" s="5" t="s">
        <v>5272</v>
      </c>
      <c r="AF688" s="75" t="s">
        <v>11894</v>
      </c>
      <c r="AG688" s="5" t="s">
        <v>5675</v>
      </c>
      <c r="AH688" s="5" t="s">
        <v>265</v>
      </c>
      <c r="AI688" s="5" t="s">
        <v>143</v>
      </c>
      <c r="AJ688" s="5" t="s">
        <v>143</v>
      </c>
      <c r="AK688" s="5" t="s">
        <v>142</v>
      </c>
      <c r="AL688" s="5" t="s">
        <v>143</v>
      </c>
      <c r="AM688" s="5" t="s">
        <v>9933</v>
      </c>
      <c r="AN688" s="5" t="s">
        <v>143</v>
      </c>
      <c r="AO688" s="5" t="s">
        <v>533</v>
      </c>
      <c r="AP688" s="5" t="s">
        <v>534</v>
      </c>
      <c r="AQ688" s="5" t="s">
        <v>309</v>
      </c>
      <c r="AR688" s="5" t="s">
        <v>148</v>
      </c>
      <c r="AS688" s="5" t="s">
        <v>139</v>
      </c>
      <c r="AT688" s="5" t="s">
        <v>508</v>
      </c>
      <c r="AU688" s="5" t="s">
        <v>10918</v>
      </c>
      <c r="AV688" s="5" t="s">
        <v>990</v>
      </c>
      <c r="AW688" s="5" t="s">
        <v>273</v>
      </c>
      <c r="AX688" s="5" t="s">
        <v>1232</v>
      </c>
      <c r="AY688" s="5" t="s">
        <v>148</v>
      </c>
      <c r="AZ688" s="5" t="s">
        <v>139</v>
      </c>
      <c r="BA688" s="5" t="s">
        <v>154</v>
      </c>
      <c r="BB688" s="5" t="s">
        <v>992</v>
      </c>
      <c r="BC688" s="5" t="s">
        <v>156</v>
      </c>
      <c r="BD688" s="5" t="s">
        <v>157</v>
      </c>
      <c r="BE688" s="5" t="s">
        <v>303</v>
      </c>
      <c r="BF688" s="5" t="s">
        <v>11997</v>
      </c>
      <c r="BG688" s="5" t="s">
        <v>5272</v>
      </c>
      <c r="BH688" s="5" t="s">
        <v>530</v>
      </c>
      <c r="BI688" s="5" t="s">
        <v>143</v>
      </c>
      <c r="BJ688" s="5" t="s">
        <v>143</v>
      </c>
      <c r="BK688" s="5" t="s">
        <v>136</v>
      </c>
      <c r="BL688" s="5" t="s">
        <v>143</v>
      </c>
      <c r="BM688" s="5" t="s">
        <v>200</v>
      </c>
      <c r="BN688" s="5" t="s">
        <v>200</v>
      </c>
      <c r="BO688" s="5" t="s">
        <v>143</v>
      </c>
      <c r="BP688" s="5" t="s">
        <v>143</v>
      </c>
      <c r="BQ688" s="5" t="s">
        <v>11998</v>
      </c>
      <c r="BR688" s="5" t="s">
        <v>5352</v>
      </c>
      <c r="BS688" s="5" t="s">
        <v>241</v>
      </c>
      <c r="BT688" s="5" t="s">
        <v>9933</v>
      </c>
      <c r="BU688" s="5" t="s">
        <v>9933</v>
      </c>
      <c r="BV688" s="5" t="s">
        <v>135</v>
      </c>
      <c r="BW688" s="5" t="s">
        <v>135</v>
      </c>
      <c r="BX688" s="5" t="s">
        <v>135</v>
      </c>
      <c r="BY688" s="5" t="s">
        <v>148</v>
      </c>
      <c r="BZ688" s="5" t="s">
        <v>2375</v>
      </c>
      <c r="CA688" s="5" t="s">
        <v>174</v>
      </c>
      <c r="CB688" s="5" t="s">
        <v>143</v>
      </c>
      <c r="CC688" s="5" t="s">
        <v>143</v>
      </c>
      <c r="CD688" s="5" t="s">
        <v>143</v>
      </c>
      <c r="CE688" s="5" t="s">
        <v>143</v>
      </c>
      <c r="CF688" s="5" t="s">
        <v>2261</v>
      </c>
      <c r="CG688" s="5" t="s">
        <v>143</v>
      </c>
      <c r="CH688" s="5" t="s">
        <v>143</v>
      </c>
      <c r="CI688" s="5" t="s">
        <v>143</v>
      </c>
      <c r="CJ688" s="5" t="s">
        <v>5272</v>
      </c>
      <c r="CK688" s="5" t="s">
        <v>143</v>
      </c>
      <c r="CL688" s="5" t="s">
        <v>143</v>
      </c>
      <c r="CM688" s="5" t="s">
        <v>143</v>
      </c>
      <c r="CN688" s="5" t="s">
        <v>143</v>
      </c>
      <c r="CO688" s="5" t="s">
        <v>143</v>
      </c>
      <c r="CP688" s="5" t="s">
        <v>143</v>
      </c>
      <c r="CQ688" s="5" t="s">
        <v>143</v>
      </c>
      <c r="CR688" s="5" t="s">
        <v>143</v>
      </c>
      <c r="CS688" s="5" t="s">
        <v>1</v>
      </c>
      <c r="CT688" s="5" t="s">
        <v>143</v>
      </c>
      <c r="CU688" s="5" t="s">
        <v>1</v>
      </c>
      <c r="CV688" s="5" t="s">
        <v>1985</v>
      </c>
      <c r="CW688" s="5" t="s">
        <v>143</v>
      </c>
      <c r="CX688" s="5" t="s">
        <v>374</v>
      </c>
      <c r="CY688" s="5" t="s">
        <v>166</v>
      </c>
      <c r="CZ688" s="5" t="s">
        <v>136</v>
      </c>
      <c r="DA688" s="5" t="s">
        <v>1986</v>
      </c>
      <c r="DB688" s="5" t="s">
        <v>11999</v>
      </c>
      <c r="DC688" s="5" t="s">
        <v>143</v>
      </c>
      <c r="DD688" s="5" t="s">
        <v>373</v>
      </c>
      <c r="DE688" s="5" t="s">
        <v>6425</v>
      </c>
      <c r="DF688" s="5" t="s">
        <v>6302</v>
      </c>
      <c r="DG688" s="5" t="s">
        <v>143</v>
      </c>
      <c r="DH688" s="5" t="s">
        <v>143</v>
      </c>
      <c r="DI688" s="5" t="s">
        <v>143</v>
      </c>
    </row>
    <row r="689" spans="1:113" hidden="1" x14ac:dyDescent="0.2">
      <c r="A689" s="73">
        <v>45536</v>
      </c>
      <c r="B689" s="3" t="s">
        <v>15606</v>
      </c>
      <c r="C689" s="5">
        <v>154144</v>
      </c>
      <c r="D689" s="5" t="s">
        <v>12000</v>
      </c>
      <c r="E689" s="5" t="s">
        <v>279</v>
      </c>
      <c r="F689" s="75">
        <v>45537</v>
      </c>
      <c r="G689" s="5" t="s">
        <v>165</v>
      </c>
      <c r="H689" s="5" t="s">
        <v>166</v>
      </c>
      <c r="I689" s="95">
        <v>35</v>
      </c>
      <c r="J689" s="95">
        <v>35</v>
      </c>
      <c r="K689" s="71">
        <f t="shared" si="67"/>
        <v>1.628428831378986E-3</v>
      </c>
      <c r="L689" s="71" t="s">
        <v>1917</v>
      </c>
      <c r="M689" s="5" t="s">
        <v>7145</v>
      </c>
      <c r="N689" s="5" t="s">
        <v>1151</v>
      </c>
      <c r="O689" s="5" t="s">
        <v>318</v>
      </c>
      <c r="P689" s="146" t="s">
        <v>879</v>
      </c>
      <c r="Q689" s="5" t="s">
        <v>170</v>
      </c>
      <c r="R689" s="5" t="s">
        <v>12001</v>
      </c>
      <c r="S689" s="5" t="s">
        <v>12002</v>
      </c>
      <c r="T689" s="5" t="s">
        <v>135</v>
      </c>
      <c r="U689" s="5" t="s">
        <v>135</v>
      </c>
      <c r="V689" s="5" t="s">
        <v>136</v>
      </c>
      <c r="W689" s="5" t="s">
        <v>137</v>
      </c>
      <c r="X689" s="5" t="s">
        <v>322</v>
      </c>
      <c r="Y689" s="5" t="s">
        <v>12003</v>
      </c>
      <c r="Z689" s="75" t="s">
        <v>12004</v>
      </c>
      <c r="AA689" s="5" t="s">
        <v>139</v>
      </c>
      <c r="AB689" s="5" t="s">
        <v>323</v>
      </c>
      <c r="AC689" s="5" t="s">
        <v>5272</v>
      </c>
      <c r="AD689" s="5" t="s">
        <v>143</v>
      </c>
      <c r="AE689" s="5" t="s">
        <v>5680</v>
      </c>
      <c r="AF689" s="5" t="s">
        <v>143</v>
      </c>
      <c r="AG689" s="5" t="s">
        <v>235</v>
      </c>
      <c r="AH689" s="5" t="s">
        <v>141</v>
      </c>
      <c r="AI689" s="5" t="s">
        <v>143</v>
      </c>
      <c r="AJ689" s="5" t="s">
        <v>5680</v>
      </c>
      <c r="AK689" s="5" t="s">
        <v>207</v>
      </c>
      <c r="AL689" s="5" t="s">
        <v>143</v>
      </c>
      <c r="AM689" s="5" t="s">
        <v>5680</v>
      </c>
      <c r="AN689" s="5" t="s">
        <v>174</v>
      </c>
      <c r="AO689" s="5" t="s">
        <v>324</v>
      </c>
      <c r="AP689" s="5" t="s">
        <v>325</v>
      </c>
      <c r="AQ689" s="5" t="s">
        <v>326</v>
      </c>
      <c r="AR689" s="5" t="s">
        <v>178</v>
      </c>
      <c r="AS689" s="5" t="s">
        <v>179</v>
      </c>
      <c r="AT689" s="5" t="s">
        <v>327</v>
      </c>
      <c r="AU689" s="5" t="s">
        <v>328</v>
      </c>
      <c r="AV689" s="5" t="s">
        <v>145</v>
      </c>
      <c r="AW689" s="5" t="s">
        <v>146</v>
      </c>
      <c r="AX689" s="5" t="s">
        <v>1154</v>
      </c>
      <c r="AY689" s="5" t="s">
        <v>148</v>
      </c>
      <c r="AZ689" s="5" t="s">
        <v>139</v>
      </c>
      <c r="BA689" s="5" t="s">
        <v>149</v>
      </c>
      <c r="BB689" s="5" t="s">
        <v>150</v>
      </c>
      <c r="BC689" s="5" t="s">
        <v>156</v>
      </c>
      <c r="BD689" s="5" t="s">
        <v>157</v>
      </c>
      <c r="BE689" s="5" t="s">
        <v>484</v>
      </c>
      <c r="BF689" s="5" t="s">
        <v>12004</v>
      </c>
      <c r="BG689" s="5" t="s">
        <v>5272</v>
      </c>
      <c r="BH689" s="5" t="s">
        <v>143</v>
      </c>
      <c r="BI689" s="5" t="s">
        <v>143</v>
      </c>
      <c r="BJ689" s="5" t="s">
        <v>143</v>
      </c>
      <c r="BK689" s="5" t="s">
        <v>136</v>
      </c>
      <c r="BL689" s="5" t="s">
        <v>143</v>
      </c>
      <c r="BM689" s="5" t="s">
        <v>160</v>
      </c>
      <c r="BN689" s="5" t="s">
        <v>160</v>
      </c>
      <c r="BO689" s="5" t="s">
        <v>143</v>
      </c>
      <c r="BP689" s="5" t="s">
        <v>143</v>
      </c>
      <c r="BQ689" s="5" t="s">
        <v>9110</v>
      </c>
      <c r="BR689" s="5" t="s">
        <v>5723</v>
      </c>
      <c r="BS689" s="5" t="s">
        <v>162</v>
      </c>
      <c r="BT689" s="5" t="s">
        <v>5680</v>
      </c>
      <c r="BU689" s="5" t="s">
        <v>5680</v>
      </c>
      <c r="BV689" s="5" t="s">
        <v>135</v>
      </c>
      <c r="BW689" s="5" t="s">
        <v>135</v>
      </c>
      <c r="BX689" s="5" t="s">
        <v>135</v>
      </c>
      <c r="BY689" s="5" t="s">
        <v>148</v>
      </c>
      <c r="BZ689" s="5" t="s">
        <v>12005</v>
      </c>
      <c r="CA689" s="5" t="s">
        <v>174</v>
      </c>
      <c r="CB689" s="5" t="s">
        <v>143</v>
      </c>
      <c r="CC689" s="5" t="s">
        <v>143</v>
      </c>
      <c r="CD689" s="5" t="s">
        <v>143</v>
      </c>
      <c r="CE689" s="5" t="s">
        <v>12006</v>
      </c>
      <c r="CF689" s="5" t="s">
        <v>2261</v>
      </c>
      <c r="CG689" s="5" t="s">
        <v>2261</v>
      </c>
      <c r="CH689" s="5" t="s">
        <v>143</v>
      </c>
      <c r="CI689" s="5" t="s">
        <v>143</v>
      </c>
      <c r="CJ689" s="5" t="s">
        <v>5272</v>
      </c>
      <c r="CK689" s="5" t="s">
        <v>143</v>
      </c>
      <c r="CL689" s="5" t="s">
        <v>143</v>
      </c>
      <c r="CM689" s="5" t="s">
        <v>143</v>
      </c>
      <c r="CN689" s="5" t="s">
        <v>143</v>
      </c>
      <c r="CO689" s="5" t="s">
        <v>143</v>
      </c>
      <c r="CP689" s="5" t="s">
        <v>143</v>
      </c>
      <c r="CQ689" s="5" t="s">
        <v>143</v>
      </c>
      <c r="CR689" s="5" t="s">
        <v>143</v>
      </c>
      <c r="CS689" s="5" t="s">
        <v>1</v>
      </c>
      <c r="CT689" s="5" t="s">
        <v>143</v>
      </c>
      <c r="CU689" s="5" t="s">
        <v>1</v>
      </c>
      <c r="CV689" s="5" t="s">
        <v>1985</v>
      </c>
      <c r="CW689" s="5" t="s">
        <v>1985</v>
      </c>
      <c r="CX689" s="5" t="s">
        <v>316</v>
      </c>
      <c r="CY689" s="5" t="s">
        <v>166</v>
      </c>
      <c r="CZ689" s="5" t="s">
        <v>136</v>
      </c>
      <c r="DA689" s="5" t="s">
        <v>1986</v>
      </c>
      <c r="DB689" s="5" t="s">
        <v>143</v>
      </c>
      <c r="DC689" s="5" t="s">
        <v>143</v>
      </c>
      <c r="DD689" s="5" t="s">
        <v>279</v>
      </c>
      <c r="DE689" s="5" t="s">
        <v>6425</v>
      </c>
      <c r="DF689" s="5" t="s">
        <v>6302</v>
      </c>
      <c r="DG689" s="5" t="s">
        <v>143</v>
      </c>
      <c r="DH689" s="5" t="s">
        <v>143</v>
      </c>
      <c r="DI689" s="5" t="s">
        <v>143</v>
      </c>
    </row>
    <row r="690" spans="1:113" hidden="1" x14ac:dyDescent="0.2">
      <c r="A690" s="73">
        <v>45536</v>
      </c>
      <c r="B690" s="3" t="s">
        <v>12718</v>
      </c>
      <c r="C690" s="5">
        <v>154151</v>
      </c>
      <c r="D690" s="5" t="s">
        <v>12007</v>
      </c>
      <c r="E690" s="5" t="s">
        <v>279</v>
      </c>
      <c r="F690" s="75">
        <v>45537</v>
      </c>
      <c r="G690" s="5" t="s">
        <v>165</v>
      </c>
      <c r="H690" s="5" t="s">
        <v>166</v>
      </c>
      <c r="I690" s="8">
        <f t="shared" ref="I690:I698" si="74">J690</f>
        <v>135.88</v>
      </c>
      <c r="J690" s="95">
        <v>135.88</v>
      </c>
      <c r="K690" s="71">
        <f t="shared" si="67"/>
        <v>6.3220259887936175E-3</v>
      </c>
      <c r="L690" s="71" t="s">
        <v>1917</v>
      </c>
      <c r="M690" s="5" t="s">
        <v>7145</v>
      </c>
      <c r="N690" s="5" t="s">
        <v>219</v>
      </c>
      <c r="O690" s="5" t="s">
        <v>10109</v>
      </c>
      <c r="P690" s="146" t="s">
        <v>12008</v>
      </c>
      <c r="Q690" s="5" t="s">
        <v>170</v>
      </c>
      <c r="R690" s="5" t="s">
        <v>12009</v>
      </c>
      <c r="S690" s="5" t="s">
        <v>8393</v>
      </c>
      <c r="T690" s="5" t="s">
        <v>135</v>
      </c>
      <c r="U690" s="5" t="s">
        <v>135</v>
      </c>
      <c r="V690" s="5" t="s">
        <v>506</v>
      </c>
      <c r="W690" s="5" t="s">
        <v>137</v>
      </c>
      <c r="X690" s="5" t="s">
        <v>6653</v>
      </c>
      <c r="Y690" s="5" t="s">
        <v>12010</v>
      </c>
      <c r="Z690" s="75" t="s">
        <v>12011</v>
      </c>
      <c r="AA690" s="5" t="s">
        <v>139</v>
      </c>
      <c r="AB690" s="5" t="s">
        <v>323</v>
      </c>
      <c r="AC690" s="5" t="s">
        <v>5272</v>
      </c>
      <c r="AD690" s="5" t="s">
        <v>143</v>
      </c>
      <c r="AE690" s="5" t="s">
        <v>5272</v>
      </c>
      <c r="AF690" s="5" t="s">
        <v>143</v>
      </c>
      <c r="AG690" s="5" t="s">
        <v>235</v>
      </c>
      <c r="AH690" s="5" t="s">
        <v>141</v>
      </c>
      <c r="AI690" s="5" t="s">
        <v>143</v>
      </c>
      <c r="AJ690" s="5" t="s">
        <v>143</v>
      </c>
      <c r="AK690" s="5" t="s">
        <v>207</v>
      </c>
      <c r="AL690" s="5" t="s">
        <v>143</v>
      </c>
      <c r="AM690" s="5" t="s">
        <v>12012</v>
      </c>
      <c r="AN690" s="5" t="s">
        <v>143</v>
      </c>
      <c r="AO690" s="5" t="s">
        <v>8396</v>
      </c>
      <c r="AP690" s="5" t="s">
        <v>8397</v>
      </c>
      <c r="AQ690" s="5" t="s">
        <v>10115</v>
      </c>
      <c r="AR690" s="5" t="s">
        <v>353</v>
      </c>
      <c r="AS690" s="5" t="s">
        <v>231</v>
      </c>
      <c r="AT690" s="5" t="s">
        <v>354</v>
      </c>
      <c r="AU690" s="5" t="s">
        <v>8399</v>
      </c>
      <c r="AV690" s="5" t="s">
        <v>234</v>
      </c>
      <c r="AW690" s="5" t="s">
        <v>165</v>
      </c>
      <c r="AX690" s="5" t="s">
        <v>235</v>
      </c>
      <c r="AY690" s="5" t="s">
        <v>148</v>
      </c>
      <c r="AZ690" s="5" t="s">
        <v>139</v>
      </c>
      <c r="BA690" s="5" t="s">
        <v>875</v>
      </c>
      <c r="BB690" s="5" t="s">
        <v>150</v>
      </c>
      <c r="BC690" s="5" t="s">
        <v>156</v>
      </c>
      <c r="BD690" s="5" t="s">
        <v>157</v>
      </c>
      <c r="BE690" s="5" t="s">
        <v>484</v>
      </c>
      <c r="BF690" s="5" t="s">
        <v>12011</v>
      </c>
      <c r="BG690" s="5" t="s">
        <v>5272</v>
      </c>
      <c r="BH690" s="5" t="s">
        <v>143</v>
      </c>
      <c r="BI690" s="5" t="s">
        <v>12013</v>
      </c>
      <c r="BJ690" s="5" t="s">
        <v>143</v>
      </c>
      <c r="BK690" s="5" t="s">
        <v>506</v>
      </c>
      <c r="BL690" s="5" t="s">
        <v>143</v>
      </c>
      <c r="BM690" s="5" t="s">
        <v>160</v>
      </c>
      <c r="BN690" s="5" t="s">
        <v>143</v>
      </c>
      <c r="BO690" s="5" t="s">
        <v>279</v>
      </c>
      <c r="BP690" s="5" t="s">
        <v>143</v>
      </c>
      <c r="BQ690" s="5" t="s">
        <v>2215</v>
      </c>
      <c r="BR690" s="5" t="s">
        <v>5723</v>
      </c>
      <c r="BS690" s="5" t="s">
        <v>162</v>
      </c>
      <c r="BT690" s="5" t="s">
        <v>12012</v>
      </c>
      <c r="BU690" s="5" t="s">
        <v>12012</v>
      </c>
      <c r="BV690" s="5" t="s">
        <v>135</v>
      </c>
      <c r="BW690" s="5" t="s">
        <v>135</v>
      </c>
      <c r="BX690" s="5" t="s">
        <v>135</v>
      </c>
      <c r="BY690" s="5" t="s">
        <v>148</v>
      </c>
      <c r="BZ690" s="5" t="s">
        <v>10116</v>
      </c>
      <c r="CA690" s="5" t="s">
        <v>174</v>
      </c>
      <c r="CB690" s="5" t="s">
        <v>143</v>
      </c>
      <c r="CC690" s="5" t="s">
        <v>143</v>
      </c>
      <c r="CD690" s="5" t="s">
        <v>143</v>
      </c>
      <c r="CE690" s="5" t="s">
        <v>143</v>
      </c>
      <c r="CF690" s="5" t="s">
        <v>2261</v>
      </c>
      <c r="CG690" s="5" t="s">
        <v>143</v>
      </c>
      <c r="CH690" s="5" t="s">
        <v>143</v>
      </c>
      <c r="CI690" s="5" t="s">
        <v>143</v>
      </c>
      <c r="CJ690" s="5" t="s">
        <v>5272</v>
      </c>
      <c r="CK690" s="5" t="s">
        <v>143</v>
      </c>
      <c r="CL690" s="5" t="s">
        <v>143</v>
      </c>
      <c r="CM690" s="5" t="s">
        <v>143</v>
      </c>
      <c r="CN690" s="5" t="s">
        <v>143</v>
      </c>
      <c r="CO690" s="5" t="s">
        <v>8401</v>
      </c>
      <c r="CP690" s="5" t="s">
        <v>143</v>
      </c>
      <c r="CQ690" s="5" t="s">
        <v>143</v>
      </c>
      <c r="CR690" s="5" t="s">
        <v>143</v>
      </c>
      <c r="CS690" s="5" t="s">
        <v>1</v>
      </c>
      <c r="CT690" s="5" t="s">
        <v>143</v>
      </c>
      <c r="CU690" s="5" t="s">
        <v>1</v>
      </c>
      <c r="CV690" s="5" t="s">
        <v>1985</v>
      </c>
      <c r="CW690" s="5" t="s">
        <v>143</v>
      </c>
      <c r="CX690" s="5" t="s">
        <v>953</v>
      </c>
      <c r="CY690" s="5" t="s">
        <v>166</v>
      </c>
      <c r="CZ690" s="5" t="s">
        <v>506</v>
      </c>
      <c r="DA690" s="5" t="s">
        <v>1986</v>
      </c>
      <c r="DB690" s="5" t="s">
        <v>143</v>
      </c>
      <c r="DC690" s="5" t="s">
        <v>6653</v>
      </c>
      <c r="DD690" s="5" t="s">
        <v>279</v>
      </c>
      <c r="DE690" s="5" t="s">
        <v>6425</v>
      </c>
      <c r="DF690" s="5" t="s">
        <v>6302</v>
      </c>
      <c r="DG690" s="5" t="s">
        <v>143</v>
      </c>
      <c r="DH690" s="5" t="s">
        <v>8402</v>
      </c>
      <c r="DI690" s="5" t="s">
        <v>143</v>
      </c>
    </row>
    <row r="691" spans="1:113" hidden="1" x14ac:dyDescent="0.2">
      <c r="A691" s="73">
        <v>45536</v>
      </c>
      <c r="B691" s="3" t="s">
        <v>15608</v>
      </c>
      <c r="C691" s="5">
        <v>154016</v>
      </c>
      <c r="D691" s="5" t="s">
        <v>18</v>
      </c>
      <c r="E691" s="5" t="s">
        <v>164</v>
      </c>
      <c r="F691" s="75">
        <v>45538</v>
      </c>
      <c r="G691" s="5" t="s">
        <v>165</v>
      </c>
      <c r="H691" s="5" t="s">
        <v>166</v>
      </c>
      <c r="I691" s="8">
        <f t="shared" si="74"/>
        <v>340.08</v>
      </c>
      <c r="J691" s="95">
        <v>340.08</v>
      </c>
      <c r="K691" s="71">
        <f t="shared" si="67"/>
        <v>1.5822745056439016E-2</v>
      </c>
      <c r="L691" s="71" t="s">
        <v>1917</v>
      </c>
      <c r="M691" s="5" t="s">
        <v>129</v>
      </c>
      <c r="N691" s="5" t="s">
        <v>219</v>
      </c>
      <c r="O691" s="5" t="s">
        <v>12014</v>
      </c>
      <c r="P691" s="146" t="s">
        <v>12015</v>
      </c>
      <c r="Q691" s="5" t="s">
        <v>170</v>
      </c>
      <c r="R691" s="5" t="s">
        <v>12016</v>
      </c>
      <c r="S691" s="5" t="s">
        <v>12017</v>
      </c>
      <c r="T691" s="5" t="s">
        <v>135</v>
      </c>
      <c r="U691" s="5" t="s">
        <v>135</v>
      </c>
      <c r="V691" s="5" t="s">
        <v>136</v>
      </c>
      <c r="W691" s="5" t="s">
        <v>137</v>
      </c>
      <c r="X691" s="5" t="s">
        <v>6653</v>
      </c>
      <c r="Y691" s="5" t="s">
        <v>12018</v>
      </c>
      <c r="Z691" s="75" t="s">
        <v>12019</v>
      </c>
      <c r="AA691" s="5" t="s">
        <v>139</v>
      </c>
      <c r="AB691" s="5" t="s">
        <v>140</v>
      </c>
      <c r="AC691" s="5" t="s">
        <v>5272</v>
      </c>
      <c r="AD691" s="5" t="s">
        <v>143</v>
      </c>
      <c r="AE691" s="5" t="s">
        <v>5272</v>
      </c>
      <c r="AF691" s="5" t="s">
        <v>143</v>
      </c>
      <c r="AG691" s="5" t="s">
        <v>235</v>
      </c>
      <c r="AH691" s="5" t="s">
        <v>141</v>
      </c>
      <c r="AI691" s="5" t="s">
        <v>143</v>
      </c>
      <c r="AJ691" s="5" t="s">
        <v>143</v>
      </c>
      <c r="AK691" s="5" t="s">
        <v>142</v>
      </c>
      <c r="AL691" s="5" t="s">
        <v>143</v>
      </c>
      <c r="AM691" s="5" t="s">
        <v>12020</v>
      </c>
      <c r="AN691" s="5" t="s">
        <v>143</v>
      </c>
      <c r="AO691" s="5" t="s">
        <v>12021</v>
      </c>
      <c r="AP691" s="5" t="s">
        <v>12022</v>
      </c>
      <c r="AQ691" s="5" t="s">
        <v>12023</v>
      </c>
      <c r="AR691" s="5" t="s">
        <v>178</v>
      </c>
      <c r="AS691" s="5" t="s">
        <v>179</v>
      </c>
      <c r="AT691" s="5" t="s">
        <v>180</v>
      </c>
      <c r="AU691" s="5" t="s">
        <v>12024</v>
      </c>
      <c r="AV691" s="5" t="s">
        <v>234</v>
      </c>
      <c r="AW691" s="5" t="s">
        <v>165</v>
      </c>
      <c r="AX691" s="5" t="s">
        <v>235</v>
      </c>
      <c r="AY691" s="5" t="s">
        <v>148</v>
      </c>
      <c r="AZ691" s="5" t="s">
        <v>139</v>
      </c>
      <c r="BA691" s="5" t="s">
        <v>875</v>
      </c>
      <c r="BB691" s="5" t="s">
        <v>150</v>
      </c>
      <c r="BC691" s="5" t="s">
        <v>156</v>
      </c>
      <c r="BD691" s="5" t="s">
        <v>157</v>
      </c>
      <c r="BE691" s="5" t="s">
        <v>303</v>
      </c>
      <c r="BF691" s="5" t="s">
        <v>12019</v>
      </c>
      <c r="BG691" s="5" t="s">
        <v>5272</v>
      </c>
      <c r="BH691" s="5" t="s">
        <v>143</v>
      </c>
      <c r="BI691" s="5" t="s">
        <v>12025</v>
      </c>
      <c r="BJ691" s="5" t="s">
        <v>143</v>
      </c>
      <c r="BK691" s="5" t="s">
        <v>136</v>
      </c>
      <c r="BL691" s="5" t="s">
        <v>143</v>
      </c>
      <c r="BM691" s="5" t="s">
        <v>160</v>
      </c>
      <c r="BN691" s="5" t="s">
        <v>143</v>
      </c>
      <c r="BO691" s="5" t="s">
        <v>143</v>
      </c>
      <c r="BP691" s="5" t="s">
        <v>143</v>
      </c>
      <c r="BQ691" s="5" t="s">
        <v>12026</v>
      </c>
      <c r="BR691" s="5" t="s">
        <v>5352</v>
      </c>
      <c r="BS691" s="5" t="s">
        <v>241</v>
      </c>
      <c r="BT691" s="5" t="s">
        <v>12020</v>
      </c>
      <c r="BU691" s="5" t="s">
        <v>12020</v>
      </c>
      <c r="BV691" s="5" t="s">
        <v>135</v>
      </c>
      <c r="BW691" s="5" t="s">
        <v>135</v>
      </c>
      <c r="BX691" s="5" t="s">
        <v>135</v>
      </c>
      <c r="BY691" s="5" t="s">
        <v>148</v>
      </c>
      <c r="BZ691" s="5" t="s">
        <v>12027</v>
      </c>
      <c r="CA691" s="5" t="s">
        <v>174</v>
      </c>
      <c r="CB691" s="5" t="s">
        <v>143</v>
      </c>
      <c r="CC691" s="5" t="s">
        <v>143</v>
      </c>
      <c r="CD691" s="5" t="s">
        <v>143</v>
      </c>
      <c r="CE691" s="5" t="s">
        <v>12028</v>
      </c>
      <c r="CF691" s="5" t="s">
        <v>2261</v>
      </c>
      <c r="CG691" s="5" t="s">
        <v>143</v>
      </c>
      <c r="CH691" s="5" t="s">
        <v>143</v>
      </c>
      <c r="CI691" s="5" t="s">
        <v>143</v>
      </c>
      <c r="CJ691" s="5" t="s">
        <v>5272</v>
      </c>
      <c r="CK691" s="5" t="s">
        <v>143</v>
      </c>
      <c r="CL691" s="5" t="s">
        <v>143</v>
      </c>
      <c r="CM691" s="5" t="s">
        <v>143</v>
      </c>
      <c r="CN691" s="5" t="s">
        <v>143</v>
      </c>
      <c r="CO691" s="5" t="s">
        <v>143</v>
      </c>
      <c r="CP691" s="5" t="s">
        <v>143</v>
      </c>
      <c r="CQ691" s="5" t="s">
        <v>143</v>
      </c>
      <c r="CR691" s="5" t="s">
        <v>143</v>
      </c>
      <c r="CS691" s="5" t="s">
        <v>1</v>
      </c>
      <c r="CT691" s="5" t="s">
        <v>143</v>
      </c>
      <c r="CU691" s="5" t="s">
        <v>1</v>
      </c>
      <c r="CV691" s="5" t="s">
        <v>1985</v>
      </c>
      <c r="CW691" s="5" t="s">
        <v>143</v>
      </c>
      <c r="CX691" s="5" t="s">
        <v>394</v>
      </c>
      <c r="CY691" s="5" t="s">
        <v>166</v>
      </c>
      <c r="CZ691" s="5" t="s">
        <v>136</v>
      </c>
      <c r="DA691" s="5" t="s">
        <v>2007</v>
      </c>
      <c r="DB691" s="5" t="s">
        <v>143</v>
      </c>
      <c r="DC691" s="5" t="s">
        <v>6653</v>
      </c>
      <c r="DD691" s="5" t="s">
        <v>164</v>
      </c>
      <c r="DE691" s="5" t="s">
        <v>6425</v>
      </c>
      <c r="DF691" s="5" t="s">
        <v>2419</v>
      </c>
      <c r="DG691" s="5" t="s">
        <v>143</v>
      </c>
      <c r="DH691" s="5" t="s">
        <v>143</v>
      </c>
      <c r="DI691" s="5" t="s">
        <v>143</v>
      </c>
    </row>
    <row r="692" spans="1:113" ht="25.5" hidden="1" x14ac:dyDescent="0.2">
      <c r="A692" s="73">
        <v>45536</v>
      </c>
      <c r="B692" s="3" t="s">
        <v>12718</v>
      </c>
      <c r="C692" s="5">
        <v>154176</v>
      </c>
      <c r="D692" s="5" t="s">
        <v>12007</v>
      </c>
      <c r="E692" s="5" t="s">
        <v>373</v>
      </c>
      <c r="F692" s="75">
        <v>45538</v>
      </c>
      <c r="G692" s="5" t="s">
        <v>257</v>
      </c>
      <c r="H692" s="5" t="s">
        <v>166</v>
      </c>
      <c r="I692" s="8">
        <f t="shared" si="74"/>
        <v>2244.91</v>
      </c>
      <c r="J692" s="95">
        <v>2244.91</v>
      </c>
      <c r="K692" s="71">
        <f t="shared" si="67"/>
        <v>0.10444789051002855</v>
      </c>
      <c r="L692" s="71" t="s">
        <v>1917</v>
      </c>
      <c r="M692" s="5" t="s">
        <v>7145</v>
      </c>
      <c r="N692" s="5" t="s">
        <v>1224</v>
      </c>
      <c r="O692" s="5" t="s">
        <v>11440</v>
      </c>
      <c r="P692" s="146" t="s">
        <v>12029</v>
      </c>
      <c r="Q692" s="5" t="s">
        <v>170</v>
      </c>
      <c r="R692" s="5" t="s">
        <v>12030</v>
      </c>
      <c r="S692" s="5" t="s">
        <v>11443</v>
      </c>
      <c r="T692" s="5" t="s">
        <v>135</v>
      </c>
      <c r="U692" s="5" t="s">
        <v>135</v>
      </c>
      <c r="V692" s="5" t="s">
        <v>506</v>
      </c>
      <c r="W692" s="5" t="s">
        <v>137</v>
      </c>
      <c r="X692" s="5" t="s">
        <v>264</v>
      </c>
      <c r="Y692" s="5" t="s">
        <v>12031</v>
      </c>
      <c r="Z692" s="75" t="s">
        <v>12032</v>
      </c>
      <c r="AA692" s="5" t="s">
        <v>139</v>
      </c>
      <c r="AB692" s="5" t="s">
        <v>323</v>
      </c>
      <c r="AC692" s="5" t="s">
        <v>5272</v>
      </c>
      <c r="AD692" s="5" t="s">
        <v>143</v>
      </c>
      <c r="AE692" s="5" t="s">
        <v>5272</v>
      </c>
      <c r="AF692" s="75" t="s">
        <v>12033</v>
      </c>
      <c r="AG692" s="5" t="s">
        <v>5675</v>
      </c>
      <c r="AH692" s="5" t="s">
        <v>265</v>
      </c>
      <c r="AI692" s="5" t="s">
        <v>143</v>
      </c>
      <c r="AJ692" s="5" t="s">
        <v>143</v>
      </c>
      <c r="AK692" s="5" t="s">
        <v>207</v>
      </c>
      <c r="AL692" s="5" t="s">
        <v>143</v>
      </c>
      <c r="AM692" s="5" t="s">
        <v>12034</v>
      </c>
      <c r="AN692" s="5" t="s">
        <v>143</v>
      </c>
      <c r="AO692" s="5" t="s">
        <v>11448</v>
      </c>
      <c r="AP692" s="5" t="s">
        <v>986</v>
      </c>
      <c r="AQ692" s="5" t="s">
        <v>11449</v>
      </c>
      <c r="AR692" s="5" t="s">
        <v>430</v>
      </c>
      <c r="AS692" s="5" t="s">
        <v>431</v>
      </c>
      <c r="AT692" s="5" t="s">
        <v>988</v>
      </c>
      <c r="AU692" s="5" t="s">
        <v>4159</v>
      </c>
      <c r="AV692" s="5" t="s">
        <v>990</v>
      </c>
      <c r="AW692" s="5" t="s">
        <v>273</v>
      </c>
      <c r="AX692" s="5" t="s">
        <v>1232</v>
      </c>
      <c r="AY692" s="5" t="s">
        <v>148</v>
      </c>
      <c r="AZ692" s="5" t="s">
        <v>139</v>
      </c>
      <c r="BA692" s="5" t="s">
        <v>154</v>
      </c>
      <c r="BB692" s="5" t="s">
        <v>992</v>
      </c>
      <c r="BC692" s="5" t="s">
        <v>156</v>
      </c>
      <c r="BD692" s="5" t="s">
        <v>157</v>
      </c>
      <c r="BE692" s="5" t="s">
        <v>2674</v>
      </c>
      <c r="BF692" s="5" t="s">
        <v>12032</v>
      </c>
      <c r="BG692" s="5" t="s">
        <v>5272</v>
      </c>
      <c r="BH692" s="5" t="s">
        <v>143</v>
      </c>
      <c r="BI692" s="5" t="s">
        <v>143</v>
      </c>
      <c r="BJ692" s="5" t="s">
        <v>143</v>
      </c>
      <c r="BK692" s="5" t="s">
        <v>136</v>
      </c>
      <c r="BL692" s="5" t="s">
        <v>143</v>
      </c>
      <c r="BM692" s="5" t="s">
        <v>200</v>
      </c>
      <c r="BN692" s="5" t="s">
        <v>200</v>
      </c>
      <c r="BO692" s="5" t="s">
        <v>373</v>
      </c>
      <c r="BP692" s="5" t="s">
        <v>143</v>
      </c>
      <c r="BQ692" s="5" t="s">
        <v>12035</v>
      </c>
      <c r="BR692" s="5" t="s">
        <v>6421</v>
      </c>
      <c r="BS692" s="5" t="s">
        <v>441</v>
      </c>
      <c r="BT692" s="5" t="s">
        <v>12034</v>
      </c>
      <c r="BU692" s="5" t="s">
        <v>12034</v>
      </c>
      <c r="BV692" s="5" t="s">
        <v>135</v>
      </c>
      <c r="BW692" s="5" t="s">
        <v>135</v>
      </c>
      <c r="BX692" s="5" t="s">
        <v>135</v>
      </c>
      <c r="BY692" s="5" t="s">
        <v>148</v>
      </c>
      <c r="BZ692" s="5" t="s">
        <v>4815</v>
      </c>
      <c r="CA692" s="5" t="s">
        <v>174</v>
      </c>
      <c r="CB692" s="5" t="s">
        <v>143</v>
      </c>
      <c r="CC692" s="5" t="s">
        <v>143</v>
      </c>
      <c r="CD692" s="5" t="s">
        <v>143</v>
      </c>
      <c r="CE692" s="5" t="s">
        <v>143</v>
      </c>
      <c r="CF692" s="5" t="s">
        <v>2261</v>
      </c>
      <c r="CG692" s="5" t="s">
        <v>143</v>
      </c>
      <c r="CH692" s="5" t="s">
        <v>143</v>
      </c>
      <c r="CI692" s="5" t="s">
        <v>143</v>
      </c>
      <c r="CJ692" s="5" t="s">
        <v>5272</v>
      </c>
      <c r="CK692" s="5" t="s">
        <v>143</v>
      </c>
      <c r="CL692" s="5" t="s">
        <v>143</v>
      </c>
      <c r="CM692" s="5" t="s">
        <v>143</v>
      </c>
      <c r="CN692" s="5" t="s">
        <v>143</v>
      </c>
      <c r="CO692" s="5" t="s">
        <v>6189</v>
      </c>
      <c r="CP692" s="5" t="s">
        <v>143</v>
      </c>
      <c r="CQ692" s="5" t="s">
        <v>143</v>
      </c>
      <c r="CR692" s="5" t="s">
        <v>143</v>
      </c>
      <c r="CS692" s="5" t="s">
        <v>1</v>
      </c>
      <c r="CT692" s="5" t="s">
        <v>143</v>
      </c>
      <c r="CU692" s="5" t="s">
        <v>1</v>
      </c>
      <c r="CV692" s="5" t="s">
        <v>2092</v>
      </c>
      <c r="CW692" s="5" t="s">
        <v>143</v>
      </c>
      <c r="CX692" s="5" t="s">
        <v>374</v>
      </c>
      <c r="CY692" s="5" t="s">
        <v>166</v>
      </c>
      <c r="CZ692" s="5" t="s">
        <v>136</v>
      </c>
      <c r="DA692" s="5" t="s">
        <v>1989</v>
      </c>
      <c r="DB692" s="5" t="s">
        <v>143</v>
      </c>
      <c r="DC692" s="5" t="s">
        <v>143</v>
      </c>
      <c r="DD692" s="5" t="s">
        <v>373</v>
      </c>
      <c r="DE692" s="5" t="s">
        <v>6425</v>
      </c>
      <c r="DF692" s="5" t="s">
        <v>2419</v>
      </c>
      <c r="DG692" s="5" t="s">
        <v>143</v>
      </c>
      <c r="DH692" s="5" t="s">
        <v>7797</v>
      </c>
      <c r="DI692" s="5" t="s">
        <v>143</v>
      </c>
    </row>
    <row r="693" spans="1:113" hidden="1" x14ac:dyDescent="0.2">
      <c r="A693" s="73">
        <v>45536</v>
      </c>
      <c r="B693" s="3" t="s">
        <v>6281</v>
      </c>
      <c r="C693" s="5">
        <v>154237</v>
      </c>
      <c r="D693" s="5" t="s">
        <v>12036</v>
      </c>
      <c r="E693" s="5" t="s">
        <v>190</v>
      </c>
      <c r="F693" s="75">
        <v>45538</v>
      </c>
      <c r="G693" s="5" t="s">
        <v>165</v>
      </c>
      <c r="H693" s="5" t="s">
        <v>166</v>
      </c>
      <c r="I693" s="8">
        <f t="shared" si="74"/>
        <v>480</v>
      </c>
      <c r="J693" s="95">
        <v>480</v>
      </c>
      <c r="K693" s="71">
        <f t="shared" si="67"/>
        <v>2.233273825891181E-2</v>
      </c>
      <c r="L693" s="71" t="s">
        <v>1917</v>
      </c>
      <c r="M693" s="5" t="s">
        <v>7145</v>
      </c>
      <c r="N693" s="5" t="s">
        <v>1056</v>
      </c>
      <c r="O693" s="5" t="s">
        <v>8640</v>
      </c>
      <c r="P693" s="146" t="s">
        <v>12037</v>
      </c>
      <c r="Q693" s="5" t="s">
        <v>530</v>
      </c>
      <c r="R693" s="5" t="s">
        <v>12038</v>
      </c>
      <c r="S693" s="5" t="s">
        <v>12039</v>
      </c>
      <c r="T693" s="5" t="s">
        <v>135</v>
      </c>
      <c r="U693" s="5" t="s">
        <v>135</v>
      </c>
      <c r="V693" s="5" t="s">
        <v>136</v>
      </c>
      <c r="W693" s="5" t="s">
        <v>137</v>
      </c>
      <c r="X693" s="5" t="s">
        <v>957</v>
      </c>
      <c r="Y693" s="5" t="s">
        <v>12040</v>
      </c>
      <c r="Z693" s="75" t="s">
        <v>12041</v>
      </c>
      <c r="AA693" s="5" t="s">
        <v>139</v>
      </c>
      <c r="AB693" s="5" t="s">
        <v>323</v>
      </c>
      <c r="AC693" s="5" t="s">
        <v>5272</v>
      </c>
      <c r="AD693" s="5" t="s">
        <v>143</v>
      </c>
      <c r="AE693" s="5" t="s">
        <v>5272</v>
      </c>
      <c r="AF693" s="75" t="s">
        <v>12042</v>
      </c>
      <c r="AG693" s="5" t="s">
        <v>235</v>
      </c>
      <c r="AH693" s="5" t="s">
        <v>141</v>
      </c>
      <c r="AI693" s="5" t="s">
        <v>143</v>
      </c>
      <c r="AJ693" s="5" t="s">
        <v>143</v>
      </c>
      <c r="AK693" s="5" t="s">
        <v>207</v>
      </c>
      <c r="AL693" s="5" t="s">
        <v>12043</v>
      </c>
      <c r="AM693" s="5" t="s">
        <v>7390</v>
      </c>
      <c r="AN693" s="5" t="s">
        <v>143</v>
      </c>
      <c r="AO693" s="5" t="s">
        <v>7843</v>
      </c>
      <c r="AP693" s="5" t="s">
        <v>534</v>
      </c>
      <c r="AQ693" s="5" t="s">
        <v>309</v>
      </c>
      <c r="AR693" s="5" t="s">
        <v>148</v>
      </c>
      <c r="AS693" s="5" t="s">
        <v>139</v>
      </c>
      <c r="AT693" s="5" t="s">
        <v>950</v>
      </c>
      <c r="AU693" s="5" t="s">
        <v>2261</v>
      </c>
      <c r="AV693" s="5" t="s">
        <v>145</v>
      </c>
      <c r="AW693" s="5" t="s">
        <v>146</v>
      </c>
      <c r="AX693" s="5" t="s">
        <v>1060</v>
      </c>
      <c r="AY693" s="5" t="s">
        <v>148</v>
      </c>
      <c r="AZ693" s="5" t="s">
        <v>139</v>
      </c>
      <c r="BA693" s="5" t="s">
        <v>149</v>
      </c>
      <c r="BB693" s="5" t="s">
        <v>150</v>
      </c>
      <c r="BC693" s="5" t="s">
        <v>156</v>
      </c>
      <c r="BD693" s="5" t="s">
        <v>157</v>
      </c>
      <c r="BE693" s="5" t="s">
        <v>303</v>
      </c>
      <c r="BF693" s="5" t="s">
        <v>12041</v>
      </c>
      <c r="BG693" s="5" t="s">
        <v>5272</v>
      </c>
      <c r="BH693" s="5" t="s">
        <v>143</v>
      </c>
      <c r="BI693" s="5" t="s">
        <v>6984</v>
      </c>
      <c r="BJ693" s="5" t="s">
        <v>143</v>
      </c>
      <c r="BK693" s="5" t="s">
        <v>183</v>
      </c>
      <c r="BL693" s="5" t="s">
        <v>143</v>
      </c>
      <c r="BM693" s="5" t="s">
        <v>160</v>
      </c>
      <c r="BN693" s="5" t="s">
        <v>143</v>
      </c>
      <c r="BO693" s="5" t="s">
        <v>143</v>
      </c>
      <c r="BP693" s="5" t="s">
        <v>143</v>
      </c>
      <c r="BQ693" s="5" t="s">
        <v>1326</v>
      </c>
      <c r="BR693" s="5" t="s">
        <v>5352</v>
      </c>
      <c r="BS693" s="5" t="s">
        <v>241</v>
      </c>
      <c r="BT693" s="5" t="s">
        <v>7390</v>
      </c>
      <c r="BU693" s="5" t="s">
        <v>7390</v>
      </c>
      <c r="BV693" s="5" t="s">
        <v>135</v>
      </c>
      <c r="BW693" s="5" t="s">
        <v>135</v>
      </c>
      <c r="BX693" s="5" t="s">
        <v>135</v>
      </c>
      <c r="BY693" s="5" t="s">
        <v>148</v>
      </c>
      <c r="BZ693" s="5" t="s">
        <v>12044</v>
      </c>
      <c r="CA693" s="5" t="s">
        <v>174</v>
      </c>
      <c r="CB693" s="5" t="s">
        <v>143</v>
      </c>
      <c r="CC693" s="5" t="s">
        <v>143</v>
      </c>
      <c r="CD693" s="5" t="s">
        <v>143</v>
      </c>
      <c r="CE693" s="5" t="s">
        <v>143</v>
      </c>
      <c r="CF693" s="5" t="s">
        <v>2261</v>
      </c>
      <c r="CG693" s="5" t="s">
        <v>143</v>
      </c>
      <c r="CH693" s="5" t="s">
        <v>143</v>
      </c>
      <c r="CI693" s="5" t="s">
        <v>143</v>
      </c>
      <c r="CJ693" s="5" t="s">
        <v>5272</v>
      </c>
      <c r="CK693" s="5" t="s">
        <v>143</v>
      </c>
      <c r="CL693" s="5" t="s">
        <v>143</v>
      </c>
      <c r="CM693" s="5" t="s">
        <v>143</v>
      </c>
      <c r="CN693" s="5" t="s">
        <v>143</v>
      </c>
      <c r="CO693" s="5" t="s">
        <v>143</v>
      </c>
      <c r="CP693" s="5" t="s">
        <v>143</v>
      </c>
      <c r="CQ693" s="5" t="s">
        <v>143</v>
      </c>
      <c r="CR693" s="5" t="s">
        <v>143</v>
      </c>
      <c r="CS693" s="5" t="s">
        <v>1</v>
      </c>
      <c r="CT693" s="5" t="s">
        <v>143</v>
      </c>
      <c r="CU693" s="5" t="s">
        <v>1</v>
      </c>
      <c r="CV693" s="5" t="s">
        <v>1985</v>
      </c>
      <c r="CW693" s="5" t="s">
        <v>143</v>
      </c>
      <c r="CX693" s="5" t="s">
        <v>167</v>
      </c>
      <c r="CY693" s="5" t="s">
        <v>166</v>
      </c>
      <c r="CZ693" s="5" t="s">
        <v>183</v>
      </c>
      <c r="DA693" s="5" t="s">
        <v>2007</v>
      </c>
      <c r="DB693" s="5" t="s">
        <v>143</v>
      </c>
      <c r="DC693" s="5" t="s">
        <v>143</v>
      </c>
      <c r="DD693" s="5" t="s">
        <v>190</v>
      </c>
      <c r="DE693" s="5" t="s">
        <v>6425</v>
      </c>
      <c r="DF693" s="5" t="s">
        <v>2419</v>
      </c>
      <c r="DG693" s="5" t="s">
        <v>143</v>
      </c>
      <c r="DH693" s="5" t="s">
        <v>143</v>
      </c>
      <c r="DI693" s="5" t="s">
        <v>143</v>
      </c>
    </row>
    <row r="694" spans="1:113" hidden="1" x14ac:dyDescent="0.2">
      <c r="A694" s="73">
        <v>45536</v>
      </c>
      <c r="B694" s="3" t="s">
        <v>12718</v>
      </c>
      <c r="C694" s="5">
        <v>154250</v>
      </c>
      <c r="D694" s="5" t="s">
        <v>12045</v>
      </c>
      <c r="E694" s="5" t="s">
        <v>164</v>
      </c>
      <c r="F694" s="75">
        <v>45539</v>
      </c>
      <c r="G694" s="5" t="s">
        <v>165</v>
      </c>
      <c r="H694" s="5" t="s">
        <v>166</v>
      </c>
      <c r="I694" s="8">
        <f t="shared" si="74"/>
        <v>995.6</v>
      </c>
      <c r="J694" s="95">
        <v>995.6</v>
      </c>
      <c r="K694" s="71">
        <f t="shared" si="67"/>
        <v>4.6321821272026248E-2</v>
      </c>
      <c r="L694" s="71" t="s">
        <v>1917</v>
      </c>
      <c r="M694" s="5" t="s">
        <v>7246</v>
      </c>
      <c r="N694" s="5" t="s">
        <v>219</v>
      </c>
      <c r="O694" s="5" t="s">
        <v>7733</v>
      </c>
      <c r="P694" s="146" t="s">
        <v>12046</v>
      </c>
      <c r="Q694" s="5" t="s">
        <v>2863</v>
      </c>
      <c r="R694" s="5" t="s">
        <v>12047</v>
      </c>
      <c r="S694" s="5" t="s">
        <v>12048</v>
      </c>
      <c r="T694" s="5" t="s">
        <v>135</v>
      </c>
      <c r="U694" s="5" t="s">
        <v>135</v>
      </c>
      <c r="V694" s="5" t="s">
        <v>136</v>
      </c>
      <c r="W694" s="5" t="s">
        <v>137</v>
      </c>
      <c r="X694" s="5" t="s">
        <v>6653</v>
      </c>
      <c r="Y694" s="5" t="s">
        <v>12049</v>
      </c>
      <c r="Z694" s="75" t="s">
        <v>12050</v>
      </c>
      <c r="AA694" s="5" t="s">
        <v>139</v>
      </c>
      <c r="AB694" s="5" t="s">
        <v>226</v>
      </c>
      <c r="AC694" s="5" t="s">
        <v>5272</v>
      </c>
      <c r="AD694" s="5" t="s">
        <v>143</v>
      </c>
      <c r="AE694" s="5" t="s">
        <v>5272</v>
      </c>
      <c r="AF694" s="5" t="s">
        <v>143</v>
      </c>
      <c r="AG694" s="5" t="s">
        <v>235</v>
      </c>
      <c r="AH694" s="5" t="s">
        <v>141</v>
      </c>
      <c r="AI694" s="5" t="s">
        <v>143</v>
      </c>
      <c r="AJ694" s="5" t="s">
        <v>143</v>
      </c>
      <c r="AK694" s="5" t="s">
        <v>207</v>
      </c>
      <c r="AL694" s="5" t="s">
        <v>12051</v>
      </c>
      <c r="AM694" s="5" t="s">
        <v>12052</v>
      </c>
      <c r="AN694" s="5" t="s">
        <v>143</v>
      </c>
      <c r="AO694" s="5" t="s">
        <v>7739</v>
      </c>
      <c r="AP694" s="5" t="s">
        <v>7740</v>
      </c>
      <c r="AQ694" s="5" t="s">
        <v>7741</v>
      </c>
      <c r="AR694" s="5" t="s">
        <v>250</v>
      </c>
      <c r="AS694" s="5" t="s">
        <v>179</v>
      </c>
      <c r="AT694" s="5" t="s">
        <v>7742</v>
      </c>
      <c r="AU694" s="5" t="s">
        <v>7743</v>
      </c>
      <c r="AV694" s="5" t="s">
        <v>234</v>
      </c>
      <c r="AW694" s="5" t="s">
        <v>165</v>
      </c>
      <c r="AX694" s="5" t="s">
        <v>235</v>
      </c>
      <c r="AY694" s="5" t="s">
        <v>148</v>
      </c>
      <c r="AZ694" s="5" t="s">
        <v>139</v>
      </c>
      <c r="BA694" s="5" t="s">
        <v>875</v>
      </c>
      <c r="BB694" s="5" t="s">
        <v>150</v>
      </c>
      <c r="BC694" s="5" t="s">
        <v>156</v>
      </c>
      <c r="BD694" s="5" t="s">
        <v>157</v>
      </c>
      <c r="BE694" s="5" t="s">
        <v>2674</v>
      </c>
      <c r="BF694" s="5" t="s">
        <v>12050</v>
      </c>
      <c r="BG694" s="5" t="s">
        <v>5272</v>
      </c>
      <c r="BH694" s="5" t="s">
        <v>143</v>
      </c>
      <c r="BI694" s="5" t="s">
        <v>143</v>
      </c>
      <c r="BJ694" s="5" t="s">
        <v>143</v>
      </c>
      <c r="BK694" s="5" t="s">
        <v>136</v>
      </c>
      <c r="BL694" s="5" t="s">
        <v>143</v>
      </c>
      <c r="BM694" s="5" t="s">
        <v>160</v>
      </c>
      <c r="BN694" s="5" t="s">
        <v>143</v>
      </c>
      <c r="BO694" s="5" t="s">
        <v>143</v>
      </c>
      <c r="BP694" s="5" t="s">
        <v>143</v>
      </c>
      <c r="BQ694" s="5" t="s">
        <v>12053</v>
      </c>
      <c r="BR694" s="5" t="s">
        <v>6421</v>
      </c>
      <c r="BS694" s="5" t="s">
        <v>441</v>
      </c>
      <c r="BT694" s="5" t="s">
        <v>12052</v>
      </c>
      <c r="BU694" s="5" t="s">
        <v>12052</v>
      </c>
      <c r="BV694" s="5" t="s">
        <v>135</v>
      </c>
      <c r="BW694" s="5" t="s">
        <v>135</v>
      </c>
      <c r="BX694" s="5" t="s">
        <v>135</v>
      </c>
      <c r="BY694" s="5" t="s">
        <v>148</v>
      </c>
      <c r="BZ694" s="5" t="s">
        <v>12054</v>
      </c>
      <c r="CA694" s="5" t="s">
        <v>174</v>
      </c>
      <c r="CB694" s="5" t="s">
        <v>143</v>
      </c>
      <c r="CC694" s="5" t="s">
        <v>143</v>
      </c>
      <c r="CD694" s="5" t="s">
        <v>143</v>
      </c>
      <c r="CE694" s="5" t="s">
        <v>12055</v>
      </c>
      <c r="CF694" s="5" t="s">
        <v>2261</v>
      </c>
      <c r="CG694" s="5" t="s">
        <v>143</v>
      </c>
      <c r="CH694" s="5" t="s">
        <v>143</v>
      </c>
      <c r="CI694" s="5" t="s">
        <v>143</v>
      </c>
      <c r="CJ694" s="5" t="s">
        <v>5272</v>
      </c>
      <c r="CK694" s="5" t="s">
        <v>143</v>
      </c>
      <c r="CL694" s="5" t="s">
        <v>143</v>
      </c>
      <c r="CM694" s="5" t="s">
        <v>143</v>
      </c>
      <c r="CN694" s="5" t="s">
        <v>143</v>
      </c>
      <c r="CO694" s="5" t="s">
        <v>7745</v>
      </c>
      <c r="CP694" s="5" t="s">
        <v>143</v>
      </c>
      <c r="CQ694" s="5" t="s">
        <v>143</v>
      </c>
      <c r="CR694" s="5" t="s">
        <v>143</v>
      </c>
      <c r="CS694" s="5" t="s">
        <v>1</v>
      </c>
      <c r="CT694" s="5" t="s">
        <v>143</v>
      </c>
      <c r="CU694" s="5" t="s">
        <v>1</v>
      </c>
      <c r="CV694" s="5" t="s">
        <v>2092</v>
      </c>
      <c r="CW694" s="5" t="s">
        <v>143</v>
      </c>
      <c r="CX694" s="5" t="s">
        <v>374</v>
      </c>
      <c r="CY694" s="5" t="s">
        <v>166</v>
      </c>
      <c r="CZ694" s="5" t="s">
        <v>136</v>
      </c>
      <c r="DA694" s="5" t="s">
        <v>1989</v>
      </c>
      <c r="DB694" s="5" t="s">
        <v>143</v>
      </c>
      <c r="DC694" s="5" t="s">
        <v>6653</v>
      </c>
      <c r="DD694" s="5" t="s">
        <v>164</v>
      </c>
      <c r="DE694" s="5" t="s">
        <v>6425</v>
      </c>
      <c r="DF694" s="5" t="s">
        <v>3601</v>
      </c>
      <c r="DG694" s="5" t="s">
        <v>143</v>
      </c>
      <c r="DH694" s="5" t="s">
        <v>7746</v>
      </c>
      <c r="DI694" s="5" t="s">
        <v>143</v>
      </c>
    </row>
    <row r="695" spans="1:113" hidden="1" x14ac:dyDescent="0.2">
      <c r="A695" s="73">
        <v>45536</v>
      </c>
      <c r="B695" s="3" t="s">
        <v>12718</v>
      </c>
      <c r="C695" s="5">
        <v>154381</v>
      </c>
      <c r="D695" s="5" t="s">
        <v>12056</v>
      </c>
      <c r="E695" s="5" t="s">
        <v>364</v>
      </c>
      <c r="F695" s="75">
        <v>45539</v>
      </c>
      <c r="G695" s="5" t="s">
        <v>165</v>
      </c>
      <c r="H695" s="5" t="s">
        <v>166</v>
      </c>
      <c r="I695" s="8">
        <f t="shared" si="74"/>
        <v>797.8</v>
      </c>
      <c r="J695" s="95">
        <v>797.8</v>
      </c>
      <c r="K695" s="71">
        <f t="shared" si="67"/>
        <v>3.7118872047832999E-2</v>
      </c>
      <c r="L695" s="71" t="s">
        <v>1917</v>
      </c>
      <c r="M695" s="5" t="s">
        <v>7246</v>
      </c>
      <c r="N695" s="5" t="s">
        <v>219</v>
      </c>
      <c r="O695" s="5" t="s">
        <v>7845</v>
      </c>
      <c r="P695" s="146" t="s">
        <v>11941</v>
      </c>
      <c r="Q695" s="5" t="s">
        <v>2863</v>
      </c>
      <c r="R695" s="5" t="s">
        <v>12057</v>
      </c>
      <c r="S695" s="5" t="s">
        <v>2708</v>
      </c>
      <c r="T695" s="5" t="s">
        <v>135</v>
      </c>
      <c r="U695" s="5" t="s">
        <v>135</v>
      </c>
      <c r="V695" s="5" t="s">
        <v>506</v>
      </c>
      <c r="W695" s="5" t="s">
        <v>137</v>
      </c>
      <c r="X695" s="5" t="s">
        <v>6653</v>
      </c>
      <c r="Y695" s="5" t="s">
        <v>12058</v>
      </c>
      <c r="Z695" s="75" t="s">
        <v>12059</v>
      </c>
      <c r="AA695" s="5" t="s">
        <v>139</v>
      </c>
      <c r="AB695" s="5" t="s">
        <v>226</v>
      </c>
      <c r="AC695" s="5" t="s">
        <v>5272</v>
      </c>
      <c r="AD695" s="5" t="s">
        <v>143</v>
      </c>
      <c r="AE695" s="5" t="s">
        <v>5272</v>
      </c>
      <c r="AF695" s="5" t="s">
        <v>143</v>
      </c>
      <c r="AG695" s="5" t="s">
        <v>235</v>
      </c>
      <c r="AH695" s="5" t="s">
        <v>141</v>
      </c>
      <c r="AI695" s="5" t="s">
        <v>143</v>
      </c>
      <c r="AJ695" s="5" t="s">
        <v>143</v>
      </c>
      <c r="AK695" s="5" t="s">
        <v>207</v>
      </c>
      <c r="AL695" s="5" t="s">
        <v>143</v>
      </c>
      <c r="AM695" s="5" t="s">
        <v>12060</v>
      </c>
      <c r="AN695" s="5" t="s">
        <v>143</v>
      </c>
      <c r="AO695" s="5" t="s">
        <v>227</v>
      </c>
      <c r="AP695" s="5" t="s">
        <v>228</v>
      </c>
      <c r="AQ695" s="5" t="s">
        <v>7851</v>
      </c>
      <c r="AR695" s="5" t="s">
        <v>230</v>
      </c>
      <c r="AS695" s="5" t="s">
        <v>231</v>
      </c>
      <c r="AT695" s="5" t="s">
        <v>232</v>
      </c>
      <c r="AU695" s="5" t="s">
        <v>233</v>
      </c>
      <c r="AV695" s="5" t="s">
        <v>234</v>
      </c>
      <c r="AW695" s="5" t="s">
        <v>165</v>
      </c>
      <c r="AX695" s="5" t="s">
        <v>235</v>
      </c>
      <c r="AY695" s="5" t="s">
        <v>148</v>
      </c>
      <c r="AZ695" s="5" t="s">
        <v>139</v>
      </c>
      <c r="BA695" s="5" t="s">
        <v>875</v>
      </c>
      <c r="BB695" s="5" t="s">
        <v>150</v>
      </c>
      <c r="BC695" s="5" t="s">
        <v>156</v>
      </c>
      <c r="BD695" s="5" t="s">
        <v>157</v>
      </c>
      <c r="BE695" s="5" t="s">
        <v>237</v>
      </c>
      <c r="BF695" s="5" t="s">
        <v>12059</v>
      </c>
      <c r="BG695" s="5" t="s">
        <v>5272</v>
      </c>
      <c r="BH695" s="5" t="s">
        <v>143</v>
      </c>
      <c r="BI695" s="5" t="s">
        <v>143</v>
      </c>
      <c r="BJ695" s="5" t="s">
        <v>143</v>
      </c>
      <c r="BK695" s="5" t="s">
        <v>506</v>
      </c>
      <c r="BL695" s="5" t="s">
        <v>143</v>
      </c>
      <c r="BM695" s="5" t="s">
        <v>160</v>
      </c>
      <c r="BN695" s="5" t="s">
        <v>143</v>
      </c>
      <c r="BO695" s="5" t="s">
        <v>364</v>
      </c>
      <c r="BP695" s="5" t="s">
        <v>143</v>
      </c>
      <c r="BQ695" s="5" t="s">
        <v>6761</v>
      </c>
      <c r="BR695" s="5" t="s">
        <v>5784</v>
      </c>
      <c r="BS695" s="5" t="s">
        <v>314</v>
      </c>
      <c r="BT695" s="5" t="s">
        <v>12060</v>
      </c>
      <c r="BU695" s="5" t="s">
        <v>12060</v>
      </c>
      <c r="BV695" s="5" t="s">
        <v>135</v>
      </c>
      <c r="BW695" s="5" t="s">
        <v>135</v>
      </c>
      <c r="BX695" s="5" t="s">
        <v>135</v>
      </c>
      <c r="BY695" s="5" t="s">
        <v>148</v>
      </c>
      <c r="BZ695" s="5" t="s">
        <v>4225</v>
      </c>
      <c r="CA695" s="5" t="s">
        <v>174</v>
      </c>
      <c r="CB695" s="5" t="s">
        <v>143</v>
      </c>
      <c r="CC695" s="5" t="s">
        <v>143</v>
      </c>
      <c r="CD695" s="5" t="s">
        <v>143</v>
      </c>
      <c r="CE695" s="5" t="s">
        <v>143</v>
      </c>
      <c r="CF695" s="5" t="s">
        <v>2261</v>
      </c>
      <c r="CG695" s="5" t="s">
        <v>143</v>
      </c>
      <c r="CH695" s="5" t="s">
        <v>143</v>
      </c>
      <c r="CI695" s="5" t="s">
        <v>143</v>
      </c>
      <c r="CJ695" s="5" t="s">
        <v>5272</v>
      </c>
      <c r="CK695" s="5" t="s">
        <v>143</v>
      </c>
      <c r="CL695" s="5" t="s">
        <v>143</v>
      </c>
      <c r="CM695" s="5" t="s">
        <v>143</v>
      </c>
      <c r="CN695" s="5" t="s">
        <v>143</v>
      </c>
      <c r="CO695" s="5" t="s">
        <v>7155</v>
      </c>
      <c r="CP695" s="5" t="s">
        <v>143</v>
      </c>
      <c r="CQ695" s="5" t="s">
        <v>143</v>
      </c>
      <c r="CR695" s="5" t="s">
        <v>143</v>
      </c>
      <c r="CS695" s="5" t="s">
        <v>1</v>
      </c>
      <c r="CT695" s="5" t="s">
        <v>143</v>
      </c>
      <c r="CU695" s="5" t="s">
        <v>1</v>
      </c>
      <c r="CV695" s="5" t="s">
        <v>2092</v>
      </c>
      <c r="CW695" s="5" t="s">
        <v>143</v>
      </c>
      <c r="CX695" s="5" t="s">
        <v>953</v>
      </c>
      <c r="CY695" s="5" t="s">
        <v>166</v>
      </c>
      <c r="CZ695" s="5" t="s">
        <v>506</v>
      </c>
      <c r="DA695" s="5" t="s">
        <v>2007</v>
      </c>
      <c r="DB695" s="5" t="s">
        <v>143</v>
      </c>
      <c r="DC695" s="5" t="s">
        <v>6653</v>
      </c>
      <c r="DD695" s="5" t="s">
        <v>364</v>
      </c>
      <c r="DE695" s="5" t="s">
        <v>6425</v>
      </c>
      <c r="DF695" s="5" t="s">
        <v>3601</v>
      </c>
      <c r="DG695" s="5" t="s">
        <v>143</v>
      </c>
      <c r="DH695" s="5" t="s">
        <v>7156</v>
      </c>
      <c r="DI695" s="5" t="s">
        <v>143</v>
      </c>
    </row>
    <row r="696" spans="1:113" ht="25.5" hidden="1" x14ac:dyDescent="0.2">
      <c r="A696" s="73">
        <v>45536</v>
      </c>
      <c r="B696" s="3" t="s">
        <v>6281</v>
      </c>
      <c r="C696" s="5">
        <v>154400</v>
      </c>
      <c r="D696" s="5" t="s">
        <v>12061</v>
      </c>
      <c r="E696" s="5" t="s">
        <v>373</v>
      </c>
      <c r="F696" s="75">
        <v>45539</v>
      </c>
      <c r="G696" s="5" t="s">
        <v>257</v>
      </c>
      <c r="H696" s="5" t="s">
        <v>166</v>
      </c>
      <c r="I696" s="8">
        <f t="shared" si="74"/>
        <v>215.01</v>
      </c>
      <c r="J696" s="95">
        <v>215.01</v>
      </c>
      <c r="K696" s="71">
        <f t="shared" si="67"/>
        <v>1.0003670943851307E-2</v>
      </c>
      <c r="L696" s="71" t="s">
        <v>1917</v>
      </c>
      <c r="M696" s="5" t="s">
        <v>317</v>
      </c>
      <c r="N696" s="5" t="s">
        <v>980</v>
      </c>
      <c r="O696" s="5" t="s">
        <v>3406</v>
      </c>
      <c r="P696" s="146" t="s">
        <v>12062</v>
      </c>
      <c r="Q696" s="5" t="s">
        <v>170</v>
      </c>
      <c r="R696" s="5" t="s">
        <v>12063</v>
      </c>
      <c r="S696" s="5" t="s">
        <v>4765</v>
      </c>
      <c r="T696" s="5" t="s">
        <v>135</v>
      </c>
      <c r="U696" s="5" t="s">
        <v>135</v>
      </c>
      <c r="V696" s="5" t="s">
        <v>136</v>
      </c>
      <c r="W696" s="5" t="s">
        <v>137</v>
      </c>
      <c r="X696" s="5" t="s">
        <v>11994</v>
      </c>
      <c r="Y696" s="5" t="s">
        <v>12064</v>
      </c>
      <c r="Z696" s="75" t="s">
        <v>12065</v>
      </c>
      <c r="AA696" s="5" t="s">
        <v>139</v>
      </c>
      <c r="AB696" s="5" t="s">
        <v>323</v>
      </c>
      <c r="AC696" s="5" t="s">
        <v>5272</v>
      </c>
      <c r="AD696" s="5" t="s">
        <v>143</v>
      </c>
      <c r="AE696" s="5" t="s">
        <v>5272</v>
      </c>
      <c r="AF696" s="75" t="s">
        <v>12042</v>
      </c>
      <c r="AG696" s="5" t="s">
        <v>5675</v>
      </c>
      <c r="AH696" s="5" t="s">
        <v>265</v>
      </c>
      <c r="AI696" s="5" t="s">
        <v>143</v>
      </c>
      <c r="AJ696" s="5" t="s">
        <v>143</v>
      </c>
      <c r="AK696" s="5" t="s">
        <v>142</v>
      </c>
      <c r="AL696" s="5" t="s">
        <v>143</v>
      </c>
      <c r="AM696" s="5" t="s">
        <v>12066</v>
      </c>
      <c r="AN696" s="5" t="s">
        <v>143</v>
      </c>
      <c r="AO696" s="5" t="s">
        <v>3410</v>
      </c>
      <c r="AP696" s="5" t="s">
        <v>3411</v>
      </c>
      <c r="AQ696" s="5" t="s">
        <v>3412</v>
      </c>
      <c r="AR696" s="5" t="s">
        <v>250</v>
      </c>
      <c r="AS696" s="5" t="s">
        <v>179</v>
      </c>
      <c r="AT696" s="5" t="s">
        <v>3413</v>
      </c>
      <c r="AU696" s="5" t="s">
        <v>3414</v>
      </c>
      <c r="AV696" s="5" t="s">
        <v>990</v>
      </c>
      <c r="AW696" s="5" t="s">
        <v>273</v>
      </c>
      <c r="AX696" s="5" t="s">
        <v>991</v>
      </c>
      <c r="AY696" s="5" t="s">
        <v>148</v>
      </c>
      <c r="AZ696" s="5" t="s">
        <v>139</v>
      </c>
      <c r="BA696" s="5" t="s">
        <v>154</v>
      </c>
      <c r="BB696" s="5" t="s">
        <v>992</v>
      </c>
      <c r="BC696" s="5" t="s">
        <v>156</v>
      </c>
      <c r="BD696" s="5" t="s">
        <v>157</v>
      </c>
      <c r="BE696" s="5" t="s">
        <v>484</v>
      </c>
      <c r="BF696" s="5" t="s">
        <v>12067</v>
      </c>
      <c r="BG696" s="5" t="s">
        <v>5272</v>
      </c>
      <c r="BH696" s="5" t="s">
        <v>143</v>
      </c>
      <c r="BI696" s="5" t="s">
        <v>143</v>
      </c>
      <c r="BJ696" s="5" t="s">
        <v>143</v>
      </c>
      <c r="BK696" s="5" t="s">
        <v>183</v>
      </c>
      <c r="BL696" s="5" t="s">
        <v>143</v>
      </c>
      <c r="BM696" s="5" t="s">
        <v>200</v>
      </c>
      <c r="BN696" s="5" t="s">
        <v>143</v>
      </c>
      <c r="BO696" s="5" t="s">
        <v>143</v>
      </c>
      <c r="BP696" s="5" t="s">
        <v>143</v>
      </c>
      <c r="BQ696" s="5" t="s">
        <v>4490</v>
      </c>
      <c r="BR696" s="5" t="s">
        <v>5723</v>
      </c>
      <c r="BS696" s="5" t="s">
        <v>162</v>
      </c>
      <c r="BT696" s="5" t="s">
        <v>12066</v>
      </c>
      <c r="BU696" s="5" t="s">
        <v>12066</v>
      </c>
      <c r="BV696" s="5" t="s">
        <v>135</v>
      </c>
      <c r="BW696" s="5" t="s">
        <v>135</v>
      </c>
      <c r="BX696" s="5" t="s">
        <v>135</v>
      </c>
      <c r="BY696" s="5" t="s">
        <v>148</v>
      </c>
      <c r="BZ696" s="5" t="s">
        <v>12068</v>
      </c>
      <c r="CA696" s="5" t="s">
        <v>174</v>
      </c>
      <c r="CB696" s="5" t="s">
        <v>143</v>
      </c>
      <c r="CC696" s="5" t="s">
        <v>143</v>
      </c>
      <c r="CD696" s="5" t="s">
        <v>143</v>
      </c>
      <c r="CE696" s="5" t="s">
        <v>143</v>
      </c>
      <c r="CF696" s="5" t="s">
        <v>2261</v>
      </c>
      <c r="CG696" s="5" t="s">
        <v>143</v>
      </c>
      <c r="CH696" s="5" t="s">
        <v>143</v>
      </c>
      <c r="CI696" s="5" t="s">
        <v>143</v>
      </c>
      <c r="CJ696" s="5" t="s">
        <v>5272</v>
      </c>
      <c r="CK696" s="5" t="s">
        <v>143</v>
      </c>
      <c r="CL696" s="5" t="s">
        <v>143</v>
      </c>
      <c r="CM696" s="5" t="s">
        <v>143</v>
      </c>
      <c r="CN696" s="5" t="s">
        <v>143</v>
      </c>
      <c r="CO696" s="5" t="s">
        <v>6762</v>
      </c>
      <c r="CP696" s="5" t="s">
        <v>143</v>
      </c>
      <c r="CQ696" s="5" t="s">
        <v>143</v>
      </c>
      <c r="CR696" s="5" t="s">
        <v>143</v>
      </c>
      <c r="CS696" s="5" t="s">
        <v>1</v>
      </c>
      <c r="CT696" s="5" t="s">
        <v>143</v>
      </c>
      <c r="CU696" s="5" t="s">
        <v>1</v>
      </c>
      <c r="CV696" s="5" t="s">
        <v>1985</v>
      </c>
      <c r="CW696" s="5" t="s">
        <v>143</v>
      </c>
      <c r="CX696" s="5" t="s">
        <v>167</v>
      </c>
      <c r="CY696" s="5" t="s">
        <v>166</v>
      </c>
      <c r="CZ696" s="5" t="s">
        <v>183</v>
      </c>
      <c r="DA696" s="5" t="s">
        <v>2007</v>
      </c>
      <c r="DB696" s="5" t="s">
        <v>11999</v>
      </c>
      <c r="DC696" s="5" t="s">
        <v>143</v>
      </c>
      <c r="DD696" s="5" t="s">
        <v>373</v>
      </c>
      <c r="DE696" s="5" t="s">
        <v>6425</v>
      </c>
      <c r="DF696" s="5" t="s">
        <v>3601</v>
      </c>
      <c r="DG696" s="5" t="s">
        <v>143</v>
      </c>
      <c r="DH696" s="5" t="s">
        <v>7980</v>
      </c>
      <c r="DI696" s="5" t="s">
        <v>143</v>
      </c>
    </row>
    <row r="697" spans="1:113" ht="25.5" hidden="1" x14ac:dyDescent="0.2">
      <c r="A697" s="73">
        <v>45536</v>
      </c>
      <c r="B697" s="3" t="s">
        <v>6281</v>
      </c>
      <c r="C697" s="5">
        <v>154428</v>
      </c>
      <c r="D697" s="5" t="s">
        <v>12061</v>
      </c>
      <c r="E697" s="5" t="s">
        <v>373</v>
      </c>
      <c r="F697" s="75">
        <v>45539</v>
      </c>
      <c r="G697" s="5" t="s">
        <v>257</v>
      </c>
      <c r="H697" s="5" t="s">
        <v>166</v>
      </c>
      <c r="I697" s="8">
        <f t="shared" si="74"/>
        <v>6844.06</v>
      </c>
      <c r="J697" s="95">
        <v>6844.06</v>
      </c>
      <c r="K697" s="71">
        <f t="shared" si="67"/>
        <v>0.31843041793393323</v>
      </c>
      <c r="L697" s="71" t="s">
        <v>1917</v>
      </c>
      <c r="M697" s="5" t="s">
        <v>317</v>
      </c>
      <c r="N697" s="5" t="s">
        <v>1224</v>
      </c>
      <c r="O697" s="5" t="s">
        <v>1769</v>
      </c>
      <c r="P697" s="146" t="s">
        <v>11697</v>
      </c>
      <c r="Q697" s="5" t="s">
        <v>262</v>
      </c>
      <c r="R697" s="5" t="s">
        <v>12069</v>
      </c>
      <c r="S697" s="5" t="s">
        <v>4619</v>
      </c>
      <c r="T697" s="5" t="s">
        <v>135</v>
      </c>
      <c r="U697" s="5" t="s">
        <v>135</v>
      </c>
      <c r="V697" s="5" t="s">
        <v>136</v>
      </c>
      <c r="W697" s="5" t="s">
        <v>137</v>
      </c>
      <c r="X697" s="5" t="s">
        <v>264</v>
      </c>
      <c r="Y697" s="5" t="s">
        <v>12070</v>
      </c>
      <c r="Z697" s="75" t="s">
        <v>12071</v>
      </c>
      <c r="AA697" s="5" t="s">
        <v>139</v>
      </c>
      <c r="AB697" s="5" t="s">
        <v>323</v>
      </c>
      <c r="AC697" s="5" t="s">
        <v>5272</v>
      </c>
      <c r="AD697" s="5" t="s">
        <v>143</v>
      </c>
      <c r="AE697" s="5" t="s">
        <v>5272</v>
      </c>
      <c r="AF697" s="75" t="s">
        <v>12042</v>
      </c>
      <c r="AG697" s="5" t="s">
        <v>5675</v>
      </c>
      <c r="AH697" s="5" t="s">
        <v>265</v>
      </c>
      <c r="AI697" s="5" t="s">
        <v>143</v>
      </c>
      <c r="AJ697" s="5" t="s">
        <v>143</v>
      </c>
      <c r="AK697" s="5" t="s">
        <v>142</v>
      </c>
      <c r="AL697" s="5" t="s">
        <v>143</v>
      </c>
      <c r="AM697" s="5" t="s">
        <v>12072</v>
      </c>
      <c r="AN697" s="5" t="s">
        <v>143</v>
      </c>
      <c r="AO697" s="5" t="s">
        <v>1772</v>
      </c>
      <c r="AP697" s="5" t="s">
        <v>1773</v>
      </c>
      <c r="AQ697" s="5" t="s">
        <v>1774</v>
      </c>
      <c r="AR697" s="5" t="s">
        <v>250</v>
      </c>
      <c r="AS697" s="5" t="s">
        <v>179</v>
      </c>
      <c r="AT697" s="5" t="s">
        <v>1775</v>
      </c>
      <c r="AU697" s="5" t="s">
        <v>1776</v>
      </c>
      <c r="AV697" s="5" t="s">
        <v>990</v>
      </c>
      <c r="AW697" s="5" t="s">
        <v>273</v>
      </c>
      <c r="AX697" s="5" t="s">
        <v>1232</v>
      </c>
      <c r="AY697" s="5" t="s">
        <v>148</v>
      </c>
      <c r="AZ697" s="5" t="s">
        <v>139</v>
      </c>
      <c r="BA697" s="5" t="s">
        <v>154</v>
      </c>
      <c r="BB697" s="5" t="s">
        <v>992</v>
      </c>
      <c r="BC697" s="5" t="s">
        <v>156</v>
      </c>
      <c r="BD697" s="5" t="s">
        <v>157</v>
      </c>
      <c r="BE697" s="5" t="s">
        <v>11704</v>
      </c>
      <c r="BF697" s="5" t="s">
        <v>12073</v>
      </c>
      <c r="BG697" s="5" t="s">
        <v>5272</v>
      </c>
      <c r="BH697" s="5" t="s">
        <v>143</v>
      </c>
      <c r="BI697" s="5" t="s">
        <v>143</v>
      </c>
      <c r="BJ697" s="5" t="s">
        <v>143</v>
      </c>
      <c r="BK697" s="5" t="s">
        <v>136</v>
      </c>
      <c r="BL697" s="5" t="s">
        <v>143</v>
      </c>
      <c r="BM697" s="5" t="s">
        <v>200</v>
      </c>
      <c r="BN697" s="5" t="s">
        <v>200</v>
      </c>
      <c r="BO697" s="5" t="s">
        <v>143</v>
      </c>
      <c r="BP697" s="5" t="s">
        <v>143</v>
      </c>
      <c r="BQ697" s="5" t="s">
        <v>12074</v>
      </c>
      <c r="BR697" s="5" t="s">
        <v>5709</v>
      </c>
      <c r="BS697" s="5" t="s">
        <v>525</v>
      </c>
      <c r="BT697" s="5" t="s">
        <v>12072</v>
      </c>
      <c r="BU697" s="5" t="s">
        <v>12072</v>
      </c>
      <c r="BV697" s="5" t="s">
        <v>135</v>
      </c>
      <c r="BW697" s="5" t="s">
        <v>135</v>
      </c>
      <c r="BX697" s="5" t="s">
        <v>135</v>
      </c>
      <c r="BY697" s="5" t="s">
        <v>148</v>
      </c>
      <c r="BZ697" s="5" t="s">
        <v>4815</v>
      </c>
      <c r="CA697" s="5" t="s">
        <v>174</v>
      </c>
      <c r="CB697" s="5" t="s">
        <v>143</v>
      </c>
      <c r="CC697" s="5" t="s">
        <v>143</v>
      </c>
      <c r="CD697" s="5" t="s">
        <v>143</v>
      </c>
      <c r="CE697" s="5" t="s">
        <v>11708</v>
      </c>
      <c r="CF697" s="5" t="s">
        <v>2261</v>
      </c>
      <c r="CG697" s="5" t="s">
        <v>143</v>
      </c>
      <c r="CH697" s="5" t="s">
        <v>143</v>
      </c>
      <c r="CI697" s="5" t="s">
        <v>143</v>
      </c>
      <c r="CJ697" s="5" t="s">
        <v>5272</v>
      </c>
      <c r="CK697" s="5" t="s">
        <v>143</v>
      </c>
      <c r="CL697" s="5" t="s">
        <v>143</v>
      </c>
      <c r="CM697" s="5" t="s">
        <v>143</v>
      </c>
      <c r="CN697" s="5" t="s">
        <v>143</v>
      </c>
      <c r="CO697" s="5" t="s">
        <v>143</v>
      </c>
      <c r="CP697" s="5" t="s">
        <v>143</v>
      </c>
      <c r="CQ697" s="5" t="s">
        <v>143</v>
      </c>
      <c r="CR697" s="5" t="s">
        <v>143</v>
      </c>
      <c r="CS697" s="5" t="s">
        <v>1</v>
      </c>
      <c r="CT697" s="5" t="s">
        <v>143</v>
      </c>
      <c r="CU697" s="5" t="s">
        <v>1</v>
      </c>
      <c r="CV697" s="5" t="s">
        <v>4037</v>
      </c>
      <c r="CW697" s="5" t="s">
        <v>143</v>
      </c>
      <c r="CX697" s="5" t="s">
        <v>374</v>
      </c>
      <c r="CY697" s="5" t="s">
        <v>166</v>
      </c>
      <c r="CZ697" s="5" t="s">
        <v>136</v>
      </c>
      <c r="DA697" s="5" t="s">
        <v>1989</v>
      </c>
      <c r="DB697" s="5" t="s">
        <v>11999</v>
      </c>
      <c r="DC697" s="5" t="s">
        <v>143</v>
      </c>
      <c r="DD697" s="5" t="s">
        <v>373</v>
      </c>
      <c r="DE697" s="5" t="s">
        <v>6425</v>
      </c>
      <c r="DF697" s="5" t="s">
        <v>3601</v>
      </c>
      <c r="DG697" s="5" t="s">
        <v>143</v>
      </c>
      <c r="DH697" s="5" t="s">
        <v>143</v>
      </c>
      <c r="DI697" s="5" t="s">
        <v>143</v>
      </c>
    </row>
    <row r="698" spans="1:113" hidden="1" x14ac:dyDescent="0.2">
      <c r="A698" s="73">
        <v>45536</v>
      </c>
      <c r="B698" s="3" t="s">
        <v>12718</v>
      </c>
      <c r="C698" s="5">
        <v>154490</v>
      </c>
      <c r="D698" s="5" t="s">
        <v>12075</v>
      </c>
      <c r="E698" s="5" t="s">
        <v>364</v>
      </c>
      <c r="F698" s="75">
        <v>45539</v>
      </c>
      <c r="G698" s="5" t="s">
        <v>165</v>
      </c>
      <c r="H698" s="5" t="s">
        <v>166</v>
      </c>
      <c r="I698" s="8">
        <f t="shared" si="74"/>
        <v>480</v>
      </c>
      <c r="J698" s="95">
        <v>480</v>
      </c>
      <c r="K698" s="71">
        <f t="shared" si="67"/>
        <v>2.233273825891181E-2</v>
      </c>
      <c r="L698" s="71" t="s">
        <v>1917</v>
      </c>
      <c r="M698" s="5" t="s">
        <v>7145</v>
      </c>
      <c r="N698" s="5" t="s">
        <v>1056</v>
      </c>
      <c r="O698" s="5" t="s">
        <v>8640</v>
      </c>
      <c r="P698" s="146" t="s">
        <v>12076</v>
      </c>
      <c r="Q698" s="5" t="s">
        <v>530</v>
      </c>
      <c r="R698" s="5" t="s">
        <v>12077</v>
      </c>
      <c r="S698" s="5" t="s">
        <v>12078</v>
      </c>
      <c r="T698" s="5" t="s">
        <v>135</v>
      </c>
      <c r="U698" s="5" t="s">
        <v>135</v>
      </c>
      <c r="V698" s="5" t="s">
        <v>136</v>
      </c>
      <c r="W698" s="5" t="s">
        <v>137</v>
      </c>
      <c r="X698" s="5" t="s">
        <v>4880</v>
      </c>
      <c r="Y698" s="5" t="s">
        <v>12079</v>
      </c>
      <c r="Z698" s="75" t="s">
        <v>12080</v>
      </c>
      <c r="AA698" s="5" t="s">
        <v>139</v>
      </c>
      <c r="AB698" s="5" t="s">
        <v>323</v>
      </c>
      <c r="AC698" s="5" t="s">
        <v>5272</v>
      </c>
      <c r="AD698" s="5" t="s">
        <v>143</v>
      </c>
      <c r="AE698" s="5" t="s">
        <v>5272</v>
      </c>
      <c r="AF698" s="5" t="s">
        <v>143</v>
      </c>
      <c r="AG698" s="5" t="s">
        <v>235</v>
      </c>
      <c r="AH698" s="5" t="s">
        <v>141</v>
      </c>
      <c r="AI698" s="5" t="s">
        <v>143</v>
      </c>
      <c r="AJ698" s="5" t="s">
        <v>143</v>
      </c>
      <c r="AK698" s="5" t="s">
        <v>207</v>
      </c>
      <c r="AL698" s="5" t="s">
        <v>12081</v>
      </c>
      <c r="AM698" s="5" t="s">
        <v>7390</v>
      </c>
      <c r="AN698" s="5" t="s">
        <v>143</v>
      </c>
      <c r="AO698" s="5" t="s">
        <v>7843</v>
      </c>
      <c r="AP698" s="5" t="s">
        <v>534</v>
      </c>
      <c r="AQ698" s="5" t="s">
        <v>309</v>
      </c>
      <c r="AR698" s="5" t="s">
        <v>148</v>
      </c>
      <c r="AS698" s="5" t="s">
        <v>139</v>
      </c>
      <c r="AT698" s="5" t="s">
        <v>950</v>
      </c>
      <c r="AU698" s="5" t="s">
        <v>2261</v>
      </c>
      <c r="AV698" s="5" t="s">
        <v>145</v>
      </c>
      <c r="AW698" s="5" t="s">
        <v>146</v>
      </c>
      <c r="AX698" s="5" t="s">
        <v>1060</v>
      </c>
      <c r="AY698" s="5" t="s">
        <v>148</v>
      </c>
      <c r="AZ698" s="5" t="s">
        <v>139</v>
      </c>
      <c r="BA698" s="5" t="s">
        <v>149</v>
      </c>
      <c r="BB698" s="5" t="s">
        <v>150</v>
      </c>
      <c r="BC698" s="5" t="s">
        <v>156</v>
      </c>
      <c r="BD698" s="5" t="s">
        <v>157</v>
      </c>
      <c r="BE698" s="5" t="s">
        <v>303</v>
      </c>
      <c r="BF698" s="5" t="s">
        <v>12080</v>
      </c>
      <c r="BG698" s="5" t="s">
        <v>5272</v>
      </c>
      <c r="BH698" s="5" t="s">
        <v>143</v>
      </c>
      <c r="BI698" s="5" t="s">
        <v>143</v>
      </c>
      <c r="BJ698" s="5" t="s">
        <v>143</v>
      </c>
      <c r="BK698" s="5" t="s">
        <v>183</v>
      </c>
      <c r="BL698" s="5" t="s">
        <v>143</v>
      </c>
      <c r="BM698" s="5" t="s">
        <v>160</v>
      </c>
      <c r="BN698" s="5" t="s">
        <v>143</v>
      </c>
      <c r="BO698" s="5" t="s">
        <v>143</v>
      </c>
      <c r="BP698" s="5" t="s">
        <v>143</v>
      </c>
      <c r="BQ698" s="5" t="s">
        <v>12082</v>
      </c>
      <c r="BR698" s="5" t="s">
        <v>5352</v>
      </c>
      <c r="BS698" s="5" t="s">
        <v>241</v>
      </c>
      <c r="BT698" s="5" t="s">
        <v>7390</v>
      </c>
      <c r="BU698" s="5" t="s">
        <v>7390</v>
      </c>
      <c r="BV698" s="5" t="s">
        <v>135</v>
      </c>
      <c r="BW698" s="5" t="s">
        <v>135</v>
      </c>
      <c r="BX698" s="5" t="s">
        <v>135</v>
      </c>
      <c r="BY698" s="5" t="s">
        <v>148</v>
      </c>
      <c r="BZ698" s="5" t="s">
        <v>6865</v>
      </c>
      <c r="CA698" s="5" t="s">
        <v>174</v>
      </c>
      <c r="CB698" s="5" t="s">
        <v>143</v>
      </c>
      <c r="CC698" s="5" t="s">
        <v>143</v>
      </c>
      <c r="CD698" s="5" t="s">
        <v>143</v>
      </c>
      <c r="CE698" s="5" t="s">
        <v>143</v>
      </c>
      <c r="CF698" s="5" t="s">
        <v>2261</v>
      </c>
      <c r="CG698" s="5" t="s">
        <v>143</v>
      </c>
      <c r="CH698" s="5" t="s">
        <v>143</v>
      </c>
      <c r="CI698" s="5" t="s">
        <v>143</v>
      </c>
      <c r="CJ698" s="5" t="s">
        <v>5272</v>
      </c>
      <c r="CK698" s="5" t="s">
        <v>143</v>
      </c>
      <c r="CL698" s="5" t="s">
        <v>143</v>
      </c>
      <c r="CM698" s="5" t="s">
        <v>143</v>
      </c>
      <c r="CN698" s="5" t="s">
        <v>143</v>
      </c>
      <c r="CO698" s="5" t="s">
        <v>143</v>
      </c>
      <c r="CP698" s="5" t="s">
        <v>143</v>
      </c>
      <c r="CQ698" s="5" t="s">
        <v>143</v>
      </c>
      <c r="CR698" s="5" t="s">
        <v>143</v>
      </c>
      <c r="CS698" s="5" t="s">
        <v>1</v>
      </c>
      <c r="CT698" s="5" t="s">
        <v>143</v>
      </c>
      <c r="CU698" s="5" t="s">
        <v>1</v>
      </c>
      <c r="CV698" s="5" t="s">
        <v>1985</v>
      </c>
      <c r="CW698" s="5" t="s">
        <v>143</v>
      </c>
      <c r="CX698" s="5" t="s">
        <v>167</v>
      </c>
      <c r="CY698" s="5" t="s">
        <v>166</v>
      </c>
      <c r="CZ698" s="5" t="s">
        <v>183</v>
      </c>
      <c r="DA698" s="5" t="s">
        <v>1989</v>
      </c>
      <c r="DB698" s="5" t="s">
        <v>143</v>
      </c>
      <c r="DC698" s="5" t="s">
        <v>143</v>
      </c>
      <c r="DD698" s="5" t="s">
        <v>364</v>
      </c>
      <c r="DE698" s="5" t="s">
        <v>6425</v>
      </c>
      <c r="DF698" s="5" t="s">
        <v>3601</v>
      </c>
      <c r="DG698" s="5" t="s">
        <v>143</v>
      </c>
      <c r="DH698" s="5" t="s">
        <v>143</v>
      </c>
      <c r="DI698" s="5" t="s">
        <v>143</v>
      </c>
    </row>
    <row r="699" spans="1:113" ht="25.5" hidden="1" x14ac:dyDescent="0.2">
      <c r="A699" s="73">
        <v>45536</v>
      </c>
      <c r="B699" s="3" t="s">
        <v>12718</v>
      </c>
      <c r="C699" s="5">
        <v>154619</v>
      </c>
      <c r="D699" s="5" t="s">
        <v>12075</v>
      </c>
      <c r="E699" s="5" t="s">
        <v>364</v>
      </c>
      <c r="F699" s="75">
        <v>45539</v>
      </c>
      <c r="G699" s="5" t="s">
        <v>165</v>
      </c>
      <c r="H699" s="5" t="s">
        <v>166</v>
      </c>
      <c r="I699" s="95">
        <v>81.23</v>
      </c>
      <c r="J699" s="95">
        <v>81.23</v>
      </c>
      <c r="K699" s="71">
        <f t="shared" si="67"/>
        <v>3.7793506849404298E-3</v>
      </c>
      <c r="L699" s="71" t="s">
        <v>1917</v>
      </c>
      <c r="M699" s="5" t="s">
        <v>7145</v>
      </c>
      <c r="N699" s="5" t="s">
        <v>960</v>
      </c>
      <c r="O699" s="5" t="s">
        <v>318</v>
      </c>
      <c r="P699" s="146" t="s">
        <v>12083</v>
      </c>
      <c r="Q699" s="5" t="s">
        <v>170</v>
      </c>
      <c r="R699" s="5" t="s">
        <v>12084</v>
      </c>
      <c r="S699" s="5" t="s">
        <v>12085</v>
      </c>
      <c r="T699" s="5" t="s">
        <v>12086</v>
      </c>
      <c r="U699" s="5" t="s">
        <v>12087</v>
      </c>
      <c r="V699" s="5" t="s">
        <v>136</v>
      </c>
      <c r="W699" s="5" t="s">
        <v>137</v>
      </c>
      <c r="X699" s="5" t="s">
        <v>349</v>
      </c>
      <c r="Y699" s="5" t="s">
        <v>12088</v>
      </c>
      <c r="Z699" s="75" t="s">
        <v>12089</v>
      </c>
      <c r="AA699" s="5" t="s">
        <v>139</v>
      </c>
      <c r="AB699" s="5" t="s">
        <v>323</v>
      </c>
      <c r="AC699" s="5" t="s">
        <v>5272</v>
      </c>
      <c r="AD699" s="5" t="s">
        <v>143</v>
      </c>
      <c r="AE699" s="5" t="s">
        <v>12090</v>
      </c>
      <c r="AF699" s="75" t="s">
        <v>11958</v>
      </c>
      <c r="AG699" s="5" t="s">
        <v>235</v>
      </c>
      <c r="AH699" s="5" t="s">
        <v>141</v>
      </c>
      <c r="AI699" s="5" t="s">
        <v>143</v>
      </c>
      <c r="AJ699" s="5" t="s">
        <v>12090</v>
      </c>
      <c r="AK699" s="5" t="s">
        <v>207</v>
      </c>
      <c r="AL699" s="5" t="s">
        <v>12091</v>
      </c>
      <c r="AM699" s="5" t="s">
        <v>12090</v>
      </c>
      <c r="AN699" s="5" t="s">
        <v>174</v>
      </c>
      <c r="AO699" s="5" t="s">
        <v>324</v>
      </c>
      <c r="AP699" s="5" t="s">
        <v>325</v>
      </c>
      <c r="AQ699" s="5" t="s">
        <v>326</v>
      </c>
      <c r="AR699" s="5" t="s">
        <v>178</v>
      </c>
      <c r="AS699" s="5" t="s">
        <v>179</v>
      </c>
      <c r="AT699" s="5" t="s">
        <v>327</v>
      </c>
      <c r="AU699" s="5" t="s">
        <v>328</v>
      </c>
      <c r="AV699" s="5" t="s">
        <v>145</v>
      </c>
      <c r="AW699" s="5" t="s">
        <v>146</v>
      </c>
      <c r="AX699" s="5" t="s">
        <v>972</v>
      </c>
      <c r="AY699" s="5" t="s">
        <v>148</v>
      </c>
      <c r="AZ699" s="5" t="s">
        <v>139</v>
      </c>
      <c r="BA699" s="5" t="s">
        <v>149</v>
      </c>
      <c r="BB699" s="5" t="s">
        <v>150</v>
      </c>
      <c r="BC699" s="5" t="s">
        <v>156</v>
      </c>
      <c r="BD699" s="5" t="s">
        <v>157</v>
      </c>
      <c r="BE699" s="5" t="s">
        <v>484</v>
      </c>
      <c r="BF699" s="5" t="s">
        <v>12089</v>
      </c>
      <c r="BG699" s="5" t="s">
        <v>5272</v>
      </c>
      <c r="BH699" s="5" t="s">
        <v>170</v>
      </c>
      <c r="BI699" s="5" t="s">
        <v>12092</v>
      </c>
      <c r="BJ699" s="5" t="s">
        <v>143</v>
      </c>
      <c r="BK699" s="5" t="s">
        <v>136</v>
      </c>
      <c r="BL699" s="5" t="s">
        <v>143</v>
      </c>
      <c r="BM699" s="5" t="s">
        <v>160</v>
      </c>
      <c r="BN699" s="5" t="s">
        <v>160</v>
      </c>
      <c r="BO699" s="5" t="s">
        <v>364</v>
      </c>
      <c r="BP699" s="5" t="s">
        <v>143</v>
      </c>
      <c r="BQ699" s="5" t="s">
        <v>8609</v>
      </c>
      <c r="BR699" s="5" t="s">
        <v>5723</v>
      </c>
      <c r="BS699" s="5" t="s">
        <v>162</v>
      </c>
      <c r="BT699" s="5" t="s">
        <v>12090</v>
      </c>
      <c r="BU699" s="5" t="s">
        <v>12090</v>
      </c>
      <c r="BV699" s="5" t="s">
        <v>1856</v>
      </c>
      <c r="BW699" s="5" t="s">
        <v>135</v>
      </c>
      <c r="BX699" s="5" t="s">
        <v>135</v>
      </c>
      <c r="BY699" s="5" t="s">
        <v>148</v>
      </c>
      <c r="BZ699" s="5" t="s">
        <v>24</v>
      </c>
      <c r="CA699" s="5" t="s">
        <v>174</v>
      </c>
      <c r="CB699" s="5" t="s">
        <v>143</v>
      </c>
      <c r="CC699" s="5" t="s">
        <v>143</v>
      </c>
      <c r="CD699" s="5" t="s">
        <v>362</v>
      </c>
      <c r="CE699" s="5" t="s">
        <v>12093</v>
      </c>
      <c r="CF699" s="5" t="s">
        <v>2261</v>
      </c>
      <c r="CG699" s="5" t="s">
        <v>2261</v>
      </c>
      <c r="CH699" s="5" t="s">
        <v>143</v>
      </c>
      <c r="CI699" s="5" t="s">
        <v>143</v>
      </c>
      <c r="CJ699" s="5" t="s">
        <v>5272</v>
      </c>
      <c r="CK699" s="5" t="s">
        <v>174</v>
      </c>
      <c r="CL699" s="5" t="s">
        <v>2261</v>
      </c>
      <c r="CM699" s="5" t="s">
        <v>143</v>
      </c>
      <c r="CN699" s="5" t="s">
        <v>143</v>
      </c>
      <c r="CO699" s="5" t="s">
        <v>143</v>
      </c>
      <c r="CP699" s="5" t="s">
        <v>143</v>
      </c>
      <c r="CQ699" s="5" t="s">
        <v>143</v>
      </c>
      <c r="CR699" s="5" t="s">
        <v>143</v>
      </c>
      <c r="CS699" s="5" t="s">
        <v>1</v>
      </c>
      <c r="CT699" s="5" t="s">
        <v>143</v>
      </c>
      <c r="CU699" s="5" t="s">
        <v>1</v>
      </c>
      <c r="CV699" s="5" t="s">
        <v>1985</v>
      </c>
      <c r="CW699" s="5" t="s">
        <v>1985</v>
      </c>
      <c r="CX699" s="5" t="s">
        <v>394</v>
      </c>
      <c r="CY699" s="5" t="s">
        <v>166</v>
      </c>
      <c r="CZ699" s="5" t="s">
        <v>136</v>
      </c>
      <c r="DA699" s="5" t="s">
        <v>1986</v>
      </c>
      <c r="DB699" s="5" t="s">
        <v>143</v>
      </c>
      <c r="DC699" s="5" t="s">
        <v>143</v>
      </c>
      <c r="DD699" s="5" t="s">
        <v>364</v>
      </c>
      <c r="DE699" s="5" t="s">
        <v>6425</v>
      </c>
      <c r="DF699" s="5" t="s">
        <v>3601</v>
      </c>
      <c r="DG699" s="5" t="s">
        <v>143</v>
      </c>
      <c r="DH699" s="5" t="s">
        <v>143</v>
      </c>
      <c r="DI699" s="5" t="s">
        <v>143</v>
      </c>
    </row>
    <row r="700" spans="1:113" hidden="1" x14ac:dyDescent="0.2">
      <c r="A700" s="73">
        <v>45536</v>
      </c>
      <c r="B700" s="3" t="s">
        <v>12718</v>
      </c>
      <c r="C700" s="5">
        <v>154637</v>
      </c>
      <c r="D700" s="5" t="s">
        <v>12056</v>
      </c>
      <c r="E700" s="5" t="s">
        <v>364</v>
      </c>
      <c r="F700" s="75">
        <v>45540</v>
      </c>
      <c r="G700" s="5" t="s">
        <v>126</v>
      </c>
      <c r="H700" s="5" t="s">
        <v>166</v>
      </c>
      <c r="I700" s="8">
        <f>J700</f>
        <v>155</v>
      </c>
      <c r="J700" s="95">
        <v>155</v>
      </c>
      <c r="K700" s="71">
        <f t="shared" si="67"/>
        <v>7.2116133961069384E-3</v>
      </c>
      <c r="L700" s="71" t="s">
        <v>1917</v>
      </c>
      <c r="M700" s="5" t="s">
        <v>7246</v>
      </c>
      <c r="N700" s="5" t="s">
        <v>1065</v>
      </c>
      <c r="O700" s="5" t="s">
        <v>2737</v>
      </c>
      <c r="P700" s="146" t="s">
        <v>12094</v>
      </c>
      <c r="Q700" s="5" t="s">
        <v>170</v>
      </c>
      <c r="R700" s="5" t="s">
        <v>12095</v>
      </c>
      <c r="S700" s="5" t="s">
        <v>12096</v>
      </c>
      <c r="T700" s="5" t="s">
        <v>135</v>
      </c>
      <c r="U700" s="5" t="s">
        <v>135</v>
      </c>
      <c r="V700" s="5" t="s">
        <v>506</v>
      </c>
      <c r="W700" s="5" t="s">
        <v>137</v>
      </c>
      <c r="X700" s="5" t="s">
        <v>957</v>
      </c>
      <c r="Y700" s="5" t="s">
        <v>12097</v>
      </c>
      <c r="Z700" s="75" t="s">
        <v>12098</v>
      </c>
      <c r="AA700" s="5" t="s">
        <v>139</v>
      </c>
      <c r="AB700" s="5" t="s">
        <v>226</v>
      </c>
      <c r="AC700" s="5" t="s">
        <v>5272</v>
      </c>
      <c r="AD700" s="5" t="s">
        <v>143</v>
      </c>
      <c r="AE700" s="5" t="s">
        <v>5272</v>
      </c>
      <c r="AF700" s="75" t="s">
        <v>12099</v>
      </c>
      <c r="AG700" s="5" t="s">
        <v>5974</v>
      </c>
      <c r="AH700" s="5" t="s">
        <v>141</v>
      </c>
      <c r="AI700" s="5" t="s">
        <v>143</v>
      </c>
      <c r="AJ700" s="5" t="s">
        <v>12100</v>
      </c>
      <c r="AK700" s="5" t="s">
        <v>207</v>
      </c>
      <c r="AL700" s="5" t="s">
        <v>143</v>
      </c>
      <c r="AM700" s="5" t="s">
        <v>6461</v>
      </c>
      <c r="AN700" s="5" t="s">
        <v>174</v>
      </c>
      <c r="AO700" s="5" t="s">
        <v>2196</v>
      </c>
      <c r="AP700" s="5" t="s">
        <v>2197</v>
      </c>
      <c r="AQ700" s="5" t="s">
        <v>2741</v>
      </c>
      <c r="AR700" s="5" t="s">
        <v>230</v>
      </c>
      <c r="AS700" s="5" t="s">
        <v>231</v>
      </c>
      <c r="AT700" s="5" t="s">
        <v>2199</v>
      </c>
      <c r="AU700" s="5" t="s">
        <v>2200</v>
      </c>
      <c r="AV700" s="5" t="s">
        <v>631</v>
      </c>
      <c r="AW700" s="5" t="s">
        <v>632</v>
      </c>
      <c r="AX700" s="5" t="s">
        <v>1068</v>
      </c>
      <c r="AY700" s="5" t="s">
        <v>148</v>
      </c>
      <c r="AZ700" s="5" t="s">
        <v>139</v>
      </c>
      <c r="BA700" s="5" t="s">
        <v>149</v>
      </c>
      <c r="BB700" s="5" t="s">
        <v>634</v>
      </c>
      <c r="BC700" s="5" t="s">
        <v>156</v>
      </c>
      <c r="BD700" s="5" t="s">
        <v>157</v>
      </c>
      <c r="BE700" s="5" t="s">
        <v>484</v>
      </c>
      <c r="BF700" s="5" t="s">
        <v>12101</v>
      </c>
      <c r="BG700" s="5" t="s">
        <v>5272</v>
      </c>
      <c r="BH700" s="5" t="s">
        <v>143</v>
      </c>
      <c r="BI700" s="5" t="s">
        <v>12102</v>
      </c>
      <c r="BJ700" s="5" t="s">
        <v>143</v>
      </c>
      <c r="BK700" s="5" t="s">
        <v>506</v>
      </c>
      <c r="BL700" s="5" t="s">
        <v>143</v>
      </c>
      <c r="BM700" s="5" t="s">
        <v>160</v>
      </c>
      <c r="BN700" s="5" t="s">
        <v>160</v>
      </c>
      <c r="BO700" s="5" t="s">
        <v>364</v>
      </c>
      <c r="BP700" s="5" t="s">
        <v>143</v>
      </c>
      <c r="BQ700" s="5" t="s">
        <v>1665</v>
      </c>
      <c r="BR700" s="5" t="s">
        <v>5723</v>
      </c>
      <c r="BS700" s="5" t="s">
        <v>162</v>
      </c>
      <c r="BT700" s="5" t="s">
        <v>6461</v>
      </c>
      <c r="BU700" s="5" t="s">
        <v>6461</v>
      </c>
      <c r="BV700" s="5" t="s">
        <v>135</v>
      </c>
      <c r="BW700" s="5" t="s">
        <v>135</v>
      </c>
      <c r="BX700" s="5" t="s">
        <v>135</v>
      </c>
      <c r="BY700" s="5" t="s">
        <v>148</v>
      </c>
      <c r="BZ700" s="5" t="s">
        <v>4225</v>
      </c>
      <c r="CA700" s="5" t="s">
        <v>174</v>
      </c>
      <c r="CB700" s="5" t="s">
        <v>143</v>
      </c>
      <c r="CC700" s="5" t="s">
        <v>143</v>
      </c>
      <c r="CD700" s="5" t="s">
        <v>143</v>
      </c>
      <c r="CE700" s="5" t="s">
        <v>143</v>
      </c>
      <c r="CF700" s="5" t="s">
        <v>2261</v>
      </c>
      <c r="CG700" s="5" t="s">
        <v>2261</v>
      </c>
      <c r="CH700" s="5" t="s">
        <v>143</v>
      </c>
      <c r="CI700" s="5" t="s">
        <v>143</v>
      </c>
      <c r="CJ700" s="5" t="s">
        <v>5272</v>
      </c>
      <c r="CK700" s="5" t="s">
        <v>143</v>
      </c>
      <c r="CL700" s="5" t="s">
        <v>143</v>
      </c>
      <c r="CM700" s="5" t="s">
        <v>143</v>
      </c>
      <c r="CN700" s="5" t="s">
        <v>143</v>
      </c>
      <c r="CO700" s="5" t="s">
        <v>7298</v>
      </c>
      <c r="CP700" s="5" t="s">
        <v>143</v>
      </c>
      <c r="CQ700" s="5" t="s">
        <v>143</v>
      </c>
      <c r="CR700" s="5" t="s">
        <v>143</v>
      </c>
      <c r="CS700" s="5" t="s">
        <v>1</v>
      </c>
      <c r="CT700" s="5" t="s">
        <v>143</v>
      </c>
      <c r="CU700" s="5" t="s">
        <v>1</v>
      </c>
      <c r="CV700" s="5" t="s">
        <v>1985</v>
      </c>
      <c r="CW700" s="5" t="s">
        <v>143</v>
      </c>
      <c r="CX700" s="5" t="s">
        <v>953</v>
      </c>
      <c r="CY700" s="5" t="s">
        <v>166</v>
      </c>
      <c r="CZ700" s="5" t="s">
        <v>506</v>
      </c>
      <c r="DA700" s="5" t="s">
        <v>2007</v>
      </c>
      <c r="DB700" s="5" t="s">
        <v>143</v>
      </c>
      <c r="DC700" s="5" t="s">
        <v>143</v>
      </c>
      <c r="DD700" s="5" t="s">
        <v>364</v>
      </c>
      <c r="DE700" s="5" t="s">
        <v>6425</v>
      </c>
      <c r="DF700" s="5" t="s">
        <v>5904</v>
      </c>
      <c r="DG700" s="5" t="s">
        <v>143</v>
      </c>
      <c r="DH700" s="5" t="s">
        <v>7299</v>
      </c>
      <c r="DI700" s="5" t="s">
        <v>143</v>
      </c>
    </row>
    <row r="701" spans="1:113" hidden="1" x14ac:dyDescent="0.2">
      <c r="A701" s="73">
        <v>45536</v>
      </c>
      <c r="B701" s="3" t="s">
        <v>12718</v>
      </c>
      <c r="C701" s="5">
        <v>154865</v>
      </c>
      <c r="D701" s="5" t="s">
        <v>12075</v>
      </c>
      <c r="E701" s="5" t="s">
        <v>364</v>
      </c>
      <c r="F701" s="75">
        <v>45541</v>
      </c>
      <c r="G701" s="5" t="s">
        <v>126</v>
      </c>
      <c r="H701" s="5" t="s">
        <v>166</v>
      </c>
      <c r="I701" s="95">
        <v>73.540000000000006</v>
      </c>
      <c r="J701" s="95">
        <v>73.98</v>
      </c>
      <c r="K701" s="71">
        <f t="shared" si="67"/>
        <v>3.4215616074174471E-3</v>
      </c>
      <c r="L701" s="71" t="s">
        <v>1917</v>
      </c>
      <c r="M701" s="5" t="s">
        <v>7145</v>
      </c>
      <c r="N701" s="5" t="s">
        <v>1065</v>
      </c>
      <c r="O701" s="5" t="s">
        <v>12103</v>
      </c>
      <c r="P701" s="146" t="s">
        <v>12104</v>
      </c>
      <c r="Q701" s="5" t="s">
        <v>170</v>
      </c>
      <c r="R701" s="5" t="s">
        <v>12105</v>
      </c>
      <c r="S701" s="5" t="s">
        <v>12106</v>
      </c>
      <c r="T701" s="5" t="s">
        <v>135</v>
      </c>
      <c r="U701" s="5" t="s">
        <v>135</v>
      </c>
      <c r="V701" s="5" t="s">
        <v>136</v>
      </c>
      <c r="W701" s="5" t="s">
        <v>137</v>
      </c>
      <c r="X701" s="5" t="s">
        <v>173</v>
      </c>
      <c r="Y701" s="5" t="s">
        <v>12107</v>
      </c>
      <c r="Z701" s="75" t="s">
        <v>12108</v>
      </c>
      <c r="AA701" s="5" t="s">
        <v>139</v>
      </c>
      <c r="AB701" s="5" t="s">
        <v>323</v>
      </c>
      <c r="AC701" s="5" t="s">
        <v>5272</v>
      </c>
      <c r="AD701" s="5" t="s">
        <v>143</v>
      </c>
      <c r="AE701" s="5" t="s">
        <v>12109</v>
      </c>
      <c r="AF701" s="5" t="s">
        <v>143</v>
      </c>
      <c r="AG701" s="5" t="s">
        <v>5974</v>
      </c>
      <c r="AH701" s="5" t="s">
        <v>141</v>
      </c>
      <c r="AI701" s="5" t="s">
        <v>143</v>
      </c>
      <c r="AJ701" s="5" t="s">
        <v>12109</v>
      </c>
      <c r="AK701" s="5" t="s">
        <v>207</v>
      </c>
      <c r="AL701" s="5" t="s">
        <v>12110</v>
      </c>
      <c r="AM701" s="5" t="s">
        <v>12111</v>
      </c>
      <c r="AN701" s="5" t="s">
        <v>174</v>
      </c>
      <c r="AO701" s="5" t="s">
        <v>12112</v>
      </c>
      <c r="AP701" s="5" t="s">
        <v>12113</v>
      </c>
      <c r="AQ701" s="5" t="s">
        <v>12114</v>
      </c>
      <c r="AR701" s="5" t="s">
        <v>2177</v>
      </c>
      <c r="AS701" s="5" t="s">
        <v>231</v>
      </c>
      <c r="AT701" s="5" t="s">
        <v>3601</v>
      </c>
      <c r="AU701" s="5" t="s">
        <v>12115</v>
      </c>
      <c r="AV701" s="5" t="s">
        <v>631</v>
      </c>
      <c r="AW701" s="5" t="s">
        <v>632</v>
      </c>
      <c r="AX701" s="5" t="s">
        <v>1068</v>
      </c>
      <c r="AY701" s="5" t="s">
        <v>148</v>
      </c>
      <c r="AZ701" s="5" t="s">
        <v>139</v>
      </c>
      <c r="BA701" s="5" t="s">
        <v>149</v>
      </c>
      <c r="BB701" s="5" t="s">
        <v>634</v>
      </c>
      <c r="BC701" s="5" t="s">
        <v>156</v>
      </c>
      <c r="BD701" s="5" t="s">
        <v>157</v>
      </c>
      <c r="BE701" s="5" t="s">
        <v>484</v>
      </c>
      <c r="BF701" s="5" t="s">
        <v>12116</v>
      </c>
      <c r="BG701" s="5" t="s">
        <v>5272</v>
      </c>
      <c r="BH701" s="5" t="s">
        <v>143</v>
      </c>
      <c r="BI701" s="5" t="s">
        <v>12117</v>
      </c>
      <c r="BJ701" s="5" t="s">
        <v>143</v>
      </c>
      <c r="BK701" s="5" t="s">
        <v>136</v>
      </c>
      <c r="BL701" s="5" t="s">
        <v>143</v>
      </c>
      <c r="BM701" s="5" t="s">
        <v>160</v>
      </c>
      <c r="BN701" s="5" t="s">
        <v>160</v>
      </c>
      <c r="BO701" s="5" t="s">
        <v>143</v>
      </c>
      <c r="BP701" s="5" t="s">
        <v>143</v>
      </c>
      <c r="BQ701" s="5" t="s">
        <v>635</v>
      </c>
      <c r="BR701" s="5" t="s">
        <v>5723</v>
      </c>
      <c r="BS701" s="5" t="s">
        <v>162</v>
      </c>
      <c r="BT701" s="5" t="s">
        <v>12109</v>
      </c>
      <c r="BU701" s="5" t="s">
        <v>12109</v>
      </c>
      <c r="BV701" s="5" t="s">
        <v>135</v>
      </c>
      <c r="BW701" s="5" t="s">
        <v>135</v>
      </c>
      <c r="BX701" s="5" t="s">
        <v>135</v>
      </c>
      <c r="BY701" s="5" t="s">
        <v>148</v>
      </c>
      <c r="BZ701" s="5" t="s">
        <v>2841</v>
      </c>
      <c r="CA701" s="5" t="s">
        <v>174</v>
      </c>
      <c r="CB701" s="5" t="s">
        <v>143</v>
      </c>
      <c r="CC701" s="5" t="s">
        <v>143</v>
      </c>
      <c r="CD701" s="5" t="s">
        <v>143</v>
      </c>
      <c r="CE701" s="5" t="s">
        <v>143</v>
      </c>
      <c r="CF701" s="5" t="s">
        <v>2261</v>
      </c>
      <c r="CG701" s="5" t="s">
        <v>2261</v>
      </c>
      <c r="CH701" s="5" t="s">
        <v>143</v>
      </c>
      <c r="CI701" s="5" t="s">
        <v>143</v>
      </c>
      <c r="CJ701" s="5" t="s">
        <v>5272</v>
      </c>
      <c r="CK701" s="5" t="s">
        <v>143</v>
      </c>
      <c r="CL701" s="5" t="s">
        <v>143</v>
      </c>
      <c r="CM701" s="5" t="s">
        <v>143</v>
      </c>
      <c r="CN701" s="5" t="s">
        <v>143</v>
      </c>
      <c r="CO701" s="5" t="s">
        <v>8629</v>
      </c>
      <c r="CP701" s="5" t="s">
        <v>143</v>
      </c>
      <c r="CQ701" s="5" t="s">
        <v>143</v>
      </c>
      <c r="CR701" s="5" t="s">
        <v>143</v>
      </c>
      <c r="CS701" s="5" t="s">
        <v>1</v>
      </c>
      <c r="CT701" s="5" t="s">
        <v>143</v>
      </c>
      <c r="CU701" s="5" t="s">
        <v>1</v>
      </c>
      <c r="CV701" s="5" t="s">
        <v>1985</v>
      </c>
      <c r="CW701" s="5" t="s">
        <v>1985</v>
      </c>
      <c r="CX701" s="5" t="s">
        <v>374</v>
      </c>
      <c r="CY701" s="5" t="s">
        <v>166</v>
      </c>
      <c r="CZ701" s="5" t="s">
        <v>136</v>
      </c>
      <c r="DA701" s="5" t="s">
        <v>2007</v>
      </c>
      <c r="DB701" s="5" t="s">
        <v>143</v>
      </c>
      <c r="DC701" s="5" t="s">
        <v>143</v>
      </c>
      <c r="DD701" s="5" t="s">
        <v>364</v>
      </c>
      <c r="DE701" s="5" t="s">
        <v>6425</v>
      </c>
      <c r="DF701" s="5" t="s">
        <v>5776</v>
      </c>
      <c r="DG701" s="5" t="s">
        <v>143</v>
      </c>
      <c r="DH701" s="5" t="s">
        <v>8630</v>
      </c>
      <c r="DI701" s="5" t="s">
        <v>143</v>
      </c>
    </row>
    <row r="702" spans="1:113" hidden="1" x14ac:dyDescent="0.2">
      <c r="A702" s="73">
        <v>45536</v>
      </c>
      <c r="B702" s="3" t="s">
        <v>12718</v>
      </c>
      <c r="C702" s="5">
        <v>154866</v>
      </c>
      <c r="D702" s="5" t="s">
        <v>12118</v>
      </c>
      <c r="E702" s="5" t="s">
        <v>2037</v>
      </c>
      <c r="F702" s="75">
        <v>45541</v>
      </c>
      <c r="G702" s="5" t="s">
        <v>165</v>
      </c>
      <c r="H702" s="5" t="s">
        <v>166</v>
      </c>
      <c r="I702" s="95">
        <v>2201.8200000000002</v>
      </c>
      <c r="J702" s="95">
        <v>1800</v>
      </c>
      <c r="K702" s="71">
        <f t="shared" si="67"/>
        <v>0.10244306198591084</v>
      </c>
      <c r="L702" s="71" t="s">
        <v>1917</v>
      </c>
      <c r="M702" s="5" t="s">
        <v>7145</v>
      </c>
      <c r="N702" s="5" t="s">
        <v>960</v>
      </c>
      <c r="O702" s="5" t="s">
        <v>2645</v>
      </c>
      <c r="P702" s="146" t="s">
        <v>12119</v>
      </c>
      <c r="Q702" s="5" t="s">
        <v>170</v>
      </c>
      <c r="R702" s="5" t="s">
        <v>12120</v>
      </c>
      <c r="S702" s="5" t="s">
        <v>8431</v>
      </c>
      <c r="T702" s="5" t="s">
        <v>135</v>
      </c>
      <c r="U702" s="5" t="s">
        <v>135</v>
      </c>
      <c r="V702" s="5" t="s">
        <v>506</v>
      </c>
      <c r="W702" s="5" t="s">
        <v>137</v>
      </c>
      <c r="X702" s="5" t="s">
        <v>957</v>
      </c>
      <c r="Y702" s="5" t="s">
        <v>12121</v>
      </c>
      <c r="Z702" s="75" t="s">
        <v>12122</v>
      </c>
      <c r="AA702" s="5" t="s">
        <v>139</v>
      </c>
      <c r="AB702" s="5" t="s">
        <v>323</v>
      </c>
      <c r="AC702" s="5" t="s">
        <v>5272</v>
      </c>
      <c r="AD702" s="5" t="s">
        <v>143</v>
      </c>
      <c r="AE702" s="5" t="s">
        <v>12123</v>
      </c>
      <c r="AF702" s="75" t="s">
        <v>12124</v>
      </c>
      <c r="AG702" s="5" t="s">
        <v>235</v>
      </c>
      <c r="AH702" s="5" t="s">
        <v>141</v>
      </c>
      <c r="AI702" s="5" t="s">
        <v>143</v>
      </c>
      <c r="AJ702" s="5" t="s">
        <v>12123</v>
      </c>
      <c r="AK702" s="5" t="s">
        <v>207</v>
      </c>
      <c r="AL702" s="5" t="s">
        <v>143</v>
      </c>
      <c r="AM702" s="5" t="s">
        <v>7684</v>
      </c>
      <c r="AN702" s="5" t="s">
        <v>174</v>
      </c>
      <c r="AO702" s="5" t="s">
        <v>2648</v>
      </c>
      <c r="AP702" s="5" t="s">
        <v>1844</v>
      </c>
      <c r="AQ702" s="5" t="s">
        <v>2649</v>
      </c>
      <c r="AR702" s="5" t="s">
        <v>1846</v>
      </c>
      <c r="AS702" s="5" t="s">
        <v>231</v>
      </c>
      <c r="AT702" s="5" t="s">
        <v>1847</v>
      </c>
      <c r="AU702" s="5" t="s">
        <v>1848</v>
      </c>
      <c r="AV702" s="5" t="s">
        <v>145</v>
      </c>
      <c r="AW702" s="5" t="s">
        <v>146</v>
      </c>
      <c r="AX702" s="5" t="s">
        <v>972</v>
      </c>
      <c r="AY702" s="5" t="s">
        <v>148</v>
      </c>
      <c r="AZ702" s="5" t="s">
        <v>139</v>
      </c>
      <c r="BA702" s="5" t="s">
        <v>149</v>
      </c>
      <c r="BB702" s="5" t="s">
        <v>150</v>
      </c>
      <c r="BC702" s="5" t="s">
        <v>156</v>
      </c>
      <c r="BD702" s="5" t="s">
        <v>157</v>
      </c>
      <c r="BE702" s="5" t="s">
        <v>2674</v>
      </c>
      <c r="BF702" s="5" t="s">
        <v>12125</v>
      </c>
      <c r="BG702" s="5" t="s">
        <v>5272</v>
      </c>
      <c r="BH702" s="5" t="s">
        <v>143</v>
      </c>
      <c r="BI702" s="5" t="s">
        <v>12126</v>
      </c>
      <c r="BJ702" s="5" t="s">
        <v>143</v>
      </c>
      <c r="BK702" s="5" t="s">
        <v>506</v>
      </c>
      <c r="BL702" s="5" t="s">
        <v>143</v>
      </c>
      <c r="BM702" s="5" t="s">
        <v>160</v>
      </c>
      <c r="BN702" s="5" t="s">
        <v>160</v>
      </c>
      <c r="BO702" s="5" t="s">
        <v>685</v>
      </c>
      <c r="BP702" s="5" t="s">
        <v>143</v>
      </c>
      <c r="BQ702" s="5" t="s">
        <v>12127</v>
      </c>
      <c r="BR702" s="5" t="s">
        <v>6421</v>
      </c>
      <c r="BS702" s="5" t="s">
        <v>441</v>
      </c>
      <c r="BT702" s="5" t="s">
        <v>12123</v>
      </c>
      <c r="BU702" s="5" t="s">
        <v>12123</v>
      </c>
      <c r="BV702" s="5" t="s">
        <v>135</v>
      </c>
      <c r="BW702" s="5" t="s">
        <v>135</v>
      </c>
      <c r="BX702" s="5" t="s">
        <v>135</v>
      </c>
      <c r="BY702" s="5" t="s">
        <v>148</v>
      </c>
      <c r="BZ702" s="5" t="s">
        <v>12128</v>
      </c>
      <c r="CA702" s="5" t="s">
        <v>174</v>
      </c>
      <c r="CB702" s="5" t="s">
        <v>143</v>
      </c>
      <c r="CC702" s="5" t="s">
        <v>143</v>
      </c>
      <c r="CD702" s="5" t="s">
        <v>143</v>
      </c>
      <c r="CE702" s="5" t="s">
        <v>143</v>
      </c>
      <c r="CF702" s="5" t="s">
        <v>2261</v>
      </c>
      <c r="CG702" s="5" t="s">
        <v>2261</v>
      </c>
      <c r="CH702" s="5" t="s">
        <v>143</v>
      </c>
      <c r="CI702" s="5" t="s">
        <v>143</v>
      </c>
      <c r="CJ702" s="5" t="s">
        <v>5272</v>
      </c>
      <c r="CK702" s="5" t="s">
        <v>143</v>
      </c>
      <c r="CL702" s="5" t="s">
        <v>143</v>
      </c>
      <c r="CM702" s="5" t="s">
        <v>143</v>
      </c>
      <c r="CN702" s="5" t="s">
        <v>143</v>
      </c>
      <c r="CO702" s="5" t="s">
        <v>143</v>
      </c>
      <c r="CP702" s="5" t="s">
        <v>143</v>
      </c>
      <c r="CQ702" s="5" t="s">
        <v>143</v>
      </c>
      <c r="CR702" s="5" t="s">
        <v>143</v>
      </c>
      <c r="CS702" s="5" t="s">
        <v>1</v>
      </c>
      <c r="CT702" s="5" t="s">
        <v>143</v>
      </c>
      <c r="CU702" s="5" t="s">
        <v>1</v>
      </c>
      <c r="CV702" s="5" t="s">
        <v>2092</v>
      </c>
      <c r="CW702" s="5" t="s">
        <v>2092</v>
      </c>
      <c r="CX702" s="5" t="s">
        <v>953</v>
      </c>
      <c r="CY702" s="5" t="s">
        <v>166</v>
      </c>
      <c r="CZ702" s="5" t="s">
        <v>506</v>
      </c>
      <c r="DA702" s="5" t="s">
        <v>1986</v>
      </c>
      <c r="DB702" s="5" t="s">
        <v>143</v>
      </c>
      <c r="DC702" s="5" t="s">
        <v>143</v>
      </c>
      <c r="DD702" s="5" t="s">
        <v>685</v>
      </c>
      <c r="DE702" s="5" t="s">
        <v>6425</v>
      </c>
      <c r="DF702" s="5" t="s">
        <v>5776</v>
      </c>
      <c r="DG702" s="5" t="s">
        <v>143</v>
      </c>
      <c r="DH702" s="5" t="s">
        <v>143</v>
      </c>
      <c r="DI702" s="5" t="s">
        <v>143</v>
      </c>
    </row>
    <row r="703" spans="1:113" hidden="1" x14ac:dyDescent="0.2">
      <c r="A703" s="73">
        <v>45536</v>
      </c>
      <c r="B703" s="3" t="s">
        <v>6277</v>
      </c>
      <c r="C703" s="98">
        <v>154923</v>
      </c>
      <c r="D703" s="5" t="s">
        <v>12129</v>
      </c>
      <c r="E703" s="5" t="s">
        <v>125</v>
      </c>
      <c r="F703" s="75">
        <v>45541</v>
      </c>
      <c r="G703" s="5" t="s">
        <v>257</v>
      </c>
      <c r="H703" s="5" t="s">
        <v>166</v>
      </c>
      <c r="I703" s="8">
        <f>J703</f>
        <v>107.5</v>
      </c>
      <c r="J703" s="95">
        <v>107.5</v>
      </c>
      <c r="K703" s="71">
        <f t="shared" si="67"/>
        <v>5.0016028392354571E-3</v>
      </c>
      <c r="L703" s="71" t="s">
        <v>1917</v>
      </c>
      <c r="M703" s="5" t="s">
        <v>7145</v>
      </c>
      <c r="N703" s="5" t="s">
        <v>980</v>
      </c>
      <c r="O703" s="5" t="s">
        <v>12130</v>
      </c>
      <c r="P703" s="146" t="s">
        <v>12131</v>
      </c>
      <c r="Q703" s="5" t="s">
        <v>170</v>
      </c>
      <c r="R703" s="5" t="s">
        <v>12132</v>
      </c>
      <c r="S703" s="5" t="s">
        <v>12133</v>
      </c>
      <c r="T703" s="5" t="s">
        <v>135</v>
      </c>
      <c r="U703" s="5" t="s">
        <v>135</v>
      </c>
      <c r="V703" s="5" t="s">
        <v>2050</v>
      </c>
      <c r="W703" s="5" t="s">
        <v>137</v>
      </c>
      <c r="X703" s="5" t="s">
        <v>11994</v>
      </c>
      <c r="Y703" s="5" t="s">
        <v>12134</v>
      </c>
      <c r="Z703" s="75" t="s">
        <v>12135</v>
      </c>
      <c r="AA703" s="5" t="s">
        <v>139</v>
      </c>
      <c r="AB703" s="5" t="s">
        <v>226</v>
      </c>
      <c r="AC703" s="5" t="s">
        <v>5272</v>
      </c>
      <c r="AD703" s="5" t="s">
        <v>143</v>
      </c>
      <c r="AE703" s="5" t="s">
        <v>5272</v>
      </c>
      <c r="AF703" s="75" t="s">
        <v>12136</v>
      </c>
      <c r="AG703" s="5" t="s">
        <v>5675</v>
      </c>
      <c r="AH703" s="5" t="s">
        <v>265</v>
      </c>
      <c r="AI703" s="5" t="s">
        <v>143</v>
      </c>
      <c r="AJ703" s="5" t="s">
        <v>143</v>
      </c>
      <c r="AK703" s="5" t="s">
        <v>207</v>
      </c>
      <c r="AL703" s="5" t="s">
        <v>143</v>
      </c>
      <c r="AM703" s="5" t="s">
        <v>12137</v>
      </c>
      <c r="AN703" s="5" t="s">
        <v>143</v>
      </c>
      <c r="AO703" s="5" t="s">
        <v>12138</v>
      </c>
      <c r="AP703" s="5" t="s">
        <v>12139</v>
      </c>
      <c r="AQ703" s="5" t="s">
        <v>12140</v>
      </c>
      <c r="AR703" s="5" t="s">
        <v>1454</v>
      </c>
      <c r="AS703" s="5" t="s">
        <v>231</v>
      </c>
      <c r="AT703" s="5" t="s">
        <v>12141</v>
      </c>
      <c r="AU703" s="5" t="s">
        <v>12142</v>
      </c>
      <c r="AV703" s="5" t="s">
        <v>990</v>
      </c>
      <c r="AW703" s="5" t="s">
        <v>273</v>
      </c>
      <c r="AX703" s="5" t="s">
        <v>991</v>
      </c>
      <c r="AY703" s="5" t="s">
        <v>148</v>
      </c>
      <c r="AZ703" s="5" t="s">
        <v>139</v>
      </c>
      <c r="BA703" s="5" t="s">
        <v>154</v>
      </c>
      <c r="BB703" s="5" t="s">
        <v>992</v>
      </c>
      <c r="BC703" s="5" t="s">
        <v>156</v>
      </c>
      <c r="BD703" s="5" t="s">
        <v>157</v>
      </c>
      <c r="BE703" s="5" t="s">
        <v>484</v>
      </c>
      <c r="BF703" s="5" t="s">
        <v>12135</v>
      </c>
      <c r="BG703" s="5" t="s">
        <v>5272</v>
      </c>
      <c r="BH703" s="5" t="s">
        <v>143</v>
      </c>
      <c r="BI703" s="5" t="s">
        <v>143</v>
      </c>
      <c r="BJ703" s="5" t="s">
        <v>143</v>
      </c>
      <c r="BK703" s="5" t="s">
        <v>183</v>
      </c>
      <c r="BL703" s="5" t="s">
        <v>143</v>
      </c>
      <c r="BM703" s="5" t="s">
        <v>200</v>
      </c>
      <c r="BN703" s="5" t="s">
        <v>143</v>
      </c>
      <c r="BO703" s="5" t="s">
        <v>143</v>
      </c>
      <c r="BP703" s="5" t="s">
        <v>143</v>
      </c>
      <c r="BQ703" s="5" t="s">
        <v>12143</v>
      </c>
      <c r="BR703" s="5" t="s">
        <v>5723</v>
      </c>
      <c r="BS703" s="5" t="s">
        <v>162</v>
      </c>
      <c r="BT703" s="5" t="s">
        <v>12137</v>
      </c>
      <c r="BU703" s="5" t="s">
        <v>12137</v>
      </c>
      <c r="BV703" s="5" t="s">
        <v>135</v>
      </c>
      <c r="BW703" s="5" t="s">
        <v>135</v>
      </c>
      <c r="BX703" s="5" t="s">
        <v>135</v>
      </c>
      <c r="BY703" s="5" t="s">
        <v>148</v>
      </c>
      <c r="BZ703" s="5" t="s">
        <v>12144</v>
      </c>
      <c r="CA703" s="5" t="s">
        <v>174</v>
      </c>
      <c r="CB703" s="5" t="s">
        <v>143</v>
      </c>
      <c r="CC703" s="5" t="s">
        <v>143</v>
      </c>
      <c r="CD703" s="5" t="s">
        <v>143</v>
      </c>
      <c r="CE703" s="5" t="s">
        <v>143</v>
      </c>
      <c r="CF703" s="5" t="s">
        <v>2261</v>
      </c>
      <c r="CG703" s="5" t="s">
        <v>143</v>
      </c>
      <c r="CH703" s="5" t="s">
        <v>143</v>
      </c>
      <c r="CI703" s="5" t="s">
        <v>143</v>
      </c>
      <c r="CJ703" s="5" t="s">
        <v>5272</v>
      </c>
      <c r="CK703" s="5" t="s">
        <v>143</v>
      </c>
      <c r="CL703" s="5" t="s">
        <v>143</v>
      </c>
      <c r="CM703" s="5" t="s">
        <v>143</v>
      </c>
      <c r="CN703" s="5" t="s">
        <v>143</v>
      </c>
      <c r="CO703" s="5" t="s">
        <v>12145</v>
      </c>
      <c r="CP703" s="5" t="s">
        <v>143</v>
      </c>
      <c r="CQ703" s="5" t="s">
        <v>143</v>
      </c>
      <c r="CR703" s="5" t="s">
        <v>143</v>
      </c>
      <c r="CS703" s="5" t="s">
        <v>1</v>
      </c>
      <c r="CT703" s="5" t="s">
        <v>143</v>
      </c>
      <c r="CU703" s="5" t="s">
        <v>1</v>
      </c>
      <c r="CV703" s="5" t="s">
        <v>1985</v>
      </c>
      <c r="CW703" s="5" t="s">
        <v>143</v>
      </c>
      <c r="CX703" s="5" t="s">
        <v>1196</v>
      </c>
      <c r="CY703" s="5" t="s">
        <v>166</v>
      </c>
      <c r="CZ703" s="5" t="s">
        <v>183</v>
      </c>
      <c r="DA703" s="5" t="s">
        <v>1989</v>
      </c>
      <c r="DB703" s="5" t="s">
        <v>143</v>
      </c>
      <c r="DC703" s="5" t="s">
        <v>143</v>
      </c>
      <c r="DD703" s="5" t="s">
        <v>125</v>
      </c>
      <c r="DE703" s="5" t="s">
        <v>6425</v>
      </c>
      <c r="DF703" s="5" t="s">
        <v>5776</v>
      </c>
      <c r="DG703" s="5" t="s">
        <v>143</v>
      </c>
      <c r="DH703" s="5" t="s">
        <v>12146</v>
      </c>
      <c r="DI703" s="5" t="s">
        <v>143</v>
      </c>
    </row>
    <row r="704" spans="1:113" hidden="1" x14ac:dyDescent="0.2">
      <c r="A704" s="73">
        <v>45536</v>
      </c>
      <c r="B704" s="3" t="s">
        <v>12718</v>
      </c>
      <c r="C704" s="5">
        <v>154976</v>
      </c>
      <c r="D704" s="5" t="s">
        <v>12118</v>
      </c>
      <c r="E704" s="5" t="s">
        <v>685</v>
      </c>
      <c r="F704" s="75">
        <v>45541</v>
      </c>
      <c r="G704" s="5" t="s">
        <v>165</v>
      </c>
      <c r="H704" s="5" t="s">
        <v>166</v>
      </c>
      <c r="I704" s="8">
        <f>J704</f>
        <v>211.31</v>
      </c>
      <c r="J704" s="95">
        <v>211.31</v>
      </c>
      <c r="K704" s="71">
        <f t="shared" si="67"/>
        <v>9.8315227531055299E-3</v>
      </c>
      <c r="L704" s="71" t="s">
        <v>1917</v>
      </c>
      <c r="M704" s="5" t="s">
        <v>7145</v>
      </c>
      <c r="N704" s="5" t="s">
        <v>219</v>
      </c>
      <c r="O704" s="5" t="s">
        <v>1003</v>
      </c>
      <c r="P704" s="146" t="s">
        <v>12147</v>
      </c>
      <c r="Q704" s="5" t="s">
        <v>170</v>
      </c>
      <c r="R704" s="5" t="s">
        <v>12148</v>
      </c>
      <c r="S704" s="5" t="s">
        <v>801</v>
      </c>
      <c r="T704" s="5" t="s">
        <v>135</v>
      </c>
      <c r="U704" s="5" t="s">
        <v>135</v>
      </c>
      <c r="V704" s="5" t="s">
        <v>506</v>
      </c>
      <c r="W704" s="5" t="s">
        <v>137</v>
      </c>
      <c r="X704" s="5" t="s">
        <v>6653</v>
      </c>
      <c r="Y704" s="5" t="s">
        <v>12149</v>
      </c>
      <c r="Z704" s="75" t="s">
        <v>12150</v>
      </c>
      <c r="AA704" s="5" t="s">
        <v>139</v>
      </c>
      <c r="AB704" s="5" t="s">
        <v>323</v>
      </c>
      <c r="AC704" s="5" t="s">
        <v>5272</v>
      </c>
      <c r="AD704" s="5" t="s">
        <v>143</v>
      </c>
      <c r="AE704" s="5" t="s">
        <v>5272</v>
      </c>
      <c r="AF704" s="5" t="s">
        <v>143</v>
      </c>
      <c r="AG704" s="5" t="s">
        <v>235</v>
      </c>
      <c r="AH704" s="5" t="s">
        <v>141</v>
      </c>
      <c r="AI704" s="5" t="s">
        <v>143</v>
      </c>
      <c r="AJ704" s="5" t="s">
        <v>143</v>
      </c>
      <c r="AK704" s="5" t="s">
        <v>207</v>
      </c>
      <c r="AL704" s="5" t="s">
        <v>143</v>
      </c>
      <c r="AM704" s="5" t="s">
        <v>12151</v>
      </c>
      <c r="AN704" s="5" t="s">
        <v>143</v>
      </c>
      <c r="AO704" s="5" t="s">
        <v>1228</v>
      </c>
      <c r="AP704" s="5" t="s">
        <v>1229</v>
      </c>
      <c r="AQ704" s="5" t="s">
        <v>1230</v>
      </c>
      <c r="AR704" s="5" t="s">
        <v>178</v>
      </c>
      <c r="AS704" s="5" t="s">
        <v>179</v>
      </c>
      <c r="AT704" s="5" t="s">
        <v>211</v>
      </c>
      <c r="AU704" s="5" t="s">
        <v>1231</v>
      </c>
      <c r="AV704" s="5" t="s">
        <v>234</v>
      </c>
      <c r="AW704" s="5" t="s">
        <v>165</v>
      </c>
      <c r="AX704" s="5" t="s">
        <v>235</v>
      </c>
      <c r="AY704" s="5" t="s">
        <v>148</v>
      </c>
      <c r="AZ704" s="5" t="s">
        <v>139</v>
      </c>
      <c r="BA704" s="5" t="s">
        <v>875</v>
      </c>
      <c r="BB704" s="5" t="s">
        <v>150</v>
      </c>
      <c r="BC704" s="5" t="s">
        <v>156</v>
      </c>
      <c r="BD704" s="5" t="s">
        <v>157</v>
      </c>
      <c r="BE704" s="5" t="s">
        <v>484</v>
      </c>
      <c r="BF704" s="5" t="s">
        <v>12150</v>
      </c>
      <c r="BG704" s="5" t="s">
        <v>5272</v>
      </c>
      <c r="BH704" s="5" t="s">
        <v>143</v>
      </c>
      <c r="BI704" s="5" t="s">
        <v>143</v>
      </c>
      <c r="BJ704" s="5" t="s">
        <v>143</v>
      </c>
      <c r="BK704" s="5" t="s">
        <v>506</v>
      </c>
      <c r="BL704" s="5" t="s">
        <v>143</v>
      </c>
      <c r="BM704" s="5" t="s">
        <v>160</v>
      </c>
      <c r="BN704" s="5" t="s">
        <v>143</v>
      </c>
      <c r="BO704" s="5" t="s">
        <v>685</v>
      </c>
      <c r="BP704" s="5" t="s">
        <v>143</v>
      </c>
      <c r="BQ704" s="5" t="s">
        <v>1816</v>
      </c>
      <c r="BR704" s="5" t="s">
        <v>5723</v>
      </c>
      <c r="BS704" s="5" t="s">
        <v>162</v>
      </c>
      <c r="BT704" s="5" t="s">
        <v>12151</v>
      </c>
      <c r="BU704" s="5" t="s">
        <v>12151</v>
      </c>
      <c r="BV704" s="5" t="s">
        <v>135</v>
      </c>
      <c r="BW704" s="5" t="s">
        <v>135</v>
      </c>
      <c r="BX704" s="5" t="s">
        <v>135</v>
      </c>
      <c r="BY704" s="5" t="s">
        <v>148</v>
      </c>
      <c r="BZ704" s="5" t="s">
        <v>12054</v>
      </c>
      <c r="CA704" s="5" t="s">
        <v>174</v>
      </c>
      <c r="CB704" s="5" t="s">
        <v>143</v>
      </c>
      <c r="CC704" s="5" t="s">
        <v>143</v>
      </c>
      <c r="CD704" s="5" t="s">
        <v>143</v>
      </c>
      <c r="CE704" s="5" t="s">
        <v>12152</v>
      </c>
      <c r="CF704" s="5" t="s">
        <v>2261</v>
      </c>
      <c r="CG704" s="5" t="s">
        <v>143</v>
      </c>
      <c r="CH704" s="5" t="s">
        <v>143</v>
      </c>
      <c r="CI704" s="5" t="s">
        <v>143</v>
      </c>
      <c r="CJ704" s="5" t="s">
        <v>5272</v>
      </c>
      <c r="CK704" s="5" t="s">
        <v>143</v>
      </c>
      <c r="CL704" s="5" t="s">
        <v>143</v>
      </c>
      <c r="CM704" s="5" t="s">
        <v>143</v>
      </c>
      <c r="CN704" s="5" t="s">
        <v>143</v>
      </c>
      <c r="CO704" s="5" t="s">
        <v>143</v>
      </c>
      <c r="CP704" s="5" t="s">
        <v>143</v>
      </c>
      <c r="CQ704" s="5" t="s">
        <v>143</v>
      </c>
      <c r="CR704" s="5" t="s">
        <v>143</v>
      </c>
      <c r="CS704" s="5" t="s">
        <v>1</v>
      </c>
      <c r="CT704" s="5" t="s">
        <v>143</v>
      </c>
      <c r="CU704" s="5" t="s">
        <v>1</v>
      </c>
      <c r="CV704" s="5" t="s">
        <v>1985</v>
      </c>
      <c r="CW704" s="5" t="s">
        <v>143</v>
      </c>
      <c r="CX704" s="5" t="s">
        <v>953</v>
      </c>
      <c r="CY704" s="5" t="s">
        <v>166</v>
      </c>
      <c r="CZ704" s="5" t="s">
        <v>506</v>
      </c>
      <c r="DA704" s="5" t="s">
        <v>2007</v>
      </c>
      <c r="DB704" s="5" t="s">
        <v>143</v>
      </c>
      <c r="DC704" s="5" t="s">
        <v>6653</v>
      </c>
      <c r="DD704" s="5" t="s">
        <v>685</v>
      </c>
      <c r="DE704" s="5" t="s">
        <v>6425</v>
      </c>
      <c r="DF704" s="5" t="s">
        <v>5776</v>
      </c>
      <c r="DG704" s="5" t="s">
        <v>143</v>
      </c>
      <c r="DH704" s="5" t="s">
        <v>143</v>
      </c>
      <c r="DI704" s="5" t="s">
        <v>143</v>
      </c>
    </row>
    <row r="705" spans="1:113" ht="25.5" hidden="1" x14ac:dyDescent="0.2">
      <c r="A705" s="73">
        <v>45536</v>
      </c>
      <c r="B705" s="3" t="s">
        <v>12718</v>
      </c>
      <c r="C705" s="5">
        <v>155110</v>
      </c>
      <c r="D705" s="5" t="s">
        <v>12153</v>
      </c>
      <c r="E705" s="5" t="s">
        <v>5495</v>
      </c>
      <c r="F705" s="75">
        <v>45541</v>
      </c>
      <c r="G705" s="5" t="s">
        <v>165</v>
      </c>
      <c r="H705" s="5" t="s">
        <v>127</v>
      </c>
      <c r="I705" s="8">
        <f>J705</f>
        <v>560.39</v>
      </c>
      <c r="J705" s="95">
        <v>560.39</v>
      </c>
      <c r="K705" s="71">
        <f t="shared" si="67"/>
        <v>2.6073006651899142E-2</v>
      </c>
      <c r="L705" s="71" t="s">
        <v>1917</v>
      </c>
      <c r="M705" s="5" t="s">
        <v>7145</v>
      </c>
      <c r="N705" s="5" t="s">
        <v>12154</v>
      </c>
      <c r="O705" s="5" t="s">
        <v>1056</v>
      </c>
      <c r="P705" s="146" t="s">
        <v>12155</v>
      </c>
      <c r="Q705" s="5" t="s">
        <v>132</v>
      </c>
      <c r="R705" s="5" t="s">
        <v>12156</v>
      </c>
      <c r="S705" s="5" t="s">
        <v>12157</v>
      </c>
      <c r="T705" s="5" t="s">
        <v>12158</v>
      </c>
      <c r="U705" s="5" t="s">
        <v>4888</v>
      </c>
      <c r="V705" s="5" t="s">
        <v>136</v>
      </c>
      <c r="W705" s="5" t="s">
        <v>137</v>
      </c>
      <c r="X705" s="5" t="s">
        <v>9544</v>
      </c>
      <c r="Y705" s="5" t="s">
        <v>12159</v>
      </c>
      <c r="Z705" s="75" t="s">
        <v>12160</v>
      </c>
      <c r="AA705" s="5" t="s">
        <v>139</v>
      </c>
      <c r="AB705" s="5" t="s">
        <v>323</v>
      </c>
      <c r="AC705" s="5" t="s">
        <v>5272</v>
      </c>
      <c r="AD705" s="5" t="s">
        <v>143</v>
      </c>
      <c r="AE705" s="5" t="s">
        <v>5272</v>
      </c>
      <c r="AF705" s="5" t="s">
        <v>143</v>
      </c>
      <c r="AG705" s="5" t="s">
        <v>235</v>
      </c>
      <c r="AH705" s="5" t="s">
        <v>141</v>
      </c>
      <c r="AI705" s="5" t="s">
        <v>143</v>
      </c>
      <c r="AJ705" s="5" t="s">
        <v>143</v>
      </c>
      <c r="AK705" s="5" t="s">
        <v>207</v>
      </c>
      <c r="AL705" s="5" t="s">
        <v>143</v>
      </c>
      <c r="AM705" s="5" t="s">
        <v>12161</v>
      </c>
      <c r="AN705" s="5" t="s">
        <v>143</v>
      </c>
      <c r="AO705" s="5" t="s">
        <v>145</v>
      </c>
      <c r="AP705" s="5" t="s">
        <v>146</v>
      </c>
      <c r="AQ705" s="5" t="s">
        <v>1060</v>
      </c>
      <c r="AR705" s="5" t="s">
        <v>148</v>
      </c>
      <c r="AS705" s="5" t="s">
        <v>139</v>
      </c>
      <c r="AT705" s="5" t="s">
        <v>149</v>
      </c>
      <c r="AU705" s="5" t="s">
        <v>150</v>
      </c>
      <c r="AV705" s="5" t="s">
        <v>10711</v>
      </c>
      <c r="AW705" s="5" t="s">
        <v>7035</v>
      </c>
      <c r="AX705" s="5" t="s">
        <v>309</v>
      </c>
      <c r="AY705" s="5" t="s">
        <v>148</v>
      </c>
      <c r="AZ705" s="5" t="s">
        <v>139</v>
      </c>
      <c r="BA705" s="5" t="s">
        <v>154</v>
      </c>
      <c r="BB705" s="5" t="s">
        <v>12162</v>
      </c>
      <c r="BC705" s="5" t="s">
        <v>156</v>
      </c>
      <c r="BD705" s="5" t="s">
        <v>157</v>
      </c>
      <c r="BE705" s="5" t="s">
        <v>237</v>
      </c>
      <c r="BF705" s="5" t="s">
        <v>12160</v>
      </c>
      <c r="BG705" s="5" t="s">
        <v>5272</v>
      </c>
      <c r="BH705" s="5" t="s">
        <v>143</v>
      </c>
      <c r="BI705" s="5" t="s">
        <v>143</v>
      </c>
      <c r="BJ705" s="5" t="s">
        <v>143</v>
      </c>
      <c r="BK705" s="5" t="s">
        <v>136</v>
      </c>
      <c r="BL705" s="5" t="s">
        <v>143</v>
      </c>
      <c r="BM705" s="5" t="s">
        <v>1674</v>
      </c>
      <c r="BN705" s="5" t="s">
        <v>143</v>
      </c>
      <c r="BO705" s="5" t="s">
        <v>143</v>
      </c>
      <c r="BP705" s="5" t="s">
        <v>143</v>
      </c>
      <c r="BQ705" s="5" t="s">
        <v>12163</v>
      </c>
      <c r="BR705" s="5" t="s">
        <v>5784</v>
      </c>
      <c r="BS705" s="5" t="s">
        <v>314</v>
      </c>
      <c r="BT705" s="5" t="s">
        <v>12164</v>
      </c>
      <c r="BU705" s="5" t="s">
        <v>12164</v>
      </c>
      <c r="BV705" s="5" t="s">
        <v>4888</v>
      </c>
      <c r="BW705" s="5" t="s">
        <v>3488</v>
      </c>
      <c r="BX705" s="5" t="s">
        <v>3488</v>
      </c>
      <c r="BY705" s="5" t="s">
        <v>148</v>
      </c>
      <c r="BZ705" s="5" t="s">
        <v>12165</v>
      </c>
      <c r="CA705" s="5" t="s">
        <v>144</v>
      </c>
      <c r="CB705" s="5" t="s">
        <v>143</v>
      </c>
      <c r="CC705" s="5" t="s">
        <v>143</v>
      </c>
      <c r="CD705" s="5" t="s">
        <v>143</v>
      </c>
      <c r="CE705" s="5" t="s">
        <v>12155</v>
      </c>
      <c r="CF705" s="5" t="s">
        <v>9549</v>
      </c>
      <c r="CG705" s="5" t="s">
        <v>143</v>
      </c>
      <c r="CH705" s="5" t="s">
        <v>143</v>
      </c>
      <c r="CI705" s="5" t="s">
        <v>143</v>
      </c>
      <c r="CJ705" s="5" t="s">
        <v>5272</v>
      </c>
      <c r="CK705" s="5" t="s">
        <v>143</v>
      </c>
      <c r="CL705" s="5" t="s">
        <v>143</v>
      </c>
      <c r="CM705" s="5" t="s">
        <v>143</v>
      </c>
      <c r="CN705" s="5" t="s">
        <v>143</v>
      </c>
      <c r="CO705" s="5" t="s">
        <v>143</v>
      </c>
      <c r="CP705" s="5" t="s">
        <v>143</v>
      </c>
      <c r="CQ705" s="5" t="s">
        <v>143</v>
      </c>
      <c r="CR705" s="5" t="s">
        <v>143</v>
      </c>
      <c r="CS705" s="5" t="s">
        <v>1</v>
      </c>
      <c r="CT705" s="5" t="s">
        <v>143</v>
      </c>
      <c r="CU705" s="5" t="s">
        <v>1</v>
      </c>
      <c r="CV705" s="5" t="s">
        <v>2092</v>
      </c>
      <c r="CW705" s="5" t="s">
        <v>143</v>
      </c>
      <c r="CX705" s="5" t="s">
        <v>394</v>
      </c>
      <c r="CY705" s="5" t="s">
        <v>127</v>
      </c>
      <c r="CZ705" s="5" t="s">
        <v>136</v>
      </c>
      <c r="DA705" s="5" t="s">
        <v>1989</v>
      </c>
      <c r="DB705" s="5" t="s">
        <v>143</v>
      </c>
      <c r="DC705" s="5" t="s">
        <v>143</v>
      </c>
      <c r="DD705" s="5" t="s">
        <v>5495</v>
      </c>
      <c r="DE705" s="5" t="s">
        <v>6425</v>
      </c>
      <c r="DF705" s="5" t="s">
        <v>5776</v>
      </c>
      <c r="DG705" s="5" t="s">
        <v>143</v>
      </c>
      <c r="DH705" s="5" t="s">
        <v>143</v>
      </c>
      <c r="DI705" s="5" t="s">
        <v>143</v>
      </c>
    </row>
    <row r="706" spans="1:113" hidden="1" x14ac:dyDescent="0.2">
      <c r="A706" s="73">
        <v>45536</v>
      </c>
      <c r="B706" s="3" t="s">
        <v>15606</v>
      </c>
      <c r="C706" s="5">
        <v>155225</v>
      </c>
      <c r="D706" s="5" t="s">
        <v>12166</v>
      </c>
      <c r="E706" s="5" t="s">
        <v>364</v>
      </c>
      <c r="F706" s="75">
        <v>45544</v>
      </c>
      <c r="G706" s="5" t="s">
        <v>126</v>
      </c>
      <c r="H706" s="5" t="s">
        <v>166</v>
      </c>
      <c r="I706" s="8">
        <f>J706</f>
        <v>158.56</v>
      </c>
      <c r="J706" s="95">
        <v>158.56</v>
      </c>
      <c r="K706" s="71">
        <f t="shared" si="67"/>
        <v>7.3772478715272011E-3</v>
      </c>
      <c r="L706" s="71" t="s">
        <v>1917</v>
      </c>
      <c r="M706" s="5" t="s">
        <v>7145</v>
      </c>
      <c r="N706" s="5" t="s">
        <v>960</v>
      </c>
      <c r="O706" s="5" t="s">
        <v>10176</v>
      </c>
      <c r="P706" s="146" t="s">
        <v>12167</v>
      </c>
      <c r="Q706" s="5" t="s">
        <v>170</v>
      </c>
      <c r="R706" s="5" t="s">
        <v>12168</v>
      </c>
      <c r="S706" s="5" t="s">
        <v>4241</v>
      </c>
      <c r="T706" s="5" t="s">
        <v>12169</v>
      </c>
      <c r="U706" s="5" t="s">
        <v>12170</v>
      </c>
      <c r="V706" s="5" t="s">
        <v>506</v>
      </c>
      <c r="W706" s="5" t="s">
        <v>137</v>
      </c>
      <c r="X706" s="5" t="s">
        <v>4880</v>
      </c>
      <c r="Y706" s="5" t="s">
        <v>12171</v>
      </c>
      <c r="Z706" s="75" t="s">
        <v>12172</v>
      </c>
      <c r="AA706" s="5" t="s">
        <v>139</v>
      </c>
      <c r="AB706" s="5" t="s">
        <v>323</v>
      </c>
      <c r="AC706" s="5" t="s">
        <v>5272</v>
      </c>
      <c r="AD706" s="5" t="s">
        <v>143</v>
      </c>
      <c r="AE706" s="5" t="s">
        <v>5272</v>
      </c>
      <c r="AF706" s="5" t="s">
        <v>143</v>
      </c>
      <c r="AG706" s="5" t="s">
        <v>5974</v>
      </c>
      <c r="AH706" s="5" t="s">
        <v>141</v>
      </c>
      <c r="AI706" s="5" t="s">
        <v>143</v>
      </c>
      <c r="AJ706" s="5" t="s">
        <v>12173</v>
      </c>
      <c r="AK706" s="5" t="s">
        <v>207</v>
      </c>
      <c r="AL706" s="5" t="s">
        <v>12174</v>
      </c>
      <c r="AM706" s="5" t="s">
        <v>12175</v>
      </c>
      <c r="AN706" s="5" t="s">
        <v>174</v>
      </c>
      <c r="AO706" s="5" t="s">
        <v>1335</v>
      </c>
      <c r="AP706" s="5" t="s">
        <v>1336</v>
      </c>
      <c r="AQ706" s="5" t="s">
        <v>10182</v>
      </c>
      <c r="AR706" s="5" t="s">
        <v>353</v>
      </c>
      <c r="AS706" s="5" t="s">
        <v>231</v>
      </c>
      <c r="AT706" s="5" t="s">
        <v>492</v>
      </c>
      <c r="AU706" s="5" t="s">
        <v>1338</v>
      </c>
      <c r="AV706" s="5" t="s">
        <v>145</v>
      </c>
      <c r="AW706" s="5" t="s">
        <v>146</v>
      </c>
      <c r="AX706" s="5" t="s">
        <v>972</v>
      </c>
      <c r="AY706" s="5" t="s">
        <v>148</v>
      </c>
      <c r="AZ706" s="5" t="s">
        <v>139</v>
      </c>
      <c r="BA706" s="5" t="s">
        <v>149</v>
      </c>
      <c r="BB706" s="5" t="s">
        <v>150</v>
      </c>
      <c r="BC706" s="5" t="s">
        <v>156</v>
      </c>
      <c r="BD706" s="5" t="s">
        <v>157</v>
      </c>
      <c r="BE706" s="5" t="s">
        <v>484</v>
      </c>
      <c r="BF706" s="5" t="s">
        <v>12176</v>
      </c>
      <c r="BG706" s="5" t="s">
        <v>5272</v>
      </c>
      <c r="BH706" s="5" t="s">
        <v>143</v>
      </c>
      <c r="BI706" s="5" t="s">
        <v>12177</v>
      </c>
      <c r="BJ706" s="5" t="s">
        <v>143</v>
      </c>
      <c r="BK706" s="5" t="s">
        <v>136</v>
      </c>
      <c r="BL706" s="5" t="s">
        <v>143</v>
      </c>
      <c r="BM706" s="5" t="s">
        <v>160</v>
      </c>
      <c r="BN706" s="5" t="s">
        <v>160</v>
      </c>
      <c r="BO706" s="5" t="s">
        <v>364</v>
      </c>
      <c r="BP706" s="5" t="s">
        <v>143</v>
      </c>
      <c r="BQ706" s="5" t="s">
        <v>12178</v>
      </c>
      <c r="BR706" s="5" t="s">
        <v>5723</v>
      </c>
      <c r="BS706" s="5" t="s">
        <v>162</v>
      </c>
      <c r="BT706" s="5" t="s">
        <v>12175</v>
      </c>
      <c r="BU706" s="5" t="s">
        <v>12175</v>
      </c>
      <c r="BV706" s="5" t="s">
        <v>135</v>
      </c>
      <c r="BW706" s="5" t="s">
        <v>135</v>
      </c>
      <c r="BX706" s="5" t="s">
        <v>135</v>
      </c>
      <c r="BY706" s="5" t="s">
        <v>148</v>
      </c>
      <c r="BZ706" s="5" t="s">
        <v>12179</v>
      </c>
      <c r="CA706" s="5" t="s">
        <v>174</v>
      </c>
      <c r="CB706" s="5" t="s">
        <v>143</v>
      </c>
      <c r="CC706" s="5" t="s">
        <v>143</v>
      </c>
      <c r="CD706" s="5" t="s">
        <v>143</v>
      </c>
      <c r="CE706" s="5" t="s">
        <v>143</v>
      </c>
      <c r="CF706" s="5" t="s">
        <v>2261</v>
      </c>
      <c r="CG706" s="5" t="s">
        <v>2261</v>
      </c>
      <c r="CH706" s="5" t="s">
        <v>143</v>
      </c>
      <c r="CI706" s="5" t="s">
        <v>143</v>
      </c>
      <c r="CJ706" s="5" t="s">
        <v>5272</v>
      </c>
      <c r="CK706" s="5" t="s">
        <v>143</v>
      </c>
      <c r="CL706" s="5" t="s">
        <v>143</v>
      </c>
      <c r="CM706" s="5" t="s">
        <v>143</v>
      </c>
      <c r="CN706" s="5" t="s">
        <v>143</v>
      </c>
      <c r="CO706" s="5" t="s">
        <v>10184</v>
      </c>
      <c r="CP706" s="5" t="s">
        <v>143</v>
      </c>
      <c r="CQ706" s="5" t="s">
        <v>143</v>
      </c>
      <c r="CR706" s="5" t="s">
        <v>143</v>
      </c>
      <c r="CS706" s="5" t="s">
        <v>1</v>
      </c>
      <c r="CT706" s="5" t="s">
        <v>143</v>
      </c>
      <c r="CU706" s="5" t="s">
        <v>1</v>
      </c>
      <c r="CV706" s="5" t="s">
        <v>1985</v>
      </c>
      <c r="CW706" s="5" t="s">
        <v>143</v>
      </c>
      <c r="CX706" s="5" t="s">
        <v>374</v>
      </c>
      <c r="CY706" s="5" t="s">
        <v>166</v>
      </c>
      <c r="CZ706" s="5" t="s">
        <v>136</v>
      </c>
      <c r="DA706" s="5" t="s">
        <v>1989</v>
      </c>
      <c r="DB706" s="5" t="s">
        <v>143</v>
      </c>
      <c r="DC706" s="5" t="s">
        <v>143</v>
      </c>
      <c r="DD706" s="5" t="s">
        <v>364</v>
      </c>
      <c r="DE706" s="5" t="s">
        <v>6425</v>
      </c>
      <c r="DF706" s="5" t="s">
        <v>6425</v>
      </c>
      <c r="DG706" s="5" t="s">
        <v>143</v>
      </c>
      <c r="DH706" s="5" t="s">
        <v>10185</v>
      </c>
      <c r="DI706" s="5" t="s">
        <v>143</v>
      </c>
    </row>
    <row r="707" spans="1:113" ht="25.5" hidden="1" x14ac:dyDescent="0.2">
      <c r="A707" s="73">
        <v>45536</v>
      </c>
      <c r="B707" s="3" t="s">
        <v>15608</v>
      </c>
      <c r="C707" s="5">
        <v>155602</v>
      </c>
      <c r="D707" s="5" t="s">
        <v>12180</v>
      </c>
      <c r="E707" s="5" t="s">
        <v>164</v>
      </c>
      <c r="F707" s="75">
        <v>45545</v>
      </c>
      <c r="G707" s="5" t="s">
        <v>165</v>
      </c>
      <c r="H707" s="5" t="s">
        <v>166</v>
      </c>
      <c r="I707" s="95">
        <v>31.89</v>
      </c>
      <c r="J707" s="95">
        <v>31.89</v>
      </c>
      <c r="K707" s="71">
        <f t="shared" si="67"/>
        <v>1.4837312980764533E-3</v>
      </c>
      <c r="L707" s="71" t="s">
        <v>1917</v>
      </c>
      <c r="M707" s="5" t="s">
        <v>7145</v>
      </c>
      <c r="N707" s="5" t="s">
        <v>960</v>
      </c>
      <c r="O707" s="5" t="s">
        <v>318</v>
      </c>
      <c r="P707" s="146" t="s">
        <v>12181</v>
      </c>
      <c r="Q707" s="5" t="s">
        <v>170</v>
      </c>
      <c r="R707" s="5" t="s">
        <v>12182</v>
      </c>
      <c r="S707" s="5" t="s">
        <v>12183</v>
      </c>
      <c r="T707" s="5" t="s">
        <v>469</v>
      </c>
      <c r="U707" s="5" t="s">
        <v>4375</v>
      </c>
      <c r="V707" s="5" t="s">
        <v>136</v>
      </c>
      <c r="W707" s="5" t="s">
        <v>137</v>
      </c>
      <c r="X707" s="5" t="s">
        <v>349</v>
      </c>
      <c r="Y707" s="5" t="s">
        <v>12184</v>
      </c>
      <c r="Z707" s="75" t="s">
        <v>12185</v>
      </c>
      <c r="AA707" s="5" t="s">
        <v>139</v>
      </c>
      <c r="AB707" s="5" t="s">
        <v>323</v>
      </c>
      <c r="AC707" s="5" t="s">
        <v>5272</v>
      </c>
      <c r="AD707" s="5" t="s">
        <v>143</v>
      </c>
      <c r="AE707" s="5" t="s">
        <v>12186</v>
      </c>
      <c r="AF707" s="5" t="s">
        <v>143</v>
      </c>
      <c r="AG707" s="5" t="s">
        <v>235</v>
      </c>
      <c r="AH707" s="5" t="s">
        <v>141</v>
      </c>
      <c r="AI707" s="5" t="s">
        <v>143</v>
      </c>
      <c r="AJ707" s="5" t="s">
        <v>12186</v>
      </c>
      <c r="AK707" s="5" t="s">
        <v>207</v>
      </c>
      <c r="AL707" s="5" t="s">
        <v>12187</v>
      </c>
      <c r="AM707" s="5" t="s">
        <v>12186</v>
      </c>
      <c r="AN707" s="5" t="s">
        <v>174</v>
      </c>
      <c r="AO707" s="5" t="s">
        <v>324</v>
      </c>
      <c r="AP707" s="5" t="s">
        <v>325</v>
      </c>
      <c r="AQ707" s="5" t="s">
        <v>326</v>
      </c>
      <c r="AR707" s="5" t="s">
        <v>178</v>
      </c>
      <c r="AS707" s="5" t="s">
        <v>179</v>
      </c>
      <c r="AT707" s="5" t="s">
        <v>327</v>
      </c>
      <c r="AU707" s="5" t="s">
        <v>328</v>
      </c>
      <c r="AV707" s="5" t="s">
        <v>145</v>
      </c>
      <c r="AW707" s="5" t="s">
        <v>146</v>
      </c>
      <c r="AX707" s="5" t="s">
        <v>972</v>
      </c>
      <c r="AY707" s="5" t="s">
        <v>148</v>
      </c>
      <c r="AZ707" s="5" t="s">
        <v>139</v>
      </c>
      <c r="BA707" s="5" t="s">
        <v>149</v>
      </c>
      <c r="BB707" s="5" t="s">
        <v>150</v>
      </c>
      <c r="BC707" s="5" t="s">
        <v>156</v>
      </c>
      <c r="BD707" s="5" t="s">
        <v>157</v>
      </c>
      <c r="BE707" s="5" t="s">
        <v>484</v>
      </c>
      <c r="BF707" s="5" t="s">
        <v>12185</v>
      </c>
      <c r="BG707" s="5" t="s">
        <v>5272</v>
      </c>
      <c r="BH707" s="5" t="s">
        <v>170</v>
      </c>
      <c r="BI707" s="5" t="s">
        <v>12188</v>
      </c>
      <c r="BJ707" s="5" t="s">
        <v>143</v>
      </c>
      <c r="BK707" s="5" t="s">
        <v>136</v>
      </c>
      <c r="BL707" s="5" t="s">
        <v>143</v>
      </c>
      <c r="BM707" s="5" t="s">
        <v>160</v>
      </c>
      <c r="BN707" s="5" t="s">
        <v>160</v>
      </c>
      <c r="BO707" s="5" t="s">
        <v>143</v>
      </c>
      <c r="BP707" s="5" t="s">
        <v>143</v>
      </c>
      <c r="BQ707" s="5" t="s">
        <v>12189</v>
      </c>
      <c r="BR707" s="5" t="s">
        <v>5723</v>
      </c>
      <c r="BS707" s="5" t="s">
        <v>162</v>
      </c>
      <c r="BT707" s="5" t="s">
        <v>12186</v>
      </c>
      <c r="BU707" s="5" t="s">
        <v>12186</v>
      </c>
      <c r="BV707" s="5" t="s">
        <v>135</v>
      </c>
      <c r="BW707" s="5" t="s">
        <v>12190</v>
      </c>
      <c r="BX707" s="5" t="s">
        <v>135</v>
      </c>
      <c r="BY707" s="5" t="s">
        <v>148</v>
      </c>
      <c r="BZ707" s="5" t="s">
        <v>12191</v>
      </c>
      <c r="CA707" s="5" t="s">
        <v>174</v>
      </c>
      <c r="CB707" s="5" t="s">
        <v>143</v>
      </c>
      <c r="CC707" s="5" t="s">
        <v>143</v>
      </c>
      <c r="CD707" s="5" t="s">
        <v>362</v>
      </c>
      <c r="CE707" s="5" t="s">
        <v>12181</v>
      </c>
      <c r="CF707" s="5" t="s">
        <v>2261</v>
      </c>
      <c r="CG707" s="5" t="s">
        <v>2261</v>
      </c>
      <c r="CH707" s="5" t="s">
        <v>143</v>
      </c>
      <c r="CI707" s="5" t="s">
        <v>143</v>
      </c>
      <c r="CJ707" s="5" t="s">
        <v>5272</v>
      </c>
      <c r="CK707" s="5" t="s">
        <v>174</v>
      </c>
      <c r="CL707" s="5" t="s">
        <v>2261</v>
      </c>
      <c r="CM707" s="5" t="s">
        <v>143</v>
      </c>
      <c r="CN707" s="5" t="s">
        <v>143</v>
      </c>
      <c r="CO707" s="5" t="s">
        <v>143</v>
      </c>
      <c r="CP707" s="5" t="s">
        <v>143</v>
      </c>
      <c r="CQ707" s="5" t="s">
        <v>143</v>
      </c>
      <c r="CR707" s="5" t="s">
        <v>143</v>
      </c>
      <c r="CS707" s="5" t="s">
        <v>1</v>
      </c>
      <c r="CT707" s="5" t="s">
        <v>143</v>
      </c>
      <c r="CU707" s="5" t="s">
        <v>1</v>
      </c>
      <c r="CV707" s="5" t="s">
        <v>1985</v>
      </c>
      <c r="CW707" s="5" t="s">
        <v>1985</v>
      </c>
      <c r="CX707" s="5" t="s">
        <v>342</v>
      </c>
      <c r="CY707" s="5" t="s">
        <v>166</v>
      </c>
      <c r="CZ707" s="5" t="s">
        <v>136</v>
      </c>
      <c r="DA707" s="5" t="s">
        <v>1986</v>
      </c>
      <c r="DB707" s="5" t="s">
        <v>143</v>
      </c>
      <c r="DC707" s="5" t="s">
        <v>143</v>
      </c>
      <c r="DD707" s="5" t="s">
        <v>164</v>
      </c>
      <c r="DE707" s="5" t="s">
        <v>6425</v>
      </c>
      <c r="DF707" s="5" t="s">
        <v>1515</v>
      </c>
      <c r="DG707" s="5" t="s">
        <v>143</v>
      </c>
      <c r="DH707" s="5" t="s">
        <v>143</v>
      </c>
      <c r="DI707" s="5" t="s">
        <v>143</v>
      </c>
    </row>
    <row r="708" spans="1:113" ht="25.5" hidden="1" x14ac:dyDescent="0.2">
      <c r="A708" s="73">
        <v>45536</v>
      </c>
      <c r="B708" s="3" t="s">
        <v>6277</v>
      </c>
      <c r="C708" s="98">
        <v>155597</v>
      </c>
      <c r="D708" s="5" t="s">
        <v>12129</v>
      </c>
      <c r="E708" s="5" t="s">
        <v>373</v>
      </c>
      <c r="F708" s="75">
        <v>45546</v>
      </c>
      <c r="G708" s="5" t="s">
        <v>257</v>
      </c>
      <c r="H708" s="5" t="s">
        <v>166</v>
      </c>
      <c r="I708" s="8">
        <f>J708</f>
        <v>207.61</v>
      </c>
      <c r="J708" s="95">
        <v>207.61</v>
      </c>
      <c r="K708" s="71">
        <f t="shared" ref="K708:K771" si="75">I708/$I$1</f>
        <v>9.6593745623597526E-3</v>
      </c>
      <c r="L708" s="71" t="s">
        <v>1917</v>
      </c>
      <c r="M708" s="5" t="s">
        <v>7145</v>
      </c>
      <c r="N708" s="5" t="s">
        <v>1224</v>
      </c>
      <c r="O708" s="5" t="s">
        <v>2658</v>
      </c>
      <c r="P708" s="146" t="s">
        <v>12192</v>
      </c>
      <c r="Q708" s="5" t="s">
        <v>170</v>
      </c>
      <c r="R708" s="5" t="s">
        <v>12193</v>
      </c>
      <c r="S708" s="5" t="s">
        <v>12194</v>
      </c>
      <c r="T708" s="5" t="s">
        <v>135</v>
      </c>
      <c r="U708" s="5" t="s">
        <v>135</v>
      </c>
      <c r="V708" s="5" t="s">
        <v>2050</v>
      </c>
      <c r="W708" s="5" t="s">
        <v>137</v>
      </c>
      <c r="X708" s="5" t="s">
        <v>264</v>
      </c>
      <c r="Y708" s="5" t="s">
        <v>12195</v>
      </c>
      <c r="Z708" s="75" t="s">
        <v>12196</v>
      </c>
      <c r="AA708" s="5" t="s">
        <v>139</v>
      </c>
      <c r="AB708" s="5" t="s">
        <v>226</v>
      </c>
      <c r="AC708" s="5" t="s">
        <v>5272</v>
      </c>
      <c r="AD708" s="5" t="s">
        <v>143</v>
      </c>
      <c r="AE708" s="5" t="s">
        <v>5272</v>
      </c>
      <c r="AF708" s="75" t="s">
        <v>12197</v>
      </c>
      <c r="AG708" s="5" t="s">
        <v>5675</v>
      </c>
      <c r="AH708" s="5" t="s">
        <v>265</v>
      </c>
      <c r="AI708" s="5" t="s">
        <v>143</v>
      </c>
      <c r="AJ708" s="5" t="s">
        <v>143</v>
      </c>
      <c r="AK708" s="5" t="s">
        <v>207</v>
      </c>
      <c r="AL708" s="5" t="s">
        <v>143</v>
      </c>
      <c r="AM708" s="5" t="s">
        <v>12198</v>
      </c>
      <c r="AN708" s="5" t="s">
        <v>143</v>
      </c>
      <c r="AO708" s="5" t="s">
        <v>2662</v>
      </c>
      <c r="AP708" s="5" t="s">
        <v>757</v>
      </c>
      <c r="AQ708" s="5" t="s">
        <v>2663</v>
      </c>
      <c r="AR708" s="5" t="s">
        <v>430</v>
      </c>
      <c r="AS708" s="5" t="s">
        <v>431</v>
      </c>
      <c r="AT708" s="5" t="s">
        <v>432</v>
      </c>
      <c r="AU708" s="5" t="s">
        <v>759</v>
      </c>
      <c r="AV708" s="5" t="s">
        <v>990</v>
      </c>
      <c r="AW708" s="5" t="s">
        <v>273</v>
      </c>
      <c r="AX708" s="5" t="s">
        <v>1232</v>
      </c>
      <c r="AY708" s="5" t="s">
        <v>148</v>
      </c>
      <c r="AZ708" s="5" t="s">
        <v>139</v>
      </c>
      <c r="BA708" s="5" t="s">
        <v>154</v>
      </c>
      <c r="BB708" s="5" t="s">
        <v>992</v>
      </c>
      <c r="BC708" s="5" t="s">
        <v>156</v>
      </c>
      <c r="BD708" s="5" t="s">
        <v>157</v>
      </c>
      <c r="BE708" s="5" t="s">
        <v>484</v>
      </c>
      <c r="BF708" s="5" t="s">
        <v>12196</v>
      </c>
      <c r="BG708" s="5" t="s">
        <v>5272</v>
      </c>
      <c r="BH708" s="5" t="s">
        <v>143</v>
      </c>
      <c r="BI708" s="5" t="s">
        <v>143</v>
      </c>
      <c r="BJ708" s="5" t="s">
        <v>143</v>
      </c>
      <c r="BK708" s="5" t="s">
        <v>183</v>
      </c>
      <c r="BL708" s="5" t="s">
        <v>143</v>
      </c>
      <c r="BM708" s="5" t="s">
        <v>200</v>
      </c>
      <c r="BN708" s="5" t="s">
        <v>143</v>
      </c>
      <c r="BO708" s="5" t="s">
        <v>143</v>
      </c>
      <c r="BP708" s="5" t="s">
        <v>143</v>
      </c>
      <c r="BQ708" s="5" t="s">
        <v>12199</v>
      </c>
      <c r="BR708" s="5" t="s">
        <v>5723</v>
      </c>
      <c r="BS708" s="5" t="s">
        <v>162</v>
      </c>
      <c r="BT708" s="5" t="s">
        <v>12198</v>
      </c>
      <c r="BU708" s="5" t="s">
        <v>12198</v>
      </c>
      <c r="BV708" s="5" t="s">
        <v>135</v>
      </c>
      <c r="BW708" s="5" t="s">
        <v>135</v>
      </c>
      <c r="BX708" s="5" t="s">
        <v>135</v>
      </c>
      <c r="BY708" s="5" t="s">
        <v>148</v>
      </c>
      <c r="BZ708" s="5" t="s">
        <v>2375</v>
      </c>
      <c r="CA708" s="5" t="s">
        <v>174</v>
      </c>
      <c r="CB708" s="5" t="s">
        <v>143</v>
      </c>
      <c r="CC708" s="5" t="s">
        <v>143</v>
      </c>
      <c r="CD708" s="5" t="s">
        <v>143</v>
      </c>
      <c r="CE708" s="5" t="s">
        <v>143</v>
      </c>
      <c r="CF708" s="5" t="s">
        <v>2261</v>
      </c>
      <c r="CG708" s="5" t="s">
        <v>143</v>
      </c>
      <c r="CH708" s="5" t="s">
        <v>143</v>
      </c>
      <c r="CI708" s="5" t="s">
        <v>143</v>
      </c>
      <c r="CJ708" s="5" t="s">
        <v>5272</v>
      </c>
      <c r="CK708" s="5" t="s">
        <v>143</v>
      </c>
      <c r="CL708" s="5" t="s">
        <v>143</v>
      </c>
      <c r="CM708" s="5" t="s">
        <v>143</v>
      </c>
      <c r="CN708" s="5" t="s">
        <v>143</v>
      </c>
      <c r="CO708" s="5" t="s">
        <v>143</v>
      </c>
      <c r="CP708" s="5" t="s">
        <v>143</v>
      </c>
      <c r="CQ708" s="5" t="s">
        <v>143</v>
      </c>
      <c r="CR708" s="5" t="s">
        <v>143</v>
      </c>
      <c r="CS708" s="5" t="s">
        <v>1</v>
      </c>
      <c r="CT708" s="5" t="s">
        <v>143</v>
      </c>
      <c r="CU708" s="5" t="s">
        <v>1</v>
      </c>
      <c r="CV708" s="5" t="s">
        <v>1985</v>
      </c>
      <c r="CW708" s="5" t="s">
        <v>143</v>
      </c>
      <c r="CX708" s="5" t="s">
        <v>1196</v>
      </c>
      <c r="CY708" s="5" t="s">
        <v>166</v>
      </c>
      <c r="CZ708" s="5" t="s">
        <v>183</v>
      </c>
      <c r="DA708" s="5" t="s">
        <v>2007</v>
      </c>
      <c r="DB708" s="5" t="s">
        <v>143</v>
      </c>
      <c r="DC708" s="5" t="s">
        <v>143</v>
      </c>
      <c r="DD708" s="5" t="s">
        <v>373</v>
      </c>
      <c r="DE708" s="5" t="s">
        <v>6425</v>
      </c>
      <c r="DF708" s="5" t="s">
        <v>3193</v>
      </c>
      <c r="DG708" s="5" t="s">
        <v>143</v>
      </c>
      <c r="DH708" s="5" t="s">
        <v>143</v>
      </c>
      <c r="DI708" s="5" t="s">
        <v>143</v>
      </c>
    </row>
    <row r="709" spans="1:113" hidden="1" x14ac:dyDescent="0.2">
      <c r="A709" s="73">
        <v>45536</v>
      </c>
      <c r="B709" s="3" t="s">
        <v>24</v>
      </c>
      <c r="C709" s="5">
        <v>155879</v>
      </c>
      <c r="D709" s="5" t="s">
        <v>24</v>
      </c>
      <c r="E709" s="5" t="s">
        <v>164</v>
      </c>
      <c r="F709" s="75">
        <v>45547</v>
      </c>
      <c r="G709" s="5" t="s">
        <v>165</v>
      </c>
      <c r="H709" s="5" t="s">
        <v>166</v>
      </c>
      <c r="I709" s="95">
        <v>194.89</v>
      </c>
      <c r="J709" s="95">
        <v>250</v>
      </c>
      <c r="K709" s="71">
        <f t="shared" si="75"/>
        <v>9.0675569984985886E-3</v>
      </c>
      <c r="L709" s="71" t="s">
        <v>1917</v>
      </c>
      <c r="M709" s="5" t="s">
        <v>7145</v>
      </c>
      <c r="N709" s="5" t="s">
        <v>960</v>
      </c>
      <c r="O709" s="5" t="s">
        <v>12200</v>
      </c>
      <c r="P709" s="146" t="s">
        <v>12201</v>
      </c>
      <c r="Q709" s="5" t="s">
        <v>170</v>
      </c>
      <c r="R709" s="5" t="s">
        <v>12202</v>
      </c>
      <c r="S709" s="5" t="s">
        <v>12203</v>
      </c>
      <c r="T709" s="5" t="s">
        <v>135</v>
      </c>
      <c r="U709" s="5" t="s">
        <v>135</v>
      </c>
      <c r="V709" s="5" t="s">
        <v>136</v>
      </c>
      <c r="W709" s="5" t="s">
        <v>137</v>
      </c>
      <c r="X709" s="5" t="s">
        <v>173</v>
      </c>
      <c r="Y709" s="5" t="s">
        <v>12204</v>
      </c>
      <c r="Z709" s="75" t="s">
        <v>12205</v>
      </c>
      <c r="AA709" s="5" t="s">
        <v>139</v>
      </c>
      <c r="AB709" s="5" t="s">
        <v>323</v>
      </c>
      <c r="AC709" s="5" t="s">
        <v>5272</v>
      </c>
      <c r="AD709" s="5" t="s">
        <v>143</v>
      </c>
      <c r="AE709" s="5" t="s">
        <v>12206</v>
      </c>
      <c r="AF709" s="75" t="s">
        <v>143</v>
      </c>
      <c r="AG709" s="5" t="s">
        <v>235</v>
      </c>
      <c r="AH709" s="5" t="s">
        <v>141</v>
      </c>
      <c r="AI709" s="5" t="s">
        <v>143</v>
      </c>
      <c r="AJ709" s="5" t="s">
        <v>12206</v>
      </c>
      <c r="AK709" s="5" t="s">
        <v>207</v>
      </c>
      <c r="AL709" s="5" t="s">
        <v>12207</v>
      </c>
      <c r="AM709" s="5" t="s">
        <v>5723</v>
      </c>
      <c r="AN709" s="5" t="s">
        <v>174</v>
      </c>
      <c r="AO709" s="5" t="s">
        <v>12208</v>
      </c>
      <c r="AP709" s="5" t="s">
        <v>12209</v>
      </c>
      <c r="AQ709" s="5" t="s">
        <v>12210</v>
      </c>
      <c r="AR709" s="5" t="s">
        <v>178</v>
      </c>
      <c r="AS709" s="5" t="s">
        <v>179</v>
      </c>
      <c r="AT709" s="5" t="s">
        <v>301</v>
      </c>
      <c r="AU709" s="5" t="s">
        <v>12211</v>
      </c>
      <c r="AV709" s="5" t="s">
        <v>145</v>
      </c>
      <c r="AW709" s="5" t="s">
        <v>146</v>
      </c>
      <c r="AX709" s="5" t="s">
        <v>972</v>
      </c>
      <c r="AY709" s="5" t="s">
        <v>148</v>
      </c>
      <c r="AZ709" s="5" t="s">
        <v>139</v>
      </c>
      <c r="BA709" s="5" t="s">
        <v>149</v>
      </c>
      <c r="BB709" s="5" t="s">
        <v>150</v>
      </c>
      <c r="BC709" s="5" t="s">
        <v>156</v>
      </c>
      <c r="BD709" s="5" t="s">
        <v>157</v>
      </c>
      <c r="BE709" s="5" t="s">
        <v>484</v>
      </c>
      <c r="BF709" s="5" t="s">
        <v>12212</v>
      </c>
      <c r="BG709" s="5" t="s">
        <v>5272</v>
      </c>
      <c r="BH709" s="5" t="s">
        <v>143</v>
      </c>
      <c r="BI709" s="5" t="s">
        <v>12213</v>
      </c>
      <c r="BJ709" s="5" t="s">
        <v>143</v>
      </c>
      <c r="BK709" s="5" t="s">
        <v>136</v>
      </c>
      <c r="BL709" s="5" t="s">
        <v>143</v>
      </c>
      <c r="BM709" s="5" t="s">
        <v>160</v>
      </c>
      <c r="BN709" s="5" t="s">
        <v>160</v>
      </c>
      <c r="BO709" s="5" t="s">
        <v>143</v>
      </c>
      <c r="BP709" s="5" t="s">
        <v>143</v>
      </c>
      <c r="BQ709" s="5" t="s">
        <v>2994</v>
      </c>
      <c r="BR709" s="5" t="s">
        <v>5723</v>
      </c>
      <c r="BS709" s="5" t="s">
        <v>162</v>
      </c>
      <c r="BT709" s="5" t="s">
        <v>12206</v>
      </c>
      <c r="BU709" s="5" t="s">
        <v>12206</v>
      </c>
      <c r="BV709" s="5" t="s">
        <v>135</v>
      </c>
      <c r="BW709" s="5" t="s">
        <v>135</v>
      </c>
      <c r="BX709" s="5" t="s">
        <v>135</v>
      </c>
      <c r="BY709" s="5" t="s">
        <v>148</v>
      </c>
      <c r="BZ709" s="5" t="s">
        <v>2051</v>
      </c>
      <c r="CA709" s="5" t="s">
        <v>174</v>
      </c>
      <c r="CB709" s="5" t="s">
        <v>143</v>
      </c>
      <c r="CC709" s="5" t="s">
        <v>143</v>
      </c>
      <c r="CD709" s="5" t="s">
        <v>143</v>
      </c>
      <c r="CE709" s="5" t="s">
        <v>143</v>
      </c>
      <c r="CF709" s="5" t="s">
        <v>2261</v>
      </c>
      <c r="CG709" s="5" t="s">
        <v>2261</v>
      </c>
      <c r="CH709" s="5" t="s">
        <v>143</v>
      </c>
      <c r="CI709" s="5" t="s">
        <v>143</v>
      </c>
      <c r="CJ709" s="5" t="s">
        <v>5272</v>
      </c>
      <c r="CK709" s="5" t="s">
        <v>143</v>
      </c>
      <c r="CL709" s="5" t="s">
        <v>143</v>
      </c>
      <c r="CM709" s="5" t="s">
        <v>143</v>
      </c>
      <c r="CN709" s="5" t="s">
        <v>143</v>
      </c>
      <c r="CO709" s="5" t="s">
        <v>10291</v>
      </c>
      <c r="CP709" s="5" t="s">
        <v>143</v>
      </c>
      <c r="CQ709" s="5" t="s">
        <v>143</v>
      </c>
      <c r="CR709" s="5" t="s">
        <v>143</v>
      </c>
      <c r="CS709" s="5" t="s">
        <v>1</v>
      </c>
      <c r="CT709" s="5" t="s">
        <v>143</v>
      </c>
      <c r="CU709" s="5" t="s">
        <v>1</v>
      </c>
      <c r="CV709" s="5" t="s">
        <v>1985</v>
      </c>
      <c r="CW709" s="5" t="s">
        <v>1985</v>
      </c>
      <c r="CX709" s="5" t="s">
        <v>374</v>
      </c>
      <c r="CY709" s="5" t="s">
        <v>166</v>
      </c>
      <c r="CZ709" s="5" t="s">
        <v>136</v>
      </c>
      <c r="DA709" s="5" t="s">
        <v>2007</v>
      </c>
      <c r="DB709" s="5" t="s">
        <v>143</v>
      </c>
      <c r="DC709" s="5" t="s">
        <v>143</v>
      </c>
      <c r="DD709" s="5" t="s">
        <v>164</v>
      </c>
      <c r="DE709" s="5" t="s">
        <v>6425</v>
      </c>
      <c r="DF709" s="5" t="s">
        <v>3995</v>
      </c>
      <c r="DG709" s="5" t="s">
        <v>143</v>
      </c>
      <c r="DH709" s="5" t="s">
        <v>10292</v>
      </c>
      <c r="DI709" s="5" t="s">
        <v>143</v>
      </c>
    </row>
    <row r="710" spans="1:113" ht="25.5" hidden="1" x14ac:dyDescent="0.2">
      <c r="A710" s="73">
        <v>45536</v>
      </c>
      <c r="B710" s="3" t="s">
        <v>6281</v>
      </c>
      <c r="C710" s="5">
        <v>156009</v>
      </c>
      <c r="D710" s="5" t="s">
        <v>12061</v>
      </c>
      <c r="E710" s="5" t="s">
        <v>373</v>
      </c>
      <c r="F710" s="75">
        <v>45547</v>
      </c>
      <c r="G710" s="5" t="s">
        <v>257</v>
      </c>
      <c r="H710" s="5" t="s">
        <v>166</v>
      </c>
      <c r="I710" s="8">
        <f>J710</f>
        <v>224.9</v>
      </c>
      <c r="J710" s="95">
        <v>224.9</v>
      </c>
      <c r="K710" s="71">
        <f t="shared" si="75"/>
        <v>1.0463818405060971E-2</v>
      </c>
      <c r="L710" s="71" t="s">
        <v>1917</v>
      </c>
      <c r="M710" s="5" t="s">
        <v>317</v>
      </c>
      <c r="N710" s="5" t="s">
        <v>980</v>
      </c>
      <c r="O710" s="5" t="s">
        <v>3406</v>
      </c>
      <c r="P710" s="146" t="s">
        <v>12062</v>
      </c>
      <c r="Q710" s="5" t="s">
        <v>170</v>
      </c>
      <c r="R710" s="5" t="s">
        <v>12214</v>
      </c>
      <c r="S710" s="5" t="s">
        <v>4765</v>
      </c>
      <c r="T710" s="5" t="s">
        <v>135</v>
      </c>
      <c r="U710" s="5" t="s">
        <v>135</v>
      </c>
      <c r="V710" s="5" t="s">
        <v>136</v>
      </c>
      <c r="W710" s="5" t="s">
        <v>137</v>
      </c>
      <c r="X710" s="5" t="s">
        <v>11994</v>
      </c>
      <c r="Y710" s="5" t="s">
        <v>12215</v>
      </c>
      <c r="Z710" s="75" t="s">
        <v>12216</v>
      </c>
      <c r="AA710" s="5" t="s">
        <v>139</v>
      </c>
      <c r="AB710" s="5" t="s">
        <v>323</v>
      </c>
      <c r="AC710" s="5" t="s">
        <v>5272</v>
      </c>
      <c r="AD710" s="5" t="s">
        <v>143</v>
      </c>
      <c r="AE710" s="5" t="s">
        <v>5272</v>
      </c>
      <c r="AF710" s="5" t="s">
        <v>12099</v>
      </c>
      <c r="AG710" s="5" t="s">
        <v>5675</v>
      </c>
      <c r="AH710" s="5" t="s">
        <v>265</v>
      </c>
      <c r="AI710" s="5" t="s">
        <v>143</v>
      </c>
      <c r="AJ710" s="5" t="s">
        <v>143</v>
      </c>
      <c r="AK710" s="5" t="s">
        <v>142</v>
      </c>
      <c r="AL710" s="5" t="s">
        <v>143</v>
      </c>
      <c r="AM710" s="5" t="s">
        <v>12217</v>
      </c>
      <c r="AN710" s="5" t="s">
        <v>143</v>
      </c>
      <c r="AO710" s="5" t="s">
        <v>3410</v>
      </c>
      <c r="AP710" s="5" t="s">
        <v>3411</v>
      </c>
      <c r="AQ710" s="5" t="s">
        <v>3412</v>
      </c>
      <c r="AR710" s="5" t="s">
        <v>250</v>
      </c>
      <c r="AS710" s="5" t="s">
        <v>179</v>
      </c>
      <c r="AT710" s="5" t="s">
        <v>3413</v>
      </c>
      <c r="AU710" s="5" t="s">
        <v>3414</v>
      </c>
      <c r="AV710" s="5" t="s">
        <v>990</v>
      </c>
      <c r="AW710" s="5" t="s">
        <v>273</v>
      </c>
      <c r="AX710" s="5" t="s">
        <v>991</v>
      </c>
      <c r="AY710" s="5" t="s">
        <v>148</v>
      </c>
      <c r="AZ710" s="5" t="s">
        <v>139</v>
      </c>
      <c r="BA710" s="5" t="s">
        <v>154</v>
      </c>
      <c r="BB710" s="5" t="s">
        <v>992</v>
      </c>
      <c r="BC710" s="5" t="s">
        <v>156</v>
      </c>
      <c r="BD710" s="5" t="s">
        <v>157</v>
      </c>
      <c r="BE710" s="5" t="s">
        <v>484</v>
      </c>
      <c r="BF710" s="5" t="s">
        <v>12218</v>
      </c>
      <c r="BG710" s="5" t="s">
        <v>5272</v>
      </c>
      <c r="BH710" s="5" t="s">
        <v>143</v>
      </c>
      <c r="BI710" s="5" t="s">
        <v>143</v>
      </c>
      <c r="BJ710" s="5" t="s">
        <v>143</v>
      </c>
      <c r="BK710" s="5" t="s">
        <v>183</v>
      </c>
      <c r="BL710" s="5" t="s">
        <v>143</v>
      </c>
      <c r="BM710" s="5" t="s">
        <v>200</v>
      </c>
      <c r="BN710" s="5" t="s">
        <v>143</v>
      </c>
      <c r="BO710" s="5" t="s">
        <v>143</v>
      </c>
      <c r="BP710" s="5" t="s">
        <v>143</v>
      </c>
      <c r="BQ710" s="5" t="s">
        <v>12219</v>
      </c>
      <c r="BR710" s="5" t="s">
        <v>5723</v>
      </c>
      <c r="BS710" s="5" t="s">
        <v>162</v>
      </c>
      <c r="BT710" s="5" t="s">
        <v>12217</v>
      </c>
      <c r="BU710" s="5" t="s">
        <v>12217</v>
      </c>
      <c r="BV710" s="5" t="s">
        <v>135</v>
      </c>
      <c r="BW710" s="5" t="s">
        <v>135</v>
      </c>
      <c r="BX710" s="5" t="s">
        <v>135</v>
      </c>
      <c r="BY710" s="5" t="s">
        <v>148</v>
      </c>
      <c r="BZ710" s="5" t="s">
        <v>12068</v>
      </c>
      <c r="CA710" s="5" t="s">
        <v>174</v>
      </c>
      <c r="CB710" s="5" t="s">
        <v>143</v>
      </c>
      <c r="CC710" s="5" t="s">
        <v>143</v>
      </c>
      <c r="CD710" s="5" t="s">
        <v>143</v>
      </c>
      <c r="CE710" s="5" t="s">
        <v>143</v>
      </c>
      <c r="CF710" s="5" t="s">
        <v>2261</v>
      </c>
      <c r="CG710" s="5" t="s">
        <v>143</v>
      </c>
      <c r="CH710" s="5" t="s">
        <v>143</v>
      </c>
      <c r="CI710" s="5" t="s">
        <v>143</v>
      </c>
      <c r="CJ710" s="5" t="s">
        <v>5272</v>
      </c>
      <c r="CK710" s="5" t="s">
        <v>143</v>
      </c>
      <c r="CL710" s="5" t="s">
        <v>143</v>
      </c>
      <c r="CM710" s="5" t="s">
        <v>143</v>
      </c>
      <c r="CN710" s="5" t="s">
        <v>143</v>
      </c>
      <c r="CO710" s="5" t="s">
        <v>6762</v>
      </c>
      <c r="CP710" s="5" t="s">
        <v>143</v>
      </c>
      <c r="CQ710" s="5" t="s">
        <v>143</v>
      </c>
      <c r="CR710" s="5" t="s">
        <v>143</v>
      </c>
      <c r="CS710" s="5" t="s">
        <v>1</v>
      </c>
      <c r="CT710" s="5" t="s">
        <v>143</v>
      </c>
      <c r="CU710" s="5" t="s">
        <v>1</v>
      </c>
      <c r="CV710" s="5" t="s">
        <v>1985</v>
      </c>
      <c r="CW710" s="5" t="s">
        <v>143</v>
      </c>
      <c r="CX710" s="5" t="s">
        <v>167</v>
      </c>
      <c r="CY710" s="5" t="s">
        <v>166</v>
      </c>
      <c r="CZ710" s="5" t="s">
        <v>183</v>
      </c>
      <c r="DA710" s="5" t="s">
        <v>1986</v>
      </c>
      <c r="DB710" s="5" t="s">
        <v>11999</v>
      </c>
      <c r="DC710" s="5" t="s">
        <v>143</v>
      </c>
      <c r="DD710" s="5" t="s">
        <v>373</v>
      </c>
      <c r="DE710" s="5" t="s">
        <v>6425</v>
      </c>
      <c r="DF710" s="5" t="s">
        <v>3995</v>
      </c>
      <c r="DG710" s="5" t="s">
        <v>143</v>
      </c>
      <c r="DH710" s="5" t="s">
        <v>7980</v>
      </c>
      <c r="DI710" s="5" t="s">
        <v>143</v>
      </c>
    </row>
    <row r="711" spans="1:113" hidden="1" x14ac:dyDescent="0.2">
      <c r="A711" s="73">
        <v>45536</v>
      </c>
      <c r="B711" s="3" t="s">
        <v>15608</v>
      </c>
      <c r="C711" s="5">
        <v>156104</v>
      </c>
      <c r="D711" s="5" t="s">
        <v>18</v>
      </c>
      <c r="E711" s="5" t="s">
        <v>5495</v>
      </c>
      <c r="F711" s="75">
        <v>45547</v>
      </c>
      <c r="G711" s="5" t="s">
        <v>165</v>
      </c>
      <c r="H711" s="5" t="s">
        <v>166</v>
      </c>
      <c r="I711" s="8">
        <f>J711</f>
        <v>48.11</v>
      </c>
      <c r="J711" s="95">
        <v>48.11</v>
      </c>
      <c r="K711" s="71">
        <f t="shared" si="75"/>
        <v>2.2383917450755149E-3</v>
      </c>
      <c r="L711" s="71" t="s">
        <v>1917</v>
      </c>
      <c r="M711" s="5" t="s">
        <v>7145</v>
      </c>
      <c r="N711" s="5" t="s">
        <v>219</v>
      </c>
      <c r="O711" s="5" t="s">
        <v>1003</v>
      </c>
      <c r="P711" s="146" t="s">
        <v>9418</v>
      </c>
      <c r="Q711" s="5" t="s">
        <v>170</v>
      </c>
      <c r="R711" s="5" t="s">
        <v>12220</v>
      </c>
      <c r="S711" s="5" t="s">
        <v>12221</v>
      </c>
      <c r="T711" s="5" t="s">
        <v>135</v>
      </c>
      <c r="U711" s="5" t="s">
        <v>135</v>
      </c>
      <c r="V711" s="5" t="s">
        <v>224</v>
      </c>
      <c r="W711" s="5" t="s">
        <v>137</v>
      </c>
      <c r="X711" s="5" t="s">
        <v>6653</v>
      </c>
      <c r="Y711" s="5" t="s">
        <v>12222</v>
      </c>
      <c r="Z711" s="75" t="s">
        <v>12223</v>
      </c>
      <c r="AA711" s="5" t="s">
        <v>139</v>
      </c>
      <c r="AB711" s="5" t="s">
        <v>323</v>
      </c>
      <c r="AC711" s="5" t="s">
        <v>5272</v>
      </c>
      <c r="AD711" s="5" t="s">
        <v>143</v>
      </c>
      <c r="AE711" s="5" t="s">
        <v>5272</v>
      </c>
      <c r="AF711" s="5" t="s">
        <v>143</v>
      </c>
      <c r="AG711" s="5" t="s">
        <v>235</v>
      </c>
      <c r="AH711" s="5" t="s">
        <v>141</v>
      </c>
      <c r="AI711" s="5" t="s">
        <v>143</v>
      </c>
      <c r="AJ711" s="5" t="s">
        <v>143</v>
      </c>
      <c r="AK711" s="5" t="s">
        <v>207</v>
      </c>
      <c r="AL711" s="5" t="s">
        <v>12224</v>
      </c>
      <c r="AM711" s="5" t="s">
        <v>12225</v>
      </c>
      <c r="AN711" s="5" t="s">
        <v>143</v>
      </c>
      <c r="AO711" s="5" t="s">
        <v>1228</v>
      </c>
      <c r="AP711" s="5" t="s">
        <v>1229</v>
      </c>
      <c r="AQ711" s="5" t="s">
        <v>1230</v>
      </c>
      <c r="AR711" s="5" t="s">
        <v>178</v>
      </c>
      <c r="AS711" s="5" t="s">
        <v>179</v>
      </c>
      <c r="AT711" s="5" t="s">
        <v>211</v>
      </c>
      <c r="AU711" s="5" t="s">
        <v>1231</v>
      </c>
      <c r="AV711" s="5" t="s">
        <v>234</v>
      </c>
      <c r="AW711" s="5" t="s">
        <v>165</v>
      </c>
      <c r="AX711" s="5" t="s">
        <v>235</v>
      </c>
      <c r="AY711" s="5" t="s">
        <v>148</v>
      </c>
      <c r="AZ711" s="5" t="s">
        <v>139</v>
      </c>
      <c r="BA711" s="5" t="s">
        <v>875</v>
      </c>
      <c r="BB711" s="5" t="s">
        <v>150</v>
      </c>
      <c r="BC711" s="5" t="s">
        <v>156</v>
      </c>
      <c r="BD711" s="5" t="s">
        <v>157</v>
      </c>
      <c r="BE711" s="5" t="s">
        <v>484</v>
      </c>
      <c r="BF711" s="5" t="s">
        <v>12223</v>
      </c>
      <c r="BG711" s="5" t="s">
        <v>5272</v>
      </c>
      <c r="BH711" s="5" t="s">
        <v>143</v>
      </c>
      <c r="BI711" s="5" t="s">
        <v>12226</v>
      </c>
      <c r="BJ711" s="5" t="s">
        <v>143</v>
      </c>
      <c r="BK711" s="5" t="s">
        <v>224</v>
      </c>
      <c r="BL711" s="5" t="s">
        <v>143</v>
      </c>
      <c r="BM711" s="5" t="s">
        <v>160</v>
      </c>
      <c r="BN711" s="5" t="s">
        <v>143</v>
      </c>
      <c r="BO711" s="5" t="s">
        <v>143</v>
      </c>
      <c r="BP711" s="5" t="s">
        <v>1003</v>
      </c>
      <c r="BQ711" s="5" t="s">
        <v>2857</v>
      </c>
      <c r="BR711" s="5" t="s">
        <v>5723</v>
      </c>
      <c r="BS711" s="5" t="s">
        <v>162</v>
      </c>
      <c r="BT711" s="5" t="s">
        <v>12225</v>
      </c>
      <c r="BU711" s="5" t="s">
        <v>12225</v>
      </c>
      <c r="BV711" s="5" t="s">
        <v>135</v>
      </c>
      <c r="BW711" s="5" t="s">
        <v>135</v>
      </c>
      <c r="BX711" s="5" t="s">
        <v>135</v>
      </c>
      <c r="BY711" s="5" t="s">
        <v>148</v>
      </c>
      <c r="BZ711" s="5" t="s">
        <v>12227</v>
      </c>
      <c r="CA711" s="5" t="s">
        <v>174</v>
      </c>
      <c r="CB711" s="5" t="s">
        <v>2764</v>
      </c>
      <c r="CC711" s="5" t="s">
        <v>143</v>
      </c>
      <c r="CD711" s="5" t="s">
        <v>143</v>
      </c>
      <c r="CE711" s="5" t="s">
        <v>143</v>
      </c>
      <c r="CF711" s="5" t="s">
        <v>2261</v>
      </c>
      <c r="CG711" s="5" t="s">
        <v>143</v>
      </c>
      <c r="CH711" s="5" t="s">
        <v>143</v>
      </c>
      <c r="CI711" s="5" t="s">
        <v>143</v>
      </c>
      <c r="CJ711" s="5" t="s">
        <v>5272</v>
      </c>
      <c r="CK711" s="5" t="s">
        <v>143</v>
      </c>
      <c r="CL711" s="5" t="s">
        <v>143</v>
      </c>
      <c r="CM711" s="5" t="s">
        <v>143</v>
      </c>
      <c r="CN711" s="5" t="s">
        <v>143</v>
      </c>
      <c r="CO711" s="5" t="s">
        <v>143</v>
      </c>
      <c r="CP711" s="5" t="s">
        <v>143</v>
      </c>
      <c r="CQ711" s="5" t="s">
        <v>143</v>
      </c>
      <c r="CR711" s="5" t="s">
        <v>143</v>
      </c>
      <c r="CS711" s="5" t="s">
        <v>1</v>
      </c>
      <c r="CT711" s="5" t="s">
        <v>143</v>
      </c>
      <c r="CU711" s="5" t="s">
        <v>1</v>
      </c>
      <c r="CV711" s="5" t="s">
        <v>1985</v>
      </c>
      <c r="CW711" s="5" t="s">
        <v>143</v>
      </c>
      <c r="CX711" s="5" t="s">
        <v>217</v>
      </c>
      <c r="CY711" s="5" t="s">
        <v>166</v>
      </c>
      <c r="CZ711" s="5" t="s">
        <v>224</v>
      </c>
      <c r="DA711" s="5" t="s">
        <v>1986</v>
      </c>
      <c r="DB711" s="5" t="s">
        <v>143</v>
      </c>
      <c r="DC711" s="5" t="s">
        <v>6653</v>
      </c>
      <c r="DD711" s="5" t="s">
        <v>5495</v>
      </c>
      <c r="DE711" s="5" t="s">
        <v>6425</v>
      </c>
      <c r="DF711" s="5" t="s">
        <v>3995</v>
      </c>
      <c r="DG711" s="5" t="s">
        <v>143</v>
      </c>
      <c r="DH711" s="5" t="s">
        <v>143</v>
      </c>
      <c r="DI711" s="5" t="s">
        <v>143</v>
      </c>
    </row>
    <row r="712" spans="1:113" hidden="1" x14ac:dyDescent="0.2">
      <c r="A712" s="73">
        <v>45536</v>
      </c>
      <c r="B712" s="3" t="s">
        <v>15608</v>
      </c>
      <c r="C712" s="5">
        <v>156106</v>
      </c>
      <c r="D712" s="5" t="s">
        <v>18</v>
      </c>
      <c r="E712" s="5" t="s">
        <v>164</v>
      </c>
      <c r="F712" s="75">
        <v>45547</v>
      </c>
      <c r="G712" s="5" t="s">
        <v>165</v>
      </c>
      <c r="H712" s="5" t="s">
        <v>166</v>
      </c>
      <c r="I712" s="8">
        <f>J712</f>
        <v>162.5</v>
      </c>
      <c r="J712" s="95">
        <v>162.5</v>
      </c>
      <c r="K712" s="71">
        <f t="shared" si="75"/>
        <v>7.5605624314024353E-3</v>
      </c>
      <c r="L712" s="71" t="s">
        <v>1917</v>
      </c>
      <c r="M712" s="5" t="s">
        <v>7145</v>
      </c>
      <c r="N712" s="5" t="s">
        <v>219</v>
      </c>
      <c r="O712" s="5" t="s">
        <v>12228</v>
      </c>
      <c r="P712" s="146" t="s">
        <v>12015</v>
      </c>
      <c r="Q712" s="5" t="s">
        <v>170</v>
      </c>
      <c r="R712" s="5" t="s">
        <v>12229</v>
      </c>
      <c r="S712" s="5" t="s">
        <v>12017</v>
      </c>
      <c r="T712" s="5" t="s">
        <v>135</v>
      </c>
      <c r="U712" s="5" t="s">
        <v>135</v>
      </c>
      <c r="V712" s="5" t="s">
        <v>224</v>
      </c>
      <c r="W712" s="5" t="s">
        <v>137</v>
      </c>
      <c r="X712" s="5" t="s">
        <v>6653</v>
      </c>
      <c r="Y712" s="5" t="s">
        <v>12230</v>
      </c>
      <c r="Z712" s="75" t="s">
        <v>12231</v>
      </c>
      <c r="AA712" s="5" t="s">
        <v>139</v>
      </c>
      <c r="AB712" s="5" t="s">
        <v>323</v>
      </c>
      <c r="AC712" s="5" t="s">
        <v>5272</v>
      </c>
      <c r="AD712" s="5" t="s">
        <v>143</v>
      </c>
      <c r="AE712" s="5" t="s">
        <v>5272</v>
      </c>
      <c r="AF712" s="5" t="s">
        <v>143</v>
      </c>
      <c r="AG712" s="5" t="s">
        <v>235</v>
      </c>
      <c r="AH712" s="5" t="s">
        <v>141</v>
      </c>
      <c r="AI712" s="5" t="s">
        <v>143</v>
      </c>
      <c r="AJ712" s="5" t="s">
        <v>143</v>
      </c>
      <c r="AK712" s="5" t="s">
        <v>207</v>
      </c>
      <c r="AL712" s="5" t="s">
        <v>143</v>
      </c>
      <c r="AM712" s="5" t="s">
        <v>12232</v>
      </c>
      <c r="AN712" s="5" t="s">
        <v>143</v>
      </c>
      <c r="AO712" s="5" t="s">
        <v>12233</v>
      </c>
      <c r="AP712" s="5" t="s">
        <v>12234</v>
      </c>
      <c r="AQ712" s="5" t="s">
        <v>12235</v>
      </c>
      <c r="AR712" s="5" t="s">
        <v>178</v>
      </c>
      <c r="AS712" s="5" t="s">
        <v>179</v>
      </c>
      <c r="AT712" s="5" t="s">
        <v>12236</v>
      </c>
      <c r="AU712" s="5" t="s">
        <v>12237</v>
      </c>
      <c r="AV712" s="5" t="s">
        <v>234</v>
      </c>
      <c r="AW712" s="5" t="s">
        <v>165</v>
      </c>
      <c r="AX712" s="5" t="s">
        <v>235</v>
      </c>
      <c r="AY712" s="5" t="s">
        <v>148</v>
      </c>
      <c r="AZ712" s="5" t="s">
        <v>139</v>
      </c>
      <c r="BA712" s="5" t="s">
        <v>875</v>
      </c>
      <c r="BB712" s="5" t="s">
        <v>150</v>
      </c>
      <c r="BC712" s="5" t="s">
        <v>156</v>
      </c>
      <c r="BD712" s="5" t="s">
        <v>157</v>
      </c>
      <c r="BE712" s="5" t="s">
        <v>484</v>
      </c>
      <c r="BF712" s="5" t="s">
        <v>12231</v>
      </c>
      <c r="BG712" s="5" t="s">
        <v>5272</v>
      </c>
      <c r="BH712" s="5" t="s">
        <v>143</v>
      </c>
      <c r="BI712" s="5" t="s">
        <v>143</v>
      </c>
      <c r="BJ712" s="5" t="s">
        <v>143</v>
      </c>
      <c r="BK712" s="5" t="s">
        <v>136</v>
      </c>
      <c r="BL712" s="5" t="s">
        <v>143</v>
      </c>
      <c r="BM712" s="5" t="s">
        <v>160</v>
      </c>
      <c r="BN712" s="5" t="s">
        <v>143</v>
      </c>
      <c r="BO712" s="5" t="s">
        <v>143</v>
      </c>
      <c r="BP712" s="5" t="s">
        <v>12228</v>
      </c>
      <c r="BQ712" s="5" t="s">
        <v>1326</v>
      </c>
      <c r="BR712" s="5" t="s">
        <v>5723</v>
      </c>
      <c r="BS712" s="5" t="s">
        <v>162</v>
      </c>
      <c r="BT712" s="5" t="s">
        <v>12232</v>
      </c>
      <c r="BU712" s="5" t="s">
        <v>12232</v>
      </c>
      <c r="BV712" s="5" t="s">
        <v>135</v>
      </c>
      <c r="BW712" s="5" t="s">
        <v>135</v>
      </c>
      <c r="BX712" s="5" t="s">
        <v>135</v>
      </c>
      <c r="BY712" s="5" t="s">
        <v>148</v>
      </c>
      <c r="BZ712" s="5" t="s">
        <v>12027</v>
      </c>
      <c r="CA712" s="5" t="s">
        <v>174</v>
      </c>
      <c r="CB712" s="5" t="s">
        <v>2764</v>
      </c>
      <c r="CC712" s="5" t="s">
        <v>143</v>
      </c>
      <c r="CD712" s="5" t="s">
        <v>143</v>
      </c>
      <c r="CE712" s="5" t="s">
        <v>143</v>
      </c>
      <c r="CF712" s="5" t="s">
        <v>2261</v>
      </c>
      <c r="CG712" s="5" t="s">
        <v>143</v>
      </c>
      <c r="CH712" s="5" t="s">
        <v>143</v>
      </c>
      <c r="CI712" s="5" t="s">
        <v>143</v>
      </c>
      <c r="CJ712" s="5" t="s">
        <v>5272</v>
      </c>
      <c r="CK712" s="5" t="s">
        <v>143</v>
      </c>
      <c r="CL712" s="5" t="s">
        <v>143</v>
      </c>
      <c r="CM712" s="5" t="s">
        <v>143</v>
      </c>
      <c r="CN712" s="5" t="s">
        <v>143</v>
      </c>
      <c r="CO712" s="5" t="s">
        <v>143</v>
      </c>
      <c r="CP712" s="5" t="s">
        <v>143</v>
      </c>
      <c r="CQ712" s="5" t="s">
        <v>143</v>
      </c>
      <c r="CR712" s="5" t="s">
        <v>143</v>
      </c>
      <c r="CS712" s="5" t="s">
        <v>1</v>
      </c>
      <c r="CT712" s="5" t="s">
        <v>143</v>
      </c>
      <c r="CU712" s="5" t="s">
        <v>1</v>
      </c>
      <c r="CV712" s="5" t="s">
        <v>1985</v>
      </c>
      <c r="CW712" s="5" t="s">
        <v>143</v>
      </c>
      <c r="CX712" s="5" t="s">
        <v>394</v>
      </c>
      <c r="CY712" s="5" t="s">
        <v>166</v>
      </c>
      <c r="CZ712" s="5" t="s">
        <v>136</v>
      </c>
      <c r="DA712" s="5" t="s">
        <v>1986</v>
      </c>
      <c r="DB712" s="5" t="s">
        <v>143</v>
      </c>
      <c r="DC712" s="5" t="s">
        <v>6653</v>
      </c>
      <c r="DD712" s="5" t="s">
        <v>164</v>
      </c>
      <c r="DE712" s="5" t="s">
        <v>6425</v>
      </c>
      <c r="DF712" s="5" t="s">
        <v>3995</v>
      </c>
      <c r="DG712" s="5" t="s">
        <v>143</v>
      </c>
      <c r="DH712" s="5" t="s">
        <v>143</v>
      </c>
      <c r="DI712" s="5" t="s">
        <v>143</v>
      </c>
    </row>
    <row r="713" spans="1:113" hidden="1" x14ac:dyDescent="0.2">
      <c r="A713" s="73">
        <v>45536</v>
      </c>
      <c r="B713" s="3" t="s">
        <v>15606</v>
      </c>
      <c r="C713" s="5">
        <v>157460</v>
      </c>
      <c r="D713" s="5" t="s">
        <v>12238</v>
      </c>
      <c r="E713" s="5" t="s">
        <v>373</v>
      </c>
      <c r="F713" s="75">
        <v>45547</v>
      </c>
      <c r="G713" s="5" t="s">
        <v>165</v>
      </c>
      <c r="H713" s="5" t="s">
        <v>166</v>
      </c>
      <c r="I713" s="8">
        <f>J713</f>
        <v>550</v>
      </c>
      <c r="J713" s="95">
        <v>550</v>
      </c>
      <c r="K713" s="71">
        <f t="shared" si="75"/>
        <v>2.5589595921669782E-2</v>
      </c>
      <c r="L713" s="71" t="s">
        <v>1917</v>
      </c>
      <c r="M713" s="5" t="s">
        <v>129</v>
      </c>
      <c r="N713" s="5" t="s">
        <v>12239</v>
      </c>
      <c r="O713" s="5" t="s">
        <v>6464</v>
      </c>
      <c r="P713" s="146" t="s">
        <v>879</v>
      </c>
      <c r="Q713" s="5" t="s">
        <v>2863</v>
      </c>
      <c r="R713" s="5" t="s">
        <v>12240</v>
      </c>
      <c r="S713" s="5" t="s">
        <v>11931</v>
      </c>
      <c r="T713" s="5" t="s">
        <v>135</v>
      </c>
      <c r="U713" s="5" t="s">
        <v>135</v>
      </c>
      <c r="V713" s="5" t="s">
        <v>136</v>
      </c>
      <c r="W713" s="5" t="s">
        <v>137</v>
      </c>
      <c r="X713" s="5" t="s">
        <v>2483</v>
      </c>
      <c r="Y713" s="5" t="s">
        <v>12241</v>
      </c>
      <c r="Z713" s="75" t="s">
        <v>12242</v>
      </c>
      <c r="AA713" s="5" t="s">
        <v>139</v>
      </c>
      <c r="AB713" s="5" t="s">
        <v>140</v>
      </c>
      <c r="AC713" s="5" t="s">
        <v>5272</v>
      </c>
      <c r="AD713" s="5" t="s">
        <v>143</v>
      </c>
      <c r="AE713" s="5" t="s">
        <v>5272</v>
      </c>
      <c r="AF713" s="5" t="s">
        <v>143</v>
      </c>
      <c r="AG713" s="5" t="s">
        <v>235</v>
      </c>
      <c r="AH713" s="5" t="s">
        <v>141</v>
      </c>
      <c r="AI713" s="5" t="s">
        <v>143</v>
      </c>
      <c r="AJ713" s="5" t="s">
        <v>143</v>
      </c>
      <c r="AK713" s="5" t="s">
        <v>142</v>
      </c>
      <c r="AL713" s="5" t="s">
        <v>143</v>
      </c>
      <c r="AM713" s="5" t="s">
        <v>8024</v>
      </c>
      <c r="AN713" s="5" t="s">
        <v>143</v>
      </c>
      <c r="AO713" s="5" t="s">
        <v>6470</v>
      </c>
      <c r="AP713" s="5" t="s">
        <v>6471</v>
      </c>
      <c r="AQ713" s="5" t="s">
        <v>6472</v>
      </c>
      <c r="AR713" s="5" t="s">
        <v>430</v>
      </c>
      <c r="AS713" s="5" t="s">
        <v>431</v>
      </c>
      <c r="AT713" s="5" t="s">
        <v>5515</v>
      </c>
      <c r="AU713" s="5" t="s">
        <v>6473</v>
      </c>
      <c r="AV713" s="5" t="s">
        <v>12243</v>
      </c>
      <c r="AW713" s="5" t="s">
        <v>146</v>
      </c>
      <c r="AX713" s="5" t="s">
        <v>12244</v>
      </c>
      <c r="AY713" s="5" t="s">
        <v>148</v>
      </c>
      <c r="AZ713" s="5" t="s">
        <v>139</v>
      </c>
      <c r="BA713" s="5" t="s">
        <v>149</v>
      </c>
      <c r="BB713" s="5" t="s">
        <v>150</v>
      </c>
      <c r="BC713" s="5" t="s">
        <v>156</v>
      </c>
      <c r="BD713" s="5" t="s">
        <v>157</v>
      </c>
      <c r="BE713" s="5" t="s">
        <v>237</v>
      </c>
      <c r="BF713" s="5" t="s">
        <v>12242</v>
      </c>
      <c r="BG713" s="5" t="s">
        <v>5272</v>
      </c>
      <c r="BH713" s="5" t="s">
        <v>143</v>
      </c>
      <c r="BI713" s="5" t="s">
        <v>143</v>
      </c>
      <c r="BJ713" s="5" t="s">
        <v>143</v>
      </c>
      <c r="BK713" s="5" t="s">
        <v>136</v>
      </c>
      <c r="BL713" s="5" t="s">
        <v>143</v>
      </c>
      <c r="BM713" s="5" t="s">
        <v>160</v>
      </c>
      <c r="BN713" s="5" t="s">
        <v>143</v>
      </c>
      <c r="BO713" s="5" t="s">
        <v>143</v>
      </c>
      <c r="BP713" s="5" t="s">
        <v>143</v>
      </c>
      <c r="BQ713" s="5" t="s">
        <v>12245</v>
      </c>
      <c r="BR713" s="5" t="s">
        <v>5784</v>
      </c>
      <c r="BS713" s="5" t="s">
        <v>314</v>
      </c>
      <c r="BT713" s="5" t="s">
        <v>8024</v>
      </c>
      <c r="BU713" s="5" t="s">
        <v>8024</v>
      </c>
      <c r="BV713" s="5" t="s">
        <v>135</v>
      </c>
      <c r="BW713" s="5" t="s">
        <v>135</v>
      </c>
      <c r="BX713" s="5" t="s">
        <v>135</v>
      </c>
      <c r="BY713" s="5" t="s">
        <v>148</v>
      </c>
      <c r="BZ713" s="5" t="s">
        <v>6439</v>
      </c>
      <c r="CA713" s="5" t="s">
        <v>174</v>
      </c>
      <c r="CB713" s="5" t="s">
        <v>143</v>
      </c>
      <c r="CC713" s="5" t="s">
        <v>143</v>
      </c>
      <c r="CD713" s="5" t="s">
        <v>143</v>
      </c>
      <c r="CE713" s="5" t="s">
        <v>143</v>
      </c>
      <c r="CF713" s="5" t="s">
        <v>2261</v>
      </c>
      <c r="CG713" s="5" t="s">
        <v>143</v>
      </c>
      <c r="CH713" s="5" t="s">
        <v>143</v>
      </c>
      <c r="CI713" s="5" t="s">
        <v>143</v>
      </c>
      <c r="CJ713" s="5" t="s">
        <v>5272</v>
      </c>
      <c r="CK713" s="5" t="s">
        <v>143</v>
      </c>
      <c r="CL713" s="5" t="s">
        <v>143</v>
      </c>
      <c r="CM713" s="5" t="s">
        <v>143</v>
      </c>
      <c r="CN713" s="5" t="s">
        <v>143</v>
      </c>
      <c r="CO713" s="5" t="s">
        <v>143</v>
      </c>
      <c r="CP713" s="5" t="s">
        <v>5878</v>
      </c>
      <c r="CQ713" s="5" t="s">
        <v>143</v>
      </c>
      <c r="CR713" s="5" t="s">
        <v>166</v>
      </c>
      <c r="CS713" s="5" t="s">
        <v>1</v>
      </c>
      <c r="CT713" s="5" t="s">
        <v>143</v>
      </c>
      <c r="CU713" s="5" t="s">
        <v>1</v>
      </c>
      <c r="CV713" s="5" t="s">
        <v>2092</v>
      </c>
      <c r="CW713" s="5" t="s">
        <v>143</v>
      </c>
      <c r="CX713" s="5" t="s">
        <v>316</v>
      </c>
      <c r="CY713" s="5" t="s">
        <v>166</v>
      </c>
      <c r="CZ713" s="5" t="s">
        <v>136</v>
      </c>
      <c r="DA713" s="5" t="s">
        <v>1989</v>
      </c>
      <c r="DB713" s="5" t="s">
        <v>143</v>
      </c>
      <c r="DC713" s="5" t="s">
        <v>143</v>
      </c>
      <c r="DD713" s="5" t="s">
        <v>373</v>
      </c>
      <c r="DE713" s="5" t="s">
        <v>6425</v>
      </c>
      <c r="DF713" s="5" t="s">
        <v>3995</v>
      </c>
      <c r="DG713" s="5" t="s">
        <v>143</v>
      </c>
      <c r="DH713" s="5" t="s">
        <v>143</v>
      </c>
      <c r="DI713" s="5" t="s">
        <v>7674</v>
      </c>
    </row>
    <row r="714" spans="1:113" hidden="1" x14ac:dyDescent="0.2">
      <c r="A714" s="73">
        <v>45536</v>
      </c>
      <c r="B714" s="3" t="s">
        <v>12718</v>
      </c>
      <c r="C714" s="5">
        <v>155100</v>
      </c>
      <c r="D714" s="5" t="s">
        <v>12153</v>
      </c>
      <c r="E714" s="5" t="s">
        <v>364</v>
      </c>
      <c r="F714" s="75">
        <v>45548</v>
      </c>
      <c r="G714" s="5" t="s">
        <v>126</v>
      </c>
      <c r="H714" s="5" t="s">
        <v>166</v>
      </c>
      <c r="I714" s="95">
        <v>1955.46</v>
      </c>
      <c r="J714" s="95">
        <v>1200</v>
      </c>
      <c r="K714" s="71">
        <f t="shared" si="75"/>
        <v>9.098078407452434E-2</v>
      </c>
      <c r="L714" s="71" t="s">
        <v>1917</v>
      </c>
      <c r="M714" s="5" t="s">
        <v>7145</v>
      </c>
      <c r="N714" s="5" t="s">
        <v>1065</v>
      </c>
      <c r="O714" s="5" t="s">
        <v>12246</v>
      </c>
      <c r="P714" s="146" t="s">
        <v>12247</v>
      </c>
      <c r="Q714" s="5" t="s">
        <v>2863</v>
      </c>
      <c r="R714" s="5" t="s">
        <v>12248</v>
      </c>
      <c r="S714" s="5" t="s">
        <v>6209</v>
      </c>
      <c r="T714" s="5" t="s">
        <v>135</v>
      </c>
      <c r="U714" s="5" t="s">
        <v>135</v>
      </c>
      <c r="V714" s="5" t="s">
        <v>506</v>
      </c>
      <c r="W714" s="5" t="s">
        <v>137</v>
      </c>
      <c r="X714" s="5" t="s">
        <v>173</v>
      </c>
      <c r="Y714" s="5" t="s">
        <v>12249</v>
      </c>
      <c r="Z714" s="75" t="s">
        <v>12250</v>
      </c>
      <c r="AA714" s="5" t="s">
        <v>139</v>
      </c>
      <c r="AB714" s="5" t="s">
        <v>323</v>
      </c>
      <c r="AC714" s="5" t="s">
        <v>5272</v>
      </c>
      <c r="AD714" s="5" t="s">
        <v>143</v>
      </c>
      <c r="AE714" s="5" t="s">
        <v>12251</v>
      </c>
      <c r="AF714" s="5" t="s">
        <v>143</v>
      </c>
      <c r="AG714" s="5" t="s">
        <v>5974</v>
      </c>
      <c r="AH714" s="5" t="s">
        <v>141</v>
      </c>
      <c r="AI714" s="5" t="s">
        <v>143</v>
      </c>
      <c r="AJ714" s="5" t="s">
        <v>12251</v>
      </c>
      <c r="AK714" s="5" t="s">
        <v>207</v>
      </c>
      <c r="AL714" s="5" t="s">
        <v>12252</v>
      </c>
      <c r="AM714" s="5" t="s">
        <v>12253</v>
      </c>
      <c r="AN714" s="5" t="s">
        <v>174</v>
      </c>
      <c r="AO714" s="5" t="s">
        <v>5677</v>
      </c>
      <c r="AP714" s="5" t="s">
        <v>5678</v>
      </c>
      <c r="AQ714" s="5" t="s">
        <v>12254</v>
      </c>
      <c r="AR714" s="5" t="s">
        <v>430</v>
      </c>
      <c r="AS714" s="5" t="s">
        <v>431</v>
      </c>
      <c r="AT714" s="5" t="s">
        <v>5680</v>
      </c>
      <c r="AU714" s="5" t="s">
        <v>5681</v>
      </c>
      <c r="AV714" s="5" t="s">
        <v>631</v>
      </c>
      <c r="AW714" s="5" t="s">
        <v>632</v>
      </c>
      <c r="AX714" s="5" t="s">
        <v>1068</v>
      </c>
      <c r="AY714" s="5" t="s">
        <v>148</v>
      </c>
      <c r="AZ714" s="5" t="s">
        <v>139</v>
      </c>
      <c r="BA714" s="5" t="s">
        <v>149</v>
      </c>
      <c r="BB714" s="5" t="s">
        <v>634</v>
      </c>
      <c r="BC714" s="5" t="s">
        <v>156</v>
      </c>
      <c r="BD714" s="5" t="s">
        <v>157</v>
      </c>
      <c r="BE714" s="5" t="s">
        <v>8956</v>
      </c>
      <c r="BF714" s="5" t="s">
        <v>12255</v>
      </c>
      <c r="BG714" s="5" t="s">
        <v>5272</v>
      </c>
      <c r="BH714" s="5" t="s">
        <v>2863</v>
      </c>
      <c r="BI714" s="5" t="s">
        <v>12256</v>
      </c>
      <c r="BJ714" s="5" t="s">
        <v>143</v>
      </c>
      <c r="BK714" s="5" t="s">
        <v>506</v>
      </c>
      <c r="BL714" s="5" t="s">
        <v>143</v>
      </c>
      <c r="BM714" s="5" t="s">
        <v>160</v>
      </c>
      <c r="BN714" s="5" t="s">
        <v>160</v>
      </c>
      <c r="BO714" s="5" t="s">
        <v>364</v>
      </c>
      <c r="BP714" s="5" t="s">
        <v>143</v>
      </c>
      <c r="BQ714" s="5" t="s">
        <v>12257</v>
      </c>
      <c r="BR714" s="5" t="s">
        <v>143</v>
      </c>
      <c r="BS714" s="5" t="s">
        <v>12258</v>
      </c>
      <c r="BT714" s="5" t="s">
        <v>12251</v>
      </c>
      <c r="BU714" s="5" t="s">
        <v>12251</v>
      </c>
      <c r="BV714" s="5" t="s">
        <v>135</v>
      </c>
      <c r="BW714" s="5" t="s">
        <v>135</v>
      </c>
      <c r="BX714" s="5" t="s">
        <v>135</v>
      </c>
      <c r="BY714" s="5" t="s">
        <v>148</v>
      </c>
      <c r="BZ714" s="5" t="s">
        <v>2841</v>
      </c>
      <c r="CA714" s="5" t="s">
        <v>174</v>
      </c>
      <c r="CB714" s="5" t="s">
        <v>143</v>
      </c>
      <c r="CC714" s="5" t="s">
        <v>143</v>
      </c>
      <c r="CD714" s="5" t="s">
        <v>143</v>
      </c>
      <c r="CE714" s="5" t="s">
        <v>12252</v>
      </c>
      <c r="CF714" s="5" t="s">
        <v>2261</v>
      </c>
      <c r="CG714" s="5" t="s">
        <v>2261</v>
      </c>
      <c r="CH714" s="5" t="s">
        <v>143</v>
      </c>
      <c r="CI714" s="5" t="s">
        <v>143</v>
      </c>
      <c r="CJ714" s="5" t="s">
        <v>5272</v>
      </c>
      <c r="CK714" s="5" t="s">
        <v>143</v>
      </c>
      <c r="CL714" s="5" t="s">
        <v>143</v>
      </c>
      <c r="CM714" s="5" t="s">
        <v>143</v>
      </c>
      <c r="CN714" s="5" t="s">
        <v>143</v>
      </c>
      <c r="CO714" s="5" t="s">
        <v>5686</v>
      </c>
      <c r="CP714" s="5" t="s">
        <v>143</v>
      </c>
      <c r="CQ714" s="5" t="s">
        <v>143</v>
      </c>
      <c r="CR714" s="5" t="s">
        <v>143</v>
      </c>
      <c r="CS714" s="5" t="s">
        <v>1</v>
      </c>
      <c r="CT714" s="5" t="s">
        <v>143</v>
      </c>
      <c r="CU714" s="5" t="s">
        <v>1</v>
      </c>
      <c r="CV714" s="5" t="s">
        <v>2092</v>
      </c>
      <c r="CW714" s="5" t="s">
        <v>2092</v>
      </c>
      <c r="CX714" s="5" t="s">
        <v>953</v>
      </c>
      <c r="CY714" s="5" t="s">
        <v>166</v>
      </c>
      <c r="CZ714" s="5" t="s">
        <v>506</v>
      </c>
      <c r="DA714" s="5" t="s">
        <v>1989</v>
      </c>
      <c r="DB714" s="5" t="s">
        <v>143</v>
      </c>
      <c r="DC714" s="5" t="s">
        <v>143</v>
      </c>
      <c r="DD714" s="5" t="s">
        <v>364</v>
      </c>
      <c r="DE714" s="5" t="s">
        <v>6425</v>
      </c>
      <c r="DF714" s="5" t="s">
        <v>3277</v>
      </c>
      <c r="DG714" s="5" t="s">
        <v>143</v>
      </c>
      <c r="DH714" s="5" t="s">
        <v>7781</v>
      </c>
      <c r="DI714" s="5" t="s">
        <v>143</v>
      </c>
    </row>
    <row r="715" spans="1:113" ht="25.5" hidden="1" x14ac:dyDescent="0.2">
      <c r="A715" s="73">
        <v>45536</v>
      </c>
      <c r="B715" s="3" t="s">
        <v>6281</v>
      </c>
      <c r="C715" s="5">
        <v>156172</v>
      </c>
      <c r="D715" s="5" t="s">
        <v>12061</v>
      </c>
      <c r="E715" s="5" t="s">
        <v>373</v>
      </c>
      <c r="F715" s="75">
        <v>45548</v>
      </c>
      <c r="G715" s="5" t="s">
        <v>257</v>
      </c>
      <c r="H715" s="5" t="s">
        <v>166</v>
      </c>
      <c r="I715" s="95">
        <v>911.46</v>
      </c>
      <c r="J715" s="95">
        <v>6257</v>
      </c>
      <c r="K715" s="71">
        <f t="shared" si="75"/>
        <v>4.2407078361391161E-2</v>
      </c>
      <c r="L715" s="71" t="s">
        <v>1917</v>
      </c>
      <c r="M715" s="5" t="s">
        <v>317</v>
      </c>
      <c r="N715" s="5" t="s">
        <v>1224</v>
      </c>
      <c r="O715" s="5" t="s">
        <v>1769</v>
      </c>
      <c r="P715" s="146" t="s">
        <v>11697</v>
      </c>
      <c r="Q715" s="5" t="s">
        <v>2863</v>
      </c>
      <c r="R715" s="5" t="s">
        <v>12259</v>
      </c>
      <c r="S715" s="5" t="s">
        <v>12260</v>
      </c>
      <c r="T715" s="5" t="s">
        <v>135</v>
      </c>
      <c r="U715" s="5" t="s">
        <v>135</v>
      </c>
      <c r="V715" s="5" t="s">
        <v>136</v>
      </c>
      <c r="W715" s="5" t="s">
        <v>137</v>
      </c>
      <c r="X715" s="5" t="s">
        <v>264</v>
      </c>
      <c r="Y715" s="5" t="s">
        <v>12261</v>
      </c>
      <c r="Z715" s="75" t="s">
        <v>12262</v>
      </c>
      <c r="AA715" s="5" t="s">
        <v>139</v>
      </c>
      <c r="AB715" s="5" t="s">
        <v>323</v>
      </c>
      <c r="AC715" s="5" t="s">
        <v>5272</v>
      </c>
      <c r="AD715" s="5" t="s">
        <v>143</v>
      </c>
      <c r="AE715" s="5" t="s">
        <v>12263</v>
      </c>
      <c r="AF715" s="5" t="s">
        <v>12264</v>
      </c>
      <c r="AG715" s="5" t="s">
        <v>5675</v>
      </c>
      <c r="AH715" s="5" t="s">
        <v>265</v>
      </c>
      <c r="AI715" s="5" t="s">
        <v>143</v>
      </c>
      <c r="AJ715" s="5" t="s">
        <v>12263</v>
      </c>
      <c r="AK715" s="5" t="s">
        <v>142</v>
      </c>
      <c r="AL715" s="5" t="s">
        <v>143</v>
      </c>
      <c r="AM715" s="5" t="s">
        <v>12265</v>
      </c>
      <c r="AN715" s="5" t="s">
        <v>174</v>
      </c>
      <c r="AO715" s="5" t="s">
        <v>1772</v>
      </c>
      <c r="AP715" s="5" t="s">
        <v>1773</v>
      </c>
      <c r="AQ715" s="5" t="s">
        <v>1774</v>
      </c>
      <c r="AR715" s="5" t="s">
        <v>250</v>
      </c>
      <c r="AS715" s="5" t="s">
        <v>179</v>
      </c>
      <c r="AT715" s="5" t="s">
        <v>1775</v>
      </c>
      <c r="AU715" s="5" t="s">
        <v>1776</v>
      </c>
      <c r="AV715" s="5" t="s">
        <v>990</v>
      </c>
      <c r="AW715" s="5" t="s">
        <v>273</v>
      </c>
      <c r="AX715" s="5" t="s">
        <v>1232</v>
      </c>
      <c r="AY715" s="5" t="s">
        <v>148</v>
      </c>
      <c r="AZ715" s="5" t="s">
        <v>139</v>
      </c>
      <c r="BA715" s="5" t="s">
        <v>154</v>
      </c>
      <c r="BB715" s="5" t="s">
        <v>992</v>
      </c>
      <c r="BC715" s="5" t="s">
        <v>156</v>
      </c>
      <c r="BD715" s="5" t="s">
        <v>157</v>
      </c>
      <c r="BE715" s="5" t="s">
        <v>11704</v>
      </c>
      <c r="BF715" s="5" t="s">
        <v>12266</v>
      </c>
      <c r="BG715" s="5" t="s">
        <v>5272</v>
      </c>
      <c r="BH715" s="5" t="s">
        <v>2863</v>
      </c>
      <c r="BI715" s="5" t="s">
        <v>12267</v>
      </c>
      <c r="BJ715" s="5" t="s">
        <v>143</v>
      </c>
      <c r="BK715" s="5" t="s">
        <v>136</v>
      </c>
      <c r="BL715" s="5" t="s">
        <v>143</v>
      </c>
      <c r="BM715" s="5" t="s">
        <v>200</v>
      </c>
      <c r="BN715" s="5" t="s">
        <v>200</v>
      </c>
      <c r="BO715" s="5" t="s">
        <v>143</v>
      </c>
      <c r="BP715" s="5" t="s">
        <v>143</v>
      </c>
      <c r="BQ715" s="5" t="s">
        <v>12268</v>
      </c>
      <c r="BR715" s="5" t="s">
        <v>5709</v>
      </c>
      <c r="BS715" s="5" t="s">
        <v>12269</v>
      </c>
      <c r="BT715" s="5" t="s">
        <v>12263</v>
      </c>
      <c r="BU715" s="5" t="s">
        <v>12263</v>
      </c>
      <c r="BV715" s="5" t="s">
        <v>135</v>
      </c>
      <c r="BW715" s="5" t="s">
        <v>135</v>
      </c>
      <c r="BX715" s="5" t="s">
        <v>135</v>
      </c>
      <c r="BY715" s="5" t="s">
        <v>148</v>
      </c>
      <c r="BZ715" s="5" t="s">
        <v>2774</v>
      </c>
      <c r="CA715" s="5" t="s">
        <v>174</v>
      </c>
      <c r="CB715" s="5" t="s">
        <v>143</v>
      </c>
      <c r="CC715" s="5" t="s">
        <v>143</v>
      </c>
      <c r="CD715" s="5" t="s">
        <v>143</v>
      </c>
      <c r="CE715" s="5" t="s">
        <v>12270</v>
      </c>
      <c r="CF715" s="5" t="s">
        <v>2261</v>
      </c>
      <c r="CG715" s="5" t="s">
        <v>2261</v>
      </c>
      <c r="CH715" s="5" t="s">
        <v>143</v>
      </c>
      <c r="CI715" s="5" t="s">
        <v>143</v>
      </c>
      <c r="CJ715" s="5" t="s">
        <v>5272</v>
      </c>
      <c r="CK715" s="5" t="s">
        <v>143</v>
      </c>
      <c r="CL715" s="5" t="s">
        <v>143</v>
      </c>
      <c r="CM715" s="5" t="s">
        <v>143</v>
      </c>
      <c r="CN715" s="5" t="s">
        <v>143</v>
      </c>
      <c r="CO715" s="5" t="s">
        <v>143</v>
      </c>
      <c r="CP715" s="5" t="s">
        <v>143</v>
      </c>
      <c r="CQ715" s="5" t="s">
        <v>143</v>
      </c>
      <c r="CR715" s="5" t="s">
        <v>143</v>
      </c>
      <c r="CS715" s="5" t="s">
        <v>1</v>
      </c>
      <c r="CT715" s="5" t="s">
        <v>143</v>
      </c>
      <c r="CU715" s="5" t="s">
        <v>1</v>
      </c>
      <c r="CV715" s="5" t="s">
        <v>4037</v>
      </c>
      <c r="CW715" s="5" t="s">
        <v>2092</v>
      </c>
      <c r="CX715" s="5" t="s">
        <v>374</v>
      </c>
      <c r="CY715" s="5" t="s">
        <v>166</v>
      </c>
      <c r="CZ715" s="5" t="s">
        <v>136</v>
      </c>
      <c r="DA715" s="5" t="s">
        <v>1989</v>
      </c>
      <c r="DB715" s="5" t="s">
        <v>12271</v>
      </c>
      <c r="DC715" s="5" t="s">
        <v>143</v>
      </c>
      <c r="DD715" s="5" t="s">
        <v>373</v>
      </c>
      <c r="DE715" s="5" t="s">
        <v>6425</v>
      </c>
      <c r="DF715" s="5" t="s">
        <v>3277</v>
      </c>
      <c r="DG715" s="5" t="s">
        <v>143</v>
      </c>
      <c r="DH715" s="5" t="s">
        <v>143</v>
      </c>
      <c r="DI715" s="5" t="s">
        <v>143</v>
      </c>
    </row>
    <row r="716" spans="1:113" hidden="1" x14ac:dyDescent="0.2">
      <c r="A716" s="73">
        <v>45536</v>
      </c>
      <c r="B716" s="3" t="s">
        <v>12718</v>
      </c>
      <c r="C716" s="5">
        <v>156246</v>
      </c>
      <c r="D716" s="5" t="s">
        <v>12272</v>
      </c>
      <c r="E716" s="5" t="s">
        <v>164</v>
      </c>
      <c r="F716" s="75">
        <v>45548</v>
      </c>
      <c r="G716" s="5" t="s">
        <v>165</v>
      </c>
      <c r="H716" s="5" t="s">
        <v>166</v>
      </c>
      <c r="I716" s="95">
        <v>406.52</v>
      </c>
      <c r="J716" s="95">
        <v>340</v>
      </c>
      <c r="K716" s="71">
        <f t="shared" si="75"/>
        <v>1.8913968243776724E-2</v>
      </c>
      <c r="L716" s="71" t="s">
        <v>1917</v>
      </c>
      <c r="M716" s="5" t="s">
        <v>7145</v>
      </c>
      <c r="N716" s="5" t="s">
        <v>960</v>
      </c>
      <c r="O716" s="5" t="s">
        <v>12273</v>
      </c>
      <c r="P716" s="146" t="s">
        <v>12274</v>
      </c>
      <c r="Q716" s="5" t="s">
        <v>2863</v>
      </c>
      <c r="R716" s="5" t="s">
        <v>12275</v>
      </c>
      <c r="S716" s="5" t="s">
        <v>398</v>
      </c>
      <c r="T716" s="5" t="s">
        <v>12276</v>
      </c>
      <c r="U716" s="5" t="s">
        <v>12277</v>
      </c>
      <c r="V716" s="5" t="s">
        <v>136</v>
      </c>
      <c r="W716" s="5" t="s">
        <v>137</v>
      </c>
      <c r="X716" s="5" t="s">
        <v>4880</v>
      </c>
      <c r="Y716" s="5" t="s">
        <v>12278</v>
      </c>
      <c r="Z716" s="75" t="s">
        <v>12279</v>
      </c>
      <c r="AA716" s="5" t="s">
        <v>139</v>
      </c>
      <c r="AB716" s="5" t="s">
        <v>323</v>
      </c>
      <c r="AC716" s="5" t="s">
        <v>5272</v>
      </c>
      <c r="AD716" s="5" t="s">
        <v>143</v>
      </c>
      <c r="AE716" s="5" t="s">
        <v>12280</v>
      </c>
      <c r="AF716" s="75" t="s">
        <v>143</v>
      </c>
      <c r="AG716" s="5" t="s">
        <v>235</v>
      </c>
      <c r="AH716" s="5" t="s">
        <v>141</v>
      </c>
      <c r="AI716" s="5" t="s">
        <v>143</v>
      </c>
      <c r="AJ716" s="5" t="s">
        <v>12280</v>
      </c>
      <c r="AK716" s="5" t="s">
        <v>207</v>
      </c>
      <c r="AL716" s="5" t="s">
        <v>12281</v>
      </c>
      <c r="AM716" s="5" t="s">
        <v>8581</v>
      </c>
      <c r="AN716" s="5" t="s">
        <v>174</v>
      </c>
      <c r="AO716" s="5" t="s">
        <v>12282</v>
      </c>
      <c r="AP716" s="5" t="s">
        <v>12283</v>
      </c>
      <c r="AQ716" s="5" t="s">
        <v>12284</v>
      </c>
      <c r="AR716" s="5" t="s">
        <v>250</v>
      </c>
      <c r="AS716" s="5" t="s">
        <v>179</v>
      </c>
      <c r="AT716" s="5" t="s">
        <v>584</v>
      </c>
      <c r="AU716" s="5" t="s">
        <v>12285</v>
      </c>
      <c r="AV716" s="5" t="s">
        <v>145</v>
      </c>
      <c r="AW716" s="5" t="s">
        <v>146</v>
      </c>
      <c r="AX716" s="5" t="s">
        <v>972</v>
      </c>
      <c r="AY716" s="5" t="s">
        <v>148</v>
      </c>
      <c r="AZ716" s="5" t="s">
        <v>139</v>
      </c>
      <c r="BA716" s="5" t="s">
        <v>149</v>
      </c>
      <c r="BB716" s="5" t="s">
        <v>150</v>
      </c>
      <c r="BC716" s="5" t="s">
        <v>156</v>
      </c>
      <c r="BD716" s="5" t="s">
        <v>157</v>
      </c>
      <c r="BE716" s="5" t="s">
        <v>303</v>
      </c>
      <c r="BF716" s="5" t="s">
        <v>12286</v>
      </c>
      <c r="BG716" s="5" t="s">
        <v>5272</v>
      </c>
      <c r="BH716" s="5" t="s">
        <v>143</v>
      </c>
      <c r="BI716" s="5" t="s">
        <v>12287</v>
      </c>
      <c r="BJ716" s="5" t="s">
        <v>143</v>
      </c>
      <c r="BK716" s="5" t="s">
        <v>136</v>
      </c>
      <c r="BL716" s="5" t="s">
        <v>143</v>
      </c>
      <c r="BM716" s="5" t="s">
        <v>160</v>
      </c>
      <c r="BN716" s="5" t="s">
        <v>160</v>
      </c>
      <c r="BO716" s="5" t="s">
        <v>143</v>
      </c>
      <c r="BP716" s="5" t="s">
        <v>143</v>
      </c>
      <c r="BQ716" s="5" t="s">
        <v>644</v>
      </c>
      <c r="BR716" s="5" t="s">
        <v>5352</v>
      </c>
      <c r="BS716" s="5" t="s">
        <v>241</v>
      </c>
      <c r="BT716" s="5" t="s">
        <v>12280</v>
      </c>
      <c r="BU716" s="5" t="s">
        <v>12280</v>
      </c>
      <c r="BV716" s="5" t="s">
        <v>135</v>
      </c>
      <c r="BW716" s="5" t="s">
        <v>135</v>
      </c>
      <c r="BX716" s="5" t="s">
        <v>135</v>
      </c>
      <c r="BY716" s="5" t="s">
        <v>148</v>
      </c>
      <c r="BZ716" s="5" t="s">
        <v>5455</v>
      </c>
      <c r="CA716" s="5" t="s">
        <v>174</v>
      </c>
      <c r="CB716" s="5" t="s">
        <v>143</v>
      </c>
      <c r="CC716" s="5" t="s">
        <v>174</v>
      </c>
      <c r="CD716" s="5" t="s">
        <v>143</v>
      </c>
      <c r="CE716" s="5" t="s">
        <v>143</v>
      </c>
      <c r="CF716" s="5" t="s">
        <v>2261</v>
      </c>
      <c r="CG716" s="5" t="s">
        <v>2261</v>
      </c>
      <c r="CH716" s="5" t="s">
        <v>2261</v>
      </c>
      <c r="CI716" s="5" t="s">
        <v>143</v>
      </c>
      <c r="CJ716" s="5" t="s">
        <v>5272</v>
      </c>
      <c r="CK716" s="5" t="s">
        <v>143</v>
      </c>
      <c r="CL716" s="5" t="s">
        <v>143</v>
      </c>
      <c r="CM716" s="5" t="s">
        <v>143</v>
      </c>
      <c r="CN716" s="5" t="s">
        <v>143</v>
      </c>
      <c r="CO716" s="5" t="s">
        <v>8264</v>
      </c>
      <c r="CP716" s="5" t="s">
        <v>143</v>
      </c>
      <c r="CQ716" s="5" t="s">
        <v>143</v>
      </c>
      <c r="CR716" s="5" t="s">
        <v>143</v>
      </c>
      <c r="CS716" s="5" t="s">
        <v>1</v>
      </c>
      <c r="CT716" s="5" t="s">
        <v>143</v>
      </c>
      <c r="CU716" s="5" t="s">
        <v>1</v>
      </c>
      <c r="CV716" s="5" t="s">
        <v>1985</v>
      </c>
      <c r="CW716" s="5" t="s">
        <v>1985</v>
      </c>
      <c r="CX716" s="5" t="s">
        <v>374</v>
      </c>
      <c r="CY716" s="5" t="s">
        <v>166</v>
      </c>
      <c r="CZ716" s="5" t="s">
        <v>136</v>
      </c>
      <c r="DA716" s="5" t="s">
        <v>2007</v>
      </c>
      <c r="DB716" s="5" t="s">
        <v>143</v>
      </c>
      <c r="DC716" s="5" t="s">
        <v>143</v>
      </c>
      <c r="DD716" s="5" t="s">
        <v>164</v>
      </c>
      <c r="DE716" s="5" t="s">
        <v>6425</v>
      </c>
      <c r="DF716" s="5" t="s">
        <v>3277</v>
      </c>
      <c r="DG716" s="5" t="s">
        <v>143</v>
      </c>
      <c r="DH716" s="5" t="s">
        <v>8265</v>
      </c>
      <c r="DI716" s="5" t="s">
        <v>143</v>
      </c>
    </row>
    <row r="717" spans="1:113" hidden="1" x14ac:dyDescent="0.2">
      <c r="A717" s="73">
        <v>45536</v>
      </c>
      <c r="B717" s="3" t="s">
        <v>12718</v>
      </c>
      <c r="C717" s="5">
        <v>156247</v>
      </c>
      <c r="D717" s="5" t="s">
        <v>12153</v>
      </c>
      <c r="E717" s="5" t="s">
        <v>364</v>
      </c>
      <c r="F717" s="75">
        <v>45548</v>
      </c>
      <c r="G717" s="5" t="s">
        <v>126</v>
      </c>
      <c r="H717" s="5" t="s">
        <v>166</v>
      </c>
      <c r="I717" s="95">
        <v>385.11</v>
      </c>
      <c r="J717" s="95">
        <v>220</v>
      </c>
      <c r="K717" s="71">
        <f t="shared" si="75"/>
        <v>1.7917835064353183E-2</v>
      </c>
      <c r="L717" s="71" t="s">
        <v>1917</v>
      </c>
      <c r="M717" s="5" t="s">
        <v>7145</v>
      </c>
      <c r="N717" s="5" t="s">
        <v>1065</v>
      </c>
      <c r="O717" s="5" t="s">
        <v>2009</v>
      </c>
      <c r="P717" s="146" t="s">
        <v>8760</v>
      </c>
      <c r="Q717" s="5" t="s">
        <v>170</v>
      </c>
      <c r="R717" s="5" t="s">
        <v>12288</v>
      </c>
      <c r="S717" s="5" t="s">
        <v>8853</v>
      </c>
      <c r="T717" s="5" t="s">
        <v>135</v>
      </c>
      <c r="U717" s="5" t="s">
        <v>135</v>
      </c>
      <c r="V717" s="5" t="s">
        <v>506</v>
      </c>
      <c r="W717" s="5" t="s">
        <v>137</v>
      </c>
      <c r="X717" s="5" t="s">
        <v>173</v>
      </c>
      <c r="Y717" s="5" t="s">
        <v>12289</v>
      </c>
      <c r="Z717" s="75" t="s">
        <v>12290</v>
      </c>
      <c r="AA717" s="5" t="s">
        <v>139</v>
      </c>
      <c r="AB717" s="5" t="s">
        <v>323</v>
      </c>
      <c r="AC717" s="5" t="s">
        <v>5272</v>
      </c>
      <c r="AD717" s="5" t="s">
        <v>143</v>
      </c>
      <c r="AE717" s="5" t="s">
        <v>12291</v>
      </c>
      <c r="AF717" s="5" t="s">
        <v>143</v>
      </c>
      <c r="AG717" s="5" t="s">
        <v>5974</v>
      </c>
      <c r="AH717" s="5" t="s">
        <v>141</v>
      </c>
      <c r="AI717" s="5" t="s">
        <v>143</v>
      </c>
      <c r="AJ717" s="5" t="s">
        <v>12291</v>
      </c>
      <c r="AK717" s="5" t="s">
        <v>207</v>
      </c>
      <c r="AL717" s="5" t="s">
        <v>12252</v>
      </c>
      <c r="AM717" s="5" t="s">
        <v>5749</v>
      </c>
      <c r="AN717" s="5" t="s">
        <v>174</v>
      </c>
      <c r="AO717" s="5" t="s">
        <v>2013</v>
      </c>
      <c r="AP717" s="5" t="s">
        <v>2014</v>
      </c>
      <c r="AQ717" s="5" t="s">
        <v>2015</v>
      </c>
      <c r="AR717" s="5" t="s">
        <v>250</v>
      </c>
      <c r="AS717" s="5" t="s">
        <v>179</v>
      </c>
      <c r="AT717" s="5" t="s">
        <v>251</v>
      </c>
      <c r="AU717" s="5" t="s">
        <v>2016</v>
      </c>
      <c r="AV717" s="5" t="s">
        <v>631</v>
      </c>
      <c r="AW717" s="5" t="s">
        <v>632</v>
      </c>
      <c r="AX717" s="5" t="s">
        <v>1068</v>
      </c>
      <c r="AY717" s="5" t="s">
        <v>148</v>
      </c>
      <c r="AZ717" s="5" t="s">
        <v>139</v>
      </c>
      <c r="BA717" s="5" t="s">
        <v>149</v>
      </c>
      <c r="BB717" s="5" t="s">
        <v>634</v>
      </c>
      <c r="BC717" s="5" t="s">
        <v>156</v>
      </c>
      <c r="BD717" s="5" t="s">
        <v>157</v>
      </c>
      <c r="BE717" s="5" t="s">
        <v>484</v>
      </c>
      <c r="BF717" s="5" t="s">
        <v>12292</v>
      </c>
      <c r="BG717" s="5" t="s">
        <v>5272</v>
      </c>
      <c r="BH717" s="5" t="s">
        <v>170</v>
      </c>
      <c r="BI717" s="5" t="s">
        <v>12293</v>
      </c>
      <c r="BJ717" s="5" t="s">
        <v>143</v>
      </c>
      <c r="BK717" s="5" t="s">
        <v>506</v>
      </c>
      <c r="BL717" s="5" t="s">
        <v>143</v>
      </c>
      <c r="BM717" s="5" t="s">
        <v>160</v>
      </c>
      <c r="BN717" s="5" t="s">
        <v>160</v>
      </c>
      <c r="BO717" s="5" t="s">
        <v>364</v>
      </c>
      <c r="BP717" s="5" t="s">
        <v>143</v>
      </c>
      <c r="BQ717" s="5" t="s">
        <v>4706</v>
      </c>
      <c r="BR717" s="5" t="s">
        <v>5723</v>
      </c>
      <c r="BS717" s="5" t="s">
        <v>162</v>
      </c>
      <c r="BT717" s="5" t="s">
        <v>12291</v>
      </c>
      <c r="BU717" s="5" t="s">
        <v>12291</v>
      </c>
      <c r="BV717" s="5" t="s">
        <v>135</v>
      </c>
      <c r="BW717" s="5" t="s">
        <v>135</v>
      </c>
      <c r="BX717" s="5" t="s">
        <v>135</v>
      </c>
      <c r="BY717" s="5" t="s">
        <v>148</v>
      </c>
      <c r="BZ717" s="5" t="s">
        <v>2841</v>
      </c>
      <c r="CA717" s="5" t="s">
        <v>174</v>
      </c>
      <c r="CB717" s="5" t="s">
        <v>143</v>
      </c>
      <c r="CC717" s="5" t="s">
        <v>143</v>
      </c>
      <c r="CD717" s="5" t="s">
        <v>143</v>
      </c>
      <c r="CE717" s="5" t="s">
        <v>12252</v>
      </c>
      <c r="CF717" s="5" t="s">
        <v>2261</v>
      </c>
      <c r="CG717" s="5" t="s">
        <v>2261</v>
      </c>
      <c r="CH717" s="5" t="s">
        <v>143</v>
      </c>
      <c r="CI717" s="5" t="s">
        <v>143</v>
      </c>
      <c r="CJ717" s="5" t="s">
        <v>5272</v>
      </c>
      <c r="CK717" s="5" t="s">
        <v>143</v>
      </c>
      <c r="CL717" s="5" t="s">
        <v>143</v>
      </c>
      <c r="CM717" s="5" t="s">
        <v>143</v>
      </c>
      <c r="CN717" s="5" t="s">
        <v>143</v>
      </c>
      <c r="CO717" s="5" t="s">
        <v>143</v>
      </c>
      <c r="CP717" s="5" t="s">
        <v>143</v>
      </c>
      <c r="CQ717" s="5" t="s">
        <v>143</v>
      </c>
      <c r="CR717" s="5" t="s">
        <v>143</v>
      </c>
      <c r="CS717" s="5" t="s">
        <v>1</v>
      </c>
      <c r="CT717" s="5" t="s">
        <v>143</v>
      </c>
      <c r="CU717" s="5" t="s">
        <v>1</v>
      </c>
      <c r="CV717" s="5" t="s">
        <v>1985</v>
      </c>
      <c r="CW717" s="5" t="s">
        <v>1985</v>
      </c>
      <c r="CX717" s="5" t="s">
        <v>953</v>
      </c>
      <c r="CY717" s="5" t="s">
        <v>166</v>
      </c>
      <c r="CZ717" s="5" t="s">
        <v>506</v>
      </c>
      <c r="DA717" s="5" t="s">
        <v>2007</v>
      </c>
      <c r="DB717" s="5" t="s">
        <v>143</v>
      </c>
      <c r="DC717" s="5" t="s">
        <v>143</v>
      </c>
      <c r="DD717" s="5" t="s">
        <v>364</v>
      </c>
      <c r="DE717" s="5" t="s">
        <v>6425</v>
      </c>
      <c r="DF717" s="5" t="s">
        <v>3277</v>
      </c>
      <c r="DG717" s="5" t="s">
        <v>143</v>
      </c>
      <c r="DH717" s="5" t="s">
        <v>143</v>
      </c>
      <c r="DI717" s="5" t="s">
        <v>143</v>
      </c>
    </row>
    <row r="718" spans="1:113" hidden="1" x14ac:dyDescent="0.2">
      <c r="A718" s="73">
        <v>45536</v>
      </c>
      <c r="B718" s="3" t="s">
        <v>11</v>
      </c>
      <c r="C718" s="5">
        <v>156277</v>
      </c>
      <c r="D718" s="5" t="s">
        <v>5860</v>
      </c>
      <c r="E718" s="5" t="s">
        <v>164</v>
      </c>
      <c r="F718" s="75">
        <v>45548</v>
      </c>
      <c r="G718" s="5" t="s">
        <v>165</v>
      </c>
      <c r="H718" s="5" t="s">
        <v>166</v>
      </c>
      <c r="I718" s="95">
        <v>81.36</v>
      </c>
      <c r="J718" s="95">
        <v>108.66</v>
      </c>
      <c r="K718" s="71">
        <f t="shared" si="75"/>
        <v>3.7853991348855516E-3</v>
      </c>
      <c r="L718" s="71" t="s">
        <v>1917</v>
      </c>
      <c r="M718" s="5" t="s">
        <v>7145</v>
      </c>
      <c r="N718" s="5" t="s">
        <v>1056</v>
      </c>
      <c r="O718" s="5" t="s">
        <v>203</v>
      </c>
      <c r="P718" s="146" t="s">
        <v>12294</v>
      </c>
      <c r="Q718" s="5" t="s">
        <v>170</v>
      </c>
      <c r="R718" s="5" t="s">
        <v>12295</v>
      </c>
      <c r="S718" s="5" t="s">
        <v>12296</v>
      </c>
      <c r="T718" s="5" t="s">
        <v>135</v>
      </c>
      <c r="U718" s="5" t="s">
        <v>135</v>
      </c>
      <c r="V718" s="5" t="s">
        <v>224</v>
      </c>
      <c r="W718" s="5" t="s">
        <v>137</v>
      </c>
      <c r="X718" s="5" t="s">
        <v>173</v>
      </c>
      <c r="Y718" s="5" t="s">
        <v>12297</v>
      </c>
      <c r="Z718" s="75" t="s">
        <v>12298</v>
      </c>
      <c r="AA718" s="5" t="s">
        <v>139</v>
      </c>
      <c r="AB718" s="5" t="s">
        <v>323</v>
      </c>
      <c r="AC718" s="5" t="s">
        <v>5272</v>
      </c>
      <c r="AD718" s="5" t="s">
        <v>143</v>
      </c>
      <c r="AE718" s="5" t="s">
        <v>12299</v>
      </c>
      <c r="AF718" s="5" t="s">
        <v>143</v>
      </c>
      <c r="AG718" s="5" t="s">
        <v>235</v>
      </c>
      <c r="AH718" s="5" t="s">
        <v>141</v>
      </c>
      <c r="AI718" s="5" t="s">
        <v>143</v>
      </c>
      <c r="AJ718" s="5" t="s">
        <v>12299</v>
      </c>
      <c r="AK718" s="5" t="s">
        <v>207</v>
      </c>
      <c r="AL718" s="5" t="s">
        <v>12300</v>
      </c>
      <c r="AM718" s="5" t="s">
        <v>12301</v>
      </c>
      <c r="AN718" s="5" t="s">
        <v>174</v>
      </c>
      <c r="AO718" s="5" t="s">
        <v>208</v>
      </c>
      <c r="AP718" s="5" t="s">
        <v>209</v>
      </c>
      <c r="AQ718" s="5" t="s">
        <v>210</v>
      </c>
      <c r="AR718" s="5" t="s">
        <v>178</v>
      </c>
      <c r="AS718" s="5" t="s">
        <v>179</v>
      </c>
      <c r="AT718" s="5" t="s">
        <v>211</v>
      </c>
      <c r="AU718" s="5" t="s">
        <v>212</v>
      </c>
      <c r="AV718" s="5" t="s">
        <v>145</v>
      </c>
      <c r="AW718" s="5" t="s">
        <v>146</v>
      </c>
      <c r="AX718" s="5" t="s">
        <v>1060</v>
      </c>
      <c r="AY718" s="5" t="s">
        <v>148</v>
      </c>
      <c r="AZ718" s="5" t="s">
        <v>139</v>
      </c>
      <c r="BA718" s="5" t="s">
        <v>149</v>
      </c>
      <c r="BB718" s="5" t="s">
        <v>150</v>
      </c>
      <c r="BC718" s="5" t="s">
        <v>156</v>
      </c>
      <c r="BD718" s="5" t="s">
        <v>157</v>
      </c>
      <c r="BE718" s="5" t="s">
        <v>484</v>
      </c>
      <c r="BF718" s="5" t="s">
        <v>12302</v>
      </c>
      <c r="BG718" s="5" t="s">
        <v>5272</v>
      </c>
      <c r="BH718" s="5" t="s">
        <v>143</v>
      </c>
      <c r="BI718" s="5" t="s">
        <v>12303</v>
      </c>
      <c r="BJ718" s="5" t="s">
        <v>143</v>
      </c>
      <c r="BK718" s="5" t="s">
        <v>224</v>
      </c>
      <c r="BL718" s="5" t="s">
        <v>143</v>
      </c>
      <c r="BM718" s="5" t="s">
        <v>160</v>
      </c>
      <c r="BN718" s="5" t="s">
        <v>160</v>
      </c>
      <c r="BO718" s="5" t="s">
        <v>143</v>
      </c>
      <c r="BP718" s="5" t="s">
        <v>203</v>
      </c>
      <c r="BQ718" s="5" t="s">
        <v>2956</v>
      </c>
      <c r="BR718" s="5" t="s">
        <v>5723</v>
      </c>
      <c r="BS718" s="5" t="s">
        <v>162</v>
      </c>
      <c r="BT718" s="5" t="s">
        <v>12299</v>
      </c>
      <c r="BU718" s="5" t="s">
        <v>12299</v>
      </c>
      <c r="BV718" s="5" t="s">
        <v>135</v>
      </c>
      <c r="BW718" s="5" t="s">
        <v>135</v>
      </c>
      <c r="BX718" s="5" t="s">
        <v>135</v>
      </c>
      <c r="BY718" s="5" t="s">
        <v>148</v>
      </c>
      <c r="BZ718" s="5" t="s">
        <v>2051</v>
      </c>
      <c r="CA718" s="5" t="s">
        <v>174</v>
      </c>
      <c r="CB718" s="5" t="s">
        <v>2764</v>
      </c>
      <c r="CC718" s="5" t="s">
        <v>143</v>
      </c>
      <c r="CD718" s="5" t="s">
        <v>143</v>
      </c>
      <c r="CE718" s="5" t="s">
        <v>12304</v>
      </c>
      <c r="CF718" s="5" t="s">
        <v>2261</v>
      </c>
      <c r="CG718" s="5" t="s">
        <v>2261</v>
      </c>
      <c r="CH718" s="5" t="s">
        <v>143</v>
      </c>
      <c r="CI718" s="5" t="s">
        <v>143</v>
      </c>
      <c r="CJ718" s="5" t="s">
        <v>5272</v>
      </c>
      <c r="CK718" s="5" t="s">
        <v>143</v>
      </c>
      <c r="CL718" s="5" t="s">
        <v>143</v>
      </c>
      <c r="CM718" s="5" t="s">
        <v>143</v>
      </c>
      <c r="CN718" s="5" t="s">
        <v>143</v>
      </c>
      <c r="CO718" s="5" t="s">
        <v>143</v>
      </c>
      <c r="CP718" s="5" t="s">
        <v>143</v>
      </c>
      <c r="CQ718" s="5" t="s">
        <v>143</v>
      </c>
      <c r="CR718" s="5" t="s">
        <v>143</v>
      </c>
      <c r="CS718" s="5" t="s">
        <v>1</v>
      </c>
      <c r="CT718" s="5" t="s">
        <v>143</v>
      </c>
      <c r="CU718" s="5" t="s">
        <v>1</v>
      </c>
      <c r="CV718" s="5" t="s">
        <v>1985</v>
      </c>
      <c r="CW718" s="5" t="s">
        <v>1985</v>
      </c>
      <c r="CX718" s="5" t="s">
        <v>217</v>
      </c>
      <c r="CY718" s="5" t="s">
        <v>166</v>
      </c>
      <c r="CZ718" s="5" t="s">
        <v>224</v>
      </c>
      <c r="DA718" s="5" t="s">
        <v>2007</v>
      </c>
      <c r="DB718" s="5" t="s">
        <v>143</v>
      </c>
      <c r="DC718" s="5" t="s">
        <v>143</v>
      </c>
      <c r="DD718" s="5" t="s">
        <v>164</v>
      </c>
      <c r="DE718" s="5" t="s">
        <v>6425</v>
      </c>
      <c r="DF718" s="5" t="s">
        <v>3277</v>
      </c>
      <c r="DG718" s="5" t="s">
        <v>143</v>
      </c>
      <c r="DH718" s="5" t="s">
        <v>143</v>
      </c>
      <c r="DI718" s="5" t="s">
        <v>143</v>
      </c>
    </row>
    <row r="719" spans="1:113" hidden="1" x14ac:dyDescent="0.2">
      <c r="A719" s="73">
        <v>45536</v>
      </c>
      <c r="B719" s="3" t="s">
        <v>6281</v>
      </c>
      <c r="C719" s="5">
        <v>156290</v>
      </c>
      <c r="D719" s="5" t="s">
        <v>6281</v>
      </c>
      <c r="E719" s="5" t="s">
        <v>685</v>
      </c>
      <c r="F719" s="75">
        <v>45548</v>
      </c>
      <c r="G719" s="5" t="s">
        <v>165</v>
      </c>
      <c r="H719" s="5" t="s">
        <v>166</v>
      </c>
      <c r="I719" s="8">
        <f>J719</f>
        <v>480</v>
      </c>
      <c r="J719" s="95">
        <v>480</v>
      </c>
      <c r="K719" s="71">
        <f t="shared" si="75"/>
        <v>2.233273825891181E-2</v>
      </c>
      <c r="L719" s="71" t="s">
        <v>1917</v>
      </c>
      <c r="M719" s="5" t="s">
        <v>129</v>
      </c>
      <c r="N719" s="5" t="s">
        <v>1056</v>
      </c>
      <c r="O719" s="5" t="s">
        <v>12305</v>
      </c>
      <c r="P719" s="146" t="s">
        <v>12306</v>
      </c>
      <c r="Q719" s="5" t="s">
        <v>530</v>
      </c>
      <c r="R719" s="5" t="s">
        <v>12307</v>
      </c>
      <c r="S719" s="5" t="s">
        <v>12308</v>
      </c>
      <c r="T719" s="5" t="s">
        <v>135</v>
      </c>
      <c r="U719" s="5" t="s">
        <v>135</v>
      </c>
      <c r="V719" s="5" t="s">
        <v>136</v>
      </c>
      <c r="W719" s="5" t="s">
        <v>137</v>
      </c>
      <c r="X719" s="5" t="s">
        <v>173</v>
      </c>
      <c r="Y719" s="5" t="s">
        <v>12309</v>
      </c>
      <c r="Z719" s="75" t="s">
        <v>12310</v>
      </c>
      <c r="AA719" s="5" t="s">
        <v>139</v>
      </c>
      <c r="AB719" s="5" t="s">
        <v>140</v>
      </c>
      <c r="AC719" s="5" t="s">
        <v>5272</v>
      </c>
      <c r="AD719" s="5" t="s">
        <v>143</v>
      </c>
      <c r="AE719" s="5" t="s">
        <v>5272</v>
      </c>
      <c r="AF719" s="5" t="s">
        <v>143</v>
      </c>
      <c r="AG719" s="5" t="s">
        <v>235</v>
      </c>
      <c r="AH719" s="5" t="s">
        <v>141</v>
      </c>
      <c r="AI719" s="5" t="s">
        <v>143</v>
      </c>
      <c r="AJ719" s="5" t="s">
        <v>143</v>
      </c>
      <c r="AK719" s="5" t="s">
        <v>142</v>
      </c>
      <c r="AL719" s="5" t="s">
        <v>143</v>
      </c>
      <c r="AM719" s="5" t="s">
        <v>7390</v>
      </c>
      <c r="AN719" s="5" t="s">
        <v>143</v>
      </c>
      <c r="AO719" s="5" t="s">
        <v>12311</v>
      </c>
      <c r="AP719" s="5" t="s">
        <v>4342</v>
      </c>
      <c r="AQ719" s="5" t="s">
        <v>309</v>
      </c>
      <c r="AR719" s="5" t="s">
        <v>148</v>
      </c>
      <c r="AS719" s="5" t="s">
        <v>139</v>
      </c>
      <c r="AT719" s="5" t="s">
        <v>154</v>
      </c>
      <c r="AU719" s="5" t="s">
        <v>12312</v>
      </c>
      <c r="AV719" s="5" t="s">
        <v>145</v>
      </c>
      <c r="AW719" s="5" t="s">
        <v>146</v>
      </c>
      <c r="AX719" s="5" t="s">
        <v>1060</v>
      </c>
      <c r="AY719" s="5" t="s">
        <v>148</v>
      </c>
      <c r="AZ719" s="5" t="s">
        <v>139</v>
      </c>
      <c r="BA719" s="5" t="s">
        <v>149</v>
      </c>
      <c r="BB719" s="5" t="s">
        <v>150</v>
      </c>
      <c r="BC719" s="5" t="s">
        <v>156</v>
      </c>
      <c r="BD719" s="5" t="s">
        <v>157</v>
      </c>
      <c r="BE719" s="5" t="s">
        <v>303</v>
      </c>
      <c r="BF719" s="5" t="s">
        <v>12313</v>
      </c>
      <c r="BG719" s="5" t="s">
        <v>5272</v>
      </c>
      <c r="BH719" s="5" t="s">
        <v>143</v>
      </c>
      <c r="BI719" s="5" t="s">
        <v>179</v>
      </c>
      <c r="BJ719" s="5" t="s">
        <v>143</v>
      </c>
      <c r="BK719" s="5" t="s">
        <v>136</v>
      </c>
      <c r="BL719" s="5" t="s">
        <v>143</v>
      </c>
      <c r="BM719" s="5" t="s">
        <v>160</v>
      </c>
      <c r="BN719" s="5" t="s">
        <v>143</v>
      </c>
      <c r="BO719" s="5" t="s">
        <v>143</v>
      </c>
      <c r="BP719" s="5" t="s">
        <v>143</v>
      </c>
      <c r="BQ719" s="5" t="s">
        <v>12314</v>
      </c>
      <c r="BR719" s="5" t="s">
        <v>5352</v>
      </c>
      <c r="BS719" s="5" t="s">
        <v>241</v>
      </c>
      <c r="BT719" s="5" t="s">
        <v>7390</v>
      </c>
      <c r="BU719" s="5" t="s">
        <v>7390</v>
      </c>
      <c r="BV719" s="5" t="s">
        <v>135</v>
      </c>
      <c r="BW719" s="5" t="s">
        <v>135</v>
      </c>
      <c r="BX719" s="5" t="s">
        <v>135</v>
      </c>
      <c r="BY719" s="5" t="s">
        <v>148</v>
      </c>
      <c r="BZ719" s="5" t="s">
        <v>2968</v>
      </c>
      <c r="CA719" s="5" t="s">
        <v>174</v>
      </c>
      <c r="CB719" s="5" t="s">
        <v>143</v>
      </c>
      <c r="CC719" s="5" t="s">
        <v>143</v>
      </c>
      <c r="CD719" s="5" t="s">
        <v>143</v>
      </c>
      <c r="CE719" s="5" t="s">
        <v>143</v>
      </c>
      <c r="CF719" s="5" t="s">
        <v>2261</v>
      </c>
      <c r="CG719" s="5" t="s">
        <v>143</v>
      </c>
      <c r="CH719" s="5" t="s">
        <v>143</v>
      </c>
      <c r="CI719" s="5" t="s">
        <v>143</v>
      </c>
      <c r="CJ719" s="5" t="s">
        <v>5272</v>
      </c>
      <c r="CK719" s="5" t="s">
        <v>143</v>
      </c>
      <c r="CL719" s="5" t="s">
        <v>143</v>
      </c>
      <c r="CM719" s="5" t="s">
        <v>143</v>
      </c>
      <c r="CN719" s="5" t="s">
        <v>143</v>
      </c>
      <c r="CO719" s="5" t="s">
        <v>143</v>
      </c>
      <c r="CP719" s="5" t="s">
        <v>143</v>
      </c>
      <c r="CQ719" s="5" t="s">
        <v>143</v>
      </c>
      <c r="CR719" s="5" t="s">
        <v>143</v>
      </c>
      <c r="CS719" s="5" t="s">
        <v>1</v>
      </c>
      <c r="CT719" s="5" t="s">
        <v>143</v>
      </c>
      <c r="CU719" s="5" t="s">
        <v>1</v>
      </c>
      <c r="CV719" s="5" t="s">
        <v>1985</v>
      </c>
      <c r="CW719" s="5" t="s">
        <v>143</v>
      </c>
      <c r="CX719" s="5" t="s">
        <v>374</v>
      </c>
      <c r="CY719" s="5" t="s">
        <v>166</v>
      </c>
      <c r="CZ719" s="5" t="s">
        <v>136</v>
      </c>
      <c r="DA719" s="5" t="s">
        <v>1986</v>
      </c>
      <c r="DB719" s="5" t="s">
        <v>143</v>
      </c>
      <c r="DC719" s="5" t="s">
        <v>143</v>
      </c>
      <c r="DD719" s="5" t="s">
        <v>685</v>
      </c>
      <c r="DE719" s="5" t="s">
        <v>6425</v>
      </c>
      <c r="DF719" s="5" t="s">
        <v>3277</v>
      </c>
      <c r="DG719" s="5" t="s">
        <v>143</v>
      </c>
      <c r="DH719" s="5" t="s">
        <v>143</v>
      </c>
      <c r="DI719" s="5" t="s">
        <v>143</v>
      </c>
    </row>
    <row r="720" spans="1:113" hidden="1" x14ac:dyDescent="0.2">
      <c r="A720" s="73">
        <v>45536</v>
      </c>
      <c r="B720" s="3" t="s">
        <v>15606</v>
      </c>
      <c r="C720" s="5">
        <v>156521</v>
      </c>
      <c r="D720" s="5" t="s">
        <v>12315</v>
      </c>
      <c r="E720" s="5" t="s">
        <v>125</v>
      </c>
      <c r="F720" s="75">
        <v>45548</v>
      </c>
      <c r="G720" s="5" t="s">
        <v>257</v>
      </c>
      <c r="H720" s="5" t="s">
        <v>166</v>
      </c>
      <c r="I720" s="95">
        <v>700</v>
      </c>
      <c r="J720" s="95">
        <v>700</v>
      </c>
      <c r="K720" s="71">
        <f t="shared" si="75"/>
        <v>3.2568576627579719E-2</v>
      </c>
      <c r="L720" s="71" t="s">
        <v>1917</v>
      </c>
      <c r="M720" s="5" t="s">
        <v>7145</v>
      </c>
      <c r="N720" s="5" t="s">
        <v>980</v>
      </c>
      <c r="O720" s="5" t="s">
        <v>12316</v>
      </c>
      <c r="P720" s="146" t="s">
        <v>12317</v>
      </c>
      <c r="Q720" s="5" t="s">
        <v>170</v>
      </c>
      <c r="R720" s="5" t="s">
        <v>143</v>
      </c>
      <c r="S720" s="5" t="s">
        <v>11531</v>
      </c>
      <c r="T720" s="5" t="s">
        <v>135</v>
      </c>
      <c r="U720" s="5" t="s">
        <v>135</v>
      </c>
      <c r="V720" s="5" t="s">
        <v>136</v>
      </c>
      <c r="W720" s="5" t="s">
        <v>137</v>
      </c>
      <c r="X720" s="5" t="s">
        <v>2483</v>
      </c>
      <c r="Y720" s="5" t="s">
        <v>12318</v>
      </c>
      <c r="Z720" s="75" t="s">
        <v>12319</v>
      </c>
      <c r="AA720" s="5" t="s">
        <v>139</v>
      </c>
      <c r="AB720" s="5" t="s">
        <v>323</v>
      </c>
      <c r="AC720" s="5" t="s">
        <v>5272</v>
      </c>
      <c r="AD720" s="5" t="s">
        <v>143</v>
      </c>
      <c r="AE720" s="5" t="s">
        <v>7667</v>
      </c>
      <c r="AF720" s="5" t="s">
        <v>143</v>
      </c>
      <c r="AG720" s="5" t="s">
        <v>5675</v>
      </c>
      <c r="AH720" s="5" t="s">
        <v>265</v>
      </c>
      <c r="AI720" s="5" t="s">
        <v>143</v>
      </c>
      <c r="AJ720" s="5" t="s">
        <v>7667</v>
      </c>
      <c r="AK720" s="5" t="s">
        <v>207</v>
      </c>
      <c r="AL720" s="5" t="s">
        <v>143</v>
      </c>
      <c r="AM720" s="5" t="s">
        <v>7667</v>
      </c>
      <c r="AN720" s="5" t="s">
        <v>174</v>
      </c>
      <c r="AO720" s="5" t="s">
        <v>2359</v>
      </c>
      <c r="AP720" s="5" t="s">
        <v>1229</v>
      </c>
      <c r="AQ720" s="5" t="s">
        <v>12320</v>
      </c>
      <c r="AR720" s="5" t="s">
        <v>178</v>
      </c>
      <c r="AS720" s="5" t="s">
        <v>179</v>
      </c>
      <c r="AT720" s="5" t="s">
        <v>211</v>
      </c>
      <c r="AU720" s="5" t="s">
        <v>1381</v>
      </c>
      <c r="AV720" s="5" t="s">
        <v>990</v>
      </c>
      <c r="AW720" s="5" t="s">
        <v>273</v>
      </c>
      <c r="AX720" s="5" t="s">
        <v>991</v>
      </c>
      <c r="AY720" s="5" t="s">
        <v>148</v>
      </c>
      <c r="AZ720" s="5" t="s">
        <v>139</v>
      </c>
      <c r="BA720" s="5" t="s">
        <v>154</v>
      </c>
      <c r="BB720" s="5" t="s">
        <v>992</v>
      </c>
      <c r="BC720" s="5" t="s">
        <v>156</v>
      </c>
      <c r="BD720" s="5" t="s">
        <v>276</v>
      </c>
      <c r="BE720" s="5" t="s">
        <v>143</v>
      </c>
      <c r="BF720" s="5" t="s">
        <v>143</v>
      </c>
      <c r="BG720" s="5" t="s">
        <v>5272</v>
      </c>
      <c r="BH720" s="5" t="s">
        <v>143</v>
      </c>
      <c r="BI720" s="5" t="s">
        <v>143</v>
      </c>
      <c r="BJ720" s="5" t="s">
        <v>143</v>
      </c>
      <c r="BK720" s="5" t="s">
        <v>136</v>
      </c>
      <c r="BL720" s="5" t="s">
        <v>143</v>
      </c>
      <c r="BM720" s="5" t="s">
        <v>160</v>
      </c>
      <c r="BN720" s="5" t="s">
        <v>160</v>
      </c>
      <c r="BO720" s="5" t="s">
        <v>143</v>
      </c>
      <c r="BP720" s="5" t="s">
        <v>143</v>
      </c>
      <c r="BQ720" s="5" t="s">
        <v>143</v>
      </c>
      <c r="BR720" s="5" t="s">
        <v>5272</v>
      </c>
      <c r="BS720" s="5" t="s">
        <v>1553</v>
      </c>
      <c r="BT720" s="5" t="s">
        <v>7667</v>
      </c>
      <c r="BU720" s="5" t="s">
        <v>7667</v>
      </c>
      <c r="BV720" s="5" t="s">
        <v>135</v>
      </c>
      <c r="BW720" s="5" t="s">
        <v>135</v>
      </c>
      <c r="BX720" s="5" t="s">
        <v>135</v>
      </c>
      <c r="BY720" s="5" t="s">
        <v>148</v>
      </c>
      <c r="BZ720" s="5" t="s">
        <v>11688</v>
      </c>
      <c r="CA720" s="5" t="s">
        <v>174</v>
      </c>
      <c r="CB720" s="5" t="s">
        <v>143</v>
      </c>
      <c r="CC720" s="5" t="s">
        <v>143</v>
      </c>
      <c r="CD720" s="5" t="s">
        <v>143</v>
      </c>
      <c r="CE720" s="5" t="s">
        <v>143</v>
      </c>
      <c r="CF720" s="5" t="s">
        <v>2261</v>
      </c>
      <c r="CG720" s="5" t="s">
        <v>2261</v>
      </c>
      <c r="CH720" s="5" t="s">
        <v>143</v>
      </c>
      <c r="CI720" s="5" t="s">
        <v>143</v>
      </c>
      <c r="CJ720" s="5" t="s">
        <v>5272</v>
      </c>
      <c r="CK720" s="5" t="s">
        <v>143</v>
      </c>
      <c r="CL720" s="5" t="s">
        <v>143</v>
      </c>
      <c r="CM720" s="5" t="s">
        <v>143</v>
      </c>
      <c r="CN720" s="5" t="s">
        <v>143</v>
      </c>
      <c r="CO720" s="5" t="s">
        <v>143</v>
      </c>
      <c r="CP720" s="5" t="s">
        <v>143</v>
      </c>
      <c r="CQ720" s="5" t="s">
        <v>143</v>
      </c>
      <c r="CR720" s="5" t="s">
        <v>143</v>
      </c>
      <c r="CS720" s="5" t="s">
        <v>1</v>
      </c>
      <c r="CT720" s="5" t="s">
        <v>143</v>
      </c>
      <c r="CU720" s="5" t="s">
        <v>1</v>
      </c>
      <c r="CV720" s="5" t="s">
        <v>2092</v>
      </c>
      <c r="CW720" s="5" t="s">
        <v>2092</v>
      </c>
      <c r="CX720" s="5" t="s">
        <v>316</v>
      </c>
      <c r="CY720" s="5" t="s">
        <v>166</v>
      </c>
      <c r="CZ720" s="5" t="s">
        <v>136</v>
      </c>
      <c r="DA720" s="5" t="s">
        <v>2495</v>
      </c>
      <c r="DB720" s="5" t="s">
        <v>143</v>
      </c>
      <c r="DC720" s="5" t="s">
        <v>143</v>
      </c>
      <c r="DD720" s="5" t="s">
        <v>125</v>
      </c>
      <c r="DE720" s="5" t="s">
        <v>6425</v>
      </c>
      <c r="DF720" s="5" t="s">
        <v>3277</v>
      </c>
      <c r="DG720" s="5" t="s">
        <v>143</v>
      </c>
      <c r="DH720" s="5" t="s">
        <v>143</v>
      </c>
      <c r="DI720" s="5" t="s">
        <v>143</v>
      </c>
    </row>
    <row r="721" spans="1:113" hidden="1" x14ac:dyDescent="0.2">
      <c r="A721" s="73">
        <v>45536</v>
      </c>
      <c r="B721" s="3" t="s">
        <v>12718</v>
      </c>
      <c r="C721" s="5">
        <v>156524</v>
      </c>
      <c r="D721" s="5" t="s">
        <v>12153</v>
      </c>
      <c r="E721" s="5" t="s">
        <v>279</v>
      </c>
      <c r="F721" s="75">
        <v>45548</v>
      </c>
      <c r="G721" s="5" t="s">
        <v>165</v>
      </c>
      <c r="H721" s="5" t="s">
        <v>166</v>
      </c>
      <c r="I721" s="8">
        <f>J721</f>
        <v>583.14</v>
      </c>
      <c r="J721" s="95">
        <v>583.14</v>
      </c>
      <c r="K721" s="71">
        <f t="shared" si="75"/>
        <v>2.7131485392295485E-2</v>
      </c>
      <c r="L721" s="71" t="s">
        <v>1917</v>
      </c>
      <c r="M721" s="5" t="s">
        <v>7145</v>
      </c>
      <c r="N721" s="5" t="s">
        <v>219</v>
      </c>
      <c r="O721" s="5" t="s">
        <v>12321</v>
      </c>
      <c r="P721" s="146" t="s">
        <v>12322</v>
      </c>
      <c r="Q721" s="5" t="s">
        <v>170</v>
      </c>
      <c r="R721" s="5" t="s">
        <v>12323</v>
      </c>
      <c r="S721" s="5" t="s">
        <v>12324</v>
      </c>
      <c r="T721" s="5" t="s">
        <v>135</v>
      </c>
      <c r="U721" s="5" t="s">
        <v>135</v>
      </c>
      <c r="V721" s="5" t="s">
        <v>506</v>
      </c>
      <c r="W721" s="5" t="s">
        <v>137</v>
      </c>
      <c r="X721" s="5" t="s">
        <v>6653</v>
      </c>
      <c r="Y721" s="5" t="s">
        <v>12325</v>
      </c>
      <c r="Z721" s="75" t="s">
        <v>12326</v>
      </c>
      <c r="AA721" s="5" t="s">
        <v>139</v>
      </c>
      <c r="AB721" s="5" t="s">
        <v>323</v>
      </c>
      <c r="AC721" s="5" t="s">
        <v>5272</v>
      </c>
      <c r="AD721" s="5" t="s">
        <v>143</v>
      </c>
      <c r="AE721" s="5" t="s">
        <v>5272</v>
      </c>
      <c r="AF721" s="5" t="s">
        <v>143</v>
      </c>
      <c r="AG721" s="5" t="s">
        <v>235</v>
      </c>
      <c r="AH721" s="5" t="s">
        <v>141</v>
      </c>
      <c r="AI721" s="5" t="s">
        <v>143</v>
      </c>
      <c r="AJ721" s="5" t="s">
        <v>143</v>
      </c>
      <c r="AK721" s="5" t="s">
        <v>207</v>
      </c>
      <c r="AL721" s="5" t="s">
        <v>12327</v>
      </c>
      <c r="AM721" s="5" t="s">
        <v>12328</v>
      </c>
      <c r="AN721" s="5" t="s">
        <v>143</v>
      </c>
      <c r="AO721" s="5" t="s">
        <v>12329</v>
      </c>
      <c r="AP721" s="5" t="s">
        <v>12330</v>
      </c>
      <c r="AQ721" s="5" t="s">
        <v>12331</v>
      </c>
      <c r="AR721" s="5" t="s">
        <v>178</v>
      </c>
      <c r="AS721" s="5" t="s">
        <v>179</v>
      </c>
      <c r="AT721" s="5" t="s">
        <v>739</v>
      </c>
      <c r="AU721" s="5" t="s">
        <v>12332</v>
      </c>
      <c r="AV721" s="5" t="s">
        <v>234</v>
      </c>
      <c r="AW721" s="5" t="s">
        <v>165</v>
      </c>
      <c r="AX721" s="5" t="s">
        <v>235</v>
      </c>
      <c r="AY721" s="5" t="s">
        <v>148</v>
      </c>
      <c r="AZ721" s="5" t="s">
        <v>139</v>
      </c>
      <c r="BA721" s="5" t="s">
        <v>875</v>
      </c>
      <c r="BB721" s="5" t="s">
        <v>150</v>
      </c>
      <c r="BC721" s="5" t="s">
        <v>156</v>
      </c>
      <c r="BD721" s="5" t="s">
        <v>157</v>
      </c>
      <c r="BE721" s="5" t="s">
        <v>237</v>
      </c>
      <c r="BF721" s="5" t="s">
        <v>12326</v>
      </c>
      <c r="BG721" s="5" t="s">
        <v>5272</v>
      </c>
      <c r="BH721" s="5" t="s">
        <v>143</v>
      </c>
      <c r="BI721" s="5" t="s">
        <v>143</v>
      </c>
      <c r="BJ721" s="5" t="s">
        <v>143</v>
      </c>
      <c r="BK721" s="5" t="s">
        <v>136</v>
      </c>
      <c r="BL721" s="5" t="s">
        <v>143</v>
      </c>
      <c r="BM721" s="5" t="s">
        <v>160</v>
      </c>
      <c r="BN721" s="5" t="s">
        <v>143</v>
      </c>
      <c r="BO721" s="5" t="s">
        <v>279</v>
      </c>
      <c r="BP721" s="5" t="s">
        <v>143</v>
      </c>
      <c r="BQ721" s="5" t="s">
        <v>12333</v>
      </c>
      <c r="BR721" s="5" t="s">
        <v>5784</v>
      </c>
      <c r="BS721" s="5" t="s">
        <v>314</v>
      </c>
      <c r="BT721" s="5" t="s">
        <v>12328</v>
      </c>
      <c r="BU721" s="5" t="s">
        <v>12328</v>
      </c>
      <c r="BV721" s="5" t="s">
        <v>135</v>
      </c>
      <c r="BW721" s="5" t="s">
        <v>135</v>
      </c>
      <c r="BX721" s="5" t="s">
        <v>135</v>
      </c>
      <c r="BY721" s="5" t="s">
        <v>148</v>
      </c>
      <c r="BZ721" s="5" t="s">
        <v>10116</v>
      </c>
      <c r="CA721" s="5" t="s">
        <v>174</v>
      </c>
      <c r="CB721" s="5" t="s">
        <v>143</v>
      </c>
      <c r="CC721" s="5" t="s">
        <v>143</v>
      </c>
      <c r="CD721" s="5" t="s">
        <v>143</v>
      </c>
      <c r="CE721" s="5" t="s">
        <v>143</v>
      </c>
      <c r="CF721" s="5" t="s">
        <v>2261</v>
      </c>
      <c r="CG721" s="5" t="s">
        <v>143</v>
      </c>
      <c r="CH721" s="5" t="s">
        <v>143</v>
      </c>
      <c r="CI721" s="5" t="s">
        <v>143</v>
      </c>
      <c r="CJ721" s="5" t="s">
        <v>5272</v>
      </c>
      <c r="CK721" s="5" t="s">
        <v>143</v>
      </c>
      <c r="CL721" s="5" t="s">
        <v>143</v>
      </c>
      <c r="CM721" s="5" t="s">
        <v>143</v>
      </c>
      <c r="CN721" s="5" t="s">
        <v>143</v>
      </c>
      <c r="CO721" s="5" t="s">
        <v>143</v>
      </c>
      <c r="CP721" s="5" t="s">
        <v>143</v>
      </c>
      <c r="CQ721" s="5" t="s">
        <v>143</v>
      </c>
      <c r="CR721" s="5" t="s">
        <v>143</v>
      </c>
      <c r="CS721" s="5" t="s">
        <v>1</v>
      </c>
      <c r="CT721" s="5" t="s">
        <v>143</v>
      </c>
      <c r="CU721" s="5" t="s">
        <v>1</v>
      </c>
      <c r="CV721" s="5" t="s">
        <v>2092</v>
      </c>
      <c r="CW721" s="5" t="s">
        <v>143</v>
      </c>
      <c r="CX721" s="5" t="s">
        <v>1935</v>
      </c>
      <c r="CY721" s="5" t="s">
        <v>166</v>
      </c>
      <c r="CZ721" s="5" t="s">
        <v>136</v>
      </c>
      <c r="DA721" s="5" t="s">
        <v>1989</v>
      </c>
      <c r="DB721" s="5" t="s">
        <v>143</v>
      </c>
      <c r="DC721" s="5" t="s">
        <v>6653</v>
      </c>
      <c r="DD721" s="5" t="s">
        <v>279</v>
      </c>
      <c r="DE721" s="5" t="s">
        <v>6425</v>
      </c>
      <c r="DF721" s="5" t="s">
        <v>3277</v>
      </c>
      <c r="DG721" s="5" t="s">
        <v>143</v>
      </c>
      <c r="DH721" s="5" t="s">
        <v>143</v>
      </c>
      <c r="DI721" s="5" t="s">
        <v>143</v>
      </c>
    </row>
    <row r="722" spans="1:113" ht="38.25" hidden="1" x14ac:dyDescent="0.2">
      <c r="A722" s="73">
        <v>45536</v>
      </c>
      <c r="B722" s="3" t="s">
        <v>6281</v>
      </c>
      <c r="C722" s="5">
        <v>156689</v>
      </c>
      <c r="D722" s="5" t="s">
        <v>12061</v>
      </c>
      <c r="E722" s="5" t="s">
        <v>373</v>
      </c>
      <c r="F722" s="75">
        <v>45550</v>
      </c>
      <c r="G722" s="5" t="s">
        <v>257</v>
      </c>
      <c r="H722" s="5" t="s">
        <v>166</v>
      </c>
      <c r="I722" s="8">
        <f>J722</f>
        <v>14078.61</v>
      </c>
      <c r="J722" s="95">
        <v>14078.61</v>
      </c>
      <c r="K722" s="71">
        <f t="shared" si="75"/>
        <v>0.65502898370687168</v>
      </c>
      <c r="L722" s="71" t="s">
        <v>1917</v>
      </c>
      <c r="M722" s="5" t="s">
        <v>317</v>
      </c>
      <c r="N722" s="5" t="s">
        <v>1224</v>
      </c>
      <c r="O722" s="5" t="s">
        <v>1769</v>
      </c>
      <c r="P722" s="146" t="s">
        <v>12334</v>
      </c>
      <c r="Q722" s="5" t="s">
        <v>2863</v>
      </c>
      <c r="R722" s="5" t="s">
        <v>12335</v>
      </c>
      <c r="S722" s="5" t="s">
        <v>12260</v>
      </c>
      <c r="T722" s="5" t="s">
        <v>135</v>
      </c>
      <c r="U722" s="5" t="s">
        <v>135</v>
      </c>
      <c r="V722" s="5" t="s">
        <v>136</v>
      </c>
      <c r="W722" s="5" t="s">
        <v>137</v>
      </c>
      <c r="X722" s="5" t="s">
        <v>264</v>
      </c>
      <c r="Y722" s="5" t="s">
        <v>12336</v>
      </c>
      <c r="Z722" s="75" t="s">
        <v>12337</v>
      </c>
      <c r="AA722" s="5" t="s">
        <v>139</v>
      </c>
      <c r="AB722" s="5" t="s">
        <v>323</v>
      </c>
      <c r="AC722" s="5" t="s">
        <v>5272</v>
      </c>
      <c r="AD722" s="5" t="s">
        <v>143</v>
      </c>
      <c r="AE722" s="5" t="s">
        <v>5272</v>
      </c>
      <c r="AF722" s="5" t="s">
        <v>12124</v>
      </c>
      <c r="AG722" s="5" t="s">
        <v>5675</v>
      </c>
      <c r="AH722" s="5" t="s">
        <v>265</v>
      </c>
      <c r="AI722" s="5" t="s">
        <v>143</v>
      </c>
      <c r="AJ722" s="5" t="s">
        <v>143</v>
      </c>
      <c r="AK722" s="5" t="s">
        <v>142</v>
      </c>
      <c r="AL722" s="5" t="s">
        <v>143</v>
      </c>
      <c r="AM722" s="5" t="s">
        <v>12338</v>
      </c>
      <c r="AN722" s="5" t="s">
        <v>143</v>
      </c>
      <c r="AO722" s="5" t="s">
        <v>1772</v>
      </c>
      <c r="AP722" s="5" t="s">
        <v>1773</v>
      </c>
      <c r="AQ722" s="5" t="s">
        <v>1774</v>
      </c>
      <c r="AR722" s="5" t="s">
        <v>250</v>
      </c>
      <c r="AS722" s="5" t="s">
        <v>179</v>
      </c>
      <c r="AT722" s="5" t="s">
        <v>1775</v>
      </c>
      <c r="AU722" s="5" t="s">
        <v>1776</v>
      </c>
      <c r="AV722" s="5" t="s">
        <v>990</v>
      </c>
      <c r="AW722" s="5" t="s">
        <v>273</v>
      </c>
      <c r="AX722" s="5" t="s">
        <v>1232</v>
      </c>
      <c r="AY722" s="5" t="s">
        <v>148</v>
      </c>
      <c r="AZ722" s="5" t="s">
        <v>139</v>
      </c>
      <c r="BA722" s="5" t="s">
        <v>154</v>
      </c>
      <c r="BB722" s="5" t="s">
        <v>992</v>
      </c>
      <c r="BC722" s="5" t="s">
        <v>156</v>
      </c>
      <c r="BD722" s="5" t="s">
        <v>157</v>
      </c>
      <c r="BE722" s="5" t="s">
        <v>12339</v>
      </c>
      <c r="BF722" s="5" t="s">
        <v>12340</v>
      </c>
      <c r="BG722" s="5" t="s">
        <v>5272</v>
      </c>
      <c r="BH722" s="5" t="s">
        <v>143</v>
      </c>
      <c r="BI722" s="5" t="s">
        <v>143</v>
      </c>
      <c r="BJ722" s="5" t="s">
        <v>143</v>
      </c>
      <c r="BK722" s="5" t="s">
        <v>136</v>
      </c>
      <c r="BL722" s="5" t="s">
        <v>143</v>
      </c>
      <c r="BM722" s="5" t="s">
        <v>200</v>
      </c>
      <c r="BN722" s="5" t="s">
        <v>200</v>
      </c>
      <c r="BO722" s="5" t="s">
        <v>143</v>
      </c>
      <c r="BP722" s="5" t="s">
        <v>143</v>
      </c>
      <c r="BQ722" s="5" t="s">
        <v>12341</v>
      </c>
      <c r="BR722" s="5" t="s">
        <v>12342</v>
      </c>
      <c r="BS722" s="5" t="s">
        <v>12343</v>
      </c>
      <c r="BT722" s="5" t="s">
        <v>12338</v>
      </c>
      <c r="BU722" s="5" t="s">
        <v>12338</v>
      </c>
      <c r="BV722" s="5" t="s">
        <v>135</v>
      </c>
      <c r="BW722" s="5" t="s">
        <v>135</v>
      </c>
      <c r="BX722" s="5" t="s">
        <v>135</v>
      </c>
      <c r="BY722" s="5" t="s">
        <v>148</v>
      </c>
      <c r="BZ722" s="5" t="s">
        <v>2774</v>
      </c>
      <c r="CA722" s="5" t="s">
        <v>174</v>
      </c>
      <c r="CB722" s="5" t="s">
        <v>143</v>
      </c>
      <c r="CC722" s="5" t="s">
        <v>143</v>
      </c>
      <c r="CD722" s="5" t="s">
        <v>143</v>
      </c>
      <c r="CE722" s="5" t="s">
        <v>12270</v>
      </c>
      <c r="CF722" s="5" t="s">
        <v>2261</v>
      </c>
      <c r="CG722" s="5" t="s">
        <v>143</v>
      </c>
      <c r="CH722" s="5" t="s">
        <v>143</v>
      </c>
      <c r="CI722" s="5" t="s">
        <v>143</v>
      </c>
      <c r="CJ722" s="5" t="s">
        <v>5272</v>
      </c>
      <c r="CK722" s="5" t="s">
        <v>143</v>
      </c>
      <c r="CL722" s="5" t="s">
        <v>143</v>
      </c>
      <c r="CM722" s="5" t="s">
        <v>143</v>
      </c>
      <c r="CN722" s="5" t="s">
        <v>143</v>
      </c>
      <c r="CO722" s="5" t="s">
        <v>143</v>
      </c>
      <c r="CP722" s="5" t="s">
        <v>143</v>
      </c>
      <c r="CQ722" s="5" t="s">
        <v>143</v>
      </c>
      <c r="CR722" s="5" t="s">
        <v>143</v>
      </c>
      <c r="CS722" s="5" t="s">
        <v>1</v>
      </c>
      <c r="CT722" s="5" t="s">
        <v>143</v>
      </c>
      <c r="CU722" s="5" t="s">
        <v>1</v>
      </c>
      <c r="CV722" s="5" t="s">
        <v>12344</v>
      </c>
      <c r="CW722" s="5" t="s">
        <v>143</v>
      </c>
      <c r="CX722" s="5" t="s">
        <v>374</v>
      </c>
      <c r="CY722" s="5" t="s">
        <v>166</v>
      </c>
      <c r="CZ722" s="5" t="s">
        <v>136</v>
      </c>
      <c r="DA722" s="5" t="s">
        <v>1989</v>
      </c>
      <c r="DB722" s="5" t="s">
        <v>11999</v>
      </c>
      <c r="DC722" s="5" t="s">
        <v>143</v>
      </c>
      <c r="DD722" s="5" t="s">
        <v>373</v>
      </c>
      <c r="DE722" s="5" t="s">
        <v>6425</v>
      </c>
      <c r="DF722" s="5" t="s">
        <v>5830</v>
      </c>
      <c r="DG722" s="5" t="s">
        <v>143</v>
      </c>
      <c r="DH722" s="5" t="s">
        <v>143</v>
      </c>
      <c r="DI722" s="5" t="s">
        <v>143</v>
      </c>
    </row>
    <row r="723" spans="1:113" hidden="1" x14ac:dyDescent="0.2">
      <c r="A723" s="73">
        <v>45536</v>
      </c>
      <c r="B723" s="3" t="s">
        <v>12718</v>
      </c>
      <c r="C723" s="5">
        <v>156427</v>
      </c>
      <c r="D723" s="5" t="s">
        <v>12056</v>
      </c>
      <c r="E723" s="5" t="s">
        <v>364</v>
      </c>
      <c r="F723" s="75">
        <v>45551</v>
      </c>
      <c r="G723" s="5" t="s">
        <v>126</v>
      </c>
      <c r="H723" s="5" t="s">
        <v>166</v>
      </c>
      <c r="I723" s="95">
        <v>281.33999999999997</v>
      </c>
      <c r="J723" s="95">
        <v>263.41000000000003</v>
      </c>
      <c r="K723" s="71">
        <f t="shared" si="75"/>
        <v>1.3089776212004682E-2</v>
      </c>
      <c r="L723" s="71" t="s">
        <v>1917</v>
      </c>
      <c r="M723" s="5" t="s">
        <v>7246</v>
      </c>
      <c r="N723" s="5" t="s">
        <v>1056</v>
      </c>
      <c r="O723" s="5" t="s">
        <v>909</v>
      </c>
      <c r="P723" s="146" t="s">
        <v>143</v>
      </c>
      <c r="Q723" s="5" t="s">
        <v>170</v>
      </c>
      <c r="R723" s="5" t="s">
        <v>12345</v>
      </c>
      <c r="S723" s="5" t="s">
        <v>12346</v>
      </c>
      <c r="T723" s="5" t="s">
        <v>135</v>
      </c>
      <c r="U723" s="5" t="s">
        <v>135</v>
      </c>
      <c r="V723" s="5" t="s">
        <v>136</v>
      </c>
      <c r="W723" s="5" t="s">
        <v>137</v>
      </c>
      <c r="X723" s="5" t="s">
        <v>4880</v>
      </c>
      <c r="Y723" s="5" t="s">
        <v>12347</v>
      </c>
      <c r="Z723" s="75" t="s">
        <v>12348</v>
      </c>
      <c r="AA723" s="5" t="s">
        <v>139</v>
      </c>
      <c r="AB723" s="5" t="s">
        <v>226</v>
      </c>
      <c r="AC723" s="5" t="s">
        <v>5272</v>
      </c>
      <c r="AD723" s="5" t="s">
        <v>143</v>
      </c>
      <c r="AE723" s="5" t="s">
        <v>12349</v>
      </c>
      <c r="AF723" s="5" t="s">
        <v>143</v>
      </c>
      <c r="AG723" s="5" t="s">
        <v>5974</v>
      </c>
      <c r="AH723" s="5" t="s">
        <v>141</v>
      </c>
      <c r="AI723" s="5" t="s">
        <v>143</v>
      </c>
      <c r="AJ723" s="5" t="s">
        <v>12349</v>
      </c>
      <c r="AK723" s="5" t="s">
        <v>207</v>
      </c>
      <c r="AL723" s="5" t="s">
        <v>12350</v>
      </c>
      <c r="AM723" s="5" t="s">
        <v>12351</v>
      </c>
      <c r="AN723" s="5" t="s">
        <v>174</v>
      </c>
      <c r="AO723" s="5" t="s">
        <v>913</v>
      </c>
      <c r="AP723" s="5" t="s">
        <v>914</v>
      </c>
      <c r="AQ723" s="5" t="s">
        <v>915</v>
      </c>
      <c r="AR723" s="5" t="s">
        <v>916</v>
      </c>
      <c r="AS723" s="5" t="s">
        <v>231</v>
      </c>
      <c r="AT723" s="5" t="s">
        <v>917</v>
      </c>
      <c r="AU723" s="5" t="s">
        <v>918</v>
      </c>
      <c r="AV723" s="5" t="s">
        <v>145</v>
      </c>
      <c r="AW723" s="5" t="s">
        <v>146</v>
      </c>
      <c r="AX723" s="5" t="s">
        <v>1060</v>
      </c>
      <c r="AY723" s="5" t="s">
        <v>148</v>
      </c>
      <c r="AZ723" s="5" t="s">
        <v>139</v>
      </c>
      <c r="BA723" s="5" t="s">
        <v>149</v>
      </c>
      <c r="BB723" s="5" t="s">
        <v>150</v>
      </c>
      <c r="BC723" s="5" t="s">
        <v>156</v>
      </c>
      <c r="BD723" s="5" t="s">
        <v>157</v>
      </c>
      <c r="BE723" s="5" t="s">
        <v>303</v>
      </c>
      <c r="BF723" s="5" t="s">
        <v>12352</v>
      </c>
      <c r="BG723" s="5" t="s">
        <v>5272</v>
      </c>
      <c r="BH723" s="5" t="s">
        <v>143</v>
      </c>
      <c r="BI723" s="5" t="s">
        <v>12353</v>
      </c>
      <c r="BJ723" s="5" t="s">
        <v>143</v>
      </c>
      <c r="BK723" s="5" t="s">
        <v>136</v>
      </c>
      <c r="BL723" s="5" t="s">
        <v>143</v>
      </c>
      <c r="BM723" s="5" t="s">
        <v>160</v>
      </c>
      <c r="BN723" s="5" t="s">
        <v>160</v>
      </c>
      <c r="BO723" s="5" t="s">
        <v>364</v>
      </c>
      <c r="BP723" s="5" t="s">
        <v>143</v>
      </c>
      <c r="BQ723" s="5" t="s">
        <v>12354</v>
      </c>
      <c r="BR723" s="5" t="s">
        <v>5352</v>
      </c>
      <c r="BS723" s="5" t="s">
        <v>241</v>
      </c>
      <c r="BT723" s="5" t="s">
        <v>12349</v>
      </c>
      <c r="BU723" s="5" t="s">
        <v>12349</v>
      </c>
      <c r="BV723" s="5" t="s">
        <v>135</v>
      </c>
      <c r="BW723" s="5" t="s">
        <v>135</v>
      </c>
      <c r="BX723" s="5" t="s">
        <v>135</v>
      </c>
      <c r="BY723" s="5" t="s">
        <v>148</v>
      </c>
      <c r="BZ723" s="5" t="s">
        <v>6865</v>
      </c>
      <c r="CA723" s="5" t="s">
        <v>174</v>
      </c>
      <c r="CB723" s="5" t="s">
        <v>143</v>
      </c>
      <c r="CC723" s="5" t="s">
        <v>143</v>
      </c>
      <c r="CD723" s="5" t="s">
        <v>143</v>
      </c>
      <c r="CE723" s="5" t="s">
        <v>143</v>
      </c>
      <c r="CF723" s="5" t="s">
        <v>2261</v>
      </c>
      <c r="CG723" s="5" t="s">
        <v>2261</v>
      </c>
      <c r="CH723" s="5" t="s">
        <v>143</v>
      </c>
      <c r="CI723" s="5" t="s">
        <v>143</v>
      </c>
      <c r="CJ723" s="5" t="s">
        <v>5272</v>
      </c>
      <c r="CK723" s="5" t="s">
        <v>143</v>
      </c>
      <c r="CL723" s="5" t="s">
        <v>143</v>
      </c>
      <c r="CM723" s="5" t="s">
        <v>143</v>
      </c>
      <c r="CN723" s="5" t="s">
        <v>143</v>
      </c>
      <c r="CO723" s="5" t="s">
        <v>6974</v>
      </c>
      <c r="CP723" s="5" t="s">
        <v>143</v>
      </c>
      <c r="CQ723" s="5" t="s">
        <v>143</v>
      </c>
      <c r="CR723" s="5" t="s">
        <v>143</v>
      </c>
      <c r="CS723" s="5" t="s">
        <v>1</v>
      </c>
      <c r="CT723" s="5" t="s">
        <v>143</v>
      </c>
      <c r="CU723" s="5" t="s">
        <v>1</v>
      </c>
      <c r="CV723" s="5" t="s">
        <v>1985</v>
      </c>
      <c r="CW723" s="5" t="s">
        <v>1985</v>
      </c>
      <c r="CX723" s="5" t="s">
        <v>374</v>
      </c>
      <c r="CY723" s="5" t="s">
        <v>166</v>
      </c>
      <c r="CZ723" s="5" t="s">
        <v>136</v>
      </c>
      <c r="DA723" s="5" t="s">
        <v>1989</v>
      </c>
      <c r="DB723" s="5" t="s">
        <v>143</v>
      </c>
      <c r="DC723" s="5" t="s">
        <v>143</v>
      </c>
      <c r="DD723" s="5" t="s">
        <v>364</v>
      </c>
      <c r="DE723" s="5" t="s">
        <v>6425</v>
      </c>
      <c r="DF723" s="5" t="s">
        <v>781</v>
      </c>
      <c r="DG723" s="5" t="s">
        <v>143</v>
      </c>
      <c r="DH723" s="5" t="s">
        <v>7477</v>
      </c>
      <c r="DI723" s="5" t="s">
        <v>143</v>
      </c>
    </row>
    <row r="724" spans="1:113" hidden="1" x14ac:dyDescent="0.2">
      <c r="A724" s="73">
        <v>45536</v>
      </c>
      <c r="B724" s="3" t="s">
        <v>15608</v>
      </c>
      <c r="C724" s="5">
        <v>156544</v>
      </c>
      <c r="D724" s="5" t="s">
        <v>18</v>
      </c>
      <c r="E724" s="5" t="s">
        <v>364</v>
      </c>
      <c r="F724" s="75">
        <v>45551</v>
      </c>
      <c r="G724" s="5" t="s">
        <v>165</v>
      </c>
      <c r="H724" s="5" t="s">
        <v>166</v>
      </c>
      <c r="I724" s="8">
        <f>J724</f>
        <v>503.91</v>
      </c>
      <c r="J724" s="95">
        <v>503.91</v>
      </c>
      <c r="K724" s="71">
        <f t="shared" si="75"/>
        <v>2.3445187783433855E-2</v>
      </c>
      <c r="L724" s="71" t="s">
        <v>1917</v>
      </c>
      <c r="M724" s="5" t="s">
        <v>7246</v>
      </c>
      <c r="N724" s="5" t="s">
        <v>1070</v>
      </c>
      <c r="O724" s="5" t="s">
        <v>12355</v>
      </c>
      <c r="P724" s="146" t="s">
        <v>12356</v>
      </c>
      <c r="Q724" s="5" t="s">
        <v>170</v>
      </c>
      <c r="R724" s="5" t="s">
        <v>12357</v>
      </c>
      <c r="S724" s="5" t="s">
        <v>9436</v>
      </c>
      <c r="T724" s="5" t="s">
        <v>135</v>
      </c>
      <c r="U724" s="5" t="s">
        <v>135</v>
      </c>
      <c r="V724" s="5" t="s">
        <v>224</v>
      </c>
      <c r="W724" s="5" t="s">
        <v>137</v>
      </c>
      <c r="X724" s="5" t="s">
        <v>173</v>
      </c>
      <c r="Y724" s="5" t="s">
        <v>12358</v>
      </c>
      <c r="Z724" s="75" t="s">
        <v>12359</v>
      </c>
      <c r="AA724" s="5" t="s">
        <v>139</v>
      </c>
      <c r="AB724" s="5" t="s">
        <v>226</v>
      </c>
      <c r="AC724" s="5" t="s">
        <v>5272</v>
      </c>
      <c r="AD724" s="5" t="s">
        <v>143</v>
      </c>
      <c r="AE724" s="5" t="s">
        <v>5272</v>
      </c>
      <c r="AF724" s="75" t="s">
        <v>143</v>
      </c>
      <c r="AG724" s="5" t="s">
        <v>235</v>
      </c>
      <c r="AH724" s="5" t="s">
        <v>141</v>
      </c>
      <c r="AI724" s="5" t="s">
        <v>143</v>
      </c>
      <c r="AJ724" s="5" t="s">
        <v>143</v>
      </c>
      <c r="AK724" s="5" t="s">
        <v>207</v>
      </c>
      <c r="AL724" s="5" t="s">
        <v>12360</v>
      </c>
      <c r="AM724" s="5" t="s">
        <v>12361</v>
      </c>
      <c r="AN724" s="5" t="s">
        <v>143</v>
      </c>
      <c r="AO724" s="5" t="s">
        <v>9440</v>
      </c>
      <c r="AP724" s="5" t="s">
        <v>9441</v>
      </c>
      <c r="AQ724" s="5" t="s">
        <v>12362</v>
      </c>
      <c r="AR724" s="5" t="s">
        <v>178</v>
      </c>
      <c r="AS724" s="5" t="s">
        <v>179</v>
      </c>
      <c r="AT724" s="5" t="s">
        <v>301</v>
      </c>
      <c r="AU724" s="5" t="s">
        <v>9443</v>
      </c>
      <c r="AV724" s="5" t="s">
        <v>1079</v>
      </c>
      <c r="AW724" s="5" t="s">
        <v>1080</v>
      </c>
      <c r="AX724" s="5" t="s">
        <v>1081</v>
      </c>
      <c r="AY724" s="5" t="s">
        <v>148</v>
      </c>
      <c r="AZ724" s="5" t="s">
        <v>139</v>
      </c>
      <c r="BA724" s="5" t="s">
        <v>148</v>
      </c>
      <c r="BB724" s="5" t="s">
        <v>150</v>
      </c>
      <c r="BC724" s="5" t="s">
        <v>156</v>
      </c>
      <c r="BD724" s="5" t="s">
        <v>157</v>
      </c>
      <c r="BE724" s="5" t="s">
        <v>237</v>
      </c>
      <c r="BF724" s="5" t="s">
        <v>12359</v>
      </c>
      <c r="BG724" s="5" t="s">
        <v>5272</v>
      </c>
      <c r="BH724" s="5" t="s">
        <v>143</v>
      </c>
      <c r="BI724" s="5" t="s">
        <v>143</v>
      </c>
      <c r="BJ724" s="5" t="s">
        <v>143</v>
      </c>
      <c r="BK724" s="5" t="s">
        <v>224</v>
      </c>
      <c r="BL724" s="5" t="s">
        <v>143</v>
      </c>
      <c r="BM724" s="5" t="s">
        <v>160</v>
      </c>
      <c r="BN724" s="5" t="s">
        <v>143</v>
      </c>
      <c r="BO724" s="5" t="s">
        <v>143</v>
      </c>
      <c r="BP724" s="5" t="s">
        <v>12363</v>
      </c>
      <c r="BQ724" s="5" t="s">
        <v>12364</v>
      </c>
      <c r="BR724" s="5" t="s">
        <v>5784</v>
      </c>
      <c r="BS724" s="5" t="s">
        <v>314</v>
      </c>
      <c r="BT724" s="5" t="s">
        <v>12361</v>
      </c>
      <c r="BU724" s="5" t="s">
        <v>12361</v>
      </c>
      <c r="BV724" s="5" t="s">
        <v>135</v>
      </c>
      <c r="BW724" s="5" t="s">
        <v>135</v>
      </c>
      <c r="BX724" s="5" t="s">
        <v>135</v>
      </c>
      <c r="BY724" s="5" t="s">
        <v>148</v>
      </c>
      <c r="BZ724" s="5" t="s">
        <v>12365</v>
      </c>
      <c r="CA724" s="5" t="s">
        <v>174</v>
      </c>
      <c r="CB724" s="5" t="s">
        <v>2764</v>
      </c>
      <c r="CC724" s="5" t="s">
        <v>143</v>
      </c>
      <c r="CD724" s="5" t="s">
        <v>143</v>
      </c>
      <c r="CE724" s="5" t="s">
        <v>143</v>
      </c>
      <c r="CF724" s="5" t="s">
        <v>2261</v>
      </c>
      <c r="CG724" s="5" t="s">
        <v>143</v>
      </c>
      <c r="CH724" s="5" t="s">
        <v>143</v>
      </c>
      <c r="CI724" s="5" t="s">
        <v>143</v>
      </c>
      <c r="CJ724" s="5" t="s">
        <v>5272</v>
      </c>
      <c r="CK724" s="5" t="s">
        <v>143</v>
      </c>
      <c r="CL724" s="5" t="s">
        <v>143</v>
      </c>
      <c r="CM724" s="5" t="s">
        <v>143</v>
      </c>
      <c r="CN724" s="5" t="s">
        <v>143</v>
      </c>
      <c r="CO724" s="5" t="s">
        <v>12366</v>
      </c>
      <c r="CP724" s="5" t="s">
        <v>143</v>
      </c>
      <c r="CQ724" s="5" t="s">
        <v>12366</v>
      </c>
      <c r="CR724" s="5" t="s">
        <v>143</v>
      </c>
      <c r="CS724" s="5" t="s">
        <v>1</v>
      </c>
      <c r="CT724" s="5" t="s">
        <v>143</v>
      </c>
      <c r="CU724" s="5" t="s">
        <v>1</v>
      </c>
      <c r="CV724" s="5" t="s">
        <v>2092</v>
      </c>
      <c r="CW724" s="5" t="s">
        <v>143</v>
      </c>
      <c r="CX724" s="5" t="s">
        <v>217</v>
      </c>
      <c r="CY724" s="5" t="s">
        <v>166</v>
      </c>
      <c r="CZ724" s="5" t="s">
        <v>224</v>
      </c>
      <c r="DA724" s="5" t="s">
        <v>1986</v>
      </c>
      <c r="DB724" s="5" t="s">
        <v>143</v>
      </c>
      <c r="DC724" s="5" t="s">
        <v>143</v>
      </c>
      <c r="DD724" s="5" t="s">
        <v>364</v>
      </c>
      <c r="DE724" s="5" t="s">
        <v>6425</v>
      </c>
      <c r="DF724" s="5" t="s">
        <v>781</v>
      </c>
      <c r="DG724" s="5" t="s">
        <v>12367</v>
      </c>
      <c r="DH724" s="5" t="s">
        <v>12367</v>
      </c>
      <c r="DI724" s="5" t="s">
        <v>143</v>
      </c>
    </row>
    <row r="725" spans="1:113" hidden="1" x14ac:dyDescent="0.2">
      <c r="A725" s="73">
        <v>45536</v>
      </c>
      <c r="B725" s="3" t="s">
        <v>11</v>
      </c>
      <c r="C725" s="5">
        <v>156711</v>
      </c>
      <c r="D725" s="5" t="s">
        <v>5860</v>
      </c>
      <c r="E725" s="5" t="s">
        <v>5495</v>
      </c>
      <c r="F725" s="75">
        <v>45551</v>
      </c>
      <c r="G725" s="5" t="s">
        <v>165</v>
      </c>
      <c r="H725" s="5" t="s">
        <v>166</v>
      </c>
      <c r="I725" s="8">
        <f>J725</f>
        <v>160.13999999999999</v>
      </c>
      <c r="J725" s="95">
        <v>160.13999999999999</v>
      </c>
      <c r="K725" s="71">
        <f t="shared" si="75"/>
        <v>7.4507598016294516E-3</v>
      </c>
      <c r="L725" s="71" t="s">
        <v>1917</v>
      </c>
      <c r="M725" s="5" t="s">
        <v>7145</v>
      </c>
      <c r="N725" s="5" t="s">
        <v>12154</v>
      </c>
      <c r="O725" s="5" t="s">
        <v>1056</v>
      </c>
      <c r="P725" s="146" t="s">
        <v>12368</v>
      </c>
      <c r="Q725" s="5" t="s">
        <v>132</v>
      </c>
      <c r="R725" s="5" t="s">
        <v>12369</v>
      </c>
      <c r="S725" s="5" t="s">
        <v>12370</v>
      </c>
      <c r="T725" s="5" t="s">
        <v>12371</v>
      </c>
      <c r="U725" s="5" t="s">
        <v>4888</v>
      </c>
      <c r="V725" s="5" t="s">
        <v>136</v>
      </c>
      <c r="W725" s="5" t="s">
        <v>137</v>
      </c>
      <c r="X725" s="5" t="s">
        <v>9544</v>
      </c>
      <c r="Y725" s="5" t="s">
        <v>12372</v>
      </c>
      <c r="Z725" s="75" t="s">
        <v>12373</v>
      </c>
      <c r="AA725" s="5" t="s">
        <v>139</v>
      </c>
      <c r="AB725" s="5" t="s">
        <v>323</v>
      </c>
      <c r="AC725" s="5" t="s">
        <v>5272</v>
      </c>
      <c r="AD725" s="5" t="s">
        <v>143</v>
      </c>
      <c r="AE725" s="5" t="s">
        <v>5272</v>
      </c>
      <c r="AF725" s="5" t="s">
        <v>143</v>
      </c>
      <c r="AG725" s="5" t="s">
        <v>235</v>
      </c>
      <c r="AH725" s="5" t="s">
        <v>141</v>
      </c>
      <c r="AI725" s="5" t="s">
        <v>143</v>
      </c>
      <c r="AJ725" s="5" t="s">
        <v>143</v>
      </c>
      <c r="AK725" s="5" t="s">
        <v>207</v>
      </c>
      <c r="AL725" s="5" t="s">
        <v>143</v>
      </c>
      <c r="AM725" s="5" t="s">
        <v>12374</v>
      </c>
      <c r="AN725" s="5" t="s">
        <v>143</v>
      </c>
      <c r="AO725" s="5" t="s">
        <v>145</v>
      </c>
      <c r="AP725" s="5" t="s">
        <v>146</v>
      </c>
      <c r="AQ725" s="5" t="s">
        <v>1060</v>
      </c>
      <c r="AR725" s="5" t="s">
        <v>148</v>
      </c>
      <c r="AS725" s="5" t="s">
        <v>139</v>
      </c>
      <c r="AT725" s="5" t="s">
        <v>149</v>
      </c>
      <c r="AU725" s="5" t="s">
        <v>150</v>
      </c>
      <c r="AV725" s="5" t="s">
        <v>309</v>
      </c>
      <c r="AW725" s="5" t="s">
        <v>1250</v>
      </c>
      <c r="AX725" s="5" t="s">
        <v>309</v>
      </c>
      <c r="AY725" s="5" t="s">
        <v>148</v>
      </c>
      <c r="AZ725" s="5" t="s">
        <v>139</v>
      </c>
      <c r="BA725" s="5" t="s">
        <v>154</v>
      </c>
      <c r="BB725" s="5" t="s">
        <v>10880</v>
      </c>
      <c r="BC725" s="5" t="s">
        <v>156</v>
      </c>
      <c r="BD725" s="5" t="s">
        <v>157</v>
      </c>
      <c r="BE725" s="5" t="s">
        <v>484</v>
      </c>
      <c r="BF725" s="5" t="s">
        <v>12373</v>
      </c>
      <c r="BG725" s="5" t="s">
        <v>5272</v>
      </c>
      <c r="BH725" s="5" t="s">
        <v>143</v>
      </c>
      <c r="BI725" s="5" t="s">
        <v>143</v>
      </c>
      <c r="BJ725" s="5" t="s">
        <v>143</v>
      </c>
      <c r="BK725" s="5" t="s">
        <v>136</v>
      </c>
      <c r="BL725" s="5" t="s">
        <v>143</v>
      </c>
      <c r="BM725" s="5" t="s">
        <v>1674</v>
      </c>
      <c r="BN725" s="5" t="s">
        <v>143</v>
      </c>
      <c r="BO725" s="5" t="s">
        <v>143</v>
      </c>
      <c r="BP725" s="5" t="s">
        <v>143</v>
      </c>
      <c r="BQ725" s="5" t="s">
        <v>2956</v>
      </c>
      <c r="BR725" s="5" t="s">
        <v>5723</v>
      </c>
      <c r="BS725" s="5" t="s">
        <v>162</v>
      </c>
      <c r="BT725" s="5" t="s">
        <v>12375</v>
      </c>
      <c r="BU725" s="5" t="s">
        <v>12375</v>
      </c>
      <c r="BV725" s="5" t="s">
        <v>4888</v>
      </c>
      <c r="BW725" s="5" t="s">
        <v>3488</v>
      </c>
      <c r="BX725" s="5" t="s">
        <v>3488</v>
      </c>
      <c r="BY725" s="5" t="s">
        <v>148</v>
      </c>
      <c r="BZ725" s="5" t="s">
        <v>4837</v>
      </c>
      <c r="CA725" s="5" t="s">
        <v>144</v>
      </c>
      <c r="CB725" s="5" t="s">
        <v>143</v>
      </c>
      <c r="CC725" s="5" t="s">
        <v>143</v>
      </c>
      <c r="CD725" s="5" t="s">
        <v>143</v>
      </c>
      <c r="CE725" s="5" t="s">
        <v>12368</v>
      </c>
      <c r="CF725" s="5" t="s">
        <v>9549</v>
      </c>
      <c r="CG725" s="5" t="s">
        <v>143</v>
      </c>
      <c r="CH725" s="5" t="s">
        <v>143</v>
      </c>
      <c r="CI725" s="5" t="s">
        <v>143</v>
      </c>
      <c r="CJ725" s="5" t="s">
        <v>5272</v>
      </c>
      <c r="CK725" s="5" t="s">
        <v>143</v>
      </c>
      <c r="CL725" s="5" t="s">
        <v>143</v>
      </c>
      <c r="CM725" s="5" t="s">
        <v>143</v>
      </c>
      <c r="CN725" s="5" t="s">
        <v>143</v>
      </c>
      <c r="CO725" s="5" t="s">
        <v>143</v>
      </c>
      <c r="CP725" s="5" t="s">
        <v>143</v>
      </c>
      <c r="CQ725" s="5" t="s">
        <v>143</v>
      </c>
      <c r="CR725" s="5" t="s">
        <v>143</v>
      </c>
      <c r="CS725" s="5" t="s">
        <v>1</v>
      </c>
      <c r="CT725" s="5" t="s">
        <v>143</v>
      </c>
      <c r="CU725" s="5" t="s">
        <v>1</v>
      </c>
      <c r="CV725" s="5" t="s">
        <v>1985</v>
      </c>
      <c r="CW725" s="5" t="s">
        <v>143</v>
      </c>
      <c r="CX725" s="5" t="s">
        <v>394</v>
      </c>
      <c r="CY725" s="5" t="s">
        <v>166</v>
      </c>
      <c r="CZ725" s="5" t="s">
        <v>136</v>
      </c>
      <c r="DA725" s="5" t="s">
        <v>1986</v>
      </c>
      <c r="DB725" s="5" t="s">
        <v>143</v>
      </c>
      <c r="DC725" s="5" t="s">
        <v>143</v>
      </c>
      <c r="DD725" s="5" t="s">
        <v>5495</v>
      </c>
      <c r="DE725" s="5" t="s">
        <v>6425</v>
      </c>
      <c r="DF725" s="5" t="s">
        <v>781</v>
      </c>
      <c r="DG725" s="5" t="s">
        <v>143</v>
      </c>
      <c r="DH725" s="5" t="s">
        <v>143</v>
      </c>
      <c r="DI725" s="5" t="s">
        <v>143</v>
      </c>
    </row>
    <row r="726" spans="1:113" hidden="1" x14ac:dyDescent="0.2">
      <c r="A726" s="73">
        <v>45536</v>
      </c>
      <c r="B726" s="3" t="s">
        <v>15608</v>
      </c>
      <c r="C726" s="5">
        <v>157921</v>
      </c>
      <c r="D726" s="5" t="s">
        <v>18</v>
      </c>
      <c r="E726" s="5" t="s">
        <v>125</v>
      </c>
      <c r="F726" s="75">
        <v>45551</v>
      </c>
      <c r="G726" s="5" t="s">
        <v>257</v>
      </c>
      <c r="H726" s="5" t="s">
        <v>166</v>
      </c>
      <c r="I726" s="95">
        <v>330.81</v>
      </c>
      <c r="J726" s="95">
        <v>330.81</v>
      </c>
      <c r="K726" s="71">
        <f t="shared" si="75"/>
        <v>1.5391444048813782E-2</v>
      </c>
      <c r="L726" s="71" t="s">
        <v>1917</v>
      </c>
      <c r="M726" s="5" t="s">
        <v>7145</v>
      </c>
      <c r="N726" s="5" t="s">
        <v>980</v>
      </c>
      <c r="O726" s="5" t="s">
        <v>8325</v>
      </c>
      <c r="P726" s="146" t="s">
        <v>12376</v>
      </c>
      <c r="Q726" s="5" t="s">
        <v>132</v>
      </c>
      <c r="R726" s="5" t="s">
        <v>12377</v>
      </c>
      <c r="S726" s="5" t="s">
        <v>12378</v>
      </c>
      <c r="T726" s="5" t="s">
        <v>135</v>
      </c>
      <c r="U726" s="5" t="s">
        <v>135</v>
      </c>
      <c r="V726" s="5" t="s">
        <v>224</v>
      </c>
      <c r="W726" s="5" t="s">
        <v>137</v>
      </c>
      <c r="X726" s="5" t="s">
        <v>11647</v>
      </c>
      <c r="Y726" s="5" t="s">
        <v>12379</v>
      </c>
      <c r="Z726" s="75" t="s">
        <v>12380</v>
      </c>
      <c r="AA726" s="5" t="s">
        <v>139</v>
      </c>
      <c r="AB726" s="5" t="s">
        <v>323</v>
      </c>
      <c r="AC726" s="5" t="s">
        <v>5272</v>
      </c>
      <c r="AD726" s="5" t="s">
        <v>12381</v>
      </c>
      <c r="AE726" s="5" t="s">
        <v>12382</v>
      </c>
      <c r="AF726" s="5" t="s">
        <v>12383</v>
      </c>
      <c r="AG726" s="5" t="s">
        <v>5675</v>
      </c>
      <c r="AH726" s="5" t="s">
        <v>265</v>
      </c>
      <c r="AI726" s="5" t="s">
        <v>143</v>
      </c>
      <c r="AJ726" s="5" t="s">
        <v>12384</v>
      </c>
      <c r="AK726" s="5" t="s">
        <v>207</v>
      </c>
      <c r="AL726" s="5" t="s">
        <v>143</v>
      </c>
      <c r="AM726" s="5" t="s">
        <v>12384</v>
      </c>
      <c r="AN726" s="5" t="s">
        <v>144</v>
      </c>
      <c r="AO726" s="5" t="s">
        <v>8332</v>
      </c>
      <c r="AP726" s="5" t="s">
        <v>8333</v>
      </c>
      <c r="AQ726" s="5" t="s">
        <v>8334</v>
      </c>
      <c r="AR726" s="5" t="s">
        <v>148</v>
      </c>
      <c r="AS726" s="5" t="s">
        <v>139</v>
      </c>
      <c r="AT726" s="5" t="s">
        <v>149</v>
      </c>
      <c r="AU726" s="5" t="s">
        <v>8335</v>
      </c>
      <c r="AV726" s="5" t="s">
        <v>990</v>
      </c>
      <c r="AW726" s="5" t="s">
        <v>273</v>
      </c>
      <c r="AX726" s="5" t="s">
        <v>991</v>
      </c>
      <c r="AY726" s="5" t="s">
        <v>148</v>
      </c>
      <c r="AZ726" s="5" t="s">
        <v>139</v>
      </c>
      <c r="BA726" s="5" t="s">
        <v>154</v>
      </c>
      <c r="BB726" s="5" t="s">
        <v>992</v>
      </c>
      <c r="BC726" s="5" t="s">
        <v>156</v>
      </c>
      <c r="BD726" s="5" t="s">
        <v>157</v>
      </c>
      <c r="BE726" s="5" t="s">
        <v>303</v>
      </c>
      <c r="BF726" s="5" t="s">
        <v>12380</v>
      </c>
      <c r="BG726" s="5" t="s">
        <v>5272</v>
      </c>
      <c r="BH726" s="5" t="s">
        <v>132</v>
      </c>
      <c r="BI726" s="5" t="s">
        <v>143</v>
      </c>
      <c r="BJ726" s="5" t="s">
        <v>143</v>
      </c>
      <c r="BK726" s="5" t="s">
        <v>136</v>
      </c>
      <c r="BL726" s="5" t="s">
        <v>136</v>
      </c>
      <c r="BM726" s="5" t="s">
        <v>200</v>
      </c>
      <c r="BN726" s="5" t="s">
        <v>160</v>
      </c>
      <c r="BO726" s="5" t="s">
        <v>143</v>
      </c>
      <c r="BP726" s="5" t="s">
        <v>12385</v>
      </c>
      <c r="BQ726" s="5" t="s">
        <v>12386</v>
      </c>
      <c r="BR726" s="5" t="s">
        <v>5352</v>
      </c>
      <c r="BS726" s="5" t="s">
        <v>241</v>
      </c>
      <c r="BT726" s="5" t="s">
        <v>12382</v>
      </c>
      <c r="BU726" s="5" t="s">
        <v>12382</v>
      </c>
      <c r="BV726" s="5" t="s">
        <v>135</v>
      </c>
      <c r="BW726" s="5" t="s">
        <v>135</v>
      </c>
      <c r="BX726" s="5" t="s">
        <v>135</v>
      </c>
      <c r="BY726" s="5" t="s">
        <v>148</v>
      </c>
      <c r="BZ726" s="5" t="s">
        <v>12387</v>
      </c>
      <c r="CA726" s="5" t="s">
        <v>144</v>
      </c>
      <c r="CB726" s="5" t="s">
        <v>12388</v>
      </c>
      <c r="CC726" s="5" t="s">
        <v>143</v>
      </c>
      <c r="CD726" s="5" t="s">
        <v>143</v>
      </c>
      <c r="CE726" s="5" t="s">
        <v>12389</v>
      </c>
      <c r="CF726" s="5" t="s">
        <v>9549</v>
      </c>
      <c r="CG726" s="5" t="s">
        <v>9549</v>
      </c>
      <c r="CH726" s="5" t="s">
        <v>143</v>
      </c>
      <c r="CI726" s="5" t="s">
        <v>143</v>
      </c>
      <c r="CJ726" s="5" t="s">
        <v>5272</v>
      </c>
      <c r="CK726" s="5" t="s">
        <v>144</v>
      </c>
      <c r="CL726" s="5" t="s">
        <v>9549</v>
      </c>
      <c r="CM726" s="5" t="s">
        <v>143</v>
      </c>
      <c r="CN726" s="5" t="s">
        <v>143</v>
      </c>
      <c r="CO726" s="5" t="s">
        <v>143</v>
      </c>
      <c r="CP726" s="5" t="s">
        <v>143</v>
      </c>
      <c r="CQ726" s="5" t="s">
        <v>143</v>
      </c>
      <c r="CR726" s="5" t="s">
        <v>143</v>
      </c>
      <c r="CS726" s="5" t="s">
        <v>1</v>
      </c>
      <c r="CT726" s="5" t="s">
        <v>143</v>
      </c>
      <c r="CU726" s="5" t="s">
        <v>1</v>
      </c>
      <c r="CV726" s="5" t="s">
        <v>1985</v>
      </c>
      <c r="CW726" s="5" t="s">
        <v>1985</v>
      </c>
      <c r="CX726" s="5" t="s">
        <v>374</v>
      </c>
      <c r="CY726" s="5" t="s">
        <v>166</v>
      </c>
      <c r="CZ726" s="5" t="s">
        <v>136</v>
      </c>
      <c r="DA726" s="5" t="s">
        <v>1989</v>
      </c>
      <c r="DB726" s="5" t="s">
        <v>143</v>
      </c>
      <c r="DC726" s="5" t="s">
        <v>143</v>
      </c>
      <c r="DD726" s="5" t="s">
        <v>125</v>
      </c>
      <c r="DE726" s="5" t="s">
        <v>6425</v>
      </c>
      <c r="DF726" s="5" t="s">
        <v>781</v>
      </c>
      <c r="DG726" s="5" t="s">
        <v>143</v>
      </c>
      <c r="DH726" s="5" t="s">
        <v>143</v>
      </c>
      <c r="DI726" s="5" t="s">
        <v>143</v>
      </c>
    </row>
    <row r="727" spans="1:113" hidden="1" x14ac:dyDescent="0.2">
      <c r="A727" s="73">
        <v>45536</v>
      </c>
      <c r="B727" s="3" t="s">
        <v>12718</v>
      </c>
      <c r="C727" s="5">
        <v>156690</v>
      </c>
      <c r="D727" s="5" t="s">
        <v>12153</v>
      </c>
      <c r="E727" s="5" t="s">
        <v>364</v>
      </c>
      <c r="F727" s="75">
        <v>45552</v>
      </c>
      <c r="G727" s="5" t="s">
        <v>165</v>
      </c>
      <c r="H727" s="5" t="s">
        <v>166</v>
      </c>
      <c r="I727" s="95">
        <v>133.16999999999999</v>
      </c>
      <c r="J727" s="95">
        <v>106.76</v>
      </c>
      <c r="K727" s="71">
        <f t="shared" si="75"/>
        <v>6.1959390707068442E-3</v>
      </c>
      <c r="L727" s="71" t="s">
        <v>1917</v>
      </c>
      <c r="M727" s="5" t="s">
        <v>7145</v>
      </c>
      <c r="N727" s="5" t="s">
        <v>960</v>
      </c>
      <c r="O727" s="5" t="s">
        <v>12390</v>
      </c>
      <c r="P727" s="146" t="s">
        <v>2118</v>
      </c>
      <c r="Q727" s="5" t="s">
        <v>170</v>
      </c>
      <c r="R727" s="5" t="s">
        <v>12391</v>
      </c>
      <c r="S727" s="5" t="s">
        <v>3158</v>
      </c>
      <c r="T727" s="5" t="s">
        <v>135</v>
      </c>
      <c r="U727" s="5" t="s">
        <v>135</v>
      </c>
      <c r="V727" s="5" t="s">
        <v>506</v>
      </c>
      <c r="W727" s="5" t="s">
        <v>137</v>
      </c>
      <c r="X727" s="5" t="s">
        <v>173</v>
      </c>
      <c r="Y727" s="5" t="s">
        <v>12392</v>
      </c>
      <c r="Z727" s="75" t="s">
        <v>12393</v>
      </c>
      <c r="AA727" s="5" t="s">
        <v>139</v>
      </c>
      <c r="AB727" s="5" t="s">
        <v>323</v>
      </c>
      <c r="AC727" s="5" t="s">
        <v>5272</v>
      </c>
      <c r="AD727" s="5" t="s">
        <v>143</v>
      </c>
      <c r="AE727" s="5" t="s">
        <v>12394</v>
      </c>
      <c r="AF727" s="5" t="s">
        <v>143</v>
      </c>
      <c r="AG727" s="5" t="s">
        <v>235</v>
      </c>
      <c r="AH727" s="5" t="s">
        <v>141</v>
      </c>
      <c r="AI727" s="5" t="s">
        <v>143</v>
      </c>
      <c r="AJ727" s="5" t="s">
        <v>12394</v>
      </c>
      <c r="AK727" s="5" t="s">
        <v>207</v>
      </c>
      <c r="AL727" s="5" t="s">
        <v>12252</v>
      </c>
      <c r="AM727" s="5" t="s">
        <v>12395</v>
      </c>
      <c r="AN727" s="5" t="s">
        <v>174</v>
      </c>
      <c r="AO727" s="5" t="s">
        <v>1922</v>
      </c>
      <c r="AP727" s="5" t="s">
        <v>1923</v>
      </c>
      <c r="AQ727" s="5" t="s">
        <v>12396</v>
      </c>
      <c r="AR727" s="5" t="s">
        <v>353</v>
      </c>
      <c r="AS727" s="5" t="s">
        <v>231</v>
      </c>
      <c r="AT727" s="5" t="s">
        <v>1895</v>
      </c>
      <c r="AU727" s="5" t="s">
        <v>1925</v>
      </c>
      <c r="AV727" s="5" t="s">
        <v>145</v>
      </c>
      <c r="AW727" s="5" t="s">
        <v>146</v>
      </c>
      <c r="AX727" s="5" t="s">
        <v>972</v>
      </c>
      <c r="AY727" s="5" t="s">
        <v>148</v>
      </c>
      <c r="AZ727" s="5" t="s">
        <v>139</v>
      </c>
      <c r="BA727" s="5" t="s">
        <v>149</v>
      </c>
      <c r="BB727" s="5" t="s">
        <v>150</v>
      </c>
      <c r="BC727" s="5" t="s">
        <v>156</v>
      </c>
      <c r="BD727" s="5" t="s">
        <v>157</v>
      </c>
      <c r="BE727" s="5" t="s">
        <v>484</v>
      </c>
      <c r="BF727" s="5" t="s">
        <v>12397</v>
      </c>
      <c r="BG727" s="5" t="s">
        <v>5272</v>
      </c>
      <c r="BH727" s="5" t="s">
        <v>143</v>
      </c>
      <c r="BI727" s="5" t="s">
        <v>12398</v>
      </c>
      <c r="BJ727" s="5" t="s">
        <v>143</v>
      </c>
      <c r="BK727" s="5" t="s">
        <v>506</v>
      </c>
      <c r="BL727" s="5" t="s">
        <v>143</v>
      </c>
      <c r="BM727" s="5" t="s">
        <v>160</v>
      </c>
      <c r="BN727" s="5" t="s">
        <v>160</v>
      </c>
      <c r="BO727" s="5" t="s">
        <v>364</v>
      </c>
      <c r="BP727" s="5" t="s">
        <v>143</v>
      </c>
      <c r="BQ727" s="5" t="s">
        <v>9453</v>
      </c>
      <c r="BR727" s="5" t="s">
        <v>5723</v>
      </c>
      <c r="BS727" s="5" t="s">
        <v>162</v>
      </c>
      <c r="BT727" s="5" t="s">
        <v>12394</v>
      </c>
      <c r="BU727" s="5" t="s">
        <v>12394</v>
      </c>
      <c r="BV727" s="5" t="s">
        <v>135</v>
      </c>
      <c r="BW727" s="5" t="s">
        <v>135</v>
      </c>
      <c r="BX727" s="5" t="s">
        <v>135</v>
      </c>
      <c r="BY727" s="5" t="s">
        <v>148</v>
      </c>
      <c r="BZ727" s="5" t="s">
        <v>12399</v>
      </c>
      <c r="CA727" s="5" t="s">
        <v>174</v>
      </c>
      <c r="CB727" s="5" t="s">
        <v>143</v>
      </c>
      <c r="CC727" s="5" t="s">
        <v>143</v>
      </c>
      <c r="CD727" s="5" t="s">
        <v>143</v>
      </c>
      <c r="CE727" s="5" t="s">
        <v>12252</v>
      </c>
      <c r="CF727" s="5" t="s">
        <v>2261</v>
      </c>
      <c r="CG727" s="5" t="s">
        <v>2261</v>
      </c>
      <c r="CH727" s="5" t="s">
        <v>143</v>
      </c>
      <c r="CI727" s="5" t="s">
        <v>143</v>
      </c>
      <c r="CJ727" s="5" t="s">
        <v>5272</v>
      </c>
      <c r="CK727" s="5" t="s">
        <v>143</v>
      </c>
      <c r="CL727" s="5" t="s">
        <v>143</v>
      </c>
      <c r="CM727" s="5" t="s">
        <v>143</v>
      </c>
      <c r="CN727" s="5" t="s">
        <v>143</v>
      </c>
      <c r="CO727" s="5" t="s">
        <v>6189</v>
      </c>
      <c r="CP727" s="5" t="s">
        <v>143</v>
      </c>
      <c r="CQ727" s="5" t="s">
        <v>143</v>
      </c>
      <c r="CR727" s="5" t="s">
        <v>143</v>
      </c>
      <c r="CS727" s="5" t="s">
        <v>1</v>
      </c>
      <c r="CT727" s="5" t="s">
        <v>143</v>
      </c>
      <c r="CU727" s="5" t="s">
        <v>1</v>
      </c>
      <c r="CV727" s="5" t="s">
        <v>1985</v>
      </c>
      <c r="CW727" s="5" t="s">
        <v>1985</v>
      </c>
      <c r="CX727" s="5" t="s">
        <v>953</v>
      </c>
      <c r="CY727" s="5" t="s">
        <v>166</v>
      </c>
      <c r="CZ727" s="5" t="s">
        <v>506</v>
      </c>
      <c r="DA727" s="5" t="s">
        <v>1986</v>
      </c>
      <c r="DB727" s="5" t="s">
        <v>143</v>
      </c>
      <c r="DC727" s="5" t="s">
        <v>143</v>
      </c>
      <c r="DD727" s="5" t="s">
        <v>364</v>
      </c>
      <c r="DE727" s="5" t="s">
        <v>6425</v>
      </c>
      <c r="DF727" s="5" t="s">
        <v>6703</v>
      </c>
      <c r="DG727" s="5" t="s">
        <v>143</v>
      </c>
      <c r="DH727" s="5" t="s">
        <v>7797</v>
      </c>
      <c r="DI727" s="5" t="s">
        <v>143</v>
      </c>
    </row>
    <row r="728" spans="1:113" hidden="1" x14ac:dyDescent="0.2">
      <c r="A728" s="73">
        <v>45536</v>
      </c>
      <c r="B728" s="3" t="s">
        <v>11</v>
      </c>
      <c r="C728" s="5">
        <v>156802</v>
      </c>
      <c r="D728" s="5" t="s">
        <v>5860</v>
      </c>
      <c r="E728" s="5" t="s">
        <v>190</v>
      </c>
      <c r="F728" s="75">
        <v>45552</v>
      </c>
      <c r="G728" s="5" t="s">
        <v>165</v>
      </c>
      <c r="H728" s="5" t="s">
        <v>166</v>
      </c>
      <c r="I728" s="8">
        <f>J728</f>
        <v>1300</v>
      </c>
      <c r="J728" s="95">
        <v>1300</v>
      </c>
      <c r="K728" s="71">
        <f t="shared" si="75"/>
        <v>6.0484499451219483E-2</v>
      </c>
      <c r="L728" s="71" t="s">
        <v>1917</v>
      </c>
      <c r="M728" s="5" t="s">
        <v>129</v>
      </c>
      <c r="N728" s="5" t="s">
        <v>1056</v>
      </c>
      <c r="O728" s="5" t="s">
        <v>191</v>
      </c>
      <c r="P728" s="146" t="s">
        <v>12400</v>
      </c>
      <c r="Q728" s="5" t="s">
        <v>2863</v>
      </c>
      <c r="R728" s="5" t="s">
        <v>12401</v>
      </c>
      <c r="S728" s="5" t="s">
        <v>194</v>
      </c>
      <c r="T728" s="5" t="s">
        <v>135</v>
      </c>
      <c r="U728" s="5" t="s">
        <v>135</v>
      </c>
      <c r="V728" s="5" t="s">
        <v>136</v>
      </c>
      <c r="W728" s="5" t="s">
        <v>137</v>
      </c>
      <c r="X728" s="5" t="s">
        <v>173</v>
      </c>
      <c r="Y728" s="5" t="s">
        <v>12402</v>
      </c>
      <c r="Z728" s="75" t="s">
        <v>12403</v>
      </c>
      <c r="AA728" s="5" t="s">
        <v>139</v>
      </c>
      <c r="AB728" s="5" t="s">
        <v>140</v>
      </c>
      <c r="AC728" s="5" t="s">
        <v>5272</v>
      </c>
      <c r="AD728" s="5" t="s">
        <v>143</v>
      </c>
      <c r="AE728" s="5" t="s">
        <v>5272</v>
      </c>
      <c r="AF728" s="5" t="s">
        <v>143</v>
      </c>
      <c r="AG728" s="5" t="s">
        <v>235</v>
      </c>
      <c r="AH728" s="5" t="s">
        <v>141</v>
      </c>
      <c r="AI728" s="5" t="s">
        <v>143</v>
      </c>
      <c r="AJ728" s="5" t="s">
        <v>143</v>
      </c>
      <c r="AK728" s="5" t="s">
        <v>142</v>
      </c>
      <c r="AL728" s="5" t="s">
        <v>143</v>
      </c>
      <c r="AM728" s="5" t="s">
        <v>11408</v>
      </c>
      <c r="AN728" s="5" t="s">
        <v>143</v>
      </c>
      <c r="AO728" s="5" t="s">
        <v>195</v>
      </c>
      <c r="AP728" s="5" t="s">
        <v>196</v>
      </c>
      <c r="AQ728" s="5" t="s">
        <v>197</v>
      </c>
      <c r="AR728" s="5" t="s">
        <v>178</v>
      </c>
      <c r="AS728" s="5" t="s">
        <v>179</v>
      </c>
      <c r="AT728" s="5" t="s">
        <v>180</v>
      </c>
      <c r="AU728" s="5" t="s">
        <v>198</v>
      </c>
      <c r="AV728" s="5" t="s">
        <v>145</v>
      </c>
      <c r="AW728" s="5" t="s">
        <v>146</v>
      </c>
      <c r="AX728" s="5" t="s">
        <v>1060</v>
      </c>
      <c r="AY728" s="5" t="s">
        <v>148</v>
      </c>
      <c r="AZ728" s="5" t="s">
        <v>139</v>
      </c>
      <c r="BA728" s="5" t="s">
        <v>149</v>
      </c>
      <c r="BB728" s="5" t="s">
        <v>150</v>
      </c>
      <c r="BC728" s="5" t="s">
        <v>156</v>
      </c>
      <c r="BD728" s="5" t="s">
        <v>157</v>
      </c>
      <c r="BE728" s="5" t="s">
        <v>8956</v>
      </c>
      <c r="BF728" s="5" t="s">
        <v>12403</v>
      </c>
      <c r="BG728" s="5" t="s">
        <v>5272</v>
      </c>
      <c r="BH728" s="5" t="s">
        <v>143</v>
      </c>
      <c r="BI728" s="5" t="s">
        <v>143</v>
      </c>
      <c r="BJ728" s="5" t="s">
        <v>143</v>
      </c>
      <c r="BK728" s="5" t="s">
        <v>136</v>
      </c>
      <c r="BL728" s="5" t="s">
        <v>143</v>
      </c>
      <c r="BM728" s="5" t="s">
        <v>200</v>
      </c>
      <c r="BN728" s="5" t="s">
        <v>143</v>
      </c>
      <c r="BO728" s="5" t="s">
        <v>143</v>
      </c>
      <c r="BP728" s="5" t="s">
        <v>143</v>
      </c>
      <c r="BQ728" s="5" t="s">
        <v>12404</v>
      </c>
      <c r="BR728" s="5" t="s">
        <v>143</v>
      </c>
      <c r="BS728" s="5" t="s">
        <v>441</v>
      </c>
      <c r="BT728" s="5" t="s">
        <v>11408</v>
      </c>
      <c r="BU728" s="5" t="s">
        <v>11408</v>
      </c>
      <c r="BV728" s="5" t="s">
        <v>135</v>
      </c>
      <c r="BW728" s="5" t="s">
        <v>135</v>
      </c>
      <c r="BX728" s="5" t="s">
        <v>135</v>
      </c>
      <c r="BY728" s="5" t="s">
        <v>148</v>
      </c>
      <c r="BZ728" s="5" t="s">
        <v>3150</v>
      </c>
      <c r="CA728" s="5" t="s">
        <v>174</v>
      </c>
      <c r="CB728" s="5" t="s">
        <v>143</v>
      </c>
      <c r="CC728" s="5" t="s">
        <v>143</v>
      </c>
      <c r="CD728" s="5" t="s">
        <v>143</v>
      </c>
      <c r="CE728" s="5" t="s">
        <v>143</v>
      </c>
      <c r="CF728" s="5" t="s">
        <v>2261</v>
      </c>
      <c r="CG728" s="5" t="s">
        <v>143</v>
      </c>
      <c r="CH728" s="5" t="s">
        <v>143</v>
      </c>
      <c r="CI728" s="5" t="s">
        <v>143</v>
      </c>
      <c r="CJ728" s="5" t="s">
        <v>5272</v>
      </c>
      <c r="CK728" s="5" t="s">
        <v>143</v>
      </c>
      <c r="CL728" s="5" t="s">
        <v>143</v>
      </c>
      <c r="CM728" s="5" t="s">
        <v>143</v>
      </c>
      <c r="CN728" s="5" t="s">
        <v>143</v>
      </c>
      <c r="CO728" s="5" t="s">
        <v>143</v>
      </c>
      <c r="CP728" s="5" t="s">
        <v>143</v>
      </c>
      <c r="CQ728" s="5" t="s">
        <v>143</v>
      </c>
      <c r="CR728" s="5" t="s">
        <v>143</v>
      </c>
      <c r="CS728" s="5" t="s">
        <v>1</v>
      </c>
      <c r="CT728" s="5" t="s">
        <v>143</v>
      </c>
      <c r="CU728" s="5" t="s">
        <v>1</v>
      </c>
      <c r="CV728" s="5" t="s">
        <v>2092</v>
      </c>
      <c r="CW728" s="5" t="s">
        <v>143</v>
      </c>
      <c r="CX728" s="5" t="s">
        <v>258</v>
      </c>
      <c r="CY728" s="5" t="s">
        <v>166</v>
      </c>
      <c r="CZ728" s="5" t="s">
        <v>136</v>
      </c>
      <c r="DA728" s="5" t="s">
        <v>1989</v>
      </c>
      <c r="DB728" s="5" t="s">
        <v>143</v>
      </c>
      <c r="DC728" s="5" t="s">
        <v>143</v>
      </c>
      <c r="DD728" s="5" t="s">
        <v>190</v>
      </c>
      <c r="DE728" s="5" t="s">
        <v>6425</v>
      </c>
      <c r="DF728" s="5" t="s">
        <v>6703</v>
      </c>
      <c r="DG728" s="5" t="s">
        <v>143</v>
      </c>
      <c r="DH728" s="5" t="s">
        <v>143</v>
      </c>
      <c r="DI728" s="5" t="s">
        <v>143</v>
      </c>
    </row>
    <row r="729" spans="1:113" hidden="1" x14ac:dyDescent="0.2">
      <c r="A729" s="73">
        <v>45536</v>
      </c>
      <c r="B729" s="3" t="s">
        <v>12718</v>
      </c>
      <c r="C729" s="5">
        <v>156758</v>
      </c>
      <c r="D729" s="5" t="s">
        <v>12056</v>
      </c>
      <c r="E729" s="5" t="s">
        <v>364</v>
      </c>
      <c r="F729" s="75">
        <v>45553</v>
      </c>
      <c r="G729" s="5" t="s">
        <v>126</v>
      </c>
      <c r="H729" s="5" t="s">
        <v>166</v>
      </c>
      <c r="I729" s="95">
        <v>79.37</v>
      </c>
      <c r="J729" s="95">
        <v>80</v>
      </c>
      <c r="K729" s="71">
        <f t="shared" si="75"/>
        <v>3.6928113241871466E-3</v>
      </c>
      <c r="L729" s="71" t="s">
        <v>1917</v>
      </c>
      <c r="M729" s="5" t="s">
        <v>7246</v>
      </c>
      <c r="N729" s="5" t="s">
        <v>1065</v>
      </c>
      <c r="O729" s="5" t="s">
        <v>365</v>
      </c>
      <c r="P729" s="146" t="s">
        <v>12405</v>
      </c>
      <c r="Q729" s="5" t="s">
        <v>170</v>
      </c>
      <c r="R729" s="5" t="s">
        <v>12406</v>
      </c>
      <c r="S729" s="5" t="s">
        <v>11130</v>
      </c>
      <c r="T729" s="5" t="s">
        <v>135</v>
      </c>
      <c r="U729" s="5" t="s">
        <v>135</v>
      </c>
      <c r="V729" s="5" t="s">
        <v>506</v>
      </c>
      <c r="W729" s="5" t="s">
        <v>137</v>
      </c>
      <c r="X729" s="5" t="s">
        <v>173</v>
      </c>
      <c r="Y729" s="5" t="s">
        <v>12407</v>
      </c>
      <c r="Z729" s="75" t="s">
        <v>12408</v>
      </c>
      <c r="AA729" s="5" t="s">
        <v>139</v>
      </c>
      <c r="AB729" s="5" t="s">
        <v>226</v>
      </c>
      <c r="AC729" s="5" t="s">
        <v>5272</v>
      </c>
      <c r="AD729" s="75" t="s">
        <v>143</v>
      </c>
      <c r="AE729" s="5" t="s">
        <v>12409</v>
      </c>
      <c r="AF729" s="75" t="s">
        <v>143</v>
      </c>
      <c r="AG729" s="5" t="s">
        <v>5974</v>
      </c>
      <c r="AH729" s="5" t="s">
        <v>141</v>
      </c>
      <c r="AI729" s="5" t="s">
        <v>143</v>
      </c>
      <c r="AJ729" s="5" t="s">
        <v>12409</v>
      </c>
      <c r="AK729" s="5" t="s">
        <v>207</v>
      </c>
      <c r="AL729" s="5" t="s">
        <v>12410</v>
      </c>
      <c r="AM729" s="5" t="s">
        <v>5764</v>
      </c>
      <c r="AN729" s="5" t="s">
        <v>174</v>
      </c>
      <c r="AO729" s="5" t="s">
        <v>227</v>
      </c>
      <c r="AP729" s="5" t="s">
        <v>228</v>
      </c>
      <c r="AQ729" s="5" t="s">
        <v>369</v>
      </c>
      <c r="AR729" s="5" t="s">
        <v>230</v>
      </c>
      <c r="AS729" s="5" t="s">
        <v>231</v>
      </c>
      <c r="AT729" s="5" t="s">
        <v>232</v>
      </c>
      <c r="AU729" s="5" t="s">
        <v>233</v>
      </c>
      <c r="AV729" s="5" t="s">
        <v>631</v>
      </c>
      <c r="AW729" s="5" t="s">
        <v>632</v>
      </c>
      <c r="AX729" s="5" t="s">
        <v>1068</v>
      </c>
      <c r="AY729" s="5" t="s">
        <v>148</v>
      </c>
      <c r="AZ729" s="5" t="s">
        <v>139</v>
      </c>
      <c r="BA729" s="5" t="s">
        <v>149</v>
      </c>
      <c r="BB729" s="5" t="s">
        <v>634</v>
      </c>
      <c r="BC729" s="5" t="s">
        <v>156</v>
      </c>
      <c r="BD729" s="5" t="s">
        <v>157</v>
      </c>
      <c r="BE729" s="5" t="s">
        <v>484</v>
      </c>
      <c r="BF729" s="5" t="s">
        <v>12411</v>
      </c>
      <c r="BG729" s="5" t="s">
        <v>5272</v>
      </c>
      <c r="BH729" s="5" t="s">
        <v>143</v>
      </c>
      <c r="BI729" s="5" t="s">
        <v>12412</v>
      </c>
      <c r="BJ729" s="5" t="s">
        <v>143</v>
      </c>
      <c r="BK729" s="5" t="s">
        <v>506</v>
      </c>
      <c r="BL729" s="5" t="s">
        <v>143</v>
      </c>
      <c r="BM729" s="5" t="s">
        <v>160</v>
      </c>
      <c r="BN729" s="5" t="s">
        <v>160</v>
      </c>
      <c r="BO729" s="5" t="s">
        <v>364</v>
      </c>
      <c r="BP729" s="5" t="s">
        <v>143</v>
      </c>
      <c r="BQ729" s="5" t="s">
        <v>5393</v>
      </c>
      <c r="BR729" s="5" t="s">
        <v>5723</v>
      </c>
      <c r="BS729" s="5" t="s">
        <v>162</v>
      </c>
      <c r="BT729" s="5" t="s">
        <v>12409</v>
      </c>
      <c r="BU729" s="5" t="s">
        <v>12409</v>
      </c>
      <c r="BV729" s="5" t="s">
        <v>135</v>
      </c>
      <c r="BW729" s="5" t="s">
        <v>135</v>
      </c>
      <c r="BX729" s="5" t="s">
        <v>135</v>
      </c>
      <c r="BY729" s="5" t="s">
        <v>148</v>
      </c>
      <c r="BZ729" s="5" t="s">
        <v>4225</v>
      </c>
      <c r="CA729" s="5" t="s">
        <v>174</v>
      </c>
      <c r="CB729" s="5" t="s">
        <v>143</v>
      </c>
      <c r="CC729" s="5" t="s">
        <v>143</v>
      </c>
      <c r="CD729" s="5" t="s">
        <v>143</v>
      </c>
      <c r="CE729" s="5" t="s">
        <v>143</v>
      </c>
      <c r="CF729" s="5" t="s">
        <v>2261</v>
      </c>
      <c r="CG729" s="5" t="s">
        <v>2261</v>
      </c>
      <c r="CH729" s="5" t="s">
        <v>143</v>
      </c>
      <c r="CI729" s="5" t="s">
        <v>143</v>
      </c>
      <c r="CJ729" s="5" t="s">
        <v>5272</v>
      </c>
      <c r="CK729" s="5" t="s">
        <v>143</v>
      </c>
      <c r="CL729" s="5" t="s">
        <v>143</v>
      </c>
      <c r="CM729" s="5" t="s">
        <v>143</v>
      </c>
      <c r="CN729" s="5" t="s">
        <v>143</v>
      </c>
      <c r="CO729" s="5" t="s">
        <v>7155</v>
      </c>
      <c r="CP729" s="5" t="s">
        <v>143</v>
      </c>
      <c r="CQ729" s="5" t="s">
        <v>143</v>
      </c>
      <c r="CR729" s="5" t="s">
        <v>143</v>
      </c>
      <c r="CS729" s="5" t="s">
        <v>1</v>
      </c>
      <c r="CT729" s="5" t="s">
        <v>143</v>
      </c>
      <c r="CU729" s="5" t="s">
        <v>1</v>
      </c>
      <c r="CV729" s="5" t="s">
        <v>1985</v>
      </c>
      <c r="CW729" s="5" t="s">
        <v>1985</v>
      </c>
      <c r="CX729" s="5" t="s">
        <v>953</v>
      </c>
      <c r="CY729" s="5" t="s">
        <v>166</v>
      </c>
      <c r="CZ729" s="5" t="s">
        <v>506</v>
      </c>
      <c r="DA729" s="5" t="s">
        <v>2007</v>
      </c>
      <c r="DB729" s="5" t="s">
        <v>143</v>
      </c>
      <c r="DC729" s="5" t="s">
        <v>143</v>
      </c>
      <c r="DD729" s="5" t="s">
        <v>364</v>
      </c>
      <c r="DE729" s="5" t="s">
        <v>6425</v>
      </c>
      <c r="DF729" s="5" t="s">
        <v>5867</v>
      </c>
      <c r="DG729" s="5" t="s">
        <v>143</v>
      </c>
      <c r="DH729" s="5" t="s">
        <v>7156</v>
      </c>
      <c r="DI729" s="5" t="s">
        <v>143</v>
      </c>
    </row>
    <row r="730" spans="1:113" hidden="1" x14ac:dyDescent="0.2">
      <c r="A730" s="73">
        <v>45536</v>
      </c>
      <c r="B730" s="3" t="s">
        <v>15606</v>
      </c>
      <c r="C730" s="5">
        <v>156763</v>
      </c>
      <c r="D730" s="5" t="s">
        <v>12413</v>
      </c>
      <c r="E730" s="5" t="s">
        <v>164</v>
      </c>
      <c r="F730" s="75">
        <v>45553</v>
      </c>
      <c r="G730" s="5" t="s">
        <v>165</v>
      </c>
      <c r="H730" s="5" t="s">
        <v>166</v>
      </c>
      <c r="I730" s="8">
        <f>J730</f>
        <v>237</v>
      </c>
      <c r="J730" s="95">
        <v>237</v>
      </c>
      <c r="K730" s="71">
        <f t="shared" si="75"/>
        <v>1.1026789515337705E-2</v>
      </c>
      <c r="L730" s="71" t="s">
        <v>1917</v>
      </c>
      <c r="M730" s="5" t="s">
        <v>7145</v>
      </c>
      <c r="N730" s="5" t="s">
        <v>960</v>
      </c>
      <c r="O730" s="5" t="s">
        <v>5925</v>
      </c>
      <c r="P730" s="146" t="s">
        <v>10118</v>
      </c>
      <c r="Q730" s="5" t="s">
        <v>170</v>
      </c>
      <c r="R730" s="5" t="s">
        <v>12414</v>
      </c>
      <c r="S730" s="5" t="s">
        <v>11872</v>
      </c>
      <c r="T730" s="5" t="s">
        <v>135</v>
      </c>
      <c r="U730" s="5" t="s">
        <v>135</v>
      </c>
      <c r="V730" s="5" t="s">
        <v>136</v>
      </c>
      <c r="W730" s="5" t="s">
        <v>137</v>
      </c>
      <c r="X730" s="5" t="s">
        <v>322</v>
      </c>
      <c r="Y730" s="5" t="s">
        <v>12415</v>
      </c>
      <c r="Z730" s="75" t="s">
        <v>12416</v>
      </c>
      <c r="AA730" s="5" t="s">
        <v>139</v>
      </c>
      <c r="AB730" s="5" t="s">
        <v>323</v>
      </c>
      <c r="AC730" s="5" t="s">
        <v>5272</v>
      </c>
      <c r="AD730" s="5" t="s">
        <v>143</v>
      </c>
      <c r="AE730" s="5" t="s">
        <v>5272</v>
      </c>
      <c r="AF730" s="5" t="s">
        <v>143</v>
      </c>
      <c r="AG730" s="5" t="s">
        <v>235</v>
      </c>
      <c r="AH730" s="5" t="s">
        <v>141</v>
      </c>
      <c r="AI730" s="5" t="s">
        <v>143</v>
      </c>
      <c r="AJ730" s="5" t="s">
        <v>143</v>
      </c>
      <c r="AK730" s="5" t="s">
        <v>207</v>
      </c>
      <c r="AL730" s="5" t="s">
        <v>143</v>
      </c>
      <c r="AM730" s="5" t="s">
        <v>12417</v>
      </c>
      <c r="AN730" s="5" t="s">
        <v>143</v>
      </c>
      <c r="AO730" s="5" t="s">
        <v>5932</v>
      </c>
      <c r="AP730" s="5" t="s">
        <v>2014</v>
      </c>
      <c r="AQ730" s="5" t="s">
        <v>5933</v>
      </c>
      <c r="AR730" s="5" t="s">
        <v>250</v>
      </c>
      <c r="AS730" s="5" t="s">
        <v>179</v>
      </c>
      <c r="AT730" s="5" t="s">
        <v>251</v>
      </c>
      <c r="AU730" s="5" t="s">
        <v>5934</v>
      </c>
      <c r="AV730" s="5" t="s">
        <v>145</v>
      </c>
      <c r="AW730" s="5" t="s">
        <v>146</v>
      </c>
      <c r="AX730" s="5" t="s">
        <v>972</v>
      </c>
      <c r="AY730" s="5" t="s">
        <v>148</v>
      </c>
      <c r="AZ730" s="5" t="s">
        <v>139</v>
      </c>
      <c r="BA730" s="5" t="s">
        <v>149</v>
      </c>
      <c r="BB730" s="5" t="s">
        <v>150</v>
      </c>
      <c r="BC730" s="5" t="s">
        <v>156</v>
      </c>
      <c r="BD730" s="5" t="s">
        <v>157</v>
      </c>
      <c r="BE730" s="5" t="s">
        <v>484</v>
      </c>
      <c r="BF730" s="5" t="s">
        <v>12416</v>
      </c>
      <c r="BG730" s="5" t="s">
        <v>5272</v>
      </c>
      <c r="BH730" s="5" t="s">
        <v>170</v>
      </c>
      <c r="BI730" s="5" t="s">
        <v>143</v>
      </c>
      <c r="BJ730" s="5" t="s">
        <v>143</v>
      </c>
      <c r="BK730" s="5" t="s">
        <v>136</v>
      </c>
      <c r="BL730" s="5" t="s">
        <v>143</v>
      </c>
      <c r="BM730" s="5" t="s">
        <v>160</v>
      </c>
      <c r="BN730" s="5" t="s">
        <v>160</v>
      </c>
      <c r="BO730" s="5" t="s">
        <v>143</v>
      </c>
      <c r="BP730" s="5" t="s">
        <v>143</v>
      </c>
      <c r="BQ730" s="5" t="s">
        <v>4821</v>
      </c>
      <c r="BR730" s="5" t="s">
        <v>5723</v>
      </c>
      <c r="BS730" s="5" t="s">
        <v>162</v>
      </c>
      <c r="BT730" s="5" t="s">
        <v>12417</v>
      </c>
      <c r="BU730" s="5" t="s">
        <v>12417</v>
      </c>
      <c r="BV730" s="5" t="s">
        <v>135</v>
      </c>
      <c r="BW730" s="5" t="s">
        <v>135</v>
      </c>
      <c r="BX730" s="5" t="s">
        <v>135</v>
      </c>
      <c r="BY730" s="5" t="s">
        <v>148</v>
      </c>
      <c r="BZ730" s="5" t="s">
        <v>11726</v>
      </c>
      <c r="CA730" s="5" t="s">
        <v>174</v>
      </c>
      <c r="CB730" s="5" t="s">
        <v>143</v>
      </c>
      <c r="CC730" s="5" t="s">
        <v>143</v>
      </c>
      <c r="CD730" s="5" t="s">
        <v>143</v>
      </c>
      <c r="CE730" s="5" t="s">
        <v>12418</v>
      </c>
      <c r="CF730" s="5" t="s">
        <v>2261</v>
      </c>
      <c r="CG730" s="5" t="s">
        <v>143</v>
      </c>
      <c r="CH730" s="5" t="s">
        <v>143</v>
      </c>
      <c r="CI730" s="5" t="s">
        <v>143</v>
      </c>
      <c r="CJ730" s="5" t="s">
        <v>5272</v>
      </c>
      <c r="CK730" s="5" t="s">
        <v>143</v>
      </c>
      <c r="CL730" s="5" t="s">
        <v>143</v>
      </c>
      <c r="CM730" s="5" t="s">
        <v>143</v>
      </c>
      <c r="CN730" s="5" t="s">
        <v>143</v>
      </c>
      <c r="CO730" s="5" t="s">
        <v>143</v>
      </c>
      <c r="CP730" s="5" t="s">
        <v>143</v>
      </c>
      <c r="CQ730" s="5" t="s">
        <v>143</v>
      </c>
      <c r="CR730" s="5" t="s">
        <v>143</v>
      </c>
      <c r="CS730" s="5" t="s">
        <v>1</v>
      </c>
      <c r="CT730" s="5" t="s">
        <v>143</v>
      </c>
      <c r="CU730" s="5" t="s">
        <v>1</v>
      </c>
      <c r="CV730" s="5" t="s">
        <v>1985</v>
      </c>
      <c r="CW730" s="5" t="s">
        <v>143</v>
      </c>
      <c r="CX730" s="5" t="s">
        <v>316</v>
      </c>
      <c r="CY730" s="5" t="s">
        <v>166</v>
      </c>
      <c r="CZ730" s="5" t="s">
        <v>136</v>
      </c>
      <c r="DA730" s="5" t="s">
        <v>2007</v>
      </c>
      <c r="DB730" s="5" t="s">
        <v>143</v>
      </c>
      <c r="DC730" s="5" t="s">
        <v>143</v>
      </c>
      <c r="DD730" s="5" t="s">
        <v>164</v>
      </c>
      <c r="DE730" s="5" t="s">
        <v>6425</v>
      </c>
      <c r="DF730" s="5" t="s">
        <v>5867</v>
      </c>
      <c r="DG730" s="5" t="s">
        <v>143</v>
      </c>
      <c r="DH730" s="5" t="s">
        <v>143</v>
      </c>
      <c r="DI730" s="5" t="s">
        <v>143</v>
      </c>
    </row>
    <row r="731" spans="1:113" ht="25.5" hidden="1" x14ac:dyDescent="0.2">
      <c r="A731" s="73">
        <v>45536</v>
      </c>
      <c r="B731" s="3" t="s">
        <v>15608</v>
      </c>
      <c r="C731" s="5">
        <v>157345</v>
      </c>
      <c r="D731" s="5" t="s">
        <v>18</v>
      </c>
      <c r="E731" s="5" t="s">
        <v>685</v>
      </c>
      <c r="F731" s="75">
        <v>45555</v>
      </c>
      <c r="G731" s="5" t="s">
        <v>165</v>
      </c>
      <c r="H731" s="5" t="s">
        <v>166</v>
      </c>
      <c r="I731" s="8">
        <f>J731</f>
        <v>204.12</v>
      </c>
      <c r="J731" s="95">
        <v>204.12</v>
      </c>
      <c r="K731" s="71">
        <f t="shared" si="75"/>
        <v>9.4969969446022477E-3</v>
      </c>
      <c r="L731" s="71" t="s">
        <v>1917</v>
      </c>
      <c r="M731" s="5" t="s">
        <v>7246</v>
      </c>
      <c r="N731" s="5" t="s">
        <v>1056</v>
      </c>
      <c r="O731" s="5" t="s">
        <v>12419</v>
      </c>
      <c r="P731" s="146" t="s">
        <v>12420</v>
      </c>
      <c r="Q731" s="5" t="s">
        <v>170</v>
      </c>
      <c r="R731" s="5" t="s">
        <v>12421</v>
      </c>
      <c r="S731" s="5" t="s">
        <v>12422</v>
      </c>
      <c r="T731" s="5" t="s">
        <v>135</v>
      </c>
      <c r="U731" s="5" t="s">
        <v>135</v>
      </c>
      <c r="V731" s="5" t="s">
        <v>136</v>
      </c>
      <c r="W731" s="5" t="s">
        <v>137</v>
      </c>
      <c r="X731" s="5" t="s">
        <v>4880</v>
      </c>
      <c r="Y731" s="5" t="s">
        <v>12423</v>
      </c>
      <c r="Z731" s="75" t="s">
        <v>12424</v>
      </c>
      <c r="AA731" s="5" t="s">
        <v>139</v>
      </c>
      <c r="AB731" s="5" t="s">
        <v>226</v>
      </c>
      <c r="AC731" s="5" t="s">
        <v>5272</v>
      </c>
      <c r="AD731" s="5" t="s">
        <v>143</v>
      </c>
      <c r="AE731" s="5" t="s">
        <v>5272</v>
      </c>
      <c r="AF731" s="5" t="s">
        <v>143</v>
      </c>
      <c r="AG731" s="5" t="s">
        <v>235</v>
      </c>
      <c r="AH731" s="5" t="s">
        <v>141</v>
      </c>
      <c r="AI731" s="5" t="s">
        <v>143</v>
      </c>
      <c r="AJ731" s="5" t="s">
        <v>143</v>
      </c>
      <c r="AK731" s="5" t="s">
        <v>207</v>
      </c>
      <c r="AL731" s="5" t="s">
        <v>12425</v>
      </c>
      <c r="AM731" s="5" t="s">
        <v>12426</v>
      </c>
      <c r="AN731" s="5" t="s">
        <v>143</v>
      </c>
      <c r="AO731" s="5" t="s">
        <v>12427</v>
      </c>
      <c r="AP731" s="5" t="s">
        <v>12428</v>
      </c>
      <c r="AQ731" s="5" t="s">
        <v>12429</v>
      </c>
      <c r="AR731" s="5" t="s">
        <v>2082</v>
      </c>
      <c r="AS731" s="5" t="s">
        <v>231</v>
      </c>
      <c r="AT731" s="5" t="s">
        <v>7316</v>
      </c>
      <c r="AU731" s="5" t="s">
        <v>12430</v>
      </c>
      <c r="AV731" s="5" t="s">
        <v>145</v>
      </c>
      <c r="AW731" s="5" t="s">
        <v>146</v>
      </c>
      <c r="AX731" s="5" t="s">
        <v>1060</v>
      </c>
      <c r="AY731" s="5" t="s">
        <v>148</v>
      </c>
      <c r="AZ731" s="5" t="s">
        <v>139</v>
      </c>
      <c r="BA731" s="5" t="s">
        <v>149</v>
      </c>
      <c r="BB731" s="5" t="s">
        <v>150</v>
      </c>
      <c r="BC731" s="5" t="s">
        <v>156</v>
      </c>
      <c r="BD731" s="5" t="s">
        <v>157</v>
      </c>
      <c r="BE731" s="5" t="s">
        <v>484</v>
      </c>
      <c r="BF731" s="5" t="s">
        <v>12424</v>
      </c>
      <c r="BG731" s="5" t="s">
        <v>5272</v>
      </c>
      <c r="BH731" s="5" t="s">
        <v>143</v>
      </c>
      <c r="BI731" s="5" t="s">
        <v>143</v>
      </c>
      <c r="BJ731" s="5" t="s">
        <v>143</v>
      </c>
      <c r="BK731" s="5" t="s">
        <v>136</v>
      </c>
      <c r="BL731" s="5" t="s">
        <v>143</v>
      </c>
      <c r="BM731" s="5" t="s">
        <v>160</v>
      </c>
      <c r="BN731" s="5" t="s">
        <v>143</v>
      </c>
      <c r="BO731" s="5" t="s">
        <v>143</v>
      </c>
      <c r="BP731" s="5" t="s">
        <v>143</v>
      </c>
      <c r="BQ731" s="5" t="s">
        <v>12431</v>
      </c>
      <c r="BR731" s="5" t="s">
        <v>5723</v>
      </c>
      <c r="BS731" s="5" t="s">
        <v>162</v>
      </c>
      <c r="BT731" s="5" t="s">
        <v>12426</v>
      </c>
      <c r="BU731" s="5" t="s">
        <v>12426</v>
      </c>
      <c r="BV731" s="5" t="s">
        <v>135</v>
      </c>
      <c r="BW731" s="5" t="s">
        <v>135</v>
      </c>
      <c r="BX731" s="5" t="s">
        <v>135</v>
      </c>
      <c r="BY731" s="5" t="s">
        <v>148</v>
      </c>
      <c r="BZ731" s="5" t="s">
        <v>12432</v>
      </c>
      <c r="CA731" s="5" t="s">
        <v>174</v>
      </c>
      <c r="CB731" s="5" t="s">
        <v>143</v>
      </c>
      <c r="CC731" s="5" t="s">
        <v>174</v>
      </c>
      <c r="CD731" s="5" t="s">
        <v>143</v>
      </c>
      <c r="CE731" s="5" t="s">
        <v>143</v>
      </c>
      <c r="CF731" s="5" t="s">
        <v>2261</v>
      </c>
      <c r="CG731" s="5" t="s">
        <v>143</v>
      </c>
      <c r="CH731" s="5" t="s">
        <v>2261</v>
      </c>
      <c r="CI731" s="5" t="s">
        <v>143</v>
      </c>
      <c r="CJ731" s="5" t="s">
        <v>5272</v>
      </c>
      <c r="CK731" s="5" t="s">
        <v>143</v>
      </c>
      <c r="CL731" s="5" t="s">
        <v>143</v>
      </c>
      <c r="CM731" s="5" t="s">
        <v>143</v>
      </c>
      <c r="CN731" s="5" t="s">
        <v>143</v>
      </c>
      <c r="CO731" s="5" t="s">
        <v>12433</v>
      </c>
      <c r="CP731" s="5" t="s">
        <v>143</v>
      </c>
      <c r="CQ731" s="5" t="s">
        <v>143</v>
      </c>
      <c r="CR731" s="5" t="s">
        <v>143</v>
      </c>
      <c r="CS731" s="5" t="s">
        <v>1</v>
      </c>
      <c r="CT731" s="5" t="s">
        <v>143</v>
      </c>
      <c r="CU731" s="5" t="s">
        <v>1</v>
      </c>
      <c r="CV731" s="5" t="s">
        <v>1985</v>
      </c>
      <c r="CW731" s="5" t="s">
        <v>143</v>
      </c>
      <c r="CX731" s="5" t="s">
        <v>374</v>
      </c>
      <c r="CY731" s="5" t="s">
        <v>166</v>
      </c>
      <c r="CZ731" s="5" t="s">
        <v>136</v>
      </c>
      <c r="DA731" s="5" t="s">
        <v>2007</v>
      </c>
      <c r="DB731" s="5" t="s">
        <v>143</v>
      </c>
      <c r="DC731" s="5" t="s">
        <v>143</v>
      </c>
      <c r="DD731" s="5" t="s">
        <v>685</v>
      </c>
      <c r="DE731" s="5" t="s">
        <v>6425</v>
      </c>
      <c r="DF731" s="5" t="s">
        <v>5997</v>
      </c>
      <c r="DG731" s="5" t="s">
        <v>143</v>
      </c>
      <c r="DH731" s="5" t="s">
        <v>12434</v>
      </c>
      <c r="DI731" s="5" t="s">
        <v>143</v>
      </c>
    </row>
    <row r="732" spans="1:113" hidden="1" x14ac:dyDescent="0.2">
      <c r="A732" s="73">
        <v>45536</v>
      </c>
      <c r="B732" s="3" t="s">
        <v>12718</v>
      </c>
      <c r="C732" s="5">
        <v>157180</v>
      </c>
      <c r="D732" s="5" t="s">
        <v>12153</v>
      </c>
      <c r="E732" s="5" t="s">
        <v>364</v>
      </c>
      <c r="F732" s="75">
        <v>45558</v>
      </c>
      <c r="G732" s="5" t="s">
        <v>126</v>
      </c>
      <c r="H732" s="5" t="s">
        <v>166</v>
      </c>
      <c r="I732" s="95">
        <v>698.91</v>
      </c>
      <c r="J732" s="95">
        <v>280</v>
      </c>
      <c r="K732" s="71">
        <f t="shared" si="75"/>
        <v>3.2517862701116777E-2</v>
      </c>
      <c r="L732" s="71" t="s">
        <v>1917</v>
      </c>
      <c r="M732" s="5" t="s">
        <v>7145</v>
      </c>
      <c r="N732" s="5" t="s">
        <v>1065</v>
      </c>
      <c r="O732" s="5" t="s">
        <v>2009</v>
      </c>
      <c r="P732" s="146" t="s">
        <v>8760</v>
      </c>
      <c r="Q732" s="5" t="s">
        <v>170</v>
      </c>
      <c r="R732" s="5" t="s">
        <v>12435</v>
      </c>
      <c r="S732" s="5" t="s">
        <v>8853</v>
      </c>
      <c r="T732" s="5" t="s">
        <v>135</v>
      </c>
      <c r="U732" s="5" t="s">
        <v>135</v>
      </c>
      <c r="V732" s="5" t="s">
        <v>506</v>
      </c>
      <c r="W732" s="5" t="s">
        <v>137</v>
      </c>
      <c r="X732" s="5" t="s">
        <v>173</v>
      </c>
      <c r="Y732" s="5" t="s">
        <v>12436</v>
      </c>
      <c r="Z732" s="75" t="s">
        <v>12437</v>
      </c>
      <c r="AA732" s="5" t="s">
        <v>139</v>
      </c>
      <c r="AB732" s="5" t="s">
        <v>323</v>
      </c>
      <c r="AC732" s="5" t="s">
        <v>5272</v>
      </c>
      <c r="AD732" s="5" t="s">
        <v>143</v>
      </c>
      <c r="AE732" s="5" t="s">
        <v>12438</v>
      </c>
      <c r="AF732" s="5" t="s">
        <v>143</v>
      </c>
      <c r="AG732" s="5" t="s">
        <v>5974</v>
      </c>
      <c r="AH732" s="5" t="s">
        <v>141</v>
      </c>
      <c r="AI732" s="5" t="s">
        <v>143</v>
      </c>
      <c r="AJ732" s="5" t="s">
        <v>12438</v>
      </c>
      <c r="AK732" s="5" t="s">
        <v>207</v>
      </c>
      <c r="AL732" s="5" t="s">
        <v>12252</v>
      </c>
      <c r="AM732" s="5" t="s">
        <v>8856</v>
      </c>
      <c r="AN732" s="5" t="s">
        <v>174</v>
      </c>
      <c r="AO732" s="5" t="s">
        <v>2013</v>
      </c>
      <c r="AP732" s="5" t="s">
        <v>2014</v>
      </c>
      <c r="AQ732" s="5" t="s">
        <v>2015</v>
      </c>
      <c r="AR732" s="5" t="s">
        <v>250</v>
      </c>
      <c r="AS732" s="5" t="s">
        <v>179</v>
      </c>
      <c r="AT732" s="5" t="s">
        <v>251</v>
      </c>
      <c r="AU732" s="5" t="s">
        <v>2016</v>
      </c>
      <c r="AV732" s="5" t="s">
        <v>631</v>
      </c>
      <c r="AW732" s="5" t="s">
        <v>632</v>
      </c>
      <c r="AX732" s="5" t="s">
        <v>1068</v>
      </c>
      <c r="AY732" s="5" t="s">
        <v>148</v>
      </c>
      <c r="AZ732" s="5" t="s">
        <v>139</v>
      </c>
      <c r="BA732" s="5" t="s">
        <v>149</v>
      </c>
      <c r="BB732" s="5" t="s">
        <v>634</v>
      </c>
      <c r="BC732" s="5" t="s">
        <v>156</v>
      </c>
      <c r="BD732" s="5" t="s">
        <v>157</v>
      </c>
      <c r="BE732" s="5" t="s">
        <v>303</v>
      </c>
      <c r="BF732" s="5" t="s">
        <v>12439</v>
      </c>
      <c r="BG732" s="5" t="s">
        <v>5272</v>
      </c>
      <c r="BH732" s="5" t="s">
        <v>143</v>
      </c>
      <c r="BI732" s="5" t="s">
        <v>12440</v>
      </c>
      <c r="BJ732" s="5" t="s">
        <v>143</v>
      </c>
      <c r="BK732" s="5" t="s">
        <v>506</v>
      </c>
      <c r="BL732" s="5" t="s">
        <v>143</v>
      </c>
      <c r="BM732" s="5" t="s">
        <v>160</v>
      </c>
      <c r="BN732" s="5" t="s">
        <v>160</v>
      </c>
      <c r="BO732" s="5" t="s">
        <v>364</v>
      </c>
      <c r="BP732" s="5" t="s">
        <v>143</v>
      </c>
      <c r="BQ732" s="5" t="s">
        <v>12441</v>
      </c>
      <c r="BR732" s="5" t="s">
        <v>5352</v>
      </c>
      <c r="BS732" s="5" t="s">
        <v>241</v>
      </c>
      <c r="BT732" s="5" t="s">
        <v>12438</v>
      </c>
      <c r="BU732" s="5" t="s">
        <v>12438</v>
      </c>
      <c r="BV732" s="5" t="s">
        <v>135</v>
      </c>
      <c r="BW732" s="5" t="s">
        <v>135</v>
      </c>
      <c r="BX732" s="5" t="s">
        <v>135</v>
      </c>
      <c r="BY732" s="5" t="s">
        <v>148</v>
      </c>
      <c r="BZ732" s="5" t="s">
        <v>2841</v>
      </c>
      <c r="CA732" s="5" t="s">
        <v>174</v>
      </c>
      <c r="CB732" s="5" t="s">
        <v>143</v>
      </c>
      <c r="CC732" s="5" t="s">
        <v>143</v>
      </c>
      <c r="CD732" s="5" t="s">
        <v>143</v>
      </c>
      <c r="CE732" s="5" t="s">
        <v>12252</v>
      </c>
      <c r="CF732" s="5" t="s">
        <v>2261</v>
      </c>
      <c r="CG732" s="5" t="s">
        <v>2261</v>
      </c>
      <c r="CH732" s="5" t="s">
        <v>143</v>
      </c>
      <c r="CI732" s="5" t="s">
        <v>143</v>
      </c>
      <c r="CJ732" s="5" t="s">
        <v>5272</v>
      </c>
      <c r="CK732" s="5" t="s">
        <v>143</v>
      </c>
      <c r="CL732" s="5" t="s">
        <v>143</v>
      </c>
      <c r="CM732" s="5" t="s">
        <v>143</v>
      </c>
      <c r="CN732" s="5" t="s">
        <v>143</v>
      </c>
      <c r="CO732" s="5" t="s">
        <v>143</v>
      </c>
      <c r="CP732" s="5" t="s">
        <v>143</v>
      </c>
      <c r="CQ732" s="5" t="s">
        <v>143</v>
      </c>
      <c r="CR732" s="5" t="s">
        <v>143</v>
      </c>
      <c r="CS732" s="5" t="s">
        <v>1</v>
      </c>
      <c r="CT732" s="5" t="s">
        <v>143</v>
      </c>
      <c r="CU732" s="5" t="s">
        <v>1</v>
      </c>
      <c r="CV732" s="5" t="s">
        <v>1985</v>
      </c>
      <c r="CW732" s="5" t="s">
        <v>2092</v>
      </c>
      <c r="CX732" s="5" t="s">
        <v>953</v>
      </c>
      <c r="CY732" s="5" t="s">
        <v>166</v>
      </c>
      <c r="CZ732" s="5" t="s">
        <v>506</v>
      </c>
      <c r="DA732" s="5" t="s">
        <v>2007</v>
      </c>
      <c r="DB732" s="5" t="s">
        <v>143</v>
      </c>
      <c r="DC732" s="5" t="s">
        <v>143</v>
      </c>
      <c r="DD732" s="5" t="s">
        <v>364</v>
      </c>
      <c r="DE732" s="5" t="s">
        <v>6425</v>
      </c>
      <c r="DF732" s="5" t="s">
        <v>652</v>
      </c>
      <c r="DG732" s="5" t="s">
        <v>143</v>
      </c>
      <c r="DH732" s="5" t="s">
        <v>143</v>
      </c>
      <c r="DI732" s="5" t="s">
        <v>143</v>
      </c>
    </row>
    <row r="733" spans="1:113" hidden="1" x14ac:dyDescent="0.2">
      <c r="A733" s="73">
        <v>45536</v>
      </c>
      <c r="B733" s="3" t="s">
        <v>6281</v>
      </c>
      <c r="C733" s="5">
        <v>157740</v>
      </c>
      <c r="D733" s="5" t="s">
        <v>6281</v>
      </c>
      <c r="E733" s="5" t="s">
        <v>364</v>
      </c>
      <c r="F733" s="75">
        <v>45558</v>
      </c>
      <c r="G733" s="5" t="s">
        <v>165</v>
      </c>
      <c r="H733" s="5" t="s">
        <v>166</v>
      </c>
      <c r="I733" s="8">
        <f>J733</f>
        <v>480</v>
      </c>
      <c r="J733" s="95">
        <v>480</v>
      </c>
      <c r="K733" s="71">
        <f t="shared" si="75"/>
        <v>2.233273825891181E-2</v>
      </c>
      <c r="L733" s="71" t="s">
        <v>1917</v>
      </c>
      <c r="M733" s="5" t="s">
        <v>129</v>
      </c>
      <c r="N733" s="5" t="s">
        <v>960</v>
      </c>
      <c r="O733" s="5" t="s">
        <v>8640</v>
      </c>
      <c r="P733" s="146" t="s">
        <v>12442</v>
      </c>
      <c r="Q733" s="5" t="s">
        <v>530</v>
      </c>
      <c r="R733" s="5" t="s">
        <v>12443</v>
      </c>
      <c r="S733" s="5" t="s">
        <v>5429</v>
      </c>
      <c r="T733" s="5" t="s">
        <v>135</v>
      </c>
      <c r="U733" s="5" t="s">
        <v>135</v>
      </c>
      <c r="V733" s="5" t="s">
        <v>136</v>
      </c>
      <c r="W733" s="5" t="s">
        <v>137</v>
      </c>
      <c r="X733" s="5" t="s">
        <v>4880</v>
      </c>
      <c r="Y733" s="5" t="s">
        <v>12444</v>
      </c>
      <c r="Z733" s="75" t="s">
        <v>12445</v>
      </c>
      <c r="AA733" s="5" t="s">
        <v>139</v>
      </c>
      <c r="AB733" s="5" t="s">
        <v>140</v>
      </c>
      <c r="AC733" s="5" t="s">
        <v>5272</v>
      </c>
      <c r="AD733" s="5" t="s">
        <v>143</v>
      </c>
      <c r="AE733" s="5" t="s">
        <v>5272</v>
      </c>
      <c r="AF733" s="5" t="s">
        <v>143</v>
      </c>
      <c r="AG733" s="5" t="s">
        <v>235</v>
      </c>
      <c r="AH733" s="5" t="s">
        <v>141</v>
      </c>
      <c r="AI733" s="5" t="s">
        <v>143</v>
      </c>
      <c r="AJ733" s="5" t="s">
        <v>143</v>
      </c>
      <c r="AK733" s="5" t="s">
        <v>142</v>
      </c>
      <c r="AL733" s="5" t="s">
        <v>143</v>
      </c>
      <c r="AM733" s="5" t="s">
        <v>7390</v>
      </c>
      <c r="AN733" s="5" t="s">
        <v>143</v>
      </c>
      <c r="AO733" s="5" t="s">
        <v>12446</v>
      </c>
      <c r="AP733" s="5" t="s">
        <v>534</v>
      </c>
      <c r="AQ733" s="5" t="s">
        <v>309</v>
      </c>
      <c r="AR733" s="5" t="s">
        <v>148</v>
      </c>
      <c r="AS733" s="5" t="s">
        <v>139</v>
      </c>
      <c r="AT733" s="5" t="s">
        <v>950</v>
      </c>
      <c r="AU733" s="5" t="s">
        <v>2261</v>
      </c>
      <c r="AV733" s="5" t="s">
        <v>145</v>
      </c>
      <c r="AW733" s="5" t="s">
        <v>146</v>
      </c>
      <c r="AX733" s="5" t="s">
        <v>972</v>
      </c>
      <c r="AY733" s="5" t="s">
        <v>148</v>
      </c>
      <c r="AZ733" s="5" t="s">
        <v>139</v>
      </c>
      <c r="BA733" s="5" t="s">
        <v>149</v>
      </c>
      <c r="BB733" s="5" t="s">
        <v>150</v>
      </c>
      <c r="BC733" s="5" t="s">
        <v>156</v>
      </c>
      <c r="BD733" s="5" t="s">
        <v>157</v>
      </c>
      <c r="BE733" s="5" t="s">
        <v>303</v>
      </c>
      <c r="BF733" s="5" t="s">
        <v>12445</v>
      </c>
      <c r="BG733" s="5" t="s">
        <v>5272</v>
      </c>
      <c r="BH733" s="5" t="s">
        <v>143</v>
      </c>
      <c r="BI733" s="5" t="s">
        <v>143</v>
      </c>
      <c r="BJ733" s="5" t="s">
        <v>143</v>
      </c>
      <c r="BK733" s="5" t="s">
        <v>183</v>
      </c>
      <c r="BL733" s="5" t="s">
        <v>143</v>
      </c>
      <c r="BM733" s="5" t="s">
        <v>160</v>
      </c>
      <c r="BN733" s="5" t="s">
        <v>143</v>
      </c>
      <c r="BO733" s="5" t="s">
        <v>143</v>
      </c>
      <c r="BP733" s="5" t="s">
        <v>143</v>
      </c>
      <c r="BQ733" s="5" t="s">
        <v>12447</v>
      </c>
      <c r="BR733" s="5" t="s">
        <v>5352</v>
      </c>
      <c r="BS733" s="5" t="s">
        <v>241</v>
      </c>
      <c r="BT733" s="5" t="s">
        <v>7390</v>
      </c>
      <c r="BU733" s="5" t="s">
        <v>7390</v>
      </c>
      <c r="BV733" s="5" t="s">
        <v>135</v>
      </c>
      <c r="BW733" s="5" t="s">
        <v>135</v>
      </c>
      <c r="BX733" s="5" t="s">
        <v>135</v>
      </c>
      <c r="BY733" s="5" t="s">
        <v>148</v>
      </c>
      <c r="BZ733" s="5" t="s">
        <v>9668</v>
      </c>
      <c r="CA733" s="5" t="s">
        <v>174</v>
      </c>
      <c r="CB733" s="5" t="s">
        <v>143</v>
      </c>
      <c r="CC733" s="5" t="s">
        <v>143</v>
      </c>
      <c r="CD733" s="5" t="s">
        <v>143</v>
      </c>
      <c r="CE733" s="5" t="s">
        <v>143</v>
      </c>
      <c r="CF733" s="5" t="s">
        <v>2261</v>
      </c>
      <c r="CG733" s="5" t="s">
        <v>143</v>
      </c>
      <c r="CH733" s="5" t="s">
        <v>143</v>
      </c>
      <c r="CI733" s="5" t="s">
        <v>143</v>
      </c>
      <c r="CJ733" s="5" t="s">
        <v>5272</v>
      </c>
      <c r="CK733" s="5" t="s">
        <v>143</v>
      </c>
      <c r="CL733" s="5" t="s">
        <v>143</v>
      </c>
      <c r="CM733" s="5" t="s">
        <v>143</v>
      </c>
      <c r="CN733" s="5" t="s">
        <v>143</v>
      </c>
      <c r="CO733" s="5" t="s">
        <v>143</v>
      </c>
      <c r="CP733" s="5" t="s">
        <v>143</v>
      </c>
      <c r="CQ733" s="5" t="s">
        <v>143</v>
      </c>
      <c r="CR733" s="5" t="s">
        <v>143</v>
      </c>
      <c r="CS733" s="5" t="s">
        <v>1</v>
      </c>
      <c r="CT733" s="5" t="s">
        <v>143</v>
      </c>
      <c r="CU733" s="5" t="s">
        <v>1</v>
      </c>
      <c r="CV733" s="5" t="s">
        <v>1985</v>
      </c>
      <c r="CW733" s="5" t="s">
        <v>143</v>
      </c>
      <c r="CX733" s="5" t="s">
        <v>167</v>
      </c>
      <c r="CY733" s="5" t="s">
        <v>166</v>
      </c>
      <c r="CZ733" s="5" t="s">
        <v>183</v>
      </c>
      <c r="DA733" s="5" t="s">
        <v>1989</v>
      </c>
      <c r="DB733" s="5" t="s">
        <v>143</v>
      </c>
      <c r="DC733" s="5" t="s">
        <v>143</v>
      </c>
      <c r="DD733" s="5" t="s">
        <v>364</v>
      </c>
      <c r="DE733" s="5" t="s">
        <v>6425</v>
      </c>
      <c r="DF733" s="5" t="s">
        <v>652</v>
      </c>
      <c r="DG733" s="5" t="s">
        <v>143</v>
      </c>
      <c r="DH733" s="5" t="s">
        <v>143</v>
      </c>
      <c r="DI733" s="5" t="s">
        <v>143</v>
      </c>
    </row>
    <row r="734" spans="1:113" hidden="1" x14ac:dyDescent="0.2">
      <c r="A734" s="73">
        <v>45536</v>
      </c>
      <c r="B734" s="3" t="s">
        <v>12718</v>
      </c>
      <c r="C734" s="5">
        <v>158168</v>
      </c>
      <c r="D734" s="5" t="s">
        <v>12153</v>
      </c>
      <c r="E734" s="5" t="s">
        <v>364</v>
      </c>
      <c r="F734" s="75">
        <v>45560</v>
      </c>
      <c r="G734" s="5" t="s">
        <v>126</v>
      </c>
      <c r="H734" s="5" t="s">
        <v>166</v>
      </c>
      <c r="I734" s="8">
        <f>J734</f>
        <v>205</v>
      </c>
      <c r="J734" s="95">
        <v>205</v>
      </c>
      <c r="K734" s="71">
        <f t="shared" si="75"/>
        <v>9.537940298076919E-3</v>
      </c>
      <c r="L734" s="71" t="s">
        <v>1917</v>
      </c>
      <c r="M734" s="5" t="s">
        <v>7145</v>
      </c>
      <c r="N734" s="5" t="s">
        <v>1065</v>
      </c>
      <c r="O734" s="5" t="s">
        <v>2737</v>
      </c>
      <c r="P734" s="146" t="s">
        <v>12448</v>
      </c>
      <c r="Q734" s="5" t="s">
        <v>170</v>
      </c>
      <c r="R734" s="5" t="s">
        <v>12449</v>
      </c>
      <c r="S734" s="5" t="s">
        <v>10402</v>
      </c>
      <c r="T734" s="5" t="s">
        <v>135</v>
      </c>
      <c r="U734" s="5" t="s">
        <v>135</v>
      </c>
      <c r="V734" s="5" t="s">
        <v>506</v>
      </c>
      <c r="W734" s="5" t="s">
        <v>137</v>
      </c>
      <c r="X734" s="5" t="s">
        <v>957</v>
      </c>
      <c r="Y734" s="5" t="s">
        <v>12450</v>
      </c>
      <c r="Z734" s="75" t="s">
        <v>12451</v>
      </c>
      <c r="AA734" s="5" t="s">
        <v>139</v>
      </c>
      <c r="AB734" s="5" t="s">
        <v>323</v>
      </c>
      <c r="AC734" s="5" t="s">
        <v>5272</v>
      </c>
      <c r="AD734" s="5" t="s">
        <v>143</v>
      </c>
      <c r="AE734" s="5" t="s">
        <v>5272</v>
      </c>
      <c r="AF734" s="75" t="s">
        <v>12452</v>
      </c>
      <c r="AG734" s="5" t="s">
        <v>5974</v>
      </c>
      <c r="AH734" s="5" t="s">
        <v>141</v>
      </c>
      <c r="AI734" s="5" t="s">
        <v>143</v>
      </c>
      <c r="AJ734" s="5" t="s">
        <v>143</v>
      </c>
      <c r="AK734" s="5" t="s">
        <v>207</v>
      </c>
      <c r="AL734" s="5" t="s">
        <v>143</v>
      </c>
      <c r="AM734" s="5" t="s">
        <v>6074</v>
      </c>
      <c r="AN734" s="5" t="s">
        <v>143</v>
      </c>
      <c r="AO734" s="5" t="s">
        <v>2196</v>
      </c>
      <c r="AP734" s="5" t="s">
        <v>2197</v>
      </c>
      <c r="AQ734" s="5" t="s">
        <v>2741</v>
      </c>
      <c r="AR734" s="5" t="s">
        <v>230</v>
      </c>
      <c r="AS734" s="5" t="s">
        <v>231</v>
      </c>
      <c r="AT734" s="5" t="s">
        <v>2199</v>
      </c>
      <c r="AU734" s="5" t="s">
        <v>2200</v>
      </c>
      <c r="AV734" s="5" t="s">
        <v>631</v>
      </c>
      <c r="AW734" s="5" t="s">
        <v>632</v>
      </c>
      <c r="AX734" s="5" t="s">
        <v>1068</v>
      </c>
      <c r="AY734" s="5" t="s">
        <v>148</v>
      </c>
      <c r="AZ734" s="5" t="s">
        <v>139</v>
      </c>
      <c r="BA734" s="5" t="s">
        <v>149</v>
      </c>
      <c r="BB734" s="5" t="s">
        <v>634</v>
      </c>
      <c r="BC734" s="5" t="s">
        <v>156</v>
      </c>
      <c r="BD734" s="5" t="s">
        <v>157</v>
      </c>
      <c r="BE734" s="5" t="s">
        <v>484</v>
      </c>
      <c r="BF734" s="5" t="s">
        <v>12451</v>
      </c>
      <c r="BG734" s="5" t="s">
        <v>5272</v>
      </c>
      <c r="BH734" s="5" t="s">
        <v>143</v>
      </c>
      <c r="BI734" s="5" t="s">
        <v>143</v>
      </c>
      <c r="BJ734" s="5" t="s">
        <v>143</v>
      </c>
      <c r="BK734" s="5" t="s">
        <v>506</v>
      </c>
      <c r="BL734" s="5" t="s">
        <v>143</v>
      </c>
      <c r="BM734" s="5" t="s">
        <v>160</v>
      </c>
      <c r="BN734" s="5" t="s">
        <v>143</v>
      </c>
      <c r="BO734" s="5" t="s">
        <v>364</v>
      </c>
      <c r="BP734" s="5" t="s">
        <v>143</v>
      </c>
      <c r="BQ734" s="5" t="s">
        <v>844</v>
      </c>
      <c r="BR734" s="5" t="s">
        <v>5723</v>
      </c>
      <c r="BS734" s="5" t="s">
        <v>162</v>
      </c>
      <c r="BT734" s="5" t="s">
        <v>6074</v>
      </c>
      <c r="BU734" s="5" t="s">
        <v>6074</v>
      </c>
      <c r="BV734" s="5" t="s">
        <v>135</v>
      </c>
      <c r="BW734" s="5" t="s">
        <v>135</v>
      </c>
      <c r="BX734" s="5" t="s">
        <v>135</v>
      </c>
      <c r="BY734" s="5" t="s">
        <v>148</v>
      </c>
      <c r="BZ734" s="5" t="s">
        <v>4225</v>
      </c>
      <c r="CA734" s="5" t="s">
        <v>174</v>
      </c>
      <c r="CB734" s="5" t="s">
        <v>143</v>
      </c>
      <c r="CC734" s="5" t="s">
        <v>143</v>
      </c>
      <c r="CD734" s="5" t="s">
        <v>143</v>
      </c>
      <c r="CE734" s="5" t="s">
        <v>143</v>
      </c>
      <c r="CF734" s="5" t="s">
        <v>2261</v>
      </c>
      <c r="CG734" s="5" t="s">
        <v>143</v>
      </c>
      <c r="CH734" s="5" t="s">
        <v>143</v>
      </c>
      <c r="CI734" s="5" t="s">
        <v>143</v>
      </c>
      <c r="CJ734" s="5" t="s">
        <v>5272</v>
      </c>
      <c r="CK734" s="5" t="s">
        <v>143</v>
      </c>
      <c r="CL734" s="5" t="s">
        <v>143</v>
      </c>
      <c r="CM734" s="5" t="s">
        <v>143</v>
      </c>
      <c r="CN734" s="5" t="s">
        <v>143</v>
      </c>
      <c r="CO734" s="5" t="s">
        <v>7298</v>
      </c>
      <c r="CP734" s="5" t="s">
        <v>143</v>
      </c>
      <c r="CQ734" s="5" t="s">
        <v>143</v>
      </c>
      <c r="CR734" s="5" t="s">
        <v>143</v>
      </c>
      <c r="CS734" s="5" t="s">
        <v>1</v>
      </c>
      <c r="CT734" s="5" t="s">
        <v>143</v>
      </c>
      <c r="CU734" s="5" t="s">
        <v>1</v>
      </c>
      <c r="CV734" s="5" t="s">
        <v>1985</v>
      </c>
      <c r="CW734" s="5" t="s">
        <v>143</v>
      </c>
      <c r="CX734" s="5" t="s">
        <v>953</v>
      </c>
      <c r="CY734" s="5" t="s">
        <v>166</v>
      </c>
      <c r="CZ734" s="5" t="s">
        <v>506</v>
      </c>
      <c r="DA734" s="5" t="s">
        <v>2007</v>
      </c>
      <c r="DB734" s="5" t="s">
        <v>143</v>
      </c>
      <c r="DC734" s="5" t="s">
        <v>143</v>
      </c>
      <c r="DD734" s="5" t="s">
        <v>364</v>
      </c>
      <c r="DE734" s="5" t="s">
        <v>6425</v>
      </c>
      <c r="DF734" s="5" t="s">
        <v>4175</v>
      </c>
      <c r="DG734" s="5" t="s">
        <v>143</v>
      </c>
      <c r="DH734" s="5" t="s">
        <v>7299</v>
      </c>
      <c r="DI734" s="5" t="s">
        <v>143</v>
      </c>
    </row>
    <row r="735" spans="1:113" ht="38.25" hidden="1" x14ac:dyDescent="0.2">
      <c r="A735" s="73">
        <v>45536</v>
      </c>
      <c r="B735" s="3" t="s">
        <v>6281</v>
      </c>
      <c r="C735" s="5">
        <v>158320</v>
      </c>
      <c r="D735" s="5" t="s">
        <v>12061</v>
      </c>
      <c r="E735" s="5" t="s">
        <v>373</v>
      </c>
      <c r="F735" s="75">
        <v>45560</v>
      </c>
      <c r="G735" s="5" t="s">
        <v>257</v>
      </c>
      <c r="H735" s="5" t="s">
        <v>166</v>
      </c>
      <c r="I735" s="95">
        <v>21502.841083032494</v>
      </c>
      <c r="J735" s="95">
        <v>23079.439999999999</v>
      </c>
      <c r="K735" s="71">
        <f t="shared" si="75"/>
        <v>1.000452753604876</v>
      </c>
      <c r="L735" s="71" t="s">
        <v>1917</v>
      </c>
      <c r="M735" s="5" t="s">
        <v>129</v>
      </c>
      <c r="N735" s="5" t="s">
        <v>1224</v>
      </c>
      <c r="O735" s="5" t="s">
        <v>1769</v>
      </c>
      <c r="P735" s="146" t="s">
        <v>12334</v>
      </c>
      <c r="Q735" s="5" t="s">
        <v>2863</v>
      </c>
      <c r="R735" s="5" t="s">
        <v>12453</v>
      </c>
      <c r="S735" s="5" t="s">
        <v>12260</v>
      </c>
      <c r="T735" s="5" t="s">
        <v>135</v>
      </c>
      <c r="U735" s="5" t="s">
        <v>135</v>
      </c>
      <c r="V735" s="5" t="s">
        <v>136</v>
      </c>
      <c r="W735" s="5" t="s">
        <v>137</v>
      </c>
      <c r="X735" s="5" t="s">
        <v>264</v>
      </c>
      <c r="Y735" s="5" t="s">
        <v>12454</v>
      </c>
      <c r="Z735" s="75" t="s">
        <v>12455</v>
      </c>
      <c r="AA735" s="5" t="s">
        <v>139</v>
      </c>
      <c r="AB735" s="5" t="s">
        <v>140</v>
      </c>
      <c r="AC735" s="5" t="s">
        <v>5272</v>
      </c>
      <c r="AD735" s="5" t="s">
        <v>143</v>
      </c>
      <c r="AE735" s="5" t="s">
        <v>12456</v>
      </c>
      <c r="AF735" s="75" t="s">
        <v>12457</v>
      </c>
      <c r="AG735" s="5" t="s">
        <v>5675</v>
      </c>
      <c r="AH735" s="5" t="s">
        <v>265</v>
      </c>
      <c r="AI735" s="5" t="s">
        <v>143</v>
      </c>
      <c r="AJ735" s="5" t="s">
        <v>12456</v>
      </c>
      <c r="AK735" s="5" t="s">
        <v>142</v>
      </c>
      <c r="AL735" s="5" t="s">
        <v>143</v>
      </c>
      <c r="AM735" s="5" t="s">
        <v>12458</v>
      </c>
      <c r="AN735" s="5" t="s">
        <v>174</v>
      </c>
      <c r="AO735" s="5" t="s">
        <v>1772</v>
      </c>
      <c r="AP735" s="5" t="s">
        <v>1773</v>
      </c>
      <c r="AQ735" s="5" t="s">
        <v>1774</v>
      </c>
      <c r="AR735" s="5" t="s">
        <v>250</v>
      </c>
      <c r="AS735" s="5" t="s">
        <v>179</v>
      </c>
      <c r="AT735" s="5" t="s">
        <v>1775</v>
      </c>
      <c r="AU735" s="5" t="s">
        <v>1776</v>
      </c>
      <c r="AV735" s="5" t="s">
        <v>990</v>
      </c>
      <c r="AW735" s="5" t="s">
        <v>273</v>
      </c>
      <c r="AX735" s="5" t="s">
        <v>1232</v>
      </c>
      <c r="AY735" s="5" t="s">
        <v>148</v>
      </c>
      <c r="AZ735" s="5" t="s">
        <v>139</v>
      </c>
      <c r="BA735" s="5" t="s">
        <v>154</v>
      </c>
      <c r="BB735" s="5" t="s">
        <v>992</v>
      </c>
      <c r="BC735" s="5" t="s">
        <v>156</v>
      </c>
      <c r="BD735" s="5" t="s">
        <v>157</v>
      </c>
      <c r="BE735" s="5" t="s">
        <v>12339</v>
      </c>
      <c r="BF735" s="5" t="s">
        <v>12459</v>
      </c>
      <c r="BG735" s="5" t="s">
        <v>5272</v>
      </c>
      <c r="BH735" s="5" t="s">
        <v>143</v>
      </c>
      <c r="BI735" s="5" t="s">
        <v>12460</v>
      </c>
      <c r="BJ735" s="5" t="s">
        <v>143</v>
      </c>
      <c r="BK735" s="5" t="s">
        <v>136</v>
      </c>
      <c r="BL735" s="5" t="s">
        <v>143</v>
      </c>
      <c r="BM735" s="5" t="s">
        <v>200</v>
      </c>
      <c r="BN735" s="5" t="s">
        <v>200</v>
      </c>
      <c r="BO735" s="5" t="s">
        <v>143</v>
      </c>
      <c r="BP735" s="5" t="s">
        <v>143</v>
      </c>
      <c r="BQ735" s="5" t="s">
        <v>12461</v>
      </c>
      <c r="BR735" s="5" t="s">
        <v>12342</v>
      </c>
      <c r="BS735" s="5" t="s">
        <v>12462</v>
      </c>
      <c r="BT735" s="5" t="s">
        <v>12456</v>
      </c>
      <c r="BU735" s="5" t="s">
        <v>12456</v>
      </c>
      <c r="BV735" s="5" t="s">
        <v>135</v>
      </c>
      <c r="BW735" s="5" t="s">
        <v>135</v>
      </c>
      <c r="BX735" s="5" t="s">
        <v>135</v>
      </c>
      <c r="BY735" s="5" t="s">
        <v>148</v>
      </c>
      <c r="BZ735" s="5" t="s">
        <v>2774</v>
      </c>
      <c r="CA735" s="5" t="s">
        <v>174</v>
      </c>
      <c r="CB735" s="5" t="s">
        <v>143</v>
      </c>
      <c r="CC735" s="5" t="s">
        <v>143</v>
      </c>
      <c r="CD735" s="5" t="s">
        <v>143</v>
      </c>
      <c r="CE735" s="5" t="s">
        <v>12270</v>
      </c>
      <c r="CF735" s="5" t="s">
        <v>2261</v>
      </c>
      <c r="CG735" s="5" t="s">
        <v>2261</v>
      </c>
      <c r="CH735" s="5" t="s">
        <v>143</v>
      </c>
      <c r="CI735" s="5" t="s">
        <v>143</v>
      </c>
      <c r="CJ735" s="5" t="s">
        <v>5272</v>
      </c>
      <c r="CK735" s="5" t="s">
        <v>143</v>
      </c>
      <c r="CL735" s="5" t="s">
        <v>143</v>
      </c>
      <c r="CM735" s="5" t="s">
        <v>143</v>
      </c>
      <c r="CN735" s="5" t="s">
        <v>143</v>
      </c>
      <c r="CO735" s="5" t="s">
        <v>143</v>
      </c>
      <c r="CP735" s="5" t="s">
        <v>143</v>
      </c>
      <c r="CQ735" s="5" t="s">
        <v>143</v>
      </c>
      <c r="CR735" s="5" t="s">
        <v>143</v>
      </c>
      <c r="CS735" s="5" t="s">
        <v>1</v>
      </c>
      <c r="CT735" s="5" t="s">
        <v>143</v>
      </c>
      <c r="CU735" s="5" t="s">
        <v>1</v>
      </c>
      <c r="CV735" s="5" t="s">
        <v>12344</v>
      </c>
      <c r="CW735" s="5" t="s">
        <v>12344</v>
      </c>
      <c r="CX735" s="5" t="s">
        <v>374</v>
      </c>
      <c r="CY735" s="5" t="s">
        <v>166</v>
      </c>
      <c r="CZ735" s="5" t="s">
        <v>136</v>
      </c>
      <c r="DA735" s="5" t="s">
        <v>1989</v>
      </c>
      <c r="DB735" s="5" t="s">
        <v>12463</v>
      </c>
      <c r="DC735" s="5" t="s">
        <v>143</v>
      </c>
      <c r="DD735" s="5" t="s">
        <v>373</v>
      </c>
      <c r="DE735" s="5" t="s">
        <v>6425</v>
      </c>
      <c r="DF735" s="5" t="s">
        <v>4175</v>
      </c>
      <c r="DG735" s="5" t="s">
        <v>143</v>
      </c>
      <c r="DH735" s="5" t="s">
        <v>143</v>
      </c>
      <c r="DI735" s="5" t="s">
        <v>143</v>
      </c>
    </row>
    <row r="736" spans="1:113" hidden="1" x14ac:dyDescent="0.2">
      <c r="A736" s="73">
        <v>45536</v>
      </c>
      <c r="B736" s="3" t="s">
        <v>15606</v>
      </c>
      <c r="C736" s="5">
        <v>158632</v>
      </c>
      <c r="D736" s="5" t="s">
        <v>12315</v>
      </c>
      <c r="E736" s="5" t="s">
        <v>125</v>
      </c>
      <c r="F736" s="75">
        <v>45560</v>
      </c>
      <c r="G736" s="5" t="s">
        <v>257</v>
      </c>
      <c r="H736" s="5" t="s">
        <v>166</v>
      </c>
      <c r="I736" s="95">
        <v>478</v>
      </c>
      <c r="J736" s="95">
        <v>478</v>
      </c>
      <c r="K736" s="71">
        <f t="shared" si="75"/>
        <v>2.2239685182833011E-2</v>
      </c>
      <c r="L736" s="71" t="s">
        <v>1917</v>
      </c>
      <c r="M736" s="5" t="s">
        <v>7145</v>
      </c>
      <c r="N736" s="5" t="s">
        <v>980</v>
      </c>
      <c r="O736" s="5" t="s">
        <v>12316</v>
      </c>
      <c r="P736" s="146" t="s">
        <v>12317</v>
      </c>
      <c r="Q736" s="5" t="s">
        <v>170</v>
      </c>
      <c r="R736" s="5" t="s">
        <v>12464</v>
      </c>
      <c r="S736" s="5" t="s">
        <v>11531</v>
      </c>
      <c r="T736" s="5" t="s">
        <v>135</v>
      </c>
      <c r="U736" s="5" t="s">
        <v>135</v>
      </c>
      <c r="V736" s="5" t="s">
        <v>136</v>
      </c>
      <c r="W736" s="5" t="s">
        <v>137</v>
      </c>
      <c r="X736" s="5" t="s">
        <v>2483</v>
      </c>
      <c r="Y736" s="5" t="s">
        <v>12465</v>
      </c>
      <c r="Z736" s="75" t="s">
        <v>12466</v>
      </c>
      <c r="AA736" s="5" t="s">
        <v>139</v>
      </c>
      <c r="AB736" s="5" t="s">
        <v>323</v>
      </c>
      <c r="AC736" s="5" t="s">
        <v>5272</v>
      </c>
      <c r="AD736" s="5" t="s">
        <v>143</v>
      </c>
      <c r="AE736" s="5" t="s">
        <v>12467</v>
      </c>
      <c r="AF736" s="5" t="s">
        <v>143</v>
      </c>
      <c r="AG736" s="5" t="s">
        <v>5675</v>
      </c>
      <c r="AH736" s="5" t="s">
        <v>265</v>
      </c>
      <c r="AI736" s="5" t="s">
        <v>143</v>
      </c>
      <c r="AJ736" s="5" t="s">
        <v>12467</v>
      </c>
      <c r="AK736" s="5" t="s">
        <v>207</v>
      </c>
      <c r="AL736" s="5" t="s">
        <v>143</v>
      </c>
      <c r="AM736" s="5" t="s">
        <v>12467</v>
      </c>
      <c r="AN736" s="5" t="s">
        <v>174</v>
      </c>
      <c r="AO736" s="5" t="s">
        <v>2359</v>
      </c>
      <c r="AP736" s="5" t="s">
        <v>1229</v>
      </c>
      <c r="AQ736" s="5" t="s">
        <v>12320</v>
      </c>
      <c r="AR736" s="5" t="s">
        <v>178</v>
      </c>
      <c r="AS736" s="5" t="s">
        <v>179</v>
      </c>
      <c r="AT736" s="5" t="s">
        <v>211</v>
      </c>
      <c r="AU736" s="5" t="s">
        <v>1381</v>
      </c>
      <c r="AV736" s="5" t="s">
        <v>990</v>
      </c>
      <c r="AW736" s="5" t="s">
        <v>273</v>
      </c>
      <c r="AX736" s="5" t="s">
        <v>991</v>
      </c>
      <c r="AY736" s="5" t="s">
        <v>148</v>
      </c>
      <c r="AZ736" s="5" t="s">
        <v>139</v>
      </c>
      <c r="BA736" s="5" t="s">
        <v>154</v>
      </c>
      <c r="BB736" s="5" t="s">
        <v>992</v>
      </c>
      <c r="BC736" s="5" t="s">
        <v>156</v>
      </c>
      <c r="BD736" s="5" t="s">
        <v>157</v>
      </c>
      <c r="BE736" s="5" t="s">
        <v>303</v>
      </c>
      <c r="BF736" s="5" t="s">
        <v>12466</v>
      </c>
      <c r="BG736" s="5" t="s">
        <v>5272</v>
      </c>
      <c r="BH736" s="5" t="s">
        <v>143</v>
      </c>
      <c r="BI736" s="5" t="s">
        <v>143</v>
      </c>
      <c r="BJ736" s="5" t="s">
        <v>143</v>
      </c>
      <c r="BK736" s="5" t="s">
        <v>136</v>
      </c>
      <c r="BL736" s="5" t="s">
        <v>143</v>
      </c>
      <c r="BM736" s="5" t="s">
        <v>160</v>
      </c>
      <c r="BN736" s="5" t="s">
        <v>160</v>
      </c>
      <c r="BO736" s="5" t="s">
        <v>143</v>
      </c>
      <c r="BP736" s="5" t="s">
        <v>143</v>
      </c>
      <c r="BQ736" s="5" t="s">
        <v>12468</v>
      </c>
      <c r="BR736" s="5" t="s">
        <v>5352</v>
      </c>
      <c r="BS736" s="5" t="s">
        <v>241</v>
      </c>
      <c r="BT736" s="5" t="s">
        <v>12467</v>
      </c>
      <c r="BU736" s="5" t="s">
        <v>12467</v>
      </c>
      <c r="BV736" s="5" t="s">
        <v>135</v>
      </c>
      <c r="BW736" s="5" t="s">
        <v>135</v>
      </c>
      <c r="BX736" s="5" t="s">
        <v>135</v>
      </c>
      <c r="BY736" s="5" t="s">
        <v>148</v>
      </c>
      <c r="BZ736" s="5" t="s">
        <v>11688</v>
      </c>
      <c r="CA736" s="5" t="s">
        <v>174</v>
      </c>
      <c r="CB736" s="5" t="s">
        <v>143</v>
      </c>
      <c r="CC736" s="5" t="s">
        <v>143</v>
      </c>
      <c r="CD736" s="5" t="s">
        <v>143</v>
      </c>
      <c r="CE736" s="5" t="s">
        <v>143</v>
      </c>
      <c r="CF736" s="5" t="s">
        <v>2261</v>
      </c>
      <c r="CG736" s="5" t="s">
        <v>2261</v>
      </c>
      <c r="CH736" s="5" t="s">
        <v>143</v>
      </c>
      <c r="CI736" s="5" t="s">
        <v>143</v>
      </c>
      <c r="CJ736" s="5" t="s">
        <v>5272</v>
      </c>
      <c r="CK736" s="5" t="s">
        <v>143</v>
      </c>
      <c r="CL736" s="5" t="s">
        <v>143</v>
      </c>
      <c r="CM736" s="5" t="s">
        <v>143</v>
      </c>
      <c r="CN736" s="5" t="s">
        <v>143</v>
      </c>
      <c r="CO736" s="5" t="s">
        <v>143</v>
      </c>
      <c r="CP736" s="5" t="s">
        <v>143</v>
      </c>
      <c r="CQ736" s="5" t="s">
        <v>143</v>
      </c>
      <c r="CR736" s="5" t="s">
        <v>143</v>
      </c>
      <c r="CS736" s="5" t="s">
        <v>1</v>
      </c>
      <c r="CT736" s="5" t="s">
        <v>143</v>
      </c>
      <c r="CU736" s="5" t="s">
        <v>1</v>
      </c>
      <c r="CV736" s="5" t="s">
        <v>1985</v>
      </c>
      <c r="CW736" s="5" t="s">
        <v>1985</v>
      </c>
      <c r="CX736" s="5" t="s">
        <v>316</v>
      </c>
      <c r="CY736" s="5" t="s">
        <v>166</v>
      </c>
      <c r="CZ736" s="5" t="s">
        <v>136</v>
      </c>
      <c r="DA736" s="5" t="s">
        <v>1989</v>
      </c>
      <c r="DB736" s="5" t="s">
        <v>143</v>
      </c>
      <c r="DC736" s="5" t="s">
        <v>143</v>
      </c>
      <c r="DD736" s="5" t="s">
        <v>125</v>
      </c>
      <c r="DE736" s="5" t="s">
        <v>6425</v>
      </c>
      <c r="DF736" s="5" t="s">
        <v>4175</v>
      </c>
      <c r="DG736" s="5" t="s">
        <v>143</v>
      </c>
      <c r="DH736" s="5" t="s">
        <v>143</v>
      </c>
      <c r="DI736" s="5" t="s">
        <v>143</v>
      </c>
    </row>
    <row r="737" spans="1:113" ht="25.5" x14ac:dyDescent="0.2">
      <c r="A737" s="73">
        <v>45536</v>
      </c>
      <c r="B737" s="3" t="s">
        <v>19</v>
      </c>
      <c r="C737" s="5">
        <v>158642</v>
      </c>
      <c r="D737" s="5" t="s">
        <v>12469</v>
      </c>
      <c r="E737" s="5" t="s">
        <v>373</v>
      </c>
      <c r="F737" s="75">
        <v>45561</v>
      </c>
      <c r="G737" s="5" t="s">
        <v>257</v>
      </c>
      <c r="H737" s="5" t="s">
        <v>166</v>
      </c>
      <c r="I737" s="8">
        <f>J737</f>
        <v>2355</v>
      </c>
      <c r="J737" s="95">
        <v>2355</v>
      </c>
      <c r="K737" s="71">
        <f t="shared" si="75"/>
        <v>0.10956999708278606</v>
      </c>
      <c r="L737" s="71" t="s">
        <v>1917</v>
      </c>
      <c r="M737" s="5" t="s">
        <v>7246</v>
      </c>
      <c r="N737" s="5" t="s">
        <v>1224</v>
      </c>
      <c r="O737" s="5" t="s">
        <v>11440</v>
      </c>
      <c r="P737" s="146" t="s">
        <v>12029</v>
      </c>
      <c r="Q737" s="5" t="s">
        <v>170</v>
      </c>
      <c r="R737" s="5" t="s">
        <v>143</v>
      </c>
      <c r="S737" s="5" t="s">
        <v>11443</v>
      </c>
      <c r="T737" s="5" t="s">
        <v>135</v>
      </c>
      <c r="U737" s="5" t="s">
        <v>135</v>
      </c>
      <c r="V737" s="5" t="s">
        <v>506</v>
      </c>
      <c r="W737" s="5" t="s">
        <v>137</v>
      </c>
      <c r="X737" s="5" t="s">
        <v>264</v>
      </c>
      <c r="Y737" s="5" t="s">
        <v>12470</v>
      </c>
      <c r="Z737" s="75" t="s">
        <v>12471</v>
      </c>
      <c r="AA737" s="5" t="s">
        <v>139</v>
      </c>
      <c r="AB737" s="5" t="s">
        <v>226</v>
      </c>
      <c r="AC737" s="5" t="s">
        <v>5272</v>
      </c>
      <c r="AD737" s="5" t="s">
        <v>143</v>
      </c>
      <c r="AE737" s="5" t="s">
        <v>5272</v>
      </c>
      <c r="AF737" s="75" t="s">
        <v>12472</v>
      </c>
      <c r="AG737" s="5" t="s">
        <v>5675</v>
      </c>
      <c r="AH737" s="5" t="s">
        <v>265</v>
      </c>
      <c r="AI737" s="5" t="s">
        <v>143</v>
      </c>
      <c r="AJ737" s="5" t="s">
        <v>143</v>
      </c>
      <c r="AK737" s="5" t="s">
        <v>207</v>
      </c>
      <c r="AL737" s="5" t="s">
        <v>143</v>
      </c>
      <c r="AM737" s="5" t="s">
        <v>12473</v>
      </c>
      <c r="AN737" s="5" t="s">
        <v>143</v>
      </c>
      <c r="AO737" s="5" t="s">
        <v>11448</v>
      </c>
      <c r="AP737" s="5" t="s">
        <v>986</v>
      </c>
      <c r="AQ737" s="5" t="s">
        <v>11449</v>
      </c>
      <c r="AR737" s="5" t="s">
        <v>430</v>
      </c>
      <c r="AS737" s="5" t="s">
        <v>431</v>
      </c>
      <c r="AT737" s="5" t="s">
        <v>988</v>
      </c>
      <c r="AU737" s="5" t="s">
        <v>4159</v>
      </c>
      <c r="AV737" s="5" t="s">
        <v>990</v>
      </c>
      <c r="AW737" s="5" t="s">
        <v>273</v>
      </c>
      <c r="AX737" s="5" t="s">
        <v>1232</v>
      </c>
      <c r="AY737" s="5" t="s">
        <v>148</v>
      </c>
      <c r="AZ737" s="5" t="s">
        <v>139</v>
      </c>
      <c r="BA737" s="5" t="s">
        <v>154</v>
      </c>
      <c r="BB737" s="5" t="s">
        <v>992</v>
      </c>
      <c r="BC737" s="5" t="s">
        <v>156</v>
      </c>
      <c r="BD737" s="5" t="s">
        <v>276</v>
      </c>
      <c r="BE737" s="5" t="s">
        <v>143</v>
      </c>
      <c r="BF737" s="5" t="s">
        <v>143</v>
      </c>
      <c r="BG737" s="5" t="s">
        <v>5272</v>
      </c>
      <c r="BH737" s="5" t="s">
        <v>143</v>
      </c>
      <c r="BI737" s="5" t="s">
        <v>143</v>
      </c>
      <c r="BJ737" s="5" t="s">
        <v>143</v>
      </c>
      <c r="BK737" s="5" t="s">
        <v>136</v>
      </c>
      <c r="BL737" s="5" t="s">
        <v>143</v>
      </c>
      <c r="BM737" s="5" t="s">
        <v>200</v>
      </c>
      <c r="BN737" s="5" t="s">
        <v>200</v>
      </c>
      <c r="BO737" s="5" t="s">
        <v>373</v>
      </c>
      <c r="BP737" s="5" t="s">
        <v>143</v>
      </c>
      <c r="BQ737" s="5" t="s">
        <v>143</v>
      </c>
      <c r="BR737" s="5" t="s">
        <v>5272</v>
      </c>
      <c r="BS737" s="5" t="s">
        <v>1553</v>
      </c>
      <c r="BT737" s="5" t="s">
        <v>12473</v>
      </c>
      <c r="BU737" s="5" t="s">
        <v>12473</v>
      </c>
      <c r="BV737" s="5" t="s">
        <v>135</v>
      </c>
      <c r="BW737" s="5" t="s">
        <v>135</v>
      </c>
      <c r="BX737" s="5" t="s">
        <v>135</v>
      </c>
      <c r="BY737" s="5" t="s">
        <v>148</v>
      </c>
      <c r="BZ737" s="5" t="s">
        <v>4815</v>
      </c>
      <c r="CA737" s="5" t="s">
        <v>174</v>
      </c>
      <c r="CB737" s="5" t="s">
        <v>143</v>
      </c>
      <c r="CC737" s="5" t="s">
        <v>143</v>
      </c>
      <c r="CD737" s="5" t="s">
        <v>143</v>
      </c>
      <c r="CE737" s="5" t="s">
        <v>143</v>
      </c>
      <c r="CF737" s="5" t="s">
        <v>2261</v>
      </c>
      <c r="CG737" s="5" t="s">
        <v>143</v>
      </c>
      <c r="CH737" s="5" t="s">
        <v>143</v>
      </c>
      <c r="CI737" s="5" t="s">
        <v>143</v>
      </c>
      <c r="CJ737" s="5" t="s">
        <v>5272</v>
      </c>
      <c r="CK737" s="5" t="s">
        <v>143</v>
      </c>
      <c r="CL737" s="5" t="s">
        <v>143</v>
      </c>
      <c r="CM737" s="5" t="s">
        <v>143</v>
      </c>
      <c r="CN737" s="5" t="s">
        <v>143</v>
      </c>
      <c r="CO737" s="5" t="s">
        <v>6189</v>
      </c>
      <c r="CP737" s="5" t="s">
        <v>143</v>
      </c>
      <c r="CQ737" s="5" t="s">
        <v>143</v>
      </c>
      <c r="CR737" s="5" t="s">
        <v>143</v>
      </c>
      <c r="CS737" s="5" t="s">
        <v>1</v>
      </c>
      <c r="CT737" s="5" t="s">
        <v>143</v>
      </c>
      <c r="CU737" s="5" t="s">
        <v>1</v>
      </c>
      <c r="CV737" s="5" t="s">
        <v>2092</v>
      </c>
      <c r="CW737" s="5" t="s">
        <v>143</v>
      </c>
      <c r="CX737" s="5" t="s">
        <v>374</v>
      </c>
      <c r="CY737" s="5" t="s">
        <v>166</v>
      </c>
      <c r="CZ737" s="5" t="s">
        <v>136</v>
      </c>
      <c r="DA737" s="5" t="s">
        <v>2495</v>
      </c>
      <c r="DB737" s="5" t="s">
        <v>143</v>
      </c>
      <c r="DC737" s="5" t="s">
        <v>143</v>
      </c>
      <c r="DD737" s="5" t="s">
        <v>373</v>
      </c>
      <c r="DE737" s="5" t="s">
        <v>6425</v>
      </c>
      <c r="DF737" s="5" t="s">
        <v>7049</v>
      </c>
      <c r="DG737" s="5" t="s">
        <v>143</v>
      </c>
      <c r="DH737" s="5" t="s">
        <v>7797</v>
      </c>
      <c r="DI737" s="5" t="s">
        <v>143</v>
      </c>
    </row>
    <row r="738" spans="1:113" hidden="1" x14ac:dyDescent="0.2">
      <c r="A738" s="73">
        <v>45536</v>
      </c>
      <c r="B738" s="3" t="s">
        <v>12474</v>
      </c>
      <c r="C738" s="3">
        <v>158892</v>
      </c>
      <c r="D738" s="5" t="s">
        <v>12474</v>
      </c>
      <c r="E738" s="3" t="s">
        <v>364</v>
      </c>
      <c r="F738" s="75">
        <v>45561</v>
      </c>
      <c r="G738" s="3" t="s">
        <v>165</v>
      </c>
      <c r="H738" s="3" t="s">
        <v>127</v>
      </c>
      <c r="I738" s="8">
        <f>J738</f>
        <v>439.64</v>
      </c>
      <c r="J738" s="95">
        <v>439.64</v>
      </c>
      <c r="K738" s="71">
        <f t="shared" si="75"/>
        <v>2.0454927183641641E-2</v>
      </c>
      <c r="L738" s="71" t="s">
        <v>1917</v>
      </c>
      <c r="M738" s="5" t="s">
        <v>129</v>
      </c>
      <c r="N738" s="3" t="s">
        <v>12475</v>
      </c>
      <c r="O738" s="3" t="s">
        <v>1151</v>
      </c>
      <c r="P738" s="6" t="s">
        <v>12476</v>
      </c>
      <c r="Q738" s="3" t="s">
        <v>132</v>
      </c>
      <c r="R738" s="3" t="s">
        <v>12477</v>
      </c>
      <c r="S738" s="3" t="s">
        <v>12478</v>
      </c>
      <c r="T738" s="3" t="s">
        <v>12479</v>
      </c>
      <c r="U738" s="3" t="s">
        <v>1856</v>
      </c>
      <c r="V738" s="3" t="s">
        <v>136</v>
      </c>
      <c r="W738" s="3" t="s">
        <v>137</v>
      </c>
      <c r="X738" s="3" t="s">
        <v>9544</v>
      </c>
      <c r="Y738" s="3" t="s">
        <v>12480</v>
      </c>
      <c r="Z738" s="7" t="s">
        <v>12481</v>
      </c>
      <c r="AA738" s="3" t="s">
        <v>139</v>
      </c>
      <c r="AB738" s="3" t="s">
        <v>140</v>
      </c>
      <c r="AC738" s="3" t="s">
        <v>5272</v>
      </c>
      <c r="AD738" s="3" t="s">
        <v>143</v>
      </c>
      <c r="AE738" s="3" t="s">
        <v>5272</v>
      </c>
      <c r="AF738" s="3" t="s">
        <v>143</v>
      </c>
      <c r="AG738" s="3" t="s">
        <v>235</v>
      </c>
      <c r="AH738" s="3" t="s">
        <v>141</v>
      </c>
      <c r="AI738" s="3" t="s">
        <v>143</v>
      </c>
      <c r="AJ738" s="3" t="s">
        <v>143</v>
      </c>
      <c r="AK738" s="3" t="s">
        <v>142</v>
      </c>
      <c r="AL738" s="3" t="s">
        <v>143</v>
      </c>
      <c r="AM738" s="3" t="s">
        <v>12482</v>
      </c>
      <c r="AN738" s="3" t="s">
        <v>143</v>
      </c>
      <c r="AO738" s="3" t="s">
        <v>145</v>
      </c>
      <c r="AP738" s="3" t="s">
        <v>146</v>
      </c>
      <c r="AQ738" s="3" t="s">
        <v>1154</v>
      </c>
      <c r="AR738" s="3" t="s">
        <v>148</v>
      </c>
      <c r="AS738" s="3" t="s">
        <v>139</v>
      </c>
      <c r="AT738" s="3" t="s">
        <v>149</v>
      </c>
      <c r="AU738" s="3" t="s">
        <v>150</v>
      </c>
      <c r="AV738" s="3" t="s">
        <v>12483</v>
      </c>
      <c r="AW738" s="3" t="s">
        <v>5237</v>
      </c>
      <c r="AX738" s="3" t="s">
        <v>12484</v>
      </c>
      <c r="AY738" s="3" t="s">
        <v>148</v>
      </c>
      <c r="AZ738" s="3" t="s">
        <v>139</v>
      </c>
      <c r="BA738" s="3" t="s">
        <v>149</v>
      </c>
      <c r="BB738" s="3" t="s">
        <v>12485</v>
      </c>
      <c r="BC738" s="3" t="s">
        <v>156</v>
      </c>
      <c r="BD738" s="3" t="s">
        <v>157</v>
      </c>
      <c r="BE738" s="3" t="s">
        <v>303</v>
      </c>
      <c r="BF738" s="3" t="s">
        <v>12481</v>
      </c>
      <c r="BG738" s="3" t="s">
        <v>5272</v>
      </c>
      <c r="BH738" s="3" t="s">
        <v>143</v>
      </c>
      <c r="BI738" s="3" t="s">
        <v>143</v>
      </c>
      <c r="BJ738" s="3" t="s">
        <v>143</v>
      </c>
      <c r="BK738" s="3" t="s">
        <v>136</v>
      </c>
      <c r="BL738" s="3" t="s">
        <v>143</v>
      </c>
      <c r="BM738" s="3" t="s">
        <v>1674</v>
      </c>
      <c r="BN738" s="3" t="s">
        <v>1674</v>
      </c>
      <c r="BO738" s="3" t="s">
        <v>143</v>
      </c>
      <c r="BP738" s="3" t="s">
        <v>143</v>
      </c>
      <c r="BQ738" s="3" t="s">
        <v>12486</v>
      </c>
      <c r="BR738" s="3" t="s">
        <v>5352</v>
      </c>
      <c r="BS738" s="3" t="s">
        <v>241</v>
      </c>
      <c r="BT738" s="3" t="s">
        <v>12487</v>
      </c>
      <c r="BU738" s="3" t="s">
        <v>12487</v>
      </c>
      <c r="BV738" s="3" t="s">
        <v>1856</v>
      </c>
      <c r="BW738" s="3" t="s">
        <v>135</v>
      </c>
      <c r="BX738" s="3" t="s">
        <v>135</v>
      </c>
      <c r="BY738" s="3" t="s">
        <v>148</v>
      </c>
      <c r="BZ738" s="3" t="s">
        <v>2568</v>
      </c>
      <c r="CA738" s="3" t="s">
        <v>144</v>
      </c>
      <c r="CB738" s="3" t="s">
        <v>143</v>
      </c>
      <c r="CC738" s="3" t="s">
        <v>143</v>
      </c>
      <c r="CD738" s="3" t="s">
        <v>143</v>
      </c>
      <c r="CE738" s="3" t="s">
        <v>12476</v>
      </c>
      <c r="CF738" s="3" t="s">
        <v>9549</v>
      </c>
      <c r="CG738" s="3" t="s">
        <v>143</v>
      </c>
      <c r="CH738" s="3" t="s">
        <v>143</v>
      </c>
      <c r="CI738" s="3" t="s">
        <v>143</v>
      </c>
      <c r="CJ738" s="3" t="s">
        <v>5272</v>
      </c>
      <c r="CK738" s="3" t="s">
        <v>143</v>
      </c>
      <c r="CL738" s="3" t="s">
        <v>143</v>
      </c>
      <c r="CM738" s="3" t="s">
        <v>143</v>
      </c>
      <c r="CN738" s="3" t="s">
        <v>143</v>
      </c>
      <c r="CO738" s="3" t="s">
        <v>143</v>
      </c>
      <c r="CP738" s="3" t="s">
        <v>143</v>
      </c>
      <c r="CQ738" s="3" t="s">
        <v>143</v>
      </c>
      <c r="CR738" s="3" t="s">
        <v>143</v>
      </c>
      <c r="CS738" s="3" t="s">
        <v>1</v>
      </c>
      <c r="CT738" s="3" t="s">
        <v>143</v>
      </c>
      <c r="CU738" s="3" t="s">
        <v>1</v>
      </c>
      <c r="CV738" s="3" t="s">
        <v>1985</v>
      </c>
      <c r="CW738" s="3" t="s">
        <v>143</v>
      </c>
      <c r="CX738" s="3" t="s">
        <v>394</v>
      </c>
      <c r="CY738" s="3" t="s">
        <v>127</v>
      </c>
      <c r="CZ738" s="3" t="s">
        <v>136</v>
      </c>
      <c r="DA738" s="3" t="s">
        <v>1989</v>
      </c>
      <c r="DB738" s="3" t="s">
        <v>143</v>
      </c>
      <c r="DC738" s="3" t="s">
        <v>143</v>
      </c>
      <c r="DD738" s="3" t="s">
        <v>364</v>
      </c>
      <c r="DE738" s="3" t="s">
        <v>6425</v>
      </c>
      <c r="DF738" s="3" t="s">
        <v>7049</v>
      </c>
      <c r="DG738" s="3" t="s">
        <v>143</v>
      </c>
      <c r="DH738" s="3" t="s">
        <v>143</v>
      </c>
      <c r="DI738" s="3" t="s">
        <v>143</v>
      </c>
    </row>
    <row r="739" spans="1:113" hidden="1" x14ac:dyDescent="0.2">
      <c r="A739" s="73">
        <v>45536</v>
      </c>
      <c r="B739" s="3" t="s">
        <v>24</v>
      </c>
      <c r="C739" s="3">
        <v>159156</v>
      </c>
      <c r="D739" s="5" t="s">
        <v>24</v>
      </c>
      <c r="E739" s="3" t="s">
        <v>373</v>
      </c>
      <c r="F739" s="75">
        <v>45562</v>
      </c>
      <c r="G739" s="3" t="s">
        <v>165</v>
      </c>
      <c r="H739" s="3" t="s">
        <v>166</v>
      </c>
      <c r="I739" s="95">
        <v>76.400000000000006</v>
      </c>
      <c r="J739" s="95">
        <v>76.400000000000006</v>
      </c>
      <c r="K739" s="71">
        <f t="shared" si="75"/>
        <v>3.5546275062101297E-3</v>
      </c>
      <c r="L739" s="71" t="s">
        <v>1917</v>
      </c>
      <c r="M739" s="5" t="s">
        <v>7145</v>
      </c>
      <c r="N739" s="3" t="s">
        <v>960</v>
      </c>
      <c r="O739" s="3" t="s">
        <v>12488</v>
      </c>
      <c r="P739" s="6" t="s">
        <v>12489</v>
      </c>
      <c r="Q739" s="3" t="s">
        <v>170</v>
      </c>
      <c r="R739" s="3" t="s">
        <v>12490</v>
      </c>
      <c r="S739" s="3" t="s">
        <v>12491</v>
      </c>
      <c r="T739" s="3" t="s">
        <v>8902</v>
      </c>
      <c r="U739" s="3" t="s">
        <v>12492</v>
      </c>
      <c r="V739" s="3" t="s">
        <v>136</v>
      </c>
      <c r="W739" s="3" t="s">
        <v>137</v>
      </c>
      <c r="X739" s="3" t="s">
        <v>349</v>
      </c>
      <c r="Y739" s="3" t="s">
        <v>12493</v>
      </c>
      <c r="Z739" s="7" t="s">
        <v>12494</v>
      </c>
      <c r="AA739" s="3" t="s">
        <v>139</v>
      </c>
      <c r="AB739" s="3" t="s">
        <v>323</v>
      </c>
      <c r="AC739" s="3" t="s">
        <v>5272</v>
      </c>
      <c r="AD739" s="3" t="s">
        <v>143</v>
      </c>
      <c r="AE739" s="3" t="s">
        <v>12495</v>
      </c>
      <c r="AF739" s="3" t="s">
        <v>143</v>
      </c>
      <c r="AG739" s="3" t="s">
        <v>235</v>
      </c>
      <c r="AH739" s="3" t="s">
        <v>141</v>
      </c>
      <c r="AI739" s="3" t="s">
        <v>143</v>
      </c>
      <c r="AJ739" s="3" t="s">
        <v>12495</v>
      </c>
      <c r="AK739" s="3" t="s">
        <v>207</v>
      </c>
      <c r="AL739" s="3" t="s">
        <v>12496</v>
      </c>
      <c r="AM739" s="3" t="s">
        <v>12495</v>
      </c>
      <c r="AN739" s="3" t="s">
        <v>174</v>
      </c>
      <c r="AO739" s="3" t="s">
        <v>2699</v>
      </c>
      <c r="AP739" s="3" t="s">
        <v>2700</v>
      </c>
      <c r="AQ739" s="3" t="s">
        <v>12497</v>
      </c>
      <c r="AR739" s="3" t="s">
        <v>353</v>
      </c>
      <c r="AS739" s="3" t="s">
        <v>231</v>
      </c>
      <c r="AT739" s="3" t="s">
        <v>2702</v>
      </c>
      <c r="AU739" s="3" t="s">
        <v>2703</v>
      </c>
      <c r="AV739" s="3" t="s">
        <v>145</v>
      </c>
      <c r="AW739" s="3" t="s">
        <v>146</v>
      </c>
      <c r="AX739" s="3" t="s">
        <v>972</v>
      </c>
      <c r="AY739" s="3" t="s">
        <v>148</v>
      </c>
      <c r="AZ739" s="3" t="s">
        <v>139</v>
      </c>
      <c r="BA739" s="3" t="s">
        <v>149</v>
      </c>
      <c r="BB739" s="3" t="s">
        <v>150</v>
      </c>
      <c r="BC739" s="3" t="s">
        <v>156</v>
      </c>
      <c r="BD739" s="3" t="s">
        <v>157</v>
      </c>
      <c r="BE739" s="3" t="s">
        <v>484</v>
      </c>
      <c r="BF739" s="3" t="s">
        <v>12494</v>
      </c>
      <c r="BG739" s="3" t="s">
        <v>5272</v>
      </c>
      <c r="BH739" s="3" t="s">
        <v>170</v>
      </c>
      <c r="BI739" s="3" t="s">
        <v>12498</v>
      </c>
      <c r="BJ739" s="3" t="s">
        <v>143</v>
      </c>
      <c r="BK739" s="3" t="s">
        <v>136</v>
      </c>
      <c r="BL739" s="3" t="s">
        <v>143</v>
      </c>
      <c r="BM739" s="3" t="s">
        <v>160</v>
      </c>
      <c r="BN739" s="3" t="s">
        <v>160</v>
      </c>
      <c r="BO739" s="3" t="s">
        <v>143</v>
      </c>
      <c r="BP739" s="3" t="s">
        <v>143</v>
      </c>
      <c r="BQ739" s="3" t="s">
        <v>1541</v>
      </c>
      <c r="BR739" s="3" t="s">
        <v>5723</v>
      </c>
      <c r="BS739" s="3" t="s">
        <v>162</v>
      </c>
      <c r="BT739" s="3" t="s">
        <v>12495</v>
      </c>
      <c r="BU739" s="3" t="s">
        <v>12495</v>
      </c>
      <c r="BV739" s="3" t="s">
        <v>135</v>
      </c>
      <c r="BW739" s="3" t="s">
        <v>12499</v>
      </c>
      <c r="BX739" s="3" t="s">
        <v>135</v>
      </c>
      <c r="BY739" s="3" t="s">
        <v>148</v>
      </c>
      <c r="BZ739" s="3" t="s">
        <v>12500</v>
      </c>
      <c r="CA739" s="3" t="s">
        <v>174</v>
      </c>
      <c r="CB739" s="3" t="s">
        <v>143</v>
      </c>
      <c r="CC739" s="3" t="s">
        <v>143</v>
      </c>
      <c r="CD739" s="3" t="s">
        <v>362</v>
      </c>
      <c r="CE739" s="3" t="s">
        <v>12489</v>
      </c>
      <c r="CF739" s="3" t="s">
        <v>2261</v>
      </c>
      <c r="CG739" s="3" t="s">
        <v>2261</v>
      </c>
      <c r="CH739" s="3" t="s">
        <v>143</v>
      </c>
      <c r="CI739" s="3" t="s">
        <v>12495</v>
      </c>
      <c r="CJ739" s="3" t="s">
        <v>5272</v>
      </c>
      <c r="CK739" s="3" t="s">
        <v>143</v>
      </c>
      <c r="CL739" s="3" t="s">
        <v>143</v>
      </c>
      <c r="CM739" s="3" t="s">
        <v>143</v>
      </c>
      <c r="CN739" s="3" t="s">
        <v>143</v>
      </c>
      <c r="CO739" s="3" t="s">
        <v>12501</v>
      </c>
      <c r="CP739" s="3" t="s">
        <v>143</v>
      </c>
      <c r="CQ739" s="3" t="s">
        <v>143</v>
      </c>
      <c r="CR739" s="3" t="s">
        <v>143</v>
      </c>
      <c r="CS739" s="3" t="s">
        <v>1</v>
      </c>
      <c r="CT739" s="3" t="s">
        <v>143</v>
      </c>
      <c r="CU739" s="3" t="s">
        <v>1</v>
      </c>
      <c r="CV739" s="3" t="s">
        <v>1985</v>
      </c>
      <c r="CW739" s="3" t="s">
        <v>1985</v>
      </c>
      <c r="CX739" s="3" t="s">
        <v>394</v>
      </c>
      <c r="CY739" s="3" t="s">
        <v>166</v>
      </c>
      <c r="CZ739" s="3" t="s">
        <v>136</v>
      </c>
      <c r="DA739" s="3" t="s">
        <v>1986</v>
      </c>
      <c r="DB739" s="3" t="s">
        <v>143</v>
      </c>
      <c r="DC739" s="3" t="s">
        <v>143</v>
      </c>
      <c r="DD739" s="3" t="s">
        <v>373</v>
      </c>
      <c r="DE739" s="3" t="s">
        <v>6425</v>
      </c>
      <c r="DF739" s="3" t="s">
        <v>7971</v>
      </c>
      <c r="DG739" s="3" t="s">
        <v>143</v>
      </c>
      <c r="DH739" s="3" t="s">
        <v>12502</v>
      </c>
      <c r="DI739" s="3" t="s">
        <v>143</v>
      </c>
    </row>
    <row r="740" spans="1:113" ht="25.5" hidden="1" x14ac:dyDescent="0.2">
      <c r="A740" s="73">
        <v>45536</v>
      </c>
      <c r="B740" s="3" t="s">
        <v>6281</v>
      </c>
      <c r="C740" s="3">
        <v>159171</v>
      </c>
      <c r="D740" s="5" t="s">
        <v>1730</v>
      </c>
      <c r="E740" s="3" t="s">
        <v>125</v>
      </c>
      <c r="F740" s="75">
        <v>45562</v>
      </c>
      <c r="G740" s="3" t="s">
        <v>257</v>
      </c>
      <c r="H740" s="3" t="s">
        <v>166</v>
      </c>
      <c r="I740" s="8">
        <f>J740</f>
        <v>278.55</v>
      </c>
      <c r="J740" s="95">
        <v>278.55</v>
      </c>
      <c r="K740" s="71">
        <f t="shared" si="75"/>
        <v>1.295996717087476E-2</v>
      </c>
      <c r="L740" s="71" t="s">
        <v>1917</v>
      </c>
      <c r="M740" s="5" t="s">
        <v>317</v>
      </c>
      <c r="N740" s="3" t="s">
        <v>1224</v>
      </c>
      <c r="O740" s="3" t="s">
        <v>981</v>
      </c>
      <c r="P740" s="6" t="s">
        <v>12503</v>
      </c>
      <c r="Q740" s="3" t="s">
        <v>170</v>
      </c>
      <c r="R740" s="3" t="s">
        <v>12504</v>
      </c>
      <c r="S740" s="3" t="s">
        <v>8862</v>
      </c>
      <c r="T740" s="3" t="s">
        <v>135</v>
      </c>
      <c r="U740" s="3" t="s">
        <v>135</v>
      </c>
      <c r="V740" s="3" t="s">
        <v>136</v>
      </c>
      <c r="W740" s="3" t="s">
        <v>137</v>
      </c>
      <c r="X740" s="3" t="s">
        <v>264</v>
      </c>
      <c r="Y740" s="3" t="s">
        <v>12505</v>
      </c>
      <c r="Z740" s="7" t="s">
        <v>12506</v>
      </c>
      <c r="AA740" s="3" t="s">
        <v>139</v>
      </c>
      <c r="AB740" s="3" t="s">
        <v>323</v>
      </c>
      <c r="AC740" s="3" t="s">
        <v>5272</v>
      </c>
      <c r="AD740" s="3" t="s">
        <v>143</v>
      </c>
      <c r="AE740" s="3" t="s">
        <v>5272</v>
      </c>
      <c r="AF740" s="7" t="s">
        <v>12507</v>
      </c>
      <c r="AG740" s="3" t="s">
        <v>5675</v>
      </c>
      <c r="AH740" s="3" t="s">
        <v>265</v>
      </c>
      <c r="AI740" s="3" t="s">
        <v>143</v>
      </c>
      <c r="AJ740" s="3" t="s">
        <v>143</v>
      </c>
      <c r="AK740" s="3" t="s">
        <v>142</v>
      </c>
      <c r="AL740" s="3" t="s">
        <v>143</v>
      </c>
      <c r="AM740" s="3" t="s">
        <v>12508</v>
      </c>
      <c r="AN740" s="3" t="s">
        <v>143</v>
      </c>
      <c r="AO740" s="3" t="s">
        <v>1535</v>
      </c>
      <c r="AP740" s="3" t="s">
        <v>986</v>
      </c>
      <c r="AQ740" s="3" t="s">
        <v>987</v>
      </c>
      <c r="AR740" s="3" t="s">
        <v>430</v>
      </c>
      <c r="AS740" s="3" t="s">
        <v>431</v>
      </c>
      <c r="AT740" s="3" t="s">
        <v>988</v>
      </c>
      <c r="AU740" s="3" t="s">
        <v>989</v>
      </c>
      <c r="AV740" s="3" t="s">
        <v>990</v>
      </c>
      <c r="AW740" s="3" t="s">
        <v>273</v>
      </c>
      <c r="AX740" s="3" t="s">
        <v>1232</v>
      </c>
      <c r="AY740" s="3" t="s">
        <v>148</v>
      </c>
      <c r="AZ740" s="3" t="s">
        <v>139</v>
      </c>
      <c r="BA740" s="3" t="s">
        <v>154</v>
      </c>
      <c r="BB740" s="3" t="s">
        <v>992</v>
      </c>
      <c r="BC740" s="3" t="s">
        <v>156</v>
      </c>
      <c r="BD740" s="3" t="s">
        <v>157</v>
      </c>
      <c r="BE740" s="3" t="s">
        <v>303</v>
      </c>
      <c r="BF740" s="3" t="s">
        <v>12509</v>
      </c>
      <c r="BG740" s="3" t="s">
        <v>5272</v>
      </c>
      <c r="BH740" s="3" t="s">
        <v>143</v>
      </c>
      <c r="BI740" s="3" t="s">
        <v>143</v>
      </c>
      <c r="BJ740" s="3" t="s">
        <v>143</v>
      </c>
      <c r="BK740" s="3" t="s">
        <v>136</v>
      </c>
      <c r="BL740" s="3" t="s">
        <v>143</v>
      </c>
      <c r="BM740" s="3" t="s">
        <v>200</v>
      </c>
      <c r="BN740" s="3" t="s">
        <v>143</v>
      </c>
      <c r="BO740" s="3" t="s">
        <v>143</v>
      </c>
      <c r="BP740" s="3" t="s">
        <v>143</v>
      </c>
      <c r="BQ740" s="3" t="s">
        <v>12199</v>
      </c>
      <c r="BR740" s="3" t="s">
        <v>5352</v>
      </c>
      <c r="BS740" s="3" t="s">
        <v>241</v>
      </c>
      <c r="BT740" s="3" t="s">
        <v>12508</v>
      </c>
      <c r="BU740" s="3" t="s">
        <v>12508</v>
      </c>
      <c r="BV740" s="3" t="s">
        <v>135</v>
      </c>
      <c r="BW740" s="3" t="s">
        <v>135</v>
      </c>
      <c r="BX740" s="3" t="s">
        <v>135</v>
      </c>
      <c r="BY740" s="3" t="s">
        <v>148</v>
      </c>
      <c r="BZ740" s="3" t="s">
        <v>12510</v>
      </c>
      <c r="CA740" s="3" t="s">
        <v>174</v>
      </c>
      <c r="CB740" s="3" t="s">
        <v>143</v>
      </c>
      <c r="CC740" s="3" t="s">
        <v>143</v>
      </c>
      <c r="CD740" s="3" t="s">
        <v>143</v>
      </c>
      <c r="CE740" s="3" t="s">
        <v>143</v>
      </c>
      <c r="CF740" s="3" t="s">
        <v>2261</v>
      </c>
      <c r="CG740" s="3" t="s">
        <v>143</v>
      </c>
      <c r="CH740" s="3" t="s">
        <v>143</v>
      </c>
      <c r="CI740" s="3" t="s">
        <v>143</v>
      </c>
      <c r="CJ740" s="3" t="s">
        <v>5272</v>
      </c>
      <c r="CK740" s="3" t="s">
        <v>143</v>
      </c>
      <c r="CL740" s="3" t="s">
        <v>143</v>
      </c>
      <c r="CM740" s="3" t="s">
        <v>143</v>
      </c>
      <c r="CN740" s="3" t="s">
        <v>143</v>
      </c>
      <c r="CO740" s="3" t="s">
        <v>6974</v>
      </c>
      <c r="CP740" s="3" t="s">
        <v>143</v>
      </c>
      <c r="CQ740" s="3" t="s">
        <v>143</v>
      </c>
      <c r="CR740" s="3" t="s">
        <v>143</v>
      </c>
      <c r="CS740" s="3" t="s">
        <v>1</v>
      </c>
      <c r="CT740" s="3" t="s">
        <v>143</v>
      </c>
      <c r="CU740" s="3" t="s">
        <v>1</v>
      </c>
      <c r="CV740" s="3" t="s">
        <v>1985</v>
      </c>
      <c r="CW740" s="3" t="s">
        <v>143</v>
      </c>
      <c r="CX740" s="3" t="s">
        <v>374</v>
      </c>
      <c r="CY740" s="3" t="s">
        <v>166</v>
      </c>
      <c r="CZ740" s="3" t="s">
        <v>136</v>
      </c>
      <c r="DA740" s="3" t="s">
        <v>1986</v>
      </c>
      <c r="DB740" s="3" t="s">
        <v>11999</v>
      </c>
      <c r="DC740" s="3" t="s">
        <v>143</v>
      </c>
      <c r="DD740" s="3" t="s">
        <v>125</v>
      </c>
      <c r="DE740" s="3" t="s">
        <v>6425</v>
      </c>
      <c r="DF740" s="3" t="s">
        <v>7971</v>
      </c>
      <c r="DG740" s="3" t="s">
        <v>143</v>
      </c>
      <c r="DH740" s="3" t="s">
        <v>7477</v>
      </c>
      <c r="DI740" s="3" t="s">
        <v>143</v>
      </c>
    </row>
    <row r="741" spans="1:113" ht="25.5" hidden="1" x14ac:dyDescent="0.2">
      <c r="A741" s="73">
        <v>45536</v>
      </c>
      <c r="B741" s="3" t="s">
        <v>6281</v>
      </c>
      <c r="C741" s="3">
        <v>159177</v>
      </c>
      <c r="D741" s="5" t="s">
        <v>1730</v>
      </c>
      <c r="E741" s="3" t="s">
        <v>373</v>
      </c>
      <c r="F741" s="75">
        <v>45562</v>
      </c>
      <c r="G741" s="3" t="s">
        <v>257</v>
      </c>
      <c r="H741" s="3" t="s">
        <v>166</v>
      </c>
      <c r="I741" s="8">
        <f>J741</f>
        <v>267.97000000000003</v>
      </c>
      <c r="J741" s="95">
        <v>267.97000000000003</v>
      </c>
      <c r="K741" s="71">
        <f t="shared" si="75"/>
        <v>1.2467716398417912E-2</v>
      </c>
      <c r="L741" s="71" t="s">
        <v>1917</v>
      </c>
      <c r="M741" s="5" t="s">
        <v>317</v>
      </c>
      <c r="N741" s="3" t="s">
        <v>980</v>
      </c>
      <c r="O741" s="3" t="s">
        <v>12511</v>
      </c>
      <c r="P741" s="6" t="s">
        <v>12503</v>
      </c>
      <c r="Q741" s="3" t="s">
        <v>170</v>
      </c>
      <c r="R741" s="3" t="s">
        <v>12512</v>
      </c>
      <c r="S741" s="3" t="s">
        <v>12513</v>
      </c>
      <c r="T741" s="3" t="s">
        <v>135</v>
      </c>
      <c r="U741" s="3" t="s">
        <v>135</v>
      </c>
      <c r="V741" s="3" t="s">
        <v>136</v>
      </c>
      <c r="W741" s="3" t="s">
        <v>137</v>
      </c>
      <c r="X741" s="3" t="s">
        <v>264</v>
      </c>
      <c r="Y741" s="3" t="s">
        <v>12514</v>
      </c>
      <c r="Z741" s="7" t="s">
        <v>12515</v>
      </c>
      <c r="AA741" s="3" t="s">
        <v>139</v>
      </c>
      <c r="AB741" s="3" t="s">
        <v>323</v>
      </c>
      <c r="AC741" s="3" t="s">
        <v>5272</v>
      </c>
      <c r="AD741" s="3" t="s">
        <v>143</v>
      </c>
      <c r="AE741" s="3" t="s">
        <v>5272</v>
      </c>
      <c r="AF741" s="7" t="s">
        <v>12507</v>
      </c>
      <c r="AG741" s="3" t="s">
        <v>5675</v>
      </c>
      <c r="AH741" s="3" t="s">
        <v>265</v>
      </c>
      <c r="AI741" s="3" t="s">
        <v>143</v>
      </c>
      <c r="AJ741" s="3" t="s">
        <v>143</v>
      </c>
      <c r="AK741" s="3" t="s">
        <v>142</v>
      </c>
      <c r="AL741" s="3" t="s">
        <v>143</v>
      </c>
      <c r="AM741" s="3" t="s">
        <v>12516</v>
      </c>
      <c r="AN741" s="3" t="s">
        <v>143</v>
      </c>
      <c r="AO741" s="3" t="s">
        <v>9027</v>
      </c>
      <c r="AP741" s="3" t="s">
        <v>9028</v>
      </c>
      <c r="AQ741" s="3" t="s">
        <v>12517</v>
      </c>
      <c r="AR741" s="3" t="s">
        <v>430</v>
      </c>
      <c r="AS741" s="3" t="s">
        <v>431</v>
      </c>
      <c r="AT741" s="3" t="s">
        <v>571</v>
      </c>
      <c r="AU741" s="3" t="s">
        <v>9030</v>
      </c>
      <c r="AV741" s="3" t="s">
        <v>990</v>
      </c>
      <c r="AW741" s="3" t="s">
        <v>273</v>
      </c>
      <c r="AX741" s="3" t="s">
        <v>991</v>
      </c>
      <c r="AY741" s="3" t="s">
        <v>148</v>
      </c>
      <c r="AZ741" s="3" t="s">
        <v>139</v>
      </c>
      <c r="BA741" s="3" t="s">
        <v>154</v>
      </c>
      <c r="BB741" s="3" t="s">
        <v>992</v>
      </c>
      <c r="BC741" s="3" t="s">
        <v>156</v>
      </c>
      <c r="BD741" s="3" t="s">
        <v>157</v>
      </c>
      <c r="BE741" s="3" t="s">
        <v>303</v>
      </c>
      <c r="BF741" s="3" t="s">
        <v>12518</v>
      </c>
      <c r="BG741" s="3" t="s">
        <v>5272</v>
      </c>
      <c r="BH741" s="3" t="s">
        <v>143</v>
      </c>
      <c r="BI741" s="3" t="s">
        <v>143</v>
      </c>
      <c r="BJ741" s="3" t="s">
        <v>143</v>
      </c>
      <c r="BK741" s="3" t="s">
        <v>136</v>
      </c>
      <c r="BL741" s="3" t="s">
        <v>143</v>
      </c>
      <c r="BM741" s="3" t="s">
        <v>200</v>
      </c>
      <c r="BN741" s="3" t="s">
        <v>143</v>
      </c>
      <c r="BO741" s="3" t="s">
        <v>143</v>
      </c>
      <c r="BP741" s="3" t="s">
        <v>143</v>
      </c>
      <c r="BQ741" s="3" t="s">
        <v>4284</v>
      </c>
      <c r="BR741" s="3" t="s">
        <v>5352</v>
      </c>
      <c r="BS741" s="3" t="s">
        <v>241</v>
      </c>
      <c r="BT741" s="3" t="s">
        <v>12516</v>
      </c>
      <c r="BU741" s="3" t="s">
        <v>12516</v>
      </c>
      <c r="BV741" s="3" t="s">
        <v>135</v>
      </c>
      <c r="BW741" s="3" t="s">
        <v>135</v>
      </c>
      <c r="BX741" s="3" t="s">
        <v>135</v>
      </c>
      <c r="BY741" s="3" t="s">
        <v>148</v>
      </c>
      <c r="BZ741" s="3" t="s">
        <v>2375</v>
      </c>
      <c r="CA741" s="3" t="s">
        <v>174</v>
      </c>
      <c r="CB741" s="3" t="s">
        <v>143</v>
      </c>
      <c r="CC741" s="3" t="s">
        <v>143</v>
      </c>
      <c r="CD741" s="3" t="s">
        <v>143</v>
      </c>
      <c r="CE741" s="3" t="s">
        <v>143</v>
      </c>
      <c r="CF741" s="3" t="s">
        <v>2261</v>
      </c>
      <c r="CG741" s="3" t="s">
        <v>143</v>
      </c>
      <c r="CH741" s="3" t="s">
        <v>143</v>
      </c>
      <c r="CI741" s="3" t="s">
        <v>143</v>
      </c>
      <c r="CJ741" s="3" t="s">
        <v>5272</v>
      </c>
      <c r="CK741" s="3" t="s">
        <v>143</v>
      </c>
      <c r="CL741" s="3" t="s">
        <v>143</v>
      </c>
      <c r="CM741" s="3" t="s">
        <v>143</v>
      </c>
      <c r="CN741" s="3" t="s">
        <v>143</v>
      </c>
      <c r="CO741" s="3" t="s">
        <v>9033</v>
      </c>
      <c r="CP741" s="3" t="s">
        <v>143</v>
      </c>
      <c r="CQ741" s="3" t="s">
        <v>143</v>
      </c>
      <c r="CR741" s="3" t="s">
        <v>143</v>
      </c>
      <c r="CS741" s="3" t="s">
        <v>1</v>
      </c>
      <c r="CT741" s="3" t="s">
        <v>143</v>
      </c>
      <c r="CU741" s="3" t="s">
        <v>1</v>
      </c>
      <c r="CV741" s="3" t="s">
        <v>1985</v>
      </c>
      <c r="CW741" s="3" t="s">
        <v>143</v>
      </c>
      <c r="CX741" s="3" t="s">
        <v>374</v>
      </c>
      <c r="CY741" s="3" t="s">
        <v>166</v>
      </c>
      <c r="CZ741" s="3" t="s">
        <v>136</v>
      </c>
      <c r="DA741" s="3" t="s">
        <v>1986</v>
      </c>
      <c r="DB741" s="3" t="s">
        <v>11999</v>
      </c>
      <c r="DC741" s="3" t="s">
        <v>143</v>
      </c>
      <c r="DD741" s="3" t="s">
        <v>373</v>
      </c>
      <c r="DE741" s="3" t="s">
        <v>6425</v>
      </c>
      <c r="DF741" s="3" t="s">
        <v>7971</v>
      </c>
      <c r="DG741" s="3" t="s">
        <v>143</v>
      </c>
      <c r="DH741" s="3" t="s">
        <v>9034</v>
      </c>
      <c r="DI741" s="3" t="s">
        <v>143</v>
      </c>
    </row>
    <row r="742" spans="1:113" ht="25.5" hidden="1" x14ac:dyDescent="0.2">
      <c r="A742" s="73">
        <v>45536</v>
      </c>
      <c r="B742" s="3" t="s">
        <v>6281</v>
      </c>
      <c r="C742" s="3">
        <v>159185</v>
      </c>
      <c r="D742" s="5" t="s">
        <v>1730</v>
      </c>
      <c r="E742" s="3" t="s">
        <v>125</v>
      </c>
      <c r="F742" s="75">
        <v>45562</v>
      </c>
      <c r="G742" s="3" t="s">
        <v>257</v>
      </c>
      <c r="H742" s="3" t="s">
        <v>166</v>
      </c>
      <c r="I742" s="8">
        <f>J742</f>
        <v>510.54</v>
      </c>
      <c r="J742" s="95">
        <v>510.54</v>
      </c>
      <c r="K742" s="71">
        <f t="shared" si="75"/>
        <v>2.3753658730635074E-2</v>
      </c>
      <c r="L742" s="71" t="s">
        <v>1917</v>
      </c>
      <c r="M742" s="5" t="s">
        <v>317</v>
      </c>
      <c r="N742" s="3" t="s">
        <v>980</v>
      </c>
      <c r="O742" s="3" t="s">
        <v>12519</v>
      </c>
      <c r="P742" s="6" t="s">
        <v>12503</v>
      </c>
      <c r="Q742" s="3" t="s">
        <v>170</v>
      </c>
      <c r="R742" s="3" t="s">
        <v>12520</v>
      </c>
      <c r="S742" s="3" t="s">
        <v>11950</v>
      </c>
      <c r="T742" s="3" t="s">
        <v>135</v>
      </c>
      <c r="U742" s="3" t="s">
        <v>135</v>
      </c>
      <c r="V742" s="3" t="s">
        <v>136</v>
      </c>
      <c r="W742" s="3" t="s">
        <v>137</v>
      </c>
      <c r="X742" s="3" t="s">
        <v>264</v>
      </c>
      <c r="Y742" s="3" t="s">
        <v>12521</v>
      </c>
      <c r="Z742" s="7" t="s">
        <v>12522</v>
      </c>
      <c r="AA742" s="3" t="s">
        <v>139</v>
      </c>
      <c r="AB742" s="3" t="s">
        <v>323</v>
      </c>
      <c r="AC742" s="3" t="s">
        <v>5272</v>
      </c>
      <c r="AD742" s="3" t="s">
        <v>143</v>
      </c>
      <c r="AE742" s="3" t="s">
        <v>5272</v>
      </c>
      <c r="AF742" s="7" t="s">
        <v>12507</v>
      </c>
      <c r="AG742" s="3" t="s">
        <v>5675</v>
      </c>
      <c r="AH742" s="3" t="s">
        <v>265</v>
      </c>
      <c r="AI742" s="3" t="s">
        <v>143</v>
      </c>
      <c r="AJ742" s="3" t="s">
        <v>143</v>
      </c>
      <c r="AK742" s="3" t="s">
        <v>142</v>
      </c>
      <c r="AL742" s="3" t="s">
        <v>143</v>
      </c>
      <c r="AM742" s="3" t="s">
        <v>12523</v>
      </c>
      <c r="AN742" s="3" t="s">
        <v>143</v>
      </c>
      <c r="AO742" s="3" t="s">
        <v>12524</v>
      </c>
      <c r="AP742" s="3" t="s">
        <v>5678</v>
      </c>
      <c r="AQ742" s="3" t="s">
        <v>12525</v>
      </c>
      <c r="AR742" s="3" t="s">
        <v>430</v>
      </c>
      <c r="AS742" s="3" t="s">
        <v>431</v>
      </c>
      <c r="AT742" s="3" t="s">
        <v>6588</v>
      </c>
      <c r="AU742" s="3" t="s">
        <v>12526</v>
      </c>
      <c r="AV742" s="3" t="s">
        <v>990</v>
      </c>
      <c r="AW742" s="3" t="s">
        <v>273</v>
      </c>
      <c r="AX742" s="3" t="s">
        <v>991</v>
      </c>
      <c r="AY742" s="3" t="s">
        <v>148</v>
      </c>
      <c r="AZ742" s="3" t="s">
        <v>139</v>
      </c>
      <c r="BA742" s="3" t="s">
        <v>154</v>
      </c>
      <c r="BB742" s="3" t="s">
        <v>992</v>
      </c>
      <c r="BC742" s="3" t="s">
        <v>156</v>
      </c>
      <c r="BD742" s="3" t="s">
        <v>157</v>
      </c>
      <c r="BE742" s="3" t="s">
        <v>237</v>
      </c>
      <c r="BF742" s="3" t="s">
        <v>12527</v>
      </c>
      <c r="BG742" s="3" t="s">
        <v>5272</v>
      </c>
      <c r="BH742" s="3" t="s">
        <v>143</v>
      </c>
      <c r="BI742" s="3" t="s">
        <v>143</v>
      </c>
      <c r="BJ742" s="3" t="s">
        <v>143</v>
      </c>
      <c r="BK742" s="3" t="s">
        <v>136</v>
      </c>
      <c r="BL742" s="3" t="s">
        <v>143</v>
      </c>
      <c r="BM742" s="3" t="s">
        <v>200</v>
      </c>
      <c r="BN742" s="3" t="s">
        <v>143</v>
      </c>
      <c r="BO742" s="3" t="s">
        <v>143</v>
      </c>
      <c r="BP742" s="3" t="s">
        <v>143</v>
      </c>
      <c r="BQ742" s="3" t="s">
        <v>12528</v>
      </c>
      <c r="BR742" s="3" t="s">
        <v>5784</v>
      </c>
      <c r="BS742" s="3" t="s">
        <v>314</v>
      </c>
      <c r="BT742" s="3" t="s">
        <v>12523</v>
      </c>
      <c r="BU742" s="3" t="s">
        <v>12523</v>
      </c>
      <c r="BV742" s="3" t="s">
        <v>135</v>
      </c>
      <c r="BW742" s="3" t="s">
        <v>135</v>
      </c>
      <c r="BX742" s="3" t="s">
        <v>135</v>
      </c>
      <c r="BY742" s="3" t="s">
        <v>148</v>
      </c>
      <c r="BZ742" s="3" t="s">
        <v>3640</v>
      </c>
      <c r="CA742" s="3" t="s">
        <v>174</v>
      </c>
      <c r="CB742" s="3" t="s">
        <v>143</v>
      </c>
      <c r="CC742" s="3" t="s">
        <v>143</v>
      </c>
      <c r="CD742" s="3" t="s">
        <v>143</v>
      </c>
      <c r="CE742" s="3" t="s">
        <v>143</v>
      </c>
      <c r="CF742" s="3" t="s">
        <v>2261</v>
      </c>
      <c r="CG742" s="3" t="s">
        <v>143</v>
      </c>
      <c r="CH742" s="3" t="s">
        <v>143</v>
      </c>
      <c r="CI742" s="3" t="s">
        <v>143</v>
      </c>
      <c r="CJ742" s="3" t="s">
        <v>5272</v>
      </c>
      <c r="CK742" s="3" t="s">
        <v>143</v>
      </c>
      <c r="CL742" s="3" t="s">
        <v>143</v>
      </c>
      <c r="CM742" s="3" t="s">
        <v>143</v>
      </c>
      <c r="CN742" s="3" t="s">
        <v>143</v>
      </c>
      <c r="CO742" s="3" t="s">
        <v>143</v>
      </c>
      <c r="CP742" s="3" t="s">
        <v>143</v>
      </c>
      <c r="CQ742" s="3" t="s">
        <v>143</v>
      </c>
      <c r="CR742" s="3" t="s">
        <v>143</v>
      </c>
      <c r="CS742" s="3" t="s">
        <v>1</v>
      </c>
      <c r="CT742" s="3" t="s">
        <v>143</v>
      </c>
      <c r="CU742" s="3" t="s">
        <v>1</v>
      </c>
      <c r="CV742" s="3" t="s">
        <v>2092</v>
      </c>
      <c r="CW742" s="3" t="s">
        <v>143</v>
      </c>
      <c r="CX742" s="3" t="s">
        <v>374</v>
      </c>
      <c r="CY742" s="3" t="s">
        <v>166</v>
      </c>
      <c r="CZ742" s="3" t="s">
        <v>136</v>
      </c>
      <c r="DA742" s="3" t="s">
        <v>1989</v>
      </c>
      <c r="DB742" s="3" t="s">
        <v>12529</v>
      </c>
      <c r="DC742" s="3" t="s">
        <v>143</v>
      </c>
      <c r="DD742" s="3" t="s">
        <v>125</v>
      </c>
      <c r="DE742" s="3" t="s">
        <v>6425</v>
      </c>
      <c r="DF742" s="3" t="s">
        <v>7971</v>
      </c>
      <c r="DG742" s="3" t="s">
        <v>143</v>
      </c>
      <c r="DH742" s="3" t="s">
        <v>143</v>
      </c>
      <c r="DI742" s="3" t="s">
        <v>143</v>
      </c>
    </row>
    <row r="743" spans="1:113" ht="25.5" hidden="1" x14ac:dyDescent="0.2">
      <c r="A743" s="73">
        <v>45536</v>
      </c>
      <c r="B743" s="3" t="s">
        <v>6281</v>
      </c>
      <c r="C743" s="3">
        <v>159190</v>
      </c>
      <c r="D743" s="5" t="s">
        <v>1730</v>
      </c>
      <c r="E743" s="3" t="s">
        <v>373</v>
      </c>
      <c r="F743" s="75">
        <v>45562</v>
      </c>
      <c r="G743" s="3" t="s">
        <v>257</v>
      </c>
      <c r="H743" s="3" t="s">
        <v>166</v>
      </c>
      <c r="I743" s="8">
        <f>J743</f>
        <v>267.97000000000003</v>
      </c>
      <c r="J743" s="95">
        <v>267.97000000000003</v>
      </c>
      <c r="K743" s="71">
        <f t="shared" si="75"/>
        <v>1.2467716398417912E-2</v>
      </c>
      <c r="L743" s="71" t="s">
        <v>1917</v>
      </c>
      <c r="M743" s="5" t="s">
        <v>317</v>
      </c>
      <c r="N743" s="3" t="s">
        <v>980</v>
      </c>
      <c r="O743" s="3" t="s">
        <v>2658</v>
      </c>
      <c r="P743" s="6" t="s">
        <v>12503</v>
      </c>
      <c r="Q743" s="3" t="s">
        <v>170</v>
      </c>
      <c r="R743" s="3" t="s">
        <v>12530</v>
      </c>
      <c r="S743" s="3" t="s">
        <v>12194</v>
      </c>
      <c r="T743" s="3" t="s">
        <v>135</v>
      </c>
      <c r="U743" s="3" t="s">
        <v>135</v>
      </c>
      <c r="V743" s="3" t="s">
        <v>136</v>
      </c>
      <c r="W743" s="3" t="s">
        <v>137</v>
      </c>
      <c r="X743" s="3" t="s">
        <v>264</v>
      </c>
      <c r="Y743" s="3" t="s">
        <v>12531</v>
      </c>
      <c r="Z743" s="7" t="s">
        <v>12532</v>
      </c>
      <c r="AA743" s="3" t="s">
        <v>139</v>
      </c>
      <c r="AB743" s="3" t="s">
        <v>323</v>
      </c>
      <c r="AC743" s="3" t="s">
        <v>5272</v>
      </c>
      <c r="AD743" s="3" t="s">
        <v>143</v>
      </c>
      <c r="AE743" s="3" t="s">
        <v>5272</v>
      </c>
      <c r="AF743" s="7" t="s">
        <v>12507</v>
      </c>
      <c r="AG743" s="3" t="s">
        <v>5675</v>
      </c>
      <c r="AH743" s="3" t="s">
        <v>265</v>
      </c>
      <c r="AI743" s="3" t="s">
        <v>143</v>
      </c>
      <c r="AJ743" s="3" t="s">
        <v>143</v>
      </c>
      <c r="AK743" s="3" t="s">
        <v>142</v>
      </c>
      <c r="AL743" s="3" t="s">
        <v>143</v>
      </c>
      <c r="AM743" s="3" t="s">
        <v>12516</v>
      </c>
      <c r="AN743" s="3" t="s">
        <v>143</v>
      </c>
      <c r="AO743" s="3" t="s">
        <v>2662</v>
      </c>
      <c r="AP743" s="3" t="s">
        <v>757</v>
      </c>
      <c r="AQ743" s="3" t="s">
        <v>2663</v>
      </c>
      <c r="AR743" s="3" t="s">
        <v>430</v>
      </c>
      <c r="AS743" s="3" t="s">
        <v>431</v>
      </c>
      <c r="AT743" s="3" t="s">
        <v>432</v>
      </c>
      <c r="AU743" s="3" t="s">
        <v>759</v>
      </c>
      <c r="AV743" s="3" t="s">
        <v>990</v>
      </c>
      <c r="AW743" s="3" t="s">
        <v>273</v>
      </c>
      <c r="AX743" s="3" t="s">
        <v>991</v>
      </c>
      <c r="AY743" s="3" t="s">
        <v>148</v>
      </c>
      <c r="AZ743" s="3" t="s">
        <v>139</v>
      </c>
      <c r="BA743" s="3" t="s">
        <v>154</v>
      </c>
      <c r="BB743" s="3" t="s">
        <v>992</v>
      </c>
      <c r="BC743" s="3" t="s">
        <v>156</v>
      </c>
      <c r="BD743" s="3" t="s">
        <v>157</v>
      </c>
      <c r="BE743" s="3" t="s">
        <v>303</v>
      </c>
      <c r="BF743" s="3" t="s">
        <v>12533</v>
      </c>
      <c r="BG743" s="3" t="s">
        <v>5272</v>
      </c>
      <c r="BH743" s="3" t="s">
        <v>143</v>
      </c>
      <c r="BI743" s="3" t="s">
        <v>143</v>
      </c>
      <c r="BJ743" s="3" t="s">
        <v>143</v>
      </c>
      <c r="BK743" s="3" t="s">
        <v>136</v>
      </c>
      <c r="BL743" s="3" t="s">
        <v>143</v>
      </c>
      <c r="BM743" s="3" t="s">
        <v>160</v>
      </c>
      <c r="BN743" s="3" t="s">
        <v>143</v>
      </c>
      <c r="BO743" s="3" t="s">
        <v>143</v>
      </c>
      <c r="BP743" s="3" t="s">
        <v>143</v>
      </c>
      <c r="BQ743" s="3" t="s">
        <v>8522</v>
      </c>
      <c r="BR743" s="3" t="s">
        <v>5352</v>
      </c>
      <c r="BS743" s="3" t="s">
        <v>241</v>
      </c>
      <c r="BT743" s="3" t="s">
        <v>12516</v>
      </c>
      <c r="BU743" s="3" t="s">
        <v>12516</v>
      </c>
      <c r="BV743" s="3" t="s">
        <v>135</v>
      </c>
      <c r="BW743" s="3" t="s">
        <v>135</v>
      </c>
      <c r="BX743" s="3" t="s">
        <v>135</v>
      </c>
      <c r="BY743" s="3" t="s">
        <v>148</v>
      </c>
      <c r="BZ743" s="3" t="s">
        <v>2375</v>
      </c>
      <c r="CA743" s="3" t="s">
        <v>174</v>
      </c>
      <c r="CB743" s="3" t="s">
        <v>143</v>
      </c>
      <c r="CC743" s="3" t="s">
        <v>143</v>
      </c>
      <c r="CD743" s="3" t="s">
        <v>143</v>
      </c>
      <c r="CE743" s="3" t="s">
        <v>143</v>
      </c>
      <c r="CF743" s="3" t="s">
        <v>2261</v>
      </c>
      <c r="CG743" s="3" t="s">
        <v>143</v>
      </c>
      <c r="CH743" s="3" t="s">
        <v>143</v>
      </c>
      <c r="CI743" s="3" t="s">
        <v>143</v>
      </c>
      <c r="CJ743" s="3" t="s">
        <v>5272</v>
      </c>
      <c r="CK743" s="3" t="s">
        <v>143</v>
      </c>
      <c r="CL743" s="3" t="s">
        <v>143</v>
      </c>
      <c r="CM743" s="3" t="s">
        <v>143</v>
      </c>
      <c r="CN743" s="3" t="s">
        <v>143</v>
      </c>
      <c r="CO743" s="3" t="s">
        <v>143</v>
      </c>
      <c r="CP743" s="3" t="s">
        <v>143</v>
      </c>
      <c r="CQ743" s="3" t="s">
        <v>143</v>
      </c>
      <c r="CR743" s="3" t="s">
        <v>143</v>
      </c>
      <c r="CS743" s="3" t="s">
        <v>1</v>
      </c>
      <c r="CT743" s="3" t="s">
        <v>143</v>
      </c>
      <c r="CU743" s="3" t="s">
        <v>1</v>
      </c>
      <c r="CV743" s="3" t="s">
        <v>1985</v>
      </c>
      <c r="CW743" s="3" t="s">
        <v>143</v>
      </c>
      <c r="CX743" s="3" t="s">
        <v>374</v>
      </c>
      <c r="CY743" s="3" t="s">
        <v>166</v>
      </c>
      <c r="CZ743" s="3" t="s">
        <v>136</v>
      </c>
      <c r="DA743" s="3" t="s">
        <v>1989</v>
      </c>
      <c r="DB743" s="3" t="s">
        <v>11999</v>
      </c>
      <c r="DC743" s="3" t="s">
        <v>143</v>
      </c>
      <c r="DD743" s="3" t="s">
        <v>373</v>
      </c>
      <c r="DE743" s="3" t="s">
        <v>6425</v>
      </c>
      <c r="DF743" s="3" t="s">
        <v>7971</v>
      </c>
      <c r="DG743" s="3" t="s">
        <v>143</v>
      </c>
      <c r="DH743" s="3" t="s">
        <v>143</v>
      </c>
      <c r="DI743" s="3" t="s">
        <v>143</v>
      </c>
    </row>
    <row r="744" spans="1:113" hidden="1" x14ac:dyDescent="0.2">
      <c r="A744" s="73">
        <v>45536</v>
      </c>
      <c r="B744" s="3" t="s">
        <v>12474</v>
      </c>
      <c r="C744" s="3">
        <v>159215</v>
      </c>
      <c r="D744" s="5" t="s">
        <v>12474</v>
      </c>
      <c r="E744" s="3" t="s">
        <v>364</v>
      </c>
      <c r="F744" s="75">
        <v>45562</v>
      </c>
      <c r="G744" s="3" t="s">
        <v>165</v>
      </c>
      <c r="H744" s="3" t="s">
        <v>127</v>
      </c>
      <c r="I744" s="8">
        <f>J744</f>
        <v>293.10000000000002</v>
      </c>
      <c r="J744" s="95">
        <v>293.10000000000002</v>
      </c>
      <c r="K744" s="71">
        <f t="shared" si="75"/>
        <v>1.3636928299348025E-2</v>
      </c>
      <c r="L744" s="71" t="s">
        <v>1917</v>
      </c>
      <c r="M744" s="5" t="s">
        <v>129</v>
      </c>
      <c r="N744" s="3" t="s">
        <v>12534</v>
      </c>
      <c r="O744" s="3" t="s">
        <v>960</v>
      </c>
      <c r="P744" s="6" t="s">
        <v>12535</v>
      </c>
      <c r="Q744" s="3" t="s">
        <v>132</v>
      </c>
      <c r="R744" s="3" t="s">
        <v>12536</v>
      </c>
      <c r="S744" s="3" t="s">
        <v>12478</v>
      </c>
      <c r="T744" s="3" t="s">
        <v>12537</v>
      </c>
      <c r="U744" s="3" t="s">
        <v>1856</v>
      </c>
      <c r="V744" s="3" t="s">
        <v>136</v>
      </c>
      <c r="W744" s="3" t="s">
        <v>137</v>
      </c>
      <c r="X744" s="3" t="s">
        <v>9544</v>
      </c>
      <c r="Y744" s="3" t="s">
        <v>12538</v>
      </c>
      <c r="Z744" s="7" t="s">
        <v>12539</v>
      </c>
      <c r="AA744" s="3" t="s">
        <v>139</v>
      </c>
      <c r="AB744" s="3" t="s">
        <v>140</v>
      </c>
      <c r="AC744" s="3" t="s">
        <v>5272</v>
      </c>
      <c r="AD744" s="3" t="s">
        <v>143</v>
      </c>
      <c r="AE744" s="3" t="s">
        <v>5272</v>
      </c>
      <c r="AF744" s="3" t="s">
        <v>143</v>
      </c>
      <c r="AG744" s="3" t="s">
        <v>235</v>
      </c>
      <c r="AH744" s="3" t="s">
        <v>141</v>
      </c>
      <c r="AI744" s="3" t="s">
        <v>143</v>
      </c>
      <c r="AJ744" s="3" t="s">
        <v>143</v>
      </c>
      <c r="AK744" s="3" t="s">
        <v>142</v>
      </c>
      <c r="AL744" s="3" t="s">
        <v>143</v>
      </c>
      <c r="AM744" s="3" t="s">
        <v>12540</v>
      </c>
      <c r="AN744" s="3" t="s">
        <v>143</v>
      </c>
      <c r="AO744" s="3" t="s">
        <v>145</v>
      </c>
      <c r="AP744" s="3" t="s">
        <v>146</v>
      </c>
      <c r="AQ744" s="3" t="s">
        <v>972</v>
      </c>
      <c r="AR744" s="3" t="s">
        <v>148</v>
      </c>
      <c r="AS744" s="3" t="s">
        <v>139</v>
      </c>
      <c r="AT744" s="3" t="s">
        <v>149</v>
      </c>
      <c r="AU744" s="3" t="s">
        <v>150</v>
      </c>
      <c r="AV744" s="3" t="s">
        <v>12541</v>
      </c>
      <c r="AW744" s="3" t="s">
        <v>5237</v>
      </c>
      <c r="AX744" s="3" t="s">
        <v>12542</v>
      </c>
      <c r="AY744" s="3" t="s">
        <v>148</v>
      </c>
      <c r="AZ744" s="3" t="s">
        <v>139</v>
      </c>
      <c r="BA744" s="3" t="s">
        <v>149</v>
      </c>
      <c r="BB744" s="3" t="s">
        <v>5239</v>
      </c>
      <c r="BC744" s="3" t="s">
        <v>156</v>
      </c>
      <c r="BD744" s="3" t="s">
        <v>157</v>
      </c>
      <c r="BE744" s="3" t="s">
        <v>303</v>
      </c>
      <c r="BF744" s="3" t="s">
        <v>12539</v>
      </c>
      <c r="BG744" s="3" t="s">
        <v>5272</v>
      </c>
      <c r="BH744" s="3" t="s">
        <v>143</v>
      </c>
      <c r="BI744" s="3" t="s">
        <v>143</v>
      </c>
      <c r="BJ744" s="3" t="s">
        <v>143</v>
      </c>
      <c r="BK744" s="3" t="s">
        <v>136</v>
      </c>
      <c r="BL744" s="3" t="s">
        <v>143</v>
      </c>
      <c r="BM744" s="3" t="s">
        <v>1674</v>
      </c>
      <c r="BN744" s="3" t="s">
        <v>143</v>
      </c>
      <c r="BO744" s="3" t="s">
        <v>143</v>
      </c>
      <c r="BP744" s="3" t="s">
        <v>143</v>
      </c>
      <c r="BQ744" s="3" t="s">
        <v>1573</v>
      </c>
      <c r="BR744" s="3" t="s">
        <v>5352</v>
      </c>
      <c r="BS744" s="3" t="s">
        <v>241</v>
      </c>
      <c r="BT744" s="3" t="s">
        <v>12543</v>
      </c>
      <c r="BU744" s="3" t="s">
        <v>12543</v>
      </c>
      <c r="BV744" s="3" t="s">
        <v>1856</v>
      </c>
      <c r="BW744" s="3" t="s">
        <v>135</v>
      </c>
      <c r="BX744" s="3" t="s">
        <v>135</v>
      </c>
      <c r="BY744" s="3" t="s">
        <v>148</v>
      </c>
      <c r="BZ744" s="3" t="s">
        <v>2568</v>
      </c>
      <c r="CA744" s="3" t="s">
        <v>144</v>
      </c>
      <c r="CB744" s="3" t="s">
        <v>143</v>
      </c>
      <c r="CC744" s="3" t="s">
        <v>143</v>
      </c>
      <c r="CD744" s="3" t="s">
        <v>143</v>
      </c>
      <c r="CE744" s="3" t="s">
        <v>12544</v>
      </c>
      <c r="CF744" s="3" t="s">
        <v>9549</v>
      </c>
      <c r="CG744" s="3" t="s">
        <v>143</v>
      </c>
      <c r="CH744" s="3" t="s">
        <v>143</v>
      </c>
      <c r="CI744" s="3" t="s">
        <v>143</v>
      </c>
      <c r="CJ744" s="3" t="s">
        <v>5272</v>
      </c>
      <c r="CK744" s="3" t="s">
        <v>143</v>
      </c>
      <c r="CL744" s="3" t="s">
        <v>143</v>
      </c>
      <c r="CM744" s="3" t="s">
        <v>143</v>
      </c>
      <c r="CN744" s="3" t="s">
        <v>143</v>
      </c>
      <c r="CO744" s="3" t="s">
        <v>143</v>
      </c>
      <c r="CP744" s="3" t="s">
        <v>12545</v>
      </c>
      <c r="CQ744" s="3" t="s">
        <v>143</v>
      </c>
      <c r="CR744" s="3" t="s">
        <v>143</v>
      </c>
      <c r="CS744" s="3" t="s">
        <v>1</v>
      </c>
      <c r="CT744" s="3" t="s">
        <v>143</v>
      </c>
      <c r="CU744" s="3" t="s">
        <v>1</v>
      </c>
      <c r="CV744" s="3" t="s">
        <v>1985</v>
      </c>
      <c r="CW744" s="3" t="s">
        <v>143</v>
      </c>
      <c r="CX744" s="3" t="s">
        <v>394</v>
      </c>
      <c r="CY744" s="3" t="s">
        <v>127</v>
      </c>
      <c r="CZ744" s="3" t="s">
        <v>136</v>
      </c>
      <c r="DA744" s="3" t="s">
        <v>1986</v>
      </c>
      <c r="DB744" s="3" t="s">
        <v>143</v>
      </c>
      <c r="DC744" s="3" t="s">
        <v>143</v>
      </c>
      <c r="DD744" s="3" t="s">
        <v>364</v>
      </c>
      <c r="DE744" s="3" t="s">
        <v>6425</v>
      </c>
      <c r="DF744" s="3" t="s">
        <v>7971</v>
      </c>
      <c r="DG744" s="3" t="s">
        <v>143</v>
      </c>
      <c r="DH744" s="3" t="s">
        <v>143</v>
      </c>
      <c r="DI744" s="3" t="s">
        <v>12546</v>
      </c>
    </row>
    <row r="745" spans="1:113" hidden="1" x14ac:dyDescent="0.2">
      <c r="A745" s="73">
        <v>45566</v>
      </c>
      <c r="B745" s="3" t="s">
        <v>12737</v>
      </c>
      <c r="C745" s="3">
        <v>159421</v>
      </c>
      <c r="D745" s="3" t="s">
        <v>12737</v>
      </c>
      <c r="E745" s="3" t="s">
        <v>364</v>
      </c>
      <c r="F745" s="7">
        <v>45573</v>
      </c>
      <c r="G745" s="3" t="s">
        <v>126</v>
      </c>
      <c r="H745" s="3" t="s">
        <v>166</v>
      </c>
      <c r="I745" s="177">
        <v>3663.41</v>
      </c>
      <c r="J745" s="177">
        <v>2800</v>
      </c>
      <c r="K745" s="71">
        <f t="shared" si="75"/>
        <v>0.17044578471891689</v>
      </c>
      <c r="L745" s="3" t="s">
        <v>167</v>
      </c>
      <c r="M745" s="3" t="s">
        <v>129</v>
      </c>
      <c r="N745" s="3" t="s">
        <v>1065</v>
      </c>
      <c r="O745" s="3" t="s">
        <v>12246</v>
      </c>
      <c r="P745" s="6" t="s">
        <v>12890</v>
      </c>
      <c r="Q745" s="3" t="s">
        <v>2863</v>
      </c>
      <c r="R745" s="3" t="s">
        <v>12891</v>
      </c>
      <c r="S745" s="3" t="s">
        <v>6209</v>
      </c>
      <c r="T745" s="3" t="s">
        <v>135</v>
      </c>
      <c r="U745" s="3" t="s">
        <v>135</v>
      </c>
      <c r="V745" s="3" t="s">
        <v>506</v>
      </c>
      <c r="W745" s="3" t="s">
        <v>137</v>
      </c>
      <c r="X745" s="3" t="s">
        <v>173</v>
      </c>
      <c r="Y745" s="3" t="s">
        <v>12892</v>
      </c>
      <c r="Z745" s="7" t="s">
        <v>12893</v>
      </c>
      <c r="AA745" s="3" t="s">
        <v>139</v>
      </c>
      <c r="AB745" s="3" t="s">
        <v>140</v>
      </c>
      <c r="AC745" s="3" t="s">
        <v>5272</v>
      </c>
      <c r="AD745" s="3" t="s">
        <v>143</v>
      </c>
      <c r="AE745" s="3" t="s">
        <v>12894</v>
      </c>
      <c r="AF745" s="3" t="s">
        <v>143</v>
      </c>
      <c r="AG745" s="3" t="s">
        <v>5974</v>
      </c>
      <c r="AH745" s="3" t="s">
        <v>141</v>
      </c>
      <c r="AI745" s="3" t="s">
        <v>143</v>
      </c>
      <c r="AJ745" s="3" t="s">
        <v>12894</v>
      </c>
      <c r="AK745" s="3" t="s">
        <v>142</v>
      </c>
      <c r="AL745" s="3" t="s">
        <v>143</v>
      </c>
      <c r="AM745" s="3" t="s">
        <v>1944</v>
      </c>
      <c r="AN745" s="3" t="s">
        <v>174</v>
      </c>
      <c r="AO745" s="3" t="s">
        <v>5677</v>
      </c>
      <c r="AP745" s="3" t="s">
        <v>5678</v>
      </c>
      <c r="AQ745" s="3" t="s">
        <v>12254</v>
      </c>
      <c r="AR745" s="3" t="s">
        <v>430</v>
      </c>
      <c r="AS745" s="3" t="s">
        <v>431</v>
      </c>
      <c r="AT745" s="3" t="s">
        <v>5680</v>
      </c>
      <c r="AU745" s="3" t="s">
        <v>5681</v>
      </c>
      <c r="AV745" s="3" t="s">
        <v>631</v>
      </c>
      <c r="AW745" s="3" t="s">
        <v>632</v>
      </c>
      <c r="AX745" s="3" t="s">
        <v>1068</v>
      </c>
      <c r="AY745" s="3" t="s">
        <v>148</v>
      </c>
      <c r="AZ745" s="3" t="s">
        <v>139</v>
      </c>
      <c r="BA745" s="3" t="s">
        <v>149</v>
      </c>
      <c r="BB745" s="3" t="s">
        <v>634</v>
      </c>
      <c r="BC745" s="3" t="s">
        <v>156</v>
      </c>
      <c r="BD745" s="3" t="s">
        <v>157</v>
      </c>
      <c r="BE745" s="3" t="s">
        <v>8956</v>
      </c>
      <c r="BF745" s="3" t="s">
        <v>12895</v>
      </c>
      <c r="BG745" s="3" t="s">
        <v>5272</v>
      </c>
      <c r="BH745" s="3" t="s">
        <v>2863</v>
      </c>
      <c r="BI745" s="3" t="s">
        <v>12896</v>
      </c>
      <c r="BJ745" s="3" t="s">
        <v>143</v>
      </c>
      <c r="BK745" s="3" t="s">
        <v>183</v>
      </c>
      <c r="BL745" s="3" t="s">
        <v>143</v>
      </c>
      <c r="BM745" s="3" t="s">
        <v>160</v>
      </c>
      <c r="BN745" s="3" t="s">
        <v>160</v>
      </c>
      <c r="BO745" s="3" t="s">
        <v>364</v>
      </c>
      <c r="BP745" s="3" t="s">
        <v>143</v>
      </c>
      <c r="BQ745" s="3" t="s">
        <v>12897</v>
      </c>
      <c r="BR745" s="3" t="s">
        <v>143</v>
      </c>
      <c r="BS745" s="3" t="s">
        <v>12898</v>
      </c>
      <c r="BT745" s="3" t="s">
        <v>12894</v>
      </c>
      <c r="BU745" s="3" t="s">
        <v>12894</v>
      </c>
      <c r="BV745" s="3" t="s">
        <v>135</v>
      </c>
      <c r="BW745" s="3" t="s">
        <v>135</v>
      </c>
      <c r="BX745" s="3" t="s">
        <v>135</v>
      </c>
      <c r="BY745" s="3" t="s">
        <v>148</v>
      </c>
      <c r="BZ745" s="3" t="s">
        <v>2841</v>
      </c>
      <c r="CA745" s="3" t="s">
        <v>174</v>
      </c>
      <c r="CB745" s="3" t="s">
        <v>143</v>
      </c>
      <c r="CC745" s="3" t="s">
        <v>143</v>
      </c>
      <c r="CD745" s="3" t="s">
        <v>143</v>
      </c>
      <c r="CE745" s="3" t="s">
        <v>143</v>
      </c>
      <c r="CF745" s="3" t="s">
        <v>2261</v>
      </c>
      <c r="CG745" s="3" t="s">
        <v>2261</v>
      </c>
      <c r="CH745" s="3" t="s">
        <v>143</v>
      </c>
      <c r="CI745" s="3" t="s">
        <v>143</v>
      </c>
      <c r="CJ745" s="3" t="s">
        <v>5272</v>
      </c>
      <c r="CK745" s="3" t="s">
        <v>143</v>
      </c>
      <c r="CL745" s="3" t="s">
        <v>143</v>
      </c>
      <c r="CM745" s="3" t="s">
        <v>143</v>
      </c>
      <c r="CN745" s="3" t="s">
        <v>143</v>
      </c>
      <c r="CO745" s="3" t="s">
        <v>5686</v>
      </c>
      <c r="CP745" s="3" t="s">
        <v>143</v>
      </c>
      <c r="CQ745" s="3" t="s">
        <v>143</v>
      </c>
      <c r="CR745" s="3" t="s">
        <v>143</v>
      </c>
      <c r="CS745" s="3" t="s">
        <v>1</v>
      </c>
      <c r="CT745" s="3" t="s">
        <v>143</v>
      </c>
      <c r="CU745" s="3" t="s">
        <v>1</v>
      </c>
      <c r="CV745" s="3" t="s">
        <v>2867</v>
      </c>
      <c r="CW745" s="3" t="s">
        <v>2867</v>
      </c>
      <c r="CX745" s="3" t="s">
        <v>167</v>
      </c>
      <c r="CY745" s="3" t="s">
        <v>166</v>
      </c>
      <c r="CZ745" s="3" t="s">
        <v>183</v>
      </c>
      <c r="DA745" s="3" t="s">
        <v>1989</v>
      </c>
      <c r="DB745" s="3" t="s">
        <v>143</v>
      </c>
      <c r="DC745" s="3" t="s">
        <v>143</v>
      </c>
      <c r="DD745" s="3" t="s">
        <v>364</v>
      </c>
      <c r="DE745" s="3" t="s">
        <v>1515</v>
      </c>
      <c r="DF745" s="3" t="s">
        <v>5405</v>
      </c>
      <c r="DG745" s="3" t="s">
        <v>143</v>
      </c>
      <c r="DH745" s="3" t="s">
        <v>7781</v>
      </c>
      <c r="DI745" s="3" t="s">
        <v>143</v>
      </c>
    </row>
    <row r="746" spans="1:113" hidden="1" x14ac:dyDescent="0.2">
      <c r="A746" s="73">
        <v>45566</v>
      </c>
      <c r="B746" s="3" t="s">
        <v>12718</v>
      </c>
      <c r="C746" s="178">
        <v>159494</v>
      </c>
      <c r="D746" s="3" t="s">
        <v>12899</v>
      </c>
      <c r="E746" s="3" t="s">
        <v>685</v>
      </c>
      <c r="F746" s="7">
        <v>45566</v>
      </c>
      <c r="G746" s="3" t="s">
        <v>165</v>
      </c>
      <c r="H746" s="179" t="s">
        <v>166</v>
      </c>
      <c r="I746" s="180">
        <f>J746</f>
        <v>81.87</v>
      </c>
      <c r="J746" s="177">
        <v>81.87</v>
      </c>
      <c r="K746" s="71">
        <f t="shared" si="75"/>
        <v>3.8091276692856454E-3</v>
      </c>
      <c r="L746" s="3" t="s">
        <v>374</v>
      </c>
      <c r="M746" s="3" t="s">
        <v>7145</v>
      </c>
      <c r="N746" s="3" t="s">
        <v>1056</v>
      </c>
      <c r="O746" s="3" t="s">
        <v>12900</v>
      </c>
      <c r="P746" s="6" t="s">
        <v>12901</v>
      </c>
      <c r="Q746" s="3" t="s">
        <v>170</v>
      </c>
      <c r="R746" s="3" t="s">
        <v>12902</v>
      </c>
      <c r="S746" s="3" t="s">
        <v>12903</v>
      </c>
      <c r="T746" s="3" t="s">
        <v>135</v>
      </c>
      <c r="U746" s="3" t="s">
        <v>135</v>
      </c>
      <c r="V746" s="3" t="s">
        <v>136</v>
      </c>
      <c r="W746" s="3" t="s">
        <v>137</v>
      </c>
      <c r="X746" s="3" t="s">
        <v>4880</v>
      </c>
      <c r="Y746" s="3" t="s">
        <v>12904</v>
      </c>
      <c r="Z746" s="7" t="s">
        <v>12905</v>
      </c>
      <c r="AA746" s="3" t="s">
        <v>139</v>
      </c>
      <c r="AB746" s="3" t="s">
        <v>226</v>
      </c>
      <c r="AC746" s="3" t="s">
        <v>5272</v>
      </c>
      <c r="AD746" s="3" t="s">
        <v>143</v>
      </c>
      <c r="AE746" s="3" t="s">
        <v>5272</v>
      </c>
      <c r="AF746" s="3" t="s">
        <v>143</v>
      </c>
      <c r="AG746" s="3" t="s">
        <v>235</v>
      </c>
      <c r="AH746" s="3" t="s">
        <v>141</v>
      </c>
      <c r="AI746" s="3" t="s">
        <v>143</v>
      </c>
      <c r="AJ746" s="3" t="s">
        <v>143</v>
      </c>
      <c r="AK746" s="3" t="s">
        <v>207</v>
      </c>
      <c r="AL746" s="3" t="s">
        <v>12906</v>
      </c>
      <c r="AM746" s="3" t="s">
        <v>12907</v>
      </c>
      <c r="AN746" s="3" t="s">
        <v>143</v>
      </c>
      <c r="AO746" s="3" t="s">
        <v>7075</v>
      </c>
      <c r="AP746" s="3" t="s">
        <v>6433</v>
      </c>
      <c r="AQ746" s="3" t="s">
        <v>12908</v>
      </c>
      <c r="AR746" s="3" t="s">
        <v>353</v>
      </c>
      <c r="AS746" s="3" t="s">
        <v>231</v>
      </c>
      <c r="AT746" s="3" t="s">
        <v>1616</v>
      </c>
      <c r="AU746" s="3" t="s">
        <v>6435</v>
      </c>
      <c r="AV746" s="3" t="s">
        <v>145</v>
      </c>
      <c r="AW746" s="3" t="s">
        <v>146</v>
      </c>
      <c r="AX746" s="3" t="s">
        <v>1060</v>
      </c>
      <c r="AY746" s="3" t="s">
        <v>148</v>
      </c>
      <c r="AZ746" s="3" t="s">
        <v>139</v>
      </c>
      <c r="BA746" s="3" t="s">
        <v>149</v>
      </c>
      <c r="BB746" s="3" t="s">
        <v>150</v>
      </c>
      <c r="BC746" s="3" t="s">
        <v>156</v>
      </c>
      <c r="BD746" s="3" t="s">
        <v>157</v>
      </c>
      <c r="BE746" s="3" t="s">
        <v>484</v>
      </c>
      <c r="BF746" s="3" t="s">
        <v>12905</v>
      </c>
      <c r="BG746" s="3" t="s">
        <v>5272</v>
      </c>
      <c r="BH746" s="3" t="s">
        <v>143</v>
      </c>
      <c r="BI746" s="3" t="s">
        <v>143</v>
      </c>
      <c r="BJ746" s="3" t="s">
        <v>143</v>
      </c>
      <c r="BK746" s="3" t="s">
        <v>136</v>
      </c>
      <c r="BL746" s="3" t="s">
        <v>143</v>
      </c>
      <c r="BM746" s="3" t="s">
        <v>160</v>
      </c>
      <c r="BN746" s="3" t="s">
        <v>143</v>
      </c>
      <c r="BO746" s="3" t="s">
        <v>143</v>
      </c>
      <c r="BP746" s="3" t="s">
        <v>143</v>
      </c>
      <c r="BQ746" s="3" t="s">
        <v>12909</v>
      </c>
      <c r="BR746" s="3" t="s">
        <v>5723</v>
      </c>
      <c r="BS746" s="3" t="s">
        <v>162</v>
      </c>
      <c r="BT746" s="3" t="s">
        <v>12907</v>
      </c>
      <c r="BU746" s="3" t="s">
        <v>12907</v>
      </c>
      <c r="BV746" s="3" t="s">
        <v>135</v>
      </c>
      <c r="BW746" s="3" t="s">
        <v>135</v>
      </c>
      <c r="BX746" s="3" t="s">
        <v>135</v>
      </c>
      <c r="BY746" s="3" t="s">
        <v>148</v>
      </c>
      <c r="BZ746" s="3" t="s">
        <v>12910</v>
      </c>
      <c r="CA746" s="3" t="s">
        <v>174</v>
      </c>
      <c r="CB746" s="3" t="s">
        <v>143</v>
      </c>
      <c r="CC746" s="3" t="s">
        <v>143</v>
      </c>
      <c r="CD746" s="3" t="s">
        <v>143</v>
      </c>
      <c r="CE746" s="3" t="s">
        <v>143</v>
      </c>
      <c r="CF746" s="3" t="s">
        <v>2261</v>
      </c>
      <c r="CG746" s="3" t="s">
        <v>143</v>
      </c>
      <c r="CH746" s="3" t="s">
        <v>143</v>
      </c>
      <c r="CI746" s="3" t="s">
        <v>143</v>
      </c>
      <c r="CJ746" s="3" t="s">
        <v>5272</v>
      </c>
      <c r="CK746" s="3" t="s">
        <v>143</v>
      </c>
      <c r="CL746" s="3" t="s">
        <v>143</v>
      </c>
      <c r="CM746" s="3" t="s">
        <v>143</v>
      </c>
      <c r="CN746" s="3" t="s">
        <v>143</v>
      </c>
      <c r="CO746" s="3" t="s">
        <v>143</v>
      </c>
      <c r="CP746" s="3" t="s">
        <v>143</v>
      </c>
      <c r="CQ746" s="3" t="s">
        <v>143</v>
      </c>
      <c r="CR746" s="3" t="s">
        <v>143</v>
      </c>
      <c r="CS746" s="3" t="s">
        <v>1</v>
      </c>
      <c r="CT746" s="3" t="s">
        <v>143</v>
      </c>
      <c r="CU746" s="3" t="s">
        <v>1</v>
      </c>
      <c r="CV746" s="3" t="s">
        <v>1985</v>
      </c>
      <c r="CW746" s="3" t="s">
        <v>143</v>
      </c>
      <c r="CX746" s="3" t="s">
        <v>374</v>
      </c>
      <c r="CY746" s="3" t="s">
        <v>166</v>
      </c>
      <c r="CZ746" s="3" t="s">
        <v>136</v>
      </c>
      <c r="DA746" s="3" t="s">
        <v>1986</v>
      </c>
      <c r="DB746" s="3" t="s">
        <v>143</v>
      </c>
      <c r="DC746" s="3" t="s">
        <v>143</v>
      </c>
      <c r="DD746" s="3" t="s">
        <v>685</v>
      </c>
      <c r="DE746" s="3" t="s">
        <v>1515</v>
      </c>
      <c r="DF746" s="3" t="s">
        <v>2261</v>
      </c>
      <c r="DG746" s="3" t="s">
        <v>143</v>
      </c>
      <c r="DH746" s="3" t="s">
        <v>143</v>
      </c>
      <c r="DI746" s="3" t="s">
        <v>143</v>
      </c>
    </row>
    <row r="747" spans="1:113" hidden="1" x14ac:dyDescent="0.2">
      <c r="A747" s="73">
        <v>45566</v>
      </c>
      <c r="B747" s="3" t="s">
        <v>15606</v>
      </c>
      <c r="C747" s="3">
        <v>159570</v>
      </c>
      <c r="D747" s="3" t="s">
        <v>12738</v>
      </c>
      <c r="E747" s="3" t="s">
        <v>164</v>
      </c>
      <c r="F747" s="7">
        <v>45566</v>
      </c>
      <c r="G747" s="3" t="s">
        <v>165</v>
      </c>
      <c r="H747" s="3" t="s">
        <v>166</v>
      </c>
      <c r="I747" s="177">
        <v>219</v>
      </c>
      <c r="J747" s="177">
        <v>219</v>
      </c>
      <c r="K747" s="71">
        <f t="shared" si="75"/>
        <v>1.0189311830628513E-2</v>
      </c>
      <c r="L747" s="3" t="s">
        <v>316</v>
      </c>
      <c r="M747" s="3" t="s">
        <v>7145</v>
      </c>
      <c r="N747" s="3" t="s">
        <v>960</v>
      </c>
      <c r="O747" s="3" t="s">
        <v>2497</v>
      </c>
      <c r="P747" s="6" t="s">
        <v>10118</v>
      </c>
      <c r="Q747" s="3" t="s">
        <v>170</v>
      </c>
      <c r="R747" s="3" t="s">
        <v>12911</v>
      </c>
      <c r="S747" s="3" t="s">
        <v>11342</v>
      </c>
      <c r="T747" s="3" t="s">
        <v>135</v>
      </c>
      <c r="U747" s="3" t="s">
        <v>135</v>
      </c>
      <c r="V747" s="3" t="s">
        <v>136</v>
      </c>
      <c r="W747" s="3" t="s">
        <v>137</v>
      </c>
      <c r="X747" s="3" t="s">
        <v>322</v>
      </c>
      <c r="Y747" s="3" t="s">
        <v>12912</v>
      </c>
      <c r="Z747" s="7" t="s">
        <v>12913</v>
      </c>
      <c r="AA747" s="3" t="s">
        <v>139</v>
      </c>
      <c r="AB747" s="3" t="s">
        <v>323</v>
      </c>
      <c r="AC747" s="3" t="s">
        <v>5272</v>
      </c>
      <c r="AD747" s="3" t="s">
        <v>143</v>
      </c>
      <c r="AE747" s="3" t="s">
        <v>12914</v>
      </c>
      <c r="AF747" s="3" t="s">
        <v>143</v>
      </c>
      <c r="AG747" s="3" t="s">
        <v>235</v>
      </c>
      <c r="AH747" s="3" t="s">
        <v>141</v>
      </c>
      <c r="AI747" s="3" t="s">
        <v>143</v>
      </c>
      <c r="AJ747" s="3" t="s">
        <v>12914</v>
      </c>
      <c r="AK747" s="3" t="s">
        <v>207</v>
      </c>
      <c r="AL747" s="3" t="s">
        <v>143</v>
      </c>
      <c r="AM747" s="3" t="s">
        <v>12914</v>
      </c>
      <c r="AN747" s="3" t="s">
        <v>174</v>
      </c>
      <c r="AO747" s="3" t="s">
        <v>2013</v>
      </c>
      <c r="AP747" s="3" t="s">
        <v>2014</v>
      </c>
      <c r="AQ747" s="3" t="s">
        <v>2502</v>
      </c>
      <c r="AR747" s="3" t="s">
        <v>250</v>
      </c>
      <c r="AS747" s="3" t="s">
        <v>179</v>
      </c>
      <c r="AT747" s="3" t="s">
        <v>251</v>
      </c>
      <c r="AU747" s="3" t="s">
        <v>2016</v>
      </c>
      <c r="AV747" s="3" t="s">
        <v>145</v>
      </c>
      <c r="AW747" s="3" t="s">
        <v>146</v>
      </c>
      <c r="AX747" s="3" t="s">
        <v>972</v>
      </c>
      <c r="AY747" s="3" t="s">
        <v>148</v>
      </c>
      <c r="AZ747" s="3" t="s">
        <v>139</v>
      </c>
      <c r="BA747" s="3" t="s">
        <v>149</v>
      </c>
      <c r="BB747" s="3" t="s">
        <v>150</v>
      </c>
      <c r="BC747" s="3" t="s">
        <v>156</v>
      </c>
      <c r="BD747" s="3" t="s">
        <v>157</v>
      </c>
      <c r="BE747" s="3" t="s">
        <v>484</v>
      </c>
      <c r="BF747" s="3" t="s">
        <v>12913</v>
      </c>
      <c r="BG747" s="3" t="s">
        <v>5272</v>
      </c>
      <c r="BH747" s="3" t="s">
        <v>170</v>
      </c>
      <c r="BI747" s="3" t="s">
        <v>143</v>
      </c>
      <c r="BJ747" s="3" t="s">
        <v>143</v>
      </c>
      <c r="BK747" s="3" t="s">
        <v>136</v>
      </c>
      <c r="BL747" s="3" t="s">
        <v>143</v>
      </c>
      <c r="BM747" s="3" t="s">
        <v>160</v>
      </c>
      <c r="BN747" s="3" t="s">
        <v>160</v>
      </c>
      <c r="BO747" s="3" t="s">
        <v>143</v>
      </c>
      <c r="BP747" s="3" t="s">
        <v>143</v>
      </c>
      <c r="BQ747" s="3" t="s">
        <v>8221</v>
      </c>
      <c r="BR747" s="3" t="s">
        <v>5723</v>
      </c>
      <c r="BS747" s="3" t="s">
        <v>162</v>
      </c>
      <c r="BT747" s="3" t="s">
        <v>12914</v>
      </c>
      <c r="BU747" s="3" t="s">
        <v>12914</v>
      </c>
      <c r="BV747" s="3" t="s">
        <v>135</v>
      </c>
      <c r="BW747" s="3" t="s">
        <v>135</v>
      </c>
      <c r="BX747" s="3" t="s">
        <v>135</v>
      </c>
      <c r="BY747" s="3" t="s">
        <v>148</v>
      </c>
      <c r="BZ747" s="3" t="s">
        <v>11726</v>
      </c>
      <c r="CA747" s="3" t="s">
        <v>174</v>
      </c>
      <c r="CB747" s="3" t="s">
        <v>143</v>
      </c>
      <c r="CC747" s="3" t="s">
        <v>143</v>
      </c>
      <c r="CD747" s="3" t="s">
        <v>143</v>
      </c>
      <c r="CE747" s="3" t="s">
        <v>12915</v>
      </c>
      <c r="CF747" s="3" t="s">
        <v>2261</v>
      </c>
      <c r="CG747" s="3" t="s">
        <v>2261</v>
      </c>
      <c r="CH747" s="3" t="s">
        <v>143</v>
      </c>
      <c r="CI747" s="3" t="s">
        <v>143</v>
      </c>
      <c r="CJ747" s="3" t="s">
        <v>5272</v>
      </c>
      <c r="CK747" s="3" t="s">
        <v>143</v>
      </c>
      <c r="CL747" s="3" t="s">
        <v>143</v>
      </c>
      <c r="CM747" s="3" t="s">
        <v>143</v>
      </c>
      <c r="CN747" s="3" t="s">
        <v>143</v>
      </c>
      <c r="CO747" s="3" t="s">
        <v>143</v>
      </c>
      <c r="CP747" s="3" t="s">
        <v>143</v>
      </c>
      <c r="CQ747" s="3" t="s">
        <v>143</v>
      </c>
      <c r="CR747" s="3" t="s">
        <v>143</v>
      </c>
      <c r="CS747" s="3" t="s">
        <v>1</v>
      </c>
      <c r="CT747" s="3" t="s">
        <v>143</v>
      </c>
      <c r="CU747" s="3" t="s">
        <v>1</v>
      </c>
      <c r="CV747" s="3" t="s">
        <v>1985</v>
      </c>
      <c r="CW747" s="3" t="s">
        <v>1985</v>
      </c>
      <c r="CX747" s="3" t="s">
        <v>316</v>
      </c>
      <c r="CY747" s="3" t="s">
        <v>166</v>
      </c>
      <c r="CZ747" s="3" t="s">
        <v>136</v>
      </c>
      <c r="DA747" s="3" t="s">
        <v>1986</v>
      </c>
      <c r="DB747" s="3" t="s">
        <v>143</v>
      </c>
      <c r="DC747" s="3" t="s">
        <v>143</v>
      </c>
      <c r="DD747" s="3" t="s">
        <v>164</v>
      </c>
      <c r="DE747" s="3" t="s">
        <v>1515</v>
      </c>
      <c r="DF747" s="3" t="s">
        <v>2261</v>
      </c>
      <c r="DG747" s="3" t="s">
        <v>143</v>
      </c>
      <c r="DH747" s="3" t="s">
        <v>143</v>
      </c>
      <c r="DI747" s="3" t="s">
        <v>143</v>
      </c>
    </row>
    <row r="748" spans="1:113" hidden="1" x14ac:dyDescent="0.2">
      <c r="A748" s="73">
        <v>45566</v>
      </c>
      <c r="B748" s="3" t="s">
        <v>15606</v>
      </c>
      <c r="C748" s="3">
        <v>159573</v>
      </c>
      <c r="D748" s="3" t="s">
        <v>12738</v>
      </c>
      <c r="E748" s="3" t="s">
        <v>164</v>
      </c>
      <c r="F748" s="7">
        <v>45566</v>
      </c>
      <c r="G748" s="3" t="s">
        <v>165</v>
      </c>
      <c r="H748" s="179" t="s">
        <v>166</v>
      </c>
      <c r="I748" s="180">
        <f t="shared" ref="I748:I749" si="76">J748</f>
        <v>177</v>
      </c>
      <c r="J748" s="177">
        <v>177</v>
      </c>
      <c r="K748" s="71">
        <f t="shared" si="75"/>
        <v>8.2351972329737302E-3</v>
      </c>
      <c r="L748" s="3" t="s">
        <v>316</v>
      </c>
      <c r="M748" s="3" t="s">
        <v>7145</v>
      </c>
      <c r="N748" s="3" t="s">
        <v>960</v>
      </c>
      <c r="O748" s="3" t="s">
        <v>168</v>
      </c>
      <c r="P748" s="6" t="s">
        <v>10118</v>
      </c>
      <c r="Q748" s="3" t="s">
        <v>170</v>
      </c>
      <c r="R748" s="3" t="s">
        <v>12916</v>
      </c>
      <c r="S748" s="3" t="s">
        <v>12917</v>
      </c>
      <c r="T748" s="3" t="s">
        <v>135</v>
      </c>
      <c r="U748" s="3" t="s">
        <v>135</v>
      </c>
      <c r="V748" s="3" t="s">
        <v>136</v>
      </c>
      <c r="W748" s="3" t="s">
        <v>137</v>
      </c>
      <c r="X748" s="3" t="s">
        <v>322</v>
      </c>
      <c r="Y748" s="3" t="s">
        <v>12918</v>
      </c>
      <c r="Z748" s="7" t="s">
        <v>12919</v>
      </c>
      <c r="AA748" s="3" t="s">
        <v>139</v>
      </c>
      <c r="AB748" s="3" t="s">
        <v>323</v>
      </c>
      <c r="AC748" s="3" t="s">
        <v>5272</v>
      </c>
      <c r="AD748" s="3" t="s">
        <v>143</v>
      </c>
      <c r="AE748" s="3" t="s">
        <v>5272</v>
      </c>
      <c r="AF748" s="3" t="s">
        <v>143</v>
      </c>
      <c r="AG748" s="3" t="s">
        <v>235</v>
      </c>
      <c r="AH748" s="3" t="s">
        <v>141</v>
      </c>
      <c r="AI748" s="3" t="s">
        <v>143</v>
      </c>
      <c r="AJ748" s="3" t="s">
        <v>12920</v>
      </c>
      <c r="AK748" s="3" t="s">
        <v>207</v>
      </c>
      <c r="AL748" s="3" t="s">
        <v>143</v>
      </c>
      <c r="AM748" s="3" t="s">
        <v>12920</v>
      </c>
      <c r="AN748" s="3" t="s">
        <v>143</v>
      </c>
      <c r="AO748" s="3" t="s">
        <v>175</v>
      </c>
      <c r="AP748" s="3" t="s">
        <v>176</v>
      </c>
      <c r="AQ748" s="3" t="s">
        <v>177</v>
      </c>
      <c r="AR748" s="3" t="s">
        <v>178</v>
      </c>
      <c r="AS748" s="3" t="s">
        <v>179</v>
      </c>
      <c r="AT748" s="3" t="s">
        <v>180</v>
      </c>
      <c r="AU748" s="3" t="s">
        <v>181</v>
      </c>
      <c r="AV748" s="3" t="s">
        <v>145</v>
      </c>
      <c r="AW748" s="3" t="s">
        <v>146</v>
      </c>
      <c r="AX748" s="3" t="s">
        <v>972</v>
      </c>
      <c r="AY748" s="3" t="s">
        <v>148</v>
      </c>
      <c r="AZ748" s="3" t="s">
        <v>139</v>
      </c>
      <c r="BA748" s="3" t="s">
        <v>149</v>
      </c>
      <c r="BB748" s="3" t="s">
        <v>150</v>
      </c>
      <c r="BC748" s="3" t="s">
        <v>156</v>
      </c>
      <c r="BD748" s="3" t="s">
        <v>157</v>
      </c>
      <c r="BE748" s="3" t="s">
        <v>484</v>
      </c>
      <c r="BF748" s="3" t="s">
        <v>12919</v>
      </c>
      <c r="BG748" s="3" t="s">
        <v>5272</v>
      </c>
      <c r="BH748" s="3" t="s">
        <v>170</v>
      </c>
      <c r="BI748" s="3" t="s">
        <v>143</v>
      </c>
      <c r="BJ748" s="3" t="s">
        <v>143</v>
      </c>
      <c r="BK748" s="3" t="s">
        <v>136</v>
      </c>
      <c r="BL748" s="3" t="s">
        <v>143</v>
      </c>
      <c r="BM748" s="3" t="s">
        <v>160</v>
      </c>
      <c r="BN748" s="3" t="s">
        <v>160</v>
      </c>
      <c r="BO748" s="3" t="s">
        <v>143</v>
      </c>
      <c r="BP748" s="3" t="s">
        <v>143</v>
      </c>
      <c r="BQ748" s="3" t="s">
        <v>3357</v>
      </c>
      <c r="BR748" s="3" t="s">
        <v>5723</v>
      </c>
      <c r="BS748" s="3" t="s">
        <v>162</v>
      </c>
      <c r="BT748" s="3" t="s">
        <v>12920</v>
      </c>
      <c r="BU748" s="3" t="s">
        <v>12920</v>
      </c>
      <c r="BV748" s="3" t="s">
        <v>135</v>
      </c>
      <c r="BW748" s="3" t="s">
        <v>135</v>
      </c>
      <c r="BX748" s="3" t="s">
        <v>135</v>
      </c>
      <c r="BY748" s="3" t="s">
        <v>148</v>
      </c>
      <c r="BZ748" s="3" t="s">
        <v>11726</v>
      </c>
      <c r="CA748" s="3" t="s">
        <v>174</v>
      </c>
      <c r="CB748" s="3" t="s">
        <v>143</v>
      </c>
      <c r="CC748" s="3" t="s">
        <v>143</v>
      </c>
      <c r="CD748" s="3" t="s">
        <v>143</v>
      </c>
      <c r="CE748" s="3" t="s">
        <v>12921</v>
      </c>
      <c r="CF748" s="3" t="s">
        <v>2261</v>
      </c>
      <c r="CG748" s="3" t="s">
        <v>143</v>
      </c>
      <c r="CH748" s="3" t="s">
        <v>143</v>
      </c>
      <c r="CI748" s="3" t="s">
        <v>143</v>
      </c>
      <c r="CJ748" s="3" t="s">
        <v>5272</v>
      </c>
      <c r="CK748" s="3" t="s">
        <v>143</v>
      </c>
      <c r="CL748" s="3" t="s">
        <v>143</v>
      </c>
      <c r="CM748" s="3" t="s">
        <v>143</v>
      </c>
      <c r="CN748" s="3" t="s">
        <v>143</v>
      </c>
      <c r="CO748" s="3" t="s">
        <v>143</v>
      </c>
      <c r="CP748" s="3" t="s">
        <v>143</v>
      </c>
      <c r="CQ748" s="3" t="s">
        <v>143</v>
      </c>
      <c r="CR748" s="3" t="s">
        <v>143</v>
      </c>
      <c r="CS748" s="3" t="s">
        <v>1</v>
      </c>
      <c r="CT748" s="3" t="s">
        <v>143</v>
      </c>
      <c r="CU748" s="3" t="s">
        <v>1</v>
      </c>
      <c r="CV748" s="3" t="s">
        <v>1985</v>
      </c>
      <c r="CW748" s="3" t="s">
        <v>143</v>
      </c>
      <c r="CX748" s="3" t="s">
        <v>316</v>
      </c>
      <c r="CY748" s="3" t="s">
        <v>166</v>
      </c>
      <c r="CZ748" s="3" t="s">
        <v>136</v>
      </c>
      <c r="DA748" s="3" t="s">
        <v>1986</v>
      </c>
      <c r="DB748" s="3" t="s">
        <v>143</v>
      </c>
      <c r="DC748" s="3" t="s">
        <v>143</v>
      </c>
      <c r="DD748" s="3" t="s">
        <v>164</v>
      </c>
      <c r="DE748" s="3" t="s">
        <v>1515</v>
      </c>
      <c r="DF748" s="3" t="s">
        <v>2261</v>
      </c>
      <c r="DG748" s="3" t="s">
        <v>143</v>
      </c>
      <c r="DH748" s="3" t="s">
        <v>143</v>
      </c>
      <c r="DI748" s="3" t="s">
        <v>143</v>
      </c>
    </row>
    <row r="749" spans="1:113" hidden="1" x14ac:dyDescent="0.2">
      <c r="A749" s="73">
        <v>45566</v>
      </c>
      <c r="B749" s="3" t="s">
        <v>12718</v>
      </c>
      <c r="C749" s="3">
        <v>159610</v>
      </c>
      <c r="D749" s="3" t="s">
        <v>12153</v>
      </c>
      <c r="E749" s="3" t="s">
        <v>685</v>
      </c>
      <c r="F749" s="7">
        <v>45567</v>
      </c>
      <c r="G749" s="3" t="s">
        <v>165</v>
      </c>
      <c r="H749" s="179" t="s">
        <v>166</v>
      </c>
      <c r="I749" s="180">
        <f t="shared" si="76"/>
        <v>495</v>
      </c>
      <c r="J749" s="177">
        <v>495</v>
      </c>
      <c r="K749" s="71">
        <f t="shared" si="75"/>
        <v>2.3030636329502804E-2</v>
      </c>
      <c r="L749" s="179" t="s">
        <v>519</v>
      </c>
      <c r="M749" s="3" t="s">
        <v>129</v>
      </c>
      <c r="N749" s="3" t="s">
        <v>960</v>
      </c>
      <c r="O749" s="3" t="s">
        <v>12922</v>
      </c>
      <c r="P749" s="6" t="s">
        <v>7489</v>
      </c>
      <c r="Q749" s="3" t="s">
        <v>2863</v>
      </c>
      <c r="R749" s="3" t="s">
        <v>12923</v>
      </c>
      <c r="S749" s="3" t="s">
        <v>12924</v>
      </c>
      <c r="T749" s="3" t="s">
        <v>135</v>
      </c>
      <c r="U749" s="3" t="s">
        <v>135</v>
      </c>
      <c r="V749" s="3" t="s">
        <v>136</v>
      </c>
      <c r="W749" s="3" t="s">
        <v>137</v>
      </c>
      <c r="X749" s="3" t="s">
        <v>957</v>
      </c>
      <c r="Y749" s="3" t="s">
        <v>12925</v>
      </c>
      <c r="Z749" s="7" t="s">
        <v>12926</v>
      </c>
      <c r="AA749" s="3" t="s">
        <v>139</v>
      </c>
      <c r="AB749" s="3" t="s">
        <v>140</v>
      </c>
      <c r="AC749" s="3" t="s">
        <v>5272</v>
      </c>
      <c r="AD749" s="3" t="s">
        <v>143</v>
      </c>
      <c r="AE749" s="3" t="s">
        <v>5272</v>
      </c>
      <c r="AF749" s="3" t="s">
        <v>12927</v>
      </c>
      <c r="AG749" s="3" t="s">
        <v>235</v>
      </c>
      <c r="AH749" s="3" t="s">
        <v>141</v>
      </c>
      <c r="AI749" s="3" t="s">
        <v>143</v>
      </c>
      <c r="AJ749" s="3" t="s">
        <v>143</v>
      </c>
      <c r="AK749" s="3" t="s">
        <v>142</v>
      </c>
      <c r="AL749" s="3" t="s">
        <v>143</v>
      </c>
      <c r="AM749" s="3" t="s">
        <v>12928</v>
      </c>
      <c r="AN749" s="3" t="s">
        <v>143</v>
      </c>
      <c r="AO749" s="3" t="s">
        <v>12929</v>
      </c>
      <c r="AP749" s="3" t="s">
        <v>12930</v>
      </c>
      <c r="AQ749" s="3" t="s">
        <v>12931</v>
      </c>
      <c r="AR749" s="3" t="s">
        <v>2082</v>
      </c>
      <c r="AS749" s="3" t="s">
        <v>231</v>
      </c>
      <c r="AT749" s="3" t="s">
        <v>7351</v>
      </c>
      <c r="AU749" s="3" t="s">
        <v>12932</v>
      </c>
      <c r="AV749" s="3" t="s">
        <v>145</v>
      </c>
      <c r="AW749" s="3" t="s">
        <v>146</v>
      </c>
      <c r="AX749" s="3" t="s">
        <v>972</v>
      </c>
      <c r="AY749" s="3" t="s">
        <v>148</v>
      </c>
      <c r="AZ749" s="3" t="s">
        <v>139</v>
      </c>
      <c r="BA749" s="3" t="s">
        <v>149</v>
      </c>
      <c r="BB749" s="3" t="s">
        <v>150</v>
      </c>
      <c r="BC749" s="3" t="s">
        <v>156</v>
      </c>
      <c r="BD749" s="3" t="s">
        <v>157</v>
      </c>
      <c r="BE749" s="3" t="s">
        <v>303</v>
      </c>
      <c r="BF749" s="3" t="s">
        <v>12926</v>
      </c>
      <c r="BG749" s="3" t="s">
        <v>5272</v>
      </c>
      <c r="BH749" s="3" t="s">
        <v>143</v>
      </c>
      <c r="BI749" s="3" t="s">
        <v>143</v>
      </c>
      <c r="BJ749" s="3" t="s">
        <v>143</v>
      </c>
      <c r="BK749" s="3" t="s">
        <v>136</v>
      </c>
      <c r="BL749" s="3" t="s">
        <v>143</v>
      </c>
      <c r="BM749" s="3" t="s">
        <v>160</v>
      </c>
      <c r="BN749" s="3" t="s">
        <v>143</v>
      </c>
      <c r="BO749" s="3" t="s">
        <v>143</v>
      </c>
      <c r="BP749" s="3" t="s">
        <v>143</v>
      </c>
      <c r="BQ749" s="3" t="s">
        <v>2090</v>
      </c>
      <c r="BR749" s="3" t="s">
        <v>5352</v>
      </c>
      <c r="BS749" s="3" t="s">
        <v>241</v>
      </c>
      <c r="BT749" s="3" t="s">
        <v>12928</v>
      </c>
      <c r="BU749" s="3" t="s">
        <v>12928</v>
      </c>
      <c r="BV749" s="3" t="s">
        <v>135</v>
      </c>
      <c r="BW749" s="3" t="s">
        <v>135</v>
      </c>
      <c r="BX749" s="3" t="s">
        <v>135</v>
      </c>
      <c r="BY749" s="3" t="s">
        <v>148</v>
      </c>
      <c r="BZ749" s="3" t="s">
        <v>12933</v>
      </c>
      <c r="CA749" s="3" t="s">
        <v>174</v>
      </c>
      <c r="CB749" s="3" t="s">
        <v>143</v>
      </c>
      <c r="CC749" s="3" t="s">
        <v>143</v>
      </c>
      <c r="CD749" s="3" t="s">
        <v>143</v>
      </c>
      <c r="CE749" s="3" t="s">
        <v>143</v>
      </c>
      <c r="CF749" s="3" t="s">
        <v>2261</v>
      </c>
      <c r="CG749" s="3" t="s">
        <v>143</v>
      </c>
      <c r="CH749" s="3" t="s">
        <v>143</v>
      </c>
      <c r="CI749" s="3" t="s">
        <v>143</v>
      </c>
      <c r="CJ749" s="3" t="s">
        <v>5272</v>
      </c>
      <c r="CK749" s="3" t="s">
        <v>143</v>
      </c>
      <c r="CL749" s="3" t="s">
        <v>143</v>
      </c>
      <c r="CM749" s="3" t="s">
        <v>143</v>
      </c>
      <c r="CN749" s="3" t="s">
        <v>143</v>
      </c>
      <c r="CO749" s="3" t="s">
        <v>12934</v>
      </c>
      <c r="CP749" s="3" t="s">
        <v>143</v>
      </c>
      <c r="CQ749" s="3" t="s">
        <v>143</v>
      </c>
      <c r="CR749" s="3" t="s">
        <v>143</v>
      </c>
      <c r="CS749" s="3" t="s">
        <v>1</v>
      </c>
      <c r="CT749" s="3" t="s">
        <v>143</v>
      </c>
      <c r="CU749" s="3" t="s">
        <v>1</v>
      </c>
      <c r="CV749" s="3" t="s">
        <v>1985</v>
      </c>
      <c r="CW749" s="3" t="s">
        <v>143</v>
      </c>
      <c r="CX749" s="3" t="s">
        <v>519</v>
      </c>
      <c r="CY749" s="3" t="s">
        <v>166</v>
      </c>
      <c r="CZ749" s="3" t="s">
        <v>136</v>
      </c>
      <c r="DA749" s="3" t="s">
        <v>2007</v>
      </c>
      <c r="DB749" s="3" t="s">
        <v>143</v>
      </c>
      <c r="DC749" s="3" t="s">
        <v>143</v>
      </c>
      <c r="DD749" s="3" t="s">
        <v>685</v>
      </c>
      <c r="DE749" s="3" t="s">
        <v>1515</v>
      </c>
      <c r="DF749" s="3" t="s">
        <v>6302</v>
      </c>
      <c r="DG749" s="3" t="s">
        <v>143</v>
      </c>
      <c r="DH749" s="3" t="s">
        <v>12935</v>
      </c>
      <c r="DI749" s="3" t="s">
        <v>143</v>
      </c>
    </row>
    <row r="750" spans="1:113" ht="38.25" hidden="1" x14ac:dyDescent="0.2">
      <c r="A750" s="73">
        <v>45566</v>
      </c>
      <c r="B750" s="3" t="s">
        <v>15608</v>
      </c>
      <c r="C750" s="3">
        <v>159615</v>
      </c>
      <c r="D750" s="3" t="s">
        <v>12936</v>
      </c>
      <c r="E750" s="3" t="s">
        <v>373</v>
      </c>
      <c r="F750" s="7">
        <v>45566</v>
      </c>
      <c r="G750" s="3" t="s">
        <v>257</v>
      </c>
      <c r="H750" s="3" t="s">
        <v>166</v>
      </c>
      <c r="I750" s="177">
        <v>2081.13</v>
      </c>
      <c r="J750" s="177">
        <v>1660</v>
      </c>
      <c r="K750" s="71">
        <f t="shared" si="75"/>
        <v>9.6827774109935705E-2</v>
      </c>
      <c r="L750" s="179" t="s">
        <v>374</v>
      </c>
      <c r="M750" s="3" t="s">
        <v>129</v>
      </c>
      <c r="N750" s="3" t="s">
        <v>1224</v>
      </c>
      <c r="O750" s="3" t="s">
        <v>1769</v>
      </c>
      <c r="P750" s="6" t="s">
        <v>12334</v>
      </c>
      <c r="Q750" s="3" t="s">
        <v>2863</v>
      </c>
      <c r="R750" s="3" t="s">
        <v>12937</v>
      </c>
      <c r="S750" s="3" t="s">
        <v>12260</v>
      </c>
      <c r="T750" s="3" t="s">
        <v>135</v>
      </c>
      <c r="U750" s="3" t="s">
        <v>135</v>
      </c>
      <c r="V750" s="3" t="s">
        <v>136</v>
      </c>
      <c r="W750" s="3" t="s">
        <v>137</v>
      </c>
      <c r="X750" s="3" t="s">
        <v>264</v>
      </c>
      <c r="Y750" s="3" t="s">
        <v>12938</v>
      </c>
      <c r="Z750" s="7" t="s">
        <v>12939</v>
      </c>
      <c r="AA750" s="3" t="s">
        <v>139</v>
      </c>
      <c r="AB750" s="3" t="s">
        <v>140</v>
      </c>
      <c r="AC750" s="3" t="s">
        <v>5272</v>
      </c>
      <c r="AD750" s="3" t="s">
        <v>143</v>
      </c>
      <c r="AE750" s="3" t="s">
        <v>12940</v>
      </c>
      <c r="AF750" s="3" t="s">
        <v>12941</v>
      </c>
      <c r="AG750" s="3" t="s">
        <v>5675</v>
      </c>
      <c r="AH750" s="3" t="s">
        <v>265</v>
      </c>
      <c r="AI750" s="3" t="s">
        <v>143</v>
      </c>
      <c r="AJ750" s="3" t="s">
        <v>12940</v>
      </c>
      <c r="AK750" s="3" t="s">
        <v>142</v>
      </c>
      <c r="AL750" s="3" t="s">
        <v>143</v>
      </c>
      <c r="AM750" s="3" t="s">
        <v>12942</v>
      </c>
      <c r="AN750" s="3" t="s">
        <v>174</v>
      </c>
      <c r="AO750" s="3" t="s">
        <v>1772</v>
      </c>
      <c r="AP750" s="3" t="s">
        <v>1773</v>
      </c>
      <c r="AQ750" s="3" t="s">
        <v>1774</v>
      </c>
      <c r="AR750" s="3" t="s">
        <v>250</v>
      </c>
      <c r="AS750" s="3" t="s">
        <v>179</v>
      </c>
      <c r="AT750" s="3" t="s">
        <v>1775</v>
      </c>
      <c r="AU750" s="3" t="s">
        <v>1776</v>
      </c>
      <c r="AV750" s="3" t="s">
        <v>990</v>
      </c>
      <c r="AW750" s="3" t="s">
        <v>273</v>
      </c>
      <c r="AX750" s="3" t="s">
        <v>1232</v>
      </c>
      <c r="AY750" s="3" t="s">
        <v>148</v>
      </c>
      <c r="AZ750" s="3" t="s">
        <v>139</v>
      </c>
      <c r="BA750" s="3" t="s">
        <v>154</v>
      </c>
      <c r="BB750" s="3" t="s">
        <v>992</v>
      </c>
      <c r="BC750" s="3" t="s">
        <v>156</v>
      </c>
      <c r="BD750" s="3" t="s">
        <v>157</v>
      </c>
      <c r="BE750" s="3" t="s">
        <v>8956</v>
      </c>
      <c r="BF750" s="3" t="s">
        <v>12943</v>
      </c>
      <c r="BG750" s="3" t="s">
        <v>5272</v>
      </c>
      <c r="BH750" s="3" t="s">
        <v>2863</v>
      </c>
      <c r="BI750" s="3" t="s">
        <v>12944</v>
      </c>
      <c r="BJ750" s="3" t="s">
        <v>143</v>
      </c>
      <c r="BK750" s="3" t="s">
        <v>136</v>
      </c>
      <c r="BL750" s="3" t="s">
        <v>143</v>
      </c>
      <c r="BM750" s="3" t="s">
        <v>200</v>
      </c>
      <c r="BN750" s="3" t="s">
        <v>200</v>
      </c>
      <c r="BO750" s="3" t="s">
        <v>143</v>
      </c>
      <c r="BP750" s="3" t="s">
        <v>143</v>
      </c>
      <c r="BQ750" s="3" t="s">
        <v>12945</v>
      </c>
      <c r="BR750" s="3" t="s">
        <v>143</v>
      </c>
      <c r="BS750" s="3" t="s">
        <v>12898</v>
      </c>
      <c r="BT750" s="3" t="s">
        <v>12940</v>
      </c>
      <c r="BU750" s="3" t="s">
        <v>12940</v>
      </c>
      <c r="BV750" s="3" t="s">
        <v>135</v>
      </c>
      <c r="BW750" s="3" t="s">
        <v>135</v>
      </c>
      <c r="BX750" s="3" t="s">
        <v>135</v>
      </c>
      <c r="BY750" s="3" t="s">
        <v>148</v>
      </c>
      <c r="BZ750" s="3" t="s">
        <v>2774</v>
      </c>
      <c r="CA750" s="3" t="s">
        <v>174</v>
      </c>
      <c r="CB750" s="3" t="s">
        <v>143</v>
      </c>
      <c r="CC750" s="3" t="s">
        <v>143</v>
      </c>
      <c r="CD750" s="3" t="s">
        <v>143</v>
      </c>
      <c r="CE750" s="3" t="s">
        <v>143</v>
      </c>
      <c r="CF750" s="3" t="s">
        <v>2261</v>
      </c>
      <c r="CG750" s="3" t="s">
        <v>2261</v>
      </c>
      <c r="CH750" s="3" t="s">
        <v>143</v>
      </c>
      <c r="CI750" s="3" t="s">
        <v>143</v>
      </c>
      <c r="CJ750" s="3" t="s">
        <v>5272</v>
      </c>
      <c r="CK750" s="3" t="s">
        <v>143</v>
      </c>
      <c r="CL750" s="3" t="s">
        <v>143</v>
      </c>
      <c r="CM750" s="3" t="s">
        <v>143</v>
      </c>
      <c r="CN750" s="3" t="s">
        <v>143</v>
      </c>
      <c r="CO750" s="3" t="s">
        <v>143</v>
      </c>
      <c r="CP750" s="3" t="s">
        <v>143</v>
      </c>
      <c r="CQ750" s="3" t="s">
        <v>143</v>
      </c>
      <c r="CR750" s="3" t="s">
        <v>143</v>
      </c>
      <c r="CS750" s="3" t="s">
        <v>1</v>
      </c>
      <c r="CT750" s="3" t="s">
        <v>143</v>
      </c>
      <c r="CU750" s="3" t="s">
        <v>1</v>
      </c>
      <c r="CV750" s="3" t="s">
        <v>2092</v>
      </c>
      <c r="CW750" s="3" t="s">
        <v>2092</v>
      </c>
      <c r="CX750" s="3" t="s">
        <v>374</v>
      </c>
      <c r="CY750" s="3" t="s">
        <v>166</v>
      </c>
      <c r="CZ750" s="3" t="s">
        <v>136</v>
      </c>
      <c r="DA750" s="3" t="s">
        <v>1989</v>
      </c>
      <c r="DB750" s="3" t="s">
        <v>143</v>
      </c>
      <c r="DC750" s="3" t="s">
        <v>143</v>
      </c>
      <c r="DD750" s="3" t="s">
        <v>373</v>
      </c>
      <c r="DE750" s="3" t="s">
        <v>1515</v>
      </c>
      <c r="DF750" s="3" t="s">
        <v>2261</v>
      </c>
      <c r="DG750" s="3" t="s">
        <v>143</v>
      </c>
      <c r="DH750" s="3" t="s">
        <v>143</v>
      </c>
      <c r="DI750" s="3" t="s">
        <v>143</v>
      </c>
    </row>
    <row r="751" spans="1:113" hidden="1" x14ac:dyDescent="0.2">
      <c r="A751" s="73">
        <v>45566</v>
      </c>
      <c r="B751" s="3" t="s">
        <v>12718</v>
      </c>
      <c r="C751" s="178">
        <v>159619</v>
      </c>
      <c r="D751" s="3" t="s">
        <v>12899</v>
      </c>
      <c r="E751" s="3" t="s">
        <v>685</v>
      </c>
      <c r="F751" s="7">
        <v>45567</v>
      </c>
      <c r="G751" s="3" t="s">
        <v>165</v>
      </c>
      <c r="H751" s="3" t="s">
        <v>166</v>
      </c>
      <c r="I751" s="177">
        <v>222.24</v>
      </c>
      <c r="J751" s="177">
        <v>790</v>
      </c>
      <c r="K751" s="71">
        <f t="shared" si="75"/>
        <v>1.0340057813876168E-2</v>
      </c>
      <c r="L751" s="3" t="s">
        <v>953</v>
      </c>
      <c r="M751" s="3" t="s">
        <v>7145</v>
      </c>
      <c r="N751" s="3" t="s">
        <v>1056</v>
      </c>
      <c r="O751" s="3" t="s">
        <v>12946</v>
      </c>
      <c r="P751" s="6" t="s">
        <v>12947</v>
      </c>
      <c r="Q751" s="3" t="s">
        <v>2863</v>
      </c>
      <c r="R751" s="3" t="s">
        <v>12948</v>
      </c>
      <c r="S751" s="3" t="s">
        <v>12949</v>
      </c>
      <c r="T751" s="3" t="s">
        <v>135</v>
      </c>
      <c r="U751" s="3" t="s">
        <v>135</v>
      </c>
      <c r="V751" s="3" t="s">
        <v>136</v>
      </c>
      <c r="W751" s="3" t="s">
        <v>137</v>
      </c>
      <c r="X751" s="3" t="s">
        <v>957</v>
      </c>
      <c r="Y751" s="3" t="s">
        <v>12950</v>
      </c>
      <c r="Z751" s="7" t="s">
        <v>12951</v>
      </c>
      <c r="AA751" s="3" t="s">
        <v>139</v>
      </c>
      <c r="AB751" s="3" t="s">
        <v>323</v>
      </c>
      <c r="AC751" s="3" t="s">
        <v>5272</v>
      </c>
      <c r="AD751" s="3" t="s">
        <v>143</v>
      </c>
      <c r="AE751" s="3" t="s">
        <v>5272</v>
      </c>
      <c r="AF751" s="3" t="s">
        <v>12927</v>
      </c>
      <c r="AG751" s="3" t="s">
        <v>235</v>
      </c>
      <c r="AH751" s="3" t="s">
        <v>141</v>
      </c>
      <c r="AI751" s="3" t="s">
        <v>143</v>
      </c>
      <c r="AJ751" s="3" t="s">
        <v>12952</v>
      </c>
      <c r="AK751" s="3" t="s">
        <v>207</v>
      </c>
      <c r="AL751" s="3" t="s">
        <v>143</v>
      </c>
      <c r="AM751" s="3" t="s">
        <v>7495</v>
      </c>
      <c r="AN751" s="3" t="s">
        <v>174</v>
      </c>
      <c r="AO751" s="3" t="s">
        <v>4444</v>
      </c>
      <c r="AP751" s="3" t="s">
        <v>12953</v>
      </c>
      <c r="AQ751" s="3" t="s">
        <v>12954</v>
      </c>
      <c r="AR751" s="3" t="s">
        <v>2082</v>
      </c>
      <c r="AS751" s="3" t="s">
        <v>231</v>
      </c>
      <c r="AT751" s="3" t="s">
        <v>12955</v>
      </c>
      <c r="AU751" s="3" t="s">
        <v>12956</v>
      </c>
      <c r="AV751" s="3" t="s">
        <v>145</v>
      </c>
      <c r="AW751" s="3" t="s">
        <v>146</v>
      </c>
      <c r="AX751" s="3" t="s">
        <v>1060</v>
      </c>
      <c r="AY751" s="3" t="s">
        <v>148</v>
      </c>
      <c r="AZ751" s="3" t="s">
        <v>139</v>
      </c>
      <c r="BA751" s="3" t="s">
        <v>149</v>
      </c>
      <c r="BB751" s="3" t="s">
        <v>150</v>
      </c>
      <c r="BC751" s="3" t="s">
        <v>156</v>
      </c>
      <c r="BD751" s="3" t="s">
        <v>157</v>
      </c>
      <c r="BE751" s="3" t="s">
        <v>237</v>
      </c>
      <c r="BF751" s="3" t="s">
        <v>12957</v>
      </c>
      <c r="BG751" s="3" t="s">
        <v>5272</v>
      </c>
      <c r="BH751" s="3" t="s">
        <v>143</v>
      </c>
      <c r="BI751" s="3" t="s">
        <v>12958</v>
      </c>
      <c r="BJ751" s="3" t="s">
        <v>143</v>
      </c>
      <c r="BK751" s="3" t="s">
        <v>506</v>
      </c>
      <c r="BL751" s="3" t="s">
        <v>143</v>
      </c>
      <c r="BM751" s="3" t="s">
        <v>160</v>
      </c>
      <c r="BN751" s="3" t="s">
        <v>160</v>
      </c>
      <c r="BO751" s="3" t="s">
        <v>143</v>
      </c>
      <c r="BP751" s="3" t="s">
        <v>143</v>
      </c>
      <c r="BQ751" s="3" t="s">
        <v>1272</v>
      </c>
      <c r="BR751" s="3" t="s">
        <v>5784</v>
      </c>
      <c r="BS751" s="3" t="s">
        <v>314</v>
      </c>
      <c r="BT751" s="3" t="s">
        <v>7495</v>
      </c>
      <c r="BU751" s="3" t="s">
        <v>7495</v>
      </c>
      <c r="BV751" s="3" t="s">
        <v>135</v>
      </c>
      <c r="BW751" s="3" t="s">
        <v>135</v>
      </c>
      <c r="BX751" s="3" t="s">
        <v>135</v>
      </c>
      <c r="BY751" s="3" t="s">
        <v>148</v>
      </c>
      <c r="BZ751" s="3" t="s">
        <v>12959</v>
      </c>
      <c r="CA751" s="3" t="s">
        <v>174</v>
      </c>
      <c r="CB751" s="3" t="s">
        <v>143</v>
      </c>
      <c r="CC751" s="3" t="s">
        <v>143</v>
      </c>
      <c r="CD751" s="3" t="s">
        <v>143</v>
      </c>
      <c r="CE751" s="3" t="s">
        <v>12960</v>
      </c>
      <c r="CF751" s="3" t="s">
        <v>2261</v>
      </c>
      <c r="CG751" s="3" t="s">
        <v>2261</v>
      </c>
      <c r="CH751" s="3" t="s">
        <v>143</v>
      </c>
      <c r="CI751" s="3" t="s">
        <v>143</v>
      </c>
      <c r="CJ751" s="3" t="s">
        <v>5272</v>
      </c>
      <c r="CK751" s="3" t="s">
        <v>143</v>
      </c>
      <c r="CL751" s="3" t="s">
        <v>143</v>
      </c>
      <c r="CM751" s="3" t="s">
        <v>143</v>
      </c>
      <c r="CN751" s="3" t="s">
        <v>143</v>
      </c>
      <c r="CO751" s="3" t="s">
        <v>6492</v>
      </c>
      <c r="CP751" s="3" t="s">
        <v>143</v>
      </c>
      <c r="CQ751" s="3" t="s">
        <v>143</v>
      </c>
      <c r="CR751" s="3" t="s">
        <v>143</v>
      </c>
      <c r="CS751" s="3" t="s">
        <v>1</v>
      </c>
      <c r="CT751" s="3" t="s">
        <v>143</v>
      </c>
      <c r="CU751" s="3" t="s">
        <v>1</v>
      </c>
      <c r="CV751" s="3" t="s">
        <v>2092</v>
      </c>
      <c r="CW751" s="3" t="s">
        <v>143</v>
      </c>
      <c r="CX751" s="3" t="s">
        <v>953</v>
      </c>
      <c r="CY751" s="3" t="s">
        <v>166</v>
      </c>
      <c r="CZ751" s="3" t="s">
        <v>506</v>
      </c>
      <c r="DA751" s="3" t="s">
        <v>1989</v>
      </c>
      <c r="DB751" s="3" t="s">
        <v>12961</v>
      </c>
      <c r="DC751" s="3" t="s">
        <v>143</v>
      </c>
      <c r="DD751" s="3" t="s">
        <v>685</v>
      </c>
      <c r="DE751" s="3" t="s">
        <v>1515</v>
      </c>
      <c r="DF751" s="3" t="s">
        <v>6302</v>
      </c>
      <c r="DG751" s="3" t="s">
        <v>143</v>
      </c>
      <c r="DH751" s="3" t="s">
        <v>7599</v>
      </c>
      <c r="DI751" s="3" t="s">
        <v>143</v>
      </c>
    </row>
    <row r="752" spans="1:113" hidden="1" x14ac:dyDescent="0.2">
      <c r="A752" s="73">
        <v>45566</v>
      </c>
      <c r="B752" s="3" t="s">
        <v>12718</v>
      </c>
      <c r="C752" s="3">
        <v>159663</v>
      </c>
      <c r="D752" s="3" t="s">
        <v>12962</v>
      </c>
      <c r="E752" s="3" t="s">
        <v>164</v>
      </c>
      <c r="F752" s="7">
        <v>45567</v>
      </c>
      <c r="G752" s="3" t="s">
        <v>165</v>
      </c>
      <c r="H752" s="3" t="s">
        <v>166</v>
      </c>
      <c r="I752" s="177">
        <v>694.28</v>
      </c>
      <c r="J752" s="177">
        <v>495.6</v>
      </c>
      <c r="K752" s="71">
        <f t="shared" si="75"/>
        <v>3.2302444829994358E-2</v>
      </c>
      <c r="L752" s="3" t="s">
        <v>953</v>
      </c>
      <c r="M752" s="3" t="s">
        <v>7145</v>
      </c>
      <c r="N752" s="3" t="s">
        <v>960</v>
      </c>
      <c r="O752" s="3" t="s">
        <v>2009</v>
      </c>
      <c r="P752" s="6" t="s">
        <v>12963</v>
      </c>
      <c r="Q752" s="3" t="s">
        <v>170</v>
      </c>
      <c r="R752" s="3" t="s">
        <v>12964</v>
      </c>
      <c r="S752" s="3" t="s">
        <v>12965</v>
      </c>
      <c r="T752" s="3" t="s">
        <v>135</v>
      </c>
      <c r="U752" s="3" t="s">
        <v>135</v>
      </c>
      <c r="V752" s="3" t="s">
        <v>506</v>
      </c>
      <c r="W752" s="3" t="s">
        <v>137</v>
      </c>
      <c r="X752" s="3" t="s">
        <v>173</v>
      </c>
      <c r="Y752" s="3" t="s">
        <v>12966</v>
      </c>
      <c r="Z752" s="7" t="s">
        <v>12967</v>
      </c>
      <c r="AA752" s="3" t="s">
        <v>139</v>
      </c>
      <c r="AB752" s="3" t="s">
        <v>323</v>
      </c>
      <c r="AC752" s="3" t="s">
        <v>5272</v>
      </c>
      <c r="AD752" s="3" t="s">
        <v>143</v>
      </c>
      <c r="AE752" s="3" t="s">
        <v>12968</v>
      </c>
      <c r="AF752" s="3" t="s">
        <v>143</v>
      </c>
      <c r="AG752" s="3" t="s">
        <v>235</v>
      </c>
      <c r="AH752" s="3" t="s">
        <v>141</v>
      </c>
      <c r="AI752" s="3" t="s">
        <v>143</v>
      </c>
      <c r="AJ752" s="3" t="s">
        <v>12968</v>
      </c>
      <c r="AK752" s="3" t="s">
        <v>207</v>
      </c>
      <c r="AL752" s="3" t="s">
        <v>12969</v>
      </c>
      <c r="AM752" s="3" t="s">
        <v>12970</v>
      </c>
      <c r="AN752" s="3" t="s">
        <v>174</v>
      </c>
      <c r="AO752" s="3" t="s">
        <v>2013</v>
      </c>
      <c r="AP752" s="3" t="s">
        <v>2014</v>
      </c>
      <c r="AQ752" s="3" t="s">
        <v>2015</v>
      </c>
      <c r="AR752" s="3" t="s">
        <v>250</v>
      </c>
      <c r="AS752" s="3" t="s">
        <v>179</v>
      </c>
      <c r="AT752" s="3" t="s">
        <v>251</v>
      </c>
      <c r="AU752" s="3" t="s">
        <v>2016</v>
      </c>
      <c r="AV752" s="3" t="s">
        <v>145</v>
      </c>
      <c r="AW752" s="3" t="s">
        <v>146</v>
      </c>
      <c r="AX752" s="3" t="s">
        <v>972</v>
      </c>
      <c r="AY752" s="3" t="s">
        <v>148</v>
      </c>
      <c r="AZ752" s="3" t="s">
        <v>139</v>
      </c>
      <c r="BA752" s="3" t="s">
        <v>149</v>
      </c>
      <c r="BB752" s="3" t="s">
        <v>150</v>
      </c>
      <c r="BC752" s="3" t="s">
        <v>156</v>
      </c>
      <c r="BD752" s="3" t="s">
        <v>157</v>
      </c>
      <c r="BE752" s="3" t="s">
        <v>303</v>
      </c>
      <c r="BF752" s="3" t="s">
        <v>12971</v>
      </c>
      <c r="BG752" s="3" t="s">
        <v>5272</v>
      </c>
      <c r="BH752" s="3" t="s">
        <v>143</v>
      </c>
      <c r="BI752" s="3" t="s">
        <v>12972</v>
      </c>
      <c r="BJ752" s="3" t="s">
        <v>143</v>
      </c>
      <c r="BK752" s="3" t="s">
        <v>506</v>
      </c>
      <c r="BL752" s="3" t="s">
        <v>143</v>
      </c>
      <c r="BM752" s="3" t="s">
        <v>160</v>
      </c>
      <c r="BN752" s="3" t="s">
        <v>160</v>
      </c>
      <c r="BO752" s="3" t="s">
        <v>164</v>
      </c>
      <c r="BP752" s="3" t="s">
        <v>2497</v>
      </c>
      <c r="BQ752" s="3" t="s">
        <v>12973</v>
      </c>
      <c r="BR752" s="3" t="s">
        <v>5352</v>
      </c>
      <c r="BS752" s="3" t="s">
        <v>241</v>
      </c>
      <c r="BT752" s="3" t="s">
        <v>12968</v>
      </c>
      <c r="BU752" s="3" t="s">
        <v>12968</v>
      </c>
      <c r="BV752" s="3" t="s">
        <v>135</v>
      </c>
      <c r="BW752" s="3" t="s">
        <v>135</v>
      </c>
      <c r="BX752" s="3" t="s">
        <v>135</v>
      </c>
      <c r="BY752" s="3" t="s">
        <v>148</v>
      </c>
      <c r="BZ752" s="3" t="s">
        <v>575</v>
      </c>
      <c r="CA752" s="3" t="s">
        <v>174</v>
      </c>
      <c r="CB752" s="3" t="s">
        <v>143</v>
      </c>
      <c r="CC752" s="3" t="s">
        <v>143</v>
      </c>
      <c r="CD752" s="3" t="s">
        <v>143</v>
      </c>
      <c r="CE752" s="3" t="s">
        <v>143</v>
      </c>
      <c r="CF752" s="3" t="s">
        <v>2261</v>
      </c>
      <c r="CG752" s="3" t="s">
        <v>2261</v>
      </c>
      <c r="CH752" s="3" t="s">
        <v>143</v>
      </c>
      <c r="CI752" s="3" t="s">
        <v>143</v>
      </c>
      <c r="CJ752" s="3" t="s">
        <v>5272</v>
      </c>
      <c r="CK752" s="3" t="s">
        <v>143</v>
      </c>
      <c r="CL752" s="3" t="s">
        <v>143</v>
      </c>
      <c r="CM752" s="3" t="s">
        <v>143</v>
      </c>
      <c r="CN752" s="3" t="s">
        <v>143</v>
      </c>
      <c r="CO752" s="3" t="s">
        <v>143</v>
      </c>
      <c r="CP752" s="3" t="s">
        <v>143</v>
      </c>
      <c r="CQ752" s="3" t="s">
        <v>143</v>
      </c>
      <c r="CR752" s="3" t="s">
        <v>143</v>
      </c>
      <c r="CS752" s="3" t="s">
        <v>1</v>
      </c>
      <c r="CT752" s="3" t="s">
        <v>143</v>
      </c>
      <c r="CU752" s="3" t="s">
        <v>1</v>
      </c>
      <c r="CV752" s="3" t="s">
        <v>1985</v>
      </c>
      <c r="CW752" s="3" t="s">
        <v>2092</v>
      </c>
      <c r="CX752" s="3" t="s">
        <v>953</v>
      </c>
      <c r="CY752" s="3" t="s">
        <v>166</v>
      </c>
      <c r="CZ752" s="3" t="s">
        <v>506</v>
      </c>
      <c r="DA752" s="3" t="s">
        <v>1986</v>
      </c>
      <c r="DB752" s="3" t="s">
        <v>143</v>
      </c>
      <c r="DC752" s="3" t="s">
        <v>143</v>
      </c>
      <c r="DD752" s="3" t="s">
        <v>164</v>
      </c>
      <c r="DE752" s="3" t="s">
        <v>1515</v>
      </c>
      <c r="DF752" s="3" t="s">
        <v>6302</v>
      </c>
      <c r="DG752" s="3" t="s">
        <v>143</v>
      </c>
      <c r="DH752" s="3" t="s">
        <v>143</v>
      </c>
      <c r="DI752" s="3" t="s">
        <v>143</v>
      </c>
    </row>
    <row r="753" spans="1:113" hidden="1" x14ac:dyDescent="0.2">
      <c r="A753" s="73">
        <v>45566</v>
      </c>
      <c r="B753" s="3" t="s">
        <v>12718</v>
      </c>
      <c r="C753" s="3">
        <v>159695</v>
      </c>
      <c r="D753" s="3" t="s">
        <v>12620</v>
      </c>
      <c r="E753" s="3" t="s">
        <v>685</v>
      </c>
      <c r="F753" s="7">
        <v>45568</v>
      </c>
      <c r="G753" s="3" t="s">
        <v>165</v>
      </c>
      <c r="H753" s="3" t="s">
        <v>166</v>
      </c>
      <c r="I753" s="180">
        <f t="shared" ref="I753:I755" si="77">J753</f>
        <v>222.06</v>
      </c>
      <c r="J753" s="177">
        <v>222.06</v>
      </c>
      <c r="K753" s="71">
        <f t="shared" si="75"/>
        <v>1.0331683037029075E-2</v>
      </c>
      <c r="L753" s="3" t="s">
        <v>374</v>
      </c>
      <c r="M753" s="3" t="s">
        <v>129</v>
      </c>
      <c r="N753" s="3" t="s">
        <v>1056</v>
      </c>
      <c r="O753" s="3" t="s">
        <v>12974</v>
      </c>
      <c r="P753" s="6" t="s">
        <v>12975</v>
      </c>
      <c r="Q753" s="3" t="s">
        <v>2863</v>
      </c>
      <c r="R753" s="3" t="s">
        <v>12976</v>
      </c>
      <c r="S753" s="3" t="s">
        <v>12977</v>
      </c>
      <c r="T753" s="3" t="s">
        <v>135</v>
      </c>
      <c r="U753" s="3" t="s">
        <v>135</v>
      </c>
      <c r="V753" s="3" t="s">
        <v>136</v>
      </c>
      <c r="W753" s="3" t="s">
        <v>137</v>
      </c>
      <c r="X753" s="3" t="s">
        <v>4880</v>
      </c>
      <c r="Y753" s="3" t="s">
        <v>12978</v>
      </c>
      <c r="Z753" s="7" t="s">
        <v>12979</v>
      </c>
      <c r="AA753" s="3" t="s">
        <v>139</v>
      </c>
      <c r="AB753" s="3" t="s">
        <v>226</v>
      </c>
      <c r="AC753" s="3" t="s">
        <v>5272</v>
      </c>
      <c r="AD753" s="3" t="s">
        <v>143</v>
      </c>
      <c r="AE753" s="3" t="s">
        <v>5272</v>
      </c>
      <c r="AF753" s="3" t="s">
        <v>143</v>
      </c>
      <c r="AG753" s="3" t="s">
        <v>235</v>
      </c>
      <c r="AH753" s="3" t="s">
        <v>141</v>
      </c>
      <c r="AI753" s="3" t="s">
        <v>143</v>
      </c>
      <c r="AJ753" s="3" t="s">
        <v>143</v>
      </c>
      <c r="AK753" s="3" t="s">
        <v>207</v>
      </c>
      <c r="AL753" s="3" t="s">
        <v>143</v>
      </c>
      <c r="AM753" s="3" t="s">
        <v>6074</v>
      </c>
      <c r="AN753" s="3" t="s">
        <v>143</v>
      </c>
      <c r="AO753" s="3" t="s">
        <v>12980</v>
      </c>
      <c r="AP753" s="3" t="s">
        <v>12981</v>
      </c>
      <c r="AQ753" s="3" t="s">
        <v>12982</v>
      </c>
      <c r="AR753" s="3" t="s">
        <v>2082</v>
      </c>
      <c r="AS753" s="3" t="s">
        <v>231</v>
      </c>
      <c r="AT753" s="3" t="s">
        <v>4175</v>
      </c>
      <c r="AU753" s="3" t="s">
        <v>12983</v>
      </c>
      <c r="AV753" s="3" t="s">
        <v>145</v>
      </c>
      <c r="AW753" s="3" t="s">
        <v>146</v>
      </c>
      <c r="AX753" s="3" t="s">
        <v>1060</v>
      </c>
      <c r="AY753" s="3" t="s">
        <v>148</v>
      </c>
      <c r="AZ753" s="3" t="s">
        <v>139</v>
      </c>
      <c r="BA753" s="3" t="s">
        <v>149</v>
      </c>
      <c r="BB753" s="3" t="s">
        <v>150</v>
      </c>
      <c r="BC753" s="3" t="s">
        <v>156</v>
      </c>
      <c r="BD753" s="3" t="s">
        <v>157</v>
      </c>
      <c r="BE753" s="3" t="s">
        <v>484</v>
      </c>
      <c r="BF753" s="3" t="s">
        <v>12979</v>
      </c>
      <c r="BG753" s="3" t="s">
        <v>5272</v>
      </c>
      <c r="BH753" s="3" t="s">
        <v>143</v>
      </c>
      <c r="BI753" s="3" t="s">
        <v>143</v>
      </c>
      <c r="BJ753" s="3" t="s">
        <v>143</v>
      </c>
      <c r="BK753" s="3" t="s">
        <v>136</v>
      </c>
      <c r="BL753" s="3" t="s">
        <v>143</v>
      </c>
      <c r="BM753" s="3" t="s">
        <v>160</v>
      </c>
      <c r="BN753" s="3" t="s">
        <v>143</v>
      </c>
      <c r="BO753" s="3" t="s">
        <v>143</v>
      </c>
      <c r="BP753" s="3" t="s">
        <v>143</v>
      </c>
      <c r="BQ753" s="3" t="s">
        <v>12984</v>
      </c>
      <c r="BR753" s="3" t="s">
        <v>5723</v>
      </c>
      <c r="BS753" s="3" t="s">
        <v>162</v>
      </c>
      <c r="BT753" s="3" t="s">
        <v>12985</v>
      </c>
      <c r="BU753" s="3" t="s">
        <v>12985</v>
      </c>
      <c r="BV753" s="3" t="s">
        <v>135</v>
      </c>
      <c r="BW753" s="3" t="s">
        <v>135</v>
      </c>
      <c r="BX753" s="3" t="s">
        <v>135</v>
      </c>
      <c r="BY753" s="3" t="s">
        <v>148</v>
      </c>
      <c r="BZ753" s="3" t="s">
        <v>12986</v>
      </c>
      <c r="CA753" s="3" t="s">
        <v>2415</v>
      </c>
      <c r="CB753" s="3" t="s">
        <v>143</v>
      </c>
      <c r="CC753" s="3" t="s">
        <v>143</v>
      </c>
      <c r="CD753" s="3" t="s">
        <v>143</v>
      </c>
      <c r="CE753" s="3" t="s">
        <v>143</v>
      </c>
      <c r="CF753" s="3" t="s">
        <v>9220</v>
      </c>
      <c r="CG753" s="3" t="s">
        <v>143</v>
      </c>
      <c r="CH753" s="3" t="s">
        <v>143</v>
      </c>
      <c r="CI753" s="3" t="s">
        <v>143</v>
      </c>
      <c r="CJ753" s="3" t="s">
        <v>5272</v>
      </c>
      <c r="CK753" s="3" t="s">
        <v>143</v>
      </c>
      <c r="CL753" s="3" t="s">
        <v>143</v>
      </c>
      <c r="CM753" s="3" t="s">
        <v>143</v>
      </c>
      <c r="CN753" s="3" t="s">
        <v>143</v>
      </c>
      <c r="CO753" s="3" t="s">
        <v>12987</v>
      </c>
      <c r="CP753" s="3" t="s">
        <v>143</v>
      </c>
      <c r="CQ753" s="3" t="s">
        <v>143</v>
      </c>
      <c r="CR753" s="3" t="s">
        <v>143</v>
      </c>
      <c r="CS753" s="3" t="s">
        <v>1</v>
      </c>
      <c r="CT753" s="3" t="s">
        <v>143</v>
      </c>
      <c r="CU753" s="3" t="s">
        <v>1</v>
      </c>
      <c r="CV753" s="3" t="s">
        <v>1985</v>
      </c>
      <c r="CW753" s="3" t="s">
        <v>143</v>
      </c>
      <c r="CX753" s="3" t="s">
        <v>374</v>
      </c>
      <c r="CY753" s="3" t="s">
        <v>166</v>
      </c>
      <c r="CZ753" s="3" t="s">
        <v>136</v>
      </c>
      <c r="DA753" s="3" t="s">
        <v>1986</v>
      </c>
      <c r="DB753" s="3" t="s">
        <v>143</v>
      </c>
      <c r="DC753" s="3" t="s">
        <v>143</v>
      </c>
      <c r="DD753" s="3" t="s">
        <v>685</v>
      </c>
      <c r="DE753" s="3" t="s">
        <v>1515</v>
      </c>
      <c r="DF753" s="3" t="s">
        <v>2419</v>
      </c>
      <c r="DG753" s="3" t="s">
        <v>143</v>
      </c>
      <c r="DH753" s="3" t="s">
        <v>12988</v>
      </c>
      <c r="DI753" s="3" t="s">
        <v>143</v>
      </c>
    </row>
    <row r="754" spans="1:113" hidden="1" x14ac:dyDescent="0.2">
      <c r="A754" s="73">
        <v>45566</v>
      </c>
      <c r="B754" s="3" t="s">
        <v>12718</v>
      </c>
      <c r="C754" s="178">
        <v>159696</v>
      </c>
      <c r="D754" s="3" t="s">
        <v>12899</v>
      </c>
      <c r="E754" s="3" t="s">
        <v>685</v>
      </c>
      <c r="F754" s="7">
        <v>45569</v>
      </c>
      <c r="G754" s="3" t="s">
        <v>165</v>
      </c>
      <c r="H754" s="3" t="s">
        <v>166</v>
      </c>
      <c r="I754" s="180">
        <f t="shared" si="77"/>
        <v>456</v>
      </c>
      <c r="J754" s="177">
        <v>456</v>
      </c>
      <c r="K754" s="71">
        <f t="shared" si="75"/>
        <v>2.1216101345966219E-2</v>
      </c>
      <c r="L754" s="3" t="s">
        <v>953</v>
      </c>
      <c r="M754" s="3" t="s">
        <v>7145</v>
      </c>
      <c r="N754" s="3" t="s">
        <v>960</v>
      </c>
      <c r="O754" s="3" t="s">
        <v>2792</v>
      </c>
      <c r="P754" s="6" t="s">
        <v>12989</v>
      </c>
      <c r="Q754" s="3" t="s">
        <v>170</v>
      </c>
      <c r="R754" s="3" t="s">
        <v>12990</v>
      </c>
      <c r="S754" s="3" t="s">
        <v>3891</v>
      </c>
      <c r="T754" s="3" t="s">
        <v>135</v>
      </c>
      <c r="U754" s="3" t="s">
        <v>135</v>
      </c>
      <c r="V754" s="3" t="s">
        <v>506</v>
      </c>
      <c r="W754" s="3" t="s">
        <v>137</v>
      </c>
      <c r="X754" s="3" t="s">
        <v>173</v>
      </c>
      <c r="Y754" s="3" t="s">
        <v>12991</v>
      </c>
      <c r="Z754" s="7" t="s">
        <v>12992</v>
      </c>
      <c r="AA754" s="3" t="s">
        <v>139</v>
      </c>
      <c r="AB754" s="3" t="s">
        <v>226</v>
      </c>
      <c r="AC754" s="3" t="s">
        <v>5272</v>
      </c>
      <c r="AD754" s="3" t="s">
        <v>143</v>
      </c>
      <c r="AE754" s="3" t="s">
        <v>5272</v>
      </c>
      <c r="AF754" s="3" t="s">
        <v>143</v>
      </c>
      <c r="AG754" s="3" t="s">
        <v>235</v>
      </c>
      <c r="AH754" s="3" t="s">
        <v>141</v>
      </c>
      <c r="AI754" s="3" t="s">
        <v>143</v>
      </c>
      <c r="AJ754" s="3" t="s">
        <v>143</v>
      </c>
      <c r="AK754" s="3" t="s">
        <v>207</v>
      </c>
      <c r="AL754" s="3" t="s">
        <v>12993</v>
      </c>
      <c r="AM754" s="3" t="s">
        <v>12994</v>
      </c>
      <c r="AN754" s="3" t="s">
        <v>143</v>
      </c>
      <c r="AO754" s="3" t="s">
        <v>729</v>
      </c>
      <c r="AP754" s="3" t="s">
        <v>730</v>
      </c>
      <c r="AQ754" s="3" t="s">
        <v>2796</v>
      </c>
      <c r="AR754" s="3" t="s">
        <v>353</v>
      </c>
      <c r="AS754" s="3" t="s">
        <v>231</v>
      </c>
      <c r="AT754" s="3" t="s">
        <v>353</v>
      </c>
      <c r="AU754" s="3" t="s">
        <v>732</v>
      </c>
      <c r="AV754" s="3" t="s">
        <v>145</v>
      </c>
      <c r="AW754" s="3" t="s">
        <v>146</v>
      </c>
      <c r="AX754" s="3" t="s">
        <v>972</v>
      </c>
      <c r="AY754" s="3" t="s">
        <v>148</v>
      </c>
      <c r="AZ754" s="3" t="s">
        <v>139</v>
      </c>
      <c r="BA754" s="3" t="s">
        <v>149</v>
      </c>
      <c r="BB754" s="3" t="s">
        <v>150</v>
      </c>
      <c r="BC754" s="3" t="s">
        <v>156</v>
      </c>
      <c r="BD754" s="3" t="s">
        <v>157</v>
      </c>
      <c r="BE754" s="3" t="s">
        <v>303</v>
      </c>
      <c r="BF754" s="3" t="s">
        <v>12992</v>
      </c>
      <c r="BG754" s="3" t="s">
        <v>5272</v>
      </c>
      <c r="BH754" s="3" t="s">
        <v>143</v>
      </c>
      <c r="BI754" s="3" t="s">
        <v>143</v>
      </c>
      <c r="BJ754" s="3" t="s">
        <v>143</v>
      </c>
      <c r="BK754" s="3" t="s">
        <v>506</v>
      </c>
      <c r="BL754" s="3" t="s">
        <v>143</v>
      </c>
      <c r="BM754" s="3" t="s">
        <v>160</v>
      </c>
      <c r="BN754" s="3" t="s">
        <v>143</v>
      </c>
      <c r="BO754" s="3" t="s">
        <v>685</v>
      </c>
      <c r="BP754" s="3" t="s">
        <v>143</v>
      </c>
      <c r="BQ754" s="3" t="s">
        <v>1143</v>
      </c>
      <c r="BR754" s="3" t="s">
        <v>5352</v>
      </c>
      <c r="BS754" s="3" t="s">
        <v>241</v>
      </c>
      <c r="BT754" s="3" t="s">
        <v>12994</v>
      </c>
      <c r="BU754" s="3" t="s">
        <v>12994</v>
      </c>
      <c r="BV754" s="3" t="s">
        <v>135</v>
      </c>
      <c r="BW754" s="3" t="s">
        <v>135</v>
      </c>
      <c r="BX754" s="3" t="s">
        <v>135</v>
      </c>
      <c r="BY754" s="3" t="s">
        <v>148</v>
      </c>
      <c r="BZ754" s="3" t="s">
        <v>12995</v>
      </c>
      <c r="CA754" s="3" t="s">
        <v>174</v>
      </c>
      <c r="CB754" s="3" t="s">
        <v>143</v>
      </c>
      <c r="CC754" s="3" t="s">
        <v>143</v>
      </c>
      <c r="CD754" s="3" t="s">
        <v>143</v>
      </c>
      <c r="CE754" s="3" t="s">
        <v>143</v>
      </c>
      <c r="CF754" s="3" t="s">
        <v>2261</v>
      </c>
      <c r="CG754" s="3" t="s">
        <v>143</v>
      </c>
      <c r="CH754" s="3" t="s">
        <v>143</v>
      </c>
      <c r="CI754" s="3" t="s">
        <v>143</v>
      </c>
      <c r="CJ754" s="3" t="s">
        <v>5272</v>
      </c>
      <c r="CK754" s="3" t="s">
        <v>143</v>
      </c>
      <c r="CL754" s="3" t="s">
        <v>143</v>
      </c>
      <c r="CM754" s="3" t="s">
        <v>143</v>
      </c>
      <c r="CN754" s="3" t="s">
        <v>143</v>
      </c>
      <c r="CO754" s="3" t="s">
        <v>143</v>
      </c>
      <c r="CP754" s="3" t="s">
        <v>143</v>
      </c>
      <c r="CQ754" s="3" t="s">
        <v>143</v>
      </c>
      <c r="CR754" s="3" t="s">
        <v>143</v>
      </c>
      <c r="CS754" s="3" t="s">
        <v>1</v>
      </c>
      <c r="CT754" s="3" t="s">
        <v>143</v>
      </c>
      <c r="CU754" s="3" t="s">
        <v>1</v>
      </c>
      <c r="CV754" s="3" t="s">
        <v>1985</v>
      </c>
      <c r="CW754" s="3" t="s">
        <v>143</v>
      </c>
      <c r="CX754" s="3" t="s">
        <v>953</v>
      </c>
      <c r="CY754" s="3" t="s">
        <v>166</v>
      </c>
      <c r="CZ754" s="3" t="s">
        <v>506</v>
      </c>
      <c r="DA754" s="3" t="s">
        <v>2007</v>
      </c>
      <c r="DB754" s="3" t="s">
        <v>143</v>
      </c>
      <c r="DC754" s="3" t="s">
        <v>143</v>
      </c>
      <c r="DD754" s="3" t="s">
        <v>685</v>
      </c>
      <c r="DE754" s="3" t="s">
        <v>1515</v>
      </c>
      <c r="DF754" s="3" t="s">
        <v>3601</v>
      </c>
      <c r="DG754" s="3" t="s">
        <v>143</v>
      </c>
      <c r="DH754" s="3" t="s">
        <v>143</v>
      </c>
      <c r="DI754" s="3" t="s">
        <v>143</v>
      </c>
    </row>
    <row r="755" spans="1:113" hidden="1" x14ac:dyDescent="0.2">
      <c r="A755" s="73">
        <v>45566</v>
      </c>
      <c r="B755" s="3" t="s">
        <v>12737</v>
      </c>
      <c r="C755" s="3">
        <v>159709</v>
      </c>
      <c r="D755" s="3" t="s">
        <v>12737</v>
      </c>
      <c r="E755" s="3" t="s">
        <v>685</v>
      </c>
      <c r="F755" s="7">
        <v>45568</v>
      </c>
      <c r="G755" s="3" t="s">
        <v>165</v>
      </c>
      <c r="H755" s="3" t="s">
        <v>166</v>
      </c>
      <c r="I755" s="180">
        <f t="shared" si="77"/>
        <v>222.06</v>
      </c>
      <c r="J755" s="177">
        <v>222.06</v>
      </c>
      <c r="K755" s="71">
        <f t="shared" si="75"/>
        <v>1.0331683037029075E-2</v>
      </c>
      <c r="L755" s="3" t="s">
        <v>374</v>
      </c>
      <c r="M755" s="3" t="s">
        <v>129</v>
      </c>
      <c r="N755" s="3" t="s">
        <v>960</v>
      </c>
      <c r="O755" s="3" t="s">
        <v>6426</v>
      </c>
      <c r="P755" s="6" t="s">
        <v>12996</v>
      </c>
      <c r="Q755" s="3" t="s">
        <v>2863</v>
      </c>
      <c r="R755" s="3" t="s">
        <v>12997</v>
      </c>
      <c r="S755" s="3" t="s">
        <v>12998</v>
      </c>
      <c r="T755" s="3" t="s">
        <v>12999</v>
      </c>
      <c r="U755" s="3" t="s">
        <v>135</v>
      </c>
      <c r="V755" s="3" t="s">
        <v>136</v>
      </c>
      <c r="W755" s="3" t="s">
        <v>137</v>
      </c>
      <c r="X755" s="3" t="s">
        <v>4880</v>
      </c>
      <c r="Y755" s="3" t="s">
        <v>13000</v>
      </c>
      <c r="Z755" s="7" t="s">
        <v>13001</v>
      </c>
      <c r="AA755" s="3" t="s">
        <v>139</v>
      </c>
      <c r="AB755" s="3" t="s">
        <v>140</v>
      </c>
      <c r="AC755" s="3" t="s">
        <v>5272</v>
      </c>
      <c r="AD755" s="3" t="s">
        <v>143</v>
      </c>
      <c r="AE755" s="3" t="s">
        <v>5272</v>
      </c>
      <c r="AF755" s="3" t="s">
        <v>143</v>
      </c>
      <c r="AG755" s="3" t="s">
        <v>235</v>
      </c>
      <c r="AH755" s="3" t="s">
        <v>141</v>
      </c>
      <c r="AI755" s="3" t="s">
        <v>143</v>
      </c>
      <c r="AJ755" s="3" t="s">
        <v>143</v>
      </c>
      <c r="AK755" s="3" t="s">
        <v>142</v>
      </c>
      <c r="AL755" s="3" t="s">
        <v>143</v>
      </c>
      <c r="AM755" s="3" t="s">
        <v>6074</v>
      </c>
      <c r="AN755" s="3" t="s">
        <v>143</v>
      </c>
      <c r="AO755" s="3" t="s">
        <v>6432</v>
      </c>
      <c r="AP755" s="3" t="s">
        <v>6433</v>
      </c>
      <c r="AQ755" s="3" t="s">
        <v>6434</v>
      </c>
      <c r="AR755" s="3" t="s">
        <v>353</v>
      </c>
      <c r="AS755" s="3" t="s">
        <v>231</v>
      </c>
      <c r="AT755" s="3" t="s">
        <v>1616</v>
      </c>
      <c r="AU755" s="3" t="s">
        <v>6435</v>
      </c>
      <c r="AV755" s="3" t="s">
        <v>145</v>
      </c>
      <c r="AW755" s="3" t="s">
        <v>146</v>
      </c>
      <c r="AX755" s="3" t="s">
        <v>972</v>
      </c>
      <c r="AY755" s="3" t="s">
        <v>148</v>
      </c>
      <c r="AZ755" s="3" t="s">
        <v>139</v>
      </c>
      <c r="BA755" s="3" t="s">
        <v>149</v>
      </c>
      <c r="BB755" s="3" t="s">
        <v>150</v>
      </c>
      <c r="BC755" s="3" t="s">
        <v>156</v>
      </c>
      <c r="BD755" s="3" t="s">
        <v>157</v>
      </c>
      <c r="BE755" s="3" t="s">
        <v>484</v>
      </c>
      <c r="BF755" s="3" t="s">
        <v>13001</v>
      </c>
      <c r="BG755" s="3" t="s">
        <v>5272</v>
      </c>
      <c r="BH755" s="3" t="s">
        <v>143</v>
      </c>
      <c r="BI755" s="3" t="s">
        <v>143</v>
      </c>
      <c r="BJ755" s="3" t="s">
        <v>143</v>
      </c>
      <c r="BK755" s="3" t="s">
        <v>136</v>
      </c>
      <c r="BL755" s="3" t="s">
        <v>143</v>
      </c>
      <c r="BM755" s="3" t="s">
        <v>160</v>
      </c>
      <c r="BN755" s="3" t="s">
        <v>143</v>
      </c>
      <c r="BO755" s="3" t="s">
        <v>143</v>
      </c>
      <c r="BP755" s="3" t="s">
        <v>143</v>
      </c>
      <c r="BQ755" s="3" t="s">
        <v>13002</v>
      </c>
      <c r="BR755" s="3" t="s">
        <v>5723</v>
      </c>
      <c r="BS755" s="3" t="s">
        <v>162</v>
      </c>
      <c r="BT755" s="3" t="s">
        <v>12985</v>
      </c>
      <c r="BU755" s="3" t="s">
        <v>12985</v>
      </c>
      <c r="BV755" s="3" t="s">
        <v>135</v>
      </c>
      <c r="BW755" s="3" t="s">
        <v>135</v>
      </c>
      <c r="BX755" s="3" t="s">
        <v>135</v>
      </c>
      <c r="BY755" s="3" t="s">
        <v>148</v>
      </c>
      <c r="BZ755" s="3" t="s">
        <v>5699</v>
      </c>
      <c r="CA755" s="3" t="s">
        <v>2415</v>
      </c>
      <c r="CB755" s="3" t="s">
        <v>143</v>
      </c>
      <c r="CC755" s="3" t="s">
        <v>143</v>
      </c>
      <c r="CD755" s="3" t="s">
        <v>143</v>
      </c>
      <c r="CE755" s="3" t="s">
        <v>143</v>
      </c>
      <c r="CF755" s="3" t="s">
        <v>9220</v>
      </c>
      <c r="CG755" s="3" t="s">
        <v>143</v>
      </c>
      <c r="CH755" s="3" t="s">
        <v>143</v>
      </c>
      <c r="CI755" s="3" t="s">
        <v>143</v>
      </c>
      <c r="CJ755" s="3" t="s">
        <v>5272</v>
      </c>
      <c r="CK755" s="3" t="s">
        <v>143</v>
      </c>
      <c r="CL755" s="3" t="s">
        <v>143</v>
      </c>
      <c r="CM755" s="3" t="s">
        <v>143</v>
      </c>
      <c r="CN755" s="3" t="s">
        <v>143</v>
      </c>
      <c r="CO755" s="3" t="s">
        <v>6441</v>
      </c>
      <c r="CP755" s="3" t="s">
        <v>143</v>
      </c>
      <c r="CQ755" s="3" t="s">
        <v>143</v>
      </c>
      <c r="CR755" s="3" t="s">
        <v>143</v>
      </c>
      <c r="CS755" s="3" t="s">
        <v>1</v>
      </c>
      <c r="CT755" s="3" t="s">
        <v>143</v>
      </c>
      <c r="CU755" s="3" t="s">
        <v>1</v>
      </c>
      <c r="CV755" s="3" t="s">
        <v>1985</v>
      </c>
      <c r="CW755" s="3" t="s">
        <v>143</v>
      </c>
      <c r="CX755" s="3" t="s">
        <v>374</v>
      </c>
      <c r="CY755" s="3" t="s">
        <v>166</v>
      </c>
      <c r="CZ755" s="3" t="s">
        <v>136</v>
      </c>
      <c r="DA755" s="3" t="s">
        <v>1989</v>
      </c>
      <c r="DB755" s="3" t="s">
        <v>143</v>
      </c>
      <c r="DC755" s="3" t="s">
        <v>143</v>
      </c>
      <c r="DD755" s="3" t="s">
        <v>685</v>
      </c>
      <c r="DE755" s="3" t="s">
        <v>1515</v>
      </c>
      <c r="DF755" s="3" t="s">
        <v>2419</v>
      </c>
      <c r="DG755" s="3" t="s">
        <v>143</v>
      </c>
      <c r="DH755" s="3" t="s">
        <v>7865</v>
      </c>
      <c r="DI755" s="3" t="s">
        <v>143</v>
      </c>
    </row>
    <row r="756" spans="1:113" ht="25.5" hidden="1" x14ac:dyDescent="0.2">
      <c r="A756" s="73">
        <v>45566</v>
      </c>
      <c r="B756" s="3" t="s">
        <v>24</v>
      </c>
      <c r="C756" s="3">
        <v>159753</v>
      </c>
      <c r="D756" s="3" t="s">
        <v>24</v>
      </c>
      <c r="E756" s="3" t="s">
        <v>364</v>
      </c>
      <c r="F756" s="7">
        <v>45567</v>
      </c>
      <c r="G756" s="3" t="s">
        <v>165</v>
      </c>
      <c r="H756" s="3" t="s">
        <v>166</v>
      </c>
      <c r="I756" s="177">
        <v>62.41</v>
      </c>
      <c r="J756" s="177">
        <v>62.41</v>
      </c>
      <c r="K756" s="71">
        <f t="shared" si="75"/>
        <v>2.903721239038929E-3</v>
      </c>
      <c r="L756" s="3" t="s">
        <v>394</v>
      </c>
      <c r="M756" s="3" t="s">
        <v>129</v>
      </c>
      <c r="N756" s="3" t="s">
        <v>1056</v>
      </c>
      <c r="O756" s="3" t="s">
        <v>318</v>
      </c>
      <c r="P756" s="6" t="s">
        <v>13003</v>
      </c>
      <c r="Q756" s="3" t="s">
        <v>170</v>
      </c>
      <c r="R756" s="3" t="s">
        <v>13004</v>
      </c>
      <c r="S756" s="3" t="s">
        <v>13005</v>
      </c>
      <c r="T756" s="3" t="s">
        <v>13006</v>
      </c>
      <c r="U756" s="3" t="s">
        <v>13007</v>
      </c>
      <c r="V756" s="3" t="s">
        <v>136</v>
      </c>
      <c r="W756" s="3" t="s">
        <v>137</v>
      </c>
      <c r="X756" s="3" t="s">
        <v>11168</v>
      </c>
      <c r="Y756" s="3" t="s">
        <v>13008</v>
      </c>
      <c r="Z756" s="7" t="s">
        <v>13009</v>
      </c>
      <c r="AA756" s="3" t="s">
        <v>139</v>
      </c>
      <c r="AB756" s="3" t="s">
        <v>140</v>
      </c>
      <c r="AC756" s="3" t="s">
        <v>5272</v>
      </c>
      <c r="AD756" s="3" t="s">
        <v>143</v>
      </c>
      <c r="AE756" s="3" t="s">
        <v>13010</v>
      </c>
      <c r="AF756" s="3" t="s">
        <v>143</v>
      </c>
      <c r="AG756" s="3" t="s">
        <v>235</v>
      </c>
      <c r="AH756" s="3" t="s">
        <v>141</v>
      </c>
      <c r="AI756" s="3" t="s">
        <v>143</v>
      </c>
      <c r="AJ756" s="3" t="s">
        <v>13010</v>
      </c>
      <c r="AK756" s="3" t="s">
        <v>142</v>
      </c>
      <c r="AL756" s="3" t="s">
        <v>143</v>
      </c>
      <c r="AM756" s="3" t="s">
        <v>13010</v>
      </c>
      <c r="AN756" s="3" t="s">
        <v>174</v>
      </c>
      <c r="AO756" s="3" t="s">
        <v>324</v>
      </c>
      <c r="AP756" s="3" t="s">
        <v>325</v>
      </c>
      <c r="AQ756" s="3" t="s">
        <v>326</v>
      </c>
      <c r="AR756" s="3" t="s">
        <v>178</v>
      </c>
      <c r="AS756" s="3" t="s">
        <v>179</v>
      </c>
      <c r="AT756" s="3" t="s">
        <v>327</v>
      </c>
      <c r="AU756" s="3" t="s">
        <v>328</v>
      </c>
      <c r="AV756" s="3" t="s">
        <v>145</v>
      </c>
      <c r="AW756" s="3" t="s">
        <v>146</v>
      </c>
      <c r="AX756" s="3" t="s">
        <v>1060</v>
      </c>
      <c r="AY756" s="3" t="s">
        <v>148</v>
      </c>
      <c r="AZ756" s="3" t="s">
        <v>139</v>
      </c>
      <c r="BA756" s="3" t="s">
        <v>149</v>
      </c>
      <c r="BB756" s="3" t="s">
        <v>150</v>
      </c>
      <c r="BC756" s="3" t="s">
        <v>156</v>
      </c>
      <c r="BD756" s="3" t="s">
        <v>157</v>
      </c>
      <c r="BE756" s="3" t="s">
        <v>484</v>
      </c>
      <c r="BF756" s="3" t="s">
        <v>13009</v>
      </c>
      <c r="BG756" s="3" t="s">
        <v>5272</v>
      </c>
      <c r="BH756" s="3" t="s">
        <v>170</v>
      </c>
      <c r="BI756" s="3" t="s">
        <v>13011</v>
      </c>
      <c r="BJ756" s="3" t="s">
        <v>143</v>
      </c>
      <c r="BK756" s="3" t="s">
        <v>136</v>
      </c>
      <c r="BL756" s="3" t="s">
        <v>143</v>
      </c>
      <c r="BM756" s="3" t="s">
        <v>160</v>
      </c>
      <c r="BN756" s="3" t="s">
        <v>160</v>
      </c>
      <c r="BO756" s="3" t="s">
        <v>364</v>
      </c>
      <c r="BP756" s="3" t="s">
        <v>143</v>
      </c>
      <c r="BQ756" s="3" t="s">
        <v>13012</v>
      </c>
      <c r="BR756" s="3" t="s">
        <v>5723</v>
      </c>
      <c r="BS756" s="3" t="s">
        <v>162</v>
      </c>
      <c r="BT756" s="3" t="s">
        <v>13010</v>
      </c>
      <c r="BU756" s="3" t="s">
        <v>13010</v>
      </c>
      <c r="BV756" s="3" t="s">
        <v>135</v>
      </c>
      <c r="BW756" s="3" t="s">
        <v>6203</v>
      </c>
      <c r="BX756" s="3" t="s">
        <v>135</v>
      </c>
      <c r="BY756" s="3" t="s">
        <v>148</v>
      </c>
      <c r="BZ756" s="3" t="s">
        <v>4177</v>
      </c>
      <c r="CA756" s="3" t="s">
        <v>174</v>
      </c>
      <c r="CB756" s="3" t="s">
        <v>143</v>
      </c>
      <c r="CC756" s="3" t="s">
        <v>143</v>
      </c>
      <c r="CD756" s="3" t="s">
        <v>362</v>
      </c>
      <c r="CE756" s="3" t="s">
        <v>13003</v>
      </c>
      <c r="CF756" s="3" t="s">
        <v>2261</v>
      </c>
      <c r="CG756" s="3" t="s">
        <v>2261</v>
      </c>
      <c r="CH756" s="3" t="s">
        <v>143</v>
      </c>
      <c r="CI756" s="3" t="s">
        <v>13010</v>
      </c>
      <c r="CJ756" s="3" t="s">
        <v>13010</v>
      </c>
      <c r="CK756" s="3" t="s">
        <v>174</v>
      </c>
      <c r="CL756" s="3" t="s">
        <v>2261</v>
      </c>
      <c r="CM756" s="3" t="s">
        <v>143</v>
      </c>
      <c r="CN756" s="3" t="s">
        <v>143</v>
      </c>
      <c r="CO756" s="3" t="s">
        <v>143</v>
      </c>
      <c r="CP756" s="3" t="s">
        <v>143</v>
      </c>
      <c r="CQ756" s="3" t="s">
        <v>143</v>
      </c>
      <c r="CR756" s="3" t="s">
        <v>143</v>
      </c>
      <c r="CS756" s="3" t="s">
        <v>1</v>
      </c>
      <c r="CT756" s="3" t="s">
        <v>143</v>
      </c>
      <c r="CU756" s="3" t="s">
        <v>1</v>
      </c>
      <c r="CV756" s="3" t="s">
        <v>1985</v>
      </c>
      <c r="CW756" s="3" t="s">
        <v>1985</v>
      </c>
      <c r="CX756" s="3" t="s">
        <v>394</v>
      </c>
      <c r="CY756" s="3" t="s">
        <v>166</v>
      </c>
      <c r="CZ756" s="3" t="s">
        <v>136</v>
      </c>
      <c r="DA756" s="3" t="s">
        <v>1989</v>
      </c>
      <c r="DB756" s="3" t="s">
        <v>143</v>
      </c>
      <c r="DC756" s="3" t="s">
        <v>143</v>
      </c>
      <c r="DD756" s="3" t="s">
        <v>364</v>
      </c>
      <c r="DE756" s="3" t="s">
        <v>1515</v>
      </c>
      <c r="DF756" s="3" t="s">
        <v>6302</v>
      </c>
      <c r="DG756" s="3" t="s">
        <v>143</v>
      </c>
      <c r="DH756" s="3" t="s">
        <v>143</v>
      </c>
      <c r="DI756" s="3" t="s">
        <v>143</v>
      </c>
    </row>
    <row r="757" spans="1:113" hidden="1" x14ac:dyDescent="0.2">
      <c r="A757" s="73">
        <v>45566</v>
      </c>
      <c r="B757" s="3" t="s">
        <v>12718</v>
      </c>
      <c r="C757" s="178">
        <v>159855</v>
      </c>
      <c r="D757" s="3" t="s">
        <v>13013</v>
      </c>
      <c r="E757" s="3" t="s">
        <v>685</v>
      </c>
      <c r="F757" s="7">
        <v>45568</v>
      </c>
      <c r="G757" s="3" t="s">
        <v>165</v>
      </c>
      <c r="H757" s="3" t="s">
        <v>166</v>
      </c>
      <c r="I757" s="177">
        <v>132.01</v>
      </c>
      <c r="J757" s="177">
        <v>140</v>
      </c>
      <c r="K757" s="71">
        <f t="shared" si="75"/>
        <v>6.141968286581141E-3</v>
      </c>
      <c r="L757" s="3" t="s">
        <v>953</v>
      </c>
      <c r="M757" s="3" t="s">
        <v>7145</v>
      </c>
      <c r="N757" s="3" t="s">
        <v>960</v>
      </c>
      <c r="O757" s="3" t="s">
        <v>3123</v>
      </c>
      <c r="P757" s="6" t="s">
        <v>13014</v>
      </c>
      <c r="Q757" s="3" t="s">
        <v>170</v>
      </c>
      <c r="R757" s="3" t="s">
        <v>13015</v>
      </c>
      <c r="S757" s="3" t="s">
        <v>2955</v>
      </c>
      <c r="T757" s="3" t="s">
        <v>135</v>
      </c>
      <c r="U757" s="3" t="s">
        <v>135</v>
      </c>
      <c r="V757" s="3" t="s">
        <v>506</v>
      </c>
      <c r="W757" s="3" t="s">
        <v>137</v>
      </c>
      <c r="X757" s="3" t="s">
        <v>957</v>
      </c>
      <c r="Y757" s="3" t="s">
        <v>13016</v>
      </c>
      <c r="Z757" s="7" t="s">
        <v>13017</v>
      </c>
      <c r="AA757" s="3" t="s">
        <v>139</v>
      </c>
      <c r="AB757" s="3" t="s">
        <v>323</v>
      </c>
      <c r="AC757" s="3" t="s">
        <v>5272</v>
      </c>
      <c r="AD757" s="3" t="s">
        <v>143</v>
      </c>
      <c r="AE757" s="3" t="s">
        <v>13018</v>
      </c>
      <c r="AF757" s="3" t="s">
        <v>13019</v>
      </c>
      <c r="AG757" s="3" t="s">
        <v>235</v>
      </c>
      <c r="AH757" s="3" t="s">
        <v>141</v>
      </c>
      <c r="AI757" s="3" t="s">
        <v>143</v>
      </c>
      <c r="AJ757" s="3" t="s">
        <v>13018</v>
      </c>
      <c r="AK757" s="3" t="s">
        <v>207</v>
      </c>
      <c r="AL757" s="3" t="s">
        <v>143</v>
      </c>
      <c r="AM757" s="3" t="s">
        <v>5854</v>
      </c>
      <c r="AN757" s="3" t="s">
        <v>174</v>
      </c>
      <c r="AO757" s="3" t="s">
        <v>2268</v>
      </c>
      <c r="AP757" s="3" t="s">
        <v>2269</v>
      </c>
      <c r="AQ757" s="3" t="s">
        <v>3126</v>
      </c>
      <c r="AR757" s="3" t="s">
        <v>2082</v>
      </c>
      <c r="AS757" s="3" t="s">
        <v>231</v>
      </c>
      <c r="AT757" s="3" t="s">
        <v>2271</v>
      </c>
      <c r="AU757" s="3" t="s">
        <v>2272</v>
      </c>
      <c r="AV757" s="3" t="s">
        <v>145</v>
      </c>
      <c r="AW757" s="3" t="s">
        <v>146</v>
      </c>
      <c r="AX757" s="3" t="s">
        <v>972</v>
      </c>
      <c r="AY757" s="3" t="s">
        <v>148</v>
      </c>
      <c r="AZ757" s="3" t="s">
        <v>139</v>
      </c>
      <c r="BA757" s="3" t="s">
        <v>149</v>
      </c>
      <c r="BB757" s="3" t="s">
        <v>150</v>
      </c>
      <c r="BC757" s="3" t="s">
        <v>156</v>
      </c>
      <c r="BD757" s="3" t="s">
        <v>157</v>
      </c>
      <c r="BE757" s="3" t="s">
        <v>484</v>
      </c>
      <c r="BF757" s="3" t="s">
        <v>13020</v>
      </c>
      <c r="BG757" s="3" t="s">
        <v>5272</v>
      </c>
      <c r="BH757" s="3" t="s">
        <v>143</v>
      </c>
      <c r="BI757" s="3" t="s">
        <v>13021</v>
      </c>
      <c r="BJ757" s="3" t="s">
        <v>143</v>
      </c>
      <c r="BK757" s="3" t="s">
        <v>506</v>
      </c>
      <c r="BL757" s="3" t="s">
        <v>143</v>
      </c>
      <c r="BM757" s="3" t="s">
        <v>160</v>
      </c>
      <c r="BN757" s="3" t="s">
        <v>160</v>
      </c>
      <c r="BO757" s="3" t="s">
        <v>685</v>
      </c>
      <c r="BP757" s="3" t="s">
        <v>143</v>
      </c>
      <c r="BQ757" s="3" t="s">
        <v>13022</v>
      </c>
      <c r="BR757" s="3" t="s">
        <v>5723</v>
      </c>
      <c r="BS757" s="3" t="s">
        <v>162</v>
      </c>
      <c r="BT757" s="3" t="s">
        <v>13018</v>
      </c>
      <c r="BU757" s="3" t="s">
        <v>13018</v>
      </c>
      <c r="BV757" s="3" t="s">
        <v>135</v>
      </c>
      <c r="BW757" s="3" t="s">
        <v>135</v>
      </c>
      <c r="BX757" s="3" t="s">
        <v>135</v>
      </c>
      <c r="BY757" s="3" t="s">
        <v>148</v>
      </c>
      <c r="BZ757" s="3" t="s">
        <v>12986</v>
      </c>
      <c r="CA757" s="3" t="s">
        <v>174</v>
      </c>
      <c r="CB757" s="3" t="s">
        <v>143</v>
      </c>
      <c r="CC757" s="3" t="s">
        <v>143</v>
      </c>
      <c r="CD757" s="3" t="s">
        <v>143</v>
      </c>
      <c r="CE757" s="3" t="s">
        <v>143</v>
      </c>
      <c r="CF757" s="3" t="s">
        <v>2261</v>
      </c>
      <c r="CG757" s="3" t="s">
        <v>2261</v>
      </c>
      <c r="CH757" s="3" t="s">
        <v>143</v>
      </c>
      <c r="CI757" s="3" t="s">
        <v>143</v>
      </c>
      <c r="CJ757" s="3" t="s">
        <v>5272</v>
      </c>
      <c r="CK757" s="3" t="s">
        <v>143</v>
      </c>
      <c r="CL757" s="3" t="s">
        <v>143</v>
      </c>
      <c r="CM757" s="3" t="s">
        <v>143</v>
      </c>
      <c r="CN757" s="3" t="s">
        <v>143</v>
      </c>
      <c r="CO757" s="3" t="s">
        <v>13023</v>
      </c>
      <c r="CP757" s="3" t="s">
        <v>143</v>
      </c>
      <c r="CQ757" s="3" t="s">
        <v>143</v>
      </c>
      <c r="CR757" s="3" t="s">
        <v>143</v>
      </c>
      <c r="CS757" s="3" t="s">
        <v>1</v>
      </c>
      <c r="CT757" s="3" t="s">
        <v>143</v>
      </c>
      <c r="CU757" s="3" t="s">
        <v>1</v>
      </c>
      <c r="CV757" s="3" t="s">
        <v>1985</v>
      </c>
      <c r="CW757" s="3" t="s">
        <v>1985</v>
      </c>
      <c r="CX757" s="3" t="s">
        <v>953</v>
      </c>
      <c r="CY757" s="3" t="s">
        <v>166</v>
      </c>
      <c r="CZ757" s="3" t="s">
        <v>506</v>
      </c>
      <c r="DA757" s="3" t="s">
        <v>1989</v>
      </c>
      <c r="DB757" s="3" t="s">
        <v>12961</v>
      </c>
      <c r="DC757" s="3" t="s">
        <v>225</v>
      </c>
      <c r="DD757" s="3" t="s">
        <v>685</v>
      </c>
      <c r="DE757" s="3" t="s">
        <v>1515</v>
      </c>
      <c r="DF757" s="3" t="s">
        <v>2419</v>
      </c>
      <c r="DG757" s="3" t="s">
        <v>143</v>
      </c>
      <c r="DH757" s="3" t="s">
        <v>13024</v>
      </c>
      <c r="DI757" s="3" t="s">
        <v>143</v>
      </c>
    </row>
    <row r="758" spans="1:113" ht="25.5" hidden="1" x14ac:dyDescent="0.2">
      <c r="A758" s="73">
        <v>45566</v>
      </c>
      <c r="B758" s="3" t="s">
        <v>12737</v>
      </c>
      <c r="C758" s="178">
        <v>159859</v>
      </c>
      <c r="D758" s="3" t="s">
        <v>12737</v>
      </c>
      <c r="E758" s="3" t="s">
        <v>373</v>
      </c>
      <c r="F758" s="7">
        <v>45567</v>
      </c>
      <c r="G758" s="3" t="s">
        <v>257</v>
      </c>
      <c r="H758" s="3" t="s">
        <v>166</v>
      </c>
      <c r="I758" s="181">
        <v>2268.83</v>
      </c>
      <c r="J758" s="177">
        <v>2300</v>
      </c>
      <c r="K758" s="71">
        <f t="shared" si="75"/>
        <v>0.10556080529993099</v>
      </c>
      <c r="L758" s="3" t="s">
        <v>167</v>
      </c>
      <c r="M758" s="3" t="s">
        <v>7145</v>
      </c>
      <c r="N758" s="3" t="s">
        <v>980</v>
      </c>
      <c r="O758" s="3" t="s">
        <v>12621</v>
      </c>
      <c r="P758" s="6" t="s">
        <v>13025</v>
      </c>
      <c r="Q758" s="3" t="s">
        <v>2863</v>
      </c>
      <c r="R758" s="3" t="s">
        <v>13026</v>
      </c>
      <c r="S758" s="3" t="s">
        <v>10507</v>
      </c>
      <c r="T758" s="3" t="s">
        <v>135</v>
      </c>
      <c r="U758" s="3" t="s">
        <v>135</v>
      </c>
      <c r="V758" s="3" t="s">
        <v>136</v>
      </c>
      <c r="W758" s="3" t="s">
        <v>137</v>
      </c>
      <c r="X758" s="3" t="s">
        <v>11994</v>
      </c>
      <c r="Y758" s="3" t="s">
        <v>13027</v>
      </c>
      <c r="Z758" s="7" t="s">
        <v>13028</v>
      </c>
      <c r="AA758" s="3" t="s">
        <v>139</v>
      </c>
      <c r="AB758" s="3" t="s">
        <v>323</v>
      </c>
      <c r="AC758" s="3" t="s">
        <v>5272</v>
      </c>
      <c r="AD758" s="3" t="s">
        <v>143</v>
      </c>
      <c r="AE758" s="3" t="s">
        <v>5272</v>
      </c>
      <c r="AF758" s="3" t="s">
        <v>12452</v>
      </c>
      <c r="AG758" s="3" t="s">
        <v>5675</v>
      </c>
      <c r="AH758" s="3" t="s">
        <v>265</v>
      </c>
      <c r="AI758" s="3" t="s">
        <v>143</v>
      </c>
      <c r="AJ758" s="3" t="s">
        <v>13029</v>
      </c>
      <c r="AK758" s="3" t="s">
        <v>142</v>
      </c>
      <c r="AL758" s="3" t="s">
        <v>143</v>
      </c>
      <c r="AM758" s="3" t="s">
        <v>13030</v>
      </c>
      <c r="AN758" s="3" t="s">
        <v>174</v>
      </c>
      <c r="AO758" s="3" t="s">
        <v>12622</v>
      </c>
      <c r="AP758" s="3" t="s">
        <v>12623</v>
      </c>
      <c r="AQ758" s="3" t="s">
        <v>12624</v>
      </c>
      <c r="AR758" s="3" t="s">
        <v>250</v>
      </c>
      <c r="AS758" s="3" t="s">
        <v>179</v>
      </c>
      <c r="AT758" s="3" t="s">
        <v>12625</v>
      </c>
      <c r="AU758" s="3" t="s">
        <v>12626</v>
      </c>
      <c r="AV758" s="3" t="s">
        <v>990</v>
      </c>
      <c r="AW758" s="3" t="s">
        <v>273</v>
      </c>
      <c r="AX758" s="3" t="s">
        <v>991</v>
      </c>
      <c r="AY758" s="3" t="s">
        <v>148</v>
      </c>
      <c r="AZ758" s="3" t="s">
        <v>139</v>
      </c>
      <c r="BA758" s="3" t="s">
        <v>154</v>
      </c>
      <c r="BB758" s="3" t="s">
        <v>992</v>
      </c>
      <c r="BC758" s="3" t="s">
        <v>156</v>
      </c>
      <c r="BD758" s="3" t="s">
        <v>157</v>
      </c>
      <c r="BE758" s="3" t="s">
        <v>8956</v>
      </c>
      <c r="BF758" s="3" t="s">
        <v>13031</v>
      </c>
      <c r="BG758" s="3" t="s">
        <v>5272</v>
      </c>
      <c r="BH758" s="3" t="s">
        <v>2863</v>
      </c>
      <c r="BI758" s="3" t="s">
        <v>13032</v>
      </c>
      <c r="BJ758" s="3" t="s">
        <v>143</v>
      </c>
      <c r="BK758" s="3" t="s">
        <v>183</v>
      </c>
      <c r="BL758" s="3" t="s">
        <v>143</v>
      </c>
      <c r="BM758" s="3" t="s">
        <v>200</v>
      </c>
      <c r="BN758" s="3" t="s">
        <v>160</v>
      </c>
      <c r="BO758" s="3" t="s">
        <v>143</v>
      </c>
      <c r="BP758" s="3" t="s">
        <v>143</v>
      </c>
      <c r="BQ758" s="3" t="s">
        <v>13033</v>
      </c>
      <c r="BR758" s="3" t="s">
        <v>143</v>
      </c>
      <c r="BS758" s="3" t="s">
        <v>12898</v>
      </c>
      <c r="BT758" s="3" t="s">
        <v>13030</v>
      </c>
      <c r="BU758" s="3" t="s">
        <v>13030</v>
      </c>
      <c r="BV758" s="3" t="s">
        <v>135</v>
      </c>
      <c r="BW758" s="3" t="s">
        <v>135</v>
      </c>
      <c r="BX758" s="3" t="s">
        <v>135</v>
      </c>
      <c r="BY758" s="3" t="s">
        <v>148</v>
      </c>
      <c r="BZ758" s="3" t="s">
        <v>12627</v>
      </c>
      <c r="CA758" s="3" t="s">
        <v>174</v>
      </c>
      <c r="CB758" s="3" t="s">
        <v>143</v>
      </c>
      <c r="CC758" s="3" t="s">
        <v>143</v>
      </c>
      <c r="CD758" s="3" t="s">
        <v>143</v>
      </c>
      <c r="CE758" s="3" t="s">
        <v>143</v>
      </c>
      <c r="CF758" s="3" t="s">
        <v>2261</v>
      </c>
      <c r="CG758" s="3" t="s">
        <v>2261</v>
      </c>
      <c r="CH758" s="3" t="s">
        <v>143</v>
      </c>
      <c r="CI758" s="3" t="s">
        <v>143</v>
      </c>
      <c r="CJ758" s="3" t="s">
        <v>5272</v>
      </c>
      <c r="CK758" s="3" t="s">
        <v>143</v>
      </c>
      <c r="CL758" s="3" t="s">
        <v>143</v>
      </c>
      <c r="CM758" s="3" t="s">
        <v>143</v>
      </c>
      <c r="CN758" s="3" t="s">
        <v>143</v>
      </c>
      <c r="CO758" s="3" t="s">
        <v>143</v>
      </c>
      <c r="CP758" s="3" t="s">
        <v>143</v>
      </c>
      <c r="CQ758" s="3" t="s">
        <v>143</v>
      </c>
      <c r="CR758" s="3" t="s">
        <v>143</v>
      </c>
      <c r="CS758" s="3" t="s">
        <v>1</v>
      </c>
      <c r="CT758" s="3" t="s">
        <v>143</v>
      </c>
      <c r="CU758" s="3" t="s">
        <v>1</v>
      </c>
      <c r="CV758" s="3" t="s">
        <v>2092</v>
      </c>
      <c r="CW758" s="3" t="s">
        <v>143</v>
      </c>
      <c r="CX758" s="3" t="s">
        <v>167</v>
      </c>
      <c r="CY758" s="3" t="s">
        <v>166</v>
      </c>
      <c r="CZ758" s="3" t="s">
        <v>183</v>
      </c>
      <c r="DA758" s="3" t="s">
        <v>1989</v>
      </c>
      <c r="DB758" s="3" t="s">
        <v>13034</v>
      </c>
      <c r="DC758" s="3" t="s">
        <v>11994</v>
      </c>
      <c r="DD758" s="3" t="s">
        <v>373</v>
      </c>
      <c r="DE758" s="3" t="s">
        <v>1515</v>
      </c>
      <c r="DF758" s="3" t="s">
        <v>6302</v>
      </c>
      <c r="DG758" s="3" t="s">
        <v>143</v>
      </c>
      <c r="DH758" s="3" t="s">
        <v>143</v>
      </c>
      <c r="DI758" s="3" t="s">
        <v>143</v>
      </c>
    </row>
    <row r="759" spans="1:113" hidden="1" x14ac:dyDescent="0.2">
      <c r="A759" s="73">
        <v>45566</v>
      </c>
      <c r="B759" s="3" t="s">
        <v>15608</v>
      </c>
      <c r="C759" s="3">
        <v>159934</v>
      </c>
      <c r="D759" s="3" t="s">
        <v>13035</v>
      </c>
      <c r="E759" s="3" t="s">
        <v>5129</v>
      </c>
      <c r="F759" s="7">
        <v>45569</v>
      </c>
      <c r="G759" s="3" t="s">
        <v>165</v>
      </c>
      <c r="H759" s="3" t="s">
        <v>166</v>
      </c>
      <c r="I759" s="180">
        <f t="shared" ref="I759" si="78">J759</f>
        <v>1420.8</v>
      </c>
      <c r="J759" s="177">
        <v>1420.8</v>
      </c>
      <c r="K759" s="71">
        <f t="shared" si="75"/>
        <v>6.610490524637895E-2</v>
      </c>
      <c r="L759" s="3" t="s">
        <v>374</v>
      </c>
      <c r="M759" s="3" t="s">
        <v>129</v>
      </c>
      <c r="N759" s="3" t="s">
        <v>1056</v>
      </c>
      <c r="O759" s="3" t="s">
        <v>1755</v>
      </c>
      <c r="P759" s="6" t="s">
        <v>13036</v>
      </c>
      <c r="Q759" s="3" t="s">
        <v>2863</v>
      </c>
      <c r="R759" s="3" t="s">
        <v>13037</v>
      </c>
      <c r="S759" s="3" t="s">
        <v>5744</v>
      </c>
      <c r="T759" s="3" t="s">
        <v>1098</v>
      </c>
      <c r="U759" s="3" t="s">
        <v>135</v>
      </c>
      <c r="V759" s="3" t="s">
        <v>136</v>
      </c>
      <c r="W759" s="3" t="s">
        <v>137</v>
      </c>
      <c r="X759" s="3" t="s">
        <v>4880</v>
      </c>
      <c r="Y759" s="3" t="s">
        <v>13038</v>
      </c>
      <c r="Z759" s="7" t="s">
        <v>13039</v>
      </c>
      <c r="AA759" s="3" t="s">
        <v>139</v>
      </c>
      <c r="AB759" s="3" t="s">
        <v>226</v>
      </c>
      <c r="AC759" s="3" t="s">
        <v>5272</v>
      </c>
      <c r="AD759" s="3" t="s">
        <v>143</v>
      </c>
      <c r="AE759" s="3" t="s">
        <v>5272</v>
      </c>
      <c r="AF759" s="3" t="s">
        <v>143</v>
      </c>
      <c r="AG759" s="3" t="s">
        <v>235</v>
      </c>
      <c r="AH759" s="3" t="s">
        <v>141</v>
      </c>
      <c r="AI759" s="3" t="s">
        <v>143</v>
      </c>
      <c r="AJ759" s="3" t="s">
        <v>143</v>
      </c>
      <c r="AK759" s="3" t="s">
        <v>207</v>
      </c>
      <c r="AL759" s="3" t="s">
        <v>13040</v>
      </c>
      <c r="AM759" s="3" t="s">
        <v>13041</v>
      </c>
      <c r="AN759" s="3" t="s">
        <v>143</v>
      </c>
      <c r="AO759" s="3" t="s">
        <v>1759</v>
      </c>
      <c r="AP759" s="3" t="s">
        <v>1760</v>
      </c>
      <c r="AQ759" s="3" t="s">
        <v>1761</v>
      </c>
      <c r="AR759" s="3" t="s">
        <v>1014</v>
      </c>
      <c r="AS759" s="3" t="s">
        <v>231</v>
      </c>
      <c r="AT759" s="3" t="s">
        <v>1762</v>
      </c>
      <c r="AU759" s="3" t="s">
        <v>1763</v>
      </c>
      <c r="AV759" s="3" t="s">
        <v>145</v>
      </c>
      <c r="AW759" s="3" t="s">
        <v>146</v>
      </c>
      <c r="AX759" s="3" t="s">
        <v>1060</v>
      </c>
      <c r="AY759" s="3" t="s">
        <v>148</v>
      </c>
      <c r="AZ759" s="3" t="s">
        <v>139</v>
      </c>
      <c r="BA759" s="3" t="s">
        <v>149</v>
      </c>
      <c r="BB759" s="3" t="s">
        <v>150</v>
      </c>
      <c r="BC759" s="3" t="s">
        <v>156</v>
      </c>
      <c r="BD759" s="3" t="s">
        <v>157</v>
      </c>
      <c r="BE759" s="3" t="s">
        <v>8956</v>
      </c>
      <c r="BF759" s="3" t="s">
        <v>13039</v>
      </c>
      <c r="BG759" s="3" t="s">
        <v>5272</v>
      </c>
      <c r="BH759" s="3" t="s">
        <v>143</v>
      </c>
      <c r="BI759" s="3" t="s">
        <v>143</v>
      </c>
      <c r="BJ759" s="3" t="s">
        <v>143</v>
      </c>
      <c r="BK759" s="3" t="s">
        <v>136</v>
      </c>
      <c r="BL759" s="3" t="s">
        <v>143</v>
      </c>
      <c r="BM759" s="3" t="s">
        <v>160</v>
      </c>
      <c r="BN759" s="3" t="s">
        <v>143</v>
      </c>
      <c r="BO759" s="3" t="s">
        <v>143</v>
      </c>
      <c r="BP759" s="3" t="s">
        <v>143</v>
      </c>
      <c r="BQ759" s="3" t="s">
        <v>13042</v>
      </c>
      <c r="BR759" s="3" t="s">
        <v>143</v>
      </c>
      <c r="BS759" s="3" t="s">
        <v>12898</v>
      </c>
      <c r="BT759" s="3" t="s">
        <v>13043</v>
      </c>
      <c r="BU759" s="3" t="s">
        <v>13043</v>
      </c>
      <c r="BV759" s="3" t="s">
        <v>135</v>
      </c>
      <c r="BW759" s="3" t="s">
        <v>135</v>
      </c>
      <c r="BX759" s="3" t="s">
        <v>135</v>
      </c>
      <c r="BY759" s="3" t="s">
        <v>148</v>
      </c>
      <c r="BZ759" s="3" t="s">
        <v>13044</v>
      </c>
      <c r="CA759" s="3" t="s">
        <v>2415</v>
      </c>
      <c r="CB759" s="3" t="s">
        <v>143</v>
      </c>
      <c r="CC759" s="3" t="s">
        <v>143</v>
      </c>
      <c r="CD759" s="3" t="s">
        <v>143</v>
      </c>
      <c r="CE759" s="3" t="s">
        <v>143</v>
      </c>
      <c r="CF759" s="3" t="s">
        <v>9220</v>
      </c>
      <c r="CG759" s="3" t="s">
        <v>143</v>
      </c>
      <c r="CH759" s="3" t="s">
        <v>143</v>
      </c>
      <c r="CI759" s="3" t="s">
        <v>143</v>
      </c>
      <c r="CJ759" s="3" t="s">
        <v>5272</v>
      </c>
      <c r="CK759" s="3" t="s">
        <v>143</v>
      </c>
      <c r="CL759" s="3" t="s">
        <v>143</v>
      </c>
      <c r="CM759" s="3" t="s">
        <v>143</v>
      </c>
      <c r="CN759" s="3" t="s">
        <v>143</v>
      </c>
      <c r="CO759" s="3" t="s">
        <v>5754</v>
      </c>
      <c r="CP759" s="3" t="s">
        <v>143</v>
      </c>
      <c r="CQ759" s="3" t="s">
        <v>143</v>
      </c>
      <c r="CR759" s="3" t="s">
        <v>143</v>
      </c>
      <c r="CS759" s="3" t="s">
        <v>1</v>
      </c>
      <c r="CT759" s="3" t="s">
        <v>143</v>
      </c>
      <c r="CU759" s="3" t="s">
        <v>1</v>
      </c>
      <c r="CV759" s="3" t="s">
        <v>2092</v>
      </c>
      <c r="CW759" s="3" t="s">
        <v>143</v>
      </c>
      <c r="CX759" s="3" t="s">
        <v>374</v>
      </c>
      <c r="CY759" s="3" t="s">
        <v>166</v>
      </c>
      <c r="CZ759" s="3" t="s">
        <v>136</v>
      </c>
      <c r="DA759" s="3" t="s">
        <v>1989</v>
      </c>
      <c r="DB759" s="3" t="s">
        <v>143</v>
      </c>
      <c r="DC759" s="3" t="s">
        <v>143</v>
      </c>
      <c r="DD759" s="3" t="s">
        <v>5129</v>
      </c>
      <c r="DE759" s="3" t="s">
        <v>1515</v>
      </c>
      <c r="DF759" s="3" t="s">
        <v>3601</v>
      </c>
      <c r="DG759" s="3" t="s">
        <v>143</v>
      </c>
      <c r="DH759" s="3" t="s">
        <v>9469</v>
      </c>
      <c r="DI759" s="3" t="s">
        <v>143</v>
      </c>
    </row>
    <row r="760" spans="1:113" hidden="1" x14ac:dyDescent="0.2">
      <c r="A760" s="73">
        <v>45566</v>
      </c>
      <c r="B760" s="3" t="s">
        <v>15606</v>
      </c>
      <c r="C760" s="3">
        <v>159991</v>
      </c>
      <c r="D760" s="3" t="s">
        <v>13045</v>
      </c>
      <c r="E760" s="3" t="s">
        <v>164</v>
      </c>
      <c r="F760" s="7">
        <v>45568</v>
      </c>
      <c r="G760" s="3" t="s">
        <v>165</v>
      </c>
      <c r="H760" s="3" t="s">
        <v>127</v>
      </c>
      <c r="I760" s="177">
        <v>228.9</v>
      </c>
      <c r="J760" s="177">
        <v>228.9</v>
      </c>
      <c r="K760" s="71">
        <f t="shared" si="75"/>
        <v>1.064992455721857E-2</v>
      </c>
      <c r="L760" s="3" t="s">
        <v>342</v>
      </c>
      <c r="M760" s="3" t="s">
        <v>7145</v>
      </c>
      <c r="N760" s="3" t="s">
        <v>4246</v>
      </c>
      <c r="O760" s="3" t="s">
        <v>1056</v>
      </c>
      <c r="P760" s="6" t="s">
        <v>13046</v>
      </c>
      <c r="Q760" s="3" t="s">
        <v>663</v>
      </c>
      <c r="R760" s="3" t="s">
        <v>13047</v>
      </c>
      <c r="S760" s="3" t="s">
        <v>13048</v>
      </c>
      <c r="T760" s="3" t="s">
        <v>13049</v>
      </c>
      <c r="U760" s="3" t="s">
        <v>4888</v>
      </c>
      <c r="V760" s="3" t="s">
        <v>136</v>
      </c>
      <c r="W760" s="3" t="s">
        <v>137</v>
      </c>
      <c r="X760" s="3" t="s">
        <v>349</v>
      </c>
      <c r="Y760" s="3" t="s">
        <v>13050</v>
      </c>
      <c r="Z760" s="7" t="s">
        <v>13051</v>
      </c>
      <c r="AA760" s="3" t="s">
        <v>139</v>
      </c>
      <c r="AB760" s="3" t="s">
        <v>323</v>
      </c>
      <c r="AC760" s="3" t="s">
        <v>5272</v>
      </c>
      <c r="AD760" s="3" t="s">
        <v>143</v>
      </c>
      <c r="AE760" s="3" t="s">
        <v>13052</v>
      </c>
      <c r="AF760" s="3" t="s">
        <v>143</v>
      </c>
      <c r="AG760" s="3" t="s">
        <v>235</v>
      </c>
      <c r="AH760" s="3" t="s">
        <v>141</v>
      </c>
      <c r="AI760" s="3" t="s">
        <v>143</v>
      </c>
      <c r="AJ760" s="3" t="s">
        <v>13053</v>
      </c>
      <c r="AK760" s="3" t="s">
        <v>207</v>
      </c>
      <c r="AL760" s="3" t="s">
        <v>13054</v>
      </c>
      <c r="AM760" s="3" t="s">
        <v>13053</v>
      </c>
      <c r="AN760" s="3" t="s">
        <v>144</v>
      </c>
      <c r="AO760" s="3" t="s">
        <v>145</v>
      </c>
      <c r="AP760" s="3" t="s">
        <v>146</v>
      </c>
      <c r="AQ760" s="3" t="s">
        <v>1060</v>
      </c>
      <c r="AR760" s="3" t="s">
        <v>148</v>
      </c>
      <c r="AS760" s="3" t="s">
        <v>139</v>
      </c>
      <c r="AT760" s="3" t="s">
        <v>149</v>
      </c>
      <c r="AU760" s="3" t="s">
        <v>150</v>
      </c>
      <c r="AV760" s="3" t="s">
        <v>4249</v>
      </c>
      <c r="AW760" s="3" t="s">
        <v>4250</v>
      </c>
      <c r="AX760" s="3" t="s">
        <v>4251</v>
      </c>
      <c r="AY760" s="3" t="s">
        <v>148</v>
      </c>
      <c r="AZ760" s="3" t="s">
        <v>139</v>
      </c>
      <c r="BA760" s="3" t="s">
        <v>1047</v>
      </c>
      <c r="BB760" s="3" t="s">
        <v>4252</v>
      </c>
      <c r="BC760" s="3" t="s">
        <v>156</v>
      </c>
      <c r="BD760" s="3" t="s">
        <v>157</v>
      </c>
      <c r="BE760" s="3" t="s">
        <v>484</v>
      </c>
      <c r="BF760" s="3" t="s">
        <v>13051</v>
      </c>
      <c r="BG760" s="3" t="s">
        <v>5272</v>
      </c>
      <c r="BH760" s="3" t="s">
        <v>663</v>
      </c>
      <c r="BI760" s="3" t="s">
        <v>143</v>
      </c>
      <c r="BJ760" s="3" t="s">
        <v>143</v>
      </c>
      <c r="BK760" s="3" t="s">
        <v>136</v>
      </c>
      <c r="BL760" s="3" t="s">
        <v>143</v>
      </c>
      <c r="BM760" s="3" t="s">
        <v>1674</v>
      </c>
      <c r="BN760" s="3" t="s">
        <v>1674</v>
      </c>
      <c r="BO760" s="3" t="s">
        <v>143</v>
      </c>
      <c r="BP760" s="3" t="s">
        <v>143</v>
      </c>
      <c r="BQ760" s="3" t="s">
        <v>13055</v>
      </c>
      <c r="BR760" s="3" t="s">
        <v>5723</v>
      </c>
      <c r="BS760" s="3" t="s">
        <v>162</v>
      </c>
      <c r="BT760" s="3" t="s">
        <v>13052</v>
      </c>
      <c r="BU760" s="3" t="s">
        <v>13052</v>
      </c>
      <c r="BV760" s="3" t="s">
        <v>4888</v>
      </c>
      <c r="BW760" s="3" t="s">
        <v>3488</v>
      </c>
      <c r="BX760" s="3" t="s">
        <v>3488</v>
      </c>
      <c r="BY760" s="3" t="s">
        <v>148</v>
      </c>
      <c r="BZ760" s="3" t="s">
        <v>1933</v>
      </c>
      <c r="CA760" s="3" t="s">
        <v>144</v>
      </c>
      <c r="CB760" s="3" t="s">
        <v>143</v>
      </c>
      <c r="CC760" s="3" t="s">
        <v>143</v>
      </c>
      <c r="CD760" s="3" t="s">
        <v>143</v>
      </c>
      <c r="CE760" s="3" t="s">
        <v>13056</v>
      </c>
      <c r="CF760" s="3" t="s">
        <v>9549</v>
      </c>
      <c r="CG760" s="3" t="s">
        <v>9549</v>
      </c>
      <c r="CH760" s="3" t="s">
        <v>143</v>
      </c>
      <c r="CI760" s="3" t="s">
        <v>143</v>
      </c>
      <c r="CJ760" s="3" t="s">
        <v>5272</v>
      </c>
      <c r="CK760" s="3" t="s">
        <v>143</v>
      </c>
      <c r="CL760" s="3" t="s">
        <v>143</v>
      </c>
      <c r="CM760" s="3" t="s">
        <v>143</v>
      </c>
      <c r="CN760" s="3" t="s">
        <v>143</v>
      </c>
      <c r="CO760" s="3" t="s">
        <v>143</v>
      </c>
      <c r="CP760" s="3" t="s">
        <v>143</v>
      </c>
      <c r="CQ760" s="3" t="s">
        <v>143</v>
      </c>
      <c r="CR760" s="3" t="s">
        <v>143</v>
      </c>
      <c r="CS760" s="3" t="s">
        <v>1</v>
      </c>
      <c r="CT760" s="3" t="s">
        <v>143</v>
      </c>
      <c r="CU760" s="3" t="s">
        <v>1</v>
      </c>
      <c r="CV760" s="3" t="s">
        <v>1985</v>
      </c>
      <c r="CW760" s="3" t="s">
        <v>1985</v>
      </c>
      <c r="CX760" s="3" t="s">
        <v>342</v>
      </c>
      <c r="CY760" s="3" t="s">
        <v>127</v>
      </c>
      <c r="CZ760" s="3" t="s">
        <v>136</v>
      </c>
      <c r="DA760" s="3" t="s">
        <v>1989</v>
      </c>
      <c r="DB760" s="3" t="s">
        <v>143</v>
      </c>
      <c r="DC760" s="3" t="s">
        <v>143</v>
      </c>
      <c r="DD760" s="3" t="s">
        <v>164</v>
      </c>
      <c r="DE760" s="3" t="s">
        <v>1515</v>
      </c>
      <c r="DF760" s="3" t="s">
        <v>2419</v>
      </c>
      <c r="DG760" s="3" t="s">
        <v>143</v>
      </c>
      <c r="DH760" s="3" t="s">
        <v>143</v>
      </c>
      <c r="DI760" s="3" t="s">
        <v>143</v>
      </c>
    </row>
    <row r="761" spans="1:113" hidden="1" x14ac:dyDescent="0.2">
      <c r="A761" s="73">
        <v>45566</v>
      </c>
      <c r="B761" s="3" t="s">
        <v>12718</v>
      </c>
      <c r="C761" s="178">
        <v>159994</v>
      </c>
      <c r="D761" s="3" t="s">
        <v>12899</v>
      </c>
      <c r="E761" s="3" t="s">
        <v>685</v>
      </c>
      <c r="F761" s="7">
        <v>45566</v>
      </c>
      <c r="G761" s="3" t="s">
        <v>165</v>
      </c>
      <c r="H761" s="3" t="s">
        <v>166</v>
      </c>
      <c r="I761" s="177">
        <v>298.20999999999998</v>
      </c>
      <c r="J761" s="177">
        <v>196</v>
      </c>
      <c r="K761" s="71">
        <f t="shared" si="75"/>
        <v>1.3874678908729354E-2</v>
      </c>
      <c r="L761" s="3" t="s">
        <v>953</v>
      </c>
      <c r="M761" s="3" t="s">
        <v>7145</v>
      </c>
      <c r="N761" s="3" t="s">
        <v>1056</v>
      </c>
      <c r="O761" s="3" t="s">
        <v>13057</v>
      </c>
      <c r="P761" s="6" t="s">
        <v>13058</v>
      </c>
      <c r="Q761" s="3" t="s">
        <v>170</v>
      </c>
      <c r="R761" s="3" t="s">
        <v>13059</v>
      </c>
      <c r="S761" s="3" t="s">
        <v>2078</v>
      </c>
      <c r="T761" s="3" t="s">
        <v>135</v>
      </c>
      <c r="U761" s="3" t="s">
        <v>135</v>
      </c>
      <c r="V761" s="3" t="s">
        <v>506</v>
      </c>
      <c r="W761" s="3" t="s">
        <v>137</v>
      </c>
      <c r="X761" s="3" t="s">
        <v>173</v>
      </c>
      <c r="Y761" s="3" t="s">
        <v>13060</v>
      </c>
      <c r="Z761" s="7" t="s">
        <v>13061</v>
      </c>
      <c r="AA761" s="3" t="s">
        <v>139</v>
      </c>
      <c r="AB761" s="3" t="s">
        <v>226</v>
      </c>
      <c r="AC761" s="3" t="s">
        <v>5272</v>
      </c>
      <c r="AD761" s="3" t="s">
        <v>143</v>
      </c>
      <c r="AE761" s="3" t="s">
        <v>13062</v>
      </c>
      <c r="AF761" s="3" t="s">
        <v>143</v>
      </c>
      <c r="AG761" s="3" t="s">
        <v>235</v>
      </c>
      <c r="AH761" s="3" t="s">
        <v>141</v>
      </c>
      <c r="AI761" s="3" t="s">
        <v>143</v>
      </c>
      <c r="AJ761" s="3" t="s">
        <v>13062</v>
      </c>
      <c r="AK761" s="3" t="s">
        <v>207</v>
      </c>
      <c r="AL761" s="3" t="s">
        <v>12993</v>
      </c>
      <c r="AM761" s="3" t="s">
        <v>6339</v>
      </c>
      <c r="AN761" s="3" t="s">
        <v>174</v>
      </c>
      <c r="AO761" s="3" t="s">
        <v>13063</v>
      </c>
      <c r="AP761" s="3" t="s">
        <v>13064</v>
      </c>
      <c r="AQ761" s="3" t="s">
        <v>309</v>
      </c>
      <c r="AR761" s="3" t="s">
        <v>2082</v>
      </c>
      <c r="AS761" s="3" t="s">
        <v>231</v>
      </c>
      <c r="AT761" s="3" t="s">
        <v>1869</v>
      </c>
      <c r="AU761" s="3" t="s">
        <v>2083</v>
      </c>
      <c r="AV761" s="3" t="s">
        <v>145</v>
      </c>
      <c r="AW761" s="3" t="s">
        <v>146</v>
      </c>
      <c r="AX761" s="3" t="s">
        <v>1060</v>
      </c>
      <c r="AY761" s="3" t="s">
        <v>148</v>
      </c>
      <c r="AZ761" s="3" t="s">
        <v>139</v>
      </c>
      <c r="BA761" s="3" t="s">
        <v>149</v>
      </c>
      <c r="BB761" s="3" t="s">
        <v>150</v>
      </c>
      <c r="BC761" s="3" t="s">
        <v>156</v>
      </c>
      <c r="BD761" s="3" t="s">
        <v>157</v>
      </c>
      <c r="BE761" s="3" t="s">
        <v>484</v>
      </c>
      <c r="BF761" s="3" t="s">
        <v>13065</v>
      </c>
      <c r="BG761" s="3" t="s">
        <v>5272</v>
      </c>
      <c r="BH761" s="3" t="s">
        <v>143</v>
      </c>
      <c r="BI761" s="3" t="s">
        <v>13066</v>
      </c>
      <c r="BJ761" s="3" t="s">
        <v>143</v>
      </c>
      <c r="BK761" s="3" t="s">
        <v>506</v>
      </c>
      <c r="BL761" s="3" t="s">
        <v>143</v>
      </c>
      <c r="BM761" s="3" t="s">
        <v>160</v>
      </c>
      <c r="BN761" s="3" t="s">
        <v>160</v>
      </c>
      <c r="BO761" s="3" t="s">
        <v>685</v>
      </c>
      <c r="BP761" s="3" t="s">
        <v>143</v>
      </c>
      <c r="BQ761" s="3" t="s">
        <v>5334</v>
      </c>
      <c r="BR761" s="3" t="s">
        <v>5723</v>
      </c>
      <c r="BS761" s="3" t="s">
        <v>162</v>
      </c>
      <c r="BT761" s="3" t="s">
        <v>13062</v>
      </c>
      <c r="BU761" s="3" t="s">
        <v>13062</v>
      </c>
      <c r="BV761" s="3" t="s">
        <v>135</v>
      </c>
      <c r="BW761" s="3" t="s">
        <v>135</v>
      </c>
      <c r="BX761" s="3" t="s">
        <v>135</v>
      </c>
      <c r="BY761" s="3" t="s">
        <v>148</v>
      </c>
      <c r="BZ761" s="3" t="s">
        <v>13067</v>
      </c>
      <c r="CA761" s="3" t="s">
        <v>174</v>
      </c>
      <c r="CB761" s="3" t="s">
        <v>143</v>
      </c>
      <c r="CC761" s="3" t="s">
        <v>143</v>
      </c>
      <c r="CD761" s="3" t="s">
        <v>143</v>
      </c>
      <c r="CE761" s="3" t="s">
        <v>143</v>
      </c>
      <c r="CF761" s="3" t="s">
        <v>2261</v>
      </c>
      <c r="CG761" s="3" t="s">
        <v>2261</v>
      </c>
      <c r="CH761" s="3" t="s">
        <v>143</v>
      </c>
      <c r="CI761" s="3" t="s">
        <v>143</v>
      </c>
      <c r="CJ761" s="3" t="s">
        <v>5272</v>
      </c>
      <c r="CK761" s="3" t="s">
        <v>143</v>
      </c>
      <c r="CL761" s="3" t="s">
        <v>143</v>
      </c>
      <c r="CM761" s="3" t="s">
        <v>143</v>
      </c>
      <c r="CN761" s="3" t="s">
        <v>143</v>
      </c>
      <c r="CO761" s="3" t="s">
        <v>143</v>
      </c>
      <c r="CP761" s="3" t="s">
        <v>143</v>
      </c>
      <c r="CQ761" s="3" t="s">
        <v>143</v>
      </c>
      <c r="CR761" s="3" t="s">
        <v>143</v>
      </c>
      <c r="CS761" s="3" t="s">
        <v>1</v>
      </c>
      <c r="CT761" s="3" t="s">
        <v>143</v>
      </c>
      <c r="CU761" s="3" t="s">
        <v>1</v>
      </c>
      <c r="CV761" s="3" t="s">
        <v>1985</v>
      </c>
      <c r="CW761" s="3" t="s">
        <v>1985</v>
      </c>
      <c r="CX761" s="3" t="s">
        <v>953</v>
      </c>
      <c r="CY761" s="3" t="s">
        <v>166</v>
      </c>
      <c r="CZ761" s="3" t="s">
        <v>506</v>
      </c>
      <c r="DA761" s="3" t="s">
        <v>1989</v>
      </c>
      <c r="DB761" s="3" t="s">
        <v>143</v>
      </c>
      <c r="DC761" s="3" t="s">
        <v>143</v>
      </c>
      <c r="DD761" s="3" t="s">
        <v>685</v>
      </c>
      <c r="DE761" s="3" t="s">
        <v>1515</v>
      </c>
      <c r="DF761" s="3" t="s">
        <v>2261</v>
      </c>
      <c r="DG761" s="3" t="s">
        <v>143</v>
      </c>
      <c r="DH761" s="3" t="s">
        <v>143</v>
      </c>
      <c r="DI761" s="3" t="s">
        <v>143</v>
      </c>
    </row>
    <row r="762" spans="1:113" ht="25.5" hidden="1" x14ac:dyDescent="0.2">
      <c r="A762" s="73">
        <v>45566</v>
      </c>
      <c r="B762" s="3" t="s">
        <v>15606</v>
      </c>
      <c r="C762" s="3">
        <v>160030</v>
      </c>
      <c r="D762" s="3" t="s">
        <v>12738</v>
      </c>
      <c r="E762" s="3" t="s">
        <v>125</v>
      </c>
      <c r="F762" s="7">
        <v>45568</v>
      </c>
      <c r="G762" s="3" t="s">
        <v>257</v>
      </c>
      <c r="H762" s="3" t="s">
        <v>166</v>
      </c>
      <c r="I762" s="177">
        <v>800</v>
      </c>
      <c r="J762" s="177">
        <v>800</v>
      </c>
      <c r="K762" s="71">
        <f t="shared" si="75"/>
        <v>3.7221230431519682E-2</v>
      </c>
      <c r="L762" s="3" t="s">
        <v>316</v>
      </c>
      <c r="M762" s="3" t="s">
        <v>7145</v>
      </c>
      <c r="N762" s="3" t="s">
        <v>980</v>
      </c>
      <c r="O762" s="3" t="s">
        <v>12316</v>
      </c>
      <c r="P762" s="6" t="s">
        <v>13068</v>
      </c>
      <c r="Q762" s="3" t="s">
        <v>170</v>
      </c>
      <c r="R762" s="3" t="s">
        <v>13069</v>
      </c>
      <c r="S762" s="3" t="s">
        <v>11531</v>
      </c>
      <c r="T762" s="3" t="s">
        <v>135</v>
      </c>
      <c r="U762" s="3" t="s">
        <v>135</v>
      </c>
      <c r="V762" s="3" t="s">
        <v>136</v>
      </c>
      <c r="W762" s="3" t="s">
        <v>137</v>
      </c>
      <c r="X762" s="3" t="s">
        <v>2483</v>
      </c>
      <c r="Y762" s="3" t="s">
        <v>13070</v>
      </c>
      <c r="Z762" s="7" t="s">
        <v>13071</v>
      </c>
      <c r="AA762" s="3" t="s">
        <v>139</v>
      </c>
      <c r="AB762" s="3" t="s">
        <v>323</v>
      </c>
      <c r="AC762" s="3" t="s">
        <v>5272</v>
      </c>
      <c r="AD762" s="3" t="s">
        <v>143</v>
      </c>
      <c r="AE762" s="3" t="s">
        <v>5784</v>
      </c>
      <c r="AF762" s="3" t="s">
        <v>143</v>
      </c>
      <c r="AG762" s="3" t="s">
        <v>5675</v>
      </c>
      <c r="AH762" s="3" t="s">
        <v>265</v>
      </c>
      <c r="AI762" s="3" t="s">
        <v>143</v>
      </c>
      <c r="AJ762" s="3" t="s">
        <v>5784</v>
      </c>
      <c r="AK762" s="3" t="s">
        <v>207</v>
      </c>
      <c r="AL762" s="3" t="s">
        <v>143</v>
      </c>
      <c r="AM762" s="3" t="s">
        <v>5784</v>
      </c>
      <c r="AN762" s="3" t="s">
        <v>174</v>
      </c>
      <c r="AO762" s="3" t="s">
        <v>2359</v>
      </c>
      <c r="AP762" s="3" t="s">
        <v>1229</v>
      </c>
      <c r="AQ762" s="3" t="s">
        <v>12320</v>
      </c>
      <c r="AR762" s="3" t="s">
        <v>178</v>
      </c>
      <c r="AS762" s="3" t="s">
        <v>179</v>
      </c>
      <c r="AT762" s="3" t="s">
        <v>211</v>
      </c>
      <c r="AU762" s="3" t="s">
        <v>1381</v>
      </c>
      <c r="AV762" s="3" t="s">
        <v>990</v>
      </c>
      <c r="AW762" s="3" t="s">
        <v>273</v>
      </c>
      <c r="AX762" s="3" t="s">
        <v>991</v>
      </c>
      <c r="AY762" s="3" t="s">
        <v>148</v>
      </c>
      <c r="AZ762" s="3" t="s">
        <v>139</v>
      </c>
      <c r="BA762" s="3" t="s">
        <v>154</v>
      </c>
      <c r="BB762" s="3" t="s">
        <v>992</v>
      </c>
      <c r="BC762" s="3" t="s">
        <v>156</v>
      </c>
      <c r="BD762" s="3" t="s">
        <v>157</v>
      </c>
      <c r="BE762" s="3" t="s">
        <v>237</v>
      </c>
      <c r="BF762" s="3" t="s">
        <v>13071</v>
      </c>
      <c r="BG762" s="3" t="s">
        <v>5272</v>
      </c>
      <c r="BH762" s="3" t="s">
        <v>143</v>
      </c>
      <c r="BI762" s="3" t="s">
        <v>143</v>
      </c>
      <c r="BJ762" s="3" t="s">
        <v>143</v>
      </c>
      <c r="BK762" s="3" t="s">
        <v>136</v>
      </c>
      <c r="BL762" s="3" t="s">
        <v>143</v>
      </c>
      <c r="BM762" s="3" t="s">
        <v>160</v>
      </c>
      <c r="BN762" s="3" t="s">
        <v>160</v>
      </c>
      <c r="BO762" s="3" t="s">
        <v>143</v>
      </c>
      <c r="BP762" s="3" t="s">
        <v>143</v>
      </c>
      <c r="BQ762" s="3" t="s">
        <v>13072</v>
      </c>
      <c r="BR762" s="3" t="s">
        <v>5784</v>
      </c>
      <c r="BS762" s="3" t="s">
        <v>314</v>
      </c>
      <c r="BT762" s="3" t="s">
        <v>5784</v>
      </c>
      <c r="BU762" s="3" t="s">
        <v>5784</v>
      </c>
      <c r="BV762" s="3" t="s">
        <v>135</v>
      </c>
      <c r="BW762" s="3" t="s">
        <v>135</v>
      </c>
      <c r="BX762" s="3" t="s">
        <v>135</v>
      </c>
      <c r="BY762" s="3" t="s">
        <v>148</v>
      </c>
      <c r="BZ762" s="3" t="s">
        <v>11688</v>
      </c>
      <c r="CA762" s="3" t="s">
        <v>174</v>
      </c>
      <c r="CB762" s="3" t="s">
        <v>143</v>
      </c>
      <c r="CC762" s="3" t="s">
        <v>143</v>
      </c>
      <c r="CD762" s="3" t="s">
        <v>143</v>
      </c>
      <c r="CE762" s="3" t="s">
        <v>143</v>
      </c>
      <c r="CF762" s="3" t="s">
        <v>2261</v>
      </c>
      <c r="CG762" s="3" t="s">
        <v>2261</v>
      </c>
      <c r="CH762" s="3" t="s">
        <v>143</v>
      </c>
      <c r="CI762" s="3" t="s">
        <v>143</v>
      </c>
      <c r="CJ762" s="3" t="s">
        <v>5272</v>
      </c>
      <c r="CK762" s="3" t="s">
        <v>143</v>
      </c>
      <c r="CL762" s="3" t="s">
        <v>143</v>
      </c>
      <c r="CM762" s="3" t="s">
        <v>143</v>
      </c>
      <c r="CN762" s="3" t="s">
        <v>143</v>
      </c>
      <c r="CO762" s="3" t="s">
        <v>143</v>
      </c>
      <c r="CP762" s="3" t="s">
        <v>143</v>
      </c>
      <c r="CQ762" s="3" t="s">
        <v>143</v>
      </c>
      <c r="CR762" s="3" t="s">
        <v>143</v>
      </c>
      <c r="CS762" s="3" t="s">
        <v>1</v>
      </c>
      <c r="CT762" s="3" t="s">
        <v>143</v>
      </c>
      <c r="CU762" s="3" t="s">
        <v>1</v>
      </c>
      <c r="CV762" s="3" t="s">
        <v>2092</v>
      </c>
      <c r="CW762" s="3" t="s">
        <v>2092</v>
      </c>
      <c r="CX762" s="3" t="s">
        <v>316</v>
      </c>
      <c r="CY762" s="3" t="s">
        <v>166</v>
      </c>
      <c r="CZ762" s="3" t="s">
        <v>136</v>
      </c>
      <c r="DA762" s="3" t="s">
        <v>1989</v>
      </c>
      <c r="DB762" s="3" t="s">
        <v>143</v>
      </c>
      <c r="DC762" s="3" t="s">
        <v>143</v>
      </c>
      <c r="DD762" s="3" t="s">
        <v>125</v>
      </c>
      <c r="DE762" s="3" t="s">
        <v>1515</v>
      </c>
      <c r="DF762" s="3" t="s">
        <v>2419</v>
      </c>
      <c r="DG762" s="3" t="s">
        <v>143</v>
      </c>
      <c r="DH762" s="3" t="s">
        <v>143</v>
      </c>
      <c r="DI762" s="3" t="s">
        <v>143</v>
      </c>
    </row>
    <row r="763" spans="1:113" hidden="1" x14ac:dyDescent="0.2">
      <c r="A763" s="73">
        <v>45566</v>
      </c>
      <c r="B763" s="3" t="s">
        <v>12718</v>
      </c>
      <c r="C763" s="3">
        <v>160072</v>
      </c>
      <c r="D763" s="3" t="s">
        <v>12153</v>
      </c>
      <c r="E763" s="3" t="s">
        <v>364</v>
      </c>
      <c r="F763" s="7">
        <v>45569</v>
      </c>
      <c r="G763" s="3" t="s">
        <v>126</v>
      </c>
      <c r="H763" s="3" t="s">
        <v>166</v>
      </c>
      <c r="I763" s="177">
        <v>189.11</v>
      </c>
      <c r="J763" s="177">
        <v>99</v>
      </c>
      <c r="K763" s="71">
        <f t="shared" si="75"/>
        <v>8.7986336086308594E-3</v>
      </c>
      <c r="L763" s="3" t="s">
        <v>374</v>
      </c>
      <c r="M763" s="3" t="s">
        <v>129</v>
      </c>
      <c r="N763" s="3" t="s">
        <v>1065</v>
      </c>
      <c r="O763" s="3" t="s">
        <v>6404</v>
      </c>
      <c r="P763" s="6" t="s">
        <v>13073</v>
      </c>
      <c r="Q763" s="3" t="s">
        <v>170</v>
      </c>
      <c r="R763" s="3" t="s">
        <v>13074</v>
      </c>
      <c r="S763" s="3" t="s">
        <v>5416</v>
      </c>
      <c r="T763" s="3" t="s">
        <v>135</v>
      </c>
      <c r="U763" s="3" t="s">
        <v>135</v>
      </c>
      <c r="V763" s="3" t="s">
        <v>136</v>
      </c>
      <c r="W763" s="3" t="s">
        <v>137</v>
      </c>
      <c r="X763" s="3" t="s">
        <v>173</v>
      </c>
      <c r="Y763" s="3" t="s">
        <v>13075</v>
      </c>
      <c r="Z763" s="7" t="s">
        <v>13076</v>
      </c>
      <c r="AA763" s="3" t="s">
        <v>139</v>
      </c>
      <c r="AB763" s="3" t="s">
        <v>140</v>
      </c>
      <c r="AC763" s="3" t="s">
        <v>5272</v>
      </c>
      <c r="AD763" s="3" t="s">
        <v>143</v>
      </c>
      <c r="AE763" s="3" t="s">
        <v>13077</v>
      </c>
      <c r="AF763" s="3" t="s">
        <v>143</v>
      </c>
      <c r="AG763" s="3" t="s">
        <v>5974</v>
      </c>
      <c r="AH763" s="3" t="s">
        <v>141</v>
      </c>
      <c r="AI763" s="3" t="s">
        <v>143</v>
      </c>
      <c r="AJ763" s="3" t="s">
        <v>13077</v>
      </c>
      <c r="AK763" s="3" t="s">
        <v>142</v>
      </c>
      <c r="AL763" s="3" t="s">
        <v>143</v>
      </c>
      <c r="AM763" s="3" t="s">
        <v>13078</v>
      </c>
      <c r="AN763" s="3" t="s">
        <v>174</v>
      </c>
      <c r="AO763" s="3" t="s">
        <v>1201</v>
      </c>
      <c r="AP763" s="3" t="s">
        <v>176</v>
      </c>
      <c r="AQ763" s="3" t="s">
        <v>6412</v>
      </c>
      <c r="AR763" s="3" t="s">
        <v>178</v>
      </c>
      <c r="AS763" s="3" t="s">
        <v>179</v>
      </c>
      <c r="AT763" s="3" t="s">
        <v>180</v>
      </c>
      <c r="AU763" s="3" t="s">
        <v>181</v>
      </c>
      <c r="AV763" s="3" t="s">
        <v>631</v>
      </c>
      <c r="AW763" s="3" t="s">
        <v>632</v>
      </c>
      <c r="AX763" s="3" t="s">
        <v>1068</v>
      </c>
      <c r="AY763" s="3" t="s">
        <v>148</v>
      </c>
      <c r="AZ763" s="3" t="s">
        <v>139</v>
      </c>
      <c r="BA763" s="3" t="s">
        <v>149</v>
      </c>
      <c r="BB763" s="3" t="s">
        <v>634</v>
      </c>
      <c r="BC763" s="3" t="s">
        <v>156</v>
      </c>
      <c r="BD763" s="3" t="s">
        <v>157</v>
      </c>
      <c r="BE763" s="3" t="s">
        <v>484</v>
      </c>
      <c r="BF763" s="3" t="s">
        <v>13079</v>
      </c>
      <c r="BG763" s="3" t="s">
        <v>5272</v>
      </c>
      <c r="BH763" s="3" t="s">
        <v>143</v>
      </c>
      <c r="BI763" s="3" t="s">
        <v>13080</v>
      </c>
      <c r="BJ763" s="3" t="s">
        <v>143</v>
      </c>
      <c r="BK763" s="3" t="s">
        <v>136</v>
      </c>
      <c r="BL763" s="3" t="s">
        <v>143</v>
      </c>
      <c r="BM763" s="3" t="s">
        <v>160</v>
      </c>
      <c r="BN763" s="3" t="s">
        <v>160</v>
      </c>
      <c r="BO763" s="3" t="s">
        <v>143</v>
      </c>
      <c r="BP763" s="3" t="s">
        <v>143</v>
      </c>
      <c r="BQ763" s="3" t="s">
        <v>13081</v>
      </c>
      <c r="BR763" s="3" t="s">
        <v>5723</v>
      </c>
      <c r="BS763" s="3" t="s">
        <v>162</v>
      </c>
      <c r="BT763" s="3" t="s">
        <v>13077</v>
      </c>
      <c r="BU763" s="3" t="s">
        <v>13077</v>
      </c>
      <c r="BV763" s="3" t="s">
        <v>135</v>
      </c>
      <c r="BW763" s="3" t="s">
        <v>135</v>
      </c>
      <c r="BX763" s="3" t="s">
        <v>135</v>
      </c>
      <c r="BY763" s="3" t="s">
        <v>148</v>
      </c>
      <c r="BZ763" s="3" t="s">
        <v>2841</v>
      </c>
      <c r="CA763" s="3" t="s">
        <v>174</v>
      </c>
      <c r="CB763" s="3" t="s">
        <v>143</v>
      </c>
      <c r="CC763" s="3" t="s">
        <v>143</v>
      </c>
      <c r="CD763" s="3" t="s">
        <v>143</v>
      </c>
      <c r="CE763" s="3" t="s">
        <v>143</v>
      </c>
      <c r="CF763" s="3" t="s">
        <v>2261</v>
      </c>
      <c r="CG763" s="3" t="s">
        <v>2261</v>
      </c>
      <c r="CH763" s="3" t="s">
        <v>143</v>
      </c>
      <c r="CI763" s="3" t="s">
        <v>143</v>
      </c>
      <c r="CJ763" s="3" t="s">
        <v>5272</v>
      </c>
      <c r="CK763" s="3" t="s">
        <v>143</v>
      </c>
      <c r="CL763" s="3" t="s">
        <v>143</v>
      </c>
      <c r="CM763" s="3" t="s">
        <v>143</v>
      </c>
      <c r="CN763" s="3" t="s">
        <v>143</v>
      </c>
      <c r="CO763" s="3" t="s">
        <v>143</v>
      </c>
      <c r="CP763" s="3" t="s">
        <v>143</v>
      </c>
      <c r="CQ763" s="3" t="s">
        <v>143</v>
      </c>
      <c r="CR763" s="3" t="s">
        <v>143</v>
      </c>
      <c r="CS763" s="3" t="s">
        <v>1</v>
      </c>
      <c r="CT763" s="3" t="s">
        <v>143</v>
      </c>
      <c r="CU763" s="3" t="s">
        <v>1</v>
      </c>
      <c r="CV763" s="3" t="s">
        <v>1985</v>
      </c>
      <c r="CW763" s="3" t="s">
        <v>1985</v>
      </c>
      <c r="CX763" s="3" t="s">
        <v>374</v>
      </c>
      <c r="CY763" s="3" t="s">
        <v>166</v>
      </c>
      <c r="CZ763" s="3" t="s">
        <v>136</v>
      </c>
      <c r="DA763" s="3" t="s">
        <v>1986</v>
      </c>
      <c r="DB763" s="3" t="s">
        <v>143</v>
      </c>
      <c r="DC763" s="3" t="s">
        <v>143</v>
      </c>
      <c r="DD763" s="3" t="s">
        <v>364</v>
      </c>
      <c r="DE763" s="3" t="s">
        <v>1515</v>
      </c>
      <c r="DF763" s="3" t="s">
        <v>3601</v>
      </c>
      <c r="DG763" s="3" t="s">
        <v>143</v>
      </c>
      <c r="DH763" s="3" t="s">
        <v>143</v>
      </c>
      <c r="DI763" s="3" t="s">
        <v>143</v>
      </c>
    </row>
    <row r="764" spans="1:113" hidden="1" x14ac:dyDescent="0.2">
      <c r="A764" s="73">
        <v>45566</v>
      </c>
      <c r="B764" s="3" t="s">
        <v>12737</v>
      </c>
      <c r="C764" s="3">
        <v>160077</v>
      </c>
      <c r="D764" s="3" t="s">
        <v>12737</v>
      </c>
      <c r="E764" s="3" t="s">
        <v>190</v>
      </c>
      <c r="F764" s="7">
        <v>45569</v>
      </c>
      <c r="G764" s="3" t="s">
        <v>165</v>
      </c>
      <c r="H764" s="3" t="s">
        <v>166</v>
      </c>
      <c r="I764" s="177">
        <v>76.28</v>
      </c>
      <c r="J764" s="177">
        <v>92.46</v>
      </c>
      <c r="K764" s="71">
        <f t="shared" si="75"/>
        <v>3.5490443216454016E-3</v>
      </c>
      <c r="L764" s="3" t="s">
        <v>12628</v>
      </c>
      <c r="M764" s="3" t="s">
        <v>129</v>
      </c>
      <c r="N764" s="3" t="s">
        <v>960</v>
      </c>
      <c r="O764" s="3" t="s">
        <v>203</v>
      </c>
      <c r="P764" s="6" t="s">
        <v>13082</v>
      </c>
      <c r="Q764" s="3" t="s">
        <v>170</v>
      </c>
      <c r="R764" s="3" t="s">
        <v>13083</v>
      </c>
      <c r="S764" s="3" t="s">
        <v>13084</v>
      </c>
      <c r="T764" s="3" t="s">
        <v>135</v>
      </c>
      <c r="U764" s="3" t="s">
        <v>135</v>
      </c>
      <c r="V764" s="3" t="s">
        <v>136</v>
      </c>
      <c r="W764" s="3" t="s">
        <v>137</v>
      </c>
      <c r="X764" s="3" t="s">
        <v>173</v>
      </c>
      <c r="Y764" s="3" t="s">
        <v>13085</v>
      </c>
      <c r="Z764" s="7" t="s">
        <v>13086</v>
      </c>
      <c r="AA764" s="3" t="s">
        <v>139</v>
      </c>
      <c r="AB764" s="3" t="s">
        <v>140</v>
      </c>
      <c r="AC764" s="3" t="s">
        <v>5272</v>
      </c>
      <c r="AD764" s="3" t="s">
        <v>143</v>
      </c>
      <c r="AE764" s="3" t="s">
        <v>13087</v>
      </c>
      <c r="AF764" s="3" t="s">
        <v>143</v>
      </c>
      <c r="AG764" s="3" t="s">
        <v>235</v>
      </c>
      <c r="AH764" s="3" t="s">
        <v>141</v>
      </c>
      <c r="AI764" s="3" t="s">
        <v>143</v>
      </c>
      <c r="AJ764" s="3" t="s">
        <v>13087</v>
      </c>
      <c r="AK764" s="3" t="s">
        <v>142</v>
      </c>
      <c r="AL764" s="3" t="s">
        <v>143</v>
      </c>
      <c r="AM764" s="3" t="s">
        <v>13088</v>
      </c>
      <c r="AN764" s="3" t="s">
        <v>174</v>
      </c>
      <c r="AO764" s="3" t="s">
        <v>208</v>
      </c>
      <c r="AP764" s="3" t="s">
        <v>209</v>
      </c>
      <c r="AQ764" s="3" t="s">
        <v>210</v>
      </c>
      <c r="AR764" s="3" t="s">
        <v>178</v>
      </c>
      <c r="AS764" s="3" t="s">
        <v>179</v>
      </c>
      <c r="AT764" s="3" t="s">
        <v>211</v>
      </c>
      <c r="AU764" s="3" t="s">
        <v>212</v>
      </c>
      <c r="AV764" s="3" t="s">
        <v>145</v>
      </c>
      <c r="AW764" s="3" t="s">
        <v>146</v>
      </c>
      <c r="AX764" s="3" t="s">
        <v>972</v>
      </c>
      <c r="AY764" s="3" t="s">
        <v>148</v>
      </c>
      <c r="AZ764" s="3" t="s">
        <v>139</v>
      </c>
      <c r="BA764" s="3" t="s">
        <v>149</v>
      </c>
      <c r="BB764" s="3" t="s">
        <v>150</v>
      </c>
      <c r="BC764" s="3" t="s">
        <v>156</v>
      </c>
      <c r="BD764" s="3" t="s">
        <v>157</v>
      </c>
      <c r="BE764" s="3" t="s">
        <v>484</v>
      </c>
      <c r="BF764" s="3" t="s">
        <v>13089</v>
      </c>
      <c r="BG764" s="3" t="s">
        <v>5272</v>
      </c>
      <c r="BH764" s="3" t="s">
        <v>143</v>
      </c>
      <c r="BI764" s="3" t="s">
        <v>13090</v>
      </c>
      <c r="BJ764" s="3" t="s">
        <v>143</v>
      </c>
      <c r="BK764" s="3" t="s">
        <v>463</v>
      </c>
      <c r="BL764" s="3" t="s">
        <v>143</v>
      </c>
      <c r="BM764" s="3" t="s">
        <v>160</v>
      </c>
      <c r="BN764" s="3" t="s">
        <v>160</v>
      </c>
      <c r="BO764" s="3" t="s">
        <v>143</v>
      </c>
      <c r="BP764" s="3" t="s">
        <v>143</v>
      </c>
      <c r="BQ764" s="3" t="s">
        <v>13091</v>
      </c>
      <c r="BR764" s="3" t="s">
        <v>5723</v>
      </c>
      <c r="BS764" s="3" t="s">
        <v>162</v>
      </c>
      <c r="BT764" s="3" t="s">
        <v>13087</v>
      </c>
      <c r="BU764" s="3" t="s">
        <v>13087</v>
      </c>
      <c r="BV764" s="3" t="s">
        <v>135</v>
      </c>
      <c r="BW764" s="3" t="s">
        <v>135</v>
      </c>
      <c r="BX764" s="3" t="s">
        <v>135</v>
      </c>
      <c r="BY764" s="3" t="s">
        <v>148</v>
      </c>
      <c r="BZ764" s="3" t="s">
        <v>3150</v>
      </c>
      <c r="CA764" s="3" t="s">
        <v>174</v>
      </c>
      <c r="CB764" s="3" t="s">
        <v>143</v>
      </c>
      <c r="CC764" s="3" t="s">
        <v>143</v>
      </c>
      <c r="CD764" s="3" t="s">
        <v>143</v>
      </c>
      <c r="CE764" s="3" t="s">
        <v>13092</v>
      </c>
      <c r="CF764" s="3" t="s">
        <v>2261</v>
      </c>
      <c r="CG764" s="3" t="s">
        <v>2261</v>
      </c>
      <c r="CH764" s="3" t="s">
        <v>143</v>
      </c>
      <c r="CI764" s="3" t="s">
        <v>143</v>
      </c>
      <c r="CJ764" s="3" t="s">
        <v>5272</v>
      </c>
      <c r="CK764" s="3" t="s">
        <v>143</v>
      </c>
      <c r="CL764" s="3" t="s">
        <v>143</v>
      </c>
      <c r="CM764" s="3" t="s">
        <v>143</v>
      </c>
      <c r="CN764" s="3" t="s">
        <v>143</v>
      </c>
      <c r="CO764" s="3" t="s">
        <v>143</v>
      </c>
      <c r="CP764" s="3" t="s">
        <v>143</v>
      </c>
      <c r="CQ764" s="3" t="s">
        <v>143</v>
      </c>
      <c r="CR764" s="3" t="s">
        <v>143</v>
      </c>
      <c r="CS764" s="3" t="s">
        <v>1</v>
      </c>
      <c r="CT764" s="3" t="s">
        <v>143</v>
      </c>
      <c r="CU764" s="3" t="s">
        <v>1</v>
      </c>
      <c r="CV764" s="3" t="s">
        <v>1985</v>
      </c>
      <c r="CW764" s="3" t="s">
        <v>1985</v>
      </c>
      <c r="CX764" s="3" t="s">
        <v>12628</v>
      </c>
      <c r="CY764" s="3" t="s">
        <v>166</v>
      </c>
      <c r="CZ764" s="3" t="s">
        <v>463</v>
      </c>
      <c r="DA764" s="3" t="s">
        <v>1986</v>
      </c>
      <c r="DB764" s="3" t="s">
        <v>143</v>
      </c>
      <c r="DC764" s="3" t="s">
        <v>143</v>
      </c>
      <c r="DD764" s="3" t="s">
        <v>190</v>
      </c>
      <c r="DE764" s="3" t="s">
        <v>1515</v>
      </c>
      <c r="DF764" s="3" t="s">
        <v>3601</v>
      </c>
      <c r="DG764" s="3" t="s">
        <v>143</v>
      </c>
      <c r="DH764" s="3" t="s">
        <v>143</v>
      </c>
      <c r="DI764" s="3" t="s">
        <v>143</v>
      </c>
    </row>
    <row r="765" spans="1:113" hidden="1" x14ac:dyDescent="0.2">
      <c r="A765" s="73">
        <v>45566</v>
      </c>
      <c r="B765" s="3" t="s">
        <v>11</v>
      </c>
      <c r="C765" s="3">
        <v>160203</v>
      </c>
      <c r="D765" s="3" t="s">
        <v>5860</v>
      </c>
      <c r="E765" s="3" t="s">
        <v>164</v>
      </c>
      <c r="F765" s="7">
        <v>45569</v>
      </c>
      <c r="G765" s="3" t="s">
        <v>165</v>
      </c>
      <c r="H765" s="3" t="s">
        <v>166</v>
      </c>
      <c r="I765" s="180">
        <f t="shared" ref="I765:I766" si="79">J765</f>
        <v>145</v>
      </c>
      <c r="J765" s="177">
        <v>145</v>
      </c>
      <c r="K765" s="71">
        <f t="shared" si="75"/>
        <v>6.7463480157129423E-3</v>
      </c>
      <c r="L765" s="3" t="s">
        <v>258</v>
      </c>
      <c r="M765" s="3" t="s">
        <v>129</v>
      </c>
      <c r="N765" s="3" t="s">
        <v>960</v>
      </c>
      <c r="O765" s="3" t="s">
        <v>13093</v>
      </c>
      <c r="P765" s="6" t="s">
        <v>10019</v>
      </c>
      <c r="Q765" s="3" t="s">
        <v>170</v>
      </c>
      <c r="R765" s="3" t="s">
        <v>13094</v>
      </c>
      <c r="S765" s="3" t="s">
        <v>13095</v>
      </c>
      <c r="T765" s="3" t="s">
        <v>135</v>
      </c>
      <c r="U765" s="3" t="s">
        <v>135</v>
      </c>
      <c r="V765" s="3" t="s">
        <v>136</v>
      </c>
      <c r="W765" s="3" t="s">
        <v>137</v>
      </c>
      <c r="X765" s="3" t="s">
        <v>957</v>
      </c>
      <c r="Y765" s="3" t="s">
        <v>13096</v>
      </c>
      <c r="Z765" s="7" t="s">
        <v>13097</v>
      </c>
      <c r="AA765" s="3" t="s">
        <v>139</v>
      </c>
      <c r="AB765" s="3" t="s">
        <v>140</v>
      </c>
      <c r="AC765" s="3" t="s">
        <v>5272</v>
      </c>
      <c r="AD765" s="3" t="s">
        <v>143</v>
      </c>
      <c r="AE765" s="3" t="s">
        <v>5272</v>
      </c>
      <c r="AF765" s="3" t="s">
        <v>13019</v>
      </c>
      <c r="AG765" s="3" t="s">
        <v>235</v>
      </c>
      <c r="AH765" s="3" t="s">
        <v>141</v>
      </c>
      <c r="AI765" s="3" t="s">
        <v>143</v>
      </c>
      <c r="AJ765" s="3" t="s">
        <v>13098</v>
      </c>
      <c r="AK765" s="3" t="s">
        <v>142</v>
      </c>
      <c r="AL765" s="3" t="s">
        <v>143</v>
      </c>
      <c r="AM765" s="3" t="s">
        <v>13099</v>
      </c>
      <c r="AN765" s="3" t="s">
        <v>174</v>
      </c>
      <c r="AO765" s="3" t="s">
        <v>3049</v>
      </c>
      <c r="AP765" s="3" t="s">
        <v>1089</v>
      </c>
      <c r="AQ765" s="3" t="s">
        <v>3050</v>
      </c>
      <c r="AR765" s="3" t="s">
        <v>353</v>
      </c>
      <c r="AS765" s="3" t="s">
        <v>231</v>
      </c>
      <c r="AT765" s="3" t="s">
        <v>1895</v>
      </c>
      <c r="AU765" s="3" t="s">
        <v>1092</v>
      </c>
      <c r="AV765" s="3" t="s">
        <v>145</v>
      </c>
      <c r="AW765" s="3" t="s">
        <v>146</v>
      </c>
      <c r="AX765" s="3" t="s">
        <v>972</v>
      </c>
      <c r="AY765" s="3" t="s">
        <v>148</v>
      </c>
      <c r="AZ765" s="3" t="s">
        <v>139</v>
      </c>
      <c r="BA765" s="3" t="s">
        <v>149</v>
      </c>
      <c r="BB765" s="3" t="s">
        <v>150</v>
      </c>
      <c r="BC765" s="3" t="s">
        <v>156</v>
      </c>
      <c r="BD765" s="3" t="s">
        <v>157</v>
      </c>
      <c r="BE765" s="3" t="s">
        <v>484</v>
      </c>
      <c r="BF765" s="3" t="s">
        <v>13100</v>
      </c>
      <c r="BG765" s="3" t="s">
        <v>5272</v>
      </c>
      <c r="BH765" s="3" t="s">
        <v>143</v>
      </c>
      <c r="BI765" s="3" t="s">
        <v>13101</v>
      </c>
      <c r="BJ765" s="3" t="s">
        <v>143</v>
      </c>
      <c r="BK765" s="3" t="s">
        <v>136</v>
      </c>
      <c r="BL765" s="3" t="s">
        <v>143</v>
      </c>
      <c r="BM765" s="3" t="s">
        <v>160</v>
      </c>
      <c r="BN765" s="3" t="s">
        <v>160</v>
      </c>
      <c r="BO765" s="3" t="s">
        <v>143</v>
      </c>
      <c r="BP765" s="3" t="s">
        <v>143</v>
      </c>
      <c r="BQ765" s="3" t="s">
        <v>4654</v>
      </c>
      <c r="BR765" s="3" t="s">
        <v>5723</v>
      </c>
      <c r="BS765" s="3" t="s">
        <v>162</v>
      </c>
      <c r="BT765" s="3" t="s">
        <v>13099</v>
      </c>
      <c r="BU765" s="3" t="s">
        <v>13099</v>
      </c>
      <c r="BV765" s="3" t="s">
        <v>135</v>
      </c>
      <c r="BW765" s="3" t="s">
        <v>135</v>
      </c>
      <c r="BX765" s="3" t="s">
        <v>135</v>
      </c>
      <c r="BY765" s="3" t="s">
        <v>148</v>
      </c>
      <c r="BZ765" s="3" t="s">
        <v>2202</v>
      </c>
      <c r="CA765" s="3" t="s">
        <v>174</v>
      </c>
      <c r="CB765" s="3" t="s">
        <v>143</v>
      </c>
      <c r="CC765" s="3" t="s">
        <v>143</v>
      </c>
      <c r="CD765" s="3" t="s">
        <v>143</v>
      </c>
      <c r="CE765" s="3" t="s">
        <v>13102</v>
      </c>
      <c r="CF765" s="3" t="s">
        <v>2261</v>
      </c>
      <c r="CG765" s="3" t="s">
        <v>2261</v>
      </c>
      <c r="CH765" s="3" t="s">
        <v>143</v>
      </c>
      <c r="CI765" s="3" t="s">
        <v>143</v>
      </c>
      <c r="CJ765" s="3" t="s">
        <v>5272</v>
      </c>
      <c r="CK765" s="3" t="s">
        <v>143</v>
      </c>
      <c r="CL765" s="3" t="s">
        <v>143</v>
      </c>
      <c r="CM765" s="3" t="s">
        <v>143</v>
      </c>
      <c r="CN765" s="3" t="s">
        <v>143</v>
      </c>
      <c r="CO765" s="3" t="s">
        <v>6230</v>
      </c>
      <c r="CP765" s="3" t="s">
        <v>143</v>
      </c>
      <c r="CQ765" s="3" t="s">
        <v>143</v>
      </c>
      <c r="CR765" s="3" t="s">
        <v>143</v>
      </c>
      <c r="CS765" s="3" t="s">
        <v>1</v>
      </c>
      <c r="CT765" s="3" t="s">
        <v>143</v>
      </c>
      <c r="CU765" s="3" t="s">
        <v>1</v>
      </c>
      <c r="CV765" s="3" t="s">
        <v>1985</v>
      </c>
      <c r="CW765" s="3" t="s">
        <v>143</v>
      </c>
      <c r="CX765" s="3" t="s">
        <v>258</v>
      </c>
      <c r="CY765" s="3" t="s">
        <v>166</v>
      </c>
      <c r="CZ765" s="3" t="s">
        <v>136</v>
      </c>
      <c r="DA765" s="3" t="s">
        <v>1986</v>
      </c>
      <c r="DB765" s="3" t="s">
        <v>143</v>
      </c>
      <c r="DC765" s="3" t="s">
        <v>225</v>
      </c>
      <c r="DD765" s="3" t="s">
        <v>164</v>
      </c>
      <c r="DE765" s="3" t="s">
        <v>1515</v>
      </c>
      <c r="DF765" s="3" t="s">
        <v>3601</v>
      </c>
      <c r="DG765" s="3" t="s">
        <v>143</v>
      </c>
      <c r="DH765" s="3" t="s">
        <v>13103</v>
      </c>
      <c r="DI765" s="3" t="s">
        <v>143</v>
      </c>
    </row>
    <row r="766" spans="1:113" hidden="1" x14ac:dyDescent="0.2">
      <c r="A766" s="73">
        <v>45566</v>
      </c>
      <c r="B766" s="3" t="s">
        <v>12737</v>
      </c>
      <c r="C766" s="3">
        <v>160205</v>
      </c>
      <c r="D766" s="3" t="s">
        <v>12737</v>
      </c>
      <c r="E766" s="3" t="s">
        <v>364</v>
      </c>
      <c r="F766" s="7">
        <v>45572</v>
      </c>
      <c r="G766" s="3" t="s">
        <v>165</v>
      </c>
      <c r="H766" s="3" t="s">
        <v>166</v>
      </c>
      <c r="I766" s="180">
        <f t="shared" si="79"/>
        <v>416.67</v>
      </c>
      <c r="J766" s="177">
        <v>416.67</v>
      </c>
      <c r="K766" s="71">
        <f t="shared" si="75"/>
        <v>1.9386212604876631E-2</v>
      </c>
      <c r="L766" s="3" t="s">
        <v>12628</v>
      </c>
      <c r="M766" s="3" t="s">
        <v>129</v>
      </c>
      <c r="N766" s="3" t="s">
        <v>960</v>
      </c>
      <c r="O766" s="3" t="s">
        <v>13104</v>
      </c>
      <c r="P766" s="6" t="s">
        <v>13105</v>
      </c>
      <c r="Q766" s="3" t="s">
        <v>170</v>
      </c>
      <c r="R766" s="3" t="s">
        <v>13106</v>
      </c>
      <c r="S766" s="3" t="s">
        <v>5429</v>
      </c>
      <c r="T766" s="3" t="s">
        <v>6986</v>
      </c>
      <c r="U766" s="3" t="s">
        <v>135</v>
      </c>
      <c r="V766" s="3" t="s">
        <v>136</v>
      </c>
      <c r="W766" s="3" t="s">
        <v>137</v>
      </c>
      <c r="X766" s="3" t="s">
        <v>4880</v>
      </c>
      <c r="Y766" s="3" t="s">
        <v>13107</v>
      </c>
      <c r="Z766" s="7" t="s">
        <v>13108</v>
      </c>
      <c r="AA766" s="3" t="s">
        <v>139</v>
      </c>
      <c r="AB766" s="3" t="s">
        <v>140</v>
      </c>
      <c r="AC766" s="3" t="s">
        <v>5272</v>
      </c>
      <c r="AD766" s="3" t="s">
        <v>143</v>
      </c>
      <c r="AE766" s="3" t="s">
        <v>5272</v>
      </c>
      <c r="AF766" s="3" t="s">
        <v>143</v>
      </c>
      <c r="AG766" s="3" t="s">
        <v>235</v>
      </c>
      <c r="AH766" s="3" t="s">
        <v>141</v>
      </c>
      <c r="AI766" s="3" t="s">
        <v>143</v>
      </c>
      <c r="AJ766" s="3" t="s">
        <v>143</v>
      </c>
      <c r="AK766" s="3" t="s">
        <v>142</v>
      </c>
      <c r="AL766" s="3" t="s">
        <v>143</v>
      </c>
      <c r="AM766" s="3" t="s">
        <v>13109</v>
      </c>
      <c r="AN766" s="3" t="s">
        <v>143</v>
      </c>
      <c r="AO766" s="3" t="s">
        <v>5433</v>
      </c>
      <c r="AP766" s="3" t="s">
        <v>5434</v>
      </c>
      <c r="AQ766" s="3" t="s">
        <v>13110</v>
      </c>
      <c r="AR766" s="3" t="s">
        <v>617</v>
      </c>
      <c r="AS766" s="3" t="s">
        <v>231</v>
      </c>
      <c r="AT766" s="3" t="s">
        <v>781</v>
      </c>
      <c r="AU766" s="3" t="s">
        <v>5272</v>
      </c>
      <c r="AV766" s="3" t="s">
        <v>145</v>
      </c>
      <c r="AW766" s="3" t="s">
        <v>146</v>
      </c>
      <c r="AX766" s="3" t="s">
        <v>972</v>
      </c>
      <c r="AY766" s="3" t="s">
        <v>148</v>
      </c>
      <c r="AZ766" s="3" t="s">
        <v>139</v>
      </c>
      <c r="BA766" s="3" t="s">
        <v>149</v>
      </c>
      <c r="BB766" s="3" t="s">
        <v>150</v>
      </c>
      <c r="BC766" s="3" t="s">
        <v>156</v>
      </c>
      <c r="BD766" s="3" t="s">
        <v>157</v>
      </c>
      <c r="BE766" s="3" t="s">
        <v>303</v>
      </c>
      <c r="BF766" s="3" t="s">
        <v>13108</v>
      </c>
      <c r="BG766" s="3" t="s">
        <v>5272</v>
      </c>
      <c r="BH766" s="3" t="s">
        <v>143</v>
      </c>
      <c r="BI766" s="3" t="s">
        <v>13111</v>
      </c>
      <c r="BJ766" s="3" t="s">
        <v>143</v>
      </c>
      <c r="BK766" s="3" t="s">
        <v>463</v>
      </c>
      <c r="BL766" s="3" t="s">
        <v>143</v>
      </c>
      <c r="BM766" s="3" t="s">
        <v>160</v>
      </c>
      <c r="BN766" s="3" t="s">
        <v>143</v>
      </c>
      <c r="BO766" s="3" t="s">
        <v>143</v>
      </c>
      <c r="BP766" s="3" t="s">
        <v>143</v>
      </c>
      <c r="BQ766" s="3" t="s">
        <v>13112</v>
      </c>
      <c r="BR766" s="3" t="s">
        <v>5352</v>
      </c>
      <c r="BS766" s="3" t="s">
        <v>241</v>
      </c>
      <c r="BT766" s="3" t="s">
        <v>13109</v>
      </c>
      <c r="BU766" s="3" t="s">
        <v>13109</v>
      </c>
      <c r="BV766" s="3" t="s">
        <v>135</v>
      </c>
      <c r="BW766" s="3" t="s">
        <v>135</v>
      </c>
      <c r="BX766" s="3" t="s">
        <v>135</v>
      </c>
      <c r="BY766" s="3" t="s">
        <v>148</v>
      </c>
      <c r="BZ766" s="3" t="s">
        <v>13113</v>
      </c>
      <c r="CA766" s="3" t="s">
        <v>174</v>
      </c>
      <c r="CB766" s="3" t="s">
        <v>143</v>
      </c>
      <c r="CC766" s="3" t="s">
        <v>143</v>
      </c>
      <c r="CD766" s="3" t="s">
        <v>143</v>
      </c>
      <c r="CE766" s="3" t="s">
        <v>143</v>
      </c>
      <c r="CF766" s="3" t="s">
        <v>2261</v>
      </c>
      <c r="CG766" s="3" t="s">
        <v>143</v>
      </c>
      <c r="CH766" s="3" t="s">
        <v>143</v>
      </c>
      <c r="CI766" s="3" t="s">
        <v>143</v>
      </c>
      <c r="CJ766" s="3" t="s">
        <v>5272</v>
      </c>
      <c r="CK766" s="3" t="s">
        <v>143</v>
      </c>
      <c r="CL766" s="3" t="s">
        <v>143</v>
      </c>
      <c r="CM766" s="3" t="s">
        <v>143</v>
      </c>
      <c r="CN766" s="3" t="s">
        <v>143</v>
      </c>
      <c r="CO766" s="3" t="s">
        <v>6044</v>
      </c>
      <c r="CP766" s="3" t="s">
        <v>143</v>
      </c>
      <c r="CQ766" s="3" t="s">
        <v>143</v>
      </c>
      <c r="CR766" s="3" t="s">
        <v>143</v>
      </c>
      <c r="CS766" s="3" t="s">
        <v>1</v>
      </c>
      <c r="CT766" s="3" t="s">
        <v>143</v>
      </c>
      <c r="CU766" s="3" t="s">
        <v>1</v>
      </c>
      <c r="CV766" s="3" t="s">
        <v>1985</v>
      </c>
      <c r="CW766" s="3" t="s">
        <v>143</v>
      </c>
      <c r="CX766" s="3" t="s">
        <v>12628</v>
      </c>
      <c r="CY766" s="3" t="s">
        <v>166</v>
      </c>
      <c r="CZ766" s="3" t="s">
        <v>463</v>
      </c>
      <c r="DA766" s="3" t="s">
        <v>1986</v>
      </c>
      <c r="DB766" s="3" t="s">
        <v>143</v>
      </c>
      <c r="DC766" s="3" t="s">
        <v>143</v>
      </c>
      <c r="DD766" s="3" t="s">
        <v>364</v>
      </c>
      <c r="DE766" s="3" t="s">
        <v>1515</v>
      </c>
      <c r="DF766" s="3" t="s">
        <v>5755</v>
      </c>
      <c r="DG766" s="3" t="s">
        <v>143</v>
      </c>
      <c r="DH766" s="3" t="s">
        <v>7487</v>
      </c>
      <c r="DI766" s="3" t="s">
        <v>143</v>
      </c>
    </row>
    <row r="767" spans="1:113" hidden="1" x14ac:dyDescent="0.2">
      <c r="A767" s="73">
        <v>45566</v>
      </c>
      <c r="B767" s="3" t="s">
        <v>12737</v>
      </c>
      <c r="C767" s="3">
        <v>160207</v>
      </c>
      <c r="D767" s="3" t="s">
        <v>12737</v>
      </c>
      <c r="E767" s="3" t="s">
        <v>685</v>
      </c>
      <c r="F767" s="7">
        <v>45572</v>
      </c>
      <c r="G767" s="3" t="s">
        <v>165</v>
      </c>
      <c r="H767" s="3" t="s">
        <v>166</v>
      </c>
      <c r="I767" s="177">
        <v>480</v>
      </c>
      <c r="J767" s="177">
        <v>480</v>
      </c>
      <c r="K767" s="71">
        <f t="shared" si="75"/>
        <v>2.233273825891181E-2</v>
      </c>
      <c r="L767" s="3" t="s">
        <v>12628</v>
      </c>
      <c r="M767" s="3" t="s">
        <v>129</v>
      </c>
      <c r="N767" s="3" t="s">
        <v>960</v>
      </c>
      <c r="O767" s="3" t="s">
        <v>13114</v>
      </c>
      <c r="P767" s="6" t="s">
        <v>13115</v>
      </c>
      <c r="Q767" s="3" t="s">
        <v>530</v>
      </c>
      <c r="R767" s="3" t="s">
        <v>13116</v>
      </c>
      <c r="S767" s="3" t="s">
        <v>13117</v>
      </c>
      <c r="T767" s="3" t="s">
        <v>135</v>
      </c>
      <c r="U767" s="3" t="s">
        <v>135</v>
      </c>
      <c r="V767" s="3" t="s">
        <v>136</v>
      </c>
      <c r="W767" s="3" t="s">
        <v>137</v>
      </c>
      <c r="X767" s="3" t="s">
        <v>173</v>
      </c>
      <c r="Y767" s="3" t="s">
        <v>13118</v>
      </c>
      <c r="Z767" s="7" t="s">
        <v>13119</v>
      </c>
      <c r="AA767" s="3" t="s">
        <v>139</v>
      </c>
      <c r="AB767" s="3" t="s">
        <v>140</v>
      </c>
      <c r="AC767" s="3" t="s">
        <v>5272</v>
      </c>
      <c r="AD767" s="3" t="s">
        <v>143</v>
      </c>
      <c r="AE767" s="3" t="s">
        <v>7390</v>
      </c>
      <c r="AF767" s="3" t="s">
        <v>143</v>
      </c>
      <c r="AG767" s="3" t="s">
        <v>235</v>
      </c>
      <c r="AH767" s="3" t="s">
        <v>141</v>
      </c>
      <c r="AI767" s="3" t="s">
        <v>143</v>
      </c>
      <c r="AJ767" s="3" t="s">
        <v>7390</v>
      </c>
      <c r="AK767" s="3" t="s">
        <v>142</v>
      </c>
      <c r="AL767" s="3" t="s">
        <v>143</v>
      </c>
      <c r="AM767" s="3" t="s">
        <v>7390</v>
      </c>
      <c r="AN767" s="3" t="s">
        <v>174</v>
      </c>
      <c r="AO767" s="3" t="s">
        <v>13120</v>
      </c>
      <c r="AP767" s="3" t="s">
        <v>4342</v>
      </c>
      <c r="AQ767" s="3" t="s">
        <v>309</v>
      </c>
      <c r="AR767" s="3" t="s">
        <v>148</v>
      </c>
      <c r="AS767" s="3" t="s">
        <v>139</v>
      </c>
      <c r="AT767" s="3" t="s">
        <v>1672</v>
      </c>
      <c r="AU767" s="3" t="s">
        <v>13121</v>
      </c>
      <c r="AV767" s="3" t="s">
        <v>145</v>
      </c>
      <c r="AW767" s="3" t="s">
        <v>146</v>
      </c>
      <c r="AX767" s="3" t="s">
        <v>972</v>
      </c>
      <c r="AY767" s="3" t="s">
        <v>148</v>
      </c>
      <c r="AZ767" s="3" t="s">
        <v>139</v>
      </c>
      <c r="BA767" s="3" t="s">
        <v>149</v>
      </c>
      <c r="BB767" s="3" t="s">
        <v>150</v>
      </c>
      <c r="BC767" s="3" t="s">
        <v>156</v>
      </c>
      <c r="BD767" s="3" t="s">
        <v>157</v>
      </c>
      <c r="BE767" s="3" t="s">
        <v>303</v>
      </c>
      <c r="BF767" s="3" t="s">
        <v>13119</v>
      </c>
      <c r="BG767" s="3" t="s">
        <v>5272</v>
      </c>
      <c r="BH767" s="3" t="s">
        <v>143</v>
      </c>
      <c r="BI767" s="3" t="s">
        <v>179</v>
      </c>
      <c r="BJ767" s="3" t="s">
        <v>143</v>
      </c>
      <c r="BK767" s="3" t="s">
        <v>463</v>
      </c>
      <c r="BL767" s="3" t="s">
        <v>143</v>
      </c>
      <c r="BM767" s="3" t="s">
        <v>160</v>
      </c>
      <c r="BN767" s="3" t="s">
        <v>160</v>
      </c>
      <c r="BO767" s="3" t="s">
        <v>143</v>
      </c>
      <c r="BP767" s="3" t="s">
        <v>143</v>
      </c>
      <c r="BQ767" s="3" t="s">
        <v>13122</v>
      </c>
      <c r="BR767" s="3" t="s">
        <v>5352</v>
      </c>
      <c r="BS767" s="3" t="s">
        <v>241</v>
      </c>
      <c r="BT767" s="3" t="s">
        <v>7390</v>
      </c>
      <c r="BU767" s="3" t="s">
        <v>7390</v>
      </c>
      <c r="BV767" s="3" t="s">
        <v>135</v>
      </c>
      <c r="BW767" s="3" t="s">
        <v>135</v>
      </c>
      <c r="BX767" s="3" t="s">
        <v>135</v>
      </c>
      <c r="BY767" s="3" t="s">
        <v>148</v>
      </c>
      <c r="BZ767" s="3" t="s">
        <v>13067</v>
      </c>
      <c r="CA767" s="3" t="s">
        <v>174</v>
      </c>
      <c r="CB767" s="3" t="s">
        <v>143</v>
      </c>
      <c r="CC767" s="3" t="s">
        <v>143</v>
      </c>
      <c r="CD767" s="3" t="s">
        <v>143</v>
      </c>
      <c r="CE767" s="3" t="s">
        <v>143</v>
      </c>
      <c r="CF767" s="3" t="s">
        <v>2261</v>
      </c>
      <c r="CG767" s="3" t="s">
        <v>2261</v>
      </c>
      <c r="CH767" s="3" t="s">
        <v>143</v>
      </c>
      <c r="CI767" s="3" t="s">
        <v>143</v>
      </c>
      <c r="CJ767" s="3" t="s">
        <v>5272</v>
      </c>
      <c r="CK767" s="3" t="s">
        <v>143</v>
      </c>
      <c r="CL767" s="3" t="s">
        <v>143</v>
      </c>
      <c r="CM767" s="3" t="s">
        <v>143</v>
      </c>
      <c r="CN767" s="3" t="s">
        <v>143</v>
      </c>
      <c r="CO767" s="3" t="s">
        <v>143</v>
      </c>
      <c r="CP767" s="3" t="s">
        <v>143</v>
      </c>
      <c r="CQ767" s="3" t="s">
        <v>143</v>
      </c>
      <c r="CR767" s="3" t="s">
        <v>143</v>
      </c>
      <c r="CS767" s="3" t="s">
        <v>1</v>
      </c>
      <c r="CT767" s="3" t="s">
        <v>143</v>
      </c>
      <c r="CU767" s="3" t="s">
        <v>1</v>
      </c>
      <c r="CV767" s="3" t="s">
        <v>1985</v>
      </c>
      <c r="CW767" s="3" t="s">
        <v>1985</v>
      </c>
      <c r="CX767" s="3" t="s">
        <v>12628</v>
      </c>
      <c r="CY767" s="3" t="s">
        <v>166</v>
      </c>
      <c r="CZ767" s="3" t="s">
        <v>463</v>
      </c>
      <c r="DA767" s="3" t="s">
        <v>1986</v>
      </c>
      <c r="DB767" s="3" t="s">
        <v>143</v>
      </c>
      <c r="DC767" s="3" t="s">
        <v>143</v>
      </c>
      <c r="DD767" s="3" t="s">
        <v>685</v>
      </c>
      <c r="DE767" s="3" t="s">
        <v>1515</v>
      </c>
      <c r="DF767" s="3" t="s">
        <v>5755</v>
      </c>
      <c r="DG767" s="3" t="s">
        <v>143</v>
      </c>
      <c r="DH767" s="3" t="s">
        <v>143</v>
      </c>
      <c r="DI767" s="3" t="s">
        <v>143</v>
      </c>
    </row>
    <row r="768" spans="1:113" hidden="1" x14ac:dyDescent="0.2">
      <c r="A768" s="73">
        <v>45566</v>
      </c>
      <c r="B768" s="3" t="s">
        <v>12737</v>
      </c>
      <c r="C768" s="3">
        <v>160208</v>
      </c>
      <c r="D768" s="3" t="s">
        <v>12737</v>
      </c>
      <c r="E768" s="3" t="s">
        <v>685</v>
      </c>
      <c r="F768" s="7">
        <v>45572</v>
      </c>
      <c r="G768" s="3" t="s">
        <v>165</v>
      </c>
      <c r="H768" s="3" t="s">
        <v>166</v>
      </c>
      <c r="I768" s="177">
        <v>480</v>
      </c>
      <c r="J768" s="177">
        <v>480</v>
      </c>
      <c r="K768" s="71">
        <f t="shared" si="75"/>
        <v>2.233273825891181E-2</v>
      </c>
      <c r="L768" s="3" t="s">
        <v>12628</v>
      </c>
      <c r="M768" s="3" t="s">
        <v>129</v>
      </c>
      <c r="N768" s="3" t="s">
        <v>960</v>
      </c>
      <c r="O768" s="3" t="s">
        <v>13114</v>
      </c>
      <c r="P768" s="6" t="s">
        <v>13115</v>
      </c>
      <c r="Q768" s="3" t="s">
        <v>530</v>
      </c>
      <c r="R768" s="3" t="s">
        <v>13123</v>
      </c>
      <c r="S768" s="3" t="s">
        <v>13124</v>
      </c>
      <c r="T768" s="3" t="s">
        <v>135</v>
      </c>
      <c r="U768" s="3" t="s">
        <v>135</v>
      </c>
      <c r="V768" s="3" t="s">
        <v>136</v>
      </c>
      <c r="W768" s="3" t="s">
        <v>137</v>
      </c>
      <c r="X768" s="3" t="s">
        <v>173</v>
      </c>
      <c r="Y768" s="3" t="s">
        <v>13125</v>
      </c>
      <c r="Z768" s="7" t="s">
        <v>13126</v>
      </c>
      <c r="AA768" s="3" t="s">
        <v>139</v>
      </c>
      <c r="AB768" s="3" t="s">
        <v>140</v>
      </c>
      <c r="AC768" s="3" t="s">
        <v>5272</v>
      </c>
      <c r="AD768" s="3" t="s">
        <v>143</v>
      </c>
      <c r="AE768" s="3" t="s">
        <v>7390</v>
      </c>
      <c r="AF768" s="3" t="s">
        <v>143</v>
      </c>
      <c r="AG768" s="3" t="s">
        <v>235</v>
      </c>
      <c r="AH768" s="3" t="s">
        <v>141</v>
      </c>
      <c r="AI768" s="3" t="s">
        <v>143</v>
      </c>
      <c r="AJ768" s="3" t="s">
        <v>7390</v>
      </c>
      <c r="AK768" s="3" t="s">
        <v>142</v>
      </c>
      <c r="AL768" s="3" t="s">
        <v>143</v>
      </c>
      <c r="AM768" s="3" t="s">
        <v>7390</v>
      </c>
      <c r="AN768" s="3" t="s">
        <v>174</v>
      </c>
      <c r="AO768" s="3" t="s">
        <v>13120</v>
      </c>
      <c r="AP768" s="3" t="s">
        <v>4342</v>
      </c>
      <c r="AQ768" s="3" t="s">
        <v>309</v>
      </c>
      <c r="AR768" s="3" t="s">
        <v>148</v>
      </c>
      <c r="AS768" s="3" t="s">
        <v>139</v>
      </c>
      <c r="AT768" s="3" t="s">
        <v>1672</v>
      </c>
      <c r="AU768" s="3" t="s">
        <v>13121</v>
      </c>
      <c r="AV768" s="3" t="s">
        <v>145</v>
      </c>
      <c r="AW768" s="3" t="s">
        <v>146</v>
      </c>
      <c r="AX768" s="3" t="s">
        <v>972</v>
      </c>
      <c r="AY768" s="3" t="s">
        <v>148</v>
      </c>
      <c r="AZ768" s="3" t="s">
        <v>139</v>
      </c>
      <c r="BA768" s="3" t="s">
        <v>149</v>
      </c>
      <c r="BB768" s="3" t="s">
        <v>150</v>
      </c>
      <c r="BC768" s="3" t="s">
        <v>156</v>
      </c>
      <c r="BD768" s="3" t="s">
        <v>157</v>
      </c>
      <c r="BE768" s="3" t="s">
        <v>303</v>
      </c>
      <c r="BF768" s="3" t="s">
        <v>13126</v>
      </c>
      <c r="BG768" s="3" t="s">
        <v>5272</v>
      </c>
      <c r="BH768" s="3" t="s">
        <v>143</v>
      </c>
      <c r="BI768" s="3" t="s">
        <v>179</v>
      </c>
      <c r="BJ768" s="3" t="s">
        <v>143</v>
      </c>
      <c r="BK768" s="3" t="s">
        <v>463</v>
      </c>
      <c r="BL768" s="3" t="s">
        <v>143</v>
      </c>
      <c r="BM768" s="3" t="s">
        <v>160</v>
      </c>
      <c r="BN768" s="3" t="s">
        <v>160</v>
      </c>
      <c r="BO768" s="3" t="s">
        <v>143</v>
      </c>
      <c r="BP768" s="3" t="s">
        <v>143</v>
      </c>
      <c r="BQ768" s="3" t="s">
        <v>13127</v>
      </c>
      <c r="BR768" s="3" t="s">
        <v>5352</v>
      </c>
      <c r="BS768" s="3" t="s">
        <v>241</v>
      </c>
      <c r="BT768" s="3" t="s">
        <v>7390</v>
      </c>
      <c r="BU768" s="3" t="s">
        <v>7390</v>
      </c>
      <c r="BV768" s="3" t="s">
        <v>135</v>
      </c>
      <c r="BW768" s="3" t="s">
        <v>135</v>
      </c>
      <c r="BX768" s="3" t="s">
        <v>135</v>
      </c>
      <c r="BY768" s="3" t="s">
        <v>148</v>
      </c>
      <c r="BZ768" s="3" t="s">
        <v>13067</v>
      </c>
      <c r="CA768" s="3" t="s">
        <v>174</v>
      </c>
      <c r="CB768" s="3" t="s">
        <v>143</v>
      </c>
      <c r="CC768" s="3" t="s">
        <v>143</v>
      </c>
      <c r="CD768" s="3" t="s">
        <v>143</v>
      </c>
      <c r="CE768" s="3" t="s">
        <v>13128</v>
      </c>
      <c r="CF768" s="3" t="s">
        <v>2261</v>
      </c>
      <c r="CG768" s="3" t="s">
        <v>2261</v>
      </c>
      <c r="CH768" s="3" t="s">
        <v>143</v>
      </c>
      <c r="CI768" s="3" t="s">
        <v>143</v>
      </c>
      <c r="CJ768" s="3" t="s">
        <v>5272</v>
      </c>
      <c r="CK768" s="3" t="s">
        <v>143</v>
      </c>
      <c r="CL768" s="3" t="s">
        <v>143</v>
      </c>
      <c r="CM768" s="3" t="s">
        <v>143</v>
      </c>
      <c r="CN768" s="3" t="s">
        <v>143</v>
      </c>
      <c r="CO768" s="3" t="s">
        <v>143</v>
      </c>
      <c r="CP768" s="3" t="s">
        <v>143</v>
      </c>
      <c r="CQ768" s="3" t="s">
        <v>143</v>
      </c>
      <c r="CR768" s="3" t="s">
        <v>143</v>
      </c>
      <c r="CS768" s="3" t="s">
        <v>1</v>
      </c>
      <c r="CT768" s="3" t="s">
        <v>143</v>
      </c>
      <c r="CU768" s="3" t="s">
        <v>1</v>
      </c>
      <c r="CV768" s="3" t="s">
        <v>1985</v>
      </c>
      <c r="CW768" s="3" t="s">
        <v>1985</v>
      </c>
      <c r="CX768" s="3" t="s">
        <v>12628</v>
      </c>
      <c r="CY768" s="3" t="s">
        <v>166</v>
      </c>
      <c r="CZ768" s="3" t="s">
        <v>463</v>
      </c>
      <c r="DA768" s="3" t="s">
        <v>1986</v>
      </c>
      <c r="DB768" s="3" t="s">
        <v>143</v>
      </c>
      <c r="DC768" s="3" t="s">
        <v>143</v>
      </c>
      <c r="DD768" s="3" t="s">
        <v>685</v>
      </c>
      <c r="DE768" s="3" t="s">
        <v>1515</v>
      </c>
      <c r="DF768" s="3" t="s">
        <v>5755</v>
      </c>
      <c r="DG768" s="3" t="s">
        <v>143</v>
      </c>
      <c r="DH768" s="3" t="s">
        <v>143</v>
      </c>
      <c r="DI768" s="3" t="s">
        <v>143</v>
      </c>
    </row>
    <row r="769" spans="1:113" hidden="1" x14ac:dyDescent="0.2">
      <c r="A769" s="73">
        <v>45566</v>
      </c>
      <c r="B769" s="3" t="s">
        <v>12474</v>
      </c>
      <c r="C769" s="3">
        <v>160209</v>
      </c>
      <c r="D769" s="5" t="s">
        <v>12474</v>
      </c>
      <c r="E769" s="3" t="s">
        <v>364</v>
      </c>
      <c r="F769" s="7">
        <v>45569</v>
      </c>
      <c r="G769" s="3" t="s">
        <v>165</v>
      </c>
      <c r="H769" s="3" t="s">
        <v>127</v>
      </c>
      <c r="I769" s="180">
        <f>J769</f>
        <v>311.70999999999998</v>
      </c>
      <c r="J769" s="177">
        <v>311.70999999999998</v>
      </c>
      <c r="K769" s="71">
        <f t="shared" si="75"/>
        <v>1.4502787172261248E-2</v>
      </c>
      <c r="L769" s="3" t="s">
        <v>394</v>
      </c>
      <c r="M769" s="3" t="s">
        <v>129</v>
      </c>
      <c r="N769" s="3" t="s">
        <v>12534</v>
      </c>
      <c r="O769" s="3" t="s">
        <v>960</v>
      </c>
      <c r="P769" s="6" t="s">
        <v>13129</v>
      </c>
      <c r="Q769" s="3" t="s">
        <v>132</v>
      </c>
      <c r="R769" s="3" t="s">
        <v>13130</v>
      </c>
      <c r="S769" s="3" t="s">
        <v>13131</v>
      </c>
      <c r="T769" s="3" t="s">
        <v>1681</v>
      </c>
      <c r="U769" s="3" t="s">
        <v>135</v>
      </c>
      <c r="V769" s="3" t="s">
        <v>136</v>
      </c>
      <c r="W769" s="3" t="s">
        <v>137</v>
      </c>
      <c r="X769" s="3" t="s">
        <v>9544</v>
      </c>
      <c r="Y769" s="3" t="s">
        <v>13132</v>
      </c>
      <c r="Z769" s="7" t="s">
        <v>13133</v>
      </c>
      <c r="AA769" s="3" t="s">
        <v>139</v>
      </c>
      <c r="AB769" s="3" t="s">
        <v>140</v>
      </c>
      <c r="AC769" s="3" t="s">
        <v>5272</v>
      </c>
      <c r="AD769" s="3" t="s">
        <v>143</v>
      </c>
      <c r="AE769" s="3" t="s">
        <v>5272</v>
      </c>
      <c r="AF769" s="3" t="s">
        <v>143</v>
      </c>
      <c r="AG769" s="3" t="s">
        <v>235</v>
      </c>
      <c r="AH769" s="3" t="s">
        <v>141</v>
      </c>
      <c r="AI769" s="3" t="s">
        <v>143</v>
      </c>
      <c r="AJ769" s="3" t="s">
        <v>143</v>
      </c>
      <c r="AK769" s="3" t="s">
        <v>142</v>
      </c>
      <c r="AL769" s="3" t="s">
        <v>143</v>
      </c>
      <c r="AM769" s="3" t="s">
        <v>13134</v>
      </c>
      <c r="AN769" s="3" t="s">
        <v>143</v>
      </c>
      <c r="AO769" s="3" t="s">
        <v>145</v>
      </c>
      <c r="AP769" s="3" t="s">
        <v>146</v>
      </c>
      <c r="AQ769" s="3" t="s">
        <v>972</v>
      </c>
      <c r="AR769" s="3" t="s">
        <v>148</v>
      </c>
      <c r="AS769" s="3" t="s">
        <v>139</v>
      </c>
      <c r="AT769" s="3" t="s">
        <v>149</v>
      </c>
      <c r="AU769" s="3" t="s">
        <v>150</v>
      </c>
      <c r="AV769" s="3" t="s">
        <v>12541</v>
      </c>
      <c r="AW769" s="3" t="s">
        <v>5237</v>
      </c>
      <c r="AX769" s="3" t="s">
        <v>12542</v>
      </c>
      <c r="AY769" s="3" t="s">
        <v>148</v>
      </c>
      <c r="AZ769" s="3" t="s">
        <v>139</v>
      </c>
      <c r="BA769" s="3" t="s">
        <v>149</v>
      </c>
      <c r="BB769" s="3" t="s">
        <v>5239</v>
      </c>
      <c r="BC769" s="3" t="s">
        <v>156</v>
      </c>
      <c r="BD769" s="3" t="s">
        <v>157</v>
      </c>
      <c r="BE769" s="3" t="s">
        <v>303</v>
      </c>
      <c r="BF769" s="3" t="s">
        <v>13133</v>
      </c>
      <c r="BG769" s="3" t="s">
        <v>5272</v>
      </c>
      <c r="BH769" s="3" t="s">
        <v>143</v>
      </c>
      <c r="BI769" s="3" t="s">
        <v>143</v>
      </c>
      <c r="BJ769" s="3" t="s">
        <v>143</v>
      </c>
      <c r="BK769" s="3" t="s">
        <v>136</v>
      </c>
      <c r="BL769" s="3" t="s">
        <v>143</v>
      </c>
      <c r="BM769" s="3" t="s">
        <v>1674</v>
      </c>
      <c r="BN769" s="3" t="s">
        <v>143</v>
      </c>
      <c r="BO769" s="3" t="s">
        <v>143</v>
      </c>
      <c r="BP769" s="3" t="s">
        <v>143</v>
      </c>
      <c r="BQ769" s="3" t="s">
        <v>13135</v>
      </c>
      <c r="BR769" s="3" t="s">
        <v>5352</v>
      </c>
      <c r="BS769" s="3" t="s">
        <v>241</v>
      </c>
      <c r="BT769" s="3" t="s">
        <v>13136</v>
      </c>
      <c r="BU769" s="3" t="s">
        <v>13136</v>
      </c>
      <c r="BV769" s="3" t="s">
        <v>135</v>
      </c>
      <c r="BW769" s="3" t="s">
        <v>135</v>
      </c>
      <c r="BX769" s="3" t="s">
        <v>135</v>
      </c>
      <c r="BY769" s="3" t="s">
        <v>148</v>
      </c>
      <c r="BZ769" s="3" t="s">
        <v>13137</v>
      </c>
      <c r="CA769" s="3" t="s">
        <v>144</v>
      </c>
      <c r="CB769" s="3" t="s">
        <v>143</v>
      </c>
      <c r="CC769" s="3" t="s">
        <v>143</v>
      </c>
      <c r="CD769" s="3" t="s">
        <v>143</v>
      </c>
      <c r="CE769" s="3" t="s">
        <v>13129</v>
      </c>
      <c r="CF769" s="3" t="s">
        <v>9549</v>
      </c>
      <c r="CG769" s="3" t="s">
        <v>143</v>
      </c>
      <c r="CH769" s="3" t="s">
        <v>143</v>
      </c>
      <c r="CI769" s="3" t="s">
        <v>143</v>
      </c>
      <c r="CJ769" s="3" t="s">
        <v>5272</v>
      </c>
      <c r="CK769" s="3" t="s">
        <v>143</v>
      </c>
      <c r="CL769" s="3" t="s">
        <v>143</v>
      </c>
      <c r="CM769" s="3" t="s">
        <v>143</v>
      </c>
      <c r="CN769" s="3" t="s">
        <v>143</v>
      </c>
      <c r="CO769" s="3" t="s">
        <v>143</v>
      </c>
      <c r="CP769" s="3" t="s">
        <v>12545</v>
      </c>
      <c r="CQ769" s="3" t="s">
        <v>143</v>
      </c>
      <c r="CR769" s="3" t="s">
        <v>143</v>
      </c>
      <c r="CS769" s="3" t="s">
        <v>1</v>
      </c>
      <c r="CT769" s="3" t="s">
        <v>143</v>
      </c>
      <c r="CU769" s="3" t="s">
        <v>1</v>
      </c>
      <c r="CV769" s="3" t="s">
        <v>1985</v>
      </c>
      <c r="CW769" s="3" t="s">
        <v>143</v>
      </c>
      <c r="CX769" s="3" t="s">
        <v>394</v>
      </c>
      <c r="CY769" s="3" t="s">
        <v>127</v>
      </c>
      <c r="CZ769" s="3" t="s">
        <v>136</v>
      </c>
      <c r="DA769" s="3" t="s">
        <v>1989</v>
      </c>
      <c r="DB769" s="3" t="s">
        <v>143</v>
      </c>
      <c r="DC769" s="3" t="s">
        <v>143</v>
      </c>
      <c r="DD769" s="3" t="s">
        <v>364</v>
      </c>
      <c r="DE769" s="3" t="s">
        <v>1515</v>
      </c>
      <c r="DF769" s="3" t="s">
        <v>3601</v>
      </c>
      <c r="DG769" s="3" t="s">
        <v>143</v>
      </c>
      <c r="DH769" s="3" t="s">
        <v>143</v>
      </c>
      <c r="DI769" s="3" t="s">
        <v>12546</v>
      </c>
    </row>
    <row r="770" spans="1:113" hidden="1" x14ac:dyDescent="0.2">
      <c r="A770" s="73">
        <v>45566</v>
      </c>
      <c r="B770" s="3" t="s">
        <v>12718</v>
      </c>
      <c r="C770" s="178">
        <v>160210</v>
      </c>
      <c r="D770" s="3" t="s">
        <v>12899</v>
      </c>
      <c r="E770" s="3" t="s">
        <v>685</v>
      </c>
      <c r="F770" s="7">
        <v>45569</v>
      </c>
      <c r="G770" s="3" t="s">
        <v>165</v>
      </c>
      <c r="H770" s="3" t="s">
        <v>166</v>
      </c>
      <c r="I770" s="177">
        <v>296.52999999999997</v>
      </c>
      <c r="J770" s="177">
        <v>280</v>
      </c>
      <c r="K770" s="71">
        <f t="shared" si="75"/>
        <v>1.3796514324823162E-2</v>
      </c>
      <c r="L770" s="3" t="s">
        <v>953</v>
      </c>
      <c r="M770" s="3" t="s">
        <v>7145</v>
      </c>
      <c r="N770" s="3" t="s">
        <v>960</v>
      </c>
      <c r="O770" s="3" t="s">
        <v>4021</v>
      </c>
      <c r="P770" s="6" t="s">
        <v>13138</v>
      </c>
      <c r="Q770" s="3" t="s">
        <v>170</v>
      </c>
      <c r="R770" s="3" t="s">
        <v>13139</v>
      </c>
      <c r="S770" s="3" t="s">
        <v>4024</v>
      </c>
      <c r="T770" s="3" t="s">
        <v>135</v>
      </c>
      <c r="U770" s="3" t="s">
        <v>135</v>
      </c>
      <c r="V770" s="3" t="s">
        <v>506</v>
      </c>
      <c r="W770" s="3" t="s">
        <v>137</v>
      </c>
      <c r="X770" s="3" t="s">
        <v>957</v>
      </c>
      <c r="Y770" s="3" t="s">
        <v>13140</v>
      </c>
      <c r="Z770" s="7" t="s">
        <v>13141</v>
      </c>
      <c r="AA770" s="3" t="s">
        <v>139</v>
      </c>
      <c r="AB770" s="3" t="s">
        <v>323</v>
      </c>
      <c r="AC770" s="3" t="s">
        <v>5272</v>
      </c>
      <c r="AD770" s="3" t="s">
        <v>143</v>
      </c>
      <c r="AE770" s="3" t="s">
        <v>13142</v>
      </c>
      <c r="AF770" s="3" t="s">
        <v>12927</v>
      </c>
      <c r="AG770" s="3" t="s">
        <v>235</v>
      </c>
      <c r="AH770" s="3" t="s">
        <v>141</v>
      </c>
      <c r="AI770" s="3" t="s">
        <v>143</v>
      </c>
      <c r="AJ770" s="3" t="s">
        <v>13142</v>
      </c>
      <c r="AK770" s="3" t="s">
        <v>207</v>
      </c>
      <c r="AL770" s="3" t="s">
        <v>143</v>
      </c>
      <c r="AM770" s="3" t="s">
        <v>8856</v>
      </c>
      <c r="AN770" s="3" t="s">
        <v>174</v>
      </c>
      <c r="AO770" s="3" t="s">
        <v>1813</v>
      </c>
      <c r="AP770" s="3" t="s">
        <v>699</v>
      </c>
      <c r="AQ770" s="3" t="s">
        <v>4025</v>
      </c>
      <c r="AR770" s="3" t="s">
        <v>178</v>
      </c>
      <c r="AS770" s="3" t="s">
        <v>179</v>
      </c>
      <c r="AT770" s="3" t="s">
        <v>211</v>
      </c>
      <c r="AU770" s="3" t="s">
        <v>1815</v>
      </c>
      <c r="AV770" s="3" t="s">
        <v>145</v>
      </c>
      <c r="AW770" s="3" t="s">
        <v>146</v>
      </c>
      <c r="AX770" s="3" t="s">
        <v>972</v>
      </c>
      <c r="AY770" s="3" t="s">
        <v>148</v>
      </c>
      <c r="AZ770" s="3" t="s">
        <v>139</v>
      </c>
      <c r="BA770" s="3" t="s">
        <v>149</v>
      </c>
      <c r="BB770" s="3" t="s">
        <v>150</v>
      </c>
      <c r="BC770" s="3" t="s">
        <v>156</v>
      </c>
      <c r="BD770" s="3" t="s">
        <v>157</v>
      </c>
      <c r="BE770" s="3" t="s">
        <v>303</v>
      </c>
      <c r="BF770" s="3" t="s">
        <v>13143</v>
      </c>
      <c r="BG770" s="3" t="s">
        <v>5272</v>
      </c>
      <c r="BH770" s="3" t="s">
        <v>143</v>
      </c>
      <c r="BI770" s="3" t="s">
        <v>13144</v>
      </c>
      <c r="BJ770" s="3" t="s">
        <v>143</v>
      </c>
      <c r="BK770" s="3" t="s">
        <v>506</v>
      </c>
      <c r="BL770" s="3" t="s">
        <v>143</v>
      </c>
      <c r="BM770" s="3" t="s">
        <v>160</v>
      </c>
      <c r="BN770" s="3" t="s">
        <v>160</v>
      </c>
      <c r="BO770" s="3" t="s">
        <v>685</v>
      </c>
      <c r="BP770" s="3" t="s">
        <v>143</v>
      </c>
      <c r="BQ770" s="3" t="s">
        <v>13145</v>
      </c>
      <c r="BR770" s="3" t="s">
        <v>5352</v>
      </c>
      <c r="BS770" s="3" t="s">
        <v>241</v>
      </c>
      <c r="BT770" s="3" t="s">
        <v>13142</v>
      </c>
      <c r="BU770" s="3" t="s">
        <v>13142</v>
      </c>
      <c r="BV770" s="3" t="s">
        <v>135</v>
      </c>
      <c r="BW770" s="3" t="s">
        <v>135</v>
      </c>
      <c r="BX770" s="3" t="s">
        <v>135</v>
      </c>
      <c r="BY770" s="3" t="s">
        <v>148</v>
      </c>
      <c r="BZ770" s="3" t="s">
        <v>13146</v>
      </c>
      <c r="CA770" s="3" t="s">
        <v>174</v>
      </c>
      <c r="CB770" s="3" t="s">
        <v>143</v>
      </c>
      <c r="CC770" s="3" t="s">
        <v>143</v>
      </c>
      <c r="CD770" s="3" t="s">
        <v>143</v>
      </c>
      <c r="CE770" s="3" t="s">
        <v>13147</v>
      </c>
      <c r="CF770" s="3" t="s">
        <v>2261</v>
      </c>
      <c r="CG770" s="3" t="s">
        <v>2261</v>
      </c>
      <c r="CH770" s="3" t="s">
        <v>143</v>
      </c>
      <c r="CI770" s="3" t="s">
        <v>143</v>
      </c>
      <c r="CJ770" s="3" t="s">
        <v>5272</v>
      </c>
      <c r="CK770" s="3" t="s">
        <v>143</v>
      </c>
      <c r="CL770" s="3" t="s">
        <v>143</v>
      </c>
      <c r="CM770" s="3" t="s">
        <v>143</v>
      </c>
      <c r="CN770" s="3" t="s">
        <v>143</v>
      </c>
      <c r="CO770" s="3" t="s">
        <v>143</v>
      </c>
      <c r="CP770" s="3" t="s">
        <v>143</v>
      </c>
      <c r="CQ770" s="3" t="s">
        <v>143</v>
      </c>
      <c r="CR770" s="3" t="s">
        <v>143</v>
      </c>
      <c r="CS770" s="3" t="s">
        <v>1</v>
      </c>
      <c r="CT770" s="3" t="s">
        <v>143</v>
      </c>
      <c r="CU770" s="3" t="s">
        <v>1</v>
      </c>
      <c r="CV770" s="3" t="s">
        <v>1985</v>
      </c>
      <c r="CW770" s="3" t="s">
        <v>1985</v>
      </c>
      <c r="CX770" s="3" t="s">
        <v>953</v>
      </c>
      <c r="CY770" s="3" t="s">
        <v>166</v>
      </c>
      <c r="CZ770" s="3" t="s">
        <v>506</v>
      </c>
      <c r="DA770" s="3" t="s">
        <v>1989</v>
      </c>
      <c r="DB770" s="3" t="s">
        <v>12961</v>
      </c>
      <c r="DC770" s="3" t="s">
        <v>225</v>
      </c>
      <c r="DD770" s="3" t="s">
        <v>685</v>
      </c>
      <c r="DE770" s="3" t="s">
        <v>1515</v>
      </c>
      <c r="DF770" s="3" t="s">
        <v>3601</v>
      </c>
      <c r="DG770" s="3" t="s">
        <v>143</v>
      </c>
      <c r="DH770" s="3" t="s">
        <v>143</v>
      </c>
      <c r="DI770" s="3" t="s">
        <v>143</v>
      </c>
    </row>
    <row r="771" spans="1:113" hidden="1" x14ac:dyDescent="0.2">
      <c r="A771" s="73">
        <v>45566</v>
      </c>
      <c r="B771" s="3" t="s">
        <v>12718</v>
      </c>
      <c r="C771" s="3">
        <v>160222</v>
      </c>
      <c r="D771" s="3" t="s">
        <v>13148</v>
      </c>
      <c r="E771" s="3" t="s">
        <v>685</v>
      </c>
      <c r="F771" s="7">
        <v>45572</v>
      </c>
      <c r="G771" s="3" t="s">
        <v>165</v>
      </c>
      <c r="H771" s="3" t="s">
        <v>166</v>
      </c>
      <c r="I771" s="177">
        <v>775.95</v>
      </c>
      <c r="J771" s="177">
        <v>415</v>
      </c>
      <c r="K771" s="71">
        <f t="shared" si="75"/>
        <v>3.6102267191672123E-2</v>
      </c>
      <c r="L771" s="3" t="s">
        <v>953</v>
      </c>
      <c r="M771" s="3" t="s">
        <v>129</v>
      </c>
      <c r="N771" s="3" t="s">
        <v>960</v>
      </c>
      <c r="O771" s="3" t="s">
        <v>365</v>
      </c>
      <c r="P771" s="6" t="s">
        <v>13149</v>
      </c>
      <c r="Q771" s="3" t="s">
        <v>170</v>
      </c>
      <c r="R771" s="3" t="s">
        <v>13150</v>
      </c>
      <c r="S771" s="3" t="s">
        <v>13151</v>
      </c>
      <c r="T771" s="3" t="s">
        <v>135</v>
      </c>
      <c r="U771" s="3" t="s">
        <v>135</v>
      </c>
      <c r="V771" s="3" t="s">
        <v>506</v>
      </c>
      <c r="W771" s="3" t="s">
        <v>137</v>
      </c>
      <c r="X771" s="3" t="s">
        <v>173</v>
      </c>
      <c r="Y771" s="3" t="s">
        <v>13152</v>
      </c>
      <c r="Z771" s="7" t="s">
        <v>13153</v>
      </c>
      <c r="AA771" s="3" t="s">
        <v>139</v>
      </c>
      <c r="AB771" s="3" t="s">
        <v>140</v>
      </c>
      <c r="AC771" s="3" t="s">
        <v>5272</v>
      </c>
      <c r="AD771" s="3" t="s">
        <v>143</v>
      </c>
      <c r="AE771" s="3" t="s">
        <v>13154</v>
      </c>
      <c r="AF771" s="3" t="s">
        <v>143</v>
      </c>
      <c r="AG771" s="3" t="s">
        <v>235</v>
      </c>
      <c r="AH771" s="3" t="s">
        <v>141</v>
      </c>
      <c r="AI771" s="3" t="s">
        <v>143</v>
      </c>
      <c r="AJ771" s="3" t="s">
        <v>13154</v>
      </c>
      <c r="AK771" s="3" t="s">
        <v>207</v>
      </c>
      <c r="AL771" s="3" t="s">
        <v>143</v>
      </c>
      <c r="AM771" s="3" t="s">
        <v>13155</v>
      </c>
      <c r="AN771" s="3" t="s">
        <v>174</v>
      </c>
      <c r="AO771" s="3" t="s">
        <v>227</v>
      </c>
      <c r="AP771" s="3" t="s">
        <v>228</v>
      </c>
      <c r="AQ771" s="3" t="s">
        <v>369</v>
      </c>
      <c r="AR771" s="3" t="s">
        <v>230</v>
      </c>
      <c r="AS771" s="3" t="s">
        <v>231</v>
      </c>
      <c r="AT771" s="3" t="s">
        <v>232</v>
      </c>
      <c r="AU771" s="3" t="s">
        <v>233</v>
      </c>
      <c r="AV771" s="3" t="s">
        <v>145</v>
      </c>
      <c r="AW771" s="3" t="s">
        <v>146</v>
      </c>
      <c r="AX771" s="3" t="s">
        <v>972</v>
      </c>
      <c r="AY771" s="3" t="s">
        <v>148</v>
      </c>
      <c r="AZ771" s="3" t="s">
        <v>139</v>
      </c>
      <c r="BA771" s="3" t="s">
        <v>149</v>
      </c>
      <c r="BB771" s="3" t="s">
        <v>150</v>
      </c>
      <c r="BC771" s="3" t="s">
        <v>156</v>
      </c>
      <c r="BD771" s="3" t="s">
        <v>157</v>
      </c>
      <c r="BE771" s="3" t="s">
        <v>303</v>
      </c>
      <c r="BF771" s="3" t="s">
        <v>13156</v>
      </c>
      <c r="BG771" s="3" t="s">
        <v>5272</v>
      </c>
      <c r="BH771" s="3" t="s">
        <v>143</v>
      </c>
      <c r="BI771" s="3" t="s">
        <v>13157</v>
      </c>
      <c r="BJ771" s="3" t="s">
        <v>143</v>
      </c>
      <c r="BK771" s="3" t="s">
        <v>506</v>
      </c>
      <c r="BL771" s="3" t="s">
        <v>143</v>
      </c>
      <c r="BM771" s="3" t="s">
        <v>160</v>
      </c>
      <c r="BN771" s="3" t="s">
        <v>160</v>
      </c>
      <c r="BO771" s="3" t="s">
        <v>685</v>
      </c>
      <c r="BP771" s="3" t="s">
        <v>143</v>
      </c>
      <c r="BQ771" s="3" t="s">
        <v>13158</v>
      </c>
      <c r="BR771" s="3" t="s">
        <v>5352</v>
      </c>
      <c r="BS771" s="3" t="s">
        <v>241</v>
      </c>
      <c r="BT771" s="3" t="s">
        <v>13154</v>
      </c>
      <c r="BU771" s="3" t="s">
        <v>13154</v>
      </c>
      <c r="BV771" s="3" t="s">
        <v>135</v>
      </c>
      <c r="BW771" s="3" t="s">
        <v>135</v>
      </c>
      <c r="BX771" s="3" t="s">
        <v>135</v>
      </c>
      <c r="BY771" s="3" t="s">
        <v>148</v>
      </c>
      <c r="BZ771" s="3" t="s">
        <v>13159</v>
      </c>
      <c r="CA771" s="3" t="s">
        <v>174</v>
      </c>
      <c r="CB771" s="3" t="s">
        <v>143</v>
      </c>
      <c r="CC771" s="3" t="s">
        <v>143</v>
      </c>
      <c r="CD771" s="3" t="s">
        <v>143</v>
      </c>
      <c r="CE771" s="3" t="s">
        <v>13160</v>
      </c>
      <c r="CF771" s="3" t="s">
        <v>2261</v>
      </c>
      <c r="CG771" s="3" t="s">
        <v>2261</v>
      </c>
      <c r="CH771" s="3" t="s">
        <v>143</v>
      </c>
      <c r="CI771" s="3" t="s">
        <v>143</v>
      </c>
      <c r="CJ771" s="3" t="s">
        <v>5272</v>
      </c>
      <c r="CK771" s="3" t="s">
        <v>143</v>
      </c>
      <c r="CL771" s="3" t="s">
        <v>143</v>
      </c>
      <c r="CM771" s="3" t="s">
        <v>143</v>
      </c>
      <c r="CN771" s="3" t="s">
        <v>143</v>
      </c>
      <c r="CO771" s="3" t="s">
        <v>7155</v>
      </c>
      <c r="CP771" s="3" t="s">
        <v>143</v>
      </c>
      <c r="CQ771" s="3" t="s">
        <v>143</v>
      </c>
      <c r="CR771" s="3" t="s">
        <v>143</v>
      </c>
      <c r="CS771" s="3" t="s">
        <v>1</v>
      </c>
      <c r="CT771" s="3" t="s">
        <v>143</v>
      </c>
      <c r="CU771" s="3" t="s">
        <v>1</v>
      </c>
      <c r="CV771" s="3" t="s">
        <v>1985</v>
      </c>
      <c r="CW771" s="3" t="s">
        <v>2092</v>
      </c>
      <c r="CX771" s="3" t="s">
        <v>953</v>
      </c>
      <c r="CY771" s="3" t="s">
        <v>166</v>
      </c>
      <c r="CZ771" s="3" t="s">
        <v>506</v>
      </c>
      <c r="DA771" s="3" t="s">
        <v>1986</v>
      </c>
      <c r="DB771" s="3" t="s">
        <v>143</v>
      </c>
      <c r="DC771" s="3" t="s">
        <v>143</v>
      </c>
      <c r="DD771" s="3" t="s">
        <v>685</v>
      </c>
      <c r="DE771" s="3" t="s">
        <v>1515</v>
      </c>
      <c r="DF771" s="3" t="s">
        <v>5755</v>
      </c>
      <c r="DG771" s="3" t="s">
        <v>143</v>
      </c>
      <c r="DH771" s="3" t="s">
        <v>7156</v>
      </c>
      <c r="DI771" s="3" t="s">
        <v>143</v>
      </c>
    </row>
    <row r="772" spans="1:113" hidden="1" x14ac:dyDescent="0.2">
      <c r="A772" s="73">
        <v>45566</v>
      </c>
      <c r="B772" s="3" t="s">
        <v>12718</v>
      </c>
      <c r="C772" s="178">
        <v>160230</v>
      </c>
      <c r="D772" s="3" t="s">
        <v>13161</v>
      </c>
      <c r="E772" s="3" t="s">
        <v>364</v>
      </c>
      <c r="F772" s="7">
        <v>45572</v>
      </c>
      <c r="G772" s="3" t="s">
        <v>126</v>
      </c>
      <c r="H772" s="3" t="s">
        <v>166</v>
      </c>
      <c r="I772" s="177">
        <v>202.68</v>
      </c>
      <c r="J772" s="177">
        <v>205</v>
      </c>
      <c r="K772" s="71">
        <f t="shared" ref="K772:K835" si="80">I772/$I$1</f>
        <v>9.429998729825511E-3</v>
      </c>
      <c r="L772" s="3" t="s">
        <v>953</v>
      </c>
      <c r="M772" s="3" t="s">
        <v>7145</v>
      </c>
      <c r="N772" s="3" t="s">
        <v>1065</v>
      </c>
      <c r="O772" s="3" t="s">
        <v>2192</v>
      </c>
      <c r="P772" s="6" t="s">
        <v>13162</v>
      </c>
      <c r="Q772" s="3" t="s">
        <v>170</v>
      </c>
      <c r="R772" s="3" t="s">
        <v>13163</v>
      </c>
      <c r="S772" s="3" t="s">
        <v>3666</v>
      </c>
      <c r="T772" s="3" t="s">
        <v>135</v>
      </c>
      <c r="U772" s="3" t="s">
        <v>135</v>
      </c>
      <c r="V772" s="3" t="s">
        <v>506</v>
      </c>
      <c r="W772" s="3" t="s">
        <v>137</v>
      </c>
      <c r="X772" s="3" t="s">
        <v>957</v>
      </c>
      <c r="Y772" s="3" t="s">
        <v>13164</v>
      </c>
      <c r="Z772" s="7" t="s">
        <v>13165</v>
      </c>
      <c r="AA772" s="3" t="s">
        <v>139</v>
      </c>
      <c r="AB772" s="3" t="s">
        <v>323</v>
      </c>
      <c r="AC772" s="3" t="s">
        <v>5272</v>
      </c>
      <c r="AD772" s="3" t="s">
        <v>143</v>
      </c>
      <c r="AE772" s="3" t="s">
        <v>13166</v>
      </c>
      <c r="AF772" s="3" t="s">
        <v>13167</v>
      </c>
      <c r="AG772" s="3" t="s">
        <v>5974</v>
      </c>
      <c r="AH772" s="3" t="s">
        <v>141</v>
      </c>
      <c r="AI772" s="3" t="s">
        <v>143</v>
      </c>
      <c r="AJ772" s="3" t="s">
        <v>13166</v>
      </c>
      <c r="AK772" s="3" t="s">
        <v>207</v>
      </c>
      <c r="AL772" s="3" t="s">
        <v>143</v>
      </c>
      <c r="AM772" s="3" t="s">
        <v>6074</v>
      </c>
      <c r="AN772" s="3" t="s">
        <v>174</v>
      </c>
      <c r="AO772" s="3" t="s">
        <v>2196</v>
      </c>
      <c r="AP772" s="3" t="s">
        <v>2197</v>
      </c>
      <c r="AQ772" s="3" t="s">
        <v>2198</v>
      </c>
      <c r="AR772" s="3" t="s">
        <v>230</v>
      </c>
      <c r="AS772" s="3" t="s">
        <v>231</v>
      </c>
      <c r="AT772" s="3" t="s">
        <v>2199</v>
      </c>
      <c r="AU772" s="3" t="s">
        <v>2200</v>
      </c>
      <c r="AV772" s="3" t="s">
        <v>631</v>
      </c>
      <c r="AW772" s="3" t="s">
        <v>632</v>
      </c>
      <c r="AX772" s="3" t="s">
        <v>1068</v>
      </c>
      <c r="AY772" s="3" t="s">
        <v>148</v>
      </c>
      <c r="AZ772" s="3" t="s">
        <v>139</v>
      </c>
      <c r="BA772" s="3" t="s">
        <v>149</v>
      </c>
      <c r="BB772" s="3" t="s">
        <v>634</v>
      </c>
      <c r="BC772" s="3" t="s">
        <v>156</v>
      </c>
      <c r="BD772" s="3" t="s">
        <v>157</v>
      </c>
      <c r="BE772" s="3" t="s">
        <v>484</v>
      </c>
      <c r="BF772" s="3" t="s">
        <v>13168</v>
      </c>
      <c r="BG772" s="3" t="s">
        <v>5272</v>
      </c>
      <c r="BH772" s="3" t="s">
        <v>143</v>
      </c>
      <c r="BI772" s="3" t="s">
        <v>13169</v>
      </c>
      <c r="BJ772" s="3" t="s">
        <v>143</v>
      </c>
      <c r="BK772" s="3" t="s">
        <v>506</v>
      </c>
      <c r="BL772" s="3" t="s">
        <v>143</v>
      </c>
      <c r="BM772" s="3" t="s">
        <v>160</v>
      </c>
      <c r="BN772" s="3" t="s">
        <v>160</v>
      </c>
      <c r="BO772" s="3" t="s">
        <v>364</v>
      </c>
      <c r="BP772" s="3" t="s">
        <v>143</v>
      </c>
      <c r="BQ772" s="3" t="s">
        <v>703</v>
      </c>
      <c r="BR772" s="3" t="s">
        <v>5723</v>
      </c>
      <c r="BS772" s="3" t="s">
        <v>162</v>
      </c>
      <c r="BT772" s="3" t="s">
        <v>13166</v>
      </c>
      <c r="BU772" s="3" t="s">
        <v>13166</v>
      </c>
      <c r="BV772" s="3" t="s">
        <v>135</v>
      </c>
      <c r="BW772" s="3" t="s">
        <v>135</v>
      </c>
      <c r="BX772" s="3" t="s">
        <v>135</v>
      </c>
      <c r="BY772" s="3" t="s">
        <v>148</v>
      </c>
      <c r="BZ772" s="3" t="s">
        <v>4225</v>
      </c>
      <c r="CA772" s="3" t="s">
        <v>174</v>
      </c>
      <c r="CB772" s="3" t="s">
        <v>143</v>
      </c>
      <c r="CC772" s="3" t="s">
        <v>143</v>
      </c>
      <c r="CD772" s="3" t="s">
        <v>143</v>
      </c>
      <c r="CE772" s="3" t="s">
        <v>11941</v>
      </c>
      <c r="CF772" s="3" t="s">
        <v>2261</v>
      </c>
      <c r="CG772" s="3" t="s">
        <v>2261</v>
      </c>
      <c r="CH772" s="3" t="s">
        <v>143</v>
      </c>
      <c r="CI772" s="3" t="s">
        <v>143</v>
      </c>
      <c r="CJ772" s="3" t="s">
        <v>5272</v>
      </c>
      <c r="CK772" s="3" t="s">
        <v>143</v>
      </c>
      <c r="CL772" s="3" t="s">
        <v>143</v>
      </c>
      <c r="CM772" s="3" t="s">
        <v>143</v>
      </c>
      <c r="CN772" s="3" t="s">
        <v>143</v>
      </c>
      <c r="CO772" s="3" t="s">
        <v>7298</v>
      </c>
      <c r="CP772" s="3" t="s">
        <v>143</v>
      </c>
      <c r="CQ772" s="3" t="s">
        <v>143</v>
      </c>
      <c r="CR772" s="3" t="s">
        <v>143</v>
      </c>
      <c r="CS772" s="3" t="s">
        <v>1</v>
      </c>
      <c r="CT772" s="3" t="s">
        <v>143</v>
      </c>
      <c r="CU772" s="3" t="s">
        <v>1</v>
      </c>
      <c r="CV772" s="3" t="s">
        <v>1985</v>
      </c>
      <c r="CW772" s="3" t="s">
        <v>1985</v>
      </c>
      <c r="CX772" s="3" t="s">
        <v>953</v>
      </c>
      <c r="CY772" s="3" t="s">
        <v>166</v>
      </c>
      <c r="CZ772" s="3" t="s">
        <v>506</v>
      </c>
      <c r="DA772" s="3" t="s">
        <v>2007</v>
      </c>
      <c r="DB772" s="3" t="s">
        <v>12961</v>
      </c>
      <c r="DC772" s="3" t="s">
        <v>225</v>
      </c>
      <c r="DD772" s="3" t="s">
        <v>364</v>
      </c>
      <c r="DE772" s="3" t="s">
        <v>1515</v>
      </c>
      <c r="DF772" s="3" t="s">
        <v>5755</v>
      </c>
      <c r="DG772" s="3" t="s">
        <v>143</v>
      </c>
      <c r="DH772" s="3" t="s">
        <v>7299</v>
      </c>
      <c r="DI772" s="3" t="s">
        <v>143</v>
      </c>
    </row>
    <row r="773" spans="1:113" hidden="1" x14ac:dyDescent="0.2">
      <c r="A773" s="73">
        <v>45566</v>
      </c>
      <c r="B773" s="3" t="s">
        <v>12718</v>
      </c>
      <c r="C773" s="178">
        <v>160261</v>
      </c>
      <c r="D773" s="3" t="s">
        <v>12899</v>
      </c>
      <c r="E773" s="3" t="s">
        <v>685</v>
      </c>
      <c r="F773" s="7">
        <v>45572</v>
      </c>
      <c r="G773" s="3" t="s">
        <v>165</v>
      </c>
      <c r="H773" s="3" t="s">
        <v>166</v>
      </c>
      <c r="I773" s="177">
        <v>2742.73</v>
      </c>
      <c r="J773" s="177">
        <v>860</v>
      </c>
      <c r="K773" s="71">
        <f t="shared" si="80"/>
        <v>0.12760973167680248</v>
      </c>
      <c r="L773" s="3" t="s">
        <v>953</v>
      </c>
      <c r="M773" s="3" t="s">
        <v>7145</v>
      </c>
      <c r="N773" s="3" t="s">
        <v>960</v>
      </c>
      <c r="O773" s="3" t="s">
        <v>4956</v>
      </c>
      <c r="P773" s="6" t="s">
        <v>13170</v>
      </c>
      <c r="Q773" s="3" t="s">
        <v>2863</v>
      </c>
      <c r="R773" s="3" t="s">
        <v>13171</v>
      </c>
      <c r="S773" s="3" t="s">
        <v>13172</v>
      </c>
      <c r="T773" s="3" t="s">
        <v>135</v>
      </c>
      <c r="U773" s="3" t="s">
        <v>135</v>
      </c>
      <c r="V773" s="3" t="s">
        <v>506</v>
      </c>
      <c r="W773" s="3" t="s">
        <v>137</v>
      </c>
      <c r="X773" s="3" t="s">
        <v>957</v>
      </c>
      <c r="Y773" s="3" t="s">
        <v>13173</v>
      </c>
      <c r="Z773" s="7" t="s">
        <v>13174</v>
      </c>
      <c r="AA773" s="3" t="s">
        <v>139</v>
      </c>
      <c r="AB773" s="3" t="s">
        <v>323</v>
      </c>
      <c r="AC773" s="3" t="s">
        <v>5272</v>
      </c>
      <c r="AD773" s="3" t="s">
        <v>143</v>
      </c>
      <c r="AE773" s="3" t="s">
        <v>13175</v>
      </c>
      <c r="AF773" s="3" t="s">
        <v>12927</v>
      </c>
      <c r="AG773" s="3" t="s">
        <v>235</v>
      </c>
      <c r="AH773" s="3" t="s">
        <v>141</v>
      </c>
      <c r="AI773" s="3" t="s">
        <v>143</v>
      </c>
      <c r="AJ773" s="3" t="s">
        <v>13175</v>
      </c>
      <c r="AK773" s="3" t="s">
        <v>207</v>
      </c>
      <c r="AL773" s="3" t="s">
        <v>143</v>
      </c>
      <c r="AM773" s="3" t="s">
        <v>13176</v>
      </c>
      <c r="AN773" s="3" t="s">
        <v>174</v>
      </c>
      <c r="AO773" s="3" t="s">
        <v>4444</v>
      </c>
      <c r="AP773" s="3" t="s">
        <v>2684</v>
      </c>
      <c r="AQ773" s="3" t="s">
        <v>4960</v>
      </c>
      <c r="AR773" s="3" t="s">
        <v>2082</v>
      </c>
      <c r="AS773" s="3" t="s">
        <v>231</v>
      </c>
      <c r="AT773" s="3" t="s">
        <v>935</v>
      </c>
      <c r="AU773" s="3" t="s">
        <v>2686</v>
      </c>
      <c r="AV773" s="3" t="s">
        <v>145</v>
      </c>
      <c r="AW773" s="3" t="s">
        <v>146</v>
      </c>
      <c r="AX773" s="3" t="s">
        <v>972</v>
      </c>
      <c r="AY773" s="3" t="s">
        <v>148</v>
      </c>
      <c r="AZ773" s="3" t="s">
        <v>139</v>
      </c>
      <c r="BA773" s="3" t="s">
        <v>149</v>
      </c>
      <c r="BB773" s="3" t="s">
        <v>150</v>
      </c>
      <c r="BC773" s="3" t="s">
        <v>156</v>
      </c>
      <c r="BD773" s="3" t="s">
        <v>157</v>
      </c>
      <c r="BE773" s="3" t="s">
        <v>8956</v>
      </c>
      <c r="BF773" s="3" t="s">
        <v>13177</v>
      </c>
      <c r="BG773" s="3" t="s">
        <v>5272</v>
      </c>
      <c r="BH773" s="3" t="s">
        <v>143</v>
      </c>
      <c r="BI773" s="3" t="s">
        <v>13178</v>
      </c>
      <c r="BJ773" s="3" t="s">
        <v>143</v>
      </c>
      <c r="BK773" s="3" t="s">
        <v>506</v>
      </c>
      <c r="BL773" s="3" t="s">
        <v>143</v>
      </c>
      <c r="BM773" s="3" t="s">
        <v>160</v>
      </c>
      <c r="BN773" s="3" t="s">
        <v>160</v>
      </c>
      <c r="BO773" s="3" t="s">
        <v>685</v>
      </c>
      <c r="BP773" s="3" t="s">
        <v>143</v>
      </c>
      <c r="BQ773" s="3" t="s">
        <v>13179</v>
      </c>
      <c r="BR773" s="3" t="s">
        <v>143</v>
      </c>
      <c r="BS773" s="3" t="s">
        <v>12898</v>
      </c>
      <c r="BT773" s="3" t="s">
        <v>13175</v>
      </c>
      <c r="BU773" s="3" t="s">
        <v>13175</v>
      </c>
      <c r="BV773" s="3" t="s">
        <v>135</v>
      </c>
      <c r="BW773" s="3" t="s">
        <v>135</v>
      </c>
      <c r="BX773" s="3" t="s">
        <v>135</v>
      </c>
      <c r="BY773" s="3" t="s">
        <v>148</v>
      </c>
      <c r="BZ773" s="3" t="s">
        <v>12959</v>
      </c>
      <c r="CA773" s="3" t="s">
        <v>174</v>
      </c>
      <c r="CB773" s="3" t="s">
        <v>143</v>
      </c>
      <c r="CC773" s="3" t="s">
        <v>143</v>
      </c>
      <c r="CD773" s="3" t="s">
        <v>143</v>
      </c>
      <c r="CE773" s="3" t="s">
        <v>13180</v>
      </c>
      <c r="CF773" s="3" t="s">
        <v>2261</v>
      </c>
      <c r="CG773" s="3" t="s">
        <v>2261</v>
      </c>
      <c r="CH773" s="3" t="s">
        <v>143</v>
      </c>
      <c r="CI773" s="3" t="s">
        <v>143</v>
      </c>
      <c r="CJ773" s="3" t="s">
        <v>5272</v>
      </c>
      <c r="CK773" s="3" t="s">
        <v>143</v>
      </c>
      <c r="CL773" s="3" t="s">
        <v>143</v>
      </c>
      <c r="CM773" s="3" t="s">
        <v>143</v>
      </c>
      <c r="CN773" s="3" t="s">
        <v>143</v>
      </c>
      <c r="CO773" s="3" t="s">
        <v>6189</v>
      </c>
      <c r="CP773" s="3" t="s">
        <v>143</v>
      </c>
      <c r="CQ773" s="3" t="s">
        <v>143</v>
      </c>
      <c r="CR773" s="3" t="s">
        <v>143</v>
      </c>
      <c r="CS773" s="3" t="s">
        <v>1</v>
      </c>
      <c r="CT773" s="3" t="s">
        <v>143</v>
      </c>
      <c r="CU773" s="3" t="s">
        <v>1</v>
      </c>
      <c r="CV773" s="3" t="s">
        <v>2092</v>
      </c>
      <c r="CW773" s="3" t="s">
        <v>2867</v>
      </c>
      <c r="CX773" s="3" t="s">
        <v>953</v>
      </c>
      <c r="CY773" s="3" t="s">
        <v>166</v>
      </c>
      <c r="CZ773" s="3" t="s">
        <v>506</v>
      </c>
      <c r="DA773" s="3" t="s">
        <v>1989</v>
      </c>
      <c r="DB773" s="3" t="s">
        <v>12961</v>
      </c>
      <c r="DC773" s="3" t="s">
        <v>225</v>
      </c>
      <c r="DD773" s="3" t="s">
        <v>685</v>
      </c>
      <c r="DE773" s="3" t="s">
        <v>1515</v>
      </c>
      <c r="DF773" s="3" t="s">
        <v>5755</v>
      </c>
      <c r="DG773" s="3" t="s">
        <v>143</v>
      </c>
      <c r="DH773" s="3" t="s">
        <v>7797</v>
      </c>
      <c r="DI773" s="3" t="s">
        <v>143</v>
      </c>
    </row>
    <row r="774" spans="1:113" hidden="1" x14ac:dyDescent="0.2">
      <c r="A774" s="73">
        <v>45566</v>
      </c>
      <c r="B774" s="3" t="s">
        <v>15608</v>
      </c>
      <c r="C774" s="3">
        <v>160313</v>
      </c>
      <c r="D774" s="3" t="s">
        <v>18</v>
      </c>
      <c r="E774" s="3" t="s">
        <v>125</v>
      </c>
      <c r="F774" s="7">
        <v>45569</v>
      </c>
      <c r="G774" s="3" t="s">
        <v>257</v>
      </c>
      <c r="H774" s="3" t="s">
        <v>166</v>
      </c>
      <c r="I774" s="177">
        <v>307.25</v>
      </c>
      <c r="J774" s="177">
        <v>330.81</v>
      </c>
      <c r="K774" s="71">
        <f t="shared" si="80"/>
        <v>1.4295278812605528E-2</v>
      </c>
      <c r="L774" s="3" t="s">
        <v>374</v>
      </c>
      <c r="M774" s="3" t="s">
        <v>7145</v>
      </c>
      <c r="N774" s="3" t="s">
        <v>980</v>
      </c>
      <c r="O774" s="3" t="s">
        <v>8325</v>
      </c>
      <c r="P774" s="6" t="s">
        <v>12376</v>
      </c>
      <c r="Q774" s="3" t="s">
        <v>132</v>
      </c>
      <c r="R774" s="3" t="s">
        <v>13181</v>
      </c>
      <c r="S774" s="3" t="s">
        <v>13182</v>
      </c>
      <c r="T774" s="3" t="s">
        <v>135</v>
      </c>
      <c r="U774" s="3" t="s">
        <v>135</v>
      </c>
      <c r="V774" s="3" t="s">
        <v>224</v>
      </c>
      <c r="W774" s="3" t="s">
        <v>137</v>
      </c>
      <c r="X774" s="3" t="s">
        <v>11647</v>
      </c>
      <c r="Y774" s="3" t="s">
        <v>13183</v>
      </c>
      <c r="Z774" s="7" t="s">
        <v>13184</v>
      </c>
      <c r="AA774" s="3" t="s">
        <v>139</v>
      </c>
      <c r="AB774" s="3" t="s">
        <v>323</v>
      </c>
      <c r="AC774" s="3" t="s">
        <v>5272</v>
      </c>
      <c r="AD774" s="3" t="s">
        <v>12717</v>
      </c>
      <c r="AE774" s="3" t="s">
        <v>13185</v>
      </c>
      <c r="AF774" s="3" t="s">
        <v>13186</v>
      </c>
      <c r="AG774" s="3" t="s">
        <v>5675</v>
      </c>
      <c r="AH774" s="3" t="s">
        <v>265</v>
      </c>
      <c r="AI774" s="3" t="s">
        <v>143</v>
      </c>
      <c r="AJ774" s="3" t="s">
        <v>13187</v>
      </c>
      <c r="AK774" s="3" t="s">
        <v>207</v>
      </c>
      <c r="AL774" s="3" t="s">
        <v>143</v>
      </c>
      <c r="AM774" s="3" t="s">
        <v>12384</v>
      </c>
      <c r="AN774" s="3" t="s">
        <v>144</v>
      </c>
      <c r="AO774" s="3" t="s">
        <v>8332</v>
      </c>
      <c r="AP774" s="3" t="s">
        <v>8333</v>
      </c>
      <c r="AQ774" s="3" t="s">
        <v>8334</v>
      </c>
      <c r="AR774" s="3" t="s">
        <v>148</v>
      </c>
      <c r="AS774" s="3" t="s">
        <v>139</v>
      </c>
      <c r="AT774" s="3" t="s">
        <v>149</v>
      </c>
      <c r="AU774" s="3" t="s">
        <v>8335</v>
      </c>
      <c r="AV774" s="3" t="s">
        <v>990</v>
      </c>
      <c r="AW774" s="3" t="s">
        <v>273</v>
      </c>
      <c r="AX774" s="3" t="s">
        <v>991</v>
      </c>
      <c r="AY774" s="3" t="s">
        <v>148</v>
      </c>
      <c r="AZ774" s="3" t="s">
        <v>139</v>
      </c>
      <c r="BA774" s="3" t="s">
        <v>154</v>
      </c>
      <c r="BB774" s="3" t="s">
        <v>992</v>
      </c>
      <c r="BC774" s="3" t="s">
        <v>156</v>
      </c>
      <c r="BD774" s="3" t="s">
        <v>157</v>
      </c>
      <c r="BE774" s="3" t="s">
        <v>303</v>
      </c>
      <c r="BF774" s="3" t="s">
        <v>13188</v>
      </c>
      <c r="BG774" s="3" t="s">
        <v>5272</v>
      </c>
      <c r="BH774" s="3" t="s">
        <v>132</v>
      </c>
      <c r="BI774" s="3" t="s">
        <v>143</v>
      </c>
      <c r="BJ774" s="3" t="s">
        <v>143</v>
      </c>
      <c r="BK774" s="3" t="s">
        <v>136</v>
      </c>
      <c r="BL774" s="3" t="s">
        <v>136</v>
      </c>
      <c r="BM774" s="3" t="s">
        <v>200</v>
      </c>
      <c r="BN774" s="3" t="s">
        <v>160</v>
      </c>
      <c r="BO774" s="3" t="s">
        <v>143</v>
      </c>
      <c r="BP774" s="3" t="s">
        <v>12385</v>
      </c>
      <c r="BQ774" s="3" t="s">
        <v>13189</v>
      </c>
      <c r="BR774" s="3" t="s">
        <v>5352</v>
      </c>
      <c r="BS774" s="3" t="s">
        <v>241</v>
      </c>
      <c r="BT774" s="3" t="s">
        <v>13185</v>
      </c>
      <c r="BU774" s="3" t="s">
        <v>13185</v>
      </c>
      <c r="BV774" s="3" t="s">
        <v>135</v>
      </c>
      <c r="BW774" s="3" t="s">
        <v>135</v>
      </c>
      <c r="BX774" s="3" t="s">
        <v>135</v>
      </c>
      <c r="BY774" s="3" t="s">
        <v>148</v>
      </c>
      <c r="BZ774" s="3" t="s">
        <v>1723</v>
      </c>
      <c r="CA774" s="3" t="s">
        <v>144</v>
      </c>
      <c r="CB774" s="3" t="s">
        <v>12388</v>
      </c>
      <c r="CC774" s="3" t="s">
        <v>143</v>
      </c>
      <c r="CD774" s="3" t="s">
        <v>143</v>
      </c>
      <c r="CE774" s="3" t="s">
        <v>12389</v>
      </c>
      <c r="CF774" s="3" t="s">
        <v>9549</v>
      </c>
      <c r="CG774" s="3" t="s">
        <v>9549</v>
      </c>
      <c r="CH774" s="3" t="s">
        <v>143</v>
      </c>
      <c r="CI774" s="3" t="s">
        <v>143</v>
      </c>
      <c r="CJ774" s="3" t="s">
        <v>5272</v>
      </c>
      <c r="CK774" s="3" t="s">
        <v>144</v>
      </c>
      <c r="CL774" s="3" t="s">
        <v>9549</v>
      </c>
      <c r="CM774" s="3" t="s">
        <v>143</v>
      </c>
      <c r="CN774" s="3" t="s">
        <v>143</v>
      </c>
      <c r="CO774" s="3" t="s">
        <v>143</v>
      </c>
      <c r="CP774" s="3" t="s">
        <v>143</v>
      </c>
      <c r="CQ774" s="3" t="s">
        <v>143</v>
      </c>
      <c r="CR774" s="3" t="s">
        <v>143</v>
      </c>
      <c r="CS774" s="3" t="s">
        <v>1</v>
      </c>
      <c r="CT774" s="3" t="s">
        <v>143</v>
      </c>
      <c r="CU774" s="3" t="s">
        <v>1</v>
      </c>
      <c r="CV774" s="3" t="s">
        <v>1985</v>
      </c>
      <c r="CW774" s="3" t="s">
        <v>1985</v>
      </c>
      <c r="CX774" s="3" t="s">
        <v>374</v>
      </c>
      <c r="CY774" s="3" t="s">
        <v>166</v>
      </c>
      <c r="CZ774" s="3" t="s">
        <v>136</v>
      </c>
      <c r="DA774" s="3" t="s">
        <v>1989</v>
      </c>
      <c r="DB774" s="3" t="s">
        <v>143</v>
      </c>
      <c r="DC774" s="3" t="s">
        <v>143</v>
      </c>
      <c r="DD774" s="3" t="s">
        <v>125</v>
      </c>
      <c r="DE774" s="3" t="s">
        <v>1515</v>
      </c>
      <c r="DF774" s="3" t="s">
        <v>3601</v>
      </c>
      <c r="DG774" s="3" t="s">
        <v>143</v>
      </c>
      <c r="DH774" s="3" t="s">
        <v>143</v>
      </c>
      <c r="DI774" s="3" t="s">
        <v>143</v>
      </c>
    </row>
    <row r="775" spans="1:113" hidden="1" x14ac:dyDescent="0.2">
      <c r="A775" s="73">
        <v>45566</v>
      </c>
      <c r="B775" s="3" t="s">
        <v>12474</v>
      </c>
      <c r="C775" s="3">
        <v>160314</v>
      </c>
      <c r="D775" s="5" t="s">
        <v>12474</v>
      </c>
      <c r="E775" s="3" t="s">
        <v>364</v>
      </c>
      <c r="F775" s="7">
        <v>45569</v>
      </c>
      <c r="G775" s="3" t="s">
        <v>165</v>
      </c>
      <c r="H775" s="3" t="s">
        <v>127</v>
      </c>
      <c r="I775" s="180">
        <f>J775</f>
        <v>467.56</v>
      </c>
      <c r="J775" s="177">
        <v>467.56</v>
      </c>
      <c r="K775" s="71">
        <f t="shared" si="80"/>
        <v>2.1753948125701677E-2</v>
      </c>
      <c r="L775" s="3" t="s">
        <v>394</v>
      </c>
      <c r="M775" s="3" t="s">
        <v>129</v>
      </c>
      <c r="N775" s="3" t="s">
        <v>12534</v>
      </c>
      <c r="O775" s="3" t="s">
        <v>1056</v>
      </c>
      <c r="P775" s="6" t="s">
        <v>13190</v>
      </c>
      <c r="Q775" s="3" t="s">
        <v>132</v>
      </c>
      <c r="R775" s="3" t="s">
        <v>13191</v>
      </c>
      <c r="S775" s="3" t="s">
        <v>13192</v>
      </c>
      <c r="T775" s="3" t="s">
        <v>8214</v>
      </c>
      <c r="U775" s="3" t="s">
        <v>135</v>
      </c>
      <c r="V775" s="3" t="s">
        <v>136</v>
      </c>
      <c r="W775" s="3" t="s">
        <v>137</v>
      </c>
      <c r="X775" s="3" t="s">
        <v>9544</v>
      </c>
      <c r="Y775" s="3" t="s">
        <v>13193</v>
      </c>
      <c r="Z775" s="7" t="s">
        <v>13194</v>
      </c>
      <c r="AA775" s="3" t="s">
        <v>139</v>
      </c>
      <c r="AB775" s="3" t="s">
        <v>140</v>
      </c>
      <c r="AC775" s="3" t="s">
        <v>5272</v>
      </c>
      <c r="AD775" s="3" t="s">
        <v>143</v>
      </c>
      <c r="AE775" s="3" t="s">
        <v>5272</v>
      </c>
      <c r="AF775" s="3" t="s">
        <v>143</v>
      </c>
      <c r="AG775" s="3" t="s">
        <v>235</v>
      </c>
      <c r="AH775" s="3" t="s">
        <v>141</v>
      </c>
      <c r="AI775" s="3" t="s">
        <v>143</v>
      </c>
      <c r="AJ775" s="3" t="s">
        <v>143</v>
      </c>
      <c r="AK775" s="3" t="s">
        <v>142</v>
      </c>
      <c r="AL775" s="3" t="s">
        <v>143</v>
      </c>
      <c r="AM775" s="3" t="s">
        <v>13195</v>
      </c>
      <c r="AN775" s="3" t="s">
        <v>143</v>
      </c>
      <c r="AO775" s="3" t="s">
        <v>145</v>
      </c>
      <c r="AP775" s="3" t="s">
        <v>146</v>
      </c>
      <c r="AQ775" s="3" t="s">
        <v>1060</v>
      </c>
      <c r="AR775" s="3" t="s">
        <v>148</v>
      </c>
      <c r="AS775" s="3" t="s">
        <v>139</v>
      </c>
      <c r="AT775" s="3" t="s">
        <v>149</v>
      </c>
      <c r="AU775" s="3" t="s">
        <v>150</v>
      </c>
      <c r="AV775" s="3" t="s">
        <v>12541</v>
      </c>
      <c r="AW775" s="3" t="s">
        <v>5237</v>
      </c>
      <c r="AX775" s="3" t="s">
        <v>12542</v>
      </c>
      <c r="AY775" s="3" t="s">
        <v>148</v>
      </c>
      <c r="AZ775" s="3" t="s">
        <v>139</v>
      </c>
      <c r="BA775" s="3" t="s">
        <v>149</v>
      </c>
      <c r="BB775" s="3" t="s">
        <v>5239</v>
      </c>
      <c r="BC775" s="3" t="s">
        <v>156</v>
      </c>
      <c r="BD775" s="3" t="s">
        <v>157</v>
      </c>
      <c r="BE775" s="3" t="s">
        <v>303</v>
      </c>
      <c r="BF775" s="3" t="s">
        <v>13194</v>
      </c>
      <c r="BG775" s="3" t="s">
        <v>5272</v>
      </c>
      <c r="BH775" s="3" t="s">
        <v>143</v>
      </c>
      <c r="BI775" s="3" t="s">
        <v>143</v>
      </c>
      <c r="BJ775" s="3" t="s">
        <v>143</v>
      </c>
      <c r="BK775" s="3" t="s">
        <v>136</v>
      </c>
      <c r="BL775" s="3" t="s">
        <v>143</v>
      </c>
      <c r="BM775" s="3" t="s">
        <v>1674</v>
      </c>
      <c r="BN775" s="3" t="s">
        <v>143</v>
      </c>
      <c r="BO775" s="3" t="s">
        <v>143</v>
      </c>
      <c r="BP775" s="3" t="s">
        <v>143</v>
      </c>
      <c r="BQ775" s="3" t="s">
        <v>13196</v>
      </c>
      <c r="BR775" s="3" t="s">
        <v>5352</v>
      </c>
      <c r="BS775" s="3" t="s">
        <v>241</v>
      </c>
      <c r="BT775" s="3" t="s">
        <v>13197</v>
      </c>
      <c r="BU775" s="3" t="s">
        <v>13197</v>
      </c>
      <c r="BV775" s="3" t="s">
        <v>135</v>
      </c>
      <c r="BW775" s="3" t="s">
        <v>135</v>
      </c>
      <c r="BX775" s="3" t="s">
        <v>135</v>
      </c>
      <c r="BY775" s="3" t="s">
        <v>148</v>
      </c>
      <c r="BZ775" s="3" t="s">
        <v>13198</v>
      </c>
      <c r="CA775" s="3" t="s">
        <v>144</v>
      </c>
      <c r="CB775" s="3" t="s">
        <v>143</v>
      </c>
      <c r="CC775" s="3" t="s">
        <v>143</v>
      </c>
      <c r="CD775" s="3" t="s">
        <v>143</v>
      </c>
      <c r="CE775" s="3" t="s">
        <v>13190</v>
      </c>
      <c r="CF775" s="3" t="s">
        <v>9549</v>
      </c>
      <c r="CG775" s="3" t="s">
        <v>143</v>
      </c>
      <c r="CH775" s="3" t="s">
        <v>143</v>
      </c>
      <c r="CI775" s="3" t="s">
        <v>143</v>
      </c>
      <c r="CJ775" s="3" t="s">
        <v>5272</v>
      </c>
      <c r="CK775" s="3" t="s">
        <v>143</v>
      </c>
      <c r="CL775" s="3" t="s">
        <v>143</v>
      </c>
      <c r="CM775" s="3" t="s">
        <v>143</v>
      </c>
      <c r="CN775" s="3" t="s">
        <v>143</v>
      </c>
      <c r="CO775" s="3" t="s">
        <v>143</v>
      </c>
      <c r="CP775" s="3" t="s">
        <v>12545</v>
      </c>
      <c r="CQ775" s="3" t="s">
        <v>143</v>
      </c>
      <c r="CR775" s="3" t="s">
        <v>143</v>
      </c>
      <c r="CS775" s="3" t="s">
        <v>1</v>
      </c>
      <c r="CT775" s="3" t="s">
        <v>143</v>
      </c>
      <c r="CU775" s="3" t="s">
        <v>1</v>
      </c>
      <c r="CV775" s="3" t="s">
        <v>1985</v>
      </c>
      <c r="CW775" s="3" t="s">
        <v>143</v>
      </c>
      <c r="CX775" s="3" t="s">
        <v>394</v>
      </c>
      <c r="CY775" s="3" t="s">
        <v>127</v>
      </c>
      <c r="CZ775" s="3" t="s">
        <v>136</v>
      </c>
      <c r="DA775" s="3" t="s">
        <v>1989</v>
      </c>
      <c r="DB775" s="3" t="s">
        <v>143</v>
      </c>
      <c r="DC775" s="3" t="s">
        <v>143</v>
      </c>
      <c r="DD775" s="3" t="s">
        <v>364</v>
      </c>
      <c r="DE775" s="3" t="s">
        <v>1515</v>
      </c>
      <c r="DF775" s="3" t="s">
        <v>3601</v>
      </c>
      <c r="DG775" s="3" t="s">
        <v>143</v>
      </c>
      <c r="DH775" s="3" t="s">
        <v>143</v>
      </c>
      <c r="DI775" s="3" t="s">
        <v>12546</v>
      </c>
    </row>
    <row r="776" spans="1:113" hidden="1" x14ac:dyDescent="0.2">
      <c r="A776" s="73">
        <v>45566</v>
      </c>
      <c r="B776" s="3" t="s">
        <v>12718</v>
      </c>
      <c r="C776" s="178">
        <v>160446</v>
      </c>
      <c r="D776" s="3" t="s">
        <v>12899</v>
      </c>
      <c r="E776" s="3" t="s">
        <v>685</v>
      </c>
      <c r="F776" s="7">
        <v>45579</v>
      </c>
      <c r="G776" s="3" t="s">
        <v>165</v>
      </c>
      <c r="H776" s="3" t="s">
        <v>166</v>
      </c>
      <c r="I776" s="177">
        <v>624.66</v>
      </c>
      <c r="J776" s="177">
        <v>309</v>
      </c>
      <c r="K776" s="71">
        <f t="shared" si="80"/>
        <v>2.9063267251691352E-2</v>
      </c>
      <c r="L776" s="3" t="s">
        <v>953</v>
      </c>
      <c r="M776" s="3" t="s">
        <v>7145</v>
      </c>
      <c r="N776" s="3" t="s">
        <v>1056</v>
      </c>
      <c r="O776" s="3" t="s">
        <v>13199</v>
      </c>
      <c r="P776" s="6" t="s">
        <v>13149</v>
      </c>
      <c r="Q776" s="3" t="s">
        <v>170</v>
      </c>
      <c r="R776" s="3" t="s">
        <v>13200</v>
      </c>
      <c r="S776" s="3" t="s">
        <v>5154</v>
      </c>
      <c r="T776" s="3" t="s">
        <v>135</v>
      </c>
      <c r="U776" s="3" t="s">
        <v>135</v>
      </c>
      <c r="V776" s="3" t="s">
        <v>506</v>
      </c>
      <c r="W776" s="3" t="s">
        <v>137</v>
      </c>
      <c r="X776" s="3" t="s">
        <v>173</v>
      </c>
      <c r="Y776" s="3" t="s">
        <v>13201</v>
      </c>
      <c r="Z776" s="7" t="s">
        <v>13202</v>
      </c>
      <c r="AA776" s="3" t="s">
        <v>139</v>
      </c>
      <c r="AB776" s="3" t="s">
        <v>323</v>
      </c>
      <c r="AC776" s="3" t="s">
        <v>5272</v>
      </c>
      <c r="AD776" s="3" t="s">
        <v>143</v>
      </c>
      <c r="AE776" s="3" t="s">
        <v>13203</v>
      </c>
      <c r="AF776" s="3" t="s">
        <v>143</v>
      </c>
      <c r="AG776" s="3" t="s">
        <v>235</v>
      </c>
      <c r="AH776" s="3" t="s">
        <v>141</v>
      </c>
      <c r="AI776" s="3" t="s">
        <v>143</v>
      </c>
      <c r="AJ776" s="3" t="s">
        <v>13203</v>
      </c>
      <c r="AK776" s="3" t="s">
        <v>207</v>
      </c>
      <c r="AL776" s="3" t="s">
        <v>143</v>
      </c>
      <c r="AM776" s="3" t="s">
        <v>13204</v>
      </c>
      <c r="AN776" s="3" t="s">
        <v>174</v>
      </c>
      <c r="AO776" s="3" t="s">
        <v>5155</v>
      </c>
      <c r="AP776" s="3" t="s">
        <v>5156</v>
      </c>
      <c r="AQ776" s="3" t="s">
        <v>13205</v>
      </c>
      <c r="AR776" s="3" t="s">
        <v>2082</v>
      </c>
      <c r="AS776" s="3" t="s">
        <v>231</v>
      </c>
      <c r="AT776" s="3" t="s">
        <v>1125</v>
      </c>
      <c r="AU776" s="3" t="s">
        <v>5158</v>
      </c>
      <c r="AV776" s="3" t="s">
        <v>145</v>
      </c>
      <c r="AW776" s="3" t="s">
        <v>146</v>
      </c>
      <c r="AX776" s="3" t="s">
        <v>1060</v>
      </c>
      <c r="AY776" s="3" t="s">
        <v>148</v>
      </c>
      <c r="AZ776" s="3" t="s">
        <v>139</v>
      </c>
      <c r="BA776" s="3" t="s">
        <v>149</v>
      </c>
      <c r="BB776" s="3" t="s">
        <v>150</v>
      </c>
      <c r="BC776" s="3" t="s">
        <v>156</v>
      </c>
      <c r="BD776" s="3" t="s">
        <v>157</v>
      </c>
      <c r="BE776" s="3" t="s">
        <v>303</v>
      </c>
      <c r="BF776" s="3" t="s">
        <v>13206</v>
      </c>
      <c r="BG776" s="3" t="s">
        <v>5272</v>
      </c>
      <c r="BH776" s="3" t="s">
        <v>143</v>
      </c>
      <c r="BI776" s="3" t="s">
        <v>13207</v>
      </c>
      <c r="BJ776" s="3" t="s">
        <v>143</v>
      </c>
      <c r="BK776" s="3" t="s">
        <v>506</v>
      </c>
      <c r="BL776" s="3" t="s">
        <v>143</v>
      </c>
      <c r="BM776" s="3" t="s">
        <v>160</v>
      </c>
      <c r="BN776" s="3" t="s">
        <v>160</v>
      </c>
      <c r="BO776" s="3" t="s">
        <v>685</v>
      </c>
      <c r="BP776" s="3" t="s">
        <v>143</v>
      </c>
      <c r="BQ776" s="3" t="s">
        <v>13208</v>
      </c>
      <c r="BR776" s="3" t="s">
        <v>5352</v>
      </c>
      <c r="BS776" s="3" t="s">
        <v>241</v>
      </c>
      <c r="BT776" s="3" t="s">
        <v>13203</v>
      </c>
      <c r="BU776" s="3" t="s">
        <v>13203</v>
      </c>
      <c r="BV776" s="3" t="s">
        <v>135</v>
      </c>
      <c r="BW776" s="3" t="s">
        <v>135</v>
      </c>
      <c r="BX776" s="3" t="s">
        <v>135</v>
      </c>
      <c r="BY776" s="3" t="s">
        <v>148</v>
      </c>
      <c r="BZ776" s="3" t="s">
        <v>13067</v>
      </c>
      <c r="CA776" s="3" t="s">
        <v>174</v>
      </c>
      <c r="CB776" s="3" t="s">
        <v>143</v>
      </c>
      <c r="CC776" s="3" t="s">
        <v>143</v>
      </c>
      <c r="CD776" s="3" t="s">
        <v>143</v>
      </c>
      <c r="CE776" s="3" t="s">
        <v>13180</v>
      </c>
      <c r="CF776" s="3" t="s">
        <v>2261</v>
      </c>
      <c r="CG776" s="3" t="s">
        <v>2261</v>
      </c>
      <c r="CH776" s="3" t="s">
        <v>143</v>
      </c>
      <c r="CI776" s="3" t="s">
        <v>143</v>
      </c>
      <c r="CJ776" s="3" t="s">
        <v>5272</v>
      </c>
      <c r="CK776" s="3" t="s">
        <v>143</v>
      </c>
      <c r="CL776" s="3" t="s">
        <v>143</v>
      </c>
      <c r="CM776" s="3" t="s">
        <v>143</v>
      </c>
      <c r="CN776" s="3" t="s">
        <v>143</v>
      </c>
      <c r="CO776" s="3" t="s">
        <v>5903</v>
      </c>
      <c r="CP776" s="3" t="s">
        <v>143</v>
      </c>
      <c r="CQ776" s="3" t="s">
        <v>143</v>
      </c>
      <c r="CR776" s="3" t="s">
        <v>143</v>
      </c>
      <c r="CS776" s="3" t="s">
        <v>1</v>
      </c>
      <c r="CT776" s="3" t="s">
        <v>143</v>
      </c>
      <c r="CU776" s="3" t="s">
        <v>1</v>
      </c>
      <c r="CV776" s="3" t="s">
        <v>1985</v>
      </c>
      <c r="CW776" s="3" t="s">
        <v>2092</v>
      </c>
      <c r="CX776" s="3" t="s">
        <v>953</v>
      </c>
      <c r="CY776" s="3" t="s">
        <v>166</v>
      </c>
      <c r="CZ776" s="3" t="s">
        <v>506</v>
      </c>
      <c r="DA776" s="3" t="s">
        <v>2007</v>
      </c>
      <c r="DB776" s="3" t="s">
        <v>12961</v>
      </c>
      <c r="DC776" s="3" t="s">
        <v>143</v>
      </c>
      <c r="DD776" s="3" t="s">
        <v>685</v>
      </c>
      <c r="DE776" s="3" t="s">
        <v>1515</v>
      </c>
      <c r="DF776" s="3" t="s">
        <v>5859</v>
      </c>
      <c r="DG776" s="3" t="s">
        <v>143</v>
      </c>
      <c r="DH776" s="3" t="s">
        <v>13209</v>
      </c>
      <c r="DI776" s="3" t="s">
        <v>143</v>
      </c>
    </row>
    <row r="777" spans="1:113" hidden="1" x14ac:dyDescent="0.2">
      <c r="A777" s="73">
        <v>45566</v>
      </c>
      <c r="B777" s="3" t="s">
        <v>7652</v>
      </c>
      <c r="C777" s="178">
        <v>160454</v>
      </c>
      <c r="D777" s="3" t="s">
        <v>13210</v>
      </c>
      <c r="E777" s="3" t="s">
        <v>373</v>
      </c>
      <c r="F777" s="7">
        <v>45573</v>
      </c>
      <c r="G777" s="3" t="s">
        <v>257</v>
      </c>
      <c r="H777" s="3" t="s">
        <v>166</v>
      </c>
      <c r="I777" s="177">
        <v>320.67</v>
      </c>
      <c r="J777" s="177">
        <v>320</v>
      </c>
      <c r="K777" s="71">
        <f t="shared" si="80"/>
        <v>1.4919664953094271E-2</v>
      </c>
      <c r="L777" s="3" t="s">
        <v>374</v>
      </c>
      <c r="M777" s="3" t="s">
        <v>7145</v>
      </c>
      <c r="N777" s="3" t="s">
        <v>980</v>
      </c>
      <c r="O777" s="3" t="s">
        <v>2695</v>
      </c>
      <c r="P777" s="6" t="s">
        <v>13211</v>
      </c>
      <c r="Q777" s="3" t="s">
        <v>170</v>
      </c>
      <c r="R777" s="3" t="s">
        <v>13212</v>
      </c>
      <c r="S777" s="3" t="s">
        <v>6795</v>
      </c>
      <c r="T777" s="3" t="s">
        <v>135</v>
      </c>
      <c r="U777" s="3" t="s">
        <v>135</v>
      </c>
      <c r="V777" s="3" t="s">
        <v>136</v>
      </c>
      <c r="W777" s="3" t="s">
        <v>137</v>
      </c>
      <c r="X777" s="3" t="s">
        <v>11994</v>
      </c>
      <c r="Y777" s="3" t="s">
        <v>13213</v>
      </c>
      <c r="Z777" s="7" t="s">
        <v>13214</v>
      </c>
      <c r="AA777" s="3" t="s">
        <v>139</v>
      </c>
      <c r="AB777" s="3" t="s">
        <v>323</v>
      </c>
      <c r="AC777" s="3" t="s">
        <v>5272</v>
      </c>
      <c r="AD777" s="3" t="s">
        <v>143</v>
      </c>
      <c r="AE777" s="3" t="s">
        <v>13215</v>
      </c>
      <c r="AF777" s="3" t="s">
        <v>13216</v>
      </c>
      <c r="AG777" s="3" t="s">
        <v>5675</v>
      </c>
      <c r="AH777" s="3" t="s">
        <v>265</v>
      </c>
      <c r="AI777" s="3" t="s">
        <v>143</v>
      </c>
      <c r="AJ777" s="3" t="s">
        <v>13215</v>
      </c>
      <c r="AK777" s="3" t="s">
        <v>142</v>
      </c>
      <c r="AL777" s="3" t="s">
        <v>143</v>
      </c>
      <c r="AM777" s="3" t="s">
        <v>7112</v>
      </c>
      <c r="AN777" s="3" t="s">
        <v>174</v>
      </c>
      <c r="AO777" s="3" t="s">
        <v>2699</v>
      </c>
      <c r="AP777" s="3" t="s">
        <v>2700</v>
      </c>
      <c r="AQ777" s="3" t="s">
        <v>2701</v>
      </c>
      <c r="AR777" s="3" t="s">
        <v>353</v>
      </c>
      <c r="AS777" s="3" t="s">
        <v>231</v>
      </c>
      <c r="AT777" s="3" t="s">
        <v>2702</v>
      </c>
      <c r="AU777" s="3" t="s">
        <v>2703</v>
      </c>
      <c r="AV777" s="3" t="s">
        <v>990</v>
      </c>
      <c r="AW777" s="3" t="s">
        <v>273</v>
      </c>
      <c r="AX777" s="3" t="s">
        <v>991</v>
      </c>
      <c r="AY777" s="3" t="s">
        <v>148</v>
      </c>
      <c r="AZ777" s="3" t="s">
        <v>139</v>
      </c>
      <c r="BA777" s="3" t="s">
        <v>154</v>
      </c>
      <c r="BB777" s="3" t="s">
        <v>992</v>
      </c>
      <c r="BC777" s="3" t="s">
        <v>156</v>
      </c>
      <c r="BD777" s="3" t="s">
        <v>157</v>
      </c>
      <c r="BE777" s="3" t="s">
        <v>303</v>
      </c>
      <c r="BF777" s="3" t="s">
        <v>13217</v>
      </c>
      <c r="BG777" s="3" t="s">
        <v>5272</v>
      </c>
      <c r="BH777" s="3" t="s">
        <v>143</v>
      </c>
      <c r="BI777" s="3" t="s">
        <v>13218</v>
      </c>
      <c r="BJ777" s="3" t="s">
        <v>143</v>
      </c>
      <c r="BK777" s="3" t="s">
        <v>136</v>
      </c>
      <c r="BL777" s="3" t="s">
        <v>143</v>
      </c>
      <c r="BM777" s="3" t="s">
        <v>200</v>
      </c>
      <c r="BN777" s="3" t="s">
        <v>160</v>
      </c>
      <c r="BO777" s="3" t="s">
        <v>143</v>
      </c>
      <c r="BP777" s="3" t="s">
        <v>143</v>
      </c>
      <c r="BQ777" s="3" t="s">
        <v>4336</v>
      </c>
      <c r="BR777" s="3" t="s">
        <v>5352</v>
      </c>
      <c r="BS777" s="3" t="s">
        <v>241</v>
      </c>
      <c r="BT777" s="3" t="s">
        <v>13215</v>
      </c>
      <c r="BU777" s="3" t="s">
        <v>13215</v>
      </c>
      <c r="BV777" s="3" t="s">
        <v>135</v>
      </c>
      <c r="BW777" s="3" t="s">
        <v>135</v>
      </c>
      <c r="BX777" s="3" t="s">
        <v>135</v>
      </c>
      <c r="BY777" s="3" t="s">
        <v>148</v>
      </c>
      <c r="BZ777" s="3" t="s">
        <v>2774</v>
      </c>
      <c r="CA777" s="3" t="s">
        <v>174</v>
      </c>
      <c r="CB777" s="3" t="s">
        <v>143</v>
      </c>
      <c r="CC777" s="3" t="s">
        <v>143</v>
      </c>
      <c r="CD777" s="3" t="s">
        <v>143</v>
      </c>
      <c r="CE777" s="3" t="s">
        <v>143</v>
      </c>
      <c r="CF777" s="3" t="s">
        <v>2261</v>
      </c>
      <c r="CG777" s="3" t="s">
        <v>2261</v>
      </c>
      <c r="CH777" s="3" t="s">
        <v>143</v>
      </c>
      <c r="CI777" s="3" t="s">
        <v>143</v>
      </c>
      <c r="CJ777" s="3" t="s">
        <v>5272</v>
      </c>
      <c r="CK777" s="3" t="s">
        <v>143</v>
      </c>
      <c r="CL777" s="3" t="s">
        <v>143</v>
      </c>
      <c r="CM777" s="3" t="s">
        <v>143</v>
      </c>
      <c r="CN777" s="3" t="s">
        <v>143</v>
      </c>
      <c r="CO777" s="3" t="s">
        <v>6206</v>
      </c>
      <c r="CP777" s="3" t="s">
        <v>143</v>
      </c>
      <c r="CQ777" s="3" t="s">
        <v>143</v>
      </c>
      <c r="CR777" s="3" t="s">
        <v>143</v>
      </c>
      <c r="CS777" s="3" t="s">
        <v>1</v>
      </c>
      <c r="CT777" s="3" t="s">
        <v>143</v>
      </c>
      <c r="CU777" s="3" t="s">
        <v>1</v>
      </c>
      <c r="CV777" s="3" t="s">
        <v>1985</v>
      </c>
      <c r="CW777" s="3" t="s">
        <v>1985</v>
      </c>
      <c r="CX777" s="3" t="s">
        <v>374</v>
      </c>
      <c r="CY777" s="3" t="s">
        <v>166</v>
      </c>
      <c r="CZ777" s="3" t="s">
        <v>136</v>
      </c>
      <c r="DA777" s="3" t="s">
        <v>2007</v>
      </c>
      <c r="DB777" s="3" t="s">
        <v>13034</v>
      </c>
      <c r="DC777" s="3" t="s">
        <v>143</v>
      </c>
      <c r="DD777" s="3" t="s">
        <v>373</v>
      </c>
      <c r="DE777" s="3" t="s">
        <v>1515</v>
      </c>
      <c r="DF777" s="3" t="s">
        <v>5405</v>
      </c>
      <c r="DG777" s="3" t="s">
        <v>143</v>
      </c>
      <c r="DH777" s="3" t="s">
        <v>7211</v>
      </c>
      <c r="DI777" s="3" t="s">
        <v>143</v>
      </c>
    </row>
    <row r="778" spans="1:113" ht="25.5" hidden="1" x14ac:dyDescent="0.2">
      <c r="A778" s="73">
        <v>45566</v>
      </c>
      <c r="B778" s="3" t="s">
        <v>11</v>
      </c>
      <c r="C778" s="178">
        <v>160458</v>
      </c>
      <c r="D778" s="3" t="s">
        <v>5860</v>
      </c>
      <c r="E778" s="3" t="s">
        <v>125</v>
      </c>
      <c r="F778" s="7">
        <v>45573</v>
      </c>
      <c r="G778" s="3" t="s">
        <v>257</v>
      </c>
      <c r="H778" s="3" t="s">
        <v>166</v>
      </c>
      <c r="I778" s="177">
        <v>144.82</v>
      </c>
      <c r="J778" s="177">
        <v>85</v>
      </c>
      <c r="K778" s="71">
        <f t="shared" si="80"/>
        <v>6.7379732388658502E-3</v>
      </c>
      <c r="L778" s="3" t="s">
        <v>167</v>
      </c>
      <c r="M778" s="3" t="s">
        <v>7145</v>
      </c>
      <c r="N778" s="3" t="s">
        <v>980</v>
      </c>
      <c r="O778" s="3" t="s">
        <v>10176</v>
      </c>
      <c r="P778" s="6" t="s">
        <v>13219</v>
      </c>
      <c r="Q778" s="3" t="s">
        <v>170</v>
      </c>
      <c r="R778" s="3" t="s">
        <v>13220</v>
      </c>
      <c r="S778" s="3" t="s">
        <v>13221</v>
      </c>
      <c r="T778" s="3" t="s">
        <v>135</v>
      </c>
      <c r="U778" s="3" t="s">
        <v>135</v>
      </c>
      <c r="V778" s="3" t="s">
        <v>136</v>
      </c>
      <c r="W778" s="3" t="s">
        <v>137</v>
      </c>
      <c r="X778" s="3" t="s">
        <v>11994</v>
      </c>
      <c r="Y778" s="3" t="s">
        <v>13222</v>
      </c>
      <c r="Z778" s="7" t="s">
        <v>13223</v>
      </c>
      <c r="AA778" s="3" t="s">
        <v>139</v>
      </c>
      <c r="AB778" s="3" t="s">
        <v>323</v>
      </c>
      <c r="AC778" s="3" t="s">
        <v>5272</v>
      </c>
      <c r="AD778" s="3" t="s">
        <v>143</v>
      </c>
      <c r="AE778" s="3" t="s">
        <v>13224</v>
      </c>
      <c r="AF778" s="3" t="s">
        <v>13216</v>
      </c>
      <c r="AG778" s="3" t="s">
        <v>5675</v>
      </c>
      <c r="AH778" s="3" t="s">
        <v>265</v>
      </c>
      <c r="AI778" s="3" t="s">
        <v>143</v>
      </c>
      <c r="AJ778" s="3" t="s">
        <v>13224</v>
      </c>
      <c r="AK778" s="3" t="s">
        <v>142</v>
      </c>
      <c r="AL778" s="3" t="s">
        <v>143</v>
      </c>
      <c r="AM778" s="3" t="s">
        <v>6910</v>
      </c>
      <c r="AN778" s="3" t="s">
        <v>174</v>
      </c>
      <c r="AO778" s="3" t="s">
        <v>1335</v>
      </c>
      <c r="AP778" s="3" t="s">
        <v>1336</v>
      </c>
      <c r="AQ778" s="3" t="s">
        <v>10182</v>
      </c>
      <c r="AR778" s="3" t="s">
        <v>353</v>
      </c>
      <c r="AS778" s="3" t="s">
        <v>231</v>
      </c>
      <c r="AT778" s="3" t="s">
        <v>492</v>
      </c>
      <c r="AU778" s="3" t="s">
        <v>1338</v>
      </c>
      <c r="AV778" s="3" t="s">
        <v>990</v>
      </c>
      <c r="AW778" s="3" t="s">
        <v>273</v>
      </c>
      <c r="AX778" s="3" t="s">
        <v>991</v>
      </c>
      <c r="AY778" s="3" t="s">
        <v>148</v>
      </c>
      <c r="AZ778" s="3" t="s">
        <v>139</v>
      </c>
      <c r="BA778" s="3" t="s">
        <v>154</v>
      </c>
      <c r="BB778" s="3" t="s">
        <v>992</v>
      </c>
      <c r="BC778" s="3" t="s">
        <v>156</v>
      </c>
      <c r="BD778" s="3" t="s">
        <v>157</v>
      </c>
      <c r="BE778" s="3" t="s">
        <v>484</v>
      </c>
      <c r="BF778" s="3" t="s">
        <v>13225</v>
      </c>
      <c r="BG778" s="3" t="s">
        <v>5272</v>
      </c>
      <c r="BH778" s="3" t="s">
        <v>143</v>
      </c>
      <c r="BI778" s="3" t="s">
        <v>13226</v>
      </c>
      <c r="BJ778" s="3" t="s">
        <v>143</v>
      </c>
      <c r="BK778" s="3" t="s">
        <v>183</v>
      </c>
      <c r="BL778" s="3" t="s">
        <v>143</v>
      </c>
      <c r="BM778" s="3" t="s">
        <v>200</v>
      </c>
      <c r="BN778" s="3" t="s">
        <v>160</v>
      </c>
      <c r="BO778" s="3" t="s">
        <v>143</v>
      </c>
      <c r="BP778" s="3" t="s">
        <v>143</v>
      </c>
      <c r="BQ778" s="3" t="s">
        <v>338</v>
      </c>
      <c r="BR778" s="3" t="s">
        <v>5723</v>
      </c>
      <c r="BS778" s="3" t="s">
        <v>162</v>
      </c>
      <c r="BT778" s="3" t="s">
        <v>13224</v>
      </c>
      <c r="BU778" s="3" t="s">
        <v>13224</v>
      </c>
      <c r="BV778" s="3" t="s">
        <v>135</v>
      </c>
      <c r="BW778" s="3" t="s">
        <v>135</v>
      </c>
      <c r="BX778" s="3" t="s">
        <v>135</v>
      </c>
      <c r="BY778" s="3" t="s">
        <v>148</v>
      </c>
      <c r="BZ778" s="3" t="s">
        <v>1953</v>
      </c>
      <c r="CA778" s="3" t="s">
        <v>174</v>
      </c>
      <c r="CB778" s="3" t="s">
        <v>143</v>
      </c>
      <c r="CC778" s="3" t="s">
        <v>143</v>
      </c>
      <c r="CD778" s="3" t="s">
        <v>143</v>
      </c>
      <c r="CE778" s="3" t="s">
        <v>143</v>
      </c>
      <c r="CF778" s="3" t="s">
        <v>2261</v>
      </c>
      <c r="CG778" s="3" t="s">
        <v>2261</v>
      </c>
      <c r="CH778" s="3" t="s">
        <v>143</v>
      </c>
      <c r="CI778" s="3" t="s">
        <v>143</v>
      </c>
      <c r="CJ778" s="3" t="s">
        <v>5272</v>
      </c>
      <c r="CK778" s="3" t="s">
        <v>143</v>
      </c>
      <c r="CL778" s="3" t="s">
        <v>143</v>
      </c>
      <c r="CM778" s="3" t="s">
        <v>143</v>
      </c>
      <c r="CN778" s="3" t="s">
        <v>143</v>
      </c>
      <c r="CO778" s="3" t="s">
        <v>10184</v>
      </c>
      <c r="CP778" s="3" t="s">
        <v>143</v>
      </c>
      <c r="CQ778" s="3" t="s">
        <v>143</v>
      </c>
      <c r="CR778" s="3" t="s">
        <v>143</v>
      </c>
      <c r="CS778" s="3" t="s">
        <v>1</v>
      </c>
      <c r="CT778" s="3" t="s">
        <v>143</v>
      </c>
      <c r="CU778" s="3" t="s">
        <v>1</v>
      </c>
      <c r="CV778" s="3" t="s">
        <v>1985</v>
      </c>
      <c r="CW778" s="3" t="s">
        <v>1985</v>
      </c>
      <c r="CX778" s="3" t="s">
        <v>167</v>
      </c>
      <c r="CY778" s="3" t="s">
        <v>166</v>
      </c>
      <c r="CZ778" s="3" t="s">
        <v>183</v>
      </c>
      <c r="DA778" s="3" t="s">
        <v>2007</v>
      </c>
      <c r="DB778" s="3" t="s">
        <v>13034</v>
      </c>
      <c r="DC778" s="3" t="s">
        <v>143</v>
      </c>
      <c r="DD778" s="3" t="s">
        <v>125</v>
      </c>
      <c r="DE778" s="3" t="s">
        <v>1515</v>
      </c>
      <c r="DF778" s="3" t="s">
        <v>5405</v>
      </c>
      <c r="DG778" s="3" t="s">
        <v>143</v>
      </c>
      <c r="DH778" s="3" t="s">
        <v>10185</v>
      </c>
      <c r="DI778" s="3" t="s">
        <v>143</v>
      </c>
    </row>
    <row r="779" spans="1:113" hidden="1" x14ac:dyDescent="0.2">
      <c r="A779" s="73">
        <v>45566</v>
      </c>
      <c r="B779" s="3" t="s">
        <v>12737</v>
      </c>
      <c r="C779" s="178">
        <v>160460</v>
      </c>
      <c r="D779" s="3" t="s">
        <v>12737</v>
      </c>
      <c r="E779" s="3" t="s">
        <v>125</v>
      </c>
      <c r="F779" s="7">
        <v>45573</v>
      </c>
      <c r="G779" s="3" t="s">
        <v>257</v>
      </c>
      <c r="H779" s="3" t="s">
        <v>166</v>
      </c>
      <c r="I779" s="177">
        <v>1361.3</v>
      </c>
      <c r="J779" s="177">
        <v>1549</v>
      </c>
      <c r="K779" s="71">
        <f t="shared" si="80"/>
        <v>6.333657623303468E-2</v>
      </c>
      <c r="L779" s="3" t="s">
        <v>12628</v>
      </c>
      <c r="M779" s="3" t="s">
        <v>129</v>
      </c>
      <c r="N779" s="3" t="s">
        <v>1224</v>
      </c>
      <c r="O779" s="3" t="s">
        <v>1876</v>
      </c>
      <c r="P779" s="6" t="s">
        <v>13227</v>
      </c>
      <c r="Q779" s="3" t="s">
        <v>2863</v>
      </c>
      <c r="R779" s="3" t="s">
        <v>13228</v>
      </c>
      <c r="S779" s="3" t="s">
        <v>3084</v>
      </c>
      <c r="T779" s="3" t="s">
        <v>135</v>
      </c>
      <c r="U779" s="3" t="s">
        <v>135</v>
      </c>
      <c r="V779" s="3" t="s">
        <v>136</v>
      </c>
      <c r="W779" s="3" t="s">
        <v>137</v>
      </c>
      <c r="X779" s="3" t="s">
        <v>264</v>
      </c>
      <c r="Y779" s="3" t="s">
        <v>13229</v>
      </c>
      <c r="Z779" s="7" t="s">
        <v>13230</v>
      </c>
      <c r="AA779" s="3" t="s">
        <v>139</v>
      </c>
      <c r="AB779" s="3" t="s">
        <v>140</v>
      </c>
      <c r="AC779" s="3" t="s">
        <v>5272</v>
      </c>
      <c r="AD779" s="3" t="s">
        <v>143</v>
      </c>
      <c r="AE779" s="3" t="s">
        <v>13231</v>
      </c>
      <c r="AF779" s="3" t="s">
        <v>13216</v>
      </c>
      <c r="AG779" s="3" t="s">
        <v>5675</v>
      </c>
      <c r="AH779" s="3" t="s">
        <v>265</v>
      </c>
      <c r="AI779" s="3" t="s">
        <v>143</v>
      </c>
      <c r="AJ779" s="3" t="s">
        <v>13231</v>
      </c>
      <c r="AK779" s="3" t="s">
        <v>142</v>
      </c>
      <c r="AL779" s="3" t="s">
        <v>143</v>
      </c>
      <c r="AM779" s="3" t="s">
        <v>13232</v>
      </c>
      <c r="AN779" s="3" t="s">
        <v>174</v>
      </c>
      <c r="AO779" s="3" t="s">
        <v>1880</v>
      </c>
      <c r="AP779" s="3" t="s">
        <v>1881</v>
      </c>
      <c r="AQ779" s="3" t="s">
        <v>1882</v>
      </c>
      <c r="AR779" s="3" t="s">
        <v>178</v>
      </c>
      <c r="AS779" s="3" t="s">
        <v>179</v>
      </c>
      <c r="AT779" s="3" t="s">
        <v>1605</v>
      </c>
      <c r="AU779" s="3" t="s">
        <v>1883</v>
      </c>
      <c r="AV779" s="3" t="s">
        <v>990</v>
      </c>
      <c r="AW779" s="3" t="s">
        <v>273</v>
      </c>
      <c r="AX779" s="3" t="s">
        <v>1232</v>
      </c>
      <c r="AY779" s="3" t="s">
        <v>148</v>
      </c>
      <c r="AZ779" s="3" t="s">
        <v>139</v>
      </c>
      <c r="BA779" s="3" t="s">
        <v>154</v>
      </c>
      <c r="BB779" s="3" t="s">
        <v>992</v>
      </c>
      <c r="BC779" s="3" t="s">
        <v>156</v>
      </c>
      <c r="BD779" s="3" t="s">
        <v>157</v>
      </c>
      <c r="BE779" s="3" t="s">
        <v>8956</v>
      </c>
      <c r="BF779" s="3" t="s">
        <v>13233</v>
      </c>
      <c r="BG779" s="3" t="s">
        <v>5272</v>
      </c>
      <c r="BH779" s="3" t="s">
        <v>143</v>
      </c>
      <c r="BI779" s="3" t="s">
        <v>13234</v>
      </c>
      <c r="BJ779" s="3" t="s">
        <v>143</v>
      </c>
      <c r="BK779" s="3" t="s">
        <v>463</v>
      </c>
      <c r="BL779" s="3" t="s">
        <v>143</v>
      </c>
      <c r="BM779" s="3" t="s">
        <v>200</v>
      </c>
      <c r="BN779" s="3" t="s">
        <v>160</v>
      </c>
      <c r="BO779" s="3" t="s">
        <v>143</v>
      </c>
      <c r="BP779" s="3" t="s">
        <v>143</v>
      </c>
      <c r="BQ779" s="3" t="s">
        <v>13235</v>
      </c>
      <c r="BR779" s="3" t="s">
        <v>143</v>
      </c>
      <c r="BS779" s="3" t="s">
        <v>12898</v>
      </c>
      <c r="BT779" s="3" t="s">
        <v>13231</v>
      </c>
      <c r="BU779" s="3" t="s">
        <v>13231</v>
      </c>
      <c r="BV779" s="3" t="s">
        <v>135</v>
      </c>
      <c r="BW779" s="3" t="s">
        <v>135</v>
      </c>
      <c r="BX779" s="3" t="s">
        <v>135</v>
      </c>
      <c r="BY779" s="3" t="s">
        <v>148</v>
      </c>
      <c r="BZ779" s="3" t="s">
        <v>3078</v>
      </c>
      <c r="CA779" s="3" t="s">
        <v>174</v>
      </c>
      <c r="CB779" s="3" t="s">
        <v>143</v>
      </c>
      <c r="CC779" s="3" t="s">
        <v>143</v>
      </c>
      <c r="CD779" s="3" t="s">
        <v>143</v>
      </c>
      <c r="CE779" s="3" t="s">
        <v>13236</v>
      </c>
      <c r="CF779" s="3" t="s">
        <v>2261</v>
      </c>
      <c r="CG779" s="3" t="s">
        <v>2261</v>
      </c>
      <c r="CH779" s="3" t="s">
        <v>143</v>
      </c>
      <c r="CI779" s="3" t="s">
        <v>143</v>
      </c>
      <c r="CJ779" s="3" t="s">
        <v>5272</v>
      </c>
      <c r="CK779" s="3" t="s">
        <v>143</v>
      </c>
      <c r="CL779" s="3" t="s">
        <v>143</v>
      </c>
      <c r="CM779" s="3" t="s">
        <v>143</v>
      </c>
      <c r="CN779" s="3" t="s">
        <v>143</v>
      </c>
      <c r="CO779" s="3" t="s">
        <v>10458</v>
      </c>
      <c r="CP779" s="3" t="s">
        <v>143</v>
      </c>
      <c r="CQ779" s="3" t="s">
        <v>143</v>
      </c>
      <c r="CR779" s="3" t="s">
        <v>143</v>
      </c>
      <c r="CS779" s="3" t="s">
        <v>1</v>
      </c>
      <c r="CT779" s="3" t="s">
        <v>143</v>
      </c>
      <c r="CU779" s="3" t="s">
        <v>1</v>
      </c>
      <c r="CV779" s="3" t="s">
        <v>2092</v>
      </c>
      <c r="CW779" s="3" t="s">
        <v>2092</v>
      </c>
      <c r="CX779" s="3" t="s">
        <v>12628</v>
      </c>
      <c r="CY779" s="3" t="s">
        <v>166</v>
      </c>
      <c r="CZ779" s="3" t="s">
        <v>463</v>
      </c>
      <c r="DA779" s="3" t="s">
        <v>1989</v>
      </c>
      <c r="DB779" s="3" t="s">
        <v>13237</v>
      </c>
      <c r="DC779" s="3" t="s">
        <v>143</v>
      </c>
      <c r="DD779" s="3" t="s">
        <v>125</v>
      </c>
      <c r="DE779" s="3" t="s">
        <v>1515</v>
      </c>
      <c r="DF779" s="3" t="s">
        <v>5405</v>
      </c>
      <c r="DG779" s="3" t="s">
        <v>143</v>
      </c>
      <c r="DH779" s="3" t="s">
        <v>10459</v>
      </c>
      <c r="DI779" s="3" t="s">
        <v>143</v>
      </c>
    </row>
    <row r="780" spans="1:113" ht="25.5" hidden="1" x14ac:dyDescent="0.2">
      <c r="A780" s="73">
        <v>45566</v>
      </c>
      <c r="B780" s="3" t="s">
        <v>15606</v>
      </c>
      <c r="C780" s="3">
        <v>160467</v>
      </c>
      <c r="D780" s="3" t="s">
        <v>12738</v>
      </c>
      <c r="E780" s="3" t="s">
        <v>125</v>
      </c>
      <c r="F780" s="7">
        <v>45572</v>
      </c>
      <c r="G780" s="3" t="s">
        <v>257</v>
      </c>
      <c r="H780" s="3" t="s">
        <v>166</v>
      </c>
      <c r="I780" s="177">
        <v>1791.62</v>
      </c>
      <c r="J780" s="177">
        <v>1791.62</v>
      </c>
      <c r="K780" s="71">
        <f t="shared" si="80"/>
        <v>8.3357876082149104E-2</v>
      </c>
      <c r="L780" s="3" t="s">
        <v>316</v>
      </c>
      <c r="M780" s="3" t="s">
        <v>7145</v>
      </c>
      <c r="N780" s="3" t="s">
        <v>5778</v>
      </c>
      <c r="O780" s="3" t="s">
        <v>1542</v>
      </c>
      <c r="P780" s="6" t="s">
        <v>13238</v>
      </c>
      <c r="Q780" s="3" t="s">
        <v>2863</v>
      </c>
      <c r="R780" s="3" t="s">
        <v>13239</v>
      </c>
      <c r="S780" s="3" t="s">
        <v>11531</v>
      </c>
      <c r="T780" s="3" t="s">
        <v>135</v>
      </c>
      <c r="U780" s="3" t="s">
        <v>135</v>
      </c>
      <c r="V780" s="3" t="s">
        <v>136</v>
      </c>
      <c r="W780" s="3" t="s">
        <v>137</v>
      </c>
      <c r="X780" s="3" t="s">
        <v>2483</v>
      </c>
      <c r="Y780" s="3" t="s">
        <v>13240</v>
      </c>
      <c r="Z780" s="7" t="s">
        <v>13241</v>
      </c>
      <c r="AA780" s="3" t="s">
        <v>139</v>
      </c>
      <c r="AB780" s="3" t="s">
        <v>323</v>
      </c>
      <c r="AC780" s="3" t="s">
        <v>5272</v>
      </c>
      <c r="AD780" s="3" t="s">
        <v>143</v>
      </c>
      <c r="AE780" s="3" t="s">
        <v>13242</v>
      </c>
      <c r="AF780" s="3" t="s">
        <v>143</v>
      </c>
      <c r="AG780" s="3" t="s">
        <v>5675</v>
      </c>
      <c r="AH780" s="3" t="s">
        <v>265</v>
      </c>
      <c r="AI780" s="3" t="s">
        <v>143</v>
      </c>
      <c r="AJ780" s="3" t="s">
        <v>13242</v>
      </c>
      <c r="AK780" s="3" t="s">
        <v>207</v>
      </c>
      <c r="AL780" s="3" t="s">
        <v>143</v>
      </c>
      <c r="AM780" s="3" t="s">
        <v>13242</v>
      </c>
      <c r="AN780" s="3" t="s">
        <v>174</v>
      </c>
      <c r="AO780" s="3" t="s">
        <v>1545</v>
      </c>
      <c r="AP780" s="3" t="s">
        <v>1229</v>
      </c>
      <c r="AQ780" s="3" t="s">
        <v>1546</v>
      </c>
      <c r="AR780" s="3" t="s">
        <v>178</v>
      </c>
      <c r="AS780" s="3" t="s">
        <v>179</v>
      </c>
      <c r="AT780" s="3" t="s">
        <v>211</v>
      </c>
      <c r="AU780" s="3" t="s">
        <v>1381</v>
      </c>
      <c r="AV780" s="3" t="s">
        <v>990</v>
      </c>
      <c r="AW780" s="3" t="s">
        <v>5785</v>
      </c>
      <c r="AX780" s="3" t="s">
        <v>5786</v>
      </c>
      <c r="AY780" s="3" t="s">
        <v>148</v>
      </c>
      <c r="AZ780" s="3" t="s">
        <v>139</v>
      </c>
      <c r="BA780" s="3" t="s">
        <v>154</v>
      </c>
      <c r="BB780" s="3" t="s">
        <v>992</v>
      </c>
      <c r="BC780" s="3" t="s">
        <v>156</v>
      </c>
      <c r="BD780" s="3" t="s">
        <v>157</v>
      </c>
      <c r="BE780" s="3" t="s">
        <v>8956</v>
      </c>
      <c r="BF780" s="3" t="s">
        <v>13241</v>
      </c>
      <c r="BG780" s="3" t="s">
        <v>5272</v>
      </c>
      <c r="BH780" s="3" t="s">
        <v>143</v>
      </c>
      <c r="BI780" s="3" t="s">
        <v>143</v>
      </c>
      <c r="BJ780" s="3" t="s">
        <v>143</v>
      </c>
      <c r="BK780" s="3" t="s">
        <v>136</v>
      </c>
      <c r="BL780" s="3" t="s">
        <v>143</v>
      </c>
      <c r="BM780" s="3" t="s">
        <v>160</v>
      </c>
      <c r="BN780" s="3" t="s">
        <v>160</v>
      </c>
      <c r="BO780" s="3" t="s">
        <v>125</v>
      </c>
      <c r="BP780" s="3" t="s">
        <v>143</v>
      </c>
      <c r="BQ780" s="3" t="s">
        <v>13243</v>
      </c>
      <c r="BR780" s="3" t="s">
        <v>143</v>
      </c>
      <c r="BS780" s="3" t="s">
        <v>12898</v>
      </c>
      <c r="BT780" s="3" t="s">
        <v>13242</v>
      </c>
      <c r="BU780" s="3" t="s">
        <v>13242</v>
      </c>
      <c r="BV780" s="3" t="s">
        <v>135</v>
      </c>
      <c r="BW780" s="3" t="s">
        <v>135</v>
      </c>
      <c r="BX780" s="3" t="s">
        <v>135</v>
      </c>
      <c r="BY780" s="3" t="s">
        <v>148</v>
      </c>
      <c r="BZ780" s="3" t="s">
        <v>13244</v>
      </c>
      <c r="CA780" s="3" t="s">
        <v>174</v>
      </c>
      <c r="CB780" s="3" t="s">
        <v>143</v>
      </c>
      <c r="CC780" s="3" t="s">
        <v>143</v>
      </c>
      <c r="CD780" s="3" t="s">
        <v>143</v>
      </c>
      <c r="CE780" s="3" t="s">
        <v>143</v>
      </c>
      <c r="CF780" s="3" t="s">
        <v>2261</v>
      </c>
      <c r="CG780" s="3" t="s">
        <v>2261</v>
      </c>
      <c r="CH780" s="3" t="s">
        <v>143</v>
      </c>
      <c r="CI780" s="3" t="s">
        <v>143</v>
      </c>
      <c r="CJ780" s="3" t="s">
        <v>5272</v>
      </c>
      <c r="CK780" s="3" t="s">
        <v>143</v>
      </c>
      <c r="CL780" s="3" t="s">
        <v>143</v>
      </c>
      <c r="CM780" s="3" t="s">
        <v>143</v>
      </c>
      <c r="CN780" s="3" t="s">
        <v>143</v>
      </c>
      <c r="CO780" s="3" t="s">
        <v>143</v>
      </c>
      <c r="CP780" s="3" t="s">
        <v>143</v>
      </c>
      <c r="CQ780" s="3" t="s">
        <v>143</v>
      </c>
      <c r="CR780" s="3" t="s">
        <v>143</v>
      </c>
      <c r="CS780" s="3" t="s">
        <v>1</v>
      </c>
      <c r="CT780" s="3" t="s">
        <v>143</v>
      </c>
      <c r="CU780" s="3" t="s">
        <v>1</v>
      </c>
      <c r="CV780" s="3" t="s">
        <v>2092</v>
      </c>
      <c r="CW780" s="3" t="s">
        <v>2092</v>
      </c>
      <c r="CX780" s="3" t="s">
        <v>316</v>
      </c>
      <c r="CY780" s="3" t="s">
        <v>166</v>
      </c>
      <c r="CZ780" s="3" t="s">
        <v>136</v>
      </c>
      <c r="DA780" s="3" t="s">
        <v>1989</v>
      </c>
      <c r="DB780" s="3" t="s">
        <v>143</v>
      </c>
      <c r="DC780" s="3" t="s">
        <v>143</v>
      </c>
      <c r="DD780" s="3" t="s">
        <v>125</v>
      </c>
      <c r="DE780" s="3" t="s">
        <v>1515</v>
      </c>
      <c r="DF780" s="3" t="s">
        <v>5755</v>
      </c>
      <c r="DG780" s="3" t="s">
        <v>143</v>
      </c>
      <c r="DH780" s="3" t="s">
        <v>143</v>
      </c>
      <c r="DI780" s="3" t="s">
        <v>143</v>
      </c>
    </row>
    <row r="781" spans="1:113" hidden="1" x14ac:dyDescent="0.2">
      <c r="A781" s="73">
        <v>45566</v>
      </c>
      <c r="B781" s="3" t="s">
        <v>11</v>
      </c>
      <c r="C781" s="3">
        <v>160475</v>
      </c>
      <c r="D781" s="3" t="s">
        <v>5860</v>
      </c>
      <c r="E781" s="3" t="s">
        <v>685</v>
      </c>
      <c r="F781" s="7">
        <v>45573</v>
      </c>
      <c r="G781" s="3" t="s">
        <v>165</v>
      </c>
      <c r="H781" s="3" t="s">
        <v>166</v>
      </c>
      <c r="I781" s="177">
        <v>1002.43</v>
      </c>
      <c r="J781" s="177">
        <v>350</v>
      </c>
      <c r="K781" s="71">
        <f t="shared" si="80"/>
        <v>4.6639597526835337E-2</v>
      </c>
      <c r="L781" s="3" t="s">
        <v>258</v>
      </c>
      <c r="M781" s="3" t="s">
        <v>129</v>
      </c>
      <c r="N781" s="3" t="s">
        <v>960</v>
      </c>
      <c r="O781" s="3" t="s">
        <v>4769</v>
      </c>
      <c r="P781" s="6" t="s">
        <v>1810</v>
      </c>
      <c r="Q781" s="3" t="s">
        <v>2863</v>
      </c>
      <c r="R781" s="3" t="s">
        <v>13245</v>
      </c>
      <c r="S781" s="3" t="s">
        <v>13246</v>
      </c>
      <c r="T781" s="3" t="s">
        <v>135</v>
      </c>
      <c r="U781" s="3" t="s">
        <v>135</v>
      </c>
      <c r="V781" s="3" t="s">
        <v>136</v>
      </c>
      <c r="W781" s="3" t="s">
        <v>137</v>
      </c>
      <c r="X781" s="3" t="s">
        <v>957</v>
      </c>
      <c r="Y781" s="3" t="s">
        <v>13247</v>
      </c>
      <c r="Z781" s="7" t="s">
        <v>13248</v>
      </c>
      <c r="AA781" s="3" t="s">
        <v>139</v>
      </c>
      <c r="AB781" s="3" t="s">
        <v>140</v>
      </c>
      <c r="AC781" s="3" t="s">
        <v>5272</v>
      </c>
      <c r="AD781" s="3" t="s">
        <v>143</v>
      </c>
      <c r="AE781" s="3" t="s">
        <v>13249</v>
      </c>
      <c r="AF781" s="3" t="s">
        <v>13250</v>
      </c>
      <c r="AG781" s="3" t="s">
        <v>235</v>
      </c>
      <c r="AH781" s="3" t="s">
        <v>141</v>
      </c>
      <c r="AI781" s="3" t="s">
        <v>143</v>
      </c>
      <c r="AJ781" s="3" t="s">
        <v>13251</v>
      </c>
      <c r="AK781" s="3" t="s">
        <v>142</v>
      </c>
      <c r="AL781" s="3" t="s">
        <v>143</v>
      </c>
      <c r="AM781" s="3" t="s">
        <v>7058</v>
      </c>
      <c r="AN781" s="3" t="s">
        <v>2415</v>
      </c>
      <c r="AO781" s="3" t="s">
        <v>3015</v>
      </c>
      <c r="AP781" s="3" t="s">
        <v>3016</v>
      </c>
      <c r="AQ781" s="3" t="s">
        <v>4773</v>
      </c>
      <c r="AR781" s="3" t="s">
        <v>2082</v>
      </c>
      <c r="AS781" s="3" t="s">
        <v>231</v>
      </c>
      <c r="AT781" s="3" t="s">
        <v>3018</v>
      </c>
      <c r="AU781" s="3" t="s">
        <v>3019</v>
      </c>
      <c r="AV781" s="3" t="s">
        <v>145</v>
      </c>
      <c r="AW781" s="3" t="s">
        <v>146</v>
      </c>
      <c r="AX781" s="3" t="s">
        <v>972</v>
      </c>
      <c r="AY781" s="3" t="s">
        <v>148</v>
      </c>
      <c r="AZ781" s="3" t="s">
        <v>139</v>
      </c>
      <c r="BA781" s="3" t="s">
        <v>149</v>
      </c>
      <c r="BB781" s="3" t="s">
        <v>150</v>
      </c>
      <c r="BC781" s="3" t="s">
        <v>156</v>
      </c>
      <c r="BD781" s="3" t="s">
        <v>157</v>
      </c>
      <c r="BE781" s="3" t="s">
        <v>303</v>
      </c>
      <c r="BF781" s="3" t="s">
        <v>13252</v>
      </c>
      <c r="BG781" s="3" t="s">
        <v>5272</v>
      </c>
      <c r="BH781" s="3" t="s">
        <v>143</v>
      </c>
      <c r="BI781" s="3" t="s">
        <v>13253</v>
      </c>
      <c r="BJ781" s="3" t="s">
        <v>143</v>
      </c>
      <c r="BK781" s="3" t="s">
        <v>136</v>
      </c>
      <c r="BL781" s="3" t="s">
        <v>143</v>
      </c>
      <c r="BM781" s="3" t="s">
        <v>160</v>
      </c>
      <c r="BN781" s="3" t="s">
        <v>160</v>
      </c>
      <c r="BO781" s="3" t="s">
        <v>143</v>
      </c>
      <c r="BP781" s="3" t="s">
        <v>143</v>
      </c>
      <c r="BQ781" s="3" t="s">
        <v>13254</v>
      </c>
      <c r="BR781" s="3" t="s">
        <v>5352</v>
      </c>
      <c r="BS781" s="3" t="s">
        <v>241</v>
      </c>
      <c r="BT781" s="3" t="s">
        <v>13249</v>
      </c>
      <c r="BU781" s="3" t="s">
        <v>13249</v>
      </c>
      <c r="BV781" s="3" t="s">
        <v>135</v>
      </c>
      <c r="BW781" s="3" t="s">
        <v>135</v>
      </c>
      <c r="BX781" s="3" t="s">
        <v>135</v>
      </c>
      <c r="BY781" s="3" t="s">
        <v>148</v>
      </c>
      <c r="BZ781" s="3" t="s">
        <v>13255</v>
      </c>
      <c r="CA781" s="3" t="s">
        <v>174</v>
      </c>
      <c r="CB781" s="3" t="s">
        <v>143</v>
      </c>
      <c r="CC781" s="3" t="s">
        <v>143</v>
      </c>
      <c r="CD781" s="3" t="s">
        <v>143</v>
      </c>
      <c r="CE781" s="3" t="s">
        <v>13256</v>
      </c>
      <c r="CF781" s="3" t="s">
        <v>2261</v>
      </c>
      <c r="CG781" s="3" t="s">
        <v>9220</v>
      </c>
      <c r="CH781" s="3" t="s">
        <v>143</v>
      </c>
      <c r="CI781" s="3" t="s">
        <v>143</v>
      </c>
      <c r="CJ781" s="3" t="s">
        <v>5272</v>
      </c>
      <c r="CK781" s="3" t="s">
        <v>143</v>
      </c>
      <c r="CL781" s="3" t="s">
        <v>143</v>
      </c>
      <c r="CM781" s="3" t="s">
        <v>143</v>
      </c>
      <c r="CN781" s="3" t="s">
        <v>143</v>
      </c>
      <c r="CO781" s="3" t="s">
        <v>6702</v>
      </c>
      <c r="CP781" s="3" t="s">
        <v>143</v>
      </c>
      <c r="CQ781" s="3" t="s">
        <v>143</v>
      </c>
      <c r="CR781" s="3" t="s">
        <v>143</v>
      </c>
      <c r="CS781" s="3" t="s">
        <v>1</v>
      </c>
      <c r="CT781" s="3" t="s">
        <v>143</v>
      </c>
      <c r="CU781" s="3" t="s">
        <v>1</v>
      </c>
      <c r="CV781" s="3" t="s">
        <v>1985</v>
      </c>
      <c r="CW781" s="3" t="s">
        <v>2092</v>
      </c>
      <c r="CX781" s="3" t="s">
        <v>258</v>
      </c>
      <c r="CY781" s="3" t="s">
        <v>166</v>
      </c>
      <c r="CZ781" s="3" t="s">
        <v>136</v>
      </c>
      <c r="DA781" s="3" t="s">
        <v>2007</v>
      </c>
      <c r="DB781" s="3" t="s">
        <v>143</v>
      </c>
      <c r="DC781" s="3" t="s">
        <v>225</v>
      </c>
      <c r="DD781" s="3" t="s">
        <v>685</v>
      </c>
      <c r="DE781" s="3" t="s">
        <v>1515</v>
      </c>
      <c r="DF781" s="3" t="s">
        <v>5405</v>
      </c>
      <c r="DG781" s="3" t="s">
        <v>143</v>
      </c>
      <c r="DH781" s="3" t="s">
        <v>9493</v>
      </c>
      <c r="DI781" s="3" t="s">
        <v>143</v>
      </c>
    </row>
    <row r="782" spans="1:113" ht="25.5" hidden="1" x14ac:dyDescent="0.2">
      <c r="A782" s="73">
        <v>45566</v>
      </c>
      <c r="B782" s="3" t="s">
        <v>12737</v>
      </c>
      <c r="C782" s="3">
        <v>160485</v>
      </c>
      <c r="D782" s="3" t="s">
        <v>12737</v>
      </c>
      <c r="E782" s="3" t="s">
        <v>373</v>
      </c>
      <c r="F782" s="7">
        <v>45573</v>
      </c>
      <c r="G782" s="3" t="s">
        <v>257</v>
      </c>
      <c r="H782" s="3" t="s">
        <v>166</v>
      </c>
      <c r="I782" s="180">
        <f t="shared" ref="I782:I783" si="81">J782</f>
        <v>410.71</v>
      </c>
      <c r="J782" s="177">
        <v>410.71</v>
      </c>
      <c r="K782" s="71">
        <f t="shared" si="80"/>
        <v>1.910891443816181E-2</v>
      </c>
      <c r="L782" s="3" t="s">
        <v>374</v>
      </c>
      <c r="M782" s="3" t="s">
        <v>129</v>
      </c>
      <c r="N782" s="3" t="s">
        <v>1224</v>
      </c>
      <c r="O782" s="3" t="s">
        <v>528</v>
      </c>
      <c r="P782" s="6" t="s">
        <v>13257</v>
      </c>
      <c r="Q782" s="3" t="s">
        <v>530</v>
      </c>
      <c r="R782" s="3" t="s">
        <v>13258</v>
      </c>
      <c r="S782" s="3" t="s">
        <v>13259</v>
      </c>
      <c r="T782" s="3" t="s">
        <v>135</v>
      </c>
      <c r="U782" s="3" t="s">
        <v>135</v>
      </c>
      <c r="V782" s="3" t="s">
        <v>136</v>
      </c>
      <c r="W782" s="3" t="s">
        <v>137</v>
      </c>
      <c r="X782" s="3" t="s">
        <v>11994</v>
      </c>
      <c r="Y782" s="3" t="s">
        <v>13260</v>
      </c>
      <c r="Z782" s="7" t="s">
        <v>13261</v>
      </c>
      <c r="AA782" s="3" t="s">
        <v>139</v>
      </c>
      <c r="AB782" s="3" t="s">
        <v>140</v>
      </c>
      <c r="AC782" s="3" t="s">
        <v>5272</v>
      </c>
      <c r="AD782" s="3" t="s">
        <v>143</v>
      </c>
      <c r="AE782" s="3" t="s">
        <v>5272</v>
      </c>
      <c r="AF782" s="3" t="s">
        <v>13216</v>
      </c>
      <c r="AG782" s="3" t="s">
        <v>5675</v>
      </c>
      <c r="AH782" s="3" t="s">
        <v>265</v>
      </c>
      <c r="AI782" s="3" t="s">
        <v>143</v>
      </c>
      <c r="AJ782" s="3" t="s">
        <v>5874</v>
      </c>
      <c r="AK782" s="3" t="s">
        <v>142</v>
      </c>
      <c r="AL782" s="3" t="s">
        <v>143</v>
      </c>
      <c r="AM782" s="3" t="s">
        <v>5874</v>
      </c>
      <c r="AN782" s="3" t="s">
        <v>174</v>
      </c>
      <c r="AO782" s="3" t="s">
        <v>533</v>
      </c>
      <c r="AP782" s="3" t="s">
        <v>534</v>
      </c>
      <c r="AQ782" s="3" t="s">
        <v>309</v>
      </c>
      <c r="AR782" s="3" t="s">
        <v>148</v>
      </c>
      <c r="AS782" s="3" t="s">
        <v>139</v>
      </c>
      <c r="AT782" s="3" t="s">
        <v>508</v>
      </c>
      <c r="AU782" s="3" t="s">
        <v>10918</v>
      </c>
      <c r="AV782" s="3" t="s">
        <v>990</v>
      </c>
      <c r="AW782" s="3" t="s">
        <v>273</v>
      </c>
      <c r="AX782" s="3" t="s">
        <v>1232</v>
      </c>
      <c r="AY782" s="3" t="s">
        <v>148</v>
      </c>
      <c r="AZ782" s="3" t="s">
        <v>139</v>
      </c>
      <c r="BA782" s="3" t="s">
        <v>154</v>
      </c>
      <c r="BB782" s="3" t="s">
        <v>992</v>
      </c>
      <c r="BC782" s="3" t="s">
        <v>156</v>
      </c>
      <c r="BD782" s="3" t="s">
        <v>157</v>
      </c>
      <c r="BE782" s="3" t="s">
        <v>303</v>
      </c>
      <c r="BF782" s="3" t="s">
        <v>13262</v>
      </c>
      <c r="BG782" s="3" t="s">
        <v>5272</v>
      </c>
      <c r="BH782" s="3" t="s">
        <v>530</v>
      </c>
      <c r="BI782" s="3" t="s">
        <v>770</v>
      </c>
      <c r="BJ782" s="3" t="s">
        <v>143</v>
      </c>
      <c r="BK782" s="3" t="s">
        <v>136</v>
      </c>
      <c r="BL782" s="3" t="s">
        <v>143</v>
      </c>
      <c r="BM782" s="3" t="s">
        <v>200</v>
      </c>
      <c r="BN782" s="3" t="s">
        <v>200</v>
      </c>
      <c r="BO782" s="3" t="s">
        <v>143</v>
      </c>
      <c r="BP782" s="3" t="s">
        <v>143</v>
      </c>
      <c r="BQ782" s="3" t="s">
        <v>906</v>
      </c>
      <c r="BR782" s="3" t="s">
        <v>5352</v>
      </c>
      <c r="BS782" s="3" t="s">
        <v>241</v>
      </c>
      <c r="BT782" s="3" t="s">
        <v>5874</v>
      </c>
      <c r="BU782" s="3" t="s">
        <v>5874</v>
      </c>
      <c r="BV782" s="3" t="s">
        <v>135</v>
      </c>
      <c r="BW782" s="3" t="s">
        <v>135</v>
      </c>
      <c r="BX782" s="3" t="s">
        <v>135</v>
      </c>
      <c r="BY782" s="3" t="s">
        <v>148</v>
      </c>
      <c r="BZ782" s="3" t="s">
        <v>2375</v>
      </c>
      <c r="CA782" s="3" t="s">
        <v>174</v>
      </c>
      <c r="CB782" s="3" t="s">
        <v>143</v>
      </c>
      <c r="CC782" s="3" t="s">
        <v>143</v>
      </c>
      <c r="CD782" s="3" t="s">
        <v>143</v>
      </c>
      <c r="CE782" s="3" t="s">
        <v>143</v>
      </c>
      <c r="CF782" s="3" t="s">
        <v>2261</v>
      </c>
      <c r="CG782" s="3" t="s">
        <v>2261</v>
      </c>
      <c r="CH782" s="3" t="s">
        <v>143</v>
      </c>
      <c r="CI782" s="3" t="s">
        <v>143</v>
      </c>
      <c r="CJ782" s="3" t="s">
        <v>5272</v>
      </c>
      <c r="CK782" s="3" t="s">
        <v>143</v>
      </c>
      <c r="CL782" s="3" t="s">
        <v>143</v>
      </c>
      <c r="CM782" s="3" t="s">
        <v>143</v>
      </c>
      <c r="CN782" s="3" t="s">
        <v>143</v>
      </c>
      <c r="CO782" s="3" t="s">
        <v>143</v>
      </c>
      <c r="CP782" s="3" t="s">
        <v>143</v>
      </c>
      <c r="CQ782" s="3" t="s">
        <v>143</v>
      </c>
      <c r="CR782" s="3" t="s">
        <v>143</v>
      </c>
      <c r="CS782" s="3" t="s">
        <v>1</v>
      </c>
      <c r="CT782" s="3" t="s">
        <v>143</v>
      </c>
      <c r="CU782" s="3" t="s">
        <v>1</v>
      </c>
      <c r="CV782" s="3" t="s">
        <v>1985</v>
      </c>
      <c r="CW782" s="3" t="s">
        <v>143</v>
      </c>
      <c r="CX782" s="3" t="s">
        <v>374</v>
      </c>
      <c r="CY782" s="3" t="s">
        <v>166</v>
      </c>
      <c r="CZ782" s="3" t="s">
        <v>136</v>
      </c>
      <c r="DA782" s="3" t="s">
        <v>2007</v>
      </c>
      <c r="DB782" s="3" t="s">
        <v>143</v>
      </c>
      <c r="DC782" s="3" t="s">
        <v>143</v>
      </c>
      <c r="DD782" s="3" t="s">
        <v>373</v>
      </c>
      <c r="DE782" s="3" t="s">
        <v>1515</v>
      </c>
      <c r="DF782" s="3" t="s">
        <v>5405</v>
      </c>
      <c r="DG782" s="3" t="s">
        <v>143</v>
      </c>
      <c r="DH782" s="3" t="s">
        <v>143</v>
      </c>
      <c r="DI782" s="3" t="s">
        <v>143</v>
      </c>
    </row>
    <row r="783" spans="1:113" ht="25.5" hidden="1" x14ac:dyDescent="0.2">
      <c r="A783" s="73">
        <v>45566</v>
      </c>
      <c r="B783" s="3" t="s">
        <v>12737</v>
      </c>
      <c r="C783" s="3">
        <v>160488</v>
      </c>
      <c r="D783" s="3" t="s">
        <v>12737</v>
      </c>
      <c r="E783" s="3" t="s">
        <v>125</v>
      </c>
      <c r="F783" s="7">
        <v>45573</v>
      </c>
      <c r="G783" s="3" t="s">
        <v>257</v>
      </c>
      <c r="H783" s="3" t="s">
        <v>166</v>
      </c>
      <c r="I783" s="180">
        <f t="shared" si="81"/>
        <v>410.71</v>
      </c>
      <c r="J783" s="177">
        <v>410.71</v>
      </c>
      <c r="K783" s="71">
        <f t="shared" si="80"/>
        <v>1.910891443816181E-2</v>
      </c>
      <c r="L783" s="3" t="s">
        <v>374</v>
      </c>
      <c r="M783" s="3" t="s">
        <v>129</v>
      </c>
      <c r="N783" s="3" t="s">
        <v>1224</v>
      </c>
      <c r="O783" s="3" t="s">
        <v>528</v>
      </c>
      <c r="P783" s="6" t="s">
        <v>13263</v>
      </c>
      <c r="Q783" s="3" t="s">
        <v>530</v>
      </c>
      <c r="R783" s="3" t="s">
        <v>13264</v>
      </c>
      <c r="S783" s="3" t="s">
        <v>8542</v>
      </c>
      <c r="T783" s="3" t="s">
        <v>135</v>
      </c>
      <c r="U783" s="3" t="s">
        <v>135</v>
      </c>
      <c r="V783" s="3" t="s">
        <v>136</v>
      </c>
      <c r="W783" s="3" t="s">
        <v>137</v>
      </c>
      <c r="X783" s="3" t="s">
        <v>11994</v>
      </c>
      <c r="Y783" s="3" t="s">
        <v>13265</v>
      </c>
      <c r="Z783" s="7" t="s">
        <v>13266</v>
      </c>
      <c r="AA783" s="3" t="s">
        <v>139</v>
      </c>
      <c r="AB783" s="3" t="s">
        <v>140</v>
      </c>
      <c r="AC783" s="3" t="s">
        <v>5272</v>
      </c>
      <c r="AD783" s="3" t="s">
        <v>143</v>
      </c>
      <c r="AE783" s="3" t="s">
        <v>5272</v>
      </c>
      <c r="AF783" s="3" t="s">
        <v>13216</v>
      </c>
      <c r="AG783" s="3" t="s">
        <v>5675</v>
      </c>
      <c r="AH783" s="3" t="s">
        <v>265</v>
      </c>
      <c r="AI783" s="3" t="s">
        <v>143</v>
      </c>
      <c r="AJ783" s="3" t="s">
        <v>5874</v>
      </c>
      <c r="AK783" s="3" t="s">
        <v>142</v>
      </c>
      <c r="AL783" s="3" t="s">
        <v>143</v>
      </c>
      <c r="AM783" s="3" t="s">
        <v>5874</v>
      </c>
      <c r="AN783" s="3" t="s">
        <v>174</v>
      </c>
      <c r="AO783" s="3" t="s">
        <v>533</v>
      </c>
      <c r="AP783" s="3" t="s">
        <v>534</v>
      </c>
      <c r="AQ783" s="3" t="s">
        <v>309</v>
      </c>
      <c r="AR783" s="3" t="s">
        <v>148</v>
      </c>
      <c r="AS783" s="3" t="s">
        <v>139</v>
      </c>
      <c r="AT783" s="3" t="s">
        <v>508</v>
      </c>
      <c r="AU783" s="3" t="s">
        <v>10918</v>
      </c>
      <c r="AV783" s="3" t="s">
        <v>990</v>
      </c>
      <c r="AW783" s="3" t="s">
        <v>273</v>
      </c>
      <c r="AX783" s="3" t="s">
        <v>1232</v>
      </c>
      <c r="AY783" s="3" t="s">
        <v>148</v>
      </c>
      <c r="AZ783" s="3" t="s">
        <v>139</v>
      </c>
      <c r="BA783" s="3" t="s">
        <v>154</v>
      </c>
      <c r="BB783" s="3" t="s">
        <v>992</v>
      </c>
      <c r="BC783" s="3" t="s">
        <v>156</v>
      </c>
      <c r="BD783" s="3" t="s">
        <v>157</v>
      </c>
      <c r="BE783" s="3" t="s">
        <v>303</v>
      </c>
      <c r="BF783" s="3" t="s">
        <v>13267</v>
      </c>
      <c r="BG783" s="3" t="s">
        <v>5272</v>
      </c>
      <c r="BH783" s="3" t="s">
        <v>530</v>
      </c>
      <c r="BI783" s="3" t="s">
        <v>770</v>
      </c>
      <c r="BJ783" s="3" t="s">
        <v>143</v>
      </c>
      <c r="BK783" s="3" t="s">
        <v>136</v>
      </c>
      <c r="BL783" s="3" t="s">
        <v>143</v>
      </c>
      <c r="BM783" s="3" t="s">
        <v>200</v>
      </c>
      <c r="BN783" s="3" t="s">
        <v>200</v>
      </c>
      <c r="BO783" s="3" t="s">
        <v>143</v>
      </c>
      <c r="BP783" s="3" t="s">
        <v>143</v>
      </c>
      <c r="BQ783" s="3" t="s">
        <v>8732</v>
      </c>
      <c r="BR783" s="3" t="s">
        <v>5352</v>
      </c>
      <c r="BS783" s="3" t="s">
        <v>241</v>
      </c>
      <c r="BT783" s="3" t="s">
        <v>5874</v>
      </c>
      <c r="BU783" s="3" t="s">
        <v>5874</v>
      </c>
      <c r="BV783" s="3" t="s">
        <v>135</v>
      </c>
      <c r="BW783" s="3" t="s">
        <v>135</v>
      </c>
      <c r="BX783" s="3" t="s">
        <v>135</v>
      </c>
      <c r="BY783" s="3" t="s">
        <v>148</v>
      </c>
      <c r="BZ783" s="3" t="s">
        <v>2339</v>
      </c>
      <c r="CA783" s="3" t="s">
        <v>174</v>
      </c>
      <c r="CB783" s="3" t="s">
        <v>143</v>
      </c>
      <c r="CC783" s="3" t="s">
        <v>143</v>
      </c>
      <c r="CD783" s="3" t="s">
        <v>143</v>
      </c>
      <c r="CE783" s="3" t="s">
        <v>143</v>
      </c>
      <c r="CF783" s="3" t="s">
        <v>2261</v>
      </c>
      <c r="CG783" s="3" t="s">
        <v>2261</v>
      </c>
      <c r="CH783" s="3" t="s">
        <v>143</v>
      </c>
      <c r="CI783" s="3" t="s">
        <v>143</v>
      </c>
      <c r="CJ783" s="3" t="s">
        <v>5272</v>
      </c>
      <c r="CK783" s="3" t="s">
        <v>143</v>
      </c>
      <c r="CL783" s="3" t="s">
        <v>143</v>
      </c>
      <c r="CM783" s="3" t="s">
        <v>143</v>
      </c>
      <c r="CN783" s="3" t="s">
        <v>143</v>
      </c>
      <c r="CO783" s="3" t="s">
        <v>143</v>
      </c>
      <c r="CP783" s="3" t="s">
        <v>143</v>
      </c>
      <c r="CQ783" s="3" t="s">
        <v>143</v>
      </c>
      <c r="CR783" s="3" t="s">
        <v>143</v>
      </c>
      <c r="CS783" s="3" t="s">
        <v>1</v>
      </c>
      <c r="CT783" s="3" t="s">
        <v>143</v>
      </c>
      <c r="CU783" s="3" t="s">
        <v>1</v>
      </c>
      <c r="CV783" s="3" t="s">
        <v>1985</v>
      </c>
      <c r="CW783" s="3" t="s">
        <v>143</v>
      </c>
      <c r="CX783" s="3" t="s">
        <v>374</v>
      </c>
      <c r="CY783" s="3" t="s">
        <v>166</v>
      </c>
      <c r="CZ783" s="3" t="s">
        <v>136</v>
      </c>
      <c r="DA783" s="3" t="s">
        <v>2007</v>
      </c>
      <c r="DB783" s="3" t="s">
        <v>143</v>
      </c>
      <c r="DC783" s="3" t="s">
        <v>143</v>
      </c>
      <c r="DD783" s="3" t="s">
        <v>125</v>
      </c>
      <c r="DE783" s="3" t="s">
        <v>1515</v>
      </c>
      <c r="DF783" s="3" t="s">
        <v>5405</v>
      </c>
      <c r="DG783" s="3" t="s">
        <v>143</v>
      </c>
      <c r="DH783" s="3" t="s">
        <v>143</v>
      </c>
      <c r="DI783" s="3" t="s">
        <v>143</v>
      </c>
    </row>
    <row r="784" spans="1:113" ht="25.5" hidden="1" x14ac:dyDescent="0.2">
      <c r="A784" s="73">
        <v>45566</v>
      </c>
      <c r="B784" s="3" t="s">
        <v>15606</v>
      </c>
      <c r="C784" s="3">
        <v>160546</v>
      </c>
      <c r="D784" s="3" t="s">
        <v>12738</v>
      </c>
      <c r="E784" s="3" t="s">
        <v>5495</v>
      </c>
      <c r="F784" s="7">
        <v>45572</v>
      </c>
      <c r="G784" s="3" t="s">
        <v>165</v>
      </c>
      <c r="H784" s="3" t="s">
        <v>166</v>
      </c>
      <c r="I784" s="177">
        <v>45.68</v>
      </c>
      <c r="J784" s="177">
        <v>51.56</v>
      </c>
      <c r="K784" s="71">
        <f t="shared" si="80"/>
        <v>2.1253322576397738E-3</v>
      </c>
      <c r="L784" s="3" t="s">
        <v>394</v>
      </c>
      <c r="M784" s="3" t="s">
        <v>7145</v>
      </c>
      <c r="N784" s="3" t="s">
        <v>1056</v>
      </c>
      <c r="O784" s="3" t="s">
        <v>318</v>
      </c>
      <c r="P784" s="6" t="s">
        <v>13268</v>
      </c>
      <c r="Q784" s="3" t="s">
        <v>170</v>
      </c>
      <c r="R784" s="3" t="s">
        <v>13269</v>
      </c>
      <c r="S784" s="3" t="s">
        <v>13270</v>
      </c>
      <c r="T784" s="3" t="s">
        <v>1041</v>
      </c>
      <c r="U784" s="3" t="s">
        <v>13271</v>
      </c>
      <c r="V784" s="3" t="s">
        <v>136</v>
      </c>
      <c r="W784" s="3" t="s">
        <v>137</v>
      </c>
      <c r="X784" s="3" t="s">
        <v>11168</v>
      </c>
      <c r="Y784" s="3" t="s">
        <v>13272</v>
      </c>
      <c r="Z784" s="7" t="s">
        <v>13273</v>
      </c>
      <c r="AA784" s="3" t="s">
        <v>139</v>
      </c>
      <c r="AB784" s="3" t="s">
        <v>323</v>
      </c>
      <c r="AC784" s="3" t="s">
        <v>5272</v>
      </c>
      <c r="AD784" s="3" t="s">
        <v>143</v>
      </c>
      <c r="AE784" s="3" t="s">
        <v>13274</v>
      </c>
      <c r="AF784" s="3" t="s">
        <v>143</v>
      </c>
      <c r="AG784" s="3" t="s">
        <v>235</v>
      </c>
      <c r="AH784" s="3" t="s">
        <v>141</v>
      </c>
      <c r="AI784" s="3" t="s">
        <v>143</v>
      </c>
      <c r="AJ784" s="3" t="s">
        <v>13274</v>
      </c>
      <c r="AK784" s="3" t="s">
        <v>207</v>
      </c>
      <c r="AL784" s="3" t="s">
        <v>13275</v>
      </c>
      <c r="AM784" s="3" t="s">
        <v>13276</v>
      </c>
      <c r="AN784" s="3" t="s">
        <v>174</v>
      </c>
      <c r="AO784" s="3" t="s">
        <v>324</v>
      </c>
      <c r="AP784" s="3" t="s">
        <v>325</v>
      </c>
      <c r="AQ784" s="3" t="s">
        <v>326</v>
      </c>
      <c r="AR784" s="3" t="s">
        <v>178</v>
      </c>
      <c r="AS784" s="3" t="s">
        <v>179</v>
      </c>
      <c r="AT784" s="3" t="s">
        <v>327</v>
      </c>
      <c r="AU784" s="3" t="s">
        <v>328</v>
      </c>
      <c r="AV784" s="3" t="s">
        <v>145</v>
      </c>
      <c r="AW784" s="3" t="s">
        <v>146</v>
      </c>
      <c r="AX784" s="3" t="s">
        <v>1060</v>
      </c>
      <c r="AY784" s="3" t="s">
        <v>148</v>
      </c>
      <c r="AZ784" s="3" t="s">
        <v>139</v>
      </c>
      <c r="BA784" s="3" t="s">
        <v>149</v>
      </c>
      <c r="BB784" s="3" t="s">
        <v>150</v>
      </c>
      <c r="BC784" s="3" t="s">
        <v>156</v>
      </c>
      <c r="BD784" s="3" t="s">
        <v>157</v>
      </c>
      <c r="BE784" s="3" t="s">
        <v>484</v>
      </c>
      <c r="BF784" s="3" t="s">
        <v>13277</v>
      </c>
      <c r="BG784" s="3" t="s">
        <v>5272</v>
      </c>
      <c r="BH784" s="3" t="s">
        <v>170</v>
      </c>
      <c r="BI784" s="3" t="s">
        <v>13278</v>
      </c>
      <c r="BJ784" s="3" t="s">
        <v>143</v>
      </c>
      <c r="BK784" s="3" t="s">
        <v>136</v>
      </c>
      <c r="BL784" s="3" t="s">
        <v>143</v>
      </c>
      <c r="BM784" s="3" t="s">
        <v>160</v>
      </c>
      <c r="BN784" s="3" t="s">
        <v>160</v>
      </c>
      <c r="BO784" s="3" t="s">
        <v>5495</v>
      </c>
      <c r="BP784" s="3" t="s">
        <v>143</v>
      </c>
      <c r="BQ784" s="3" t="s">
        <v>8409</v>
      </c>
      <c r="BR784" s="3" t="s">
        <v>5723</v>
      </c>
      <c r="BS784" s="3" t="s">
        <v>162</v>
      </c>
      <c r="BT784" s="3" t="s">
        <v>13274</v>
      </c>
      <c r="BU784" s="3" t="s">
        <v>13274</v>
      </c>
      <c r="BV784" s="3" t="s">
        <v>135</v>
      </c>
      <c r="BW784" s="3" t="s">
        <v>13279</v>
      </c>
      <c r="BX784" s="3" t="s">
        <v>135</v>
      </c>
      <c r="BY784" s="3" t="s">
        <v>148</v>
      </c>
      <c r="BZ784" s="3" t="s">
        <v>6828</v>
      </c>
      <c r="CA784" s="3" t="s">
        <v>174</v>
      </c>
      <c r="CB784" s="3" t="s">
        <v>143</v>
      </c>
      <c r="CC784" s="3" t="s">
        <v>143</v>
      </c>
      <c r="CD784" s="3" t="s">
        <v>362</v>
      </c>
      <c r="CE784" s="3" t="s">
        <v>13280</v>
      </c>
      <c r="CF784" s="3" t="s">
        <v>2261</v>
      </c>
      <c r="CG784" s="3" t="s">
        <v>2261</v>
      </c>
      <c r="CH784" s="3" t="s">
        <v>143</v>
      </c>
      <c r="CI784" s="3" t="s">
        <v>13276</v>
      </c>
      <c r="CJ784" s="3" t="s">
        <v>13276</v>
      </c>
      <c r="CK784" s="3" t="s">
        <v>174</v>
      </c>
      <c r="CL784" s="3" t="s">
        <v>2261</v>
      </c>
      <c r="CM784" s="3" t="s">
        <v>143</v>
      </c>
      <c r="CN784" s="3" t="s">
        <v>143</v>
      </c>
      <c r="CO784" s="3" t="s">
        <v>143</v>
      </c>
      <c r="CP784" s="3" t="s">
        <v>143</v>
      </c>
      <c r="CQ784" s="3" t="s">
        <v>143</v>
      </c>
      <c r="CR784" s="3" t="s">
        <v>143</v>
      </c>
      <c r="CS784" s="3" t="s">
        <v>1</v>
      </c>
      <c r="CT784" s="3" t="s">
        <v>143</v>
      </c>
      <c r="CU784" s="3" t="s">
        <v>1</v>
      </c>
      <c r="CV784" s="3" t="s">
        <v>1985</v>
      </c>
      <c r="CW784" s="3" t="s">
        <v>1985</v>
      </c>
      <c r="CX784" s="3" t="s">
        <v>394</v>
      </c>
      <c r="CY784" s="3" t="s">
        <v>166</v>
      </c>
      <c r="CZ784" s="3" t="s">
        <v>136</v>
      </c>
      <c r="DA784" s="3" t="s">
        <v>1986</v>
      </c>
      <c r="DB784" s="3" t="s">
        <v>143</v>
      </c>
      <c r="DC784" s="3" t="s">
        <v>143</v>
      </c>
      <c r="DD784" s="3" t="s">
        <v>5495</v>
      </c>
      <c r="DE784" s="3" t="s">
        <v>1515</v>
      </c>
      <c r="DF784" s="3" t="s">
        <v>5755</v>
      </c>
      <c r="DG784" s="3" t="s">
        <v>143</v>
      </c>
      <c r="DH784" s="3" t="s">
        <v>143</v>
      </c>
      <c r="DI784" s="3" t="s">
        <v>143</v>
      </c>
    </row>
    <row r="785" spans="1:113" hidden="1" x14ac:dyDescent="0.2">
      <c r="A785" s="73">
        <v>45566</v>
      </c>
      <c r="B785" s="3" t="s">
        <v>12718</v>
      </c>
      <c r="C785" s="178">
        <v>160688</v>
      </c>
      <c r="D785" s="3" t="s">
        <v>12899</v>
      </c>
      <c r="E785" s="3" t="s">
        <v>685</v>
      </c>
      <c r="F785" s="7">
        <v>45573</v>
      </c>
      <c r="G785" s="3" t="s">
        <v>165</v>
      </c>
      <c r="H785" s="3" t="s">
        <v>166</v>
      </c>
      <c r="I785" s="180">
        <f>J785</f>
        <v>914.07</v>
      </c>
      <c r="J785" s="177">
        <v>914.07</v>
      </c>
      <c r="K785" s="71">
        <f t="shared" si="80"/>
        <v>4.2528512625673996E-2</v>
      </c>
      <c r="L785" s="3" t="s">
        <v>501</v>
      </c>
      <c r="M785" s="3" t="s">
        <v>7145</v>
      </c>
      <c r="N785" s="3" t="s">
        <v>219</v>
      </c>
      <c r="O785" s="3" t="s">
        <v>13281</v>
      </c>
      <c r="P785" s="6" t="s">
        <v>13180</v>
      </c>
      <c r="Q785" s="3" t="s">
        <v>170</v>
      </c>
      <c r="R785" s="3" t="s">
        <v>13282</v>
      </c>
      <c r="S785" s="3" t="s">
        <v>4134</v>
      </c>
      <c r="T785" s="3" t="s">
        <v>135</v>
      </c>
      <c r="U785" s="3" t="s">
        <v>135</v>
      </c>
      <c r="V785" s="3" t="s">
        <v>506</v>
      </c>
      <c r="W785" s="3" t="s">
        <v>137</v>
      </c>
      <c r="X785" s="3" t="s">
        <v>6653</v>
      </c>
      <c r="Y785" s="3" t="s">
        <v>13283</v>
      </c>
      <c r="Z785" s="7" t="s">
        <v>13284</v>
      </c>
      <c r="AA785" s="3" t="s">
        <v>139</v>
      </c>
      <c r="AB785" s="3" t="s">
        <v>226</v>
      </c>
      <c r="AC785" s="3" t="s">
        <v>5272</v>
      </c>
      <c r="AD785" s="3" t="s">
        <v>143</v>
      </c>
      <c r="AE785" s="3" t="s">
        <v>5272</v>
      </c>
      <c r="AF785" s="3" t="s">
        <v>143</v>
      </c>
      <c r="AG785" s="3" t="s">
        <v>235</v>
      </c>
      <c r="AH785" s="3" t="s">
        <v>141</v>
      </c>
      <c r="AI785" s="3" t="s">
        <v>143</v>
      </c>
      <c r="AJ785" s="3" t="s">
        <v>143</v>
      </c>
      <c r="AK785" s="3" t="s">
        <v>207</v>
      </c>
      <c r="AL785" s="3" t="s">
        <v>143</v>
      </c>
      <c r="AM785" s="3" t="s">
        <v>13285</v>
      </c>
      <c r="AN785" s="3" t="s">
        <v>143</v>
      </c>
      <c r="AO785" s="3" t="s">
        <v>13286</v>
      </c>
      <c r="AP785" s="3" t="s">
        <v>7936</v>
      </c>
      <c r="AQ785" s="3" t="s">
        <v>309</v>
      </c>
      <c r="AR785" s="3" t="s">
        <v>1846</v>
      </c>
      <c r="AS785" s="3" t="s">
        <v>231</v>
      </c>
      <c r="AT785" s="3" t="s">
        <v>7936</v>
      </c>
      <c r="AU785" s="3" t="s">
        <v>7936</v>
      </c>
      <c r="AV785" s="3" t="s">
        <v>234</v>
      </c>
      <c r="AW785" s="3" t="s">
        <v>165</v>
      </c>
      <c r="AX785" s="3" t="s">
        <v>235</v>
      </c>
      <c r="AY785" s="3" t="s">
        <v>148</v>
      </c>
      <c r="AZ785" s="3" t="s">
        <v>139</v>
      </c>
      <c r="BA785" s="3" t="s">
        <v>875</v>
      </c>
      <c r="BB785" s="3" t="s">
        <v>150</v>
      </c>
      <c r="BC785" s="3" t="s">
        <v>156</v>
      </c>
      <c r="BD785" s="3" t="s">
        <v>157</v>
      </c>
      <c r="BE785" s="3" t="s">
        <v>8956</v>
      </c>
      <c r="BF785" s="3" t="s">
        <v>13284</v>
      </c>
      <c r="BG785" s="3" t="s">
        <v>5272</v>
      </c>
      <c r="BH785" s="3" t="s">
        <v>143</v>
      </c>
      <c r="BI785" s="3" t="s">
        <v>143</v>
      </c>
      <c r="BJ785" s="3" t="s">
        <v>143</v>
      </c>
      <c r="BK785" s="3" t="s">
        <v>506</v>
      </c>
      <c r="BL785" s="3" t="s">
        <v>143</v>
      </c>
      <c r="BM785" s="3" t="s">
        <v>160</v>
      </c>
      <c r="BN785" s="3" t="s">
        <v>143</v>
      </c>
      <c r="BO785" s="3" t="s">
        <v>685</v>
      </c>
      <c r="BP785" s="3" t="s">
        <v>143</v>
      </c>
      <c r="BQ785" s="3" t="s">
        <v>13287</v>
      </c>
      <c r="BR785" s="3" t="s">
        <v>143</v>
      </c>
      <c r="BS785" s="3" t="s">
        <v>13288</v>
      </c>
      <c r="BT785" s="3" t="s">
        <v>13285</v>
      </c>
      <c r="BU785" s="3" t="s">
        <v>13285</v>
      </c>
      <c r="BV785" s="3" t="s">
        <v>135</v>
      </c>
      <c r="BW785" s="3" t="s">
        <v>135</v>
      </c>
      <c r="BX785" s="3" t="s">
        <v>135</v>
      </c>
      <c r="BY785" s="3" t="s">
        <v>148</v>
      </c>
      <c r="BZ785" s="3" t="s">
        <v>13067</v>
      </c>
      <c r="CA785" s="3" t="s">
        <v>174</v>
      </c>
      <c r="CB785" s="3" t="s">
        <v>143</v>
      </c>
      <c r="CC785" s="3" t="s">
        <v>143</v>
      </c>
      <c r="CD785" s="3" t="s">
        <v>143</v>
      </c>
      <c r="CE785" s="3" t="s">
        <v>13180</v>
      </c>
      <c r="CF785" s="3" t="s">
        <v>2261</v>
      </c>
      <c r="CG785" s="3" t="s">
        <v>143</v>
      </c>
      <c r="CH785" s="3" t="s">
        <v>143</v>
      </c>
      <c r="CI785" s="3" t="s">
        <v>143</v>
      </c>
      <c r="CJ785" s="3" t="s">
        <v>5272</v>
      </c>
      <c r="CK785" s="3" t="s">
        <v>143</v>
      </c>
      <c r="CL785" s="3" t="s">
        <v>143</v>
      </c>
      <c r="CM785" s="3" t="s">
        <v>143</v>
      </c>
      <c r="CN785" s="3" t="s">
        <v>143</v>
      </c>
      <c r="CO785" s="3" t="s">
        <v>143</v>
      </c>
      <c r="CP785" s="3" t="s">
        <v>143</v>
      </c>
      <c r="CQ785" s="3" t="s">
        <v>143</v>
      </c>
      <c r="CR785" s="3" t="s">
        <v>143</v>
      </c>
      <c r="CS785" s="3" t="s">
        <v>1</v>
      </c>
      <c r="CT785" s="3" t="s">
        <v>143</v>
      </c>
      <c r="CU785" s="3" t="s">
        <v>1</v>
      </c>
      <c r="CV785" s="3" t="s">
        <v>2092</v>
      </c>
      <c r="CW785" s="3" t="s">
        <v>143</v>
      </c>
      <c r="CX785" s="3" t="s">
        <v>501</v>
      </c>
      <c r="CY785" s="3" t="s">
        <v>166</v>
      </c>
      <c r="CZ785" s="3" t="s">
        <v>506</v>
      </c>
      <c r="DA785" s="3" t="s">
        <v>1989</v>
      </c>
      <c r="DB785" s="3" t="s">
        <v>143</v>
      </c>
      <c r="DC785" s="3" t="s">
        <v>6653</v>
      </c>
      <c r="DD785" s="3" t="s">
        <v>685</v>
      </c>
      <c r="DE785" s="3" t="s">
        <v>1515</v>
      </c>
      <c r="DF785" s="3" t="s">
        <v>5405</v>
      </c>
      <c r="DG785" s="3" t="s">
        <v>143</v>
      </c>
      <c r="DH785" s="3" t="s">
        <v>143</v>
      </c>
      <c r="DI785" s="3" t="s">
        <v>143</v>
      </c>
    </row>
    <row r="786" spans="1:113" hidden="1" x14ac:dyDescent="0.2">
      <c r="A786" s="73">
        <v>45566</v>
      </c>
      <c r="B786" s="3" t="s">
        <v>12737</v>
      </c>
      <c r="C786" s="3">
        <v>160697</v>
      </c>
      <c r="D786" s="3" t="s">
        <v>12737</v>
      </c>
      <c r="E786" s="3" t="s">
        <v>364</v>
      </c>
      <c r="F786" s="7">
        <v>45573</v>
      </c>
      <c r="G786" s="3" t="s">
        <v>165</v>
      </c>
      <c r="H786" s="3" t="s">
        <v>166</v>
      </c>
      <c r="I786" s="177">
        <v>480</v>
      </c>
      <c r="J786" s="177">
        <v>480</v>
      </c>
      <c r="K786" s="71">
        <f t="shared" si="80"/>
        <v>2.233273825891181E-2</v>
      </c>
      <c r="L786" s="3" t="s">
        <v>12628</v>
      </c>
      <c r="M786" s="3" t="s">
        <v>129</v>
      </c>
      <c r="N786" s="3" t="s">
        <v>960</v>
      </c>
      <c r="O786" s="3" t="s">
        <v>13114</v>
      </c>
      <c r="P786" s="6" t="s">
        <v>13115</v>
      </c>
      <c r="Q786" s="3" t="s">
        <v>530</v>
      </c>
      <c r="R786" s="3" t="s">
        <v>13289</v>
      </c>
      <c r="S786" s="3" t="s">
        <v>6209</v>
      </c>
      <c r="T786" s="3" t="s">
        <v>135</v>
      </c>
      <c r="U786" s="3" t="s">
        <v>135</v>
      </c>
      <c r="V786" s="3" t="s">
        <v>136</v>
      </c>
      <c r="W786" s="3" t="s">
        <v>137</v>
      </c>
      <c r="X786" s="3" t="s">
        <v>173</v>
      </c>
      <c r="Y786" s="3" t="s">
        <v>13290</v>
      </c>
      <c r="Z786" s="7" t="s">
        <v>13291</v>
      </c>
      <c r="AA786" s="3" t="s">
        <v>139</v>
      </c>
      <c r="AB786" s="3" t="s">
        <v>140</v>
      </c>
      <c r="AC786" s="3" t="s">
        <v>5272</v>
      </c>
      <c r="AD786" s="3" t="s">
        <v>143</v>
      </c>
      <c r="AE786" s="3" t="s">
        <v>7390</v>
      </c>
      <c r="AF786" s="3" t="s">
        <v>143</v>
      </c>
      <c r="AG786" s="3" t="s">
        <v>235</v>
      </c>
      <c r="AH786" s="3" t="s">
        <v>141</v>
      </c>
      <c r="AI786" s="3" t="s">
        <v>143</v>
      </c>
      <c r="AJ786" s="3" t="s">
        <v>7390</v>
      </c>
      <c r="AK786" s="3" t="s">
        <v>142</v>
      </c>
      <c r="AL786" s="3" t="s">
        <v>143</v>
      </c>
      <c r="AM786" s="3" t="s">
        <v>7390</v>
      </c>
      <c r="AN786" s="3" t="s">
        <v>174</v>
      </c>
      <c r="AO786" s="3" t="s">
        <v>13120</v>
      </c>
      <c r="AP786" s="3" t="s">
        <v>4342</v>
      </c>
      <c r="AQ786" s="3" t="s">
        <v>309</v>
      </c>
      <c r="AR786" s="3" t="s">
        <v>148</v>
      </c>
      <c r="AS786" s="3" t="s">
        <v>139</v>
      </c>
      <c r="AT786" s="3" t="s">
        <v>1672</v>
      </c>
      <c r="AU786" s="3" t="s">
        <v>13121</v>
      </c>
      <c r="AV786" s="3" t="s">
        <v>145</v>
      </c>
      <c r="AW786" s="3" t="s">
        <v>146</v>
      </c>
      <c r="AX786" s="3" t="s">
        <v>972</v>
      </c>
      <c r="AY786" s="3" t="s">
        <v>148</v>
      </c>
      <c r="AZ786" s="3" t="s">
        <v>139</v>
      </c>
      <c r="BA786" s="3" t="s">
        <v>149</v>
      </c>
      <c r="BB786" s="3" t="s">
        <v>150</v>
      </c>
      <c r="BC786" s="3" t="s">
        <v>156</v>
      </c>
      <c r="BD786" s="3" t="s">
        <v>157</v>
      </c>
      <c r="BE786" s="3" t="s">
        <v>303</v>
      </c>
      <c r="BF786" s="3" t="s">
        <v>13292</v>
      </c>
      <c r="BG786" s="3" t="s">
        <v>5272</v>
      </c>
      <c r="BH786" s="3" t="s">
        <v>143</v>
      </c>
      <c r="BI786" s="3" t="s">
        <v>179</v>
      </c>
      <c r="BJ786" s="3" t="s">
        <v>143</v>
      </c>
      <c r="BK786" s="3" t="s">
        <v>463</v>
      </c>
      <c r="BL786" s="3" t="s">
        <v>143</v>
      </c>
      <c r="BM786" s="3" t="s">
        <v>160</v>
      </c>
      <c r="BN786" s="3" t="s">
        <v>160</v>
      </c>
      <c r="BO786" s="3" t="s">
        <v>143</v>
      </c>
      <c r="BP786" s="3" t="s">
        <v>143</v>
      </c>
      <c r="BQ786" s="3" t="s">
        <v>13293</v>
      </c>
      <c r="BR786" s="3" t="s">
        <v>5352</v>
      </c>
      <c r="BS786" s="3" t="s">
        <v>241</v>
      </c>
      <c r="BT786" s="3" t="s">
        <v>7390</v>
      </c>
      <c r="BU786" s="3" t="s">
        <v>7390</v>
      </c>
      <c r="BV786" s="3" t="s">
        <v>135</v>
      </c>
      <c r="BW786" s="3" t="s">
        <v>135</v>
      </c>
      <c r="BX786" s="3" t="s">
        <v>135</v>
      </c>
      <c r="BY786" s="3" t="s">
        <v>148</v>
      </c>
      <c r="BZ786" s="3" t="s">
        <v>2841</v>
      </c>
      <c r="CA786" s="3" t="s">
        <v>174</v>
      </c>
      <c r="CB786" s="3" t="s">
        <v>143</v>
      </c>
      <c r="CC786" s="3" t="s">
        <v>143</v>
      </c>
      <c r="CD786" s="3" t="s">
        <v>143</v>
      </c>
      <c r="CE786" s="3" t="s">
        <v>13294</v>
      </c>
      <c r="CF786" s="3" t="s">
        <v>2261</v>
      </c>
      <c r="CG786" s="3" t="s">
        <v>2261</v>
      </c>
      <c r="CH786" s="3" t="s">
        <v>143</v>
      </c>
      <c r="CI786" s="3" t="s">
        <v>143</v>
      </c>
      <c r="CJ786" s="3" t="s">
        <v>5272</v>
      </c>
      <c r="CK786" s="3" t="s">
        <v>143</v>
      </c>
      <c r="CL786" s="3" t="s">
        <v>143</v>
      </c>
      <c r="CM786" s="3" t="s">
        <v>143</v>
      </c>
      <c r="CN786" s="3" t="s">
        <v>143</v>
      </c>
      <c r="CO786" s="3" t="s">
        <v>143</v>
      </c>
      <c r="CP786" s="3" t="s">
        <v>143</v>
      </c>
      <c r="CQ786" s="3" t="s">
        <v>143</v>
      </c>
      <c r="CR786" s="3" t="s">
        <v>143</v>
      </c>
      <c r="CS786" s="3" t="s">
        <v>1</v>
      </c>
      <c r="CT786" s="3" t="s">
        <v>143</v>
      </c>
      <c r="CU786" s="3" t="s">
        <v>1</v>
      </c>
      <c r="CV786" s="3" t="s">
        <v>1985</v>
      </c>
      <c r="CW786" s="3" t="s">
        <v>1985</v>
      </c>
      <c r="CX786" s="3" t="s">
        <v>12628</v>
      </c>
      <c r="CY786" s="3" t="s">
        <v>166</v>
      </c>
      <c r="CZ786" s="3" t="s">
        <v>463</v>
      </c>
      <c r="DA786" s="3" t="s">
        <v>1986</v>
      </c>
      <c r="DB786" s="3" t="s">
        <v>143</v>
      </c>
      <c r="DC786" s="3" t="s">
        <v>143</v>
      </c>
      <c r="DD786" s="3" t="s">
        <v>364</v>
      </c>
      <c r="DE786" s="3" t="s">
        <v>1515</v>
      </c>
      <c r="DF786" s="3" t="s">
        <v>5405</v>
      </c>
      <c r="DG786" s="3" t="s">
        <v>143</v>
      </c>
      <c r="DH786" s="3" t="s">
        <v>143</v>
      </c>
      <c r="DI786" s="3" t="s">
        <v>143</v>
      </c>
    </row>
    <row r="787" spans="1:113" hidden="1" x14ac:dyDescent="0.2">
      <c r="A787" s="73">
        <v>45566</v>
      </c>
      <c r="B787" s="3" t="s">
        <v>12718</v>
      </c>
      <c r="C787" s="178">
        <v>160704</v>
      </c>
      <c r="D787" s="3" t="s">
        <v>12899</v>
      </c>
      <c r="E787" s="3" t="s">
        <v>685</v>
      </c>
      <c r="F787" s="7">
        <v>45574</v>
      </c>
      <c r="G787" s="3" t="s">
        <v>165</v>
      </c>
      <c r="H787" s="3" t="s">
        <v>166</v>
      </c>
      <c r="I787" s="177">
        <v>252.64</v>
      </c>
      <c r="J787" s="177">
        <v>193</v>
      </c>
      <c r="K787" s="71">
        <f t="shared" si="80"/>
        <v>1.1754464570273914E-2</v>
      </c>
      <c r="L787" s="3" t="s">
        <v>953</v>
      </c>
      <c r="M787" s="3" t="s">
        <v>7145</v>
      </c>
      <c r="N787" s="3" t="s">
        <v>1056</v>
      </c>
      <c r="O787" s="3" t="s">
        <v>4609</v>
      </c>
      <c r="P787" s="6" t="s">
        <v>13149</v>
      </c>
      <c r="Q787" s="3" t="s">
        <v>170</v>
      </c>
      <c r="R787" s="3" t="s">
        <v>13295</v>
      </c>
      <c r="S787" s="3" t="s">
        <v>13296</v>
      </c>
      <c r="T787" s="3" t="s">
        <v>135</v>
      </c>
      <c r="U787" s="3" t="s">
        <v>135</v>
      </c>
      <c r="V787" s="3" t="s">
        <v>506</v>
      </c>
      <c r="W787" s="3" t="s">
        <v>137</v>
      </c>
      <c r="X787" s="3" t="s">
        <v>173</v>
      </c>
      <c r="Y787" s="3" t="s">
        <v>13297</v>
      </c>
      <c r="Z787" s="7" t="s">
        <v>13298</v>
      </c>
      <c r="AA787" s="3" t="s">
        <v>139</v>
      </c>
      <c r="AB787" s="3" t="s">
        <v>323</v>
      </c>
      <c r="AC787" s="3" t="s">
        <v>5272</v>
      </c>
      <c r="AD787" s="3" t="s">
        <v>143</v>
      </c>
      <c r="AE787" s="3" t="s">
        <v>13299</v>
      </c>
      <c r="AF787" s="3" t="s">
        <v>143</v>
      </c>
      <c r="AG787" s="3" t="s">
        <v>235</v>
      </c>
      <c r="AH787" s="3" t="s">
        <v>141</v>
      </c>
      <c r="AI787" s="3" t="s">
        <v>143</v>
      </c>
      <c r="AJ787" s="3" t="s">
        <v>13299</v>
      </c>
      <c r="AK787" s="3" t="s">
        <v>207</v>
      </c>
      <c r="AL787" s="3" t="s">
        <v>143</v>
      </c>
      <c r="AM787" s="3" t="s">
        <v>13300</v>
      </c>
      <c r="AN787" s="3" t="s">
        <v>174</v>
      </c>
      <c r="AO787" s="3" t="s">
        <v>4612</v>
      </c>
      <c r="AP787" s="3" t="s">
        <v>4613</v>
      </c>
      <c r="AQ787" s="3" t="s">
        <v>4614</v>
      </c>
      <c r="AR787" s="3" t="s">
        <v>430</v>
      </c>
      <c r="AS787" s="3" t="s">
        <v>431</v>
      </c>
      <c r="AT787" s="3" t="s">
        <v>988</v>
      </c>
      <c r="AU787" s="3" t="s">
        <v>4615</v>
      </c>
      <c r="AV787" s="3" t="s">
        <v>145</v>
      </c>
      <c r="AW787" s="3" t="s">
        <v>146</v>
      </c>
      <c r="AX787" s="3" t="s">
        <v>1060</v>
      </c>
      <c r="AY787" s="3" t="s">
        <v>148</v>
      </c>
      <c r="AZ787" s="3" t="s">
        <v>139</v>
      </c>
      <c r="BA787" s="3" t="s">
        <v>149</v>
      </c>
      <c r="BB787" s="3" t="s">
        <v>150</v>
      </c>
      <c r="BC787" s="3" t="s">
        <v>156</v>
      </c>
      <c r="BD787" s="3" t="s">
        <v>157</v>
      </c>
      <c r="BE787" s="3" t="s">
        <v>484</v>
      </c>
      <c r="BF787" s="3" t="s">
        <v>13301</v>
      </c>
      <c r="BG787" s="3" t="s">
        <v>5272</v>
      </c>
      <c r="BH787" s="3" t="s">
        <v>143</v>
      </c>
      <c r="BI787" s="3" t="s">
        <v>13302</v>
      </c>
      <c r="BJ787" s="3" t="s">
        <v>143</v>
      </c>
      <c r="BK787" s="3" t="s">
        <v>506</v>
      </c>
      <c r="BL787" s="3" t="s">
        <v>143</v>
      </c>
      <c r="BM787" s="3" t="s">
        <v>160</v>
      </c>
      <c r="BN787" s="3" t="s">
        <v>160</v>
      </c>
      <c r="BO787" s="3" t="s">
        <v>685</v>
      </c>
      <c r="BP787" s="3" t="s">
        <v>143</v>
      </c>
      <c r="BQ787" s="3" t="s">
        <v>4336</v>
      </c>
      <c r="BR787" s="3" t="s">
        <v>5723</v>
      </c>
      <c r="BS787" s="3" t="s">
        <v>162</v>
      </c>
      <c r="BT787" s="3" t="s">
        <v>13299</v>
      </c>
      <c r="BU787" s="3" t="s">
        <v>13299</v>
      </c>
      <c r="BV787" s="3" t="s">
        <v>135</v>
      </c>
      <c r="BW787" s="3" t="s">
        <v>135</v>
      </c>
      <c r="BX787" s="3" t="s">
        <v>135</v>
      </c>
      <c r="BY787" s="3" t="s">
        <v>148</v>
      </c>
      <c r="BZ787" s="3" t="s">
        <v>13067</v>
      </c>
      <c r="CA787" s="3" t="s">
        <v>174</v>
      </c>
      <c r="CB787" s="3" t="s">
        <v>143</v>
      </c>
      <c r="CC787" s="3" t="s">
        <v>143</v>
      </c>
      <c r="CD787" s="3" t="s">
        <v>143</v>
      </c>
      <c r="CE787" s="3" t="s">
        <v>13303</v>
      </c>
      <c r="CF787" s="3" t="s">
        <v>2261</v>
      </c>
      <c r="CG787" s="3" t="s">
        <v>2261</v>
      </c>
      <c r="CH787" s="3" t="s">
        <v>143</v>
      </c>
      <c r="CI787" s="3" t="s">
        <v>143</v>
      </c>
      <c r="CJ787" s="3" t="s">
        <v>5272</v>
      </c>
      <c r="CK787" s="3" t="s">
        <v>143</v>
      </c>
      <c r="CL787" s="3" t="s">
        <v>143</v>
      </c>
      <c r="CM787" s="3" t="s">
        <v>143</v>
      </c>
      <c r="CN787" s="3" t="s">
        <v>143</v>
      </c>
      <c r="CO787" s="3" t="s">
        <v>143</v>
      </c>
      <c r="CP787" s="3" t="s">
        <v>143</v>
      </c>
      <c r="CQ787" s="3" t="s">
        <v>143</v>
      </c>
      <c r="CR787" s="3" t="s">
        <v>143</v>
      </c>
      <c r="CS787" s="3" t="s">
        <v>1</v>
      </c>
      <c r="CT787" s="3" t="s">
        <v>143</v>
      </c>
      <c r="CU787" s="3" t="s">
        <v>1</v>
      </c>
      <c r="CV787" s="3" t="s">
        <v>1985</v>
      </c>
      <c r="CW787" s="3" t="s">
        <v>1985</v>
      </c>
      <c r="CX787" s="3" t="s">
        <v>953</v>
      </c>
      <c r="CY787" s="3" t="s">
        <v>166</v>
      </c>
      <c r="CZ787" s="3" t="s">
        <v>506</v>
      </c>
      <c r="DA787" s="3" t="s">
        <v>2007</v>
      </c>
      <c r="DB787" s="3" t="s">
        <v>12961</v>
      </c>
      <c r="DC787" s="3" t="s">
        <v>143</v>
      </c>
      <c r="DD787" s="3" t="s">
        <v>685</v>
      </c>
      <c r="DE787" s="3" t="s">
        <v>1515</v>
      </c>
      <c r="DF787" s="3" t="s">
        <v>6425</v>
      </c>
      <c r="DG787" s="3" t="s">
        <v>143</v>
      </c>
      <c r="DH787" s="3" t="s">
        <v>143</v>
      </c>
      <c r="DI787" s="3" t="s">
        <v>143</v>
      </c>
    </row>
    <row r="788" spans="1:113" hidden="1" x14ac:dyDescent="0.2">
      <c r="A788" s="73">
        <v>45566</v>
      </c>
      <c r="B788" s="3" t="s">
        <v>15606</v>
      </c>
      <c r="C788" s="3">
        <v>160709</v>
      </c>
      <c r="D788" s="3" t="s">
        <v>12738</v>
      </c>
      <c r="E788" s="3" t="s">
        <v>2037</v>
      </c>
      <c r="F788" s="7">
        <v>45573</v>
      </c>
      <c r="G788" s="3" t="s">
        <v>165</v>
      </c>
      <c r="H788" s="3" t="s">
        <v>166</v>
      </c>
      <c r="I788" s="177">
        <v>1350</v>
      </c>
      <c r="J788" s="177">
        <v>1350</v>
      </c>
      <c r="K788" s="71">
        <f t="shared" si="80"/>
        <v>6.2810826353189464E-2</v>
      </c>
      <c r="L788" s="3" t="s">
        <v>316</v>
      </c>
      <c r="M788" s="3" t="s">
        <v>7145</v>
      </c>
      <c r="N788" s="3" t="s">
        <v>1151</v>
      </c>
      <c r="O788" s="3" t="s">
        <v>13304</v>
      </c>
      <c r="P788" s="6" t="s">
        <v>13305</v>
      </c>
      <c r="Q788" s="3" t="s">
        <v>170</v>
      </c>
      <c r="R788" s="3" t="s">
        <v>13306</v>
      </c>
      <c r="S788" s="3" t="s">
        <v>13307</v>
      </c>
      <c r="T788" s="3" t="s">
        <v>135</v>
      </c>
      <c r="U788" s="3" t="s">
        <v>135</v>
      </c>
      <c r="V788" s="3" t="s">
        <v>506</v>
      </c>
      <c r="W788" s="3" t="s">
        <v>137</v>
      </c>
      <c r="X788" s="3" t="s">
        <v>2483</v>
      </c>
      <c r="Y788" s="3" t="s">
        <v>13308</v>
      </c>
      <c r="Z788" s="7" t="s">
        <v>13309</v>
      </c>
      <c r="AA788" s="3" t="s">
        <v>139</v>
      </c>
      <c r="AB788" s="3" t="s">
        <v>323</v>
      </c>
      <c r="AC788" s="3" t="s">
        <v>5272</v>
      </c>
      <c r="AD788" s="3" t="s">
        <v>143</v>
      </c>
      <c r="AE788" s="3" t="s">
        <v>8179</v>
      </c>
      <c r="AF788" s="3" t="s">
        <v>143</v>
      </c>
      <c r="AG788" s="3" t="s">
        <v>235</v>
      </c>
      <c r="AH788" s="3" t="s">
        <v>141</v>
      </c>
      <c r="AI788" s="3" t="s">
        <v>143</v>
      </c>
      <c r="AJ788" s="3" t="s">
        <v>8179</v>
      </c>
      <c r="AK788" s="3" t="s">
        <v>207</v>
      </c>
      <c r="AL788" s="3" t="s">
        <v>143</v>
      </c>
      <c r="AM788" s="3" t="s">
        <v>8179</v>
      </c>
      <c r="AN788" s="3" t="s">
        <v>174</v>
      </c>
      <c r="AO788" s="3" t="s">
        <v>13310</v>
      </c>
      <c r="AP788" s="3" t="s">
        <v>13311</v>
      </c>
      <c r="AQ788" s="3" t="s">
        <v>13312</v>
      </c>
      <c r="AR788" s="3" t="s">
        <v>353</v>
      </c>
      <c r="AS788" s="3" t="s">
        <v>231</v>
      </c>
      <c r="AT788" s="3" t="s">
        <v>1625</v>
      </c>
      <c r="AU788" s="3" t="s">
        <v>13313</v>
      </c>
      <c r="AV788" s="3" t="s">
        <v>145</v>
      </c>
      <c r="AW788" s="3" t="s">
        <v>146</v>
      </c>
      <c r="AX788" s="3" t="s">
        <v>1154</v>
      </c>
      <c r="AY788" s="3" t="s">
        <v>148</v>
      </c>
      <c r="AZ788" s="3" t="s">
        <v>139</v>
      </c>
      <c r="BA788" s="3" t="s">
        <v>149</v>
      </c>
      <c r="BB788" s="3" t="s">
        <v>150</v>
      </c>
      <c r="BC788" s="3" t="s">
        <v>156</v>
      </c>
      <c r="BD788" s="3" t="s">
        <v>157</v>
      </c>
      <c r="BE788" s="3" t="s">
        <v>8956</v>
      </c>
      <c r="BF788" s="3" t="s">
        <v>13309</v>
      </c>
      <c r="BG788" s="3" t="s">
        <v>5272</v>
      </c>
      <c r="BH788" s="3" t="s">
        <v>143</v>
      </c>
      <c r="BI788" s="3" t="s">
        <v>143</v>
      </c>
      <c r="BJ788" s="3" t="s">
        <v>143</v>
      </c>
      <c r="BK788" s="3" t="s">
        <v>136</v>
      </c>
      <c r="BL788" s="3" t="s">
        <v>143</v>
      </c>
      <c r="BM788" s="3" t="s">
        <v>160</v>
      </c>
      <c r="BN788" s="3" t="s">
        <v>160</v>
      </c>
      <c r="BO788" s="3" t="s">
        <v>2037</v>
      </c>
      <c r="BP788" s="3" t="s">
        <v>143</v>
      </c>
      <c r="BQ788" s="3" t="s">
        <v>13314</v>
      </c>
      <c r="BR788" s="3" t="s">
        <v>143</v>
      </c>
      <c r="BS788" s="3" t="s">
        <v>13288</v>
      </c>
      <c r="BT788" s="3" t="s">
        <v>8179</v>
      </c>
      <c r="BU788" s="3" t="s">
        <v>8179</v>
      </c>
      <c r="BV788" s="3" t="s">
        <v>135</v>
      </c>
      <c r="BW788" s="3" t="s">
        <v>135</v>
      </c>
      <c r="BX788" s="3" t="s">
        <v>135</v>
      </c>
      <c r="BY788" s="3" t="s">
        <v>148</v>
      </c>
      <c r="BZ788" s="3" t="s">
        <v>5085</v>
      </c>
      <c r="CA788" s="3" t="s">
        <v>174</v>
      </c>
      <c r="CB788" s="3" t="s">
        <v>143</v>
      </c>
      <c r="CC788" s="3" t="s">
        <v>143</v>
      </c>
      <c r="CD788" s="3" t="s">
        <v>143</v>
      </c>
      <c r="CE788" s="3" t="s">
        <v>143</v>
      </c>
      <c r="CF788" s="3" t="s">
        <v>2261</v>
      </c>
      <c r="CG788" s="3" t="s">
        <v>2261</v>
      </c>
      <c r="CH788" s="3" t="s">
        <v>143</v>
      </c>
      <c r="CI788" s="3" t="s">
        <v>143</v>
      </c>
      <c r="CJ788" s="3" t="s">
        <v>5272</v>
      </c>
      <c r="CK788" s="3" t="s">
        <v>143</v>
      </c>
      <c r="CL788" s="3" t="s">
        <v>143</v>
      </c>
      <c r="CM788" s="3" t="s">
        <v>143</v>
      </c>
      <c r="CN788" s="3" t="s">
        <v>143</v>
      </c>
      <c r="CO788" s="3" t="s">
        <v>13315</v>
      </c>
      <c r="CP788" s="3" t="s">
        <v>143</v>
      </c>
      <c r="CQ788" s="3" t="s">
        <v>143</v>
      </c>
      <c r="CR788" s="3" t="s">
        <v>143</v>
      </c>
      <c r="CS788" s="3" t="s">
        <v>1</v>
      </c>
      <c r="CT788" s="3" t="s">
        <v>143</v>
      </c>
      <c r="CU788" s="3" t="s">
        <v>1</v>
      </c>
      <c r="CV788" s="3" t="s">
        <v>2092</v>
      </c>
      <c r="CW788" s="3" t="s">
        <v>2092</v>
      </c>
      <c r="CX788" s="3" t="s">
        <v>316</v>
      </c>
      <c r="CY788" s="3" t="s">
        <v>166</v>
      </c>
      <c r="CZ788" s="3" t="s">
        <v>136</v>
      </c>
      <c r="DA788" s="3" t="s">
        <v>1989</v>
      </c>
      <c r="DB788" s="3" t="s">
        <v>143</v>
      </c>
      <c r="DC788" s="3" t="s">
        <v>143</v>
      </c>
      <c r="DD788" s="3" t="s">
        <v>2037</v>
      </c>
      <c r="DE788" s="3" t="s">
        <v>1515</v>
      </c>
      <c r="DF788" s="3" t="s">
        <v>5405</v>
      </c>
      <c r="DG788" s="3" t="s">
        <v>143</v>
      </c>
      <c r="DH788" s="3" t="s">
        <v>13316</v>
      </c>
      <c r="DI788" s="3" t="s">
        <v>143</v>
      </c>
    </row>
    <row r="789" spans="1:113" hidden="1" x14ac:dyDescent="0.2">
      <c r="A789" s="73">
        <v>45566</v>
      </c>
      <c r="B789" s="3" t="s">
        <v>12718</v>
      </c>
      <c r="C789" s="178">
        <v>160763</v>
      </c>
      <c r="D789" s="3" t="s">
        <v>12899</v>
      </c>
      <c r="E789" s="3" t="s">
        <v>685</v>
      </c>
      <c r="F789" s="7">
        <v>45574</v>
      </c>
      <c r="G789" s="3" t="s">
        <v>165</v>
      </c>
      <c r="H789" s="3" t="s">
        <v>166</v>
      </c>
      <c r="I789" s="177">
        <v>864.13</v>
      </c>
      <c r="J789" s="177">
        <v>240</v>
      </c>
      <c r="K789" s="71">
        <f t="shared" si="80"/>
        <v>4.0204977315986379E-2</v>
      </c>
      <c r="L789" s="3" t="s">
        <v>953</v>
      </c>
      <c r="M789" s="3" t="s">
        <v>7145</v>
      </c>
      <c r="N789" s="3" t="s">
        <v>960</v>
      </c>
      <c r="O789" s="3" t="s">
        <v>5688</v>
      </c>
      <c r="P789" s="6" t="s">
        <v>13162</v>
      </c>
      <c r="Q789" s="3" t="s">
        <v>2863</v>
      </c>
      <c r="R789" s="3" t="s">
        <v>13317</v>
      </c>
      <c r="S789" s="3" t="s">
        <v>13318</v>
      </c>
      <c r="T789" s="3" t="s">
        <v>135</v>
      </c>
      <c r="U789" s="3" t="s">
        <v>135</v>
      </c>
      <c r="V789" s="3" t="s">
        <v>506</v>
      </c>
      <c r="W789" s="3" t="s">
        <v>137</v>
      </c>
      <c r="X789" s="3" t="s">
        <v>957</v>
      </c>
      <c r="Y789" s="3" t="s">
        <v>13319</v>
      </c>
      <c r="Z789" s="7" t="s">
        <v>13320</v>
      </c>
      <c r="AA789" s="3" t="s">
        <v>139</v>
      </c>
      <c r="AB789" s="3" t="s">
        <v>323</v>
      </c>
      <c r="AC789" s="3" t="s">
        <v>5272</v>
      </c>
      <c r="AD789" s="3" t="s">
        <v>143</v>
      </c>
      <c r="AE789" s="3" t="s">
        <v>13321</v>
      </c>
      <c r="AF789" s="3" t="s">
        <v>13250</v>
      </c>
      <c r="AG789" s="3" t="s">
        <v>235</v>
      </c>
      <c r="AH789" s="3" t="s">
        <v>141</v>
      </c>
      <c r="AI789" s="3" t="s">
        <v>143</v>
      </c>
      <c r="AJ789" s="3" t="s">
        <v>13321</v>
      </c>
      <c r="AK789" s="3" t="s">
        <v>207</v>
      </c>
      <c r="AL789" s="3" t="s">
        <v>143</v>
      </c>
      <c r="AM789" s="3" t="s">
        <v>13322</v>
      </c>
      <c r="AN789" s="3" t="s">
        <v>174</v>
      </c>
      <c r="AO789" s="3" t="s">
        <v>4081</v>
      </c>
      <c r="AP789" s="3" t="s">
        <v>2684</v>
      </c>
      <c r="AQ789" s="3" t="s">
        <v>5696</v>
      </c>
      <c r="AR789" s="3" t="s">
        <v>2082</v>
      </c>
      <c r="AS789" s="3" t="s">
        <v>231</v>
      </c>
      <c r="AT789" s="3" t="s">
        <v>5326</v>
      </c>
      <c r="AU789" s="3" t="s">
        <v>2686</v>
      </c>
      <c r="AV789" s="3" t="s">
        <v>145</v>
      </c>
      <c r="AW789" s="3" t="s">
        <v>146</v>
      </c>
      <c r="AX789" s="3" t="s">
        <v>972</v>
      </c>
      <c r="AY789" s="3" t="s">
        <v>148</v>
      </c>
      <c r="AZ789" s="3" t="s">
        <v>139</v>
      </c>
      <c r="BA789" s="3" t="s">
        <v>149</v>
      </c>
      <c r="BB789" s="3" t="s">
        <v>150</v>
      </c>
      <c r="BC789" s="3" t="s">
        <v>156</v>
      </c>
      <c r="BD789" s="3" t="s">
        <v>157</v>
      </c>
      <c r="BE789" s="3" t="s">
        <v>484</v>
      </c>
      <c r="BF789" s="3" t="s">
        <v>13323</v>
      </c>
      <c r="BG789" s="3" t="s">
        <v>5272</v>
      </c>
      <c r="BH789" s="3" t="s">
        <v>143</v>
      </c>
      <c r="BI789" s="3" t="s">
        <v>13324</v>
      </c>
      <c r="BJ789" s="3" t="s">
        <v>143</v>
      </c>
      <c r="BK789" s="3" t="s">
        <v>506</v>
      </c>
      <c r="BL789" s="3" t="s">
        <v>143</v>
      </c>
      <c r="BM789" s="3" t="s">
        <v>160</v>
      </c>
      <c r="BN789" s="3" t="s">
        <v>160</v>
      </c>
      <c r="BO789" s="3" t="s">
        <v>685</v>
      </c>
      <c r="BP789" s="3" t="s">
        <v>143</v>
      </c>
      <c r="BQ789" s="3" t="s">
        <v>485</v>
      </c>
      <c r="BR789" s="3" t="s">
        <v>5723</v>
      </c>
      <c r="BS789" s="3" t="s">
        <v>162</v>
      </c>
      <c r="BT789" s="3" t="s">
        <v>13321</v>
      </c>
      <c r="BU789" s="3" t="s">
        <v>13321</v>
      </c>
      <c r="BV789" s="3" t="s">
        <v>135</v>
      </c>
      <c r="BW789" s="3" t="s">
        <v>135</v>
      </c>
      <c r="BX789" s="3" t="s">
        <v>135</v>
      </c>
      <c r="BY789" s="3" t="s">
        <v>148</v>
      </c>
      <c r="BZ789" s="3" t="s">
        <v>13325</v>
      </c>
      <c r="CA789" s="3" t="s">
        <v>174</v>
      </c>
      <c r="CB789" s="3" t="s">
        <v>143</v>
      </c>
      <c r="CC789" s="3" t="s">
        <v>143</v>
      </c>
      <c r="CD789" s="3" t="s">
        <v>143</v>
      </c>
      <c r="CE789" s="3" t="s">
        <v>13180</v>
      </c>
      <c r="CF789" s="3" t="s">
        <v>2261</v>
      </c>
      <c r="CG789" s="3" t="s">
        <v>2261</v>
      </c>
      <c r="CH789" s="3" t="s">
        <v>143</v>
      </c>
      <c r="CI789" s="3" t="s">
        <v>143</v>
      </c>
      <c r="CJ789" s="3" t="s">
        <v>5272</v>
      </c>
      <c r="CK789" s="3" t="s">
        <v>143</v>
      </c>
      <c r="CL789" s="3" t="s">
        <v>143</v>
      </c>
      <c r="CM789" s="3" t="s">
        <v>143</v>
      </c>
      <c r="CN789" s="3" t="s">
        <v>143</v>
      </c>
      <c r="CO789" s="3" t="s">
        <v>143</v>
      </c>
      <c r="CP789" s="3" t="s">
        <v>143</v>
      </c>
      <c r="CQ789" s="3" t="s">
        <v>143</v>
      </c>
      <c r="CR789" s="3" t="s">
        <v>143</v>
      </c>
      <c r="CS789" s="3" t="s">
        <v>1</v>
      </c>
      <c r="CT789" s="3" t="s">
        <v>143</v>
      </c>
      <c r="CU789" s="3" t="s">
        <v>1</v>
      </c>
      <c r="CV789" s="3" t="s">
        <v>1985</v>
      </c>
      <c r="CW789" s="3" t="s">
        <v>2092</v>
      </c>
      <c r="CX789" s="3" t="s">
        <v>953</v>
      </c>
      <c r="CY789" s="3" t="s">
        <v>166</v>
      </c>
      <c r="CZ789" s="3" t="s">
        <v>506</v>
      </c>
      <c r="DA789" s="3" t="s">
        <v>2007</v>
      </c>
      <c r="DB789" s="3" t="s">
        <v>12961</v>
      </c>
      <c r="DC789" s="3" t="s">
        <v>225</v>
      </c>
      <c r="DD789" s="3" t="s">
        <v>685</v>
      </c>
      <c r="DE789" s="3" t="s">
        <v>1515</v>
      </c>
      <c r="DF789" s="3" t="s">
        <v>6425</v>
      </c>
      <c r="DG789" s="3" t="s">
        <v>143</v>
      </c>
      <c r="DH789" s="3" t="s">
        <v>143</v>
      </c>
      <c r="DI789" s="3" t="s">
        <v>143</v>
      </c>
    </row>
    <row r="790" spans="1:113" ht="25.5" hidden="1" x14ac:dyDescent="0.2">
      <c r="A790" s="73">
        <v>45566</v>
      </c>
      <c r="B790" s="3" t="s">
        <v>15606</v>
      </c>
      <c r="C790" s="3">
        <v>160815</v>
      </c>
      <c r="D790" s="3" t="s">
        <v>12738</v>
      </c>
      <c r="E790" s="3" t="s">
        <v>5495</v>
      </c>
      <c r="F790" s="7">
        <v>45573</v>
      </c>
      <c r="G790" s="3" t="s">
        <v>165</v>
      </c>
      <c r="H790" s="3" t="s">
        <v>166</v>
      </c>
      <c r="I790" s="177">
        <v>572.32000000000005</v>
      </c>
      <c r="J790" s="177">
        <v>529.39</v>
      </c>
      <c r="K790" s="71">
        <f t="shared" si="80"/>
        <v>2.6628068250709184E-2</v>
      </c>
      <c r="L790" s="3" t="s">
        <v>342</v>
      </c>
      <c r="M790" s="3" t="s">
        <v>7145</v>
      </c>
      <c r="N790" s="3" t="s">
        <v>960</v>
      </c>
      <c r="O790" s="3" t="s">
        <v>9600</v>
      </c>
      <c r="P790" s="6" t="s">
        <v>13326</v>
      </c>
      <c r="Q790" s="3" t="s">
        <v>170</v>
      </c>
      <c r="R790" s="3" t="s">
        <v>13327</v>
      </c>
      <c r="S790" s="3" t="s">
        <v>11824</v>
      </c>
      <c r="T790" s="3" t="s">
        <v>600</v>
      </c>
      <c r="U790" s="3" t="s">
        <v>11825</v>
      </c>
      <c r="V790" s="3" t="s">
        <v>136</v>
      </c>
      <c r="W790" s="3" t="s">
        <v>137</v>
      </c>
      <c r="X790" s="3" t="s">
        <v>11168</v>
      </c>
      <c r="Y790" s="3" t="s">
        <v>13328</v>
      </c>
      <c r="Z790" s="7" t="s">
        <v>13329</v>
      </c>
      <c r="AA790" s="3" t="s">
        <v>139</v>
      </c>
      <c r="AB790" s="3" t="s">
        <v>323</v>
      </c>
      <c r="AC790" s="3" t="s">
        <v>5272</v>
      </c>
      <c r="AD790" s="3" t="s">
        <v>143</v>
      </c>
      <c r="AE790" s="3" t="s">
        <v>13330</v>
      </c>
      <c r="AF790" s="3" t="s">
        <v>143</v>
      </c>
      <c r="AG790" s="3" t="s">
        <v>235</v>
      </c>
      <c r="AH790" s="3" t="s">
        <v>141</v>
      </c>
      <c r="AI790" s="3" t="s">
        <v>143</v>
      </c>
      <c r="AJ790" s="3" t="s">
        <v>13330</v>
      </c>
      <c r="AK790" s="3" t="s">
        <v>207</v>
      </c>
      <c r="AL790" s="3" t="s">
        <v>13331</v>
      </c>
      <c r="AM790" s="3" t="s">
        <v>13332</v>
      </c>
      <c r="AN790" s="3" t="s">
        <v>174</v>
      </c>
      <c r="AO790" s="3" t="s">
        <v>9605</v>
      </c>
      <c r="AP790" s="3" t="s">
        <v>5678</v>
      </c>
      <c r="AQ790" s="3" t="s">
        <v>9606</v>
      </c>
      <c r="AR790" s="3" t="s">
        <v>430</v>
      </c>
      <c r="AS790" s="3" t="s">
        <v>431</v>
      </c>
      <c r="AT790" s="3" t="s">
        <v>5680</v>
      </c>
      <c r="AU790" s="3" t="s">
        <v>9607</v>
      </c>
      <c r="AV790" s="3" t="s">
        <v>145</v>
      </c>
      <c r="AW790" s="3" t="s">
        <v>146</v>
      </c>
      <c r="AX790" s="3" t="s">
        <v>972</v>
      </c>
      <c r="AY790" s="3" t="s">
        <v>148</v>
      </c>
      <c r="AZ790" s="3" t="s">
        <v>139</v>
      </c>
      <c r="BA790" s="3" t="s">
        <v>149</v>
      </c>
      <c r="BB790" s="3" t="s">
        <v>150</v>
      </c>
      <c r="BC790" s="3" t="s">
        <v>156</v>
      </c>
      <c r="BD790" s="3" t="s">
        <v>157</v>
      </c>
      <c r="BE790" s="3" t="s">
        <v>237</v>
      </c>
      <c r="BF790" s="3" t="s">
        <v>13333</v>
      </c>
      <c r="BG790" s="3" t="s">
        <v>5272</v>
      </c>
      <c r="BH790" s="3" t="s">
        <v>170</v>
      </c>
      <c r="BI790" s="3" t="s">
        <v>13334</v>
      </c>
      <c r="BJ790" s="3" t="s">
        <v>143</v>
      </c>
      <c r="BK790" s="3" t="s">
        <v>136</v>
      </c>
      <c r="BL790" s="3" t="s">
        <v>143</v>
      </c>
      <c r="BM790" s="3" t="s">
        <v>160</v>
      </c>
      <c r="BN790" s="3" t="s">
        <v>160</v>
      </c>
      <c r="BO790" s="3" t="s">
        <v>5495</v>
      </c>
      <c r="BP790" s="3" t="s">
        <v>143</v>
      </c>
      <c r="BQ790" s="3" t="s">
        <v>13335</v>
      </c>
      <c r="BR790" s="3" t="s">
        <v>5784</v>
      </c>
      <c r="BS790" s="3" t="s">
        <v>314</v>
      </c>
      <c r="BT790" s="3" t="s">
        <v>13330</v>
      </c>
      <c r="BU790" s="3" t="s">
        <v>13330</v>
      </c>
      <c r="BV790" s="3" t="s">
        <v>135</v>
      </c>
      <c r="BW790" s="3" t="s">
        <v>11836</v>
      </c>
      <c r="BX790" s="3" t="s">
        <v>135</v>
      </c>
      <c r="BY790" s="3" t="s">
        <v>148</v>
      </c>
      <c r="BZ790" s="3" t="s">
        <v>645</v>
      </c>
      <c r="CA790" s="3" t="s">
        <v>174</v>
      </c>
      <c r="CB790" s="3" t="s">
        <v>143</v>
      </c>
      <c r="CC790" s="3" t="s">
        <v>143</v>
      </c>
      <c r="CD790" s="3" t="s">
        <v>362</v>
      </c>
      <c r="CE790" s="3" t="s">
        <v>13336</v>
      </c>
      <c r="CF790" s="3" t="s">
        <v>2261</v>
      </c>
      <c r="CG790" s="3" t="s">
        <v>2261</v>
      </c>
      <c r="CH790" s="3" t="s">
        <v>143</v>
      </c>
      <c r="CI790" s="3" t="s">
        <v>13337</v>
      </c>
      <c r="CJ790" s="3" t="s">
        <v>13337</v>
      </c>
      <c r="CK790" s="3" t="s">
        <v>174</v>
      </c>
      <c r="CL790" s="3" t="s">
        <v>2261</v>
      </c>
      <c r="CM790" s="3" t="s">
        <v>143</v>
      </c>
      <c r="CN790" s="3" t="s">
        <v>143</v>
      </c>
      <c r="CO790" s="3" t="s">
        <v>5686</v>
      </c>
      <c r="CP790" s="3" t="s">
        <v>143</v>
      </c>
      <c r="CQ790" s="3" t="s">
        <v>143</v>
      </c>
      <c r="CR790" s="3" t="s">
        <v>143</v>
      </c>
      <c r="CS790" s="3" t="s">
        <v>1</v>
      </c>
      <c r="CT790" s="3" t="s">
        <v>143</v>
      </c>
      <c r="CU790" s="3" t="s">
        <v>1</v>
      </c>
      <c r="CV790" s="3" t="s">
        <v>2092</v>
      </c>
      <c r="CW790" s="3" t="s">
        <v>2092</v>
      </c>
      <c r="CX790" s="3" t="s">
        <v>342</v>
      </c>
      <c r="CY790" s="3" t="s">
        <v>166</v>
      </c>
      <c r="CZ790" s="3" t="s">
        <v>136</v>
      </c>
      <c r="DA790" s="3" t="s">
        <v>1989</v>
      </c>
      <c r="DB790" s="3" t="s">
        <v>13338</v>
      </c>
      <c r="DC790" s="3" t="s">
        <v>143</v>
      </c>
      <c r="DD790" s="3" t="s">
        <v>5495</v>
      </c>
      <c r="DE790" s="3" t="s">
        <v>1515</v>
      </c>
      <c r="DF790" s="3" t="s">
        <v>5405</v>
      </c>
      <c r="DG790" s="3" t="s">
        <v>143</v>
      </c>
      <c r="DH790" s="3" t="s">
        <v>7781</v>
      </c>
      <c r="DI790" s="3" t="s">
        <v>143</v>
      </c>
    </row>
    <row r="791" spans="1:113" ht="25.5" hidden="1" x14ac:dyDescent="0.2">
      <c r="A791" s="73">
        <v>45566</v>
      </c>
      <c r="B791" s="3" t="s">
        <v>24</v>
      </c>
      <c r="C791" s="3">
        <v>160820</v>
      </c>
      <c r="D791" s="3" t="s">
        <v>24</v>
      </c>
      <c r="E791" s="3" t="s">
        <v>125</v>
      </c>
      <c r="F791" s="7">
        <v>45573</v>
      </c>
      <c r="G791" s="3" t="s">
        <v>165</v>
      </c>
      <c r="H791" s="3" t="s">
        <v>166</v>
      </c>
      <c r="I791" s="177">
        <v>119.07</v>
      </c>
      <c r="J791" s="177">
        <v>57.67</v>
      </c>
      <c r="K791" s="71">
        <f t="shared" si="80"/>
        <v>5.53991488435131E-3</v>
      </c>
      <c r="L791" s="3" t="s">
        <v>394</v>
      </c>
      <c r="M791" s="3" t="s">
        <v>129</v>
      </c>
      <c r="N791" s="3" t="s">
        <v>960</v>
      </c>
      <c r="O791" s="3" t="s">
        <v>4475</v>
      </c>
      <c r="P791" s="6" t="s">
        <v>13339</v>
      </c>
      <c r="Q791" s="3" t="s">
        <v>170</v>
      </c>
      <c r="R791" s="3" t="s">
        <v>13340</v>
      </c>
      <c r="S791" s="3" t="s">
        <v>13341</v>
      </c>
      <c r="T791" s="3" t="s">
        <v>4374</v>
      </c>
      <c r="U791" s="3" t="s">
        <v>4871</v>
      </c>
      <c r="V791" s="3" t="s">
        <v>136</v>
      </c>
      <c r="W791" s="3" t="s">
        <v>137</v>
      </c>
      <c r="X791" s="3" t="s">
        <v>349</v>
      </c>
      <c r="Y791" s="3" t="s">
        <v>13342</v>
      </c>
      <c r="Z791" s="7" t="s">
        <v>13343</v>
      </c>
      <c r="AA791" s="3" t="s">
        <v>139</v>
      </c>
      <c r="AB791" s="3" t="s">
        <v>140</v>
      </c>
      <c r="AC791" s="3" t="s">
        <v>5272</v>
      </c>
      <c r="AD791" s="3" t="s">
        <v>143</v>
      </c>
      <c r="AE791" s="3" t="s">
        <v>13344</v>
      </c>
      <c r="AF791" s="3" t="s">
        <v>143</v>
      </c>
      <c r="AG791" s="3" t="s">
        <v>235</v>
      </c>
      <c r="AH791" s="3" t="s">
        <v>141</v>
      </c>
      <c r="AI791" s="3" t="s">
        <v>143</v>
      </c>
      <c r="AJ791" s="3" t="s">
        <v>13344</v>
      </c>
      <c r="AK791" s="3" t="s">
        <v>142</v>
      </c>
      <c r="AL791" s="3" t="s">
        <v>143</v>
      </c>
      <c r="AM791" s="3" t="s">
        <v>13345</v>
      </c>
      <c r="AN791" s="3" t="s">
        <v>174</v>
      </c>
      <c r="AO791" s="3" t="s">
        <v>4479</v>
      </c>
      <c r="AP791" s="3" t="s">
        <v>4480</v>
      </c>
      <c r="AQ791" s="3" t="s">
        <v>4481</v>
      </c>
      <c r="AR791" s="3" t="s">
        <v>430</v>
      </c>
      <c r="AS791" s="3" t="s">
        <v>431</v>
      </c>
      <c r="AT791" s="3" t="s">
        <v>4482</v>
      </c>
      <c r="AU791" s="3" t="s">
        <v>759</v>
      </c>
      <c r="AV791" s="3" t="s">
        <v>145</v>
      </c>
      <c r="AW791" s="3" t="s">
        <v>146</v>
      </c>
      <c r="AX791" s="3" t="s">
        <v>972</v>
      </c>
      <c r="AY791" s="3" t="s">
        <v>148</v>
      </c>
      <c r="AZ791" s="3" t="s">
        <v>139</v>
      </c>
      <c r="BA791" s="3" t="s">
        <v>149</v>
      </c>
      <c r="BB791" s="3" t="s">
        <v>150</v>
      </c>
      <c r="BC791" s="3" t="s">
        <v>156</v>
      </c>
      <c r="BD791" s="3" t="s">
        <v>157</v>
      </c>
      <c r="BE791" s="3" t="s">
        <v>484</v>
      </c>
      <c r="BF791" s="3" t="s">
        <v>13346</v>
      </c>
      <c r="BG791" s="3" t="s">
        <v>5272</v>
      </c>
      <c r="BH791" s="3" t="s">
        <v>170</v>
      </c>
      <c r="BI791" s="3" t="s">
        <v>13347</v>
      </c>
      <c r="BJ791" s="3" t="s">
        <v>143</v>
      </c>
      <c r="BK791" s="3" t="s">
        <v>136</v>
      </c>
      <c r="BL791" s="3" t="s">
        <v>143</v>
      </c>
      <c r="BM791" s="3" t="s">
        <v>160</v>
      </c>
      <c r="BN791" s="3" t="s">
        <v>160</v>
      </c>
      <c r="BO791" s="3" t="s">
        <v>143</v>
      </c>
      <c r="BP791" s="3" t="s">
        <v>143</v>
      </c>
      <c r="BQ791" s="3" t="s">
        <v>2735</v>
      </c>
      <c r="BR791" s="3" t="s">
        <v>5723</v>
      </c>
      <c r="BS791" s="3" t="s">
        <v>162</v>
      </c>
      <c r="BT791" s="3" t="s">
        <v>13344</v>
      </c>
      <c r="BU791" s="3" t="s">
        <v>13344</v>
      </c>
      <c r="BV791" s="3" t="s">
        <v>135</v>
      </c>
      <c r="BW791" s="3" t="s">
        <v>1050</v>
      </c>
      <c r="BX791" s="3" t="s">
        <v>135</v>
      </c>
      <c r="BY791" s="3" t="s">
        <v>148</v>
      </c>
      <c r="BZ791" s="3" t="s">
        <v>4177</v>
      </c>
      <c r="CA791" s="3" t="s">
        <v>174</v>
      </c>
      <c r="CB791" s="3" t="s">
        <v>143</v>
      </c>
      <c r="CC791" s="3" t="s">
        <v>143</v>
      </c>
      <c r="CD791" s="3" t="s">
        <v>362</v>
      </c>
      <c r="CE791" s="3" t="s">
        <v>13339</v>
      </c>
      <c r="CF791" s="3" t="s">
        <v>2261</v>
      </c>
      <c r="CG791" s="3" t="s">
        <v>2261</v>
      </c>
      <c r="CH791" s="3" t="s">
        <v>143</v>
      </c>
      <c r="CI791" s="3" t="s">
        <v>13345</v>
      </c>
      <c r="CJ791" s="3" t="s">
        <v>13345</v>
      </c>
      <c r="CK791" s="3" t="s">
        <v>174</v>
      </c>
      <c r="CL791" s="3" t="s">
        <v>2261</v>
      </c>
      <c r="CM791" s="3" t="s">
        <v>143</v>
      </c>
      <c r="CN791" s="3" t="s">
        <v>143</v>
      </c>
      <c r="CO791" s="3" t="s">
        <v>13348</v>
      </c>
      <c r="CP791" s="3" t="s">
        <v>143</v>
      </c>
      <c r="CQ791" s="3" t="s">
        <v>143</v>
      </c>
      <c r="CR791" s="3" t="s">
        <v>143</v>
      </c>
      <c r="CS791" s="3" t="s">
        <v>1</v>
      </c>
      <c r="CT791" s="3" t="s">
        <v>143</v>
      </c>
      <c r="CU791" s="3" t="s">
        <v>1</v>
      </c>
      <c r="CV791" s="3" t="s">
        <v>1985</v>
      </c>
      <c r="CW791" s="3" t="s">
        <v>1985</v>
      </c>
      <c r="CX791" s="3" t="s">
        <v>394</v>
      </c>
      <c r="CY791" s="3" t="s">
        <v>166</v>
      </c>
      <c r="CZ791" s="3" t="s">
        <v>136</v>
      </c>
      <c r="DA791" s="3" t="s">
        <v>1986</v>
      </c>
      <c r="DB791" s="3" t="s">
        <v>143</v>
      </c>
      <c r="DC791" s="3" t="s">
        <v>143</v>
      </c>
      <c r="DD791" s="3" t="s">
        <v>125</v>
      </c>
      <c r="DE791" s="3" t="s">
        <v>1515</v>
      </c>
      <c r="DF791" s="3" t="s">
        <v>5405</v>
      </c>
      <c r="DG791" s="3" t="s">
        <v>143</v>
      </c>
      <c r="DH791" s="3" t="s">
        <v>13349</v>
      </c>
      <c r="DI791" s="3" t="s">
        <v>143</v>
      </c>
    </row>
    <row r="792" spans="1:113" hidden="1" x14ac:dyDescent="0.2">
      <c r="A792" s="73">
        <v>45566</v>
      </c>
      <c r="B792" s="3" t="s">
        <v>12718</v>
      </c>
      <c r="C792" s="3">
        <v>160855</v>
      </c>
      <c r="D792" s="3" t="s">
        <v>13148</v>
      </c>
      <c r="E792" s="3" t="s">
        <v>685</v>
      </c>
      <c r="F792" s="7">
        <v>45576</v>
      </c>
      <c r="G792" s="3" t="s">
        <v>165</v>
      </c>
      <c r="H792" s="3" t="s">
        <v>166</v>
      </c>
      <c r="I792" s="177">
        <v>754.28</v>
      </c>
      <c r="J792" s="177">
        <v>247</v>
      </c>
      <c r="K792" s="71">
        <f t="shared" si="80"/>
        <v>3.5094037112358333E-2</v>
      </c>
      <c r="L792" s="3" t="s">
        <v>953</v>
      </c>
      <c r="M792" s="3" t="s">
        <v>129</v>
      </c>
      <c r="N792" s="3" t="s">
        <v>960</v>
      </c>
      <c r="O792" s="3" t="s">
        <v>2009</v>
      </c>
      <c r="P792" s="6" t="s">
        <v>13350</v>
      </c>
      <c r="Q792" s="3" t="s">
        <v>170</v>
      </c>
      <c r="R792" s="3" t="s">
        <v>13351</v>
      </c>
      <c r="S792" s="3" t="s">
        <v>13352</v>
      </c>
      <c r="T792" s="3" t="s">
        <v>135</v>
      </c>
      <c r="U792" s="3" t="s">
        <v>135</v>
      </c>
      <c r="V792" s="3" t="s">
        <v>506</v>
      </c>
      <c r="W792" s="3" t="s">
        <v>137</v>
      </c>
      <c r="X792" s="3" t="s">
        <v>173</v>
      </c>
      <c r="Y792" s="3" t="s">
        <v>13353</v>
      </c>
      <c r="Z792" s="7" t="s">
        <v>13354</v>
      </c>
      <c r="AA792" s="3" t="s">
        <v>139</v>
      </c>
      <c r="AB792" s="3" t="s">
        <v>140</v>
      </c>
      <c r="AC792" s="3" t="s">
        <v>5272</v>
      </c>
      <c r="AD792" s="3" t="s">
        <v>143</v>
      </c>
      <c r="AE792" s="3" t="s">
        <v>13355</v>
      </c>
      <c r="AF792" s="3" t="s">
        <v>143</v>
      </c>
      <c r="AG792" s="3" t="s">
        <v>235</v>
      </c>
      <c r="AH792" s="3" t="s">
        <v>141</v>
      </c>
      <c r="AI792" s="3" t="s">
        <v>143</v>
      </c>
      <c r="AJ792" s="3" t="s">
        <v>13355</v>
      </c>
      <c r="AK792" s="3" t="s">
        <v>207</v>
      </c>
      <c r="AL792" s="3" t="s">
        <v>143</v>
      </c>
      <c r="AM792" s="3" t="s">
        <v>13356</v>
      </c>
      <c r="AN792" s="3" t="s">
        <v>174</v>
      </c>
      <c r="AO792" s="3" t="s">
        <v>2013</v>
      </c>
      <c r="AP792" s="3" t="s">
        <v>2014</v>
      </c>
      <c r="AQ792" s="3" t="s">
        <v>2015</v>
      </c>
      <c r="AR792" s="3" t="s">
        <v>250</v>
      </c>
      <c r="AS792" s="3" t="s">
        <v>179</v>
      </c>
      <c r="AT792" s="3" t="s">
        <v>251</v>
      </c>
      <c r="AU792" s="3" t="s">
        <v>2016</v>
      </c>
      <c r="AV792" s="3" t="s">
        <v>145</v>
      </c>
      <c r="AW792" s="3" t="s">
        <v>146</v>
      </c>
      <c r="AX792" s="3" t="s">
        <v>972</v>
      </c>
      <c r="AY792" s="3" t="s">
        <v>148</v>
      </c>
      <c r="AZ792" s="3" t="s">
        <v>139</v>
      </c>
      <c r="BA792" s="3" t="s">
        <v>149</v>
      </c>
      <c r="BB792" s="3" t="s">
        <v>150</v>
      </c>
      <c r="BC792" s="3" t="s">
        <v>156</v>
      </c>
      <c r="BD792" s="3" t="s">
        <v>157</v>
      </c>
      <c r="BE792" s="3" t="s">
        <v>484</v>
      </c>
      <c r="BF792" s="3" t="s">
        <v>13357</v>
      </c>
      <c r="BG792" s="3" t="s">
        <v>5272</v>
      </c>
      <c r="BH792" s="3" t="s">
        <v>143</v>
      </c>
      <c r="BI792" s="3" t="s">
        <v>143</v>
      </c>
      <c r="BJ792" s="3" t="s">
        <v>143</v>
      </c>
      <c r="BK792" s="3" t="s">
        <v>506</v>
      </c>
      <c r="BL792" s="3" t="s">
        <v>143</v>
      </c>
      <c r="BM792" s="3" t="s">
        <v>160</v>
      </c>
      <c r="BN792" s="3" t="s">
        <v>160</v>
      </c>
      <c r="BO792" s="3" t="s">
        <v>685</v>
      </c>
      <c r="BP792" s="3" t="s">
        <v>143</v>
      </c>
      <c r="BQ792" s="3" t="s">
        <v>2191</v>
      </c>
      <c r="BR792" s="3" t="s">
        <v>5723</v>
      </c>
      <c r="BS792" s="3" t="s">
        <v>162</v>
      </c>
      <c r="BT792" s="3" t="s">
        <v>13355</v>
      </c>
      <c r="BU792" s="3" t="s">
        <v>13355</v>
      </c>
      <c r="BV792" s="3" t="s">
        <v>135</v>
      </c>
      <c r="BW792" s="3" t="s">
        <v>135</v>
      </c>
      <c r="BX792" s="3" t="s">
        <v>135</v>
      </c>
      <c r="BY792" s="3" t="s">
        <v>148</v>
      </c>
      <c r="BZ792" s="3" t="s">
        <v>4100</v>
      </c>
      <c r="CA792" s="3" t="s">
        <v>174</v>
      </c>
      <c r="CB792" s="3" t="s">
        <v>143</v>
      </c>
      <c r="CC792" s="3" t="s">
        <v>143</v>
      </c>
      <c r="CD792" s="3" t="s">
        <v>143</v>
      </c>
      <c r="CE792" s="3" t="s">
        <v>13160</v>
      </c>
      <c r="CF792" s="3" t="s">
        <v>2261</v>
      </c>
      <c r="CG792" s="3" t="s">
        <v>2261</v>
      </c>
      <c r="CH792" s="3" t="s">
        <v>143</v>
      </c>
      <c r="CI792" s="3" t="s">
        <v>143</v>
      </c>
      <c r="CJ792" s="3" t="s">
        <v>5272</v>
      </c>
      <c r="CK792" s="3" t="s">
        <v>143</v>
      </c>
      <c r="CL792" s="3" t="s">
        <v>143</v>
      </c>
      <c r="CM792" s="3" t="s">
        <v>143</v>
      </c>
      <c r="CN792" s="3" t="s">
        <v>143</v>
      </c>
      <c r="CO792" s="3" t="s">
        <v>143</v>
      </c>
      <c r="CP792" s="3" t="s">
        <v>143</v>
      </c>
      <c r="CQ792" s="3" t="s">
        <v>143</v>
      </c>
      <c r="CR792" s="3" t="s">
        <v>143</v>
      </c>
      <c r="CS792" s="3" t="s">
        <v>1</v>
      </c>
      <c r="CT792" s="3" t="s">
        <v>143</v>
      </c>
      <c r="CU792" s="3" t="s">
        <v>1</v>
      </c>
      <c r="CV792" s="3" t="s">
        <v>1985</v>
      </c>
      <c r="CW792" s="3" t="s">
        <v>2092</v>
      </c>
      <c r="CX792" s="3" t="s">
        <v>953</v>
      </c>
      <c r="CY792" s="3" t="s">
        <v>166</v>
      </c>
      <c r="CZ792" s="3" t="s">
        <v>506</v>
      </c>
      <c r="DA792" s="3" t="s">
        <v>2007</v>
      </c>
      <c r="DB792" s="3" t="s">
        <v>143</v>
      </c>
      <c r="DC792" s="3" t="s">
        <v>143</v>
      </c>
      <c r="DD792" s="3" t="s">
        <v>685</v>
      </c>
      <c r="DE792" s="3" t="s">
        <v>1515</v>
      </c>
      <c r="DF792" s="3" t="s">
        <v>3193</v>
      </c>
      <c r="DG792" s="3" t="s">
        <v>143</v>
      </c>
      <c r="DH792" s="3" t="s">
        <v>143</v>
      </c>
      <c r="DI792" s="3" t="s">
        <v>143</v>
      </c>
    </row>
    <row r="793" spans="1:113" hidden="1" x14ac:dyDescent="0.2">
      <c r="A793" s="73">
        <v>45566</v>
      </c>
      <c r="B793" s="3" t="s">
        <v>12718</v>
      </c>
      <c r="C793" s="3">
        <v>161018</v>
      </c>
      <c r="D793" s="3" t="s">
        <v>12153</v>
      </c>
      <c r="E793" s="3" t="s">
        <v>164</v>
      </c>
      <c r="F793" s="7">
        <v>45574</v>
      </c>
      <c r="G793" s="3" t="s">
        <v>165</v>
      </c>
      <c r="H793" s="3" t="s">
        <v>166</v>
      </c>
      <c r="I793" s="180">
        <f>J793</f>
        <v>132.01</v>
      </c>
      <c r="J793" s="177">
        <v>132.01</v>
      </c>
      <c r="K793" s="71">
        <f t="shared" si="80"/>
        <v>6.141968286581141E-3</v>
      </c>
      <c r="L793" s="3" t="s">
        <v>1935</v>
      </c>
      <c r="M793" s="3" t="s">
        <v>129</v>
      </c>
      <c r="N793" s="3" t="s">
        <v>219</v>
      </c>
      <c r="O793" s="3" t="s">
        <v>5289</v>
      </c>
      <c r="P793" s="6" t="s">
        <v>8169</v>
      </c>
      <c r="Q793" s="3" t="s">
        <v>170</v>
      </c>
      <c r="R793" s="3" t="s">
        <v>13358</v>
      </c>
      <c r="S793" s="3" t="s">
        <v>1258</v>
      </c>
      <c r="T793" s="3" t="s">
        <v>135</v>
      </c>
      <c r="U793" s="3" t="s">
        <v>135</v>
      </c>
      <c r="V793" s="3" t="s">
        <v>136</v>
      </c>
      <c r="W793" s="3" t="s">
        <v>137</v>
      </c>
      <c r="X793" s="3" t="s">
        <v>6653</v>
      </c>
      <c r="Y793" s="3" t="s">
        <v>13359</v>
      </c>
      <c r="Z793" s="7" t="s">
        <v>13360</v>
      </c>
      <c r="AA793" s="3" t="s">
        <v>139</v>
      </c>
      <c r="AB793" s="3" t="s">
        <v>140</v>
      </c>
      <c r="AC793" s="3" t="s">
        <v>5272</v>
      </c>
      <c r="AD793" s="3" t="s">
        <v>143</v>
      </c>
      <c r="AE793" s="3" t="s">
        <v>5272</v>
      </c>
      <c r="AF793" s="3" t="s">
        <v>143</v>
      </c>
      <c r="AG793" s="3" t="s">
        <v>235</v>
      </c>
      <c r="AH793" s="3" t="s">
        <v>141</v>
      </c>
      <c r="AI793" s="3" t="s">
        <v>143</v>
      </c>
      <c r="AJ793" s="3" t="s">
        <v>143</v>
      </c>
      <c r="AK793" s="3" t="s">
        <v>142</v>
      </c>
      <c r="AL793" s="3" t="s">
        <v>143</v>
      </c>
      <c r="AM793" s="3" t="s">
        <v>13018</v>
      </c>
      <c r="AN793" s="3" t="s">
        <v>143</v>
      </c>
      <c r="AO793" s="3" t="s">
        <v>1259</v>
      </c>
      <c r="AP793" s="3" t="s">
        <v>1260</v>
      </c>
      <c r="AQ793" s="3" t="s">
        <v>9425</v>
      </c>
      <c r="AR793" s="3" t="s">
        <v>353</v>
      </c>
      <c r="AS793" s="3" t="s">
        <v>231</v>
      </c>
      <c r="AT793" s="3" t="s">
        <v>492</v>
      </c>
      <c r="AU793" s="3" t="s">
        <v>1262</v>
      </c>
      <c r="AV793" s="3" t="s">
        <v>234</v>
      </c>
      <c r="AW793" s="3" t="s">
        <v>165</v>
      </c>
      <c r="AX793" s="3" t="s">
        <v>235</v>
      </c>
      <c r="AY793" s="3" t="s">
        <v>148</v>
      </c>
      <c r="AZ793" s="3" t="s">
        <v>139</v>
      </c>
      <c r="BA793" s="3" t="s">
        <v>875</v>
      </c>
      <c r="BB793" s="3" t="s">
        <v>150</v>
      </c>
      <c r="BC793" s="3" t="s">
        <v>156</v>
      </c>
      <c r="BD793" s="3" t="s">
        <v>157</v>
      </c>
      <c r="BE793" s="3" t="s">
        <v>484</v>
      </c>
      <c r="BF793" s="3" t="s">
        <v>13360</v>
      </c>
      <c r="BG793" s="3" t="s">
        <v>5272</v>
      </c>
      <c r="BH793" s="3" t="s">
        <v>143</v>
      </c>
      <c r="BI793" s="3" t="s">
        <v>143</v>
      </c>
      <c r="BJ793" s="3" t="s">
        <v>143</v>
      </c>
      <c r="BK793" s="3" t="s">
        <v>136</v>
      </c>
      <c r="BL793" s="3" t="s">
        <v>143</v>
      </c>
      <c r="BM793" s="3" t="s">
        <v>160</v>
      </c>
      <c r="BN793" s="3" t="s">
        <v>143</v>
      </c>
      <c r="BO793" s="3" t="s">
        <v>143</v>
      </c>
      <c r="BP793" s="3" t="s">
        <v>143</v>
      </c>
      <c r="BQ793" s="3" t="s">
        <v>13361</v>
      </c>
      <c r="BR793" s="3" t="s">
        <v>5723</v>
      </c>
      <c r="BS793" s="3" t="s">
        <v>162</v>
      </c>
      <c r="BT793" s="3" t="s">
        <v>13018</v>
      </c>
      <c r="BU793" s="3" t="s">
        <v>13018</v>
      </c>
      <c r="BV793" s="3" t="s">
        <v>135</v>
      </c>
      <c r="BW793" s="3" t="s">
        <v>135</v>
      </c>
      <c r="BX793" s="3" t="s">
        <v>135</v>
      </c>
      <c r="BY793" s="3" t="s">
        <v>148</v>
      </c>
      <c r="BZ793" s="3" t="s">
        <v>575</v>
      </c>
      <c r="CA793" s="3" t="s">
        <v>174</v>
      </c>
      <c r="CB793" s="3" t="s">
        <v>143</v>
      </c>
      <c r="CC793" s="3" t="s">
        <v>143</v>
      </c>
      <c r="CD793" s="3" t="s">
        <v>143</v>
      </c>
      <c r="CE793" s="3" t="s">
        <v>143</v>
      </c>
      <c r="CF793" s="3" t="s">
        <v>2261</v>
      </c>
      <c r="CG793" s="3" t="s">
        <v>143</v>
      </c>
      <c r="CH793" s="3" t="s">
        <v>143</v>
      </c>
      <c r="CI793" s="3" t="s">
        <v>143</v>
      </c>
      <c r="CJ793" s="3" t="s">
        <v>5272</v>
      </c>
      <c r="CK793" s="3" t="s">
        <v>143</v>
      </c>
      <c r="CL793" s="3" t="s">
        <v>143</v>
      </c>
      <c r="CM793" s="3" t="s">
        <v>143</v>
      </c>
      <c r="CN793" s="3" t="s">
        <v>143</v>
      </c>
      <c r="CO793" s="3" t="s">
        <v>6090</v>
      </c>
      <c r="CP793" s="3" t="s">
        <v>143</v>
      </c>
      <c r="CQ793" s="3" t="s">
        <v>143</v>
      </c>
      <c r="CR793" s="3" t="s">
        <v>143</v>
      </c>
      <c r="CS793" s="3" t="s">
        <v>1</v>
      </c>
      <c r="CT793" s="3" t="s">
        <v>143</v>
      </c>
      <c r="CU793" s="3" t="s">
        <v>1</v>
      </c>
      <c r="CV793" s="3" t="s">
        <v>1985</v>
      </c>
      <c r="CW793" s="3" t="s">
        <v>143</v>
      </c>
      <c r="CX793" s="3" t="s">
        <v>1935</v>
      </c>
      <c r="CY793" s="3" t="s">
        <v>166</v>
      </c>
      <c r="CZ793" s="3" t="s">
        <v>136</v>
      </c>
      <c r="DA793" s="3" t="s">
        <v>1989</v>
      </c>
      <c r="DB793" s="3" t="s">
        <v>143</v>
      </c>
      <c r="DC793" s="3" t="s">
        <v>6653</v>
      </c>
      <c r="DD793" s="3" t="s">
        <v>164</v>
      </c>
      <c r="DE793" s="3" t="s">
        <v>1515</v>
      </c>
      <c r="DF793" s="3" t="s">
        <v>6425</v>
      </c>
      <c r="DG793" s="3" t="s">
        <v>143</v>
      </c>
      <c r="DH793" s="3" t="s">
        <v>9368</v>
      </c>
      <c r="DI793" s="3" t="s">
        <v>143</v>
      </c>
    </row>
    <row r="794" spans="1:113" ht="25.5" hidden="1" x14ac:dyDescent="0.2">
      <c r="A794" s="73">
        <v>45566</v>
      </c>
      <c r="B794" s="3" t="s">
        <v>7652</v>
      </c>
      <c r="C794" s="178">
        <v>161073</v>
      </c>
      <c r="D794" s="3" t="s">
        <v>13210</v>
      </c>
      <c r="E794" s="3" t="s">
        <v>373</v>
      </c>
      <c r="F794" s="7">
        <v>45575</v>
      </c>
      <c r="G794" s="3" t="s">
        <v>257</v>
      </c>
      <c r="H794" s="3" t="s">
        <v>166</v>
      </c>
      <c r="I794" s="177">
        <v>137.91</v>
      </c>
      <c r="J794" s="177">
        <v>146.77000000000001</v>
      </c>
      <c r="K794" s="71">
        <f t="shared" si="80"/>
        <v>6.4164748610135991E-3</v>
      </c>
      <c r="L794" s="3" t="s">
        <v>374</v>
      </c>
      <c r="M794" s="3" t="s">
        <v>7145</v>
      </c>
      <c r="N794" s="3" t="s">
        <v>980</v>
      </c>
      <c r="O794" s="3" t="s">
        <v>5385</v>
      </c>
      <c r="P794" s="6" t="s">
        <v>13362</v>
      </c>
      <c r="Q794" s="3" t="s">
        <v>170</v>
      </c>
      <c r="R794" s="3" t="s">
        <v>13363</v>
      </c>
      <c r="S794" s="3" t="s">
        <v>10958</v>
      </c>
      <c r="T794" s="3" t="s">
        <v>135</v>
      </c>
      <c r="U794" s="3" t="s">
        <v>135</v>
      </c>
      <c r="V794" s="3" t="s">
        <v>136</v>
      </c>
      <c r="W794" s="3" t="s">
        <v>137</v>
      </c>
      <c r="X794" s="3" t="s">
        <v>11994</v>
      </c>
      <c r="Y794" s="3" t="s">
        <v>13364</v>
      </c>
      <c r="Z794" s="7" t="s">
        <v>13365</v>
      </c>
      <c r="AA794" s="3" t="s">
        <v>139</v>
      </c>
      <c r="AB794" s="3" t="s">
        <v>323</v>
      </c>
      <c r="AC794" s="3" t="s">
        <v>5272</v>
      </c>
      <c r="AD794" s="3" t="s">
        <v>143</v>
      </c>
      <c r="AE794" s="3" t="s">
        <v>13366</v>
      </c>
      <c r="AF794" s="3" t="s">
        <v>13367</v>
      </c>
      <c r="AG794" s="3" t="s">
        <v>5675</v>
      </c>
      <c r="AH794" s="3" t="s">
        <v>265</v>
      </c>
      <c r="AI794" s="3" t="s">
        <v>143</v>
      </c>
      <c r="AJ794" s="3" t="s">
        <v>13366</v>
      </c>
      <c r="AK794" s="3" t="s">
        <v>142</v>
      </c>
      <c r="AL794" s="3" t="s">
        <v>143</v>
      </c>
      <c r="AM794" s="3" t="s">
        <v>13368</v>
      </c>
      <c r="AN794" s="3" t="s">
        <v>174</v>
      </c>
      <c r="AO794" s="3" t="s">
        <v>5388</v>
      </c>
      <c r="AP794" s="3" t="s">
        <v>5389</v>
      </c>
      <c r="AQ794" s="3" t="s">
        <v>5390</v>
      </c>
      <c r="AR794" s="3" t="s">
        <v>353</v>
      </c>
      <c r="AS794" s="3" t="s">
        <v>231</v>
      </c>
      <c r="AT794" s="3" t="s">
        <v>1895</v>
      </c>
      <c r="AU794" s="3" t="s">
        <v>5391</v>
      </c>
      <c r="AV794" s="3" t="s">
        <v>990</v>
      </c>
      <c r="AW794" s="3" t="s">
        <v>273</v>
      </c>
      <c r="AX794" s="3" t="s">
        <v>991</v>
      </c>
      <c r="AY794" s="3" t="s">
        <v>148</v>
      </c>
      <c r="AZ794" s="3" t="s">
        <v>139</v>
      </c>
      <c r="BA794" s="3" t="s">
        <v>154</v>
      </c>
      <c r="BB794" s="3" t="s">
        <v>992</v>
      </c>
      <c r="BC794" s="3" t="s">
        <v>156</v>
      </c>
      <c r="BD794" s="3" t="s">
        <v>157</v>
      </c>
      <c r="BE794" s="3" t="s">
        <v>484</v>
      </c>
      <c r="BF794" s="3" t="s">
        <v>13369</v>
      </c>
      <c r="BG794" s="3" t="s">
        <v>5272</v>
      </c>
      <c r="BH794" s="3" t="s">
        <v>143</v>
      </c>
      <c r="BI794" s="3" t="s">
        <v>13370</v>
      </c>
      <c r="BJ794" s="3" t="s">
        <v>143</v>
      </c>
      <c r="BK794" s="3" t="s">
        <v>136</v>
      </c>
      <c r="BL794" s="3" t="s">
        <v>143</v>
      </c>
      <c r="BM794" s="3" t="s">
        <v>200</v>
      </c>
      <c r="BN794" s="3" t="s">
        <v>160</v>
      </c>
      <c r="BO794" s="3" t="s">
        <v>143</v>
      </c>
      <c r="BP794" s="3" t="s">
        <v>143</v>
      </c>
      <c r="BQ794" s="3" t="s">
        <v>9373</v>
      </c>
      <c r="BR794" s="3" t="s">
        <v>5723</v>
      </c>
      <c r="BS794" s="3" t="s">
        <v>162</v>
      </c>
      <c r="BT794" s="3" t="s">
        <v>13366</v>
      </c>
      <c r="BU794" s="3" t="s">
        <v>13366</v>
      </c>
      <c r="BV794" s="3" t="s">
        <v>135</v>
      </c>
      <c r="BW794" s="3" t="s">
        <v>135</v>
      </c>
      <c r="BX794" s="3" t="s">
        <v>135</v>
      </c>
      <c r="BY794" s="3" t="s">
        <v>148</v>
      </c>
      <c r="BZ794" s="3" t="s">
        <v>2774</v>
      </c>
      <c r="CA794" s="3" t="s">
        <v>174</v>
      </c>
      <c r="CB794" s="3" t="s">
        <v>143</v>
      </c>
      <c r="CC794" s="3" t="s">
        <v>143</v>
      </c>
      <c r="CD794" s="3" t="s">
        <v>143</v>
      </c>
      <c r="CE794" s="3" t="s">
        <v>143</v>
      </c>
      <c r="CF794" s="3" t="s">
        <v>2261</v>
      </c>
      <c r="CG794" s="3" t="s">
        <v>2261</v>
      </c>
      <c r="CH794" s="3" t="s">
        <v>143</v>
      </c>
      <c r="CI794" s="3" t="s">
        <v>143</v>
      </c>
      <c r="CJ794" s="3" t="s">
        <v>5272</v>
      </c>
      <c r="CK794" s="3" t="s">
        <v>143</v>
      </c>
      <c r="CL794" s="3" t="s">
        <v>143</v>
      </c>
      <c r="CM794" s="3" t="s">
        <v>143</v>
      </c>
      <c r="CN794" s="3" t="s">
        <v>143</v>
      </c>
      <c r="CO794" s="3" t="s">
        <v>6441</v>
      </c>
      <c r="CP794" s="3" t="s">
        <v>143</v>
      </c>
      <c r="CQ794" s="3" t="s">
        <v>143</v>
      </c>
      <c r="CR794" s="3" t="s">
        <v>143</v>
      </c>
      <c r="CS794" s="3" t="s">
        <v>1</v>
      </c>
      <c r="CT794" s="3" t="s">
        <v>143</v>
      </c>
      <c r="CU794" s="3" t="s">
        <v>1</v>
      </c>
      <c r="CV794" s="3" t="s">
        <v>1985</v>
      </c>
      <c r="CW794" s="3" t="s">
        <v>1985</v>
      </c>
      <c r="CX794" s="3" t="s">
        <v>374</v>
      </c>
      <c r="CY794" s="3" t="s">
        <v>166</v>
      </c>
      <c r="CZ794" s="3" t="s">
        <v>136</v>
      </c>
      <c r="DA794" s="3" t="s">
        <v>2007</v>
      </c>
      <c r="DB794" s="3" t="s">
        <v>13034</v>
      </c>
      <c r="DC794" s="3" t="s">
        <v>143</v>
      </c>
      <c r="DD794" s="3" t="s">
        <v>373</v>
      </c>
      <c r="DE794" s="3" t="s">
        <v>1515</v>
      </c>
      <c r="DF794" s="3" t="s">
        <v>1515</v>
      </c>
      <c r="DG794" s="3" t="s">
        <v>143</v>
      </c>
      <c r="DH794" s="3" t="s">
        <v>7865</v>
      </c>
      <c r="DI794" s="3" t="s">
        <v>143</v>
      </c>
    </row>
    <row r="795" spans="1:113" hidden="1" x14ac:dyDescent="0.2">
      <c r="A795" s="73">
        <v>45566</v>
      </c>
      <c r="B795" s="3" t="s">
        <v>12718</v>
      </c>
      <c r="C795" s="3">
        <v>161312</v>
      </c>
      <c r="D795" s="3" t="s">
        <v>12153</v>
      </c>
      <c r="E795" s="3" t="s">
        <v>685</v>
      </c>
      <c r="F795" s="7">
        <v>45579</v>
      </c>
      <c r="G795" s="3" t="s">
        <v>165</v>
      </c>
      <c r="H795" s="3" t="s">
        <v>166</v>
      </c>
      <c r="I795" s="180">
        <f t="shared" ref="I795:I796" si="82">J795</f>
        <v>230</v>
      </c>
      <c r="J795" s="177">
        <v>230</v>
      </c>
      <c r="K795" s="71">
        <f t="shared" si="80"/>
        <v>1.0701103749061908E-2</v>
      </c>
      <c r="L795" s="3" t="s">
        <v>374</v>
      </c>
      <c r="M795" s="3" t="s">
        <v>129</v>
      </c>
      <c r="N795" s="3" t="s">
        <v>960</v>
      </c>
      <c r="O795" s="3" t="s">
        <v>2226</v>
      </c>
      <c r="P795" s="6" t="s">
        <v>2895</v>
      </c>
      <c r="Q795" s="3" t="s">
        <v>170</v>
      </c>
      <c r="R795" s="3" t="s">
        <v>13371</v>
      </c>
      <c r="S795" s="3" t="s">
        <v>2229</v>
      </c>
      <c r="T795" s="3" t="s">
        <v>135</v>
      </c>
      <c r="U795" s="3" t="s">
        <v>135</v>
      </c>
      <c r="V795" s="3" t="s">
        <v>136</v>
      </c>
      <c r="W795" s="3" t="s">
        <v>137</v>
      </c>
      <c r="X795" s="3" t="s">
        <v>173</v>
      </c>
      <c r="Y795" s="3" t="s">
        <v>13372</v>
      </c>
      <c r="Z795" s="7" t="s">
        <v>13373</v>
      </c>
      <c r="AA795" s="3" t="s">
        <v>139</v>
      </c>
      <c r="AB795" s="3" t="s">
        <v>140</v>
      </c>
      <c r="AC795" s="3" t="s">
        <v>5272</v>
      </c>
      <c r="AD795" s="3" t="s">
        <v>143</v>
      </c>
      <c r="AE795" s="3" t="s">
        <v>5272</v>
      </c>
      <c r="AF795" s="3" t="s">
        <v>143</v>
      </c>
      <c r="AG795" s="3" t="s">
        <v>235</v>
      </c>
      <c r="AH795" s="3" t="s">
        <v>141</v>
      </c>
      <c r="AI795" s="3" t="s">
        <v>143</v>
      </c>
      <c r="AJ795" s="3" t="s">
        <v>143</v>
      </c>
      <c r="AK795" s="3" t="s">
        <v>142</v>
      </c>
      <c r="AL795" s="3" t="s">
        <v>143</v>
      </c>
      <c r="AM795" s="3" t="s">
        <v>7084</v>
      </c>
      <c r="AN795" s="3" t="s">
        <v>143</v>
      </c>
      <c r="AO795" s="3" t="s">
        <v>2230</v>
      </c>
      <c r="AP795" s="3" t="s">
        <v>2221</v>
      </c>
      <c r="AQ795" s="3" t="s">
        <v>2231</v>
      </c>
      <c r="AR795" s="3" t="s">
        <v>430</v>
      </c>
      <c r="AS795" s="3" t="s">
        <v>431</v>
      </c>
      <c r="AT795" s="3" t="s">
        <v>2232</v>
      </c>
      <c r="AU795" s="3" t="s">
        <v>2233</v>
      </c>
      <c r="AV795" s="3" t="s">
        <v>145</v>
      </c>
      <c r="AW795" s="3" t="s">
        <v>146</v>
      </c>
      <c r="AX795" s="3" t="s">
        <v>972</v>
      </c>
      <c r="AY795" s="3" t="s">
        <v>148</v>
      </c>
      <c r="AZ795" s="3" t="s">
        <v>139</v>
      </c>
      <c r="BA795" s="3" t="s">
        <v>149</v>
      </c>
      <c r="BB795" s="3" t="s">
        <v>150</v>
      </c>
      <c r="BC795" s="3" t="s">
        <v>156</v>
      </c>
      <c r="BD795" s="3" t="s">
        <v>157</v>
      </c>
      <c r="BE795" s="3" t="s">
        <v>484</v>
      </c>
      <c r="BF795" s="3" t="s">
        <v>13373</v>
      </c>
      <c r="BG795" s="3" t="s">
        <v>5272</v>
      </c>
      <c r="BH795" s="3" t="s">
        <v>143</v>
      </c>
      <c r="BI795" s="3" t="s">
        <v>143</v>
      </c>
      <c r="BJ795" s="3" t="s">
        <v>143</v>
      </c>
      <c r="BK795" s="3" t="s">
        <v>136</v>
      </c>
      <c r="BL795" s="3" t="s">
        <v>143</v>
      </c>
      <c r="BM795" s="3" t="s">
        <v>160</v>
      </c>
      <c r="BN795" s="3" t="s">
        <v>143</v>
      </c>
      <c r="BO795" s="3" t="s">
        <v>143</v>
      </c>
      <c r="BP795" s="3" t="s">
        <v>143</v>
      </c>
      <c r="BQ795" s="3" t="s">
        <v>13374</v>
      </c>
      <c r="BR795" s="3" t="s">
        <v>5723</v>
      </c>
      <c r="BS795" s="3" t="s">
        <v>162</v>
      </c>
      <c r="BT795" s="3" t="s">
        <v>7084</v>
      </c>
      <c r="BU795" s="3" t="s">
        <v>7084</v>
      </c>
      <c r="BV795" s="3" t="s">
        <v>135</v>
      </c>
      <c r="BW795" s="3" t="s">
        <v>135</v>
      </c>
      <c r="BX795" s="3" t="s">
        <v>135</v>
      </c>
      <c r="BY795" s="3" t="s">
        <v>148</v>
      </c>
      <c r="BZ795" s="3" t="s">
        <v>13375</v>
      </c>
      <c r="CA795" s="3" t="s">
        <v>174</v>
      </c>
      <c r="CB795" s="3" t="s">
        <v>143</v>
      </c>
      <c r="CC795" s="3" t="s">
        <v>143</v>
      </c>
      <c r="CD795" s="3" t="s">
        <v>143</v>
      </c>
      <c r="CE795" s="3" t="s">
        <v>143</v>
      </c>
      <c r="CF795" s="3" t="s">
        <v>2261</v>
      </c>
      <c r="CG795" s="3" t="s">
        <v>143</v>
      </c>
      <c r="CH795" s="3" t="s">
        <v>143</v>
      </c>
      <c r="CI795" s="3" t="s">
        <v>143</v>
      </c>
      <c r="CJ795" s="3" t="s">
        <v>5272</v>
      </c>
      <c r="CK795" s="3" t="s">
        <v>143</v>
      </c>
      <c r="CL795" s="3" t="s">
        <v>143</v>
      </c>
      <c r="CM795" s="3" t="s">
        <v>143</v>
      </c>
      <c r="CN795" s="3" t="s">
        <v>143</v>
      </c>
      <c r="CO795" s="3" t="s">
        <v>13376</v>
      </c>
      <c r="CP795" s="3" t="s">
        <v>143</v>
      </c>
      <c r="CQ795" s="3" t="s">
        <v>143</v>
      </c>
      <c r="CR795" s="3" t="s">
        <v>143</v>
      </c>
      <c r="CS795" s="3" t="s">
        <v>1</v>
      </c>
      <c r="CT795" s="3" t="s">
        <v>143</v>
      </c>
      <c r="CU795" s="3" t="s">
        <v>1</v>
      </c>
      <c r="CV795" s="3" t="s">
        <v>1985</v>
      </c>
      <c r="CW795" s="3" t="s">
        <v>143</v>
      </c>
      <c r="CX795" s="3" t="s">
        <v>374</v>
      </c>
      <c r="CY795" s="3" t="s">
        <v>166</v>
      </c>
      <c r="CZ795" s="3" t="s">
        <v>136</v>
      </c>
      <c r="DA795" s="3" t="s">
        <v>2007</v>
      </c>
      <c r="DB795" s="3" t="s">
        <v>143</v>
      </c>
      <c r="DC795" s="3" t="s">
        <v>143</v>
      </c>
      <c r="DD795" s="3" t="s">
        <v>685</v>
      </c>
      <c r="DE795" s="3" t="s">
        <v>1515</v>
      </c>
      <c r="DF795" s="3" t="s">
        <v>5859</v>
      </c>
      <c r="DG795" s="3" t="s">
        <v>143</v>
      </c>
      <c r="DH795" s="3" t="s">
        <v>13377</v>
      </c>
      <c r="DI795" s="3" t="s">
        <v>143</v>
      </c>
    </row>
    <row r="796" spans="1:113" hidden="1" x14ac:dyDescent="0.2">
      <c r="A796" s="73">
        <v>45566</v>
      </c>
      <c r="B796" s="3" t="s">
        <v>12718</v>
      </c>
      <c r="C796" s="3">
        <v>161313</v>
      </c>
      <c r="D796" s="3" t="s">
        <v>12153</v>
      </c>
      <c r="E796" s="3" t="s">
        <v>364</v>
      </c>
      <c r="F796" s="7">
        <v>45586</v>
      </c>
      <c r="G796" s="3" t="s">
        <v>165</v>
      </c>
      <c r="H796" s="3" t="s">
        <v>166</v>
      </c>
      <c r="I796" s="180">
        <f t="shared" si="82"/>
        <v>1294</v>
      </c>
      <c r="J796" s="177">
        <v>1294</v>
      </c>
      <c r="K796" s="71">
        <f t="shared" si="80"/>
        <v>6.0205340222983086E-2</v>
      </c>
      <c r="L796" s="3" t="s">
        <v>374</v>
      </c>
      <c r="M796" s="3" t="s">
        <v>129</v>
      </c>
      <c r="N796" s="3" t="s">
        <v>1056</v>
      </c>
      <c r="O796" s="3" t="s">
        <v>4057</v>
      </c>
      <c r="P796" s="6" t="s">
        <v>13378</v>
      </c>
      <c r="Q796" s="3" t="s">
        <v>2863</v>
      </c>
      <c r="R796" s="3" t="s">
        <v>13379</v>
      </c>
      <c r="S796" s="3" t="s">
        <v>4060</v>
      </c>
      <c r="T796" s="3" t="s">
        <v>135</v>
      </c>
      <c r="U796" s="3" t="s">
        <v>135</v>
      </c>
      <c r="V796" s="3" t="s">
        <v>136</v>
      </c>
      <c r="W796" s="3" t="s">
        <v>137</v>
      </c>
      <c r="X796" s="3" t="s">
        <v>173</v>
      </c>
      <c r="Y796" s="3" t="s">
        <v>13380</v>
      </c>
      <c r="Z796" s="7" t="s">
        <v>13381</v>
      </c>
      <c r="AA796" s="3" t="s">
        <v>139</v>
      </c>
      <c r="AB796" s="3" t="s">
        <v>140</v>
      </c>
      <c r="AC796" s="3" t="s">
        <v>5272</v>
      </c>
      <c r="AD796" s="3" t="s">
        <v>143</v>
      </c>
      <c r="AE796" s="3" t="s">
        <v>5272</v>
      </c>
      <c r="AF796" s="3" t="s">
        <v>143</v>
      </c>
      <c r="AG796" s="3" t="s">
        <v>235</v>
      </c>
      <c r="AH796" s="3" t="s">
        <v>141</v>
      </c>
      <c r="AI796" s="3" t="s">
        <v>143</v>
      </c>
      <c r="AJ796" s="3" t="s">
        <v>143</v>
      </c>
      <c r="AK796" s="3" t="s">
        <v>142</v>
      </c>
      <c r="AL796" s="3" t="s">
        <v>143</v>
      </c>
      <c r="AM796" s="3" t="s">
        <v>11866</v>
      </c>
      <c r="AN796" s="3" t="s">
        <v>143</v>
      </c>
      <c r="AO796" s="3" t="s">
        <v>4061</v>
      </c>
      <c r="AP796" s="3" t="s">
        <v>4062</v>
      </c>
      <c r="AQ796" s="3" t="s">
        <v>4063</v>
      </c>
      <c r="AR796" s="3" t="s">
        <v>3746</v>
      </c>
      <c r="AS796" s="3" t="s">
        <v>231</v>
      </c>
      <c r="AT796" s="3" t="s">
        <v>3193</v>
      </c>
      <c r="AU796" s="3" t="s">
        <v>4064</v>
      </c>
      <c r="AV796" s="3" t="s">
        <v>145</v>
      </c>
      <c r="AW796" s="3" t="s">
        <v>146</v>
      </c>
      <c r="AX796" s="3" t="s">
        <v>1060</v>
      </c>
      <c r="AY796" s="3" t="s">
        <v>148</v>
      </c>
      <c r="AZ796" s="3" t="s">
        <v>139</v>
      </c>
      <c r="BA796" s="3" t="s">
        <v>149</v>
      </c>
      <c r="BB796" s="3" t="s">
        <v>150</v>
      </c>
      <c r="BC796" s="3" t="s">
        <v>156</v>
      </c>
      <c r="BD796" s="3" t="s">
        <v>157</v>
      </c>
      <c r="BE796" s="3" t="s">
        <v>8956</v>
      </c>
      <c r="BF796" s="3" t="s">
        <v>13381</v>
      </c>
      <c r="BG796" s="3" t="s">
        <v>5272</v>
      </c>
      <c r="BH796" s="3" t="s">
        <v>143</v>
      </c>
      <c r="BI796" s="3" t="s">
        <v>143</v>
      </c>
      <c r="BJ796" s="3" t="s">
        <v>143</v>
      </c>
      <c r="BK796" s="3" t="s">
        <v>136</v>
      </c>
      <c r="BL796" s="3" t="s">
        <v>143</v>
      </c>
      <c r="BM796" s="3" t="s">
        <v>160</v>
      </c>
      <c r="BN796" s="3" t="s">
        <v>143</v>
      </c>
      <c r="BO796" s="3" t="s">
        <v>143</v>
      </c>
      <c r="BP796" s="3" t="s">
        <v>143</v>
      </c>
      <c r="BQ796" s="3" t="s">
        <v>13382</v>
      </c>
      <c r="BR796" s="3" t="s">
        <v>143</v>
      </c>
      <c r="BS796" s="3" t="s">
        <v>13288</v>
      </c>
      <c r="BT796" s="3" t="s">
        <v>11866</v>
      </c>
      <c r="BU796" s="3" t="s">
        <v>11866</v>
      </c>
      <c r="BV796" s="3" t="s">
        <v>135</v>
      </c>
      <c r="BW796" s="3" t="s">
        <v>135</v>
      </c>
      <c r="BX796" s="3" t="s">
        <v>135</v>
      </c>
      <c r="BY796" s="3" t="s">
        <v>148</v>
      </c>
      <c r="BZ796" s="3" t="s">
        <v>5177</v>
      </c>
      <c r="CA796" s="3" t="s">
        <v>174</v>
      </c>
      <c r="CB796" s="3" t="s">
        <v>143</v>
      </c>
      <c r="CC796" s="3" t="s">
        <v>143</v>
      </c>
      <c r="CD796" s="3" t="s">
        <v>143</v>
      </c>
      <c r="CE796" s="3" t="s">
        <v>143</v>
      </c>
      <c r="CF796" s="3" t="s">
        <v>2261</v>
      </c>
      <c r="CG796" s="3" t="s">
        <v>143</v>
      </c>
      <c r="CH796" s="3" t="s">
        <v>143</v>
      </c>
      <c r="CI796" s="3" t="s">
        <v>143</v>
      </c>
      <c r="CJ796" s="3" t="s">
        <v>5272</v>
      </c>
      <c r="CK796" s="3" t="s">
        <v>143</v>
      </c>
      <c r="CL796" s="3" t="s">
        <v>143</v>
      </c>
      <c r="CM796" s="3" t="s">
        <v>143</v>
      </c>
      <c r="CN796" s="3" t="s">
        <v>143</v>
      </c>
      <c r="CO796" s="3" t="s">
        <v>143</v>
      </c>
      <c r="CP796" s="3" t="s">
        <v>143</v>
      </c>
      <c r="CQ796" s="3" t="s">
        <v>143</v>
      </c>
      <c r="CR796" s="3" t="s">
        <v>143</v>
      </c>
      <c r="CS796" s="3" t="s">
        <v>1</v>
      </c>
      <c r="CT796" s="3" t="s">
        <v>143</v>
      </c>
      <c r="CU796" s="3" t="s">
        <v>1</v>
      </c>
      <c r="CV796" s="3" t="s">
        <v>2092</v>
      </c>
      <c r="CW796" s="3" t="s">
        <v>143</v>
      </c>
      <c r="CX796" s="3" t="s">
        <v>374</v>
      </c>
      <c r="CY796" s="3" t="s">
        <v>166</v>
      </c>
      <c r="CZ796" s="3" t="s">
        <v>136</v>
      </c>
      <c r="DA796" s="3" t="s">
        <v>2007</v>
      </c>
      <c r="DB796" s="3" t="s">
        <v>143</v>
      </c>
      <c r="DC796" s="3" t="s">
        <v>143</v>
      </c>
      <c r="DD796" s="3" t="s">
        <v>364</v>
      </c>
      <c r="DE796" s="3" t="s">
        <v>1515</v>
      </c>
      <c r="DF796" s="3" t="s">
        <v>6255</v>
      </c>
      <c r="DG796" s="3" t="s">
        <v>143</v>
      </c>
      <c r="DH796" s="3" t="s">
        <v>143</v>
      </c>
      <c r="DI796" s="3" t="s">
        <v>143</v>
      </c>
    </row>
    <row r="797" spans="1:113" hidden="1" x14ac:dyDescent="0.2">
      <c r="A797" s="73">
        <v>45566</v>
      </c>
      <c r="B797" s="3" t="s">
        <v>12718</v>
      </c>
      <c r="C797" s="178">
        <v>161314</v>
      </c>
      <c r="D797" s="3" t="s">
        <v>12899</v>
      </c>
      <c r="E797" s="3" t="s">
        <v>685</v>
      </c>
      <c r="F797" s="7">
        <v>45579</v>
      </c>
      <c r="G797" s="3" t="s">
        <v>165</v>
      </c>
      <c r="H797" s="3" t="s">
        <v>166</v>
      </c>
      <c r="I797" s="177">
        <v>346.77</v>
      </c>
      <c r="J797" s="177">
        <v>250</v>
      </c>
      <c r="K797" s="71">
        <f t="shared" si="80"/>
        <v>1.6134007595922598E-2</v>
      </c>
      <c r="L797" s="3" t="s">
        <v>953</v>
      </c>
      <c r="M797" s="3" t="s">
        <v>7145</v>
      </c>
      <c r="N797" s="3" t="s">
        <v>1056</v>
      </c>
      <c r="O797" s="3" t="s">
        <v>13383</v>
      </c>
      <c r="P797" s="6" t="s">
        <v>13058</v>
      </c>
      <c r="Q797" s="3" t="s">
        <v>170</v>
      </c>
      <c r="R797" s="3" t="s">
        <v>13384</v>
      </c>
      <c r="S797" s="3" t="s">
        <v>5202</v>
      </c>
      <c r="T797" s="3" t="s">
        <v>135</v>
      </c>
      <c r="U797" s="3" t="s">
        <v>135</v>
      </c>
      <c r="V797" s="3" t="s">
        <v>506</v>
      </c>
      <c r="W797" s="3" t="s">
        <v>137</v>
      </c>
      <c r="X797" s="3" t="s">
        <v>173</v>
      </c>
      <c r="Y797" s="3" t="s">
        <v>13385</v>
      </c>
      <c r="Z797" s="7" t="s">
        <v>13386</v>
      </c>
      <c r="AA797" s="3" t="s">
        <v>139</v>
      </c>
      <c r="AB797" s="3" t="s">
        <v>323</v>
      </c>
      <c r="AC797" s="3" t="s">
        <v>5272</v>
      </c>
      <c r="AD797" s="3" t="s">
        <v>143</v>
      </c>
      <c r="AE797" s="3" t="s">
        <v>13387</v>
      </c>
      <c r="AF797" s="3" t="s">
        <v>143</v>
      </c>
      <c r="AG797" s="3" t="s">
        <v>235</v>
      </c>
      <c r="AH797" s="3" t="s">
        <v>141</v>
      </c>
      <c r="AI797" s="3" t="s">
        <v>143</v>
      </c>
      <c r="AJ797" s="3" t="s">
        <v>13387</v>
      </c>
      <c r="AK797" s="3" t="s">
        <v>207</v>
      </c>
      <c r="AL797" s="3" t="s">
        <v>12993</v>
      </c>
      <c r="AM797" s="3" t="s">
        <v>5723</v>
      </c>
      <c r="AN797" s="3" t="s">
        <v>174</v>
      </c>
      <c r="AO797" s="3" t="s">
        <v>5203</v>
      </c>
      <c r="AP797" s="3" t="s">
        <v>13388</v>
      </c>
      <c r="AQ797" s="3" t="s">
        <v>309</v>
      </c>
      <c r="AR797" s="3" t="s">
        <v>430</v>
      </c>
      <c r="AS797" s="3" t="s">
        <v>431</v>
      </c>
      <c r="AT797" s="3" t="s">
        <v>1869</v>
      </c>
      <c r="AU797" s="3" t="s">
        <v>5204</v>
      </c>
      <c r="AV797" s="3" t="s">
        <v>145</v>
      </c>
      <c r="AW797" s="3" t="s">
        <v>146</v>
      </c>
      <c r="AX797" s="3" t="s">
        <v>1060</v>
      </c>
      <c r="AY797" s="3" t="s">
        <v>148</v>
      </c>
      <c r="AZ797" s="3" t="s">
        <v>139</v>
      </c>
      <c r="BA797" s="3" t="s">
        <v>149</v>
      </c>
      <c r="BB797" s="3" t="s">
        <v>150</v>
      </c>
      <c r="BC797" s="3" t="s">
        <v>156</v>
      </c>
      <c r="BD797" s="3" t="s">
        <v>157</v>
      </c>
      <c r="BE797" s="3" t="s">
        <v>484</v>
      </c>
      <c r="BF797" s="3" t="s">
        <v>13389</v>
      </c>
      <c r="BG797" s="3" t="s">
        <v>5272</v>
      </c>
      <c r="BH797" s="3" t="s">
        <v>143</v>
      </c>
      <c r="BI797" s="3" t="s">
        <v>13390</v>
      </c>
      <c r="BJ797" s="3" t="s">
        <v>143</v>
      </c>
      <c r="BK797" s="3" t="s">
        <v>506</v>
      </c>
      <c r="BL797" s="3" t="s">
        <v>143</v>
      </c>
      <c r="BM797" s="3" t="s">
        <v>160</v>
      </c>
      <c r="BN797" s="3" t="s">
        <v>160</v>
      </c>
      <c r="BO797" s="3" t="s">
        <v>685</v>
      </c>
      <c r="BP797" s="3" t="s">
        <v>143</v>
      </c>
      <c r="BQ797" s="3" t="s">
        <v>13391</v>
      </c>
      <c r="BR797" s="3" t="s">
        <v>5723</v>
      </c>
      <c r="BS797" s="3" t="s">
        <v>162</v>
      </c>
      <c r="BT797" s="3" t="s">
        <v>13387</v>
      </c>
      <c r="BU797" s="3" t="s">
        <v>13387</v>
      </c>
      <c r="BV797" s="3" t="s">
        <v>135</v>
      </c>
      <c r="BW797" s="3" t="s">
        <v>135</v>
      </c>
      <c r="BX797" s="3" t="s">
        <v>135</v>
      </c>
      <c r="BY797" s="3" t="s">
        <v>148</v>
      </c>
      <c r="BZ797" s="3" t="s">
        <v>13067</v>
      </c>
      <c r="CA797" s="3" t="s">
        <v>174</v>
      </c>
      <c r="CB797" s="3" t="s">
        <v>143</v>
      </c>
      <c r="CC797" s="3" t="s">
        <v>143</v>
      </c>
      <c r="CD797" s="3" t="s">
        <v>143</v>
      </c>
      <c r="CE797" s="3" t="s">
        <v>13392</v>
      </c>
      <c r="CF797" s="3" t="s">
        <v>2261</v>
      </c>
      <c r="CG797" s="3" t="s">
        <v>2261</v>
      </c>
      <c r="CH797" s="3" t="s">
        <v>143</v>
      </c>
      <c r="CI797" s="3" t="s">
        <v>143</v>
      </c>
      <c r="CJ797" s="3" t="s">
        <v>5272</v>
      </c>
      <c r="CK797" s="3" t="s">
        <v>143</v>
      </c>
      <c r="CL797" s="3" t="s">
        <v>143</v>
      </c>
      <c r="CM797" s="3" t="s">
        <v>143</v>
      </c>
      <c r="CN797" s="3" t="s">
        <v>143</v>
      </c>
      <c r="CO797" s="3" t="s">
        <v>143</v>
      </c>
      <c r="CP797" s="3" t="s">
        <v>143</v>
      </c>
      <c r="CQ797" s="3" t="s">
        <v>143</v>
      </c>
      <c r="CR797" s="3" t="s">
        <v>143</v>
      </c>
      <c r="CS797" s="3" t="s">
        <v>1</v>
      </c>
      <c r="CT797" s="3" t="s">
        <v>143</v>
      </c>
      <c r="CU797" s="3" t="s">
        <v>1</v>
      </c>
      <c r="CV797" s="3" t="s">
        <v>1985</v>
      </c>
      <c r="CW797" s="3" t="s">
        <v>1985</v>
      </c>
      <c r="CX797" s="3" t="s">
        <v>953</v>
      </c>
      <c r="CY797" s="3" t="s">
        <v>166</v>
      </c>
      <c r="CZ797" s="3" t="s">
        <v>506</v>
      </c>
      <c r="DA797" s="3" t="s">
        <v>2007</v>
      </c>
      <c r="DB797" s="3" t="s">
        <v>12961</v>
      </c>
      <c r="DC797" s="3" t="s">
        <v>143</v>
      </c>
      <c r="DD797" s="3" t="s">
        <v>685</v>
      </c>
      <c r="DE797" s="3" t="s">
        <v>1515</v>
      </c>
      <c r="DF797" s="3" t="s">
        <v>5859</v>
      </c>
      <c r="DG797" s="3" t="s">
        <v>143</v>
      </c>
      <c r="DH797" s="3" t="s">
        <v>143</v>
      </c>
      <c r="DI797" s="3" t="s">
        <v>143</v>
      </c>
    </row>
    <row r="798" spans="1:113" hidden="1" x14ac:dyDescent="0.2">
      <c r="A798" s="73">
        <v>45566</v>
      </c>
      <c r="B798" s="3" t="s">
        <v>24</v>
      </c>
      <c r="C798" s="3">
        <v>161315</v>
      </c>
      <c r="D798" s="3" t="s">
        <v>24</v>
      </c>
      <c r="E798" s="3" t="s">
        <v>164</v>
      </c>
      <c r="F798" s="7">
        <v>45593</v>
      </c>
      <c r="G798" s="3" t="s">
        <v>165</v>
      </c>
      <c r="H798" s="3" t="s">
        <v>166</v>
      </c>
      <c r="I798" s="177">
        <v>853.84</v>
      </c>
      <c r="J798" s="177">
        <v>337</v>
      </c>
      <c r="K798" s="71">
        <f t="shared" si="80"/>
        <v>3.9726219239560955E-2</v>
      </c>
      <c r="L798" s="3" t="s">
        <v>374</v>
      </c>
      <c r="M798" s="3" t="s">
        <v>129</v>
      </c>
      <c r="N798" s="3" t="s">
        <v>960</v>
      </c>
      <c r="O798" s="3" t="s">
        <v>13393</v>
      </c>
      <c r="P798" s="6" t="s">
        <v>2363</v>
      </c>
      <c r="Q798" s="3" t="s">
        <v>170</v>
      </c>
      <c r="R798" s="3" t="s">
        <v>13394</v>
      </c>
      <c r="S798" s="3" t="s">
        <v>10283</v>
      </c>
      <c r="T798" s="3" t="s">
        <v>135</v>
      </c>
      <c r="U798" s="3" t="s">
        <v>135</v>
      </c>
      <c r="V798" s="3" t="s">
        <v>136</v>
      </c>
      <c r="W798" s="3" t="s">
        <v>137</v>
      </c>
      <c r="X798" s="3" t="s">
        <v>173</v>
      </c>
      <c r="Y798" s="3" t="s">
        <v>13395</v>
      </c>
      <c r="Z798" s="7" t="s">
        <v>13396</v>
      </c>
      <c r="AA798" s="3" t="s">
        <v>139</v>
      </c>
      <c r="AB798" s="3" t="s">
        <v>140</v>
      </c>
      <c r="AC798" s="3" t="s">
        <v>5272</v>
      </c>
      <c r="AD798" s="3" t="s">
        <v>143</v>
      </c>
      <c r="AE798" s="3" t="s">
        <v>13397</v>
      </c>
      <c r="AF798" s="3" t="s">
        <v>143</v>
      </c>
      <c r="AG798" s="3" t="s">
        <v>235</v>
      </c>
      <c r="AH798" s="3" t="s">
        <v>141</v>
      </c>
      <c r="AI798" s="3" t="s">
        <v>143</v>
      </c>
      <c r="AJ798" s="3" t="s">
        <v>13397</v>
      </c>
      <c r="AK798" s="3" t="s">
        <v>142</v>
      </c>
      <c r="AL798" s="3" t="s">
        <v>143</v>
      </c>
      <c r="AM798" s="3" t="s">
        <v>13398</v>
      </c>
      <c r="AN798" s="3" t="s">
        <v>174</v>
      </c>
      <c r="AO798" s="3" t="s">
        <v>4503</v>
      </c>
      <c r="AP798" s="3" t="s">
        <v>4504</v>
      </c>
      <c r="AQ798" s="3" t="s">
        <v>13399</v>
      </c>
      <c r="AR798" s="3" t="s">
        <v>178</v>
      </c>
      <c r="AS798" s="3" t="s">
        <v>179</v>
      </c>
      <c r="AT798" s="3" t="s">
        <v>327</v>
      </c>
      <c r="AU798" s="3" t="s">
        <v>4506</v>
      </c>
      <c r="AV798" s="3" t="s">
        <v>145</v>
      </c>
      <c r="AW798" s="3" t="s">
        <v>146</v>
      </c>
      <c r="AX798" s="3" t="s">
        <v>972</v>
      </c>
      <c r="AY798" s="3" t="s">
        <v>148</v>
      </c>
      <c r="AZ798" s="3" t="s">
        <v>139</v>
      </c>
      <c r="BA798" s="3" t="s">
        <v>149</v>
      </c>
      <c r="BB798" s="3" t="s">
        <v>150</v>
      </c>
      <c r="BC798" s="3" t="s">
        <v>156</v>
      </c>
      <c r="BD798" s="3" t="s">
        <v>157</v>
      </c>
      <c r="BE798" s="3" t="s">
        <v>303</v>
      </c>
      <c r="BF798" s="3" t="s">
        <v>13400</v>
      </c>
      <c r="BG798" s="3" t="s">
        <v>5272</v>
      </c>
      <c r="BH798" s="3" t="s">
        <v>143</v>
      </c>
      <c r="BI798" s="3" t="s">
        <v>13401</v>
      </c>
      <c r="BJ798" s="3" t="s">
        <v>143</v>
      </c>
      <c r="BK798" s="3" t="s">
        <v>136</v>
      </c>
      <c r="BL798" s="3" t="s">
        <v>143</v>
      </c>
      <c r="BM798" s="3" t="s">
        <v>160</v>
      </c>
      <c r="BN798" s="3" t="s">
        <v>160</v>
      </c>
      <c r="BO798" s="3" t="s">
        <v>143</v>
      </c>
      <c r="BP798" s="3" t="s">
        <v>143</v>
      </c>
      <c r="BQ798" s="3" t="s">
        <v>5017</v>
      </c>
      <c r="BR798" s="3" t="s">
        <v>5352</v>
      </c>
      <c r="BS798" s="3" t="s">
        <v>241</v>
      </c>
      <c r="BT798" s="3" t="s">
        <v>13397</v>
      </c>
      <c r="BU798" s="3" t="s">
        <v>13397</v>
      </c>
      <c r="BV798" s="3" t="s">
        <v>135</v>
      </c>
      <c r="BW798" s="3" t="s">
        <v>135</v>
      </c>
      <c r="BX798" s="3" t="s">
        <v>135</v>
      </c>
      <c r="BY798" s="3" t="s">
        <v>148</v>
      </c>
      <c r="BZ798" s="3" t="s">
        <v>13402</v>
      </c>
      <c r="CA798" s="3" t="s">
        <v>174</v>
      </c>
      <c r="CB798" s="3" t="s">
        <v>143</v>
      </c>
      <c r="CC798" s="3" t="s">
        <v>143</v>
      </c>
      <c r="CD798" s="3" t="s">
        <v>143</v>
      </c>
      <c r="CE798" s="3" t="s">
        <v>2363</v>
      </c>
      <c r="CF798" s="3" t="s">
        <v>2261</v>
      </c>
      <c r="CG798" s="3" t="s">
        <v>2261</v>
      </c>
      <c r="CH798" s="3" t="s">
        <v>143</v>
      </c>
      <c r="CI798" s="3" t="s">
        <v>143</v>
      </c>
      <c r="CJ798" s="3" t="s">
        <v>5272</v>
      </c>
      <c r="CK798" s="3" t="s">
        <v>143</v>
      </c>
      <c r="CL798" s="3" t="s">
        <v>143</v>
      </c>
      <c r="CM798" s="3" t="s">
        <v>143</v>
      </c>
      <c r="CN798" s="3" t="s">
        <v>143</v>
      </c>
      <c r="CO798" s="3" t="s">
        <v>10291</v>
      </c>
      <c r="CP798" s="3" t="s">
        <v>143</v>
      </c>
      <c r="CQ798" s="3" t="s">
        <v>143</v>
      </c>
      <c r="CR798" s="3" t="s">
        <v>143</v>
      </c>
      <c r="CS798" s="3" t="s">
        <v>1</v>
      </c>
      <c r="CT798" s="3" t="s">
        <v>143</v>
      </c>
      <c r="CU798" s="3" t="s">
        <v>1</v>
      </c>
      <c r="CV798" s="3" t="s">
        <v>1985</v>
      </c>
      <c r="CW798" s="3" t="s">
        <v>2092</v>
      </c>
      <c r="CX798" s="3" t="s">
        <v>374</v>
      </c>
      <c r="CY798" s="3" t="s">
        <v>166</v>
      </c>
      <c r="CZ798" s="3" t="s">
        <v>136</v>
      </c>
      <c r="DA798" s="3" t="s">
        <v>2007</v>
      </c>
      <c r="DB798" s="3" t="s">
        <v>143</v>
      </c>
      <c r="DC798" s="3" t="s">
        <v>143</v>
      </c>
      <c r="DD798" s="3" t="s">
        <v>164</v>
      </c>
      <c r="DE798" s="3" t="s">
        <v>1515</v>
      </c>
      <c r="DF798" s="3" t="s">
        <v>935</v>
      </c>
      <c r="DG798" s="3" t="s">
        <v>143</v>
      </c>
      <c r="DH798" s="3" t="s">
        <v>10292</v>
      </c>
      <c r="DI798" s="3" t="s">
        <v>143</v>
      </c>
    </row>
    <row r="799" spans="1:113" hidden="1" x14ac:dyDescent="0.2">
      <c r="A799" s="73">
        <v>45566</v>
      </c>
      <c r="B799" s="3" t="s">
        <v>11</v>
      </c>
      <c r="C799" s="3">
        <v>161447</v>
      </c>
      <c r="D799" s="3" t="s">
        <v>5860</v>
      </c>
      <c r="E799" s="3" t="s">
        <v>190</v>
      </c>
      <c r="F799" s="7">
        <v>45569</v>
      </c>
      <c r="G799" s="3" t="s">
        <v>165</v>
      </c>
      <c r="H799" s="3" t="s">
        <v>166</v>
      </c>
      <c r="I799" s="177">
        <v>129.58000000000001</v>
      </c>
      <c r="J799" s="177">
        <v>197</v>
      </c>
      <c r="K799" s="71">
        <f t="shared" si="80"/>
        <v>6.0289087991454013E-3</v>
      </c>
      <c r="L799" s="3" t="s">
        <v>258</v>
      </c>
      <c r="M799" s="3" t="s">
        <v>129</v>
      </c>
      <c r="N799" s="3" t="s">
        <v>960</v>
      </c>
      <c r="O799" s="3" t="s">
        <v>12511</v>
      </c>
      <c r="P799" s="6" t="s">
        <v>1810</v>
      </c>
      <c r="Q799" s="3" t="s">
        <v>170</v>
      </c>
      <c r="R799" s="3" t="s">
        <v>13403</v>
      </c>
      <c r="S799" s="3" t="s">
        <v>13404</v>
      </c>
      <c r="T799" s="3" t="s">
        <v>135</v>
      </c>
      <c r="U799" s="3" t="s">
        <v>135</v>
      </c>
      <c r="V799" s="3" t="s">
        <v>136</v>
      </c>
      <c r="W799" s="3" t="s">
        <v>137</v>
      </c>
      <c r="X799" s="3" t="s">
        <v>173</v>
      </c>
      <c r="Y799" s="3" t="s">
        <v>13405</v>
      </c>
      <c r="Z799" s="7" t="s">
        <v>13406</v>
      </c>
      <c r="AA799" s="3" t="s">
        <v>139</v>
      </c>
      <c r="AB799" s="3" t="s">
        <v>140</v>
      </c>
      <c r="AC799" s="3" t="s">
        <v>5272</v>
      </c>
      <c r="AD799" s="3" t="s">
        <v>143</v>
      </c>
      <c r="AE799" s="3" t="s">
        <v>13407</v>
      </c>
      <c r="AF799" s="3" t="s">
        <v>143</v>
      </c>
      <c r="AG799" s="3" t="s">
        <v>235</v>
      </c>
      <c r="AH799" s="3" t="s">
        <v>141</v>
      </c>
      <c r="AI799" s="3" t="s">
        <v>143</v>
      </c>
      <c r="AJ799" s="3" t="s">
        <v>13407</v>
      </c>
      <c r="AK799" s="3" t="s">
        <v>142</v>
      </c>
      <c r="AL799" s="3" t="s">
        <v>143</v>
      </c>
      <c r="AM799" s="3" t="s">
        <v>13408</v>
      </c>
      <c r="AN799" s="3" t="s">
        <v>174</v>
      </c>
      <c r="AO799" s="3" t="s">
        <v>9027</v>
      </c>
      <c r="AP799" s="3" t="s">
        <v>9028</v>
      </c>
      <c r="AQ799" s="3" t="s">
        <v>12517</v>
      </c>
      <c r="AR799" s="3" t="s">
        <v>430</v>
      </c>
      <c r="AS799" s="3" t="s">
        <v>431</v>
      </c>
      <c r="AT799" s="3" t="s">
        <v>571</v>
      </c>
      <c r="AU799" s="3" t="s">
        <v>9030</v>
      </c>
      <c r="AV799" s="3" t="s">
        <v>145</v>
      </c>
      <c r="AW799" s="3" t="s">
        <v>146</v>
      </c>
      <c r="AX799" s="3" t="s">
        <v>972</v>
      </c>
      <c r="AY799" s="3" t="s">
        <v>148</v>
      </c>
      <c r="AZ799" s="3" t="s">
        <v>139</v>
      </c>
      <c r="BA799" s="3" t="s">
        <v>149</v>
      </c>
      <c r="BB799" s="3" t="s">
        <v>150</v>
      </c>
      <c r="BC799" s="3" t="s">
        <v>156</v>
      </c>
      <c r="BD799" s="3" t="s">
        <v>157</v>
      </c>
      <c r="BE799" s="3" t="s">
        <v>484</v>
      </c>
      <c r="BF799" s="3" t="s">
        <v>13409</v>
      </c>
      <c r="BG799" s="3" t="s">
        <v>5272</v>
      </c>
      <c r="BH799" s="3" t="s">
        <v>143</v>
      </c>
      <c r="BI799" s="3" t="s">
        <v>13410</v>
      </c>
      <c r="BJ799" s="3" t="s">
        <v>143</v>
      </c>
      <c r="BK799" s="3" t="s">
        <v>136</v>
      </c>
      <c r="BL799" s="3" t="s">
        <v>143</v>
      </c>
      <c r="BM799" s="3" t="s">
        <v>160</v>
      </c>
      <c r="BN799" s="3" t="s">
        <v>160</v>
      </c>
      <c r="BO799" s="3" t="s">
        <v>143</v>
      </c>
      <c r="BP799" s="3" t="s">
        <v>143</v>
      </c>
      <c r="BQ799" s="3" t="s">
        <v>13411</v>
      </c>
      <c r="BR799" s="3" t="s">
        <v>5723</v>
      </c>
      <c r="BS799" s="3" t="s">
        <v>162</v>
      </c>
      <c r="BT799" s="3" t="s">
        <v>13407</v>
      </c>
      <c r="BU799" s="3" t="s">
        <v>13407</v>
      </c>
      <c r="BV799" s="3" t="s">
        <v>135</v>
      </c>
      <c r="BW799" s="3" t="s">
        <v>135</v>
      </c>
      <c r="BX799" s="3" t="s">
        <v>135</v>
      </c>
      <c r="BY799" s="3" t="s">
        <v>148</v>
      </c>
      <c r="BZ799" s="3" t="s">
        <v>13412</v>
      </c>
      <c r="CA799" s="3" t="s">
        <v>174</v>
      </c>
      <c r="CB799" s="3" t="s">
        <v>143</v>
      </c>
      <c r="CC799" s="3" t="s">
        <v>143</v>
      </c>
      <c r="CD799" s="3" t="s">
        <v>143</v>
      </c>
      <c r="CE799" s="3" t="s">
        <v>143</v>
      </c>
      <c r="CF799" s="3" t="s">
        <v>2261</v>
      </c>
      <c r="CG799" s="3" t="s">
        <v>2261</v>
      </c>
      <c r="CH799" s="3" t="s">
        <v>143</v>
      </c>
      <c r="CI799" s="3" t="s">
        <v>143</v>
      </c>
      <c r="CJ799" s="3" t="s">
        <v>5272</v>
      </c>
      <c r="CK799" s="3" t="s">
        <v>143</v>
      </c>
      <c r="CL799" s="3" t="s">
        <v>143</v>
      </c>
      <c r="CM799" s="3" t="s">
        <v>143</v>
      </c>
      <c r="CN799" s="3" t="s">
        <v>143</v>
      </c>
      <c r="CO799" s="3" t="s">
        <v>9033</v>
      </c>
      <c r="CP799" s="3" t="s">
        <v>143</v>
      </c>
      <c r="CQ799" s="3" t="s">
        <v>143</v>
      </c>
      <c r="CR799" s="3" t="s">
        <v>143</v>
      </c>
      <c r="CS799" s="3" t="s">
        <v>1</v>
      </c>
      <c r="CT799" s="3" t="s">
        <v>143</v>
      </c>
      <c r="CU799" s="3" t="s">
        <v>1</v>
      </c>
      <c r="CV799" s="3" t="s">
        <v>1985</v>
      </c>
      <c r="CW799" s="3" t="s">
        <v>1985</v>
      </c>
      <c r="CX799" s="3" t="s">
        <v>258</v>
      </c>
      <c r="CY799" s="3" t="s">
        <v>166</v>
      </c>
      <c r="CZ799" s="3" t="s">
        <v>136</v>
      </c>
      <c r="DA799" s="3" t="s">
        <v>1989</v>
      </c>
      <c r="DB799" s="3" t="s">
        <v>143</v>
      </c>
      <c r="DC799" s="3" t="s">
        <v>143</v>
      </c>
      <c r="DD799" s="3" t="s">
        <v>190</v>
      </c>
      <c r="DE799" s="3" t="s">
        <v>1515</v>
      </c>
      <c r="DF799" s="3" t="s">
        <v>3601</v>
      </c>
      <c r="DG799" s="3" t="s">
        <v>143</v>
      </c>
      <c r="DH799" s="3" t="s">
        <v>9034</v>
      </c>
      <c r="DI799" s="3" t="s">
        <v>143</v>
      </c>
    </row>
    <row r="800" spans="1:113" ht="25.5" hidden="1" x14ac:dyDescent="0.2">
      <c r="A800" s="73">
        <v>45566</v>
      </c>
      <c r="B800" s="3" t="s">
        <v>12737</v>
      </c>
      <c r="C800" s="3">
        <v>161448</v>
      </c>
      <c r="D800" s="3" t="s">
        <v>12737</v>
      </c>
      <c r="E800" s="3" t="s">
        <v>125</v>
      </c>
      <c r="F800" s="7">
        <v>45580</v>
      </c>
      <c r="G800" s="3" t="s">
        <v>257</v>
      </c>
      <c r="H800" s="3" t="s">
        <v>166</v>
      </c>
      <c r="I800" s="180">
        <f t="shared" ref="I800:I802" si="83">J800</f>
        <v>4950</v>
      </c>
      <c r="J800" s="177">
        <v>4950</v>
      </c>
      <c r="K800" s="71">
        <f t="shared" si="80"/>
        <v>0.23030636329502802</v>
      </c>
      <c r="L800" s="3" t="s">
        <v>12628</v>
      </c>
      <c r="M800" s="3" t="s">
        <v>129</v>
      </c>
      <c r="N800" s="3" t="s">
        <v>1224</v>
      </c>
      <c r="O800" s="3" t="s">
        <v>13413</v>
      </c>
      <c r="P800" s="6" t="s">
        <v>13414</v>
      </c>
      <c r="Q800" s="3" t="s">
        <v>262</v>
      </c>
      <c r="R800" s="3" t="s">
        <v>13415</v>
      </c>
      <c r="S800" s="3" t="s">
        <v>944</v>
      </c>
      <c r="T800" s="3" t="s">
        <v>135</v>
      </c>
      <c r="U800" s="3" t="s">
        <v>135</v>
      </c>
      <c r="V800" s="3" t="s">
        <v>136</v>
      </c>
      <c r="W800" s="3" t="s">
        <v>137</v>
      </c>
      <c r="X800" s="3" t="s">
        <v>264</v>
      </c>
      <c r="Y800" s="3" t="s">
        <v>13416</v>
      </c>
      <c r="Z800" s="7" t="s">
        <v>13417</v>
      </c>
      <c r="AA800" s="3" t="s">
        <v>139</v>
      </c>
      <c r="AB800" s="3" t="s">
        <v>140</v>
      </c>
      <c r="AC800" s="3" t="s">
        <v>5272</v>
      </c>
      <c r="AD800" s="3" t="s">
        <v>143</v>
      </c>
      <c r="AE800" s="3" t="s">
        <v>5272</v>
      </c>
      <c r="AF800" s="3" t="s">
        <v>12927</v>
      </c>
      <c r="AG800" s="3" t="s">
        <v>5675</v>
      </c>
      <c r="AH800" s="3" t="s">
        <v>265</v>
      </c>
      <c r="AI800" s="3" t="s">
        <v>143</v>
      </c>
      <c r="AJ800" s="3" t="s">
        <v>143</v>
      </c>
      <c r="AK800" s="3" t="s">
        <v>142</v>
      </c>
      <c r="AL800" s="3" t="s">
        <v>143</v>
      </c>
      <c r="AM800" s="3" t="s">
        <v>13418</v>
      </c>
      <c r="AN800" s="3" t="s">
        <v>143</v>
      </c>
      <c r="AO800" s="3" t="s">
        <v>13419</v>
      </c>
      <c r="AP800" s="3" t="s">
        <v>209</v>
      </c>
      <c r="AQ800" s="3" t="s">
        <v>13420</v>
      </c>
      <c r="AR800" s="3" t="s">
        <v>178</v>
      </c>
      <c r="AS800" s="3" t="s">
        <v>179</v>
      </c>
      <c r="AT800" s="3" t="s">
        <v>211</v>
      </c>
      <c r="AU800" s="3" t="s">
        <v>11579</v>
      </c>
      <c r="AV800" s="3" t="s">
        <v>990</v>
      </c>
      <c r="AW800" s="3" t="s">
        <v>273</v>
      </c>
      <c r="AX800" s="3" t="s">
        <v>1232</v>
      </c>
      <c r="AY800" s="3" t="s">
        <v>148</v>
      </c>
      <c r="AZ800" s="3" t="s">
        <v>139</v>
      </c>
      <c r="BA800" s="3" t="s">
        <v>154</v>
      </c>
      <c r="BB800" s="3" t="s">
        <v>992</v>
      </c>
      <c r="BC800" s="3" t="s">
        <v>156</v>
      </c>
      <c r="BD800" s="3" t="s">
        <v>157</v>
      </c>
      <c r="BE800" s="3" t="s">
        <v>8956</v>
      </c>
      <c r="BF800" s="3" t="s">
        <v>13417</v>
      </c>
      <c r="BG800" s="3" t="s">
        <v>5272</v>
      </c>
      <c r="BH800" s="3" t="s">
        <v>143</v>
      </c>
      <c r="BI800" s="3" t="s">
        <v>143</v>
      </c>
      <c r="BJ800" s="3" t="s">
        <v>143</v>
      </c>
      <c r="BK800" s="3" t="s">
        <v>463</v>
      </c>
      <c r="BL800" s="3" t="s">
        <v>143</v>
      </c>
      <c r="BM800" s="3" t="s">
        <v>200</v>
      </c>
      <c r="BN800" s="3" t="s">
        <v>143</v>
      </c>
      <c r="BO800" s="3" t="s">
        <v>143</v>
      </c>
      <c r="BP800" s="3" t="s">
        <v>143</v>
      </c>
      <c r="BQ800" s="3" t="s">
        <v>13421</v>
      </c>
      <c r="BR800" s="3" t="s">
        <v>143</v>
      </c>
      <c r="BS800" s="3" t="s">
        <v>13288</v>
      </c>
      <c r="BT800" s="3" t="s">
        <v>13418</v>
      </c>
      <c r="BU800" s="3" t="s">
        <v>13418</v>
      </c>
      <c r="BV800" s="3" t="s">
        <v>135</v>
      </c>
      <c r="BW800" s="3" t="s">
        <v>135</v>
      </c>
      <c r="BX800" s="3" t="s">
        <v>135</v>
      </c>
      <c r="BY800" s="3" t="s">
        <v>148</v>
      </c>
      <c r="BZ800" s="3" t="s">
        <v>13422</v>
      </c>
      <c r="CA800" s="3" t="s">
        <v>174</v>
      </c>
      <c r="CB800" s="3" t="s">
        <v>143</v>
      </c>
      <c r="CC800" s="3" t="s">
        <v>143</v>
      </c>
      <c r="CD800" s="3" t="s">
        <v>143</v>
      </c>
      <c r="CE800" s="3" t="s">
        <v>13423</v>
      </c>
      <c r="CF800" s="3" t="s">
        <v>2261</v>
      </c>
      <c r="CG800" s="3" t="s">
        <v>143</v>
      </c>
      <c r="CH800" s="3" t="s">
        <v>143</v>
      </c>
      <c r="CI800" s="3" t="s">
        <v>143</v>
      </c>
      <c r="CJ800" s="3" t="s">
        <v>5272</v>
      </c>
      <c r="CK800" s="3" t="s">
        <v>143</v>
      </c>
      <c r="CL800" s="3" t="s">
        <v>143</v>
      </c>
      <c r="CM800" s="3" t="s">
        <v>143</v>
      </c>
      <c r="CN800" s="3" t="s">
        <v>143</v>
      </c>
      <c r="CO800" s="3" t="s">
        <v>143</v>
      </c>
      <c r="CP800" s="3" t="s">
        <v>143</v>
      </c>
      <c r="CQ800" s="3" t="s">
        <v>143</v>
      </c>
      <c r="CR800" s="3" t="s">
        <v>143</v>
      </c>
      <c r="CS800" s="3" t="s">
        <v>1</v>
      </c>
      <c r="CT800" s="3" t="s">
        <v>143</v>
      </c>
      <c r="CU800" s="3" t="s">
        <v>1</v>
      </c>
      <c r="CV800" s="3" t="s">
        <v>2867</v>
      </c>
      <c r="CW800" s="3" t="s">
        <v>143</v>
      </c>
      <c r="CX800" s="3" t="s">
        <v>12628</v>
      </c>
      <c r="CY800" s="3" t="s">
        <v>166</v>
      </c>
      <c r="CZ800" s="3" t="s">
        <v>463</v>
      </c>
      <c r="DA800" s="3" t="s">
        <v>1989</v>
      </c>
      <c r="DB800" s="3" t="s">
        <v>143</v>
      </c>
      <c r="DC800" s="3" t="s">
        <v>143</v>
      </c>
      <c r="DD800" s="3" t="s">
        <v>125</v>
      </c>
      <c r="DE800" s="3" t="s">
        <v>1515</v>
      </c>
      <c r="DF800" s="3" t="s">
        <v>5830</v>
      </c>
      <c r="DG800" s="3" t="s">
        <v>143</v>
      </c>
      <c r="DH800" s="3" t="s">
        <v>143</v>
      </c>
      <c r="DI800" s="3" t="s">
        <v>143</v>
      </c>
    </row>
    <row r="801" spans="1:113" ht="25.5" hidden="1" x14ac:dyDescent="0.2">
      <c r="A801" s="73">
        <v>45566</v>
      </c>
      <c r="B801" s="3" t="s">
        <v>12737</v>
      </c>
      <c r="C801" s="3">
        <v>161449</v>
      </c>
      <c r="D801" s="3" t="s">
        <v>12737</v>
      </c>
      <c r="E801" s="3" t="s">
        <v>125</v>
      </c>
      <c r="F801" s="7">
        <v>45580</v>
      </c>
      <c r="G801" s="3" t="s">
        <v>257</v>
      </c>
      <c r="H801" s="3" t="s">
        <v>166</v>
      </c>
      <c r="I801" s="180">
        <f t="shared" si="83"/>
        <v>4800</v>
      </c>
      <c r="J801" s="177">
        <v>4800</v>
      </c>
      <c r="K801" s="71">
        <f t="shared" si="80"/>
        <v>0.22332738258911808</v>
      </c>
      <c r="L801" s="3" t="s">
        <v>12628</v>
      </c>
      <c r="M801" s="3" t="s">
        <v>129</v>
      </c>
      <c r="N801" s="3" t="s">
        <v>1224</v>
      </c>
      <c r="O801" s="3" t="s">
        <v>13413</v>
      </c>
      <c r="P801" s="6" t="s">
        <v>13414</v>
      </c>
      <c r="Q801" s="3" t="s">
        <v>262</v>
      </c>
      <c r="R801" s="3" t="s">
        <v>13424</v>
      </c>
      <c r="S801" s="3" t="s">
        <v>944</v>
      </c>
      <c r="T801" s="3" t="s">
        <v>135</v>
      </c>
      <c r="U801" s="3" t="s">
        <v>135</v>
      </c>
      <c r="V801" s="3" t="s">
        <v>136</v>
      </c>
      <c r="W801" s="3" t="s">
        <v>137</v>
      </c>
      <c r="X801" s="3" t="s">
        <v>264</v>
      </c>
      <c r="Y801" s="3" t="s">
        <v>13425</v>
      </c>
      <c r="Z801" s="7" t="s">
        <v>13426</v>
      </c>
      <c r="AA801" s="3" t="s">
        <v>139</v>
      </c>
      <c r="AB801" s="3" t="s">
        <v>140</v>
      </c>
      <c r="AC801" s="3" t="s">
        <v>5272</v>
      </c>
      <c r="AD801" s="3" t="s">
        <v>143</v>
      </c>
      <c r="AE801" s="3" t="s">
        <v>5272</v>
      </c>
      <c r="AF801" s="3" t="s">
        <v>12927</v>
      </c>
      <c r="AG801" s="3" t="s">
        <v>5675</v>
      </c>
      <c r="AH801" s="3" t="s">
        <v>265</v>
      </c>
      <c r="AI801" s="3" t="s">
        <v>143</v>
      </c>
      <c r="AJ801" s="3" t="s">
        <v>143</v>
      </c>
      <c r="AK801" s="3" t="s">
        <v>142</v>
      </c>
      <c r="AL801" s="3" t="s">
        <v>143</v>
      </c>
      <c r="AM801" s="3" t="s">
        <v>13427</v>
      </c>
      <c r="AN801" s="3" t="s">
        <v>143</v>
      </c>
      <c r="AO801" s="3" t="s">
        <v>13419</v>
      </c>
      <c r="AP801" s="3" t="s">
        <v>209</v>
      </c>
      <c r="AQ801" s="3" t="s">
        <v>13420</v>
      </c>
      <c r="AR801" s="3" t="s">
        <v>178</v>
      </c>
      <c r="AS801" s="3" t="s">
        <v>179</v>
      </c>
      <c r="AT801" s="3" t="s">
        <v>211</v>
      </c>
      <c r="AU801" s="3" t="s">
        <v>11579</v>
      </c>
      <c r="AV801" s="3" t="s">
        <v>990</v>
      </c>
      <c r="AW801" s="3" t="s">
        <v>273</v>
      </c>
      <c r="AX801" s="3" t="s">
        <v>1232</v>
      </c>
      <c r="AY801" s="3" t="s">
        <v>148</v>
      </c>
      <c r="AZ801" s="3" t="s">
        <v>139</v>
      </c>
      <c r="BA801" s="3" t="s">
        <v>154</v>
      </c>
      <c r="BB801" s="3" t="s">
        <v>992</v>
      </c>
      <c r="BC801" s="3" t="s">
        <v>156</v>
      </c>
      <c r="BD801" s="3" t="s">
        <v>157</v>
      </c>
      <c r="BE801" s="3" t="s">
        <v>8956</v>
      </c>
      <c r="BF801" s="3" t="s">
        <v>13426</v>
      </c>
      <c r="BG801" s="3" t="s">
        <v>5272</v>
      </c>
      <c r="BH801" s="3" t="s">
        <v>143</v>
      </c>
      <c r="BI801" s="3" t="s">
        <v>143</v>
      </c>
      <c r="BJ801" s="3" t="s">
        <v>143</v>
      </c>
      <c r="BK801" s="3" t="s">
        <v>463</v>
      </c>
      <c r="BL801" s="3" t="s">
        <v>143</v>
      </c>
      <c r="BM801" s="3" t="s">
        <v>200</v>
      </c>
      <c r="BN801" s="3" t="s">
        <v>143</v>
      </c>
      <c r="BO801" s="3" t="s">
        <v>143</v>
      </c>
      <c r="BP801" s="3" t="s">
        <v>143</v>
      </c>
      <c r="BQ801" s="3" t="s">
        <v>13428</v>
      </c>
      <c r="BR801" s="3" t="s">
        <v>143</v>
      </c>
      <c r="BS801" s="3" t="s">
        <v>13429</v>
      </c>
      <c r="BT801" s="3" t="s">
        <v>13427</v>
      </c>
      <c r="BU801" s="3" t="s">
        <v>13427</v>
      </c>
      <c r="BV801" s="3" t="s">
        <v>135</v>
      </c>
      <c r="BW801" s="3" t="s">
        <v>135</v>
      </c>
      <c r="BX801" s="3" t="s">
        <v>135</v>
      </c>
      <c r="BY801" s="3" t="s">
        <v>148</v>
      </c>
      <c r="BZ801" s="3" t="s">
        <v>13422</v>
      </c>
      <c r="CA801" s="3" t="s">
        <v>174</v>
      </c>
      <c r="CB801" s="3" t="s">
        <v>143</v>
      </c>
      <c r="CC801" s="3" t="s">
        <v>143</v>
      </c>
      <c r="CD801" s="3" t="s">
        <v>143</v>
      </c>
      <c r="CE801" s="3" t="s">
        <v>13423</v>
      </c>
      <c r="CF801" s="3" t="s">
        <v>2261</v>
      </c>
      <c r="CG801" s="3" t="s">
        <v>143</v>
      </c>
      <c r="CH801" s="3" t="s">
        <v>143</v>
      </c>
      <c r="CI801" s="3" t="s">
        <v>143</v>
      </c>
      <c r="CJ801" s="3" t="s">
        <v>5272</v>
      </c>
      <c r="CK801" s="3" t="s">
        <v>143</v>
      </c>
      <c r="CL801" s="3" t="s">
        <v>143</v>
      </c>
      <c r="CM801" s="3" t="s">
        <v>143</v>
      </c>
      <c r="CN801" s="3" t="s">
        <v>143</v>
      </c>
      <c r="CO801" s="3" t="s">
        <v>143</v>
      </c>
      <c r="CP801" s="3" t="s">
        <v>143</v>
      </c>
      <c r="CQ801" s="3" t="s">
        <v>143</v>
      </c>
      <c r="CR801" s="3" t="s">
        <v>143</v>
      </c>
      <c r="CS801" s="3" t="s">
        <v>1</v>
      </c>
      <c r="CT801" s="3" t="s">
        <v>143</v>
      </c>
      <c r="CU801" s="3" t="s">
        <v>1</v>
      </c>
      <c r="CV801" s="3" t="s">
        <v>2867</v>
      </c>
      <c r="CW801" s="3" t="s">
        <v>143</v>
      </c>
      <c r="CX801" s="3" t="s">
        <v>12628</v>
      </c>
      <c r="CY801" s="3" t="s">
        <v>166</v>
      </c>
      <c r="CZ801" s="3" t="s">
        <v>463</v>
      </c>
      <c r="DA801" s="3" t="s">
        <v>1989</v>
      </c>
      <c r="DB801" s="3" t="s">
        <v>143</v>
      </c>
      <c r="DC801" s="3" t="s">
        <v>143</v>
      </c>
      <c r="DD801" s="3" t="s">
        <v>125</v>
      </c>
      <c r="DE801" s="3" t="s">
        <v>1515</v>
      </c>
      <c r="DF801" s="3" t="s">
        <v>5830</v>
      </c>
      <c r="DG801" s="3" t="s">
        <v>143</v>
      </c>
      <c r="DH801" s="3" t="s">
        <v>143</v>
      </c>
      <c r="DI801" s="3" t="s">
        <v>143</v>
      </c>
    </row>
    <row r="802" spans="1:113" hidden="1" x14ac:dyDescent="0.2">
      <c r="A802" s="73">
        <v>45566</v>
      </c>
      <c r="B802" s="3" t="s">
        <v>12474</v>
      </c>
      <c r="C802" s="3">
        <v>161456</v>
      </c>
      <c r="D802" s="5" t="s">
        <v>12474</v>
      </c>
      <c r="E802" s="3" t="s">
        <v>364</v>
      </c>
      <c r="F802" s="7">
        <v>45575</v>
      </c>
      <c r="G802" s="3" t="s">
        <v>126</v>
      </c>
      <c r="H802" s="3" t="s">
        <v>127</v>
      </c>
      <c r="I802" s="180">
        <f t="shared" si="83"/>
        <v>452.7</v>
      </c>
      <c r="J802" s="177">
        <v>452.7</v>
      </c>
      <c r="K802" s="71">
        <f t="shared" si="80"/>
        <v>2.10625637704362E-2</v>
      </c>
      <c r="L802" s="3" t="s">
        <v>394</v>
      </c>
      <c r="M802" s="3" t="s">
        <v>129</v>
      </c>
      <c r="N802" s="3" t="s">
        <v>12534</v>
      </c>
      <c r="O802" s="3" t="s">
        <v>1065</v>
      </c>
      <c r="P802" s="6" t="s">
        <v>13430</v>
      </c>
      <c r="Q802" s="3" t="s">
        <v>132</v>
      </c>
      <c r="R802" s="3" t="s">
        <v>13431</v>
      </c>
      <c r="S802" s="3" t="s">
        <v>13432</v>
      </c>
      <c r="T802" s="3" t="s">
        <v>8214</v>
      </c>
      <c r="U802" s="3" t="s">
        <v>135</v>
      </c>
      <c r="V802" s="3" t="s">
        <v>136</v>
      </c>
      <c r="W802" s="3" t="s">
        <v>137</v>
      </c>
      <c r="X802" s="3" t="s">
        <v>9544</v>
      </c>
      <c r="Y802" s="3" t="s">
        <v>13433</v>
      </c>
      <c r="Z802" s="7" t="s">
        <v>13434</v>
      </c>
      <c r="AA802" s="3" t="s">
        <v>139</v>
      </c>
      <c r="AB802" s="3" t="s">
        <v>140</v>
      </c>
      <c r="AC802" s="3" t="s">
        <v>5272</v>
      </c>
      <c r="AD802" s="3" t="s">
        <v>143</v>
      </c>
      <c r="AE802" s="3" t="s">
        <v>5272</v>
      </c>
      <c r="AF802" s="3" t="s">
        <v>143</v>
      </c>
      <c r="AG802" s="3" t="s">
        <v>5974</v>
      </c>
      <c r="AH802" s="3" t="s">
        <v>141</v>
      </c>
      <c r="AI802" s="3" t="s">
        <v>143</v>
      </c>
      <c r="AJ802" s="3" t="s">
        <v>143</v>
      </c>
      <c r="AK802" s="3" t="s">
        <v>142</v>
      </c>
      <c r="AL802" s="3" t="s">
        <v>143</v>
      </c>
      <c r="AM802" s="3" t="s">
        <v>13435</v>
      </c>
      <c r="AN802" s="3" t="s">
        <v>143</v>
      </c>
      <c r="AO802" s="3" t="s">
        <v>631</v>
      </c>
      <c r="AP802" s="3" t="s">
        <v>632</v>
      </c>
      <c r="AQ802" s="3" t="s">
        <v>1068</v>
      </c>
      <c r="AR802" s="3" t="s">
        <v>148</v>
      </c>
      <c r="AS802" s="3" t="s">
        <v>139</v>
      </c>
      <c r="AT802" s="3" t="s">
        <v>149</v>
      </c>
      <c r="AU802" s="3" t="s">
        <v>634</v>
      </c>
      <c r="AV802" s="3" t="s">
        <v>12541</v>
      </c>
      <c r="AW802" s="3" t="s">
        <v>5237</v>
      </c>
      <c r="AX802" s="3" t="s">
        <v>12542</v>
      </c>
      <c r="AY802" s="3" t="s">
        <v>148</v>
      </c>
      <c r="AZ802" s="3" t="s">
        <v>139</v>
      </c>
      <c r="BA802" s="3" t="s">
        <v>149</v>
      </c>
      <c r="BB802" s="3" t="s">
        <v>5239</v>
      </c>
      <c r="BC802" s="3" t="s">
        <v>156</v>
      </c>
      <c r="BD802" s="3" t="s">
        <v>157</v>
      </c>
      <c r="BE802" s="3" t="s">
        <v>303</v>
      </c>
      <c r="BF802" s="3" t="s">
        <v>13434</v>
      </c>
      <c r="BG802" s="3" t="s">
        <v>5272</v>
      </c>
      <c r="BH802" s="3" t="s">
        <v>143</v>
      </c>
      <c r="BI802" s="3" t="s">
        <v>143</v>
      </c>
      <c r="BJ802" s="3" t="s">
        <v>143</v>
      </c>
      <c r="BK802" s="3" t="s">
        <v>136</v>
      </c>
      <c r="BL802" s="3" t="s">
        <v>143</v>
      </c>
      <c r="BM802" s="3" t="s">
        <v>1674</v>
      </c>
      <c r="BN802" s="3" t="s">
        <v>143</v>
      </c>
      <c r="BO802" s="3" t="s">
        <v>143</v>
      </c>
      <c r="BP802" s="3" t="s">
        <v>143</v>
      </c>
      <c r="BQ802" s="3" t="s">
        <v>7474</v>
      </c>
      <c r="BR802" s="3" t="s">
        <v>5352</v>
      </c>
      <c r="BS802" s="3" t="s">
        <v>241</v>
      </c>
      <c r="BT802" s="3" t="s">
        <v>13436</v>
      </c>
      <c r="BU802" s="3" t="s">
        <v>13436</v>
      </c>
      <c r="BV802" s="3" t="s">
        <v>135</v>
      </c>
      <c r="BW802" s="3" t="s">
        <v>135</v>
      </c>
      <c r="BX802" s="3" t="s">
        <v>135</v>
      </c>
      <c r="BY802" s="3" t="s">
        <v>148</v>
      </c>
      <c r="BZ802" s="3" t="s">
        <v>12720</v>
      </c>
      <c r="CA802" s="3" t="s">
        <v>144</v>
      </c>
      <c r="CB802" s="3" t="s">
        <v>143</v>
      </c>
      <c r="CC802" s="3" t="s">
        <v>143</v>
      </c>
      <c r="CD802" s="3" t="s">
        <v>143</v>
      </c>
      <c r="CE802" s="3" t="s">
        <v>13437</v>
      </c>
      <c r="CF802" s="3" t="s">
        <v>9549</v>
      </c>
      <c r="CG802" s="3" t="s">
        <v>143</v>
      </c>
      <c r="CH802" s="3" t="s">
        <v>143</v>
      </c>
      <c r="CI802" s="3" t="s">
        <v>143</v>
      </c>
      <c r="CJ802" s="3" t="s">
        <v>5272</v>
      </c>
      <c r="CK802" s="3" t="s">
        <v>143</v>
      </c>
      <c r="CL802" s="3" t="s">
        <v>143</v>
      </c>
      <c r="CM802" s="3" t="s">
        <v>143</v>
      </c>
      <c r="CN802" s="3" t="s">
        <v>143</v>
      </c>
      <c r="CO802" s="3" t="s">
        <v>143</v>
      </c>
      <c r="CP802" s="3" t="s">
        <v>12545</v>
      </c>
      <c r="CQ802" s="3" t="s">
        <v>143</v>
      </c>
      <c r="CR802" s="3" t="s">
        <v>143</v>
      </c>
      <c r="CS802" s="3" t="s">
        <v>1</v>
      </c>
      <c r="CT802" s="3" t="s">
        <v>143</v>
      </c>
      <c r="CU802" s="3" t="s">
        <v>1</v>
      </c>
      <c r="CV802" s="3" t="s">
        <v>1985</v>
      </c>
      <c r="CW802" s="3" t="s">
        <v>143</v>
      </c>
      <c r="CX802" s="3" t="s">
        <v>394</v>
      </c>
      <c r="CY802" s="3" t="s">
        <v>127</v>
      </c>
      <c r="CZ802" s="3" t="s">
        <v>136</v>
      </c>
      <c r="DA802" s="3" t="s">
        <v>1989</v>
      </c>
      <c r="DB802" s="3" t="s">
        <v>143</v>
      </c>
      <c r="DC802" s="3" t="s">
        <v>143</v>
      </c>
      <c r="DD802" s="3" t="s">
        <v>364</v>
      </c>
      <c r="DE802" s="3" t="s">
        <v>1515</v>
      </c>
      <c r="DF802" s="3" t="s">
        <v>1515</v>
      </c>
      <c r="DG802" s="3" t="s">
        <v>143</v>
      </c>
      <c r="DH802" s="3" t="s">
        <v>143</v>
      </c>
      <c r="DI802" s="3" t="s">
        <v>12546</v>
      </c>
    </row>
    <row r="803" spans="1:113" hidden="1" x14ac:dyDescent="0.2">
      <c r="A803" s="73">
        <v>45566</v>
      </c>
      <c r="B803" s="3" t="s">
        <v>15608</v>
      </c>
      <c r="C803" s="3">
        <v>161462</v>
      </c>
      <c r="D803" s="3" t="s">
        <v>13438</v>
      </c>
      <c r="E803" s="3" t="s">
        <v>164</v>
      </c>
      <c r="F803" s="7">
        <v>45576</v>
      </c>
      <c r="G803" s="3" t="s">
        <v>165</v>
      </c>
      <c r="H803" s="3" t="s">
        <v>166</v>
      </c>
      <c r="I803" s="177">
        <v>500.35</v>
      </c>
      <c r="J803" s="177">
        <v>343</v>
      </c>
      <c r="K803" s="71">
        <f t="shared" si="80"/>
        <v>2.3279553308013592E-2</v>
      </c>
      <c r="L803" s="3" t="s">
        <v>953</v>
      </c>
      <c r="M803" s="3" t="s">
        <v>7145</v>
      </c>
      <c r="N803" s="3" t="s">
        <v>960</v>
      </c>
      <c r="O803" s="3" t="s">
        <v>2009</v>
      </c>
      <c r="P803" s="6" t="s">
        <v>12963</v>
      </c>
      <c r="Q803" s="3" t="s">
        <v>170</v>
      </c>
      <c r="R803" s="3" t="s">
        <v>13439</v>
      </c>
      <c r="S803" s="3" t="s">
        <v>12965</v>
      </c>
      <c r="T803" s="3" t="s">
        <v>135</v>
      </c>
      <c r="U803" s="3" t="s">
        <v>135</v>
      </c>
      <c r="V803" s="3" t="s">
        <v>506</v>
      </c>
      <c r="W803" s="3" t="s">
        <v>137</v>
      </c>
      <c r="X803" s="3" t="s">
        <v>173</v>
      </c>
      <c r="Y803" s="3" t="s">
        <v>13440</v>
      </c>
      <c r="Z803" s="7" t="s">
        <v>13441</v>
      </c>
      <c r="AA803" s="3" t="s">
        <v>139</v>
      </c>
      <c r="AB803" s="3" t="s">
        <v>323</v>
      </c>
      <c r="AC803" s="3" t="s">
        <v>5272</v>
      </c>
      <c r="AD803" s="3" t="s">
        <v>143</v>
      </c>
      <c r="AE803" s="3" t="s">
        <v>13442</v>
      </c>
      <c r="AF803" s="3" t="s">
        <v>143</v>
      </c>
      <c r="AG803" s="3" t="s">
        <v>235</v>
      </c>
      <c r="AH803" s="3" t="s">
        <v>141</v>
      </c>
      <c r="AI803" s="3" t="s">
        <v>143</v>
      </c>
      <c r="AJ803" s="3" t="s">
        <v>13442</v>
      </c>
      <c r="AK803" s="3" t="s">
        <v>207</v>
      </c>
      <c r="AL803" s="3" t="s">
        <v>143</v>
      </c>
      <c r="AM803" s="3" t="s">
        <v>13443</v>
      </c>
      <c r="AN803" s="3" t="s">
        <v>174</v>
      </c>
      <c r="AO803" s="3" t="s">
        <v>2013</v>
      </c>
      <c r="AP803" s="3" t="s">
        <v>2014</v>
      </c>
      <c r="AQ803" s="3" t="s">
        <v>2015</v>
      </c>
      <c r="AR803" s="3" t="s">
        <v>250</v>
      </c>
      <c r="AS803" s="3" t="s">
        <v>179</v>
      </c>
      <c r="AT803" s="3" t="s">
        <v>251</v>
      </c>
      <c r="AU803" s="3" t="s">
        <v>2016</v>
      </c>
      <c r="AV803" s="3" t="s">
        <v>145</v>
      </c>
      <c r="AW803" s="3" t="s">
        <v>146</v>
      </c>
      <c r="AX803" s="3" t="s">
        <v>972</v>
      </c>
      <c r="AY803" s="3" t="s">
        <v>148</v>
      </c>
      <c r="AZ803" s="3" t="s">
        <v>139</v>
      </c>
      <c r="BA803" s="3" t="s">
        <v>149</v>
      </c>
      <c r="BB803" s="3" t="s">
        <v>150</v>
      </c>
      <c r="BC803" s="3" t="s">
        <v>156</v>
      </c>
      <c r="BD803" s="3" t="s">
        <v>157</v>
      </c>
      <c r="BE803" s="3" t="s">
        <v>303</v>
      </c>
      <c r="BF803" s="3" t="s">
        <v>13444</v>
      </c>
      <c r="BG803" s="3" t="s">
        <v>5272</v>
      </c>
      <c r="BH803" s="3" t="s">
        <v>143</v>
      </c>
      <c r="BI803" s="3" t="s">
        <v>13445</v>
      </c>
      <c r="BJ803" s="3" t="s">
        <v>143</v>
      </c>
      <c r="BK803" s="3" t="s">
        <v>506</v>
      </c>
      <c r="BL803" s="3" t="s">
        <v>143</v>
      </c>
      <c r="BM803" s="3" t="s">
        <v>160</v>
      </c>
      <c r="BN803" s="3" t="s">
        <v>160</v>
      </c>
      <c r="BO803" s="3" t="s">
        <v>164</v>
      </c>
      <c r="BP803" s="3" t="s">
        <v>2497</v>
      </c>
      <c r="BQ803" s="3" t="s">
        <v>13446</v>
      </c>
      <c r="BR803" s="3" t="s">
        <v>5352</v>
      </c>
      <c r="BS803" s="3" t="s">
        <v>241</v>
      </c>
      <c r="BT803" s="3" t="s">
        <v>13442</v>
      </c>
      <c r="BU803" s="3" t="s">
        <v>13442</v>
      </c>
      <c r="BV803" s="3" t="s">
        <v>135</v>
      </c>
      <c r="BW803" s="3" t="s">
        <v>135</v>
      </c>
      <c r="BX803" s="3" t="s">
        <v>135</v>
      </c>
      <c r="BY803" s="3" t="s">
        <v>148</v>
      </c>
      <c r="BZ803" s="3" t="s">
        <v>575</v>
      </c>
      <c r="CA803" s="3" t="s">
        <v>174</v>
      </c>
      <c r="CB803" s="3" t="s">
        <v>143</v>
      </c>
      <c r="CC803" s="3" t="s">
        <v>143</v>
      </c>
      <c r="CD803" s="3" t="s">
        <v>143</v>
      </c>
      <c r="CE803" s="3" t="s">
        <v>12969</v>
      </c>
      <c r="CF803" s="3" t="s">
        <v>2261</v>
      </c>
      <c r="CG803" s="3" t="s">
        <v>2261</v>
      </c>
      <c r="CH803" s="3" t="s">
        <v>143</v>
      </c>
      <c r="CI803" s="3" t="s">
        <v>143</v>
      </c>
      <c r="CJ803" s="3" t="s">
        <v>5272</v>
      </c>
      <c r="CK803" s="3" t="s">
        <v>143</v>
      </c>
      <c r="CL803" s="3" t="s">
        <v>143</v>
      </c>
      <c r="CM803" s="3" t="s">
        <v>143</v>
      </c>
      <c r="CN803" s="3" t="s">
        <v>143</v>
      </c>
      <c r="CO803" s="3" t="s">
        <v>143</v>
      </c>
      <c r="CP803" s="3" t="s">
        <v>143</v>
      </c>
      <c r="CQ803" s="3" t="s">
        <v>143</v>
      </c>
      <c r="CR803" s="3" t="s">
        <v>143</v>
      </c>
      <c r="CS803" s="3" t="s">
        <v>1</v>
      </c>
      <c r="CT803" s="3" t="s">
        <v>143</v>
      </c>
      <c r="CU803" s="3" t="s">
        <v>1</v>
      </c>
      <c r="CV803" s="3" t="s">
        <v>1985</v>
      </c>
      <c r="CW803" s="3" t="s">
        <v>2092</v>
      </c>
      <c r="CX803" s="3" t="s">
        <v>953</v>
      </c>
      <c r="CY803" s="3" t="s">
        <v>166</v>
      </c>
      <c r="CZ803" s="3" t="s">
        <v>506</v>
      </c>
      <c r="DA803" s="3" t="s">
        <v>1986</v>
      </c>
      <c r="DB803" s="3" t="s">
        <v>143</v>
      </c>
      <c r="DC803" s="3" t="s">
        <v>143</v>
      </c>
      <c r="DD803" s="3" t="s">
        <v>164</v>
      </c>
      <c r="DE803" s="3" t="s">
        <v>1515</v>
      </c>
      <c r="DF803" s="3" t="s">
        <v>3193</v>
      </c>
      <c r="DG803" s="3" t="s">
        <v>143</v>
      </c>
      <c r="DH803" s="3" t="s">
        <v>143</v>
      </c>
      <c r="DI803" s="3" t="s">
        <v>143</v>
      </c>
    </row>
    <row r="804" spans="1:113" ht="25.5" hidden="1" x14ac:dyDescent="0.2">
      <c r="A804" s="73">
        <v>45566</v>
      </c>
      <c r="B804" s="3" t="s">
        <v>12737</v>
      </c>
      <c r="C804" s="178">
        <v>161611</v>
      </c>
      <c r="D804" s="3" t="s">
        <v>12737</v>
      </c>
      <c r="E804" s="3" t="s">
        <v>373</v>
      </c>
      <c r="F804" s="7">
        <v>45579</v>
      </c>
      <c r="G804" s="3" t="s">
        <v>257</v>
      </c>
      <c r="H804" s="3" t="s">
        <v>166</v>
      </c>
      <c r="I804" s="177">
        <v>2402.29</v>
      </c>
      <c r="J804" s="177">
        <v>2086.89</v>
      </c>
      <c r="K804" s="71">
        <f t="shared" si="80"/>
        <v>0.11177023706666926</v>
      </c>
      <c r="L804" s="3" t="s">
        <v>12628</v>
      </c>
      <c r="M804" s="3" t="s">
        <v>7145</v>
      </c>
      <c r="N804" s="3" t="s">
        <v>980</v>
      </c>
      <c r="O804" s="3" t="s">
        <v>5667</v>
      </c>
      <c r="P804" s="6" t="s">
        <v>13447</v>
      </c>
      <c r="Q804" s="3" t="s">
        <v>170</v>
      </c>
      <c r="R804" s="3" t="s">
        <v>13448</v>
      </c>
      <c r="S804" s="3" t="s">
        <v>5991</v>
      </c>
      <c r="T804" s="3" t="s">
        <v>135</v>
      </c>
      <c r="U804" s="3" t="s">
        <v>135</v>
      </c>
      <c r="V804" s="3" t="s">
        <v>136</v>
      </c>
      <c r="W804" s="3" t="s">
        <v>137</v>
      </c>
      <c r="X804" s="3" t="s">
        <v>264</v>
      </c>
      <c r="Y804" s="3" t="s">
        <v>13449</v>
      </c>
      <c r="Z804" s="7" t="s">
        <v>13450</v>
      </c>
      <c r="AA804" s="3" t="s">
        <v>139</v>
      </c>
      <c r="AB804" s="3" t="s">
        <v>323</v>
      </c>
      <c r="AC804" s="3" t="s">
        <v>5272</v>
      </c>
      <c r="AD804" s="3" t="s">
        <v>143</v>
      </c>
      <c r="AE804" s="3" t="s">
        <v>13451</v>
      </c>
      <c r="AF804" s="3" t="s">
        <v>13452</v>
      </c>
      <c r="AG804" s="3" t="s">
        <v>5675</v>
      </c>
      <c r="AH804" s="3" t="s">
        <v>265</v>
      </c>
      <c r="AI804" s="3" t="s">
        <v>143</v>
      </c>
      <c r="AJ804" s="3" t="s">
        <v>13451</v>
      </c>
      <c r="AK804" s="3" t="s">
        <v>142</v>
      </c>
      <c r="AL804" s="3" t="s">
        <v>143</v>
      </c>
      <c r="AM804" s="3" t="s">
        <v>13453</v>
      </c>
      <c r="AN804" s="3" t="s">
        <v>174</v>
      </c>
      <c r="AO804" s="3" t="s">
        <v>5677</v>
      </c>
      <c r="AP804" s="3" t="s">
        <v>5678</v>
      </c>
      <c r="AQ804" s="3" t="s">
        <v>5679</v>
      </c>
      <c r="AR804" s="3" t="s">
        <v>430</v>
      </c>
      <c r="AS804" s="3" t="s">
        <v>431</v>
      </c>
      <c r="AT804" s="3" t="s">
        <v>5680</v>
      </c>
      <c r="AU804" s="3" t="s">
        <v>5681</v>
      </c>
      <c r="AV804" s="3" t="s">
        <v>990</v>
      </c>
      <c r="AW804" s="3" t="s">
        <v>273</v>
      </c>
      <c r="AX804" s="3" t="s">
        <v>991</v>
      </c>
      <c r="AY804" s="3" t="s">
        <v>148</v>
      </c>
      <c r="AZ804" s="3" t="s">
        <v>139</v>
      </c>
      <c r="BA804" s="3" t="s">
        <v>154</v>
      </c>
      <c r="BB804" s="3" t="s">
        <v>992</v>
      </c>
      <c r="BC804" s="3" t="s">
        <v>156</v>
      </c>
      <c r="BD804" s="3" t="s">
        <v>157</v>
      </c>
      <c r="BE804" s="3" t="s">
        <v>8956</v>
      </c>
      <c r="BF804" s="3" t="s">
        <v>13454</v>
      </c>
      <c r="BG804" s="3" t="s">
        <v>5272</v>
      </c>
      <c r="BH804" s="3" t="s">
        <v>143</v>
      </c>
      <c r="BI804" s="3" t="s">
        <v>13455</v>
      </c>
      <c r="BJ804" s="3" t="s">
        <v>143</v>
      </c>
      <c r="BK804" s="3" t="s">
        <v>463</v>
      </c>
      <c r="BL804" s="3" t="s">
        <v>143</v>
      </c>
      <c r="BM804" s="3" t="s">
        <v>200</v>
      </c>
      <c r="BN804" s="3" t="s">
        <v>160</v>
      </c>
      <c r="BO804" s="3" t="s">
        <v>143</v>
      </c>
      <c r="BP804" s="3" t="s">
        <v>143</v>
      </c>
      <c r="BQ804" s="3" t="s">
        <v>13456</v>
      </c>
      <c r="BR804" s="3" t="s">
        <v>143</v>
      </c>
      <c r="BS804" s="3" t="s">
        <v>13288</v>
      </c>
      <c r="BT804" s="3" t="s">
        <v>13451</v>
      </c>
      <c r="BU804" s="3" t="s">
        <v>13451</v>
      </c>
      <c r="BV804" s="3" t="s">
        <v>135</v>
      </c>
      <c r="BW804" s="3" t="s">
        <v>135</v>
      </c>
      <c r="BX804" s="3" t="s">
        <v>135</v>
      </c>
      <c r="BY804" s="3" t="s">
        <v>148</v>
      </c>
      <c r="BZ804" s="3" t="s">
        <v>2375</v>
      </c>
      <c r="CA804" s="3" t="s">
        <v>174</v>
      </c>
      <c r="CB804" s="3" t="s">
        <v>143</v>
      </c>
      <c r="CC804" s="3" t="s">
        <v>143</v>
      </c>
      <c r="CD804" s="3" t="s">
        <v>143</v>
      </c>
      <c r="CE804" s="3" t="s">
        <v>12721</v>
      </c>
      <c r="CF804" s="3" t="s">
        <v>2261</v>
      </c>
      <c r="CG804" s="3" t="s">
        <v>2261</v>
      </c>
      <c r="CH804" s="3" t="s">
        <v>143</v>
      </c>
      <c r="CI804" s="3" t="s">
        <v>143</v>
      </c>
      <c r="CJ804" s="3" t="s">
        <v>5272</v>
      </c>
      <c r="CK804" s="3" t="s">
        <v>143</v>
      </c>
      <c r="CL804" s="3" t="s">
        <v>143</v>
      </c>
      <c r="CM804" s="3" t="s">
        <v>143</v>
      </c>
      <c r="CN804" s="3" t="s">
        <v>143</v>
      </c>
      <c r="CO804" s="3" t="s">
        <v>5686</v>
      </c>
      <c r="CP804" s="3" t="s">
        <v>143</v>
      </c>
      <c r="CQ804" s="3" t="s">
        <v>143</v>
      </c>
      <c r="CR804" s="3" t="s">
        <v>143</v>
      </c>
      <c r="CS804" s="3" t="s">
        <v>1</v>
      </c>
      <c r="CT804" s="3" t="s">
        <v>143</v>
      </c>
      <c r="CU804" s="3" t="s">
        <v>1</v>
      </c>
      <c r="CV804" s="3" t="s">
        <v>2092</v>
      </c>
      <c r="CW804" s="3" t="s">
        <v>2092</v>
      </c>
      <c r="CX804" s="3" t="s">
        <v>12628</v>
      </c>
      <c r="CY804" s="3" t="s">
        <v>166</v>
      </c>
      <c r="CZ804" s="3" t="s">
        <v>463</v>
      </c>
      <c r="DA804" s="3" t="s">
        <v>1989</v>
      </c>
      <c r="DB804" s="3" t="s">
        <v>13034</v>
      </c>
      <c r="DC804" s="3" t="s">
        <v>143</v>
      </c>
      <c r="DD804" s="3" t="s">
        <v>373</v>
      </c>
      <c r="DE804" s="3" t="s">
        <v>1515</v>
      </c>
      <c r="DF804" s="3" t="s">
        <v>5859</v>
      </c>
      <c r="DG804" s="3" t="s">
        <v>143</v>
      </c>
      <c r="DH804" s="3" t="s">
        <v>7781</v>
      </c>
      <c r="DI804" s="3" t="s">
        <v>143</v>
      </c>
    </row>
    <row r="805" spans="1:113" hidden="1" x14ac:dyDescent="0.2">
      <c r="A805" s="73">
        <v>45566</v>
      </c>
      <c r="B805" s="3" t="s">
        <v>12718</v>
      </c>
      <c r="C805" s="178">
        <v>161644</v>
      </c>
      <c r="D805" s="3" t="s">
        <v>12899</v>
      </c>
      <c r="E805" s="3" t="s">
        <v>685</v>
      </c>
      <c r="F805" s="7">
        <v>45579</v>
      </c>
      <c r="G805" s="3" t="s">
        <v>165</v>
      </c>
      <c r="H805" s="3" t="s">
        <v>166</v>
      </c>
      <c r="I805" s="177">
        <v>765</v>
      </c>
      <c r="J805" s="177">
        <v>400</v>
      </c>
      <c r="K805" s="71">
        <f t="shared" si="80"/>
        <v>3.5592801600140694E-2</v>
      </c>
      <c r="L805" s="3" t="s">
        <v>953</v>
      </c>
      <c r="M805" s="3" t="s">
        <v>7145</v>
      </c>
      <c r="N805" s="3" t="s">
        <v>960</v>
      </c>
      <c r="O805" s="3" t="s">
        <v>13457</v>
      </c>
      <c r="P805" s="6" t="s">
        <v>13458</v>
      </c>
      <c r="Q805" s="3" t="s">
        <v>2863</v>
      </c>
      <c r="R805" s="3" t="s">
        <v>13459</v>
      </c>
      <c r="S805" s="3" t="s">
        <v>13318</v>
      </c>
      <c r="T805" s="3" t="s">
        <v>135</v>
      </c>
      <c r="U805" s="3" t="s">
        <v>135</v>
      </c>
      <c r="V805" s="3" t="s">
        <v>506</v>
      </c>
      <c r="W805" s="3" t="s">
        <v>137</v>
      </c>
      <c r="X805" s="3" t="s">
        <v>957</v>
      </c>
      <c r="Y805" s="3" t="s">
        <v>13460</v>
      </c>
      <c r="Z805" s="7" t="s">
        <v>13461</v>
      </c>
      <c r="AA805" s="3" t="s">
        <v>139</v>
      </c>
      <c r="AB805" s="3" t="s">
        <v>323</v>
      </c>
      <c r="AC805" s="3" t="s">
        <v>5272</v>
      </c>
      <c r="AD805" s="3" t="s">
        <v>143</v>
      </c>
      <c r="AE805" s="3" t="s">
        <v>13462</v>
      </c>
      <c r="AF805" s="3" t="s">
        <v>13167</v>
      </c>
      <c r="AG805" s="3" t="s">
        <v>235</v>
      </c>
      <c r="AH805" s="3" t="s">
        <v>141</v>
      </c>
      <c r="AI805" s="3" t="s">
        <v>143</v>
      </c>
      <c r="AJ805" s="3" t="s">
        <v>13462</v>
      </c>
      <c r="AK805" s="3" t="s">
        <v>207</v>
      </c>
      <c r="AL805" s="3" t="s">
        <v>143</v>
      </c>
      <c r="AM805" s="3" t="s">
        <v>6073</v>
      </c>
      <c r="AN805" s="3" t="s">
        <v>174</v>
      </c>
      <c r="AO805" s="3" t="s">
        <v>13463</v>
      </c>
      <c r="AP805" s="3" t="s">
        <v>13464</v>
      </c>
      <c r="AQ805" s="3" t="s">
        <v>13465</v>
      </c>
      <c r="AR805" s="3" t="s">
        <v>841</v>
      </c>
      <c r="AS805" s="3" t="s">
        <v>231</v>
      </c>
      <c r="AT805" s="3" t="s">
        <v>13466</v>
      </c>
      <c r="AU805" s="3" t="s">
        <v>12342</v>
      </c>
      <c r="AV805" s="3" t="s">
        <v>145</v>
      </c>
      <c r="AW805" s="3" t="s">
        <v>146</v>
      </c>
      <c r="AX805" s="3" t="s">
        <v>972</v>
      </c>
      <c r="AY805" s="3" t="s">
        <v>148</v>
      </c>
      <c r="AZ805" s="3" t="s">
        <v>139</v>
      </c>
      <c r="BA805" s="3" t="s">
        <v>149</v>
      </c>
      <c r="BB805" s="3" t="s">
        <v>150</v>
      </c>
      <c r="BC805" s="3" t="s">
        <v>156</v>
      </c>
      <c r="BD805" s="3" t="s">
        <v>157</v>
      </c>
      <c r="BE805" s="3" t="s">
        <v>303</v>
      </c>
      <c r="BF805" s="3" t="s">
        <v>13467</v>
      </c>
      <c r="BG805" s="3" t="s">
        <v>5272</v>
      </c>
      <c r="BH805" s="3" t="s">
        <v>143</v>
      </c>
      <c r="BI805" s="3" t="s">
        <v>13468</v>
      </c>
      <c r="BJ805" s="3" t="s">
        <v>143</v>
      </c>
      <c r="BK805" s="3" t="s">
        <v>506</v>
      </c>
      <c r="BL805" s="3" t="s">
        <v>143</v>
      </c>
      <c r="BM805" s="3" t="s">
        <v>160</v>
      </c>
      <c r="BN805" s="3" t="s">
        <v>160</v>
      </c>
      <c r="BO805" s="3" t="s">
        <v>685</v>
      </c>
      <c r="BP805" s="3" t="s">
        <v>143</v>
      </c>
      <c r="BQ805" s="3" t="s">
        <v>644</v>
      </c>
      <c r="BR805" s="3" t="s">
        <v>5352</v>
      </c>
      <c r="BS805" s="3" t="s">
        <v>241</v>
      </c>
      <c r="BT805" s="3" t="s">
        <v>13462</v>
      </c>
      <c r="BU805" s="3" t="s">
        <v>13462</v>
      </c>
      <c r="BV805" s="3" t="s">
        <v>135</v>
      </c>
      <c r="BW805" s="3" t="s">
        <v>135</v>
      </c>
      <c r="BX805" s="3" t="s">
        <v>135</v>
      </c>
      <c r="BY805" s="3" t="s">
        <v>148</v>
      </c>
      <c r="BZ805" s="3" t="s">
        <v>13325</v>
      </c>
      <c r="CA805" s="3" t="s">
        <v>174</v>
      </c>
      <c r="CB805" s="3" t="s">
        <v>143</v>
      </c>
      <c r="CC805" s="3" t="s">
        <v>143</v>
      </c>
      <c r="CD805" s="3" t="s">
        <v>143</v>
      </c>
      <c r="CE805" s="3" t="s">
        <v>13180</v>
      </c>
      <c r="CF805" s="3" t="s">
        <v>2261</v>
      </c>
      <c r="CG805" s="3" t="s">
        <v>2261</v>
      </c>
      <c r="CH805" s="3" t="s">
        <v>143</v>
      </c>
      <c r="CI805" s="3" t="s">
        <v>143</v>
      </c>
      <c r="CJ805" s="3" t="s">
        <v>5272</v>
      </c>
      <c r="CK805" s="3" t="s">
        <v>143</v>
      </c>
      <c r="CL805" s="3" t="s">
        <v>143</v>
      </c>
      <c r="CM805" s="3" t="s">
        <v>143</v>
      </c>
      <c r="CN805" s="3" t="s">
        <v>143</v>
      </c>
      <c r="CO805" s="3" t="s">
        <v>5878</v>
      </c>
      <c r="CP805" s="3" t="s">
        <v>143</v>
      </c>
      <c r="CQ805" s="3" t="s">
        <v>143</v>
      </c>
      <c r="CR805" s="3" t="s">
        <v>143</v>
      </c>
      <c r="CS805" s="3" t="s">
        <v>1</v>
      </c>
      <c r="CT805" s="3" t="s">
        <v>143</v>
      </c>
      <c r="CU805" s="3" t="s">
        <v>1</v>
      </c>
      <c r="CV805" s="3" t="s">
        <v>1985</v>
      </c>
      <c r="CW805" s="3" t="s">
        <v>2092</v>
      </c>
      <c r="CX805" s="3" t="s">
        <v>953</v>
      </c>
      <c r="CY805" s="3" t="s">
        <v>166</v>
      </c>
      <c r="CZ805" s="3" t="s">
        <v>506</v>
      </c>
      <c r="DA805" s="3" t="s">
        <v>2007</v>
      </c>
      <c r="DB805" s="3" t="s">
        <v>12961</v>
      </c>
      <c r="DC805" s="3" t="s">
        <v>225</v>
      </c>
      <c r="DD805" s="3" t="s">
        <v>685</v>
      </c>
      <c r="DE805" s="3" t="s">
        <v>1515</v>
      </c>
      <c r="DF805" s="3" t="s">
        <v>5859</v>
      </c>
      <c r="DG805" s="3" t="s">
        <v>143</v>
      </c>
      <c r="DH805" s="3" t="s">
        <v>7674</v>
      </c>
      <c r="DI805" s="3" t="s">
        <v>143</v>
      </c>
    </row>
    <row r="806" spans="1:113" ht="25.5" hidden="1" x14ac:dyDescent="0.2">
      <c r="A806" s="73">
        <v>45566</v>
      </c>
      <c r="B806" s="3" t="s">
        <v>12737</v>
      </c>
      <c r="C806" s="178">
        <v>161657</v>
      </c>
      <c r="D806" s="3" t="s">
        <v>12737</v>
      </c>
      <c r="E806" s="3" t="s">
        <v>373</v>
      </c>
      <c r="F806" s="7">
        <v>45579</v>
      </c>
      <c r="G806" s="3" t="s">
        <v>257</v>
      </c>
      <c r="H806" s="3" t="s">
        <v>166</v>
      </c>
      <c r="I806" s="177">
        <v>2081.13</v>
      </c>
      <c r="J806" s="177">
        <v>410.71</v>
      </c>
      <c r="K806" s="71">
        <f t="shared" si="80"/>
        <v>9.6827774109935705E-2</v>
      </c>
      <c r="L806" s="3" t="s">
        <v>374</v>
      </c>
      <c r="M806" s="3" t="s">
        <v>7145</v>
      </c>
      <c r="N806" s="3" t="s">
        <v>1224</v>
      </c>
      <c r="O806" s="3" t="s">
        <v>528</v>
      </c>
      <c r="P806" s="6" t="s">
        <v>13469</v>
      </c>
      <c r="Q806" s="3" t="s">
        <v>530</v>
      </c>
      <c r="R806" s="3" t="s">
        <v>13470</v>
      </c>
      <c r="S806" s="3" t="s">
        <v>3807</v>
      </c>
      <c r="T806" s="3" t="s">
        <v>135</v>
      </c>
      <c r="U806" s="3" t="s">
        <v>135</v>
      </c>
      <c r="V806" s="3" t="s">
        <v>136</v>
      </c>
      <c r="W806" s="3" t="s">
        <v>137</v>
      </c>
      <c r="X806" s="3" t="s">
        <v>379</v>
      </c>
      <c r="Y806" s="3" t="s">
        <v>13471</v>
      </c>
      <c r="Z806" s="7" t="s">
        <v>13472</v>
      </c>
      <c r="AA806" s="3" t="s">
        <v>139</v>
      </c>
      <c r="AB806" s="3" t="s">
        <v>323</v>
      </c>
      <c r="AC806" s="3" t="s">
        <v>5272</v>
      </c>
      <c r="AD806" s="3" t="s">
        <v>143</v>
      </c>
      <c r="AE806" s="3" t="s">
        <v>12940</v>
      </c>
      <c r="AF806" s="3" t="s">
        <v>13452</v>
      </c>
      <c r="AG806" s="3" t="s">
        <v>5675</v>
      </c>
      <c r="AH806" s="3" t="s">
        <v>265</v>
      </c>
      <c r="AI806" s="3" t="s">
        <v>143</v>
      </c>
      <c r="AJ806" s="3" t="s">
        <v>12940</v>
      </c>
      <c r="AK806" s="3" t="s">
        <v>142</v>
      </c>
      <c r="AL806" s="3" t="s">
        <v>143</v>
      </c>
      <c r="AM806" s="3" t="s">
        <v>5874</v>
      </c>
      <c r="AN806" s="3" t="s">
        <v>174</v>
      </c>
      <c r="AO806" s="3" t="s">
        <v>533</v>
      </c>
      <c r="AP806" s="3" t="s">
        <v>534</v>
      </c>
      <c r="AQ806" s="3" t="s">
        <v>309</v>
      </c>
      <c r="AR806" s="3" t="s">
        <v>148</v>
      </c>
      <c r="AS806" s="3" t="s">
        <v>139</v>
      </c>
      <c r="AT806" s="3" t="s">
        <v>508</v>
      </c>
      <c r="AU806" s="3" t="s">
        <v>10918</v>
      </c>
      <c r="AV806" s="3" t="s">
        <v>990</v>
      </c>
      <c r="AW806" s="3" t="s">
        <v>273</v>
      </c>
      <c r="AX806" s="3" t="s">
        <v>1232</v>
      </c>
      <c r="AY806" s="3" t="s">
        <v>148</v>
      </c>
      <c r="AZ806" s="3" t="s">
        <v>139</v>
      </c>
      <c r="BA806" s="3" t="s">
        <v>154</v>
      </c>
      <c r="BB806" s="3" t="s">
        <v>992</v>
      </c>
      <c r="BC806" s="3" t="s">
        <v>156</v>
      </c>
      <c r="BD806" s="3" t="s">
        <v>157</v>
      </c>
      <c r="BE806" s="3" t="s">
        <v>303</v>
      </c>
      <c r="BF806" s="3" t="s">
        <v>13473</v>
      </c>
      <c r="BG806" s="3" t="s">
        <v>5272</v>
      </c>
      <c r="BH806" s="3" t="s">
        <v>530</v>
      </c>
      <c r="BI806" s="3" t="s">
        <v>12944</v>
      </c>
      <c r="BJ806" s="3" t="s">
        <v>143</v>
      </c>
      <c r="BK806" s="3" t="s">
        <v>136</v>
      </c>
      <c r="BL806" s="3" t="s">
        <v>143</v>
      </c>
      <c r="BM806" s="3" t="s">
        <v>200</v>
      </c>
      <c r="BN806" s="3" t="s">
        <v>160</v>
      </c>
      <c r="BO806" s="3" t="s">
        <v>143</v>
      </c>
      <c r="BP806" s="3" t="s">
        <v>143</v>
      </c>
      <c r="BQ806" s="3" t="s">
        <v>13474</v>
      </c>
      <c r="BR806" s="3" t="s">
        <v>5352</v>
      </c>
      <c r="BS806" s="3" t="s">
        <v>241</v>
      </c>
      <c r="BT806" s="3" t="s">
        <v>12940</v>
      </c>
      <c r="BU806" s="3" t="s">
        <v>12940</v>
      </c>
      <c r="BV806" s="3" t="s">
        <v>135</v>
      </c>
      <c r="BW806" s="3" t="s">
        <v>135</v>
      </c>
      <c r="BX806" s="3" t="s">
        <v>135</v>
      </c>
      <c r="BY806" s="3" t="s">
        <v>148</v>
      </c>
      <c r="BZ806" s="3" t="s">
        <v>2774</v>
      </c>
      <c r="CA806" s="3" t="s">
        <v>174</v>
      </c>
      <c r="CB806" s="3" t="s">
        <v>143</v>
      </c>
      <c r="CC806" s="3" t="s">
        <v>143</v>
      </c>
      <c r="CD806" s="3" t="s">
        <v>143</v>
      </c>
      <c r="CE806" s="3" t="s">
        <v>13475</v>
      </c>
      <c r="CF806" s="3" t="s">
        <v>2261</v>
      </c>
      <c r="CG806" s="3" t="s">
        <v>2261</v>
      </c>
      <c r="CH806" s="3" t="s">
        <v>143</v>
      </c>
      <c r="CI806" s="3" t="s">
        <v>143</v>
      </c>
      <c r="CJ806" s="3" t="s">
        <v>5272</v>
      </c>
      <c r="CK806" s="3" t="s">
        <v>143</v>
      </c>
      <c r="CL806" s="3" t="s">
        <v>143</v>
      </c>
      <c r="CM806" s="3" t="s">
        <v>143</v>
      </c>
      <c r="CN806" s="3" t="s">
        <v>143</v>
      </c>
      <c r="CO806" s="3" t="s">
        <v>143</v>
      </c>
      <c r="CP806" s="3" t="s">
        <v>143</v>
      </c>
      <c r="CQ806" s="3" t="s">
        <v>143</v>
      </c>
      <c r="CR806" s="3" t="s">
        <v>143</v>
      </c>
      <c r="CS806" s="3" t="s">
        <v>1</v>
      </c>
      <c r="CT806" s="3" t="s">
        <v>143</v>
      </c>
      <c r="CU806" s="3" t="s">
        <v>1</v>
      </c>
      <c r="CV806" s="3" t="s">
        <v>1985</v>
      </c>
      <c r="CW806" s="3" t="s">
        <v>2092</v>
      </c>
      <c r="CX806" s="3" t="s">
        <v>374</v>
      </c>
      <c r="CY806" s="3" t="s">
        <v>166</v>
      </c>
      <c r="CZ806" s="3" t="s">
        <v>136</v>
      </c>
      <c r="DA806" s="3" t="s">
        <v>1989</v>
      </c>
      <c r="DB806" s="3" t="s">
        <v>13034</v>
      </c>
      <c r="DC806" s="3" t="s">
        <v>143</v>
      </c>
      <c r="DD806" s="3" t="s">
        <v>373</v>
      </c>
      <c r="DE806" s="3" t="s">
        <v>1515</v>
      </c>
      <c r="DF806" s="3" t="s">
        <v>5859</v>
      </c>
      <c r="DG806" s="3" t="s">
        <v>143</v>
      </c>
      <c r="DH806" s="3" t="s">
        <v>143</v>
      </c>
      <c r="DI806" s="3" t="s">
        <v>143</v>
      </c>
    </row>
    <row r="807" spans="1:113" hidden="1" x14ac:dyDescent="0.2">
      <c r="A807" s="73">
        <v>45566</v>
      </c>
      <c r="B807" s="3" t="s">
        <v>12718</v>
      </c>
      <c r="C807" s="3">
        <v>161661</v>
      </c>
      <c r="D807" s="3" t="s">
        <v>13476</v>
      </c>
      <c r="E807" s="3" t="s">
        <v>685</v>
      </c>
      <c r="F807" s="7">
        <v>45576</v>
      </c>
      <c r="G807" s="3" t="s">
        <v>165</v>
      </c>
      <c r="H807" s="3" t="s">
        <v>166</v>
      </c>
      <c r="I807" s="180">
        <f t="shared" ref="I807:I811" si="84">J807</f>
        <v>1494.55</v>
      </c>
      <c r="J807" s="177">
        <v>1494.55</v>
      </c>
      <c r="K807" s="71">
        <f t="shared" si="80"/>
        <v>6.9536237426784678E-2</v>
      </c>
      <c r="L807" s="3" t="s">
        <v>953</v>
      </c>
      <c r="M807" s="3" t="s">
        <v>129</v>
      </c>
      <c r="N807" s="3" t="s">
        <v>219</v>
      </c>
      <c r="O807" s="3" t="s">
        <v>13477</v>
      </c>
      <c r="P807" s="6" t="s">
        <v>13478</v>
      </c>
      <c r="Q807" s="3" t="s">
        <v>2863</v>
      </c>
      <c r="R807" s="3" t="s">
        <v>13479</v>
      </c>
      <c r="S807" s="3" t="s">
        <v>12924</v>
      </c>
      <c r="T807" s="3" t="s">
        <v>135</v>
      </c>
      <c r="U807" s="3" t="s">
        <v>135</v>
      </c>
      <c r="V807" s="3" t="s">
        <v>506</v>
      </c>
      <c r="W807" s="3" t="s">
        <v>137</v>
      </c>
      <c r="X807" s="3" t="s">
        <v>6653</v>
      </c>
      <c r="Y807" s="3" t="s">
        <v>13480</v>
      </c>
      <c r="Z807" s="7" t="s">
        <v>13481</v>
      </c>
      <c r="AA807" s="3" t="s">
        <v>139</v>
      </c>
      <c r="AB807" s="3" t="s">
        <v>226</v>
      </c>
      <c r="AC807" s="3" t="s">
        <v>5272</v>
      </c>
      <c r="AD807" s="3" t="s">
        <v>143</v>
      </c>
      <c r="AE807" s="3" t="s">
        <v>5272</v>
      </c>
      <c r="AF807" s="3" t="s">
        <v>143</v>
      </c>
      <c r="AG807" s="3" t="s">
        <v>235</v>
      </c>
      <c r="AH807" s="3" t="s">
        <v>141</v>
      </c>
      <c r="AI807" s="3" t="s">
        <v>143</v>
      </c>
      <c r="AJ807" s="3" t="s">
        <v>143</v>
      </c>
      <c r="AK807" s="3" t="s">
        <v>207</v>
      </c>
      <c r="AL807" s="3" t="s">
        <v>143</v>
      </c>
      <c r="AM807" s="3" t="s">
        <v>13482</v>
      </c>
      <c r="AN807" s="3" t="s">
        <v>143</v>
      </c>
      <c r="AO807" s="3" t="s">
        <v>13483</v>
      </c>
      <c r="AP807" s="3" t="s">
        <v>13484</v>
      </c>
      <c r="AQ807" s="3" t="s">
        <v>13485</v>
      </c>
      <c r="AR807" s="3" t="s">
        <v>2082</v>
      </c>
      <c r="AS807" s="3" t="s">
        <v>231</v>
      </c>
      <c r="AT807" s="3" t="s">
        <v>10429</v>
      </c>
      <c r="AU807" s="3" t="s">
        <v>13486</v>
      </c>
      <c r="AV807" s="3" t="s">
        <v>234</v>
      </c>
      <c r="AW807" s="3" t="s">
        <v>165</v>
      </c>
      <c r="AX807" s="3" t="s">
        <v>235</v>
      </c>
      <c r="AY807" s="3" t="s">
        <v>148</v>
      </c>
      <c r="AZ807" s="3" t="s">
        <v>139</v>
      </c>
      <c r="BA807" s="3" t="s">
        <v>875</v>
      </c>
      <c r="BB807" s="3" t="s">
        <v>150</v>
      </c>
      <c r="BC807" s="3" t="s">
        <v>156</v>
      </c>
      <c r="BD807" s="3" t="s">
        <v>157</v>
      </c>
      <c r="BE807" s="3" t="s">
        <v>8956</v>
      </c>
      <c r="BF807" s="3" t="s">
        <v>13481</v>
      </c>
      <c r="BG807" s="3" t="s">
        <v>5272</v>
      </c>
      <c r="BH807" s="3" t="s">
        <v>143</v>
      </c>
      <c r="BI807" s="3" t="s">
        <v>143</v>
      </c>
      <c r="BJ807" s="3" t="s">
        <v>143</v>
      </c>
      <c r="BK807" s="3" t="s">
        <v>506</v>
      </c>
      <c r="BL807" s="3" t="s">
        <v>143</v>
      </c>
      <c r="BM807" s="3" t="s">
        <v>160</v>
      </c>
      <c r="BN807" s="3" t="s">
        <v>143</v>
      </c>
      <c r="BO807" s="3" t="s">
        <v>685</v>
      </c>
      <c r="BP807" s="3" t="s">
        <v>143</v>
      </c>
      <c r="BQ807" s="3" t="s">
        <v>13487</v>
      </c>
      <c r="BR807" s="3" t="s">
        <v>143</v>
      </c>
      <c r="BS807" s="3" t="s">
        <v>13288</v>
      </c>
      <c r="BT807" s="3" t="s">
        <v>13488</v>
      </c>
      <c r="BU807" s="3" t="s">
        <v>13488</v>
      </c>
      <c r="BV807" s="3" t="s">
        <v>135</v>
      </c>
      <c r="BW807" s="3" t="s">
        <v>135</v>
      </c>
      <c r="BX807" s="3" t="s">
        <v>135</v>
      </c>
      <c r="BY807" s="3" t="s">
        <v>148</v>
      </c>
      <c r="BZ807" s="3" t="s">
        <v>13489</v>
      </c>
      <c r="CA807" s="3" t="s">
        <v>2415</v>
      </c>
      <c r="CB807" s="3" t="s">
        <v>143</v>
      </c>
      <c r="CC807" s="3" t="s">
        <v>143</v>
      </c>
      <c r="CD807" s="3" t="s">
        <v>143</v>
      </c>
      <c r="CE807" s="3" t="s">
        <v>13490</v>
      </c>
      <c r="CF807" s="3" t="s">
        <v>9220</v>
      </c>
      <c r="CG807" s="3" t="s">
        <v>143</v>
      </c>
      <c r="CH807" s="3" t="s">
        <v>143</v>
      </c>
      <c r="CI807" s="3" t="s">
        <v>143</v>
      </c>
      <c r="CJ807" s="3" t="s">
        <v>5272</v>
      </c>
      <c r="CK807" s="3" t="s">
        <v>143</v>
      </c>
      <c r="CL807" s="3" t="s">
        <v>143</v>
      </c>
      <c r="CM807" s="3" t="s">
        <v>143</v>
      </c>
      <c r="CN807" s="3" t="s">
        <v>143</v>
      </c>
      <c r="CO807" s="3" t="s">
        <v>12934</v>
      </c>
      <c r="CP807" s="3" t="s">
        <v>143</v>
      </c>
      <c r="CQ807" s="3" t="s">
        <v>143</v>
      </c>
      <c r="CR807" s="3" t="s">
        <v>143</v>
      </c>
      <c r="CS807" s="3" t="s">
        <v>1</v>
      </c>
      <c r="CT807" s="3" t="s">
        <v>143</v>
      </c>
      <c r="CU807" s="3" t="s">
        <v>1</v>
      </c>
      <c r="CV807" s="3" t="s">
        <v>2092</v>
      </c>
      <c r="CW807" s="3" t="s">
        <v>143</v>
      </c>
      <c r="CX807" s="3" t="s">
        <v>953</v>
      </c>
      <c r="CY807" s="3" t="s">
        <v>166</v>
      </c>
      <c r="CZ807" s="3" t="s">
        <v>506</v>
      </c>
      <c r="DA807" s="3" t="s">
        <v>1989</v>
      </c>
      <c r="DB807" s="3" t="s">
        <v>143</v>
      </c>
      <c r="DC807" s="3" t="s">
        <v>6653</v>
      </c>
      <c r="DD807" s="3" t="s">
        <v>685</v>
      </c>
      <c r="DE807" s="3" t="s">
        <v>1515</v>
      </c>
      <c r="DF807" s="3" t="s">
        <v>3193</v>
      </c>
      <c r="DG807" s="3" t="s">
        <v>143</v>
      </c>
      <c r="DH807" s="3" t="s">
        <v>12935</v>
      </c>
      <c r="DI807" s="3" t="s">
        <v>143</v>
      </c>
    </row>
    <row r="808" spans="1:113" hidden="1" x14ac:dyDescent="0.2">
      <c r="A808" s="73">
        <v>45566</v>
      </c>
      <c r="B808" s="3" t="s">
        <v>15606</v>
      </c>
      <c r="C808" s="3">
        <v>161679</v>
      </c>
      <c r="D808" s="3" t="s">
        <v>12238</v>
      </c>
      <c r="E808" s="3" t="s">
        <v>373</v>
      </c>
      <c r="F808" s="7">
        <v>45576</v>
      </c>
      <c r="G808" s="3" t="s">
        <v>165</v>
      </c>
      <c r="H808" s="3" t="s">
        <v>166</v>
      </c>
      <c r="I808" s="180">
        <f t="shared" si="84"/>
        <v>120.09</v>
      </c>
      <c r="J808" s="177">
        <v>120.09</v>
      </c>
      <c r="K808" s="71">
        <f t="shared" si="80"/>
        <v>5.5873719531514985E-3</v>
      </c>
      <c r="L808" s="3" t="s">
        <v>316</v>
      </c>
      <c r="M808" s="3" t="s">
        <v>129</v>
      </c>
      <c r="N808" s="3" t="s">
        <v>4107</v>
      </c>
      <c r="O808" s="3" t="s">
        <v>960</v>
      </c>
      <c r="P808" s="6" t="s">
        <v>879</v>
      </c>
      <c r="Q808" s="3" t="s">
        <v>132</v>
      </c>
      <c r="R808" s="3" t="s">
        <v>13491</v>
      </c>
      <c r="S808" s="3" t="s">
        <v>13492</v>
      </c>
      <c r="T808" s="3" t="s">
        <v>135</v>
      </c>
      <c r="U808" s="3" t="s">
        <v>135</v>
      </c>
      <c r="V808" s="3" t="s">
        <v>136</v>
      </c>
      <c r="W808" s="3" t="s">
        <v>137</v>
      </c>
      <c r="X808" s="3" t="s">
        <v>2483</v>
      </c>
      <c r="Y808" s="3" t="s">
        <v>13493</v>
      </c>
      <c r="Z808" s="7" t="s">
        <v>13494</v>
      </c>
      <c r="AA808" s="3" t="s">
        <v>139</v>
      </c>
      <c r="AB808" s="3" t="s">
        <v>140</v>
      </c>
      <c r="AC808" s="3" t="s">
        <v>5272</v>
      </c>
      <c r="AD808" s="3" t="s">
        <v>143</v>
      </c>
      <c r="AE808" s="3" t="s">
        <v>5272</v>
      </c>
      <c r="AF808" s="3" t="s">
        <v>143</v>
      </c>
      <c r="AG808" s="3" t="s">
        <v>235</v>
      </c>
      <c r="AH808" s="3" t="s">
        <v>141</v>
      </c>
      <c r="AI808" s="3" t="s">
        <v>143</v>
      </c>
      <c r="AJ808" s="3" t="s">
        <v>143</v>
      </c>
      <c r="AK808" s="3" t="s">
        <v>142</v>
      </c>
      <c r="AL808" s="3" t="s">
        <v>143</v>
      </c>
      <c r="AM808" s="3" t="s">
        <v>9516</v>
      </c>
      <c r="AN808" s="3" t="s">
        <v>143</v>
      </c>
      <c r="AO808" s="3" t="s">
        <v>145</v>
      </c>
      <c r="AP808" s="3" t="s">
        <v>146</v>
      </c>
      <c r="AQ808" s="3" t="s">
        <v>972</v>
      </c>
      <c r="AR808" s="3" t="s">
        <v>148</v>
      </c>
      <c r="AS808" s="3" t="s">
        <v>139</v>
      </c>
      <c r="AT808" s="3" t="s">
        <v>149</v>
      </c>
      <c r="AU808" s="3" t="s">
        <v>150</v>
      </c>
      <c r="AV808" s="3" t="s">
        <v>13495</v>
      </c>
      <c r="AW808" s="3" t="s">
        <v>4343</v>
      </c>
      <c r="AX808" s="3" t="s">
        <v>13496</v>
      </c>
      <c r="AY808" s="3" t="s">
        <v>148</v>
      </c>
      <c r="AZ808" s="3" t="s">
        <v>139</v>
      </c>
      <c r="BA808" s="3" t="s">
        <v>154</v>
      </c>
      <c r="BB808" s="3" t="s">
        <v>13497</v>
      </c>
      <c r="BC808" s="3" t="s">
        <v>156</v>
      </c>
      <c r="BD808" s="3" t="s">
        <v>157</v>
      </c>
      <c r="BE808" s="3" t="s">
        <v>484</v>
      </c>
      <c r="BF808" s="3" t="s">
        <v>13494</v>
      </c>
      <c r="BG808" s="3" t="s">
        <v>5272</v>
      </c>
      <c r="BH808" s="3" t="s">
        <v>143</v>
      </c>
      <c r="BI808" s="3" t="s">
        <v>143</v>
      </c>
      <c r="BJ808" s="3" t="s">
        <v>143</v>
      </c>
      <c r="BK808" s="3" t="s">
        <v>136</v>
      </c>
      <c r="BL808" s="3" t="s">
        <v>143</v>
      </c>
      <c r="BM808" s="3" t="s">
        <v>160</v>
      </c>
      <c r="BN808" s="3" t="s">
        <v>143</v>
      </c>
      <c r="BO808" s="3" t="s">
        <v>143</v>
      </c>
      <c r="BP808" s="3" t="s">
        <v>143</v>
      </c>
      <c r="BQ808" s="3" t="s">
        <v>1747</v>
      </c>
      <c r="BR808" s="3" t="s">
        <v>5723</v>
      </c>
      <c r="BS808" s="3" t="s">
        <v>162</v>
      </c>
      <c r="BT808" s="3" t="s">
        <v>10836</v>
      </c>
      <c r="BU808" s="3" t="s">
        <v>10836</v>
      </c>
      <c r="BV808" s="3" t="s">
        <v>135</v>
      </c>
      <c r="BW808" s="3" t="s">
        <v>135</v>
      </c>
      <c r="BX808" s="3" t="s">
        <v>135</v>
      </c>
      <c r="BY808" s="3" t="s">
        <v>148</v>
      </c>
      <c r="BZ808" s="3" t="s">
        <v>6439</v>
      </c>
      <c r="CA808" s="3" t="s">
        <v>144</v>
      </c>
      <c r="CB808" s="3" t="s">
        <v>143</v>
      </c>
      <c r="CC808" s="3" t="s">
        <v>143</v>
      </c>
      <c r="CD808" s="3" t="s">
        <v>143</v>
      </c>
      <c r="CE808" s="3" t="s">
        <v>143</v>
      </c>
      <c r="CF808" s="3" t="s">
        <v>9549</v>
      </c>
      <c r="CG808" s="3" t="s">
        <v>143</v>
      </c>
      <c r="CH808" s="3" t="s">
        <v>143</v>
      </c>
      <c r="CI808" s="3" t="s">
        <v>143</v>
      </c>
      <c r="CJ808" s="3" t="s">
        <v>5272</v>
      </c>
      <c r="CK808" s="3" t="s">
        <v>143</v>
      </c>
      <c r="CL808" s="3" t="s">
        <v>143</v>
      </c>
      <c r="CM808" s="3" t="s">
        <v>143</v>
      </c>
      <c r="CN808" s="3" t="s">
        <v>143</v>
      </c>
      <c r="CO808" s="3" t="s">
        <v>143</v>
      </c>
      <c r="CP808" s="3" t="s">
        <v>1714</v>
      </c>
      <c r="CQ808" s="3" t="s">
        <v>143</v>
      </c>
      <c r="CR808" s="3" t="s">
        <v>143</v>
      </c>
      <c r="CS808" s="3" t="s">
        <v>1</v>
      </c>
      <c r="CT808" s="3" t="s">
        <v>143</v>
      </c>
      <c r="CU808" s="3" t="s">
        <v>1</v>
      </c>
      <c r="CV808" s="3" t="s">
        <v>1985</v>
      </c>
      <c r="CW808" s="3" t="s">
        <v>143</v>
      </c>
      <c r="CX808" s="3" t="s">
        <v>316</v>
      </c>
      <c r="CY808" s="3" t="s">
        <v>166</v>
      </c>
      <c r="CZ808" s="3" t="s">
        <v>136</v>
      </c>
      <c r="DA808" s="3" t="s">
        <v>1986</v>
      </c>
      <c r="DB808" s="3" t="s">
        <v>143</v>
      </c>
      <c r="DC808" s="3" t="s">
        <v>143</v>
      </c>
      <c r="DD808" s="3" t="s">
        <v>373</v>
      </c>
      <c r="DE808" s="3" t="s">
        <v>1515</v>
      </c>
      <c r="DF808" s="3" t="s">
        <v>3193</v>
      </c>
      <c r="DG808" s="3" t="s">
        <v>143</v>
      </c>
      <c r="DH808" s="3" t="s">
        <v>143</v>
      </c>
      <c r="DI808" s="3" t="s">
        <v>13498</v>
      </c>
    </row>
    <row r="809" spans="1:113" hidden="1" x14ac:dyDescent="0.2">
      <c r="A809" s="73">
        <v>45566</v>
      </c>
      <c r="B809" s="3" t="s">
        <v>12737</v>
      </c>
      <c r="C809" s="3">
        <v>161696</v>
      </c>
      <c r="D809" s="3" t="s">
        <v>12737</v>
      </c>
      <c r="E809" s="3" t="s">
        <v>190</v>
      </c>
      <c r="F809" s="7">
        <v>45583</v>
      </c>
      <c r="G809" s="3" t="s">
        <v>165</v>
      </c>
      <c r="H809" s="3" t="s">
        <v>166</v>
      </c>
      <c r="I809" s="180">
        <f t="shared" si="84"/>
        <v>5000</v>
      </c>
      <c r="J809" s="177">
        <v>5000</v>
      </c>
      <c r="K809" s="71">
        <f t="shared" si="80"/>
        <v>0.232632690196998</v>
      </c>
      <c r="L809" s="3" t="s">
        <v>12628</v>
      </c>
      <c r="M809" s="3" t="s">
        <v>129</v>
      </c>
      <c r="N809" s="3" t="s">
        <v>960</v>
      </c>
      <c r="O809" s="3" t="s">
        <v>13499</v>
      </c>
      <c r="P809" s="6" t="s">
        <v>13082</v>
      </c>
      <c r="Q809" s="3" t="s">
        <v>2863</v>
      </c>
      <c r="R809" s="3" t="s">
        <v>13500</v>
      </c>
      <c r="S809" s="3" t="s">
        <v>13501</v>
      </c>
      <c r="T809" s="3" t="s">
        <v>135</v>
      </c>
      <c r="U809" s="3" t="s">
        <v>135</v>
      </c>
      <c r="V809" s="3" t="s">
        <v>136</v>
      </c>
      <c r="W809" s="3" t="s">
        <v>137</v>
      </c>
      <c r="X809" s="3" t="s">
        <v>173</v>
      </c>
      <c r="Y809" s="3" t="s">
        <v>13502</v>
      </c>
      <c r="Z809" s="7" t="s">
        <v>13503</v>
      </c>
      <c r="AA809" s="3" t="s">
        <v>139</v>
      </c>
      <c r="AB809" s="3" t="s">
        <v>140</v>
      </c>
      <c r="AC809" s="3" t="s">
        <v>5272</v>
      </c>
      <c r="AD809" s="3" t="s">
        <v>143</v>
      </c>
      <c r="AE809" s="3" t="s">
        <v>5272</v>
      </c>
      <c r="AF809" s="3" t="s">
        <v>143</v>
      </c>
      <c r="AG809" s="3" t="s">
        <v>235</v>
      </c>
      <c r="AH809" s="3" t="s">
        <v>141</v>
      </c>
      <c r="AI809" s="3" t="s">
        <v>143</v>
      </c>
      <c r="AJ809" s="3" t="s">
        <v>143</v>
      </c>
      <c r="AK809" s="3" t="s">
        <v>142</v>
      </c>
      <c r="AL809" s="3" t="s">
        <v>143</v>
      </c>
      <c r="AM809" s="3" t="s">
        <v>6421</v>
      </c>
      <c r="AN809" s="3" t="s">
        <v>143</v>
      </c>
      <c r="AO809" s="3" t="s">
        <v>13504</v>
      </c>
      <c r="AP809" s="3" t="s">
        <v>2821</v>
      </c>
      <c r="AQ809" s="3" t="s">
        <v>309</v>
      </c>
      <c r="AR809" s="3" t="s">
        <v>178</v>
      </c>
      <c r="AS809" s="3" t="s">
        <v>179</v>
      </c>
      <c r="AT809" s="3" t="s">
        <v>180</v>
      </c>
      <c r="AU809" s="3" t="s">
        <v>3450</v>
      </c>
      <c r="AV809" s="3" t="s">
        <v>145</v>
      </c>
      <c r="AW809" s="3" t="s">
        <v>146</v>
      </c>
      <c r="AX809" s="3" t="s">
        <v>972</v>
      </c>
      <c r="AY809" s="3" t="s">
        <v>148</v>
      </c>
      <c r="AZ809" s="3" t="s">
        <v>139</v>
      </c>
      <c r="BA809" s="3" t="s">
        <v>149</v>
      </c>
      <c r="BB809" s="3" t="s">
        <v>150</v>
      </c>
      <c r="BC809" s="3" t="s">
        <v>156</v>
      </c>
      <c r="BD809" s="3" t="s">
        <v>157</v>
      </c>
      <c r="BE809" s="3" t="s">
        <v>8956</v>
      </c>
      <c r="BF809" s="3" t="s">
        <v>13503</v>
      </c>
      <c r="BG809" s="3" t="s">
        <v>5272</v>
      </c>
      <c r="BH809" s="3" t="s">
        <v>143</v>
      </c>
      <c r="BI809" s="3" t="s">
        <v>143</v>
      </c>
      <c r="BJ809" s="3" t="s">
        <v>143</v>
      </c>
      <c r="BK809" s="3" t="s">
        <v>463</v>
      </c>
      <c r="BL809" s="3" t="s">
        <v>143</v>
      </c>
      <c r="BM809" s="3" t="s">
        <v>160</v>
      </c>
      <c r="BN809" s="3" t="s">
        <v>160</v>
      </c>
      <c r="BO809" s="3" t="s">
        <v>143</v>
      </c>
      <c r="BP809" s="3" t="s">
        <v>143</v>
      </c>
      <c r="BQ809" s="3" t="s">
        <v>13505</v>
      </c>
      <c r="BR809" s="3" t="s">
        <v>143</v>
      </c>
      <c r="BS809" s="3" t="s">
        <v>13288</v>
      </c>
      <c r="BT809" s="3" t="s">
        <v>6421</v>
      </c>
      <c r="BU809" s="3" t="s">
        <v>6421</v>
      </c>
      <c r="BV809" s="3" t="s">
        <v>135</v>
      </c>
      <c r="BW809" s="3" t="s">
        <v>135</v>
      </c>
      <c r="BX809" s="3" t="s">
        <v>135</v>
      </c>
      <c r="BY809" s="3" t="s">
        <v>148</v>
      </c>
      <c r="BZ809" s="3" t="s">
        <v>3150</v>
      </c>
      <c r="CA809" s="3" t="s">
        <v>174</v>
      </c>
      <c r="CB809" s="3" t="s">
        <v>143</v>
      </c>
      <c r="CC809" s="3" t="s">
        <v>143</v>
      </c>
      <c r="CD809" s="3" t="s">
        <v>143</v>
      </c>
      <c r="CE809" s="3" t="s">
        <v>13082</v>
      </c>
      <c r="CF809" s="3" t="s">
        <v>2261</v>
      </c>
      <c r="CG809" s="3" t="s">
        <v>143</v>
      </c>
      <c r="CH809" s="3" t="s">
        <v>143</v>
      </c>
      <c r="CI809" s="3" t="s">
        <v>143</v>
      </c>
      <c r="CJ809" s="3" t="s">
        <v>5272</v>
      </c>
      <c r="CK809" s="3" t="s">
        <v>143</v>
      </c>
      <c r="CL809" s="3" t="s">
        <v>143</v>
      </c>
      <c r="CM809" s="3" t="s">
        <v>143</v>
      </c>
      <c r="CN809" s="3" t="s">
        <v>143</v>
      </c>
      <c r="CO809" s="3" t="s">
        <v>143</v>
      </c>
      <c r="CP809" s="3" t="s">
        <v>143</v>
      </c>
      <c r="CQ809" s="3" t="s">
        <v>143</v>
      </c>
      <c r="CR809" s="3" t="s">
        <v>143</v>
      </c>
      <c r="CS809" s="3" t="s">
        <v>1</v>
      </c>
      <c r="CT809" s="3" t="s">
        <v>143</v>
      </c>
      <c r="CU809" s="3" t="s">
        <v>1</v>
      </c>
      <c r="CV809" s="3" t="s">
        <v>2867</v>
      </c>
      <c r="CW809" s="3" t="s">
        <v>143</v>
      </c>
      <c r="CX809" s="3" t="s">
        <v>12628</v>
      </c>
      <c r="CY809" s="3" t="s">
        <v>166</v>
      </c>
      <c r="CZ809" s="3" t="s">
        <v>463</v>
      </c>
      <c r="DA809" s="3" t="s">
        <v>1986</v>
      </c>
      <c r="DB809" s="3" t="s">
        <v>143</v>
      </c>
      <c r="DC809" s="3" t="s">
        <v>143</v>
      </c>
      <c r="DD809" s="3" t="s">
        <v>190</v>
      </c>
      <c r="DE809" s="3" t="s">
        <v>1515</v>
      </c>
      <c r="DF809" s="3" t="s">
        <v>5867</v>
      </c>
      <c r="DG809" s="3" t="s">
        <v>143</v>
      </c>
      <c r="DH809" s="3" t="s">
        <v>143</v>
      </c>
      <c r="DI809" s="3" t="s">
        <v>143</v>
      </c>
    </row>
    <row r="810" spans="1:113" hidden="1" x14ac:dyDescent="0.2">
      <c r="A810" s="73">
        <v>45566</v>
      </c>
      <c r="B810" s="3" t="s">
        <v>12737</v>
      </c>
      <c r="C810" s="3">
        <v>161697</v>
      </c>
      <c r="D810" s="3" t="s">
        <v>12737</v>
      </c>
      <c r="E810" s="3" t="s">
        <v>190</v>
      </c>
      <c r="F810" s="7">
        <v>45583</v>
      </c>
      <c r="G810" s="3" t="s">
        <v>165</v>
      </c>
      <c r="H810" s="3" t="s">
        <v>166</v>
      </c>
      <c r="I810" s="180">
        <f t="shared" si="84"/>
        <v>4000</v>
      </c>
      <c r="J810" s="177">
        <v>4000</v>
      </c>
      <c r="K810" s="71">
        <f t="shared" si="80"/>
        <v>0.1861061521575984</v>
      </c>
      <c r="L810" s="3" t="s">
        <v>12628</v>
      </c>
      <c r="M810" s="3" t="s">
        <v>129</v>
      </c>
      <c r="N810" s="3" t="s">
        <v>960</v>
      </c>
      <c r="O810" s="3" t="s">
        <v>13499</v>
      </c>
      <c r="P810" s="6" t="s">
        <v>13082</v>
      </c>
      <c r="Q810" s="3" t="s">
        <v>2863</v>
      </c>
      <c r="R810" s="3" t="s">
        <v>13506</v>
      </c>
      <c r="S810" s="3" t="s">
        <v>13507</v>
      </c>
      <c r="T810" s="3" t="s">
        <v>135</v>
      </c>
      <c r="U810" s="3" t="s">
        <v>135</v>
      </c>
      <c r="V810" s="3" t="s">
        <v>136</v>
      </c>
      <c r="W810" s="3" t="s">
        <v>137</v>
      </c>
      <c r="X810" s="3" t="s">
        <v>173</v>
      </c>
      <c r="Y810" s="3" t="s">
        <v>13508</v>
      </c>
      <c r="Z810" s="7" t="s">
        <v>13509</v>
      </c>
      <c r="AA810" s="3" t="s">
        <v>139</v>
      </c>
      <c r="AB810" s="3" t="s">
        <v>140</v>
      </c>
      <c r="AC810" s="3" t="s">
        <v>5272</v>
      </c>
      <c r="AD810" s="3" t="s">
        <v>143</v>
      </c>
      <c r="AE810" s="3" t="s">
        <v>5272</v>
      </c>
      <c r="AF810" s="3" t="s">
        <v>143</v>
      </c>
      <c r="AG810" s="3" t="s">
        <v>235</v>
      </c>
      <c r="AH810" s="3" t="s">
        <v>141</v>
      </c>
      <c r="AI810" s="3" t="s">
        <v>143</v>
      </c>
      <c r="AJ810" s="3" t="s">
        <v>143</v>
      </c>
      <c r="AK810" s="3" t="s">
        <v>142</v>
      </c>
      <c r="AL810" s="3" t="s">
        <v>143</v>
      </c>
      <c r="AM810" s="3" t="s">
        <v>13510</v>
      </c>
      <c r="AN810" s="3" t="s">
        <v>143</v>
      </c>
      <c r="AO810" s="3" t="s">
        <v>13504</v>
      </c>
      <c r="AP810" s="3" t="s">
        <v>2821</v>
      </c>
      <c r="AQ810" s="3" t="s">
        <v>309</v>
      </c>
      <c r="AR810" s="3" t="s">
        <v>178</v>
      </c>
      <c r="AS810" s="3" t="s">
        <v>179</v>
      </c>
      <c r="AT810" s="3" t="s">
        <v>180</v>
      </c>
      <c r="AU810" s="3" t="s">
        <v>3450</v>
      </c>
      <c r="AV810" s="3" t="s">
        <v>145</v>
      </c>
      <c r="AW810" s="3" t="s">
        <v>146</v>
      </c>
      <c r="AX810" s="3" t="s">
        <v>972</v>
      </c>
      <c r="AY810" s="3" t="s">
        <v>148</v>
      </c>
      <c r="AZ810" s="3" t="s">
        <v>139</v>
      </c>
      <c r="BA810" s="3" t="s">
        <v>149</v>
      </c>
      <c r="BB810" s="3" t="s">
        <v>150</v>
      </c>
      <c r="BC810" s="3" t="s">
        <v>156</v>
      </c>
      <c r="BD810" s="3" t="s">
        <v>157</v>
      </c>
      <c r="BE810" s="3" t="s">
        <v>8956</v>
      </c>
      <c r="BF810" s="3" t="s">
        <v>13509</v>
      </c>
      <c r="BG810" s="3" t="s">
        <v>5272</v>
      </c>
      <c r="BH810" s="3" t="s">
        <v>143</v>
      </c>
      <c r="BI810" s="3" t="s">
        <v>143</v>
      </c>
      <c r="BJ810" s="3" t="s">
        <v>143</v>
      </c>
      <c r="BK810" s="3" t="s">
        <v>463</v>
      </c>
      <c r="BL810" s="3" t="s">
        <v>143</v>
      </c>
      <c r="BM810" s="3" t="s">
        <v>160</v>
      </c>
      <c r="BN810" s="3" t="s">
        <v>160</v>
      </c>
      <c r="BO810" s="3" t="s">
        <v>143</v>
      </c>
      <c r="BP810" s="3" t="s">
        <v>143</v>
      </c>
      <c r="BQ810" s="3" t="s">
        <v>13511</v>
      </c>
      <c r="BR810" s="3" t="s">
        <v>143</v>
      </c>
      <c r="BS810" s="3" t="s">
        <v>13288</v>
      </c>
      <c r="BT810" s="3" t="s">
        <v>13510</v>
      </c>
      <c r="BU810" s="3" t="s">
        <v>13510</v>
      </c>
      <c r="BV810" s="3" t="s">
        <v>135</v>
      </c>
      <c r="BW810" s="3" t="s">
        <v>135</v>
      </c>
      <c r="BX810" s="3" t="s">
        <v>135</v>
      </c>
      <c r="BY810" s="3" t="s">
        <v>148</v>
      </c>
      <c r="BZ810" s="3" t="s">
        <v>3150</v>
      </c>
      <c r="CA810" s="3" t="s">
        <v>174</v>
      </c>
      <c r="CB810" s="3" t="s">
        <v>143</v>
      </c>
      <c r="CC810" s="3" t="s">
        <v>143</v>
      </c>
      <c r="CD810" s="3" t="s">
        <v>143</v>
      </c>
      <c r="CE810" s="3" t="s">
        <v>13082</v>
      </c>
      <c r="CF810" s="3" t="s">
        <v>2261</v>
      </c>
      <c r="CG810" s="3" t="s">
        <v>143</v>
      </c>
      <c r="CH810" s="3" t="s">
        <v>143</v>
      </c>
      <c r="CI810" s="3" t="s">
        <v>143</v>
      </c>
      <c r="CJ810" s="3" t="s">
        <v>5272</v>
      </c>
      <c r="CK810" s="3" t="s">
        <v>143</v>
      </c>
      <c r="CL810" s="3" t="s">
        <v>143</v>
      </c>
      <c r="CM810" s="3" t="s">
        <v>143</v>
      </c>
      <c r="CN810" s="3" t="s">
        <v>143</v>
      </c>
      <c r="CO810" s="3" t="s">
        <v>143</v>
      </c>
      <c r="CP810" s="3" t="s">
        <v>143</v>
      </c>
      <c r="CQ810" s="3" t="s">
        <v>143</v>
      </c>
      <c r="CR810" s="3" t="s">
        <v>143</v>
      </c>
      <c r="CS810" s="3" t="s">
        <v>1</v>
      </c>
      <c r="CT810" s="3" t="s">
        <v>143</v>
      </c>
      <c r="CU810" s="3" t="s">
        <v>1</v>
      </c>
      <c r="CV810" s="3" t="s">
        <v>2867</v>
      </c>
      <c r="CW810" s="3" t="s">
        <v>143</v>
      </c>
      <c r="CX810" s="3" t="s">
        <v>12628</v>
      </c>
      <c r="CY810" s="3" t="s">
        <v>166</v>
      </c>
      <c r="CZ810" s="3" t="s">
        <v>463</v>
      </c>
      <c r="DA810" s="3" t="s">
        <v>1986</v>
      </c>
      <c r="DB810" s="3" t="s">
        <v>143</v>
      </c>
      <c r="DC810" s="3" t="s">
        <v>143</v>
      </c>
      <c r="DD810" s="3" t="s">
        <v>190</v>
      </c>
      <c r="DE810" s="3" t="s">
        <v>1515</v>
      </c>
      <c r="DF810" s="3" t="s">
        <v>5867</v>
      </c>
      <c r="DG810" s="3" t="s">
        <v>143</v>
      </c>
      <c r="DH810" s="3" t="s">
        <v>143</v>
      </c>
      <c r="DI810" s="3" t="s">
        <v>143</v>
      </c>
    </row>
    <row r="811" spans="1:113" hidden="1" x14ac:dyDescent="0.2">
      <c r="A811" s="73">
        <v>45566</v>
      </c>
      <c r="B811" s="3" t="s">
        <v>12737</v>
      </c>
      <c r="C811" s="3">
        <v>161716</v>
      </c>
      <c r="D811" s="3" t="s">
        <v>12737</v>
      </c>
      <c r="E811" s="3" t="s">
        <v>164</v>
      </c>
      <c r="F811" s="7">
        <v>45576</v>
      </c>
      <c r="G811" s="3" t="s">
        <v>165</v>
      </c>
      <c r="H811" s="3" t="s">
        <v>166</v>
      </c>
      <c r="I811" s="180">
        <f t="shared" si="84"/>
        <v>406</v>
      </c>
      <c r="J811" s="177">
        <v>406</v>
      </c>
      <c r="K811" s="71">
        <f t="shared" si="80"/>
        <v>1.8889774443996237E-2</v>
      </c>
      <c r="L811" s="3" t="s">
        <v>12628</v>
      </c>
      <c r="M811" s="3" t="s">
        <v>129</v>
      </c>
      <c r="N811" s="3" t="s">
        <v>960</v>
      </c>
      <c r="O811" s="3" t="s">
        <v>13499</v>
      </c>
      <c r="P811" s="6" t="s">
        <v>13082</v>
      </c>
      <c r="Q811" s="3" t="s">
        <v>170</v>
      </c>
      <c r="R811" s="3" t="s">
        <v>13512</v>
      </c>
      <c r="S811" s="3" t="s">
        <v>13513</v>
      </c>
      <c r="T811" s="3" t="s">
        <v>135</v>
      </c>
      <c r="U811" s="3" t="s">
        <v>135</v>
      </c>
      <c r="V811" s="3" t="s">
        <v>136</v>
      </c>
      <c r="W811" s="3" t="s">
        <v>137</v>
      </c>
      <c r="X811" s="3" t="s">
        <v>6653</v>
      </c>
      <c r="Y811" s="3" t="s">
        <v>13514</v>
      </c>
      <c r="Z811" s="7" t="s">
        <v>13515</v>
      </c>
      <c r="AA811" s="3" t="s">
        <v>139</v>
      </c>
      <c r="AB811" s="3" t="s">
        <v>140</v>
      </c>
      <c r="AC811" s="3" t="s">
        <v>5272</v>
      </c>
      <c r="AD811" s="3" t="s">
        <v>143</v>
      </c>
      <c r="AE811" s="3" t="s">
        <v>5272</v>
      </c>
      <c r="AF811" s="3" t="s">
        <v>143</v>
      </c>
      <c r="AG811" s="3" t="s">
        <v>235</v>
      </c>
      <c r="AH811" s="3" t="s">
        <v>141</v>
      </c>
      <c r="AI811" s="3" t="s">
        <v>143</v>
      </c>
      <c r="AJ811" s="3" t="s">
        <v>143</v>
      </c>
      <c r="AK811" s="3" t="s">
        <v>142</v>
      </c>
      <c r="AL811" s="3" t="s">
        <v>143</v>
      </c>
      <c r="AM811" s="3" t="s">
        <v>13516</v>
      </c>
      <c r="AN811" s="3" t="s">
        <v>143</v>
      </c>
      <c r="AO811" s="3" t="s">
        <v>13504</v>
      </c>
      <c r="AP811" s="3" t="s">
        <v>2821</v>
      </c>
      <c r="AQ811" s="3" t="s">
        <v>309</v>
      </c>
      <c r="AR811" s="3" t="s">
        <v>178</v>
      </c>
      <c r="AS811" s="3" t="s">
        <v>179</v>
      </c>
      <c r="AT811" s="3" t="s">
        <v>180</v>
      </c>
      <c r="AU811" s="3" t="s">
        <v>3450</v>
      </c>
      <c r="AV811" s="3" t="s">
        <v>145</v>
      </c>
      <c r="AW811" s="3" t="s">
        <v>146</v>
      </c>
      <c r="AX811" s="3" t="s">
        <v>972</v>
      </c>
      <c r="AY811" s="3" t="s">
        <v>148</v>
      </c>
      <c r="AZ811" s="3" t="s">
        <v>139</v>
      </c>
      <c r="BA811" s="3" t="s">
        <v>149</v>
      </c>
      <c r="BB811" s="3" t="s">
        <v>150</v>
      </c>
      <c r="BC811" s="3" t="s">
        <v>156</v>
      </c>
      <c r="BD811" s="3" t="s">
        <v>157</v>
      </c>
      <c r="BE811" s="3" t="s">
        <v>303</v>
      </c>
      <c r="BF811" s="3" t="s">
        <v>13515</v>
      </c>
      <c r="BG811" s="3" t="s">
        <v>5272</v>
      </c>
      <c r="BH811" s="3" t="s">
        <v>143</v>
      </c>
      <c r="BI811" s="3" t="s">
        <v>143</v>
      </c>
      <c r="BJ811" s="3" t="s">
        <v>143</v>
      </c>
      <c r="BK811" s="3" t="s">
        <v>463</v>
      </c>
      <c r="BL811" s="3" t="s">
        <v>143</v>
      </c>
      <c r="BM811" s="3" t="s">
        <v>160</v>
      </c>
      <c r="BN811" s="3" t="s">
        <v>160</v>
      </c>
      <c r="BO811" s="3" t="s">
        <v>143</v>
      </c>
      <c r="BP811" s="3" t="s">
        <v>143</v>
      </c>
      <c r="BQ811" s="3" t="s">
        <v>4920</v>
      </c>
      <c r="BR811" s="3" t="s">
        <v>5352</v>
      </c>
      <c r="BS811" s="3" t="s">
        <v>241</v>
      </c>
      <c r="BT811" s="3" t="s">
        <v>13516</v>
      </c>
      <c r="BU811" s="3" t="s">
        <v>13516</v>
      </c>
      <c r="BV811" s="3" t="s">
        <v>135</v>
      </c>
      <c r="BW811" s="3" t="s">
        <v>135</v>
      </c>
      <c r="BX811" s="3" t="s">
        <v>135</v>
      </c>
      <c r="BY811" s="3" t="s">
        <v>148</v>
      </c>
      <c r="BZ811" s="3" t="s">
        <v>2650</v>
      </c>
      <c r="CA811" s="3" t="s">
        <v>174</v>
      </c>
      <c r="CB811" s="3" t="s">
        <v>143</v>
      </c>
      <c r="CC811" s="3" t="s">
        <v>143</v>
      </c>
      <c r="CD811" s="3" t="s">
        <v>143</v>
      </c>
      <c r="CE811" s="3" t="s">
        <v>13082</v>
      </c>
      <c r="CF811" s="3" t="s">
        <v>2261</v>
      </c>
      <c r="CG811" s="3" t="s">
        <v>143</v>
      </c>
      <c r="CH811" s="3" t="s">
        <v>143</v>
      </c>
      <c r="CI811" s="3" t="s">
        <v>143</v>
      </c>
      <c r="CJ811" s="3" t="s">
        <v>5272</v>
      </c>
      <c r="CK811" s="3" t="s">
        <v>143</v>
      </c>
      <c r="CL811" s="3" t="s">
        <v>143</v>
      </c>
      <c r="CM811" s="3" t="s">
        <v>143</v>
      </c>
      <c r="CN811" s="3" t="s">
        <v>143</v>
      </c>
      <c r="CO811" s="3" t="s">
        <v>143</v>
      </c>
      <c r="CP811" s="3" t="s">
        <v>143</v>
      </c>
      <c r="CQ811" s="3" t="s">
        <v>143</v>
      </c>
      <c r="CR811" s="3" t="s">
        <v>143</v>
      </c>
      <c r="CS811" s="3" t="s">
        <v>1</v>
      </c>
      <c r="CT811" s="3" t="s">
        <v>143</v>
      </c>
      <c r="CU811" s="3" t="s">
        <v>1</v>
      </c>
      <c r="CV811" s="3" t="s">
        <v>1985</v>
      </c>
      <c r="CW811" s="3" t="s">
        <v>143</v>
      </c>
      <c r="CX811" s="3" t="s">
        <v>12628</v>
      </c>
      <c r="CY811" s="3" t="s">
        <v>166</v>
      </c>
      <c r="CZ811" s="3" t="s">
        <v>463</v>
      </c>
      <c r="DA811" s="3" t="s">
        <v>1986</v>
      </c>
      <c r="DB811" s="3" t="s">
        <v>143</v>
      </c>
      <c r="DC811" s="3" t="s">
        <v>6653</v>
      </c>
      <c r="DD811" s="3" t="s">
        <v>164</v>
      </c>
      <c r="DE811" s="3" t="s">
        <v>1515</v>
      </c>
      <c r="DF811" s="3" t="s">
        <v>3193</v>
      </c>
      <c r="DG811" s="3" t="s">
        <v>143</v>
      </c>
      <c r="DH811" s="3" t="s">
        <v>143</v>
      </c>
      <c r="DI811" s="3" t="s">
        <v>143</v>
      </c>
    </row>
    <row r="812" spans="1:113" hidden="1" x14ac:dyDescent="0.2">
      <c r="A812" s="73">
        <v>45566</v>
      </c>
      <c r="B812" s="3" t="s">
        <v>12718</v>
      </c>
      <c r="C812" s="178">
        <v>161730</v>
      </c>
      <c r="D812" s="3" t="s">
        <v>12899</v>
      </c>
      <c r="E812" s="3" t="s">
        <v>685</v>
      </c>
      <c r="F812" s="7">
        <v>45579</v>
      </c>
      <c r="G812" s="3" t="s">
        <v>165</v>
      </c>
      <c r="H812" s="3" t="s">
        <v>166</v>
      </c>
      <c r="I812" s="177">
        <v>527.46</v>
      </c>
      <c r="J812" s="177">
        <v>400</v>
      </c>
      <c r="K812" s="71">
        <f t="shared" si="80"/>
        <v>2.4540887754261716E-2</v>
      </c>
      <c r="L812" s="3" t="s">
        <v>953</v>
      </c>
      <c r="M812" s="3" t="s">
        <v>7145</v>
      </c>
      <c r="N812" s="3" t="s">
        <v>960</v>
      </c>
      <c r="O812" s="3" t="s">
        <v>13517</v>
      </c>
      <c r="P812" s="6" t="s">
        <v>13162</v>
      </c>
      <c r="Q812" s="3" t="s">
        <v>564</v>
      </c>
      <c r="R812" s="3" t="s">
        <v>13518</v>
      </c>
      <c r="S812" s="3" t="s">
        <v>13519</v>
      </c>
      <c r="T812" s="3" t="s">
        <v>135</v>
      </c>
      <c r="U812" s="3" t="s">
        <v>135</v>
      </c>
      <c r="V812" s="3" t="s">
        <v>136</v>
      </c>
      <c r="W812" s="3" t="s">
        <v>137</v>
      </c>
      <c r="X812" s="3" t="s">
        <v>957</v>
      </c>
      <c r="Y812" s="3" t="s">
        <v>13520</v>
      </c>
      <c r="Z812" s="7" t="s">
        <v>13521</v>
      </c>
      <c r="AA812" s="3" t="s">
        <v>139</v>
      </c>
      <c r="AB812" s="3" t="s">
        <v>323</v>
      </c>
      <c r="AC812" s="3" t="s">
        <v>5272</v>
      </c>
      <c r="AD812" s="3" t="s">
        <v>143</v>
      </c>
      <c r="AE812" s="3" t="s">
        <v>13522</v>
      </c>
      <c r="AF812" s="3" t="s">
        <v>13167</v>
      </c>
      <c r="AG812" s="3" t="s">
        <v>235</v>
      </c>
      <c r="AH812" s="3" t="s">
        <v>141</v>
      </c>
      <c r="AI812" s="3" t="s">
        <v>143</v>
      </c>
      <c r="AJ812" s="3" t="s">
        <v>13522</v>
      </c>
      <c r="AK812" s="3" t="s">
        <v>207</v>
      </c>
      <c r="AL812" s="3" t="s">
        <v>143</v>
      </c>
      <c r="AM812" s="3" t="s">
        <v>6073</v>
      </c>
      <c r="AN812" s="3" t="s">
        <v>174</v>
      </c>
      <c r="AO812" s="3" t="s">
        <v>6600</v>
      </c>
      <c r="AP812" s="3" t="s">
        <v>2242</v>
      </c>
      <c r="AQ812" s="3" t="s">
        <v>13523</v>
      </c>
      <c r="AR812" s="3" t="s">
        <v>2082</v>
      </c>
      <c r="AS812" s="3" t="s">
        <v>231</v>
      </c>
      <c r="AT812" s="3" t="s">
        <v>6602</v>
      </c>
      <c r="AU812" s="3" t="s">
        <v>2245</v>
      </c>
      <c r="AV812" s="3" t="s">
        <v>145</v>
      </c>
      <c r="AW812" s="3" t="s">
        <v>146</v>
      </c>
      <c r="AX812" s="3" t="s">
        <v>972</v>
      </c>
      <c r="AY812" s="3" t="s">
        <v>148</v>
      </c>
      <c r="AZ812" s="3" t="s">
        <v>139</v>
      </c>
      <c r="BA812" s="3" t="s">
        <v>149</v>
      </c>
      <c r="BB812" s="3" t="s">
        <v>150</v>
      </c>
      <c r="BC812" s="3" t="s">
        <v>156</v>
      </c>
      <c r="BD812" s="3" t="s">
        <v>157</v>
      </c>
      <c r="BE812" s="3" t="s">
        <v>303</v>
      </c>
      <c r="BF812" s="3" t="s">
        <v>13524</v>
      </c>
      <c r="BG812" s="3" t="s">
        <v>5272</v>
      </c>
      <c r="BH812" s="3" t="s">
        <v>143</v>
      </c>
      <c r="BI812" s="3" t="s">
        <v>13525</v>
      </c>
      <c r="BJ812" s="3" t="s">
        <v>143</v>
      </c>
      <c r="BK812" s="3" t="s">
        <v>506</v>
      </c>
      <c r="BL812" s="3" t="s">
        <v>143</v>
      </c>
      <c r="BM812" s="3" t="s">
        <v>160</v>
      </c>
      <c r="BN812" s="3" t="s">
        <v>160</v>
      </c>
      <c r="BO812" s="3" t="s">
        <v>143</v>
      </c>
      <c r="BP812" s="3" t="s">
        <v>143</v>
      </c>
      <c r="BQ812" s="3" t="s">
        <v>1209</v>
      </c>
      <c r="BR812" s="3" t="s">
        <v>5352</v>
      </c>
      <c r="BS812" s="3" t="s">
        <v>241</v>
      </c>
      <c r="BT812" s="3" t="s">
        <v>13522</v>
      </c>
      <c r="BU812" s="3" t="s">
        <v>13522</v>
      </c>
      <c r="BV812" s="3" t="s">
        <v>135</v>
      </c>
      <c r="BW812" s="3" t="s">
        <v>135</v>
      </c>
      <c r="BX812" s="3" t="s">
        <v>135</v>
      </c>
      <c r="BY812" s="3" t="s">
        <v>148</v>
      </c>
      <c r="BZ812" s="3" t="s">
        <v>9651</v>
      </c>
      <c r="CA812" s="3" t="s">
        <v>174</v>
      </c>
      <c r="CB812" s="3" t="s">
        <v>143</v>
      </c>
      <c r="CC812" s="3" t="s">
        <v>143</v>
      </c>
      <c r="CD812" s="3" t="s">
        <v>143</v>
      </c>
      <c r="CE812" s="3" t="s">
        <v>13180</v>
      </c>
      <c r="CF812" s="3" t="s">
        <v>2261</v>
      </c>
      <c r="CG812" s="3" t="s">
        <v>2261</v>
      </c>
      <c r="CH812" s="3" t="s">
        <v>143</v>
      </c>
      <c r="CI812" s="3" t="s">
        <v>143</v>
      </c>
      <c r="CJ812" s="3" t="s">
        <v>5272</v>
      </c>
      <c r="CK812" s="3" t="s">
        <v>143</v>
      </c>
      <c r="CL812" s="3" t="s">
        <v>143</v>
      </c>
      <c r="CM812" s="3" t="s">
        <v>143</v>
      </c>
      <c r="CN812" s="3" t="s">
        <v>143</v>
      </c>
      <c r="CO812" s="3" t="s">
        <v>6606</v>
      </c>
      <c r="CP812" s="3" t="s">
        <v>143</v>
      </c>
      <c r="CQ812" s="3" t="s">
        <v>143</v>
      </c>
      <c r="CR812" s="3" t="s">
        <v>143</v>
      </c>
      <c r="CS812" s="3" t="s">
        <v>1</v>
      </c>
      <c r="CT812" s="3" t="s">
        <v>143</v>
      </c>
      <c r="CU812" s="3" t="s">
        <v>1</v>
      </c>
      <c r="CV812" s="3" t="s">
        <v>1985</v>
      </c>
      <c r="CW812" s="3" t="s">
        <v>2092</v>
      </c>
      <c r="CX812" s="3" t="s">
        <v>953</v>
      </c>
      <c r="CY812" s="3" t="s">
        <v>166</v>
      </c>
      <c r="CZ812" s="3" t="s">
        <v>506</v>
      </c>
      <c r="DA812" s="3" t="s">
        <v>2007</v>
      </c>
      <c r="DB812" s="3" t="s">
        <v>12961</v>
      </c>
      <c r="DC812" s="3" t="s">
        <v>225</v>
      </c>
      <c r="DD812" s="3" t="s">
        <v>685</v>
      </c>
      <c r="DE812" s="3" t="s">
        <v>1515</v>
      </c>
      <c r="DF812" s="3" t="s">
        <v>5859</v>
      </c>
      <c r="DG812" s="3" t="s">
        <v>143</v>
      </c>
      <c r="DH812" s="3" t="s">
        <v>7188</v>
      </c>
      <c r="DI812" s="3" t="s">
        <v>143</v>
      </c>
    </row>
    <row r="813" spans="1:113" ht="25.5" hidden="1" x14ac:dyDescent="0.2">
      <c r="A813" s="73">
        <v>45566</v>
      </c>
      <c r="B813" s="3" t="s">
        <v>24</v>
      </c>
      <c r="C813" s="3">
        <v>161789</v>
      </c>
      <c r="D813" s="3" t="s">
        <v>13526</v>
      </c>
      <c r="E813" s="3" t="s">
        <v>373</v>
      </c>
      <c r="F813" s="7">
        <v>45576</v>
      </c>
      <c r="G813" s="3" t="s">
        <v>165</v>
      </c>
      <c r="H813" s="3" t="s">
        <v>166</v>
      </c>
      <c r="I813" s="177">
        <v>51</v>
      </c>
      <c r="J813" s="177">
        <v>29.04</v>
      </c>
      <c r="K813" s="71">
        <f t="shared" si="80"/>
        <v>2.3728534400093795E-3</v>
      </c>
      <c r="L813" s="3" t="s">
        <v>394</v>
      </c>
      <c r="M813" s="3" t="s">
        <v>7145</v>
      </c>
      <c r="N813" s="3" t="s">
        <v>960</v>
      </c>
      <c r="O813" s="3" t="s">
        <v>318</v>
      </c>
      <c r="P813" s="6" t="s">
        <v>13527</v>
      </c>
      <c r="Q813" s="3" t="s">
        <v>170</v>
      </c>
      <c r="R813" s="3" t="s">
        <v>13528</v>
      </c>
      <c r="S813" s="3" t="s">
        <v>13529</v>
      </c>
      <c r="T813" s="3" t="s">
        <v>1041</v>
      </c>
      <c r="U813" s="3" t="s">
        <v>470</v>
      </c>
      <c r="V813" s="3" t="s">
        <v>136</v>
      </c>
      <c r="W813" s="3" t="s">
        <v>137</v>
      </c>
      <c r="X813" s="3" t="s">
        <v>349</v>
      </c>
      <c r="Y813" s="3" t="s">
        <v>13530</v>
      </c>
      <c r="Z813" s="7" t="s">
        <v>13531</v>
      </c>
      <c r="AA813" s="3" t="s">
        <v>139</v>
      </c>
      <c r="AB813" s="3" t="s">
        <v>323</v>
      </c>
      <c r="AC813" s="3" t="s">
        <v>5272</v>
      </c>
      <c r="AD813" s="3" t="s">
        <v>143</v>
      </c>
      <c r="AE813" s="3" t="s">
        <v>5636</v>
      </c>
      <c r="AF813" s="3" t="s">
        <v>143</v>
      </c>
      <c r="AG813" s="3" t="s">
        <v>235</v>
      </c>
      <c r="AH813" s="3" t="s">
        <v>141</v>
      </c>
      <c r="AI813" s="3" t="s">
        <v>13532</v>
      </c>
      <c r="AJ813" s="3" t="s">
        <v>5636</v>
      </c>
      <c r="AK813" s="3" t="s">
        <v>207</v>
      </c>
      <c r="AL813" s="3" t="s">
        <v>12496</v>
      </c>
      <c r="AM813" s="3" t="s">
        <v>13532</v>
      </c>
      <c r="AN813" s="3" t="s">
        <v>174</v>
      </c>
      <c r="AO813" s="3" t="s">
        <v>324</v>
      </c>
      <c r="AP813" s="3" t="s">
        <v>325</v>
      </c>
      <c r="AQ813" s="3" t="s">
        <v>326</v>
      </c>
      <c r="AR813" s="3" t="s">
        <v>178</v>
      </c>
      <c r="AS813" s="3" t="s">
        <v>179</v>
      </c>
      <c r="AT813" s="3" t="s">
        <v>327</v>
      </c>
      <c r="AU813" s="3" t="s">
        <v>328</v>
      </c>
      <c r="AV813" s="3" t="s">
        <v>145</v>
      </c>
      <c r="AW813" s="3" t="s">
        <v>146</v>
      </c>
      <c r="AX813" s="3" t="s">
        <v>972</v>
      </c>
      <c r="AY813" s="3" t="s">
        <v>148</v>
      </c>
      <c r="AZ813" s="3" t="s">
        <v>139</v>
      </c>
      <c r="BA813" s="3" t="s">
        <v>149</v>
      </c>
      <c r="BB813" s="3" t="s">
        <v>150</v>
      </c>
      <c r="BC813" s="3" t="s">
        <v>156</v>
      </c>
      <c r="BD813" s="3" t="s">
        <v>157</v>
      </c>
      <c r="BE813" s="3" t="s">
        <v>484</v>
      </c>
      <c r="BF813" s="3" t="s">
        <v>13533</v>
      </c>
      <c r="BG813" s="3" t="s">
        <v>5272</v>
      </c>
      <c r="BH813" s="3" t="s">
        <v>143</v>
      </c>
      <c r="BI813" s="3" t="s">
        <v>13534</v>
      </c>
      <c r="BJ813" s="3" t="s">
        <v>143</v>
      </c>
      <c r="BK813" s="3" t="s">
        <v>136</v>
      </c>
      <c r="BL813" s="3" t="s">
        <v>143</v>
      </c>
      <c r="BM813" s="3" t="s">
        <v>160</v>
      </c>
      <c r="BN813" s="3" t="s">
        <v>160</v>
      </c>
      <c r="BO813" s="3" t="s">
        <v>373</v>
      </c>
      <c r="BP813" s="3" t="s">
        <v>143</v>
      </c>
      <c r="BQ813" s="3" t="s">
        <v>13535</v>
      </c>
      <c r="BR813" s="3" t="s">
        <v>5723</v>
      </c>
      <c r="BS813" s="3" t="s">
        <v>162</v>
      </c>
      <c r="BT813" s="3" t="s">
        <v>5636</v>
      </c>
      <c r="BU813" s="3" t="s">
        <v>5636</v>
      </c>
      <c r="BV813" s="3" t="s">
        <v>135</v>
      </c>
      <c r="BW813" s="3" t="s">
        <v>475</v>
      </c>
      <c r="BX813" s="3" t="s">
        <v>135</v>
      </c>
      <c r="BY813" s="3" t="s">
        <v>148</v>
      </c>
      <c r="BZ813" s="3" t="s">
        <v>24</v>
      </c>
      <c r="CA813" s="3" t="s">
        <v>174</v>
      </c>
      <c r="CB813" s="3" t="s">
        <v>143</v>
      </c>
      <c r="CC813" s="3" t="s">
        <v>143</v>
      </c>
      <c r="CD813" s="3" t="s">
        <v>143</v>
      </c>
      <c r="CE813" s="3" t="s">
        <v>13527</v>
      </c>
      <c r="CF813" s="3" t="s">
        <v>2261</v>
      </c>
      <c r="CG813" s="3" t="s">
        <v>2261</v>
      </c>
      <c r="CH813" s="3" t="s">
        <v>143</v>
      </c>
      <c r="CI813" s="3" t="s">
        <v>13532</v>
      </c>
      <c r="CJ813" s="3" t="s">
        <v>13532</v>
      </c>
      <c r="CK813" s="3" t="s">
        <v>174</v>
      </c>
      <c r="CL813" s="3" t="s">
        <v>2261</v>
      </c>
      <c r="CM813" s="3" t="s">
        <v>143</v>
      </c>
      <c r="CN813" s="3" t="s">
        <v>143</v>
      </c>
      <c r="CO813" s="3" t="s">
        <v>143</v>
      </c>
      <c r="CP813" s="3" t="s">
        <v>143</v>
      </c>
      <c r="CQ813" s="3" t="s">
        <v>143</v>
      </c>
      <c r="CR813" s="3" t="s">
        <v>143</v>
      </c>
      <c r="CS813" s="3" t="s">
        <v>1</v>
      </c>
      <c r="CT813" s="3" t="s">
        <v>143</v>
      </c>
      <c r="CU813" s="3" t="s">
        <v>1</v>
      </c>
      <c r="CV813" s="3" t="s">
        <v>1985</v>
      </c>
      <c r="CW813" s="3" t="s">
        <v>1985</v>
      </c>
      <c r="CX813" s="3" t="s">
        <v>394</v>
      </c>
      <c r="CY813" s="3" t="s">
        <v>166</v>
      </c>
      <c r="CZ813" s="3" t="s">
        <v>136</v>
      </c>
      <c r="DA813" s="3" t="s">
        <v>1989</v>
      </c>
      <c r="DB813" s="3" t="s">
        <v>143</v>
      </c>
      <c r="DC813" s="3" t="s">
        <v>143</v>
      </c>
      <c r="DD813" s="3" t="s">
        <v>373</v>
      </c>
      <c r="DE813" s="3" t="s">
        <v>1515</v>
      </c>
      <c r="DF813" s="3" t="s">
        <v>3193</v>
      </c>
      <c r="DG813" s="3" t="s">
        <v>143</v>
      </c>
      <c r="DH813" s="3" t="s">
        <v>143</v>
      </c>
      <c r="DI813" s="3" t="s">
        <v>143</v>
      </c>
    </row>
    <row r="814" spans="1:113" hidden="1" x14ac:dyDescent="0.2">
      <c r="A814" s="73">
        <v>45566</v>
      </c>
      <c r="B814" s="3" t="s">
        <v>12718</v>
      </c>
      <c r="C814" s="3">
        <v>161800</v>
      </c>
      <c r="D814" s="3" t="s">
        <v>12153</v>
      </c>
      <c r="E814" s="3" t="s">
        <v>364</v>
      </c>
      <c r="F814" s="7">
        <v>45579</v>
      </c>
      <c r="G814" s="3" t="s">
        <v>165</v>
      </c>
      <c r="H814" s="3" t="s">
        <v>166</v>
      </c>
      <c r="I814" s="180">
        <f>J814</f>
        <v>240</v>
      </c>
      <c r="J814" s="177">
        <v>240</v>
      </c>
      <c r="K814" s="71">
        <f t="shared" si="80"/>
        <v>1.1166369129455905E-2</v>
      </c>
      <c r="L814" s="3" t="s">
        <v>519</v>
      </c>
      <c r="M814" s="3" t="s">
        <v>129</v>
      </c>
      <c r="N814" s="3" t="s">
        <v>960</v>
      </c>
      <c r="O814" s="3" t="s">
        <v>2192</v>
      </c>
      <c r="P814" s="6" t="s">
        <v>7774</v>
      </c>
      <c r="Q814" s="3" t="s">
        <v>2863</v>
      </c>
      <c r="R814" s="3" t="s">
        <v>13536</v>
      </c>
      <c r="S814" s="3" t="s">
        <v>13537</v>
      </c>
      <c r="T814" s="3" t="s">
        <v>135</v>
      </c>
      <c r="U814" s="3" t="s">
        <v>135</v>
      </c>
      <c r="V814" s="3" t="s">
        <v>136</v>
      </c>
      <c r="W814" s="3" t="s">
        <v>137</v>
      </c>
      <c r="X814" s="3" t="s">
        <v>957</v>
      </c>
      <c r="Y814" s="3" t="s">
        <v>13538</v>
      </c>
      <c r="Z814" s="7" t="s">
        <v>13539</v>
      </c>
      <c r="AA814" s="3" t="s">
        <v>139</v>
      </c>
      <c r="AB814" s="3" t="s">
        <v>140</v>
      </c>
      <c r="AC814" s="3" t="s">
        <v>5272</v>
      </c>
      <c r="AD814" s="3" t="s">
        <v>143</v>
      </c>
      <c r="AE814" s="3" t="s">
        <v>5272</v>
      </c>
      <c r="AF814" s="3" t="s">
        <v>13540</v>
      </c>
      <c r="AG814" s="3" t="s">
        <v>235</v>
      </c>
      <c r="AH814" s="3" t="s">
        <v>141</v>
      </c>
      <c r="AI814" s="3" t="s">
        <v>143</v>
      </c>
      <c r="AJ814" s="3" t="s">
        <v>13541</v>
      </c>
      <c r="AK814" s="3" t="s">
        <v>142</v>
      </c>
      <c r="AL814" s="3" t="s">
        <v>143</v>
      </c>
      <c r="AM814" s="3" t="s">
        <v>13322</v>
      </c>
      <c r="AN814" s="3" t="s">
        <v>174</v>
      </c>
      <c r="AO814" s="3" t="s">
        <v>2196</v>
      </c>
      <c r="AP814" s="3" t="s">
        <v>2197</v>
      </c>
      <c r="AQ814" s="3" t="s">
        <v>2198</v>
      </c>
      <c r="AR814" s="3" t="s">
        <v>230</v>
      </c>
      <c r="AS814" s="3" t="s">
        <v>231</v>
      </c>
      <c r="AT814" s="3" t="s">
        <v>2199</v>
      </c>
      <c r="AU814" s="3" t="s">
        <v>2200</v>
      </c>
      <c r="AV814" s="3" t="s">
        <v>145</v>
      </c>
      <c r="AW814" s="3" t="s">
        <v>146</v>
      </c>
      <c r="AX814" s="3" t="s">
        <v>972</v>
      </c>
      <c r="AY814" s="3" t="s">
        <v>148</v>
      </c>
      <c r="AZ814" s="3" t="s">
        <v>139</v>
      </c>
      <c r="BA814" s="3" t="s">
        <v>149</v>
      </c>
      <c r="BB814" s="3" t="s">
        <v>150</v>
      </c>
      <c r="BC814" s="3" t="s">
        <v>156</v>
      </c>
      <c r="BD814" s="3" t="s">
        <v>157</v>
      </c>
      <c r="BE814" s="3" t="s">
        <v>484</v>
      </c>
      <c r="BF814" s="3" t="s">
        <v>13542</v>
      </c>
      <c r="BG814" s="3" t="s">
        <v>5272</v>
      </c>
      <c r="BH814" s="3" t="s">
        <v>143</v>
      </c>
      <c r="BI814" s="3" t="s">
        <v>13543</v>
      </c>
      <c r="BJ814" s="3" t="s">
        <v>143</v>
      </c>
      <c r="BK814" s="3" t="s">
        <v>136</v>
      </c>
      <c r="BL814" s="3" t="s">
        <v>143</v>
      </c>
      <c r="BM814" s="3" t="s">
        <v>160</v>
      </c>
      <c r="BN814" s="3" t="s">
        <v>160</v>
      </c>
      <c r="BO814" s="3" t="s">
        <v>143</v>
      </c>
      <c r="BP814" s="3" t="s">
        <v>143</v>
      </c>
      <c r="BQ814" s="3" t="s">
        <v>13544</v>
      </c>
      <c r="BR814" s="3" t="s">
        <v>5723</v>
      </c>
      <c r="BS814" s="3" t="s">
        <v>162</v>
      </c>
      <c r="BT814" s="3" t="s">
        <v>13322</v>
      </c>
      <c r="BU814" s="3" t="s">
        <v>13322</v>
      </c>
      <c r="BV814" s="3" t="s">
        <v>135</v>
      </c>
      <c r="BW814" s="3" t="s">
        <v>135</v>
      </c>
      <c r="BX814" s="3" t="s">
        <v>135</v>
      </c>
      <c r="BY814" s="3" t="s">
        <v>148</v>
      </c>
      <c r="BZ814" s="3" t="s">
        <v>12179</v>
      </c>
      <c r="CA814" s="3" t="s">
        <v>174</v>
      </c>
      <c r="CB814" s="3" t="s">
        <v>143</v>
      </c>
      <c r="CC814" s="3" t="s">
        <v>143</v>
      </c>
      <c r="CD814" s="3" t="s">
        <v>143</v>
      </c>
      <c r="CE814" s="3" t="s">
        <v>143</v>
      </c>
      <c r="CF814" s="3" t="s">
        <v>2261</v>
      </c>
      <c r="CG814" s="3" t="s">
        <v>2261</v>
      </c>
      <c r="CH814" s="3" t="s">
        <v>143</v>
      </c>
      <c r="CI814" s="3" t="s">
        <v>143</v>
      </c>
      <c r="CJ814" s="3" t="s">
        <v>5272</v>
      </c>
      <c r="CK814" s="3" t="s">
        <v>143</v>
      </c>
      <c r="CL814" s="3" t="s">
        <v>143</v>
      </c>
      <c r="CM814" s="3" t="s">
        <v>143</v>
      </c>
      <c r="CN814" s="3" t="s">
        <v>143</v>
      </c>
      <c r="CO814" s="3" t="s">
        <v>7298</v>
      </c>
      <c r="CP814" s="3" t="s">
        <v>143</v>
      </c>
      <c r="CQ814" s="3" t="s">
        <v>143</v>
      </c>
      <c r="CR814" s="3" t="s">
        <v>143</v>
      </c>
      <c r="CS814" s="3" t="s">
        <v>1</v>
      </c>
      <c r="CT814" s="3" t="s">
        <v>143</v>
      </c>
      <c r="CU814" s="3" t="s">
        <v>1</v>
      </c>
      <c r="CV814" s="3" t="s">
        <v>1985</v>
      </c>
      <c r="CW814" s="3" t="s">
        <v>143</v>
      </c>
      <c r="CX814" s="3" t="s">
        <v>519</v>
      </c>
      <c r="CY814" s="3" t="s">
        <v>166</v>
      </c>
      <c r="CZ814" s="3" t="s">
        <v>136</v>
      </c>
      <c r="DA814" s="3" t="s">
        <v>1986</v>
      </c>
      <c r="DB814" s="3" t="s">
        <v>143</v>
      </c>
      <c r="DC814" s="3" t="s">
        <v>225</v>
      </c>
      <c r="DD814" s="3" t="s">
        <v>364</v>
      </c>
      <c r="DE814" s="3" t="s">
        <v>1515</v>
      </c>
      <c r="DF814" s="3" t="s">
        <v>5859</v>
      </c>
      <c r="DG814" s="3" t="s">
        <v>143</v>
      </c>
      <c r="DH814" s="3" t="s">
        <v>7299</v>
      </c>
      <c r="DI814" s="3" t="s">
        <v>143</v>
      </c>
    </row>
    <row r="815" spans="1:113" hidden="1" x14ac:dyDescent="0.2">
      <c r="A815" s="73">
        <v>45566</v>
      </c>
      <c r="B815" s="3" t="s">
        <v>12718</v>
      </c>
      <c r="C815" s="178">
        <v>161920</v>
      </c>
      <c r="D815" s="3" t="s">
        <v>12899</v>
      </c>
      <c r="E815" s="3" t="s">
        <v>685</v>
      </c>
      <c r="F815" s="7">
        <v>45580</v>
      </c>
      <c r="G815" s="3" t="s">
        <v>165</v>
      </c>
      <c r="H815" s="3" t="s">
        <v>166</v>
      </c>
      <c r="I815" s="177">
        <v>816.54</v>
      </c>
      <c r="J815" s="177">
        <v>580</v>
      </c>
      <c r="K815" s="71">
        <f t="shared" si="80"/>
        <v>3.7990779370691348E-2</v>
      </c>
      <c r="L815" s="3" t="s">
        <v>953</v>
      </c>
      <c r="M815" s="3" t="s">
        <v>7145</v>
      </c>
      <c r="N815" s="3" t="s">
        <v>1056</v>
      </c>
      <c r="O815" s="3" t="s">
        <v>5688</v>
      </c>
      <c r="P815" s="6" t="s">
        <v>13162</v>
      </c>
      <c r="Q815" s="3" t="s">
        <v>2863</v>
      </c>
      <c r="R815" s="3" t="s">
        <v>13545</v>
      </c>
      <c r="S815" s="3" t="s">
        <v>13546</v>
      </c>
      <c r="T815" s="3" t="s">
        <v>135</v>
      </c>
      <c r="U815" s="3" t="s">
        <v>135</v>
      </c>
      <c r="V815" s="3" t="s">
        <v>506</v>
      </c>
      <c r="W815" s="3" t="s">
        <v>137</v>
      </c>
      <c r="X815" s="3" t="s">
        <v>957</v>
      </c>
      <c r="Y815" s="3" t="s">
        <v>13547</v>
      </c>
      <c r="Z815" s="7" t="s">
        <v>13548</v>
      </c>
      <c r="AA815" s="3" t="s">
        <v>139</v>
      </c>
      <c r="AB815" s="3" t="s">
        <v>323</v>
      </c>
      <c r="AC815" s="3" t="s">
        <v>5272</v>
      </c>
      <c r="AD815" s="3" t="s">
        <v>143</v>
      </c>
      <c r="AE815" s="3" t="s">
        <v>13549</v>
      </c>
      <c r="AF815" s="3" t="s">
        <v>13550</v>
      </c>
      <c r="AG815" s="3" t="s">
        <v>235</v>
      </c>
      <c r="AH815" s="3" t="s">
        <v>141</v>
      </c>
      <c r="AI815" s="3" t="s">
        <v>143</v>
      </c>
      <c r="AJ815" s="3" t="s">
        <v>13549</v>
      </c>
      <c r="AK815" s="3" t="s">
        <v>207</v>
      </c>
      <c r="AL815" s="3" t="s">
        <v>143</v>
      </c>
      <c r="AM815" s="3" t="s">
        <v>10016</v>
      </c>
      <c r="AN815" s="3" t="s">
        <v>174</v>
      </c>
      <c r="AO815" s="3" t="s">
        <v>4081</v>
      </c>
      <c r="AP815" s="3" t="s">
        <v>2684</v>
      </c>
      <c r="AQ815" s="3" t="s">
        <v>5696</v>
      </c>
      <c r="AR815" s="3" t="s">
        <v>2082</v>
      </c>
      <c r="AS815" s="3" t="s">
        <v>231</v>
      </c>
      <c r="AT815" s="3" t="s">
        <v>5326</v>
      </c>
      <c r="AU815" s="3" t="s">
        <v>2686</v>
      </c>
      <c r="AV815" s="3" t="s">
        <v>145</v>
      </c>
      <c r="AW815" s="3" t="s">
        <v>146</v>
      </c>
      <c r="AX815" s="3" t="s">
        <v>1060</v>
      </c>
      <c r="AY815" s="3" t="s">
        <v>148</v>
      </c>
      <c r="AZ815" s="3" t="s">
        <v>139</v>
      </c>
      <c r="BA815" s="3" t="s">
        <v>149</v>
      </c>
      <c r="BB815" s="3" t="s">
        <v>150</v>
      </c>
      <c r="BC815" s="3" t="s">
        <v>156</v>
      </c>
      <c r="BD815" s="3" t="s">
        <v>157</v>
      </c>
      <c r="BE815" s="3" t="s">
        <v>237</v>
      </c>
      <c r="BF815" s="3" t="s">
        <v>13551</v>
      </c>
      <c r="BG815" s="3" t="s">
        <v>5272</v>
      </c>
      <c r="BH815" s="3" t="s">
        <v>143</v>
      </c>
      <c r="BI815" s="3" t="s">
        <v>13552</v>
      </c>
      <c r="BJ815" s="3" t="s">
        <v>143</v>
      </c>
      <c r="BK815" s="3" t="s">
        <v>506</v>
      </c>
      <c r="BL815" s="3" t="s">
        <v>143</v>
      </c>
      <c r="BM815" s="3" t="s">
        <v>160</v>
      </c>
      <c r="BN815" s="3" t="s">
        <v>160</v>
      </c>
      <c r="BO815" s="3" t="s">
        <v>685</v>
      </c>
      <c r="BP815" s="3" t="s">
        <v>143</v>
      </c>
      <c r="BQ815" s="3" t="s">
        <v>13553</v>
      </c>
      <c r="BR815" s="3" t="s">
        <v>5784</v>
      </c>
      <c r="BS815" s="3" t="s">
        <v>314</v>
      </c>
      <c r="BT815" s="3" t="s">
        <v>13549</v>
      </c>
      <c r="BU815" s="3" t="s">
        <v>13549</v>
      </c>
      <c r="BV815" s="3" t="s">
        <v>135</v>
      </c>
      <c r="BW815" s="3" t="s">
        <v>135</v>
      </c>
      <c r="BX815" s="3" t="s">
        <v>135</v>
      </c>
      <c r="BY815" s="3" t="s">
        <v>148</v>
      </c>
      <c r="BZ815" s="3" t="s">
        <v>2084</v>
      </c>
      <c r="CA815" s="3" t="s">
        <v>174</v>
      </c>
      <c r="CB815" s="3" t="s">
        <v>143</v>
      </c>
      <c r="CC815" s="3" t="s">
        <v>143</v>
      </c>
      <c r="CD815" s="3" t="s">
        <v>143</v>
      </c>
      <c r="CE815" s="3" t="s">
        <v>13180</v>
      </c>
      <c r="CF815" s="3" t="s">
        <v>2261</v>
      </c>
      <c r="CG815" s="3" t="s">
        <v>2261</v>
      </c>
      <c r="CH815" s="3" t="s">
        <v>143</v>
      </c>
      <c r="CI815" s="3" t="s">
        <v>143</v>
      </c>
      <c r="CJ815" s="3" t="s">
        <v>5272</v>
      </c>
      <c r="CK815" s="3" t="s">
        <v>143</v>
      </c>
      <c r="CL815" s="3" t="s">
        <v>143</v>
      </c>
      <c r="CM815" s="3" t="s">
        <v>143</v>
      </c>
      <c r="CN815" s="3" t="s">
        <v>143</v>
      </c>
      <c r="CO815" s="3" t="s">
        <v>143</v>
      </c>
      <c r="CP815" s="3" t="s">
        <v>143</v>
      </c>
      <c r="CQ815" s="3" t="s">
        <v>143</v>
      </c>
      <c r="CR815" s="3" t="s">
        <v>143</v>
      </c>
      <c r="CS815" s="3" t="s">
        <v>1</v>
      </c>
      <c r="CT815" s="3" t="s">
        <v>143</v>
      </c>
      <c r="CU815" s="3" t="s">
        <v>1</v>
      </c>
      <c r="CV815" s="3" t="s">
        <v>2092</v>
      </c>
      <c r="CW815" s="3" t="s">
        <v>2092</v>
      </c>
      <c r="CX815" s="3" t="s">
        <v>953</v>
      </c>
      <c r="CY815" s="3" t="s">
        <v>166</v>
      </c>
      <c r="CZ815" s="3" t="s">
        <v>506</v>
      </c>
      <c r="DA815" s="3" t="s">
        <v>1989</v>
      </c>
      <c r="DB815" s="3" t="s">
        <v>12961</v>
      </c>
      <c r="DC815" s="3" t="s">
        <v>225</v>
      </c>
      <c r="DD815" s="3" t="s">
        <v>685</v>
      </c>
      <c r="DE815" s="3" t="s">
        <v>1515</v>
      </c>
      <c r="DF815" s="3" t="s">
        <v>5830</v>
      </c>
      <c r="DG815" s="3" t="s">
        <v>143</v>
      </c>
      <c r="DH815" s="3" t="s">
        <v>143</v>
      </c>
      <c r="DI815" s="3" t="s">
        <v>143</v>
      </c>
    </row>
    <row r="816" spans="1:113" hidden="1" x14ac:dyDescent="0.2">
      <c r="A816" s="73">
        <v>45566</v>
      </c>
      <c r="B816" s="3" t="s">
        <v>12718</v>
      </c>
      <c r="C816" s="178">
        <v>161941</v>
      </c>
      <c r="D816" s="3" t="s">
        <v>13148</v>
      </c>
      <c r="E816" s="3" t="s">
        <v>685</v>
      </c>
      <c r="F816" s="7">
        <v>45581</v>
      </c>
      <c r="G816" s="3" t="s">
        <v>165</v>
      </c>
      <c r="H816" s="3" t="s">
        <v>166</v>
      </c>
      <c r="I816" s="177">
        <v>3391.23</v>
      </c>
      <c r="J816" s="177">
        <v>780</v>
      </c>
      <c r="K816" s="71">
        <f t="shared" si="80"/>
        <v>0.15778219159535312</v>
      </c>
      <c r="L816" s="3" t="s">
        <v>953</v>
      </c>
      <c r="M816" s="3" t="s">
        <v>7145</v>
      </c>
      <c r="N816" s="3" t="s">
        <v>1056</v>
      </c>
      <c r="O816" s="3" t="s">
        <v>8547</v>
      </c>
      <c r="P816" s="6" t="s">
        <v>13458</v>
      </c>
      <c r="Q816" s="3" t="s">
        <v>170</v>
      </c>
      <c r="R816" s="3" t="s">
        <v>13554</v>
      </c>
      <c r="S816" s="3" t="s">
        <v>13555</v>
      </c>
      <c r="T816" s="3" t="s">
        <v>135</v>
      </c>
      <c r="U816" s="3" t="s">
        <v>135</v>
      </c>
      <c r="V816" s="3" t="s">
        <v>506</v>
      </c>
      <c r="W816" s="3" t="s">
        <v>137</v>
      </c>
      <c r="X816" s="3" t="s">
        <v>957</v>
      </c>
      <c r="Y816" s="3" t="s">
        <v>13556</v>
      </c>
      <c r="Z816" s="7" t="s">
        <v>13557</v>
      </c>
      <c r="AA816" s="3" t="s">
        <v>139</v>
      </c>
      <c r="AB816" s="3" t="s">
        <v>323</v>
      </c>
      <c r="AC816" s="3" t="s">
        <v>5272</v>
      </c>
      <c r="AD816" s="3" t="s">
        <v>143</v>
      </c>
      <c r="AE816" s="3" t="s">
        <v>13558</v>
      </c>
      <c r="AF816" s="3" t="s">
        <v>13540</v>
      </c>
      <c r="AG816" s="3" t="s">
        <v>235</v>
      </c>
      <c r="AH816" s="3" t="s">
        <v>141</v>
      </c>
      <c r="AI816" s="3" t="s">
        <v>143</v>
      </c>
      <c r="AJ816" s="3" t="s">
        <v>13558</v>
      </c>
      <c r="AK816" s="3" t="s">
        <v>207</v>
      </c>
      <c r="AL816" s="3" t="s">
        <v>143</v>
      </c>
      <c r="AM816" s="3" t="s">
        <v>7590</v>
      </c>
      <c r="AN816" s="3" t="s">
        <v>174</v>
      </c>
      <c r="AO816" s="3" t="s">
        <v>8555</v>
      </c>
      <c r="AP816" s="3" t="s">
        <v>8556</v>
      </c>
      <c r="AQ816" s="3" t="s">
        <v>8557</v>
      </c>
      <c r="AR816" s="3" t="s">
        <v>2082</v>
      </c>
      <c r="AS816" s="3" t="s">
        <v>231</v>
      </c>
      <c r="AT816" s="3" t="s">
        <v>4175</v>
      </c>
      <c r="AU816" s="3" t="s">
        <v>8558</v>
      </c>
      <c r="AV816" s="3" t="s">
        <v>145</v>
      </c>
      <c r="AW816" s="3" t="s">
        <v>146</v>
      </c>
      <c r="AX816" s="3" t="s">
        <v>1060</v>
      </c>
      <c r="AY816" s="3" t="s">
        <v>148</v>
      </c>
      <c r="AZ816" s="3" t="s">
        <v>139</v>
      </c>
      <c r="BA816" s="3" t="s">
        <v>149</v>
      </c>
      <c r="BB816" s="3" t="s">
        <v>150</v>
      </c>
      <c r="BC816" s="3" t="s">
        <v>156</v>
      </c>
      <c r="BD816" s="3" t="s">
        <v>157</v>
      </c>
      <c r="BE816" s="3" t="s">
        <v>237</v>
      </c>
      <c r="BF816" s="3" t="s">
        <v>13559</v>
      </c>
      <c r="BG816" s="3" t="s">
        <v>5272</v>
      </c>
      <c r="BH816" s="3" t="s">
        <v>143</v>
      </c>
      <c r="BI816" s="3" t="s">
        <v>13560</v>
      </c>
      <c r="BJ816" s="3" t="s">
        <v>143</v>
      </c>
      <c r="BK816" s="3" t="s">
        <v>506</v>
      </c>
      <c r="BL816" s="3" t="s">
        <v>143</v>
      </c>
      <c r="BM816" s="3" t="s">
        <v>160</v>
      </c>
      <c r="BN816" s="3" t="s">
        <v>160</v>
      </c>
      <c r="BO816" s="3" t="s">
        <v>685</v>
      </c>
      <c r="BP816" s="3" t="s">
        <v>143</v>
      </c>
      <c r="BQ816" s="3" t="s">
        <v>13561</v>
      </c>
      <c r="BR816" s="3" t="s">
        <v>5784</v>
      </c>
      <c r="BS816" s="3" t="s">
        <v>314</v>
      </c>
      <c r="BT816" s="3" t="s">
        <v>13558</v>
      </c>
      <c r="BU816" s="3" t="s">
        <v>13558</v>
      </c>
      <c r="BV816" s="3" t="s">
        <v>135</v>
      </c>
      <c r="BW816" s="3" t="s">
        <v>135</v>
      </c>
      <c r="BX816" s="3" t="s">
        <v>135</v>
      </c>
      <c r="BY816" s="3" t="s">
        <v>148</v>
      </c>
      <c r="BZ816" s="3" t="s">
        <v>4774</v>
      </c>
      <c r="CA816" s="3" t="s">
        <v>174</v>
      </c>
      <c r="CB816" s="3" t="s">
        <v>143</v>
      </c>
      <c r="CC816" s="3" t="s">
        <v>143</v>
      </c>
      <c r="CD816" s="3" t="s">
        <v>143</v>
      </c>
      <c r="CE816" s="3" t="s">
        <v>13160</v>
      </c>
      <c r="CF816" s="3" t="s">
        <v>2261</v>
      </c>
      <c r="CG816" s="3" t="s">
        <v>2261</v>
      </c>
      <c r="CH816" s="3" t="s">
        <v>143</v>
      </c>
      <c r="CI816" s="3" t="s">
        <v>143</v>
      </c>
      <c r="CJ816" s="3" t="s">
        <v>5272</v>
      </c>
      <c r="CK816" s="3" t="s">
        <v>143</v>
      </c>
      <c r="CL816" s="3" t="s">
        <v>143</v>
      </c>
      <c r="CM816" s="3" t="s">
        <v>143</v>
      </c>
      <c r="CN816" s="3" t="s">
        <v>143</v>
      </c>
      <c r="CO816" s="3" t="s">
        <v>6492</v>
      </c>
      <c r="CP816" s="3" t="s">
        <v>143</v>
      </c>
      <c r="CQ816" s="3" t="s">
        <v>143</v>
      </c>
      <c r="CR816" s="3" t="s">
        <v>143</v>
      </c>
      <c r="CS816" s="3" t="s">
        <v>1</v>
      </c>
      <c r="CT816" s="3" t="s">
        <v>143</v>
      </c>
      <c r="CU816" s="3" t="s">
        <v>1</v>
      </c>
      <c r="CV816" s="3" t="s">
        <v>2092</v>
      </c>
      <c r="CW816" s="3" t="s">
        <v>2867</v>
      </c>
      <c r="CX816" s="3" t="s">
        <v>953</v>
      </c>
      <c r="CY816" s="3" t="s">
        <v>166</v>
      </c>
      <c r="CZ816" s="3" t="s">
        <v>506</v>
      </c>
      <c r="DA816" s="3" t="s">
        <v>1989</v>
      </c>
      <c r="DB816" s="3" t="s">
        <v>12961</v>
      </c>
      <c r="DC816" s="3" t="s">
        <v>225</v>
      </c>
      <c r="DD816" s="3" t="s">
        <v>685</v>
      </c>
      <c r="DE816" s="3" t="s">
        <v>1515</v>
      </c>
      <c r="DF816" s="3" t="s">
        <v>781</v>
      </c>
      <c r="DG816" s="3" t="s">
        <v>143</v>
      </c>
      <c r="DH816" s="3" t="s">
        <v>7599</v>
      </c>
      <c r="DI816" s="3" t="s">
        <v>143</v>
      </c>
    </row>
    <row r="817" spans="1:113" hidden="1" x14ac:dyDescent="0.2">
      <c r="A817" s="73">
        <v>45566</v>
      </c>
      <c r="B817" s="3" t="s">
        <v>15606</v>
      </c>
      <c r="C817" s="3">
        <v>161951</v>
      </c>
      <c r="D817" s="3" t="s">
        <v>12238</v>
      </c>
      <c r="E817" s="3" t="s">
        <v>373</v>
      </c>
      <c r="F817" s="7">
        <v>45579</v>
      </c>
      <c r="G817" s="3" t="s">
        <v>165</v>
      </c>
      <c r="H817" s="3" t="s">
        <v>166</v>
      </c>
      <c r="I817" s="180">
        <f t="shared" ref="I817:I821" si="85">J817</f>
        <v>120.09</v>
      </c>
      <c r="J817" s="177">
        <v>120.09</v>
      </c>
      <c r="K817" s="71">
        <f t="shared" si="80"/>
        <v>5.5873719531514985E-3</v>
      </c>
      <c r="L817" s="3" t="s">
        <v>316</v>
      </c>
      <c r="M817" s="3" t="s">
        <v>129</v>
      </c>
      <c r="N817" s="3" t="s">
        <v>960</v>
      </c>
      <c r="O817" s="3" t="s">
        <v>13562</v>
      </c>
      <c r="P817" s="6" t="s">
        <v>879</v>
      </c>
      <c r="Q817" s="3" t="s">
        <v>132</v>
      </c>
      <c r="R817" s="3" t="s">
        <v>13563</v>
      </c>
      <c r="S817" s="3" t="s">
        <v>13492</v>
      </c>
      <c r="T817" s="3" t="s">
        <v>135</v>
      </c>
      <c r="U817" s="3" t="s">
        <v>135</v>
      </c>
      <c r="V817" s="3" t="s">
        <v>136</v>
      </c>
      <c r="W817" s="3" t="s">
        <v>137</v>
      </c>
      <c r="X817" s="3" t="s">
        <v>2483</v>
      </c>
      <c r="Y817" s="3" t="s">
        <v>13564</v>
      </c>
      <c r="Z817" s="7" t="s">
        <v>13565</v>
      </c>
      <c r="AA817" s="3" t="s">
        <v>139</v>
      </c>
      <c r="AB817" s="3" t="s">
        <v>140</v>
      </c>
      <c r="AC817" s="3" t="s">
        <v>5272</v>
      </c>
      <c r="AD817" s="3" t="s">
        <v>143</v>
      </c>
      <c r="AE817" s="3" t="s">
        <v>5272</v>
      </c>
      <c r="AF817" s="3" t="s">
        <v>143</v>
      </c>
      <c r="AG817" s="3" t="s">
        <v>235</v>
      </c>
      <c r="AH817" s="3" t="s">
        <v>141</v>
      </c>
      <c r="AI817" s="3" t="s">
        <v>143</v>
      </c>
      <c r="AJ817" s="3" t="s">
        <v>143</v>
      </c>
      <c r="AK817" s="3" t="s">
        <v>142</v>
      </c>
      <c r="AL817" s="3" t="s">
        <v>143</v>
      </c>
      <c r="AM817" s="3" t="s">
        <v>9516</v>
      </c>
      <c r="AN817" s="3" t="s">
        <v>143</v>
      </c>
      <c r="AO817" s="3" t="s">
        <v>13495</v>
      </c>
      <c r="AP817" s="3" t="s">
        <v>4343</v>
      </c>
      <c r="AQ817" s="3" t="s">
        <v>13566</v>
      </c>
      <c r="AR817" s="3" t="s">
        <v>148</v>
      </c>
      <c r="AS817" s="3" t="s">
        <v>139</v>
      </c>
      <c r="AT817" s="3" t="s">
        <v>154</v>
      </c>
      <c r="AU817" s="3" t="s">
        <v>13497</v>
      </c>
      <c r="AV817" s="3" t="s">
        <v>145</v>
      </c>
      <c r="AW817" s="3" t="s">
        <v>146</v>
      </c>
      <c r="AX817" s="3" t="s">
        <v>972</v>
      </c>
      <c r="AY817" s="3" t="s">
        <v>148</v>
      </c>
      <c r="AZ817" s="3" t="s">
        <v>139</v>
      </c>
      <c r="BA817" s="3" t="s">
        <v>149</v>
      </c>
      <c r="BB817" s="3" t="s">
        <v>150</v>
      </c>
      <c r="BC817" s="3" t="s">
        <v>156</v>
      </c>
      <c r="BD817" s="3" t="s">
        <v>157</v>
      </c>
      <c r="BE817" s="3" t="s">
        <v>484</v>
      </c>
      <c r="BF817" s="3" t="s">
        <v>13565</v>
      </c>
      <c r="BG817" s="3" t="s">
        <v>5272</v>
      </c>
      <c r="BH817" s="3" t="s">
        <v>143</v>
      </c>
      <c r="BI817" s="3" t="s">
        <v>143</v>
      </c>
      <c r="BJ817" s="3" t="s">
        <v>143</v>
      </c>
      <c r="BK817" s="3" t="s">
        <v>136</v>
      </c>
      <c r="BL817" s="3" t="s">
        <v>143</v>
      </c>
      <c r="BM817" s="3" t="s">
        <v>160</v>
      </c>
      <c r="BN817" s="3" t="s">
        <v>143</v>
      </c>
      <c r="BO817" s="3" t="s">
        <v>143</v>
      </c>
      <c r="BP817" s="3" t="s">
        <v>143</v>
      </c>
      <c r="BQ817" s="3" t="s">
        <v>1444</v>
      </c>
      <c r="BR817" s="3" t="s">
        <v>5723</v>
      </c>
      <c r="BS817" s="3" t="s">
        <v>162</v>
      </c>
      <c r="BT817" s="3" t="s">
        <v>10836</v>
      </c>
      <c r="BU817" s="3" t="s">
        <v>10836</v>
      </c>
      <c r="BV817" s="3" t="s">
        <v>135</v>
      </c>
      <c r="BW817" s="3" t="s">
        <v>135</v>
      </c>
      <c r="BX817" s="3" t="s">
        <v>135</v>
      </c>
      <c r="BY817" s="3" t="s">
        <v>148</v>
      </c>
      <c r="BZ817" s="3" t="s">
        <v>6439</v>
      </c>
      <c r="CA817" s="3" t="s">
        <v>144</v>
      </c>
      <c r="CB817" s="3" t="s">
        <v>143</v>
      </c>
      <c r="CC817" s="3" t="s">
        <v>143</v>
      </c>
      <c r="CD817" s="3" t="s">
        <v>143</v>
      </c>
      <c r="CE817" s="3" t="s">
        <v>143</v>
      </c>
      <c r="CF817" s="3" t="s">
        <v>9549</v>
      </c>
      <c r="CG817" s="3" t="s">
        <v>143</v>
      </c>
      <c r="CH817" s="3" t="s">
        <v>143</v>
      </c>
      <c r="CI817" s="3" t="s">
        <v>143</v>
      </c>
      <c r="CJ817" s="3" t="s">
        <v>5272</v>
      </c>
      <c r="CK817" s="3" t="s">
        <v>143</v>
      </c>
      <c r="CL817" s="3" t="s">
        <v>143</v>
      </c>
      <c r="CM817" s="3" t="s">
        <v>143</v>
      </c>
      <c r="CN817" s="3" t="s">
        <v>143</v>
      </c>
      <c r="CO817" s="3" t="s">
        <v>1714</v>
      </c>
      <c r="CP817" s="3" t="s">
        <v>143</v>
      </c>
      <c r="CQ817" s="3" t="s">
        <v>143</v>
      </c>
      <c r="CR817" s="3" t="s">
        <v>143</v>
      </c>
      <c r="CS817" s="3" t="s">
        <v>1</v>
      </c>
      <c r="CT817" s="3" t="s">
        <v>143</v>
      </c>
      <c r="CU817" s="3" t="s">
        <v>1</v>
      </c>
      <c r="CV817" s="3" t="s">
        <v>1985</v>
      </c>
      <c r="CW817" s="3" t="s">
        <v>143</v>
      </c>
      <c r="CX817" s="3" t="s">
        <v>316</v>
      </c>
      <c r="CY817" s="3" t="s">
        <v>166</v>
      </c>
      <c r="CZ817" s="3" t="s">
        <v>136</v>
      </c>
      <c r="DA817" s="3" t="s">
        <v>1986</v>
      </c>
      <c r="DB817" s="3" t="s">
        <v>143</v>
      </c>
      <c r="DC817" s="3" t="s">
        <v>143</v>
      </c>
      <c r="DD817" s="3" t="s">
        <v>373</v>
      </c>
      <c r="DE817" s="3" t="s">
        <v>1515</v>
      </c>
      <c r="DF817" s="3" t="s">
        <v>5859</v>
      </c>
      <c r="DG817" s="3" t="s">
        <v>143</v>
      </c>
      <c r="DH817" s="3" t="s">
        <v>13498</v>
      </c>
      <c r="DI817" s="3" t="s">
        <v>143</v>
      </c>
    </row>
    <row r="818" spans="1:113" hidden="1" x14ac:dyDescent="0.2">
      <c r="A818" s="73">
        <v>45566</v>
      </c>
      <c r="B818" s="3" t="s">
        <v>12718</v>
      </c>
      <c r="C818" s="178">
        <v>161971</v>
      </c>
      <c r="D818" s="3" t="s">
        <v>12899</v>
      </c>
      <c r="E818" s="3" t="s">
        <v>685</v>
      </c>
      <c r="F818" s="7">
        <v>45580</v>
      </c>
      <c r="G818" s="3" t="s">
        <v>165</v>
      </c>
      <c r="H818" s="3" t="s">
        <v>166</v>
      </c>
      <c r="I818" s="180">
        <f t="shared" si="85"/>
        <v>1465.8</v>
      </c>
      <c r="J818" s="177">
        <v>1465.8</v>
      </c>
      <c r="K818" s="71">
        <f t="shared" si="80"/>
        <v>6.8198599458151932E-2</v>
      </c>
      <c r="L818" s="3" t="s">
        <v>953</v>
      </c>
      <c r="M818" s="3" t="s">
        <v>7145</v>
      </c>
      <c r="N818" s="3" t="s">
        <v>219</v>
      </c>
      <c r="O818" s="3" t="s">
        <v>13567</v>
      </c>
      <c r="P818" s="6" t="s">
        <v>13180</v>
      </c>
      <c r="Q818" s="3" t="s">
        <v>2863</v>
      </c>
      <c r="R818" s="3" t="s">
        <v>13568</v>
      </c>
      <c r="S818" s="3" t="s">
        <v>4134</v>
      </c>
      <c r="T818" s="3" t="s">
        <v>135</v>
      </c>
      <c r="U818" s="3" t="s">
        <v>135</v>
      </c>
      <c r="V818" s="3" t="s">
        <v>506</v>
      </c>
      <c r="W818" s="3" t="s">
        <v>137</v>
      </c>
      <c r="X818" s="3" t="s">
        <v>6653</v>
      </c>
      <c r="Y818" s="3" t="s">
        <v>13569</v>
      </c>
      <c r="Z818" s="7" t="s">
        <v>13570</v>
      </c>
      <c r="AA818" s="3" t="s">
        <v>139</v>
      </c>
      <c r="AB818" s="3" t="s">
        <v>226</v>
      </c>
      <c r="AC818" s="3" t="s">
        <v>5272</v>
      </c>
      <c r="AD818" s="3" t="s">
        <v>143</v>
      </c>
      <c r="AE818" s="3" t="s">
        <v>5272</v>
      </c>
      <c r="AF818" s="3" t="s">
        <v>143</v>
      </c>
      <c r="AG818" s="3" t="s">
        <v>235</v>
      </c>
      <c r="AH818" s="3" t="s">
        <v>141</v>
      </c>
      <c r="AI818" s="3" t="s">
        <v>143</v>
      </c>
      <c r="AJ818" s="3" t="s">
        <v>143</v>
      </c>
      <c r="AK818" s="3" t="s">
        <v>207</v>
      </c>
      <c r="AL818" s="3" t="s">
        <v>143</v>
      </c>
      <c r="AM818" s="3" t="s">
        <v>13571</v>
      </c>
      <c r="AN818" s="3" t="s">
        <v>143</v>
      </c>
      <c r="AO818" s="3" t="s">
        <v>13572</v>
      </c>
      <c r="AP818" s="3" t="s">
        <v>13573</v>
      </c>
      <c r="AQ818" s="3" t="s">
        <v>13574</v>
      </c>
      <c r="AR818" s="3" t="s">
        <v>1846</v>
      </c>
      <c r="AS818" s="3" t="s">
        <v>231</v>
      </c>
      <c r="AT818" s="3" t="s">
        <v>13575</v>
      </c>
      <c r="AU818" s="3" t="s">
        <v>13576</v>
      </c>
      <c r="AV818" s="3" t="s">
        <v>234</v>
      </c>
      <c r="AW818" s="3" t="s">
        <v>165</v>
      </c>
      <c r="AX818" s="3" t="s">
        <v>235</v>
      </c>
      <c r="AY818" s="3" t="s">
        <v>148</v>
      </c>
      <c r="AZ818" s="3" t="s">
        <v>139</v>
      </c>
      <c r="BA818" s="3" t="s">
        <v>875</v>
      </c>
      <c r="BB818" s="3" t="s">
        <v>150</v>
      </c>
      <c r="BC818" s="3" t="s">
        <v>156</v>
      </c>
      <c r="BD818" s="3" t="s">
        <v>157</v>
      </c>
      <c r="BE818" s="3" t="s">
        <v>8956</v>
      </c>
      <c r="BF818" s="3" t="s">
        <v>13570</v>
      </c>
      <c r="BG818" s="3" t="s">
        <v>5272</v>
      </c>
      <c r="BH818" s="3" t="s">
        <v>143</v>
      </c>
      <c r="BI818" s="3" t="s">
        <v>143</v>
      </c>
      <c r="BJ818" s="3" t="s">
        <v>143</v>
      </c>
      <c r="BK818" s="3" t="s">
        <v>506</v>
      </c>
      <c r="BL818" s="3" t="s">
        <v>143</v>
      </c>
      <c r="BM818" s="3" t="s">
        <v>160</v>
      </c>
      <c r="BN818" s="3" t="s">
        <v>143</v>
      </c>
      <c r="BO818" s="3" t="s">
        <v>685</v>
      </c>
      <c r="BP818" s="3" t="s">
        <v>143</v>
      </c>
      <c r="BQ818" s="3" t="s">
        <v>13577</v>
      </c>
      <c r="BR818" s="3" t="s">
        <v>143</v>
      </c>
      <c r="BS818" s="3" t="s">
        <v>13288</v>
      </c>
      <c r="BT818" s="3" t="s">
        <v>13571</v>
      </c>
      <c r="BU818" s="3" t="s">
        <v>13571</v>
      </c>
      <c r="BV818" s="3" t="s">
        <v>135</v>
      </c>
      <c r="BW818" s="3" t="s">
        <v>135</v>
      </c>
      <c r="BX818" s="3" t="s">
        <v>135</v>
      </c>
      <c r="BY818" s="3" t="s">
        <v>148</v>
      </c>
      <c r="BZ818" s="3" t="s">
        <v>13067</v>
      </c>
      <c r="CA818" s="3" t="s">
        <v>174</v>
      </c>
      <c r="CB818" s="3" t="s">
        <v>143</v>
      </c>
      <c r="CC818" s="3" t="s">
        <v>143</v>
      </c>
      <c r="CD818" s="3" t="s">
        <v>143</v>
      </c>
      <c r="CE818" s="3" t="s">
        <v>13180</v>
      </c>
      <c r="CF818" s="3" t="s">
        <v>2261</v>
      </c>
      <c r="CG818" s="3" t="s">
        <v>143</v>
      </c>
      <c r="CH818" s="3" t="s">
        <v>143</v>
      </c>
      <c r="CI818" s="3" t="s">
        <v>143</v>
      </c>
      <c r="CJ818" s="3" t="s">
        <v>5272</v>
      </c>
      <c r="CK818" s="3" t="s">
        <v>143</v>
      </c>
      <c r="CL818" s="3" t="s">
        <v>143</v>
      </c>
      <c r="CM818" s="3" t="s">
        <v>143</v>
      </c>
      <c r="CN818" s="3" t="s">
        <v>143</v>
      </c>
      <c r="CO818" s="3" t="s">
        <v>13578</v>
      </c>
      <c r="CP818" s="3" t="s">
        <v>143</v>
      </c>
      <c r="CQ818" s="3" t="s">
        <v>143</v>
      </c>
      <c r="CR818" s="3" t="s">
        <v>143</v>
      </c>
      <c r="CS818" s="3" t="s">
        <v>1</v>
      </c>
      <c r="CT818" s="3" t="s">
        <v>143</v>
      </c>
      <c r="CU818" s="3" t="s">
        <v>1</v>
      </c>
      <c r="CV818" s="3" t="s">
        <v>2092</v>
      </c>
      <c r="CW818" s="3" t="s">
        <v>143</v>
      </c>
      <c r="CX818" s="3" t="s">
        <v>953</v>
      </c>
      <c r="CY818" s="3" t="s">
        <v>166</v>
      </c>
      <c r="CZ818" s="3" t="s">
        <v>506</v>
      </c>
      <c r="DA818" s="3" t="s">
        <v>1989</v>
      </c>
      <c r="DB818" s="3" t="s">
        <v>143</v>
      </c>
      <c r="DC818" s="3" t="s">
        <v>6653</v>
      </c>
      <c r="DD818" s="3" t="s">
        <v>685</v>
      </c>
      <c r="DE818" s="3" t="s">
        <v>1515</v>
      </c>
      <c r="DF818" s="3" t="s">
        <v>5830</v>
      </c>
      <c r="DG818" s="3" t="s">
        <v>143</v>
      </c>
      <c r="DH818" s="3" t="s">
        <v>13579</v>
      </c>
      <c r="DI818" s="3" t="s">
        <v>143</v>
      </c>
    </row>
    <row r="819" spans="1:113" hidden="1" x14ac:dyDescent="0.2">
      <c r="A819" s="73">
        <v>45566</v>
      </c>
      <c r="B819" s="3" t="s">
        <v>12737</v>
      </c>
      <c r="C819" s="3">
        <v>161981</v>
      </c>
      <c r="D819" s="3" t="s">
        <v>12737</v>
      </c>
      <c r="E819" s="3" t="s">
        <v>364</v>
      </c>
      <c r="F819" s="7">
        <v>45580</v>
      </c>
      <c r="G819" s="3" t="s">
        <v>165</v>
      </c>
      <c r="H819" s="3" t="s">
        <v>166</v>
      </c>
      <c r="I819" s="180">
        <f t="shared" si="85"/>
        <v>480</v>
      </c>
      <c r="J819" s="177">
        <v>480</v>
      </c>
      <c r="K819" s="71">
        <f t="shared" si="80"/>
        <v>2.233273825891181E-2</v>
      </c>
      <c r="L819" s="3" t="s">
        <v>167</v>
      </c>
      <c r="M819" s="3" t="s">
        <v>129</v>
      </c>
      <c r="N819" s="3" t="s">
        <v>1056</v>
      </c>
      <c r="O819" s="3" t="s">
        <v>10229</v>
      </c>
      <c r="P819" s="6" t="s">
        <v>13580</v>
      </c>
      <c r="Q819" s="3" t="s">
        <v>530</v>
      </c>
      <c r="R819" s="3" t="s">
        <v>13581</v>
      </c>
      <c r="S819" s="3" t="s">
        <v>13582</v>
      </c>
      <c r="T819" s="3" t="s">
        <v>135</v>
      </c>
      <c r="U819" s="3" t="s">
        <v>135</v>
      </c>
      <c r="V819" s="3" t="s">
        <v>136</v>
      </c>
      <c r="W819" s="3" t="s">
        <v>137</v>
      </c>
      <c r="X819" s="3" t="s">
        <v>957</v>
      </c>
      <c r="Y819" s="3" t="s">
        <v>13583</v>
      </c>
      <c r="Z819" s="7" t="s">
        <v>13584</v>
      </c>
      <c r="AA819" s="3" t="s">
        <v>139</v>
      </c>
      <c r="AB819" s="3" t="s">
        <v>140</v>
      </c>
      <c r="AC819" s="3" t="s">
        <v>5272</v>
      </c>
      <c r="AD819" s="3" t="s">
        <v>143</v>
      </c>
      <c r="AE819" s="3" t="s">
        <v>5272</v>
      </c>
      <c r="AF819" s="3" t="s">
        <v>13585</v>
      </c>
      <c r="AG819" s="3" t="s">
        <v>235</v>
      </c>
      <c r="AH819" s="3" t="s">
        <v>141</v>
      </c>
      <c r="AI819" s="3" t="s">
        <v>143</v>
      </c>
      <c r="AJ819" s="3" t="s">
        <v>143</v>
      </c>
      <c r="AK819" s="3" t="s">
        <v>142</v>
      </c>
      <c r="AL819" s="3" t="s">
        <v>143</v>
      </c>
      <c r="AM819" s="3" t="s">
        <v>7390</v>
      </c>
      <c r="AN819" s="3" t="s">
        <v>143</v>
      </c>
      <c r="AO819" s="3" t="s">
        <v>12722</v>
      </c>
      <c r="AP819" s="3" t="s">
        <v>534</v>
      </c>
      <c r="AQ819" s="3" t="s">
        <v>309</v>
      </c>
      <c r="AR819" s="3" t="s">
        <v>148</v>
      </c>
      <c r="AS819" s="3" t="s">
        <v>139</v>
      </c>
      <c r="AT819" s="3" t="s">
        <v>950</v>
      </c>
      <c r="AU819" s="3" t="s">
        <v>2261</v>
      </c>
      <c r="AV819" s="3" t="s">
        <v>145</v>
      </c>
      <c r="AW819" s="3" t="s">
        <v>146</v>
      </c>
      <c r="AX819" s="3" t="s">
        <v>1060</v>
      </c>
      <c r="AY819" s="3" t="s">
        <v>148</v>
      </c>
      <c r="AZ819" s="3" t="s">
        <v>139</v>
      </c>
      <c r="BA819" s="3" t="s">
        <v>149</v>
      </c>
      <c r="BB819" s="3" t="s">
        <v>150</v>
      </c>
      <c r="BC819" s="3" t="s">
        <v>156</v>
      </c>
      <c r="BD819" s="3" t="s">
        <v>157</v>
      </c>
      <c r="BE819" s="3" t="s">
        <v>303</v>
      </c>
      <c r="BF819" s="3" t="s">
        <v>13584</v>
      </c>
      <c r="BG819" s="3" t="s">
        <v>5272</v>
      </c>
      <c r="BH819" s="3" t="s">
        <v>143</v>
      </c>
      <c r="BI819" s="3" t="s">
        <v>6740</v>
      </c>
      <c r="BJ819" s="3" t="s">
        <v>143</v>
      </c>
      <c r="BK819" s="3" t="s">
        <v>183</v>
      </c>
      <c r="BL819" s="3" t="s">
        <v>143</v>
      </c>
      <c r="BM819" s="3" t="s">
        <v>160</v>
      </c>
      <c r="BN819" s="3" t="s">
        <v>143</v>
      </c>
      <c r="BO819" s="3" t="s">
        <v>143</v>
      </c>
      <c r="BP819" s="3" t="s">
        <v>143</v>
      </c>
      <c r="BQ819" s="3" t="s">
        <v>1055</v>
      </c>
      <c r="BR819" s="3" t="s">
        <v>5352</v>
      </c>
      <c r="BS819" s="3" t="s">
        <v>241</v>
      </c>
      <c r="BT819" s="3" t="s">
        <v>7390</v>
      </c>
      <c r="BU819" s="3" t="s">
        <v>7390</v>
      </c>
      <c r="BV819" s="3" t="s">
        <v>135</v>
      </c>
      <c r="BW819" s="3" t="s">
        <v>135</v>
      </c>
      <c r="BX819" s="3" t="s">
        <v>135</v>
      </c>
      <c r="BY819" s="3" t="s">
        <v>148</v>
      </c>
      <c r="BZ819" s="3" t="s">
        <v>9999</v>
      </c>
      <c r="CA819" s="3" t="s">
        <v>174</v>
      </c>
      <c r="CB819" s="3" t="s">
        <v>143</v>
      </c>
      <c r="CC819" s="3" t="s">
        <v>143</v>
      </c>
      <c r="CD819" s="3" t="s">
        <v>143</v>
      </c>
      <c r="CE819" s="3" t="s">
        <v>143</v>
      </c>
      <c r="CF819" s="3" t="s">
        <v>2261</v>
      </c>
      <c r="CG819" s="3" t="s">
        <v>143</v>
      </c>
      <c r="CH819" s="3" t="s">
        <v>143</v>
      </c>
      <c r="CI819" s="3" t="s">
        <v>143</v>
      </c>
      <c r="CJ819" s="3" t="s">
        <v>5272</v>
      </c>
      <c r="CK819" s="3" t="s">
        <v>143</v>
      </c>
      <c r="CL819" s="3" t="s">
        <v>143</v>
      </c>
      <c r="CM819" s="3" t="s">
        <v>143</v>
      </c>
      <c r="CN819" s="3" t="s">
        <v>143</v>
      </c>
      <c r="CO819" s="3" t="s">
        <v>143</v>
      </c>
      <c r="CP819" s="3" t="s">
        <v>143</v>
      </c>
      <c r="CQ819" s="3" t="s">
        <v>143</v>
      </c>
      <c r="CR819" s="3" t="s">
        <v>143</v>
      </c>
      <c r="CS819" s="3" t="s">
        <v>1</v>
      </c>
      <c r="CT819" s="3" t="s">
        <v>143</v>
      </c>
      <c r="CU819" s="3" t="s">
        <v>1</v>
      </c>
      <c r="CV819" s="3" t="s">
        <v>1985</v>
      </c>
      <c r="CW819" s="3" t="s">
        <v>143</v>
      </c>
      <c r="CX819" s="3" t="s">
        <v>167</v>
      </c>
      <c r="CY819" s="3" t="s">
        <v>166</v>
      </c>
      <c r="CZ819" s="3" t="s">
        <v>183</v>
      </c>
      <c r="DA819" s="3" t="s">
        <v>2007</v>
      </c>
      <c r="DB819" s="3" t="s">
        <v>143</v>
      </c>
      <c r="DC819" s="3" t="s">
        <v>225</v>
      </c>
      <c r="DD819" s="3" t="s">
        <v>364</v>
      </c>
      <c r="DE819" s="3" t="s">
        <v>1515</v>
      </c>
      <c r="DF819" s="3" t="s">
        <v>5830</v>
      </c>
      <c r="DG819" s="3" t="s">
        <v>143</v>
      </c>
      <c r="DH819" s="3" t="s">
        <v>143</v>
      </c>
      <c r="DI819" s="3" t="s">
        <v>143</v>
      </c>
    </row>
    <row r="820" spans="1:113" hidden="1" x14ac:dyDescent="0.2">
      <c r="A820" s="73">
        <v>45566</v>
      </c>
      <c r="B820" s="3" t="s">
        <v>12718</v>
      </c>
      <c r="C820" s="178">
        <v>161984</v>
      </c>
      <c r="D820" s="3" t="s">
        <v>12899</v>
      </c>
      <c r="E820" s="3" t="s">
        <v>685</v>
      </c>
      <c r="F820" s="7">
        <v>45580</v>
      </c>
      <c r="G820" s="3" t="s">
        <v>165</v>
      </c>
      <c r="H820" s="3" t="s">
        <v>166</v>
      </c>
      <c r="I820" s="180">
        <f t="shared" si="85"/>
        <v>518.29</v>
      </c>
      <c r="J820" s="177">
        <v>518.29</v>
      </c>
      <c r="K820" s="71">
        <f t="shared" si="80"/>
        <v>2.411423940044042E-2</v>
      </c>
      <c r="L820" s="3" t="s">
        <v>953</v>
      </c>
      <c r="M820" s="3" t="s">
        <v>7145</v>
      </c>
      <c r="N820" s="3" t="s">
        <v>219</v>
      </c>
      <c r="O820" s="3" t="s">
        <v>13586</v>
      </c>
      <c r="P820" s="6" t="s">
        <v>13180</v>
      </c>
      <c r="Q820" s="3" t="s">
        <v>170</v>
      </c>
      <c r="R820" s="3" t="s">
        <v>13587</v>
      </c>
      <c r="S820" s="3" t="s">
        <v>13588</v>
      </c>
      <c r="T820" s="3" t="s">
        <v>135</v>
      </c>
      <c r="U820" s="3" t="s">
        <v>135</v>
      </c>
      <c r="V820" s="3" t="s">
        <v>506</v>
      </c>
      <c r="W820" s="3" t="s">
        <v>137</v>
      </c>
      <c r="X820" s="3" t="s">
        <v>6653</v>
      </c>
      <c r="Y820" s="3" t="s">
        <v>13589</v>
      </c>
      <c r="Z820" s="7" t="s">
        <v>13590</v>
      </c>
      <c r="AA820" s="3" t="s">
        <v>139</v>
      </c>
      <c r="AB820" s="3" t="s">
        <v>226</v>
      </c>
      <c r="AC820" s="3" t="s">
        <v>5272</v>
      </c>
      <c r="AD820" s="3" t="s">
        <v>143</v>
      </c>
      <c r="AE820" s="3" t="s">
        <v>5272</v>
      </c>
      <c r="AF820" s="3" t="s">
        <v>143</v>
      </c>
      <c r="AG820" s="3" t="s">
        <v>235</v>
      </c>
      <c r="AH820" s="3" t="s">
        <v>141</v>
      </c>
      <c r="AI820" s="3" t="s">
        <v>143</v>
      </c>
      <c r="AJ820" s="3" t="s">
        <v>143</v>
      </c>
      <c r="AK820" s="3" t="s">
        <v>207</v>
      </c>
      <c r="AL820" s="3" t="s">
        <v>143</v>
      </c>
      <c r="AM820" s="3" t="s">
        <v>13591</v>
      </c>
      <c r="AN820" s="3" t="s">
        <v>143</v>
      </c>
      <c r="AO820" s="3" t="s">
        <v>3190</v>
      </c>
      <c r="AP820" s="3" t="s">
        <v>3191</v>
      </c>
      <c r="AQ820" s="3" t="s">
        <v>13592</v>
      </c>
      <c r="AR820" s="3" t="s">
        <v>430</v>
      </c>
      <c r="AS820" s="3" t="s">
        <v>431</v>
      </c>
      <c r="AT820" s="3" t="s">
        <v>3193</v>
      </c>
      <c r="AU820" s="3" t="s">
        <v>3194</v>
      </c>
      <c r="AV820" s="3" t="s">
        <v>234</v>
      </c>
      <c r="AW820" s="3" t="s">
        <v>165</v>
      </c>
      <c r="AX820" s="3" t="s">
        <v>235</v>
      </c>
      <c r="AY820" s="3" t="s">
        <v>148</v>
      </c>
      <c r="AZ820" s="3" t="s">
        <v>139</v>
      </c>
      <c r="BA820" s="3" t="s">
        <v>875</v>
      </c>
      <c r="BB820" s="3" t="s">
        <v>150</v>
      </c>
      <c r="BC820" s="3" t="s">
        <v>156</v>
      </c>
      <c r="BD820" s="3" t="s">
        <v>157</v>
      </c>
      <c r="BE820" s="3" t="s">
        <v>237</v>
      </c>
      <c r="BF820" s="3" t="s">
        <v>13590</v>
      </c>
      <c r="BG820" s="3" t="s">
        <v>5272</v>
      </c>
      <c r="BH820" s="3" t="s">
        <v>143</v>
      </c>
      <c r="BI820" s="3" t="s">
        <v>143</v>
      </c>
      <c r="BJ820" s="3" t="s">
        <v>143</v>
      </c>
      <c r="BK820" s="3" t="s">
        <v>506</v>
      </c>
      <c r="BL820" s="3" t="s">
        <v>143</v>
      </c>
      <c r="BM820" s="3" t="s">
        <v>160</v>
      </c>
      <c r="BN820" s="3" t="s">
        <v>143</v>
      </c>
      <c r="BO820" s="3" t="s">
        <v>685</v>
      </c>
      <c r="BP820" s="3" t="s">
        <v>143</v>
      </c>
      <c r="BQ820" s="3" t="s">
        <v>13593</v>
      </c>
      <c r="BR820" s="3" t="s">
        <v>5784</v>
      </c>
      <c r="BS820" s="3" t="s">
        <v>314</v>
      </c>
      <c r="BT820" s="3" t="s">
        <v>13591</v>
      </c>
      <c r="BU820" s="3" t="s">
        <v>13591</v>
      </c>
      <c r="BV820" s="3" t="s">
        <v>135</v>
      </c>
      <c r="BW820" s="3" t="s">
        <v>135</v>
      </c>
      <c r="BX820" s="3" t="s">
        <v>135</v>
      </c>
      <c r="BY820" s="3" t="s">
        <v>148</v>
      </c>
      <c r="BZ820" s="3" t="s">
        <v>13067</v>
      </c>
      <c r="CA820" s="3" t="s">
        <v>174</v>
      </c>
      <c r="CB820" s="3" t="s">
        <v>143</v>
      </c>
      <c r="CC820" s="3" t="s">
        <v>143</v>
      </c>
      <c r="CD820" s="3" t="s">
        <v>143</v>
      </c>
      <c r="CE820" s="3" t="s">
        <v>13180</v>
      </c>
      <c r="CF820" s="3" t="s">
        <v>2261</v>
      </c>
      <c r="CG820" s="3" t="s">
        <v>143</v>
      </c>
      <c r="CH820" s="3" t="s">
        <v>143</v>
      </c>
      <c r="CI820" s="3" t="s">
        <v>143</v>
      </c>
      <c r="CJ820" s="3" t="s">
        <v>5272</v>
      </c>
      <c r="CK820" s="3" t="s">
        <v>143</v>
      </c>
      <c r="CL820" s="3" t="s">
        <v>143</v>
      </c>
      <c r="CM820" s="3" t="s">
        <v>143</v>
      </c>
      <c r="CN820" s="3" t="s">
        <v>143</v>
      </c>
      <c r="CO820" s="3" t="s">
        <v>13594</v>
      </c>
      <c r="CP820" s="3" t="s">
        <v>143</v>
      </c>
      <c r="CQ820" s="3" t="s">
        <v>143</v>
      </c>
      <c r="CR820" s="3" t="s">
        <v>143</v>
      </c>
      <c r="CS820" s="3" t="s">
        <v>1</v>
      </c>
      <c r="CT820" s="3" t="s">
        <v>143</v>
      </c>
      <c r="CU820" s="3" t="s">
        <v>1</v>
      </c>
      <c r="CV820" s="3" t="s">
        <v>2092</v>
      </c>
      <c r="CW820" s="3" t="s">
        <v>143</v>
      </c>
      <c r="CX820" s="3" t="s">
        <v>953</v>
      </c>
      <c r="CY820" s="3" t="s">
        <v>166</v>
      </c>
      <c r="CZ820" s="3" t="s">
        <v>506</v>
      </c>
      <c r="DA820" s="3" t="s">
        <v>1989</v>
      </c>
      <c r="DB820" s="3" t="s">
        <v>143</v>
      </c>
      <c r="DC820" s="3" t="s">
        <v>6653</v>
      </c>
      <c r="DD820" s="3" t="s">
        <v>685</v>
      </c>
      <c r="DE820" s="3" t="s">
        <v>1515</v>
      </c>
      <c r="DF820" s="3" t="s">
        <v>5830</v>
      </c>
      <c r="DG820" s="3" t="s">
        <v>143</v>
      </c>
      <c r="DH820" s="3" t="s">
        <v>13595</v>
      </c>
      <c r="DI820" s="3" t="s">
        <v>143</v>
      </c>
    </row>
    <row r="821" spans="1:113" hidden="1" x14ac:dyDescent="0.2">
      <c r="A821" s="73">
        <v>45566</v>
      </c>
      <c r="B821" s="3" t="s">
        <v>12718</v>
      </c>
      <c r="C821" s="178">
        <v>162058</v>
      </c>
      <c r="D821" s="3" t="s">
        <v>12899</v>
      </c>
      <c r="E821" s="3" t="s">
        <v>685</v>
      </c>
      <c r="F821" s="7">
        <v>45580</v>
      </c>
      <c r="G821" s="3" t="s">
        <v>165</v>
      </c>
      <c r="H821" s="3" t="s">
        <v>166</v>
      </c>
      <c r="I821" s="180">
        <f t="shared" si="85"/>
        <v>5026.05</v>
      </c>
      <c r="J821" s="177">
        <v>5026.05</v>
      </c>
      <c r="K821" s="71">
        <f t="shared" si="80"/>
        <v>0.23384470651292438</v>
      </c>
      <c r="L821" s="3" t="s">
        <v>374</v>
      </c>
      <c r="M821" s="3" t="s">
        <v>7145</v>
      </c>
      <c r="N821" s="3" t="s">
        <v>1056</v>
      </c>
      <c r="O821" s="3" t="s">
        <v>12724</v>
      </c>
      <c r="P821" s="6" t="s">
        <v>13596</v>
      </c>
      <c r="Q821" s="3" t="s">
        <v>2863</v>
      </c>
      <c r="R821" s="3" t="s">
        <v>13597</v>
      </c>
      <c r="S821" s="3" t="s">
        <v>13598</v>
      </c>
      <c r="T821" s="3" t="s">
        <v>135</v>
      </c>
      <c r="U821" s="3" t="s">
        <v>135</v>
      </c>
      <c r="V821" s="3" t="s">
        <v>506</v>
      </c>
      <c r="W821" s="3" t="s">
        <v>137</v>
      </c>
      <c r="X821" s="3" t="s">
        <v>4880</v>
      </c>
      <c r="Y821" s="3" t="s">
        <v>13599</v>
      </c>
      <c r="Z821" s="7" t="s">
        <v>13600</v>
      </c>
      <c r="AA821" s="3" t="s">
        <v>139</v>
      </c>
      <c r="AB821" s="3" t="s">
        <v>226</v>
      </c>
      <c r="AC821" s="3" t="s">
        <v>5272</v>
      </c>
      <c r="AD821" s="3" t="s">
        <v>143</v>
      </c>
      <c r="AE821" s="3" t="s">
        <v>5272</v>
      </c>
      <c r="AF821" s="3" t="s">
        <v>143</v>
      </c>
      <c r="AG821" s="3" t="s">
        <v>235</v>
      </c>
      <c r="AH821" s="3" t="s">
        <v>141</v>
      </c>
      <c r="AI821" s="3" t="s">
        <v>143</v>
      </c>
      <c r="AJ821" s="3" t="s">
        <v>143</v>
      </c>
      <c r="AK821" s="3" t="s">
        <v>207</v>
      </c>
      <c r="AL821" s="3" t="s">
        <v>13601</v>
      </c>
      <c r="AM821" s="3" t="s">
        <v>13602</v>
      </c>
      <c r="AN821" s="3" t="s">
        <v>143</v>
      </c>
      <c r="AO821" s="3" t="s">
        <v>12725</v>
      </c>
      <c r="AP821" s="3" t="s">
        <v>3837</v>
      </c>
      <c r="AQ821" s="3" t="s">
        <v>12726</v>
      </c>
      <c r="AR821" s="3" t="s">
        <v>841</v>
      </c>
      <c r="AS821" s="3" t="s">
        <v>231</v>
      </c>
      <c r="AT821" s="3" t="s">
        <v>7295</v>
      </c>
      <c r="AU821" s="3" t="s">
        <v>7296</v>
      </c>
      <c r="AV821" s="3" t="s">
        <v>145</v>
      </c>
      <c r="AW821" s="3" t="s">
        <v>146</v>
      </c>
      <c r="AX821" s="3" t="s">
        <v>1060</v>
      </c>
      <c r="AY821" s="3" t="s">
        <v>148</v>
      </c>
      <c r="AZ821" s="3" t="s">
        <v>139</v>
      </c>
      <c r="BA821" s="3" t="s">
        <v>149</v>
      </c>
      <c r="BB821" s="3" t="s">
        <v>150</v>
      </c>
      <c r="BC821" s="3" t="s">
        <v>156</v>
      </c>
      <c r="BD821" s="3" t="s">
        <v>157</v>
      </c>
      <c r="BE821" s="3" t="s">
        <v>11704</v>
      </c>
      <c r="BF821" s="3" t="s">
        <v>13600</v>
      </c>
      <c r="BG821" s="3" t="s">
        <v>5272</v>
      </c>
      <c r="BH821" s="3" t="s">
        <v>143</v>
      </c>
      <c r="BI821" s="3" t="s">
        <v>143</v>
      </c>
      <c r="BJ821" s="3" t="s">
        <v>143</v>
      </c>
      <c r="BK821" s="3" t="s">
        <v>136</v>
      </c>
      <c r="BL821" s="3" t="s">
        <v>143</v>
      </c>
      <c r="BM821" s="3" t="s">
        <v>160</v>
      </c>
      <c r="BN821" s="3" t="s">
        <v>143</v>
      </c>
      <c r="BO821" s="3" t="s">
        <v>685</v>
      </c>
      <c r="BP821" s="3" t="s">
        <v>143</v>
      </c>
      <c r="BQ821" s="3" t="s">
        <v>13603</v>
      </c>
      <c r="BR821" s="3" t="s">
        <v>5709</v>
      </c>
      <c r="BS821" s="3" t="s">
        <v>13604</v>
      </c>
      <c r="BT821" s="3" t="s">
        <v>13605</v>
      </c>
      <c r="BU821" s="3" t="s">
        <v>13605</v>
      </c>
      <c r="BV821" s="3" t="s">
        <v>135</v>
      </c>
      <c r="BW821" s="3" t="s">
        <v>135</v>
      </c>
      <c r="BX821" s="3" t="s">
        <v>135</v>
      </c>
      <c r="BY821" s="3" t="s">
        <v>148</v>
      </c>
      <c r="BZ821" s="3" t="s">
        <v>13146</v>
      </c>
      <c r="CA821" s="3" t="s">
        <v>2415</v>
      </c>
      <c r="CB821" s="3" t="s">
        <v>143</v>
      </c>
      <c r="CC821" s="3" t="s">
        <v>143</v>
      </c>
      <c r="CD821" s="3" t="s">
        <v>143</v>
      </c>
      <c r="CE821" s="3" t="s">
        <v>13596</v>
      </c>
      <c r="CF821" s="3" t="s">
        <v>9220</v>
      </c>
      <c r="CG821" s="3" t="s">
        <v>143</v>
      </c>
      <c r="CH821" s="3" t="s">
        <v>143</v>
      </c>
      <c r="CI821" s="3" t="s">
        <v>143</v>
      </c>
      <c r="CJ821" s="3" t="s">
        <v>5272</v>
      </c>
      <c r="CK821" s="3" t="s">
        <v>143</v>
      </c>
      <c r="CL821" s="3" t="s">
        <v>143</v>
      </c>
      <c r="CM821" s="3" t="s">
        <v>143</v>
      </c>
      <c r="CN821" s="3" t="s">
        <v>143</v>
      </c>
      <c r="CO821" s="3" t="s">
        <v>12727</v>
      </c>
      <c r="CP821" s="3" t="s">
        <v>143</v>
      </c>
      <c r="CQ821" s="3" t="s">
        <v>143</v>
      </c>
      <c r="CR821" s="3" t="s">
        <v>143</v>
      </c>
      <c r="CS821" s="3" t="s">
        <v>1</v>
      </c>
      <c r="CT821" s="3" t="s">
        <v>143</v>
      </c>
      <c r="CU821" s="3" t="s">
        <v>1</v>
      </c>
      <c r="CV821" s="3" t="s">
        <v>4037</v>
      </c>
      <c r="CW821" s="3" t="s">
        <v>143</v>
      </c>
      <c r="CX821" s="3" t="s">
        <v>374</v>
      </c>
      <c r="CY821" s="3" t="s">
        <v>166</v>
      </c>
      <c r="CZ821" s="3" t="s">
        <v>136</v>
      </c>
      <c r="DA821" s="3" t="s">
        <v>1989</v>
      </c>
      <c r="DB821" s="3" t="s">
        <v>143</v>
      </c>
      <c r="DC821" s="3" t="s">
        <v>143</v>
      </c>
      <c r="DD821" s="3" t="s">
        <v>685</v>
      </c>
      <c r="DE821" s="3" t="s">
        <v>1515</v>
      </c>
      <c r="DF821" s="3" t="s">
        <v>5830</v>
      </c>
      <c r="DG821" s="3" t="s">
        <v>143</v>
      </c>
      <c r="DH821" s="3" t="s">
        <v>12728</v>
      </c>
      <c r="DI821" s="3" t="s">
        <v>143</v>
      </c>
    </row>
    <row r="822" spans="1:113" ht="25.5" hidden="1" x14ac:dyDescent="0.2">
      <c r="A822" s="73">
        <v>45566</v>
      </c>
      <c r="B822" s="3" t="s">
        <v>24</v>
      </c>
      <c r="C822" s="3">
        <v>162060</v>
      </c>
      <c r="D822" s="3" t="s">
        <v>13526</v>
      </c>
      <c r="E822" s="3" t="s">
        <v>373</v>
      </c>
      <c r="F822" s="7">
        <v>45569</v>
      </c>
      <c r="G822" s="3" t="s">
        <v>165</v>
      </c>
      <c r="H822" s="3" t="s">
        <v>166</v>
      </c>
      <c r="I822" s="177">
        <v>286.37</v>
      </c>
      <c r="J822" s="177">
        <v>198.65</v>
      </c>
      <c r="K822" s="71">
        <f t="shared" si="80"/>
        <v>1.3323804698342864E-2</v>
      </c>
      <c r="L822" s="3" t="s">
        <v>394</v>
      </c>
      <c r="M822" s="3" t="s">
        <v>7145</v>
      </c>
      <c r="N822" s="3" t="s">
        <v>960</v>
      </c>
      <c r="O822" s="3" t="s">
        <v>1003</v>
      </c>
      <c r="P822" s="6" t="s">
        <v>13527</v>
      </c>
      <c r="Q822" s="3" t="s">
        <v>170</v>
      </c>
      <c r="R822" s="3" t="s">
        <v>13606</v>
      </c>
      <c r="S822" s="3" t="s">
        <v>13607</v>
      </c>
      <c r="T822" s="3" t="s">
        <v>13608</v>
      </c>
      <c r="U822" s="3" t="s">
        <v>13609</v>
      </c>
      <c r="V822" s="3" t="s">
        <v>136</v>
      </c>
      <c r="W822" s="3" t="s">
        <v>137</v>
      </c>
      <c r="X822" s="3" t="s">
        <v>349</v>
      </c>
      <c r="Y822" s="3" t="s">
        <v>13610</v>
      </c>
      <c r="Z822" s="7" t="s">
        <v>13611</v>
      </c>
      <c r="AA822" s="3" t="s">
        <v>139</v>
      </c>
      <c r="AB822" s="3" t="s">
        <v>323</v>
      </c>
      <c r="AC822" s="3" t="s">
        <v>5272</v>
      </c>
      <c r="AD822" s="3" t="s">
        <v>143</v>
      </c>
      <c r="AE822" s="3" t="s">
        <v>13612</v>
      </c>
      <c r="AF822" s="3" t="s">
        <v>143</v>
      </c>
      <c r="AG822" s="3" t="s">
        <v>235</v>
      </c>
      <c r="AH822" s="3" t="s">
        <v>141</v>
      </c>
      <c r="AI822" s="3" t="s">
        <v>143</v>
      </c>
      <c r="AJ822" s="3" t="s">
        <v>13612</v>
      </c>
      <c r="AK822" s="3" t="s">
        <v>207</v>
      </c>
      <c r="AL822" s="3" t="s">
        <v>12496</v>
      </c>
      <c r="AM822" s="3" t="s">
        <v>13613</v>
      </c>
      <c r="AN822" s="3" t="s">
        <v>174</v>
      </c>
      <c r="AO822" s="3" t="s">
        <v>1228</v>
      </c>
      <c r="AP822" s="3" t="s">
        <v>1229</v>
      </c>
      <c r="AQ822" s="3" t="s">
        <v>1230</v>
      </c>
      <c r="AR822" s="3" t="s">
        <v>178</v>
      </c>
      <c r="AS822" s="3" t="s">
        <v>179</v>
      </c>
      <c r="AT822" s="3" t="s">
        <v>211</v>
      </c>
      <c r="AU822" s="3" t="s">
        <v>1231</v>
      </c>
      <c r="AV822" s="3" t="s">
        <v>145</v>
      </c>
      <c r="AW822" s="3" t="s">
        <v>146</v>
      </c>
      <c r="AX822" s="3" t="s">
        <v>972</v>
      </c>
      <c r="AY822" s="3" t="s">
        <v>148</v>
      </c>
      <c r="AZ822" s="3" t="s">
        <v>139</v>
      </c>
      <c r="BA822" s="3" t="s">
        <v>149</v>
      </c>
      <c r="BB822" s="3" t="s">
        <v>150</v>
      </c>
      <c r="BC822" s="3" t="s">
        <v>156</v>
      </c>
      <c r="BD822" s="3" t="s">
        <v>157</v>
      </c>
      <c r="BE822" s="3" t="s">
        <v>484</v>
      </c>
      <c r="BF822" s="3" t="s">
        <v>13611</v>
      </c>
      <c r="BG822" s="3" t="s">
        <v>5272</v>
      </c>
      <c r="BH822" s="3" t="s">
        <v>143</v>
      </c>
      <c r="BI822" s="3" t="s">
        <v>13614</v>
      </c>
      <c r="BJ822" s="3" t="s">
        <v>143</v>
      </c>
      <c r="BK822" s="3" t="s">
        <v>136</v>
      </c>
      <c r="BL822" s="3" t="s">
        <v>143</v>
      </c>
      <c r="BM822" s="3" t="s">
        <v>160</v>
      </c>
      <c r="BN822" s="3" t="s">
        <v>160</v>
      </c>
      <c r="BO822" s="3" t="s">
        <v>143</v>
      </c>
      <c r="BP822" s="3" t="s">
        <v>143</v>
      </c>
      <c r="BQ822" s="3" t="s">
        <v>625</v>
      </c>
      <c r="BR822" s="3" t="s">
        <v>5723</v>
      </c>
      <c r="BS822" s="3" t="s">
        <v>162</v>
      </c>
      <c r="BT822" s="3" t="s">
        <v>13612</v>
      </c>
      <c r="BU822" s="3" t="s">
        <v>13612</v>
      </c>
      <c r="BV822" s="3" t="s">
        <v>13615</v>
      </c>
      <c r="BW822" s="3" t="s">
        <v>13616</v>
      </c>
      <c r="BX822" s="3" t="s">
        <v>13616</v>
      </c>
      <c r="BY822" s="3" t="s">
        <v>148</v>
      </c>
      <c r="BZ822" s="3" t="s">
        <v>12500</v>
      </c>
      <c r="CA822" s="3" t="s">
        <v>174</v>
      </c>
      <c r="CB822" s="3" t="s">
        <v>143</v>
      </c>
      <c r="CC822" s="3" t="s">
        <v>143</v>
      </c>
      <c r="CD822" s="3" t="s">
        <v>362</v>
      </c>
      <c r="CE822" s="3" t="s">
        <v>13527</v>
      </c>
      <c r="CF822" s="3" t="s">
        <v>2261</v>
      </c>
      <c r="CG822" s="3" t="s">
        <v>2261</v>
      </c>
      <c r="CH822" s="3" t="s">
        <v>143</v>
      </c>
      <c r="CI822" s="3" t="s">
        <v>143</v>
      </c>
      <c r="CJ822" s="3" t="s">
        <v>5272</v>
      </c>
      <c r="CK822" s="3" t="s">
        <v>143</v>
      </c>
      <c r="CL822" s="3" t="s">
        <v>143</v>
      </c>
      <c r="CM822" s="3" t="s">
        <v>143</v>
      </c>
      <c r="CN822" s="3" t="s">
        <v>143</v>
      </c>
      <c r="CO822" s="3" t="s">
        <v>143</v>
      </c>
      <c r="CP822" s="3" t="s">
        <v>143</v>
      </c>
      <c r="CQ822" s="3" t="s">
        <v>143</v>
      </c>
      <c r="CR822" s="3" t="s">
        <v>143</v>
      </c>
      <c r="CS822" s="3" t="s">
        <v>1</v>
      </c>
      <c r="CT822" s="3" t="s">
        <v>143</v>
      </c>
      <c r="CU822" s="3" t="s">
        <v>1</v>
      </c>
      <c r="CV822" s="3" t="s">
        <v>1985</v>
      </c>
      <c r="CW822" s="3" t="s">
        <v>1985</v>
      </c>
      <c r="CX822" s="3" t="s">
        <v>394</v>
      </c>
      <c r="CY822" s="3" t="s">
        <v>166</v>
      </c>
      <c r="CZ822" s="3" t="s">
        <v>136</v>
      </c>
      <c r="DA822" s="3" t="s">
        <v>1989</v>
      </c>
      <c r="DB822" s="3" t="s">
        <v>143</v>
      </c>
      <c r="DC822" s="3" t="s">
        <v>143</v>
      </c>
      <c r="DD822" s="3" t="s">
        <v>373</v>
      </c>
      <c r="DE822" s="3" t="s">
        <v>1515</v>
      </c>
      <c r="DF822" s="3" t="s">
        <v>3601</v>
      </c>
      <c r="DG822" s="3" t="s">
        <v>143</v>
      </c>
      <c r="DH822" s="3" t="s">
        <v>143</v>
      </c>
      <c r="DI822" s="3" t="s">
        <v>143</v>
      </c>
    </row>
    <row r="823" spans="1:113" hidden="1" x14ac:dyDescent="0.2">
      <c r="A823" s="73">
        <v>45566</v>
      </c>
      <c r="B823" s="3" t="s">
        <v>12718</v>
      </c>
      <c r="C823" s="3">
        <v>162201</v>
      </c>
      <c r="D823" s="3" t="s">
        <v>12153</v>
      </c>
      <c r="E823" s="3" t="s">
        <v>125</v>
      </c>
      <c r="F823" s="7">
        <v>45580</v>
      </c>
      <c r="G823" s="3" t="s">
        <v>257</v>
      </c>
      <c r="H823" s="3" t="s">
        <v>166</v>
      </c>
      <c r="I823" s="177">
        <v>210</v>
      </c>
      <c r="J823" s="177">
        <v>210</v>
      </c>
      <c r="K823" s="71">
        <f t="shared" si="80"/>
        <v>9.7705729882739158E-3</v>
      </c>
      <c r="L823" s="3" t="s">
        <v>316</v>
      </c>
      <c r="M823" s="3" t="s">
        <v>129</v>
      </c>
      <c r="N823" s="3" t="s">
        <v>527</v>
      </c>
      <c r="O823" s="3" t="s">
        <v>260</v>
      </c>
      <c r="P823" s="6" t="s">
        <v>13617</v>
      </c>
      <c r="Q823" s="3" t="s">
        <v>170</v>
      </c>
      <c r="R823" s="3" t="s">
        <v>13618</v>
      </c>
      <c r="S823" s="3" t="s">
        <v>6627</v>
      </c>
      <c r="T823" s="3" t="s">
        <v>135</v>
      </c>
      <c r="U823" s="3" t="s">
        <v>135</v>
      </c>
      <c r="V823" s="3" t="s">
        <v>136</v>
      </c>
      <c r="W823" s="3" t="s">
        <v>137</v>
      </c>
      <c r="X823" s="3" t="s">
        <v>322</v>
      </c>
      <c r="Y823" s="3" t="s">
        <v>13619</v>
      </c>
      <c r="Z823" s="7" t="s">
        <v>13620</v>
      </c>
      <c r="AA823" s="3" t="s">
        <v>139</v>
      </c>
      <c r="AB823" s="3" t="s">
        <v>140</v>
      </c>
      <c r="AC823" s="3" t="s">
        <v>5272</v>
      </c>
      <c r="AD823" s="3" t="s">
        <v>143</v>
      </c>
      <c r="AE823" s="3" t="s">
        <v>5931</v>
      </c>
      <c r="AF823" s="3" t="s">
        <v>143</v>
      </c>
      <c r="AG823" s="3" t="s">
        <v>5675</v>
      </c>
      <c r="AH823" s="3" t="s">
        <v>265</v>
      </c>
      <c r="AI823" s="3" t="s">
        <v>143</v>
      </c>
      <c r="AJ823" s="3" t="s">
        <v>5931</v>
      </c>
      <c r="AK823" s="3" t="s">
        <v>142</v>
      </c>
      <c r="AL823" s="3" t="s">
        <v>143</v>
      </c>
      <c r="AM823" s="3" t="s">
        <v>5931</v>
      </c>
      <c r="AN823" s="3" t="s">
        <v>174</v>
      </c>
      <c r="AO823" s="3" t="s">
        <v>266</v>
      </c>
      <c r="AP823" s="3" t="s">
        <v>267</v>
      </c>
      <c r="AQ823" s="3" t="s">
        <v>268</v>
      </c>
      <c r="AR823" s="3" t="s">
        <v>269</v>
      </c>
      <c r="AS823" s="3" t="s">
        <v>179</v>
      </c>
      <c r="AT823" s="3" t="s">
        <v>270</v>
      </c>
      <c r="AU823" s="3" t="s">
        <v>271</v>
      </c>
      <c r="AV823" s="3" t="s">
        <v>536</v>
      </c>
      <c r="AW823" s="3" t="s">
        <v>273</v>
      </c>
      <c r="AX823" s="3" t="s">
        <v>537</v>
      </c>
      <c r="AY823" s="3" t="s">
        <v>148</v>
      </c>
      <c r="AZ823" s="3" t="s">
        <v>139</v>
      </c>
      <c r="BA823" s="3" t="s">
        <v>154</v>
      </c>
      <c r="BB823" s="3" t="s">
        <v>275</v>
      </c>
      <c r="BC823" s="3" t="s">
        <v>156</v>
      </c>
      <c r="BD823" s="3" t="s">
        <v>157</v>
      </c>
      <c r="BE823" s="3" t="s">
        <v>484</v>
      </c>
      <c r="BF823" s="3" t="s">
        <v>13621</v>
      </c>
      <c r="BG823" s="3" t="s">
        <v>5272</v>
      </c>
      <c r="BH823" s="3" t="s">
        <v>170</v>
      </c>
      <c r="BI823" s="3" t="s">
        <v>13622</v>
      </c>
      <c r="BJ823" s="3" t="s">
        <v>143</v>
      </c>
      <c r="BK823" s="3" t="s">
        <v>136</v>
      </c>
      <c r="BL823" s="3" t="s">
        <v>143</v>
      </c>
      <c r="BM823" s="3" t="s">
        <v>160</v>
      </c>
      <c r="BN823" s="3" t="s">
        <v>160</v>
      </c>
      <c r="BO823" s="3" t="s">
        <v>143</v>
      </c>
      <c r="BP823" s="3" t="s">
        <v>143</v>
      </c>
      <c r="BQ823" s="3" t="s">
        <v>11411</v>
      </c>
      <c r="BR823" s="3" t="s">
        <v>5723</v>
      </c>
      <c r="BS823" s="3" t="s">
        <v>162</v>
      </c>
      <c r="BT823" s="3" t="s">
        <v>5931</v>
      </c>
      <c r="BU823" s="3" t="s">
        <v>5931</v>
      </c>
      <c r="BV823" s="3" t="s">
        <v>135</v>
      </c>
      <c r="BW823" s="3" t="s">
        <v>135</v>
      </c>
      <c r="BX823" s="3" t="s">
        <v>135</v>
      </c>
      <c r="BY823" s="3" t="s">
        <v>148</v>
      </c>
      <c r="BZ823" s="3" t="s">
        <v>13623</v>
      </c>
      <c r="CA823" s="3" t="s">
        <v>174</v>
      </c>
      <c r="CB823" s="3" t="s">
        <v>143</v>
      </c>
      <c r="CC823" s="3" t="s">
        <v>143</v>
      </c>
      <c r="CD823" s="3" t="s">
        <v>143</v>
      </c>
      <c r="CE823" s="3" t="s">
        <v>13624</v>
      </c>
      <c r="CF823" s="3" t="s">
        <v>2261</v>
      </c>
      <c r="CG823" s="3" t="s">
        <v>2261</v>
      </c>
      <c r="CH823" s="3" t="s">
        <v>143</v>
      </c>
      <c r="CI823" s="3" t="s">
        <v>143</v>
      </c>
      <c r="CJ823" s="3" t="s">
        <v>5272</v>
      </c>
      <c r="CK823" s="3" t="s">
        <v>143</v>
      </c>
      <c r="CL823" s="3" t="s">
        <v>143</v>
      </c>
      <c r="CM823" s="3" t="s">
        <v>143</v>
      </c>
      <c r="CN823" s="3" t="s">
        <v>143</v>
      </c>
      <c r="CO823" s="3" t="s">
        <v>143</v>
      </c>
      <c r="CP823" s="3" t="s">
        <v>5878</v>
      </c>
      <c r="CQ823" s="3" t="s">
        <v>143</v>
      </c>
      <c r="CR823" s="3" t="s">
        <v>143</v>
      </c>
      <c r="CS823" s="3" t="s">
        <v>1</v>
      </c>
      <c r="CT823" s="3" t="s">
        <v>143</v>
      </c>
      <c r="CU823" s="3" t="s">
        <v>1</v>
      </c>
      <c r="CV823" s="3" t="s">
        <v>1985</v>
      </c>
      <c r="CW823" s="3" t="s">
        <v>1985</v>
      </c>
      <c r="CX823" s="3" t="s">
        <v>316</v>
      </c>
      <c r="CY823" s="3" t="s">
        <v>166</v>
      </c>
      <c r="CZ823" s="3" t="s">
        <v>136</v>
      </c>
      <c r="DA823" s="3" t="s">
        <v>1986</v>
      </c>
      <c r="DB823" s="3" t="s">
        <v>143</v>
      </c>
      <c r="DC823" s="3" t="s">
        <v>143</v>
      </c>
      <c r="DD823" s="3" t="s">
        <v>125</v>
      </c>
      <c r="DE823" s="3" t="s">
        <v>1515</v>
      </c>
      <c r="DF823" s="3" t="s">
        <v>5830</v>
      </c>
      <c r="DG823" s="3" t="s">
        <v>143</v>
      </c>
      <c r="DH823" s="3" t="s">
        <v>143</v>
      </c>
      <c r="DI823" s="3" t="s">
        <v>7674</v>
      </c>
    </row>
    <row r="824" spans="1:113" hidden="1" x14ac:dyDescent="0.2">
      <c r="A824" s="73">
        <v>45566</v>
      </c>
      <c r="B824" s="3" t="s">
        <v>15607</v>
      </c>
      <c r="C824" s="3">
        <v>162339</v>
      </c>
      <c r="D824" s="3" t="s">
        <v>22</v>
      </c>
      <c r="E824" s="3" t="s">
        <v>364</v>
      </c>
      <c r="F824" s="7">
        <v>45580</v>
      </c>
      <c r="G824" s="3" t="s">
        <v>165</v>
      </c>
      <c r="H824" s="3" t="s">
        <v>166</v>
      </c>
      <c r="I824" s="180">
        <f t="shared" ref="I824:I826" si="86">J824</f>
        <v>495.01</v>
      </c>
      <c r="J824" s="177">
        <v>495.01</v>
      </c>
      <c r="K824" s="71">
        <f t="shared" si="80"/>
        <v>2.3031101594883197E-2</v>
      </c>
      <c r="L824" s="3" t="s">
        <v>394</v>
      </c>
      <c r="M824" s="3" t="s">
        <v>129</v>
      </c>
      <c r="N824" s="3" t="s">
        <v>219</v>
      </c>
      <c r="O824" s="3" t="s">
        <v>9434</v>
      </c>
      <c r="P824" s="6" t="s">
        <v>13625</v>
      </c>
      <c r="Q824" s="3" t="s">
        <v>170</v>
      </c>
      <c r="R824" s="3" t="s">
        <v>13626</v>
      </c>
      <c r="S824" s="3" t="s">
        <v>2810</v>
      </c>
      <c r="T824" s="3" t="s">
        <v>135</v>
      </c>
      <c r="U824" s="3" t="s">
        <v>135</v>
      </c>
      <c r="V824" s="3" t="s">
        <v>136</v>
      </c>
      <c r="W824" s="3" t="s">
        <v>137</v>
      </c>
      <c r="X824" s="3" t="s">
        <v>6653</v>
      </c>
      <c r="Y824" s="3" t="s">
        <v>13627</v>
      </c>
      <c r="Z824" s="7" t="s">
        <v>13628</v>
      </c>
      <c r="AA824" s="3" t="s">
        <v>139</v>
      </c>
      <c r="AB824" s="3" t="s">
        <v>140</v>
      </c>
      <c r="AC824" s="3" t="s">
        <v>5272</v>
      </c>
      <c r="AD824" s="3" t="s">
        <v>143</v>
      </c>
      <c r="AE824" s="3" t="s">
        <v>5272</v>
      </c>
      <c r="AF824" s="3" t="s">
        <v>143</v>
      </c>
      <c r="AG824" s="3" t="s">
        <v>235</v>
      </c>
      <c r="AH824" s="3" t="s">
        <v>141</v>
      </c>
      <c r="AI824" s="3" t="s">
        <v>143</v>
      </c>
      <c r="AJ824" s="3" t="s">
        <v>143</v>
      </c>
      <c r="AK824" s="3" t="s">
        <v>142</v>
      </c>
      <c r="AL824" s="3" t="s">
        <v>143</v>
      </c>
      <c r="AM824" s="3" t="s">
        <v>13629</v>
      </c>
      <c r="AN824" s="3" t="s">
        <v>143</v>
      </c>
      <c r="AO824" s="3" t="s">
        <v>9440</v>
      </c>
      <c r="AP824" s="3" t="s">
        <v>9441</v>
      </c>
      <c r="AQ824" s="3" t="s">
        <v>9442</v>
      </c>
      <c r="AR824" s="3" t="s">
        <v>178</v>
      </c>
      <c r="AS824" s="3" t="s">
        <v>179</v>
      </c>
      <c r="AT824" s="3" t="s">
        <v>301</v>
      </c>
      <c r="AU824" s="3" t="s">
        <v>9443</v>
      </c>
      <c r="AV824" s="3" t="s">
        <v>234</v>
      </c>
      <c r="AW824" s="3" t="s">
        <v>165</v>
      </c>
      <c r="AX824" s="3" t="s">
        <v>235</v>
      </c>
      <c r="AY824" s="3" t="s">
        <v>148</v>
      </c>
      <c r="AZ824" s="3" t="s">
        <v>139</v>
      </c>
      <c r="BA824" s="3" t="s">
        <v>875</v>
      </c>
      <c r="BB824" s="3" t="s">
        <v>150</v>
      </c>
      <c r="BC824" s="3" t="s">
        <v>156</v>
      </c>
      <c r="BD824" s="3" t="s">
        <v>157</v>
      </c>
      <c r="BE824" s="3" t="s">
        <v>303</v>
      </c>
      <c r="BF824" s="3" t="s">
        <v>13628</v>
      </c>
      <c r="BG824" s="3" t="s">
        <v>5272</v>
      </c>
      <c r="BH824" s="3" t="s">
        <v>143</v>
      </c>
      <c r="BI824" s="3" t="s">
        <v>143</v>
      </c>
      <c r="BJ824" s="3" t="s">
        <v>143</v>
      </c>
      <c r="BK824" s="3" t="s">
        <v>136</v>
      </c>
      <c r="BL824" s="3" t="s">
        <v>143</v>
      </c>
      <c r="BM824" s="3" t="s">
        <v>160</v>
      </c>
      <c r="BN824" s="3" t="s">
        <v>143</v>
      </c>
      <c r="BO824" s="3" t="s">
        <v>143</v>
      </c>
      <c r="BP824" s="3" t="s">
        <v>143</v>
      </c>
      <c r="BQ824" s="3" t="s">
        <v>1055</v>
      </c>
      <c r="BR824" s="3" t="s">
        <v>5352</v>
      </c>
      <c r="BS824" s="3" t="s">
        <v>241</v>
      </c>
      <c r="BT824" s="3" t="s">
        <v>13629</v>
      </c>
      <c r="BU824" s="3" t="s">
        <v>13629</v>
      </c>
      <c r="BV824" s="3" t="s">
        <v>135</v>
      </c>
      <c r="BW824" s="3" t="s">
        <v>135</v>
      </c>
      <c r="BX824" s="3" t="s">
        <v>135</v>
      </c>
      <c r="BY824" s="3" t="s">
        <v>148</v>
      </c>
      <c r="BZ824" s="3" t="s">
        <v>10580</v>
      </c>
      <c r="CA824" s="3" t="s">
        <v>174</v>
      </c>
      <c r="CB824" s="3" t="s">
        <v>143</v>
      </c>
      <c r="CC824" s="3" t="s">
        <v>143</v>
      </c>
      <c r="CD824" s="3" t="s">
        <v>143</v>
      </c>
      <c r="CE824" s="3" t="s">
        <v>13630</v>
      </c>
      <c r="CF824" s="3" t="s">
        <v>2261</v>
      </c>
      <c r="CG824" s="3" t="s">
        <v>143</v>
      </c>
      <c r="CH824" s="3" t="s">
        <v>143</v>
      </c>
      <c r="CI824" s="3" t="s">
        <v>143</v>
      </c>
      <c r="CJ824" s="3" t="s">
        <v>5272</v>
      </c>
      <c r="CK824" s="3" t="s">
        <v>143</v>
      </c>
      <c r="CL824" s="3" t="s">
        <v>143</v>
      </c>
      <c r="CM824" s="3" t="s">
        <v>143</v>
      </c>
      <c r="CN824" s="3" t="s">
        <v>143</v>
      </c>
      <c r="CO824" s="3" t="s">
        <v>143</v>
      </c>
      <c r="CP824" s="3" t="s">
        <v>143</v>
      </c>
      <c r="CQ824" s="3" t="s">
        <v>143</v>
      </c>
      <c r="CR824" s="3" t="s">
        <v>143</v>
      </c>
      <c r="CS824" s="3" t="s">
        <v>1</v>
      </c>
      <c r="CT824" s="3" t="s">
        <v>143</v>
      </c>
      <c r="CU824" s="3" t="s">
        <v>1</v>
      </c>
      <c r="CV824" s="3" t="s">
        <v>1985</v>
      </c>
      <c r="CW824" s="3" t="s">
        <v>143</v>
      </c>
      <c r="CX824" s="3" t="s">
        <v>394</v>
      </c>
      <c r="CY824" s="3" t="s">
        <v>166</v>
      </c>
      <c r="CZ824" s="3" t="s">
        <v>136</v>
      </c>
      <c r="DA824" s="3" t="s">
        <v>1986</v>
      </c>
      <c r="DB824" s="3" t="s">
        <v>143</v>
      </c>
      <c r="DC824" s="3" t="s">
        <v>6653</v>
      </c>
      <c r="DD824" s="3" t="s">
        <v>364</v>
      </c>
      <c r="DE824" s="3" t="s">
        <v>1515</v>
      </c>
      <c r="DF824" s="3" t="s">
        <v>5830</v>
      </c>
      <c r="DG824" s="3" t="s">
        <v>143</v>
      </c>
      <c r="DH824" s="3" t="s">
        <v>143</v>
      </c>
      <c r="DI824" s="3" t="s">
        <v>143</v>
      </c>
    </row>
    <row r="825" spans="1:113" hidden="1" x14ac:dyDescent="0.2">
      <c r="A825" s="73">
        <v>45566</v>
      </c>
      <c r="B825" s="3" t="s">
        <v>12737</v>
      </c>
      <c r="C825" s="3">
        <v>162357</v>
      </c>
      <c r="D825" s="3" t="s">
        <v>12737</v>
      </c>
      <c r="E825" s="3" t="s">
        <v>685</v>
      </c>
      <c r="F825" s="7">
        <v>45580</v>
      </c>
      <c r="G825" s="3" t="s">
        <v>165</v>
      </c>
      <c r="H825" s="3" t="s">
        <v>166</v>
      </c>
      <c r="I825" s="180">
        <f t="shared" si="86"/>
        <v>480</v>
      </c>
      <c r="J825" s="177">
        <v>480</v>
      </c>
      <c r="K825" s="71">
        <f t="shared" si="80"/>
        <v>2.233273825891181E-2</v>
      </c>
      <c r="L825" s="3" t="s">
        <v>12628</v>
      </c>
      <c r="M825" s="3" t="s">
        <v>129</v>
      </c>
      <c r="N825" s="3" t="s">
        <v>960</v>
      </c>
      <c r="O825" s="3" t="s">
        <v>10229</v>
      </c>
      <c r="P825" s="6" t="s">
        <v>13631</v>
      </c>
      <c r="Q825" s="3" t="s">
        <v>530</v>
      </c>
      <c r="R825" s="3" t="s">
        <v>13632</v>
      </c>
      <c r="S825" s="3" t="s">
        <v>4443</v>
      </c>
      <c r="T825" s="3" t="s">
        <v>135</v>
      </c>
      <c r="U825" s="3" t="s">
        <v>135</v>
      </c>
      <c r="V825" s="3" t="s">
        <v>136</v>
      </c>
      <c r="W825" s="3" t="s">
        <v>137</v>
      </c>
      <c r="X825" s="3" t="s">
        <v>957</v>
      </c>
      <c r="Y825" s="3" t="s">
        <v>13633</v>
      </c>
      <c r="Z825" s="7" t="s">
        <v>13634</v>
      </c>
      <c r="AA825" s="3" t="s">
        <v>139</v>
      </c>
      <c r="AB825" s="3" t="s">
        <v>140</v>
      </c>
      <c r="AC825" s="3" t="s">
        <v>5272</v>
      </c>
      <c r="AD825" s="3" t="s">
        <v>143</v>
      </c>
      <c r="AE825" s="3" t="s">
        <v>5272</v>
      </c>
      <c r="AF825" s="3" t="s">
        <v>13585</v>
      </c>
      <c r="AG825" s="3" t="s">
        <v>235</v>
      </c>
      <c r="AH825" s="3" t="s">
        <v>141</v>
      </c>
      <c r="AI825" s="3" t="s">
        <v>143</v>
      </c>
      <c r="AJ825" s="3" t="s">
        <v>143</v>
      </c>
      <c r="AK825" s="3" t="s">
        <v>142</v>
      </c>
      <c r="AL825" s="3" t="s">
        <v>143</v>
      </c>
      <c r="AM825" s="3" t="s">
        <v>7390</v>
      </c>
      <c r="AN825" s="3" t="s">
        <v>143</v>
      </c>
      <c r="AO825" s="3" t="s">
        <v>7843</v>
      </c>
      <c r="AP825" s="3" t="s">
        <v>534</v>
      </c>
      <c r="AQ825" s="3" t="s">
        <v>309</v>
      </c>
      <c r="AR825" s="3" t="s">
        <v>148</v>
      </c>
      <c r="AS825" s="3" t="s">
        <v>139</v>
      </c>
      <c r="AT825" s="3" t="s">
        <v>950</v>
      </c>
      <c r="AU825" s="3" t="s">
        <v>2261</v>
      </c>
      <c r="AV825" s="3" t="s">
        <v>145</v>
      </c>
      <c r="AW825" s="3" t="s">
        <v>146</v>
      </c>
      <c r="AX825" s="3" t="s">
        <v>972</v>
      </c>
      <c r="AY825" s="3" t="s">
        <v>148</v>
      </c>
      <c r="AZ825" s="3" t="s">
        <v>139</v>
      </c>
      <c r="BA825" s="3" t="s">
        <v>149</v>
      </c>
      <c r="BB825" s="3" t="s">
        <v>150</v>
      </c>
      <c r="BC825" s="3" t="s">
        <v>156</v>
      </c>
      <c r="BD825" s="3" t="s">
        <v>157</v>
      </c>
      <c r="BE825" s="3" t="s">
        <v>303</v>
      </c>
      <c r="BF825" s="3" t="s">
        <v>13634</v>
      </c>
      <c r="BG825" s="3" t="s">
        <v>5272</v>
      </c>
      <c r="BH825" s="3" t="s">
        <v>143</v>
      </c>
      <c r="BI825" s="3" t="s">
        <v>6984</v>
      </c>
      <c r="BJ825" s="3" t="s">
        <v>143</v>
      </c>
      <c r="BK825" s="3" t="s">
        <v>463</v>
      </c>
      <c r="BL825" s="3" t="s">
        <v>143</v>
      </c>
      <c r="BM825" s="3" t="s">
        <v>160</v>
      </c>
      <c r="BN825" s="3" t="s">
        <v>143</v>
      </c>
      <c r="BO825" s="3" t="s">
        <v>143</v>
      </c>
      <c r="BP825" s="3" t="s">
        <v>143</v>
      </c>
      <c r="BQ825" s="3" t="s">
        <v>2768</v>
      </c>
      <c r="BR825" s="3" t="s">
        <v>5352</v>
      </c>
      <c r="BS825" s="3" t="s">
        <v>13635</v>
      </c>
      <c r="BT825" s="3" t="s">
        <v>7390</v>
      </c>
      <c r="BU825" s="3" t="s">
        <v>7390</v>
      </c>
      <c r="BV825" s="3" t="s">
        <v>135</v>
      </c>
      <c r="BW825" s="3" t="s">
        <v>135</v>
      </c>
      <c r="BX825" s="3" t="s">
        <v>135</v>
      </c>
      <c r="BY825" s="3" t="s">
        <v>148</v>
      </c>
      <c r="BZ825" s="3" t="s">
        <v>13636</v>
      </c>
      <c r="CA825" s="3" t="s">
        <v>174</v>
      </c>
      <c r="CB825" s="3" t="s">
        <v>143</v>
      </c>
      <c r="CC825" s="3" t="s">
        <v>143</v>
      </c>
      <c r="CD825" s="3" t="s">
        <v>143</v>
      </c>
      <c r="CE825" s="3" t="s">
        <v>143</v>
      </c>
      <c r="CF825" s="3" t="s">
        <v>2261</v>
      </c>
      <c r="CG825" s="3" t="s">
        <v>143</v>
      </c>
      <c r="CH825" s="3" t="s">
        <v>143</v>
      </c>
      <c r="CI825" s="3" t="s">
        <v>143</v>
      </c>
      <c r="CJ825" s="3" t="s">
        <v>5272</v>
      </c>
      <c r="CK825" s="3" t="s">
        <v>143</v>
      </c>
      <c r="CL825" s="3" t="s">
        <v>143</v>
      </c>
      <c r="CM825" s="3" t="s">
        <v>143</v>
      </c>
      <c r="CN825" s="3" t="s">
        <v>143</v>
      </c>
      <c r="CO825" s="3" t="s">
        <v>143</v>
      </c>
      <c r="CP825" s="3" t="s">
        <v>143</v>
      </c>
      <c r="CQ825" s="3" t="s">
        <v>143</v>
      </c>
      <c r="CR825" s="3" t="s">
        <v>143</v>
      </c>
      <c r="CS825" s="3" t="s">
        <v>1</v>
      </c>
      <c r="CT825" s="3" t="s">
        <v>143</v>
      </c>
      <c r="CU825" s="3" t="s">
        <v>1</v>
      </c>
      <c r="CV825" s="3" t="s">
        <v>1985</v>
      </c>
      <c r="CW825" s="3" t="s">
        <v>143</v>
      </c>
      <c r="CX825" s="3" t="s">
        <v>12628</v>
      </c>
      <c r="CY825" s="3" t="s">
        <v>166</v>
      </c>
      <c r="CZ825" s="3" t="s">
        <v>463</v>
      </c>
      <c r="DA825" s="3" t="s">
        <v>1989</v>
      </c>
      <c r="DB825" s="3" t="s">
        <v>143</v>
      </c>
      <c r="DC825" s="3" t="s">
        <v>225</v>
      </c>
      <c r="DD825" s="3" t="s">
        <v>685</v>
      </c>
      <c r="DE825" s="3" t="s">
        <v>1515</v>
      </c>
      <c r="DF825" s="3" t="s">
        <v>5830</v>
      </c>
      <c r="DG825" s="3" t="s">
        <v>143</v>
      </c>
      <c r="DH825" s="3" t="s">
        <v>143</v>
      </c>
      <c r="DI825" s="3" t="s">
        <v>143</v>
      </c>
    </row>
    <row r="826" spans="1:113" hidden="1" x14ac:dyDescent="0.2">
      <c r="A826" s="73">
        <v>45566</v>
      </c>
      <c r="B826" s="3" t="s">
        <v>12737</v>
      </c>
      <c r="C826" s="3">
        <v>162536</v>
      </c>
      <c r="D826" s="3" t="s">
        <v>12737</v>
      </c>
      <c r="E826" s="3" t="s">
        <v>5495</v>
      </c>
      <c r="F826" s="7">
        <v>45582</v>
      </c>
      <c r="G826" s="3" t="s">
        <v>165</v>
      </c>
      <c r="H826" s="3" t="s">
        <v>166</v>
      </c>
      <c r="I826" s="180">
        <f t="shared" si="86"/>
        <v>157.07</v>
      </c>
      <c r="J826" s="177">
        <v>157.07</v>
      </c>
      <c r="K826" s="71">
        <f t="shared" si="80"/>
        <v>7.3079233298484949E-3</v>
      </c>
      <c r="L826" s="3" t="s">
        <v>12628</v>
      </c>
      <c r="M826" s="3" t="s">
        <v>129</v>
      </c>
      <c r="N826" s="3" t="s">
        <v>219</v>
      </c>
      <c r="O826" s="3" t="s">
        <v>1003</v>
      </c>
      <c r="P826" s="6" t="s">
        <v>13637</v>
      </c>
      <c r="Q826" s="3" t="s">
        <v>170</v>
      </c>
      <c r="R826" s="3" t="s">
        <v>13638</v>
      </c>
      <c r="S826" s="3" t="s">
        <v>801</v>
      </c>
      <c r="T826" s="3" t="s">
        <v>135</v>
      </c>
      <c r="U826" s="3" t="s">
        <v>135</v>
      </c>
      <c r="V826" s="3" t="s">
        <v>136</v>
      </c>
      <c r="W826" s="3" t="s">
        <v>137</v>
      </c>
      <c r="X826" s="3" t="s">
        <v>6653</v>
      </c>
      <c r="Y826" s="3" t="s">
        <v>13639</v>
      </c>
      <c r="Z826" s="7" t="s">
        <v>13640</v>
      </c>
      <c r="AA826" s="3" t="s">
        <v>139</v>
      </c>
      <c r="AB826" s="3" t="s">
        <v>140</v>
      </c>
      <c r="AC826" s="3" t="s">
        <v>5272</v>
      </c>
      <c r="AD826" s="3" t="s">
        <v>143</v>
      </c>
      <c r="AE826" s="3" t="s">
        <v>5272</v>
      </c>
      <c r="AF826" s="3" t="s">
        <v>143</v>
      </c>
      <c r="AG826" s="3" t="s">
        <v>235</v>
      </c>
      <c r="AH826" s="3" t="s">
        <v>141</v>
      </c>
      <c r="AI826" s="3" t="s">
        <v>143</v>
      </c>
      <c r="AJ826" s="3" t="s">
        <v>143</v>
      </c>
      <c r="AK826" s="3" t="s">
        <v>142</v>
      </c>
      <c r="AL826" s="3" t="s">
        <v>143</v>
      </c>
      <c r="AM826" s="3" t="s">
        <v>13641</v>
      </c>
      <c r="AN826" s="3" t="s">
        <v>143</v>
      </c>
      <c r="AO826" s="3" t="s">
        <v>1228</v>
      </c>
      <c r="AP826" s="3" t="s">
        <v>1229</v>
      </c>
      <c r="AQ826" s="3" t="s">
        <v>1230</v>
      </c>
      <c r="AR826" s="3" t="s">
        <v>178</v>
      </c>
      <c r="AS826" s="3" t="s">
        <v>179</v>
      </c>
      <c r="AT826" s="3" t="s">
        <v>211</v>
      </c>
      <c r="AU826" s="3" t="s">
        <v>1231</v>
      </c>
      <c r="AV826" s="3" t="s">
        <v>234</v>
      </c>
      <c r="AW826" s="3" t="s">
        <v>165</v>
      </c>
      <c r="AX826" s="3" t="s">
        <v>235</v>
      </c>
      <c r="AY826" s="3" t="s">
        <v>148</v>
      </c>
      <c r="AZ826" s="3" t="s">
        <v>139</v>
      </c>
      <c r="BA826" s="3" t="s">
        <v>875</v>
      </c>
      <c r="BB826" s="3" t="s">
        <v>150</v>
      </c>
      <c r="BC826" s="3" t="s">
        <v>156</v>
      </c>
      <c r="BD826" s="3" t="s">
        <v>157</v>
      </c>
      <c r="BE826" s="3" t="s">
        <v>484</v>
      </c>
      <c r="BF826" s="3" t="s">
        <v>13640</v>
      </c>
      <c r="BG826" s="3" t="s">
        <v>5272</v>
      </c>
      <c r="BH826" s="3" t="s">
        <v>143</v>
      </c>
      <c r="BI826" s="3" t="s">
        <v>143</v>
      </c>
      <c r="BJ826" s="3" t="s">
        <v>143</v>
      </c>
      <c r="BK826" s="3" t="s">
        <v>463</v>
      </c>
      <c r="BL826" s="3" t="s">
        <v>143</v>
      </c>
      <c r="BM826" s="3" t="s">
        <v>160</v>
      </c>
      <c r="BN826" s="3" t="s">
        <v>143</v>
      </c>
      <c r="BO826" s="3" t="s">
        <v>143</v>
      </c>
      <c r="BP826" s="3" t="s">
        <v>143</v>
      </c>
      <c r="BQ826" s="3" t="s">
        <v>5378</v>
      </c>
      <c r="BR826" s="3" t="s">
        <v>5723</v>
      </c>
      <c r="BS826" s="3" t="s">
        <v>13642</v>
      </c>
      <c r="BT826" s="3" t="s">
        <v>13641</v>
      </c>
      <c r="BU826" s="3" t="s">
        <v>13641</v>
      </c>
      <c r="BV826" s="3" t="s">
        <v>135</v>
      </c>
      <c r="BW826" s="3" t="s">
        <v>135</v>
      </c>
      <c r="BX826" s="3" t="s">
        <v>135</v>
      </c>
      <c r="BY826" s="3" t="s">
        <v>148</v>
      </c>
      <c r="BZ826" s="3" t="s">
        <v>10881</v>
      </c>
      <c r="CA826" s="3" t="s">
        <v>174</v>
      </c>
      <c r="CB826" s="3" t="s">
        <v>143</v>
      </c>
      <c r="CC826" s="3" t="s">
        <v>143</v>
      </c>
      <c r="CD826" s="3" t="s">
        <v>143</v>
      </c>
      <c r="CE826" s="3" t="s">
        <v>13637</v>
      </c>
      <c r="CF826" s="3" t="s">
        <v>2261</v>
      </c>
      <c r="CG826" s="3" t="s">
        <v>143</v>
      </c>
      <c r="CH826" s="3" t="s">
        <v>143</v>
      </c>
      <c r="CI826" s="3" t="s">
        <v>143</v>
      </c>
      <c r="CJ826" s="3" t="s">
        <v>5272</v>
      </c>
      <c r="CK826" s="3" t="s">
        <v>143</v>
      </c>
      <c r="CL826" s="3" t="s">
        <v>143</v>
      </c>
      <c r="CM826" s="3" t="s">
        <v>143</v>
      </c>
      <c r="CN826" s="3" t="s">
        <v>143</v>
      </c>
      <c r="CO826" s="3" t="s">
        <v>143</v>
      </c>
      <c r="CP826" s="3" t="s">
        <v>143</v>
      </c>
      <c r="CQ826" s="3" t="s">
        <v>143</v>
      </c>
      <c r="CR826" s="3" t="s">
        <v>143</v>
      </c>
      <c r="CS826" s="3" t="s">
        <v>1</v>
      </c>
      <c r="CT826" s="3" t="s">
        <v>143</v>
      </c>
      <c r="CU826" s="3" t="s">
        <v>1</v>
      </c>
      <c r="CV826" s="3" t="s">
        <v>1985</v>
      </c>
      <c r="CW826" s="3" t="s">
        <v>143</v>
      </c>
      <c r="CX826" s="3" t="s">
        <v>12628</v>
      </c>
      <c r="CY826" s="3" t="s">
        <v>166</v>
      </c>
      <c r="CZ826" s="3" t="s">
        <v>463</v>
      </c>
      <c r="DA826" s="3" t="s">
        <v>1986</v>
      </c>
      <c r="DB826" s="3" t="s">
        <v>143</v>
      </c>
      <c r="DC826" s="3" t="s">
        <v>6653</v>
      </c>
      <c r="DD826" s="3" t="s">
        <v>5495</v>
      </c>
      <c r="DE826" s="3" t="s">
        <v>1515</v>
      </c>
      <c r="DF826" s="3" t="s">
        <v>6703</v>
      </c>
      <c r="DG826" s="3" t="s">
        <v>143</v>
      </c>
      <c r="DH826" s="3" t="s">
        <v>143</v>
      </c>
      <c r="DI826" s="3" t="s">
        <v>143</v>
      </c>
    </row>
    <row r="827" spans="1:113" ht="25.5" hidden="1" x14ac:dyDescent="0.2">
      <c r="A827" s="73">
        <v>45566</v>
      </c>
      <c r="B827" s="3" t="s">
        <v>7652</v>
      </c>
      <c r="C827" s="178">
        <v>162583</v>
      </c>
      <c r="D827" s="3" t="s">
        <v>13210</v>
      </c>
      <c r="E827" s="3" t="s">
        <v>125</v>
      </c>
      <c r="F827" s="7">
        <v>45582</v>
      </c>
      <c r="G827" s="3" t="s">
        <v>257</v>
      </c>
      <c r="H827" s="3" t="s">
        <v>166</v>
      </c>
      <c r="I827" s="177">
        <v>2700.13</v>
      </c>
      <c r="J827" s="177">
        <v>1702.34</v>
      </c>
      <c r="K827" s="71">
        <f t="shared" si="80"/>
        <v>0.12562770115632405</v>
      </c>
      <c r="L827" s="3" t="s">
        <v>374</v>
      </c>
      <c r="M827" s="3" t="s">
        <v>7145</v>
      </c>
      <c r="N827" s="3" t="s">
        <v>980</v>
      </c>
      <c r="O827" s="3" t="s">
        <v>13643</v>
      </c>
      <c r="P827" s="6" t="s">
        <v>13644</v>
      </c>
      <c r="Q827" s="3" t="s">
        <v>170</v>
      </c>
      <c r="R827" s="3" t="s">
        <v>13645</v>
      </c>
      <c r="S827" s="3" t="s">
        <v>13646</v>
      </c>
      <c r="T827" s="3" t="s">
        <v>135</v>
      </c>
      <c r="U827" s="3" t="s">
        <v>135</v>
      </c>
      <c r="V827" s="3" t="s">
        <v>136</v>
      </c>
      <c r="W827" s="3" t="s">
        <v>137</v>
      </c>
      <c r="X827" s="3" t="s">
        <v>11994</v>
      </c>
      <c r="Y827" s="3" t="s">
        <v>13647</v>
      </c>
      <c r="Z827" s="7" t="s">
        <v>13648</v>
      </c>
      <c r="AA827" s="3" t="s">
        <v>139</v>
      </c>
      <c r="AB827" s="3" t="s">
        <v>323</v>
      </c>
      <c r="AC827" s="3" t="s">
        <v>5272</v>
      </c>
      <c r="AD827" s="3" t="s">
        <v>143</v>
      </c>
      <c r="AE827" s="3" t="s">
        <v>13649</v>
      </c>
      <c r="AF827" s="3" t="s">
        <v>12381</v>
      </c>
      <c r="AG827" s="3" t="s">
        <v>5675</v>
      </c>
      <c r="AH827" s="3" t="s">
        <v>265</v>
      </c>
      <c r="AI827" s="3" t="s">
        <v>143</v>
      </c>
      <c r="AJ827" s="3" t="s">
        <v>13649</v>
      </c>
      <c r="AK827" s="3" t="s">
        <v>142</v>
      </c>
      <c r="AL827" s="3" t="s">
        <v>143</v>
      </c>
      <c r="AM827" s="3" t="s">
        <v>13650</v>
      </c>
      <c r="AN827" s="3" t="s">
        <v>174</v>
      </c>
      <c r="AO827" s="3" t="s">
        <v>1335</v>
      </c>
      <c r="AP827" s="3" t="s">
        <v>1336</v>
      </c>
      <c r="AQ827" s="3" t="s">
        <v>13651</v>
      </c>
      <c r="AR827" s="3" t="s">
        <v>353</v>
      </c>
      <c r="AS827" s="3" t="s">
        <v>231</v>
      </c>
      <c r="AT827" s="3" t="s">
        <v>492</v>
      </c>
      <c r="AU827" s="3" t="s">
        <v>1338</v>
      </c>
      <c r="AV827" s="3" t="s">
        <v>990</v>
      </c>
      <c r="AW827" s="3" t="s">
        <v>273</v>
      </c>
      <c r="AX827" s="3" t="s">
        <v>991</v>
      </c>
      <c r="AY827" s="3" t="s">
        <v>148</v>
      </c>
      <c r="AZ827" s="3" t="s">
        <v>139</v>
      </c>
      <c r="BA827" s="3" t="s">
        <v>154</v>
      </c>
      <c r="BB827" s="3" t="s">
        <v>992</v>
      </c>
      <c r="BC827" s="3" t="s">
        <v>156</v>
      </c>
      <c r="BD827" s="3" t="s">
        <v>157</v>
      </c>
      <c r="BE827" s="3" t="s">
        <v>8956</v>
      </c>
      <c r="BF827" s="3" t="s">
        <v>13652</v>
      </c>
      <c r="BG827" s="3" t="s">
        <v>5272</v>
      </c>
      <c r="BH827" s="3" t="s">
        <v>143</v>
      </c>
      <c r="BI827" s="3" t="s">
        <v>13653</v>
      </c>
      <c r="BJ827" s="3" t="s">
        <v>143</v>
      </c>
      <c r="BK827" s="3" t="s">
        <v>136</v>
      </c>
      <c r="BL827" s="3" t="s">
        <v>143</v>
      </c>
      <c r="BM827" s="3" t="s">
        <v>200</v>
      </c>
      <c r="BN827" s="3" t="s">
        <v>160</v>
      </c>
      <c r="BO827" s="3" t="s">
        <v>143</v>
      </c>
      <c r="BP827" s="3" t="s">
        <v>143</v>
      </c>
      <c r="BQ827" s="3" t="s">
        <v>13654</v>
      </c>
      <c r="BR827" s="3" t="s">
        <v>143</v>
      </c>
      <c r="BS827" s="3" t="s">
        <v>13288</v>
      </c>
      <c r="BT827" s="3" t="s">
        <v>13649</v>
      </c>
      <c r="BU827" s="3" t="s">
        <v>13649</v>
      </c>
      <c r="BV827" s="3" t="s">
        <v>135</v>
      </c>
      <c r="BW827" s="3" t="s">
        <v>135</v>
      </c>
      <c r="BX827" s="3" t="s">
        <v>135</v>
      </c>
      <c r="BY827" s="3" t="s">
        <v>148</v>
      </c>
      <c r="BZ827" s="3" t="s">
        <v>1953</v>
      </c>
      <c r="CA827" s="3" t="s">
        <v>174</v>
      </c>
      <c r="CB827" s="3" t="s">
        <v>143</v>
      </c>
      <c r="CC827" s="3" t="s">
        <v>143</v>
      </c>
      <c r="CD827" s="3" t="s">
        <v>143</v>
      </c>
      <c r="CE827" s="3" t="s">
        <v>143</v>
      </c>
      <c r="CF827" s="3" t="s">
        <v>2261</v>
      </c>
      <c r="CG827" s="3" t="s">
        <v>2261</v>
      </c>
      <c r="CH827" s="3" t="s">
        <v>143</v>
      </c>
      <c r="CI827" s="3" t="s">
        <v>143</v>
      </c>
      <c r="CJ827" s="3" t="s">
        <v>5272</v>
      </c>
      <c r="CK827" s="3" t="s">
        <v>143</v>
      </c>
      <c r="CL827" s="3" t="s">
        <v>143</v>
      </c>
      <c r="CM827" s="3" t="s">
        <v>143</v>
      </c>
      <c r="CN827" s="3" t="s">
        <v>143</v>
      </c>
      <c r="CO827" s="3" t="s">
        <v>5924</v>
      </c>
      <c r="CP827" s="3" t="s">
        <v>143</v>
      </c>
      <c r="CQ827" s="3" t="s">
        <v>143</v>
      </c>
      <c r="CR827" s="3" t="s">
        <v>143</v>
      </c>
      <c r="CS827" s="3" t="s">
        <v>1</v>
      </c>
      <c r="CT827" s="3" t="s">
        <v>143</v>
      </c>
      <c r="CU827" s="3" t="s">
        <v>1</v>
      </c>
      <c r="CV827" s="3" t="s">
        <v>2092</v>
      </c>
      <c r="CW827" s="3" t="s">
        <v>2867</v>
      </c>
      <c r="CX827" s="3" t="s">
        <v>374</v>
      </c>
      <c r="CY827" s="3" t="s">
        <v>166</v>
      </c>
      <c r="CZ827" s="3" t="s">
        <v>136</v>
      </c>
      <c r="DA827" s="3" t="s">
        <v>1989</v>
      </c>
      <c r="DB827" s="3" t="s">
        <v>13034</v>
      </c>
      <c r="DC827" s="3" t="s">
        <v>143</v>
      </c>
      <c r="DD827" s="3" t="s">
        <v>125</v>
      </c>
      <c r="DE827" s="3" t="s">
        <v>1515</v>
      </c>
      <c r="DF827" s="3" t="s">
        <v>6703</v>
      </c>
      <c r="DG827" s="3" t="s">
        <v>143</v>
      </c>
      <c r="DH827" s="3" t="s">
        <v>7659</v>
      </c>
      <c r="DI827" s="3" t="s">
        <v>143</v>
      </c>
    </row>
    <row r="828" spans="1:113" hidden="1" x14ac:dyDescent="0.2">
      <c r="A828" s="73">
        <v>45566</v>
      </c>
      <c r="B828" s="3" t="s">
        <v>7652</v>
      </c>
      <c r="C828" s="3">
        <v>162601</v>
      </c>
      <c r="D828" s="3" t="s">
        <v>13210</v>
      </c>
      <c r="E828" s="3" t="s">
        <v>364</v>
      </c>
      <c r="F828" s="7">
        <v>45582</v>
      </c>
      <c r="G828" s="3" t="s">
        <v>165</v>
      </c>
      <c r="H828" s="3" t="s">
        <v>166</v>
      </c>
      <c r="I828" s="180">
        <f>J828</f>
        <v>3571.45</v>
      </c>
      <c r="J828" s="177">
        <v>3571.45</v>
      </c>
      <c r="K828" s="71">
        <f t="shared" si="80"/>
        <v>0.16616720428081369</v>
      </c>
      <c r="L828" s="3" t="s">
        <v>1935</v>
      </c>
      <c r="M828" s="3" t="s">
        <v>129</v>
      </c>
      <c r="N828" s="3" t="s">
        <v>219</v>
      </c>
      <c r="O828" s="3" t="s">
        <v>2536</v>
      </c>
      <c r="P828" s="6" t="s">
        <v>13655</v>
      </c>
      <c r="Q828" s="3" t="s">
        <v>2863</v>
      </c>
      <c r="R828" s="3" t="s">
        <v>13656</v>
      </c>
      <c r="S828" s="3" t="s">
        <v>13657</v>
      </c>
      <c r="T828" s="3" t="s">
        <v>135</v>
      </c>
      <c r="U828" s="3" t="s">
        <v>135</v>
      </c>
      <c r="V828" s="3" t="s">
        <v>136</v>
      </c>
      <c r="W828" s="3" t="s">
        <v>137</v>
      </c>
      <c r="X828" s="3" t="s">
        <v>6653</v>
      </c>
      <c r="Y828" s="3" t="s">
        <v>13658</v>
      </c>
      <c r="Z828" s="7" t="s">
        <v>13659</v>
      </c>
      <c r="AA828" s="3" t="s">
        <v>139</v>
      </c>
      <c r="AB828" s="3" t="s">
        <v>140</v>
      </c>
      <c r="AC828" s="3" t="s">
        <v>5272</v>
      </c>
      <c r="AD828" s="3" t="s">
        <v>143</v>
      </c>
      <c r="AE828" s="3" t="s">
        <v>5272</v>
      </c>
      <c r="AF828" s="3" t="s">
        <v>143</v>
      </c>
      <c r="AG828" s="3" t="s">
        <v>235</v>
      </c>
      <c r="AH828" s="3" t="s">
        <v>141</v>
      </c>
      <c r="AI828" s="3" t="s">
        <v>143</v>
      </c>
      <c r="AJ828" s="3" t="s">
        <v>143</v>
      </c>
      <c r="AK828" s="3" t="s">
        <v>142</v>
      </c>
      <c r="AL828" s="3" t="s">
        <v>143</v>
      </c>
      <c r="AM828" s="3" t="s">
        <v>13660</v>
      </c>
      <c r="AN828" s="3" t="s">
        <v>143</v>
      </c>
      <c r="AO828" s="3" t="s">
        <v>2540</v>
      </c>
      <c r="AP828" s="3" t="s">
        <v>2541</v>
      </c>
      <c r="AQ828" s="3" t="s">
        <v>2542</v>
      </c>
      <c r="AR828" s="3" t="s">
        <v>934</v>
      </c>
      <c r="AS828" s="3" t="s">
        <v>231</v>
      </c>
      <c r="AT828" s="3" t="s">
        <v>2543</v>
      </c>
      <c r="AU828" s="3" t="s">
        <v>2544</v>
      </c>
      <c r="AV828" s="3" t="s">
        <v>234</v>
      </c>
      <c r="AW828" s="3" t="s">
        <v>165</v>
      </c>
      <c r="AX828" s="3" t="s">
        <v>235</v>
      </c>
      <c r="AY828" s="3" t="s">
        <v>148</v>
      </c>
      <c r="AZ828" s="3" t="s">
        <v>139</v>
      </c>
      <c r="BA828" s="3" t="s">
        <v>875</v>
      </c>
      <c r="BB828" s="3" t="s">
        <v>150</v>
      </c>
      <c r="BC828" s="3" t="s">
        <v>156</v>
      </c>
      <c r="BD828" s="3" t="s">
        <v>157</v>
      </c>
      <c r="BE828" s="3" t="s">
        <v>8956</v>
      </c>
      <c r="BF828" s="3" t="s">
        <v>13659</v>
      </c>
      <c r="BG828" s="3" t="s">
        <v>5272</v>
      </c>
      <c r="BH828" s="3" t="s">
        <v>143</v>
      </c>
      <c r="BI828" s="3" t="s">
        <v>143</v>
      </c>
      <c r="BJ828" s="3" t="s">
        <v>143</v>
      </c>
      <c r="BK828" s="3" t="s">
        <v>136</v>
      </c>
      <c r="BL828" s="3" t="s">
        <v>143</v>
      </c>
      <c r="BM828" s="3" t="s">
        <v>160</v>
      </c>
      <c r="BN828" s="3" t="s">
        <v>143</v>
      </c>
      <c r="BO828" s="3" t="s">
        <v>143</v>
      </c>
      <c r="BP828" s="3" t="s">
        <v>143</v>
      </c>
      <c r="BQ828" s="3" t="s">
        <v>13661</v>
      </c>
      <c r="BR828" s="3" t="s">
        <v>143</v>
      </c>
      <c r="BS828" s="3" t="s">
        <v>13662</v>
      </c>
      <c r="BT828" s="3" t="s">
        <v>13660</v>
      </c>
      <c r="BU828" s="3" t="s">
        <v>13660</v>
      </c>
      <c r="BV828" s="3" t="s">
        <v>135</v>
      </c>
      <c r="BW828" s="3" t="s">
        <v>135</v>
      </c>
      <c r="BX828" s="3" t="s">
        <v>135</v>
      </c>
      <c r="BY828" s="3" t="s">
        <v>148</v>
      </c>
      <c r="BZ828" s="3" t="s">
        <v>12179</v>
      </c>
      <c r="CA828" s="3" t="s">
        <v>174</v>
      </c>
      <c r="CB828" s="3" t="s">
        <v>143</v>
      </c>
      <c r="CC828" s="3" t="s">
        <v>143</v>
      </c>
      <c r="CD828" s="3" t="s">
        <v>143</v>
      </c>
      <c r="CE828" s="3" t="s">
        <v>13655</v>
      </c>
      <c r="CF828" s="3" t="s">
        <v>2261</v>
      </c>
      <c r="CG828" s="3" t="s">
        <v>143</v>
      </c>
      <c r="CH828" s="3" t="s">
        <v>143</v>
      </c>
      <c r="CI828" s="3" t="s">
        <v>143</v>
      </c>
      <c r="CJ828" s="3" t="s">
        <v>5272</v>
      </c>
      <c r="CK828" s="3" t="s">
        <v>143</v>
      </c>
      <c r="CL828" s="3" t="s">
        <v>143</v>
      </c>
      <c r="CM828" s="3" t="s">
        <v>143</v>
      </c>
      <c r="CN828" s="3" t="s">
        <v>143</v>
      </c>
      <c r="CO828" s="3" t="s">
        <v>143</v>
      </c>
      <c r="CP828" s="3" t="s">
        <v>143</v>
      </c>
      <c r="CQ828" s="3" t="s">
        <v>143</v>
      </c>
      <c r="CR828" s="3" t="s">
        <v>143</v>
      </c>
      <c r="CS828" s="3" t="s">
        <v>1</v>
      </c>
      <c r="CT828" s="3" t="s">
        <v>143</v>
      </c>
      <c r="CU828" s="3" t="s">
        <v>1</v>
      </c>
      <c r="CV828" s="3" t="s">
        <v>2867</v>
      </c>
      <c r="CW828" s="3" t="s">
        <v>143</v>
      </c>
      <c r="CX828" s="3" t="s">
        <v>1935</v>
      </c>
      <c r="CY828" s="3" t="s">
        <v>166</v>
      </c>
      <c r="CZ828" s="3" t="s">
        <v>136</v>
      </c>
      <c r="DA828" s="3" t="s">
        <v>1989</v>
      </c>
      <c r="DB828" s="3" t="s">
        <v>143</v>
      </c>
      <c r="DC828" s="3" t="s">
        <v>6653</v>
      </c>
      <c r="DD828" s="3" t="s">
        <v>364</v>
      </c>
      <c r="DE828" s="3" t="s">
        <v>1515</v>
      </c>
      <c r="DF828" s="3" t="s">
        <v>6703</v>
      </c>
      <c r="DG828" s="3" t="s">
        <v>143</v>
      </c>
      <c r="DH828" s="3" t="s">
        <v>143</v>
      </c>
      <c r="DI828" s="3" t="s">
        <v>143</v>
      </c>
    </row>
    <row r="829" spans="1:113" hidden="1" x14ac:dyDescent="0.2">
      <c r="A829" s="73">
        <v>45566</v>
      </c>
      <c r="B829" s="3" t="s">
        <v>12737</v>
      </c>
      <c r="C829" s="3">
        <v>162608</v>
      </c>
      <c r="D829" s="3" t="s">
        <v>12737</v>
      </c>
      <c r="E829" s="3" t="s">
        <v>685</v>
      </c>
      <c r="F829" s="7">
        <v>45581</v>
      </c>
      <c r="G829" s="3" t="s">
        <v>165</v>
      </c>
      <c r="H829" s="3" t="s">
        <v>166</v>
      </c>
      <c r="I829" s="177">
        <v>78.16</v>
      </c>
      <c r="J829" s="177">
        <v>60</v>
      </c>
      <c r="K829" s="71">
        <f t="shared" si="80"/>
        <v>3.6365142131594727E-3</v>
      </c>
      <c r="L829" s="3" t="s">
        <v>12628</v>
      </c>
      <c r="M829" s="3" t="s">
        <v>129</v>
      </c>
      <c r="N829" s="3" t="s">
        <v>960</v>
      </c>
      <c r="O829" s="3" t="s">
        <v>8489</v>
      </c>
      <c r="P829" s="6" t="s">
        <v>13663</v>
      </c>
      <c r="Q829" s="3" t="s">
        <v>170</v>
      </c>
      <c r="R829" s="3" t="s">
        <v>13664</v>
      </c>
      <c r="S829" s="3" t="s">
        <v>13665</v>
      </c>
      <c r="T829" s="3" t="s">
        <v>135</v>
      </c>
      <c r="U829" s="3" t="s">
        <v>135</v>
      </c>
      <c r="V829" s="3" t="s">
        <v>136</v>
      </c>
      <c r="W829" s="3" t="s">
        <v>137</v>
      </c>
      <c r="X829" s="3" t="s">
        <v>957</v>
      </c>
      <c r="Y829" s="3" t="s">
        <v>13666</v>
      </c>
      <c r="Z829" s="7" t="s">
        <v>13667</v>
      </c>
      <c r="AA829" s="3" t="s">
        <v>139</v>
      </c>
      <c r="AB829" s="3" t="s">
        <v>140</v>
      </c>
      <c r="AC829" s="3" t="s">
        <v>5272</v>
      </c>
      <c r="AD829" s="3" t="s">
        <v>143</v>
      </c>
      <c r="AE829" s="3" t="s">
        <v>13668</v>
      </c>
      <c r="AF829" s="3" t="s">
        <v>13669</v>
      </c>
      <c r="AG829" s="3" t="s">
        <v>235</v>
      </c>
      <c r="AH829" s="3" t="s">
        <v>141</v>
      </c>
      <c r="AI829" s="3" t="s">
        <v>143</v>
      </c>
      <c r="AJ829" s="3" t="s">
        <v>13668</v>
      </c>
      <c r="AK829" s="3" t="s">
        <v>142</v>
      </c>
      <c r="AL829" s="3" t="s">
        <v>143</v>
      </c>
      <c r="AM829" s="3" t="s">
        <v>5695</v>
      </c>
      <c r="AN829" s="3" t="s">
        <v>174</v>
      </c>
      <c r="AO829" s="3" t="s">
        <v>2330</v>
      </c>
      <c r="AP829" s="3" t="s">
        <v>699</v>
      </c>
      <c r="AQ829" s="3" t="s">
        <v>8494</v>
      </c>
      <c r="AR829" s="3" t="s">
        <v>178</v>
      </c>
      <c r="AS829" s="3" t="s">
        <v>179</v>
      </c>
      <c r="AT829" s="3" t="s">
        <v>211</v>
      </c>
      <c r="AU829" s="3" t="s">
        <v>1815</v>
      </c>
      <c r="AV829" s="3" t="s">
        <v>145</v>
      </c>
      <c r="AW829" s="3" t="s">
        <v>146</v>
      </c>
      <c r="AX829" s="3" t="s">
        <v>972</v>
      </c>
      <c r="AY829" s="3" t="s">
        <v>148</v>
      </c>
      <c r="AZ829" s="3" t="s">
        <v>139</v>
      </c>
      <c r="BA829" s="3" t="s">
        <v>149</v>
      </c>
      <c r="BB829" s="3" t="s">
        <v>150</v>
      </c>
      <c r="BC829" s="3" t="s">
        <v>156</v>
      </c>
      <c r="BD829" s="3" t="s">
        <v>157</v>
      </c>
      <c r="BE829" s="3" t="s">
        <v>484</v>
      </c>
      <c r="BF829" s="3" t="s">
        <v>13670</v>
      </c>
      <c r="BG829" s="3" t="s">
        <v>5272</v>
      </c>
      <c r="BH829" s="3" t="s">
        <v>143</v>
      </c>
      <c r="BI829" s="3" t="s">
        <v>13671</v>
      </c>
      <c r="BJ829" s="3" t="s">
        <v>143</v>
      </c>
      <c r="BK829" s="3" t="s">
        <v>463</v>
      </c>
      <c r="BL829" s="3" t="s">
        <v>143</v>
      </c>
      <c r="BM829" s="3" t="s">
        <v>160</v>
      </c>
      <c r="BN829" s="3" t="s">
        <v>160</v>
      </c>
      <c r="BO829" s="3" t="s">
        <v>143</v>
      </c>
      <c r="BP829" s="3" t="s">
        <v>143</v>
      </c>
      <c r="BQ829" s="3" t="s">
        <v>13672</v>
      </c>
      <c r="BR829" s="3" t="s">
        <v>5723</v>
      </c>
      <c r="BS829" s="3" t="s">
        <v>162</v>
      </c>
      <c r="BT829" s="3" t="s">
        <v>13668</v>
      </c>
      <c r="BU829" s="3" t="s">
        <v>13668</v>
      </c>
      <c r="BV829" s="3" t="s">
        <v>135</v>
      </c>
      <c r="BW829" s="3" t="s">
        <v>135</v>
      </c>
      <c r="BX829" s="3" t="s">
        <v>135</v>
      </c>
      <c r="BY829" s="3" t="s">
        <v>148</v>
      </c>
      <c r="BZ829" s="3" t="s">
        <v>8831</v>
      </c>
      <c r="CA829" s="3" t="s">
        <v>174</v>
      </c>
      <c r="CB829" s="3" t="s">
        <v>143</v>
      </c>
      <c r="CC829" s="3" t="s">
        <v>143</v>
      </c>
      <c r="CD829" s="3" t="s">
        <v>143</v>
      </c>
      <c r="CE829" s="3" t="s">
        <v>143</v>
      </c>
      <c r="CF829" s="3" t="s">
        <v>2261</v>
      </c>
      <c r="CG829" s="3" t="s">
        <v>2261</v>
      </c>
      <c r="CH829" s="3" t="s">
        <v>143</v>
      </c>
      <c r="CI829" s="3" t="s">
        <v>143</v>
      </c>
      <c r="CJ829" s="3" t="s">
        <v>5272</v>
      </c>
      <c r="CK829" s="3" t="s">
        <v>143</v>
      </c>
      <c r="CL829" s="3" t="s">
        <v>143</v>
      </c>
      <c r="CM829" s="3" t="s">
        <v>143</v>
      </c>
      <c r="CN829" s="3" t="s">
        <v>143</v>
      </c>
      <c r="CO829" s="3" t="s">
        <v>143</v>
      </c>
      <c r="CP829" s="3" t="s">
        <v>143</v>
      </c>
      <c r="CQ829" s="3" t="s">
        <v>143</v>
      </c>
      <c r="CR829" s="3" t="s">
        <v>143</v>
      </c>
      <c r="CS829" s="3" t="s">
        <v>1</v>
      </c>
      <c r="CT829" s="3" t="s">
        <v>143</v>
      </c>
      <c r="CU829" s="3" t="s">
        <v>1</v>
      </c>
      <c r="CV829" s="3" t="s">
        <v>1985</v>
      </c>
      <c r="CW829" s="3" t="s">
        <v>1985</v>
      </c>
      <c r="CX829" s="3" t="s">
        <v>12628</v>
      </c>
      <c r="CY829" s="3" t="s">
        <v>166</v>
      </c>
      <c r="CZ829" s="3" t="s">
        <v>463</v>
      </c>
      <c r="DA829" s="3" t="s">
        <v>1989</v>
      </c>
      <c r="DB829" s="3" t="s">
        <v>143</v>
      </c>
      <c r="DC829" s="3" t="s">
        <v>225</v>
      </c>
      <c r="DD829" s="3" t="s">
        <v>685</v>
      </c>
      <c r="DE829" s="3" t="s">
        <v>1515</v>
      </c>
      <c r="DF829" s="3" t="s">
        <v>781</v>
      </c>
      <c r="DG829" s="3" t="s">
        <v>143</v>
      </c>
      <c r="DH829" s="3" t="s">
        <v>143</v>
      </c>
      <c r="DI829" s="3" t="s">
        <v>143</v>
      </c>
    </row>
    <row r="830" spans="1:113" hidden="1" x14ac:dyDescent="0.2">
      <c r="A830" s="73">
        <v>45566</v>
      </c>
      <c r="B830" s="3" t="s">
        <v>12737</v>
      </c>
      <c r="C830" s="3">
        <v>162764</v>
      </c>
      <c r="D830" s="3" t="s">
        <v>12737</v>
      </c>
      <c r="E830" s="3" t="s">
        <v>364</v>
      </c>
      <c r="F830" s="7">
        <v>45582</v>
      </c>
      <c r="G830" s="3" t="s">
        <v>126</v>
      </c>
      <c r="H830" s="3" t="s">
        <v>166</v>
      </c>
      <c r="I830" s="180">
        <f t="shared" ref="I830:I831" si="87">J830</f>
        <v>2338.75</v>
      </c>
      <c r="J830" s="177">
        <v>2338.75</v>
      </c>
      <c r="K830" s="71">
        <f t="shared" si="80"/>
        <v>0.10881394083964582</v>
      </c>
      <c r="L830" s="3" t="s">
        <v>12628</v>
      </c>
      <c r="M830" s="3" t="s">
        <v>129</v>
      </c>
      <c r="N830" s="3" t="s">
        <v>219</v>
      </c>
      <c r="O830" s="3" t="s">
        <v>7845</v>
      </c>
      <c r="P830" s="6" t="s">
        <v>13673</v>
      </c>
      <c r="Q830" s="3" t="s">
        <v>2863</v>
      </c>
      <c r="R830" s="3" t="s">
        <v>13674</v>
      </c>
      <c r="S830" s="3" t="s">
        <v>3283</v>
      </c>
      <c r="T830" s="3" t="s">
        <v>135</v>
      </c>
      <c r="U830" s="3" t="s">
        <v>135</v>
      </c>
      <c r="V830" s="3" t="s">
        <v>136</v>
      </c>
      <c r="W830" s="3" t="s">
        <v>137</v>
      </c>
      <c r="X830" s="3" t="s">
        <v>6653</v>
      </c>
      <c r="Y830" s="3" t="s">
        <v>13675</v>
      </c>
      <c r="Z830" s="7" t="s">
        <v>13676</v>
      </c>
      <c r="AA830" s="3" t="s">
        <v>139</v>
      </c>
      <c r="AB830" s="3" t="s">
        <v>140</v>
      </c>
      <c r="AC830" s="3" t="s">
        <v>5272</v>
      </c>
      <c r="AD830" s="3" t="s">
        <v>143</v>
      </c>
      <c r="AE830" s="3" t="s">
        <v>5272</v>
      </c>
      <c r="AF830" s="3" t="s">
        <v>143</v>
      </c>
      <c r="AG830" s="3" t="s">
        <v>5974</v>
      </c>
      <c r="AH830" s="3" t="s">
        <v>141</v>
      </c>
      <c r="AI830" s="3" t="s">
        <v>143</v>
      </c>
      <c r="AJ830" s="3" t="s">
        <v>143</v>
      </c>
      <c r="AK830" s="3" t="s">
        <v>142</v>
      </c>
      <c r="AL830" s="3" t="s">
        <v>143</v>
      </c>
      <c r="AM830" s="3" t="s">
        <v>13677</v>
      </c>
      <c r="AN830" s="3" t="s">
        <v>143</v>
      </c>
      <c r="AO830" s="3" t="s">
        <v>227</v>
      </c>
      <c r="AP830" s="3" t="s">
        <v>228</v>
      </c>
      <c r="AQ830" s="3" t="s">
        <v>7851</v>
      </c>
      <c r="AR830" s="3" t="s">
        <v>230</v>
      </c>
      <c r="AS830" s="3" t="s">
        <v>231</v>
      </c>
      <c r="AT830" s="3" t="s">
        <v>232</v>
      </c>
      <c r="AU830" s="3" t="s">
        <v>233</v>
      </c>
      <c r="AV830" s="3" t="s">
        <v>234</v>
      </c>
      <c r="AW830" s="3" t="s">
        <v>165</v>
      </c>
      <c r="AX830" s="3" t="s">
        <v>235</v>
      </c>
      <c r="AY830" s="3" t="s">
        <v>148</v>
      </c>
      <c r="AZ830" s="3" t="s">
        <v>139</v>
      </c>
      <c r="BA830" s="3" t="s">
        <v>875</v>
      </c>
      <c r="BB830" s="3" t="s">
        <v>150</v>
      </c>
      <c r="BC830" s="3" t="s">
        <v>156</v>
      </c>
      <c r="BD830" s="3" t="s">
        <v>157</v>
      </c>
      <c r="BE830" s="3" t="s">
        <v>8956</v>
      </c>
      <c r="BF830" s="3" t="s">
        <v>13676</v>
      </c>
      <c r="BG830" s="3" t="s">
        <v>5272</v>
      </c>
      <c r="BH830" s="3" t="s">
        <v>143</v>
      </c>
      <c r="BI830" s="3" t="s">
        <v>143</v>
      </c>
      <c r="BJ830" s="3" t="s">
        <v>143</v>
      </c>
      <c r="BK830" s="3" t="s">
        <v>463</v>
      </c>
      <c r="BL830" s="3" t="s">
        <v>143</v>
      </c>
      <c r="BM830" s="3" t="s">
        <v>160</v>
      </c>
      <c r="BN830" s="3" t="s">
        <v>143</v>
      </c>
      <c r="BO830" s="3" t="s">
        <v>143</v>
      </c>
      <c r="BP830" s="3" t="s">
        <v>143</v>
      </c>
      <c r="BQ830" s="3" t="s">
        <v>13678</v>
      </c>
      <c r="BR830" s="3" t="s">
        <v>143</v>
      </c>
      <c r="BS830" s="3" t="s">
        <v>13679</v>
      </c>
      <c r="BT830" s="3" t="s">
        <v>13677</v>
      </c>
      <c r="BU830" s="3" t="s">
        <v>13677</v>
      </c>
      <c r="BV830" s="3" t="s">
        <v>135</v>
      </c>
      <c r="BW830" s="3" t="s">
        <v>135</v>
      </c>
      <c r="BX830" s="3" t="s">
        <v>135</v>
      </c>
      <c r="BY830" s="3" t="s">
        <v>148</v>
      </c>
      <c r="BZ830" s="3" t="s">
        <v>13680</v>
      </c>
      <c r="CA830" s="3" t="s">
        <v>174</v>
      </c>
      <c r="CB830" s="3" t="s">
        <v>143</v>
      </c>
      <c r="CC830" s="3" t="s">
        <v>143</v>
      </c>
      <c r="CD830" s="3" t="s">
        <v>143</v>
      </c>
      <c r="CE830" s="3" t="s">
        <v>13681</v>
      </c>
      <c r="CF830" s="3" t="s">
        <v>2261</v>
      </c>
      <c r="CG830" s="3" t="s">
        <v>143</v>
      </c>
      <c r="CH830" s="3" t="s">
        <v>143</v>
      </c>
      <c r="CI830" s="3" t="s">
        <v>143</v>
      </c>
      <c r="CJ830" s="3" t="s">
        <v>5272</v>
      </c>
      <c r="CK830" s="3" t="s">
        <v>143</v>
      </c>
      <c r="CL830" s="3" t="s">
        <v>143</v>
      </c>
      <c r="CM830" s="3" t="s">
        <v>143</v>
      </c>
      <c r="CN830" s="3" t="s">
        <v>143</v>
      </c>
      <c r="CO830" s="3" t="s">
        <v>7155</v>
      </c>
      <c r="CP830" s="3" t="s">
        <v>143</v>
      </c>
      <c r="CQ830" s="3" t="s">
        <v>143</v>
      </c>
      <c r="CR830" s="3" t="s">
        <v>143</v>
      </c>
      <c r="CS830" s="3" t="s">
        <v>1</v>
      </c>
      <c r="CT830" s="3" t="s">
        <v>143</v>
      </c>
      <c r="CU830" s="3" t="s">
        <v>1</v>
      </c>
      <c r="CV830" s="3" t="s">
        <v>2092</v>
      </c>
      <c r="CW830" s="3" t="s">
        <v>143</v>
      </c>
      <c r="CX830" s="3" t="s">
        <v>12628</v>
      </c>
      <c r="CY830" s="3" t="s">
        <v>166</v>
      </c>
      <c r="CZ830" s="3" t="s">
        <v>463</v>
      </c>
      <c r="DA830" s="3" t="s">
        <v>1989</v>
      </c>
      <c r="DB830" s="3" t="s">
        <v>143</v>
      </c>
      <c r="DC830" s="3" t="s">
        <v>6653</v>
      </c>
      <c r="DD830" s="3" t="s">
        <v>364</v>
      </c>
      <c r="DE830" s="3" t="s">
        <v>1515</v>
      </c>
      <c r="DF830" s="3" t="s">
        <v>6703</v>
      </c>
      <c r="DG830" s="3" t="s">
        <v>143</v>
      </c>
      <c r="DH830" s="3" t="s">
        <v>7156</v>
      </c>
      <c r="DI830" s="3" t="s">
        <v>143</v>
      </c>
    </row>
    <row r="831" spans="1:113" hidden="1" x14ac:dyDescent="0.2">
      <c r="A831" s="73">
        <v>45566</v>
      </c>
      <c r="B831" s="3" t="s">
        <v>12737</v>
      </c>
      <c r="C831" s="3">
        <v>162794</v>
      </c>
      <c r="D831" s="3" t="s">
        <v>12737</v>
      </c>
      <c r="E831" s="3" t="s">
        <v>364</v>
      </c>
      <c r="F831" s="7">
        <v>45582</v>
      </c>
      <c r="G831" s="3" t="s">
        <v>126</v>
      </c>
      <c r="H831" s="3" t="s">
        <v>166</v>
      </c>
      <c r="I831" s="180">
        <f t="shared" si="87"/>
        <v>785</v>
      </c>
      <c r="J831" s="177">
        <v>785</v>
      </c>
      <c r="K831" s="71">
        <f t="shared" si="80"/>
        <v>3.6523332360928688E-2</v>
      </c>
      <c r="L831" s="3" t="s">
        <v>12628</v>
      </c>
      <c r="M831" s="3" t="s">
        <v>129</v>
      </c>
      <c r="N831" s="3" t="s">
        <v>219</v>
      </c>
      <c r="O831" s="3" t="s">
        <v>9350</v>
      </c>
      <c r="P831" s="6" t="s">
        <v>13637</v>
      </c>
      <c r="Q831" s="3" t="s">
        <v>2863</v>
      </c>
      <c r="R831" s="3" t="s">
        <v>13682</v>
      </c>
      <c r="S831" s="3" t="s">
        <v>3576</v>
      </c>
      <c r="T831" s="3" t="s">
        <v>135</v>
      </c>
      <c r="U831" s="3" t="s">
        <v>135</v>
      </c>
      <c r="V831" s="3" t="s">
        <v>136</v>
      </c>
      <c r="W831" s="3" t="s">
        <v>137</v>
      </c>
      <c r="X831" s="3" t="s">
        <v>6653</v>
      </c>
      <c r="Y831" s="3" t="s">
        <v>13683</v>
      </c>
      <c r="Z831" s="7" t="s">
        <v>13684</v>
      </c>
      <c r="AA831" s="3" t="s">
        <v>139</v>
      </c>
      <c r="AB831" s="3" t="s">
        <v>140</v>
      </c>
      <c r="AC831" s="3" t="s">
        <v>5272</v>
      </c>
      <c r="AD831" s="3" t="s">
        <v>143</v>
      </c>
      <c r="AE831" s="3" t="s">
        <v>5272</v>
      </c>
      <c r="AF831" s="3" t="s">
        <v>143</v>
      </c>
      <c r="AG831" s="3" t="s">
        <v>5974</v>
      </c>
      <c r="AH831" s="3" t="s">
        <v>141</v>
      </c>
      <c r="AI831" s="3" t="s">
        <v>143</v>
      </c>
      <c r="AJ831" s="3" t="s">
        <v>143</v>
      </c>
      <c r="AK831" s="3" t="s">
        <v>142</v>
      </c>
      <c r="AL831" s="3" t="s">
        <v>143</v>
      </c>
      <c r="AM831" s="3" t="s">
        <v>13685</v>
      </c>
      <c r="AN831" s="3" t="s">
        <v>143</v>
      </c>
      <c r="AO831" s="3" t="s">
        <v>9355</v>
      </c>
      <c r="AP831" s="3" t="s">
        <v>9356</v>
      </c>
      <c r="AQ831" s="3" t="s">
        <v>9357</v>
      </c>
      <c r="AR831" s="3" t="s">
        <v>230</v>
      </c>
      <c r="AS831" s="3" t="s">
        <v>231</v>
      </c>
      <c r="AT831" s="3" t="s">
        <v>7396</v>
      </c>
      <c r="AU831" s="3" t="s">
        <v>9358</v>
      </c>
      <c r="AV831" s="3" t="s">
        <v>234</v>
      </c>
      <c r="AW831" s="3" t="s">
        <v>165</v>
      </c>
      <c r="AX831" s="3" t="s">
        <v>235</v>
      </c>
      <c r="AY831" s="3" t="s">
        <v>148</v>
      </c>
      <c r="AZ831" s="3" t="s">
        <v>139</v>
      </c>
      <c r="BA831" s="3" t="s">
        <v>875</v>
      </c>
      <c r="BB831" s="3" t="s">
        <v>150</v>
      </c>
      <c r="BC831" s="3" t="s">
        <v>156</v>
      </c>
      <c r="BD831" s="3" t="s">
        <v>157</v>
      </c>
      <c r="BE831" s="3" t="s">
        <v>237</v>
      </c>
      <c r="BF831" s="3" t="s">
        <v>13684</v>
      </c>
      <c r="BG831" s="3" t="s">
        <v>5272</v>
      </c>
      <c r="BH831" s="3" t="s">
        <v>143</v>
      </c>
      <c r="BI831" s="3" t="s">
        <v>143</v>
      </c>
      <c r="BJ831" s="3" t="s">
        <v>143</v>
      </c>
      <c r="BK831" s="3" t="s">
        <v>463</v>
      </c>
      <c r="BL831" s="3" t="s">
        <v>143</v>
      </c>
      <c r="BM831" s="3" t="s">
        <v>160</v>
      </c>
      <c r="BN831" s="3" t="s">
        <v>143</v>
      </c>
      <c r="BO831" s="3" t="s">
        <v>143</v>
      </c>
      <c r="BP831" s="3" t="s">
        <v>143</v>
      </c>
      <c r="BQ831" s="3" t="s">
        <v>8800</v>
      </c>
      <c r="BR831" s="3" t="s">
        <v>5784</v>
      </c>
      <c r="BS831" s="3" t="s">
        <v>13686</v>
      </c>
      <c r="BT831" s="3" t="s">
        <v>13685</v>
      </c>
      <c r="BU831" s="3" t="s">
        <v>13685</v>
      </c>
      <c r="BV831" s="3" t="s">
        <v>135</v>
      </c>
      <c r="BW831" s="3" t="s">
        <v>135</v>
      </c>
      <c r="BX831" s="3" t="s">
        <v>135</v>
      </c>
      <c r="BY831" s="3" t="s">
        <v>148</v>
      </c>
      <c r="BZ831" s="3" t="s">
        <v>13687</v>
      </c>
      <c r="CA831" s="3" t="s">
        <v>174</v>
      </c>
      <c r="CB831" s="3" t="s">
        <v>143</v>
      </c>
      <c r="CC831" s="3" t="s">
        <v>143</v>
      </c>
      <c r="CD831" s="3" t="s">
        <v>143</v>
      </c>
      <c r="CE831" s="3" t="s">
        <v>13688</v>
      </c>
      <c r="CF831" s="3" t="s">
        <v>2261</v>
      </c>
      <c r="CG831" s="3" t="s">
        <v>143</v>
      </c>
      <c r="CH831" s="3" t="s">
        <v>143</v>
      </c>
      <c r="CI831" s="3" t="s">
        <v>143</v>
      </c>
      <c r="CJ831" s="3" t="s">
        <v>5272</v>
      </c>
      <c r="CK831" s="3" t="s">
        <v>143</v>
      </c>
      <c r="CL831" s="3" t="s">
        <v>143</v>
      </c>
      <c r="CM831" s="3" t="s">
        <v>143</v>
      </c>
      <c r="CN831" s="3" t="s">
        <v>143</v>
      </c>
      <c r="CO831" s="3" t="s">
        <v>9166</v>
      </c>
      <c r="CP831" s="3" t="s">
        <v>143</v>
      </c>
      <c r="CQ831" s="3" t="s">
        <v>143</v>
      </c>
      <c r="CR831" s="3" t="s">
        <v>143</v>
      </c>
      <c r="CS831" s="3" t="s">
        <v>1</v>
      </c>
      <c r="CT831" s="3" t="s">
        <v>143</v>
      </c>
      <c r="CU831" s="3" t="s">
        <v>1</v>
      </c>
      <c r="CV831" s="3" t="s">
        <v>2092</v>
      </c>
      <c r="CW831" s="3" t="s">
        <v>143</v>
      </c>
      <c r="CX831" s="3" t="s">
        <v>12628</v>
      </c>
      <c r="CY831" s="3" t="s">
        <v>166</v>
      </c>
      <c r="CZ831" s="3" t="s">
        <v>463</v>
      </c>
      <c r="DA831" s="3" t="s">
        <v>1986</v>
      </c>
      <c r="DB831" s="3" t="s">
        <v>143</v>
      </c>
      <c r="DC831" s="3" t="s">
        <v>6653</v>
      </c>
      <c r="DD831" s="3" t="s">
        <v>364</v>
      </c>
      <c r="DE831" s="3" t="s">
        <v>1515</v>
      </c>
      <c r="DF831" s="3" t="s">
        <v>6703</v>
      </c>
      <c r="DG831" s="3" t="s">
        <v>143</v>
      </c>
      <c r="DH831" s="3" t="s">
        <v>9167</v>
      </c>
      <c r="DI831" s="3" t="s">
        <v>143</v>
      </c>
    </row>
    <row r="832" spans="1:113" hidden="1" x14ac:dyDescent="0.2">
      <c r="A832" s="73">
        <v>45566</v>
      </c>
      <c r="B832" s="3" t="s">
        <v>12718</v>
      </c>
      <c r="C832" s="178">
        <v>162799</v>
      </c>
      <c r="D832" s="3" t="s">
        <v>12899</v>
      </c>
      <c r="E832" s="3" t="s">
        <v>685</v>
      </c>
      <c r="F832" s="7">
        <v>45583</v>
      </c>
      <c r="G832" s="3" t="s">
        <v>165</v>
      </c>
      <c r="H832" s="3" t="s">
        <v>166</v>
      </c>
      <c r="I832" s="177">
        <v>206</v>
      </c>
      <c r="J832" s="177">
        <v>270</v>
      </c>
      <c r="K832" s="71">
        <f t="shared" si="80"/>
        <v>9.5844668361163184E-3</v>
      </c>
      <c r="L832" s="3" t="s">
        <v>953</v>
      </c>
      <c r="M832" s="3" t="s">
        <v>7145</v>
      </c>
      <c r="N832" s="3" t="s">
        <v>1056</v>
      </c>
      <c r="O832" s="3" t="s">
        <v>4956</v>
      </c>
      <c r="P832" s="6" t="s">
        <v>13458</v>
      </c>
      <c r="Q832" s="3" t="s">
        <v>2863</v>
      </c>
      <c r="R832" s="3" t="s">
        <v>13689</v>
      </c>
      <c r="S832" s="3" t="s">
        <v>5691</v>
      </c>
      <c r="T832" s="3" t="s">
        <v>135</v>
      </c>
      <c r="U832" s="3" t="s">
        <v>135</v>
      </c>
      <c r="V832" s="3" t="s">
        <v>506</v>
      </c>
      <c r="W832" s="3" t="s">
        <v>137</v>
      </c>
      <c r="X832" s="3" t="s">
        <v>957</v>
      </c>
      <c r="Y832" s="3" t="s">
        <v>13690</v>
      </c>
      <c r="Z832" s="7" t="s">
        <v>13691</v>
      </c>
      <c r="AA832" s="3" t="s">
        <v>139</v>
      </c>
      <c r="AB832" s="3" t="s">
        <v>323</v>
      </c>
      <c r="AC832" s="3" t="s">
        <v>5272</v>
      </c>
      <c r="AD832" s="3" t="s">
        <v>143</v>
      </c>
      <c r="AE832" s="3" t="s">
        <v>13692</v>
      </c>
      <c r="AF832" s="3" t="s">
        <v>13693</v>
      </c>
      <c r="AG832" s="3" t="s">
        <v>235</v>
      </c>
      <c r="AH832" s="3" t="s">
        <v>141</v>
      </c>
      <c r="AI832" s="3" t="s">
        <v>143</v>
      </c>
      <c r="AJ832" s="3" t="s">
        <v>13692</v>
      </c>
      <c r="AK832" s="3" t="s">
        <v>207</v>
      </c>
      <c r="AL832" s="3" t="s">
        <v>143</v>
      </c>
      <c r="AM832" s="3" t="s">
        <v>13694</v>
      </c>
      <c r="AN832" s="3" t="s">
        <v>174</v>
      </c>
      <c r="AO832" s="3" t="s">
        <v>4444</v>
      </c>
      <c r="AP832" s="3" t="s">
        <v>2684</v>
      </c>
      <c r="AQ832" s="3" t="s">
        <v>4960</v>
      </c>
      <c r="AR832" s="3" t="s">
        <v>2082</v>
      </c>
      <c r="AS832" s="3" t="s">
        <v>231</v>
      </c>
      <c r="AT832" s="3" t="s">
        <v>935</v>
      </c>
      <c r="AU832" s="3" t="s">
        <v>2686</v>
      </c>
      <c r="AV832" s="3" t="s">
        <v>145</v>
      </c>
      <c r="AW832" s="3" t="s">
        <v>146</v>
      </c>
      <c r="AX832" s="3" t="s">
        <v>1060</v>
      </c>
      <c r="AY832" s="3" t="s">
        <v>148</v>
      </c>
      <c r="AZ832" s="3" t="s">
        <v>139</v>
      </c>
      <c r="BA832" s="3" t="s">
        <v>149</v>
      </c>
      <c r="BB832" s="3" t="s">
        <v>150</v>
      </c>
      <c r="BC832" s="3" t="s">
        <v>156</v>
      </c>
      <c r="BD832" s="3" t="s">
        <v>157</v>
      </c>
      <c r="BE832" s="3" t="s">
        <v>303</v>
      </c>
      <c r="BF832" s="3" t="s">
        <v>13695</v>
      </c>
      <c r="BG832" s="3" t="s">
        <v>5272</v>
      </c>
      <c r="BH832" s="3" t="s">
        <v>143</v>
      </c>
      <c r="BI832" s="3" t="s">
        <v>13696</v>
      </c>
      <c r="BJ832" s="3" t="s">
        <v>143</v>
      </c>
      <c r="BK832" s="3" t="s">
        <v>506</v>
      </c>
      <c r="BL832" s="3" t="s">
        <v>143</v>
      </c>
      <c r="BM832" s="3" t="s">
        <v>160</v>
      </c>
      <c r="BN832" s="3" t="s">
        <v>160</v>
      </c>
      <c r="BO832" s="3" t="s">
        <v>685</v>
      </c>
      <c r="BP832" s="3" t="s">
        <v>143</v>
      </c>
      <c r="BQ832" s="3" t="s">
        <v>1055</v>
      </c>
      <c r="BR832" s="3" t="s">
        <v>5352</v>
      </c>
      <c r="BS832" s="3" t="s">
        <v>241</v>
      </c>
      <c r="BT832" s="3" t="s">
        <v>13692</v>
      </c>
      <c r="BU832" s="3" t="s">
        <v>13692</v>
      </c>
      <c r="BV832" s="3" t="s">
        <v>135</v>
      </c>
      <c r="BW832" s="3" t="s">
        <v>135</v>
      </c>
      <c r="BX832" s="3" t="s">
        <v>135</v>
      </c>
      <c r="BY832" s="3" t="s">
        <v>148</v>
      </c>
      <c r="BZ832" s="3" t="s">
        <v>8831</v>
      </c>
      <c r="CA832" s="3" t="s">
        <v>174</v>
      </c>
      <c r="CB832" s="3" t="s">
        <v>143</v>
      </c>
      <c r="CC832" s="3" t="s">
        <v>143</v>
      </c>
      <c r="CD832" s="3" t="s">
        <v>143</v>
      </c>
      <c r="CE832" s="3" t="s">
        <v>13697</v>
      </c>
      <c r="CF832" s="3" t="s">
        <v>2261</v>
      </c>
      <c r="CG832" s="3" t="s">
        <v>2261</v>
      </c>
      <c r="CH832" s="3" t="s">
        <v>143</v>
      </c>
      <c r="CI832" s="3" t="s">
        <v>143</v>
      </c>
      <c r="CJ832" s="3" t="s">
        <v>5272</v>
      </c>
      <c r="CK832" s="3" t="s">
        <v>143</v>
      </c>
      <c r="CL832" s="3" t="s">
        <v>143</v>
      </c>
      <c r="CM832" s="3" t="s">
        <v>143</v>
      </c>
      <c r="CN832" s="3" t="s">
        <v>143</v>
      </c>
      <c r="CO832" s="3" t="s">
        <v>6189</v>
      </c>
      <c r="CP832" s="3" t="s">
        <v>143</v>
      </c>
      <c r="CQ832" s="3" t="s">
        <v>143</v>
      </c>
      <c r="CR832" s="3" t="s">
        <v>143</v>
      </c>
      <c r="CS832" s="3" t="s">
        <v>1</v>
      </c>
      <c r="CT832" s="3" t="s">
        <v>143</v>
      </c>
      <c r="CU832" s="3" t="s">
        <v>1</v>
      </c>
      <c r="CV832" s="3" t="s">
        <v>1985</v>
      </c>
      <c r="CW832" s="3" t="s">
        <v>1985</v>
      </c>
      <c r="CX832" s="3" t="s">
        <v>953</v>
      </c>
      <c r="CY832" s="3" t="s">
        <v>166</v>
      </c>
      <c r="CZ832" s="3" t="s">
        <v>506</v>
      </c>
      <c r="DA832" s="3" t="s">
        <v>2007</v>
      </c>
      <c r="DB832" s="3" t="s">
        <v>12961</v>
      </c>
      <c r="DC832" s="3" t="s">
        <v>225</v>
      </c>
      <c r="DD832" s="3" t="s">
        <v>685</v>
      </c>
      <c r="DE832" s="3" t="s">
        <v>1515</v>
      </c>
      <c r="DF832" s="3" t="s">
        <v>5867</v>
      </c>
      <c r="DG832" s="3" t="s">
        <v>143</v>
      </c>
      <c r="DH832" s="3" t="s">
        <v>7797</v>
      </c>
      <c r="DI832" s="3" t="s">
        <v>143</v>
      </c>
    </row>
    <row r="833" spans="1:113" hidden="1" x14ac:dyDescent="0.2">
      <c r="A833" s="73">
        <v>45566</v>
      </c>
      <c r="B833" s="3" t="s">
        <v>12737</v>
      </c>
      <c r="C833" s="3">
        <v>162891</v>
      </c>
      <c r="D833" s="3" t="s">
        <v>12737</v>
      </c>
      <c r="E833" s="3" t="s">
        <v>364</v>
      </c>
      <c r="F833" s="7">
        <v>45582</v>
      </c>
      <c r="G833" s="3" t="s">
        <v>165</v>
      </c>
      <c r="H833" s="3" t="s">
        <v>166</v>
      </c>
      <c r="I833" s="180">
        <f t="shared" ref="I833:I834" si="88">J833</f>
        <v>480</v>
      </c>
      <c r="J833" s="177">
        <v>480</v>
      </c>
      <c r="K833" s="71">
        <f t="shared" si="80"/>
        <v>2.233273825891181E-2</v>
      </c>
      <c r="L833" s="3" t="s">
        <v>12628</v>
      </c>
      <c r="M833" s="3" t="s">
        <v>129</v>
      </c>
      <c r="N833" s="3" t="s">
        <v>960</v>
      </c>
      <c r="O833" s="3" t="s">
        <v>10229</v>
      </c>
      <c r="P833" s="6" t="s">
        <v>13698</v>
      </c>
      <c r="Q833" s="3" t="s">
        <v>530</v>
      </c>
      <c r="R833" s="3" t="s">
        <v>13699</v>
      </c>
      <c r="S833" s="3" t="s">
        <v>13537</v>
      </c>
      <c r="T833" s="3" t="s">
        <v>135</v>
      </c>
      <c r="U833" s="3" t="s">
        <v>135</v>
      </c>
      <c r="V833" s="3" t="s">
        <v>136</v>
      </c>
      <c r="W833" s="3" t="s">
        <v>137</v>
      </c>
      <c r="X833" s="3" t="s">
        <v>957</v>
      </c>
      <c r="Y833" s="3" t="s">
        <v>13700</v>
      </c>
      <c r="Z833" s="7" t="s">
        <v>13701</v>
      </c>
      <c r="AA833" s="3" t="s">
        <v>139</v>
      </c>
      <c r="AB833" s="3" t="s">
        <v>140</v>
      </c>
      <c r="AC833" s="3" t="s">
        <v>5272</v>
      </c>
      <c r="AD833" s="3" t="s">
        <v>143</v>
      </c>
      <c r="AE833" s="3" t="s">
        <v>5272</v>
      </c>
      <c r="AF833" s="3" t="s">
        <v>13702</v>
      </c>
      <c r="AG833" s="3" t="s">
        <v>235</v>
      </c>
      <c r="AH833" s="3" t="s">
        <v>141</v>
      </c>
      <c r="AI833" s="3" t="s">
        <v>143</v>
      </c>
      <c r="AJ833" s="3" t="s">
        <v>143</v>
      </c>
      <c r="AK833" s="3" t="s">
        <v>142</v>
      </c>
      <c r="AL833" s="3" t="s">
        <v>143</v>
      </c>
      <c r="AM833" s="3" t="s">
        <v>7390</v>
      </c>
      <c r="AN833" s="3" t="s">
        <v>143</v>
      </c>
      <c r="AO833" s="3" t="s">
        <v>7843</v>
      </c>
      <c r="AP833" s="3" t="s">
        <v>534</v>
      </c>
      <c r="AQ833" s="3" t="s">
        <v>309</v>
      </c>
      <c r="AR833" s="3" t="s">
        <v>148</v>
      </c>
      <c r="AS833" s="3" t="s">
        <v>139</v>
      </c>
      <c r="AT833" s="3" t="s">
        <v>950</v>
      </c>
      <c r="AU833" s="3" t="s">
        <v>2261</v>
      </c>
      <c r="AV833" s="3" t="s">
        <v>145</v>
      </c>
      <c r="AW833" s="3" t="s">
        <v>146</v>
      </c>
      <c r="AX833" s="3" t="s">
        <v>972</v>
      </c>
      <c r="AY833" s="3" t="s">
        <v>148</v>
      </c>
      <c r="AZ833" s="3" t="s">
        <v>139</v>
      </c>
      <c r="BA833" s="3" t="s">
        <v>149</v>
      </c>
      <c r="BB833" s="3" t="s">
        <v>150</v>
      </c>
      <c r="BC833" s="3" t="s">
        <v>156</v>
      </c>
      <c r="BD833" s="3" t="s">
        <v>157</v>
      </c>
      <c r="BE833" s="3" t="s">
        <v>303</v>
      </c>
      <c r="BF833" s="3" t="s">
        <v>13701</v>
      </c>
      <c r="BG833" s="3" t="s">
        <v>5272</v>
      </c>
      <c r="BH833" s="3" t="s">
        <v>143</v>
      </c>
      <c r="BI833" s="3" t="s">
        <v>143</v>
      </c>
      <c r="BJ833" s="3" t="s">
        <v>143</v>
      </c>
      <c r="BK833" s="3" t="s">
        <v>463</v>
      </c>
      <c r="BL833" s="3" t="s">
        <v>143</v>
      </c>
      <c r="BM833" s="3" t="s">
        <v>160</v>
      </c>
      <c r="BN833" s="3" t="s">
        <v>143</v>
      </c>
      <c r="BO833" s="3" t="s">
        <v>143</v>
      </c>
      <c r="BP833" s="3" t="s">
        <v>143</v>
      </c>
      <c r="BQ833" s="3" t="s">
        <v>4099</v>
      </c>
      <c r="BR833" s="3" t="s">
        <v>5352</v>
      </c>
      <c r="BS833" s="3" t="s">
        <v>241</v>
      </c>
      <c r="BT833" s="3" t="s">
        <v>7390</v>
      </c>
      <c r="BU833" s="3" t="s">
        <v>7390</v>
      </c>
      <c r="BV833" s="3" t="s">
        <v>135</v>
      </c>
      <c r="BW833" s="3" t="s">
        <v>135</v>
      </c>
      <c r="BX833" s="3" t="s">
        <v>135</v>
      </c>
      <c r="BY833" s="3" t="s">
        <v>148</v>
      </c>
      <c r="BZ833" s="3" t="s">
        <v>2841</v>
      </c>
      <c r="CA833" s="3" t="s">
        <v>174</v>
      </c>
      <c r="CB833" s="3" t="s">
        <v>143</v>
      </c>
      <c r="CC833" s="3" t="s">
        <v>143</v>
      </c>
      <c r="CD833" s="3" t="s">
        <v>143</v>
      </c>
      <c r="CE833" s="3" t="s">
        <v>143</v>
      </c>
      <c r="CF833" s="3" t="s">
        <v>2261</v>
      </c>
      <c r="CG833" s="3" t="s">
        <v>143</v>
      </c>
      <c r="CH833" s="3" t="s">
        <v>143</v>
      </c>
      <c r="CI833" s="3" t="s">
        <v>143</v>
      </c>
      <c r="CJ833" s="3" t="s">
        <v>5272</v>
      </c>
      <c r="CK833" s="3" t="s">
        <v>143</v>
      </c>
      <c r="CL833" s="3" t="s">
        <v>143</v>
      </c>
      <c r="CM833" s="3" t="s">
        <v>143</v>
      </c>
      <c r="CN833" s="3" t="s">
        <v>143</v>
      </c>
      <c r="CO833" s="3" t="s">
        <v>143</v>
      </c>
      <c r="CP833" s="3" t="s">
        <v>143</v>
      </c>
      <c r="CQ833" s="3" t="s">
        <v>143</v>
      </c>
      <c r="CR833" s="3" t="s">
        <v>143</v>
      </c>
      <c r="CS833" s="3" t="s">
        <v>1</v>
      </c>
      <c r="CT833" s="3" t="s">
        <v>143</v>
      </c>
      <c r="CU833" s="3" t="s">
        <v>1</v>
      </c>
      <c r="CV833" s="3" t="s">
        <v>1985</v>
      </c>
      <c r="CW833" s="3" t="s">
        <v>143</v>
      </c>
      <c r="CX833" s="3" t="s">
        <v>12628</v>
      </c>
      <c r="CY833" s="3" t="s">
        <v>166</v>
      </c>
      <c r="CZ833" s="3" t="s">
        <v>463</v>
      </c>
      <c r="DA833" s="3" t="s">
        <v>1989</v>
      </c>
      <c r="DB833" s="3" t="s">
        <v>143</v>
      </c>
      <c r="DC833" s="3" t="s">
        <v>225</v>
      </c>
      <c r="DD833" s="3" t="s">
        <v>364</v>
      </c>
      <c r="DE833" s="3" t="s">
        <v>1515</v>
      </c>
      <c r="DF833" s="3" t="s">
        <v>6703</v>
      </c>
      <c r="DG833" s="3" t="s">
        <v>143</v>
      </c>
      <c r="DH833" s="3" t="s">
        <v>143</v>
      </c>
      <c r="DI833" s="3" t="s">
        <v>143</v>
      </c>
    </row>
    <row r="834" spans="1:113" hidden="1" x14ac:dyDescent="0.2">
      <c r="A834" s="73">
        <v>45566</v>
      </c>
      <c r="B834" s="3" t="s">
        <v>12737</v>
      </c>
      <c r="C834" s="3">
        <v>162899</v>
      </c>
      <c r="D834" s="3" t="s">
        <v>12737</v>
      </c>
      <c r="E834" s="3" t="s">
        <v>164</v>
      </c>
      <c r="F834" s="7">
        <v>45583</v>
      </c>
      <c r="G834" s="3" t="s">
        <v>165</v>
      </c>
      <c r="H834" s="3" t="s">
        <v>166</v>
      </c>
      <c r="I834" s="180">
        <f t="shared" si="88"/>
        <v>374.43</v>
      </c>
      <c r="J834" s="177">
        <v>374.43</v>
      </c>
      <c r="K834" s="71">
        <f t="shared" si="80"/>
        <v>1.7420931638092392E-2</v>
      </c>
      <c r="L834" s="3" t="s">
        <v>12628</v>
      </c>
      <c r="M834" s="3" t="s">
        <v>129</v>
      </c>
      <c r="N834" s="3" t="s">
        <v>1056</v>
      </c>
      <c r="O834" s="3" t="s">
        <v>5925</v>
      </c>
      <c r="P834" s="6" t="s">
        <v>13703</v>
      </c>
      <c r="Q834" s="3" t="s">
        <v>170</v>
      </c>
      <c r="R834" s="3" t="s">
        <v>13704</v>
      </c>
      <c r="S834" s="3" t="s">
        <v>13705</v>
      </c>
      <c r="T834" s="3" t="s">
        <v>135</v>
      </c>
      <c r="U834" s="3" t="s">
        <v>135</v>
      </c>
      <c r="V834" s="3" t="s">
        <v>136</v>
      </c>
      <c r="W834" s="3" t="s">
        <v>137</v>
      </c>
      <c r="X834" s="3" t="s">
        <v>4880</v>
      </c>
      <c r="Y834" s="3" t="s">
        <v>13706</v>
      </c>
      <c r="Z834" s="7" t="s">
        <v>13707</v>
      </c>
      <c r="AA834" s="3" t="s">
        <v>139</v>
      </c>
      <c r="AB834" s="3" t="s">
        <v>140</v>
      </c>
      <c r="AC834" s="3" t="s">
        <v>5272</v>
      </c>
      <c r="AD834" s="3" t="s">
        <v>143</v>
      </c>
      <c r="AE834" s="3" t="s">
        <v>5272</v>
      </c>
      <c r="AF834" s="3" t="s">
        <v>143</v>
      </c>
      <c r="AG834" s="3" t="s">
        <v>235</v>
      </c>
      <c r="AH834" s="3" t="s">
        <v>141</v>
      </c>
      <c r="AI834" s="3" t="s">
        <v>143</v>
      </c>
      <c r="AJ834" s="3" t="s">
        <v>143</v>
      </c>
      <c r="AK834" s="3" t="s">
        <v>142</v>
      </c>
      <c r="AL834" s="3" t="s">
        <v>143</v>
      </c>
      <c r="AM834" s="3" t="s">
        <v>13708</v>
      </c>
      <c r="AN834" s="3" t="s">
        <v>143</v>
      </c>
      <c r="AO834" s="3" t="s">
        <v>5932</v>
      </c>
      <c r="AP834" s="3" t="s">
        <v>2014</v>
      </c>
      <c r="AQ834" s="3" t="s">
        <v>5933</v>
      </c>
      <c r="AR834" s="3" t="s">
        <v>250</v>
      </c>
      <c r="AS834" s="3" t="s">
        <v>179</v>
      </c>
      <c r="AT834" s="3" t="s">
        <v>251</v>
      </c>
      <c r="AU834" s="3" t="s">
        <v>5934</v>
      </c>
      <c r="AV834" s="3" t="s">
        <v>145</v>
      </c>
      <c r="AW834" s="3" t="s">
        <v>146</v>
      </c>
      <c r="AX834" s="3" t="s">
        <v>1060</v>
      </c>
      <c r="AY834" s="3" t="s">
        <v>148</v>
      </c>
      <c r="AZ834" s="3" t="s">
        <v>139</v>
      </c>
      <c r="BA834" s="3" t="s">
        <v>149</v>
      </c>
      <c r="BB834" s="3" t="s">
        <v>150</v>
      </c>
      <c r="BC834" s="3" t="s">
        <v>156</v>
      </c>
      <c r="BD834" s="3" t="s">
        <v>157</v>
      </c>
      <c r="BE834" s="3" t="s">
        <v>303</v>
      </c>
      <c r="BF834" s="3" t="s">
        <v>13707</v>
      </c>
      <c r="BG834" s="3" t="s">
        <v>5272</v>
      </c>
      <c r="BH834" s="3" t="s">
        <v>143</v>
      </c>
      <c r="BI834" s="3" t="s">
        <v>13709</v>
      </c>
      <c r="BJ834" s="3" t="s">
        <v>143</v>
      </c>
      <c r="BK834" s="3" t="s">
        <v>463</v>
      </c>
      <c r="BL834" s="3" t="s">
        <v>143</v>
      </c>
      <c r="BM834" s="3" t="s">
        <v>160</v>
      </c>
      <c r="BN834" s="3" t="s">
        <v>143</v>
      </c>
      <c r="BO834" s="3" t="s">
        <v>143</v>
      </c>
      <c r="BP834" s="3" t="s">
        <v>143</v>
      </c>
      <c r="BQ834" s="3" t="s">
        <v>3357</v>
      </c>
      <c r="BR834" s="3" t="s">
        <v>5352</v>
      </c>
      <c r="BS834" s="3" t="s">
        <v>241</v>
      </c>
      <c r="BT834" s="3" t="s">
        <v>13708</v>
      </c>
      <c r="BU834" s="3" t="s">
        <v>13708</v>
      </c>
      <c r="BV834" s="3" t="s">
        <v>135</v>
      </c>
      <c r="BW834" s="3" t="s">
        <v>135</v>
      </c>
      <c r="BX834" s="3" t="s">
        <v>135</v>
      </c>
      <c r="BY834" s="3" t="s">
        <v>148</v>
      </c>
      <c r="BZ834" s="3" t="s">
        <v>164</v>
      </c>
      <c r="CA834" s="3" t="s">
        <v>174</v>
      </c>
      <c r="CB834" s="3" t="s">
        <v>143</v>
      </c>
      <c r="CC834" s="3" t="s">
        <v>143</v>
      </c>
      <c r="CD834" s="3" t="s">
        <v>143</v>
      </c>
      <c r="CE834" s="3" t="s">
        <v>13703</v>
      </c>
      <c r="CF834" s="3" t="s">
        <v>2261</v>
      </c>
      <c r="CG834" s="3" t="s">
        <v>143</v>
      </c>
      <c r="CH834" s="3" t="s">
        <v>143</v>
      </c>
      <c r="CI834" s="3" t="s">
        <v>143</v>
      </c>
      <c r="CJ834" s="3" t="s">
        <v>5272</v>
      </c>
      <c r="CK834" s="3" t="s">
        <v>143</v>
      </c>
      <c r="CL834" s="3" t="s">
        <v>143</v>
      </c>
      <c r="CM834" s="3" t="s">
        <v>143</v>
      </c>
      <c r="CN834" s="3" t="s">
        <v>143</v>
      </c>
      <c r="CO834" s="3" t="s">
        <v>143</v>
      </c>
      <c r="CP834" s="3" t="s">
        <v>143</v>
      </c>
      <c r="CQ834" s="3" t="s">
        <v>143</v>
      </c>
      <c r="CR834" s="3" t="s">
        <v>143</v>
      </c>
      <c r="CS834" s="3" t="s">
        <v>1</v>
      </c>
      <c r="CT834" s="3" t="s">
        <v>143</v>
      </c>
      <c r="CU834" s="3" t="s">
        <v>1</v>
      </c>
      <c r="CV834" s="3" t="s">
        <v>1985</v>
      </c>
      <c r="CW834" s="3" t="s">
        <v>143</v>
      </c>
      <c r="CX834" s="3" t="s">
        <v>12628</v>
      </c>
      <c r="CY834" s="3" t="s">
        <v>166</v>
      </c>
      <c r="CZ834" s="3" t="s">
        <v>463</v>
      </c>
      <c r="DA834" s="3" t="s">
        <v>1986</v>
      </c>
      <c r="DB834" s="3" t="s">
        <v>143</v>
      </c>
      <c r="DC834" s="3" t="s">
        <v>143</v>
      </c>
      <c r="DD834" s="3" t="s">
        <v>164</v>
      </c>
      <c r="DE834" s="3" t="s">
        <v>1515</v>
      </c>
      <c r="DF834" s="3" t="s">
        <v>5867</v>
      </c>
      <c r="DG834" s="3" t="s">
        <v>143</v>
      </c>
      <c r="DH834" s="3" t="s">
        <v>143</v>
      </c>
      <c r="DI834" s="3" t="s">
        <v>143</v>
      </c>
    </row>
    <row r="835" spans="1:113" ht="25.5" hidden="1" x14ac:dyDescent="0.2">
      <c r="A835" s="73">
        <v>45566</v>
      </c>
      <c r="B835" s="3" t="s">
        <v>15606</v>
      </c>
      <c r="C835" s="3">
        <v>163001</v>
      </c>
      <c r="D835" s="3" t="s">
        <v>12738</v>
      </c>
      <c r="E835" s="3" t="s">
        <v>5495</v>
      </c>
      <c r="F835" s="7">
        <v>45583</v>
      </c>
      <c r="G835" s="3" t="s">
        <v>165</v>
      </c>
      <c r="H835" s="3" t="s">
        <v>166</v>
      </c>
      <c r="I835" s="177">
        <v>37.9</v>
      </c>
      <c r="J835" s="177">
        <v>31.93</v>
      </c>
      <c r="K835" s="71">
        <f t="shared" si="80"/>
        <v>1.7633557916932449E-3</v>
      </c>
      <c r="L835" s="3" t="s">
        <v>342</v>
      </c>
      <c r="M835" s="3" t="s">
        <v>7145</v>
      </c>
      <c r="N835" s="3" t="s">
        <v>960</v>
      </c>
      <c r="O835" s="3" t="s">
        <v>318</v>
      </c>
      <c r="P835" s="6" t="s">
        <v>13710</v>
      </c>
      <c r="Q835" s="3" t="s">
        <v>170</v>
      </c>
      <c r="R835" s="3" t="s">
        <v>13711</v>
      </c>
      <c r="S835" s="3" t="s">
        <v>13712</v>
      </c>
      <c r="T835" s="3" t="s">
        <v>469</v>
      </c>
      <c r="U835" s="3" t="s">
        <v>4375</v>
      </c>
      <c r="V835" s="3" t="s">
        <v>136</v>
      </c>
      <c r="W835" s="3" t="s">
        <v>137</v>
      </c>
      <c r="X835" s="3" t="s">
        <v>11168</v>
      </c>
      <c r="Y835" s="3" t="s">
        <v>13713</v>
      </c>
      <c r="Z835" s="7" t="s">
        <v>13714</v>
      </c>
      <c r="AA835" s="3" t="s">
        <v>139</v>
      </c>
      <c r="AB835" s="3" t="s">
        <v>323</v>
      </c>
      <c r="AC835" s="3" t="s">
        <v>5272</v>
      </c>
      <c r="AD835" s="3" t="s">
        <v>143</v>
      </c>
      <c r="AE835" s="3" t="s">
        <v>13715</v>
      </c>
      <c r="AF835" s="3" t="s">
        <v>143</v>
      </c>
      <c r="AG835" s="3" t="s">
        <v>235</v>
      </c>
      <c r="AH835" s="3" t="s">
        <v>141</v>
      </c>
      <c r="AI835" s="3" t="s">
        <v>143</v>
      </c>
      <c r="AJ835" s="3" t="s">
        <v>13715</v>
      </c>
      <c r="AK835" s="3" t="s">
        <v>207</v>
      </c>
      <c r="AL835" s="3" t="s">
        <v>13716</v>
      </c>
      <c r="AM835" s="3" t="s">
        <v>9527</v>
      </c>
      <c r="AN835" s="3" t="s">
        <v>174</v>
      </c>
      <c r="AO835" s="3" t="s">
        <v>324</v>
      </c>
      <c r="AP835" s="3" t="s">
        <v>325</v>
      </c>
      <c r="AQ835" s="3" t="s">
        <v>326</v>
      </c>
      <c r="AR835" s="3" t="s">
        <v>178</v>
      </c>
      <c r="AS835" s="3" t="s">
        <v>179</v>
      </c>
      <c r="AT835" s="3" t="s">
        <v>327</v>
      </c>
      <c r="AU835" s="3" t="s">
        <v>328</v>
      </c>
      <c r="AV835" s="3" t="s">
        <v>145</v>
      </c>
      <c r="AW835" s="3" t="s">
        <v>146</v>
      </c>
      <c r="AX835" s="3" t="s">
        <v>972</v>
      </c>
      <c r="AY835" s="3" t="s">
        <v>148</v>
      </c>
      <c r="AZ835" s="3" t="s">
        <v>139</v>
      </c>
      <c r="BA835" s="3" t="s">
        <v>149</v>
      </c>
      <c r="BB835" s="3" t="s">
        <v>150</v>
      </c>
      <c r="BC835" s="3" t="s">
        <v>156</v>
      </c>
      <c r="BD835" s="3" t="s">
        <v>157</v>
      </c>
      <c r="BE835" s="3" t="s">
        <v>484</v>
      </c>
      <c r="BF835" s="3" t="s">
        <v>13717</v>
      </c>
      <c r="BG835" s="3" t="s">
        <v>5272</v>
      </c>
      <c r="BH835" s="3" t="s">
        <v>170</v>
      </c>
      <c r="BI835" s="3" t="s">
        <v>13718</v>
      </c>
      <c r="BJ835" s="3" t="s">
        <v>143</v>
      </c>
      <c r="BK835" s="3" t="s">
        <v>136</v>
      </c>
      <c r="BL835" s="3" t="s">
        <v>143</v>
      </c>
      <c r="BM835" s="3" t="s">
        <v>160</v>
      </c>
      <c r="BN835" s="3" t="s">
        <v>160</v>
      </c>
      <c r="BO835" s="3" t="s">
        <v>5495</v>
      </c>
      <c r="BP835" s="3" t="s">
        <v>143</v>
      </c>
      <c r="BQ835" s="3" t="s">
        <v>3006</v>
      </c>
      <c r="BR835" s="3" t="s">
        <v>5723</v>
      </c>
      <c r="BS835" s="3" t="s">
        <v>162</v>
      </c>
      <c r="BT835" s="3" t="s">
        <v>13715</v>
      </c>
      <c r="BU835" s="3" t="s">
        <v>13715</v>
      </c>
      <c r="BV835" s="3" t="s">
        <v>135</v>
      </c>
      <c r="BW835" s="3" t="s">
        <v>475</v>
      </c>
      <c r="BX835" s="3" t="s">
        <v>135</v>
      </c>
      <c r="BY835" s="3" t="s">
        <v>148</v>
      </c>
      <c r="BZ835" s="3" t="s">
        <v>6828</v>
      </c>
      <c r="CA835" s="3" t="s">
        <v>174</v>
      </c>
      <c r="CB835" s="3" t="s">
        <v>143</v>
      </c>
      <c r="CC835" s="3" t="s">
        <v>143</v>
      </c>
      <c r="CD835" s="3" t="s">
        <v>362</v>
      </c>
      <c r="CE835" s="3" t="s">
        <v>13710</v>
      </c>
      <c r="CF835" s="3" t="s">
        <v>2261</v>
      </c>
      <c r="CG835" s="3" t="s">
        <v>2261</v>
      </c>
      <c r="CH835" s="3" t="s">
        <v>143</v>
      </c>
      <c r="CI835" s="3" t="s">
        <v>9527</v>
      </c>
      <c r="CJ835" s="3" t="s">
        <v>9527</v>
      </c>
      <c r="CK835" s="3" t="s">
        <v>174</v>
      </c>
      <c r="CL835" s="3" t="s">
        <v>2261</v>
      </c>
      <c r="CM835" s="3" t="s">
        <v>143</v>
      </c>
      <c r="CN835" s="3" t="s">
        <v>143</v>
      </c>
      <c r="CO835" s="3" t="s">
        <v>143</v>
      </c>
      <c r="CP835" s="3" t="s">
        <v>143</v>
      </c>
      <c r="CQ835" s="3" t="s">
        <v>143</v>
      </c>
      <c r="CR835" s="3" t="s">
        <v>143</v>
      </c>
      <c r="CS835" s="3" t="s">
        <v>1</v>
      </c>
      <c r="CT835" s="3" t="s">
        <v>143</v>
      </c>
      <c r="CU835" s="3" t="s">
        <v>1</v>
      </c>
      <c r="CV835" s="3" t="s">
        <v>1985</v>
      </c>
      <c r="CW835" s="3" t="s">
        <v>1985</v>
      </c>
      <c r="CX835" s="3" t="s">
        <v>342</v>
      </c>
      <c r="CY835" s="3" t="s">
        <v>166</v>
      </c>
      <c r="CZ835" s="3" t="s">
        <v>136</v>
      </c>
      <c r="DA835" s="3" t="s">
        <v>1986</v>
      </c>
      <c r="DB835" s="3" t="s">
        <v>143</v>
      </c>
      <c r="DC835" s="3" t="s">
        <v>143</v>
      </c>
      <c r="DD835" s="3" t="s">
        <v>5495</v>
      </c>
      <c r="DE835" s="3" t="s">
        <v>1515</v>
      </c>
      <c r="DF835" s="3" t="s">
        <v>5867</v>
      </c>
      <c r="DG835" s="3" t="s">
        <v>143</v>
      </c>
      <c r="DH835" s="3" t="s">
        <v>143</v>
      </c>
      <c r="DI835" s="3" t="s">
        <v>143</v>
      </c>
    </row>
    <row r="836" spans="1:113" hidden="1" x14ac:dyDescent="0.2">
      <c r="A836" s="73">
        <v>45566</v>
      </c>
      <c r="B836" s="3" t="s">
        <v>12737</v>
      </c>
      <c r="C836" s="3">
        <v>163083</v>
      </c>
      <c r="D836" s="3" t="s">
        <v>12737</v>
      </c>
      <c r="E836" s="3" t="s">
        <v>164</v>
      </c>
      <c r="F836" s="7">
        <v>45583</v>
      </c>
      <c r="G836" s="3" t="s">
        <v>165</v>
      </c>
      <c r="H836" s="3" t="s">
        <v>166</v>
      </c>
      <c r="I836" s="180">
        <f>J836</f>
        <v>480</v>
      </c>
      <c r="J836" s="177">
        <v>480</v>
      </c>
      <c r="K836" s="71">
        <f t="shared" ref="K836:K899" si="89">I836/$I$1</f>
        <v>2.233273825891181E-2</v>
      </c>
      <c r="L836" s="3" t="s">
        <v>12628</v>
      </c>
      <c r="M836" s="3" t="s">
        <v>129</v>
      </c>
      <c r="N836" s="3" t="s">
        <v>1056</v>
      </c>
      <c r="O836" s="3" t="s">
        <v>10229</v>
      </c>
      <c r="P836" s="6" t="s">
        <v>13580</v>
      </c>
      <c r="Q836" s="3" t="s">
        <v>530</v>
      </c>
      <c r="R836" s="3" t="s">
        <v>13719</v>
      </c>
      <c r="S836" s="3" t="s">
        <v>13720</v>
      </c>
      <c r="T836" s="3" t="s">
        <v>135</v>
      </c>
      <c r="U836" s="3" t="s">
        <v>135</v>
      </c>
      <c r="V836" s="3" t="s">
        <v>136</v>
      </c>
      <c r="W836" s="3" t="s">
        <v>137</v>
      </c>
      <c r="X836" s="3" t="s">
        <v>4880</v>
      </c>
      <c r="Y836" s="3" t="s">
        <v>13721</v>
      </c>
      <c r="Z836" s="7" t="s">
        <v>13722</v>
      </c>
      <c r="AA836" s="3" t="s">
        <v>139</v>
      </c>
      <c r="AB836" s="3" t="s">
        <v>226</v>
      </c>
      <c r="AC836" s="3" t="s">
        <v>5272</v>
      </c>
      <c r="AD836" s="3" t="s">
        <v>143</v>
      </c>
      <c r="AE836" s="3" t="s">
        <v>5272</v>
      </c>
      <c r="AF836" s="3" t="s">
        <v>13702</v>
      </c>
      <c r="AG836" s="3" t="s">
        <v>235</v>
      </c>
      <c r="AH836" s="3" t="s">
        <v>141</v>
      </c>
      <c r="AI836" s="3" t="s">
        <v>143</v>
      </c>
      <c r="AJ836" s="3" t="s">
        <v>143</v>
      </c>
      <c r="AK836" s="3" t="s">
        <v>142</v>
      </c>
      <c r="AL836" s="3" t="s">
        <v>143</v>
      </c>
      <c r="AM836" s="3" t="s">
        <v>7390</v>
      </c>
      <c r="AN836" s="3" t="s">
        <v>143</v>
      </c>
      <c r="AO836" s="3" t="s">
        <v>12722</v>
      </c>
      <c r="AP836" s="3" t="s">
        <v>534</v>
      </c>
      <c r="AQ836" s="3" t="s">
        <v>309</v>
      </c>
      <c r="AR836" s="3" t="s">
        <v>148</v>
      </c>
      <c r="AS836" s="3" t="s">
        <v>139</v>
      </c>
      <c r="AT836" s="3" t="s">
        <v>950</v>
      </c>
      <c r="AU836" s="3" t="s">
        <v>2261</v>
      </c>
      <c r="AV836" s="3" t="s">
        <v>145</v>
      </c>
      <c r="AW836" s="3" t="s">
        <v>146</v>
      </c>
      <c r="AX836" s="3" t="s">
        <v>1060</v>
      </c>
      <c r="AY836" s="3" t="s">
        <v>148</v>
      </c>
      <c r="AZ836" s="3" t="s">
        <v>139</v>
      </c>
      <c r="BA836" s="3" t="s">
        <v>149</v>
      </c>
      <c r="BB836" s="3" t="s">
        <v>150</v>
      </c>
      <c r="BC836" s="3" t="s">
        <v>156</v>
      </c>
      <c r="BD836" s="3" t="s">
        <v>157</v>
      </c>
      <c r="BE836" s="3" t="s">
        <v>303</v>
      </c>
      <c r="BF836" s="3" t="s">
        <v>13722</v>
      </c>
      <c r="BG836" s="3" t="s">
        <v>5272</v>
      </c>
      <c r="BH836" s="3" t="s">
        <v>143</v>
      </c>
      <c r="BI836" s="3" t="s">
        <v>143</v>
      </c>
      <c r="BJ836" s="3" t="s">
        <v>143</v>
      </c>
      <c r="BK836" s="3" t="s">
        <v>463</v>
      </c>
      <c r="BL836" s="3" t="s">
        <v>143</v>
      </c>
      <c r="BM836" s="3" t="s">
        <v>160</v>
      </c>
      <c r="BN836" s="3" t="s">
        <v>143</v>
      </c>
      <c r="BO836" s="3" t="s">
        <v>143</v>
      </c>
      <c r="BP836" s="3" t="s">
        <v>143</v>
      </c>
      <c r="BQ836" s="3" t="s">
        <v>3808</v>
      </c>
      <c r="BR836" s="3" t="s">
        <v>5352</v>
      </c>
      <c r="BS836" s="3" t="s">
        <v>241</v>
      </c>
      <c r="BT836" s="3" t="s">
        <v>7390</v>
      </c>
      <c r="BU836" s="3" t="s">
        <v>7390</v>
      </c>
      <c r="BV836" s="3" t="s">
        <v>135</v>
      </c>
      <c r="BW836" s="3" t="s">
        <v>135</v>
      </c>
      <c r="BX836" s="3" t="s">
        <v>135</v>
      </c>
      <c r="BY836" s="3" t="s">
        <v>148</v>
      </c>
      <c r="BZ836" s="3" t="s">
        <v>3145</v>
      </c>
      <c r="CA836" s="3" t="s">
        <v>174</v>
      </c>
      <c r="CB836" s="3" t="s">
        <v>143</v>
      </c>
      <c r="CC836" s="3" t="s">
        <v>143</v>
      </c>
      <c r="CD836" s="3" t="s">
        <v>143</v>
      </c>
      <c r="CE836" s="3" t="s">
        <v>143</v>
      </c>
      <c r="CF836" s="3" t="s">
        <v>2261</v>
      </c>
      <c r="CG836" s="3" t="s">
        <v>143</v>
      </c>
      <c r="CH836" s="3" t="s">
        <v>143</v>
      </c>
      <c r="CI836" s="3" t="s">
        <v>143</v>
      </c>
      <c r="CJ836" s="3" t="s">
        <v>5272</v>
      </c>
      <c r="CK836" s="3" t="s">
        <v>143</v>
      </c>
      <c r="CL836" s="3" t="s">
        <v>143</v>
      </c>
      <c r="CM836" s="3" t="s">
        <v>143</v>
      </c>
      <c r="CN836" s="3" t="s">
        <v>143</v>
      </c>
      <c r="CO836" s="3" t="s">
        <v>143</v>
      </c>
      <c r="CP836" s="3" t="s">
        <v>143</v>
      </c>
      <c r="CQ836" s="3" t="s">
        <v>143</v>
      </c>
      <c r="CR836" s="3" t="s">
        <v>143</v>
      </c>
      <c r="CS836" s="3" t="s">
        <v>1</v>
      </c>
      <c r="CT836" s="3" t="s">
        <v>143</v>
      </c>
      <c r="CU836" s="3" t="s">
        <v>1</v>
      </c>
      <c r="CV836" s="3" t="s">
        <v>1985</v>
      </c>
      <c r="CW836" s="3" t="s">
        <v>143</v>
      </c>
      <c r="CX836" s="3" t="s">
        <v>12628</v>
      </c>
      <c r="CY836" s="3" t="s">
        <v>166</v>
      </c>
      <c r="CZ836" s="3" t="s">
        <v>463</v>
      </c>
      <c r="DA836" s="3" t="s">
        <v>1986</v>
      </c>
      <c r="DB836" s="3" t="s">
        <v>143</v>
      </c>
      <c r="DC836" s="3" t="s">
        <v>4880</v>
      </c>
      <c r="DD836" s="3" t="s">
        <v>164</v>
      </c>
      <c r="DE836" s="3" t="s">
        <v>1515</v>
      </c>
      <c r="DF836" s="3" t="s">
        <v>5867</v>
      </c>
      <c r="DG836" s="3" t="s">
        <v>143</v>
      </c>
      <c r="DH836" s="3" t="s">
        <v>143</v>
      </c>
      <c r="DI836" s="3" t="s">
        <v>143</v>
      </c>
    </row>
    <row r="837" spans="1:113" hidden="1" x14ac:dyDescent="0.2">
      <c r="A837" s="73">
        <v>45566</v>
      </c>
      <c r="B837" s="3" t="s">
        <v>7652</v>
      </c>
      <c r="C837" s="178">
        <v>163198</v>
      </c>
      <c r="D837" s="3" t="s">
        <v>13210</v>
      </c>
      <c r="E837" s="3" t="s">
        <v>125</v>
      </c>
      <c r="F837" s="7">
        <v>45584</v>
      </c>
      <c r="G837" s="3" t="s">
        <v>257</v>
      </c>
      <c r="H837" s="3" t="s">
        <v>127</v>
      </c>
      <c r="I837" s="177">
        <v>464.72</v>
      </c>
      <c r="J837" s="177">
        <v>258.2</v>
      </c>
      <c r="K837" s="71">
        <f t="shared" si="89"/>
        <v>2.1621812757669785E-2</v>
      </c>
      <c r="L837" s="3" t="s">
        <v>374</v>
      </c>
      <c r="M837" s="3" t="s">
        <v>7145</v>
      </c>
      <c r="N837" s="3" t="s">
        <v>1725</v>
      </c>
      <c r="O837" s="3" t="s">
        <v>1224</v>
      </c>
      <c r="P837" s="6" t="s">
        <v>11065</v>
      </c>
      <c r="Q837" s="3" t="s">
        <v>132</v>
      </c>
      <c r="R837" s="3" t="s">
        <v>13723</v>
      </c>
      <c r="S837" s="3" t="s">
        <v>11784</v>
      </c>
      <c r="T837" s="3" t="s">
        <v>135</v>
      </c>
      <c r="U837" s="3" t="s">
        <v>135</v>
      </c>
      <c r="V837" s="3" t="s">
        <v>136</v>
      </c>
      <c r="W837" s="3" t="s">
        <v>137</v>
      </c>
      <c r="X837" s="3" t="s">
        <v>11647</v>
      </c>
      <c r="Y837" s="3" t="s">
        <v>13724</v>
      </c>
      <c r="Z837" s="7" t="s">
        <v>13725</v>
      </c>
      <c r="AA837" s="3" t="s">
        <v>139</v>
      </c>
      <c r="AB837" s="3" t="s">
        <v>323</v>
      </c>
      <c r="AC837" s="3" t="s">
        <v>5272</v>
      </c>
      <c r="AD837" s="3" t="s">
        <v>143</v>
      </c>
      <c r="AE837" s="3" t="s">
        <v>13726</v>
      </c>
      <c r="AF837" s="3" t="s">
        <v>13727</v>
      </c>
      <c r="AG837" s="3" t="s">
        <v>5675</v>
      </c>
      <c r="AH837" s="3" t="s">
        <v>265</v>
      </c>
      <c r="AI837" s="3" t="s">
        <v>143</v>
      </c>
      <c r="AJ837" s="3" t="s">
        <v>13728</v>
      </c>
      <c r="AK837" s="3" t="s">
        <v>142</v>
      </c>
      <c r="AL837" s="3" t="s">
        <v>143</v>
      </c>
      <c r="AM837" s="3" t="s">
        <v>11790</v>
      </c>
      <c r="AN837" s="3" t="s">
        <v>144</v>
      </c>
      <c r="AO837" s="3" t="s">
        <v>990</v>
      </c>
      <c r="AP837" s="3" t="s">
        <v>273</v>
      </c>
      <c r="AQ837" s="3" t="s">
        <v>1232</v>
      </c>
      <c r="AR837" s="3" t="s">
        <v>148</v>
      </c>
      <c r="AS837" s="3" t="s">
        <v>139</v>
      </c>
      <c r="AT837" s="3" t="s">
        <v>154</v>
      </c>
      <c r="AU837" s="3" t="s">
        <v>992</v>
      </c>
      <c r="AV837" s="3" t="s">
        <v>1718</v>
      </c>
      <c r="AW837" s="3" t="s">
        <v>1719</v>
      </c>
      <c r="AX837" s="3" t="s">
        <v>1726</v>
      </c>
      <c r="AY837" s="3" t="s">
        <v>148</v>
      </c>
      <c r="AZ837" s="3" t="s">
        <v>139</v>
      </c>
      <c r="BA837" s="3" t="s">
        <v>154</v>
      </c>
      <c r="BB837" s="3" t="s">
        <v>1727</v>
      </c>
      <c r="BC837" s="3" t="s">
        <v>156</v>
      </c>
      <c r="BD837" s="3" t="s">
        <v>157</v>
      </c>
      <c r="BE837" s="3" t="s">
        <v>303</v>
      </c>
      <c r="BF837" s="3" t="s">
        <v>13729</v>
      </c>
      <c r="BG837" s="3" t="s">
        <v>5272</v>
      </c>
      <c r="BH837" s="3" t="s">
        <v>132</v>
      </c>
      <c r="BI837" s="3" t="s">
        <v>143</v>
      </c>
      <c r="BJ837" s="3" t="s">
        <v>143</v>
      </c>
      <c r="BK837" s="3" t="s">
        <v>136</v>
      </c>
      <c r="BL837" s="3" t="s">
        <v>143</v>
      </c>
      <c r="BM837" s="3" t="s">
        <v>200</v>
      </c>
      <c r="BN837" s="3" t="s">
        <v>160</v>
      </c>
      <c r="BO837" s="3" t="s">
        <v>143</v>
      </c>
      <c r="BP837" s="3" t="s">
        <v>143</v>
      </c>
      <c r="BQ837" s="3" t="s">
        <v>13730</v>
      </c>
      <c r="BR837" s="3" t="s">
        <v>5352</v>
      </c>
      <c r="BS837" s="3" t="s">
        <v>241</v>
      </c>
      <c r="BT837" s="3" t="s">
        <v>13726</v>
      </c>
      <c r="BU837" s="3" t="s">
        <v>13726</v>
      </c>
      <c r="BV837" s="3" t="s">
        <v>135</v>
      </c>
      <c r="BW837" s="3" t="s">
        <v>135</v>
      </c>
      <c r="BX837" s="3" t="s">
        <v>135</v>
      </c>
      <c r="BY837" s="3" t="s">
        <v>148</v>
      </c>
      <c r="BZ837" s="3" t="s">
        <v>13731</v>
      </c>
      <c r="CA837" s="3" t="s">
        <v>144</v>
      </c>
      <c r="CB837" s="3" t="s">
        <v>143</v>
      </c>
      <c r="CC837" s="3" t="s">
        <v>143</v>
      </c>
      <c r="CD837" s="3" t="s">
        <v>143</v>
      </c>
      <c r="CE837" s="3" t="s">
        <v>11794</v>
      </c>
      <c r="CF837" s="3" t="s">
        <v>9549</v>
      </c>
      <c r="CG837" s="3" t="s">
        <v>9549</v>
      </c>
      <c r="CH837" s="3" t="s">
        <v>143</v>
      </c>
      <c r="CI837" s="3" t="s">
        <v>143</v>
      </c>
      <c r="CJ837" s="3" t="s">
        <v>5272</v>
      </c>
      <c r="CK837" s="3" t="s">
        <v>143</v>
      </c>
      <c r="CL837" s="3" t="s">
        <v>143</v>
      </c>
      <c r="CM837" s="3" t="s">
        <v>143</v>
      </c>
      <c r="CN837" s="3" t="s">
        <v>143</v>
      </c>
      <c r="CO837" s="3" t="s">
        <v>143</v>
      </c>
      <c r="CP837" s="3" t="s">
        <v>143</v>
      </c>
      <c r="CQ837" s="3" t="s">
        <v>143</v>
      </c>
      <c r="CR837" s="3" t="s">
        <v>143</v>
      </c>
      <c r="CS837" s="3" t="s">
        <v>1</v>
      </c>
      <c r="CT837" s="3" t="s">
        <v>143</v>
      </c>
      <c r="CU837" s="3" t="s">
        <v>1</v>
      </c>
      <c r="CV837" s="3" t="s">
        <v>1985</v>
      </c>
      <c r="CW837" s="3" t="s">
        <v>1985</v>
      </c>
      <c r="CX837" s="3" t="s">
        <v>374</v>
      </c>
      <c r="CY837" s="3" t="s">
        <v>127</v>
      </c>
      <c r="CZ837" s="3" t="s">
        <v>136</v>
      </c>
      <c r="DA837" s="3" t="s">
        <v>1989</v>
      </c>
      <c r="DB837" s="3" t="s">
        <v>13034</v>
      </c>
      <c r="DC837" s="3" t="s">
        <v>143</v>
      </c>
      <c r="DD837" s="3" t="s">
        <v>125</v>
      </c>
      <c r="DE837" s="3" t="s">
        <v>1515</v>
      </c>
      <c r="DF837" s="3" t="s">
        <v>2271</v>
      </c>
      <c r="DG837" s="3" t="s">
        <v>143</v>
      </c>
      <c r="DH837" s="3" t="s">
        <v>143</v>
      </c>
      <c r="DI837" s="3" t="s">
        <v>143</v>
      </c>
    </row>
    <row r="838" spans="1:113" hidden="1" x14ac:dyDescent="0.2">
      <c r="A838" s="73">
        <v>45566</v>
      </c>
      <c r="B838" s="3" t="s">
        <v>12737</v>
      </c>
      <c r="C838" s="3">
        <v>163320</v>
      </c>
      <c r="D838" s="3" t="s">
        <v>12737</v>
      </c>
      <c r="E838" s="3" t="s">
        <v>364</v>
      </c>
      <c r="F838" s="7">
        <v>45586</v>
      </c>
      <c r="G838" s="3" t="s">
        <v>165</v>
      </c>
      <c r="H838" s="3" t="s">
        <v>166</v>
      </c>
      <c r="I838" s="180">
        <f t="shared" ref="I838:I849" si="90">J838</f>
        <v>385.7</v>
      </c>
      <c r="J838" s="177">
        <v>385.7</v>
      </c>
      <c r="K838" s="71">
        <f t="shared" si="89"/>
        <v>1.7945285721796427E-2</v>
      </c>
      <c r="L838" s="3" t="s">
        <v>12628</v>
      </c>
      <c r="M838" s="3" t="s">
        <v>129</v>
      </c>
      <c r="N838" s="3" t="s">
        <v>1056</v>
      </c>
      <c r="O838" s="3" t="s">
        <v>11518</v>
      </c>
      <c r="P838" s="6" t="s">
        <v>13732</v>
      </c>
      <c r="Q838" s="3" t="s">
        <v>170</v>
      </c>
      <c r="R838" s="3" t="s">
        <v>13733</v>
      </c>
      <c r="S838" s="3" t="s">
        <v>13734</v>
      </c>
      <c r="T838" s="3" t="s">
        <v>135</v>
      </c>
      <c r="U838" s="3" t="s">
        <v>135</v>
      </c>
      <c r="V838" s="3" t="s">
        <v>136</v>
      </c>
      <c r="W838" s="3" t="s">
        <v>137</v>
      </c>
      <c r="X838" s="3" t="s">
        <v>4880</v>
      </c>
      <c r="Y838" s="3" t="s">
        <v>13735</v>
      </c>
      <c r="Z838" s="7" t="s">
        <v>13736</v>
      </c>
      <c r="AA838" s="3" t="s">
        <v>139</v>
      </c>
      <c r="AB838" s="3" t="s">
        <v>140</v>
      </c>
      <c r="AC838" s="3" t="s">
        <v>5272</v>
      </c>
      <c r="AD838" s="3" t="s">
        <v>143</v>
      </c>
      <c r="AE838" s="3" t="s">
        <v>5272</v>
      </c>
      <c r="AF838" s="3" t="s">
        <v>143</v>
      </c>
      <c r="AG838" s="3" t="s">
        <v>235</v>
      </c>
      <c r="AH838" s="3" t="s">
        <v>141</v>
      </c>
      <c r="AI838" s="3" t="s">
        <v>143</v>
      </c>
      <c r="AJ838" s="3" t="s">
        <v>143</v>
      </c>
      <c r="AK838" s="3" t="s">
        <v>142</v>
      </c>
      <c r="AL838" s="3" t="s">
        <v>143</v>
      </c>
      <c r="AM838" s="3" t="s">
        <v>13737</v>
      </c>
      <c r="AN838" s="3" t="s">
        <v>143</v>
      </c>
      <c r="AO838" s="3" t="s">
        <v>11523</v>
      </c>
      <c r="AP838" s="3" t="s">
        <v>11524</v>
      </c>
      <c r="AQ838" s="3" t="s">
        <v>11525</v>
      </c>
      <c r="AR838" s="3" t="s">
        <v>3659</v>
      </c>
      <c r="AS838" s="3" t="s">
        <v>231</v>
      </c>
      <c r="AT838" s="3" t="s">
        <v>11526</v>
      </c>
      <c r="AU838" s="3" t="s">
        <v>11527</v>
      </c>
      <c r="AV838" s="3" t="s">
        <v>145</v>
      </c>
      <c r="AW838" s="3" t="s">
        <v>146</v>
      </c>
      <c r="AX838" s="3" t="s">
        <v>1060</v>
      </c>
      <c r="AY838" s="3" t="s">
        <v>148</v>
      </c>
      <c r="AZ838" s="3" t="s">
        <v>139</v>
      </c>
      <c r="BA838" s="3" t="s">
        <v>149</v>
      </c>
      <c r="BB838" s="3" t="s">
        <v>150</v>
      </c>
      <c r="BC838" s="3" t="s">
        <v>156</v>
      </c>
      <c r="BD838" s="3" t="s">
        <v>157</v>
      </c>
      <c r="BE838" s="3" t="s">
        <v>303</v>
      </c>
      <c r="BF838" s="3" t="s">
        <v>13736</v>
      </c>
      <c r="BG838" s="3" t="s">
        <v>5272</v>
      </c>
      <c r="BH838" s="3" t="s">
        <v>143</v>
      </c>
      <c r="BI838" s="3" t="s">
        <v>13738</v>
      </c>
      <c r="BJ838" s="3" t="s">
        <v>143</v>
      </c>
      <c r="BK838" s="3" t="s">
        <v>463</v>
      </c>
      <c r="BL838" s="3" t="s">
        <v>143</v>
      </c>
      <c r="BM838" s="3" t="s">
        <v>160</v>
      </c>
      <c r="BN838" s="3" t="s">
        <v>143</v>
      </c>
      <c r="BO838" s="3" t="s">
        <v>143</v>
      </c>
      <c r="BP838" s="3" t="s">
        <v>143</v>
      </c>
      <c r="BQ838" s="3" t="s">
        <v>10544</v>
      </c>
      <c r="BR838" s="3" t="s">
        <v>5352</v>
      </c>
      <c r="BS838" s="3" t="s">
        <v>241</v>
      </c>
      <c r="BT838" s="3" t="s">
        <v>13737</v>
      </c>
      <c r="BU838" s="3" t="s">
        <v>13737</v>
      </c>
      <c r="BV838" s="3" t="s">
        <v>135</v>
      </c>
      <c r="BW838" s="3" t="s">
        <v>135</v>
      </c>
      <c r="BX838" s="3" t="s">
        <v>135</v>
      </c>
      <c r="BY838" s="3" t="s">
        <v>148</v>
      </c>
      <c r="BZ838" s="3" t="s">
        <v>8367</v>
      </c>
      <c r="CA838" s="3" t="s">
        <v>174</v>
      </c>
      <c r="CB838" s="3" t="s">
        <v>143</v>
      </c>
      <c r="CC838" s="3" t="s">
        <v>143</v>
      </c>
      <c r="CD838" s="3" t="s">
        <v>143</v>
      </c>
      <c r="CE838" s="3" t="s">
        <v>13739</v>
      </c>
      <c r="CF838" s="3" t="s">
        <v>2261</v>
      </c>
      <c r="CG838" s="3" t="s">
        <v>143</v>
      </c>
      <c r="CH838" s="3" t="s">
        <v>143</v>
      </c>
      <c r="CI838" s="3" t="s">
        <v>143</v>
      </c>
      <c r="CJ838" s="3" t="s">
        <v>5272</v>
      </c>
      <c r="CK838" s="3" t="s">
        <v>143</v>
      </c>
      <c r="CL838" s="3" t="s">
        <v>143</v>
      </c>
      <c r="CM838" s="3" t="s">
        <v>143</v>
      </c>
      <c r="CN838" s="3" t="s">
        <v>143</v>
      </c>
      <c r="CO838" s="3" t="s">
        <v>10184</v>
      </c>
      <c r="CP838" s="3" t="s">
        <v>143</v>
      </c>
      <c r="CQ838" s="3" t="s">
        <v>143</v>
      </c>
      <c r="CR838" s="3" t="s">
        <v>143</v>
      </c>
      <c r="CS838" s="3" t="s">
        <v>1</v>
      </c>
      <c r="CT838" s="3" t="s">
        <v>143</v>
      </c>
      <c r="CU838" s="3" t="s">
        <v>1</v>
      </c>
      <c r="CV838" s="3" t="s">
        <v>1985</v>
      </c>
      <c r="CW838" s="3" t="s">
        <v>143</v>
      </c>
      <c r="CX838" s="3" t="s">
        <v>12628</v>
      </c>
      <c r="CY838" s="3" t="s">
        <v>166</v>
      </c>
      <c r="CZ838" s="3" t="s">
        <v>463</v>
      </c>
      <c r="DA838" s="3" t="s">
        <v>1986</v>
      </c>
      <c r="DB838" s="3" t="s">
        <v>143</v>
      </c>
      <c r="DC838" s="3" t="s">
        <v>143</v>
      </c>
      <c r="DD838" s="3" t="s">
        <v>364</v>
      </c>
      <c r="DE838" s="3" t="s">
        <v>1515</v>
      </c>
      <c r="DF838" s="3" t="s">
        <v>6255</v>
      </c>
      <c r="DG838" s="3" t="s">
        <v>143</v>
      </c>
      <c r="DH838" s="3" t="s">
        <v>10185</v>
      </c>
      <c r="DI838" s="3" t="s">
        <v>143</v>
      </c>
    </row>
    <row r="839" spans="1:113" hidden="1" x14ac:dyDescent="0.2">
      <c r="A839" s="73">
        <v>45566</v>
      </c>
      <c r="B839" s="3" t="s">
        <v>12718</v>
      </c>
      <c r="C839" s="3">
        <v>163362</v>
      </c>
      <c r="D839" s="3" t="s">
        <v>12153</v>
      </c>
      <c r="E839" s="3" t="s">
        <v>364</v>
      </c>
      <c r="F839" s="7">
        <v>45586</v>
      </c>
      <c r="G839" s="3" t="s">
        <v>165</v>
      </c>
      <c r="H839" s="3" t="s">
        <v>166</v>
      </c>
      <c r="I839" s="180">
        <f t="shared" si="90"/>
        <v>2861.5</v>
      </c>
      <c r="J839" s="177">
        <v>2861.5</v>
      </c>
      <c r="K839" s="71">
        <f t="shared" si="89"/>
        <v>0.13313568859974195</v>
      </c>
      <c r="L839" s="3" t="s">
        <v>374</v>
      </c>
      <c r="M839" s="3" t="s">
        <v>129</v>
      </c>
      <c r="N839" s="3" t="s">
        <v>219</v>
      </c>
      <c r="O839" s="3" t="s">
        <v>2536</v>
      </c>
      <c r="P839" s="6" t="s">
        <v>13740</v>
      </c>
      <c r="Q839" s="3" t="s">
        <v>2863</v>
      </c>
      <c r="R839" s="3" t="s">
        <v>13741</v>
      </c>
      <c r="S839" s="3" t="s">
        <v>9115</v>
      </c>
      <c r="T839" s="3" t="s">
        <v>135</v>
      </c>
      <c r="U839" s="3" t="s">
        <v>135</v>
      </c>
      <c r="V839" s="3" t="s">
        <v>136</v>
      </c>
      <c r="W839" s="3" t="s">
        <v>137</v>
      </c>
      <c r="X839" s="3" t="s">
        <v>6653</v>
      </c>
      <c r="Y839" s="3" t="s">
        <v>13742</v>
      </c>
      <c r="Z839" s="7" t="s">
        <v>13743</v>
      </c>
      <c r="AA839" s="3" t="s">
        <v>139</v>
      </c>
      <c r="AB839" s="3" t="s">
        <v>140</v>
      </c>
      <c r="AC839" s="3" t="s">
        <v>5272</v>
      </c>
      <c r="AD839" s="3" t="s">
        <v>143</v>
      </c>
      <c r="AE839" s="3" t="s">
        <v>5272</v>
      </c>
      <c r="AF839" s="3" t="s">
        <v>143</v>
      </c>
      <c r="AG839" s="3" t="s">
        <v>235</v>
      </c>
      <c r="AH839" s="3" t="s">
        <v>141</v>
      </c>
      <c r="AI839" s="3" t="s">
        <v>143</v>
      </c>
      <c r="AJ839" s="3" t="s">
        <v>143</v>
      </c>
      <c r="AK839" s="3" t="s">
        <v>142</v>
      </c>
      <c r="AL839" s="3" t="s">
        <v>143</v>
      </c>
      <c r="AM839" s="3" t="s">
        <v>13744</v>
      </c>
      <c r="AN839" s="3" t="s">
        <v>143</v>
      </c>
      <c r="AO839" s="3" t="s">
        <v>2540</v>
      </c>
      <c r="AP839" s="3" t="s">
        <v>2541</v>
      </c>
      <c r="AQ839" s="3" t="s">
        <v>2542</v>
      </c>
      <c r="AR839" s="3" t="s">
        <v>934</v>
      </c>
      <c r="AS839" s="3" t="s">
        <v>231</v>
      </c>
      <c r="AT839" s="3" t="s">
        <v>2543</v>
      </c>
      <c r="AU839" s="3" t="s">
        <v>2544</v>
      </c>
      <c r="AV839" s="3" t="s">
        <v>234</v>
      </c>
      <c r="AW839" s="3" t="s">
        <v>165</v>
      </c>
      <c r="AX839" s="3" t="s">
        <v>235</v>
      </c>
      <c r="AY839" s="3" t="s">
        <v>148</v>
      </c>
      <c r="AZ839" s="3" t="s">
        <v>139</v>
      </c>
      <c r="BA839" s="3" t="s">
        <v>875</v>
      </c>
      <c r="BB839" s="3" t="s">
        <v>150</v>
      </c>
      <c r="BC839" s="3" t="s">
        <v>156</v>
      </c>
      <c r="BD839" s="3" t="s">
        <v>157</v>
      </c>
      <c r="BE839" s="3" t="s">
        <v>8956</v>
      </c>
      <c r="BF839" s="3" t="s">
        <v>13743</v>
      </c>
      <c r="BG839" s="3" t="s">
        <v>5272</v>
      </c>
      <c r="BH839" s="3" t="s">
        <v>143</v>
      </c>
      <c r="BI839" s="3" t="s">
        <v>143</v>
      </c>
      <c r="BJ839" s="3" t="s">
        <v>143</v>
      </c>
      <c r="BK839" s="3" t="s">
        <v>136</v>
      </c>
      <c r="BL839" s="3" t="s">
        <v>143</v>
      </c>
      <c r="BM839" s="3" t="s">
        <v>160</v>
      </c>
      <c r="BN839" s="3" t="s">
        <v>143</v>
      </c>
      <c r="BO839" s="3" t="s">
        <v>143</v>
      </c>
      <c r="BP839" s="3" t="s">
        <v>143</v>
      </c>
      <c r="BQ839" s="3" t="s">
        <v>13745</v>
      </c>
      <c r="BR839" s="3" t="s">
        <v>143</v>
      </c>
      <c r="BS839" s="3" t="s">
        <v>13746</v>
      </c>
      <c r="BT839" s="3" t="s">
        <v>13747</v>
      </c>
      <c r="BU839" s="3" t="s">
        <v>13747</v>
      </c>
      <c r="BV839" s="3" t="s">
        <v>135</v>
      </c>
      <c r="BW839" s="3" t="s">
        <v>135</v>
      </c>
      <c r="BX839" s="3" t="s">
        <v>135</v>
      </c>
      <c r="BY839" s="3" t="s">
        <v>148</v>
      </c>
      <c r="BZ839" s="3" t="s">
        <v>12179</v>
      </c>
      <c r="CA839" s="3" t="s">
        <v>2415</v>
      </c>
      <c r="CB839" s="3" t="s">
        <v>143</v>
      </c>
      <c r="CC839" s="3" t="s">
        <v>143</v>
      </c>
      <c r="CD839" s="3" t="s">
        <v>143</v>
      </c>
      <c r="CE839" s="3" t="s">
        <v>13748</v>
      </c>
      <c r="CF839" s="3" t="s">
        <v>9220</v>
      </c>
      <c r="CG839" s="3" t="s">
        <v>143</v>
      </c>
      <c r="CH839" s="3" t="s">
        <v>143</v>
      </c>
      <c r="CI839" s="3" t="s">
        <v>143</v>
      </c>
      <c r="CJ839" s="3" t="s">
        <v>5272</v>
      </c>
      <c r="CK839" s="3" t="s">
        <v>143</v>
      </c>
      <c r="CL839" s="3" t="s">
        <v>143</v>
      </c>
      <c r="CM839" s="3" t="s">
        <v>143</v>
      </c>
      <c r="CN839" s="3" t="s">
        <v>143</v>
      </c>
      <c r="CO839" s="3" t="s">
        <v>143</v>
      </c>
      <c r="CP839" s="3" t="s">
        <v>143</v>
      </c>
      <c r="CQ839" s="3" t="s">
        <v>143</v>
      </c>
      <c r="CR839" s="3" t="s">
        <v>143</v>
      </c>
      <c r="CS839" s="3" t="s">
        <v>1</v>
      </c>
      <c r="CT839" s="3" t="s">
        <v>143</v>
      </c>
      <c r="CU839" s="3" t="s">
        <v>1</v>
      </c>
      <c r="CV839" s="3" t="s">
        <v>2867</v>
      </c>
      <c r="CW839" s="3" t="s">
        <v>143</v>
      </c>
      <c r="CX839" s="3" t="s">
        <v>374</v>
      </c>
      <c r="CY839" s="3" t="s">
        <v>166</v>
      </c>
      <c r="CZ839" s="3" t="s">
        <v>136</v>
      </c>
      <c r="DA839" s="3" t="s">
        <v>1989</v>
      </c>
      <c r="DB839" s="3" t="s">
        <v>143</v>
      </c>
      <c r="DC839" s="3" t="s">
        <v>143</v>
      </c>
      <c r="DD839" s="3" t="s">
        <v>364</v>
      </c>
      <c r="DE839" s="3" t="s">
        <v>1515</v>
      </c>
      <c r="DF839" s="3" t="s">
        <v>6255</v>
      </c>
      <c r="DG839" s="3" t="s">
        <v>143</v>
      </c>
      <c r="DH839" s="3" t="s">
        <v>143</v>
      </c>
      <c r="DI839" s="3" t="s">
        <v>143</v>
      </c>
    </row>
    <row r="840" spans="1:113" hidden="1" x14ac:dyDescent="0.2">
      <c r="A840" s="73">
        <v>45566</v>
      </c>
      <c r="B840" s="3" t="s">
        <v>12718</v>
      </c>
      <c r="C840" s="3">
        <v>163373</v>
      </c>
      <c r="D840" s="3" t="s">
        <v>13476</v>
      </c>
      <c r="E840" s="3" t="s">
        <v>685</v>
      </c>
      <c r="F840" s="7">
        <v>45587</v>
      </c>
      <c r="G840" s="3" t="s">
        <v>165</v>
      </c>
      <c r="H840" s="3" t="s">
        <v>166</v>
      </c>
      <c r="I840" s="180">
        <f t="shared" si="90"/>
        <v>536.52</v>
      </c>
      <c r="J840" s="177">
        <v>536.52</v>
      </c>
      <c r="K840" s="71">
        <f t="shared" si="89"/>
        <v>2.4962418188898675E-2</v>
      </c>
      <c r="L840" s="3" t="s">
        <v>374</v>
      </c>
      <c r="M840" s="3" t="s">
        <v>129</v>
      </c>
      <c r="N840" s="3" t="s">
        <v>960</v>
      </c>
      <c r="O840" s="3" t="s">
        <v>1362</v>
      </c>
      <c r="P840" s="6" t="s">
        <v>13749</v>
      </c>
      <c r="Q840" s="3" t="s">
        <v>170</v>
      </c>
      <c r="R840" s="3" t="s">
        <v>13750</v>
      </c>
      <c r="S840" s="3" t="s">
        <v>13751</v>
      </c>
      <c r="T840" s="3" t="s">
        <v>135</v>
      </c>
      <c r="U840" s="3" t="s">
        <v>135</v>
      </c>
      <c r="V840" s="3" t="s">
        <v>136</v>
      </c>
      <c r="W840" s="3" t="s">
        <v>137</v>
      </c>
      <c r="X840" s="3" t="s">
        <v>4880</v>
      </c>
      <c r="Y840" s="3" t="s">
        <v>13752</v>
      </c>
      <c r="Z840" s="7" t="s">
        <v>13753</v>
      </c>
      <c r="AA840" s="3" t="s">
        <v>139</v>
      </c>
      <c r="AB840" s="3" t="s">
        <v>226</v>
      </c>
      <c r="AC840" s="3" t="s">
        <v>5272</v>
      </c>
      <c r="AD840" s="3" t="s">
        <v>143</v>
      </c>
      <c r="AE840" s="3" t="s">
        <v>5272</v>
      </c>
      <c r="AF840" s="3" t="s">
        <v>143</v>
      </c>
      <c r="AG840" s="3" t="s">
        <v>235</v>
      </c>
      <c r="AH840" s="3" t="s">
        <v>141</v>
      </c>
      <c r="AI840" s="3" t="s">
        <v>143</v>
      </c>
      <c r="AJ840" s="3" t="s">
        <v>143</v>
      </c>
      <c r="AK840" s="3" t="s">
        <v>207</v>
      </c>
      <c r="AL840" s="3" t="s">
        <v>13749</v>
      </c>
      <c r="AM840" s="3" t="s">
        <v>13754</v>
      </c>
      <c r="AN840" s="3" t="s">
        <v>143</v>
      </c>
      <c r="AO840" s="3" t="s">
        <v>4690</v>
      </c>
      <c r="AP840" s="3" t="s">
        <v>1336</v>
      </c>
      <c r="AQ840" s="3" t="s">
        <v>13755</v>
      </c>
      <c r="AR840" s="3" t="s">
        <v>353</v>
      </c>
      <c r="AS840" s="3" t="s">
        <v>231</v>
      </c>
      <c r="AT840" s="3" t="s">
        <v>492</v>
      </c>
      <c r="AU840" s="3" t="s">
        <v>1338</v>
      </c>
      <c r="AV840" s="3" t="s">
        <v>145</v>
      </c>
      <c r="AW840" s="3" t="s">
        <v>146</v>
      </c>
      <c r="AX840" s="3" t="s">
        <v>972</v>
      </c>
      <c r="AY840" s="3" t="s">
        <v>148</v>
      </c>
      <c r="AZ840" s="3" t="s">
        <v>139</v>
      </c>
      <c r="BA840" s="3" t="s">
        <v>149</v>
      </c>
      <c r="BB840" s="3" t="s">
        <v>150</v>
      </c>
      <c r="BC840" s="3" t="s">
        <v>156</v>
      </c>
      <c r="BD840" s="3" t="s">
        <v>157</v>
      </c>
      <c r="BE840" s="3" t="s">
        <v>237</v>
      </c>
      <c r="BF840" s="3" t="s">
        <v>13753</v>
      </c>
      <c r="BG840" s="3" t="s">
        <v>5272</v>
      </c>
      <c r="BH840" s="3" t="s">
        <v>143</v>
      </c>
      <c r="BI840" s="3" t="s">
        <v>13756</v>
      </c>
      <c r="BJ840" s="3" t="s">
        <v>143</v>
      </c>
      <c r="BK840" s="3" t="s">
        <v>136</v>
      </c>
      <c r="BL840" s="3" t="s">
        <v>143</v>
      </c>
      <c r="BM840" s="3" t="s">
        <v>160</v>
      </c>
      <c r="BN840" s="3" t="s">
        <v>143</v>
      </c>
      <c r="BO840" s="3" t="s">
        <v>143</v>
      </c>
      <c r="BP840" s="3" t="s">
        <v>143</v>
      </c>
      <c r="BQ840" s="3" t="s">
        <v>13757</v>
      </c>
      <c r="BR840" s="3" t="s">
        <v>5784</v>
      </c>
      <c r="BS840" s="3" t="s">
        <v>314</v>
      </c>
      <c r="BT840" s="3" t="s">
        <v>13754</v>
      </c>
      <c r="BU840" s="3" t="s">
        <v>13754</v>
      </c>
      <c r="BV840" s="3" t="s">
        <v>135</v>
      </c>
      <c r="BW840" s="3" t="s">
        <v>135</v>
      </c>
      <c r="BX840" s="3" t="s">
        <v>135</v>
      </c>
      <c r="BY840" s="3" t="s">
        <v>148</v>
      </c>
      <c r="BZ840" s="3" t="s">
        <v>13758</v>
      </c>
      <c r="CA840" s="3" t="s">
        <v>174</v>
      </c>
      <c r="CB840" s="3" t="s">
        <v>143</v>
      </c>
      <c r="CC840" s="3" t="s">
        <v>143</v>
      </c>
      <c r="CD840" s="3" t="s">
        <v>143</v>
      </c>
      <c r="CE840" s="3" t="s">
        <v>13749</v>
      </c>
      <c r="CF840" s="3" t="s">
        <v>2261</v>
      </c>
      <c r="CG840" s="3" t="s">
        <v>143</v>
      </c>
      <c r="CH840" s="3" t="s">
        <v>143</v>
      </c>
      <c r="CI840" s="3" t="s">
        <v>143</v>
      </c>
      <c r="CJ840" s="3" t="s">
        <v>5272</v>
      </c>
      <c r="CK840" s="3" t="s">
        <v>143</v>
      </c>
      <c r="CL840" s="3" t="s">
        <v>143</v>
      </c>
      <c r="CM840" s="3" t="s">
        <v>143</v>
      </c>
      <c r="CN840" s="3" t="s">
        <v>143</v>
      </c>
      <c r="CO840" s="3" t="s">
        <v>10843</v>
      </c>
      <c r="CP840" s="3" t="s">
        <v>143</v>
      </c>
      <c r="CQ840" s="3" t="s">
        <v>143</v>
      </c>
      <c r="CR840" s="3" t="s">
        <v>143</v>
      </c>
      <c r="CS840" s="3" t="s">
        <v>1</v>
      </c>
      <c r="CT840" s="3" t="s">
        <v>143</v>
      </c>
      <c r="CU840" s="3" t="s">
        <v>1</v>
      </c>
      <c r="CV840" s="3" t="s">
        <v>2092</v>
      </c>
      <c r="CW840" s="3" t="s">
        <v>143</v>
      </c>
      <c r="CX840" s="3" t="s">
        <v>374</v>
      </c>
      <c r="CY840" s="3" t="s">
        <v>166</v>
      </c>
      <c r="CZ840" s="3" t="s">
        <v>136</v>
      </c>
      <c r="DA840" s="3" t="s">
        <v>2007</v>
      </c>
      <c r="DB840" s="3" t="s">
        <v>143</v>
      </c>
      <c r="DC840" s="3" t="s">
        <v>143</v>
      </c>
      <c r="DD840" s="3" t="s">
        <v>685</v>
      </c>
      <c r="DE840" s="3" t="s">
        <v>1515</v>
      </c>
      <c r="DF840" s="3" t="s">
        <v>571</v>
      </c>
      <c r="DG840" s="3" t="s">
        <v>143</v>
      </c>
      <c r="DH840" s="3" t="s">
        <v>10844</v>
      </c>
      <c r="DI840" s="3" t="s">
        <v>143</v>
      </c>
    </row>
    <row r="841" spans="1:113" hidden="1" x14ac:dyDescent="0.2">
      <c r="A841" s="73">
        <v>45566</v>
      </c>
      <c r="B841" s="3" t="s">
        <v>12718</v>
      </c>
      <c r="C841" s="3">
        <v>163389</v>
      </c>
      <c r="D841" s="3" t="s">
        <v>12153</v>
      </c>
      <c r="E841" s="3" t="s">
        <v>364</v>
      </c>
      <c r="F841" s="7">
        <v>45587</v>
      </c>
      <c r="G841" s="3" t="s">
        <v>126</v>
      </c>
      <c r="H841" s="3" t="s">
        <v>166</v>
      </c>
      <c r="I841" s="180">
        <f t="shared" si="90"/>
        <v>1100</v>
      </c>
      <c r="J841" s="177">
        <v>1100</v>
      </c>
      <c r="K841" s="71">
        <f t="shared" si="89"/>
        <v>5.1179191843339564E-2</v>
      </c>
      <c r="L841" s="3" t="s">
        <v>519</v>
      </c>
      <c r="M841" s="3" t="s">
        <v>129</v>
      </c>
      <c r="N841" s="3" t="s">
        <v>1065</v>
      </c>
      <c r="O841" s="3" t="s">
        <v>5263</v>
      </c>
      <c r="P841" s="6" t="s">
        <v>13759</v>
      </c>
      <c r="Q841" s="3" t="s">
        <v>2863</v>
      </c>
      <c r="R841" s="3" t="s">
        <v>13760</v>
      </c>
      <c r="S841" s="3" t="s">
        <v>2781</v>
      </c>
      <c r="T841" s="3" t="s">
        <v>135</v>
      </c>
      <c r="U841" s="3" t="s">
        <v>135</v>
      </c>
      <c r="V841" s="3" t="s">
        <v>136</v>
      </c>
      <c r="W841" s="3" t="s">
        <v>137</v>
      </c>
      <c r="X841" s="3" t="s">
        <v>957</v>
      </c>
      <c r="Y841" s="3" t="s">
        <v>13761</v>
      </c>
      <c r="Z841" s="7" t="s">
        <v>13762</v>
      </c>
      <c r="AA841" s="3" t="s">
        <v>139</v>
      </c>
      <c r="AB841" s="3" t="s">
        <v>140</v>
      </c>
      <c r="AC841" s="3" t="s">
        <v>5272</v>
      </c>
      <c r="AD841" s="3" t="s">
        <v>143</v>
      </c>
      <c r="AE841" s="3" t="s">
        <v>5272</v>
      </c>
      <c r="AF841" s="3" t="s">
        <v>13763</v>
      </c>
      <c r="AG841" s="3" t="s">
        <v>5974</v>
      </c>
      <c r="AH841" s="3" t="s">
        <v>141</v>
      </c>
      <c r="AI841" s="3" t="s">
        <v>143</v>
      </c>
      <c r="AJ841" s="3" t="s">
        <v>143</v>
      </c>
      <c r="AK841" s="3" t="s">
        <v>142</v>
      </c>
      <c r="AL841" s="3" t="s">
        <v>143</v>
      </c>
      <c r="AM841" s="3" t="s">
        <v>13764</v>
      </c>
      <c r="AN841" s="3" t="s">
        <v>143</v>
      </c>
      <c r="AO841" s="3" t="s">
        <v>2258</v>
      </c>
      <c r="AP841" s="3" t="s">
        <v>2259</v>
      </c>
      <c r="AQ841" s="3" t="s">
        <v>5267</v>
      </c>
      <c r="AR841" s="3" t="s">
        <v>2177</v>
      </c>
      <c r="AS841" s="3" t="s">
        <v>231</v>
      </c>
      <c r="AT841" s="3" t="s">
        <v>2261</v>
      </c>
      <c r="AU841" s="3" t="s">
        <v>2262</v>
      </c>
      <c r="AV841" s="3" t="s">
        <v>631</v>
      </c>
      <c r="AW841" s="3" t="s">
        <v>632</v>
      </c>
      <c r="AX841" s="3" t="s">
        <v>1068</v>
      </c>
      <c r="AY841" s="3" t="s">
        <v>148</v>
      </c>
      <c r="AZ841" s="3" t="s">
        <v>139</v>
      </c>
      <c r="BA841" s="3" t="s">
        <v>149</v>
      </c>
      <c r="BB841" s="3" t="s">
        <v>634</v>
      </c>
      <c r="BC841" s="3" t="s">
        <v>156</v>
      </c>
      <c r="BD841" s="3" t="s">
        <v>157</v>
      </c>
      <c r="BE841" s="3" t="s">
        <v>8956</v>
      </c>
      <c r="BF841" s="3" t="s">
        <v>13762</v>
      </c>
      <c r="BG841" s="3" t="s">
        <v>5272</v>
      </c>
      <c r="BH841" s="3" t="s">
        <v>143</v>
      </c>
      <c r="BI841" s="3" t="s">
        <v>143</v>
      </c>
      <c r="BJ841" s="3" t="s">
        <v>143</v>
      </c>
      <c r="BK841" s="3" t="s">
        <v>136</v>
      </c>
      <c r="BL841" s="3" t="s">
        <v>143</v>
      </c>
      <c r="BM841" s="3" t="s">
        <v>160</v>
      </c>
      <c r="BN841" s="3" t="s">
        <v>143</v>
      </c>
      <c r="BO841" s="3" t="s">
        <v>143</v>
      </c>
      <c r="BP841" s="3" t="s">
        <v>143</v>
      </c>
      <c r="BQ841" s="3" t="s">
        <v>13765</v>
      </c>
      <c r="BR841" s="3" t="s">
        <v>143</v>
      </c>
      <c r="BS841" s="3" t="s">
        <v>13746</v>
      </c>
      <c r="BT841" s="3" t="s">
        <v>13764</v>
      </c>
      <c r="BU841" s="3" t="s">
        <v>13764</v>
      </c>
      <c r="BV841" s="3" t="s">
        <v>135</v>
      </c>
      <c r="BW841" s="3" t="s">
        <v>135</v>
      </c>
      <c r="BX841" s="3" t="s">
        <v>135</v>
      </c>
      <c r="BY841" s="3" t="s">
        <v>148</v>
      </c>
      <c r="BZ841" s="3" t="s">
        <v>2841</v>
      </c>
      <c r="CA841" s="3" t="s">
        <v>174</v>
      </c>
      <c r="CB841" s="3" t="s">
        <v>143</v>
      </c>
      <c r="CC841" s="3" t="s">
        <v>143</v>
      </c>
      <c r="CD841" s="3" t="s">
        <v>143</v>
      </c>
      <c r="CE841" s="3" t="s">
        <v>13766</v>
      </c>
      <c r="CF841" s="3" t="s">
        <v>2261</v>
      </c>
      <c r="CG841" s="3" t="s">
        <v>143</v>
      </c>
      <c r="CH841" s="3" t="s">
        <v>143</v>
      </c>
      <c r="CI841" s="3" t="s">
        <v>143</v>
      </c>
      <c r="CJ841" s="3" t="s">
        <v>5272</v>
      </c>
      <c r="CK841" s="3" t="s">
        <v>143</v>
      </c>
      <c r="CL841" s="3" t="s">
        <v>143</v>
      </c>
      <c r="CM841" s="3" t="s">
        <v>143</v>
      </c>
      <c r="CN841" s="3" t="s">
        <v>143</v>
      </c>
      <c r="CO841" s="3" t="s">
        <v>143</v>
      </c>
      <c r="CP841" s="3" t="s">
        <v>143</v>
      </c>
      <c r="CQ841" s="3" t="s">
        <v>143</v>
      </c>
      <c r="CR841" s="3" t="s">
        <v>143</v>
      </c>
      <c r="CS841" s="3" t="s">
        <v>1</v>
      </c>
      <c r="CT841" s="3" t="s">
        <v>143</v>
      </c>
      <c r="CU841" s="3" t="s">
        <v>1</v>
      </c>
      <c r="CV841" s="3" t="s">
        <v>2092</v>
      </c>
      <c r="CW841" s="3" t="s">
        <v>143</v>
      </c>
      <c r="CX841" s="3" t="s">
        <v>519</v>
      </c>
      <c r="CY841" s="3" t="s">
        <v>166</v>
      </c>
      <c r="CZ841" s="3" t="s">
        <v>136</v>
      </c>
      <c r="DA841" s="3" t="s">
        <v>1989</v>
      </c>
      <c r="DB841" s="3" t="s">
        <v>143</v>
      </c>
      <c r="DC841" s="3" t="s">
        <v>225</v>
      </c>
      <c r="DD841" s="3" t="s">
        <v>364</v>
      </c>
      <c r="DE841" s="3" t="s">
        <v>1515</v>
      </c>
      <c r="DF841" s="3" t="s">
        <v>571</v>
      </c>
      <c r="DG841" s="3" t="s">
        <v>143</v>
      </c>
      <c r="DH841" s="3" t="s">
        <v>143</v>
      </c>
      <c r="DI841" s="3" t="s">
        <v>143</v>
      </c>
    </row>
    <row r="842" spans="1:113" hidden="1" x14ac:dyDescent="0.2">
      <c r="A842" s="73">
        <v>45566</v>
      </c>
      <c r="B842" s="3" t="s">
        <v>12718</v>
      </c>
      <c r="C842" s="3">
        <v>163396</v>
      </c>
      <c r="D842" s="3" t="s">
        <v>13148</v>
      </c>
      <c r="E842" s="3" t="s">
        <v>685</v>
      </c>
      <c r="F842" s="7">
        <v>45586</v>
      </c>
      <c r="G842" s="3" t="s">
        <v>165</v>
      </c>
      <c r="H842" s="3" t="s">
        <v>166</v>
      </c>
      <c r="I842" s="180">
        <f t="shared" si="90"/>
        <v>849.2</v>
      </c>
      <c r="J842" s="177">
        <v>849.2</v>
      </c>
      <c r="K842" s="71">
        <f t="shared" si="89"/>
        <v>3.9510336103058145E-2</v>
      </c>
      <c r="L842" s="3" t="s">
        <v>374</v>
      </c>
      <c r="M842" s="3" t="s">
        <v>129</v>
      </c>
      <c r="N842" s="3" t="s">
        <v>960</v>
      </c>
      <c r="O842" s="3" t="s">
        <v>1362</v>
      </c>
      <c r="P842" s="6" t="s">
        <v>3432</v>
      </c>
      <c r="Q842" s="3" t="s">
        <v>170</v>
      </c>
      <c r="R842" s="3" t="s">
        <v>13767</v>
      </c>
      <c r="S842" s="3" t="s">
        <v>13768</v>
      </c>
      <c r="T842" s="3" t="s">
        <v>135</v>
      </c>
      <c r="U842" s="3" t="s">
        <v>135</v>
      </c>
      <c r="V842" s="3" t="s">
        <v>136</v>
      </c>
      <c r="W842" s="3" t="s">
        <v>137</v>
      </c>
      <c r="X842" s="3" t="s">
        <v>4880</v>
      </c>
      <c r="Y842" s="3" t="s">
        <v>13769</v>
      </c>
      <c r="Z842" s="7" t="s">
        <v>13770</v>
      </c>
      <c r="AA842" s="3" t="s">
        <v>139</v>
      </c>
      <c r="AB842" s="3" t="s">
        <v>226</v>
      </c>
      <c r="AC842" s="3" t="s">
        <v>5272</v>
      </c>
      <c r="AD842" s="3" t="s">
        <v>143</v>
      </c>
      <c r="AE842" s="3" t="s">
        <v>5272</v>
      </c>
      <c r="AF842" s="3" t="s">
        <v>143</v>
      </c>
      <c r="AG842" s="3" t="s">
        <v>235</v>
      </c>
      <c r="AH842" s="3" t="s">
        <v>141</v>
      </c>
      <c r="AI842" s="3" t="s">
        <v>143</v>
      </c>
      <c r="AJ842" s="3" t="s">
        <v>143</v>
      </c>
      <c r="AK842" s="3" t="s">
        <v>207</v>
      </c>
      <c r="AL842" s="3" t="s">
        <v>13771</v>
      </c>
      <c r="AM842" s="3" t="s">
        <v>13772</v>
      </c>
      <c r="AN842" s="3" t="s">
        <v>143</v>
      </c>
      <c r="AO842" s="3" t="s">
        <v>4690</v>
      </c>
      <c r="AP842" s="3" t="s">
        <v>1336</v>
      </c>
      <c r="AQ842" s="3" t="s">
        <v>13755</v>
      </c>
      <c r="AR842" s="3" t="s">
        <v>353</v>
      </c>
      <c r="AS842" s="3" t="s">
        <v>231</v>
      </c>
      <c r="AT842" s="3" t="s">
        <v>492</v>
      </c>
      <c r="AU842" s="3" t="s">
        <v>1338</v>
      </c>
      <c r="AV842" s="3" t="s">
        <v>145</v>
      </c>
      <c r="AW842" s="3" t="s">
        <v>146</v>
      </c>
      <c r="AX842" s="3" t="s">
        <v>972</v>
      </c>
      <c r="AY842" s="3" t="s">
        <v>148</v>
      </c>
      <c r="AZ842" s="3" t="s">
        <v>139</v>
      </c>
      <c r="BA842" s="3" t="s">
        <v>149</v>
      </c>
      <c r="BB842" s="3" t="s">
        <v>150</v>
      </c>
      <c r="BC842" s="3" t="s">
        <v>156</v>
      </c>
      <c r="BD842" s="3" t="s">
        <v>157</v>
      </c>
      <c r="BE842" s="3" t="s">
        <v>8956</v>
      </c>
      <c r="BF842" s="3" t="s">
        <v>13770</v>
      </c>
      <c r="BG842" s="3" t="s">
        <v>5272</v>
      </c>
      <c r="BH842" s="3" t="s">
        <v>143</v>
      </c>
      <c r="BI842" s="3" t="s">
        <v>143</v>
      </c>
      <c r="BJ842" s="3" t="s">
        <v>143</v>
      </c>
      <c r="BK842" s="3" t="s">
        <v>136</v>
      </c>
      <c r="BL842" s="3" t="s">
        <v>143</v>
      </c>
      <c r="BM842" s="3" t="s">
        <v>160</v>
      </c>
      <c r="BN842" s="3" t="s">
        <v>143</v>
      </c>
      <c r="BO842" s="3" t="s">
        <v>143</v>
      </c>
      <c r="BP842" s="3" t="s">
        <v>143</v>
      </c>
      <c r="BQ842" s="3" t="s">
        <v>13773</v>
      </c>
      <c r="BR842" s="3" t="s">
        <v>143</v>
      </c>
      <c r="BS842" s="3" t="s">
        <v>13746</v>
      </c>
      <c r="BT842" s="3" t="s">
        <v>13772</v>
      </c>
      <c r="BU842" s="3" t="s">
        <v>13772</v>
      </c>
      <c r="BV842" s="3" t="s">
        <v>135</v>
      </c>
      <c r="BW842" s="3" t="s">
        <v>135</v>
      </c>
      <c r="BX842" s="3" t="s">
        <v>135</v>
      </c>
      <c r="BY842" s="3" t="s">
        <v>148</v>
      </c>
      <c r="BZ842" s="3" t="s">
        <v>4774</v>
      </c>
      <c r="CA842" s="3" t="s">
        <v>174</v>
      </c>
      <c r="CB842" s="3" t="s">
        <v>143</v>
      </c>
      <c r="CC842" s="3" t="s">
        <v>143</v>
      </c>
      <c r="CD842" s="3" t="s">
        <v>143</v>
      </c>
      <c r="CE842" s="3" t="s">
        <v>13774</v>
      </c>
      <c r="CF842" s="3" t="s">
        <v>2261</v>
      </c>
      <c r="CG842" s="3" t="s">
        <v>143</v>
      </c>
      <c r="CH842" s="3" t="s">
        <v>143</v>
      </c>
      <c r="CI842" s="3" t="s">
        <v>143</v>
      </c>
      <c r="CJ842" s="3" t="s">
        <v>5272</v>
      </c>
      <c r="CK842" s="3" t="s">
        <v>143</v>
      </c>
      <c r="CL842" s="3" t="s">
        <v>143</v>
      </c>
      <c r="CM842" s="3" t="s">
        <v>143</v>
      </c>
      <c r="CN842" s="3" t="s">
        <v>143</v>
      </c>
      <c r="CO842" s="3" t="s">
        <v>10843</v>
      </c>
      <c r="CP842" s="3" t="s">
        <v>143</v>
      </c>
      <c r="CQ842" s="3" t="s">
        <v>143</v>
      </c>
      <c r="CR842" s="3" t="s">
        <v>143</v>
      </c>
      <c r="CS842" s="3" t="s">
        <v>1</v>
      </c>
      <c r="CT842" s="3" t="s">
        <v>143</v>
      </c>
      <c r="CU842" s="3" t="s">
        <v>1</v>
      </c>
      <c r="CV842" s="3" t="s">
        <v>2092</v>
      </c>
      <c r="CW842" s="3" t="s">
        <v>143</v>
      </c>
      <c r="CX842" s="3" t="s">
        <v>374</v>
      </c>
      <c r="CY842" s="3" t="s">
        <v>166</v>
      </c>
      <c r="CZ842" s="3" t="s">
        <v>136</v>
      </c>
      <c r="DA842" s="3" t="s">
        <v>1989</v>
      </c>
      <c r="DB842" s="3" t="s">
        <v>143</v>
      </c>
      <c r="DC842" s="3" t="s">
        <v>143</v>
      </c>
      <c r="DD842" s="3" t="s">
        <v>685</v>
      </c>
      <c r="DE842" s="3" t="s">
        <v>1515</v>
      </c>
      <c r="DF842" s="3" t="s">
        <v>6255</v>
      </c>
      <c r="DG842" s="3" t="s">
        <v>143</v>
      </c>
      <c r="DH842" s="3" t="s">
        <v>10844</v>
      </c>
      <c r="DI842" s="3" t="s">
        <v>143</v>
      </c>
    </row>
    <row r="843" spans="1:113" hidden="1" x14ac:dyDescent="0.2">
      <c r="A843" s="73">
        <v>45566</v>
      </c>
      <c r="B843" s="3" t="s">
        <v>12737</v>
      </c>
      <c r="C843" s="3">
        <v>163445</v>
      </c>
      <c r="D843" s="3" t="s">
        <v>12737</v>
      </c>
      <c r="E843" s="3" t="s">
        <v>685</v>
      </c>
      <c r="F843" s="7">
        <v>45587</v>
      </c>
      <c r="G843" s="3" t="s">
        <v>165</v>
      </c>
      <c r="H843" s="3" t="s">
        <v>166</v>
      </c>
      <c r="I843" s="180">
        <f t="shared" si="90"/>
        <v>2155</v>
      </c>
      <c r="J843" s="177">
        <v>2155</v>
      </c>
      <c r="K843" s="71">
        <f t="shared" si="89"/>
        <v>0.10026468947490615</v>
      </c>
      <c r="L843" s="3" t="s">
        <v>12628</v>
      </c>
      <c r="M843" s="3" t="s">
        <v>129</v>
      </c>
      <c r="N843" s="3" t="s">
        <v>960</v>
      </c>
      <c r="O843" s="3" t="s">
        <v>5076</v>
      </c>
      <c r="P843" s="6" t="s">
        <v>13775</v>
      </c>
      <c r="Q843" s="3" t="s">
        <v>2863</v>
      </c>
      <c r="R843" s="3" t="s">
        <v>13776</v>
      </c>
      <c r="S843" s="3" t="s">
        <v>5078</v>
      </c>
      <c r="T843" s="3" t="s">
        <v>135</v>
      </c>
      <c r="U843" s="3" t="s">
        <v>135</v>
      </c>
      <c r="V843" s="3" t="s">
        <v>136</v>
      </c>
      <c r="W843" s="3" t="s">
        <v>137</v>
      </c>
      <c r="X843" s="3" t="s">
        <v>4880</v>
      </c>
      <c r="Y843" s="3" t="s">
        <v>13777</v>
      </c>
      <c r="Z843" s="7" t="s">
        <v>13778</v>
      </c>
      <c r="AA843" s="3" t="s">
        <v>139</v>
      </c>
      <c r="AB843" s="3" t="s">
        <v>140</v>
      </c>
      <c r="AC843" s="3" t="s">
        <v>5272</v>
      </c>
      <c r="AD843" s="3" t="s">
        <v>143</v>
      </c>
      <c r="AE843" s="3" t="s">
        <v>5272</v>
      </c>
      <c r="AF843" s="3" t="s">
        <v>143</v>
      </c>
      <c r="AG843" s="3" t="s">
        <v>235</v>
      </c>
      <c r="AH843" s="3" t="s">
        <v>141</v>
      </c>
      <c r="AI843" s="3" t="s">
        <v>143</v>
      </c>
      <c r="AJ843" s="3" t="s">
        <v>143</v>
      </c>
      <c r="AK843" s="3" t="s">
        <v>142</v>
      </c>
      <c r="AL843" s="3" t="s">
        <v>143</v>
      </c>
      <c r="AM843" s="3" t="s">
        <v>8235</v>
      </c>
      <c r="AN843" s="3" t="s">
        <v>143</v>
      </c>
      <c r="AO843" s="3" t="s">
        <v>5079</v>
      </c>
      <c r="AP843" s="3" t="s">
        <v>5080</v>
      </c>
      <c r="AQ843" s="3" t="s">
        <v>5081</v>
      </c>
      <c r="AR843" s="3" t="s">
        <v>841</v>
      </c>
      <c r="AS843" s="3" t="s">
        <v>231</v>
      </c>
      <c r="AT843" s="3" t="s">
        <v>5082</v>
      </c>
      <c r="AU843" s="3" t="s">
        <v>5083</v>
      </c>
      <c r="AV843" s="3" t="s">
        <v>145</v>
      </c>
      <c r="AW843" s="3" t="s">
        <v>146</v>
      </c>
      <c r="AX843" s="3" t="s">
        <v>972</v>
      </c>
      <c r="AY843" s="3" t="s">
        <v>148</v>
      </c>
      <c r="AZ843" s="3" t="s">
        <v>139</v>
      </c>
      <c r="BA843" s="3" t="s">
        <v>149</v>
      </c>
      <c r="BB843" s="3" t="s">
        <v>150</v>
      </c>
      <c r="BC843" s="3" t="s">
        <v>156</v>
      </c>
      <c r="BD843" s="3" t="s">
        <v>157</v>
      </c>
      <c r="BE843" s="3" t="s">
        <v>8956</v>
      </c>
      <c r="BF843" s="3" t="s">
        <v>13778</v>
      </c>
      <c r="BG843" s="3" t="s">
        <v>5272</v>
      </c>
      <c r="BH843" s="3" t="s">
        <v>143</v>
      </c>
      <c r="BI843" s="3" t="s">
        <v>143</v>
      </c>
      <c r="BJ843" s="3" t="s">
        <v>143</v>
      </c>
      <c r="BK843" s="3" t="s">
        <v>463</v>
      </c>
      <c r="BL843" s="3" t="s">
        <v>143</v>
      </c>
      <c r="BM843" s="3" t="s">
        <v>160</v>
      </c>
      <c r="BN843" s="3" t="s">
        <v>143</v>
      </c>
      <c r="BO843" s="3" t="s">
        <v>143</v>
      </c>
      <c r="BP843" s="3" t="s">
        <v>143</v>
      </c>
      <c r="BQ843" s="3" t="s">
        <v>8896</v>
      </c>
      <c r="BR843" s="3" t="s">
        <v>143</v>
      </c>
      <c r="BS843" s="3" t="s">
        <v>13746</v>
      </c>
      <c r="BT843" s="3" t="s">
        <v>8235</v>
      </c>
      <c r="BU843" s="3" t="s">
        <v>8235</v>
      </c>
      <c r="BV843" s="3" t="s">
        <v>135</v>
      </c>
      <c r="BW843" s="3" t="s">
        <v>135</v>
      </c>
      <c r="BX843" s="3" t="s">
        <v>135</v>
      </c>
      <c r="BY843" s="3" t="s">
        <v>148</v>
      </c>
      <c r="BZ843" s="3" t="s">
        <v>13758</v>
      </c>
      <c r="CA843" s="3" t="s">
        <v>174</v>
      </c>
      <c r="CB843" s="3" t="s">
        <v>143</v>
      </c>
      <c r="CC843" s="3" t="s">
        <v>143</v>
      </c>
      <c r="CD843" s="3" t="s">
        <v>143</v>
      </c>
      <c r="CE843" s="3" t="s">
        <v>13775</v>
      </c>
      <c r="CF843" s="3" t="s">
        <v>2261</v>
      </c>
      <c r="CG843" s="3" t="s">
        <v>143</v>
      </c>
      <c r="CH843" s="3" t="s">
        <v>143</v>
      </c>
      <c r="CI843" s="3" t="s">
        <v>143</v>
      </c>
      <c r="CJ843" s="3" t="s">
        <v>5272</v>
      </c>
      <c r="CK843" s="3" t="s">
        <v>143</v>
      </c>
      <c r="CL843" s="3" t="s">
        <v>143</v>
      </c>
      <c r="CM843" s="3" t="s">
        <v>143</v>
      </c>
      <c r="CN843" s="3" t="s">
        <v>143</v>
      </c>
      <c r="CO843" s="3" t="s">
        <v>7106</v>
      </c>
      <c r="CP843" s="3" t="s">
        <v>143</v>
      </c>
      <c r="CQ843" s="3" t="s">
        <v>143</v>
      </c>
      <c r="CR843" s="3" t="s">
        <v>143</v>
      </c>
      <c r="CS843" s="3" t="s">
        <v>1</v>
      </c>
      <c r="CT843" s="3" t="s">
        <v>143</v>
      </c>
      <c r="CU843" s="3" t="s">
        <v>1</v>
      </c>
      <c r="CV843" s="3" t="s">
        <v>2092</v>
      </c>
      <c r="CW843" s="3" t="s">
        <v>143</v>
      </c>
      <c r="CX843" s="3" t="s">
        <v>12628</v>
      </c>
      <c r="CY843" s="3" t="s">
        <v>166</v>
      </c>
      <c r="CZ843" s="3" t="s">
        <v>463</v>
      </c>
      <c r="DA843" s="3" t="s">
        <v>1989</v>
      </c>
      <c r="DB843" s="3" t="s">
        <v>143</v>
      </c>
      <c r="DC843" s="3" t="s">
        <v>143</v>
      </c>
      <c r="DD843" s="3" t="s">
        <v>685</v>
      </c>
      <c r="DE843" s="3" t="s">
        <v>1515</v>
      </c>
      <c r="DF843" s="3" t="s">
        <v>571</v>
      </c>
      <c r="DG843" s="3" t="s">
        <v>143</v>
      </c>
      <c r="DH843" s="3" t="s">
        <v>8239</v>
      </c>
      <c r="DI843" s="3" t="s">
        <v>143</v>
      </c>
    </row>
    <row r="844" spans="1:113" hidden="1" x14ac:dyDescent="0.2">
      <c r="A844" s="73">
        <v>45566</v>
      </c>
      <c r="B844" s="3" t="s">
        <v>12718</v>
      </c>
      <c r="C844" s="178">
        <v>163456</v>
      </c>
      <c r="D844" s="3" t="s">
        <v>12899</v>
      </c>
      <c r="E844" s="3" t="s">
        <v>685</v>
      </c>
      <c r="F844" s="7">
        <v>45586</v>
      </c>
      <c r="G844" s="3" t="s">
        <v>165</v>
      </c>
      <c r="H844" s="3" t="s">
        <v>166</v>
      </c>
      <c r="I844" s="180">
        <f t="shared" si="90"/>
        <v>645</v>
      </c>
      <c r="J844" s="177">
        <v>645</v>
      </c>
      <c r="K844" s="71">
        <f t="shared" si="89"/>
        <v>3.0009617035412745E-2</v>
      </c>
      <c r="L844" s="3" t="s">
        <v>2922</v>
      </c>
      <c r="M844" s="3" t="s">
        <v>7145</v>
      </c>
      <c r="N844" s="3" t="s">
        <v>219</v>
      </c>
      <c r="O844" s="3" t="s">
        <v>2882</v>
      </c>
      <c r="P844" s="6" t="s">
        <v>13180</v>
      </c>
      <c r="Q844" s="3" t="s">
        <v>2863</v>
      </c>
      <c r="R844" s="3" t="s">
        <v>13779</v>
      </c>
      <c r="S844" s="3" t="s">
        <v>3891</v>
      </c>
      <c r="T844" s="3" t="s">
        <v>135</v>
      </c>
      <c r="U844" s="3" t="s">
        <v>135</v>
      </c>
      <c r="V844" s="3" t="s">
        <v>506</v>
      </c>
      <c r="W844" s="3" t="s">
        <v>137</v>
      </c>
      <c r="X844" s="3" t="s">
        <v>6653</v>
      </c>
      <c r="Y844" s="3" t="s">
        <v>13780</v>
      </c>
      <c r="Z844" s="7" t="s">
        <v>13781</v>
      </c>
      <c r="AA844" s="3" t="s">
        <v>139</v>
      </c>
      <c r="AB844" s="3" t="s">
        <v>226</v>
      </c>
      <c r="AC844" s="3" t="s">
        <v>5272</v>
      </c>
      <c r="AD844" s="3" t="s">
        <v>143</v>
      </c>
      <c r="AE844" s="3" t="s">
        <v>5272</v>
      </c>
      <c r="AF844" s="3" t="s">
        <v>143</v>
      </c>
      <c r="AG844" s="3" t="s">
        <v>235</v>
      </c>
      <c r="AH844" s="3" t="s">
        <v>141</v>
      </c>
      <c r="AI844" s="3" t="s">
        <v>143</v>
      </c>
      <c r="AJ844" s="3" t="s">
        <v>143</v>
      </c>
      <c r="AK844" s="3" t="s">
        <v>207</v>
      </c>
      <c r="AL844" s="3" t="s">
        <v>143</v>
      </c>
      <c r="AM844" s="3" t="s">
        <v>13782</v>
      </c>
      <c r="AN844" s="3" t="s">
        <v>143</v>
      </c>
      <c r="AO844" s="3" t="s">
        <v>1922</v>
      </c>
      <c r="AP844" s="3" t="s">
        <v>1923</v>
      </c>
      <c r="AQ844" s="3" t="s">
        <v>2886</v>
      </c>
      <c r="AR844" s="3" t="s">
        <v>353</v>
      </c>
      <c r="AS844" s="3" t="s">
        <v>231</v>
      </c>
      <c r="AT844" s="3" t="s">
        <v>1895</v>
      </c>
      <c r="AU844" s="3" t="s">
        <v>1925</v>
      </c>
      <c r="AV844" s="3" t="s">
        <v>234</v>
      </c>
      <c r="AW844" s="3" t="s">
        <v>165</v>
      </c>
      <c r="AX844" s="3" t="s">
        <v>235</v>
      </c>
      <c r="AY844" s="3" t="s">
        <v>148</v>
      </c>
      <c r="AZ844" s="3" t="s">
        <v>139</v>
      </c>
      <c r="BA844" s="3" t="s">
        <v>875</v>
      </c>
      <c r="BB844" s="3" t="s">
        <v>150</v>
      </c>
      <c r="BC844" s="3" t="s">
        <v>156</v>
      </c>
      <c r="BD844" s="3" t="s">
        <v>157</v>
      </c>
      <c r="BE844" s="3" t="s">
        <v>237</v>
      </c>
      <c r="BF844" s="3" t="s">
        <v>13781</v>
      </c>
      <c r="BG844" s="3" t="s">
        <v>5272</v>
      </c>
      <c r="BH844" s="3" t="s">
        <v>143</v>
      </c>
      <c r="BI844" s="3" t="s">
        <v>143</v>
      </c>
      <c r="BJ844" s="3" t="s">
        <v>143</v>
      </c>
      <c r="BK844" s="3" t="s">
        <v>506</v>
      </c>
      <c r="BL844" s="3" t="s">
        <v>143</v>
      </c>
      <c r="BM844" s="3" t="s">
        <v>160</v>
      </c>
      <c r="BN844" s="3" t="s">
        <v>143</v>
      </c>
      <c r="BO844" s="3" t="s">
        <v>685</v>
      </c>
      <c r="BP844" s="3" t="s">
        <v>143</v>
      </c>
      <c r="BQ844" s="3" t="s">
        <v>10724</v>
      </c>
      <c r="BR844" s="3" t="s">
        <v>5784</v>
      </c>
      <c r="BS844" s="3" t="s">
        <v>314</v>
      </c>
      <c r="BT844" s="3" t="s">
        <v>13782</v>
      </c>
      <c r="BU844" s="3" t="s">
        <v>13782</v>
      </c>
      <c r="BV844" s="3" t="s">
        <v>135</v>
      </c>
      <c r="BW844" s="3" t="s">
        <v>135</v>
      </c>
      <c r="BX844" s="3" t="s">
        <v>135</v>
      </c>
      <c r="BY844" s="3" t="s">
        <v>148</v>
      </c>
      <c r="BZ844" s="3" t="s">
        <v>13067</v>
      </c>
      <c r="CA844" s="3" t="s">
        <v>174</v>
      </c>
      <c r="CB844" s="3" t="s">
        <v>143</v>
      </c>
      <c r="CC844" s="3" t="s">
        <v>143</v>
      </c>
      <c r="CD844" s="3" t="s">
        <v>143</v>
      </c>
      <c r="CE844" s="3" t="s">
        <v>13783</v>
      </c>
      <c r="CF844" s="3" t="s">
        <v>2261</v>
      </c>
      <c r="CG844" s="3" t="s">
        <v>143</v>
      </c>
      <c r="CH844" s="3" t="s">
        <v>143</v>
      </c>
      <c r="CI844" s="3" t="s">
        <v>143</v>
      </c>
      <c r="CJ844" s="3" t="s">
        <v>5272</v>
      </c>
      <c r="CK844" s="3" t="s">
        <v>143</v>
      </c>
      <c r="CL844" s="3" t="s">
        <v>143</v>
      </c>
      <c r="CM844" s="3" t="s">
        <v>143</v>
      </c>
      <c r="CN844" s="3" t="s">
        <v>143</v>
      </c>
      <c r="CO844" s="3" t="s">
        <v>7509</v>
      </c>
      <c r="CP844" s="3" t="s">
        <v>143</v>
      </c>
      <c r="CQ844" s="3" t="s">
        <v>143</v>
      </c>
      <c r="CR844" s="3" t="s">
        <v>143</v>
      </c>
      <c r="CS844" s="3" t="s">
        <v>1</v>
      </c>
      <c r="CT844" s="3" t="s">
        <v>143</v>
      </c>
      <c r="CU844" s="3" t="s">
        <v>1</v>
      </c>
      <c r="CV844" s="3" t="s">
        <v>2092</v>
      </c>
      <c r="CW844" s="3" t="s">
        <v>143</v>
      </c>
      <c r="CX844" s="3" t="s">
        <v>2922</v>
      </c>
      <c r="CY844" s="3" t="s">
        <v>166</v>
      </c>
      <c r="CZ844" s="3" t="s">
        <v>506</v>
      </c>
      <c r="DA844" s="3" t="s">
        <v>1986</v>
      </c>
      <c r="DB844" s="3" t="s">
        <v>143</v>
      </c>
      <c r="DC844" s="3" t="s">
        <v>6653</v>
      </c>
      <c r="DD844" s="3" t="s">
        <v>685</v>
      </c>
      <c r="DE844" s="3" t="s">
        <v>1515</v>
      </c>
      <c r="DF844" s="3" t="s">
        <v>6255</v>
      </c>
      <c r="DG844" s="3" t="s">
        <v>143</v>
      </c>
      <c r="DH844" s="3" t="s">
        <v>7510</v>
      </c>
      <c r="DI844" s="3" t="s">
        <v>143</v>
      </c>
    </row>
    <row r="845" spans="1:113" hidden="1" x14ac:dyDescent="0.2">
      <c r="A845" s="73">
        <v>45566</v>
      </c>
      <c r="B845" s="3" t="s">
        <v>12737</v>
      </c>
      <c r="C845" s="3">
        <v>163499</v>
      </c>
      <c r="D845" s="3" t="s">
        <v>12737</v>
      </c>
      <c r="E845" s="3" t="s">
        <v>364</v>
      </c>
      <c r="F845" s="7">
        <v>45586</v>
      </c>
      <c r="G845" s="3" t="s">
        <v>165</v>
      </c>
      <c r="H845" s="3" t="s">
        <v>166</v>
      </c>
      <c r="I845" s="180">
        <f t="shared" si="90"/>
        <v>480</v>
      </c>
      <c r="J845" s="177">
        <v>480</v>
      </c>
      <c r="K845" s="71">
        <f t="shared" si="89"/>
        <v>2.233273825891181E-2</v>
      </c>
      <c r="L845" s="3" t="s">
        <v>12628</v>
      </c>
      <c r="M845" s="3" t="s">
        <v>129</v>
      </c>
      <c r="N845" s="3" t="s">
        <v>960</v>
      </c>
      <c r="O845" s="3" t="s">
        <v>8285</v>
      </c>
      <c r="P845" s="6" t="s">
        <v>13784</v>
      </c>
      <c r="Q845" s="3" t="s">
        <v>530</v>
      </c>
      <c r="R845" s="3" t="s">
        <v>13785</v>
      </c>
      <c r="S845" s="3" t="s">
        <v>4744</v>
      </c>
      <c r="T845" s="3" t="s">
        <v>135</v>
      </c>
      <c r="U845" s="3" t="s">
        <v>135</v>
      </c>
      <c r="V845" s="3" t="s">
        <v>136</v>
      </c>
      <c r="W845" s="3" t="s">
        <v>137</v>
      </c>
      <c r="X845" s="3" t="s">
        <v>957</v>
      </c>
      <c r="Y845" s="3" t="s">
        <v>13786</v>
      </c>
      <c r="Z845" s="7" t="s">
        <v>13787</v>
      </c>
      <c r="AA845" s="3" t="s">
        <v>139</v>
      </c>
      <c r="AB845" s="3" t="s">
        <v>140</v>
      </c>
      <c r="AC845" s="3" t="s">
        <v>5272</v>
      </c>
      <c r="AD845" s="3" t="s">
        <v>143</v>
      </c>
      <c r="AE845" s="3" t="s">
        <v>5272</v>
      </c>
      <c r="AF845" s="3" t="s">
        <v>13693</v>
      </c>
      <c r="AG845" s="3" t="s">
        <v>235</v>
      </c>
      <c r="AH845" s="3" t="s">
        <v>141</v>
      </c>
      <c r="AI845" s="3" t="s">
        <v>143</v>
      </c>
      <c r="AJ845" s="3" t="s">
        <v>143</v>
      </c>
      <c r="AK845" s="3" t="s">
        <v>142</v>
      </c>
      <c r="AL845" s="3" t="s">
        <v>143</v>
      </c>
      <c r="AM845" s="3" t="s">
        <v>7390</v>
      </c>
      <c r="AN845" s="3" t="s">
        <v>143</v>
      </c>
      <c r="AO845" s="3" t="s">
        <v>7843</v>
      </c>
      <c r="AP845" s="3" t="s">
        <v>534</v>
      </c>
      <c r="AQ845" s="3" t="s">
        <v>309</v>
      </c>
      <c r="AR845" s="3" t="s">
        <v>148</v>
      </c>
      <c r="AS845" s="3" t="s">
        <v>139</v>
      </c>
      <c r="AT845" s="3" t="s">
        <v>950</v>
      </c>
      <c r="AU845" s="3" t="s">
        <v>2261</v>
      </c>
      <c r="AV845" s="3" t="s">
        <v>145</v>
      </c>
      <c r="AW845" s="3" t="s">
        <v>146</v>
      </c>
      <c r="AX845" s="3" t="s">
        <v>972</v>
      </c>
      <c r="AY845" s="3" t="s">
        <v>148</v>
      </c>
      <c r="AZ845" s="3" t="s">
        <v>139</v>
      </c>
      <c r="BA845" s="3" t="s">
        <v>149</v>
      </c>
      <c r="BB845" s="3" t="s">
        <v>150</v>
      </c>
      <c r="BC845" s="3" t="s">
        <v>156</v>
      </c>
      <c r="BD845" s="3" t="s">
        <v>157</v>
      </c>
      <c r="BE845" s="3" t="s">
        <v>303</v>
      </c>
      <c r="BF845" s="3" t="s">
        <v>13787</v>
      </c>
      <c r="BG845" s="3" t="s">
        <v>5272</v>
      </c>
      <c r="BH845" s="3" t="s">
        <v>143</v>
      </c>
      <c r="BI845" s="3" t="s">
        <v>143</v>
      </c>
      <c r="BJ845" s="3" t="s">
        <v>143</v>
      </c>
      <c r="BK845" s="3" t="s">
        <v>463</v>
      </c>
      <c r="BL845" s="3" t="s">
        <v>143</v>
      </c>
      <c r="BM845" s="3" t="s">
        <v>160</v>
      </c>
      <c r="BN845" s="3" t="s">
        <v>143</v>
      </c>
      <c r="BO845" s="3" t="s">
        <v>143</v>
      </c>
      <c r="BP845" s="3" t="s">
        <v>143</v>
      </c>
      <c r="BQ845" s="3" t="s">
        <v>8732</v>
      </c>
      <c r="BR845" s="3" t="s">
        <v>5352</v>
      </c>
      <c r="BS845" s="3" t="s">
        <v>241</v>
      </c>
      <c r="BT845" s="3" t="s">
        <v>7390</v>
      </c>
      <c r="BU845" s="3" t="s">
        <v>7390</v>
      </c>
      <c r="BV845" s="3" t="s">
        <v>135</v>
      </c>
      <c r="BW845" s="3" t="s">
        <v>135</v>
      </c>
      <c r="BX845" s="3" t="s">
        <v>135</v>
      </c>
      <c r="BY845" s="3" t="s">
        <v>148</v>
      </c>
      <c r="BZ845" s="3" t="s">
        <v>5829</v>
      </c>
      <c r="CA845" s="3" t="s">
        <v>174</v>
      </c>
      <c r="CB845" s="3" t="s">
        <v>143</v>
      </c>
      <c r="CC845" s="3" t="s">
        <v>143</v>
      </c>
      <c r="CD845" s="3" t="s">
        <v>143</v>
      </c>
      <c r="CE845" s="3" t="s">
        <v>143</v>
      </c>
      <c r="CF845" s="3" t="s">
        <v>2261</v>
      </c>
      <c r="CG845" s="3" t="s">
        <v>143</v>
      </c>
      <c r="CH845" s="3" t="s">
        <v>143</v>
      </c>
      <c r="CI845" s="3" t="s">
        <v>143</v>
      </c>
      <c r="CJ845" s="3" t="s">
        <v>5272</v>
      </c>
      <c r="CK845" s="3" t="s">
        <v>143</v>
      </c>
      <c r="CL845" s="3" t="s">
        <v>143</v>
      </c>
      <c r="CM845" s="3" t="s">
        <v>143</v>
      </c>
      <c r="CN845" s="3" t="s">
        <v>143</v>
      </c>
      <c r="CO845" s="3" t="s">
        <v>143</v>
      </c>
      <c r="CP845" s="3" t="s">
        <v>143</v>
      </c>
      <c r="CQ845" s="3" t="s">
        <v>143</v>
      </c>
      <c r="CR845" s="3" t="s">
        <v>143</v>
      </c>
      <c r="CS845" s="3" t="s">
        <v>1</v>
      </c>
      <c r="CT845" s="3" t="s">
        <v>143</v>
      </c>
      <c r="CU845" s="3" t="s">
        <v>1</v>
      </c>
      <c r="CV845" s="3" t="s">
        <v>1985</v>
      </c>
      <c r="CW845" s="3" t="s">
        <v>143</v>
      </c>
      <c r="CX845" s="3" t="s">
        <v>12628</v>
      </c>
      <c r="CY845" s="3" t="s">
        <v>166</v>
      </c>
      <c r="CZ845" s="3" t="s">
        <v>463</v>
      </c>
      <c r="DA845" s="3" t="s">
        <v>1986</v>
      </c>
      <c r="DB845" s="3" t="s">
        <v>143</v>
      </c>
      <c r="DC845" s="3" t="s">
        <v>225</v>
      </c>
      <c r="DD845" s="3" t="s">
        <v>364</v>
      </c>
      <c r="DE845" s="3" t="s">
        <v>1515</v>
      </c>
      <c r="DF845" s="3" t="s">
        <v>6255</v>
      </c>
      <c r="DG845" s="3" t="s">
        <v>143</v>
      </c>
      <c r="DH845" s="3" t="s">
        <v>143</v>
      </c>
      <c r="DI845" s="3" t="s">
        <v>143</v>
      </c>
    </row>
    <row r="846" spans="1:113" hidden="1" x14ac:dyDescent="0.2">
      <c r="A846" s="73">
        <v>45566</v>
      </c>
      <c r="B846" s="3" t="s">
        <v>12718</v>
      </c>
      <c r="C846" s="3">
        <v>163501</v>
      </c>
      <c r="D846" s="3" t="s">
        <v>12153</v>
      </c>
      <c r="E846" s="3" t="s">
        <v>685</v>
      </c>
      <c r="F846" s="7">
        <v>45586</v>
      </c>
      <c r="G846" s="3" t="s">
        <v>165</v>
      </c>
      <c r="H846" s="3" t="s">
        <v>166</v>
      </c>
      <c r="I846" s="180">
        <f t="shared" si="90"/>
        <v>581</v>
      </c>
      <c r="J846" s="177">
        <v>581</v>
      </c>
      <c r="K846" s="71">
        <f t="shared" si="89"/>
        <v>2.7031918600891169E-2</v>
      </c>
      <c r="L846" s="3" t="s">
        <v>374</v>
      </c>
      <c r="M846" s="3" t="s">
        <v>129</v>
      </c>
      <c r="N846" s="3" t="s">
        <v>219</v>
      </c>
      <c r="O846" s="3" t="s">
        <v>2264</v>
      </c>
      <c r="P846" s="6" t="s">
        <v>8169</v>
      </c>
      <c r="Q846" s="3" t="s">
        <v>2863</v>
      </c>
      <c r="R846" s="3" t="s">
        <v>13788</v>
      </c>
      <c r="S846" s="3" t="s">
        <v>4553</v>
      </c>
      <c r="T846" s="3" t="s">
        <v>135</v>
      </c>
      <c r="U846" s="3" t="s">
        <v>135</v>
      </c>
      <c r="V846" s="3" t="s">
        <v>136</v>
      </c>
      <c r="W846" s="3" t="s">
        <v>137</v>
      </c>
      <c r="X846" s="3" t="s">
        <v>6653</v>
      </c>
      <c r="Y846" s="3" t="s">
        <v>13789</v>
      </c>
      <c r="Z846" s="7" t="s">
        <v>13790</v>
      </c>
      <c r="AA846" s="3" t="s">
        <v>139</v>
      </c>
      <c r="AB846" s="3" t="s">
        <v>140</v>
      </c>
      <c r="AC846" s="3" t="s">
        <v>5272</v>
      </c>
      <c r="AD846" s="3" t="s">
        <v>143</v>
      </c>
      <c r="AE846" s="3" t="s">
        <v>5272</v>
      </c>
      <c r="AF846" s="3" t="s">
        <v>143</v>
      </c>
      <c r="AG846" s="3" t="s">
        <v>235</v>
      </c>
      <c r="AH846" s="3" t="s">
        <v>141</v>
      </c>
      <c r="AI846" s="3" t="s">
        <v>143</v>
      </c>
      <c r="AJ846" s="3" t="s">
        <v>143</v>
      </c>
      <c r="AK846" s="3" t="s">
        <v>142</v>
      </c>
      <c r="AL846" s="3" t="s">
        <v>143</v>
      </c>
      <c r="AM846" s="3" t="s">
        <v>13791</v>
      </c>
      <c r="AN846" s="3" t="s">
        <v>143</v>
      </c>
      <c r="AO846" s="3" t="s">
        <v>2268</v>
      </c>
      <c r="AP846" s="3" t="s">
        <v>2269</v>
      </c>
      <c r="AQ846" s="3" t="s">
        <v>2270</v>
      </c>
      <c r="AR846" s="3" t="s">
        <v>2082</v>
      </c>
      <c r="AS846" s="3" t="s">
        <v>231</v>
      </c>
      <c r="AT846" s="3" t="s">
        <v>2271</v>
      </c>
      <c r="AU846" s="3" t="s">
        <v>2272</v>
      </c>
      <c r="AV846" s="3" t="s">
        <v>234</v>
      </c>
      <c r="AW846" s="3" t="s">
        <v>165</v>
      </c>
      <c r="AX846" s="3" t="s">
        <v>235</v>
      </c>
      <c r="AY846" s="3" t="s">
        <v>148</v>
      </c>
      <c r="AZ846" s="3" t="s">
        <v>139</v>
      </c>
      <c r="BA846" s="3" t="s">
        <v>875</v>
      </c>
      <c r="BB846" s="3" t="s">
        <v>150</v>
      </c>
      <c r="BC846" s="3" t="s">
        <v>156</v>
      </c>
      <c r="BD846" s="3" t="s">
        <v>157</v>
      </c>
      <c r="BE846" s="3" t="s">
        <v>237</v>
      </c>
      <c r="BF846" s="3" t="s">
        <v>13790</v>
      </c>
      <c r="BG846" s="3" t="s">
        <v>5272</v>
      </c>
      <c r="BH846" s="3" t="s">
        <v>143</v>
      </c>
      <c r="BI846" s="3" t="s">
        <v>143</v>
      </c>
      <c r="BJ846" s="3" t="s">
        <v>143</v>
      </c>
      <c r="BK846" s="3" t="s">
        <v>136</v>
      </c>
      <c r="BL846" s="3" t="s">
        <v>143</v>
      </c>
      <c r="BM846" s="3" t="s">
        <v>160</v>
      </c>
      <c r="BN846" s="3" t="s">
        <v>143</v>
      </c>
      <c r="BO846" s="3" t="s">
        <v>143</v>
      </c>
      <c r="BP846" s="3" t="s">
        <v>143</v>
      </c>
      <c r="BQ846" s="3" t="s">
        <v>11219</v>
      </c>
      <c r="BR846" s="3" t="s">
        <v>5784</v>
      </c>
      <c r="BS846" s="3" t="s">
        <v>314</v>
      </c>
      <c r="BT846" s="3" t="s">
        <v>13791</v>
      </c>
      <c r="BU846" s="3" t="s">
        <v>13791</v>
      </c>
      <c r="BV846" s="3" t="s">
        <v>135</v>
      </c>
      <c r="BW846" s="3" t="s">
        <v>135</v>
      </c>
      <c r="BX846" s="3" t="s">
        <v>135</v>
      </c>
      <c r="BY846" s="3" t="s">
        <v>148</v>
      </c>
      <c r="BZ846" s="3" t="s">
        <v>4100</v>
      </c>
      <c r="CA846" s="3" t="s">
        <v>174</v>
      </c>
      <c r="CB846" s="3" t="s">
        <v>143</v>
      </c>
      <c r="CC846" s="3" t="s">
        <v>143</v>
      </c>
      <c r="CD846" s="3" t="s">
        <v>143</v>
      </c>
      <c r="CE846" s="3" t="s">
        <v>13792</v>
      </c>
      <c r="CF846" s="3" t="s">
        <v>2261</v>
      </c>
      <c r="CG846" s="3" t="s">
        <v>143</v>
      </c>
      <c r="CH846" s="3" t="s">
        <v>143</v>
      </c>
      <c r="CI846" s="3" t="s">
        <v>143</v>
      </c>
      <c r="CJ846" s="3" t="s">
        <v>5272</v>
      </c>
      <c r="CK846" s="3" t="s">
        <v>143</v>
      </c>
      <c r="CL846" s="3" t="s">
        <v>143</v>
      </c>
      <c r="CM846" s="3" t="s">
        <v>143</v>
      </c>
      <c r="CN846" s="3" t="s">
        <v>143</v>
      </c>
      <c r="CO846" s="3" t="s">
        <v>13023</v>
      </c>
      <c r="CP846" s="3" t="s">
        <v>143</v>
      </c>
      <c r="CQ846" s="3" t="s">
        <v>143</v>
      </c>
      <c r="CR846" s="3" t="s">
        <v>143</v>
      </c>
      <c r="CS846" s="3" t="s">
        <v>1</v>
      </c>
      <c r="CT846" s="3" t="s">
        <v>143</v>
      </c>
      <c r="CU846" s="3" t="s">
        <v>1</v>
      </c>
      <c r="CV846" s="3" t="s">
        <v>2092</v>
      </c>
      <c r="CW846" s="3" t="s">
        <v>143</v>
      </c>
      <c r="CX846" s="3" t="s">
        <v>374</v>
      </c>
      <c r="CY846" s="3" t="s">
        <v>166</v>
      </c>
      <c r="CZ846" s="3" t="s">
        <v>136</v>
      </c>
      <c r="DA846" s="3" t="s">
        <v>1986</v>
      </c>
      <c r="DB846" s="3" t="s">
        <v>143</v>
      </c>
      <c r="DC846" s="3" t="s">
        <v>6653</v>
      </c>
      <c r="DD846" s="3" t="s">
        <v>685</v>
      </c>
      <c r="DE846" s="3" t="s">
        <v>1515</v>
      </c>
      <c r="DF846" s="3" t="s">
        <v>6255</v>
      </c>
      <c r="DG846" s="3" t="s">
        <v>143</v>
      </c>
      <c r="DH846" s="3" t="s">
        <v>13024</v>
      </c>
      <c r="DI846" s="3" t="s">
        <v>143</v>
      </c>
    </row>
    <row r="847" spans="1:113" hidden="1" x14ac:dyDescent="0.2">
      <c r="A847" s="73">
        <v>45566</v>
      </c>
      <c r="B847" s="3" t="s">
        <v>12737</v>
      </c>
      <c r="C847" s="3">
        <v>163658</v>
      </c>
      <c r="D847" s="3" t="s">
        <v>12737</v>
      </c>
      <c r="E847" s="3" t="s">
        <v>364</v>
      </c>
      <c r="F847" s="7">
        <v>45588</v>
      </c>
      <c r="G847" s="3" t="s">
        <v>126</v>
      </c>
      <c r="H847" s="3" t="s">
        <v>166</v>
      </c>
      <c r="I847" s="180">
        <f t="shared" si="90"/>
        <v>2800</v>
      </c>
      <c r="J847" s="177">
        <v>2800</v>
      </c>
      <c r="K847" s="71">
        <f t="shared" si="89"/>
        <v>0.13027430651031888</v>
      </c>
      <c r="L847" s="3" t="s">
        <v>12628</v>
      </c>
      <c r="M847" s="3" t="s">
        <v>129</v>
      </c>
      <c r="N847" s="3" t="s">
        <v>1065</v>
      </c>
      <c r="O847" s="3" t="s">
        <v>13793</v>
      </c>
      <c r="P847" s="6" t="s">
        <v>13794</v>
      </c>
      <c r="Q847" s="3" t="s">
        <v>2863</v>
      </c>
      <c r="R847" s="3" t="s">
        <v>13795</v>
      </c>
      <c r="S847" s="3" t="s">
        <v>6209</v>
      </c>
      <c r="T847" s="3" t="s">
        <v>135</v>
      </c>
      <c r="U847" s="3" t="s">
        <v>135</v>
      </c>
      <c r="V847" s="3" t="s">
        <v>136</v>
      </c>
      <c r="W847" s="3" t="s">
        <v>137</v>
      </c>
      <c r="X847" s="3" t="s">
        <v>957</v>
      </c>
      <c r="Y847" s="3" t="s">
        <v>13796</v>
      </c>
      <c r="Z847" s="7" t="s">
        <v>13797</v>
      </c>
      <c r="AA847" s="3" t="s">
        <v>139</v>
      </c>
      <c r="AB847" s="3" t="s">
        <v>140</v>
      </c>
      <c r="AC847" s="3" t="s">
        <v>5272</v>
      </c>
      <c r="AD847" s="3" t="s">
        <v>143</v>
      </c>
      <c r="AE847" s="3" t="s">
        <v>5272</v>
      </c>
      <c r="AF847" s="3" t="s">
        <v>13763</v>
      </c>
      <c r="AG847" s="3" t="s">
        <v>5974</v>
      </c>
      <c r="AH847" s="3" t="s">
        <v>141</v>
      </c>
      <c r="AI847" s="3" t="s">
        <v>143</v>
      </c>
      <c r="AJ847" s="3" t="s">
        <v>13798</v>
      </c>
      <c r="AK847" s="3" t="s">
        <v>142</v>
      </c>
      <c r="AL847" s="3" t="s">
        <v>143</v>
      </c>
      <c r="AM847" s="3" t="s">
        <v>1944</v>
      </c>
      <c r="AN847" s="3" t="s">
        <v>174</v>
      </c>
      <c r="AO847" s="3" t="s">
        <v>13799</v>
      </c>
      <c r="AP847" s="3" t="s">
        <v>13800</v>
      </c>
      <c r="AQ847" s="3" t="s">
        <v>13801</v>
      </c>
      <c r="AR847" s="3" t="s">
        <v>353</v>
      </c>
      <c r="AS847" s="3" t="s">
        <v>231</v>
      </c>
      <c r="AT847" s="3" t="s">
        <v>1625</v>
      </c>
      <c r="AU847" s="3" t="s">
        <v>13802</v>
      </c>
      <c r="AV847" s="3" t="s">
        <v>631</v>
      </c>
      <c r="AW847" s="3" t="s">
        <v>632</v>
      </c>
      <c r="AX847" s="3" t="s">
        <v>1068</v>
      </c>
      <c r="AY847" s="3" t="s">
        <v>148</v>
      </c>
      <c r="AZ847" s="3" t="s">
        <v>139</v>
      </c>
      <c r="BA847" s="3" t="s">
        <v>149</v>
      </c>
      <c r="BB847" s="3" t="s">
        <v>634</v>
      </c>
      <c r="BC847" s="3" t="s">
        <v>156</v>
      </c>
      <c r="BD847" s="3" t="s">
        <v>157</v>
      </c>
      <c r="BE847" s="3" t="s">
        <v>8956</v>
      </c>
      <c r="BF847" s="3" t="s">
        <v>13803</v>
      </c>
      <c r="BG847" s="3" t="s">
        <v>5272</v>
      </c>
      <c r="BH847" s="3" t="s">
        <v>143</v>
      </c>
      <c r="BI847" s="3" t="s">
        <v>13804</v>
      </c>
      <c r="BJ847" s="3" t="s">
        <v>143</v>
      </c>
      <c r="BK847" s="3" t="s">
        <v>463</v>
      </c>
      <c r="BL847" s="3" t="s">
        <v>143</v>
      </c>
      <c r="BM847" s="3" t="s">
        <v>160</v>
      </c>
      <c r="BN847" s="3" t="s">
        <v>160</v>
      </c>
      <c r="BO847" s="3" t="s">
        <v>143</v>
      </c>
      <c r="BP847" s="3" t="s">
        <v>143</v>
      </c>
      <c r="BQ847" s="3" t="s">
        <v>11686</v>
      </c>
      <c r="BR847" s="3" t="s">
        <v>143</v>
      </c>
      <c r="BS847" s="3" t="s">
        <v>13805</v>
      </c>
      <c r="BT847" s="3" t="s">
        <v>1944</v>
      </c>
      <c r="BU847" s="3" t="s">
        <v>1944</v>
      </c>
      <c r="BV847" s="3" t="s">
        <v>135</v>
      </c>
      <c r="BW847" s="3" t="s">
        <v>135</v>
      </c>
      <c r="BX847" s="3" t="s">
        <v>135</v>
      </c>
      <c r="BY847" s="3" t="s">
        <v>148</v>
      </c>
      <c r="BZ847" s="3" t="s">
        <v>2841</v>
      </c>
      <c r="CA847" s="3" t="s">
        <v>174</v>
      </c>
      <c r="CB847" s="3" t="s">
        <v>143</v>
      </c>
      <c r="CC847" s="3" t="s">
        <v>143</v>
      </c>
      <c r="CD847" s="3" t="s">
        <v>143</v>
      </c>
      <c r="CE847" s="3" t="s">
        <v>6217</v>
      </c>
      <c r="CF847" s="3" t="s">
        <v>2261</v>
      </c>
      <c r="CG847" s="3" t="s">
        <v>2261</v>
      </c>
      <c r="CH847" s="3" t="s">
        <v>143</v>
      </c>
      <c r="CI847" s="3" t="s">
        <v>143</v>
      </c>
      <c r="CJ847" s="3" t="s">
        <v>5272</v>
      </c>
      <c r="CK847" s="3" t="s">
        <v>143</v>
      </c>
      <c r="CL847" s="3" t="s">
        <v>143</v>
      </c>
      <c r="CM847" s="3" t="s">
        <v>143</v>
      </c>
      <c r="CN847" s="3" t="s">
        <v>143</v>
      </c>
      <c r="CO847" s="3" t="s">
        <v>5686</v>
      </c>
      <c r="CP847" s="3" t="s">
        <v>143</v>
      </c>
      <c r="CQ847" s="3" t="s">
        <v>143</v>
      </c>
      <c r="CR847" s="3" t="s">
        <v>143</v>
      </c>
      <c r="CS847" s="3" t="s">
        <v>1</v>
      </c>
      <c r="CT847" s="3" t="s">
        <v>143</v>
      </c>
      <c r="CU847" s="3" t="s">
        <v>1</v>
      </c>
      <c r="CV847" s="3" t="s">
        <v>2867</v>
      </c>
      <c r="CW847" s="3" t="s">
        <v>143</v>
      </c>
      <c r="CX847" s="3" t="s">
        <v>12628</v>
      </c>
      <c r="CY847" s="3" t="s">
        <v>166</v>
      </c>
      <c r="CZ847" s="3" t="s">
        <v>463</v>
      </c>
      <c r="DA847" s="3" t="s">
        <v>1989</v>
      </c>
      <c r="DB847" s="3" t="s">
        <v>143</v>
      </c>
      <c r="DC847" s="3" t="s">
        <v>225</v>
      </c>
      <c r="DD847" s="3" t="s">
        <v>364</v>
      </c>
      <c r="DE847" s="3" t="s">
        <v>1515</v>
      </c>
      <c r="DF847" s="3" t="s">
        <v>652</v>
      </c>
      <c r="DG847" s="3" t="s">
        <v>143</v>
      </c>
      <c r="DH847" s="3" t="s">
        <v>7781</v>
      </c>
      <c r="DI847" s="3" t="s">
        <v>143</v>
      </c>
    </row>
    <row r="848" spans="1:113" hidden="1" x14ac:dyDescent="0.2">
      <c r="A848" s="73">
        <v>45566</v>
      </c>
      <c r="B848" s="3" t="s">
        <v>7652</v>
      </c>
      <c r="C848" s="3">
        <v>163704</v>
      </c>
      <c r="D848" s="3" t="s">
        <v>13210</v>
      </c>
      <c r="E848" s="3" t="s">
        <v>190</v>
      </c>
      <c r="F848" s="7">
        <v>45588</v>
      </c>
      <c r="G848" s="3" t="s">
        <v>165</v>
      </c>
      <c r="H848" s="3" t="s">
        <v>166</v>
      </c>
      <c r="I848" s="180">
        <f t="shared" si="90"/>
        <v>200</v>
      </c>
      <c r="J848" s="177">
        <v>200</v>
      </c>
      <c r="K848" s="71">
        <f t="shared" si="89"/>
        <v>9.3053076078799205E-3</v>
      </c>
      <c r="L848" s="3" t="s">
        <v>908</v>
      </c>
      <c r="M848" s="3" t="s">
        <v>129</v>
      </c>
      <c r="N848" s="3" t="s">
        <v>960</v>
      </c>
      <c r="O848" s="3" t="s">
        <v>12511</v>
      </c>
      <c r="P848" s="6" t="s">
        <v>13806</v>
      </c>
      <c r="Q848" s="3" t="s">
        <v>2863</v>
      </c>
      <c r="R848" s="3" t="s">
        <v>13807</v>
      </c>
      <c r="S848" s="3" t="s">
        <v>13404</v>
      </c>
      <c r="T848" s="3" t="s">
        <v>135</v>
      </c>
      <c r="U848" s="3" t="s">
        <v>135</v>
      </c>
      <c r="V848" s="3" t="s">
        <v>136</v>
      </c>
      <c r="W848" s="3" t="s">
        <v>137</v>
      </c>
      <c r="X848" s="3" t="s">
        <v>957</v>
      </c>
      <c r="Y848" s="3" t="s">
        <v>13808</v>
      </c>
      <c r="Z848" s="7" t="s">
        <v>13809</v>
      </c>
      <c r="AA848" s="3" t="s">
        <v>139</v>
      </c>
      <c r="AB848" s="3" t="s">
        <v>140</v>
      </c>
      <c r="AC848" s="3" t="s">
        <v>5272</v>
      </c>
      <c r="AD848" s="3" t="s">
        <v>143</v>
      </c>
      <c r="AE848" s="3" t="s">
        <v>5272</v>
      </c>
      <c r="AF848" s="3" t="s">
        <v>12723</v>
      </c>
      <c r="AG848" s="3" t="s">
        <v>235</v>
      </c>
      <c r="AH848" s="3" t="s">
        <v>141</v>
      </c>
      <c r="AI848" s="3" t="s">
        <v>143</v>
      </c>
      <c r="AJ848" s="3" t="s">
        <v>143</v>
      </c>
      <c r="AK848" s="3" t="s">
        <v>142</v>
      </c>
      <c r="AL848" s="3" t="s">
        <v>143</v>
      </c>
      <c r="AM848" s="3" t="s">
        <v>5772</v>
      </c>
      <c r="AN848" s="3" t="s">
        <v>143</v>
      </c>
      <c r="AO848" s="3" t="s">
        <v>9027</v>
      </c>
      <c r="AP848" s="3" t="s">
        <v>9028</v>
      </c>
      <c r="AQ848" s="3" t="s">
        <v>12517</v>
      </c>
      <c r="AR848" s="3" t="s">
        <v>430</v>
      </c>
      <c r="AS848" s="3" t="s">
        <v>431</v>
      </c>
      <c r="AT848" s="3" t="s">
        <v>571</v>
      </c>
      <c r="AU848" s="3" t="s">
        <v>9030</v>
      </c>
      <c r="AV848" s="3" t="s">
        <v>145</v>
      </c>
      <c r="AW848" s="3" t="s">
        <v>146</v>
      </c>
      <c r="AX848" s="3" t="s">
        <v>972</v>
      </c>
      <c r="AY848" s="3" t="s">
        <v>148</v>
      </c>
      <c r="AZ848" s="3" t="s">
        <v>139</v>
      </c>
      <c r="BA848" s="3" t="s">
        <v>149</v>
      </c>
      <c r="BB848" s="3" t="s">
        <v>150</v>
      </c>
      <c r="BC848" s="3" t="s">
        <v>156</v>
      </c>
      <c r="BD848" s="3" t="s">
        <v>157</v>
      </c>
      <c r="BE848" s="3" t="s">
        <v>484</v>
      </c>
      <c r="BF848" s="3" t="s">
        <v>13809</v>
      </c>
      <c r="BG848" s="3" t="s">
        <v>5272</v>
      </c>
      <c r="BH848" s="3" t="s">
        <v>143</v>
      </c>
      <c r="BI848" s="3" t="s">
        <v>143</v>
      </c>
      <c r="BJ848" s="3" t="s">
        <v>143</v>
      </c>
      <c r="BK848" s="3" t="s">
        <v>136</v>
      </c>
      <c r="BL848" s="3" t="s">
        <v>143</v>
      </c>
      <c r="BM848" s="3" t="s">
        <v>160</v>
      </c>
      <c r="BN848" s="3" t="s">
        <v>143</v>
      </c>
      <c r="BO848" s="3" t="s">
        <v>143</v>
      </c>
      <c r="BP848" s="3" t="s">
        <v>143</v>
      </c>
      <c r="BQ848" s="3" t="s">
        <v>9963</v>
      </c>
      <c r="BR848" s="3" t="s">
        <v>5723</v>
      </c>
      <c r="BS848" s="3" t="s">
        <v>162</v>
      </c>
      <c r="BT848" s="3" t="s">
        <v>5772</v>
      </c>
      <c r="BU848" s="3" t="s">
        <v>5772</v>
      </c>
      <c r="BV848" s="3" t="s">
        <v>135</v>
      </c>
      <c r="BW848" s="3" t="s">
        <v>135</v>
      </c>
      <c r="BX848" s="3" t="s">
        <v>135</v>
      </c>
      <c r="BY848" s="3" t="s">
        <v>148</v>
      </c>
      <c r="BZ848" s="3" t="s">
        <v>13810</v>
      </c>
      <c r="CA848" s="3" t="s">
        <v>174</v>
      </c>
      <c r="CB848" s="3" t="s">
        <v>143</v>
      </c>
      <c r="CC848" s="3" t="s">
        <v>143</v>
      </c>
      <c r="CD848" s="3" t="s">
        <v>143</v>
      </c>
      <c r="CE848" s="3" t="s">
        <v>143</v>
      </c>
      <c r="CF848" s="3" t="s">
        <v>2261</v>
      </c>
      <c r="CG848" s="3" t="s">
        <v>143</v>
      </c>
      <c r="CH848" s="3" t="s">
        <v>143</v>
      </c>
      <c r="CI848" s="3" t="s">
        <v>143</v>
      </c>
      <c r="CJ848" s="3" t="s">
        <v>5272</v>
      </c>
      <c r="CK848" s="3" t="s">
        <v>143</v>
      </c>
      <c r="CL848" s="3" t="s">
        <v>143</v>
      </c>
      <c r="CM848" s="3" t="s">
        <v>143</v>
      </c>
      <c r="CN848" s="3" t="s">
        <v>143</v>
      </c>
      <c r="CO848" s="3" t="s">
        <v>9033</v>
      </c>
      <c r="CP848" s="3" t="s">
        <v>143</v>
      </c>
      <c r="CQ848" s="3" t="s">
        <v>143</v>
      </c>
      <c r="CR848" s="3" t="s">
        <v>143</v>
      </c>
      <c r="CS848" s="3" t="s">
        <v>1</v>
      </c>
      <c r="CT848" s="3" t="s">
        <v>143</v>
      </c>
      <c r="CU848" s="3" t="s">
        <v>1</v>
      </c>
      <c r="CV848" s="3" t="s">
        <v>1985</v>
      </c>
      <c r="CW848" s="3" t="s">
        <v>143</v>
      </c>
      <c r="CX848" s="3" t="s">
        <v>908</v>
      </c>
      <c r="CY848" s="3" t="s">
        <v>166</v>
      </c>
      <c r="CZ848" s="3" t="s">
        <v>136</v>
      </c>
      <c r="DA848" s="3" t="s">
        <v>2007</v>
      </c>
      <c r="DB848" s="3" t="s">
        <v>143</v>
      </c>
      <c r="DC848" s="3" t="s">
        <v>225</v>
      </c>
      <c r="DD848" s="3" t="s">
        <v>190</v>
      </c>
      <c r="DE848" s="3" t="s">
        <v>1515</v>
      </c>
      <c r="DF848" s="3" t="s">
        <v>652</v>
      </c>
      <c r="DG848" s="3" t="s">
        <v>143</v>
      </c>
      <c r="DH848" s="3" t="s">
        <v>9034</v>
      </c>
      <c r="DI848" s="3" t="s">
        <v>143</v>
      </c>
    </row>
    <row r="849" spans="1:113" ht="25.5" hidden="1" x14ac:dyDescent="0.2">
      <c r="A849" s="73">
        <v>45566</v>
      </c>
      <c r="B849" s="3" t="s">
        <v>12737</v>
      </c>
      <c r="C849" s="3">
        <v>163807</v>
      </c>
      <c r="D849" s="3" t="s">
        <v>12737</v>
      </c>
      <c r="E849" s="3" t="s">
        <v>373</v>
      </c>
      <c r="F849" s="7">
        <v>45588</v>
      </c>
      <c r="G849" s="3" t="s">
        <v>257</v>
      </c>
      <c r="H849" s="3" t="s">
        <v>166</v>
      </c>
      <c r="I849" s="180">
        <f t="shared" si="90"/>
        <v>675</v>
      </c>
      <c r="J849" s="177">
        <v>675</v>
      </c>
      <c r="K849" s="71">
        <f t="shared" si="89"/>
        <v>3.1405413176594732E-2</v>
      </c>
      <c r="L849" s="3" t="s">
        <v>12628</v>
      </c>
      <c r="M849" s="3" t="s">
        <v>129</v>
      </c>
      <c r="N849" s="3" t="s">
        <v>980</v>
      </c>
      <c r="O849" s="3" t="s">
        <v>744</v>
      </c>
      <c r="P849" s="6" t="s">
        <v>13811</v>
      </c>
      <c r="Q849" s="3" t="s">
        <v>170</v>
      </c>
      <c r="R849" s="3" t="s">
        <v>13812</v>
      </c>
      <c r="S849" s="3" t="s">
        <v>13813</v>
      </c>
      <c r="T849" s="3" t="s">
        <v>135</v>
      </c>
      <c r="U849" s="3" t="s">
        <v>135</v>
      </c>
      <c r="V849" s="3" t="s">
        <v>136</v>
      </c>
      <c r="W849" s="3" t="s">
        <v>137</v>
      </c>
      <c r="X849" s="3" t="s">
        <v>4976</v>
      </c>
      <c r="Y849" s="3" t="s">
        <v>13814</v>
      </c>
      <c r="Z849" s="7" t="s">
        <v>13815</v>
      </c>
      <c r="AA849" s="3" t="s">
        <v>139</v>
      </c>
      <c r="AB849" s="3" t="s">
        <v>140</v>
      </c>
      <c r="AC849" s="3" t="s">
        <v>5272</v>
      </c>
      <c r="AD849" s="3" t="s">
        <v>143</v>
      </c>
      <c r="AE849" s="3" t="s">
        <v>5272</v>
      </c>
      <c r="AF849" s="3" t="s">
        <v>13693</v>
      </c>
      <c r="AG849" s="3" t="s">
        <v>5675</v>
      </c>
      <c r="AH849" s="3" t="s">
        <v>265</v>
      </c>
      <c r="AI849" s="3" t="s">
        <v>143</v>
      </c>
      <c r="AJ849" s="3" t="s">
        <v>143</v>
      </c>
      <c r="AK849" s="3" t="s">
        <v>142</v>
      </c>
      <c r="AL849" s="3" t="s">
        <v>143</v>
      </c>
      <c r="AM849" s="3" t="s">
        <v>13816</v>
      </c>
      <c r="AN849" s="3" t="s">
        <v>143</v>
      </c>
      <c r="AO849" s="3" t="s">
        <v>747</v>
      </c>
      <c r="AP849" s="3" t="s">
        <v>748</v>
      </c>
      <c r="AQ849" s="3" t="s">
        <v>749</v>
      </c>
      <c r="AR849" s="3" t="s">
        <v>430</v>
      </c>
      <c r="AS849" s="3" t="s">
        <v>431</v>
      </c>
      <c r="AT849" s="3" t="s">
        <v>748</v>
      </c>
      <c r="AU849" s="3" t="s">
        <v>751</v>
      </c>
      <c r="AV849" s="3" t="s">
        <v>990</v>
      </c>
      <c r="AW849" s="3" t="s">
        <v>273</v>
      </c>
      <c r="AX849" s="3" t="s">
        <v>991</v>
      </c>
      <c r="AY849" s="3" t="s">
        <v>148</v>
      </c>
      <c r="AZ849" s="3" t="s">
        <v>139</v>
      </c>
      <c r="BA849" s="3" t="s">
        <v>154</v>
      </c>
      <c r="BB849" s="3" t="s">
        <v>992</v>
      </c>
      <c r="BC849" s="3" t="s">
        <v>156</v>
      </c>
      <c r="BD849" s="3" t="s">
        <v>157</v>
      </c>
      <c r="BE849" s="3" t="s">
        <v>237</v>
      </c>
      <c r="BF849" s="3" t="s">
        <v>13817</v>
      </c>
      <c r="BG849" s="3" t="s">
        <v>5272</v>
      </c>
      <c r="BH849" s="3" t="s">
        <v>143</v>
      </c>
      <c r="BI849" s="3" t="s">
        <v>143</v>
      </c>
      <c r="BJ849" s="3" t="s">
        <v>143</v>
      </c>
      <c r="BK849" s="3" t="s">
        <v>463</v>
      </c>
      <c r="BL849" s="3" t="s">
        <v>143</v>
      </c>
      <c r="BM849" s="3" t="s">
        <v>200</v>
      </c>
      <c r="BN849" s="3" t="s">
        <v>143</v>
      </c>
      <c r="BO849" s="3" t="s">
        <v>143</v>
      </c>
      <c r="BP849" s="3" t="s">
        <v>143</v>
      </c>
      <c r="BQ849" s="3" t="s">
        <v>13818</v>
      </c>
      <c r="BR849" s="3" t="s">
        <v>5784</v>
      </c>
      <c r="BS849" s="3" t="s">
        <v>314</v>
      </c>
      <c r="BT849" s="3" t="s">
        <v>13816</v>
      </c>
      <c r="BU849" s="3" t="s">
        <v>13816</v>
      </c>
      <c r="BV849" s="3" t="s">
        <v>135</v>
      </c>
      <c r="BW849" s="3" t="s">
        <v>135</v>
      </c>
      <c r="BX849" s="3" t="s">
        <v>135</v>
      </c>
      <c r="BY849" s="3" t="s">
        <v>148</v>
      </c>
      <c r="BZ849" s="3" t="s">
        <v>13819</v>
      </c>
      <c r="CA849" s="3" t="s">
        <v>174</v>
      </c>
      <c r="CB849" s="3" t="s">
        <v>143</v>
      </c>
      <c r="CC849" s="3" t="s">
        <v>143</v>
      </c>
      <c r="CD849" s="3" t="s">
        <v>143</v>
      </c>
      <c r="CE849" s="3" t="s">
        <v>143</v>
      </c>
      <c r="CF849" s="3" t="s">
        <v>2261</v>
      </c>
      <c r="CG849" s="3" t="s">
        <v>143</v>
      </c>
      <c r="CH849" s="3" t="s">
        <v>143</v>
      </c>
      <c r="CI849" s="3" t="s">
        <v>143</v>
      </c>
      <c r="CJ849" s="3" t="s">
        <v>5272</v>
      </c>
      <c r="CK849" s="3" t="s">
        <v>143</v>
      </c>
      <c r="CL849" s="3" t="s">
        <v>143</v>
      </c>
      <c r="CM849" s="3" t="s">
        <v>143</v>
      </c>
      <c r="CN849" s="3" t="s">
        <v>143</v>
      </c>
      <c r="CO849" s="3" t="s">
        <v>143</v>
      </c>
      <c r="CP849" s="3" t="s">
        <v>143</v>
      </c>
      <c r="CQ849" s="3" t="s">
        <v>143</v>
      </c>
      <c r="CR849" s="3" t="s">
        <v>143</v>
      </c>
      <c r="CS849" s="3" t="s">
        <v>1</v>
      </c>
      <c r="CT849" s="3" t="s">
        <v>143</v>
      </c>
      <c r="CU849" s="3" t="s">
        <v>1</v>
      </c>
      <c r="CV849" s="3" t="s">
        <v>2092</v>
      </c>
      <c r="CW849" s="3" t="s">
        <v>143</v>
      </c>
      <c r="CX849" s="3" t="s">
        <v>12628</v>
      </c>
      <c r="CY849" s="3" t="s">
        <v>166</v>
      </c>
      <c r="CZ849" s="3" t="s">
        <v>463</v>
      </c>
      <c r="DA849" s="3" t="s">
        <v>1986</v>
      </c>
      <c r="DB849" s="3" t="s">
        <v>143</v>
      </c>
      <c r="DC849" s="3" t="s">
        <v>143</v>
      </c>
      <c r="DD849" s="3" t="s">
        <v>373</v>
      </c>
      <c r="DE849" s="3" t="s">
        <v>1515</v>
      </c>
      <c r="DF849" s="3" t="s">
        <v>652</v>
      </c>
      <c r="DG849" s="3" t="s">
        <v>143</v>
      </c>
      <c r="DH849" s="3" t="s">
        <v>143</v>
      </c>
      <c r="DI849" s="3" t="s">
        <v>143</v>
      </c>
    </row>
    <row r="850" spans="1:113" hidden="1" x14ac:dyDescent="0.2">
      <c r="A850" s="73">
        <v>45566</v>
      </c>
      <c r="B850" s="3" t="s">
        <v>12718</v>
      </c>
      <c r="C850" s="3">
        <v>163812</v>
      </c>
      <c r="D850" s="3" t="s">
        <v>12153</v>
      </c>
      <c r="E850" s="3" t="s">
        <v>364</v>
      </c>
      <c r="F850" s="7">
        <v>45588</v>
      </c>
      <c r="G850" s="3" t="s">
        <v>165</v>
      </c>
      <c r="H850" s="3" t="s">
        <v>166</v>
      </c>
      <c r="I850" s="177">
        <v>1286.8399999999999</v>
      </c>
      <c r="J850" s="177">
        <v>1600</v>
      </c>
      <c r="K850" s="71">
        <f t="shared" si="89"/>
        <v>5.9872210210620981E-2</v>
      </c>
      <c r="L850" s="3" t="s">
        <v>519</v>
      </c>
      <c r="M850" s="3" t="s">
        <v>129</v>
      </c>
      <c r="N850" s="3" t="s">
        <v>960</v>
      </c>
      <c r="O850" s="3" t="s">
        <v>2737</v>
      </c>
      <c r="P850" s="6" t="s">
        <v>13820</v>
      </c>
      <c r="Q850" s="3" t="s">
        <v>2863</v>
      </c>
      <c r="R850" s="3" t="s">
        <v>13821</v>
      </c>
      <c r="S850" s="3" t="s">
        <v>2719</v>
      </c>
      <c r="T850" s="3" t="s">
        <v>135</v>
      </c>
      <c r="U850" s="3" t="s">
        <v>135</v>
      </c>
      <c r="V850" s="3" t="s">
        <v>136</v>
      </c>
      <c r="W850" s="3" t="s">
        <v>137</v>
      </c>
      <c r="X850" s="3" t="s">
        <v>957</v>
      </c>
      <c r="Y850" s="3" t="s">
        <v>13822</v>
      </c>
      <c r="Z850" s="7" t="s">
        <v>13823</v>
      </c>
      <c r="AA850" s="3" t="s">
        <v>139</v>
      </c>
      <c r="AB850" s="3" t="s">
        <v>140</v>
      </c>
      <c r="AC850" s="3" t="s">
        <v>5272</v>
      </c>
      <c r="AD850" s="3" t="s">
        <v>143</v>
      </c>
      <c r="AE850" s="3" t="s">
        <v>13824</v>
      </c>
      <c r="AF850" s="3" t="s">
        <v>13825</v>
      </c>
      <c r="AG850" s="3" t="s">
        <v>235</v>
      </c>
      <c r="AH850" s="3" t="s">
        <v>141</v>
      </c>
      <c r="AI850" s="3" t="s">
        <v>143</v>
      </c>
      <c r="AJ850" s="3" t="s">
        <v>13824</v>
      </c>
      <c r="AK850" s="3" t="s">
        <v>142</v>
      </c>
      <c r="AL850" s="3" t="s">
        <v>143</v>
      </c>
      <c r="AM850" s="3" t="s">
        <v>6065</v>
      </c>
      <c r="AN850" s="3" t="s">
        <v>174</v>
      </c>
      <c r="AO850" s="3" t="s">
        <v>2196</v>
      </c>
      <c r="AP850" s="3" t="s">
        <v>2197</v>
      </c>
      <c r="AQ850" s="3" t="s">
        <v>2741</v>
      </c>
      <c r="AR850" s="3" t="s">
        <v>230</v>
      </c>
      <c r="AS850" s="3" t="s">
        <v>231</v>
      </c>
      <c r="AT850" s="3" t="s">
        <v>2199</v>
      </c>
      <c r="AU850" s="3" t="s">
        <v>2200</v>
      </c>
      <c r="AV850" s="3" t="s">
        <v>145</v>
      </c>
      <c r="AW850" s="3" t="s">
        <v>146</v>
      </c>
      <c r="AX850" s="3" t="s">
        <v>972</v>
      </c>
      <c r="AY850" s="3" t="s">
        <v>148</v>
      </c>
      <c r="AZ850" s="3" t="s">
        <v>139</v>
      </c>
      <c r="BA850" s="3" t="s">
        <v>149</v>
      </c>
      <c r="BB850" s="3" t="s">
        <v>150</v>
      </c>
      <c r="BC850" s="3" t="s">
        <v>156</v>
      </c>
      <c r="BD850" s="3" t="s">
        <v>157</v>
      </c>
      <c r="BE850" s="3" t="s">
        <v>8956</v>
      </c>
      <c r="BF850" s="3" t="s">
        <v>13826</v>
      </c>
      <c r="BG850" s="3" t="s">
        <v>5272</v>
      </c>
      <c r="BH850" s="3" t="s">
        <v>143</v>
      </c>
      <c r="BI850" s="3" t="s">
        <v>13827</v>
      </c>
      <c r="BJ850" s="3" t="s">
        <v>143</v>
      </c>
      <c r="BK850" s="3" t="s">
        <v>136</v>
      </c>
      <c r="BL850" s="3" t="s">
        <v>143</v>
      </c>
      <c r="BM850" s="3" t="s">
        <v>160</v>
      </c>
      <c r="BN850" s="3" t="s">
        <v>160</v>
      </c>
      <c r="BO850" s="3" t="s">
        <v>143</v>
      </c>
      <c r="BP850" s="3" t="s">
        <v>143</v>
      </c>
      <c r="BQ850" s="3" t="s">
        <v>13828</v>
      </c>
      <c r="BR850" s="3" t="s">
        <v>143</v>
      </c>
      <c r="BS850" s="3" t="s">
        <v>13746</v>
      </c>
      <c r="BT850" s="3" t="s">
        <v>13824</v>
      </c>
      <c r="BU850" s="3" t="s">
        <v>13824</v>
      </c>
      <c r="BV850" s="3" t="s">
        <v>135</v>
      </c>
      <c r="BW850" s="3" t="s">
        <v>135</v>
      </c>
      <c r="BX850" s="3" t="s">
        <v>135</v>
      </c>
      <c r="BY850" s="3" t="s">
        <v>148</v>
      </c>
      <c r="BZ850" s="3" t="s">
        <v>5177</v>
      </c>
      <c r="CA850" s="3" t="s">
        <v>174</v>
      </c>
      <c r="CB850" s="3" t="s">
        <v>143</v>
      </c>
      <c r="CC850" s="3" t="s">
        <v>143</v>
      </c>
      <c r="CD850" s="3" t="s">
        <v>143</v>
      </c>
      <c r="CE850" s="3" t="s">
        <v>13829</v>
      </c>
      <c r="CF850" s="3" t="s">
        <v>2261</v>
      </c>
      <c r="CG850" s="3" t="s">
        <v>2261</v>
      </c>
      <c r="CH850" s="3" t="s">
        <v>143</v>
      </c>
      <c r="CI850" s="3" t="s">
        <v>143</v>
      </c>
      <c r="CJ850" s="3" t="s">
        <v>5272</v>
      </c>
      <c r="CK850" s="3" t="s">
        <v>143</v>
      </c>
      <c r="CL850" s="3" t="s">
        <v>143</v>
      </c>
      <c r="CM850" s="3" t="s">
        <v>143</v>
      </c>
      <c r="CN850" s="3" t="s">
        <v>143</v>
      </c>
      <c r="CO850" s="3" t="s">
        <v>7298</v>
      </c>
      <c r="CP850" s="3" t="s">
        <v>143</v>
      </c>
      <c r="CQ850" s="3" t="s">
        <v>143</v>
      </c>
      <c r="CR850" s="3" t="s">
        <v>143</v>
      </c>
      <c r="CS850" s="3" t="s">
        <v>1</v>
      </c>
      <c r="CT850" s="3" t="s">
        <v>143</v>
      </c>
      <c r="CU850" s="3" t="s">
        <v>1</v>
      </c>
      <c r="CV850" s="3" t="s">
        <v>2092</v>
      </c>
      <c r="CW850" s="3" t="s">
        <v>2092</v>
      </c>
      <c r="CX850" s="3" t="s">
        <v>519</v>
      </c>
      <c r="CY850" s="3" t="s">
        <v>166</v>
      </c>
      <c r="CZ850" s="3" t="s">
        <v>136</v>
      </c>
      <c r="DA850" s="3" t="s">
        <v>1986</v>
      </c>
      <c r="DB850" s="3" t="s">
        <v>143</v>
      </c>
      <c r="DC850" s="3" t="s">
        <v>225</v>
      </c>
      <c r="DD850" s="3" t="s">
        <v>364</v>
      </c>
      <c r="DE850" s="3" t="s">
        <v>1515</v>
      </c>
      <c r="DF850" s="3" t="s">
        <v>652</v>
      </c>
      <c r="DG850" s="3" t="s">
        <v>143</v>
      </c>
      <c r="DH850" s="3" t="s">
        <v>7299</v>
      </c>
      <c r="DI850" s="3" t="s">
        <v>143</v>
      </c>
    </row>
    <row r="851" spans="1:113" hidden="1" x14ac:dyDescent="0.2">
      <c r="A851" s="73">
        <v>45566</v>
      </c>
      <c r="B851" s="3" t="s">
        <v>15606</v>
      </c>
      <c r="C851" s="3">
        <v>163813</v>
      </c>
      <c r="D851" s="3" t="s">
        <v>12738</v>
      </c>
      <c r="E851" s="3" t="s">
        <v>164</v>
      </c>
      <c r="F851" s="7">
        <v>45587</v>
      </c>
      <c r="G851" s="3" t="s">
        <v>165</v>
      </c>
      <c r="H851" s="3" t="s">
        <v>166</v>
      </c>
      <c r="I851" s="177">
        <v>60</v>
      </c>
      <c r="J851" s="177">
        <v>60</v>
      </c>
      <c r="K851" s="71">
        <f t="shared" si="89"/>
        <v>2.7915922823639762E-3</v>
      </c>
      <c r="L851" s="3" t="s">
        <v>316</v>
      </c>
      <c r="M851" s="3" t="s">
        <v>7145</v>
      </c>
      <c r="N851" s="3" t="s">
        <v>960</v>
      </c>
      <c r="O851" s="3" t="s">
        <v>318</v>
      </c>
      <c r="P851" s="6" t="s">
        <v>6896</v>
      </c>
      <c r="Q851" s="3" t="s">
        <v>170</v>
      </c>
      <c r="R851" s="3" t="s">
        <v>13830</v>
      </c>
      <c r="S851" s="3" t="s">
        <v>13831</v>
      </c>
      <c r="T851" s="3" t="s">
        <v>135</v>
      </c>
      <c r="U851" s="3" t="s">
        <v>135</v>
      </c>
      <c r="V851" s="3" t="s">
        <v>136</v>
      </c>
      <c r="W851" s="3" t="s">
        <v>137</v>
      </c>
      <c r="X851" s="3" t="s">
        <v>322</v>
      </c>
      <c r="Y851" s="3" t="s">
        <v>13832</v>
      </c>
      <c r="Z851" s="7" t="s">
        <v>13833</v>
      </c>
      <c r="AA851" s="3" t="s">
        <v>139</v>
      </c>
      <c r="AB851" s="3" t="s">
        <v>323</v>
      </c>
      <c r="AC851" s="3" t="s">
        <v>5272</v>
      </c>
      <c r="AD851" s="3" t="s">
        <v>143</v>
      </c>
      <c r="AE851" s="3" t="s">
        <v>5695</v>
      </c>
      <c r="AF851" s="3" t="s">
        <v>143</v>
      </c>
      <c r="AG851" s="3" t="s">
        <v>235</v>
      </c>
      <c r="AH851" s="3" t="s">
        <v>141</v>
      </c>
      <c r="AI851" s="3" t="s">
        <v>143</v>
      </c>
      <c r="AJ851" s="3" t="s">
        <v>5695</v>
      </c>
      <c r="AK851" s="3" t="s">
        <v>207</v>
      </c>
      <c r="AL851" s="3" t="s">
        <v>143</v>
      </c>
      <c r="AM851" s="3" t="s">
        <v>5695</v>
      </c>
      <c r="AN851" s="3" t="s">
        <v>174</v>
      </c>
      <c r="AO851" s="3" t="s">
        <v>324</v>
      </c>
      <c r="AP851" s="3" t="s">
        <v>325</v>
      </c>
      <c r="AQ851" s="3" t="s">
        <v>326</v>
      </c>
      <c r="AR851" s="3" t="s">
        <v>178</v>
      </c>
      <c r="AS851" s="3" t="s">
        <v>179</v>
      </c>
      <c r="AT851" s="3" t="s">
        <v>327</v>
      </c>
      <c r="AU851" s="3" t="s">
        <v>328</v>
      </c>
      <c r="AV851" s="3" t="s">
        <v>145</v>
      </c>
      <c r="AW851" s="3" t="s">
        <v>146</v>
      </c>
      <c r="AX851" s="3" t="s">
        <v>972</v>
      </c>
      <c r="AY851" s="3" t="s">
        <v>148</v>
      </c>
      <c r="AZ851" s="3" t="s">
        <v>139</v>
      </c>
      <c r="BA851" s="3" t="s">
        <v>149</v>
      </c>
      <c r="BB851" s="3" t="s">
        <v>150</v>
      </c>
      <c r="BC851" s="3" t="s">
        <v>156</v>
      </c>
      <c r="BD851" s="3" t="s">
        <v>157</v>
      </c>
      <c r="BE851" s="3" t="s">
        <v>484</v>
      </c>
      <c r="BF851" s="3" t="s">
        <v>13833</v>
      </c>
      <c r="BG851" s="3" t="s">
        <v>5272</v>
      </c>
      <c r="BH851" s="3" t="s">
        <v>143</v>
      </c>
      <c r="BI851" s="3" t="s">
        <v>13834</v>
      </c>
      <c r="BJ851" s="3" t="s">
        <v>143</v>
      </c>
      <c r="BK851" s="3" t="s">
        <v>136</v>
      </c>
      <c r="BL851" s="3" t="s">
        <v>143</v>
      </c>
      <c r="BM851" s="3" t="s">
        <v>160</v>
      </c>
      <c r="BN851" s="3" t="s">
        <v>160</v>
      </c>
      <c r="BO851" s="3" t="s">
        <v>143</v>
      </c>
      <c r="BP851" s="3" t="s">
        <v>143</v>
      </c>
      <c r="BQ851" s="3" t="s">
        <v>1491</v>
      </c>
      <c r="BR851" s="3" t="s">
        <v>5723</v>
      </c>
      <c r="BS851" s="3" t="s">
        <v>162</v>
      </c>
      <c r="BT851" s="3" t="s">
        <v>5695</v>
      </c>
      <c r="BU851" s="3" t="s">
        <v>5695</v>
      </c>
      <c r="BV851" s="3" t="s">
        <v>135</v>
      </c>
      <c r="BW851" s="3" t="s">
        <v>135</v>
      </c>
      <c r="BX851" s="3" t="s">
        <v>135</v>
      </c>
      <c r="BY851" s="3" t="s">
        <v>148</v>
      </c>
      <c r="BZ851" s="3" t="s">
        <v>13835</v>
      </c>
      <c r="CA851" s="3" t="s">
        <v>174</v>
      </c>
      <c r="CB851" s="3" t="s">
        <v>143</v>
      </c>
      <c r="CC851" s="3" t="s">
        <v>143</v>
      </c>
      <c r="CD851" s="3" t="s">
        <v>143</v>
      </c>
      <c r="CE851" s="3" t="s">
        <v>13836</v>
      </c>
      <c r="CF851" s="3" t="s">
        <v>2261</v>
      </c>
      <c r="CG851" s="3" t="s">
        <v>2261</v>
      </c>
      <c r="CH851" s="3" t="s">
        <v>143</v>
      </c>
      <c r="CI851" s="3" t="s">
        <v>143</v>
      </c>
      <c r="CJ851" s="3" t="s">
        <v>5272</v>
      </c>
      <c r="CK851" s="3" t="s">
        <v>143</v>
      </c>
      <c r="CL851" s="3" t="s">
        <v>143</v>
      </c>
      <c r="CM851" s="3" t="s">
        <v>143</v>
      </c>
      <c r="CN851" s="3" t="s">
        <v>143</v>
      </c>
      <c r="CO851" s="3" t="s">
        <v>143</v>
      </c>
      <c r="CP851" s="3" t="s">
        <v>143</v>
      </c>
      <c r="CQ851" s="3" t="s">
        <v>143</v>
      </c>
      <c r="CR851" s="3" t="s">
        <v>143</v>
      </c>
      <c r="CS851" s="3" t="s">
        <v>1</v>
      </c>
      <c r="CT851" s="3" t="s">
        <v>143</v>
      </c>
      <c r="CU851" s="3" t="s">
        <v>1</v>
      </c>
      <c r="CV851" s="3" t="s">
        <v>1985</v>
      </c>
      <c r="CW851" s="3" t="s">
        <v>1985</v>
      </c>
      <c r="CX851" s="3" t="s">
        <v>316</v>
      </c>
      <c r="CY851" s="3" t="s">
        <v>166</v>
      </c>
      <c r="CZ851" s="3" t="s">
        <v>136</v>
      </c>
      <c r="DA851" s="3" t="s">
        <v>1986</v>
      </c>
      <c r="DB851" s="3" t="s">
        <v>143</v>
      </c>
      <c r="DC851" s="3" t="s">
        <v>143</v>
      </c>
      <c r="DD851" s="3" t="s">
        <v>164</v>
      </c>
      <c r="DE851" s="3" t="s">
        <v>1515</v>
      </c>
      <c r="DF851" s="3" t="s">
        <v>571</v>
      </c>
      <c r="DG851" s="3" t="s">
        <v>143</v>
      </c>
      <c r="DH851" s="3" t="s">
        <v>143</v>
      </c>
      <c r="DI851" s="3" t="s">
        <v>143</v>
      </c>
    </row>
    <row r="852" spans="1:113" hidden="1" x14ac:dyDescent="0.2">
      <c r="A852" s="73">
        <v>45566</v>
      </c>
      <c r="B852" s="3" t="s">
        <v>12718</v>
      </c>
      <c r="C852" s="3">
        <v>163940</v>
      </c>
      <c r="D852" s="3" t="s">
        <v>12153</v>
      </c>
      <c r="E852" s="3" t="s">
        <v>685</v>
      </c>
      <c r="F852" s="7">
        <v>45588</v>
      </c>
      <c r="G852" s="3" t="s">
        <v>165</v>
      </c>
      <c r="H852" s="3" t="s">
        <v>166</v>
      </c>
      <c r="I852" s="180">
        <f t="shared" ref="I852:I863" si="91">J852</f>
        <v>607.66999999999996</v>
      </c>
      <c r="J852" s="177">
        <v>607.66999999999996</v>
      </c>
      <c r="K852" s="71">
        <f t="shared" si="89"/>
        <v>2.8272781370401952E-2</v>
      </c>
      <c r="L852" s="3" t="s">
        <v>374</v>
      </c>
      <c r="M852" s="3" t="s">
        <v>129</v>
      </c>
      <c r="N852" s="3" t="s">
        <v>219</v>
      </c>
      <c r="O852" s="3" t="s">
        <v>2882</v>
      </c>
      <c r="P852" s="6" t="s">
        <v>13837</v>
      </c>
      <c r="Q852" s="3" t="s">
        <v>170</v>
      </c>
      <c r="R852" s="3" t="s">
        <v>13838</v>
      </c>
      <c r="S852" s="3" t="s">
        <v>13839</v>
      </c>
      <c r="T852" s="3" t="s">
        <v>135</v>
      </c>
      <c r="U852" s="3" t="s">
        <v>135</v>
      </c>
      <c r="V852" s="3" t="s">
        <v>136</v>
      </c>
      <c r="W852" s="3" t="s">
        <v>137</v>
      </c>
      <c r="X852" s="3" t="s">
        <v>6653</v>
      </c>
      <c r="Y852" s="3" t="s">
        <v>13840</v>
      </c>
      <c r="Z852" s="7" t="s">
        <v>13841</v>
      </c>
      <c r="AA852" s="3" t="s">
        <v>139</v>
      </c>
      <c r="AB852" s="3" t="s">
        <v>140</v>
      </c>
      <c r="AC852" s="3" t="s">
        <v>5272</v>
      </c>
      <c r="AD852" s="3" t="s">
        <v>143</v>
      </c>
      <c r="AE852" s="3" t="s">
        <v>5272</v>
      </c>
      <c r="AF852" s="3" t="s">
        <v>143</v>
      </c>
      <c r="AG852" s="3" t="s">
        <v>235</v>
      </c>
      <c r="AH852" s="3" t="s">
        <v>141</v>
      </c>
      <c r="AI852" s="3" t="s">
        <v>143</v>
      </c>
      <c r="AJ852" s="3" t="s">
        <v>143</v>
      </c>
      <c r="AK852" s="3" t="s">
        <v>142</v>
      </c>
      <c r="AL852" s="3" t="s">
        <v>143</v>
      </c>
      <c r="AM852" s="3" t="s">
        <v>10320</v>
      </c>
      <c r="AN852" s="3" t="s">
        <v>143</v>
      </c>
      <c r="AO852" s="3" t="s">
        <v>1922</v>
      </c>
      <c r="AP852" s="3" t="s">
        <v>1923</v>
      </c>
      <c r="AQ852" s="3" t="s">
        <v>2886</v>
      </c>
      <c r="AR852" s="3" t="s">
        <v>353</v>
      </c>
      <c r="AS852" s="3" t="s">
        <v>231</v>
      </c>
      <c r="AT852" s="3" t="s">
        <v>1895</v>
      </c>
      <c r="AU852" s="3" t="s">
        <v>1925</v>
      </c>
      <c r="AV852" s="3" t="s">
        <v>234</v>
      </c>
      <c r="AW852" s="3" t="s">
        <v>165</v>
      </c>
      <c r="AX852" s="3" t="s">
        <v>235</v>
      </c>
      <c r="AY852" s="3" t="s">
        <v>148</v>
      </c>
      <c r="AZ852" s="3" t="s">
        <v>139</v>
      </c>
      <c r="BA852" s="3" t="s">
        <v>875</v>
      </c>
      <c r="BB852" s="3" t="s">
        <v>150</v>
      </c>
      <c r="BC852" s="3" t="s">
        <v>156</v>
      </c>
      <c r="BD852" s="3" t="s">
        <v>157</v>
      </c>
      <c r="BE852" s="3" t="s">
        <v>237</v>
      </c>
      <c r="BF852" s="3" t="s">
        <v>13841</v>
      </c>
      <c r="BG852" s="3" t="s">
        <v>5272</v>
      </c>
      <c r="BH852" s="3" t="s">
        <v>143</v>
      </c>
      <c r="BI852" s="3" t="s">
        <v>143</v>
      </c>
      <c r="BJ852" s="3" t="s">
        <v>143</v>
      </c>
      <c r="BK852" s="3" t="s">
        <v>136</v>
      </c>
      <c r="BL852" s="3" t="s">
        <v>143</v>
      </c>
      <c r="BM852" s="3" t="s">
        <v>160</v>
      </c>
      <c r="BN852" s="3" t="s">
        <v>143</v>
      </c>
      <c r="BO852" s="3" t="s">
        <v>143</v>
      </c>
      <c r="BP852" s="3" t="s">
        <v>143</v>
      </c>
      <c r="BQ852" s="3" t="s">
        <v>13842</v>
      </c>
      <c r="BR852" s="3" t="s">
        <v>5784</v>
      </c>
      <c r="BS852" s="3" t="s">
        <v>314</v>
      </c>
      <c r="BT852" s="3" t="s">
        <v>10320</v>
      </c>
      <c r="BU852" s="3" t="s">
        <v>10320</v>
      </c>
      <c r="BV852" s="3" t="s">
        <v>135</v>
      </c>
      <c r="BW852" s="3" t="s">
        <v>135</v>
      </c>
      <c r="BX852" s="3" t="s">
        <v>135</v>
      </c>
      <c r="BY852" s="3" t="s">
        <v>148</v>
      </c>
      <c r="BZ852" s="3" t="s">
        <v>13843</v>
      </c>
      <c r="CA852" s="3" t="s">
        <v>174</v>
      </c>
      <c r="CB852" s="3" t="s">
        <v>143</v>
      </c>
      <c r="CC852" s="3" t="s">
        <v>143</v>
      </c>
      <c r="CD852" s="3" t="s">
        <v>143</v>
      </c>
      <c r="CE852" s="3" t="s">
        <v>13844</v>
      </c>
      <c r="CF852" s="3" t="s">
        <v>2261</v>
      </c>
      <c r="CG852" s="3" t="s">
        <v>143</v>
      </c>
      <c r="CH852" s="3" t="s">
        <v>143</v>
      </c>
      <c r="CI852" s="3" t="s">
        <v>143</v>
      </c>
      <c r="CJ852" s="3" t="s">
        <v>5272</v>
      </c>
      <c r="CK852" s="3" t="s">
        <v>143</v>
      </c>
      <c r="CL852" s="3" t="s">
        <v>143</v>
      </c>
      <c r="CM852" s="3" t="s">
        <v>143</v>
      </c>
      <c r="CN852" s="3" t="s">
        <v>143</v>
      </c>
      <c r="CO852" s="3" t="s">
        <v>7509</v>
      </c>
      <c r="CP852" s="3" t="s">
        <v>143</v>
      </c>
      <c r="CQ852" s="3" t="s">
        <v>143</v>
      </c>
      <c r="CR852" s="3" t="s">
        <v>143</v>
      </c>
      <c r="CS852" s="3" t="s">
        <v>1</v>
      </c>
      <c r="CT852" s="3" t="s">
        <v>143</v>
      </c>
      <c r="CU852" s="3" t="s">
        <v>1</v>
      </c>
      <c r="CV852" s="3" t="s">
        <v>2092</v>
      </c>
      <c r="CW852" s="3" t="s">
        <v>143</v>
      </c>
      <c r="CX852" s="3" t="s">
        <v>374</v>
      </c>
      <c r="CY852" s="3" t="s">
        <v>166</v>
      </c>
      <c r="CZ852" s="3" t="s">
        <v>136</v>
      </c>
      <c r="DA852" s="3" t="s">
        <v>1986</v>
      </c>
      <c r="DB852" s="3" t="s">
        <v>143</v>
      </c>
      <c r="DC852" s="3" t="s">
        <v>6653</v>
      </c>
      <c r="DD852" s="3" t="s">
        <v>685</v>
      </c>
      <c r="DE852" s="3" t="s">
        <v>1515</v>
      </c>
      <c r="DF852" s="3" t="s">
        <v>652</v>
      </c>
      <c r="DG852" s="3" t="s">
        <v>143</v>
      </c>
      <c r="DH852" s="3" t="s">
        <v>7510</v>
      </c>
      <c r="DI852" s="3" t="s">
        <v>143</v>
      </c>
    </row>
    <row r="853" spans="1:113" hidden="1" x14ac:dyDescent="0.2">
      <c r="A853" s="73">
        <v>45566</v>
      </c>
      <c r="B853" s="3" t="s">
        <v>12737</v>
      </c>
      <c r="C853" s="3">
        <v>164062</v>
      </c>
      <c r="D853" s="3" t="s">
        <v>12737</v>
      </c>
      <c r="E853" s="3" t="s">
        <v>685</v>
      </c>
      <c r="F853" s="7">
        <v>45588</v>
      </c>
      <c r="G853" s="3" t="s">
        <v>165</v>
      </c>
      <c r="H853" s="3" t="s">
        <v>166</v>
      </c>
      <c r="I853" s="180">
        <f t="shared" si="91"/>
        <v>480</v>
      </c>
      <c r="J853" s="177">
        <v>480</v>
      </c>
      <c r="K853" s="71">
        <f t="shared" si="89"/>
        <v>2.233273825891181E-2</v>
      </c>
      <c r="L853" s="3" t="s">
        <v>12628</v>
      </c>
      <c r="M853" s="3" t="s">
        <v>129</v>
      </c>
      <c r="N853" s="3" t="s">
        <v>960</v>
      </c>
      <c r="O853" s="3" t="s">
        <v>8285</v>
      </c>
      <c r="P853" s="6" t="s">
        <v>13845</v>
      </c>
      <c r="Q853" s="3" t="s">
        <v>530</v>
      </c>
      <c r="R853" s="3" t="s">
        <v>13846</v>
      </c>
      <c r="S853" s="3" t="s">
        <v>13847</v>
      </c>
      <c r="T853" s="3" t="s">
        <v>135</v>
      </c>
      <c r="U853" s="3" t="s">
        <v>135</v>
      </c>
      <c r="V853" s="3" t="s">
        <v>136</v>
      </c>
      <c r="W853" s="3" t="s">
        <v>137</v>
      </c>
      <c r="X853" s="3" t="s">
        <v>957</v>
      </c>
      <c r="Y853" s="3" t="s">
        <v>13848</v>
      </c>
      <c r="Z853" s="7" t="s">
        <v>13849</v>
      </c>
      <c r="AA853" s="3" t="s">
        <v>139</v>
      </c>
      <c r="AB853" s="3" t="s">
        <v>140</v>
      </c>
      <c r="AC853" s="3" t="s">
        <v>5272</v>
      </c>
      <c r="AD853" s="3" t="s">
        <v>143</v>
      </c>
      <c r="AE853" s="3" t="s">
        <v>5272</v>
      </c>
      <c r="AF853" s="3" t="s">
        <v>13669</v>
      </c>
      <c r="AG853" s="3" t="s">
        <v>235</v>
      </c>
      <c r="AH853" s="3" t="s">
        <v>141</v>
      </c>
      <c r="AI853" s="3" t="s">
        <v>143</v>
      </c>
      <c r="AJ853" s="3" t="s">
        <v>143</v>
      </c>
      <c r="AK853" s="3" t="s">
        <v>142</v>
      </c>
      <c r="AL853" s="3" t="s">
        <v>143</v>
      </c>
      <c r="AM853" s="3" t="s">
        <v>7390</v>
      </c>
      <c r="AN853" s="3" t="s">
        <v>143</v>
      </c>
      <c r="AO853" s="3" t="s">
        <v>7843</v>
      </c>
      <c r="AP853" s="3" t="s">
        <v>534</v>
      </c>
      <c r="AQ853" s="3" t="s">
        <v>309</v>
      </c>
      <c r="AR853" s="3" t="s">
        <v>148</v>
      </c>
      <c r="AS853" s="3" t="s">
        <v>139</v>
      </c>
      <c r="AT853" s="3" t="s">
        <v>950</v>
      </c>
      <c r="AU853" s="3" t="s">
        <v>2261</v>
      </c>
      <c r="AV853" s="3" t="s">
        <v>145</v>
      </c>
      <c r="AW853" s="3" t="s">
        <v>146</v>
      </c>
      <c r="AX853" s="3" t="s">
        <v>972</v>
      </c>
      <c r="AY853" s="3" t="s">
        <v>148</v>
      </c>
      <c r="AZ853" s="3" t="s">
        <v>139</v>
      </c>
      <c r="BA853" s="3" t="s">
        <v>149</v>
      </c>
      <c r="BB853" s="3" t="s">
        <v>150</v>
      </c>
      <c r="BC853" s="3" t="s">
        <v>156</v>
      </c>
      <c r="BD853" s="3" t="s">
        <v>157</v>
      </c>
      <c r="BE853" s="3" t="s">
        <v>303</v>
      </c>
      <c r="BF853" s="3" t="s">
        <v>13849</v>
      </c>
      <c r="BG853" s="3" t="s">
        <v>5272</v>
      </c>
      <c r="BH853" s="3" t="s">
        <v>143</v>
      </c>
      <c r="BI853" s="3" t="s">
        <v>143</v>
      </c>
      <c r="BJ853" s="3" t="s">
        <v>143</v>
      </c>
      <c r="BK853" s="3" t="s">
        <v>463</v>
      </c>
      <c r="BL853" s="3" t="s">
        <v>143</v>
      </c>
      <c r="BM853" s="3" t="s">
        <v>160</v>
      </c>
      <c r="BN853" s="3" t="s">
        <v>143</v>
      </c>
      <c r="BO853" s="3" t="s">
        <v>143</v>
      </c>
      <c r="BP853" s="3" t="s">
        <v>143</v>
      </c>
      <c r="BQ853" s="3" t="s">
        <v>13850</v>
      </c>
      <c r="BR853" s="3" t="s">
        <v>5352</v>
      </c>
      <c r="BS853" s="3" t="s">
        <v>241</v>
      </c>
      <c r="BT853" s="3" t="s">
        <v>7390</v>
      </c>
      <c r="BU853" s="3" t="s">
        <v>7390</v>
      </c>
      <c r="BV853" s="3" t="s">
        <v>135</v>
      </c>
      <c r="BW853" s="3" t="s">
        <v>135</v>
      </c>
      <c r="BX853" s="3" t="s">
        <v>135</v>
      </c>
      <c r="BY853" s="3" t="s">
        <v>148</v>
      </c>
      <c r="BZ853" s="3" t="s">
        <v>13851</v>
      </c>
      <c r="CA853" s="3" t="s">
        <v>174</v>
      </c>
      <c r="CB853" s="3" t="s">
        <v>143</v>
      </c>
      <c r="CC853" s="3" t="s">
        <v>143</v>
      </c>
      <c r="CD853" s="3" t="s">
        <v>143</v>
      </c>
      <c r="CE853" s="3" t="s">
        <v>143</v>
      </c>
      <c r="CF853" s="3" t="s">
        <v>2261</v>
      </c>
      <c r="CG853" s="3" t="s">
        <v>143</v>
      </c>
      <c r="CH853" s="3" t="s">
        <v>143</v>
      </c>
      <c r="CI853" s="3" t="s">
        <v>143</v>
      </c>
      <c r="CJ853" s="3" t="s">
        <v>5272</v>
      </c>
      <c r="CK853" s="3" t="s">
        <v>143</v>
      </c>
      <c r="CL853" s="3" t="s">
        <v>143</v>
      </c>
      <c r="CM853" s="3" t="s">
        <v>143</v>
      </c>
      <c r="CN853" s="3" t="s">
        <v>143</v>
      </c>
      <c r="CO853" s="3" t="s">
        <v>143</v>
      </c>
      <c r="CP853" s="3" t="s">
        <v>143</v>
      </c>
      <c r="CQ853" s="3" t="s">
        <v>143</v>
      </c>
      <c r="CR853" s="3" t="s">
        <v>143</v>
      </c>
      <c r="CS853" s="3" t="s">
        <v>1</v>
      </c>
      <c r="CT853" s="3" t="s">
        <v>143</v>
      </c>
      <c r="CU853" s="3" t="s">
        <v>1</v>
      </c>
      <c r="CV853" s="3" t="s">
        <v>1985</v>
      </c>
      <c r="CW853" s="3" t="s">
        <v>143</v>
      </c>
      <c r="CX853" s="3" t="s">
        <v>12628</v>
      </c>
      <c r="CY853" s="3" t="s">
        <v>166</v>
      </c>
      <c r="CZ853" s="3" t="s">
        <v>463</v>
      </c>
      <c r="DA853" s="3" t="s">
        <v>1989</v>
      </c>
      <c r="DB853" s="3" t="s">
        <v>143</v>
      </c>
      <c r="DC853" s="3" t="s">
        <v>225</v>
      </c>
      <c r="DD853" s="3" t="s">
        <v>685</v>
      </c>
      <c r="DE853" s="3" t="s">
        <v>1515</v>
      </c>
      <c r="DF853" s="3" t="s">
        <v>652</v>
      </c>
      <c r="DG853" s="3" t="s">
        <v>143</v>
      </c>
      <c r="DH853" s="3" t="s">
        <v>143</v>
      </c>
      <c r="DI853" s="3" t="s">
        <v>143</v>
      </c>
    </row>
    <row r="854" spans="1:113" hidden="1" x14ac:dyDescent="0.2">
      <c r="A854" s="73">
        <v>45566</v>
      </c>
      <c r="B854" s="3" t="s">
        <v>12737</v>
      </c>
      <c r="C854" s="3">
        <v>164078</v>
      </c>
      <c r="D854" s="3" t="s">
        <v>12737</v>
      </c>
      <c r="E854" s="3" t="s">
        <v>164</v>
      </c>
      <c r="F854" s="7">
        <v>45589</v>
      </c>
      <c r="G854" s="3" t="s">
        <v>165</v>
      </c>
      <c r="H854" s="3" t="s">
        <v>166</v>
      </c>
      <c r="I854" s="180">
        <f t="shared" si="91"/>
        <v>140.88999999999999</v>
      </c>
      <c r="J854" s="177">
        <v>140.88999999999999</v>
      </c>
      <c r="K854" s="71">
        <f t="shared" si="89"/>
        <v>6.5551239443710088E-3</v>
      </c>
      <c r="L854" s="3" t="s">
        <v>12628</v>
      </c>
      <c r="M854" s="3" t="s">
        <v>129</v>
      </c>
      <c r="N854" s="3" t="s">
        <v>1056</v>
      </c>
      <c r="O854" s="3" t="s">
        <v>5925</v>
      </c>
      <c r="P854" s="6" t="s">
        <v>13703</v>
      </c>
      <c r="Q854" s="3" t="s">
        <v>170</v>
      </c>
      <c r="R854" s="3" t="s">
        <v>13852</v>
      </c>
      <c r="S854" s="3" t="s">
        <v>13853</v>
      </c>
      <c r="T854" s="3" t="s">
        <v>135</v>
      </c>
      <c r="U854" s="3" t="s">
        <v>135</v>
      </c>
      <c r="V854" s="3" t="s">
        <v>136</v>
      </c>
      <c r="W854" s="3" t="s">
        <v>137</v>
      </c>
      <c r="X854" s="3" t="s">
        <v>4880</v>
      </c>
      <c r="Y854" s="3" t="s">
        <v>13854</v>
      </c>
      <c r="Z854" s="7" t="s">
        <v>13855</v>
      </c>
      <c r="AA854" s="3" t="s">
        <v>139</v>
      </c>
      <c r="AB854" s="3" t="s">
        <v>140</v>
      </c>
      <c r="AC854" s="3" t="s">
        <v>5272</v>
      </c>
      <c r="AD854" s="3" t="s">
        <v>143</v>
      </c>
      <c r="AE854" s="3" t="s">
        <v>5272</v>
      </c>
      <c r="AF854" s="3" t="s">
        <v>143</v>
      </c>
      <c r="AG854" s="3" t="s">
        <v>235</v>
      </c>
      <c r="AH854" s="3" t="s">
        <v>141</v>
      </c>
      <c r="AI854" s="3" t="s">
        <v>143</v>
      </c>
      <c r="AJ854" s="3" t="s">
        <v>143</v>
      </c>
      <c r="AK854" s="3" t="s">
        <v>142</v>
      </c>
      <c r="AL854" s="3" t="s">
        <v>143</v>
      </c>
      <c r="AM854" s="3" t="s">
        <v>13856</v>
      </c>
      <c r="AN854" s="3" t="s">
        <v>143</v>
      </c>
      <c r="AO854" s="3" t="s">
        <v>5932</v>
      </c>
      <c r="AP854" s="3" t="s">
        <v>2014</v>
      </c>
      <c r="AQ854" s="3" t="s">
        <v>5933</v>
      </c>
      <c r="AR854" s="3" t="s">
        <v>250</v>
      </c>
      <c r="AS854" s="3" t="s">
        <v>179</v>
      </c>
      <c r="AT854" s="3" t="s">
        <v>251</v>
      </c>
      <c r="AU854" s="3" t="s">
        <v>5934</v>
      </c>
      <c r="AV854" s="3" t="s">
        <v>145</v>
      </c>
      <c r="AW854" s="3" t="s">
        <v>146</v>
      </c>
      <c r="AX854" s="3" t="s">
        <v>1060</v>
      </c>
      <c r="AY854" s="3" t="s">
        <v>148</v>
      </c>
      <c r="AZ854" s="3" t="s">
        <v>139</v>
      </c>
      <c r="BA854" s="3" t="s">
        <v>149</v>
      </c>
      <c r="BB854" s="3" t="s">
        <v>150</v>
      </c>
      <c r="BC854" s="3" t="s">
        <v>156</v>
      </c>
      <c r="BD854" s="3" t="s">
        <v>157</v>
      </c>
      <c r="BE854" s="3" t="s">
        <v>484</v>
      </c>
      <c r="BF854" s="3" t="s">
        <v>13855</v>
      </c>
      <c r="BG854" s="3" t="s">
        <v>5272</v>
      </c>
      <c r="BH854" s="3" t="s">
        <v>143</v>
      </c>
      <c r="BI854" s="3" t="s">
        <v>13857</v>
      </c>
      <c r="BJ854" s="3" t="s">
        <v>143</v>
      </c>
      <c r="BK854" s="3" t="s">
        <v>463</v>
      </c>
      <c r="BL854" s="3" t="s">
        <v>143</v>
      </c>
      <c r="BM854" s="3" t="s">
        <v>160</v>
      </c>
      <c r="BN854" s="3" t="s">
        <v>143</v>
      </c>
      <c r="BO854" s="3" t="s">
        <v>143</v>
      </c>
      <c r="BP854" s="3" t="s">
        <v>143</v>
      </c>
      <c r="BQ854" s="3" t="s">
        <v>13858</v>
      </c>
      <c r="BR854" s="3" t="s">
        <v>5723</v>
      </c>
      <c r="BS854" s="3" t="s">
        <v>162</v>
      </c>
      <c r="BT854" s="3" t="s">
        <v>13856</v>
      </c>
      <c r="BU854" s="3" t="s">
        <v>13856</v>
      </c>
      <c r="BV854" s="3" t="s">
        <v>135</v>
      </c>
      <c r="BW854" s="3" t="s">
        <v>135</v>
      </c>
      <c r="BX854" s="3" t="s">
        <v>135</v>
      </c>
      <c r="BY854" s="3" t="s">
        <v>148</v>
      </c>
      <c r="BZ854" s="3" t="s">
        <v>164</v>
      </c>
      <c r="CA854" s="3" t="s">
        <v>174</v>
      </c>
      <c r="CB854" s="3" t="s">
        <v>143</v>
      </c>
      <c r="CC854" s="3" t="s">
        <v>143</v>
      </c>
      <c r="CD854" s="3" t="s">
        <v>143</v>
      </c>
      <c r="CE854" s="3" t="s">
        <v>13703</v>
      </c>
      <c r="CF854" s="3" t="s">
        <v>2261</v>
      </c>
      <c r="CG854" s="3" t="s">
        <v>143</v>
      </c>
      <c r="CH854" s="3" t="s">
        <v>143</v>
      </c>
      <c r="CI854" s="3" t="s">
        <v>143</v>
      </c>
      <c r="CJ854" s="3" t="s">
        <v>5272</v>
      </c>
      <c r="CK854" s="3" t="s">
        <v>143</v>
      </c>
      <c r="CL854" s="3" t="s">
        <v>143</v>
      </c>
      <c r="CM854" s="3" t="s">
        <v>143</v>
      </c>
      <c r="CN854" s="3" t="s">
        <v>143</v>
      </c>
      <c r="CO854" s="3" t="s">
        <v>143</v>
      </c>
      <c r="CP854" s="3" t="s">
        <v>143</v>
      </c>
      <c r="CQ854" s="3" t="s">
        <v>143</v>
      </c>
      <c r="CR854" s="3" t="s">
        <v>143</v>
      </c>
      <c r="CS854" s="3" t="s">
        <v>1</v>
      </c>
      <c r="CT854" s="3" t="s">
        <v>143</v>
      </c>
      <c r="CU854" s="3" t="s">
        <v>1</v>
      </c>
      <c r="CV854" s="3" t="s">
        <v>1985</v>
      </c>
      <c r="CW854" s="3" t="s">
        <v>143</v>
      </c>
      <c r="CX854" s="3" t="s">
        <v>12628</v>
      </c>
      <c r="CY854" s="3" t="s">
        <v>166</v>
      </c>
      <c r="CZ854" s="3" t="s">
        <v>463</v>
      </c>
      <c r="DA854" s="3" t="s">
        <v>2007</v>
      </c>
      <c r="DB854" s="3" t="s">
        <v>143</v>
      </c>
      <c r="DC854" s="3" t="s">
        <v>143</v>
      </c>
      <c r="DD854" s="3" t="s">
        <v>164</v>
      </c>
      <c r="DE854" s="3" t="s">
        <v>1515</v>
      </c>
      <c r="DF854" s="3" t="s">
        <v>6915</v>
      </c>
      <c r="DG854" s="3" t="s">
        <v>143</v>
      </c>
      <c r="DH854" s="3" t="s">
        <v>143</v>
      </c>
      <c r="DI854" s="3" t="s">
        <v>143</v>
      </c>
    </row>
    <row r="855" spans="1:113" hidden="1" x14ac:dyDescent="0.2">
      <c r="A855" s="73">
        <v>45566</v>
      </c>
      <c r="B855" s="3" t="s">
        <v>12718</v>
      </c>
      <c r="C855" s="3">
        <v>164101</v>
      </c>
      <c r="D855" s="3" t="s">
        <v>12153</v>
      </c>
      <c r="E855" s="3" t="s">
        <v>685</v>
      </c>
      <c r="F855" s="7">
        <v>45589</v>
      </c>
      <c r="G855" s="3" t="s">
        <v>165</v>
      </c>
      <c r="H855" s="3" t="s">
        <v>166</v>
      </c>
      <c r="I855" s="180">
        <f t="shared" si="91"/>
        <v>54.3</v>
      </c>
      <c r="J855" s="177">
        <v>54.3</v>
      </c>
      <c r="K855" s="71">
        <f t="shared" si="89"/>
        <v>2.5263910155393981E-3</v>
      </c>
      <c r="L855" s="3" t="s">
        <v>374</v>
      </c>
      <c r="M855" s="3" t="s">
        <v>129</v>
      </c>
      <c r="N855" s="3" t="s">
        <v>1056</v>
      </c>
      <c r="O855" s="3" t="s">
        <v>13859</v>
      </c>
      <c r="P855" s="6" t="s">
        <v>6816</v>
      </c>
      <c r="Q855" s="3" t="s">
        <v>170</v>
      </c>
      <c r="R855" s="3" t="s">
        <v>13860</v>
      </c>
      <c r="S855" s="3" t="s">
        <v>13861</v>
      </c>
      <c r="T855" s="3" t="s">
        <v>135</v>
      </c>
      <c r="U855" s="3" t="s">
        <v>135</v>
      </c>
      <c r="V855" s="3" t="s">
        <v>136</v>
      </c>
      <c r="W855" s="3" t="s">
        <v>137</v>
      </c>
      <c r="X855" s="3" t="s">
        <v>4880</v>
      </c>
      <c r="Y855" s="3" t="s">
        <v>13862</v>
      </c>
      <c r="Z855" s="7" t="s">
        <v>13863</v>
      </c>
      <c r="AA855" s="3" t="s">
        <v>139</v>
      </c>
      <c r="AB855" s="3" t="s">
        <v>140</v>
      </c>
      <c r="AC855" s="3" t="s">
        <v>5272</v>
      </c>
      <c r="AD855" s="3" t="s">
        <v>143</v>
      </c>
      <c r="AE855" s="3" t="s">
        <v>5272</v>
      </c>
      <c r="AF855" s="3" t="s">
        <v>143</v>
      </c>
      <c r="AG855" s="3" t="s">
        <v>235</v>
      </c>
      <c r="AH855" s="3" t="s">
        <v>141</v>
      </c>
      <c r="AI855" s="3" t="s">
        <v>143</v>
      </c>
      <c r="AJ855" s="3" t="s">
        <v>143</v>
      </c>
      <c r="AK855" s="3" t="s">
        <v>142</v>
      </c>
      <c r="AL855" s="3" t="s">
        <v>143</v>
      </c>
      <c r="AM855" s="3" t="s">
        <v>13864</v>
      </c>
      <c r="AN855" s="3" t="s">
        <v>143</v>
      </c>
      <c r="AO855" s="3" t="s">
        <v>1201</v>
      </c>
      <c r="AP855" s="3" t="s">
        <v>176</v>
      </c>
      <c r="AQ855" s="3" t="s">
        <v>13865</v>
      </c>
      <c r="AR855" s="3" t="s">
        <v>178</v>
      </c>
      <c r="AS855" s="3" t="s">
        <v>179</v>
      </c>
      <c r="AT855" s="3" t="s">
        <v>180</v>
      </c>
      <c r="AU855" s="3" t="s">
        <v>181</v>
      </c>
      <c r="AV855" s="3" t="s">
        <v>145</v>
      </c>
      <c r="AW855" s="3" t="s">
        <v>146</v>
      </c>
      <c r="AX855" s="3" t="s">
        <v>1060</v>
      </c>
      <c r="AY855" s="3" t="s">
        <v>148</v>
      </c>
      <c r="AZ855" s="3" t="s">
        <v>139</v>
      </c>
      <c r="BA855" s="3" t="s">
        <v>149</v>
      </c>
      <c r="BB855" s="3" t="s">
        <v>150</v>
      </c>
      <c r="BC855" s="3" t="s">
        <v>156</v>
      </c>
      <c r="BD855" s="3" t="s">
        <v>157</v>
      </c>
      <c r="BE855" s="3" t="s">
        <v>484</v>
      </c>
      <c r="BF855" s="3" t="s">
        <v>13863</v>
      </c>
      <c r="BG855" s="3" t="s">
        <v>5272</v>
      </c>
      <c r="BH855" s="3" t="s">
        <v>143</v>
      </c>
      <c r="BI855" s="3" t="s">
        <v>143</v>
      </c>
      <c r="BJ855" s="3" t="s">
        <v>143</v>
      </c>
      <c r="BK855" s="3" t="s">
        <v>136</v>
      </c>
      <c r="BL855" s="3" t="s">
        <v>143</v>
      </c>
      <c r="BM855" s="3" t="s">
        <v>160</v>
      </c>
      <c r="BN855" s="3" t="s">
        <v>143</v>
      </c>
      <c r="BO855" s="3" t="s">
        <v>143</v>
      </c>
      <c r="BP855" s="3" t="s">
        <v>143</v>
      </c>
      <c r="BQ855" s="3" t="s">
        <v>884</v>
      </c>
      <c r="BR855" s="3" t="s">
        <v>5723</v>
      </c>
      <c r="BS855" s="3" t="s">
        <v>162</v>
      </c>
      <c r="BT855" s="3" t="s">
        <v>13864</v>
      </c>
      <c r="BU855" s="3" t="s">
        <v>13864</v>
      </c>
      <c r="BV855" s="3" t="s">
        <v>135</v>
      </c>
      <c r="BW855" s="3" t="s">
        <v>135</v>
      </c>
      <c r="BX855" s="3" t="s">
        <v>135</v>
      </c>
      <c r="BY855" s="3" t="s">
        <v>148</v>
      </c>
      <c r="BZ855" s="3" t="s">
        <v>13866</v>
      </c>
      <c r="CA855" s="3" t="s">
        <v>174</v>
      </c>
      <c r="CB855" s="3" t="s">
        <v>143</v>
      </c>
      <c r="CC855" s="3" t="s">
        <v>143</v>
      </c>
      <c r="CD855" s="3" t="s">
        <v>143</v>
      </c>
      <c r="CE855" s="3" t="s">
        <v>6816</v>
      </c>
      <c r="CF855" s="3" t="s">
        <v>2261</v>
      </c>
      <c r="CG855" s="3" t="s">
        <v>143</v>
      </c>
      <c r="CH855" s="3" t="s">
        <v>143</v>
      </c>
      <c r="CI855" s="3" t="s">
        <v>143</v>
      </c>
      <c r="CJ855" s="3" t="s">
        <v>5272</v>
      </c>
      <c r="CK855" s="3" t="s">
        <v>143</v>
      </c>
      <c r="CL855" s="3" t="s">
        <v>143</v>
      </c>
      <c r="CM855" s="3" t="s">
        <v>143</v>
      </c>
      <c r="CN855" s="3" t="s">
        <v>143</v>
      </c>
      <c r="CO855" s="3" t="s">
        <v>143</v>
      </c>
      <c r="CP855" s="3" t="s">
        <v>143</v>
      </c>
      <c r="CQ855" s="3" t="s">
        <v>143</v>
      </c>
      <c r="CR855" s="3" t="s">
        <v>143</v>
      </c>
      <c r="CS855" s="3" t="s">
        <v>1</v>
      </c>
      <c r="CT855" s="3" t="s">
        <v>143</v>
      </c>
      <c r="CU855" s="3" t="s">
        <v>1</v>
      </c>
      <c r="CV855" s="3" t="s">
        <v>1985</v>
      </c>
      <c r="CW855" s="3" t="s">
        <v>143</v>
      </c>
      <c r="CX855" s="3" t="s">
        <v>374</v>
      </c>
      <c r="CY855" s="3" t="s">
        <v>166</v>
      </c>
      <c r="CZ855" s="3" t="s">
        <v>136</v>
      </c>
      <c r="DA855" s="3" t="s">
        <v>2007</v>
      </c>
      <c r="DB855" s="3" t="s">
        <v>143</v>
      </c>
      <c r="DC855" s="3" t="s">
        <v>143</v>
      </c>
      <c r="DD855" s="3" t="s">
        <v>685</v>
      </c>
      <c r="DE855" s="3" t="s">
        <v>1515</v>
      </c>
      <c r="DF855" s="3" t="s">
        <v>6915</v>
      </c>
      <c r="DG855" s="3" t="s">
        <v>143</v>
      </c>
      <c r="DH855" s="3" t="s">
        <v>143</v>
      </c>
      <c r="DI855" s="3" t="s">
        <v>143</v>
      </c>
    </row>
    <row r="856" spans="1:113" hidden="1" x14ac:dyDescent="0.2">
      <c r="A856" s="73">
        <v>45566</v>
      </c>
      <c r="B856" s="3" t="s">
        <v>11</v>
      </c>
      <c r="C856" s="3">
        <v>164102</v>
      </c>
      <c r="D856" s="3" t="s">
        <v>5860</v>
      </c>
      <c r="E856" s="3" t="s">
        <v>190</v>
      </c>
      <c r="F856" s="7">
        <v>45589</v>
      </c>
      <c r="G856" s="3" t="s">
        <v>165</v>
      </c>
      <c r="H856" s="3" t="s">
        <v>166</v>
      </c>
      <c r="I856" s="180">
        <f t="shared" si="91"/>
        <v>57.78</v>
      </c>
      <c r="J856" s="177">
        <v>57.78</v>
      </c>
      <c r="K856" s="71">
        <f t="shared" si="89"/>
        <v>2.6883033679165089E-3</v>
      </c>
      <c r="L856" s="3" t="s">
        <v>374</v>
      </c>
      <c r="M856" s="3" t="s">
        <v>129</v>
      </c>
      <c r="N856" s="3" t="s">
        <v>1056</v>
      </c>
      <c r="O856" s="3" t="s">
        <v>13867</v>
      </c>
      <c r="P856" s="6" t="s">
        <v>13868</v>
      </c>
      <c r="Q856" s="3" t="s">
        <v>170</v>
      </c>
      <c r="R856" s="3" t="s">
        <v>13869</v>
      </c>
      <c r="S856" s="3" t="s">
        <v>13084</v>
      </c>
      <c r="T856" s="3" t="s">
        <v>135</v>
      </c>
      <c r="U856" s="3" t="s">
        <v>135</v>
      </c>
      <c r="V856" s="3" t="s">
        <v>136</v>
      </c>
      <c r="W856" s="3" t="s">
        <v>137</v>
      </c>
      <c r="X856" s="3" t="s">
        <v>4880</v>
      </c>
      <c r="Y856" s="3" t="s">
        <v>13870</v>
      </c>
      <c r="Z856" s="7" t="s">
        <v>13871</v>
      </c>
      <c r="AA856" s="3" t="s">
        <v>139</v>
      </c>
      <c r="AB856" s="3" t="s">
        <v>140</v>
      </c>
      <c r="AC856" s="3" t="s">
        <v>5272</v>
      </c>
      <c r="AD856" s="3" t="s">
        <v>143</v>
      </c>
      <c r="AE856" s="3" t="s">
        <v>5272</v>
      </c>
      <c r="AF856" s="3" t="s">
        <v>143</v>
      </c>
      <c r="AG856" s="3" t="s">
        <v>235</v>
      </c>
      <c r="AH856" s="3" t="s">
        <v>141</v>
      </c>
      <c r="AI856" s="3" t="s">
        <v>143</v>
      </c>
      <c r="AJ856" s="3" t="s">
        <v>143</v>
      </c>
      <c r="AK856" s="3" t="s">
        <v>142</v>
      </c>
      <c r="AL856" s="3" t="s">
        <v>143</v>
      </c>
      <c r="AM856" s="3" t="s">
        <v>13872</v>
      </c>
      <c r="AN856" s="3" t="s">
        <v>143</v>
      </c>
      <c r="AO856" s="3" t="s">
        <v>3898</v>
      </c>
      <c r="AP856" s="3" t="s">
        <v>209</v>
      </c>
      <c r="AQ856" s="3" t="s">
        <v>13873</v>
      </c>
      <c r="AR856" s="3" t="s">
        <v>178</v>
      </c>
      <c r="AS856" s="3" t="s">
        <v>179</v>
      </c>
      <c r="AT856" s="3" t="s">
        <v>211</v>
      </c>
      <c r="AU856" s="3" t="s">
        <v>212</v>
      </c>
      <c r="AV856" s="3" t="s">
        <v>145</v>
      </c>
      <c r="AW856" s="3" t="s">
        <v>146</v>
      </c>
      <c r="AX856" s="3" t="s">
        <v>1060</v>
      </c>
      <c r="AY856" s="3" t="s">
        <v>148</v>
      </c>
      <c r="AZ856" s="3" t="s">
        <v>139</v>
      </c>
      <c r="BA856" s="3" t="s">
        <v>149</v>
      </c>
      <c r="BB856" s="3" t="s">
        <v>150</v>
      </c>
      <c r="BC856" s="3" t="s">
        <v>156</v>
      </c>
      <c r="BD856" s="3" t="s">
        <v>157</v>
      </c>
      <c r="BE856" s="3" t="s">
        <v>484</v>
      </c>
      <c r="BF856" s="3" t="s">
        <v>13871</v>
      </c>
      <c r="BG856" s="3" t="s">
        <v>5272</v>
      </c>
      <c r="BH856" s="3" t="s">
        <v>143</v>
      </c>
      <c r="BI856" s="3" t="s">
        <v>13874</v>
      </c>
      <c r="BJ856" s="3" t="s">
        <v>143</v>
      </c>
      <c r="BK856" s="3" t="s">
        <v>136</v>
      </c>
      <c r="BL856" s="3" t="s">
        <v>143</v>
      </c>
      <c r="BM856" s="3" t="s">
        <v>160</v>
      </c>
      <c r="BN856" s="3" t="s">
        <v>143</v>
      </c>
      <c r="BO856" s="3" t="s">
        <v>143</v>
      </c>
      <c r="BP856" s="3" t="s">
        <v>143</v>
      </c>
      <c r="BQ856" s="3" t="s">
        <v>13875</v>
      </c>
      <c r="BR856" s="3" t="s">
        <v>5723</v>
      </c>
      <c r="BS856" s="3" t="s">
        <v>162</v>
      </c>
      <c r="BT856" s="3" t="s">
        <v>13872</v>
      </c>
      <c r="BU856" s="3" t="s">
        <v>13872</v>
      </c>
      <c r="BV856" s="3" t="s">
        <v>135</v>
      </c>
      <c r="BW856" s="3" t="s">
        <v>135</v>
      </c>
      <c r="BX856" s="3" t="s">
        <v>135</v>
      </c>
      <c r="BY856" s="3" t="s">
        <v>148</v>
      </c>
      <c r="BZ856" s="3" t="s">
        <v>13876</v>
      </c>
      <c r="CA856" s="3" t="s">
        <v>174</v>
      </c>
      <c r="CB856" s="3" t="s">
        <v>143</v>
      </c>
      <c r="CC856" s="3" t="s">
        <v>143</v>
      </c>
      <c r="CD856" s="3" t="s">
        <v>143</v>
      </c>
      <c r="CE856" s="3" t="s">
        <v>13868</v>
      </c>
      <c r="CF856" s="3" t="s">
        <v>2261</v>
      </c>
      <c r="CG856" s="3" t="s">
        <v>143</v>
      </c>
      <c r="CH856" s="3" t="s">
        <v>143</v>
      </c>
      <c r="CI856" s="3" t="s">
        <v>143</v>
      </c>
      <c r="CJ856" s="3" t="s">
        <v>5272</v>
      </c>
      <c r="CK856" s="3" t="s">
        <v>143</v>
      </c>
      <c r="CL856" s="3" t="s">
        <v>143</v>
      </c>
      <c r="CM856" s="3" t="s">
        <v>143</v>
      </c>
      <c r="CN856" s="3" t="s">
        <v>143</v>
      </c>
      <c r="CO856" s="3" t="s">
        <v>143</v>
      </c>
      <c r="CP856" s="3" t="s">
        <v>143</v>
      </c>
      <c r="CQ856" s="3" t="s">
        <v>143</v>
      </c>
      <c r="CR856" s="3" t="s">
        <v>143</v>
      </c>
      <c r="CS856" s="3" t="s">
        <v>1</v>
      </c>
      <c r="CT856" s="3" t="s">
        <v>143</v>
      </c>
      <c r="CU856" s="3" t="s">
        <v>1</v>
      </c>
      <c r="CV856" s="3" t="s">
        <v>1985</v>
      </c>
      <c r="CW856" s="3" t="s">
        <v>143</v>
      </c>
      <c r="CX856" s="3" t="s">
        <v>374</v>
      </c>
      <c r="CY856" s="3" t="s">
        <v>166</v>
      </c>
      <c r="CZ856" s="3" t="s">
        <v>136</v>
      </c>
      <c r="DA856" s="3" t="s">
        <v>1986</v>
      </c>
      <c r="DB856" s="3" t="s">
        <v>143</v>
      </c>
      <c r="DC856" s="3" t="s">
        <v>143</v>
      </c>
      <c r="DD856" s="3" t="s">
        <v>190</v>
      </c>
      <c r="DE856" s="3" t="s">
        <v>1515</v>
      </c>
      <c r="DF856" s="3" t="s">
        <v>6915</v>
      </c>
      <c r="DG856" s="3" t="s">
        <v>143</v>
      </c>
      <c r="DH856" s="3" t="s">
        <v>143</v>
      </c>
      <c r="DI856" s="3" t="s">
        <v>143</v>
      </c>
    </row>
    <row r="857" spans="1:113" hidden="1" x14ac:dyDescent="0.2">
      <c r="A857" s="73">
        <v>45566</v>
      </c>
      <c r="B857" s="3" t="s">
        <v>12718</v>
      </c>
      <c r="C857" s="3">
        <v>164105</v>
      </c>
      <c r="D857" s="3" t="s">
        <v>12153</v>
      </c>
      <c r="E857" s="3" t="s">
        <v>364</v>
      </c>
      <c r="F857" s="7">
        <v>45589</v>
      </c>
      <c r="G857" s="3" t="s">
        <v>126</v>
      </c>
      <c r="H857" s="3" t="s">
        <v>166</v>
      </c>
      <c r="I857" s="180">
        <f t="shared" si="91"/>
        <v>350</v>
      </c>
      <c r="J857" s="177">
        <v>350</v>
      </c>
      <c r="K857" s="71">
        <f t="shared" si="89"/>
        <v>1.628428831378986E-2</v>
      </c>
      <c r="L857" s="3" t="s">
        <v>519</v>
      </c>
      <c r="M857" s="3" t="s">
        <v>129</v>
      </c>
      <c r="N857" s="3" t="s">
        <v>1065</v>
      </c>
      <c r="O857" s="3" t="s">
        <v>8152</v>
      </c>
      <c r="P857" s="6" t="s">
        <v>8073</v>
      </c>
      <c r="Q857" s="3" t="s">
        <v>2863</v>
      </c>
      <c r="R857" s="3" t="s">
        <v>13877</v>
      </c>
      <c r="S857" s="3" t="s">
        <v>7584</v>
      </c>
      <c r="T857" s="3" t="s">
        <v>135</v>
      </c>
      <c r="U857" s="3" t="s">
        <v>135</v>
      </c>
      <c r="V857" s="3" t="s">
        <v>136</v>
      </c>
      <c r="W857" s="3" t="s">
        <v>137</v>
      </c>
      <c r="X857" s="3" t="s">
        <v>957</v>
      </c>
      <c r="Y857" s="3" t="s">
        <v>13878</v>
      </c>
      <c r="Z857" s="7" t="s">
        <v>13879</v>
      </c>
      <c r="AA857" s="3" t="s">
        <v>139</v>
      </c>
      <c r="AB857" s="3" t="s">
        <v>140</v>
      </c>
      <c r="AC857" s="3" t="s">
        <v>5272</v>
      </c>
      <c r="AD857" s="3" t="s">
        <v>143</v>
      </c>
      <c r="AE857" s="3" t="s">
        <v>5272</v>
      </c>
      <c r="AF857" s="3" t="s">
        <v>13825</v>
      </c>
      <c r="AG857" s="3" t="s">
        <v>5974</v>
      </c>
      <c r="AH857" s="3" t="s">
        <v>141</v>
      </c>
      <c r="AI857" s="3" t="s">
        <v>143</v>
      </c>
      <c r="AJ857" s="3" t="s">
        <v>143</v>
      </c>
      <c r="AK857" s="3" t="s">
        <v>142</v>
      </c>
      <c r="AL857" s="3" t="s">
        <v>143</v>
      </c>
      <c r="AM857" s="3" t="s">
        <v>7058</v>
      </c>
      <c r="AN857" s="3" t="s">
        <v>143</v>
      </c>
      <c r="AO857" s="3" t="s">
        <v>8156</v>
      </c>
      <c r="AP857" s="3" t="s">
        <v>8157</v>
      </c>
      <c r="AQ857" s="3" t="s">
        <v>8158</v>
      </c>
      <c r="AR857" s="3" t="s">
        <v>230</v>
      </c>
      <c r="AS857" s="3" t="s">
        <v>231</v>
      </c>
      <c r="AT857" s="3" t="s">
        <v>2059</v>
      </c>
      <c r="AU857" s="3" t="s">
        <v>2457</v>
      </c>
      <c r="AV857" s="3" t="s">
        <v>631</v>
      </c>
      <c r="AW857" s="3" t="s">
        <v>632</v>
      </c>
      <c r="AX857" s="3" t="s">
        <v>1068</v>
      </c>
      <c r="AY857" s="3" t="s">
        <v>148</v>
      </c>
      <c r="AZ857" s="3" t="s">
        <v>139</v>
      </c>
      <c r="BA857" s="3" t="s">
        <v>149</v>
      </c>
      <c r="BB857" s="3" t="s">
        <v>634</v>
      </c>
      <c r="BC857" s="3" t="s">
        <v>156</v>
      </c>
      <c r="BD857" s="3" t="s">
        <v>157</v>
      </c>
      <c r="BE857" s="3" t="s">
        <v>303</v>
      </c>
      <c r="BF857" s="3" t="s">
        <v>13879</v>
      </c>
      <c r="BG857" s="3" t="s">
        <v>5272</v>
      </c>
      <c r="BH857" s="3" t="s">
        <v>143</v>
      </c>
      <c r="BI857" s="3" t="s">
        <v>143</v>
      </c>
      <c r="BJ857" s="3" t="s">
        <v>143</v>
      </c>
      <c r="BK857" s="3" t="s">
        <v>136</v>
      </c>
      <c r="BL857" s="3" t="s">
        <v>143</v>
      </c>
      <c r="BM857" s="3" t="s">
        <v>160</v>
      </c>
      <c r="BN857" s="3" t="s">
        <v>143</v>
      </c>
      <c r="BO857" s="3" t="s">
        <v>143</v>
      </c>
      <c r="BP857" s="3" t="s">
        <v>143</v>
      </c>
      <c r="BQ857" s="3" t="s">
        <v>13880</v>
      </c>
      <c r="BR857" s="3" t="s">
        <v>5352</v>
      </c>
      <c r="BS857" s="3" t="s">
        <v>241</v>
      </c>
      <c r="BT857" s="3" t="s">
        <v>7058</v>
      </c>
      <c r="BU857" s="3" t="s">
        <v>7058</v>
      </c>
      <c r="BV857" s="3" t="s">
        <v>135</v>
      </c>
      <c r="BW857" s="3" t="s">
        <v>135</v>
      </c>
      <c r="BX857" s="3" t="s">
        <v>135</v>
      </c>
      <c r="BY857" s="3" t="s">
        <v>148</v>
      </c>
      <c r="BZ857" s="3" t="s">
        <v>2841</v>
      </c>
      <c r="CA857" s="3" t="s">
        <v>174</v>
      </c>
      <c r="CB857" s="3" t="s">
        <v>143</v>
      </c>
      <c r="CC857" s="3" t="s">
        <v>143</v>
      </c>
      <c r="CD857" s="3" t="s">
        <v>143</v>
      </c>
      <c r="CE857" s="3" t="s">
        <v>143</v>
      </c>
      <c r="CF857" s="3" t="s">
        <v>2261</v>
      </c>
      <c r="CG857" s="3" t="s">
        <v>143</v>
      </c>
      <c r="CH857" s="3" t="s">
        <v>143</v>
      </c>
      <c r="CI857" s="3" t="s">
        <v>143</v>
      </c>
      <c r="CJ857" s="3" t="s">
        <v>5272</v>
      </c>
      <c r="CK857" s="3" t="s">
        <v>143</v>
      </c>
      <c r="CL857" s="3" t="s">
        <v>143</v>
      </c>
      <c r="CM857" s="3" t="s">
        <v>143</v>
      </c>
      <c r="CN857" s="3" t="s">
        <v>143</v>
      </c>
      <c r="CO857" s="3" t="s">
        <v>8159</v>
      </c>
      <c r="CP857" s="3" t="s">
        <v>143</v>
      </c>
      <c r="CQ857" s="3" t="s">
        <v>143</v>
      </c>
      <c r="CR857" s="3" t="s">
        <v>143</v>
      </c>
      <c r="CS857" s="3" t="s">
        <v>1</v>
      </c>
      <c r="CT857" s="3" t="s">
        <v>143</v>
      </c>
      <c r="CU857" s="3" t="s">
        <v>1</v>
      </c>
      <c r="CV857" s="3" t="s">
        <v>1985</v>
      </c>
      <c r="CW857" s="3" t="s">
        <v>143</v>
      </c>
      <c r="CX857" s="3" t="s">
        <v>519</v>
      </c>
      <c r="CY857" s="3" t="s">
        <v>166</v>
      </c>
      <c r="CZ857" s="3" t="s">
        <v>136</v>
      </c>
      <c r="DA857" s="3" t="s">
        <v>1989</v>
      </c>
      <c r="DB857" s="3" t="s">
        <v>143</v>
      </c>
      <c r="DC857" s="3" t="s">
        <v>225</v>
      </c>
      <c r="DD857" s="3" t="s">
        <v>364</v>
      </c>
      <c r="DE857" s="3" t="s">
        <v>1515</v>
      </c>
      <c r="DF857" s="3" t="s">
        <v>6915</v>
      </c>
      <c r="DG857" s="3" t="s">
        <v>143</v>
      </c>
      <c r="DH857" s="3" t="s">
        <v>8160</v>
      </c>
      <c r="DI857" s="3" t="s">
        <v>143</v>
      </c>
    </row>
    <row r="858" spans="1:113" hidden="1" x14ac:dyDescent="0.2">
      <c r="A858" s="73">
        <v>45566</v>
      </c>
      <c r="B858" s="3" t="s">
        <v>12718</v>
      </c>
      <c r="C858" s="3">
        <v>164107</v>
      </c>
      <c r="D858" s="3" t="s">
        <v>12153</v>
      </c>
      <c r="E858" s="3" t="s">
        <v>364</v>
      </c>
      <c r="F858" s="7">
        <v>45589</v>
      </c>
      <c r="G858" s="3" t="s">
        <v>126</v>
      </c>
      <c r="H858" s="3" t="s">
        <v>166</v>
      </c>
      <c r="I858" s="180">
        <f t="shared" si="91"/>
        <v>250</v>
      </c>
      <c r="J858" s="177">
        <v>250</v>
      </c>
      <c r="K858" s="71">
        <f t="shared" si="89"/>
        <v>1.16316345098499E-2</v>
      </c>
      <c r="L858" s="3" t="s">
        <v>519</v>
      </c>
      <c r="M858" s="3" t="s">
        <v>129</v>
      </c>
      <c r="N858" s="3" t="s">
        <v>1065</v>
      </c>
      <c r="O858" s="3" t="s">
        <v>7581</v>
      </c>
      <c r="P858" s="6" t="s">
        <v>8138</v>
      </c>
      <c r="Q858" s="3" t="s">
        <v>2863</v>
      </c>
      <c r="R858" s="3" t="s">
        <v>13881</v>
      </c>
      <c r="S858" s="3" t="s">
        <v>8075</v>
      </c>
      <c r="T858" s="3" t="s">
        <v>135</v>
      </c>
      <c r="U858" s="3" t="s">
        <v>135</v>
      </c>
      <c r="V858" s="3" t="s">
        <v>136</v>
      </c>
      <c r="W858" s="3" t="s">
        <v>137</v>
      </c>
      <c r="X858" s="3" t="s">
        <v>957</v>
      </c>
      <c r="Y858" s="3" t="s">
        <v>13882</v>
      </c>
      <c r="Z858" s="7" t="s">
        <v>13883</v>
      </c>
      <c r="AA858" s="3" t="s">
        <v>139</v>
      </c>
      <c r="AB858" s="3" t="s">
        <v>140</v>
      </c>
      <c r="AC858" s="3" t="s">
        <v>5272</v>
      </c>
      <c r="AD858" s="3" t="s">
        <v>143</v>
      </c>
      <c r="AE858" s="3" t="s">
        <v>5272</v>
      </c>
      <c r="AF858" s="3" t="s">
        <v>13825</v>
      </c>
      <c r="AG858" s="3" t="s">
        <v>5974</v>
      </c>
      <c r="AH858" s="3" t="s">
        <v>141</v>
      </c>
      <c r="AI858" s="3" t="s">
        <v>143</v>
      </c>
      <c r="AJ858" s="3" t="s">
        <v>143</v>
      </c>
      <c r="AK858" s="3" t="s">
        <v>142</v>
      </c>
      <c r="AL858" s="3" t="s">
        <v>143</v>
      </c>
      <c r="AM858" s="3" t="s">
        <v>5723</v>
      </c>
      <c r="AN858" s="3" t="s">
        <v>143</v>
      </c>
      <c r="AO858" s="3" t="s">
        <v>7591</v>
      </c>
      <c r="AP858" s="3" t="s">
        <v>7592</v>
      </c>
      <c r="AQ858" s="3" t="s">
        <v>7593</v>
      </c>
      <c r="AR858" s="3" t="s">
        <v>230</v>
      </c>
      <c r="AS858" s="3" t="s">
        <v>231</v>
      </c>
      <c r="AT858" s="3" t="s">
        <v>7594</v>
      </c>
      <c r="AU858" s="3" t="s">
        <v>7595</v>
      </c>
      <c r="AV858" s="3" t="s">
        <v>631</v>
      </c>
      <c r="AW858" s="3" t="s">
        <v>632</v>
      </c>
      <c r="AX858" s="3" t="s">
        <v>1068</v>
      </c>
      <c r="AY858" s="3" t="s">
        <v>148</v>
      </c>
      <c r="AZ858" s="3" t="s">
        <v>139</v>
      </c>
      <c r="BA858" s="3" t="s">
        <v>149</v>
      </c>
      <c r="BB858" s="3" t="s">
        <v>634</v>
      </c>
      <c r="BC858" s="3" t="s">
        <v>156</v>
      </c>
      <c r="BD858" s="3" t="s">
        <v>157</v>
      </c>
      <c r="BE858" s="3" t="s">
        <v>484</v>
      </c>
      <c r="BF858" s="3" t="s">
        <v>13883</v>
      </c>
      <c r="BG858" s="3" t="s">
        <v>5272</v>
      </c>
      <c r="BH858" s="3" t="s">
        <v>143</v>
      </c>
      <c r="BI858" s="3" t="s">
        <v>143</v>
      </c>
      <c r="BJ858" s="3" t="s">
        <v>143</v>
      </c>
      <c r="BK858" s="3" t="s">
        <v>136</v>
      </c>
      <c r="BL858" s="3" t="s">
        <v>143</v>
      </c>
      <c r="BM858" s="3" t="s">
        <v>160</v>
      </c>
      <c r="BN858" s="3" t="s">
        <v>143</v>
      </c>
      <c r="BO858" s="3" t="s">
        <v>143</v>
      </c>
      <c r="BP858" s="3" t="s">
        <v>143</v>
      </c>
      <c r="BQ858" s="3" t="s">
        <v>13884</v>
      </c>
      <c r="BR858" s="3" t="s">
        <v>5723</v>
      </c>
      <c r="BS858" s="3" t="s">
        <v>162</v>
      </c>
      <c r="BT858" s="3" t="s">
        <v>5723</v>
      </c>
      <c r="BU858" s="3" t="s">
        <v>5723</v>
      </c>
      <c r="BV858" s="3" t="s">
        <v>135</v>
      </c>
      <c r="BW858" s="3" t="s">
        <v>135</v>
      </c>
      <c r="BX858" s="3" t="s">
        <v>135</v>
      </c>
      <c r="BY858" s="3" t="s">
        <v>148</v>
      </c>
      <c r="BZ858" s="3" t="s">
        <v>5829</v>
      </c>
      <c r="CA858" s="3" t="s">
        <v>174</v>
      </c>
      <c r="CB858" s="3" t="s">
        <v>143</v>
      </c>
      <c r="CC858" s="3" t="s">
        <v>143</v>
      </c>
      <c r="CD858" s="3" t="s">
        <v>143</v>
      </c>
      <c r="CE858" s="3" t="s">
        <v>143</v>
      </c>
      <c r="CF858" s="3" t="s">
        <v>2261</v>
      </c>
      <c r="CG858" s="3" t="s">
        <v>143</v>
      </c>
      <c r="CH858" s="3" t="s">
        <v>143</v>
      </c>
      <c r="CI858" s="3" t="s">
        <v>143</v>
      </c>
      <c r="CJ858" s="3" t="s">
        <v>5272</v>
      </c>
      <c r="CK858" s="3" t="s">
        <v>143</v>
      </c>
      <c r="CL858" s="3" t="s">
        <v>143</v>
      </c>
      <c r="CM858" s="3" t="s">
        <v>143</v>
      </c>
      <c r="CN858" s="3" t="s">
        <v>143</v>
      </c>
      <c r="CO858" s="3" t="s">
        <v>6492</v>
      </c>
      <c r="CP858" s="3" t="s">
        <v>143</v>
      </c>
      <c r="CQ858" s="3" t="s">
        <v>143</v>
      </c>
      <c r="CR858" s="3" t="s">
        <v>143</v>
      </c>
      <c r="CS858" s="3" t="s">
        <v>1</v>
      </c>
      <c r="CT858" s="3" t="s">
        <v>143</v>
      </c>
      <c r="CU858" s="3" t="s">
        <v>1</v>
      </c>
      <c r="CV858" s="3" t="s">
        <v>1985</v>
      </c>
      <c r="CW858" s="3" t="s">
        <v>143</v>
      </c>
      <c r="CX858" s="3" t="s">
        <v>519</v>
      </c>
      <c r="CY858" s="3" t="s">
        <v>166</v>
      </c>
      <c r="CZ858" s="3" t="s">
        <v>136</v>
      </c>
      <c r="DA858" s="3" t="s">
        <v>1986</v>
      </c>
      <c r="DB858" s="3" t="s">
        <v>143</v>
      </c>
      <c r="DC858" s="3" t="s">
        <v>225</v>
      </c>
      <c r="DD858" s="3" t="s">
        <v>364</v>
      </c>
      <c r="DE858" s="3" t="s">
        <v>1515</v>
      </c>
      <c r="DF858" s="3" t="s">
        <v>6915</v>
      </c>
      <c r="DG858" s="3" t="s">
        <v>143</v>
      </c>
      <c r="DH858" s="3" t="s">
        <v>7599</v>
      </c>
      <c r="DI858" s="3" t="s">
        <v>143</v>
      </c>
    </row>
    <row r="859" spans="1:113" hidden="1" x14ac:dyDescent="0.2">
      <c r="A859" s="73">
        <v>45566</v>
      </c>
      <c r="B859" s="3" t="s">
        <v>12718</v>
      </c>
      <c r="C859" s="3">
        <v>164295</v>
      </c>
      <c r="D859" s="3" t="s">
        <v>12153</v>
      </c>
      <c r="E859" s="3" t="s">
        <v>364</v>
      </c>
      <c r="F859" s="7">
        <v>45590</v>
      </c>
      <c r="G859" s="3" t="s">
        <v>165</v>
      </c>
      <c r="H859" s="3" t="s">
        <v>166</v>
      </c>
      <c r="I859" s="180">
        <f t="shared" si="91"/>
        <v>55.46</v>
      </c>
      <c r="J859" s="177">
        <v>55.46</v>
      </c>
      <c r="K859" s="71">
        <f t="shared" si="89"/>
        <v>2.5803617996651021E-3</v>
      </c>
      <c r="L859" s="3" t="s">
        <v>374</v>
      </c>
      <c r="M859" s="3" t="s">
        <v>129</v>
      </c>
      <c r="N859" s="3" t="s">
        <v>960</v>
      </c>
      <c r="O859" s="3" t="s">
        <v>318</v>
      </c>
      <c r="P859" s="6" t="s">
        <v>12730</v>
      </c>
      <c r="Q859" s="3" t="s">
        <v>170</v>
      </c>
      <c r="R859" s="3" t="s">
        <v>13885</v>
      </c>
      <c r="S859" s="3" t="s">
        <v>13886</v>
      </c>
      <c r="T859" s="3" t="s">
        <v>13887</v>
      </c>
      <c r="U859" s="3" t="s">
        <v>135</v>
      </c>
      <c r="V859" s="3" t="s">
        <v>136</v>
      </c>
      <c r="W859" s="3" t="s">
        <v>137</v>
      </c>
      <c r="X859" s="3" t="s">
        <v>4880</v>
      </c>
      <c r="Y859" s="3" t="s">
        <v>13888</v>
      </c>
      <c r="Z859" s="7" t="s">
        <v>13889</v>
      </c>
      <c r="AA859" s="3" t="s">
        <v>139</v>
      </c>
      <c r="AB859" s="3" t="s">
        <v>140</v>
      </c>
      <c r="AC859" s="3" t="s">
        <v>5272</v>
      </c>
      <c r="AD859" s="3" t="s">
        <v>143</v>
      </c>
      <c r="AE859" s="3" t="s">
        <v>5272</v>
      </c>
      <c r="AF859" s="3" t="s">
        <v>143</v>
      </c>
      <c r="AG859" s="3" t="s">
        <v>235</v>
      </c>
      <c r="AH859" s="3" t="s">
        <v>141</v>
      </c>
      <c r="AI859" s="3" t="s">
        <v>143</v>
      </c>
      <c r="AJ859" s="3" t="s">
        <v>143</v>
      </c>
      <c r="AK859" s="3" t="s">
        <v>142</v>
      </c>
      <c r="AL859" s="3" t="s">
        <v>143</v>
      </c>
      <c r="AM859" s="3" t="s">
        <v>13890</v>
      </c>
      <c r="AN859" s="3" t="s">
        <v>143</v>
      </c>
      <c r="AO859" s="3" t="s">
        <v>324</v>
      </c>
      <c r="AP859" s="3" t="s">
        <v>325</v>
      </c>
      <c r="AQ859" s="3" t="s">
        <v>326</v>
      </c>
      <c r="AR859" s="3" t="s">
        <v>178</v>
      </c>
      <c r="AS859" s="3" t="s">
        <v>179</v>
      </c>
      <c r="AT859" s="3" t="s">
        <v>327</v>
      </c>
      <c r="AU859" s="3" t="s">
        <v>328</v>
      </c>
      <c r="AV859" s="3" t="s">
        <v>145</v>
      </c>
      <c r="AW859" s="3" t="s">
        <v>146</v>
      </c>
      <c r="AX859" s="3" t="s">
        <v>972</v>
      </c>
      <c r="AY859" s="3" t="s">
        <v>148</v>
      </c>
      <c r="AZ859" s="3" t="s">
        <v>139</v>
      </c>
      <c r="BA859" s="3" t="s">
        <v>149</v>
      </c>
      <c r="BB859" s="3" t="s">
        <v>150</v>
      </c>
      <c r="BC859" s="3" t="s">
        <v>156</v>
      </c>
      <c r="BD859" s="3" t="s">
        <v>157</v>
      </c>
      <c r="BE859" s="3" t="s">
        <v>303</v>
      </c>
      <c r="BF859" s="3" t="s">
        <v>13889</v>
      </c>
      <c r="BG859" s="3" t="s">
        <v>5272</v>
      </c>
      <c r="BH859" s="3" t="s">
        <v>143</v>
      </c>
      <c r="BI859" s="3" t="s">
        <v>13891</v>
      </c>
      <c r="BJ859" s="3" t="s">
        <v>143</v>
      </c>
      <c r="BK859" s="3" t="s">
        <v>136</v>
      </c>
      <c r="BL859" s="3" t="s">
        <v>143</v>
      </c>
      <c r="BM859" s="3" t="s">
        <v>160</v>
      </c>
      <c r="BN859" s="3" t="s">
        <v>143</v>
      </c>
      <c r="BO859" s="3" t="s">
        <v>143</v>
      </c>
      <c r="BP859" s="3" t="s">
        <v>143</v>
      </c>
      <c r="BQ859" s="3" t="s">
        <v>1280</v>
      </c>
      <c r="BR859" s="3" t="s">
        <v>5352</v>
      </c>
      <c r="BS859" s="3" t="s">
        <v>162</v>
      </c>
      <c r="BT859" s="3" t="s">
        <v>13890</v>
      </c>
      <c r="BU859" s="3" t="s">
        <v>13890</v>
      </c>
      <c r="BV859" s="3" t="s">
        <v>135</v>
      </c>
      <c r="BW859" s="3" t="s">
        <v>135</v>
      </c>
      <c r="BX859" s="3" t="s">
        <v>135</v>
      </c>
      <c r="BY859" s="3" t="s">
        <v>148</v>
      </c>
      <c r="BZ859" s="3" t="s">
        <v>12179</v>
      </c>
      <c r="CA859" s="3" t="s">
        <v>174</v>
      </c>
      <c r="CB859" s="3" t="s">
        <v>143</v>
      </c>
      <c r="CC859" s="3" t="s">
        <v>143</v>
      </c>
      <c r="CD859" s="3" t="s">
        <v>143</v>
      </c>
      <c r="CE859" s="3" t="s">
        <v>12730</v>
      </c>
      <c r="CF859" s="3" t="s">
        <v>2261</v>
      </c>
      <c r="CG859" s="3" t="s">
        <v>143</v>
      </c>
      <c r="CH859" s="3" t="s">
        <v>143</v>
      </c>
      <c r="CI859" s="3" t="s">
        <v>143</v>
      </c>
      <c r="CJ859" s="3" t="s">
        <v>5272</v>
      </c>
      <c r="CK859" s="3" t="s">
        <v>143</v>
      </c>
      <c r="CL859" s="3" t="s">
        <v>143</v>
      </c>
      <c r="CM859" s="3" t="s">
        <v>143</v>
      </c>
      <c r="CN859" s="3" t="s">
        <v>143</v>
      </c>
      <c r="CO859" s="3" t="s">
        <v>143</v>
      </c>
      <c r="CP859" s="3" t="s">
        <v>143</v>
      </c>
      <c r="CQ859" s="3" t="s">
        <v>143</v>
      </c>
      <c r="CR859" s="3" t="s">
        <v>143</v>
      </c>
      <c r="CS859" s="3" t="s">
        <v>1</v>
      </c>
      <c r="CT859" s="3" t="s">
        <v>143</v>
      </c>
      <c r="CU859" s="3" t="s">
        <v>1</v>
      </c>
      <c r="CV859" s="3" t="s">
        <v>1985</v>
      </c>
      <c r="CW859" s="3" t="s">
        <v>143</v>
      </c>
      <c r="CX859" s="3" t="s">
        <v>374</v>
      </c>
      <c r="CY859" s="3" t="s">
        <v>166</v>
      </c>
      <c r="CZ859" s="3" t="s">
        <v>136</v>
      </c>
      <c r="DA859" s="3" t="s">
        <v>1986</v>
      </c>
      <c r="DB859" s="3" t="s">
        <v>143</v>
      </c>
      <c r="DC859" s="3" t="s">
        <v>143</v>
      </c>
      <c r="DD859" s="3" t="s">
        <v>364</v>
      </c>
      <c r="DE859" s="3" t="s">
        <v>1515</v>
      </c>
      <c r="DF859" s="3" t="s">
        <v>4175</v>
      </c>
      <c r="DG859" s="3" t="s">
        <v>143</v>
      </c>
      <c r="DH859" s="3" t="s">
        <v>143</v>
      </c>
      <c r="DI859" s="3" t="s">
        <v>143</v>
      </c>
    </row>
    <row r="860" spans="1:113" hidden="1" x14ac:dyDescent="0.2">
      <c r="A860" s="73">
        <v>45566</v>
      </c>
      <c r="B860" s="3" t="s">
        <v>12737</v>
      </c>
      <c r="C860" s="3">
        <v>164400</v>
      </c>
      <c r="D860" s="3" t="s">
        <v>12737</v>
      </c>
      <c r="E860" s="3" t="s">
        <v>364</v>
      </c>
      <c r="F860" s="7">
        <v>45590</v>
      </c>
      <c r="G860" s="3" t="s">
        <v>126</v>
      </c>
      <c r="H860" s="3" t="s">
        <v>166</v>
      </c>
      <c r="I860" s="180">
        <f t="shared" si="91"/>
        <v>480</v>
      </c>
      <c r="J860" s="177">
        <v>480</v>
      </c>
      <c r="K860" s="71">
        <f t="shared" si="89"/>
        <v>2.233273825891181E-2</v>
      </c>
      <c r="L860" s="3" t="s">
        <v>12628</v>
      </c>
      <c r="M860" s="3" t="s">
        <v>129</v>
      </c>
      <c r="N860" s="3" t="s">
        <v>1065</v>
      </c>
      <c r="O860" s="3" t="s">
        <v>8285</v>
      </c>
      <c r="P860" s="6" t="s">
        <v>13892</v>
      </c>
      <c r="Q860" s="3" t="s">
        <v>530</v>
      </c>
      <c r="R860" s="3" t="s">
        <v>13893</v>
      </c>
      <c r="S860" s="3" t="s">
        <v>7584</v>
      </c>
      <c r="T860" s="3" t="s">
        <v>135</v>
      </c>
      <c r="U860" s="3" t="s">
        <v>135</v>
      </c>
      <c r="V860" s="3" t="s">
        <v>136</v>
      </c>
      <c r="W860" s="3" t="s">
        <v>137</v>
      </c>
      <c r="X860" s="3" t="s">
        <v>957</v>
      </c>
      <c r="Y860" s="3" t="s">
        <v>13894</v>
      </c>
      <c r="Z860" s="7" t="s">
        <v>13895</v>
      </c>
      <c r="AA860" s="3" t="s">
        <v>139</v>
      </c>
      <c r="AB860" s="3" t="s">
        <v>140</v>
      </c>
      <c r="AC860" s="3" t="s">
        <v>5272</v>
      </c>
      <c r="AD860" s="3" t="s">
        <v>143</v>
      </c>
      <c r="AE860" s="3" t="s">
        <v>5272</v>
      </c>
      <c r="AF860" s="3" t="s">
        <v>13896</v>
      </c>
      <c r="AG860" s="3" t="s">
        <v>5974</v>
      </c>
      <c r="AH860" s="3" t="s">
        <v>141</v>
      </c>
      <c r="AI860" s="3" t="s">
        <v>143</v>
      </c>
      <c r="AJ860" s="3" t="s">
        <v>143</v>
      </c>
      <c r="AK860" s="3" t="s">
        <v>142</v>
      </c>
      <c r="AL860" s="3" t="s">
        <v>143</v>
      </c>
      <c r="AM860" s="3" t="s">
        <v>7390</v>
      </c>
      <c r="AN860" s="3" t="s">
        <v>143</v>
      </c>
      <c r="AO860" s="3" t="s">
        <v>7843</v>
      </c>
      <c r="AP860" s="3" t="s">
        <v>534</v>
      </c>
      <c r="AQ860" s="3" t="s">
        <v>309</v>
      </c>
      <c r="AR860" s="3" t="s">
        <v>148</v>
      </c>
      <c r="AS860" s="3" t="s">
        <v>139</v>
      </c>
      <c r="AT860" s="3" t="s">
        <v>950</v>
      </c>
      <c r="AU860" s="3" t="s">
        <v>2261</v>
      </c>
      <c r="AV860" s="3" t="s">
        <v>631</v>
      </c>
      <c r="AW860" s="3" t="s">
        <v>632</v>
      </c>
      <c r="AX860" s="3" t="s">
        <v>1068</v>
      </c>
      <c r="AY860" s="3" t="s">
        <v>148</v>
      </c>
      <c r="AZ860" s="3" t="s">
        <v>139</v>
      </c>
      <c r="BA860" s="3" t="s">
        <v>149</v>
      </c>
      <c r="BB860" s="3" t="s">
        <v>634</v>
      </c>
      <c r="BC860" s="3" t="s">
        <v>156</v>
      </c>
      <c r="BD860" s="3" t="s">
        <v>157</v>
      </c>
      <c r="BE860" s="3" t="s">
        <v>303</v>
      </c>
      <c r="BF860" s="3" t="s">
        <v>13895</v>
      </c>
      <c r="BG860" s="3" t="s">
        <v>5272</v>
      </c>
      <c r="BH860" s="3" t="s">
        <v>143</v>
      </c>
      <c r="BI860" s="3" t="s">
        <v>6984</v>
      </c>
      <c r="BJ860" s="3" t="s">
        <v>143</v>
      </c>
      <c r="BK860" s="3" t="s">
        <v>463</v>
      </c>
      <c r="BL860" s="3" t="s">
        <v>143</v>
      </c>
      <c r="BM860" s="3" t="s">
        <v>160</v>
      </c>
      <c r="BN860" s="3" t="s">
        <v>143</v>
      </c>
      <c r="BO860" s="3" t="s">
        <v>143</v>
      </c>
      <c r="BP860" s="3" t="s">
        <v>143</v>
      </c>
      <c r="BQ860" s="3" t="s">
        <v>13897</v>
      </c>
      <c r="BR860" s="3" t="s">
        <v>5352</v>
      </c>
      <c r="BS860" s="3" t="s">
        <v>241</v>
      </c>
      <c r="BT860" s="3" t="s">
        <v>7390</v>
      </c>
      <c r="BU860" s="3" t="s">
        <v>7390</v>
      </c>
      <c r="BV860" s="3" t="s">
        <v>135</v>
      </c>
      <c r="BW860" s="3" t="s">
        <v>135</v>
      </c>
      <c r="BX860" s="3" t="s">
        <v>135</v>
      </c>
      <c r="BY860" s="3" t="s">
        <v>148</v>
      </c>
      <c r="BZ860" s="3" t="s">
        <v>5829</v>
      </c>
      <c r="CA860" s="3" t="s">
        <v>174</v>
      </c>
      <c r="CB860" s="3" t="s">
        <v>143</v>
      </c>
      <c r="CC860" s="3" t="s">
        <v>143</v>
      </c>
      <c r="CD860" s="3" t="s">
        <v>143</v>
      </c>
      <c r="CE860" s="3" t="s">
        <v>143</v>
      </c>
      <c r="CF860" s="3" t="s">
        <v>2261</v>
      </c>
      <c r="CG860" s="3" t="s">
        <v>143</v>
      </c>
      <c r="CH860" s="3" t="s">
        <v>143</v>
      </c>
      <c r="CI860" s="3" t="s">
        <v>143</v>
      </c>
      <c r="CJ860" s="3" t="s">
        <v>5272</v>
      </c>
      <c r="CK860" s="3" t="s">
        <v>143</v>
      </c>
      <c r="CL860" s="3" t="s">
        <v>143</v>
      </c>
      <c r="CM860" s="3" t="s">
        <v>143</v>
      </c>
      <c r="CN860" s="3" t="s">
        <v>143</v>
      </c>
      <c r="CO860" s="3" t="s">
        <v>143</v>
      </c>
      <c r="CP860" s="3" t="s">
        <v>143</v>
      </c>
      <c r="CQ860" s="3" t="s">
        <v>143</v>
      </c>
      <c r="CR860" s="3" t="s">
        <v>143</v>
      </c>
      <c r="CS860" s="3" t="s">
        <v>1</v>
      </c>
      <c r="CT860" s="3" t="s">
        <v>143</v>
      </c>
      <c r="CU860" s="3" t="s">
        <v>1</v>
      </c>
      <c r="CV860" s="3" t="s">
        <v>1985</v>
      </c>
      <c r="CW860" s="3" t="s">
        <v>143</v>
      </c>
      <c r="CX860" s="3" t="s">
        <v>12628</v>
      </c>
      <c r="CY860" s="3" t="s">
        <v>166</v>
      </c>
      <c r="CZ860" s="3" t="s">
        <v>463</v>
      </c>
      <c r="DA860" s="3" t="s">
        <v>1986</v>
      </c>
      <c r="DB860" s="3" t="s">
        <v>143</v>
      </c>
      <c r="DC860" s="3" t="s">
        <v>225</v>
      </c>
      <c r="DD860" s="3" t="s">
        <v>364</v>
      </c>
      <c r="DE860" s="3" t="s">
        <v>1515</v>
      </c>
      <c r="DF860" s="3" t="s">
        <v>4175</v>
      </c>
      <c r="DG860" s="3" t="s">
        <v>143</v>
      </c>
      <c r="DH860" s="3" t="s">
        <v>143</v>
      </c>
      <c r="DI860" s="3" t="s">
        <v>143</v>
      </c>
    </row>
    <row r="861" spans="1:113" hidden="1" x14ac:dyDescent="0.2">
      <c r="A861" s="73">
        <v>45566</v>
      </c>
      <c r="B861" s="3" t="s">
        <v>12737</v>
      </c>
      <c r="C861" s="3">
        <v>164401</v>
      </c>
      <c r="D861" s="3" t="s">
        <v>12737</v>
      </c>
      <c r="E861" s="3" t="s">
        <v>685</v>
      </c>
      <c r="F861" s="7">
        <v>45590</v>
      </c>
      <c r="G861" s="3" t="s">
        <v>165</v>
      </c>
      <c r="H861" s="3" t="s">
        <v>166</v>
      </c>
      <c r="I861" s="180">
        <f t="shared" si="91"/>
        <v>480</v>
      </c>
      <c r="J861" s="177">
        <v>480</v>
      </c>
      <c r="K861" s="71">
        <f t="shared" si="89"/>
        <v>2.233273825891181E-2</v>
      </c>
      <c r="L861" s="3" t="s">
        <v>12628</v>
      </c>
      <c r="M861" s="3" t="s">
        <v>129</v>
      </c>
      <c r="N861" s="3" t="s">
        <v>960</v>
      </c>
      <c r="O861" s="3" t="s">
        <v>8285</v>
      </c>
      <c r="P861" s="6" t="s">
        <v>13898</v>
      </c>
      <c r="Q861" s="3" t="s">
        <v>530</v>
      </c>
      <c r="R861" s="3" t="s">
        <v>13899</v>
      </c>
      <c r="S861" s="3" t="s">
        <v>4985</v>
      </c>
      <c r="T861" s="3" t="s">
        <v>135</v>
      </c>
      <c r="U861" s="3" t="s">
        <v>135</v>
      </c>
      <c r="V861" s="3" t="s">
        <v>136</v>
      </c>
      <c r="W861" s="3" t="s">
        <v>137</v>
      </c>
      <c r="X861" s="3" t="s">
        <v>957</v>
      </c>
      <c r="Y861" s="3" t="s">
        <v>13900</v>
      </c>
      <c r="Z861" s="7" t="s">
        <v>13901</v>
      </c>
      <c r="AA861" s="3" t="s">
        <v>139</v>
      </c>
      <c r="AB861" s="3" t="s">
        <v>140</v>
      </c>
      <c r="AC861" s="3" t="s">
        <v>5272</v>
      </c>
      <c r="AD861" s="3" t="s">
        <v>143</v>
      </c>
      <c r="AE861" s="3" t="s">
        <v>5272</v>
      </c>
      <c r="AF861" s="3" t="s">
        <v>13896</v>
      </c>
      <c r="AG861" s="3" t="s">
        <v>235</v>
      </c>
      <c r="AH861" s="3" t="s">
        <v>141</v>
      </c>
      <c r="AI861" s="3" t="s">
        <v>143</v>
      </c>
      <c r="AJ861" s="3" t="s">
        <v>143</v>
      </c>
      <c r="AK861" s="3" t="s">
        <v>142</v>
      </c>
      <c r="AL861" s="3" t="s">
        <v>143</v>
      </c>
      <c r="AM861" s="3" t="s">
        <v>7390</v>
      </c>
      <c r="AN861" s="3" t="s">
        <v>143</v>
      </c>
      <c r="AO861" s="3" t="s">
        <v>7843</v>
      </c>
      <c r="AP861" s="3" t="s">
        <v>534</v>
      </c>
      <c r="AQ861" s="3" t="s">
        <v>309</v>
      </c>
      <c r="AR861" s="3" t="s">
        <v>148</v>
      </c>
      <c r="AS861" s="3" t="s">
        <v>139</v>
      </c>
      <c r="AT861" s="3" t="s">
        <v>950</v>
      </c>
      <c r="AU861" s="3" t="s">
        <v>2261</v>
      </c>
      <c r="AV861" s="3" t="s">
        <v>145</v>
      </c>
      <c r="AW861" s="3" t="s">
        <v>146</v>
      </c>
      <c r="AX861" s="3" t="s">
        <v>972</v>
      </c>
      <c r="AY861" s="3" t="s">
        <v>148</v>
      </c>
      <c r="AZ861" s="3" t="s">
        <v>139</v>
      </c>
      <c r="BA861" s="3" t="s">
        <v>149</v>
      </c>
      <c r="BB861" s="3" t="s">
        <v>150</v>
      </c>
      <c r="BC861" s="3" t="s">
        <v>156</v>
      </c>
      <c r="BD861" s="3" t="s">
        <v>157</v>
      </c>
      <c r="BE861" s="3" t="s">
        <v>303</v>
      </c>
      <c r="BF861" s="3" t="s">
        <v>13901</v>
      </c>
      <c r="BG861" s="3" t="s">
        <v>5272</v>
      </c>
      <c r="BH861" s="3" t="s">
        <v>143</v>
      </c>
      <c r="BI861" s="3" t="s">
        <v>6984</v>
      </c>
      <c r="BJ861" s="3" t="s">
        <v>143</v>
      </c>
      <c r="BK861" s="3" t="s">
        <v>463</v>
      </c>
      <c r="BL861" s="3" t="s">
        <v>143</v>
      </c>
      <c r="BM861" s="3" t="s">
        <v>160</v>
      </c>
      <c r="BN861" s="3" t="s">
        <v>143</v>
      </c>
      <c r="BO861" s="3" t="s">
        <v>143</v>
      </c>
      <c r="BP861" s="3" t="s">
        <v>143</v>
      </c>
      <c r="BQ861" s="3" t="s">
        <v>13902</v>
      </c>
      <c r="BR861" s="3" t="s">
        <v>5352</v>
      </c>
      <c r="BS861" s="3" t="s">
        <v>162</v>
      </c>
      <c r="BT861" s="3" t="s">
        <v>7390</v>
      </c>
      <c r="BU861" s="3" t="s">
        <v>7390</v>
      </c>
      <c r="BV861" s="3" t="s">
        <v>135</v>
      </c>
      <c r="BW861" s="3" t="s">
        <v>135</v>
      </c>
      <c r="BX861" s="3" t="s">
        <v>135</v>
      </c>
      <c r="BY861" s="3" t="s">
        <v>148</v>
      </c>
      <c r="BZ861" s="3" t="s">
        <v>4863</v>
      </c>
      <c r="CA861" s="3" t="s">
        <v>174</v>
      </c>
      <c r="CB861" s="3" t="s">
        <v>143</v>
      </c>
      <c r="CC861" s="3" t="s">
        <v>143</v>
      </c>
      <c r="CD861" s="3" t="s">
        <v>143</v>
      </c>
      <c r="CE861" s="3" t="s">
        <v>143</v>
      </c>
      <c r="CF861" s="3" t="s">
        <v>2261</v>
      </c>
      <c r="CG861" s="3" t="s">
        <v>143</v>
      </c>
      <c r="CH861" s="3" t="s">
        <v>143</v>
      </c>
      <c r="CI861" s="3" t="s">
        <v>143</v>
      </c>
      <c r="CJ861" s="3" t="s">
        <v>5272</v>
      </c>
      <c r="CK861" s="3" t="s">
        <v>143</v>
      </c>
      <c r="CL861" s="3" t="s">
        <v>143</v>
      </c>
      <c r="CM861" s="3" t="s">
        <v>143</v>
      </c>
      <c r="CN861" s="3" t="s">
        <v>143</v>
      </c>
      <c r="CO861" s="3" t="s">
        <v>143</v>
      </c>
      <c r="CP861" s="3" t="s">
        <v>143</v>
      </c>
      <c r="CQ861" s="3" t="s">
        <v>143</v>
      </c>
      <c r="CR861" s="3" t="s">
        <v>143</v>
      </c>
      <c r="CS861" s="3" t="s">
        <v>1</v>
      </c>
      <c r="CT861" s="3" t="s">
        <v>143</v>
      </c>
      <c r="CU861" s="3" t="s">
        <v>1</v>
      </c>
      <c r="CV861" s="3" t="s">
        <v>1985</v>
      </c>
      <c r="CW861" s="3" t="s">
        <v>143</v>
      </c>
      <c r="CX861" s="3" t="s">
        <v>12628</v>
      </c>
      <c r="CY861" s="3" t="s">
        <v>166</v>
      </c>
      <c r="CZ861" s="3" t="s">
        <v>463</v>
      </c>
      <c r="DA861" s="3" t="s">
        <v>1986</v>
      </c>
      <c r="DB861" s="3" t="s">
        <v>143</v>
      </c>
      <c r="DC861" s="3" t="s">
        <v>225</v>
      </c>
      <c r="DD861" s="3" t="s">
        <v>685</v>
      </c>
      <c r="DE861" s="3" t="s">
        <v>1515</v>
      </c>
      <c r="DF861" s="3" t="s">
        <v>4175</v>
      </c>
      <c r="DG861" s="3" t="s">
        <v>143</v>
      </c>
      <c r="DH861" s="3" t="s">
        <v>143</v>
      </c>
      <c r="DI861" s="3" t="s">
        <v>143</v>
      </c>
    </row>
    <row r="862" spans="1:113" ht="25.5" hidden="1" x14ac:dyDescent="0.2">
      <c r="A862" s="73">
        <v>45566</v>
      </c>
      <c r="B862" s="3" t="s">
        <v>12737</v>
      </c>
      <c r="C862" s="3">
        <v>164595</v>
      </c>
      <c r="D862" s="3" t="s">
        <v>12737</v>
      </c>
      <c r="E862" s="3" t="s">
        <v>373</v>
      </c>
      <c r="F862" s="7">
        <v>45591</v>
      </c>
      <c r="G862" s="3" t="s">
        <v>257</v>
      </c>
      <c r="H862" s="3" t="s">
        <v>166</v>
      </c>
      <c r="I862" s="180">
        <f t="shared" si="91"/>
        <v>2776</v>
      </c>
      <c r="J862" s="177">
        <v>2776</v>
      </c>
      <c r="K862" s="71">
        <f t="shared" si="89"/>
        <v>0.12915766959737329</v>
      </c>
      <c r="L862" s="3" t="s">
        <v>12628</v>
      </c>
      <c r="M862" s="3" t="s">
        <v>129</v>
      </c>
      <c r="N862" s="3" t="s">
        <v>980</v>
      </c>
      <c r="O862" s="3" t="s">
        <v>1769</v>
      </c>
      <c r="P862" s="6" t="s">
        <v>13903</v>
      </c>
      <c r="Q862" s="3" t="s">
        <v>2863</v>
      </c>
      <c r="R862" s="3" t="s">
        <v>13904</v>
      </c>
      <c r="S862" s="3" t="s">
        <v>13905</v>
      </c>
      <c r="T862" s="3" t="s">
        <v>135</v>
      </c>
      <c r="U862" s="3" t="s">
        <v>135</v>
      </c>
      <c r="V862" s="3" t="s">
        <v>136</v>
      </c>
      <c r="W862" s="3" t="s">
        <v>137</v>
      </c>
      <c r="X862" s="3" t="s">
        <v>379</v>
      </c>
      <c r="Y862" s="3" t="s">
        <v>13906</v>
      </c>
      <c r="Z862" s="7" t="s">
        <v>13907</v>
      </c>
      <c r="AA862" s="3" t="s">
        <v>139</v>
      </c>
      <c r="AB862" s="3" t="s">
        <v>140</v>
      </c>
      <c r="AC862" s="3" t="s">
        <v>5272</v>
      </c>
      <c r="AD862" s="3" t="s">
        <v>143</v>
      </c>
      <c r="AE862" s="3" t="s">
        <v>5272</v>
      </c>
      <c r="AF862" s="3" t="s">
        <v>13896</v>
      </c>
      <c r="AG862" s="3" t="s">
        <v>5675</v>
      </c>
      <c r="AH862" s="3" t="s">
        <v>265</v>
      </c>
      <c r="AI862" s="3" t="s">
        <v>143</v>
      </c>
      <c r="AJ862" s="3" t="s">
        <v>143</v>
      </c>
      <c r="AK862" s="3" t="s">
        <v>142</v>
      </c>
      <c r="AL862" s="3" t="s">
        <v>143</v>
      </c>
      <c r="AM862" s="3" t="s">
        <v>13908</v>
      </c>
      <c r="AN862" s="3" t="s">
        <v>143</v>
      </c>
      <c r="AO862" s="3" t="s">
        <v>1772</v>
      </c>
      <c r="AP862" s="3" t="s">
        <v>1773</v>
      </c>
      <c r="AQ862" s="3" t="s">
        <v>1774</v>
      </c>
      <c r="AR862" s="3" t="s">
        <v>250</v>
      </c>
      <c r="AS862" s="3" t="s">
        <v>179</v>
      </c>
      <c r="AT862" s="3" t="s">
        <v>1775</v>
      </c>
      <c r="AU862" s="3" t="s">
        <v>1776</v>
      </c>
      <c r="AV862" s="3" t="s">
        <v>990</v>
      </c>
      <c r="AW862" s="3" t="s">
        <v>273</v>
      </c>
      <c r="AX862" s="3" t="s">
        <v>991</v>
      </c>
      <c r="AY862" s="3" t="s">
        <v>148</v>
      </c>
      <c r="AZ862" s="3" t="s">
        <v>139</v>
      </c>
      <c r="BA862" s="3" t="s">
        <v>154</v>
      </c>
      <c r="BB862" s="3" t="s">
        <v>992</v>
      </c>
      <c r="BC862" s="3" t="s">
        <v>156</v>
      </c>
      <c r="BD862" s="3" t="s">
        <v>157</v>
      </c>
      <c r="BE862" s="3" t="s">
        <v>8956</v>
      </c>
      <c r="BF862" s="3" t="s">
        <v>13907</v>
      </c>
      <c r="BG862" s="3" t="s">
        <v>5272</v>
      </c>
      <c r="BH862" s="3" t="s">
        <v>2863</v>
      </c>
      <c r="BI862" s="3" t="s">
        <v>143</v>
      </c>
      <c r="BJ862" s="3" t="s">
        <v>143</v>
      </c>
      <c r="BK862" s="3" t="s">
        <v>463</v>
      </c>
      <c r="BL862" s="3" t="s">
        <v>143</v>
      </c>
      <c r="BM862" s="3" t="s">
        <v>200</v>
      </c>
      <c r="BN862" s="3" t="s">
        <v>200</v>
      </c>
      <c r="BO862" s="3" t="s">
        <v>143</v>
      </c>
      <c r="BP862" s="3" t="s">
        <v>143</v>
      </c>
      <c r="BQ862" s="3" t="s">
        <v>13909</v>
      </c>
      <c r="BR862" s="3" t="s">
        <v>143</v>
      </c>
      <c r="BS862" s="3" t="s">
        <v>13910</v>
      </c>
      <c r="BT862" s="3" t="s">
        <v>13908</v>
      </c>
      <c r="BU862" s="3" t="s">
        <v>13908</v>
      </c>
      <c r="BV862" s="3" t="s">
        <v>135</v>
      </c>
      <c r="BW862" s="3" t="s">
        <v>135</v>
      </c>
      <c r="BX862" s="3" t="s">
        <v>135</v>
      </c>
      <c r="BY862" s="3" t="s">
        <v>148</v>
      </c>
      <c r="BZ862" s="3" t="s">
        <v>5394</v>
      </c>
      <c r="CA862" s="3" t="s">
        <v>174</v>
      </c>
      <c r="CB862" s="3" t="s">
        <v>143</v>
      </c>
      <c r="CC862" s="3" t="s">
        <v>143</v>
      </c>
      <c r="CD862" s="3" t="s">
        <v>143</v>
      </c>
      <c r="CE862" s="3" t="s">
        <v>13911</v>
      </c>
      <c r="CF862" s="3" t="s">
        <v>2261</v>
      </c>
      <c r="CG862" s="3" t="s">
        <v>143</v>
      </c>
      <c r="CH862" s="3" t="s">
        <v>143</v>
      </c>
      <c r="CI862" s="3" t="s">
        <v>143</v>
      </c>
      <c r="CJ862" s="3" t="s">
        <v>5272</v>
      </c>
      <c r="CK862" s="3" t="s">
        <v>143</v>
      </c>
      <c r="CL862" s="3" t="s">
        <v>143</v>
      </c>
      <c r="CM862" s="3" t="s">
        <v>143</v>
      </c>
      <c r="CN862" s="3" t="s">
        <v>143</v>
      </c>
      <c r="CO862" s="3" t="s">
        <v>143</v>
      </c>
      <c r="CP862" s="3" t="s">
        <v>143</v>
      </c>
      <c r="CQ862" s="3" t="s">
        <v>143</v>
      </c>
      <c r="CR862" s="3" t="s">
        <v>143</v>
      </c>
      <c r="CS862" s="3" t="s">
        <v>1</v>
      </c>
      <c r="CT862" s="3" t="s">
        <v>143</v>
      </c>
      <c r="CU862" s="3" t="s">
        <v>1</v>
      </c>
      <c r="CV862" s="3" t="s">
        <v>2867</v>
      </c>
      <c r="CW862" s="3" t="s">
        <v>143</v>
      </c>
      <c r="CX862" s="3" t="s">
        <v>12628</v>
      </c>
      <c r="CY862" s="3" t="s">
        <v>166</v>
      </c>
      <c r="CZ862" s="3" t="s">
        <v>463</v>
      </c>
      <c r="DA862" s="3" t="s">
        <v>1989</v>
      </c>
      <c r="DB862" s="3" t="s">
        <v>143</v>
      </c>
      <c r="DC862" s="3" t="s">
        <v>143</v>
      </c>
      <c r="DD862" s="3" t="s">
        <v>373</v>
      </c>
      <c r="DE862" s="3" t="s">
        <v>1515</v>
      </c>
      <c r="DF862" s="3" t="s">
        <v>7049</v>
      </c>
      <c r="DG862" s="3" t="s">
        <v>143</v>
      </c>
      <c r="DH862" s="3" t="s">
        <v>143</v>
      </c>
      <c r="DI862" s="3" t="s">
        <v>143</v>
      </c>
    </row>
    <row r="863" spans="1:113" ht="25.5" hidden="1" x14ac:dyDescent="0.2">
      <c r="A863" s="73">
        <v>45566</v>
      </c>
      <c r="B863" s="3" t="s">
        <v>7652</v>
      </c>
      <c r="C863" s="3">
        <v>164596</v>
      </c>
      <c r="D863" s="3" t="s">
        <v>13210</v>
      </c>
      <c r="E863" s="3" t="s">
        <v>373</v>
      </c>
      <c r="F863" s="7">
        <v>45593</v>
      </c>
      <c r="G863" s="3" t="s">
        <v>257</v>
      </c>
      <c r="H863" s="3" t="s">
        <v>166</v>
      </c>
      <c r="I863" s="180">
        <f t="shared" si="91"/>
        <v>2334.3000000000002</v>
      </c>
      <c r="J863" s="177">
        <v>2334.3000000000002</v>
      </c>
      <c r="K863" s="71">
        <f t="shared" si="89"/>
        <v>0.1086068977453705</v>
      </c>
      <c r="L863" s="3" t="s">
        <v>374</v>
      </c>
      <c r="M863" s="3" t="s">
        <v>129</v>
      </c>
      <c r="N863" s="3" t="s">
        <v>980</v>
      </c>
      <c r="O863" s="3" t="s">
        <v>13912</v>
      </c>
      <c r="P863" s="6" t="s">
        <v>13913</v>
      </c>
      <c r="Q863" s="3" t="s">
        <v>2863</v>
      </c>
      <c r="R863" s="3" t="s">
        <v>13914</v>
      </c>
      <c r="S863" s="3" t="s">
        <v>13915</v>
      </c>
      <c r="T863" s="3" t="s">
        <v>135</v>
      </c>
      <c r="U863" s="3" t="s">
        <v>135</v>
      </c>
      <c r="V863" s="3" t="s">
        <v>136</v>
      </c>
      <c r="W863" s="3" t="s">
        <v>137</v>
      </c>
      <c r="X863" s="3" t="s">
        <v>11994</v>
      </c>
      <c r="Y863" s="3" t="s">
        <v>13916</v>
      </c>
      <c r="Z863" s="7" t="s">
        <v>13917</v>
      </c>
      <c r="AA863" s="3" t="s">
        <v>139</v>
      </c>
      <c r="AB863" s="3" t="s">
        <v>140</v>
      </c>
      <c r="AC863" s="3" t="s">
        <v>5272</v>
      </c>
      <c r="AD863" s="3" t="s">
        <v>143</v>
      </c>
      <c r="AE863" s="3" t="s">
        <v>5272</v>
      </c>
      <c r="AF863" s="3" t="s">
        <v>13896</v>
      </c>
      <c r="AG863" s="3" t="s">
        <v>5675</v>
      </c>
      <c r="AH863" s="3" t="s">
        <v>265</v>
      </c>
      <c r="AI863" s="3" t="s">
        <v>143</v>
      </c>
      <c r="AJ863" s="3" t="s">
        <v>13918</v>
      </c>
      <c r="AK863" s="3" t="s">
        <v>142</v>
      </c>
      <c r="AL863" s="3" t="s">
        <v>143</v>
      </c>
      <c r="AM863" s="3" t="s">
        <v>8235</v>
      </c>
      <c r="AN863" s="3" t="s">
        <v>174</v>
      </c>
      <c r="AO863" s="3" t="s">
        <v>13919</v>
      </c>
      <c r="AP863" s="3" t="s">
        <v>2700</v>
      </c>
      <c r="AQ863" s="3" t="s">
        <v>13920</v>
      </c>
      <c r="AR863" s="3" t="s">
        <v>353</v>
      </c>
      <c r="AS863" s="3" t="s">
        <v>231</v>
      </c>
      <c r="AT863" s="3" t="s">
        <v>353</v>
      </c>
      <c r="AU863" s="3" t="s">
        <v>2703</v>
      </c>
      <c r="AV863" s="3" t="s">
        <v>990</v>
      </c>
      <c r="AW863" s="3" t="s">
        <v>273</v>
      </c>
      <c r="AX863" s="3" t="s">
        <v>991</v>
      </c>
      <c r="AY863" s="3" t="s">
        <v>148</v>
      </c>
      <c r="AZ863" s="3" t="s">
        <v>139</v>
      </c>
      <c r="BA863" s="3" t="s">
        <v>154</v>
      </c>
      <c r="BB863" s="3" t="s">
        <v>992</v>
      </c>
      <c r="BC863" s="3" t="s">
        <v>156</v>
      </c>
      <c r="BD863" s="3" t="s">
        <v>157</v>
      </c>
      <c r="BE863" s="3" t="s">
        <v>8956</v>
      </c>
      <c r="BF863" s="3" t="s">
        <v>13921</v>
      </c>
      <c r="BG863" s="3" t="s">
        <v>5272</v>
      </c>
      <c r="BH863" s="3" t="s">
        <v>262</v>
      </c>
      <c r="BI863" s="3" t="s">
        <v>13922</v>
      </c>
      <c r="BJ863" s="3" t="s">
        <v>143</v>
      </c>
      <c r="BK863" s="3" t="s">
        <v>136</v>
      </c>
      <c r="BL863" s="3" t="s">
        <v>143</v>
      </c>
      <c r="BM863" s="3" t="s">
        <v>200</v>
      </c>
      <c r="BN863" s="3" t="s">
        <v>200</v>
      </c>
      <c r="BO863" s="3" t="s">
        <v>143</v>
      </c>
      <c r="BP863" s="3" t="s">
        <v>143</v>
      </c>
      <c r="BQ863" s="3" t="s">
        <v>13923</v>
      </c>
      <c r="BR863" s="3" t="s">
        <v>143</v>
      </c>
      <c r="BS863" s="3" t="s">
        <v>13910</v>
      </c>
      <c r="BT863" s="3" t="s">
        <v>13924</v>
      </c>
      <c r="BU863" s="3" t="s">
        <v>13924</v>
      </c>
      <c r="BV863" s="3" t="s">
        <v>135</v>
      </c>
      <c r="BW863" s="3" t="s">
        <v>135</v>
      </c>
      <c r="BX863" s="3" t="s">
        <v>135</v>
      </c>
      <c r="BY863" s="3" t="s">
        <v>148</v>
      </c>
      <c r="BZ863" s="3" t="s">
        <v>2774</v>
      </c>
      <c r="CA863" s="3" t="s">
        <v>2415</v>
      </c>
      <c r="CB863" s="3" t="s">
        <v>143</v>
      </c>
      <c r="CC863" s="3" t="s">
        <v>143</v>
      </c>
      <c r="CD863" s="3" t="s">
        <v>143</v>
      </c>
      <c r="CE863" s="3" t="s">
        <v>143</v>
      </c>
      <c r="CF863" s="3" t="s">
        <v>9220</v>
      </c>
      <c r="CG863" s="3" t="s">
        <v>2261</v>
      </c>
      <c r="CH863" s="3" t="s">
        <v>143</v>
      </c>
      <c r="CI863" s="3" t="s">
        <v>143</v>
      </c>
      <c r="CJ863" s="3" t="s">
        <v>5272</v>
      </c>
      <c r="CK863" s="3" t="s">
        <v>143</v>
      </c>
      <c r="CL863" s="3" t="s">
        <v>143</v>
      </c>
      <c r="CM863" s="3" t="s">
        <v>143</v>
      </c>
      <c r="CN863" s="3" t="s">
        <v>143</v>
      </c>
      <c r="CO863" s="3" t="s">
        <v>143</v>
      </c>
      <c r="CP863" s="3" t="s">
        <v>143</v>
      </c>
      <c r="CQ863" s="3" t="s">
        <v>143</v>
      </c>
      <c r="CR863" s="3" t="s">
        <v>143</v>
      </c>
      <c r="CS863" s="3" t="s">
        <v>1</v>
      </c>
      <c r="CT863" s="3" t="s">
        <v>143</v>
      </c>
      <c r="CU863" s="3" t="s">
        <v>1</v>
      </c>
      <c r="CV863" s="3" t="s">
        <v>2092</v>
      </c>
      <c r="CW863" s="3" t="s">
        <v>143</v>
      </c>
      <c r="CX863" s="3" t="s">
        <v>374</v>
      </c>
      <c r="CY863" s="3" t="s">
        <v>166</v>
      </c>
      <c r="CZ863" s="3" t="s">
        <v>136</v>
      </c>
      <c r="DA863" s="3" t="s">
        <v>1989</v>
      </c>
      <c r="DB863" s="3" t="s">
        <v>143</v>
      </c>
      <c r="DC863" s="3" t="s">
        <v>143</v>
      </c>
      <c r="DD863" s="3" t="s">
        <v>373</v>
      </c>
      <c r="DE863" s="3" t="s">
        <v>1515</v>
      </c>
      <c r="DF863" s="3" t="s">
        <v>935</v>
      </c>
      <c r="DG863" s="3" t="s">
        <v>143</v>
      </c>
      <c r="DH863" s="3" t="s">
        <v>143</v>
      </c>
      <c r="DI863" s="3" t="s">
        <v>143</v>
      </c>
    </row>
    <row r="864" spans="1:113" hidden="1" x14ac:dyDescent="0.2">
      <c r="A864" s="73">
        <v>45566</v>
      </c>
      <c r="B864" s="3" t="s">
        <v>12718</v>
      </c>
      <c r="C864" s="3">
        <v>164601</v>
      </c>
      <c r="D864" s="3" t="s">
        <v>13148</v>
      </c>
      <c r="E864" s="3" t="s">
        <v>685</v>
      </c>
      <c r="F864" s="7">
        <v>45593</v>
      </c>
      <c r="G864" s="3" t="s">
        <v>165</v>
      </c>
      <c r="H864" s="3" t="s">
        <v>166</v>
      </c>
      <c r="I864" s="177">
        <v>1400.43</v>
      </c>
      <c r="J864" s="177">
        <v>750</v>
      </c>
      <c r="K864" s="71">
        <f t="shared" si="89"/>
        <v>6.515715966651639E-2</v>
      </c>
      <c r="L864" s="3" t="s">
        <v>953</v>
      </c>
      <c r="M864" s="3" t="s">
        <v>129</v>
      </c>
      <c r="N864" s="3" t="s">
        <v>960</v>
      </c>
      <c r="O864" s="3" t="s">
        <v>4440</v>
      </c>
      <c r="P864" s="6" t="s">
        <v>13458</v>
      </c>
      <c r="Q864" s="3" t="s">
        <v>2863</v>
      </c>
      <c r="R864" s="3" t="s">
        <v>13925</v>
      </c>
      <c r="S864" s="3" t="s">
        <v>13926</v>
      </c>
      <c r="T864" s="3" t="s">
        <v>135</v>
      </c>
      <c r="U864" s="3" t="s">
        <v>135</v>
      </c>
      <c r="V864" s="3" t="s">
        <v>506</v>
      </c>
      <c r="W864" s="3" t="s">
        <v>137</v>
      </c>
      <c r="X864" s="3" t="s">
        <v>957</v>
      </c>
      <c r="Y864" s="3" t="s">
        <v>13927</v>
      </c>
      <c r="Z864" s="7" t="s">
        <v>13928</v>
      </c>
      <c r="AA864" s="3" t="s">
        <v>139</v>
      </c>
      <c r="AB864" s="3" t="s">
        <v>226</v>
      </c>
      <c r="AC864" s="3" t="s">
        <v>5272</v>
      </c>
      <c r="AD864" s="3" t="s">
        <v>143</v>
      </c>
      <c r="AE864" s="3" t="s">
        <v>13929</v>
      </c>
      <c r="AF864" s="3" t="s">
        <v>13825</v>
      </c>
      <c r="AG864" s="3" t="s">
        <v>235</v>
      </c>
      <c r="AH864" s="3" t="s">
        <v>141</v>
      </c>
      <c r="AI864" s="3" t="s">
        <v>143</v>
      </c>
      <c r="AJ864" s="3" t="s">
        <v>13929</v>
      </c>
      <c r="AK864" s="3" t="s">
        <v>207</v>
      </c>
      <c r="AL864" s="3" t="s">
        <v>143</v>
      </c>
      <c r="AM864" s="3" t="s">
        <v>11959</v>
      </c>
      <c r="AN864" s="3" t="s">
        <v>2415</v>
      </c>
      <c r="AO864" s="3" t="s">
        <v>4444</v>
      </c>
      <c r="AP864" s="3" t="s">
        <v>2684</v>
      </c>
      <c r="AQ864" s="3" t="s">
        <v>4445</v>
      </c>
      <c r="AR864" s="3" t="s">
        <v>2082</v>
      </c>
      <c r="AS864" s="3" t="s">
        <v>231</v>
      </c>
      <c r="AT864" s="3" t="s">
        <v>935</v>
      </c>
      <c r="AU864" s="3" t="s">
        <v>2686</v>
      </c>
      <c r="AV864" s="3" t="s">
        <v>145</v>
      </c>
      <c r="AW864" s="3" t="s">
        <v>146</v>
      </c>
      <c r="AX864" s="3" t="s">
        <v>972</v>
      </c>
      <c r="AY864" s="3" t="s">
        <v>148</v>
      </c>
      <c r="AZ864" s="3" t="s">
        <v>139</v>
      </c>
      <c r="BA864" s="3" t="s">
        <v>149</v>
      </c>
      <c r="BB864" s="3" t="s">
        <v>150</v>
      </c>
      <c r="BC864" s="3" t="s">
        <v>156</v>
      </c>
      <c r="BD864" s="3" t="s">
        <v>157</v>
      </c>
      <c r="BE864" s="3" t="s">
        <v>237</v>
      </c>
      <c r="BF864" s="3" t="s">
        <v>13930</v>
      </c>
      <c r="BG864" s="3" t="s">
        <v>5272</v>
      </c>
      <c r="BH864" s="3" t="s">
        <v>143</v>
      </c>
      <c r="BI864" s="3" t="s">
        <v>13931</v>
      </c>
      <c r="BJ864" s="3" t="s">
        <v>143</v>
      </c>
      <c r="BK864" s="3" t="s">
        <v>506</v>
      </c>
      <c r="BL864" s="3" t="s">
        <v>143</v>
      </c>
      <c r="BM864" s="3" t="s">
        <v>160</v>
      </c>
      <c r="BN864" s="3" t="s">
        <v>160</v>
      </c>
      <c r="BO864" s="3" t="s">
        <v>685</v>
      </c>
      <c r="BP864" s="3" t="s">
        <v>143</v>
      </c>
      <c r="BQ864" s="3" t="s">
        <v>3769</v>
      </c>
      <c r="BR864" s="3" t="s">
        <v>5784</v>
      </c>
      <c r="BS864" s="3" t="s">
        <v>241</v>
      </c>
      <c r="BT864" s="3" t="s">
        <v>13929</v>
      </c>
      <c r="BU864" s="3" t="s">
        <v>13929</v>
      </c>
      <c r="BV864" s="3" t="s">
        <v>135</v>
      </c>
      <c r="BW864" s="3" t="s">
        <v>135</v>
      </c>
      <c r="BX864" s="3" t="s">
        <v>135</v>
      </c>
      <c r="BY864" s="3" t="s">
        <v>148</v>
      </c>
      <c r="BZ864" s="3" t="s">
        <v>4774</v>
      </c>
      <c r="CA864" s="3" t="s">
        <v>174</v>
      </c>
      <c r="CB864" s="3" t="s">
        <v>143</v>
      </c>
      <c r="CC864" s="3" t="s">
        <v>143</v>
      </c>
      <c r="CD864" s="3" t="s">
        <v>143</v>
      </c>
      <c r="CE864" s="3" t="s">
        <v>13160</v>
      </c>
      <c r="CF864" s="3" t="s">
        <v>2261</v>
      </c>
      <c r="CG864" s="3" t="s">
        <v>9220</v>
      </c>
      <c r="CH864" s="3" t="s">
        <v>143</v>
      </c>
      <c r="CI864" s="3" t="s">
        <v>143</v>
      </c>
      <c r="CJ864" s="3" t="s">
        <v>5272</v>
      </c>
      <c r="CK864" s="3" t="s">
        <v>143</v>
      </c>
      <c r="CL864" s="3" t="s">
        <v>143</v>
      </c>
      <c r="CM864" s="3" t="s">
        <v>143</v>
      </c>
      <c r="CN864" s="3" t="s">
        <v>143</v>
      </c>
      <c r="CO864" s="3" t="s">
        <v>6189</v>
      </c>
      <c r="CP864" s="3" t="s">
        <v>143</v>
      </c>
      <c r="CQ864" s="3" t="s">
        <v>143</v>
      </c>
      <c r="CR864" s="3" t="s">
        <v>143</v>
      </c>
      <c r="CS864" s="3" t="s">
        <v>1</v>
      </c>
      <c r="CT864" s="3" t="s">
        <v>143</v>
      </c>
      <c r="CU864" s="3" t="s">
        <v>1</v>
      </c>
      <c r="CV864" s="3" t="s">
        <v>2092</v>
      </c>
      <c r="CW864" s="3" t="s">
        <v>2092</v>
      </c>
      <c r="CX864" s="3" t="s">
        <v>953</v>
      </c>
      <c r="CY864" s="3" t="s">
        <v>166</v>
      </c>
      <c r="CZ864" s="3" t="s">
        <v>506</v>
      </c>
      <c r="DA864" s="3" t="s">
        <v>2007</v>
      </c>
      <c r="DB864" s="3" t="s">
        <v>143</v>
      </c>
      <c r="DC864" s="3" t="s">
        <v>225</v>
      </c>
      <c r="DD864" s="3" t="s">
        <v>685</v>
      </c>
      <c r="DE864" s="3" t="s">
        <v>1515</v>
      </c>
      <c r="DF864" s="3" t="s">
        <v>935</v>
      </c>
      <c r="DG864" s="3" t="s">
        <v>143</v>
      </c>
      <c r="DH864" s="3" t="s">
        <v>7797</v>
      </c>
      <c r="DI864" s="3" t="s">
        <v>143</v>
      </c>
    </row>
    <row r="865" spans="1:113" hidden="1" x14ac:dyDescent="0.2">
      <c r="A865" s="73">
        <v>45566</v>
      </c>
      <c r="B865" s="3" t="s">
        <v>7652</v>
      </c>
      <c r="C865" s="3">
        <v>164641</v>
      </c>
      <c r="D865" s="3" t="s">
        <v>13210</v>
      </c>
      <c r="E865" s="3" t="s">
        <v>190</v>
      </c>
      <c r="F865" s="7">
        <v>45593</v>
      </c>
      <c r="G865" s="3" t="s">
        <v>165</v>
      </c>
      <c r="H865" s="3" t="s">
        <v>166</v>
      </c>
      <c r="I865" s="180">
        <f t="shared" ref="I865:I868" si="92">J865</f>
        <v>58</v>
      </c>
      <c r="J865" s="177">
        <v>58</v>
      </c>
      <c r="K865" s="71">
        <f t="shared" si="89"/>
        <v>2.6985392062851771E-3</v>
      </c>
      <c r="L865" s="3" t="s">
        <v>519</v>
      </c>
      <c r="M865" s="3" t="s">
        <v>129</v>
      </c>
      <c r="N865" s="3" t="s">
        <v>960</v>
      </c>
      <c r="O865" s="3" t="s">
        <v>2817</v>
      </c>
      <c r="P865" s="6" t="s">
        <v>13932</v>
      </c>
      <c r="Q865" s="3" t="s">
        <v>170</v>
      </c>
      <c r="R865" s="3" t="s">
        <v>13933</v>
      </c>
      <c r="S865" s="3" t="s">
        <v>5367</v>
      </c>
      <c r="T865" s="3" t="s">
        <v>135</v>
      </c>
      <c r="U865" s="3" t="s">
        <v>135</v>
      </c>
      <c r="V865" s="3" t="s">
        <v>136</v>
      </c>
      <c r="W865" s="3" t="s">
        <v>137</v>
      </c>
      <c r="X865" s="3" t="s">
        <v>957</v>
      </c>
      <c r="Y865" s="3" t="s">
        <v>13934</v>
      </c>
      <c r="Z865" s="7" t="s">
        <v>13935</v>
      </c>
      <c r="AA865" s="3" t="s">
        <v>139</v>
      </c>
      <c r="AB865" s="3" t="s">
        <v>140</v>
      </c>
      <c r="AC865" s="3" t="s">
        <v>5272</v>
      </c>
      <c r="AD865" s="3" t="s">
        <v>143</v>
      </c>
      <c r="AE865" s="3" t="s">
        <v>5272</v>
      </c>
      <c r="AF865" s="3" t="s">
        <v>12717</v>
      </c>
      <c r="AG865" s="3" t="s">
        <v>235</v>
      </c>
      <c r="AH865" s="3" t="s">
        <v>141</v>
      </c>
      <c r="AI865" s="3" t="s">
        <v>143</v>
      </c>
      <c r="AJ865" s="3" t="s">
        <v>13936</v>
      </c>
      <c r="AK865" s="3" t="s">
        <v>142</v>
      </c>
      <c r="AL865" s="3" t="s">
        <v>143</v>
      </c>
      <c r="AM865" s="3" t="s">
        <v>13937</v>
      </c>
      <c r="AN865" s="3" t="s">
        <v>174</v>
      </c>
      <c r="AO865" s="3" t="s">
        <v>2820</v>
      </c>
      <c r="AP865" s="3" t="s">
        <v>2821</v>
      </c>
      <c r="AQ865" s="3" t="s">
        <v>2822</v>
      </c>
      <c r="AR865" s="3" t="s">
        <v>178</v>
      </c>
      <c r="AS865" s="3" t="s">
        <v>179</v>
      </c>
      <c r="AT865" s="3" t="s">
        <v>180</v>
      </c>
      <c r="AU865" s="3" t="s">
        <v>2823</v>
      </c>
      <c r="AV865" s="3" t="s">
        <v>145</v>
      </c>
      <c r="AW865" s="3" t="s">
        <v>146</v>
      </c>
      <c r="AX865" s="3" t="s">
        <v>972</v>
      </c>
      <c r="AY865" s="3" t="s">
        <v>148</v>
      </c>
      <c r="AZ865" s="3" t="s">
        <v>139</v>
      </c>
      <c r="BA865" s="3" t="s">
        <v>149</v>
      </c>
      <c r="BB865" s="3" t="s">
        <v>150</v>
      </c>
      <c r="BC865" s="3" t="s">
        <v>156</v>
      </c>
      <c r="BD865" s="3" t="s">
        <v>157</v>
      </c>
      <c r="BE865" s="3" t="s">
        <v>303</v>
      </c>
      <c r="BF865" s="3" t="s">
        <v>13938</v>
      </c>
      <c r="BG865" s="3" t="s">
        <v>5272</v>
      </c>
      <c r="BH865" s="3" t="s">
        <v>143</v>
      </c>
      <c r="BI865" s="3" t="s">
        <v>13939</v>
      </c>
      <c r="BJ865" s="3" t="s">
        <v>143</v>
      </c>
      <c r="BK865" s="3" t="s">
        <v>136</v>
      </c>
      <c r="BL865" s="3" t="s">
        <v>143</v>
      </c>
      <c r="BM865" s="3" t="s">
        <v>160</v>
      </c>
      <c r="BN865" s="3" t="s">
        <v>160</v>
      </c>
      <c r="BO865" s="3" t="s">
        <v>143</v>
      </c>
      <c r="BP865" s="3" t="s">
        <v>143</v>
      </c>
      <c r="BQ865" s="3" t="s">
        <v>5290</v>
      </c>
      <c r="BR865" s="3" t="s">
        <v>5352</v>
      </c>
      <c r="BS865" s="3" t="s">
        <v>162</v>
      </c>
      <c r="BT865" s="3" t="s">
        <v>13937</v>
      </c>
      <c r="BU865" s="3" t="s">
        <v>13937</v>
      </c>
      <c r="BV865" s="3" t="s">
        <v>135</v>
      </c>
      <c r="BW865" s="3" t="s">
        <v>135</v>
      </c>
      <c r="BX865" s="3" t="s">
        <v>135</v>
      </c>
      <c r="BY865" s="3" t="s">
        <v>148</v>
      </c>
      <c r="BZ865" s="3" t="s">
        <v>5368</v>
      </c>
      <c r="CA865" s="3" t="s">
        <v>174</v>
      </c>
      <c r="CB865" s="3" t="s">
        <v>143</v>
      </c>
      <c r="CC865" s="3" t="s">
        <v>143</v>
      </c>
      <c r="CD865" s="3" t="s">
        <v>143</v>
      </c>
      <c r="CE865" s="3" t="s">
        <v>143</v>
      </c>
      <c r="CF865" s="3" t="s">
        <v>2261</v>
      </c>
      <c r="CG865" s="3" t="s">
        <v>2261</v>
      </c>
      <c r="CH865" s="3" t="s">
        <v>143</v>
      </c>
      <c r="CI865" s="3" t="s">
        <v>143</v>
      </c>
      <c r="CJ865" s="3" t="s">
        <v>5272</v>
      </c>
      <c r="CK865" s="3" t="s">
        <v>143</v>
      </c>
      <c r="CL865" s="3" t="s">
        <v>143</v>
      </c>
      <c r="CM865" s="3" t="s">
        <v>143</v>
      </c>
      <c r="CN865" s="3" t="s">
        <v>143</v>
      </c>
      <c r="CO865" s="3" t="s">
        <v>5958</v>
      </c>
      <c r="CP865" s="3" t="s">
        <v>143</v>
      </c>
      <c r="CQ865" s="3" t="s">
        <v>143</v>
      </c>
      <c r="CR865" s="3" t="s">
        <v>143</v>
      </c>
      <c r="CS865" s="3" t="s">
        <v>1</v>
      </c>
      <c r="CT865" s="3" t="s">
        <v>143</v>
      </c>
      <c r="CU865" s="3" t="s">
        <v>1</v>
      </c>
      <c r="CV865" s="3" t="s">
        <v>1985</v>
      </c>
      <c r="CW865" s="3" t="s">
        <v>143</v>
      </c>
      <c r="CX865" s="3" t="s">
        <v>519</v>
      </c>
      <c r="CY865" s="3" t="s">
        <v>166</v>
      </c>
      <c r="CZ865" s="3" t="s">
        <v>136</v>
      </c>
      <c r="DA865" s="3" t="s">
        <v>2007</v>
      </c>
      <c r="DB865" s="3" t="s">
        <v>143</v>
      </c>
      <c r="DC865" s="3" t="s">
        <v>225</v>
      </c>
      <c r="DD865" s="3" t="s">
        <v>190</v>
      </c>
      <c r="DE865" s="3" t="s">
        <v>1515</v>
      </c>
      <c r="DF865" s="3" t="s">
        <v>935</v>
      </c>
      <c r="DG865" s="3" t="s">
        <v>143</v>
      </c>
      <c r="DH865" s="3" t="s">
        <v>8574</v>
      </c>
      <c r="DI865" s="3" t="s">
        <v>143</v>
      </c>
    </row>
    <row r="866" spans="1:113" hidden="1" x14ac:dyDescent="0.2">
      <c r="A866" s="73">
        <v>45566</v>
      </c>
      <c r="B866" s="3" t="s">
        <v>11</v>
      </c>
      <c r="C866" s="3">
        <v>164870</v>
      </c>
      <c r="D866" s="3" t="s">
        <v>5860</v>
      </c>
      <c r="E866" s="3" t="s">
        <v>164</v>
      </c>
      <c r="F866" s="7">
        <v>45594</v>
      </c>
      <c r="G866" s="3" t="s">
        <v>165</v>
      </c>
      <c r="H866" s="3" t="s">
        <v>166</v>
      </c>
      <c r="I866" s="180">
        <f t="shared" si="92"/>
        <v>737</v>
      </c>
      <c r="J866" s="177">
        <v>737</v>
      </c>
      <c r="K866" s="71">
        <f t="shared" si="89"/>
        <v>3.4290058535037506E-2</v>
      </c>
      <c r="L866" s="3" t="s">
        <v>258</v>
      </c>
      <c r="M866" s="3" t="s">
        <v>129</v>
      </c>
      <c r="N866" s="3" t="s">
        <v>219</v>
      </c>
      <c r="O866" s="3" t="s">
        <v>8584</v>
      </c>
      <c r="P866" s="6" t="s">
        <v>13940</v>
      </c>
      <c r="Q866" s="3" t="s">
        <v>2863</v>
      </c>
      <c r="R866" s="3" t="s">
        <v>13941</v>
      </c>
      <c r="S866" s="3" t="s">
        <v>13942</v>
      </c>
      <c r="T866" s="3" t="s">
        <v>135</v>
      </c>
      <c r="U866" s="3" t="s">
        <v>135</v>
      </c>
      <c r="V866" s="3" t="s">
        <v>136</v>
      </c>
      <c r="W866" s="3" t="s">
        <v>137</v>
      </c>
      <c r="X866" s="3" t="s">
        <v>6653</v>
      </c>
      <c r="Y866" s="3" t="s">
        <v>13943</v>
      </c>
      <c r="Z866" s="7" t="s">
        <v>13944</v>
      </c>
      <c r="AA866" s="3" t="s">
        <v>139</v>
      </c>
      <c r="AB866" s="3" t="s">
        <v>140</v>
      </c>
      <c r="AC866" s="3" t="s">
        <v>5272</v>
      </c>
      <c r="AD866" s="3" t="s">
        <v>143</v>
      </c>
      <c r="AE866" s="3" t="s">
        <v>5272</v>
      </c>
      <c r="AF866" s="3" t="s">
        <v>143</v>
      </c>
      <c r="AG866" s="3" t="s">
        <v>235</v>
      </c>
      <c r="AH866" s="3" t="s">
        <v>141</v>
      </c>
      <c r="AI866" s="3" t="s">
        <v>143</v>
      </c>
      <c r="AJ866" s="3" t="s">
        <v>143</v>
      </c>
      <c r="AK866" s="3" t="s">
        <v>142</v>
      </c>
      <c r="AL866" s="3" t="s">
        <v>143</v>
      </c>
      <c r="AM866" s="3" t="s">
        <v>13945</v>
      </c>
      <c r="AN866" s="3" t="s">
        <v>143</v>
      </c>
      <c r="AO866" s="3" t="s">
        <v>7739</v>
      </c>
      <c r="AP866" s="3" t="s">
        <v>7740</v>
      </c>
      <c r="AQ866" s="3" t="s">
        <v>8591</v>
      </c>
      <c r="AR866" s="3" t="s">
        <v>250</v>
      </c>
      <c r="AS866" s="3" t="s">
        <v>179</v>
      </c>
      <c r="AT866" s="3" t="s">
        <v>7742</v>
      </c>
      <c r="AU866" s="3" t="s">
        <v>7743</v>
      </c>
      <c r="AV866" s="3" t="s">
        <v>234</v>
      </c>
      <c r="AW866" s="3" t="s">
        <v>165</v>
      </c>
      <c r="AX866" s="3" t="s">
        <v>235</v>
      </c>
      <c r="AY866" s="3" t="s">
        <v>148</v>
      </c>
      <c r="AZ866" s="3" t="s">
        <v>139</v>
      </c>
      <c r="BA866" s="3" t="s">
        <v>875</v>
      </c>
      <c r="BB866" s="3" t="s">
        <v>150</v>
      </c>
      <c r="BC866" s="3" t="s">
        <v>156</v>
      </c>
      <c r="BD866" s="3" t="s">
        <v>157</v>
      </c>
      <c r="BE866" s="3" t="s">
        <v>237</v>
      </c>
      <c r="BF866" s="3" t="s">
        <v>13944</v>
      </c>
      <c r="BG866" s="3" t="s">
        <v>5272</v>
      </c>
      <c r="BH866" s="3" t="s">
        <v>143</v>
      </c>
      <c r="BI866" s="3" t="s">
        <v>143</v>
      </c>
      <c r="BJ866" s="3" t="s">
        <v>143</v>
      </c>
      <c r="BK866" s="3" t="s">
        <v>136</v>
      </c>
      <c r="BL866" s="3" t="s">
        <v>143</v>
      </c>
      <c r="BM866" s="3" t="s">
        <v>160</v>
      </c>
      <c r="BN866" s="3" t="s">
        <v>143</v>
      </c>
      <c r="BO866" s="3" t="s">
        <v>143</v>
      </c>
      <c r="BP866" s="3" t="s">
        <v>143</v>
      </c>
      <c r="BQ866" s="3" t="s">
        <v>1802</v>
      </c>
      <c r="BR866" s="3" t="s">
        <v>5784</v>
      </c>
      <c r="BS866" s="3" t="s">
        <v>241</v>
      </c>
      <c r="BT866" s="3" t="s">
        <v>13945</v>
      </c>
      <c r="BU866" s="3" t="s">
        <v>13945</v>
      </c>
      <c r="BV866" s="3" t="s">
        <v>135</v>
      </c>
      <c r="BW866" s="3" t="s">
        <v>135</v>
      </c>
      <c r="BX866" s="3" t="s">
        <v>135</v>
      </c>
      <c r="BY866" s="3" t="s">
        <v>148</v>
      </c>
      <c r="BZ866" s="3" t="s">
        <v>12054</v>
      </c>
      <c r="CA866" s="3" t="s">
        <v>174</v>
      </c>
      <c r="CB866" s="3" t="s">
        <v>143</v>
      </c>
      <c r="CC866" s="3" t="s">
        <v>143</v>
      </c>
      <c r="CD866" s="3" t="s">
        <v>143</v>
      </c>
      <c r="CE866" s="3" t="s">
        <v>13946</v>
      </c>
      <c r="CF866" s="3" t="s">
        <v>2261</v>
      </c>
      <c r="CG866" s="3" t="s">
        <v>143</v>
      </c>
      <c r="CH866" s="3" t="s">
        <v>143</v>
      </c>
      <c r="CI866" s="3" t="s">
        <v>143</v>
      </c>
      <c r="CJ866" s="3" t="s">
        <v>5272</v>
      </c>
      <c r="CK866" s="3" t="s">
        <v>143</v>
      </c>
      <c r="CL866" s="3" t="s">
        <v>143</v>
      </c>
      <c r="CM866" s="3" t="s">
        <v>143</v>
      </c>
      <c r="CN866" s="3" t="s">
        <v>143</v>
      </c>
      <c r="CO866" s="3" t="s">
        <v>7745</v>
      </c>
      <c r="CP866" s="3" t="s">
        <v>143</v>
      </c>
      <c r="CQ866" s="3" t="s">
        <v>143</v>
      </c>
      <c r="CR866" s="3" t="s">
        <v>143</v>
      </c>
      <c r="CS866" s="3" t="s">
        <v>1</v>
      </c>
      <c r="CT866" s="3" t="s">
        <v>143</v>
      </c>
      <c r="CU866" s="3" t="s">
        <v>1</v>
      </c>
      <c r="CV866" s="3" t="s">
        <v>2092</v>
      </c>
      <c r="CW866" s="3" t="s">
        <v>143</v>
      </c>
      <c r="CX866" s="3" t="s">
        <v>258</v>
      </c>
      <c r="CY866" s="3" t="s">
        <v>166</v>
      </c>
      <c r="CZ866" s="3" t="s">
        <v>136</v>
      </c>
      <c r="DA866" s="3" t="s">
        <v>2007</v>
      </c>
      <c r="DB866" s="3" t="s">
        <v>143</v>
      </c>
      <c r="DC866" s="3" t="s">
        <v>6653</v>
      </c>
      <c r="DD866" s="3" t="s">
        <v>164</v>
      </c>
      <c r="DE866" s="3" t="s">
        <v>1515</v>
      </c>
      <c r="DF866" s="3" t="s">
        <v>7088</v>
      </c>
      <c r="DG866" s="3" t="s">
        <v>143</v>
      </c>
      <c r="DH866" s="3" t="s">
        <v>7746</v>
      </c>
      <c r="DI866" s="3" t="s">
        <v>143</v>
      </c>
    </row>
    <row r="867" spans="1:113" hidden="1" x14ac:dyDescent="0.2">
      <c r="A867" s="73">
        <v>45566</v>
      </c>
      <c r="B867" s="3" t="s">
        <v>12737</v>
      </c>
      <c r="C867" s="3">
        <v>164876</v>
      </c>
      <c r="D867" s="3" t="s">
        <v>12737</v>
      </c>
      <c r="E867" s="3" t="s">
        <v>685</v>
      </c>
      <c r="F867" s="7">
        <v>45594</v>
      </c>
      <c r="G867" s="3" t="s">
        <v>165</v>
      </c>
      <c r="H867" s="3" t="s">
        <v>166</v>
      </c>
      <c r="I867" s="180">
        <f t="shared" si="92"/>
        <v>1090</v>
      </c>
      <c r="J867" s="177">
        <v>1090</v>
      </c>
      <c r="K867" s="71">
        <f t="shared" si="89"/>
        <v>5.0713926462945563E-2</v>
      </c>
      <c r="L867" s="3" t="s">
        <v>12628</v>
      </c>
      <c r="M867" s="3" t="s">
        <v>129</v>
      </c>
      <c r="N867" s="3" t="s">
        <v>960</v>
      </c>
      <c r="O867" s="3" t="s">
        <v>13947</v>
      </c>
      <c r="P867" s="6" t="s">
        <v>13948</v>
      </c>
      <c r="Q867" s="3" t="s">
        <v>2863</v>
      </c>
      <c r="R867" s="3" t="s">
        <v>13949</v>
      </c>
      <c r="S867" s="3" t="s">
        <v>13950</v>
      </c>
      <c r="T867" s="3" t="s">
        <v>135</v>
      </c>
      <c r="U867" s="3" t="s">
        <v>135</v>
      </c>
      <c r="V867" s="3" t="s">
        <v>136</v>
      </c>
      <c r="W867" s="3" t="s">
        <v>137</v>
      </c>
      <c r="X867" s="3" t="s">
        <v>4880</v>
      </c>
      <c r="Y867" s="3" t="s">
        <v>13951</v>
      </c>
      <c r="Z867" s="7" t="s">
        <v>13952</v>
      </c>
      <c r="AA867" s="3" t="s">
        <v>139</v>
      </c>
      <c r="AB867" s="3" t="s">
        <v>140</v>
      </c>
      <c r="AC867" s="3" t="s">
        <v>5272</v>
      </c>
      <c r="AD867" s="3" t="s">
        <v>143</v>
      </c>
      <c r="AE867" s="3" t="s">
        <v>5272</v>
      </c>
      <c r="AF867" s="3" t="s">
        <v>143</v>
      </c>
      <c r="AG867" s="3" t="s">
        <v>235</v>
      </c>
      <c r="AH867" s="3" t="s">
        <v>141</v>
      </c>
      <c r="AI867" s="3" t="s">
        <v>143</v>
      </c>
      <c r="AJ867" s="3" t="s">
        <v>143</v>
      </c>
      <c r="AK867" s="3" t="s">
        <v>142</v>
      </c>
      <c r="AL867" s="3" t="s">
        <v>143</v>
      </c>
      <c r="AM867" s="3" t="s">
        <v>13953</v>
      </c>
      <c r="AN867" s="3" t="s">
        <v>143</v>
      </c>
      <c r="AO867" s="3" t="s">
        <v>13954</v>
      </c>
      <c r="AP867" s="3" t="s">
        <v>13955</v>
      </c>
      <c r="AQ867" s="3" t="s">
        <v>13956</v>
      </c>
      <c r="AR867" s="3" t="s">
        <v>841</v>
      </c>
      <c r="AS867" s="3" t="s">
        <v>231</v>
      </c>
      <c r="AT867" s="3" t="s">
        <v>4167</v>
      </c>
      <c r="AU867" s="3" t="s">
        <v>13957</v>
      </c>
      <c r="AV867" s="3" t="s">
        <v>145</v>
      </c>
      <c r="AW867" s="3" t="s">
        <v>146</v>
      </c>
      <c r="AX867" s="3" t="s">
        <v>972</v>
      </c>
      <c r="AY867" s="3" t="s">
        <v>148</v>
      </c>
      <c r="AZ867" s="3" t="s">
        <v>139</v>
      </c>
      <c r="BA867" s="3" t="s">
        <v>149</v>
      </c>
      <c r="BB867" s="3" t="s">
        <v>150</v>
      </c>
      <c r="BC867" s="3" t="s">
        <v>156</v>
      </c>
      <c r="BD867" s="3" t="s">
        <v>157</v>
      </c>
      <c r="BE867" s="3" t="s">
        <v>8956</v>
      </c>
      <c r="BF867" s="3" t="s">
        <v>13952</v>
      </c>
      <c r="BG867" s="3" t="s">
        <v>5272</v>
      </c>
      <c r="BH867" s="3" t="s">
        <v>143</v>
      </c>
      <c r="BI867" s="3" t="s">
        <v>143</v>
      </c>
      <c r="BJ867" s="3" t="s">
        <v>143</v>
      </c>
      <c r="BK867" s="3" t="s">
        <v>463</v>
      </c>
      <c r="BL867" s="3" t="s">
        <v>143</v>
      </c>
      <c r="BM867" s="3" t="s">
        <v>160</v>
      </c>
      <c r="BN867" s="3" t="s">
        <v>143</v>
      </c>
      <c r="BO867" s="3" t="s">
        <v>143</v>
      </c>
      <c r="BP867" s="3" t="s">
        <v>143</v>
      </c>
      <c r="BQ867" s="3" t="s">
        <v>13958</v>
      </c>
      <c r="BR867" s="3" t="s">
        <v>143</v>
      </c>
      <c r="BS867" s="3" t="s">
        <v>13910</v>
      </c>
      <c r="BT867" s="3" t="s">
        <v>13953</v>
      </c>
      <c r="BU867" s="3" t="s">
        <v>13953</v>
      </c>
      <c r="BV867" s="3" t="s">
        <v>135</v>
      </c>
      <c r="BW867" s="3" t="s">
        <v>135</v>
      </c>
      <c r="BX867" s="3" t="s">
        <v>135</v>
      </c>
      <c r="BY867" s="3" t="s">
        <v>148</v>
      </c>
      <c r="BZ867" s="3" t="s">
        <v>13959</v>
      </c>
      <c r="CA867" s="3" t="s">
        <v>174</v>
      </c>
      <c r="CB867" s="3" t="s">
        <v>143</v>
      </c>
      <c r="CC867" s="3" t="s">
        <v>143</v>
      </c>
      <c r="CD867" s="3" t="s">
        <v>143</v>
      </c>
      <c r="CE867" s="3" t="s">
        <v>13960</v>
      </c>
      <c r="CF867" s="3" t="s">
        <v>2261</v>
      </c>
      <c r="CG867" s="3" t="s">
        <v>143</v>
      </c>
      <c r="CH867" s="3" t="s">
        <v>143</v>
      </c>
      <c r="CI867" s="3" t="s">
        <v>143</v>
      </c>
      <c r="CJ867" s="3" t="s">
        <v>5272</v>
      </c>
      <c r="CK867" s="3" t="s">
        <v>143</v>
      </c>
      <c r="CL867" s="3" t="s">
        <v>143</v>
      </c>
      <c r="CM867" s="3" t="s">
        <v>143</v>
      </c>
      <c r="CN867" s="3" t="s">
        <v>143</v>
      </c>
      <c r="CO867" s="3" t="s">
        <v>6606</v>
      </c>
      <c r="CP867" s="3" t="s">
        <v>143</v>
      </c>
      <c r="CQ867" s="3" t="s">
        <v>143</v>
      </c>
      <c r="CR867" s="3" t="s">
        <v>143</v>
      </c>
      <c r="CS867" s="3" t="s">
        <v>1</v>
      </c>
      <c r="CT867" s="3" t="s">
        <v>143</v>
      </c>
      <c r="CU867" s="3" t="s">
        <v>1</v>
      </c>
      <c r="CV867" s="3" t="s">
        <v>2092</v>
      </c>
      <c r="CW867" s="3" t="s">
        <v>143</v>
      </c>
      <c r="CX867" s="3" t="s">
        <v>12628</v>
      </c>
      <c r="CY867" s="3" t="s">
        <v>166</v>
      </c>
      <c r="CZ867" s="3" t="s">
        <v>463</v>
      </c>
      <c r="DA867" s="3" t="s">
        <v>1989</v>
      </c>
      <c r="DB867" s="3" t="s">
        <v>143</v>
      </c>
      <c r="DC867" s="3" t="s">
        <v>143</v>
      </c>
      <c r="DD867" s="3" t="s">
        <v>685</v>
      </c>
      <c r="DE867" s="3" t="s">
        <v>1515</v>
      </c>
      <c r="DF867" s="3" t="s">
        <v>7088</v>
      </c>
      <c r="DG867" s="3" t="s">
        <v>143</v>
      </c>
      <c r="DH867" s="3" t="s">
        <v>7188</v>
      </c>
      <c r="DI867" s="3" t="s">
        <v>143</v>
      </c>
    </row>
    <row r="868" spans="1:113" hidden="1" x14ac:dyDescent="0.2">
      <c r="A868" s="73">
        <v>45566</v>
      </c>
      <c r="B868" s="3" t="s">
        <v>12737</v>
      </c>
      <c r="C868" s="3">
        <v>164964</v>
      </c>
      <c r="D868" s="3" t="s">
        <v>12737</v>
      </c>
      <c r="E868" s="3" t="s">
        <v>164</v>
      </c>
      <c r="F868" s="7">
        <v>45594</v>
      </c>
      <c r="G868" s="3" t="s">
        <v>165</v>
      </c>
      <c r="H868" s="3" t="s">
        <v>166</v>
      </c>
      <c r="I868" s="180">
        <f t="shared" si="92"/>
        <v>506</v>
      </c>
      <c r="J868" s="177">
        <v>506</v>
      </c>
      <c r="K868" s="71">
        <f t="shared" si="89"/>
        <v>2.35424282479362E-2</v>
      </c>
      <c r="L868" s="3" t="s">
        <v>12628</v>
      </c>
      <c r="M868" s="3" t="s">
        <v>129</v>
      </c>
      <c r="N868" s="3" t="s">
        <v>1056</v>
      </c>
      <c r="O868" s="3" t="s">
        <v>1028</v>
      </c>
      <c r="P868" s="6" t="s">
        <v>13732</v>
      </c>
      <c r="Q868" s="3" t="s">
        <v>2863</v>
      </c>
      <c r="R868" s="3" t="s">
        <v>13961</v>
      </c>
      <c r="S868" s="3" t="s">
        <v>398</v>
      </c>
      <c r="T868" s="3" t="s">
        <v>135</v>
      </c>
      <c r="U868" s="3" t="s">
        <v>135</v>
      </c>
      <c r="V868" s="3" t="s">
        <v>136</v>
      </c>
      <c r="W868" s="3" t="s">
        <v>137</v>
      </c>
      <c r="X868" s="3" t="s">
        <v>4880</v>
      </c>
      <c r="Y868" s="3" t="s">
        <v>13962</v>
      </c>
      <c r="Z868" s="7" t="s">
        <v>13963</v>
      </c>
      <c r="AA868" s="3" t="s">
        <v>139</v>
      </c>
      <c r="AB868" s="3" t="s">
        <v>140</v>
      </c>
      <c r="AC868" s="3" t="s">
        <v>5272</v>
      </c>
      <c r="AD868" s="3" t="s">
        <v>143</v>
      </c>
      <c r="AE868" s="3" t="s">
        <v>5272</v>
      </c>
      <c r="AF868" s="3" t="s">
        <v>143</v>
      </c>
      <c r="AG868" s="3" t="s">
        <v>235</v>
      </c>
      <c r="AH868" s="3" t="s">
        <v>141</v>
      </c>
      <c r="AI868" s="3" t="s">
        <v>143</v>
      </c>
      <c r="AJ868" s="3" t="s">
        <v>143</v>
      </c>
      <c r="AK868" s="3" t="s">
        <v>142</v>
      </c>
      <c r="AL868" s="3" t="s">
        <v>143</v>
      </c>
      <c r="AM868" s="3" t="s">
        <v>13964</v>
      </c>
      <c r="AN868" s="3" t="s">
        <v>143</v>
      </c>
      <c r="AO868" s="3" t="s">
        <v>1031</v>
      </c>
      <c r="AP868" s="3" t="s">
        <v>1032</v>
      </c>
      <c r="AQ868" s="3" t="s">
        <v>1033</v>
      </c>
      <c r="AR868" s="3" t="s">
        <v>250</v>
      </c>
      <c r="AS868" s="3" t="s">
        <v>179</v>
      </c>
      <c r="AT868" s="3" t="s">
        <v>1034</v>
      </c>
      <c r="AU868" s="3" t="s">
        <v>1035</v>
      </c>
      <c r="AV868" s="3" t="s">
        <v>145</v>
      </c>
      <c r="AW868" s="3" t="s">
        <v>146</v>
      </c>
      <c r="AX868" s="3" t="s">
        <v>1060</v>
      </c>
      <c r="AY868" s="3" t="s">
        <v>148</v>
      </c>
      <c r="AZ868" s="3" t="s">
        <v>139</v>
      </c>
      <c r="BA868" s="3" t="s">
        <v>149</v>
      </c>
      <c r="BB868" s="3" t="s">
        <v>150</v>
      </c>
      <c r="BC868" s="3" t="s">
        <v>156</v>
      </c>
      <c r="BD868" s="3" t="s">
        <v>157</v>
      </c>
      <c r="BE868" s="3" t="s">
        <v>237</v>
      </c>
      <c r="BF868" s="3" t="s">
        <v>13963</v>
      </c>
      <c r="BG868" s="3" t="s">
        <v>5272</v>
      </c>
      <c r="BH868" s="3" t="s">
        <v>143</v>
      </c>
      <c r="BI868" s="3" t="s">
        <v>143</v>
      </c>
      <c r="BJ868" s="3" t="s">
        <v>143</v>
      </c>
      <c r="BK868" s="3" t="s">
        <v>463</v>
      </c>
      <c r="BL868" s="3" t="s">
        <v>143</v>
      </c>
      <c r="BM868" s="3" t="s">
        <v>160</v>
      </c>
      <c r="BN868" s="3" t="s">
        <v>143</v>
      </c>
      <c r="BO868" s="3" t="s">
        <v>143</v>
      </c>
      <c r="BP868" s="3" t="s">
        <v>143</v>
      </c>
      <c r="BQ868" s="3" t="s">
        <v>13965</v>
      </c>
      <c r="BR868" s="3" t="s">
        <v>5784</v>
      </c>
      <c r="BS868" s="3" t="s">
        <v>241</v>
      </c>
      <c r="BT868" s="3" t="s">
        <v>13964</v>
      </c>
      <c r="BU868" s="3" t="s">
        <v>13964</v>
      </c>
      <c r="BV868" s="3" t="s">
        <v>135</v>
      </c>
      <c r="BW868" s="3" t="s">
        <v>135</v>
      </c>
      <c r="BX868" s="3" t="s">
        <v>135</v>
      </c>
      <c r="BY868" s="3" t="s">
        <v>148</v>
      </c>
      <c r="BZ868" s="3" t="s">
        <v>13966</v>
      </c>
      <c r="CA868" s="3" t="s">
        <v>174</v>
      </c>
      <c r="CB868" s="3" t="s">
        <v>143</v>
      </c>
      <c r="CC868" s="3" t="s">
        <v>143</v>
      </c>
      <c r="CD868" s="3" t="s">
        <v>143</v>
      </c>
      <c r="CE868" s="3" t="s">
        <v>12729</v>
      </c>
      <c r="CF868" s="3" t="s">
        <v>2261</v>
      </c>
      <c r="CG868" s="3" t="s">
        <v>143</v>
      </c>
      <c r="CH868" s="3" t="s">
        <v>143</v>
      </c>
      <c r="CI868" s="3" t="s">
        <v>143</v>
      </c>
      <c r="CJ868" s="3" t="s">
        <v>5272</v>
      </c>
      <c r="CK868" s="3" t="s">
        <v>143</v>
      </c>
      <c r="CL868" s="3" t="s">
        <v>143</v>
      </c>
      <c r="CM868" s="3" t="s">
        <v>143</v>
      </c>
      <c r="CN868" s="3" t="s">
        <v>143</v>
      </c>
      <c r="CO868" s="3" t="s">
        <v>143</v>
      </c>
      <c r="CP868" s="3" t="s">
        <v>143</v>
      </c>
      <c r="CQ868" s="3" t="s">
        <v>143</v>
      </c>
      <c r="CR868" s="3" t="s">
        <v>143</v>
      </c>
      <c r="CS868" s="3" t="s">
        <v>1</v>
      </c>
      <c r="CT868" s="3" t="s">
        <v>143</v>
      </c>
      <c r="CU868" s="3" t="s">
        <v>1</v>
      </c>
      <c r="CV868" s="3" t="s">
        <v>2092</v>
      </c>
      <c r="CW868" s="3" t="s">
        <v>143</v>
      </c>
      <c r="CX868" s="3" t="s">
        <v>12628</v>
      </c>
      <c r="CY868" s="3" t="s">
        <v>166</v>
      </c>
      <c r="CZ868" s="3" t="s">
        <v>463</v>
      </c>
      <c r="DA868" s="3" t="s">
        <v>1989</v>
      </c>
      <c r="DB868" s="3" t="s">
        <v>143</v>
      </c>
      <c r="DC868" s="3" t="s">
        <v>143</v>
      </c>
      <c r="DD868" s="3" t="s">
        <v>164</v>
      </c>
      <c r="DE868" s="3" t="s">
        <v>1515</v>
      </c>
      <c r="DF868" s="3" t="s">
        <v>7088</v>
      </c>
      <c r="DG868" s="3" t="s">
        <v>143</v>
      </c>
      <c r="DH868" s="3" t="s">
        <v>143</v>
      </c>
      <c r="DI868" s="3" t="s">
        <v>143</v>
      </c>
    </row>
    <row r="869" spans="1:113" hidden="1" x14ac:dyDescent="0.2">
      <c r="A869" s="73">
        <v>45566</v>
      </c>
      <c r="B869" s="3" t="s">
        <v>7652</v>
      </c>
      <c r="C869" s="178">
        <v>165179</v>
      </c>
      <c r="D869" s="3" t="s">
        <v>13210</v>
      </c>
      <c r="E869" s="3" t="s">
        <v>125</v>
      </c>
      <c r="F869" s="7">
        <v>45594</v>
      </c>
      <c r="G869" s="3" t="s">
        <v>257</v>
      </c>
      <c r="H869" s="3" t="s">
        <v>127</v>
      </c>
      <c r="I869" s="177">
        <v>164.52</v>
      </c>
      <c r="J869" s="177">
        <v>464.72</v>
      </c>
      <c r="K869" s="71">
        <f t="shared" si="89"/>
        <v>7.6545460382420232E-3</v>
      </c>
      <c r="L869" s="3" t="s">
        <v>374</v>
      </c>
      <c r="M869" s="3" t="s">
        <v>317</v>
      </c>
      <c r="N869" s="3" t="s">
        <v>1725</v>
      </c>
      <c r="O869" s="3" t="s">
        <v>1224</v>
      </c>
      <c r="P869" s="6" t="s">
        <v>11065</v>
      </c>
      <c r="Q869" s="3" t="s">
        <v>132</v>
      </c>
      <c r="R869" s="3" t="s">
        <v>13967</v>
      </c>
      <c r="S869" s="3" t="s">
        <v>13968</v>
      </c>
      <c r="T869" s="3" t="s">
        <v>135</v>
      </c>
      <c r="U869" s="3" t="s">
        <v>135</v>
      </c>
      <c r="V869" s="3" t="s">
        <v>136</v>
      </c>
      <c r="W869" s="3" t="s">
        <v>137</v>
      </c>
      <c r="X869" s="3" t="s">
        <v>11647</v>
      </c>
      <c r="Y869" s="3" t="s">
        <v>13969</v>
      </c>
      <c r="Z869" s="7" t="s">
        <v>13970</v>
      </c>
      <c r="AA869" s="3" t="s">
        <v>139</v>
      </c>
      <c r="AB869" s="3" t="s">
        <v>323</v>
      </c>
      <c r="AC869" s="3" t="s">
        <v>5272</v>
      </c>
      <c r="AD869" s="3" t="s">
        <v>143</v>
      </c>
      <c r="AE869" s="3" t="s">
        <v>13971</v>
      </c>
      <c r="AF869" s="3" t="s">
        <v>13763</v>
      </c>
      <c r="AG869" s="3" t="s">
        <v>5675</v>
      </c>
      <c r="AH869" s="3" t="s">
        <v>265</v>
      </c>
      <c r="AI869" s="3" t="s">
        <v>143</v>
      </c>
      <c r="AJ869" s="3" t="s">
        <v>13972</v>
      </c>
      <c r="AK869" s="3" t="s">
        <v>142</v>
      </c>
      <c r="AL869" s="3" t="s">
        <v>143</v>
      </c>
      <c r="AM869" s="3" t="s">
        <v>13728</v>
      </c>
      <c r="AN869" s="3" t="s">
        <v>144</v>
      </c>
      <c r="AO869" s="3" t="s">
        <v>990</v>
      </c>
      <c r="AP869" s="3" t="s">
        <v>273</v>
      </c>
      <c r="AQ869" s="3" t="s">
        <v>1232</v>
      </c>
      <c r="AR869" s="3" t="s">
        <v>148</v>
      </c>
      <c r="AS869" s="3" t="s">
        <v>139</v>
      </c>
      <c r="AT869" s="3" t="s">
        <v>154</v>
      </c>
      <c r="AU869" s="3" t="s">
        <v>992</v>
      </c>
      <c r="AV869" s="3" t="s">
        <v>1718</v>
      </c>
      <c r="AW869" s="3" t="s">
        <v>1719</v>
      </c>
      <c r="AX869" s="3" t="s">
        <v>1726</v>
      </c>
      <c r="AY869" s="3" t="s">
        <v>148</v>
      </c>
      <c r="AZ869" s="3" t="s">
        <v>139</v>
      </c>
      <c r="BA869" s="3" t="s">
        <v>154</v>
      </c>
      <c r="BB869" s="3" t="s">
        <v>1727</v>
      </c>
      <c r="BC869" s="3" t="s">
        <v>156</v>
      </c>
      <c r="BD869" s="3" t="s">
        <v>157</v>
      </c>
      <c r="BE869" s="3" t="s">
        <v>303</v>
      </c>
      <c r="BF869" s="3" t="s">
        <v>13973</v>
      </c>
      <c r="BG869" s="3" t="s">
        <v>5272</v>
      </c>
      <c r="BH869" s="3" t="s">
        <v>132</v>
      </c>
      <c r="BI869" s="3" t="s">
        <v>13974</v>
      </c>
      <c r="BJ869" s="3" t="s">
        <v>143</v>
      </c>
      <c r="BK869" s="3" t="s">
        <v>136</v>
      </c>
      <c r="BL869" s="3" t="s">
        <v>143</v>
      </c>
      <c r="BM869" s="3" t="s">
        <v>200</v>
      </c>
      <c r="BN869" s="3" t="s">
        <v>160</v>
      </c>
      <c r="BO869" s="3" t="s">
        <v>143</v>
      </c>
      <c r="BP869" s="3" t="s">
        <v>143</v>
      </c>
      <c r="BQ869" s="3" t="s">
        <v>13975</v>
      </c>
      <c r="BR869" s="3" t="s">
        <v>5352</v>
      </c>
      <c r="BS869" s="3" t="s">
        <v>162</v>
      </c>
      <c r="BT869" s="3" t="s">
        <v>13971</v>
      </c>
      <c r="BU869" s="3" t="s">
        <v>13971</v>
      </c>
      <c r="BV869" s="3" t="s">
        <v>135</v>
      </c>
      <c r="BW869" s="3" t="s">
        <v>135</v>
      </c>
      <c r="BX869" s="3" t="s">
        <v>135</v>
      </c>
      <c r="BY869" s="3" t="s">
        <v>148</v>
      </c>
      <c r="BZ869" s="3" t="s">
        <v>13731</v>
      </c>
      <c r="CA869" s="3" t="s">
        <v>144</v>
      </c>
      <c r="CB869" s="3" t="s">
        <v>143</v>
      </c>
      <c r="CC869" s="3" t="s">
        <v>143</v>
      </c>
      <c r="CD869" s="3" t="s">
        <v>143</v>
      </c>
      <c r="CE869" s="3" t="s">
        <v>13976</v>
      </c>
      <c r="CF869" s="3" t="s">
        <v>9549</v>
      </c>
      <c r="CG869" s="3" t="s">
        <v>9549</v>
      </c>
      <c r="CH869" s="3" t="s">
        <v>143</v>
      </c>
      <c r="CI869" s="3" t="s">
        <v>143</v>
      </c>
      <c r="CJ869" s="3" t="s">
        <v>5272</v>
      </c>
      <c r="CK869" s="3" t="s">
        <v>143</v>
      </c>
      <c r="CL869" s="3" t="s">
        <v>143</v>
      </c>
      <c r="CM869" s="3" t="s">
        <v>143</v>
      </c>
      <c r="CN869" s="3" t="s">
        <v>143</v>
      </c>
      <c r="CO869" s="3" t="s">
        <v>143</v>
      </c>
      <c r="CP869" s="3" t="s">
        <v>143</v>
      </c>
      <c r="CQ869" s="3" t="s">
        <v>143</v>
      </c>
      <c r="CR869" s="3" t="s">
        <v>143</v>
      </c>
      <c r="CS869" s="3" t="s">
        <v>1</v>
      </c>
      <c r="CT869" s="3" t="s">
        <v>143</v>
      </c>
      <c r="CU869" s="3" t="s">
        <v>1</v>
      </c>
      <c r="CV869" s="3" t="s">
        <v>1985</v>
      </c>
      <c r="CW869" s="3" t="s">
        <v>1985</v>
      </c>
      <c r="CX869" s="3" t="s">
        <v>374</v>
      </c>
      <c r="CY869" s="3" t="s">
        <v>127</v>
      </c>
      <c r="CZ869" s="3" t="s">
        <v>136</v>
      </c>
      <c r="DA869" s="3" t="s">
        <v>1989</v>
      </c>
      <c r="DB869" s="3" t="s">
        <v>13034</v>
      </c>
      <c r="DC869" s="3" t="s">
        <v>143</v>
      </c>
      <c r="DD869" s="3" t="s">
        <v>125</v>
      </c>
      <c r="DE869" s="3" t="s">
        <v>1515</v>
      </c>
      <c r="DF869" s="3" t="s">
        <v>7088</v>
      </c>
      <c r="DG869" s="3" t="s">
        <v>143</v>
      </c>
      <c r="DH869" s="3" t="s">
        <v>143</v>
      </c>
      <c r="DI869" s="3" t="s">
        <v>143</v>
      </c>
    </row>
    <row r="870" spans="1:113" hidden="1" x14ac:dyDescent="0.2">
      <c r="A870" s="73">
        <v>45566</v>
      </c>
      <c r="B870" s="3" t="s">
        <v>11</v>
      </c>
      <c r="C870" s="3">
        <v>165213</v>
      </c>
      <c r="D870" s="3" t="s">
        <v>5860</v>
      </c>
      <c r="E870" s="3" t="s">
        <v>164</v>
      </c>
      <c r="F870" s="7">
        <v>45594</v>
      </c>
      <c r="G870" s="3" t="s">
        <v>165</v>
      </c>
      <c r="H870" s="3" t="s">
        <v>166</v>
      </c>
      <c r="I870" s="177">
        <v>120.21</v>
      </c>
      <c r="J870" s="177">
        <v>130</v>
      </c>
      <c r="K870" s="71">
        <f t="shared" si="89"/>
        <v>5.5929551377162257E-3</v>
      </c>
      <c r="L870" s="3" t="s">
        <v>258</v>
      </c>
      <c r="M870" s="3" t="s">
        <v>129</v>
      </c>
      <c r="N870" s="3" t="s">
        <v>960</v>
      </c>
      <c r="O870" s="3" t="s">
        <v>9688</v>
      </c>
      <c r="P870" s="6" t="s">
        <v>3612</v>
      </c>
      <c r="Q870" s="3" t="s">
        <v>170</v>
      </c>
      <c r="R870" s="3" t="s">
        <v>13977</v>
      </c>
      <c r="S870" s="3" t="s">
        <v>13978</v>
      </c>
      <c r="T870" s="3" t="s">
        <v>135</v>
      </c>
      <c r="U870" s="3" t="s">
        <v>135</v>
      </c>
      <c r="V870" s="3" t="s">
        <v>136</v>
      </c>
      <c r="W870" s="3" t="s">
        <v>137</v>
      </c>
      <c r="X870" s="3" t="s">
        <v>957</v>
      </c>
      <c r="Y870" s="3" t="s">
        <v>13979</v>
      </c>
      <c r="Z870" s="7" t="s">
        <v>13980</v>
      </c>
      <c r="AA870" s="3" t="s">
        <v>139</v>
      </c>
      <c r="AB870" s="3" t="s">
        <v>140</v>
      </c>
      <c r="AC870" s="3" t="s">
        <v>5272</v>
      </c>
      <c r="AD870" s="3" t="s">
        <v>143</v>
      </c>
      <c r="AE870" s="3" t="s">
        <v>13981</v>
      </c>
      <c r="AF870" s="3" t="s">
        <v>12733</v>
      </c>
      <c r="AG870" s="3" t="s">
        <v>235</v>
      </c>
      <c r="AH870" s="3" t="s">
        <v>141</v>
      </c>
      <c r="AI870" s="3" t="s">
        <v>143</v>
      </c>
      <c r="AJ870" s="3" t="s">
        <v>13981</v>
      </c>
      <c r="AK870" s="3" t="s">
        <v>142</v>
      </c>
      <c r="AL870" s="3" t="s">
        <v>143</v>
      </c>
      <c r="AM870" s="3" t="s">
        <v>5515</v>
      </c>
      <c r="AN870" s="3" t="s">
        <v>174</v>
      </c>
      <c r="AO870" s="3" t="s">
        <v>1111</v>
      </c>
      <c r="AP870" s="3" t="s">
        <v>1112</v>
      </c>
      <c r="AQ870" s="3" t="s">
        <v>9695</v>
      </c>
      <c r="AR870" s="3" t="s">
        <v>353</v>
      </c>
      <c r="AS870" s="3" t="s">
        <v>231</v>
      </c>
      <c r="AT870" s="3" t="s">
        <v>4167</v>
      </c>
      <c r="AU870" s="3" t="s">
        <v>1114</v>
      </c>
      <c r="AV870" s="3" t="s">
        <v>145</v>
      </c>
      <c r="AW870" s="3" t="s">
        <v>146</v>
      </c>
      <c r="AX870" s="3" t="s">
        <v>972</v>
      </c>
      <c r="AY870" s="3" t="s">
        <v>148</v>
      </c>
      <c r="AZ870" s="3" t="s">
        <v>139</v>
      </c>
      <c r="BA870" s="3" t="s">
        <v>149</v>
      </c>
      <c r="BB870" s="3" t="s">
        <v>150</v>
      </c>
      <c r="BC870" s="3" t="s">
        <v>156</v>
      </c>
      <c r="BD870" s="3" t="s">
        <v>157</v>
      </c>
      <c r="BE870" s="3" t="s">
        <v>303</v>
      </c>
      <c r="BF870" s="3" t="s">
        <v>13982</v>
      </c>
      <c r="BG870" s="3" t="s">
        <v>5272</v>
      </c>
      <c r="BH870" s="3" t="s">
        <v>143</v>
      </c>
      <c r="BI870" s="3" t="s">
        <v>13983</v>
      </c>
      <c r="BJ870" s="3" t="s">
        <v>143</v>
      </c>
      <c r="BK870" s="3" t="s">
        <v>136</v>
      </c>
      <c r="BL870" s="3" t="s">
        <v>143</v>
      </c>
      <c r="BM870" s="3" t="s">
        <v>160</v>
      </c>
      <c r="BN870" s="3" t="s">
        <v>160</v>
      </c>
      <c r="BO870" s="3" t="s">
        <v>143</v>
      </c>
      <c r="BP870" s="3" t="s">
        <v>143</v>
      </c>
      <c r="BQ870" s="3" t="s">
        <v>13984</v>
      </c>
      <c r="BR870" s="3" t="s">
        <v>5352</v>
      </c>
      <c r="BS870" s="3" t="s">
        <v>162</v>
      </c>
      <c r="BT870" s="3" t="s">
        <v>13981</v>
      </c>
      <c r="BU870" s="3" t="s">
        <v>13981</v>
      </c>
      <c r="BV870" s="3" t="s">
        <v>135</v>
      </c>
      <c r="BW870" s="3" t="s">
        <v>135</v>
      </c>
      <c r="BX870" s="3" t="s">
        <v>135</v>
      </c>
      <c r="BY870" s="3" t="s">
        <v>148</v>
      </c>
      <c r="BZ870" s="3" t="s">
        <v>1215</v>
      </c>
      <c r="CA870" s="3" t="s">
        <v>174</v>
      </c>
      <c r="CB870" s="3" t="s">
        <v>143</v>
      </c>
      <c r="CC870" s="3" t="s">
        <v>143</v>
      </c>
      <c r="CD870" s="3" t="s">
        <v>143</v>
      </c>
      <c r="CE870" s="3" t="s">
        <v>143</v>
      </c>
      <c r="CF870" s="3" t="s">
        <v>2261</v>
      </c>
      <c r="CG870" s="3" t="s">
        <v>2261</v>
      </c>
      <c r="CH870" s="3" t="s">
        <v>143</v>
      </c>
      <c r="CI870" s="3" t="s">
        <v>143</v>
      </c>
      <c r="CJ870" s="3" t="s">
        <v>5272</v>
      </c>
      <c r="CK870" s="3" t="s">
        <v>143</v>
      </c>
      <c r="CL870" s="3" t="s">
        <v>143</v>
      </c>
      <c r="CM870" s="3" t="s">
        <v>143</v>
      </c>
      <c r="CN870" s="3" t="s">
        <v>143</v>
      </c>
      <c r="CO870" s="3" t="s">
        <v>143</v>
      </c>
      <c r="CP870" s="3" t="s">
        <v>143</v>
      </c>
      <c r="CQ870" s="3" t="s">
        <v>143</v>
      </c>
      <c r="CR870" s="3" t="s">
        <v>143</v>
      </c>
      <c r="CS870" s="3" t="s">
        <v>1</v>
      </c>
      <c r="CT870" s="3" t="s">
        <v>143</v>
      </c>
      <c r="CU870" s="3" t="s">
        <v>1</v>
      </c>
      <c r="CV870" s="3" t="s">
        <v>1985</v>
      </c>
      <c r="CW870" s="3" t="s">
        <v>1985</v>
      </c>
      <c r="CX870" s="3" t="s">
        <v>258</v>
      </c>
      <c r="CY870" s="3" t="s">
        <v>166</v>
      </c>
      <c r="CZ870" s="3" t="s">
        <v>136</v>
      </c>
      <c r="DA870" s="3" t="s">
        <v>1986</v>
      </c>
      <c r="DB870" s="3" t="s">
        <v>143</v>
      </c>
      <c r="DC870" s="3" t="s">
        <v>225</v>
      </c>
      <c r="DD870" s="3" t="s">
        <v>164</v>
      </c>
      <c r="DE870" s="3" t="s">
        <v>1515</v>
      </c>
      <c r="DF870" s="3" t="s">
        <v>7088</v>
      </c>
      <c r="DG870" s="3" t="s">
        <v>143</v>
      </c>
      <c r="DH870" s="3" t="s">
        <v>143</v>
      </c>
      <c r="DI870" s="3" t="s">
        <v>143</v>
      </c>
    </row>
    <row r="871" spans="1:113" hidden="1" x14ac:dyDescent="0.2">
      <c r="A871" s="73">
        <v>45566</v>
      </c>
      <c r="B871" s="3" t="s">
        <v>12737</v>
      </c>
      <c r="C871" s="3">
        <v>165296</v>
      </c>
      <c r="D871" s="3" t="s">
        <v>12737</v>
      </c>
      <c r="E871" s="3" t="s">
        <v>373</v>
      </c>
      <c r="F871" s="7">
        <v>45595</v>
      </c>
      <c r="G871" s="3" t="s">
        <v>257</v>
      </c>
      <c r="H871" s="3" t="s">
        <v>166</v>
      </c>
      <c r="I871" s="180">
        <f t="shared" ref="I871:I882" si="93">J871</f>
        <v>517.37</v>
      </c>
      <c r="J871" s="177">
        <v>517.37</v>
      </c>
      <c r="K871" s="71">
        <f t="shared" si="89"/>
        <v>2.4071434985444173E-2</v>
      </c>
      <c r="L871" s="3" t="s">
        <v>12628</v>
      </c>
      <c r="M871" s="3" t="s">
        <v>129</v>
      </c>
      <c r="N871" s="3" t="s">
        <v>980</v>
      </c>
      <c r="O871" s="3" t="s">
        <v>11412</v>
      </c>
      <c r="P871" s="6" t="s">
        <v>13985</v>
      </c>
      <c r="Q871" s="3" t="s">
        <v>2863</v>
      </c>
      <c r="R871" s="3" t="s">
        <v>13986</v>
      </c>
      <c r="S871" s="3" t="s">
        <v>4575</v>
      </c>
      <c r="T871" s="3" t="s">
        <v>135</v>
      </c>
      <c r="U871" s="3" t="s">
        <v>135</v>
      </c>
      <c r="V871" s="3" t="s">
        <v>136</v>
      </c>
      <c r="W871" s="3" t="s">
        <v>137</v>
      </c>
      <c r="X871" s="3" t="s">
        <v>4976</v>
      </c>
      <c r="Y871" s="3" t="s">
        <v>13987</v>
      </c>
      <c r="Z871" s="7" t="s">
        <v>13988</v>
      </c>
      <c r="AA871" s="3" t="s">
        <v>139</v>
      </c>
      <c r="AB871" s="3" t="s">
        <v>140</v>
      </c>
      <c r="AC871" s="3" t="s">
        <v>5272</v>
      </c>
      <c r="AD871" s="3" t="s">
        <v>143</v>
      </c>
      <c r="AE871" s="3" t="s">
        <v>5272</v>
      </c>
      <c r="AF871" s="3" t="s">
        <v>143</v>
      </c>
      <c r="AG871" s="3" t="s">
        <v>5675</v>
      </c>
      <c r="AH871" s="3" t="s">
        <v>265</v>
      </c>
      <c r="AI871" s="3" t="s">
        <v>143</v>
      </c>
      <c r="AJ871" s="3" t="s">
        <v>143</v>
      </c>
      <c r="AK871" s="3" t="s">
        <v>142</v>
      </c>
      <c r="AL871" s="3" t="s">
        <v>143</v>
      </c>
      <c r="AM871" s="3" t="s">
        <v>13989</v>
      </c>
      <c r="AN871" s="3" t="s">
        <v>143</v>
      </c>
      <c r="AO871" s="3" t="s">
        <v>11419</v>
      </c>
      <c r="AP871" s="3" t="s">
        <v>11420</v>
      </c>
      <c r="AQ871" s="3" t="s">
        <v>11421</v>
      </c>
      <c r="AR871" s="3" t="s">
        <v>230</v>
      </c>
      <c r="AS871" s="3" t="s">
        <v>231</v>
      </c>
      <c r="AT871" s="3" t="s">
        <v>2519</v>
      </c>
      <c r="AU871" s="3" t="s">
        <v>11422</v>
      </c>
      <c r="AV871" s="3" t="s">
        <v>990</v>
      </c>
      <c r="AW871" s="3" t="s">
        <v>273</v>
      </c>
      <c r="AX871" s="3" t="s">
        <v>991</v>
      </c>
      <c r="AY871" s="3" t="s">
        <v>148</v>
      </c>
      <c r="AZ871" s="3" t="s">
        <v>139</v>
      </c>
      <c r="BA871" s="3" t="s">
        <v>154</v>
      </c>
      <c r="BB871" s="3" t="s">
        <v>992</v>
      </c>
      <c r="BC871" s="3" t="s">
        <v>156</v>
      </c>
      <c r="BD871" s="3" t="s">
        <v>157</v>
      </c>
      <c r="BE871" s="3" t="s">
        <v>237</v>
      </c>
      <c r="BF871" s="3" t="s">
        <v>13988</v>
      </c>
      <c r="BG871" s="3" t="s">
        <v>5272</v>
      </c>
      <c r="BH871" s="3" t="s">
        <v>143</v>
      </c>
      <c r="BI871" s="3" t="s">
        <v>143</v>
      </c>
      <c r="BJ871" s="3" t="s">
        <v>143</v>
      </c>
      <c r="BK871" s="3" t="s">
        <v>463</v>
      </c>
      <c r="BL871" s="3" t="s">
        <v>143</v>
      </c>
      <c r="BM871" s="3" t="s">
        <v>200</v>
      </c>
      <c r="BN871" s="3" t="s">
        <v>143</v>
      </c>
      <c r="BO871" s="3" t="s">
        <v>143</v>
      </c>
      <c r="BP871" s="3" t="s">
        <v>143</v>
      </c>
      <c r="BQ871" s="3" t="s">
        <v>13990</v>
      </c>
      <c r="BR871" s="3" t="s">
        <v>5784</v>
      </c>
      <c r="BS871" s="3" t="s">
        <v>241</v>
      </c>
      <c r="BT871" s="3" t="s">
        <v>13989</v>
      </c>
      <c r="BU871" s="3" t="s">
        <v>13989</v>
      </c>
      <c r="BV871" s="3" t="s">
        <v>135</v>
      </c>
      <c r="BW871" s="3" t="s">
        <v>135</v>
      </c>
      <c r="BX871" s="3" t="s">
        <v>135</v>
      </c>
      <c r="BY871" s="3" t="s">
        <v>148</v>
      </c>
      <c r="BZ871" s="3" t="s">
        <v>13991</v>
      </c>
      <c r="CA871" s="3" t="s">
        <v>174</v>
      </c>
      <c r="CB871" s="3" t="s">
        <v>143</v>
      </c>
      <c r="CC871" s="3" t="s">
        <v>143</v>
      </c>
      <c r="CD871" s="3" t="s">
        <v>143</v>
      </c>
      <c r="CE871" s="3" t="s">
        <v>143</v>
      </c>
      <c r="CF871" s="3" t="s">
        <v>2261</v>
      </c>
      <c r="CG871" s="3" t="s">
        <v>143</v>
      </c>
      <c r="CH871" s="3" t="s">
        <v>143</v>
      </c>
      <c r="CI871" s="3" t="s">
        <v>143</v>
      </c>
      <c r="CJ871" s="3" t="s">
        <v>5272</v>
      </c>
      <c r="CK871" s="3" t="s">
        <v>143</v>
      </c>
      <c r="CL871" s="3" t="s">
        <v>143</v>
      </c>
      <c r="CM871" s="3" t="s">
        <v>143</v>
      </c>
      <c r="CN871" s="3" t="s">
        <v>143</v>
      </c>
      <c r="CO871" s="3" t="s">
        <v>11426</v>
      </c>
      <c r="CP871" s="3" t="s">
        <v>143</v>
      </c>
      <c r="CQ871" s="3" t="s">
        <v>143</v>
      </c>
      <c r="CR871" s="3" t="s">
        <v>143</v>
      </c>
      <c r="CS871" s="3" t="s">
        <v>1</v>
      </c>
      <c r="CT871" s="3" t="s">
        <v>143</v>
      </c>
      <c r="CU871" s="3" t="s">
        <v>1</v>
      </c>
      <c r="CV871" s="3" t="s">
        <v>2092</v>
      </c>
      <c r="CW871" s="3" t="s">
        <v>143</v>
      </c>
      <c r="CX871" s="3" t="s">
        <v>12628</v>
      </c>
      <c r="CY871" s="3" t="s">
        <v>166</v>
      </c>
      <c r="CZ871" s="3" t="s">
        <v>463</v>
      </c>
      <c r="DA871" s="3" t="s">
        <v>1986</v>
      </c>
      <c r="DB871" s="3" t="s">
        <v>143</v>
      </c>
      <c r="DC871" s="3" t="s">
        <v>143</v>
      </c>
      <c r="DD871" s="3" t="s">
        <v>373</v>
      </c>
      <c r="DE871" s="3" t="s">
        <v>1515</v>
      </c>
      <c r="DF871" s="3" t="s">
        <v>8687</v>
      </c>
      <c r="DG871" s="3" t="s">
        <v>143</v>
      </c>
      <c r="DH871" s="3" t="s">
        <v>11427</v>
      </c>
      <c r="DI871" s="3" t="s">
        <v>143</v>
      </c>
    </row>
    <row r="872" spans="1:113" hidden="1" x14ac:dyDescent="0.2">
      <c r="A872" s="73">
        <v>45566</v>
      </c>
      <c r="B872" s="3" t="s">
        <v>12737</v>
      </c>
      <c r="C872" s="3">
        <v>165298</v>
      </c>
      <c r="D872" s="3" t="s">
        <v>12737</v>
      </c>
      <c r="E872" s="3" t="s">
        <v>373</v>
      </c>
      <c r="F872" s="7">
        <v>45595</v>
      </c>
      <c r="G872" s="3" t="s">
        <v>257</v>
      </c>
      <c r="H872" s="3" t="s">
        <v>166</v>
      </c>
      <c r="I872" s="180">
        <f t="shared" si="93"/>
        <v>490</v>
      </c>
      <c r="J872" s="177">
        <v>490</v>
      </c>
      <c r="K872" s="71">
        <f t="shared" si="89"/>
        <v>2.2798003639305803E-2</v>
      </c>
      <c r="L872" s="3" t="s">
        <v>12628</v>
      </c>
      <c r="M872" s="3" t="s">
        <v>129</v>
      </c>
      <c r="N872" s="3" t="s">
        <v>980</v>
      </c>
      <c r="O872" s="3" t="s">
        <v>3028</v>
      </c>
      <c r="P872" s="6" t="s">
        <v>13992</v>
      </c>
      <c r="Q872" s="3" t="s">
        <v>2863</v>
      </c>
      <c r="R872" s="3" t="s">
        <v>13993</v>
      </c>
      <c r="S872" s="3" t="s">
        <v>3822</v>
      </c>
      <c r="T872" s="3" t="s">
        <v>135</v>
      </c>
      <c r="U872" s="3" t="s">
        <v>135</v>
      </c>
      <c r="V872" s="3" t="s">
        <v>136</v>
      </c>
      <c r="W872" s="3" t="s">
        <v>137</v>
      </c>
      <c r="X872" s="3" t="s">
        <v>379</v>
      </c>
      <c r="Y872" s="3" t="s">
        <v>13994</v>
      </c>
      <c r="Z872" s="7" t="s">
        <v>13995</v>
      </c>
      <c r="AA872" s="3" t="s">
        <v>139</v>
      </c>
      <c r="AB872" s="3" t="s">
        <v>140</v>
      </c>
      <c r="AC872" s="3" t="s">
        <v>5272</v>
      </c>
      <c r="AD872" s="3" t="s">
        <v>143</v>
      </c>
      <c r="AE872" s="3" t="s">
        <v>5272</v>
      </c>
      <c r="AF872" s="3" t="s">
        <v>13763</v>
      </c>
      <c r="AG872" s="3" t="s">
        <v>5675</v>
      </c>
      <c r="AH872" s="3" t="s">
        <v>265</v>
      </c>
      <c r="AI872" s="3" t="s">
        <v>143</v>
      </c>
      <c r="AJ872" s="3" t="s">
        <v>143</v>
      </c>
      <c r="AK872" s="3" t="s">
        <v>142</v>
      </c>
      <c r="AL872" s="3" t="s">
        <v>143</v>
      </c>
      <c r="AM872" s="3" t="s">
        <v>13996</v>
      </c>
      <c r="AN872" s="3" t="s">
        <v>143</v>
      </c>
      <c r="AO872" s="3" t="s">
        <v>2359</v>
      </c>
      <c r="AP872" s="3" t="s">
        <v>1229</v>
      </c>
      <c r="AQ872" s="3" t="s">
        <v>3031</v>
      </c>
      <c r="AR872" s="3" t="s">
        <v>178</v>
      </c>
      <c r="AS872" s="3" t="s">
        <v>179</v>
      </c>
      <c r="AT872" s="3" t="s">
        <v>211</v>
      </c>
      <c r="AU872" s="3" t="s">
        <v>3032</v>
      </c>
      <c r="AV872" s="3" t="s">
        <v>990</v>
      </c>
      <c r="AW872" s="3" t="s">
        <v>273</v>
      </c>
      <c r="AX872" s="3" t="s">
        <v>991</v>
      </c>
      <c r="AY872" s="3" t="s">
        <v>148</v>
      </c>
      <c r="AZ872" s="3" t="s">
        <v>139</v>
      </c>
      <c r="BA872" s="3" t="s">
        <v>154</v>
      </c>
      <c r="BB872" s="3" t="s">
        <v>992</v>
      </c>
      <c r="BC872" s="3" t="s">
        <v>156</v>
      </c>
      <c r="BD872" s="3" t="s">
        <v>157</v>
      </c>
      <c r="BE872" s="3" t="s">
        <v>303</v>
      </c>
      <c r="BF872" s="3" t="s">
        <v>13995</v>
      </c>
      <c r="BG872" s="3" t="s">
        <v>5272</v>
      </c>
      <c r="BH872" s="3" t="s">
        <v>143</v>
      </c>
      <c r="BI872" s="3" t="s">
        <v>143</v>
      </c>
      <c r="BJ872" s="3" t="s">
        <v>143</v>
      </c>
      <c r="BK872" s="3" t="s">
        <v>463</v>
      </c>
      <c r="BL872" s="3" t="s">
        <v>143</v>
      </c>
      <c r="BM872" s="3" t="s">
        <v>200</v>
      </c>
      <c r="BN872" s="3" t="s">
        <v>143</v>
      </c>
      <c r="BO872" s="3" t="s">
        <v>143</v>
      </c>
      <c r="BP872" s="3" t="s">
        <v>143</v>
      </c>
      <c r="BQ872" s="3" t="s">
        <v>5547</v>
      </c>
      <c r="BR872" s="3" t="s">
        <v>5352</v>
      </c>
      <c r="BS872" s="3" t="s">
        <v>162</v>
      </c>
      <c r="BT872" s="3" t="s">
        <v>13996</v>
      </c>
      <c r="BU872" s="3" t="s">
        <v>13996</v>
      </c>
      <c r="BV872" s="3" t="s">
        <v>135</v>
      </c>
      <c r="BW872" s="3" t="s">
        <v>135</v>
      </c>
      <c r="BX872" s="3" t="s">
        <v>135</v>
      </c>
      <c r="BY872" s="3" t="s">
        <v>148</v>
      </c>
      <c r="BZ872" s="3" t="s">
        <v>1327</v>
      </c>
      <c r="CA872" s="3" t="s">
        <v>174</v>
      </c>
      <c r="CB872" s="3" t="s">
        <v>143</v>
      </c>
      <c r="CC872" s="3" t="s">
        <v>143</v>
      </c>
      <c r="CD872" s="3" t="s">
        <v>143</v>
      </c>
      <c r="CE872" s="3" t="s">
        <v>143</v>
      </c>
      <c r="CF872" s="3" t="s">
        <v>2261</v>
      </c>
      <c r="CG872" s="3" t="s">
        <v>143</v>
      </c>
      <c r="CH872" s="3" t="s">
        <v>143</v>
      </c>
      <c r="CI872" s="3" t="s">
        <v>143</v>
      </c>
      <c r="CJ872" s="3" t="s">
        <v>5272</v>
      </c>
      <c r="CK872" s="3" t="s">
        <v>143</v>
      </c>
      <c r="CL872" s="3" t="s">
        <v>143</v>
      </c>
      <c r="CM872" s="3" t="s">
        <v>143</v>
      </c>
      <c r="CN872" s="3" t="s">
        <v>143</v>
      </c>
      <c r="CO872" s="3" t="s">
        <v>143</v>
      </c>
      <c r="CP872" s="3" t="s">
        <v>143</v>
      </c>
      <c r="CQ872" s="3" t="s">
        <v>143</v>
      </c>
      <c r="CR872" s="3" t="s">
        <v>143</v>
      </c>
      <c r="CS872" s="3" t="s">
        <v>1</v>
      </c>
      <c r="CT872" s="3" t="s">
        <v>143</v>
      </c>
      <c r="CU872" s="3" t="s">
        <v>1</v>
      </c>
      <c r="CV872" s="3" t="s">
        <v>1985</v>
      </c>
      <c r="CW872" s="3" t="s">
        <v>143</v>
      </c>
      <c r="CX872" s="3" t="s">
        <v>12628</v>
      </c>
      <c r="CY872" s="3" t="s">
        <v>166</v>
      </c>
      <c r="CZ872" s="3" t="s">
        <v>463</v>
      </c>
      <c r="DA872" s="3" t="s">
        <v>2007</v>
      </c>
      <c r="DB872" s="3" t="s">
        <v>143</v>
      </c>
      <c r="DC872" s="3" t="s">
        <v>143</v>
      </c>
      <c r="DD872" s="3" t="s">
        <v>373</v>
      </c>
      <c r="DE872" s="3" t="s">
        <v>1515</v>
      </c>
      <c r="DF872" s="3" t="s">
        <v>8687</v>
      </c>
      <c r="DG872" s="3" t="s">
        <v>143</v>
      </c>
      <c r="DH872" s="3" t="s">
        <v>143</v>
      </c>
      <c r="DI872" s="3" t="s">
        <v>143</v>
      </c>
    </row>
    <row r="873" spans="1:113" ht="25.5" hidden="1" x14ac:dyDescent="0.2">
      <c r="A873" s="73">
        <v>45566</v>
      </c>
      <c r="B873" s="3" t="s">
        <v>12737</v>
      </c>
      <c r="C873" s="3">
        <v>165423</v>
      </c>
      <c r="D873" s="3" t="s">
        <v>12737</v>
      </c>
      <c r="E873" s="3" t="s">
        <v>373</v>
      </c>
      <c r="F873" s="7">
        <v>45596</v>
      </c>
      <c r="G873" s="3" t="s">
        <v>257</v>
      </c>
      <c r="H873" s="3" t="s">
        <v>166</v>
      </c>
      <c r="I873" s="180">
        <f t="shared" si="93"/>
        <v>1820</v>
      </c>
      <c r="J873" s="177">
        <v>1820</v>
      </c>
      <c r="K873" s="71">
        <f t="shared" si="89"/>
        <v>8.4678299231707277E-2</v>
      </c>
      <c r="L873" s="3" t="s">
        <v>167</v>
      </c>
      <c r="M873" s="3" t="s">
        <v>129</v>
      </c>
      <c r="N873" s="3" t="s">
        <v>980</v>
      </c>
      <c r="O873" s="3" t="s">
        <v>12621</v>
      </c>
      <c r="P873" s="6" t="s">
        <v>12732</v>
      </c>
      <c r="Q873" s="3" t="s">
        <v>2863</v>
      </c>
      <c r="R873" s="3" t="s">
        <v>143</v>
      </c>
      <c r="S873" s="3" t="s">
        <v>10507</v>
      </c>
      <c r="T873" s="3" t="s">
        <v>135</v>
      </c>
      <c r="U873" s="3" t="s">
        <v>135</v>
      </c>
      <c r="V873" s="3" t="s">
        <v>136</v>
      </c>
      <c r="W873" s="3" t="s">
        <v>137</v>
      </c>
      <c r="X873" s="3" t="s">
        <v>11994</v>
      </c>
      <c r="Y873" s="3" t="s">
        <v>13997</v>
      </c>
      <c r="Z873" s="7" t="s">
        <v>13998</v>
      </c>
      <c r="AA873" s="3" t="s">
        <v>139</v>
      </c>
      <c r="AB873" s="3" t="s">
        <v>140</v>
      </c>
      <c r="AC873" s="3" t="s">
        <v>5272</v>
      </c>
      <c r="AD873" s="3" t="s">
        <v>143</v>
      </c>
      <c r="AE873" s="3" t="s">
        <v>5272</v>
      </c>
      <c r="AF873" s="3" t="s">
        <v>13825</v>
      </c>
      <c r="AG873" s="3" t="s">
        <v>5675</v>
      </c>
      <c r="AH873" s="3" t="s">
        <v>265</v>
      </c>
      <c r="AI873" s="3" t="s">
        <v>143</v>
      </c>
      <c r="AJ873" s="3" t="s">
        <v>143</v>
      </c>
      <c r="AK873" s="3" t="s">
        <v>142</v>
      </c>
      <c r="AL873" s="3" t="s">
        <v>143</v>
      </c>
      <c r="AM873" s="3" t="s">
        <v>13999</v>
      </c>
      <c r="AN873" s="3" t="s">
        <v>143</v>
      </c>
      <c r="AO873" s="3" t="s">
        <v>12622</v>
      </c>
      <c r="AP873" s="3" t="s">
        <v>12623</v>
      </c>
      <c r="AQ873" s="3" t="s">
        <v>12624</v>
      </c>
      <c r="AR873" s="3" t="s">
        <v>250</v>
      </c>
      <c r="AS873" s="3" t="s">
        <v>179</v>
      </c>
      <c r="AT873" s="3" t="s">
        <v>12625</v>
      </c>
      <c r="AU873" s="3" t="s">
        <v>12626</v>
      </c>
      <c r="AV873" s="3" t="s">
        <v>990</v>
      </c>
      <c r="AW873" s="3" t="s">
        <v>273</v>
      </c>
      <c r="AX873" s="3" t="s">
        <v>991</v>
      </c>
      <c r="AY873" s="3" t="s">
        <v>148</v>
      </c>
      <c r="AZ873" s="3" t="s">
        <v>139</v>
      </c>
      <c r="BA873" s="3" t="s">
        <v>154</v>
      </c>
      <c r="BB873" s="3" t="s">
        <v>992</v>
      </c>
      <c r="BC873" s="3" t="s">
        <v>156</v>
      </c>
      <c r="BD873" s="3" t="s">
        <v>276</v>
      </c>
      <c r="BE873" s="3" t="s">
        <v>143</v>
      </c>
      <c r="BF873" s="3" t="s">
        <v>143</v>
      </c>
      <c r="BG873" s="3" t="s">
        <v>5272</v>
      </c>
      <c r="BH873" s="3" t="s">
        <v>2863</v>
      </c>
      <c r="BI873" s="3" t="s">
        <v>143</v>
      </c>
      <c r="BJ873" s="3" t="s">
        <v>143</v>
      </c>
      <c r="BK873" s="3" t="s">
        <v>183</v>
      </c>
      <c r="BL873" s="3" t="s">
        <v>143</v>
      </c>
      <c r="BM873" s="3" t="s">
        <v>200</v>
      </c>
      <c r="BN873" s="3" t="s">
        <v>160</v>
      </c>
      <c r="BO873" s="3" t="s">
        <v>143</v>
      </c>
      <c r="BP873" s="3" t="s">
        <v>143</v>
      </c>
      <c r="BQ873" s="3" t="s">
        <v>143</v>
      </c>
      <c r="BR873" s="3" t="s">
        <v>5272</v>
      </c>
      <c r="BS873" s="3" t="s">
        <v>3997</v>
      </c>
      <c r="BT873" s="3" t="s">
        <v>13999</v>
      </c>
      <c r="BU873" s="3" t="s">
        <v>13999</v>
      </c>
      <c r="BV873" s="3" t="s">
        <v>135</v>
      </c>
      <c r="BW873" s="3" t="s">
        <v>135</v>
      </c>
      <c r="BX873" s="3" t="s">
        <v>135</v>
      </c>
      <c r="BY873" s="3" t="s">
        <v>148</v>
      </c>
      <c r="BZ873" s="3" t="s">
        <v>12627</v>
      </c>
      <c r="CA873" s="3" t="s">
        <v>174</v>
      </c>
      <c r="CB873" s="3" t="s">
        <v>143</v>
      </c>
      <c r="CC873" s="3" t="s">
        <v>143</v>
      </c>
      <c r="CD873" s="3" t="s">
        <v>143</v>
      </c>
      <c r="CE873" s="3" t="s">
        <v>143</v>
      </c>
      <c r="CF873" s="3" t="s">
        <v>2261</v>
      </c>
      <c r="CG873" s="3" t="s">
        <v>143</v>
      </c>
      <c r="CH873" s="3" t="s">
        <v>143</v>
      </c>
      <c r="CI873" s="3" t="s">
        <v>143</v>
      </c>
      <c r="CJ873" s="3" t="s">
        <v>5272</v>
      </c>
      <c r="CK873" s="3" t="s">
        <v>143</v>
      </c>
      <c r="CL873" s="3" t="s">
        <v>143</v>
      </c>
      <c r="CM873" s="3" t="s">
        <v>143</v>
      </c>
      <c r="CN873" s="3" t="s">
        <v>143</v>
      </c>
      <c r="CO873" s="3" t="s">
        <v>143</v>
      </c>
      <c r="CP873" s="3" t="s">
        <v>143</v>
      </c>
      <c r="CQ873" s="3" t="s">
        <v>143</v>
      </c>
      <c r="CR873" s="3" t="s">
        <v>143</v>
      </c>
      <c r="CS873" s="3" t="s">
        <v>1</v>
      </c>
      <c r="CT873" s="3" t="s">
        <v>143</v>
      </c>
      <c r="CU873" s="3" t="s">
        <v>1</v>
      </c>
      <c r="CV873" s="3" t="s">
        <v>2092</v>
      </c>
      <c r="CW873" s="3" t="s">
        <v>143</v>
      </c>
      <c r="CX873" s="3" t="s">
        <v>167</v>
      </c>
      <c r="CY873" s="3" t="s">
        <v>166</v>
      </c>
      <c r="CZ873" s="3" t="s">
        <v>183</v>
      </c>
      <c r="DA873" s="3" t="s">
        <v>2495</v>
      </c>
      <c r="DB873" s="3" t="s">
        <v>143</v>
      </c>
      <c r="DC873" s="3" t="s">
        <v>11994</v>
      </c>
      <c r="DD873" s="3" t="s">
        <v>373</v>
      </c>
      <c r="DE873" s="3" t="s">
        <v>1515</v>
      </c>
      <c r="DF873" s="3" t="s">
        <v>988</v>
      </c>
      <c r="DG873" s="3" t="s">
        <v>143</v>
      </c>
      <c r="DH873" s="3" t="s">
        <v>143</v>
      </c>
      <c r="DI873" s="3" t="s">
        <v>143</v>
      </c>
    </row>
    <row r="874" spans="1:113" ht="25.5" hidden="1" x14ac:dyDescent="0.2">
      <c r="A874" s="73">
        <v>45566</v>
      </c>
      <c r="B874" s="3" t="s">
        <v>15608</v>
      </c>
      <c r="C874" s="3">
        <v>165555</v>
      </c>
      <c r="D874" s="3" t="s">
        <v>18</v>
      </c>
      <c r="E874" s="3" t="s">
        <v>5495</v>
      </c>
      <c r="F874" s="7">
        <v>45595</v>
      </c>
      <c r="G874" s="3" t="s">
        <v>165</v>
      </c>
      <c r="H874" s="3" t="s">
        <v>166</v>
      </c>
      <c r="I874" s="180">
        <f t="shared" si="93"/>
        <v>480</v>
      </c>
      <c r="J874" s="177">
        <v>480</v>
      </c>
      <c r="K874" s="71">
        <f t="shared" si="89"/>
        <v>2.233273825891181E-2</v>
      </c>
      <c r="L874" s="3" t="s">
        <v>217</v>
      </c>
      <c r="M874" s="3" t="s">
        <v>129</v>
      </c>
      <c r="N874" s="3" t="s">
        <v>960</v>
      </c>
      <c r="O874" s="3" t="s">
        <v>14000</v>
      </c>
      <c r="P874" s="6" t="s">
        <v>14001</v>
      </c>
      <c r="Q874" s="3" t="s">
        <v>2863</v>
      </c>
      <c r="R874" s="3" t="s">
        <v>14002</v>
      </c>
      <c r="S874" s="3" t="s">
        <v>964</v>
      </c>
      <c r="T874" s="3" t="s">
        <v>135</v>
      </c>
      <c r="U874" s="3" t="s">
        <v>135</v>
      </c>
      <c r="V874" s="3" t="s">
        <v>224</v>
      </c>
      <c r="W874" s="3" t="s">
        <v>137</v>
      </c>
      <c r="X874" s="3" t="s">
        <v>957</v>
      </c>
      <c r="Y874" s="3" t="s">
        <v>14003</v>
      </c>
      <c r="Z874" s="7" t="s">
        <v>14004</v>
      </c>
      <c r="AA874" s="3" t="s">
        <v>139</v>
      </c>
      <c r="AB874" s="3" t="s">
        <v>226</v>
      </c>
      <c r="AC874" s="3" t="s">
        <v>5272</v>
      </c>
      <c r="AD874" s="3" t="s">
        <v>143</v>
      </c>
      <c r="AE874" s="3" t="s">
        <v>5272</v>
      </c>
      <c r="AF874" s="3" t="s">
        <v>12735</v>
      </c>
      <c r="AG874" s="3" t="s">
        <v>235</v>
      </c>
      <c r="AH874" s="3" t="s">
        <v>141</v>
      </c>
      <c r="AI874" s="3" t="s">
        <v>143</v>
      </c>
      <c r="AJ874" s="3" t="s">
        <v>143</v>
      </c>
      <c r="AK874" s="3" t="s">
        <v>207</v>
      </c>
      <c r="AL874" s="3" t="s">
        <v>143</v>
      </c>
      <c r="AM874" s="3" t="s">
        <v>7390</v>
      </c>
      <c r="AN874" s="3" t="s">
        <v>143</v>
      </c>
      <c r="AO874" s="3" t="s">
        <v>14005</v>
      </c>
      <c r="AP874" s="3" t="s">
        <v>14006</v>
      </c>
      <c r="AQ874" s="3" t="s">
        <v>14007</v>
      </c>
      <c r="AR874" s="3" t="s">
        <v>178</v>
      </c>
      <c r="AS874" s="3" t="s">
        <v>179</v>
      </c>
      <c r="AT874" s="3" t="s">
        <v>1605</v>
      </c>
      <c r="AU874" s="3" t="s">
        <v>14008</v>
      </c>
      <c r="AV874" s="3" t="s">
        <v>145</v>
      </c>
      <c r="AW874" s="3" t="s">
        <v>146</v>
      </c>
      <c r="AX874" s="3" t="s">
        <v>972</v>
      </c>
      <c r="AY874" s="3" t="s">
        <v>148</v>
      </c>
      <c r="AZ874" s="3" t="s">
        <v>139</v>
      </c>
      <c r="BA874" s="3" t="s">
        <v>149</v>
      </c>
      <c r="BB874" s="3" t="s">
        <v>150</v>
      </c>
      <c r="BC874" s="3" t="s">
        <v>156</v>
      </c>
      <c r="BD874" s="3" t="s">
        <v>157</v>
      </c>
      <c r="BE874" s="3" t="s">
        <v>303</v>
      </c>
      <c r="BF874" s="3" t="s">
        <v>14004</v>
      </c>
      <c r="BG874" s="3" t="s">
        <v>5272</v>
      </c>
      <c r="BH874" s="3" t="s">
        <v>143</v>
      </c>
      <c r="BI874" s="3" t="s">
        <v>143</v>
      </c>
      <c r="BJ874" s="3" t="s">
        <v>143</v>
      </c>
      <c r="BK874" s="3" t="s">
        <v>224</v>
      </c>
      <c r="BL874" s="3" t="s">
        <v>143</v>
      </c>
      <c r="BM874" s="3" t="s">
        <v>160</v>
      </c>
      <c r="BN874" s="3" t="s">
        <v>143</v>
      </c>
      <c r="BO874" s="3" t="s">
        <v>143</v>
      </c>
      <c r="BP874" s="3" t="s">
        <v>961</v>
      </c>
      <c r="BQ874" s="3" t="s">
        <v>7919</v>
      </c>
      <c r="BR874" s="3" t="s">
        <v>5352</v>
      </c>
      <c r="BS874" s="3" t="s">
        <v>162</v>
      </c>
      <c r="BT874" s="3" t="s">
        <v>7390</v>
      </c>
      <c r="BU874" s="3" t="s">
        <v>7390</v>
      </c>
      <c r="BV874" s="3" t="s">
        <v>135</v>
      </c>
      <c r="BW874" s="3" t="s">
        <v>135</v>
      </c>
      <c r="BX874" s="3" t="s">
        <v>135</v>
      </c>
      <c r="BY874" s="3" t="s">
        <v>148</v>
      </c>
      <c r="BZ874" s="3" t="s">
        <v>3782</v>
      </c>
      <c r="CA874" s="3" t="s">
        <v>174</v>
      </c>
      <c r="CB874" s="3" t="s">
        <v>1265</v>
      </c>
      <c r="CC874" s="3" t="s">
        <v>143</v>
      </c>
      <c r="CD874" s="3" t="s">
        <v>143</v>
      </c>
      <c r="CE874" s="3" t="s">
        <v>143</v>
      </c>
      <c r="CF874" s="3" t="s">
        <v>2261</v>
      </c>
      <c r="CG874" s="3" t="s">
        <v>143</v>
      </c>
      <c r="CH874" s="3" t="s">
        <v>143</v>
      </c>
      <c r="CI874" s="3" t="s">
        <v>143</v>
      </c>
      <c r="CJ874" s="3" t="s">
        <v>5272</v>
      </c>
      <c r="CK874" s="3" t="s">
        <v>143</v>
      </c>
      <c r="CL874" s="3" t="s">
        <v>143</v>
      </c>
      <c r="CM874" s="3" t="s">
        <v>143</v>
      </c>
      <c r="CN874" s="3" t="s">
        <v>143</v>
      </c>
      <c r="CO874" s="3" t="s">
        <v>14009</v>
      </c>
      <c r="CP874" s="3" t="s">
        <v>143</v>
      </c>
      <c r="CQ874" s="3" t="s">
        <v>14010</v>
      </c>
      <c r="CR874" s="3" t="s">
        <v>143</v>
      </c>
      <c r="CS874" s="3" t="s">
        <v>1</v>
      </c>
      <c r="CT874" s="3" t="s">
        <v>143</v>
      </c>
      <c r="CU874" s="3" t="s">
        <v>1</v>
      </c>
      <c r="CV874" s="3" t="s">
        <v>1985</v>
      </c>
      <c r="CW874" s="3" t="s">
        <v>143</v>
      </c>
      <c r="CX874" s="3" t="s">
        <v>217</v>
      </c>
      <c r="CY874" s="3" t="s">
        <v>166</v>
      </c>
      <c r="CZ874" s="3" t="s">
        <v>224</v>
      </c>
      <c r="DA874" s="3" t="s">
        <v>1986</v>
      </c>
      <c r="DB874" s="3" t="s">
        <v>143</v>
      </c>
      <c r="DC874" s="3" t="s">
        <v>225</v>
      </c>
      <c r="DD874" s="3" t="s">
        <v>5495</v>
      </c>
      <c r="DE874" s="3" t="s">
        <v>1515</v>
      </c>
      <c r="DF874" s="3" t="s">
        <v>8687</v>
      </c>
      <c r="DG874" s="3" t="s">
        <v>14011</v>
      </c>
      <c r="DH874" s="3" t="s">
        <v>14012</v>
      </c>
      <c r="DI874" s="3" t="s">
        <v>143</v>
      </c>
    </row>
    <row r="875" spans="1:113" hidden="1" x14ac:dyDescent="0.2">
      <c r="A875" s="73">
        <v>45566</v>
      </c>
      <c r="B875" s="3" t="s">
        <v>12737</v>
      </c>
      <c r="C875" s="3">
        <v>165586</v>
      </c>
      <c r="D875" s="3" t="s">
        <v>12737</v>
      </c>
      <c r="E875" s="3" t="s">
        <v>685</v>
      </c>
      <c r="F875" s="7">
        <v>45583</v>
      </c>
      <c r="G875" s="3" t="s">
        <v>165</v>
      </c>
      <c r="H875" s="3" t="s">
        <v>166</v>
      </c>
      <c r="I875" s="180">
        <f t="shared" si="93"/>
        <v>480</v>
      </c>
      <c r="J875" s="177">
        <v>480</v>
      </c>
      <c r="K875" s="71">
        <f t="shared" si="89"/>
        <v>2.233273825891181E-2</v>
      </c>
      <c r="L875" s="3" t="s">
        <v>12628</v>
      </c>
      <c r="M875" s="3" t="s">
        <v>129</v>
      </c>
      <c r="N875" s="3" t="s">
        <v>1056</v>
      </c>
      <c r="O875" s="3" t="s">
        <v>10229</v>
      </c>
      <c r="P875" s="6" t="s">
        <v>13580</v>
      </c>
      <c r="Q875" s="3" t="s">
        <v>530</v>
      </c>
      <c r="R875" s="3" t="s">
        <v>14013</v>
      </c>
      <c r="S875" s="3" t="s">
        <v>14014</v>
      </c>
      <c r="T875" s="3" t="s">
        <v>135</v>
      </c>
      <c r="U875" s="3" t="s">
        <v>135</v>
      </c>
      <c r="V875" s="3" t="s">
        <v>136</v>
      </c>
      <c r="W875" s="3" t="s">
        <v>137</v>
      </c>
      <c r="X875" s="3" t="s">
        <v>4880</v>
      </c>
      <c r="Y875" s="3" t="s">
        <v>14015</v>
      </c>
      <c r="Z875" s="7" t="s">
        <v>14016</v>
      </c>
      <c r="AA875" s="3" t="s">
        <v>139</v>
      </c>
      <c r="AB875" s="3" t="s">
        <v>140</v>
      </c>
      <c r="AC875" s="3" t="s">
        <v>5272</v>
      </c>
      <c r="AD875" s="3" t="s">
        <v>143</v>
      </c>
      <c r="AE875" s="3" t="s">
        <v>5272</v>
      </c>
      <c r="AF875" s="3" t="s">
        <v>13702</v>
      </c>
      <c r="AG875" s="3" t="s">
        <v>235</v>
      </c>
      <c r="AH875" s="3" t="s">
        <v>141</v>
      </c>
      <c r="AI875" s="3" t="s">
        <v>143</v>
      </c>
      <c r="AJ875" s="3" t="s">
        <v>143</v>
      </c>
      <c r="AK875" s="3" t="s">
        <v>142</v>
      </c>
      <c r="AL875" s="3" t="s">
        <v>143</v>
      </c>
      <c r="AM875" s="3" t="s">
        <v>7390</v>
      </c>
      <c r="AN875" s="3" t="s">
        <v>143</v>
      </c>
      <c r="AO875" s="3" t="s">
        <v>12722</v>
      </c>
      <c r="AP875" s="3" t="s">
        <v>534</v>
      </c>
      <c r="AQ875" s="3" t="s">
        <v>309</v>
      </c>
      <c r="AR875" s="3" t="s">
        <v>148</v>
      </c>
      <c r="AS875" s="3" t="s">
        <v>139</v>
      </c>
      <c r="AT875" s="3" t="s">
        <v>950</v>
      </c>
      <c r="AU875" s="3" t="s">
        <v>2261</v>
      </c>
      <c r="AV875" s="3" t="s">
        <v>145</v>
      </c>
      <c r="AW875" s="3" t="s">
        <v>146</v>
      </c>
      <c r="AX875" s="3" t="s">
        <v>1060</v>
      </c>
      <c r="AY875" s="3" t="s">
        <v>148</v>
      </c>
      <c r="AZ875" s="3" t="s">
        <v>139</v>
      </c>
      <c r="BA875" s="3" t="s">
        <v>149</v>
      </c>
      <c r="BB875" s="3" t="s">
        <v>150</v>
      </c>
      <c r="BC875" s="3" t="s">
        <v>156</v>
      </c>
      <c r="BD875" s="3" t="s">
        <v>157</v>
      </c>
      <c r="BE875" s="3" t="s">
        <v>303</v>
      </c>
      <c r="BF875" s="3" t="s">
        <v>14017</v>
      </c>
      <c r="BG875" s="3" t="s">
        <v>5272</v>
      </c>
      <c r="BH875" s="3" t="s">
        <v>143</v>
      </c>
      <c r="BI875" s="3" t="s">
        <v>143</v>
      </c>
      <c r="BJ875" s="3" t="s">
        <v>143</v>
      </c>
      <c r="BK875" s="3" t="s">
        <v>463</v>
      </c>
      <c r="BL875" s="3" t="s">
        <v>143</v>
      </c>
      <c r="BM875" s="3" t="s">
        <v>160</v>
      </c>
      <c r="BN875" s="3" t="s">
        <v>143</v>
      </c>
      <c r="BO875" s="3" t="s">
        <v>143</v>
      </c>
      <c r="BP875" s="3" t="s">
        <v>143</v>
      </c>
      <c r="BQ875" s="3" t="s">
        <v>14018</v>
      </c>
      <c r="BR875" s="3" t="s">
        <v>5352</v>
      </c>
      <c r="BS875" s="3" t="s">
        <v>162</v>
      </c>
      <c r="BT875" s="3" t="s">
        <v>7390</v>
      </c>
      <c r="BU875" s="3" t="s">
        <v>7390</v>
      </c>
      <c r="BV875" s="3" t="s">
        <v>135</v>
      </c>
      <c r="BW875" s="3" t="s">
        <v>135</v>
      </c>
      <c r="BX875" s="3" t="s">
        <v>135</v>
      </c>
      <c r="BY875" s="3" t="s">
        <v>148</v>
      </c>
      <c r="BZ875" s="3" t="s">
        <v>3291</v>
      </c>
      <c r="CA875" s="3" t="s">
        <v>174</v>
      </c>
      <c r="CB875" s="3" t="s">
        <v>143</v>
      </c>
      <c r="CC875" s="3" t="s">
        <v>143</v>
      </c>
      <c r="CD875" s="3" t="s">
        <v>143</v>
      </c>
      <c r="CE875" s="3" t="s">
        <v>13580</v>
      </c>
      <c r="CF875" s="3" t="s">
        <v>2261</v>
      </c>
      <c r="CG875" s="3" t="s">
        <v>143</v>
      </c>
      <c r="CH875" s="3" t="s">
        <v>143</v>
      </c>
      <c r="CI875" s="3" t="s">
        <v>143</v>
      </c>
      <c r="CJ875" s="3" t="s">
        <v>5272</v>
      </c>
      <c r="CK875" s="3" t="s">
        <v>143</v>
      </c>
      <c r="CL875" s="3" t="s">
        <v>143</v>
      </c>
      <c r="CM875" s="3" t="s">
        <v>143</v>
      </c>
      <c r="CN875" s="3" t="s">
        <v>143</v>
      </c>
      <c r="CO875" s="3" t="s">
        <v>143</v>
      </c>
      <c r="CP875" s="3" t="s">
        <v>143</v>
      </c>
      <c r="CQ875" s="3" t="s">
        <v>143</v>
      </c>
      <c r="CR875" s="3" t="s">
        <v>143</v>
      </c>
      <c r="CS875" s="3" t="s">
        <v>1</v>
      </c>
      <c r="CT875" s="3" t="s">
        <v>143</v>
      </c>
      <c r="CU875" s="3" t="s">
        <v>1</v>
      </c>
      <c r="CV875" s="3" t="s">
        <v>1985</v>
      </c>
      <c r="CW875" s="3" t="s">
        <v>143</v>
      </c>
      <c r="CX875" s="3" t="s">
        <v>12628</v>
      </c>
      <c r="CY875" s="3" t="s">
        <v>166</v>
      </c>
      <c r="CZ875" s="3" t="s">
        <v>463</v>
      </c>
      <c r="DA875" s="3" t="s">
        <v>1989</v>
      </c>
      <c r="DB875" s="3" t="s">
        <v>143</v>
      </c>
      <c r="DC875" s="3" t="s">
        <v>4880</v>
      </c>
      <c r="DD875" s="3" t="s">
        <v>685</v>
      </c>
      <c r="DE875" s="3" t="s">
        <v>1515</v>
      </c>
      <c r="DF875" s="3" t="s">
        <v>5867</v>
      </c>
      <c r="DG875" s="3" t="s">
        <v>143</v>
      </c>
      <c r="DH875" s="3" t="s">
        <v>143</v>
      </c>
      <c r="DI875" s="3" t="s">
        <v>143</v>
      </c>
    </row>
    <row r="876" spans="1:113" hidden="1" x14ac:dyDescent="0.2">
      <c r="A876" s="73">
        <v>45566</v>
      </c>
      <c r="B876" s="3" t="s">
        <v>12718</v>
      </c>
      <c r="C876" s="3">
        <v>165587</v>
      </c>
      <c r="D876" s="3" t="s">
        <v>12153</v>
      </c>
      <c r="E876" s="3" t="s">
        <v>364</v>
      </c>
      <c r="F876" s="7">
        <v>45583</v>
      </c>
      <c r="G876" s="3" t="s">
        <v>165</v>
      </c>
      <c r="H876" s="3" t="s">
        <v>166</v>
      </c>
      <c r="I876" s="180">
        <f t="shared" si="93"/>
        <v>480</v>
      </c>
      <c r="J876" s="177">
        <v>480</v>
      </c>
      <c r="K876" s="71">
        <f t="shared" si="89"/>
        <v>2.233273825891181E-2</v>
      </c>
      <c r="L876" s="3" t="s">
        <v>374</v>
      </c>
      <c r="M876" s="3" t="s">
        <v>129</v>
      </c>
      <c r="N876" s="3" t="s">
        <v>1056</v>
      </c>
      <c r="O876" s="3" t="s">
        <v>10229</v>
      </c>
      <c r="P876" s="6" t="s">
        <v>12734</v>
      </c>
      <c r="Q876" s="3" t="s">
        <v>530</v>
      </c>
      <c r="R876" s="3" t="s">
        <v>14019</v>
      </c>
      <c r="S876" s="3" t="s">
        <v>14020</v>
      </c>
      <c r="T876" s="3" t="s">
        <v>135</v>
      </c>
      <c r="U876" s="3" t="s">
        <v>135</v>
      </c>
      <c r="V876" s="3" t="s">
        <v>136</v>
      </c>
      <c r="W876" s="3" t="s">
        <v>137</v>
      </c>
      <c r="X876" s="3" t="s">
        <v>4880</v>
      </c>
      <c r="Y876" s="3" t="s">
        <v>14021</v>
      </c>
      <c r="Z876" s="7" t="s">
        <v>14022</v>
      </c>
      <c r="AA876" s="3" t="s">
        <v>139</v>
      </c>
      <c r="AB876" s="3" t="s">
        <v>140</v>
      </c>
      <c r="AC876" s="3" t="s">
        <v>5272</v>
      </c>
      <c r="AD876" s="3" t="s">
        <v>143</v>
      </c>
      <c r="AE876" s="3" t="s">
        <v>5272</v>
      </c>
      <c r="AF876" s="3" t="s">
        <v>13702</v>
      </c>
      <c r="AG876" s="3" t="s">
        <v>235</v>
      </c>
      <c r="AH876" s="3" t="s">
        <v>141</v>
      </c>
      <c r="AI876" s="3" t="s">
        <v>143</v>
      </c>
      <c r="AJ876" s="3" t="s">
        <v>143</v>
      </c>
      <c r="AK876" s="3" t="s">
        <v>142</v>
      </c>
      <c r="AL876" s="3" t="s">
        <v>143</v>
      </c>
      <c r="AM876" s="3" t="s">
        <v>7390</v>
      </c>
      <c r="AN876" s="3" t="s">
        <v>143</v>
      </c>
      <c r="AO876" s="3" t="s">
        <v>12722</v>
      </c>
      <c r="AP876" s="3" t="s">
        <v>534</v>
      </c>
      <c r="AQ876" s="3" t="s">
        <v>309</v>
      </c>
      <c r="AR876" s="3" t="s">
        <v>148</v>
      </c>
      <c r="AS876" s="3" t="s">
        <v>139</v>
      </c>
      <c r="AT876" s="3" t="s">
        <v>950</v>
      </c>
      <c r="AU876" s="3" t="s">
        <v>2261</v>
      </c>
      <c r="AV876" s="3" t="s">
        <v>145</v>
      </c>
      <c r="AW876" s="3" t="s">
        <v>146</v>
      </c>
      <c r="AX876" s="3" t="s">
        <v>1060</v>
      </c>
      <c r="AY876" s="3" t="s">
        <v>148</v>
      </c>
      <c r="AZ876" s="3" t="s">
        <v>139</v>
      </c>
      <c r="BA876" s="3" t="s">
        <v>149</v>
      </c>
      <c r="BB876" s="3" t="s">
        <v>150</v>
      </c>
      <c r="BC876" s="3" t="s">
        <v>156</v>
      </c>
      <c r="BD876" s="3" t="s">
        <v>157</v>
      </c>
      <c r="BE876" s="3" t="s">
        <v>303</v>
      </c>
      <c r="BF876" s="3" t="s">
        <v>14022</v>
      </c>
      <c r="BG876" s="3" t="s">
        <v>5272</v>
      </c>
      <c r="BH876" s="3" t="s">
        <v>143</v>
      </c>
      <c r="BI876" s="3" t="s">
        <v>143</v>
      </c>
      <c r="BJ876" s="3" t="s">
        <v>143</v>
      </c>
      <c r="BK876" s="3" t="s">
        <v>136</v>
      </c>
      <c r="BL876" s="3" t="s">
        <v>143</v>
      </c>
      <c r="BM876" s="3" t="s">
        <v>160</v>
      </c>
      <c r="BN876" s="3" t="s">
        <v>143</v>
      </c>
      <c r="BO876" s="3" t="s">
        <v>143</v>
      </c>
      <c r="BP876" s="3" t="s">
        <v>143</v>
      </c>
      <c r="BQ876" s="3" t="s">
        <v>1444</v>
      </c>
      <c r="BR876" s="3" t="s">
        <v>5352</v>
      </c>
      <c r="BS876" s="3" t="s">
        <v>162</v>
      </c>
      <c r="BT876" s="3" t="s">
        <v>7390</v>
      </c>
      <c r="BU876" s="3" t="s">
        <v>7390</v>
      </c>
      <c r="BV876" s="3" t="s">
        <v>135</v>
      </c>
      <c r="BW876" s="3" t="s">
        <v>135</v>
      </c>
      <c r="BX876" s="3" t="s">
        <v>135</v>
      </c>
      <c r="BY876" s="3" t="s">
        <v>148</v>
      </c>
      <c r="BZ876" s="3" t="s">
        <v>12179</v>
      </c>
      <c r="CA876" s="3" t="s">
        <v>174</v>
      </c>
      <c r="CB876" s="3" t="s">
        <v>143</v>
      </c>
      <c r="CC876" s="3" t="s">
        <v>143</v>
      </c>
      <c r="CD876" s="3" t="s">
        <v>143</v>
      </c>
      <c r="CE876" s="3" t="s">
        <v>12734</v>
      </c>
      <c r="CF876" s="3" t="s">
        <v>2261</v>
      </c>
      <c r="CG876" s="3" t="s">
        <v>143</v>
      </c>
      <c r="CH876" s="3" t="s">
        <v>143</v>
      </c>
      <c r="CI876" s="3" t="s">
        <v>143</v>
      </c>
      <c r="CJ876" s="3" t="s">
        <v>5272</v>
      </c>
      <c r="CK876" s="3" t="s">
        <v>143</v>
      </c>
      <c r="CL876" s="3" t="s">
        <v>143</v>
      </c>
      <c r="CM876" s="3" t="s">
        <v>143</v>
      </c>
      <c r="CN876" s="3" t="s">
        <v>143</v>
      </c>
      <c r="CO876" s="3" t="s">
        <v>143</v>
      </c>
      <c r="CP876" s="3" t="s">
        <v>143</v>
      </c>
      <c r="CQ876" s="3" t="s">
        <v>143</v>
      </c>
      <c r="CR876" s="3" t="s">
        <v>143</v>
      </c>
      <c r="CS876" s="3" t="s">
        <v>1</v>
      </c>
      <c r="CT876" s="3" t="s">
        <v>143</v>
      </c>
      <c r="CU876" s="3" t="s">
        <v>1</v>
      </c>
      <c r="CV876" s="3" t="s">
        <v>1985</v>
      </c>
      <c r="CW876" s="3" t="s">
        <v>143</v>
      </c>
      <c r="CX876" s="3" t="s">
        <v>374</v>
      </c>
      <c r="CY876" s="3" t="s">
        <v>166</v>
      </c>
      <c r="CZ876" s="3" t="s">
        <v>136</v>
      </c>
      <c r="DA876" s="3" t="s">
        <v>1989</v>
      </c>
      <c r="DB876" s="3" t="s">
        <v>143</v>
      </c>
      <c r="DC876" s="3" t="s">
        <v>4880</v>
      </c>
      <c r="DD876" s="3" t="s">
        <v>364</v>
      </c>
      <c r="DE876" s="3" t="s">
        <v>1515</v>
      </c>
      <c r="DF876" s="3" t="s">
        <v>5867</v>
      </c>
      <c r="DG876" s="3" t="s">
        <v>143</v>
      </c>
      <c r="DH876" s="3" t="s">
        <v>143</v>
      </c>
      <c r="DI876" s="3" t="s">
        <v>143</v>
      </c>
    </row>
    <row r="877" spans="1:113" hidden="1" x14ac:dyDescent="0.2">
      <c r="A877" s="73">
        <v>45566</v>
      </c>
      <c r="B877" s="3" t="s">
        <v>7652</v>
      </c>
      <c r="C877" s="3">
        <v>165755</v>
      </c>
      <c r="D877" s="3" t="s">
        <v>13210</v>
      </c>
      <c r="E877" s="3" t="s">
        <v>190</v>
      </c>
      <c r="F877" s="7">
        <v>45596</v>
      </c>
      <c r="G877" s="3" t="s">
        <v>165</v>
      </c>
      <c r="H877" s="3" t="s">
        <v>166</v>
      </c>
      <c r="I877" s="180">
        <f t="shared" si="93"/>
        <v>56.04</v>
      </c>
      <c r="J877" s="177">
        <v>56.04</v>
      </c>
      <c r="K877" s="71">
        <f t="shared" si="89"/>
        <v>2.6073471917279537E-3</v>
      </c>
      <c r="L877" s="3" t="s">
        <v>374</v>
      </c>
      <c r="M877" s="3" t="s">
        <v>129</v>
      </c>
      <c r="N877" s="3" t="s">
        <v>219</v>
      </c>
      <c r="O877" s="3" t="s">
        <v>6649</v>
      </c>
      <c r="P877" s="6" t="s">
        <v>14023</v>
      </c>
      <c r="Q877" s="3" t="s">
        <v>170</v>
      </c>
      <c r="R877" s="3" t="s">
        <v>14024</v>
      </c>
      <c r="S877" s="3" t="s">
        <v>10797</v>
      </c>
      <c r="T877" s="3" t="s">
        <v>135</v>
      </c>
      <c r="U877" s="3" t="s">
        <v>135</v>
      </c>
      <c r="V877" s="3" t="s">
        <v>136</v>
      </c>
      <c r="W877" s="3" t="s">
        <v>137</v>
      </c>
      <c r="X877" s="3" t="s">
        <v>6653</v>
      </c>
      <c r="Y877" s="3" t="s">
        <v>14025</v>
      </c>
      <c r="Z877" s="7" t="s">
        <v>14026</v>
      </c>
      <c r="AA877" s="3" t="s">
        <v>139</v>
      </c>
      <c r="AB877" s="3" t="s">
        <v>140</v>
      </c>
      <c r="AC877" s="3" t="s">
        <v>5272</v>
      </c>
      <c r="AD877" s="3" t="s">
        <v>143</v>
      </c>
      <c r="AE877" s="3" t="s">
        <v>5272</v>
      </c>
      <c r="AF877" s="3" t="s">
        <v>143</v>
      </c>
      <c r="AG877" s="3" t="s">
        <v>235</v>
      </c>
      <c r="AH877" s="3" t="s">
        <v>141</v>
      </c>
      <c r="AI877" s="3" t="s">
        <v>143</v>
      </c>
      <c r="AJ877" s="3" t="s">
        <v>143</v>
      </c>
      <c r="AK877" s="3" t="s">
        <v>142</v>
      </c>
      <c r="AL877" s="3" t="s">
        <v>143</v>
      </c>
      <c r="AM877" s="3" t="s">
        <v>6947</v>
      </c>
      <c r="AN877" s="3" t="s">
        <v>143</v>
      </c>
      <c r="AO877" s="3" t="s">
        <v>6657</v>
      </c>
      <c r="AP877" s="3" t="s">
        <v>1229</v>
      </c>
      <c r="AQ877" s="3" t="s">
        <v>6658</v>
      </c>
      <c r="AR877" s="3" t="s">
        <v>178</v>
      </c>
      <c r="AS877" s="3" t="s">
        <v>179</v>
      </c>
      <c r="AT877" s="3" t="s">
        <v>211</v>
      </c>
      <c r="AU877" s="3" t="s">
        <v>6659</v>
      </c>
      <c r="AV877" s="3" t="s">
        <v>234</v>
      </c>
      <c r="AW877" s="3" t="s">
        <v>165</v>
      </c>
      <c r="AX877" s="3" t="s">
        <v>235</v>
      </c>
      <c r="AY877" s="3" t="s">
        <v>148</v>
      </c>
      <c r="AZ877" s="3" t="s">
        <v>139</v>
      </c>
      <c r="BA877" s="3" t="s">
        <v>875</v>
      </c>
      <c r="BB877" s="3" t="s">
        <v>150</v>
      </c>
      <c r="BC877" s="3" t="s">
        <v>156</v>
      </c>
      <c r="BD877" s="3" t="s">
        <v>157</v>
      </c>
      <c r="BE877" s="3" t="s">
        <v>303</v>
      </c>
      <c r="BF877" s="3" t="s">
        <v>14026</v>
      </c>
      <c r="BG877" s="3" t="s">
        <v>5272</v>
      </c>
      <c r="BH877" s="3" t="s">
        <v>143</v>
      </c>
      <c r="BI877" s="3" t="s">
        <v>143</v>
      </c>
      <c r="BJ877" s="3" t="s">
        <v>143</v>
      </c>
      <c r="BK877" s="3" t="s">
        <v>136</v>
      </c>
      <c r="BL877" s="3" t="s">
        <v>143</v>
      </c>
      <c r="BM877" s="3" t="s">
        <v>160</v>
      </c>
      <c r="BN877" s="3" t="s">
        <v>143</v>
      </c>
      <c r="BO877" s="3" t="s">
        <v>143</v>
      </c>
      <c r="BP877" s="3" t="s">
        <v>143</v>
      </c>
      <c r="BQ877" s="3" t="s">
        <v>499</v>
      </c>
      <c r="BR877" s="3" t="s">
        <v>5352</v>
      </c>
      <c r="BS877" s="3" t="s">
        <v>162</v>
      </c>
      <c r="BT877" s="3" t="s">
        <v>6947</v>
      </c>
      <c r="BU877" s="3" t="s">
        <v>6947</v>
      </c>
      <c r="BV877" s="3" t="s">
        <v>135</v>
      </c>
      <c r="BW877" s="3" t="s">
        <v>135</v>
      </c>
      <c r="BX877" s="3" t="s">
        <v>135</v>
      </c>
      <c r="BY877" s="3" t="s">
        <v>148</v>
      </c>
      <c r="BZ877" s="3" t="s">
        <v>14027</v>
      </c>
      <c r="CA877" s="3" t="s">
        <v>174</v>
      </c>
      <c r="CB877" s="3" t="s">
        <v>143</v>
      </c>
      <c r="CC877" s="3" t="s">
        <v>143</v>
      </c>
      <c r="CD877" s="3" t="s">
        <v>143</v>
      </c>
      <c r="CE877" s="3" t="s">
        <v>14028</v>
      </c>
      <c r="CF877" s="3" t="s">
        <v>2261</v>
      </c>
      <c r="CG877" s="3" t="s">
        <v>143</v>
      </c>
      <c r="CH877" s="3" t="s">
        <v>143</v>
      </c>
      <c r="CI877" s="3" t="s">
        <v>143</v>
      </c>
      <c r="CJ877" s="3" t="s">
        <v>5272</v>
      </c>
      <c r="CK877" s="3" t="s">
        <v>143</v>
      </c>
      <c r="CL877" s="3" t="s">
        <v>143</v>
      </c>
      <c r="CM877" s="3" t="s">
        <v>143</v>
      </c>
      <c r="CN877" s="3" t="s">
        <v>143</v>
      </c>
      <c r="CO877" s="3" t="s">
        <v>6663</v>
      </c>
      <c r="CP877" s="3" t="s">
        <v>143</v>
      </c>
      <c r="CQ877" s="3" t="s">
        <v>143</v>
      </c>
      <c r="CR877" s="3" t="s">
        <v>143</v>
      </c>
      <c r="CS877" s="3" t="s">
        <v>1</v>
      </c>
      <c r="CT877" s="3" t="s">
        <v>143</v>
      </c>
      <c r="CU877" s="3" t="s">
        <v>1</v>
      </c>
      <c r="CV877" s="3" t="s">
        <v>1985</v>
      </c>
      <c r="CW877" s="3" t="s">
        <v>143</v>
      </c>
      <c r="CX877" s="3" t="s">
        <v>374</v>
      </c>
      <c r="CY877" s="3" t="s">
        <v>166</v>
      </c>
      <c r="CZ877" s="3" t="s">
        <v>136</v>
      </c>
      <c r="DA877" s="3" t="s">
        <v>1986</v>
      </c>
      <c r="DB877" s="3" t="s">
        <v>143</v>
      </c>
      <c r="DC877" s="3" t="s">
        <v>6653</v>
      </c>
      <c r="DD877" s="3" t="s">
        <v>190</v>
      </c>
      <c r="DE877" s="3" t="s">
        <v>1515</v>
      </c>
      <c r="DF877" s="3" t="s">
        <v>988</v>
      </c>
      <c r="DG877" s="3" t="s">
        <v>143</v>
      </c>
      <c r="DH877" s="3" t="s">
        <v>7342</v>
      </c>
      <c r="DI877" s="3" t="s">
        <v>143</v>
      </c>
    </row>
    <row r="878" spans="1:113" hidden="1" x14ac:dyDescent="0.2">
      <c r="A878" s="73">
        <v>45566</v>
      </c>
      <c r="B878" s="3" t="s">
        <v>12718</v>
      </c>
      <c r="C878" s="3">
        <v>165839</v>
      </c>
      <c r="D878" s="3" t="s">
        <v>12153</v>
      </c>
      <c r="E878" s="3" t="s">
        <v>685</v>
      </c>
      <c r="F878" s="7">
        <v>45596</v>
      </c>
      <c r="G878" s="3" t="s">
        <v>165</v>
      </c>
      <c r="H878" s="3" t="s">
        <v>166</v>
      </c>
      <c r="I878" s="180">
        <f t="shared" si="93"/>
        <v>518.29</v>
      </c>
      <c r="J878" s="177">
        <v>518.29</v>
      </c>
      <c r="K878" s="71">
        <f t="shared" si="89"/>
        <v>2.411423940044042E-2</v>
      </c>
      <c r="L878" s="3" t="s">
        <v>374</v>
      </c>
      <c r="M878" s="3" t="s">
        <v>129</v>
      </c>
      <c r="N878" s="3" t="s">
        <v>219</v>
      </c>
      <c r="O878" s="3" t="s">
        <v>14029</v>
      </c>
      <c r="P878" s="6" t="s">
        <v>8169</v>
      </c>
      <c r="Q878" s="3" t="s">
        <v>170</v>
      </c>
      <c r="R878" s="3" t="s">
        <v>143</v>
      </c>
      <c r="S878" s="3" t="s">
        <v>13588</v>
      </c>
      <c r="T878" s="3" t="s">
        <v>135</v>
      </c>
      <c r="U878" s="3" t="s">
        <v>135</v>
      </c>
      <c r="V878" s="3" t="s">
        <v>136</v>
      </c>
      <c r="W878" s="3" t="s">
        <v>137</v>
      </c>
      <c r="X878" s="3" t="s">
        <v>6653</v>
      </c>
      <c r="Y878" s="3" t="s">
        <v>14030</v>
      </c>
      <c r="Z878" s="7" t="s">
        <v>14031</v>
      </c>
      <c r="AA878" s="3" t="s">
        <v>139</v>
      </c>
      <c r="AB878" s="3" t="s">
        <v>140</v>
      </c>
      <c r="AC878" s="3" t="s">
        <v>5272</v>
      </c>
      <c r="AD878" s="3" t="s">
        <v>143</v>
      </c>
      <c r="AE878" s="3" t="s">
        <v>5272</v>
      </c>
      <c r="AF878" s="3" t="s">
        <v>143</v>
      </c>
      <c r="AG878" s="3" t="s">
        <v>235</v>
      </c>
      <c r="AH878" s="3" t="s">
        <v>141</v>
      </c>
      <c r="AI878" s="3" t="s">
        <v>143</v>
      </c>
      <c r="AJ878" s="3" t="s">
        <v>143</v>
      </c>
      <c r="AK878" s="3" t="s">
        <v>142</v>
      </c>
      <c r="AL878" s="3" t="s">
        <v>143</v>
      </c>
      <c r="AM878" s="3" t="s">
        <v>13591</v>
      </c>
      <c r="AN878" s="3" t="s">
        <v>143</v>
      </c>
      <c r="AO878" s="3" t="s">
        <v>14032</v>
      </c>
      <c r="AP878" s="3" t="s">
        <v>3493</v>
      </c>
      <c r="AQ878" s="3" t="s">
        <v>14033</v>
      </c>
      <c r="AR878" s="3" t="s">
        <v>430</v>
      </c>
      <c r="AS878" s="3" t="s">
        <v>431</v>
      </c>
      <c r="AT878" s="3" t="s">
        <v>14034</v>
      </c>
      <c r="AU878" s="3" t="s">
        <v>3495</v>
      </c>
      <c r="AV878" s="3" t="s">
        <v>234</v>
      </c>
      <c r="AW878" s="3" t="s">
        <v>165</v>
      </c>
      <c r="AX878" s="3" t="s">
        <v>235</v>
      </c>
      <c r="AY878" s="3" t="s">
        <v>148</v>
      </c>
      <c r="AZ878" s="3" t="s">
        <v>139</v>
      </c>
      <c r="BA878" s="3" t="s">
        <v>875</v>
      </c>
      <c r="BB878" s="3" t="s">
        <v>150</v>
      </c>
      <c r="BC878" s="3" t="s">
        <v>156</v>
      </c>
      <c r="BD878" s="3" t="s">
        <v>276</v>
      </c>
      <c r="BE878" s="3" t="s">
        <v>143</v>
      </c>
      <c r="BF878" s="3" t="s">
        <v>143</v>
      </c>
      <c r="BG878" s="3" t="s">
        <v>5272</v>
      </c>
      <c r="BH878" s="3" t="s">
        <v>143</v>
      </c>
      <c r="BI878" s="3" t="s">
        <v>143</v>
      </c>
      <c r="BJ878" s="3" t="s">
        <v>143</v>
      </c>
      <c r="BK878" s="3" t="s">
        <v>136</v>
      </c>
      <c r="BL878" s="3" t="s">
        <v>143</v>
      </c>
      <c r="BM878" s="3" t="s">
        <v>160</v>
      </c>
      <c r="BN878" s="3" t="s">
        <v>143</v>
      </c>
      <c r="BO878" s="3" t="s">
        <v>143</v>
      </c>
      <c r="BP878" s="3" t="s">
        <v>143</v>
      </c>
      <c r="BQ878" s="3" t="s">
        <v>143</v>
      </c>
      <c r="BR878" s="3" t="s">
        <v>5272</v>
      </c>
      <c r="BS878" s="3" t="s">
        <v>3997</v>
      </c>
      <c r="BT878" s="3" t="s">
        <v>13591</v>
      </c>
      <c r="BU878" s="3" t="s">
        <v>13591</v>
      </c>
      <c r="BV878" s="3" t="s">
        <v>135</v>
      </c>
      <c r="BW878" s="3" t="s">
        <v>135</v>
      </c>
      <c r="BX878" s="3" t="s">
        <v>135</v>
      </c>
      <c r="BY878" s="3" t="s">
        <v>148</v>
      </c>
      <c r="BZ878" s="3" t="s">
        <v>14035</v>
      </c>
      <c r="CA878" s="3" t="s">
        <v>174</v>
      </c>
      <c r="CB878" s="3" t="s">
        <v>143</v>
      </c>
      <c r="CC878" s="3" t="s">
        <v>143</v>
      </c>
      <c r="CD878" s="3" t="s">
        <v>143</v>
      </c>
      <c r="CE878" s="3" t="s">
        <v>8169</v>
      </c>
      <c r="CF878" s="3" t="s">
        <v>2261</v>
      </c>
      <c r="CG878" s="3" t="s">
        <v>143</v>
      </c>
      <c r="CH878" s="3" t="s">
        <v>143</v>
      </c>
      <c r="CI878" s="3" t="s">
        <v>143</v>
      </c>
      <c r="CJ878" s="3" t="s">
        <v>5272</v>
      </c>
      <c r="CK878" s="3" t="s">
        <v>143</v>
      </c>
      <c r="CL878" s="3" t="s">
        <v>143</v>
      </c>
      <c r="CM878" s="3" t="s">
        <v>143</v>
      </c>
      <c r="CN878" s="3" t="s">
        <v>143</v>
      </c>
      <c r="CO878" s="3" t="s">
        <v>143</v>
      </c>
      <c r="CP878" s="3" t="s">
        <v>143</v>
      </c>
      <c r="CQ878" s="3" t="s">
        <v>143</v>
      </c>
      <c r="CR878" s="3" t="s">
        <v>143</v>
      </c>
      <c r="CS878" s="3" t="s">
        <v>1</v>
      </c>
      <c r="CT878" s="3" t="s">
        <v>143</v>
      </c>
      <c r="CU878" s="3" t="s">
        <v>1</v>
      </c>
      <c r="CV878" s="3" t="s">
        <v>2092</v>
      </c>
      <c r="CW878" s="3" t="s">
        <v>143</v>
      </c>
      <c r="CX878" s="3" t="s">
        <v>374</v>
      </c>
      <c r="CY878" s="3" t="s">
        <v>166</v>
      </c>
      <c r="CZ878" s="3" t="s">
        <v>136</v>
      </c>
      <c r="DA878" s="3" t="s">
        <v>2495</v>
      </c>
      <c r="DB878" s="3" t="s">
        <v>143</v>
      </c>
      <c r="DC878" s="3" t="s">
        <v>6653</v>
      </c>
      <c r="DD878" s="3" t="s">
        <v>685</v>
      </c>
      <c r="DE878" s="3" t="s">
        <v>1515</v>
      </c>
      <c r="DF878" s="3" t="s">
        <v>988</v>
      </c>
      <c r="DG878" s="3" t="s">
        <v>143</v>
      </c>
      <c r="DH878" s="3" t="s">
        <v>143</v>
      </c>
      <c r="DI878" s="3" t="s">
        <v>143</v>
      </c>
    </row>
    <row r="879" spans="1:113" hidden="1" x14ac:dyDescent="0.2">
      <c r="A879" s="73">
        <v>45566</v>
      </c>
      <c r="B879" s="3" t="s">
        <v>12718</v>
      </c>
      <c r="C879" s="3">
        <v>165847</v>
      </c>
      <c r="D879" s="3" t="s">
        <v>12153</v>
      </c>
      <c r="E879" s="3" t="s">
        <v>685</v>
      </c>
      <c r="F879" s="7">
        <v>45596</v>
      </c>
      <c r="G879" s="3" t="s">
        <v>165</v>
      </c>
      <c r="H879" s="3" t="s">
        <v>166</v>
      </c>
      <c r="I879" s="180">
        <f t="shared" si="93"/>
        <v>778.54</v>
      </c>
      <c r="J879" s="177">
        <v>778.54</v>
      </c>
      <c r="K879" s="71">
        <f t="shared" si="89"/>
        <v>3.6222770925194166E-2</v>
      </c>
      <c r="L879" s="3" t="s">
        <v>374</v>
      </c>
      <c r="M879" s="3" t="s">
        <v>129</v>
      </c>
      <c r="N879" s="3" t="s">
        <v>219</v>
      </c>
      <c r="O879" s="3" t="s">
        <v>13567</v>
      </c>
      <c r="P879" s="6" t="s">
        <v>8169</v>
      </c>
      <c r="Q879" s="3" t="s">
        <v>170</v>
      </c>
      <c r="R879" s="3" t="s">
        <v>143</v>
      </c>
      <c r="S879" s="3" t="s">
        <v>14036</v>
      </c>
      <c r="T879" s="3" t="s">
        <v>135</v>
      </c>
      <c r="U879" s="3" t="s">
        <v>135</v>
      </c>
      <c r="V879" s="3" t="s">
        <v>136</v>
      </c>
      <c r="W879" s="3" t="s">
        <v>137</v>
      </c>
      <c r="X879" s="3" t="s">
        <v>6653</v>
      </c>
      <c r="Y879" s="3" t="s">
        <v>14037</v>
      </c>
      <c r="Z879" s="7" t="s">
        <v>14038</v>
      </c>
      <c r="AA879" s="3" t="s">
        <v>139</v>
      </c>
      <c r="AB879" s="3" t="s">
        <v>140</v>
      </c>
      <c r="AC879" s="3" t="s">
        <v>5272</v>
      </c>
      <c r="AD879" s="3" t="s">
        <v>143</v>
      </c>
      <c r="AE879" s="3" t="s">
        <v>5272</v>
      </c>
      <c r="AF879" s="3" t="s">
        <v>143</v>
      </c>
      <c r="AG879" s="3" t="s">
        <v>235</v>
      </c>
      <c r="AH879" s="3" t="s">
        <v>141</v>
      </c>
      <c r="AI879" s="3" t="s">
        <v>143</v>
      </c>
      <c r="AJ879" s="3" t="s">
        <v>143</v>
      </c>
      <c r="AK879" s="3" t="s">
        <v>142</v>
      </c>
      <c r="AL879" s="3" t="s">
        <v>143</v>
      </c>
      <c r="AM879" s="3" t="s">
        <v>14039</v>
      </c>
      <c r="AN879" s="3" t="s">
        <v>143</v>
      </c>
      <c r="AO879" s="3" t="s">
        <v>13572</v>
      </c>
      <c r="AP879" s="3" t="s">
        <v>13573</v>
      </c>
      <c r="AQ879" s="3" t="s">
        <v>13574</v>
      </c>
      <c r="AR879" s="3" t="s">
        <v>1846</v>
      </c>
      <c r="AS879" s="3" t="s">
        <v>231</v>
      </c>
      <c r="AT879" s="3" t="s">
        <v>13575</v>
      </c>
      <c r="AU879" s="3" t="s">
        <v>13576</v>
      </c>
      <c r="AV879" s="3" t="s">
        <v>234</v>
      </c>
      <c r="AW879" s="3" t="s">
        <v>165</v>
      </c>
      <c r="AX879" s="3" t="s">
        <v>235</v>
      </c>
      <c r="AY879" s="3" t="s">
        <v>148</v>
      </c>
      <c r="AZ879" s="3" t="s">
        <v>139</v>
      </c>
      <c r="BA879" s="3" t="s">
        <v>875</v>
      </c>
      <c r="BB879" s="3" t="s">
        <v>150</v>
      </c>
      <c r="BC879" s="3" t="s">
        <v>156</v>
      </c>
      <c r="BD879" s="3" t="s">
        <v>276</v>
      </c>
      <c r="BE879" s="3" t="s">
        <v>143</v>
      </c>
      <c r="BF879" s="3" t="s">
        <v>143</v>
      </c>
      <c r="BG879" s="3" t="s">
        <v>5272</v>
      </c>
      <c r="BH879" s="3" t="s">
        <v>143</v>
      </c>
      <c r="BI879" s="3" t="s">
        <v>143</v>
      </c>
      <c r="BJ879" s="3" t="s">
        <v>143</v>
      </c>
      <c r="BK879" s="3" t="s">
        <v>136</v>
      </c>
      <c r="BL879" s="3" t="s">
        <v>143</v>
      </c>
      <c r="BM879" s="3" t="s">
        <v>160</v>
      </c>
      <c r="BN879" s="3" t="s">
        <v>143</v>
      </c>
      <c r="BO879" s="3" t="s">
        <v>143</v>
      </c>
      <c r="BP879" s="3" t="s">
        <v>143</v>
      </c>
      <c r="BQ879" s="3" t="s">
        <v>143</v>
      </c>
      <c r="BR879" s="3" t="s">
        <v>5272</v>
      </c>
      <c r="BS879" s="3" t="s">
        <v>3997</v>
      </c>
      <c r="BT879" s="3" t="s">
        <v>14039</v>
      </c>
      <c r="BU879" s="3" t="s">
        <v>14039</v>
      </c>
      <c r="BV879" s="3" t="s">
        <v>135</v>
      </c>
      <c r="BW879" s="3" t="s">
        <v>135</v>
      </c>
      <c r="BX879" s="3" t="s">
        <v>135</v>
      </c>
      <c r="BY879" s="3" t="s">
        <v>148</v>
      </c>
      <c r="BZ879" s="3" t="s">
        <v>14040</v>
      </c>
      <c r="CA879" s="3" t="s">
        <v>174</v>
      </c>
      <c r="CB879" s="3" t="s">
        <v>143</v>
      </c>
      <c r="CC879" s="3" t="s">
        <v>143</v>
      </c>
      <c r="CD879" s="3" t="s">
        <v>143</v>
      </c>
      <c r="CE879" s="3" t="s">
        <v>14041</v>
      </c>
      <c r="CF879" s="3" t="s">
        <v>2261</v>
      </c>
      <c r="CG879" s="3" t="s">
        <v>143</v>
      </c>
      <c r="CH879" s="3" t="s">
        <v>143</v>
      </c>
      <c r="CI879" s="3" t="s">
        <v>143</v>
      </c>
      <c r="CJ879" s="3" t="s">
        <v>5272</v>
      </c>
      <c r="CK879" s="3" t="s">
        <v>143</v>
      </c>
      <c r="CL879" s="3" t="s">
        <v>143</v>
      </c>
      <c r="CM879" s="3" t="s">
        <v>143</v>
      </c>
      <c r="CN879" s="3" t="s">
        <v>143</v>
      </c>
      <c r="CO879" s="3" t="s">
        <v>13578</v>
      </c>
      <c r="CP879" s="3" t="s">
        <v>143</v>
      </c>
      <c r="CQ879" s="3" t="s">
        <v>143</v>
      </c>
      <c r="CR879" s="3" t="s">
        <v>143</v>
      </c>
      <c r="CS879" s="3" t="s">
        <v>1</v>
      </c>
      <c r="CT879" s="3" t="s">
        <v>143</v>
      </c>
      <c r="CU879" s="3" t="s">
        <v>1</v>
      </c>
      <c r="CV879" s="3" t="s">
        <v>2092</v>
      </c>
      <c r="CW879" s="3" t="s">
        <v>143</v>
      </c>
      <c r="CX879" s="3" t="s">
        <v>374</v>
      </c>
      <c r="CY879" s="3" t="s">
        <v>166</v>
      </c>
      <c r="CZ879" s="3" t="s">
        <v>136</v>
      </c>
      <c r="DA879" s="3" t="s">
        <v>2495</v>
      </c>
      <c r="DB879" s="3" t="s">
        <v>143</v>
      </c>
      <c r="DC879" s="3" t="s">
        <v>6653</v>
      </c>
      <c r="DD879" s="3" t="s">
        <v>685</v>
      </c>
      <c r="DE879" s="3" t="s">
        <v>1515</v>
      </c>
      <c r="DF879" s="3" t="s">
        <v>988</v>
      </c>
      <c r="DG879" s="3" t="s">
        <v>143</v>
      </c>
      <c r="DH879" s="3" t="s">
        <v>13579</v>
      </c>
      <c r="DI879" s="3" t="s">
        <v>143</v>
      </c>
    </row>
    <row r="880" spans="1:113" hidden="1" x14ac:dyDescent="0.2">
      <c r="A880" s="73">
        <v>45566</v>
      </c>
      <c r="B880" s="3" t="s">
        <v>11</v>
      </c>
      <c r="C880" s="3">
        <v>165863</v>
      </c>
      <c r="D880" s="3" t="s">
        <v>5860</v>
      </c>
      <c r="E880" s="3" t="s">
        <v>364</v>
      </c>
      <c r="F880" s="7">
        <v>45596</v>
      </c>
      <c r="G880" s="3" t="s">
        <v>165</v>
      </c>
      <c r="H880" s="3" t="s">
        <v>166</v>
      </c>
      <c r="I880" s="180">
        <f t="shared" si="93"/>
        <v>67.19</v>
      </c>
      <c r="J880" s="177">
        <v>67.19</v>
      </c>
      <c r="K880" s="71">
        <f t="shared" si="89"/>
        <v>3.1261180908672592E-3</v>
      </c>
      <c r="L880" s="3" t="s">
        <v>258</v>
      </c>
      <c r="M880" s="3" t="s">
        <v>129</v>
      </c>
      <c r="N880" s="3" t="s">
        <v>219</v>
      </c>
      <c r="O880" s="3" t="s">
        <v>14042</v>
      </c>
      <c r="P880" s="6" t="s">
        <v>14043</v>
      </c>
      <c r="Q880" s="3" t="s">
        <v>170</v>
      </c>
      <c r="R880" s="3" t="s">
        <v>14044</v>
      </c>
      <c r="S880" s="3" t="s">
        <v>9428</v>
      </c>
      <c r="T880" s="3" t="s">
        <v>135</v>
      </c>
      <c r="U880" s="3" t="s">
        <v>135</v>
      </c>
      <c r="V880" s="3" t="s">
        <v>136</v>
      </c>
      <c r="W880" s="3" t="s">
        <v>137</v>
      </c>
      <c r="X880" s="3" t="s">
        <v>6653</v>
      </c>
      <c r="Y880" s="3" t="s">
        <v>14045</v>
      </c>
      <c r="Z880" s="7" t="s">
        <v>14046</v>
      </c>
      <c r="AA880" s="3" t="s">
        <v>139</v>
      </c>
      <c r="AB880" s="3" t="s">
        <v>140</v>
      </c>
      <c r="AC880" s="3" t="s">
        <v>5272</v>
      </c>
      <c r="AD880" s="3" t="s">
        <v>143</v>
      </c>
      <c r="AE880" s="3" t="s">
        <v>5272</v>
      </c>
      <c r="AF880" s="3" t="s">
        <v>143</v>
      </c>
      <c r="AG880" s="3" t="s">
        <v>235</v>
      </c>
      <c r="AH880" s="3" t="s">
        <v>141</v>
      </c>
      <c r="AI880" s="3" t="s">
        <v>143</v>
      </c>
      <c r="AJ880" s="3" t="s">
        <v>143</v>
      </c>
      <c r="AK880" s="3" t="s">
        <v>142</v>
      </c>
      <c r="AL880" s="3" t="s">
        <v>143</v>
      </c>
      <c r="AM880" s="3" t="s">
        <v>14047</v>
      </c>
      <c r="AN880" s="3" t="s">
        <v>143</v>
      </c>
      <c r="AO880" s="3" t="s">
        <v>14048</v>
      </c>
      <c r="AP880" s="3" t="s">
        <v>2261</v>
      </c>
      <c r="AQ880" s="3" t="s">
        <v>309</v>
      </c>
      <c r="AR880" s="3" t="s">
        <v>230</v>
      </c>
      <c r="AS880" s="3" t="s">
        <v>231</v>
      </c>
      <c r="AT880" s="3" t="s">
        <v>2261</v>
      </c>
      <c r="AU880" s="3" t="s">
        <v>2261</v>
      </c>
      <c r="AV880" s="3" t="s">
        <v>234</v>
      </c>
      <c r="AW880" s="3" t="s">
        <v>165</v>
      </c>
      <c r="AX880" s="3" t="s">
        <v>235</v>
      </c>
      <c r="AY880" s="3" t="s">
        <v>148</v>
      </c>
      <c r="AZ880" s="3" t="s">
        <v>139</v>
      </c>
      <c r="BA880" s="3" t="s">
        <v>875</v>
      </c>
      <c r="BB880" s="3" t="s">
        <v>150</v>
      </c>
      <c r="BC880" s="3" t="s">
        <v>156</v>
      </c>
      <c r="BD880" s="3" t="s">
        <v>157</v>
      </c>
      <c r="BE880" s="3" t="s">
        <v>303</v>
      </c>
      <c r="BF880" s="3" t="s">
        <v>14046</v>
      </c>
      <c r="BG880" s="3" t="s">
        <v>5272</v>
      </c>
      <c r="BH880" s="3" t="s">
        <v>143</v>
      </c>
      <c r="BI880" s="3" t="s">
        <v>143</v>
      </c>
      <c r="BJ880" s="3" t="s">
        <v>143</v>
      </c>
      <c r="BK880" s="3" t="s">
        <v>136</v>
      </c>
      <c r="BL880" s="3" t="s">
        <v>143</v>
      </c>
      <c r="BM880" s="3" t="s">
        <v>160</v>
      </c>
      <c r="BN880" s="3" t="s">
        <v>143</v>
      </c>
      <c r="BO880" s="3" t="s">
        <v>143</v>
      </c>
      <c r="BP880" s="3" t="s">
        <v>143</v>
      </c>
      <c r="BQ880" s="3" t="s">
        <v>2139</v>
      </c>
      <c r="BR880" s="3" t="s">
        <v>5352</v>
      </c>
      <c r="BS880" s="3" t="s">
        <v>162</v>
      </c>
      <c r="BT880" s="3" t="s">
        <v>14047</v>
      </c>
      <c r="BU880" s="3" t="s">
        <v>14047</v>
      </c>
      <c r="BV880" s="3" t="s">
        <v>135</v>
      </c>
      <c r="BW880" s="3" t="s">
        <v>135</v>
      </c>
      <c r="BX880" s="3" t="s">
        <v>135</v>
      </c>
      <c r="BY880" s="3" t="s">
        <v>148</v>
      </c>
      <c r="BZ880" s="3" t="s">
        <v>14049</v>
      </c>
      <c r="CA880" s="3" t="s">
        <v>174</v>
      </c>
      <c r="CB880" s="3" t="s">
        <v>143</v>
      </c>
      <c r="CC880" s="3" t="s">
        <v>143</v>
      </c>
      <c r="CD880" s="3" t="s">
        <v>143</v>
      </c>
      <c r="CE880" s="3" t="s">
        <v>14043</v>
      </c>
      <c r="CF880" s="3" t="s">
        <v>2261</v>
      </c>
      <c r="CG880" s="3" t="s">
        <v>143</v>
      </c>
      <c r="CH880" s="3" t="s">
        <v>143</v>
      </c>
      <c r="CI880" s="3" t="s">
        <v>143</v>
      </c>
      <c r="CJ880" s="3" t="s">
        <v>5272</v>
      </c>
      <c r="CK880" s="3" t="s">
        <v>143</v>
      </c>
      <c r="CL880" s="3" t="s">
        <v>143</v>
      </c>
      <c r="CM880" s="3" t="s">
        <v>143</v>
      </c>
      <c r="CN880" s="3" t="s">
        <v>143</v>
      </c>
      <c r="CO880" s="3" t="s">
        <v>143</v>
      </c>
      <c r="CP880" s="3" t="s">
        <v>143</v>
      </c>
      <c r="CQ880" s="3" t="s">
        <v>143</v>
      </c>
      <c r="CR880" s="3" t="s">
        <v>143</v>
      </c>
      <c r="CS880" s="3" t="s">
        <v>1</v>
      </c>
      <c r="CT880" s="3" t="s">
        <v>143</v>
      </c>
      <c r="CU880" s="3" t="s">
        <v>1</v>
      </c>
      <c r="CV880" s="3" t="s">
        <v>1985</v>
      </c>
      <c r="CW880" s="3" t="s">
        <v>143</v>
      </c>
      <c r="CX880" s="3" t="s">
        <v>258</v>
      </c>
      <c r="CY880" s="3" t="s">
        <v>166</v>
      </c>
      <c r="CZ880" s="3" t="s">
        <v>136</v>
      </c>
      <c r="DA880" s="3" t="s">
        <v>1986</v>
      </c>
      <c r="DB880" s="3" t="s">
        <v>143</v>
      </c>
      <c r="DC880" s="3" t="s">
        <v>6653</v>
      </c>
      <c r="DD880" s="3" t="s">
        <v>364</v>
      </c>
      <c r="DE880" s="3" t="s">
        <v>1515</v>
      </c>
      <c r="DF880" s="3" t="s">
        <v>988</v>
      </c>
      <c r="DG880" s="3" t="s">
        <v>143</v>
      </c>
      <c r="DH880" s="3" t="s">
        <v>143</v>
      </c>
      <c r="DI880" s="3" t="s">
        <v>143</v>
      </c>
    </row>
    <row r="881" spans="1:113" hidden="1" x14ac:dyDescent="0.2">
      <c r="A881" s="73">
        <v>45566</v>
      </c>
      <c r="B881" s="3" t="s">
        <v>11</v>
      </c>
      <c r="C881" s="3">
        <v>165866</v>
      </c>
      <c r="D881" s="3" t="s">
        <v>5860</v>
      </c>
      <c r="E881" s="3" t="s">
        <v>164</v>
      </c>
      <c r="F881" s="7">
        <v>45596</v>
      </c>
      <c r="G881" s="3" t="s">
        <v>165</v>
      </c>
      <c r="H881" s="3" t="s">
        <v>166</v>
      </c>
      <c r="I881" s="180">
        <f t="shared" si="93"/>
        <v>71.650000000000006</v>
      </c>
      <c r="J881" s="177">
        <v>71.650000000000006</v>
      </c>
      <c r="K881" s="71">
        <f t="shared" si="89"/>
        <v>3.3336264505229819E-3</v>
      </c>
      <c r="L881" s="3" t="s">
        <v>258</v>
      </c>
      <c r="M881" s="3" t="s">
        <v>129</v>
      </c>
      <c r="N881" s="3" t="s">
        <v>219</v>
      </c>
      <c r="O881" s="3" t="s">
        <v>14050</v>
      </c>
      <c r="P881" s="6" t="s">
        <v>14043</v>
      </c>
      <c r="Q881" s="3" t="s">
        <v>170</v>
      </c>
      <c r="R881" s="3" t="s">
        <v>14051</v>
      </c>
      <c r="S881" s="3" t="s">
        <v>14052</v>
      </c>
      <c r="T881" s="3" t="s">
        <v>135</v>
      </c>
      <c r="U881" s="3" t="s">
        <v>135</v>
      </c>
      <c r="V881" s="3" t="s">
        <v>136</v>
      </c>
      <c r="W881" s="3" t="s">
        <v>137</v>
      </c>
      <c r="X881" s="3" t="s">
        <v>6653</v>
      </c>
      <c r="Y881" s="3" t="s">
        <v>14053</v>
      </c>
      <c r="Z881" s="7" t="s">
        <v>14054</v>
      </c>
      <c r="AA881" s="3" t="s">
        <v>139</v>
      </c>
      <c r="AB881" s="3" t="s">
        <v>140</v>
      </c>
      <c r="AC881" s="3" t="s">
        <v>5272</v>
      </c>
      <c r="AD881" s="3" t="s">
        <v>143</v>
      </c>
      <c r="AE881" s="3" t="s">
        <v>5272</v>
      </c>
      <c r="AF881" s="3" t="s">
        <v>143</v>
      </c>
      <c r="AG881" s="3" t="s">
        <v>235</v>
      </c>
      <c r="AH881" s="3" t="s">
        <v>141</v>
      </c>
      <c r="AI881" s="3" t="s">
        <v>143</v>
      </c>
      <c r="AJ881" s="3" t="s">
        <v>143</v>
      </c>
      <c r="AK881" s="3" t="s">
        <v>142</v>
      </c>
      <c r="AL881" s="3" t="s">
        <v>143</v>
      </c>
      <c r="AM881" s="3" t="s">
        <v>14055</v>
      </c>
      <c r="AN881" s="3" t="s">
        <v>143</v>
      </c>
      <c r="AO881" s="3" t="s">
        <v>14056</v>
      </c>
      <c r="AP881" s="3" t="s">
        <v>14057</v>
      </c>
      <c r="AQ881" s="3" t="s">
        <v>14058</v>
      </c>
      <c r="AR881" s="3" t="s">
        <v>178</v>
      </c>
      <c r="AS881" s="3" t="s">
        <v>179</v>
      </c>
      <c r="AT881" s="3" t="s">
        <v>14059</v>
      </c>
      <c r="AU881" s="3" t="s">
        <v>14060</v>
      </c>
      <c r="AV881" s="3" t="s">
        <v>234</v>
      </c>
      <c r="AW881" s="3" t="s">
        <v>165</v>
      </c>
      <c r="AX881" s="3" t="s">
        <v>235</v>
      </c>
      <c r="AY881" s="3" t="s">
        <v>148</v>
      </c>
      <c r="AZ881" s="3" t="s">
        <v>139</v>
      </c>
      <c r="BA881" s="3" t="s">
        <v>875</v>
      </c>
      <c r="BB881" s="3" t="s">
        <v>150</v>
      </c>
      <c r="BC881" s="3" t="s">
        <v>156</v>
      </c>
      <c r="BD881" s="3" t="s">
        <v>157</v>
      </c>
      <c r="BE881" s="3" t="s">
        <v>303</v>
      </c>
      <c r="BF881" s="3" t="s">
        <v>14054</v>
      </c>
      <c r="BG881" s="3" t="s">
        <v>5272</v>
      </c>
      <c r="BH881" s="3" t="s">
        <v>143</v>
      </c>
      <c r="BI881" s="3" t="s">
        <v>143</v>
      </c>
      <c r="BJ881" s="3" t="s">
        <v>143</v>
      </c>
      <c r="BK881" s="3" t="s">
        <v>136</v>
      </c>
      <c r="BL881" s="3" t="s">
        <v>143</v>
      </c>
      <c r="BM881" s="3" t="s">
        <v>160</v>
      </c>
      <c r="BN881" s="3" t="s">
        <v>143</v>
      </c>
      <c r="BO881" s="3" t="s">
        <v>143</v>
      </c>
      <c r="BP881" s="3" t="s">
        <v>143</v>
      </c>
      <c r="BQ881" s="3" t="s">
        <v>464</v>
      </c>
      <c r="BR881" s="3" t="s">
        <v>5352</v>
      </c>
      <c r="BS881" s="3" t="s">
        <v>162</v>
      </c>
      <c r="BT881" s="3" t="s">
        <v>14055</v>
      </c>
      <c r="BU881" s="3" t="s">
        <v>14055</v>
      </c>
      <c r="BV881" s="3" t="s">
        <v>135</v>
      </c>
      <c r="BW881" s="3" t="s">
        <v>135</v>
      </c>
      <c r="BX881" s="3" t="s">
        <v>135</v>
      </c>
      <c r="BY881" s="3" t="s">
        <v>148</v>
      </c>
      <c r="BZ881" s="3" t="s">
        <v>14061</v>
      </c>
      <c r="CA881" s="3" t="s">
        <v>174</v>
      </c>
      <c r="CB881" s="3" t="s">
        <v>143</v>
      </c>
      <c r="CC881" s="3" t="s">
        <v>143</v>
      </c>
      <c r="CD881" s="3" t="s">
        <v>143</v>
      </c>
      <c r="CE881" s="3" t="s">
        <v>14043</v>
      </c>
      <c r="CF881" s="3" t="s">
        <v>2261</v>
      </c>
      <c r="CG881" s="3" t="s">
        <v>143</v>
      </c>
      <c r="CH881" s="3" t="s">
        <v>143</v>
      </c>
      <c r="CI881" s="3" t="s">
        <v>143</v>
      </c>
      <c r="CJ881" s="3" t="s">
        <v>5272</v>
      </c>
      <c r="CK881" s="3" t="s">
        <v>143</v>
      </c>
      <c r="CL881" s="3" t="s">
        <v>143</v>
      </c>
      <c r="CM881" s="3" t="s">
        <v>143</v>
      </c>
      <c r="CN881" s="3" t="s">
        <v>143</v>
      </c>
      <c r="CO881" s="3" t="s">
        <v>14062</v>
      </c>
      <c r="CP881" s="3" t="s">
        <v>143</v>
      </c>
      <c r="CQ881" s="3" t="s">
        <v>143</v>
      </c>
      <c r="CR881" s="3" t="s">
        <v>143</v>
      </c>
      <c r="CS881" s="3" t="s">
        <v>1</v>
      </c>
      <c r="CT881" s="3" t="s">
        <v>143</v>
      </c>
      <c r="CU881" s="3" t="s">
        <v>1</v>
      </c>
      <c r="CV881" s="3" t="s">
        <v>1985</v>
      </c>
      <c r="CW881" s="3" t="s">
        <v>143</v>
      </c>
      <c r="CX881" s="3" t="s">
        <v>258</v>
      </c>
      <c r="CY881" s="3" t="s">
        <v>166</v>
      </c>
      <c r="CZ881" s="3" t="s">
        <v>136</v>
      </c>
      <c r="DA881" s="3" t="s">
        <v>1986</v>
      </c>
      <c r="DB881" s="3" t="s">
        <v>143</v>
      </c>
      <c r="DC881" s="3" t="s">
        <v>6653</v>
      </c>
      <c r="DD881" s="3" t="s">
        <v>164</v>
      </c>
      <c r="DE881" s="3" t="s">
        <v>1515</v>
      </c>
      <c r="DF881" s="3" t="s">
        <v>988</v>
      </c>
      <c r="DG881" s="3" t="s">
        <v>143</v>
      </c>
      <c r="DH881" s="3" t="s">
        <v>14063</v>
      </c>
      <c r="DI881" s="3" t="s">
        <v>143</v>
      </c>
    </row>
    <row r="882" spans="1:113" hidden="1" x14ac:dyDescent="0.2">
      <c r="A882" s="73">
        <v>45566</v>
      </c>
      <c r="B882" s="3" t="s">
        <v>7652</v>
      </c>
      <c r="C882" s="3">
        <v>165993</v>
      </c>
      <c r="D882" s="3" t="s">
        <v>13210</v>
      </c>
      <c r="E882" s="3" t="s">
        <v>190</v>
      </c>
      <c r="F882" s="7">
        <v>45596</v>
      </c>
      <c r="G882" s="3" t="s">
        <v>165</v>
      </c>
      <c r="H882" s="3" t="s">
        <v>166</v>
      </c>
      <c r="I882" s="180">
        <f t="shared" si="93"/>
        <v>56.04</v>
      </c>
      <c r="J882" s="177">
        <v>56.04</v>
      </c>
      <c r="K882" s="71">
        <f t="shared" si="89"/>
        <v>2.6073471917279537E-3</v>
      </c>
      <c r="L882" s="3" t="s">
        <v>374</v>
      </c>
      <c r="M882" s="3" t="s">
        <v>129</v>
      </c>
      <c r="N882" s="3" t="s">
        <v>219</v>
      </c>
      <c r="O882" s="3" t="s">
        <v>6649</v>
      </c>
      <c r="P882" s="6" t="s">
        <v>14023</v>
      </c>
      <c r="Q882" s="3" t="s">
        <v>170</v>
      </c>
      <c r="R882" s="3" t="s">
        <v>14064</v>
      </c>
      <c r="S882" s="3" t="s">
        <v>10797</v>
      </c>
      <c r="T882" s="3" t="s">
        <v>135</v>
      </c>
      <c r="U882" s="3" t="s">
        <v>135</v>
      </c>
      <c r="V882" s="3" t="s">
        <v>136</v>
      </c>
      <c r="W882" s="3" t="s">
        <v>137</v>
      </c>
      <c r="X882" s="3" t="s">
        <v>6653</v>
      </c>
      <c r="Y882" s="3" t="s">
        <v>14065</v>
      </c>
      <c r="Z882" s="7" t="s">
        <v>14066</v>
      </c>
      <c r="AA882" s="3" t="s">
        <v>139</v>
      </c>
      <c r="AB882" s="3" t="s">
        <v>140</v>
      </c>
      <c r="AC882" s="3" t="s">
        <v>5272</v>
      </c>
      <c r="AD882" s="3" t="s">
        <v>143</v>
      </c>
      <c r="AE882" s="3" t="s">
        <v>5272</v>
      </c>
      <c r="AF882" s="3" t="s">
        <v>143</v>
      </c>
      <c r="AG882" s="3" t="s">
        <v>235</v>
      </c>
      <c r="AH882" s="3" t="s">
        <v>141</v>
      </c>
      <c r="AI882" s="3" t="s">
        <v>143</v>
      </c>
      <c r="AJ882" s="3" t="s">
        <v>143</v>
      </c>
      <c r="AK882" s="3" t="s">
        <v>142</v>
      </c>
      <c r="AL882" s="3" t="s">
        <v>143</v>
      </c>
      <c r="AM882" s="3" t="s">
        <v>6947</v>
      </c>
      <c r="AN882" s="3" t="s">
        <v>143</v>
      </c>
      <c r="AO882" s="3" t="s">
        <v>6657</v>
      </c>
      <c r="AP882" s="3" t="s">
        <v>1229</v>
      </c>
      <c r="AQ882" s="3" t="s">
        <v>6658</v>
      </c>
      <c r="AR882" s="3" t="s">
        <v>178</v>
      </c>
      <c r="AS882" s="3" t="s">
        <v>179</v>
      </c>
      <c r="AT882" s="3" t="s">
        <v>211</v>
      </c>
      <c r="AU882" s="3" t="s">
        <v>6659</v>
      </c>
      <c r="AV882" s="3" t="s">
        <v>234</v>
      </c>
      <c r="AW882" s="3" t="s">
        <v>165</v>
      </c>
      <c r="AX882" s="3" t="s">
        <v>235</v>
      </c>
      <c r="AY882" s="3" t="s">
        <v>148</v>
      </c>
      <c r="AZ882" s="3" t="s">
        <v>139</v>
      </c>
      <c r="BA882" s="3" t="s">
        <v>875</v>
      </c>
      <c r="BB882" s="3" t="s">
        <v>150</v>
      </c>
      <c r="BC882" s="3" t="s">
        <v>156</v>
      </c>
      <c r="BD882" s="3" t="s">
        <v>157</v>
      </c>
      <c r="BE882" s="3" t="s">
        <v>303</v>
      </c>
      <c r="BF882" s="3" t="s">
        <v>14066</v>
      </c>
      <c r="BG882" s="3" t="s">
        <v>5272</v>
      </c>
      <c r="BH882" s="3" t="s">
        <v>143</v>
      </c>
      <c r="BI882" s="3" t="s">
        <v>143</v>
      </c>
      <c r="BJ882" s="3" t="s">
        <v>143</v>
      </c>
      <c r="BK882" s="3" t="s">
        <v>136</v>
      </c>
      <c r="BL882" s="3" t="s">
        <v>143</v>
      </c>
      <c r="BM882" s="3" t="s">
        <v>160</v>
      </c>
      <c r="BN882" s="3" t="s">
        <v>143</v>
      </c>
      <c r="BO882" s="3" t="s">
        <v>143</v>
      </c>
      <c r="BP882" s="3" t="s">
        <v>143</v>
      </c>
      <c r="BQ882" s="3" t="s">
        <v>7919</v>
      </c>
      <c r="BR882" s="3" t="s">
        <v>5352</v>
      </c>
      <c r="BS882" s="3" t="s">
        <v>162</v>
      </c>
      <c r="BT882" s="3" t="s">
        <v>6947</v>
      </c>
      <c r="BU882" s="3" t="s">
        <v>6947</v>
      </c>
      <c r="BV882" s="3" t="s">
        <v>135</v>
      </c>
      <c r="BW882" s="3" t="s">
        <v>135</v>
      </c>
      <c r="BX882" s="3" t="s">
        <v>135</v>
      </c>
      <c r="BY882" s="3" t="s">
        <v>148</v>
      </c>
      <c r="BZ882" s="3" t="s">
        <v>14027</v>
      </c>
      <c r="CA882" s="3" t="s">
        <v>174</v>
      </c>
      <c r="CB882" s="3" t="s">
        <v>143</v>
      </c>
      <c r="CC882" s="3" t="s">
        <v>143</v>
      </c>
      <c r="CD882" s="3" t="s">
        <v>143</v>
      </c>
      <c r="CE882" s="3" t="s">
        <v>14028</v>
      </c>
      <c r="CF882" s="3" t="s">
        <v>2261</v>
      </c>
      <c r="CG882" s="3" t="s">
        <v>143</v>
      </c>
      <c r="CH882" s="3" t="s">
        <v>143</v>
      </c>
      <c r="CI882" s="3" t="s">
        <v>143</v>
      </c>
      <c r="CJ882" s="3" t="s">
        <v>5272</v>
      </c>
      <c r="CK882" s="3" t="s">
        <v>143</v>
      </c>
      <c r="CL882" s="3" t="s">
        <v>143</v>
      </c>
      <c r="CM882" s="3" t="s">
        <v>143</v>
      </c>
      <c r="CN882" s="3" t="s">
        <v>143</v>
      </c>
      <c r="CO882" s="3" t="s">
        <v>6663</v>
      </c>
      <c r="CP882" s="3" t="s">
        <v>143</v>
      </c>
      <c r="CQ882" s="3" t="s">
        <v>143</v>
      </c>
      <c r="CR882" s="3" t="s">
        <v>143</v>
      </c>
      <c r="CS882" s="3" t="s">
        <v>1</v>
      </c>
      <c r="CT882" s="3" t="s">
        <v>143</v>
      </c>
      <c r="CU882" s="3" t="s">
        <v>1</v>
      </c>
      <c r="CV882" s="3" t="s">
        <v>1985</v>
      </c>
      <c r="CW882" s="3" t="s">
        <v>143</v>
      </c>
      <c r="CX882" s="3" t="s">
        <v>374</v>
      </c>
      <c r="CY882" s="3" t="s">
        <v>166</v>
      </c>
      <c r="CZ882" s="3" t="s">
        <v>136</v>
      </c>
      <c r="DA882" s="3" t="s">
        <v>1989</v>
      </c>
      <c r="DB882" s="3" t="s">
        <v>143</v>
      </c>
      <c r="DC882" s="3" t="s">
        <v>6653</v>
      </c>
      <c r="DD882" s="3" t="s">
        <v>190</v>
      </c>
      <c r="DE882" s="3" t="s">
        <v>1515</v>
      </c>
      <c r="DF882" s="3" t="s">
        <v>988</v>
      </c>
      <c r="DG882" s="3" t="s">
        <v>143</v>
      </c>
      <c r="DH882" s="3" t="s">
        <v>7342</v>
      </c>
      <c r="DI882" s="3" t="s">
        <v>143</v>
      </c>
    </row>
    <row r="883" spans="1:113" hidden="1" x14ac:dyDescent="0.2">
      <c r="A883" s="73">
        <v>45597</v>
      </c>
      <c r="B883" s="3" t="s">
        <v>12737</v>
      </c>
      <c r="C883" s="3">
        <v>165430</v>
      </c>
      <c r="D883" s="3" t="s">
        <v>12737</v>
      </c>
      <c r="E883" s="3" t="s">
        <v>685</v>
      </c>
      <c r="F883" s="7">
        <v>45597</v>
      </c>
      <c r="G883" s="3" t="s">
        <v>165</v>
      </c>
      <c r="H883" s="3" t="s">
        <v>166</v>
      </c>
      <c r="I883" s="8">
        <f>J883</f>
        <v>5273.6</v>
      </c>
      <c r="J883" s="4">
        <v>5273.6</v>
      </c>
      <c r="K883" s="71">
        <f t="shared" si="89"/>
        <v>0.24536235100457776</v>
      </c>
      <c r="L883" s="3" t="s">
        <v>12628</v>
      </c>
      <c r="M883" s="3" t="s">
        <v>129</v>
      </c>
      <c r="N883" s="3" t="s">
        <v>960</v>
      </c>
      <c r="O883" s="3" t="s">
        <v>12739</v>
      </c>
      <c r="P883" s="6" t="s">
        <v>12740</v>
      </c>
      <c r="Q883" s="3" t="s">
        <v>2863</v>
      </c>
      <c r="R883" s="3" t="s">
        <v>14070</v>
      </c>
      <c r="S883" s="3" t="s">
        <v>12741</v>
      </c>
      <c r="T883" s="3" t="s">
        <v>135</v>
      </c>
      <c r="U883" s="3" t="s">
        <v>135</v>
      </c>
      <c r="V883" s="3" t="s">
        <v>136</v>
      </c>
      <c r="W883" s="3" t="s">
        <v>137</v>
      </c>
      <c r="X883" s="3" t="s">
        <v>4880</v>
      </c>
      <c r="Y883" s="3" t="s">
        <v>12742</v>
      </c>
      <c r="Z883" s="7" t="s">
        <v>14370</v>
      </c>
      <c r="AA883" s="3" t="s">
        <v>139</v>
      </c>
      <c r="AB883" s="3" t="s">
        <v>323</v>
      </c>
      <c r="AC883" s="3" t="s">
        <v>5272</v>
      </c>
      <c r="AD883" s="3" t="s">
        <v>143</v>
      </c>
      <c r="AE883" s="3" t="s">
        <v>5272</v>
      </c>
      <c r="AF883" s="3" t="s">
        <v>143</v>
      </c>
      <c r="AG883" s="3" t="s">
        <v>235</v>
      </c>
      <c r="AH883" s="3" t="s">
        <v>141</v>
      </c>
      <c r="AI883" s="3" t="s">
        <v>143</v>
      </c>
      <c r="AJ883" s="3" t="s">
        <v>143</v>
      </c>
      <c r="AK883" s="3" t="s">
        <v>142</v>
      </c>
      <c r="AL883" s="3" t="s">
        <v>143</v>
      </c>
      <c r="AM883" s="3" t="s">
        <v>12743</v>
      </c>
      <c r="AN883" s="3" t="s">
        <v>143</v>
      </c>
      <c r="AO883" s="3" t="s">
        <v>12744</v>
      </c>
      <c r="AP883" s="3" t="s">
        <v>914</v>
      </c>
      <c r="AQ883" s="3" t="s">
        <v>12745</v>
      </c>
      <c r="AR883" s="3" t="s">
        <v>916</v>
      </c>
      <c r="AS883" s="3" t="s">
        <v>231</v>
      </c>
      <c r="AT883" s="3" t="s">
        <v>917</v>
      </c>
      <c r="AU883" s="3" t="s">
        <v>918</v>
      </c>
      <c r="AV883" s="3" t="s">
        <v>145</v>
      </c>
      <c r="AW883" s="3" t="s">
        <v>146</v>
      </c>
      <c r="AX883" s="3" t="s">
        <v>972</v>
      </c>
      <c r="AY883" s="3" t="s">
        <v>148</v>
      </c>
      <c r="AZ883" s="3" t="s">
        <v>139</v>
      </c>
      <c r="BA883" s="3" t="s">
        <v>149</v>
      </c>
      <c r="BB883" s="3" t="s">
        <v>150</v>
      </c>
      <c r="BC883" s="3" t="s">
        <v>156</v>
      </c>
      <c r="BD883" s="3" t="s">
        <v>157</v>
      </c>
      <c r="BE883" s="3" t="s">
        <v>11704</v>
      </c>
      <c r="BF883" s="3" t="s">
        <v>14071</v>
      </c>
      <c r="BG883" s="3" t="s">
        <v>5272</v>
      </c>
      <c r="BH883" s="3" t="s">
        <v>143</v>
      </c>
      <c r="BI883" s="3" t="s">
        <v>143</v>
      </c>
      <c r="BJ883" s="3" t="s">
        <v>143</v>
      </c>
      <c r="BK883" s="3" t="s">
        <v>463</v>
      </c>
      <c r="BL883" s="3" t="s">
        <v>143</v>
      </c>
      <c r="BM883" s="3" t="s">
        <v>160</v>
      </c>
      <c r="BN883" s="3" t="s">
        <v>143</v>
      </c>
      <c r="BO883" s="3" t="s">
        <v>143</v>
      </c>
      <c r="BP883" s="3" t="s">
        <v>143</v>
      </c>
      <c r="BQ883" s="3" t="s">
        <v>14072</v>
      </c>
      <c r="BR883" s="3" t="s">
        <v>14073</v>
      </c>
      <c r="BS883" s="3" t="s">
        <v>441</v>
      </c>
      <c r="BT883" s="3" t="s">
        <v>12743</v>
      </c>
      <c r="BU883" s="3" t="s">
        <v>12743</v>
      </c>
      <c r="BV883" s="3" t="s">
        <v>135</v>
      </c>
      <c r="BW883" s="3" t="s">
        <v>135</v>
      </c>
      <c r="BX883" s="3" t="s">
        <v>135</v>
      </c>
      <c r="BY883" s="3" t="s">
        <v>148</v>
      </c>
      <c r="BZ883" s="3" t="s">
        <v>12746</v>
      </c>
      <c r="CA883" s="3" t="s">
        <v>174</v>
      </c>
      <c r="CB883" s="3" t="s">
        <v>143</v>
      </c>
      <c r="CC883" s="3" t="s">
        <v>143</v>
      </c>
      <c r="CD883" s="3" t="s">
        <v>143</v>
      </c>
      <c r="CE883" s="3" t="s">
        <v>12740</v>
      </c>
      <c r="CF883" s="3" t="s">
        <v>2261</v>
      </c>
      <c r="CG883" s="3" t="s">
        <v>143</v>
      </c>
      <c r="CH883" s="3" t="s">
        <v>143</v>
      </c>
      <c r="CI883" s="3" t="s">
        <v>143</v>
      </c>
      <c r="CJ883" s="3" t="s">
        <v>5272</v>
      </c>
      <c r="CK883" s="3" t="s">
        <v>143</v>
      </c>
      <c r="CL883" s="3" t="s">
        <v>143</v>
      </c>
      <c r="CM883" s="3" t="s">
        <v>143</v>
      </c>
      <c r="CN883" s="3" t="s">
        <v>143</v>
      </c>
      <c r="CO883" s="3" t="s">
        <v>12747</v>
      </c>
      <c r="CP883" s="3" t="s">
        <v>143</v>
      </c>
      <c r="CQ883" s="3" t="s">
        <v>143</v>
      </c>
      <c r="CR883" s="3" t="s">
        <v>143</v>
      </c>
      <c r="CS883" s="3" t="s">
        <v>1</v>
      </c>
      <c r="CT883" s="3" t="s">
        <v>143</v>
      </c>
      <c r="CU883" s="3" t="s">
        <v>1</v>
      </c>
      <c r="CV883" s="3" t="s">
        <v>4037</v>
      </c>
      <c r="CW883" s="3" t="s">
        <v>143</v>
      </c>
      <c r="CX883" s="3" t="s">
        <v>12628</v>
      </c>
      <c r="CY883" s="3" t="s">
        <v>166</v>
      </c>
      <c r="CZ883" s="3" t="s">
        <v>463</v>
      </c>
      <c r="DA883" s="3" t="s">
        <v>1989</v>
      </c>
      <c r="DB883" s="3" t="s">
        <v>14371</v>
      </c>
      <c r="DC883" s="3" t="s">
        <v>143</v>
      </c>
      <c r="DD883" s="3" t="s">
        <v>685</v>
      </c>
      <c r="DE883" s="3" t="s">
        <v>3193</v>
      </c>
      <c r="DF883" s="3" t="s">
        <v>2261</v>
      </c>
      <c r="DG883" s="3" t="s">
        <v>143</v>
      </c>
      <c r="DH883" s="3" t="s">
        <v>12748</v>
      </c>
      <c r="DI883" s="3" t="s">
        <v>143</v>
      </c>
    </row>
    <row r="884" spans="1:113" hidden="1" x14ac:dyDescent="0.2">
      <c r="A884" s="73">
        <v>45597</v>
      </c>
      <c r="B884" s="3" t="s">
        <v>12718</v>
      </c>
      <c r="C884" s="3">
        <v>165509</v>
      </c>
      <c r="D884" s="3" t="s">
        <v>12620</v>
      </c>
      <c r="E884" s="3" t="s">
        <v>364</v>
      </c>
      <c r="F884" s="7">
        <v>45597</v>
      </c>
      <c r="G884" s="3" t="s">
        <v>165</v>
      </c>
      <c r="H884" s="3" t="s">
        <v>166</v>
      </c>
      <c r="I884" s="8">
        <f t="shared" ref="I884:I892" si="94">J884</f>
        <v>289.89999999999998</v>
      </c>
      <c r="J884" s="4">
        <v>289.89999999999998</v>
      </c>
      <c r="K884" s="71">
        <f t="shared" si="89"/>
        <v>1.3488043377621944E-2</v>
      </c>
      <c r="L884" s="3" t="s">
        <v>374</v>
      </c>
      <c r="M884" s="3" t="s">
        <v>129</v>
      </c>
      <c r="N884" s="3" t="s">
        <v>1056</v>
      </c>
      <c r="O884" s="3" t="s">
        <v>3715</v>
      </c>
      <c r="P884" s="6" t="s">
        <v>7489</v>
      </c>
      <c r="Q884" s="3" t="s">
        <v>2863</v>
      </c>
      <c r="R884" s="3" t="s">
        <v>12749</v>
      </c>
      <c r="S884" s="3" t="s">
        <v>4704</v>
      </c>
      <c r="T884" s="3" t="s">
        <v>135</v>
      </c>
      <c r="U884" s="3" t="s">
        <v>135</v>
      </c>
      <c r="V884" s="3" t="s">
        <v>136</v>
      </c>
      <c r="W884" s="3" t="s">
        <v>137</v>
      </c>
      <c r="X884" s="3" t="s">
        <v>4880</v>
      </c>
      <c r="Y884" s="3" t="s">
        <v>12750</v>
      </c>
      <c r="Z884" s="7" t="s">
        <v>12751</v>
      </c>
      <c r="AA884" s="3" t="s">
        <v>139</v>
      </c>
      <c r="AB884" s="3" t="s">
        <v>140</v>
      </c>
      <c r="AC884" s="3" t="s">
        <v>5272</v>
      </c>
      <c r="AD884" s="3" t="s">
        <v>143</v>
      </c>
      <c r="AE884" s="3" t="s">
        <v>5272</v>
      </c>
      <c r="AF884" s="3" t="s">
        <v>143</v>
      </c>
      <c r="AG884" s="3" t="s">
        <v>235</v>
      </c>
      <c r="AH884" s="3" t="s">
        <v>141</v>
      </c>
      <c r="AI884" s="3" t="s">
        <v>143</v>
      </c>
      <c r="AJ884" s="3" t="s">
        <v>143</v>
      </c>
      <c r="AK884" s="3" t="s">
        <v>142</v>
      </c>
      <c r="AL884" s="3" t="s">
        <v>143</v>
      </c>
      <c r="AM884" s="3" t="s">
        <v>12752</v>
      </c>
      <c r="AN884" s="3" t="s">
        <v>143</v>
      </c>
      <c r="AO884" s="3" t="s">
        <v>3719</v>
      </c>
      <c r="AP884" s="3" t="s">
        <v>3720</v>
      </c>
      <c r="AQ884" s="3" t="s">
        <v>3721</v>
      </c>
      <c r="AR884" s="3" t="s">
        <v>934</v>
      </c>
      <c r="AS884" s="3" t="s">
        <v>231</v>
      </c>
      <c r="AT884" s="3" t="s">
        <v>3277</v>
      </c>
      <c r="AU884" s="3" t="s">
        <v>3722</v>
      </c>
      <c r="AV884" s="3" t="s">
        <v>145</v>
      </c>
      <c r="AW884" s="3" t="s">
        <v>146</v>
      </c>
      <c r="AX884" s="3" t="s">
        <v>1060</v>
      </c>
      <c r="AY884" s="3" t="s">
        <v>148</v>
      </c>
      <c r="AZ884" s="3" t="s">
        <v>139</v>
      </c>
      <c r="BA884" s="3" t="s">
        <v>149</v>
      </c>
      <c r="BB884" s="3" t="s">
        <v>150</v>
      </c>
      <c r="BC884" s="3" t="s">
        <v>156</v>
      </c>
      <c r="BD884" s="3" t="s">
        <v>157</v>
      </c>
      <c r="BE884" s="3" t="s">
        <v>303</v>
      </c>
      <c r="BF884" s="3" t="s">
        <v>12751</v>
      </c>
      <c r="BG884" s="3" t="s">
        <v>5272</v>
      </c>
      <c r="BH884" s="3" t="s">
        <v>143</v>
      </c>
      <c r="BI884" s="3" t="s">
        <v>143</v>
      </c>
      <c r="BJ884" s="3" t="s">
        <v>143</v>
      </c>
      <c r="BK884" s="3" t="s">
        <v>136</v>
      </c>
      <c r="BL884" s="3" t="s">
        <v>143</v>
      </c>
      <c r="BM884" s="3" t="s">
        <v>160</v>
      </c>
      <c r="BN884" s="3" t="s">
        <v>143</v>
      </c>
      <c r="BO884" s="3" t="s">
        <v>143</v>
      </c>
      <c r="BP884" s="3" t="s">
        <v>143</v>
      </c>
      <c r="BQ884" s="3" t="s">
        <v>7962</v>
      </c>
      <c r="BR884" s="3" t="s">
        <v>5352</v>
      </c>
      <c r="BS884" s="3" t="s">
        <v>162</v>
      </c>
      <c r="BT884" s="3" t="s">
        <v>12752</v>
      </c>
      <c r="BU884" s="3" t="s">
        <v>12752</v>
      </c>
      <c r="BV884" s="3" t="s">
        <v>135</v>
      </c>
      <c r="BW884" s="3" t="s">
        <v>135</v>
      </c>
      <c r="BX884" s="3" t="s">
        <v>135</v>
      </c>
      <c r="BY884" s="3" t="s">
        <v>148</v>
      </c>
      <c r="BZ884" s="3" t="s">
        <v>12753</v>
      </c>
      <c r="CA884" s="3" t="s">
        <v>174</v>
      </c>
      <c r="CB884" s="3" t="s">
        <v>143</v>
      </c>
      <c r="CC884" s="3" t="s">
        <v>143</v>
      </c>
      <c r="CD884" s="3" t="s">
        <v>143</v>
      </c>
      <c r="CE884" s="3" t="s">
        <v>12730</v>
      </c>
      <c r="CF884" s="3" t="s">
        <v>2261</v>
      </c>
      <c r="CG884" s="3" t="s">
        <v>143</v>
      </c>
      <c r="CH884" s="3" t="s">
        <v>143</v>
      </c>
      <c r="CI884" s="3" t="s">
        <v>143</v>
      </c>
      <c r="CJ884" s="3" t="s">
        <v>5272</v>
      </c>
      <c r="CK884" s="3" t="s">
        <v>143</v>
      </c>
      <c r="CL884" s="3" t="s">
        <v>143</v>
      </c>
      <c r="CM884" s="3" t="s">
        <v>143</v>
      </c>
      <c r="CN884" s="3" t="s">
        <v>143</v>
      </c>
      <c r="CO884" s="3" t="s">
        <v>143</v>
      </c>
      <c r="CP884" s="3" t="s">
        <v>143</v>
      </c>
      <c r="CQ884" s="3" t="s">
        <v>143</v>
      </c>
      <c r="CR884" s="3" t="s">
        <v>143</v>
      </c>
      <c r="CS884" s="3" t="s">
        <v>1</v>
      </c>
      <c r="CT884" s="3" t="s">
        <v>143</v>
      </c>
      <c r="CU884" s="3" t="s">
        <v>1</v>
      </c>
      <c r="CV884" s="3" t="s">
        <v>1985</v>
      </c>
      <c r="CW884" s="3" t="s">
        <v>143</v>
      </c>
      <c r="CX884" s="3" t="s">
        <v>374</v>
      </c>
      <c r="CY884" s="3" t="s">
        <v>166</v>
      </c>
      <c r="CZ884" s="3" t="s">
        <v>136</v>
      </c>
      <c r="DA884" s="3" t="s">
        <v>2007</v>
      </c>
      <c r="DB884" s="3" t="s">
        <v>143</v>
      </c>
      <c r="DC884" s="3" t="s">
        <v>143</v>
      </c>
      <c r="DD884" s="3" t="s">
        <v>364</v>
      </c>
      <c r="DE884" s="3" t="s">
        <v>3193</v>
      </c>
      <c r="DF884" s="3" t="s">
        <v>2261</v>
      </c>
      <c r="DG884" s="3" t="s">
        <v>143</v>
      </c>
      <c r="DH884" s="3" t="s">
        <v>143</v>
      </c>
      <c r="DI884" s="3" t="s">
        <v>143</v>
      </c>
    </row>
    <row r="885" spans="1:113" hidden="1" x14ac:dyDescent="0.2">
      <c r="A885" s="73">
        <v>45597</v>
      </c>
      <c r="B885" s="3" t="s">
        <v>12718</v>
      </c>
      <c r="C885" s="3">
        <v>165748</v>
      </c>
      <c r="D885" s="3" t="s">
        <v>12620</v>
      </c>
      <c r="E885" s="3" t="s">
        <v>364</v>
      </c>
      <c r="F885" s="7">
        <v>45597</v>
      </c>
      <c r="G885" s="3" t="s">
        <v>126</v>
      </c>
      <c r="H885" s="3" t="s">
        <v>166</v>
      </c>
      <c r="I885" s="95">
        <v>216.7</v>
      </c>
      <c r="J885" s="4">
        <v>215</v>
      </c>
      <c r="K885" s="71">
        <f t="shared" si="89"/>
        <v>1.0082300793137893E-2</v>
      </c>
      <c r="L885" s="3" t="s">
        <v>519</v>
      </c>
      <c r="M885" s="3" t="s">
        <v>129</v>
      </c>
      <c r="N885" s="3" t="s">
        <v>1065</v>
      </c>
      <c r="O885" s="3" t="s">
        <v>8489</v>
      </c>
      <c r="P885" s="6" t="s">
        <v>8498</v>
      </c>
      <c r="Q885" s="3" t="s">
        <v>170</v>
      </c>
      <c r="R885" s="3" t="s">
        <v>12754</v>
      </c>
      <c r="S885" s="3" t="s">
        <v>9797</v>
      </c>
      <c r="T885" s="3" t="s">
        <v>135</v>
      </c>
      <c r="U885" s="3" t="s">
        <v>135</v>
      </c>
      <c r="V885" s="3" t="s">
        <v>136</v>
      </c>
      <c r="W885" s="3" t="s">
        <v>137</v>
      </c>
      <c r="X885" s="3" t="s">
        <v>957</v>
      </c>
      <c r="Y885" s="3" t="s">
        <v>12755</v>
      </c>
      <c r="Z885" s="7" t="s">
        <v>14272</v>
      </c>
      <c r="AA885" s="3" t="s">
        <v>139</v>
      </c>
      <c r="AB885" s="3" t="s">
        <v>140</v>
      </c>
      <c r="AC885" s="3" t="s">
        <v>5272</v>
      </c>
      <c r="AD885" s="3" t="s">
        <v>143</v>
      </c>
      <c r="AE885" s="3" t="s">
        <v>14273</v>
      </c>
      <c r="AF885" s="3" t="s">
        <v>12757</v>
      </c>
      <c r="AG885" s="3" t="s">
        <v>5974</v>
      </c>
      <c r="AH885" s="3" t="s">
        <v>141</v>
      </c>
      <c r="AI885" s="3" t="s">
        <v>143</v>
      </c>
      <c r="AJ885" s="3" t="s">
        <v>14273</v>
      </c>
      <c r="AK885" s="3" t="s">
        <v>142</v>
      </c>
      <c r="AL885" s="3" t="s">
        <v>143</v>
      </c>
      <c r="AM885" s="3" t="s">
        <v>12758</v>
      </c>
      <c r="AN885" s="3" t="s">
        <v>174</v>
      </c>
      <c r="AO885" s="3" t="s">
        <v>2330</v>
      </c>
      <c r="AP885" s="3" t="s">
        <v>699</v>
      </c>
      <c r="AQ885" s="3" t="s">
        <v>8494</v>
      </c>
      <c r="AR885" s="3" t="s">
        <v>178</v>
      </c>
      <c r="AS885" s="3" t="s">
        <v>179</v>
      </c>
      <c r="AT885" s="3" t="s">
        <v>211</v>
      </c>
      <c r="AU885" s="3" t="s">
        <v>1815</v>
      </c>
      <c r="AV885" s="3" t="s">
        <v>631</v>
      </c>
      <c r="AW885" s="3" t="s">
        <v>632</v>
      </c>
      <c r="AX885" s="3" t="s">
        <v>1068</v>
      </c>
      <c r="AY885" s="3" t="s">
        <v>148</v>
      </c>
      <c r="AZ885" s="3" t="s">
        <v>139</v>
      </c>
      <c r="BA885" s="3" t="s">
        <v>149</v>
      </c>
      <c r="BB885" s="3" t="s">
        <v>634</v>
      </c>
      <c r="BC885" s="3" t="s">
        <v>156</v>
      </c>
      <c r="BD885" s="3" t="s">
        <v>157</v>
      </c>
      <c r="BE885" s="3" t="s">
        <v>303</v>
      </c>
      <c r="BF885" s="3" t="s">
        <v>12756</v>
      </c>
      <c r="BG885" s="3" t="s">
        <v>5272</v>
      </c>
      <c r="BH885" s="3" t="s">
        <v>143</v>
      </c>
      <c r="BI885" s="3" t="s">
        <v>14274</v>
      </c>
      <c r="BJ885" s="3" t="s">
        <v>143</v>
      </c>
      <c r="BK885" s="3" t="s">
        <v>136</v>
      </c>
      <c r="BL885" s="3" t="s">
        <v>143</v>
      </c>
      <c r="BM885" s="3" t="s">
        <v>160</v>
      </c>
      <c r="BN885" s="3" t="s">
        <v>160</v>
      </c>
      <c r="BO885" s="3" t="s">
        <v>143</v>
      </c>
      <c r="BP885" s="3" t="s">
        <v>143</v>
      </c>
      <c r="BQ885" s="3" t="s">
        <v>1115</v>
      </c>
      <c r="BR885" s="3" t="s">
        <v>5352</v>
      </c>
      <c r="BS885" s="3" t="s">
        <v>162</v>
      </c>
      <c r="BT885" s="3" t="s">
        <v>14273</v>
      </c>
      <c r="BU885" s="3" t="s">
        <v>14273</v>
      </c>
      <c r="BV885" s="3" t="s">
        <v>135</v>
      </c>
      <c r="BW885" s="3" t="s">
        <v>135</v>
      </c>
      <c r="BX885" s="3" t="s">
        <v>135</v>
      </c>
      <c r="BY885" s="3" t="s">
        <v>148</v>
      </c>
      <c r="BZ885" s="3" t="s">
        <v>2841</v>
      </c>
      <c r="CA885" s="3" t="s">
        <v>174</v>
      </c>
      <c r="CB885" s="3" t="s">
        <v>143</v>
      </c>
      <c r="CC885" s="3" t="s">
        <v>143</v>
      </c>
      <c r="CD885" s="3" t="s">
        <v>143</v>
      </c>
      <c r="CE885" s="3" t="s">
        <v>12759</v>
      </c>
      <c r="CF885" s="3" t="s">
        <v>2261</v>
      </c>
      <c r="CG885" s="3" t="s">
        <v>2261</v>
      </c>
      <c r="CH885" s="3" t="s">
        <v>143</v>
      </c>
      <c r="CI885" s="3" t="s">
        <v>143</v>
      </c>
      <c r="CJ885" s="3" t="s">
        <v>5272</v>
      </c>
      <c r="CK885" s="3" t="s">
        <v>143</v>
      </c>
      <c r="CL885" s="3" t="s">
        <v>143</v>
      </c>
      <c r="CM885" s="3" t="s">
        <v>143</v>
      </c>
      <c r="CN885" s="3" t="s">
        <v>143</v>
      </c>
      <c r="CO885" s="3" t="s">
        <v>143</v>
      </c>
      <c r="CP885" s="3" t="s">
        <v>143</v>
      </c>
      <c r="CQ885" s="3" t="s">
        <v>143</v>
      </c>
      <c r="CR885" s="3" t="s">
        <v>143</v>
      </c>
      <c r="CS885" s="3" t="s">
        <v>1</v>
      </c>
      <c r="CT885" s="3" t="s">
        <v>143</v>
      </c>
      <c r="CU885" s="3" t="s">
        <v>1</v>
      </c>
      <c r="CV885" s="3" t="s">
        <v>1985</v>
      </c>
      <c r="CW885" s="3" t="s">
        <v>1985</v>
      </c>
      <c r="CX885" s="3" t="s">
        <v>519</v>
      </c>
      <c r="CY885" s="3" t="s">
        <v>166</v>
      </c>
      <c r="CZ885" s="3" t="s">
        <v>136</v>
      </c>
      <c r="DA885" s="3" t="s">
        <v>2007</v>
      </c>
      <c r="DB885" s="3" t="s">
        <v>143</v>
      </c>
      <c r="DC885" s="3" t="s">
        <v>225</v>
      </c>
      <c r="DD885" s="3" t="s">
        <v>364</v>
      </c>
      <c r="DE885" s="3" t="s">
        <v>3193</v>
      </c>
      <c r="DF885" s="3" t="s">
        <v>2261</v>
      </c>
      <c r="DG885" s="3" t="s">
        <v>143</v>
      </c>
      <c r="DH885" s="3" t="s">
        <v>143</v>
      </c>
      <c r="DI885" s="3" t="s">
        <v>143</v>
      </c>
    </row>
    <row r="886" spans="1:113" hidden="1" x14ac:dyDescent="0.2">
      <c r="A886" s="73">
        <v>45597</v>
      </c>
      <c r="B886" s="3" t="s">
        <v>12718</v>
      </c>
      <c r="C886" s="3">
        <v>165763</v>
      </c>
      <c r="D886" s="3" t="s">
        <v>12620</v>
      </c>
      <c r="E886" s="3" t="s">
        <v>685</v>
      </c>
      <c r="F886" s="4">
        <v>45597</v>
      </c>
      <c r="G886" s="3" t="s">
        <v>165</v>
      </c>
      <c r="H886" s="3" t="s">
        <v>166</v>
      </c>
      <c r="I886" s="8">
        <f t="shared" si="94"/>
        <v>344.4</v>
      </c>
      <c r="J886" s="4">
        <v>344.4</v>
      </c>
      <c r="K886" s="71">
        <f t="shared" si="89"/>
        <v>1.6023739700769223E-2</v>
      </c>
      <c r="L886" s="3" t="s">
        <v>374</v>
      </c>
      <c r="M886" s="3" t="s">
        <v>129</v>
      </c>
      <c r="N886" s="3" t="s">
        <v>960</v>
      </c>
      <c r="O886" s="3" t="s">
        <v>7782</v>
      </c>
      <c r="P886" s="6" t="s">
        <v>12760</v>
      </c>
      <c r="Q886" s="3" t="s">
        <v>262</v>
      </c>
      <c r="R886" s="3" t="s">
        <v>14074</v>
      </c>
      <c r="S886" s="3" t="s">
        <v>6818</v>
      </c>
      <c r="T886" s="3" t="s">
        <v>135</v>
      </c>
      <c r="U886" s="3" t="s">
        <v>135</v>
      </c>
      <c r="V886" s="3" t="s">
        <v>136</v>
      </c>
      <c r="W886" s="3" t="s">
        <v>137</v>
      </c>
      <c r="X886" s="3" t="s">
        <v>4880</v>
      </c>
      <c r="Y886" s="3" t="s">
        <v>12761</v>
      </c>
      <c r="Z886" s="7" t="s">
        <v>14075</v>
      </c>
      <c r="AA886" s="3" t="s">
        <v>139</v>
      </c>
      <c r="AB886" s="3" t="s">
        <v>140</v>
      </c>
      <c r="AC886" s="3" t="s">
        <v>5272</v>
      </c>
      <c r="AD886" s="3" t="s">
        <v>143</v>
      </c>
      <c r="AE886" s="3" t="s">
        <v>5272</v>
      </c>
      <c r="AF886" s="3" t="s">
        <v>143</v>
      </c>
      <c r="AG886" s="3" t="s">
        <v>235</v>
      </c>
      <c r="AH886" s="3" t="s">
        <v>141</v>
      </c>
      <c r="AI886" s="3" t="s">
        <v>143</v>
      </c>
      <c r="AJ886" s="3" t="s">
        <v>143</v>
      </c>
      <c r="AK886" s="3" t="s">
        <v>142</v>
      </c>
      <c r="AL886" s="3" t="s">
        <v>143</v>
      </c>
      <c r="AM886" s="3" t="s">
        <v>12762</v>
      </c>
      <c r="AN886" s="3" t="s">
        <v>143</v>
      </c>
      <c r="AO886" s="3" t="s">
        <v>6822</v>
      </c>
      <c r="AP886" s="3" t="s">
        <v>6823</v>
      </c>
      <c r="AQ886" s="3" t="s">
        <v>7789</v>
      </c>
      <c r="AR886" s="3" t="s">
        <v>1454</v>
      </c>
      <c r="AS886" s="3" t="s">
        <v>231</v>
      </c>
      <c r="AT886" s="3" t="s">
        <v>6825</v>
      </c>
      <c r="AU886" s="3" t="s">
        <v>6826</v>
      </c>
      <c r="AV886" s="3" t="s">
        <v>145</v>
      </c>
      <c r="AW886" s="3" t="s">
        <v>146</v>
      </c>
      <c r="AX886" s="3" t="s">
        <v>972</v>
      </c>
      <c r="AY886" s="3" t="s">
        <v>148</v>
      </c>
      <c r="AZ886" s="3" t="s">
        <v>139</v>
      </c>
      <c r="BA886" s="3" t="s">
        <v>149</v>
      </c>
      <c r="BB886" s="3" t="s">
        <v>150</v>
      </c>
      <c r="BC886" s="3" t="s">
        <v>156</v>
      </c>
      <c r="BD886" s="3" t="s">
        <v>157</v>
      </c>
      <c r="BE886" s="3" t="s">
        <v>8956</v>
      </c>
      <c r="BF886" s="3" t="s">
        <v>14075</v>
      </c>
      <c r="BG886" s="3" t="s">
        <v>5272</v>
      </c>
      <c r="BH886" s="3" t="s">
        <v>143</v>
      </c>
      <c r="BI886" s="3" t="s">
        <v>143</v>
      </c>
      <c r="BJ886" s="3" t="s">
        <v>143</v>
      </c>
      <c r="BK886" s="3" t="s">
        <v>136</v>
      </c>
      <c r="BL886" s="3" t="s">
        <v>143</v>
      </c>
      <c r="BM886" s="3" t="s">
        <v>160</v>
      </c>
      <c r="BN886" s="3" t="s">
        <v>143</v>
      </c>
      <c r="BO886" s="3" t="s">
        <v>143</v>
      </c>
      <c r="BP886" s="3" t="s">
        <v>143</v>
      </c>
      <c r="BQ886" s="3" t="s">
        <v>14076</v>
      </c>
      <c r="BR886" s="3" t="s">
        <v>143</v>
      </c>
      <c r="BS886" s="3" t="s">
        <v>314</v>
      </c>
      <c r="BT886" s="3" t="s">
        <v>12763</v>
      </c>
      <c r="BU886" s="3" t="s">
        <v>12763</v>
      </c>
      <c r="BV886" s="3" t="s">
        <v>135</v>
      </c>
      <c r="BW886" s="3" t="s">
        <v>135</v>
      </c>
      <c r="BX886" s="3" t="s">
        <v>135</v>
      </c>
      <c r="BY886" s="3" t="s">
        <v>148</v>
      </c>
      <c r="BZ886" s="3" t="s">
        <v>4863</v>
      </c>
      <c r="CA886" s="3" t="s">
        <v>2415</v>
      </c>
      <c r="CB886" s="3" t="s">
        <v>143</v>
      </c>
      <c r="CC886" s="3" t="s">
        <v>143</v>
      </c>
      <c r="CD886" s="3" t="s">
        <v>143</v>
      </c>
      <c r="CE886" s="3" t="s">
        <v>12764</v>
      </c>
      <c r="CF886" s="3" t="s">
        <v>9220</v>
      </c>
      <c r="CG886" s="3" t="s">
        <v>143</v>
      </c>
      <c r="CH886" s="3" t="s">
        <v>143</v>
      </c>
      <c r="CI886" s="3" t="s">
        <v>143</v>
      </c>
      <c r="CJ886" s="3" t="s">
        <v>5272</v>
      </c>
      <c r="CK886" s="3" t="s">
        <v>143</v>
      </c>
      <c r="CL886" s="3" t="s">
        <v>143</v>
      </c>
      <c r="CM886" s="3" t="s">
        <v>143</v>
      </c>
      <c r="CN886" s="3" t="s">
        <v>143</v>
      </c>
      <c r="CO886" s="3" t="s">
        <v>6830</v>
      </c>
      <c r="CP886" s="3" t="s">
        <v>143</v>
      </c>
      <c r="CQ886" s="3" t="s">
        <v>143</v>
      </c>
      <c r="CR886" s="3" t="s">
        <v>143</v>
      </c>
      <c r="CS886" s="3" t="s">
        <v>1</v>
      </c>
      <c r="CT886" s="3" t="s">
        <v>143</v>
      </c>
      <c r="CU886" s="3" t="s">
        <v>1</v>
      </c>
      <c r="CV886" s="3" t="s">
        <v>2092</v>
      </c>
      <c r="CW886" s="3" t="s">
        <v>143</v>
      </c>
      <c r="CX886" s="3" t="s">
        <v>374</v>
      </c>
      <c r="CY886" s="3" t="s">
        <v>166</v>
      </c>
      <c r="CZ886" s="3" t="s">
        <v>136</v>
      </c>
      <c r="DA886" s="3" t="s">
        <v>1989</v>
      </c>
      <c r="DB886" s="3" t="s">
        <v>143</v>
      </c>
      <c r="DC886" s="3" t="s">
        <v>143</v>
      </c>
      <c r="DD886" s="3" t="s">
        <v>685</v>
      </c>
      <c r="DE886" s="3" t="s">
        <v>3193</v>
      </c>
      <c r="DF886" s="3" t="s">
        <v>2261</v>
      </c>
      <c r="DG886" s="3" t="s">
        <v>143</v>
      </c>
      <c r="DH886" s="3" t="s">
        <v>7580</v>
      </c>
      <c r="DI886" s="3" t="s">
        <v>143</v>
      </c>
    </row>
    <row r="887" spans="1:113" hidden="1" x14ac:dyDescent="0.2">
      <c r="A887" s="73">
        <v>45597</v>
      </c>
      <c r="B887" s="3" t="s">
        <v>12718</v>
      </c>
      <c r="C887" s="3">
        <v>165805</v>
      </c>
      <c r="D887" s="3" t="s">
        <v>12620</v>
      </c>
      <c r="E887" s="3" t="s">
        <v>685</v>
      </c>
      <c r="F887" s="4">
        <v>45597</v>
      </c>
      <c r="G887" s="3" t="s">
        <v>165</v>
      </c>
      <c r="H887" s="3" t="s">
        <v>166</v>
      </c>
      <c r="I887" s="8">
        <f t="shared" si="94"/>
        <v>344.4</v>
      </c>
      <c r="J887" s="4">
        <v>344.4</v>
      </c>
      <c r="K887" s="71">
        <f t="shared" si="89"/>
        <v>1.6023739700769223E-2</v>
      </c>
      <c r="L887" s="3" t="s">
        <v>374</v>
      </c>
      <c r="M887" s="3" t="s">
        <v>129</v>
      </c>
      <c r="N887" s="3" t="s">
        <v>960</v>
      </c>
      <c r="O887" s="3" t="s">
        <v>12765</v>
      </c>
      <c r="P887" s="6" t="s">
        <v>12766</v>
      </c>
      <c r="Q887" s="3" t="s">
        <v>170</v>
      </c>
      <c r="R887" s="3" t="s">
        <v>12767</v>
      </c>
      <c r="S887" s="3" t="s">
        <v>12422</v>
      </c>
      <c r="T887" s="3" t="s">
        <v>135</v>
      </c>
      <c r="U887" s="3" t="s">
        <v>135</v>
      </c>
      <c r="V887" s="3" t="s">
        <v>136</v>
      </c>
      <c r="W887" s="3" t="s">
        <v>137</v>
      </c>
      <c r="X887" s="3" t="s">
        <v>4880</v>
      </c>
      <c r="Y887" s="3" t="s">
        <v>12768</v>
      </c>
      <c r="Z887" s="7" t="s">
        <v>12769</v>
      </c>
      <c r="AA887" s="3" t="s">
        <v>139</v>
      </c>
      <c r="AB887" s="3" t="s">
        <v>140</v>
      </c>
      <c r="AC887" s="3" t="s">
        <v>5272</v>
      </c>
      <c r="AD887" s="3" t="s">
        <v>143</v>
      </c>
      <c r="AE887" s="3" t="s">
        <v>5272</v>
      </c>
      <c r="AF887" s="3" t="s">
        <v>143</v>
      </c>
      <c r="AG887" s="3" t="s">
        <v>235</v>
      </c>
      <c r="AH887" s="3" t="s">
        <v>141</v>
      </c>
      <c r="AI887" s="3" t="s">
        <v>143</v>
      </c>
      <c r="AJ887" s="3" t="s">
        <v>143</v>
      </c>
      <c r="AK887" s="3" t="s">
        <v>142</v>
      </c>
      <c r="AL887" s="3" t="s">
        <v>143</v>
      </c>
      <c r="AM887" s="3" t="s">
        <v>12770</v>
      </c>
      <c r="AN887" s="3" t="s">
        <v>143</v>
      </c>
      <c r="AO887" s="3" t="s">
        <v>12771</v>
      </c>
      <c r="AP887" s="3" t="s">
        <v>12772</v>
      </c>
      <c r="AQ887" s="3" t="s">
        <v>12773</v>
      </c>
      <c r="AR887" s="3" t="s">
        <v>353</v>
      </c>
      <c r="AS887" s="3" t="s">
        <v>231</v>
      </c>
      <c r="AT887" s="3" t="s">
        <v>6959</v>
      </c>
      <c r="AU887" s="3" t="s">
        <v>12774</v>
      </c>
      <c r="AV887" s="3" t="s">
        <v>145</v>
      </c>
      <c r="AW887" s="3" t="s">
        <v>146</v>
      </c>
      <c r="AX887" s="3" t="s">
        <v>972</v>
      </c>
      <c r="AY887" s="3" t="s">
        <v>148</v>
      </c>
      <c r="AZ887" s="3" t="s">
        <v>139</v>
      </c>
      <c r="BA887" s="3" t="s">
        <v>149</v>
      </c>
      <c r="BB887" s="3" t="s">
        <v>150</v>
      </c>
      <c r="BC887" s="3" t="s">
        <v>156</v>
      </c>
      <c r="BD887" s="3" t="s">
        <v>157</v>
      </c>
      <c r="BE887" s="3" t="s">
        <v>303</v>
      </c>
      <c r="BF887" s="3" t="s">
        <v>12769</v>
      </c>
      <c r="BG887" s="3" t="s">
        <v>5272</v>
      </c>
      <c r="BH887" s="3" t="s">
        <v>143</v>
      </c>
      <c r="BI887" s="3" t="s">
        <v>143</v>
      </c>
      <c r="BJ887" s="3" t="s">
        <v>143</v>
      </c>
      <c r="BK887" s="3" t="s">
        <v>136</v>
      </c>
      <c r="BL887" s="3" t="s">
        <v>143</v>
      </c>
      <c r="BM887" s="3" t="s">
        <v>160</v>
      </c>
      <c r="BN887" s="3" t="s">
        <v>143</v>
      </c>
      <c r="BO887" s="3" t="s">
        <v>143</v>
      </c>
      <c r="BP887" s="3" t="s">
        <v>143</v>
      </c>
      <c r="BQ887" s="3" t="s">
        <v>7919</v>
      </c>
      <c r="BR887" s="3" t="s">
        <v>5352</v>
      </c>
      <c r="BS887" s="3" t="s">
        <v>162</v>
      </c>
      <c r="BT887" s="3" t="s">
        <v>12770</v>
      </c>
      <c r="BU887" s="3" t="s">
        <v>12770</v>
      </c>
      <c r="BV887" s="3" t="s">
        <v>135</v>
      </c>
      <c r="BW887" s="3" t="s">
        <v>135</v>
      </c>
      <c r="BX887" s="3" t="s">
        <v>135</v>
      </c>
      <c r="BY887" s="3" t="s">
        <v>148</v>
      </c>
      <c r="BZ887" s="3" t="s">
        <v>12432</v>
      </c>
      <c r="CA887" s="3" t="s">
        <v>174</v>
      </c>
      <c r="CB887" s="3" t="s">
        <v>143</v>
      </c>
      <c r="CC887" s="3" t="s">
        <v>143</v>
      </c>
      <c r="CD887" s="3" t="s">
        <v>143</v>
      </c>
      <c r="CE887" s="3" t="s">
        <v>12760</v>
      </c>
      <c r="CF887" s="3" t="s">
        <v>2261</v>
      </c>
      <c r="CG887" s="3" t="s">
        <v>143</v>
      </c>
      <c r="CH887" s="3" t="s">
        <v>143</v>
      </c>
      <c r="CI887" s="3" t="s">
        <v>143</v>
      </c>
      <c r="CJ887" s="3" t="s">
        <v>5272</v>
      </c>
      <c r="CK887" s="3" t="s">
        <v>143</v>
      </c>
      <c r="CL887" s="3" t="s">
        <v>143</v>
      </c>
      <c r="CM887" s="3" t="s">
        <v>143</v>
      </c>
      <c r="CN887" s="3" t="s">
        <v>143</v>
      </c>
      <c r="CO887" s="3" t="s">
        <v>12433</v>
      </c>
      <c r="CP887" s="3" t="s">
        <v>143</v>
      </c>
      <c r="CQ887" s="3" t="s">
        <v>143</v>
      </c>
      <c r="CR887" s="3" t="s">
        <v>143</v>
      </c>
      <c r="CS887" s="3" t="s">
        <v>1</v>
      </c>
      <c r="CT887" s="3" t="s">
        <v>143</v>
      </c>
      <c r="CU887" s="3" t="s">
        <v>1</v>
      </c>
      <c r="CV887" s="3" t="s">
        <v>1985</v>
      </c>
      <c r="CW887" s="3" t="s">
        <v>143</v>
      </c>
      <c r="CX887" s="3" t="s">
        <v>374</v>
      </c>
      <c r="CY887" s="3" t="s">
        <v>166</v>
      </c>
      <c r="CZ887" s="3" t="s">
        <v>136</v>
      </c>
      <c r="DA887" s="3" t="s">
        <v>2007</v>
      </c>
      <c r="DB887" s="3" t="s">
        <v>143</v>
      </c>
      <c r="DC887" s="3" t="s">
        <v>143</v>
      </c>
      <c r="DD887" s="3" t="s">
        <v>685</v>
      </c>
      <c r="DE887" s="3" t="s">
        <v>3193</v>
      </c>
      <c r="DF887" s="3" t="s">
        <v>2261</v>
      </c>
      <c r="DG887" s="3" t="s">
        <v>143</v>
      </c>
      <c r="DH887" s="3" t="s">
        <v>12434</v>
      </c>
      <c r="DI887" s="3" t="s">
        <v>143</v>
      </c>
    </row>
    <row r="888" spans="1:113" hidden="1" x14ac:dyDescent="0.2">
      <c r="A888" s="73">
        <v>45597</v>
      </c>
      <c r="B888" s="3" t="s">
        <v>12718</v>
      </c>
      <c r="C888" s="3">
        <v>165823</v>
      </c>
      <c r="D888" s="3" t="s">
        <v>12620</v>
      </c>
      <c r="E888" s="3" t="s">
        <v>685</v>
      </c>
      <c r="F888" s="7">
        <v>45597</v>
      </c>
      <c r="G888" s="3" t="s">
        <v>165</v>
      </c>
      <c r="H888" s="3" t="s">
        <v>166</v>
      </c>
      <c r="I888" s="8">
        <f t="shared" si="94"/>
        <v>244.11</v>
      </c>
      <c r="J888" s="4">
        <v>244.11</v>
      </c>
      <c r="K888" s="71">
        <f t="shared" si="89"/>
        <v>1.1357593200797838E-2</v>
      </c>
      <c r="L888" s="3" t="s">
        <v>374</v>
      </c>
      <c r="M888" s="3" t="s">
        <v>129</v>
      </c>
      <c r="N888" s="3" t="s">
        <v>960</v>
      </c>
      <c r="O888" s="3" t="s">
        <v>10176</v>
      </c>
      <c r="P888" s="6" t="s">
        <v>12766</v>
      </c>
      <c r="Q888" s="3" t="s">
        <v>170</v>
      </c>
      <c r="R888" s="3" t="s">
        <v>12775</v>
      </c>
      <c r="S888" s="3" t="s">
        <v>12776</v>
      </c>
      <c r="T888" s="3" t="s">
        <v>135</v>
      </c>
      <c r="U888" s="3" t="s">
        <v>135</v>
      </c>
      <c r="V888" s="3" t="s">
        <v>136</v>
      </c>
      <c r="W888" s="3" t="s">
        <v>137</v>
      </c>
      <c r="X888" s="3" t="s">
        <v>4880</v>
      </c>
      <c r="Y888" s="3" t="s">
        <v>12777</v>
      </c>
      <c r="Z888" s="7" t="s">
        <v>12778</v>
      </c>
      <c r="AA888" s="3" t="s">
        <v>139</v>
      </c>
      <c r="AB888" s="3" t="s">
        <v>140</v>
      </c>
      <c r="AC888" s="3" t="s">
        <v>5272</v>
      </c>
      <c r="AD888" s="3" t="s">
        <v>143</v>
      </c>
      <c r="AE888" s="3" t="s">
        <v>5272</v>
      </c>
      <c r="AF888" s="3" t="s">
        <v>143</v>
      </c>
      <c r="AG888" s="3" t="s">
        <v>235</v>
      </c>
      <c r="AH888" s="3" t="s">
        <v>141</v>
      </c>
      <c r="AI888" s="3" t="s">
        <v>143</v>
      </c>
      <c r="AJ888" s="3" t="s">
        <v>143</v>
      </c>
      <c r="AK888" s="3" t="s">
        <v>142</v>
      </c>
      <c r="AL888" s="3" t="s">
        <v>143</v>
      </c>
      <c r="AM888" s="3" t="s">
        <v>12779</v>
      </c>
      <c r="AN888" s="3" t="s">
        <v>143</v>
      </c>
      <c r="AO888" s="3" t="s">
        <v>1335</v>
      </c>
      <c r="AP888" s="3" t="s">
        <v>1336</v>
      </c>
      <c r="AQ888" s="3" t="s">
        <v>10182</v>
      </c>
      <c r="AR888" s="3" t="s">
        <v>353</v>
      </c>
      <c r="AS888" s="3" t="s">
        <v>231</v>
      </c>
      <c r="AT888" s="3" t="s">
        <v>492</v>
      </c>
      <c r="AU888" s="3" t="s">
        <v>1338</v>
      </c>
      <c r="AV888" s="3" t="s">
        <v>145</v>
      </c>
      <c r="AW888" s="3" t="s">
        <v>146</v>
      </c>
      <c r="AX888" s="3" t="s">
        <v>972</v>
      </c>
      <c r="AY888" s="3" t="s">
        <v>148</v>
      </c>
      <c r="AZ888" s="3" t="s">
        <v>139</v>
      </c>
      <c r="BA888" s="3" t="s">
        <v>149</v>
      </c>
      <c r="BB888" s="3" t="s">
        <v>150</v>
      </c>
      <c r="BC888" s="3" t="s">
        <v>156</v>
      </c>
      <c r="BD888" s="3" t="s">
        <v>157</v>
      </c>
      <c r="BE888" s="3" t="s">
        <v>303</v>
      </c>
      <c r="BF888" s="3" t="s">
        <v>12778</v>
      </c>
      <c r="BG888" s="3" t="s">
        <v>5272</v>
      </c>
      <c r="BH888" s="3" t="s">
        <v>143</v>
      </c>
      <c r="BI888" s="3" t="s">
        <v>12780</v>
      </c>
      <c r="BJ888" s="3" t="s">
        <v>143</v>
      </c>
      <c r="BK888" s="3" t="s">
        <v>136</v>
      </c>
      <c r="BL888" s="3" t="s">
        <v>143</v>
      </c>
      <c r="BM888" s="3" t="s">
        <v>160</v>
      </c>
      <c r="BN888" s="3" t="s">
        <v>143</v>
      </c>
      <c r="BO888" s="3" t="s">
        <v>143</v>
      </c>
      <c r="BP888" s="3" t="s">
        <v>143</v>
      </c>
      <c r="BQ888" s="3" t="s">
        <v>2578</v>
      </c>
      <c r="BR888" s="3" t="s">
        <v>5352</v>
      </c>
      <c r="BS888" s="3" t="s">
        <v>162</v>
      </c>
      <c r="BT888" s="3" t="s">
        <v>12779</v>
      </c>
      <c r="BU888" s="3" t="s">
        <v>12779</v>
      </c>
      <c r="BV888" s="3" t="s">
        <v>135</v>
      </c>
      <c r="BW888" s="3" t="s">
        <v>135</v>
      </c>
      <c r="BX888" s="3" t="s">
        <v>135</v>
      </c>
      <c r="BY888" s="3" t="s">
        <v>148</v>
      </c>
      <c r="BZ888" s="3" t="s">
        <v>2247</v>
      </c>
      <c r="CA888" s="3" t="s">
        <v>174</v>
      </c>
      <c r="CB888" s="3" t="s">
        <v>143</v>
      </c>
      <c r="CC888" s="3" t="s">
        <v>143</v>
      </c>
      <c r="CD888" s="3" t="s">
        <v>143</v>
      </c>
      <c r="CE888" s="3" t="s">
        <v>12760</v>
      </c>
      <c r="CF888" s="3" t="s">
        <v>2261</v>
      </c>
      <c r="CG888" s="3" t="s">
        <v>143</v>
      </c>
      <c r="CH888" s="3" t="s">
        <v>143</v>
      </c>
      <c r="CI888" s="3" t="s">
        <v>143</v>
      </c>
      <c r="CJ888" s="3" t="s">
        <v>5272</v>
      </c>
      <c r="CK888" s="3" t="s">
        <v>143</v>
      </c>
      <c r="CL888" s="3" t="s">
        <v>143</v>
      </c>
      <c r="CM888" s="3" t="s">
        <v>143</v>
      </c>
      <c r="CN888" s="3" t="s">
        <v>143</v>
      </c>
      <c r="CO888" s="3" t="s">
        <v>10184</v>
      </c>
      <c r="CP888" s="3" t="s">
        <v>143</v>
      </c>
      <c r="CQ888" s="3" t="s">
        <v>143</v>
      </c>
      <c r="CR888" s="3" t="s">
        <v>143</v>
      </c>
      <c r="CS888" s="3" t="s">
        <v>1</v>
      </c>
      <c r="CT888" s="3" t="s">
        <v>143</v>
      </c>
      <c r="CU888" s="3" t="s">
        <v>1</v>
      </c>
      <c r="CV888" s="3" t="s">
        <v>1985</v>
      </c>
      <c r="CW888" s="3" t="s">
        <v>143</v>
      </c>
      <c r="CX888" s="3" t="s">
        <v>374</v>
      </c>
      <c r="CY888" s="3" t="s">
        <v>166</v>
      </c>
      <c r="CZ888" s="3" t="s">
        <v>136</v>
      </c>
      <c r="DA888" s="3" t="s">
        <v>2007</v>
      </c>
      <c r="DB888" s="3" t="s">
        <v>143</v>
      </c>
      <c r="DC888" s="3" t="s">
        <v>143</v>
      </c>
      <c r="DD888" s="3" t="s">
        <v>685</v>
      </c>
      <c r="DE888" s="3" t="s">
        <v>3193</v>
      </c>
      <c r="DF888" s="3" t="s">
        <v>2261</v>
      </c>
      <c r="DG888" s="3" t="s">
        <v>143</v>
      </c>
      <c r="DH888" s="3" t="s">
        <v>10185</v>
      </c>
      <c r="DI888" s="3" t="s">
        <v>143</v>
      </c>
    </row>
    <row r="889" spans="1:113" ht="25.5" hidden="1" x14ac:dyDescent="0.2">
      <c r="A889" s="73">
        <v>45597</v>
      </c>
      <c r="B889" s="3" t="s">
        <v>12737</v>
      </c>
      <c r="C889" s="3">
        <v>165889</v>
      </c>
      <c r="D889" s="3" t="s">
        <v>12737</v>
      </c>
      <c r="E889" s="3" t="s">
        <v>373</v>
      </c>
      <c r="F889" s="7">
        <v>45597</v>
      </c>
      <c r="G889" s="3" t="s">
        <v>257</v>
      </c>
      <c r="H889" s="3" t="s">
        <v>166</v>
      </c>
      <c r="I889" s="8">
        <f t="shared" si="94"/>
        <v>410.71</v>
      </c>
      <c r="J889" s="4">
        <v>410.71</v>
      </c>
      <c r="K889" s="71">
        <f t="shared" si="89"/>
        <v>1.910891443816181E-2</v>
      </c>
      <c r="L889" s="3" t="s">
        <v>12628</v>
      </c>
      <c r="M889" s="3" t="s">
        <v>129</v>
      </c>
      <c r="N889" s="3" t="s">
        <v>1224</v>
      </c>
      <c r="O889" s="3" t="s">
        <v>528</v>
      </c>
      <c r="P889" s="6" t="s">
        <v>12781</v>
      </c>
      <c r="Q889" s="3" t="s">
        <v>530</v>
      </c>
      <c r="R889" s="3" t="s">
        <v>12782</v>
      </c>
      <c r="S889" s="3" t="s">
        <v>3807</v>
      </c>
      <c r="T889" s="3" t="s">
        <v>135</v>
      </c>
      <c r="U889" s="3" t="s">
        <v>135</v>
      </c>
      <c r="V889" s="3" t="s">
        <v>136</v>
      </c>
      <c r="W889" s="3" t="s">
        <v>137</v>
      </c>
      <c r="X889" s="3" t="s">
        <v>379</v>
      </c>
      <c r="Y889" s="3" t="s">
        <v>12783</v>
      </c>
      <c r="Z889" s="7" t="s">
        <v>12784</v>
      </c>
      <c r="AA889" s="3" t="s">
        <v>139</v>
      </c>
      <c r="AB889" s="3" t="s">
        <v>140</v>
      </c>
      <c r="AC889" s="3" t="s">
        <v>5272</v>
      </c>
      <c r="AD889" s="3" t="s">
        <v>143</v>
      </c>
      <c r="AE889" s="3" t="s">
        <v>5272</v>
      </c>
      <c r="AF889" s="3" t="s">
        <v>12723</v>
      </c>
      <c r="AG889" s="3" t="s">
        <v>5675</v>
      </c>
      <c r="AH889" s="3" t="s">
        <v>265</v>
      </c>
      <c r="AI889" s="3" t="s">
        <v>143</v>
      </c>
      <c r="AJ889" s="3" t="s">
        <v>143</v>
      </c>
      <c r="AK889" s="3" t="s">
        <v>142</v>
      </c>
      <c r="AL889" s="3" t="s">
        <v>143</v>
      </c>
      <c r="AM889" s="3" t="s">
        <v>5874</v>
      </c>
      <c r="AN889" s="3" t="s">
        <v>143</v>
      </c>
      <c r="AO889" s="3" t="s">
        <v>533</v>
      </c>
      <c r="AP889" s="3" t="s">
        <v>534</v>
      </c>
      <c r="AQ889" s="3" t="s">
        <v>309</v>
      </c>
      <c r="AR889" s="3" t="s">
        <v>148</v>
      </c>
      <c r="AS889" s="3" t="s">
        <v>139</v>
      </c>
      <c r="AT889" s="3" t="s">
        <v>508</v>
      </c>
      <c r="AU889" s="3" t="s">
        <v>10918</v>
      </c>
      <c r="AV889" s="3" t="s">
        <v>990</v>
      </c>
      <c r="AW889" s="3" t="s">
        <v>273</v>
      </c>
      <c r="AX889" s="3" t="s">
        <v>1232</v>
      </c>
      <c r="AY889" s="3" t="s">
        <v>148</v>
      </c>
      <c r="AZ889" s="3" t="s">
        <v>139</v>
      </c>
      <c r="BA889" s="3" t="s">
        <v>154</v>
      </c>
      <c r="BB889" s="3" t="s">
        <v>992</v>
      </c>
      <c r="BC889" s="3" t="s">
        <v>156</v>
      </c>
      <c r="BD889" s="3" t="s">
        <v>157</v>
      </c>
      <c r="BE889" s="3" t="s">
        <v>303</v>
      </c>
      <c r="BF889" s="3" t="s">
        <v>12784</v>
      </c>
      <c r="BG889" s="3" t="s">
        <v>5272</v>
      </c>
      <c r="BH889" s="3" t="s">
        <v>530</v>
      </c>
      <c r="BI889" s="3" t="s">
        <v>143</v>
      </c>
      <c r="BJ889" s="3" t="s">
        <v>143</v>
      </c>
      <c r="BK889" s="3" t="s">
        <v>463</v>
      </c>
      <c r="BL889" s="3" t="s">
        <v>143</v>
      </c>
      <c r="BM889" s="3" t="s">
        <v>200</v>
      </c>
      <c r="BN889" s="3" t="s">
        <v>200</v>
      </c>
      <c r="BO889" s="3" t="s">
        <v>143</v>
      </c>
      <c r="BP889" s="3" t="s">
        <v>143</v>
      </c>
      <c r="BQ889" s="3" t="s">
        <v>5752</v>
      </c>
      <c r="BR889" s="3" t="s">
        <v>5352</v>
      </c>
      <c r="BS889" s="3" t="s">
        <v>1608</v>
      </c>
      <c r="BT889" s="3" t="s">
        <v>5874</v>
      </c>
      <c r="BU889" s="3" t="s">
        <v>5874</v>
      </c>
      <c r="BV889" s="3" t="s">
        <v>135</v>
      </c>
      <c r="BW889" s="3" t="s">
        <v>135</v>
      </c>
      <c r="BX889" s="3" t="s">
        <v>135</v>
      </c>
      <c r="BY889" s="3" t="s">
        <v>148</v>
      </c>
      <c r="BZ889" s="3" t="s">
        <v>12785</v>
      </c>
      <c r="CA889" s="3" t="s">
        <v>174</v>
      </c>
      <c r="CB889" s="3" t="s">
        <v>143</v>
      </c>
      <c r="CC889" s="3" t="s">
        <v>143</v>
      </c>
      <c r="CD889" s="3" t="s">
        <v>143</v>
      </c>
      <c r="CE889" s="3" t="s">
        <v>12721</v>
      </c>
      <c r="CF889" s="3" t="s">
        <v>2261</v>
      </c>
      <c r="CG889" s="3" t="s">
        <v>143</v>
      </c>
      <c r="CH889" s="3" t="s">
        <v>143</v>
      </c>
      <c r="CI889" s="3" t="s">
        <v>143</v>
      </c>
      <c r="CJ889" s="3" t="s">
        <v>5272</v>
      </c>
      <c r="CK889" s="3" t="s">
        <v>143</v>
      </c>
      <c r="CL889" s="3" t="s">
        <v>143</v>
      </c>
      <c r="CM889" s="3" t="s">
        <v>143</v>
      </c>
      <c r="CN889" s="3" t="s">
        <v>143</v>
      </c>
      <c r="CO889" s="3" t="s">
        <v>143</v>
      </c>
      <c r="CP889" s="3" t="s">
        <v>143</v>
      </c>
      <c r="CQ889" s="3" t="s">
        <v>143</v>
      </c>
      <c r="CR889" s="3" t="s">
        <v>143</v>
      </c>
      <c r="CS889" s="3" t="s">
        <v>1</v>
      </c>
      <c r="CT889" s="3" t="s">
        <v>143</v>
      </c>
      <c r="CU889" s="3" t="s">
        <v>1</v>
      </c>
      <c r="CV889" s="3" t="s">
        <v>1985</v>
      </c>
      <c r="CW889" s="3" t="s">
        <v>143</v>
      </c>
      <c r="CX889" s="3" t="s">
        <v>12628</v>
      </c>
      <c r="CY889" s="3" t="s">
        <v>166</v>
      </c>
      <c r="CZ889" s="3" t="s">
        <v>463</v>
      </c>
      <c r="DA889" s="3" t="s">
        <v>2007</v>
      </c>
      <c r="DB889" s="3" t="s">
        <v>143</v>
      </c>
      <c r="DC889" s="3" t="s">
        <v>143</v>
      </c>
      <c r="DD889" s="3" t="s">
        <v>373</v>
      </c>
      <c r="DE889" s="3" t="s">
        <v>3193</v>
      </c>
      <c r="DF889" s="3" t="s">
        <v>2261</v>
      </c>
      <c r="DG889" s="3" t="s">
        <v>143</v>
      </c>
      <c r="DH889" s="3" t="s">
        <v>143</v>
      </c>
      <c r="DI889" s="3" t="s">
        <v>143</v>
      </c>
    </row>
    <row r="890" spans="1:113" hidden="1" x14ac:dyDescent="0.2">
      <c r="A890" s="73">
        <v>45597</v>
      </c>
      <c r="B890" s="3" t="s">
        <v>12737</v>
      </c>
      <c r="C890" s="3">
        <v>166019</v>
      </c>
      <c r="D890" s="3" t="s">
        <v>12737</v>
      </c>
      <c r="E890" s="3" t="s">
        <v>685</v>
      </c>
      <c r="F890" s="7">
        <v>45600</v>
      </c>
      <c r="G890" s="3" t="s">
        <v>165</v>
      </c>
      <c r="H890" s="3" t="s">
        <v>166</v>
      </c>
      <c r="I890" s="8">
        <f t="shared" si="94"/>
        <v>1160</v>
      </c>
      <c r="J890" s="4">
        <v>1160</v>
      </c>
      <c r="K890" s="71">
        <f t="shared" si="89"/>
        <v>5.3970784125703539E-2</v>
      </c>
      <c r="L890" s="3" t="s">
        <v>12628</v>
      </c>
      <c r="M890" s="3" t="s">
        <v>129</v>
      </c>
      <c r="N890" s="3" t="s">
        <v>960</v>
      </c>
      <c r="O890" s="3" t="s">
        <v>12724</v>
      </c>
      <c r="P890" s="6" t="s">
        <v>12729</v>
      </c>
      <c r="Q890" s="3" t="s">
        <v>262</v>
      </c>
      <c r="R890" s="3" t="s">
        <v>14077</v>
      </c>
      <c r="S890" s="3" t="s">
        <v>12791</v>
      </c>
      <c r="T890" s="3" t="s">
        <v>135</v>
      </c>
      <c r="U890" s="3" t="s">
        <v>135</v>
      </c>
      <c r="V890" s="3" t="s">
        <v>136</v>
      </c>
      <c r="W890" s="3" t="s">
        <v>137</v>
      </c>
      <c r="X890" s="3" t="s">
        <v>4880</v>
      </c>
      <c r="Y890" s="3" t="s">
        <v>12792</v>
      </c>
      <c r="Z890" s="7" t="s">
        <v>14078</v>
      </c>
      <c r="AA890" s="3" t="s">
        <v>139</v>
      </c>
      <c r="AB890" s="3" t="s">
        <v>140</v>
      </c>
      <c r="AC890" s="3" t="s">
        <v>5272</v>
      </c>
      <c r="AD890" s="3" t="s">
        <v>143</v>
      </c>
      <c r="AE890" s="3" t="s">
        <v>5272</v>
      </c>
      <c r="AF890" s="3" t="s">
        <v>143</v>
      </c>
      <c r="AG890" s="3" t="s">
        <v>235</v>
      </c>
      <c r="AH890" s="3" t="s">
        <v>141</v>
      </c>
      <c r="AI890" s="3" t="s">
        <v>143</v>
      </c>
      <c r="AJ890" s="3" t="s">
        <v>143</v>
      </c>
      <c r="AK890" s="3" t="s">
        <v>142</v>
      </c>
      <c r="AL890" s="3" t="s">
        <v>143</v>
      </c>
      <c r="AM890" s="3" t="s">
        <v>12793</v>
      </c>
      <c r="AN890" s="3" t="s">
        <v>143</v>
      </c>
      <c r="AO890" s="3" t="s">
        <v>12725</v>
      </c>
      <c r="AP890" s="3" t="s">
        <v>3837</v>
      </c>
      <c r="AQ890" s="3" t="s">
        <v>12726</v>
      </c>
      <c r="AR890" s="3" t="s">
        <v>841</v>
      </c>
      <c r="AS890" s="3" t="s">
        <v>231</v>
      </c>
      <c r="AT890" s="3" t="s">
        <v>7295</v>
      </c>
      <c r="AU890" s="3" t="s">
        <v>7296</v>
      </c>
      <c r="AV890" s="3" t="s">
        <v>145</v>
      </c>
      <c r="AW890" s="3" t="s">
        <v>146</v>
      </c>
      <c r="AX890" s="3" t="s">
        <v>972</v>
      </c>
      <c r="AY890" s="3" t="s">
        <v>148</v>
      </c>
      <c r="AZ890" s="3" t="s">
        <v>139</v>
      </c>
      <c r="BA890" s="3" t="s">
        <v>149</v>
      </c>
      <c r="BB890" s="3" t="s">
        <v>150</v>
      </c>
      <c r="BC890" s="3" t="s">
        <v>156</v>
      </c>
      <c r="BD890" s="3" t="s">
        <v>157</v>
      </c>
      <c r="BE890" s="3" t="s">
        <v>8956</v>
      </c>
      <c r="BF890" s="3" t="s">
        <v>14078</v>
      </c>
      <c r="BG890" s="3" t="s">
        <v>5272</v>
      </c>
      <c r="BH890" s="3" t="s">
        <v>143</v>
      </c>
      <c r="BI890" s="3" t="s">
        <v>143</v>
      </c>
      <c r="BJ890" s="3" t="s">
        <v>143</v>
      </c>
      <c r="BK890" s="3" t="s">
        <v>463</v>
      </c>
      <c r="BL890" s="3" t="s">
        <v>143</v>
      </c>
      <c r="BM890" s="3" t="s">
        <v>160</v>
      </c>
      <c r="BN890" s="3" t="s">
        <v>143</v>
      </c>
      <c r="BO890" s="3" t="s">
        <v>143</v>
      </c>
      <c r="BP890" s="3" t="s">
        <v>143</v>
      </c>
      <c r="BQ890" s="3" t="s">
        <v>4844</v>
      </c>
      <c r="BR890" s="3" t="s">
        <v>143</v>
      </c>
      <c r="BS890" s="3" t="s">
        <v>14079</v>
      </c>
      <c r="BT890" s="3" t="s">
        <v>12793</v>
      </c>
      <c r="BU890" s="3" t="s">
        <v>12793</v>
      </c>
      <c r="BV890" s="3" t="s">
        <v>135</v>
      </c>
      <c r="BW890" s="3" t="s">
        <v>135</v>
      </c>
      <c r="BX890" s="3" t="s">
        <v>135</v>
      </c>
      <c r="BY890" s="3" t="s">
        <v>148</v>
      </c>
      <c r="BZ890" s="3" t="s">
        <v>5626</v>
      </c>
      <c r="CA890" s="3" t="s">
        <v>174</v>
      </c>
      <c r="CB890" s="3" t="s">
        <v>143</v>
      </c>
      <c r="CC890" s="3" t="s">
        <v>143</v>
      </c>
      <c r="CD890" s="3" t="s">
        <v>143</v>
      </c>
      <c r="CE890" s="3" t="s">
        <v>12729</v>
      </c>
      <c r="CF890" s="3" t="s">
        <v>2261</v>
      </c>
      <c r="CG890" s="3" t="s">
        <v>143</v>
      </c>
      <c r="CH890" s="3" t="s">
        <v>143</v>
      </c>
      <c r="CI890" s="3" t="s">
        <v>143</v>
      </c>
      <c r="CJ890" s="3" t="s">
        <v>5272</v>
      </c>
      <c r="CK890" s="3" t="s">
        <v>143</v>
      </c>
      <c r="CL890" s="3" t="s">
        <v>143</v>
      </c>
      <c r="CM890" s="3" t="s">
        <v>143</v>
      </c>
      <c r="CN890" s="3" t="s">
        <v>143</v>
      </c>
      <c r="CO890" s="3" t="s">
        <v>12727</v>
      </c>
      <c r="CP890" s="3" t="s">
        <v>143</v>
      </c>
      <c r="CQ890" s="3" t="s">
        <v>143</v>
      </c>
      <c r="CR890" s="3" t="s">
        <v>143</v>
      </c>
      <c r="CS890" s="3" t="s">
        <v>1</v>
      </c>
      <c r="CT890" s="3" t="s">
        <v>143</v>
      </c>
      <c r="CU890" s="3" t="s">
        <v>1</v>
      </c>
      <c r="CV890" s="3" t="s">
        <v>2092</v>
      </c>
      <c r="CW890" s="3" t="s">
        <v>143</v>
      </c>
      <c r="CX890" s="3" t="s">
        <v>12628</v>
      </c>
      <c r="CY890" s="3" t="s">
        <v>166</v>
      </c>
      <c r="CZ890" s="3" t="s">
        <v>463</v>
      </c>
      <c r="DA890" s="3" t="s">
        <v>1989</v>
      </c>
      <c r="DB890" s="3" t="s">
        <v>143</v>
      </c>
      <c r="DC890" s="3" t="s">
        <v>143</v>
      </c>
      <c r="DD890" s="3" t="s">
        <v>685</v>
      </c>
      <c r="DE890" s="3" t="s">
        <v>3193</v>
      </c>
      <c r="DF890" s="3" t="s">
        <v>3601</v>
      </c>
      <c r="DG890" s="3" t="s">
        <v>143</v>
      </c>
      <c r="DH890" s="3" t="s">
        <v>12728</v>
      </c>
      <c r="DI890" s="3" t="s">
        <v>143</v>
      </c>
    </row>
    <row r="891" spans="1:113" hidden="1" x14ac:dyDescent="0.2">
      <c r="A891" s="73">
        <v>45597</v>
      </c>
      <c r="B891" s="3" t="s">
        <v>15606</v>
      </c>
      <c r="C891" s="3">
        <v>166154</v>
      </c>
      <c r="D891" s="3" t="s">
        <v>12738</v>
      </c>
      <c r="E891" s="3" t="s">
        <v>5495</v>
      </c>
      <c r="F891" s="7">
        <v>45597</v>
      </c>
      <c r="G891" s="3" t="s">
        <v>165</v>
      </c>
      <c r="H891" s="3" t="s">
        <v>166</v>
      </c>
      <c r="I891" s="8">
        <f t="shared" si="94"/>
        <v>100</v>
      </c>
      <c r="J891" s="4">
        <v>100</v>
      </c>
      <c r="K891" s="71">
        <f t="shared" si="89"/>
        <v>4.6526538039399603E-3</v>
      </c>
      <c r="L891" s="3" t="s">
        <v>316</v>
      </c>
      <c r="M891" s="3" t="s">
        <v>317</v>
      </c>
      <c r="N891" s="3" t="s">
        <v>960</v>
      </c>
      <c r="O891" s="3" t="s">
        <v>476</v>
      </c>
      <c r="P891" s="6" t="s">
        <v>12786</v>
      </c>
      <c r="Q891" s="3" t="s">
        <v>170</v>
      </c>
      <c r="R891" s="3" t="s">
        <v>14174</v>
      </c>
      <c r="S891" s="3" t="s">
        <v>12787</v>
      </c>
      <c r="T891" s="3" t="s">
        <v>135</v>
      </c>
      <c r="U891" s="3" t="s">
        <v>135</v>
      </c>
      <c r="V891" s="3" t="s">
        <v>136</v>
      </c>
      <c r="W891" s="3" t="s">
        <v>137</v>
      </c>
      <c r="X891" s="3" t="s">
        <v>2483</v>
      </c>
      <c r="Y891" s="3" t="s">
        <v>12788</v>
      </c>
      <c r="Z891" s="7" t="s">
        <v>14175</v>
      </c>
      <c r="AA891" s="3" t="s">
        <v>139</v>
      </c>
      <c r="AB891" s="3" t="s">
        <v>323</v>
      </c>
      <c r="AC891" s="3" t="s">
        <v>5272</v>
      </c>
      <c r="AD891" s="3" t="s">
        <v>143</v>
      </c>
      <c r="AE891" s="3" t="s">
        <v>432</v>
      </c>
      <c r="AF891" s="3" t="s">
        <v>12717</v>
      </c>
      <c r="AG891" s="3" t="s">
        <v>235</v>
      </c>
      <c r="AH891" s="3" t="s">
        <v>141</v>
      </c>
      <c r="AI891" s="3" t="s">
        <v>143</v>
      </c>
      <c r="AJ891" s="3" t="s">
        <v>432</v>
      </c>
      <c r="AK891" s="3" t="s">
        <v>207</v>
      </c>
      <c r="AL891" s="3" t="s">
        <v>143</v>
      </c>
      <c r="AM891" s="3" t="s">
        <v>432</v>
      </c>
      <c r="AN891" s="3" t="s">
        <v>174</v>
      </c>
      <c r="AO891" s="3" t="s">
        <v>480</v>
      </c>
      <c r="AP891" s="3" t="s">
        <v>481</v>
      </c>
      <c r="AQ891" s="3" t="s">
        <v>482</v>
      </c>
      <c r="AR891" s="3" t="s">
        <v>178</v>
      </c>
      <c r="AS891" s="3" t="s">
        <v>179</v>
      </c>
      <c r="AT891" s="3" t="s">
        <v>301</v>
      </c>
      <c r="AU891" s="3" t="s">
        <v>483</v>
      </c>
      <c r="AV891" s="3" t="s">
        <v>145</v>
      </c>
      <c r="AW891" s="3" t="s">
        <v>146</v>
      </c>
      <c r="AX891" s="3" t="s">
        <v>972</v>
      </c>
      <c r="AY891" s="3" t="s">
        <v>148</v>
      </c>
      <c r="AZ891" s="3" t="s">
        <v>139</v>
      </c>
      <c r="BA891" s="3" t="s">
        <v>149</v>
      </c>
      <c r="BB891" s="3" t="s">
        <v>150</v>
      </c>
      <c r="BC891" s="3" t="s">
        <v>156</v>
      </c>
      <c r="BD891" s="3" t="s">
        <v>157</v>
      </c>
      <c r="BE891" s="3" t="s">
        <v>303</v>
      </c>
      <c r="BF891" s="3" t="s">
        <v>14175</v>
      </c>
      <c r="BG891" s="3" t="s">
        <v>5272</v>
      </c>
      <c r="BH891" s="3" t="s">
        <v>143</v>
      </c>
      <c r="BI891" s="3" t="s">
        <v>143</v>
      </c>
      <c r="BJ891" s="3" t="s">
        <v>143</v>
      </c>
      <c r="BK891" s="3" t="s">
        <v>136</v>
      </c>
      <c r="BL891" s="3" t="s">
        <v>143</v>
      </c>
      <c r="BM891" s="3" t="s">
        <v>160</v>
      </c>
      <c r="BN891" s="3" t="s">
        <v>160</v>
      </c>
      <c r="BO891" s="3" t="s">
        <v>143</v>
      </c>
      <c r="BP891" s="3" t="s">
        <v>143</v>
      </c>
      <c r="BQ891" s="3" t="s">
        <v>14176</v>
      </c>
      <c r="BR891" s="3" t="s">
        <v>5352</v>
      </c>
      <c r="BS891" s="3" t="s">
        <v>162</v>
      </c>
      <c r="BT891" s="3" t="s">
        <v>432</v>
      </c>
      <c r="BU891" s="3" t="s">
        <v>432</v>
      </c>
      <c r="BV891" s="3" t="s">
        <v>135</v>
      </c>
      <c r="BW891" s="3" t="s">
        <v>135</v>
      </c>
      <c r="BX891" s="3" t="s">
        <v>135</v>
      </c>
      <c r="BY891" s="3" t="s">
        <v>148</v>
      </c>
      <c r="BZ891" s="3" t="s">
        <v>12789</v>
      </c>
      <c r="CA891" s="3" t="s">
        <v>174</v>
      </c>
      <c r="CB891" s="3" t="s">
        <v>143</v>
      </c>
      <c r="CC891" s="3" t="s">
        <v>143</v>
      </c>
      <c r="CD891" s="3" t="s">
        <v>143</v>
      </c>
      <c r="CE891" s="3" t="s">
        <v>12790</v>
      </c>
      <c r="CF891" s="3" t="s">
        <v>2261</v>
      </c>
      <c r="CG891" s="3" t="s">
        <v>2261</v>
      </c>
      <c r="CH891" s="3" t="s">
        <v>143</v>
      </c>
      <c r="CI891" s="3" t="s">
        <v>143</v>
      </c>
      <c r="CJ891" s="3" t="s">
        <v>5272</v>
      </c>
      <c r="CK891" s="3" t="s">
        <v>143</v>
      </c>
      <c r="CL891" s="3" t="s">
        <v>143</v>
      </c>
      <c r="CM891" s="3" t="s">
        <v>143</v>
      </c>
      <c r="CN891" s="3" t="s">
        <v>143</v>
      </c>
      <c r="CO891" s="3" t="s">
        <v>143</v>
      </c>
      <c r="CP891" s="3" t="s">
        <v>143</v>
      </c>
      <c r="CQ891" s="3" t="s">
        <v>143</v>
      </c>
      <c r="CR891" s="3" t="s">
        <v>143</v>
      </c>
      <c r="CS891" s="3" t="s">
        <v>1</v>
      </c>
      <c r="CT891" s="3" t="s">
        <v>143</v>
      </c>
      <c r="CU891" s="3" t="s">
        <v>1</v>
      </c>
      <c r="CV891" s="3" t="s">
        <v>1985</v>
      </c>
      <c r="CW891" s="3" t="s">
        <v>1985</v>
      </c>
      <c r="CX891" s="3" t="s">
        <v>316</v>
      </c>
      <c r="CY891" s="3" t="s">
        <v>166</v>
      </c>
      <c r="CZ891" s="3" t="s">
        <v>136</v>
      </c>
      <c r="DA891" s="3" t="s">
        <v>1989</v>
      </c>
      <c r="DB891" s="3" t="s">
        <v>143</v>
      </c>
      <c r="DC891" s="3" t="s">
        <v>143</v>
      </c>
      <c r="DD891" s="3" t="s">
        <v>5495</v>
      </c>
      <c r="DE891" s="3" t="s">
        <v>3193</v>
      </c>
      <c r="DF891" s="3" t="s">
        <v>2261</v>
      </c>
      <c r="DG891" s="3" t="s">
        <v>143</v>
      </c>
      <c r="DH891" s="3" t="s">
        <v>143</v>
      </c>
      <c r="DI891" s="3" t="s">
        <v>143</v>
      </c>
    </row>
    <row r="892" spans="1:113" hidden="1" x14ac:dyDescent="0.2">
      <c r="A892" s="73">
        <v>45597</v>
      </c>
      <c r="B892" s="3" t="s">
        <v>12718</v>
      </c>
      <c r="C892" s="3">
        <v>166278</v>
      </c>
      <c r="D892" s="3" t="s">
        <v>12620</v>
      </c>
      <c r="E892" s="3" t="s">
        <v>373</v>
      </c>
      <c r="F892" s="7">
        <v>45618</v>
      </c>
      <c r="G892" s="3" t="s">
        <v>257</v>
      </c>
      <c r="H892" s="3" t="s">
        <v>166</v>
      </c>
      <c r="I892" s="8">
        <f t="shared" si="94"/>
        <v>2338.9</v>
      </c>
      <c r="J892" s="4">
        <v>2338.9</v>
      </c>
      <c r="K892" s="71">
        <f t="shared" si="89"/>
        <v>0.10882091982035173</v>
      </c>
      <c r="L892" s="3" t="s">
        <v>953</v>
      </c>
      <c r="M892" s="3" t="s">
        <v>7246</v>
      </c>
      <c r="N892" s="3" t="s">
        <v>980</v>
      </c>
      <c r="O892" s="3" t="s">
        <v>12246</v>
      </c>
      <c r="P892" s="6" t="s">
        <v>14531</v>
      </c>
      <c r="Q892" s="3" t="s">
        <v>262</v>
      </c>
      <c r="R892" s="3" t="s">
        <v>14580</v>
      </c>
      <c r="S892" s="3" t="s">
        <v>5991</v>
      </c>
      <c r="T892" s="3" t="s">
        <v>135</v>
      </c>
      <c r="U892" s="3" t="s">
        <v>135</v>
      </c>
      <c r="V892" s="3" t="s">
        <v>506</v>
      </c>
      <c r="W892" s="3" t="s">
        <v>137</v>
      </c>
      <c r="X892" s="3" t="s">
        <v>264</v>
      </c>
      <c r="Y892" s="3" t="s">
        <v>14532</v>
      </c>
      <c r="Z892" s="7" t="s">
        <v>14581</v>
      </c>
      <c r="AA892" s="3" t="s">
        <v>139</v>
      </c>
      <c r="AB892" s="3" t="s">
        <v>226</v>
      </c>
      <c r="AC892" s="3" t="s">
        <v>5272</v>
      </c>
      <c r="AD892" s="3" t="s">
        <v>143</v>
      </c>
      <c r="AE892" s="3" t="s">
        <v>5272</v>
      </c>
      <c r="AF892" s="3" t="s">
        <v>14528</v>
      </c>
      <c r="AG892" s="3" t="s">
        <v>5675</v>
      </c>
      <c r="AH892" s="3" t="s">
        <v>265</v>
      </c>
      <c r="AI892" s="3" t="s">
        <v>143</v>
      </c>
      <c r="AJ892" s="3" t="s">
        <v>14582</v>
      </c>
      <c r="AK892" s="3" t="s">
        <v>207</v>
      </c>
      <c r="AL892" s="3" t="s">
        <v>143</v>
      </c>
      <c r="AM892" s="3" t="s">
        <v>14533</v>
      </c>
      <c r="AN892" s="3" t="s">
        <v>174</v>
      </c>
      <c r="AO892" s="3" t="s">
        <v>5677</v>
      </c>
      <c r="AP892" s="3" t="s">
        <v>5678</v>
      </c>
      <c r="AQ892" s="3" t="s">
        <v>12254</v>
      </c>
      <c r="AR892" s="3" t="s">
        <v>430</v>
      </c>
      <c r="AS892" s="3" t="s">
        <v>431</v>
      </c>
      <c r="AT892" s="3" t="s">
        <v>5680</v>
      </c>
      <c r="AU892" s="3" t="s">
        <v>5681</v>
      </c>
      <c r="AV892" s="3" t="s">
        <v>990</v>
      </c>
      <c r="AW892" s="3" t="s">
        <v>273</v>
      </c>
      <c r="AX892" s="3" t="s">
        <v>991</v>
      </c>
      <c r="AY892" s="3" t="s">
        <v>148</v>
      </c>
      <c r="AZ892" s="3" t="s">
        <v>139</v>
      </c>
      <c r="BA892" s="3" t="s">
        <v>154</v>
      </c>
      <c r="BB892" s="3" t="s">
        <v>992</v>
      </c>
      <c r="BC892" s="3" t="s">
        <v>156</v>
      </c>
      <c r="BD892" s="3" t="s">
        <v>157</v>
      </c>
      <c r="BE892" s="3" t="s">
        <v>8956</v>
      </c>
      <c r="BF892" s="3" t="s">
        <v>14583</v>
      </c>
      <c r="BG892" s="3" t="s">
        <v>5272</v>
      </c>
      <c r="BH892" s="3" t="s">
        <v>170</v>
      </c>
      <c r="BI892" s="3" t="s">
        <v>14584</v>
      </c>
      <c r="BJ892" s="3" t="s">
        <v>143</v>
      </c>
      <c r="BK892" s="3" t="s">
        <v>506</v>
      </c>
      <c r="BL892" s="3" t="s">
        <v>143</v>
      </c>
      <c r="BM892" s="3" t="s">
        <v>200</v>
      </c>
      <c r="BN892" s="3" t="s">
        <v>200</v>
      </c>
      <c r="BO892" s="3" t="s">
        <v>373</v>
      </c>
      <c r="BP892" s="3" t="s">
        <v>143</v>
      </c>
      <c r="BQ892" s="3" t="s">
        <v>14585</v>
      </c>
      <c r="BR892" s="3" t="s">
        <v>143</v>
      </c>
      <c r="BS892" s="3" t="s">
        <v>14586</v>
      </c>
      <c r="BT892" s="3" t="s">
        <v>14533</v>
      </c>
      <c r="BU892" s="3" t="s">
        <v>14533</v>
      </c>
      <c r="BV892" s="3" t="s">
        <v>135</v>
      </c>
      <c r="BW892" s="3" t="s">
        <v>135</v>
      </c>
      <c r="BX892" s="3" t="s">
        <v>135</v>
      </c>
      <c r="BY892" s="3" t="s">
        <v>148</v>
      </c>
      <c r="BZ892" s="3" t="s">
        <v>2774</v>
      </c>
      <c r="CA892" s="3" t="s">
        <v>174</v>
      </c>
      <c r="CB892" s="3" t="s">
        <v>143</v>
      </c>
      <c r="CC892" s="3" t="s">
        <v>143</v>
      </c>
      <c r="CD892" s="3" t="s">
        <v>143</v>
      </c>
      <c r="CE892" s="3" t="s">
        <v>14534</v>
      </c>
      <c r="CF892" s="3" t="s">
        <v>2261</v>
      </c>
      <c r="CG892" s="3" t="s">
        <v>2261</v>
      </c>
      <c r="CH892" s="3" t="s">
        <v>143</v>
      </c>
      <c r="CI892" s="3" t="s">
        <v>143</v>
      </c>
      <c r="CJ892" s="3" t="s">
        <v>5272</v>
      </c>
      <c r="CK892" s="3" t="s">
        <v>143</v>
      </c>
      <c r="CL892" s="3" t="s">
        <v>143</v>
      </c>
      <c r="CM892" s="3" t="s">
        <v>143</v>
      </c>
      <c r="CN892" s="3" t="s">
        <v>143</v>
      </c>
      <c r="CO892" s="3" t="s">
        <v>5686</v>
      </c>
      <c r="CP892" s="3" t="s">
        <v>143</v>
      </c>
      <c r="CQ892" s="3" t="s">
        <v>143</v>
      </c>
      <c r="CR892" s="3" t="s">
        <v>143</v>
      </c>
      <c r="CS892" s="3" t="s">
        <v>1</v>
      </c>
      <c r="CT892" s="3" t="s">
        <v>143</v>
      </c>
      <c r="CU892" s="3" t="s">
        <v>1</v>
      </c>
      <c r="CV892" s="3" t="s">
        <v>2092</v>
      </c>
      <c r="CW892" s="3" t="s">
        <v>143</v>
      </c>
      <c r="CX892" s="3" t="s">
        <v>953</v>
      </c>
      <c r="CY892" s="3" t="s">
        <v>166</v>
      </c>
      <c r="CZ892" s="3" t="s">
        <v>506</v>
      </c>
      <c r="DA892" s="3" t="s">
        <v>1989</v>
      </c>
      <c r="DB892" s="3" t="s">
        <v>143</v>
      </c>
      <c r="DC892" s="3" t="s">
        <v>143</v>
      </c>
      <c r="DD892" s="3" t="s">
        <v>373</v>
      </c>
      <c r="DE892" s="3" t="s">
        <v>3193</v>
      </c>
      <c r="DF892" s="3" t="s">
        <v>571</v>
      </c>
      <c r="DG892" s="3" t="s">
        <v>143</v>
      </c>
      <c r="DH892" s="3" t="s">
        <v>7781</v>
      </c>
      <c r="DI892" s="3" t="s">
        <v>143</v>
      </c>
    </row>
    <row r="893" spans="1:113" hidden="1" x14ac:dyDescent="0.2">
      <c r="A893" s="73">
        <v>45597</v>
      </c>
      <c r="B893" s="3" t="s">
        <v>12737</v>
      </c>
      <c r="C893" s="3">
        <v>166359</v>
      </c>
      <c r="D893" s="3" t="s">
        <v>12737</v>
      </c>
      <c r="E893" s="3" t="s">
        <v>685</v>
      </c>
      <c r="F893" s="7">
        <v>45601</v>
      </c>
      <c r="G893" s="3" t="s">
        <v>165</v>
      </c>
      <c r="H893" s="3" t="s">
        <v>166</v>
      </c>
      <c r="I893" s="4">
        <v>398.38</v>
      </c>
      <c r="J893" s="4">
        <v>395</v>
      </c>
      <c r="K893" s="71">
        <f t="shared" si="89"/>
        <v>1.8535242224136012E-2</v>
      </c>
      <c r="L893" s="3" t="s">
        <v>12628</v>
      </c>
      <c r="M893" s="3" t="s">
        <v>129</v>
      </c>
      <c r="N893" s="3" t="s">
        <v>960</v>
      </c>
      <c r="O893" s="3" t="s">
        <v>3011</v>
      </c>
      <c r="P893" s="6" t="s">
        <v>12794</v>
      </c>
      <c r="Q893" s="3" t="s">
        <v>170</v>
      </c>
      <c r="R893" s="3" t="s">
        <v>14177</v>
      </c>
      <c r="S893" s="3" t="s">
        <v>3013</v>
      </c>
      <c r="T893" s="3" t="s">
        <v>135</v>
      </c>
      <c r="U893" s="3" t="s">
        <v>135</v>
      </c>
      <c r="V893" s="3" t="s">
        <v>136</v>
      </c>
      <c r="W893" s="3" t="s">
        <v>137</v>
      </c>
      <c r="X893" s="3" t="s">
        <v>957</v>
      </c>
      <c r="Y893" s="3" t="s">
        <v>12795</v>
      </c>
      <c r="Z893" s="7" t="s">
        <v>14275</v>
      </c>
      <c r="AA893" s="3" t="s">
        <v>139</v>
      </c>
      <c r="AB893" s="3" t="s">
        <v>140</v>
      </c>
      <c r="AC893" s="3" t="s">
        <v>5272</v>
      </c>
      <c r="AD893" s="3" t="s">
        <v>143</v>
      </c>
      <c r="AE893" s="3" t="s">
        <v>14276</v>
      </c>
      <c r="AF893" s="3" t="s">
        <v>12757</v>
      </c>
      <c r="AG893" s="3" t="s">
        <v>235</v>
      </c>
      <c r="AH893" s="3" t="s">
        <v>141</v>
      </c>
      <c r="AI893" s="3" t="s">
        <v>143</v>
      </c>
      <c r="AJ893" s="3" t="s">
        <v>14276</v>
      </c>
      <c r="AK893" s="3" t="s">
        <v>142</v>
      </c>
      <c r="AL893" s="3" t="s">
        <v>143</v>
      </c>
      <c r="AM893" s="3" t="s">
        <v>12796</v>
      </c>
      <c r="AN893" s="3" t="s">
        <v>174</v>
      </c>
      <c r="AO893" s="3" t="s">
        <v>3015</v>
      </c>
      <c r="AP893" s="3" t="s">
        <v>3016</v>
      </c>
      <c r="AQ893" s="3" t="s">
        <v>3017</v>
      </c>
      <c r="AR893" s="3" t="s">
        <v>2082</v>
      </c>
      <c r="AS893" s="3" t="s">
        <v>231</v>
      </c>
      <c r="AT893" s="3" t="s">
        <v>3018</v>
      </c>
      <c r="AU893" s="3" t="s">
        <v>3019</v>
      </c>
      <c r="AV893" s="3" t="s">
        <v>145</v>
      </c>
      <c r="AW893" s="3" t="s">
        <v>146</v>
      </c>
      <c r="AX893" s="3" t="s">
        <v>972</v>
      </c>
      <c r="AY893" s="3" t="s">
        <v>148</v>
      </c>
      <c r="AZ893" s="3" t="s">
        <v>139</v>
      </c>
      <c r="BA893" s="3" t="s">
        <v>149</v>
      </c>
      <c r="BB893" s="3" t="s">
        <v>150</v>
      </c>
      <c r="BC893" s="3" t="s">
        <v>156</v>
      </c>
      <c r="BD893" s="3" t="s">
        <v>157</v>
      </c>
      <c r="BE893" s="3" t="s">
        <v>303</v>
      </c>
      <c r="BF893" s="3" t="s">
        <v>14178</v>
      </c>
      <c r="BG893" s="3" t="s">
        <v>5272</v>
      </c>
      <c r="BH893" s="3" t="s">
        <v>143</v>
      </c>
      <c r="BI893" s="3" t="s">
        <v>14277</v>
      </c>
      <c r="BJ893" s="3" t="s">
        <v>143</v>
      </c>
      <c r="BK893" s="3" t="s">
        <v>463</v>
      </c>
      <c r="BL893" s="3" t="s">
        <v>143</v>
      </c>
      <c r="BM893" s="3" t="s">
        <v>160</v>
      </c>
      <c r="BN893" s="3" t="s">
        <v>160</v>
      </c>
      <c r="BO893" s="3" t="s">
        <v>143</v>
      </c>
      <c r="BP893" s="3" t="s">
        <v>143</v>
      </c>
      <c r="BQ893" s="3" t="s">
        <v>14179</v>
      </c>
      <c r="BR893" s="3" t="s">
        <v>5352</v>
      </c>
      <c r="BS893" s="3" t="s">
        <v>162</v>
      </c>
      <c r="BT893" s="3" t="s">
        <v>14276</v>
      </c>
      <c r="BU893" s="3" t="s">
        <v>14276</v>
      </c>
      <c r="BV893" s="3" t="s">
        <v>135</v>
      </c>
      <c r="BW893" s="3" t="s">
        <v>135</v>
      </c>
      <c r="BX893" s="3" t="s">
        <v>135</v>
      </c>
      <c r="BY893" s="3" t="s">
        <v>148</v>
      </c>
      <c r="BZ893" s="3" t="s">
        <v>4863</v>
      </c>
      <c r="CA893" s="3" t="s">
        <v>174</v>
      </c>
      <c r="CB893" s="3" t="s">
        <v>143</v>
      </c>
      <c r="CC893" s="3" t="s">
        <v>143</v>
      </c>
      <c r="CD893" s="3" t="s">
        <v>143</v>
      </c>
      <c r="CE893" s="3" t="s">
        <v>12797</v>
      </c>
      <c r="CF893" s="3" t="s">
        <v>2261</v>
      </c>
      <c r="CG893" s="3" t="s">
        <v>2261</v>
      </c>
      <c r="CH893" s="3" t="s">
        <v>143</v>
      </c>
      <c r="CI893" s="3" t="s">
        <v>143</v>
      </c>
      <c r="CJ893" s="3" t="s">
        <v>5272</v>
      </c>
      <c r="CK893" s="3" t="s">
        <v>143</v>
      </c>
      <c r="CL893" s="3" t="s">
        <v>143</v>
      </c>
      <c r="CM893" s="3" t="s">
        <v>143</v>
      </c>
      <c r="CN893" s="3" t="s">
        <v>143</v>
      </c>
      <c r="CO893" s="3" t="s">
        <v>6702</v>
      </c>
      <c r="CP893" s="3" t="s">
        <v>143</v>
      </c>
      <c r="CQ893" s="3" t="s">
        <v>143</v>
      </c>
      <c r="CR893" s="3" t="s">
        <v>143</v>
      </c>
      <c r="CS893" s="3" t="s">
        <v>1</v>
      </c>
      <c r="CT893" s="3" t="s">
        <v>143</v>
      </c>
      <c r="CU893" s="3" t="s">
        <v>1</v>
      </c>
      <c r="CV893" s="3" t="s">
        <v>1985</v>
      </c>
      <c r="CW893" s="3" t="s">
        <v>1985</v>
      </c>
      <c r="CX893" s="3" t="s">
        <v>12628</v>
      </c>
      <c r="CY893" s="3" t="s">
        <v>166</v>
      </c>
      <c r="CZ893" s="3" t="s">
        <v>463</v>
      </c>
      <c r="DA893" s="3" t="s">
        <v>1989</v>
      </c>
      <c r="DB893" s="3" t="s">
        <v>143</v>
      </c>
      <c r="DC893" s="3" t="s">
        <v>225</v>
      </c>
      <c r="DD893" s="3" t="s">
        <v>685</v>
      </c>
      <c r="DE893" s="3" t="s">
        <v>3193</v>
      </c>
      <c r="DF893" s="3" t="s">
        <v>5904</v>
      </c>
      <c r="DG893" s="3" t="s">
        <v>143</v>
      </c>
      <c r="DH893" s="3" t="s">
        <v>9493</v>
      </c>
      <c r="DI893" s="3" t="s">
        <v>143</v>
      </c>
    </row>
    <row r="894" spans="1:113" hidden="1" x14ac:dyDescent="0.2">
      <c r="A894" s="73">
        <v>45597</v>
      </c>
      <c r="B894" s="3" t="s">
        <v>12718</v>
      </c>
      <c r="C894" s="178">
        <v>166419</v>
      </c>
      <c r="D894" s="3" t="s">
        <v>12620</v>
      </c>
      <c r="E894" s="3" t="s">
        <v>685</v>
      </c>
      <c r="F894" s="7">
        <v>45601</v>
      </c>
      <c r="G894" s="3" t="s">
        <v>165</v>
      </c>
      <c r="H894" s="3" t="s">
        <v>166</v>
      </c>
      <c r="I894" s="4">
        <v>506.35</v>
      </c>
      <c r="J894" s="4">
        <v>475.57</v>
      </c>
      <c r="K894" s="71">
        <f t="shared" si="89"/>
        <v>2.3558712536249988E-2</v>
      </c>
      <c r="L894" s="3" t="s">
        <v>374</v>
      </c>
      <c r="M894" s="3" t="s">
        <v>317</v>
      </c>
      <c r="N894" s="3" t="s">
        <v>960</v>
      </c>
      <c r="O894" s="3" t="s">
        <v>2497</v>
      </c>
      <c r="P894" s="6" t="s">
        <v>2895</v>
      </c>
      <c r="Q894" s="3" t="s">
        <v>170</v>
      </c>
      <c r="R894" s="3" t="s">
        <v>14180</v>
      </c>
      <c r="S894" s="3" t="s">
        <v>4098</v>
      </c>
      <c r="T894" s="3" t="s">
        <v>135</v>
      </c>
      <c r="U894" s="3" t="s">
        <v>135</v>
      </c>
      <c r="V894" s="3" t="s">
        <v>136</v>
      </c>
      <c r="W894" s="3" t="s">
        <v>137</v>
      </c>
      <c r="X894" s="3" t="s">
        <v>173</v>
      </c>
      <c r="Y894" s="3" t="s">
        <v>12798</v>
      </c>
      <c r="Z894" s="7" t="s">
        <v>14481</v>
      </c>
      <c r="AA894" s="3" t="s">
        <v>139</v>
      </c>
      <c r="AB894" s="3" t="s">
        <v>140</v>
      </c>
      <c r="AC894" s="3" t="s">
        <v>5272</v>
      </c>
      <c r="AD894" s="3" t="s">
        <v>143</v>
      </c>
      <c r="AE894" s="3" t="s">
        <v>14482</v>
      </c>
      <c r="AF894" s="3" t="s">
        <v>143</v>
      </c>
      <c r="AG894" s="3" t="s">
        <v>235</v>
      </c>
      <c r="AH894" s="3" t="s">
        <v>141</v>
      </c>
      <c r="AI894" s="3" t="s">
        <v>143</v>
      </c>
      <c r="AJ894" s="3" t="s">
        <v>14482</v>
      </c>
      <c r="AK894" s="3" t="s">
        <v>142</v>
      </c>
      <c r="AL894" s="3" t="s">
        <v>143</v>
      </c>
      <c r="AM894" s="3" t="s">
        <v>12799</v>
      </c>
      <c r="AN894" s="3" t="s">
        <v>174</v>
      </c>
      <c r="AO894" s="3" t="s">
        <v>2013</v>
      </c>
      <c r="AP894" s="3" t="s">
        <v>2014</v>
      </c>
      <c r="AQ894" s="3" t="s">
        <v>2502</v>
      </c>
      <c r="AR894" s="3" t="s">
        <v>250</v>
      </c>
      <c r="AS894" s="3" t="s">
        <v>179</v>
      </c>
      <c r="AT894" s="3" t="s">
        <v>251</v>
      </c>
      <c r="AU894" s="3" t="s">
        <v>2016</v>
      </c>
      <c r="AV894" s="3" t="s">
        <v>145</v>
      </c>
      <c r="AW894" s="3" t="s">
        <v>146</v>
      </c>
      <c r="AX894" s="3" t="s">
        <v>972</v>
      </c>
      <c r="AY894" s="3" t="s">
        <v>148</v>
      </c>
      <c r="AZ894" s="3" t="s">
        <v>139</v>
      </c>
      <c r="BA894" s="3" t="s">
        <v>149</v>
      </c>
      <c r="BB894" s="3" t="s">
        <v>150</v>
      </c>
      <c r="BC894" s="3" t="s">
        <v>156</v>
      </c>
      <c r="BD894" s="3" t="s">
        <v>157</v>
      </c>
      <c r="BE894" s="3" t="s">
        <v>303</v>
      </c>
      <c r="BF894" s="3" t="s">
        <v>14181</v>
      </c>
      <c r="BG894" s="3" t="s">
        <v>5272</v>
      </c>
      <c r="BH894" s="3" t="s">
        <v>143</v>
      </c>
      <c r="BI894" s="3" t="s">
        <v>14483</v>
      </c>
      <c r="BJ894" s="3" t="s">
        <v>143</v>
      </c>
      <c r="BK894" s="3" t="s">
        <v>136</v>
      </c>
      <c r="BL894" s="3" t="s">
        <v>143</v>
      </c>
      <c r="BM894" s="3" t="s">
        <v>160</v>
      </c>
      <c r="BN894" s="3" t="s">
        <v>160</v>
      </c>
      <c r="BO894" s="3" t="s">
        <v>143</v>
      </c>
      <c r="BP894" s="3" t="s">
        <v>143</v>
      </c>
      <c r="BQ894" s="3" t="s">
        <v>14182</v>
      </c>
      <c r="BR894" s="3" t="s">
        <v>5352</v>
      </c>
      <c r="BS894" s="3" t="s">
        <v>162</v>
      </c>
      <c r="BT894" s="3" t="s">
        <v>14482</v>
      </c>
      <c r="BU894" s="3" t="s">
        <v>14482</v>
      </c>
      <c r="BV894" s="3" t="s">
        <v>135</v>
      </c>
      <c r="BW894" s="3" t="s">
        <v>135</v>
      </c>
      <c r="BX894" s="3" t="s">
        <v>135</v>
      </c>
      <c r="BY894" s="3" t="s">
        <v>148</v>
      </c>
      <c r="BZ894" s="3" t="s">
        <v>12800</v>
      </c>
      <c r="CA894" s="3" t="s">
        <v>174</v>
      </c>
      <c r="CB894" s="3" t="s">
        <v>143</v>
      </c>
      <c r="CC894" s="3" t="s">
        <v>143</v>
      </c>
      <c r="CD894" s="3" t="s">
        <v>143</v>
      </c>
      <c r="CE894" s="3" t="s">
        <v>12801</v>
      </c>
      <c r="CF894" s="3" t="s">
        <v>2261</v>
      </c>
      <c r="CG894" s="3" t="s">
        <v>2261</v>
      </c>
      <c r="CH894" s="3" t="s">
        <v>143</v>
      </c>
      <c r="CI894" s="3" t="s">
        <v>143</v>
      </c>
      <c r="CJ894" s="3" t="s">
        <v>5272</v>
      </c>
      <c r="CK894" s="3" t="s">
        <v>143</v>
      </c>
      <c r="CL894" s="3" t="s">
        <v>143</v>
      </c>
      <c r="CM894" s="3" t="s">
        <v>143</v>
      </c>
      <c r="CN894" s="3" t="s">
        <v>143</v>
      </c>
      <c r="CO894" s="3" t="s">
        <v>143</v>
      </c>
      <c r="CP894" s="3" t="s">
        <v>143</v>
      </c>
      <c r="CQ894" s="3" t="s">
        <v>143</v>
      </c>
      <c r="CR894" s="3" t="s">
        <v>143</v>
      </c>
      <c r="CS894" s="3" t="s">
        <v>1</v>
      </c>
      <c r="CT894" s="3" t="s">
        <v>143</v>
      </c>
      <c r="CU894" s="3" t="s">
        <v>1</v>
      </c>
      <c r="CV894" s="3" t="s">
        <v>1985</v>
      </c>
      <c r="CW894" s="3" t="s">
        <v>2092</v>
      </c>
      <c r="CX894" s="3" t="s">
        <v>374</v>
      </c>
      <c r="CY894" s="3" t="s">
        <v>166</v>
      </c>
      <c r="CZ894" s="3" t="s">
        <v>136</v>
      </c>
      <c r="DA894" s="3" t="s">
        <v>1989</v>
      </c>
      <c r="DB894" s="3" t="s">
        <v>143</v>
      </c>
      <c r="DC894" s="3" t="s">
        <v>143</v>
      </c>
      <c r="DD894" s="3" t="s">
        <v>685</v>
      </c>
      <c r="DE894" s="3" t="s">
        <v>3193</v>
      </c>
      <c r="DF894" s="3" t="s">
        <v>5904</v>
      </c>
      <c r="DG894" s="3" t="s">
        <v>143</v>
      </c>
      <c r="DH894" s="3" t="s">
        <v>143</v>
      </c>
      <c r="DI894" s="3" t="s">
        <v>143</v>
      </c>
    </row>
    <row r="895" spans="1:113" hidden="1" x14ac:dyDescent="0.2">
      <c r="A895" s="73">
        <v>45597</v>
      </c>
      <c r="B895" s="3" t="s">
        <v>12718</v>
      </c>
      <c r="C895" s="3">
        <v>166434</v>
      </c>
      <c r="D895" s="3" t="s">
        <v>12620</v>
      </c>
      <c r="E895" s="3" t="s">
        <v>685</v>
      </c>
      <c r="F895" s="7">
        <v>45601</v>
      </c>
      <c r="G895" s="3" t="s">
        <v>165</v>
      </c>
      <c r="H895" s="3" t="s">
        <v>166</v>
      </c>
      <c r="I895" s="8">
        <f t="shared" ref="I895:I898" si="95">J895</f>
        <v>480</v>
      </c>
      <c r="J895" s="4">
        <v>480</v>
      </c>
      <c r="K895" s="71">
        <f t="shared" si="89"/>
        <v>2.233273825891181E-2</v>
      </c>
      <c r="L895" s="3" t="s">
        <v>374</v>
      </c>
      <c r="M895" s="3" t="s">
        <v>129</v>
      </c>
      <c r="N895" s="3" t="s">
        <v>1056</v>
      </c>
      <c r="O895" s="3" t="s">
        <v>10229</v>
      </c>
      <c r="P895" s="6" t="s">
        <v>12734</v>
      </c>
      <c r="Q895" s="3" t="s">
        <v>530</v>
      </c>
      <c r="R895" s="3" t="s">
        <v>14183</v>
      </c>
      <c r="S895" s="3" t="s">
        <v>12802</v>
      </c>
      <c r="T895" s="3" t="s">
        <v>135</v>
      </c>
      <c r="U895" s="3" t="s">
        <v>135</v>
      </c>
      <c r="V895" s="3" t="s">
        <v>136</v>
      </c>
      <c r="W895" s="3" t="s">
        <v>137</v>
      </c>
      <c r="X895" s="3" t="s">
        <v>4880</v>
      </c>
      <c r="Y895" s="3" t="s">
        <v>12803</v>
      </c>
      <c r="Z895" s="7" t="s">
        <v>14184</v>
      </c>
      <c r="AA895" s="3" t="s">
        <v>139</v>
      </c>
      <c r="AB895" s="3" t="s">
        <v>323</v>
      </c>
      <c r="AC895" s="3" t="s">
        <v>5272</v>
      </c>
      <c r="AD895" s="3" t="s">
        <v>143</v>
      </c>
      <c r="AE895" s="3" t="s">
        <v>5272</v>
      </c>
      <c r="AF895" s="3" t="s">
        <v>12804</v>
      </c>
      <c r="AG895" s="3" t="s">
        <v>235</v>
      </c>
      <c r="AH895" s="3" t="s">
        <v>141</v>
      </c>
      <c r="AI895" s="3" t="s">
        <v>143</v>
      </c>
      <c r="AJ895" s="3" t="s">
        <v>143</v>
      </c>
      <c r="AK895" s="3" t="s">
        <v>142</v>
      </c>
      <c r="AL895" s="3" t="s">
        <v>143</v>
      </c>
      <c r="AM895" s="3" t="s">
        <v>7390</v>
      </c>
      <c r="AN895" s="3" t="s">
        <v>143</v>
      </c>
      <c r="AO895" s="3" t="s">
        <v>12722</v>
      </c>
      <c r="AP895" s="3" t="s">
        <v>534</v>
      </c>
      <c r="AQ895" s="3" t="s">
        <v>309</v>
      </c>
      <c r="AR895" s="3" t="s">
        <v>148</v>
      </c>
      <c r="AS895" s="3" t="s">
        <v>139</v>
      </c>
      <c r="AT895" s="3" t="s">
        <v>950</v>
      </c>
      <c r="AU895" s="3" t="s">
        <v>2261</v>
      </c>
      <c r="AV895" s="3" t="s">
        <v>145</v>
      </c>
      <c r="AW895" s="3" t="s">
        <v>146</v>
      </c>
      <c r="AX895" s="3" t="s">
        <v>1060</v>
      </c>
      <c r="AY895" s="3" t="s">
        <v>148</v>
      </c>
      <c r="AZ895" s="3" t="s">
        <v>139</v>
      </c>
      <c r="BA895" s="3" t="s">
        <v>149</v>
      </c>
      <c r="BB895" s="3" t="s">
        <v>150</v>
      </c>
      <c r="BC895" s="3" t="s">
        <v>156</v>
      </c>
      <c r="BD895" s="3" t="s">
        <v>157</v>
      </c>
      <c r="BE895" s="3" t="s">
        <v>303</v>
      </c>
      <c r="BF895" s="3" t="s">
        <v>14184</v>
      </c>
      <c r="BG895" s="3" t="s">
        <v>5272</v>
      </c>
      <c r="BH895" s="3" t="s">
        <v>143</v>
      </c>
      <c r="BI895" s="3" t="s">
        <v>143</v>
      </c>
      <c r="BJ895" s="3" t="s">
        <v>143</v>
      </c>
      <c r="BK895" s="3" t="s">
        <v>136</v>
      </c>
      <c r="BL895" s="3" t="s">
        <v>143</v>
      </c>
      <c r="BM895" s="3" t="s">
        <v>160</v>
      </c>
      <c r="BN895" s="3" t="s">
        <v>143</v>
      </c>
      <c r="BO895" s="3" t="s">
        <v>143</v>
      </c>
      <c r="BP895" s="3" t="s">
        <v>143</v>
      </c>
      <c r="BQ895" s="3" t="s">
        <v>14185</v>
      </c>
      <c r="BR895" s="3" t="s">
        <v>5352</v>
      </c>
      <c r="BS895" s="3" t="s">
        <v>162</v>
      </c>
      <c r="BT895" s="3" t="s">
        <v>7390</v>
      </c>
      <c r="BU895" s="3" t="s">
        <v>7390</v>
      </c>
      <c r="BV895" s="3" t="s">
        <v>135</v>
      </c>
      <c r="BW895" s="3" t="s">
        <v>135</v>
      </c>
      <c r="BX895" s="3" t="s">
        <v>135</v>
      </c>
      <c r="BY895" s="3" t="s">
        <v>148</v>
      </c>
      <c r="BZ895" s="3" t="s">
        <v>4774</v>
      </c>
      <c r="CA895" s="3" t="s">
        <v>174</v>
      </c>
      <c r="CB895" s="3" t="s">
        <v>143</v>
      </c>
      <c r="CC895" s="3" t="s">
        <v>143</v>
      </c>
      <c r="CD895" s="3" t="s">
        <v>143</v>
      </c>
      <c r="CE895" s="3" t="s">
        <v>12734</v>
      </c>
      <c r="CF895" s="3" t="s">
        <v>2261</v>
      </c>
      <c r="CG895" s="3" t="s">
        <v>143</v>
      </c>
      <c r="CH895" s="3" t="s">
        <v>143</v>
      </c>
      <c r="CI895" s="3" t="s">
        <v>143</v>
      </c>
      <c r="CJ895" s="3" t="s">
        <v>5272</v>
      </c>
      <c r="CK895" s="3" t="s">
        <v>143</v>
      </c>
      <c r="CL895" s="3" t="s">
        <v>143</v>
      </c>
      <c r="CM895" s="3" t="s">
        <v>143</v>
      </c>
      <c r="CN895" s="3" t="s">
        <v>143</v>
      </c>
      <c r="CO895" s="3" t="s">
        <v>143</v>
      </c>
      <c r="CP895" s="3" t="s">
        <v>143</v>
      </c>
      <c r="CQ895" s="3" t="s">
        <v>143</v>
      </c>
      <c r="CR895" s="3" t="s">
        <v>143</v>
      </c>
      <c r="CS895" s="3" t="s">
        <v>1</v>
      </c>
      <c r="CT895" s="3" t="s">
        <v>143</v>
      </c>
      <c r="CU895" s="3" t="s">
        <v>1</v>
      </c>
      <c r="CV895" s="3" t="s">
        <v>1985</v>
      </c>
      <c r="CW895" s="3" t="s">
        <v>143</v>
      </c>
      <c r="CX895" s="3" t="s">
        <v>374</v>
      </c>
      <c r="CY895" s="3" t="s">
        <v>166</v>
      </c>
      <c r="CZ895" s="3" t="s">
        <v>136</v>
      </c>
      <c r="DA895" s="3" t="s">
        <v>1989</v>
      </c>
      <c r="DB895" s="3" t="s">
        <v>143</v>
      </c>
      <c r="DC895" s="3" t="s">
        <v>4880</v>
      </c>
      <c r="DD895" s="3" t="s">
        <v>685</v>
      </c>
      <c r="DE895" s="3" t="s">
        <v>3193</v>
      </c>
      <c r="DF895" s="3" t="s">
        <v>5904</v>
      </c>
      <c r="DG895" s="3" t="s">
        <v>143</v>
      </c>
      <c r="DH895" s="3" t="s">
        <v>143</v>
      </c>
      <c r="DI895" s="3" t="s">
        <v>143</v>
      </c>
    </row>
    <row r="896" spans="1:113" hidden="1" x14ac:dyDescent="0.2">
      <c r="A896" s="73">
        <v>45597</v>
      </c>
      <c r="B896" s="3" t="s">
        <v>12718</v>
      </c>
      <c r="C896" s="3">
        <v>166532</v>
      </c>
      <c r="D896" s="3" t="s">
        <v>12620</v>
      </c>
      <c r="E896" s="3" t="s">
        <v>364</v>
      </c>
      <c r="F896" s="7">
        <v>45602</v>
      </c>
      <c r="G896" s="3" t="s">
        <v>126</v>
      </c>
      <c r="H896" s="3" t="s">
        <v>166</v>
      </c>
      <c r="I896" s="8">
        <f t="shared" si="95"/>
        <v>640</v>
      </c>
      <c r="J896" s="4">
        <v>640</v>
      </c>
      <c r="K896" s="71">
        <f t="shared" si="89"/>
        <v>2.9776984345215744E-2</v>
      </c>
      <c r="L896" s="3" t="s">
        <v>519</v>
      </c>
      <c r="M896" s="3" t="s">
        <v>129</v>
      </c>
      <c r="N896" s="3" t="s">
        <v>1065</v>
      </c>
      <c r="O896" s="3" t="s">
        <v>2513</v>
      </c>
      <c r="P896" s="6" t="s">
        <v>12836</v>
      </c>
      <c r="Q896" s="3" t="s">
        <v>170</v>
      </c>
      <c r="R896" s="3" t="s">
        <v>14186</v>
      </c>
      <c r="S896" s="3" t="s">
        <v>2515</v>
      </c>
      <c r="T896" s="3" t="s">
        <v>135</v>
      </c>
      <c r="U896" s="3" t="s">
        <v>135</v>
      </c>
      <c r="V896" s="3" t="s">
        <v>136</v>
      </c>
      <c r="W896" s="3" t="s">
        <v>137</v>
      </c>
      <c r="X896" s="3" t="s">
        <v>957</v>
      </c>
      <c r="Y896" s="3" t="s">
        <v>12837</v>
      </c>
      <c r="Z896" s="7" t="s">
        <v>14278</v>
      </c>
      <c r="AA896" s="3" t="s">
        <v>139</v>
      </c>
      <c r="AB896" s="3" t="s">
        <v>140</v>
      </c>
      <c r="AC896" s="3" t="s">
        <v>5272</v>
      </c>
      <c r="AD896" s="3" t="s">
        <v>143</v>
      </c>
      <c r="AE896" s="3" t="s">
        <v>5272</v>
      </c>
      <c r="AF896" s="3" t="s">
        <v>12838</v>
      </c>
      <c r="AG896" s="3" t="s">
        <v>5974</v>
      </c>
      <c r="AH896" s="3" t="s">
        <v>141</v>
      </c>
      <c r="AI896" s="3" t="s">
        <v>143</v>
      </c>
      <c r="AJ896" s="3" t="s">
        <v>14279</v>
      </c>
      <c r="AK896" s="3" t="s">
        <v>142</v>
      </c>
      <c r="AL896" s="3" t="s">
        <v>143</v>
      </c>
      <c r="AM896" s="3" t="s">
        <v>12839</v>
      </c>
      <c r="AN896" s="3" t="s">
        <v>174</v>
      </c>
      <c r="AO896" s="3" t="s">
        <v>2516</v>
      </c>
      <c r="AP896" s="3" t="s">
        <v>2517</v>
      </c>
      <c r="AQ896" s="3" t="s">
        <v>2518</v>
      </c>
      <c r="AR896" s="3" t="s">
        <v>230</v>
      </c>
      <c r="AS896" s="3" t="s">
        <v>231</v>
      </c>
      <c r="AT896" s="3" t="s">
        <v>2519</v>
      </c>
      <c r="AU896" s="3" t="s">
        <v>2520</v>
      </c>
      <c r="AV896" s="3" t="s">
        <v>631</v>
      </c>
      <c r="AW896" s="3" t="s">
        <v>632</v>
      </c>
      <c r="AX896" s="3" t="s">
        <v>1068</v>
      </c>
      <c r="AY896" s="3" t="s">
        <v>148</v>
      </c>
      <c r="AZ896" s="3" t="s">
        <v>139</v>
      </c>
      <c r="BA896" s="3" t="s">
        <v>149</v>
      </c>
      <c r="BB896" s="3" t="s">
        <v>634</v>
      </c>
      <c r="BC896" s="3" t="s">
        <v>156</v>
      </c>
      <c r="BD896" s="3" t="s">
        <v>157</v>
      </c>
      <c r="BE896" s="3" t="s">
        <v>237</v>
      </c>
      <c r="BF896" s="3" t="s">
        <v>14187</v>
      </c>
      <c r="BG896" s="3" t="s">
        <v>5272</v>
      </c>
      <c r="BH896" s="3" t="s">
        <v>143</v>
      </c>
      <c r="BI896" s="3" t="s">
        <v>14280</v>
      </c>
      <c r="BJ896" s="3" t="s">
        <v>143</v>
      </c>
      <c r="BK896" s="3" t="s">
        <v>136</v>
      </c>
      <c r="BL896" s="3" t="s">
        <v>143</v>
      </c>
      <c r="BM896" s="3" t="s">
        <v>160</v>
      </c>
      <c r="BN896" s="3" t="s">
        <v>160</v>
      </c>
      <c r="BO896" s="3" t="s">
        <v>143</v>
      </c>
      <c r="BP896" s="3" t="s">
        <v>143</v>
      </c>
      <c r="BQ896" s="3" t="s">
        <v>14188</v>
      </c>
      <c r="BR896" s="3" t="s">
        <v>5784</v>
      </c>
      <c r="BS896" s="3" t="s">
        <v>314</v>
      </c>
      <c r="BT896" s="3" t="s">
        <v>12839</v>
      </c>
      <c r="BU896" s="3" t="s">
        <v>12839</v>
      </c>
      <c r="BV896" s="3" t="s">
        <v>135</v>
      </c>
      <c r="BW896" s="3" t="s">
        <v>135</v>
      </c>
      <c r="BX896" s="3" t="s">
        <v>135</v>
      </c>
      <c r="BY896" s="3" t="s">
        <v>148</v>
      </c>
      <c r="BZ896" s="3" t="s">
        <v>5829</v>
      </c>
      <c r="CA896" s="3" t="s">
        <v>174</v>
      </c>
      <c r="CB896" s="3" t="s">
        <v>143</v>
      </c>
      <c r="CC896" s="3" t="s">
        <v>143</v>
      </c>
      <c r="CD896" s="3" t="s">
        <v>143</v>
      </c>
      <c r="CE896" s="3" t="s">
        <v>12840</v>
      </c>
      <c r="CF896" s="3" t="s">
        <v>2261</v>
      </c>
      <c r="CG896" s="3" t="s">
        <v>2261</v>
      </c>
      <c r="CH896" s="3" t="s">
        <v>143</v>
      </c>
      <c r="CI896" s="3" t="s">
        <v>143</v>
      </c>
      <c r="CJ896" s="3" t="s">
        <v>5272</v>
      </c>
      <c r="CK896" s="3" t="s">
        <v>143</v>
      </c>
      <c r="CL896" s="3" t="s">
        <v>143</v>
      </c>
      <c r="CM896" s="3" t="s">
        <v>143</v>
      </c>
      <c r="CN896" s="3" t="s">
        <v>143</v>
      </c>
      <c r="CO896" s="3" t="s">
        <v>143</v>
      </c>
      <c r="CP896" s="3" t="s">
        <v>143</v>
      </c>
      <c r="CQ896" s="3" t="s">
        <v>143</v>
      </c>
      <c r="CR896" s="3" t="s">
        <v>143</v>
      </c>
      <c r="CS896" s="3" t="s">
        <v>1</v>
      </c>
      <c r="CT896" s="3" t="s">
        <v>143</v>
      </c>
      <c r="CU896" s="3" t="s">
        <v>1</v>
      </c>
      <c r="CV896" s="3" t="s">
        <v>2092</v>
      </c>
      <c r="CW896" s="3" t="s">
        <v>143</v>
      </c>
      <c r="CX896" s="3" t="s">
        <v>519</v>
      </c>
      <c r="CY896" s="3" t="s">
        <v>166</v>
      </c>
      <c r="CZ896" s="3" t="s">
        <v>136</v>
      </c>
      <c r="DA896" s="3" t="s">
        <v>1989</v>
      </c>
      <c r="DB896" s="3" t="s">
        <v>143</v>
      </c>
      <c r="DC896" s="3" t="s">
        <v>225</v>
      </c>
      <c r="DD896" s="3" t="s">
        <v>364</v>
      </c>
      <c r="DE896" s="3" t="s">
        <v>3193</v>
      </c>
      <c r="DF896" s="3" t="s">
        <v>5776</v>
      </c>
      <c r="DG896" s="3" t="s">
        <v>143</v>
      </c>
      <c r="DH896" s="3" t="s">
        <v>143</v>
      </c>
      <c r="DI896" s="3" t="s">
        <v>143</v>
      </c>
    </row>
    <row r="897" spans="1:113" hidden="1" x14ac:dyDescent="0.2">
      <c r="A897" s="73">
        <v>45597</v>
      </c>
      <c r="B897" s="3" t="s">
        <v>12718</v>
      </c>
      <c r="C897" s="3">
        <v>166533</v>
      </c>
      <c r="D897" s="3" t="s">
        <v>12620</v>
      </c>
      <c r="E897" s="3" t="s">
        <v>364</v>
      </c>
      <c r="F897" s="7">
        <v>45601</v>
      </c>
      <c r="G897" s="3" t="s">
        <v>126</v>
      </c>
      <c r="H897" s="3" t="s">
        <v>166</v>
      </c>
      <c r="I897" s="8">
        <f t="shared" si="95"/>
        <v>1540.55</v>
      </c>
      <c r="J897" s="4">
        <v>1540.55</v>
      </c>
      <c r="K897" s="71">
        <f t="shared" si="89"/>
        <v>7.1676458176597055E-2</v>
      </c>
      <c r="L897" s="3" t="s">
        <v>374</v>
      </c>
      <c r="M897" s="3" t="s">
        <v>129</v>
      </c>
      <c r="N897" s="3" t="s">
        <v>219</v>
      </c>
      <c r="O897" s="3" t="s">
        <v>2052</v>
      </c>
      <c r="P897" s="6" t="s">
        <v>12805</v>
      </c>
      <c r="Q897" s="3" t="s">
        <v>564</v>
      </c>
      <c r="R897" s="3" t="s">
        <v>14281</v>
      </c>
      <c r="S897" s="3" t="s">
        <v>9351</v>
      </c>
      <c r="T897" s="3" t="s">
        <v>135</v>
      </c>
      <c r="U897" s="3" t="s">
        <v>135</v>
      </c>
      <c r="V897" s="3" t="s">
        <v>136</v>
      </c>
      <c r="W897" s="3" t="s">
        <v>137</v>
      </c>
      <c r="X897" s="3" t="s">
        <v>6653</v>
      </c>
      <c r="Y897" s="3" t="s">
        <v>12806</v>
      </c>
      <c r="Z897" s="7" t="s">
        <v>14282</v>
      </c>
      <c r="AA897" s="3" t="s">
        <v>139</v>
      </c>
      <c r="AB897" s="3" t="s">
        <v>140</v>
      </c>
      <c r="AC897" s="3" t="s">
        <v>5272</v>
      </c>
      <c r="AD897" s="3" t="s">
        <v>143</v>
      </c>
      <c r="AE897" s="3" t="s">
        <v>5272</v>
      </c>
      <c r="AF897" s="3" t="s">
        <v>143</v>
      </c>
      <c r="AG897" s="3" t="s">
        <v>5974</v>
      </c>
      <c r="AH897" s="3" t="s">
        <v>141</v>
      </c>
      <c r="AI897" s="3" t="s">
        <v>143</v>
      </c>
      <c r="AJ897" s="3" t="s">
        <v>143</v>
      </c>
      <c r="AK897" s="3" t="s">
        <v>142</v>
      </c>
      <c r="AL897" s="3" t="s">
        <v>143</v>
      </c>
      <c r="AM897" s="3" t="s">
        <v>12807</v>
      </c>
      <c r="AN897" s="3" t="s">
        <v>143</v>
      </c>
      <c r="AO897" s="3" t="s">
        <v>2056</v>
      </c>
      <c r="AP897" s="3" t="s">
        <v>2057</v>
      </c>
      <c r="AQ897" s="3" t="s">
        <v>2058</v>
      </c>
      <c r="AR897" s="3" t="s">
        <v>230</v>
      </c>
      <c r="AS897" s="3" t="s">
        <v>231</v>
      </c>
      <c r="AT897" s="3" t="s">
        <v>2059</v>
      </c>
      <c r="AU897" s="3" t="s">
        <v>2060</v>
      </c>
      <c r="AV897" s="3" t="s">
        <v>234</v>
      </c>
      <c r="AW897" s="3" t="s">
        <v>165</v>
      </c>
      <c r="AX897" s="3" t="s">
        <v>235</v>
      </c>
      <c r="AY897" s="3" t="s">
        <v>148</v>
      </c>
      <c r="AZ897" s="3" t="s">
        <v>139</v>
      </c>
      <c r="BA897" s="3" t="s">
        <v>875</v>
      </c>
      <c r="BB897" s="3" t="s">
        <v>150</v>
      </c>
      <c r="BC897" s="3" t="s">
        <v>156</v>
      </c>
      <c r="BD897" s="3" t="s">
        <v>157</v>
      </c>
      <c r="BE897" s="3" t="s">
        <v>8956</v>
      </c>
      <c r="BF897" s="3" t="s">
        <v>14282</v>
      </c>
      <c r="BG897" s="3" t="s">
        <v>5272</v>
      </c>
      <c r="BH897" s="3" t="s">
        <v>143</v>
      </c>
      <c r="BI897" s="3" t="s">
        <v>143</v>
      </c>
      <c r="BJ897" s="3" t="s">
        <v>143</v>
      </c>
      <c r="BK897" s="3" t="s">
        <v>136</v>
      </c>
      <c r="BL897" s="3" t="s">
        <v>143</v>
      </c>
      <c r="BM897" s="3" t="s">
        <v>160</v>
      </c>
      <c r="BN897" s="3" t="s">
        <v>143</v>
      </c>
      <c r="BO897" s="3" t="s">
        <v>143</v>
      </c>
      <c r="BP897" s="3" t="s">
        <v>143</v>
      </c>
      <c r="BQ897" s="3" t="s">
        <v>14283</v>
      </c>
      <c r="BR897" s="3" t="s">
        <v>143</v>
      </c>
      <c r="BS897" s="3" t="s">
        <v>14284</v>
      </c>
      <c r="BT897" s="3" t="s">
        <v>12808</v>
      </c>
      <c r="BU897" s="3" t="s">
        <v>12808</v>
      </c>
      <c r="BV897" s="3" t="s">
        <v>135</v>
      </c>
      <c r="BW897" s="3" t="s">
        <v>135</v>
      </c>
      <c r="BX897" s="3" t="s">
        <v>135</v>
      </c>
      <c r="BY897" s="3" t="s">
        <v>148</v>
      </c>
      <c r="BZ897" s="3" t="s">
        <v>12809</v>
      </c>
      <c r="CA897" s="3" t="s">
        <v>2415</v>
      </c>
      <c r="CB897" s="3" t="s">
        <v>143</v>
      </c>
      <c r="CC897" s="3" t="s">
        <v>143</v>
      </c>
      <c r="CD897" s="3" t="s">
        <v>143</v>
      </c>
      <c r="CE897" s="3" t="s">
        <v>12810</v>
      </c>
      <c r="CF897" s="3" t="s">
        <v>9220</v>
      </c>
      <c r="CG897" s="3" t="s">
        <v>143</v>
      </c>
      <c r="CH897" s="3" t="s">
        <v>143</v>
      </c>
      <c r="CI897" s="3" t="s">
        <v>143</v>
      </c>
      <c r="CJ897" s="3" t="s">
        <v>5272</v>
      </c>
      <c r="CK897" s="3" t="s">
        <v>143</v>
      </c>
      <c r="CL897" s="3" t="s">
        <v>143</v>
      </c>
      <c r="CM897" s="3" t="s">
        <v>143</v>
      </c>
      <c r="CN897" s="3" t="s">
        <v>143</v>
      </c>
      <c r="CO897" s="3" t="s">
        <v>9166</v>
      </c>
      <c r="CP897" s="3" t="s">
        <v>143</v>
      </c>
      <c r="CQ897" s="3" t="s">
        <v>143</v>
      </c>
      <c r="CR897" s="3" t="s">
        <v>143</v>
      </c>
      <c r="CS897" s="3" t="s">
        <v>1</v>
      </c>
      <c r="CT897" s="3" t="s">
        <v>143</v>
      </c>
      <c r="CU897" s="3" t="s">
        <v>1</v>
      </c>
      <c r="CV897" s="3" t="s">
        <v>2092</v>
      </c>
      <c r="CW897" s="3" t="s">
        <v>143</v>
      </c>
      <c r="CX897" s="3" t="s">
        <v>374</v>
      </c>
      <c r="CY897" s="3" t="s">
        <v>166</v>
      </c>
      <c r="CZ897" s="3" t="s">
        <v>136</v>
      </c>
      <c r="DA897" s="3" t="s">
        <v>1989</v>
      </c>
      <c r="DB897" s="3" t="s">
        <v>143</v>
      </c>
      <c r="DC897" s="3" t="s">
        <v>6653</v>
      </c>
      <c r="DD897" s="3" t="s">
        <v>364</v>
      </c>
      <c r="DE897" s="3" t="s">
        <v>3193</v>
      </c>
      <c r="DF897" s="3" t="s">
        <v>5904</v>
      </c>
      <c r="DG897" s="3" t="s">
        <v>143</v>
      </c>
      <c r="DH897" s="3" t="s">
        <v>9167</v>
      </c>
      <c r="DI897" s="3" t="s">
        <v>143</v>
      </c>
    </row>
    <row r="898" spans="1:113" hidden="1" x14ac:dyDescent="0.2">
      <c r="A898" s="73">
        <v>45597</v>
      </c>
      <c r="B898" s="3" t="s">
        <v>12718</v>
      </c>
      <c r="C898" s="3">
        <v>166535</v>
      </c>
      <c r="D898" s="3" t="s">
        <v>12620</v>
      </c>
      <c r="E898" s="3" t="s">
        <v>164</v>
      </c>
      <c r="F898" s="7">
        <v>45601</v>
      </c>
      <c r="G898" s="3" t="s">
        <v>165</v>
      </c>
      <c r="H898" s="3" t="s">
        <v>166</v>
      </c>
      <c r="I898" s="8">
        <f t="shared" si="95"/>
        <v>49.97</v>
      </c>
      <c r="J898" s="4">
        <v>49.97</v>
      </c>
      <c r="K898" s="71">
        <f t="shared" si="89"/>
        <v>2.3249311058287981E-3</v>
      </c>
      <c r="L898" s="3" t="s">
        <v>374</v>
      </c>
      <c r="M898" s="3" t="s">
        <v>129</v>
      </c>
      <c r="N898" s="3" t="s">
        <v>219</v>
      </c>
      <c r="O898" s="3" t="s">
        <v>1255</v>
      </c>
      <c r="P898" s="6" t="s">
        <v>8169</v>
      </c>
      <c r="Q898" s="3" t="s">
        <v>170</v>
      </c>
      <c r="R898" s="3" t="s">
        <v>12811</v>
      </c>
      <c r="S898" s="3" t="s">
        <v>4423</v>
      </c>
      <c r="T898" s="3" t="s">
        <v>135</v>
      </c>
      <c r="U898" s="3" t="s">
        <v>135</v>
      </c>
      <c r="V898" s="3" t="s">
        <v>136</v>
      </c>
      <c r="W898" s="3" t="s">
        <v>137</v>
      </c>
      <c r="X898" s="3" t="s">
        <v>6653</v>
      </c>
      <c r="Y898" s="3" t="s">
        <v>12812</v>
      </c>
      <c r="Z898" s="7" t="s">
        <v>12813</v>
      </c>
      <c r="AA898" s="3" t="s">
        <v>139</v>
      </c>
      <c r="AB898" s="3" t="s">
        <v>140</v>
      </c>
      <c r="AC898" s="3" t="s">
        <v>5272</v>
      </c>
      <c r="AD898" s="3" t="s">
        <v>143</v>
      </c>
      <c r="AE898" s="3" t="s">
        <v>5272</v>
      </c>
      <c r="AF898" s="3" t="s">
        <v>143</v>
      </c>
      <c r="AG898" s="3" t="s">
        <v>235</v>
      </c>
      <c r="AH898" s="3" t="s">
        <v>141</v>
      </c>
      <c r="AI898" s="3" t="s">
        <v>143</v>
      </c>
      <c r="AJ898" s="3" t="s">
        <v>143</v>
      </c>
      <c r="AK898" s="3" t="s">
        <v>142</v>
      </c>
      <c r="AL898" s="3" t="s">
        <v>143</v>
      </c>
      <c r="AM898" s="3" t="s">
        <v>12814</v>
      </c>
      <c r="AN898" s="3" t="s">
        <v>143</v>
      </c>
      <c r="AO898" s="3" t="s">
        <v>1259</v>
      </c>
      <c r="AP898" s="3" t="s">
        <v>1260</v>
      </c>
      <c r="AQ898" s="3" t="s">
        <v>1261</v>
      </c>
      <c r="AR898" s="3" t="s">
        <v>353</v>
      </c>
      <c r="AS898" s="3" t="s">
        <v>231</v>
      </c>
      <c r="AT898" s="3" t="s">
        <v>492</v>
      </c>
      <c r="AU898" s="3" t="s">
        <v>1262</v>
      </c>
      <c r="AV898" s="3" t="s">
        <v>234</v>
      </c>
      <c r="AW898" s="3" t="s">
        <v>165</v>
      </c>
      <c r="AX898" s="3" t="s">
        <v>235</v>
      </c>
      <c r="AY898" s="3" t="s">
        <v>148</v>
      </c>
      <c r="AZ898" s="3" t="s">
        <v>139</v>
      </c>
      <c r="BA898" s="3" t="s">
        <v>875</v>
      </c>
      <c r="BB898" s="3" t="s">
        <v>150</v>
      </c>
      <c r="BC898" s="3" t="s">
        <v>156</v>
      </c>
      <c r="BD898" s="3" t="s">
        <v>157</v>
      </c>
      <c r="BE898" s="3" t="s">
        <v>484</v>
      </c>
      <c r="BF898" s="3" t="s">
        <v>12813</v>
      </c>
      <c r="BG898" s="3" t="s">
        <v>5272</v>
      </c>
      <c r="BH898" s="3" t="s">
        <v>143</v>
      </c>
      <c r="BI898" s="3" t="s">
        <v>143</v>
      </c>
      <c r="BJ898" s="3" t="s">
        <v>143</v>
      </c>
      <c r="BK898" s="3" t="s">
        <v>136</v>
      </c>
      <c r="BL898" s="3" t="s">
        <v>143</v>
      </c>
      <c r="BM898" s="3" t="s">
        <v>160</v>
      </c>
      <c r="BN898" s="3" t="s">
        <v>143</v>
      </c>
      <c r="BO898" s="3" t="s">
        <v>143</v>
      </c>
      <c r="BP898" s="3" t="s">
        <v>143</v>
      </c>
      <c r="BQ898" s="3" t="s">
        <v>12815</v>
      </c>
      <c r="BR898" s="3" t="s">
        <v>5723</v>
      </c>
      <c r="BS898" s="3" t="s">
        <v>162</v>
      </c>
      <c r="BT898" s="3" t="s">
        <v>12814</v>
      </c>
      <c r="BU898" s="3" t="s">
        <v>12814</v>
      </c>
      <c r="BV898" s="3" t="s">
        <v>135</v>
      </c>
      <c r="BW898" s="3" t="s">
        <v>135</v>
      </c>
      <c r="BX898" s="3" t="s">
        <v>135</v>
      </c>
      <c r="BY898" s="3" t="s">
        <v>148</v>
      </c>
      <c r="BZ898" s="3" t="s">
        <v>575</v>
      </c>
      <c r="CA898" s="3" t="s">
        <v>174</v>
      </c>
      <c r="CB898" s="3" t="s">
        <v>143</v>
      </c>
      <c r="CC898" s="3" t="s">
        <v>143</v>
      </c>
      <c r="CD898" s="3" t="s">
        <v>143</v>
      </c>
      <c r="CE898" s="3" t="s">
        <v>8169</v>
      </c>
      <c r="CF898" s="3" t="s">
        <v>2261</v>
      </c>
      <c r="CG898" s="3" t="s">
        <v>143</v>
      </c>
      <c r="CH898" s="3" t="s">
        <v>143</v>
      </c>
      <c r="CI898" s="3" t="s">
        <v>143</v>
      </c>
      <c r="CJ898" s="3" t="s">
        <v>5272</v>
      </c>
      <c r="CK898" s="3" t="s">
        <v>143</v>
      </c>
      <c r="CL898" s="3" t="s">
        <v>143</v>
      </c>
      <c r="CM898" s="3" t="s">
        <v>143</v>
      </c>
      <c r="CN898" s="3" t="s">
        <v>143</v>
      </c>
      <c r="CO898" s="3" t="s">
        <v>6090</v>
      </c>
      <c r="CP898" s="3" t="s">
        <v>143</v>
      </c>
      <c r="CQ898" s="3" t="s">
        <v>143</v>
      </c>
      <c r="CR898" s="3" t="s">
        <v>143</v>
      </c>
      <c r="CS898" s="3" t="s">
        <v>1</v>
      </c>
      <c r="CT898" s="3" t="s">
        <v>143</v>
      </c>
      <c r="CU898" s="3" t="s">
        <v>1</v>
      </c>
      <c r="CV898" s="3" t="s">
        <v>1985</v>
      </c>
      <c r="CW898" s="3" t="s">
        <v>143</v>
      </c>
      <c r="CX898" s="3" t="s">
        <v>374</v>
      </c>
      <c r="CY898" s="3" t="s">
        <v>166</v>
      </c>
      <c r="CZ898" s="3" t="s">
        <v>136</v>
      </c>
      <c r="DA898" s="3" t="s">
        <v>1986</v>
      </c>
      <c r="DB898" s="3" t="s">
        <v>143</v>
      </c>
      <c r="DC898" s="3" t="s">
        <v>6653</v>
      </c>
      <c r="DD898" s="3" t="s">
        <v>164</v>
      </c>
      <c r="DE898" s="3" t="s">
        <v>3193</v>
      </c>
      <c r="DF898" s="3" t="s">
        <v>5904</v>
      </c>
      <c r="DG898" s="3" t="s">
        <v>143</v>
      </c>
      <c r="DH898" s="3" t="s">
        <v>9368</v>
      </c>
      <c r="DI898" s="3" t="s">
        <v>143</v>
      </c>
    </row>
    <row r="899" spans="1:113" hidden="1" x14ac:dyDescent="0.2">
      <c r="A899" s="73">
        <v>45597</v>
      </c>
      <c r="B899" s="3" t="s">
        <v>15606</v>
      </c>
      <c r="C899" s="3">
        <v>166537</v>
      </c>
      <c r="D899" s="3" t="s">
        <v>12738</v>
      </c>
      <c r="E899" s="3" t="s">
        <v>5495</v>
      </c>
      <c r="F899" s="7">
        <v>45601</v>
      </c>
      <c r="G899" s="3" t="s">
        <v>165</v>
      </c>
      <c r="H899" s="3" t="s">
        <v>166</v>
      </c>
      <c r="I899" s="4">
        <v>120</v>
      </c>
      <c r="J899" s="4">
        <v>120</v>
      </c>
      <c r="K899" s="71">
        <f t="shared" si="89"/>
        <v>5.5831845647279525E-3</v>
      </c>
      <c r="L899" s="3" t="s">
        <v>316</v>
      </c>
      <c r="M899" s="3" t="s">
        <v>317</v>
      </c>
      <c r="N899" s="3" t="s">
        <v>960</v>
      </c>
      <c r="O899" s="3" t="s">
        <v>318</v>
      </c>
      <c r="P899" s="6" t="s">
        <v>12816</v>
      </c>
      <c r="Q899" s="3" t="s">
        <v>170</v>
      </c>
      <c r="R899" s="3" t="s">
        <v>12817</v>
      </c>
      <c r="S899" s="3" t="s">
        <v>12818</v>
      </c>
      <c r="T899" s="3" t="s">
        <v>135</v>
      </c>
      <c r="U899" s="3" t="s">
        <v>135</v>
      </c>
      <c r="V899" s="3" t="s">
        <v>506</v>
      </c>
      <c r="W899" s="3" t="s">
        <v>137</v>
      </c>
      <c r="X899" s="3" t="s">
        <v>2483</v>
      </c>
      <c r="Y899" s="3" t="s">
        <v>12819</v>
      </c>
      <c r="Z899" s="7" t="s">
        <v>12820</v>
      </c>
      <c r="AA899" s="3" t="s">
        <v>139</v>
      </c>
      <c r="AB899" s="3" t="s">
        <v>323</v>
      </c>
      <c r="AC899" s="3" t="s">
        <v>5272</v>
      </c>
      <c r="AD899" s="3" t="s">
        <v>143</v>
      </c>
      <c r="AE899" s="3" t="s">
        <v>9871</v>
      </c>
      <c r="AF899" s="3" t="s">
        <v>143</v>
      </c>
      <c r="AG899" s="3" t="s">
        <v>235</v>
      </c>
      <c r="AH899" s="3" t="s">
        <v>141</v>
      </c>
      <c r="AI899" s="3" t="s">
        <v>143</v>
      </c>
      <c r="AJ899" s="3" t="s">
        <v>9871</v>
      </c>
      <c r="AK899" s="3" t="s">
        <v>207</v>
      </c>
      <c r="AL899" s="3" t="s">
        <v>143</v>
      </c>
      <c r="AM899" s="3" t="s">
        <v>9871</v>
      </c>
      <c r="AN899" s="3" t="s">
        <v>174</v>
      </c>
      <c r="AO899" s="3" t="s">
        <v>324</v>
      </c>
      <c r="AP899" s="3" t="s">
        <v>325</v>
      </c>
      <c r="AQ899" s="3" t="s">
        <v>326</v>
      </c>
      <c r="AR899" s="3" t="s">
        <v>178</v>
      </c>
      <c r="AS899" s="3" t="s">
        <v>179</v>
      </c>
      <c r="AT899" s="3" t="s">
        <v>327</v>
      </c>
      <c r="AU899" s="3" t="s">
        <v>328</v>
      </c>
      <c r="AV899" s="3" t="s">
        <v>145</v>
      </c>
      <c r="AW899" s="3" t="s">
        <v>146</v>
      </c>
      <c r="AX899" s="3" t="s">
        <v>972</v>
      </c>
      <c r="AY899" s="3" t="s">
        <v>148</v>
      </c>
      <c r="AZ899" s="3" t="s">
        <v>139</v>
      </c>
      <c r="BA899" s="3" t="s">
        <v>149</v>
      </c>
      <c r="BB899" s="3" t="s">
        <v>150</v>
      </c>
      <c r="BC899" s="3" t="s">
        <v>156</v>
      </c>
      <c r="BD899" s="3" t="s">
        <v>157</v>
      </c>
      <c r="BE899" s="3" t="s">
        <v>484</v>
      </c>
      <c r="BF899" s="3" t="s">
        <v>12820</v>
      </c>
      <c r="BG899" s="3" t="s">
        <v>5272</v>
      </c>
      <c r="BH899" s="3" t="s">
        <v>143</v>
      </c>
      <c r="BI899" s="3" t="s">
        <v>143</v>
      </c>
      <c r="BJ899" s="3" t="s">
        <v>143</v>
      </c>
      <c r="BK899" s="3" t="s">
        <v>136</v>
      </c>
      <c r="BL899" s="3" t="s">
        <v>143</v>
      </c>
      <c r="BM899" s="3" t="s">
        <v>160</v>
      </c>
      <c r="BN899" s="3" t="s">
        <v>160</v>
      </c>
      <c r="BO899" s="3" t="s">
        <v>5495</v>
      </c>
      <c r="BP899" s="3" t="s">
        <v>143</v>
      </c>
      <c r="BQ899" s="3" t="s">
        <v>12821</v>
      </c>
      <c r="BR899" s="3" t="s">
        <v>5723</v>
      </c>
      <c r="BS899" s="3" t="s">
        <v>162</v>
      </c>
      <c r="BT899" s="3" t="s">
        <v>9871</v>
      </c>
      <c r="BU899" s="3" t="s">
        <v>9871</v>
      </c>
      <c r="BV899" s="3" t="s">
        <v>135</v>
      </c>
      <c r="BW899" s="3" t="s">
        <v>135</v>
      </c>
      <c r="BX899" s="3" t="s">
        <v>135</v>
      </c>
      <c r="BY899" s="3" t="s">
        <v>148</v>
      </c>
      <c r="BZ899" s="3" t="s">
        <v>12789</v>
      </c>
      <c r="CA899" s="3" t="s">
        <v>174</v>
      </c>
      <c r="CB899" s="3" t="s">
        <v>143</v>
      </c>
      <c r="CC899" s="3" t="s">
        <v>143</v>
      </c>
      <c r="CD899" s="3" t="s">
        <v>143</v>
      </c>
      <c r="CE899" s="3" t="s">
        <v>12822</v>
      </c>
      <c r="CF899" s="3" t="s">
        <v>2261</v>
      </c>
      <c r="CG899" s="3" t="s">
        <v>2261</v>
      </c>
      <c r="CH899" s="3" t="s">
        <v>143</v>
      </c>
      <c r="CI899" s="3" t="s">
        <v>143</v>
      </c>
      <c r="CJ899" s="3" t="s">
        <v>5272</v>
      </c>
      <c r="CK899" s="3" t="s">
        <v>143</v>
      </c>
      <c r="CL899" s="3" t="s">
        <v>143</v>
      </c>
      <c r="CM899" s="3" t="s">
        <v>143</v>
      </c>
      <c r="CN899" s="3" t="s">
        <v>143</v>
      </c>
      <c r="CO899" s="3" t="s">
        <v>143</v>
      </c>
      <c r="CP899" s="3" t="s">
        <v>143</v>
      </c>
      <c r="CQ899" s="3" t="s">
        <v>143</v>
      </c>
      <c r="CR899" s="3" t="s">
        <v>143</v>
      </c>
      <c r="CS899" s="3" t="s">
        <v>1</v>
      </c>
      <c r="CT899" s="3" t="s">
        <v>143</v>
      </c>
      <c r="CU899" s="3" t="s">
        <v>1</v>
      </c>
      <c r="CV899" s="3" t="s">
        <v>1985</v>
      </c>
      <c r="CW899" s="3" t="s">
        <v>1985</v>
      </c>
      <c r="CX899" s="3" t="s">
        <v>316</v>
      </c>
      <c r="CY899" s="3" t="s">
        <v>166</v>
      </c>
      <c r="CZ899" s="3" t="s">
        <v>136</v>
      </c>
      <c r="DA899" s="3" t="s">
        <v>1986</v>
      </c>
      <c r="DB899" s="3" t="s">
        <v>143</v>
      </c>
      <c r="DC899" s="3" t="s">
        <v>143</v>
      </c>
      <c r="DD899" s="3" t="s">
        <v>5495</v>
      </c>
      <c r="DE899" s="3" t="s">
        <v>3193</v>
      </c>
      <c r="DF899" s="3" t="s">
        <v>5904</v>
      </c>
      <c r="DG899" s="3" t="s">
        <v>143</v>
      </c>
      <c r="DH899" s="3" t="s">
        <v>143</v>
      </c>
      <c r="DI899" s="3" t="s">
        <v>143</v>
      </c>
    </row>
    <row r="900" spans="1:113" ht="25.5" hidden="1" x14ac:dyDescent="0.2">
      <c r="A900" s="73">
        <v>45597</v>
      </c>
      <c r="B900" s="3" t="s">
        <v>24</v>
      </c>
      <c r="C900" s="3">
        <v>166567</v>
      </c>
      <c r="D900" s="3" t="s">
        <v>24</v>
      </c>
      <c r="E900" s="3" t="s">
        <v>685</v>
      </c>
      <c r="F900" s="7">
        <v>45601</v>
      </c>
      <c r="G900" s="3" t="s">
        <v>165</v>
      </c>
      <c r="H900" s="3" t="s">
        <v>166</v>
      </c>
      <c r="I900" s="4">
        <v>44.31</v>
      </c>
      <c r="J900" s="4">
        <v>41.47</v>
      </c>
      <c r="K900" s="71">
        <f t="shared" ref="K900:K963" si="96">I900/$I$1</f>
        <v>2.0615909005257966E-3</v>
      </c>
      <c r="L900" s="3" t="s">
        <v>394</v>
      </c>
      <c r="M900" s="3" t="s">
        <v>129</v>
      </c>
      <c r="N900" s="3" t="s">
        <v>960</v>
      </c>
      <c r="O900" s="3" t="s">
        <v>12823</v>
      </c>
      <c r="P900" s="6" t="s">
        <v>12824</v>
      </c>
      <c r="Q900" s="3" t="s">
        <v>170</v>
      </c>
      <c r="R900" s="3" t="s">
        <v>12825</v>
      </c>
      <c r="S900" s="3" t="s">
        <v>12826</v>
      </c>
      <c r="T900" s="3" t="s">
        <v>1160</v>
      </c>
      <c r="U900" s="3" t="s">
        <v>4871</v>
      </c>
      <c r="V900" s="3" t="s">
        <v>136</v>
      </c>
      <c r="W900" s="3" t="s">
        <v>137</v>
      </c>
      <c r="X900" s="3" t="s">
        <v>11168</v>
      </c>
      <c r="Y900" s="3" t="s">
        <v>12827</v>
      </c>
      <c r="Z900" s="7" t="s">
        <v>14374</v>
      </c>
      <c r="AA900" s="3" t="s">
        <v>139</v>
      </c>
      <c r="AB900" s="3" t="s">
        <v>140</v>
      </c>
      <c r="AC900" s="3" t="s">
        <v>5272</v>
      </c>
      <c r="AD900" s="3" t="s">
        <v>143</v>
      </c>
      <c r="AE900" s="3" t="s">
        <v>14375</v>
      </c>
      <c r="AF900" s="3" t="s">
        <v>143</v>
      </c>
      <c r="AG900" s="3" t="s">
        <v>235</v>
      </c>
      <c r="AH900" s="3" t="s">
        <v>141</v>
      </c>
      <c r="AI900" s="3" t="s">
        <v>143</v>
      </c>
      <c r="AJ900" s="3" t="s">
        <v>14375</v>
      </c>
      <c r="AK900" s="3" t="s">
        <v>142</v>
      </c>
      <c r="AL900" s="3" t="s">
        <v>143</v>
      </c>
      <c r="AM900" s="3" t="s">
        <v>12829</v>
      </c>
      <c r="AN900" s="3" t="s">
        <v>174</v>
      </c>
      <c r="AO900" s="3" t="s">
        <v>1940</v>
      </c>
      <c r="AP900" s="3" t="s">
        <v>1941</v>
      </c>
      <c r="AQ900" s="3" t="s">
        <v>12830</v>
      </c>
      <c r="AR900" s="3" t="s">
        <v>916</v>
      </c>
      <c r="AS900" s="3" t="s">
        <v>231</v>
      </c>
      <c r="AT900" s="3" t="s">
        <v>3193</v>
      </c>
      <c r="AU900" s="3" t="s">
        <v>1944</v>
      </c>
      <c r="AV900" s="3" t="s">
        <v>145</v>
      </c>
      <c r="AW900" s="3" t="s">
        <v>146</v>
      </c>
      <c r="AX900" s="3" t="s">
        <v>972</v>
      </c>
      <c r="AY900" s="3" t="s">
        <v>148</v>
      </c>
      <c r="AZ900" s="3" t="s">
        <v>139</v>
      </c>
      <c r="BA900" s="3" t="s">
        <v>149</v>
      </c>
      <c r="BB900" s="3" t="s">
        <v>150</v>
      </c>
      <c r="BC900" s="3" t="s">
        <v>156</v>
      </c>
      <c r="BD900" s="3" t="s">
        <v>157</v>
      </c>
      <c r="BE900" s="3" t="s">
        <v>484</v>
      </c>
      <c r="BF900" s="3" t="s">
        <v>12828</v>
      </c>
      <c r="BG900" s="3" t="s">
        <v>5272</v>
      </c>
      <c r="BH900" s="3" t="s">
        <v>170</v>
      </c>
      <c r="BI900" s="3" t="s">
        <v>12831</v>
      </c>
      <c r="BJ900" s="3" t="s">
        <v>143</v>
      </c>
      <c r="BK900" s="3" t="s">
        <v>136</v>
      </c>
      <c r="BL900" s="3" t="s">
        <v>143</v>
      </c>
      <c r="BM900" s="3" t="s">
        <v>160</v>
      </c>
      <c r="BN900" s="3" t="s">
        <v>160</v>
      </c>
      <c r="BO900" s="3" t="s">
        <v>685</v>
      </c>
      <c r="BP900" s="3" t="s">
        <v>143</v>
      </c>
      <c r="BQ900" s="3" t="s">
        <v>391</v>
      </c>
      <c r="BR900" s="3" t="s">
        <v>5723</v>
      </c>
      <c r="BS900" s="3" t="s">
        <v>162</v>
      </c>
      <c r="BT900" s="3" t="s">
        <v>14375</v>
      </c>
      <c r="BU900" s="3" t="s">
        <v>14375</v>
      </c>
      <c r="BV900" s="3" t="s">
        <v>135</v>
      </c>
      <c r="BW900" s="3" t="s">
        <v>12832</v>
      </c>
      <c r="BX900" s="3" t="s">
        <v>135</v>
      </c>
      <c r="BY900" s="3" t="s">
        <v>148</v>
      </c>
      <c r="BZ900" s="3" t="s">
        <v>4177</v>
      </c>
      <c r="CA900" s="3" t="s">
        <v>174</v>
      </c>
      <c r="CB900" s="3" t="s">
        <v>143</v>
      </c>
      <c r="CC900" s="3" t="s">
        <v>143</v>
      </c>
      <c r="CD900" s="3" t="s">
        <v>362</v>
      </c>
      <c r="CE900" s="3" t="s">
        <v>12833</v>
      </c>
      <c r="CF900" s="3" t="s">
        <v>2261</v>
      </c>
      <c r="CG900" s="3" t="s">
        <v>2261</v>
      </c>
      <c r="CH900" s="3" t="s">
        <v>143</v>
      </c>
      <c r="CI900" s="3" t="s">
        <v>12829</v>
      </c>
      <c r="CJ900" s="3" t="s">
        <v>12829</v>
      </c>
      <c r="CK900" s="3" t="s">
        <v>174</v>
      </c>
      <c r="CL900" s="3" t="s">
        <v>2261</v>
      </c>
      <c r="CM900" s="3" t="s">
        <v>143</v>
      </c>
      <c r="CN900" s="3" t="s">
        <v>143</v>
      </c>
      <c r="CO900" s="3" t="s">
        <v>143</v>
      </c>
      <c r="CP900" s="3" t="s">
        <v>143</v>
      </c>
      <c r="CQ900" s="3" t="s">
        <v>143</v>
      </c>
      <c r="CR900" s="3" t="s">
        <v>143</v>
      </c>
      <c r="CS900" s="3" t="s">
        <v>1</v>
      </c>
      <c r="CT900" s="3" t="s">
        <v>143</v>
      </c>
      <c r="CU900" s="3" t="s">
        <v>1</v>
      </c>
      <c r="CV900" s="3" t="s">
        <v>1985</v>
      </c>
      <c r="CW900" s="3" t="s">
        <v>1985</v>
      </c>
      <c r="CX900" s="3" t="s">
        <v>394</v>
      </c>
      <c r="CY900" s="3" t="s">
        <v>166</v>
      </c>
      <c r="CZ900" s="3" t="s">
        <v>136</v>
      </c>
      <c r="DA900" s="3" t="s">
        <v>1986</v>
      </c>
      <c r="DB900" s="3" t="s">
        <v>143</v>
      </c>
      <c r="DC900" s="3" t="s">
        <v>143</v>
      </c>
      <c r="DD900" s="3" t="s">
        <v>685</v>
      </c>
      <c r="DE900" s="3" t="s">
        <v>3193</v>
      </c>
      <c r="DF900" s="3" t="s">
        <v>5904</v>
      </c>
      <c r="DG900" s="3" t="s">
        <v>143</v>
      </c>
      <c r="DH900" s="3" t="s">
        <v>143</v>
      </c>
      <c r="DI900" s="3" t="s">
        <v>143</v>
      </c>
    </row>
    <row r="901" spans="1:113" hidden="1" x14ac:dyDescent="0.2">
      <c r="A901" s="73">
        <v>45597</v>
      </c>
      <c r="B901" s="3" t="s">
        <v>12737</v>
      </c>
      <c r="C901" s="178">
        <v>166692</v>
      </c>
      <c r="D901" s="3" t="s">
        <v>12737</v>
      </c>
      <c r="E901" s="3" t="s">
        <v>364</v>
      </c>
      <c r="F901" s="7">
        <v>45601</v>
      </c>
      <c r="G901" s="3" t="s">
        <v>126</v>
      </c>
      <c r="H901" s="3" t="s">
        <v>166</v>
      </c>
      <c r="I901" s="4">
        <v>480</v>
      </c>
      <c r="J901" s="4">
        <v>480</v>
      </c>
      <c r="K901" s="71">
        <f t="shared" si="96"/>
        <v>2.233273825891181E-2</v>
      </c>
      <c r="L901" s="3" t="s">
        <v>12628</v>
      </c>
      <c r="M901" s="3" t="s">
        <v>317</v>
      </c>
      <c r="N901" s="3" t="s">
        <v>960</v>
      </c>
      <c r="O901" s="3" t="s">
        <v>8285</v>
      </c>
      <c r="P901" s="6" t="s">
        <v>12834</v>
      </c>
      <c r="Q901" s="3" t="s">
        <v>530</v>
      </c>
      <c r="R901" s="3" t="s">
        <v>14189</v>
      </c>
      <c r="S901" s="3" t="s">
        <v>8075</v>
      </c>
      <c r="T901" s="3" t="s">
        <v>135</v>
      </c>
      <c r="U901" s="3" t="s">
        <v>135</v>
      </c>
      <c r="V901" s="3" t="s">
        <v>136</v>
      </c>
      <c r="W901" s="3" t="s">
        <v>137</v>
      </c>
      <c r="X901" s="3" t="s">
        <v>957</v>
      </c>
      <c r="Y901" s="3" t="s">
        <v>12835</v>
      </c>
      <c r="Z901" s="7" t="s">
        <v>14376</v>
      </c>
      <c r="AA901" s="3" t="s">
        <v>139</v>
      </c>
      <c r="AB901" s="3" t="s">
        <v>140</v>
      </c>
      <c r="AC901" s="3" t="s">
        <v>5272</v>
      </c>
      <c r="AD901" s="3" t="s">
        <v>143</v>
      </c>
      <c r="AE901" s="3" t="s">
        <v>7390</v>
      </c>
      <c r="AF901" s="3" t="s">
        <v>12733</v>
      </c>
      <c r="AG901" s="3" t="s">
        <v>5974</v>
      </c>
      <c r="AH901" s="3" t="s">
        <v>141</v>
      </c>
      <c r="AI901" s="3" t="s">
        <v>143</v>
      </c>
      <c r="AJ901" s="3" t="s">
        <v>7390</v>
      </c>
      <c r="AK901" s="3" t="s">
        <v>142</v>
      </c>
      <c r="AL901" s="3" t="s">
        <v>143</v>
      </c>
      <c r="AM901" s="3" t="s">
        <v>7390</v>
      </c>
      <c r="AN901" s="3" t="s">
        <v>174</v>
      </c>
      <c r="AO901" s="3" t="s">
        <v>7843</v>
      </c>
      <c r="AP901" s="3" t="s">
        <v>534</v>
      </c>
      <c r="AQ901" s="3" t="s">
        <v>309</v>
      </c>
      <c r="AR901" s="3" t="s">
        <v>148</v>
      </c>
      <c r="AS901" s="3" t="s">
        <v>139</v>
      </c>
      <c r="AT901" s="3" t="s">
        <v>950</v>
      </c>
      <c r="AU901" s="3" t="s">
        <v>2261</v>
      </c>
      <c r="AV901" s="3" t="s">
        <v>145</v>
      </c>
      <c r="AW901" s="3" t="s">
        <v>146</v>
      </c>
      <c r="AX901" s="3" t="s">
        <v>972</v>
      </c>
      <c r="AY901" s="3" t="s">
        <v>148</v>
      </c>
      <c r="AZ901" s="3" t="s">
        <v>139</v>
      </c>
      <c r="BA901" s="3" t="s">
        <v>149</v>
      </c>
      <c r="BB901" s="3" t="s">
        <v>150</v>
      </c>
      <c r="BC901" s="3" t="s">
        <v>156</v>
      </c>
      <c r="BD901" s="3" t="s">
        <v>157</v>
      </c>
      <c r="BE901" s="3" t="s">
        <v>303</v>
      </c>
      <c r="BF901" s="3" t="s">
        <v>14190</v>
      </c>
      <c r="BG901" s="3" t="s">
        <v>5272</v>
      </c>
      <c r="BH901" s="3" t="s">
        <v>143</v>
      </c>
      <c r="BI901" s="3" t="s">
        <v>6984</v>
      </c>
      <c r="BJ901" s="3" t="s">
        <v>143</v>
      </c>
      <c r="BK901" s="3" t="s">
        <v>463</v>
      </c>
      <c r="BL901" s="3" t="s">
        <v>143</v>
      </c>
      <c r="BM901" s="3" t="s">
        <v>160</v>
      </c>
      <c r="BN901" s="3" t="s">
        <v>160</v>
      </c>
      <c r="BO901" s="3" t="s">
        <v>143</v>
      </c>
      <c r="BP901" s="3" t="s">
        <v>143</v>
      </c>
      <c r="BQ901" s="3" t="s">
        <v>14191</v>
      </c>
      <c r="BR901" s="3" t="s">
        <v>5352</v>
      </c>
      <c r="BS901" s="3" t="s">
        <v>241</v>
      </c>
      <c r="BT901" s="3" t="s">
        <v>7390</v>
      </c>
      <c r="BU901" s="3" t="s">
        <v>7390</v>
      </c>
      <c r="BV901" s="3" t="s">
        <v>135</v>
      </c>
      <c r="BW901" s="3" t="s">
        <v>135</v>
      </c>
      <c r="BX901" s="3" t="s">
        <v>135</v>
      </c>
      <c r="BY901" s="3" t="s">
        <v>148</v>
      </c>
      <c r="BZ901" s="3" t="s">
        <v>2841</v>
      </c>
      <c r="CA901" s="3" t="s">
        <v>174</v>
      </c>
      <c r="CB901" s="3" t="s">
        <v>143</v>
      </c>
      <c r="CC901" s="3" t="s">
        <v>143</v>
      </c>
      <c r="CD901" s="3" t="s">
        <v>143</v>
      </c>
      <c r="CE901" s="3" t="s">
        <v>143</v>
      </c>
      <c r="CF901" s="3" t="s">
        <v>2261</v>
      </c>
      <c r="CG901" s="3" t="s">
        <v>2261</v>
      </c>
      <c r="CH901" s="3" t="s">
        <v>143</v>
      </c>
      <c r="CI901" s="3" t="s">
        <v>143</v>
      </c>
      <c r="CJ901" s="3" t="s">
        <v>5272</v>
      </c>
      <c r="CK901" s="3" t="s">
        <v>143</v>
      </c>
      <c r="CL901" s="3" t="s">
        <v>143</v>
      </c>
      <c r="CM901" s="3" t="s">
        <v>143</v>
      </c>
      <c r="CN901" s="3" t="s">
        <v>143</v>
      </c>
      <c r="CO901" s="3" t="s">
        <v>143</v>
      </c>
      <c r="CP901" s="3" t="s">
        <v>143</v>
      </c>
      <c r="CQ901" s="3" t="s">
        <v>143</v>
      </c>
      <c r="CR901" s="3" t="s">
        <v>143</v>
      </c>
      <c r="CS901" s="3" t="s">
        <v>1</v>
      </c>
      <c r="CT901" s="3" t="s">
        <v>143</v>
      </c>
      <c r="CU901" s="3" t="s">
        <v>1</v>
      </c>
      <c r="CV901" s="3" t="s">
        <v>1985</v>
      </c>
      <c r="CW901" s="3" t="s">
        <v>1985</v>
      </c>
      <c r="CX901" s="3" t="s">
        <v>12628</v>
      </c>
      <c r="CY901" s="3" t="s">
        <v>166</v>
      </c>
      <c r="CZ901" s="3" t="s">
        <v>463</v>
      </c>
      <c r="DA901" s="3" t="s">
        <v>1989</v>
      </c>
      <c r="DB901" s="3" t="s">
        <v>143</v>
      </c>
      <c r="DC901" s="3" t="s">
        <v>225</v>
      </c>
      <c r="DD901" s="3" t="s">
        <v>364</v>
      </c>
      <c r="DE901" s="3" t="s">
        <v>3193</v>
      </c>
      <c r="DF901" s="3" t="s">
        <v>5904</v>
      </c>
      <c r="DG901" s="3" t="s">
        <v>143</v>
      </c>
      <c r="DH901" s="3" t="s">
        <v>143</v>
      </c>
      <c r="DI901" s="3" t="s">
        <v>143</v>
      </c>
    </row>
    <row r="902" spans="1:113" ht="25.5" hidden="1" x14ac:dyDescent="0.2">
      <c r="A902" s="73">
        <v>45597</v>
      </c>
      <c r="B902" s="3" t="s">
        <v>12737</v>
      </c>
      <c r="C902" s="3">
        <v>166792</v>
      </c>
      <c r="D902" s="3" t="s">
        <v>14172</v>
      </c>
      <c r="E902" s="3" t="s">
        <v>373</v>
      </c>
      <c r="F902" s="7">
        <v>45603</v>
      </c>
      <c r="G902" s="3" t="s">
        <v>257</v>
      </c>
      <c r="H902" s="3" t="s">
        <v>166</v>
      </c>
      <c r="I902" s="4">
        <v>11230.93</v>
      </c>
      <c r="J902" s="4">
        <v>9973.6299999999992</v>
      </c>
      <c r="K902" s="71">
        <f t="shared" si="96"/>
        <v>0.52253629186283423</v>
      </c>
      <c r="L902" s="3" t="s">
        <v>12628</v>
      </c>
      <c r="M902" s="3" t="s">
        <v>7246</v>
      </c>
      <c r="N902" s="3" t="s">
        <v>980</v>
      </c>
      <c r="O902" s="3" t="s">
        <v>1769</v>
      </c>
      <c r="P902" s="6" t="s">
        <v>12847</v>
      </c>
      <c r="Q902" s="3" t="s">
        <v>170</v>
      </c>
      <c r="R902" s="3" t="s">
        <v>14285</v>
      </c>
      <c r="S902" s="3" t="s">
        <v>11495</v>
      </c>
      <c r="T902" s="3" t="s">
        <v>135</v>
      </c>
      <c r="U902" s="3" t="s">
        <v>135</v>
      </c>
      <c r="V902" s="3" t="s">
        <v>136</v>
      </c>
      <c r="W902" s="3" t="s">
        <v>137</v>
      </c>
      <c r="X902" s="3" t="s">
        <v>264</v>
      </c>
      <c r="Y902" s="3" t="s">
        <v>12848</v>
      </c>
      <c r="Z902" s="7" t="s">
        <v>14340</v>
      </c>
      <c r="AA902" s="3" t="s">
        <v>139</v>
      </c>
      <c r="AB902" s="3" t="s">
        <v>226</v>
      </c>
      <c r="AC902" s="3" t="s">
        <v>5272</v>
      </c>
      <c r="AD902" s="3" t="s">
        <v>143</v>
      </c>
      <c r="AE902" s="3" t="s">
        <v>14286</v>
      </c>
      <c r="AF902" s="3" t="s">
        <v>12733</v>
      </c>
      <c r="AG902" s="3" t="s">
        <v>5675</v>
      </c>
      <c r="AH902" s="3" t="s">
        <v>265</v>
      </c>
      <c r="AI902" s="3" t="s">
        <v>143</v>
      </c>
      <c r="AJ902" s="3" t="s">
        <v>14286</v>
      </c>
      <c r="AK902" s="3" t="s">
        <v>142</v>
      </c>
      <c r="AL902" s="3" t="s">
        <v>143</v>
      </c>
      <c r="AM902" s="3" t="s">
        <v>12849</v>
      </c>
      <c r="AN902" s="3" t="s">
        <v>174</v>
      </c>
      <c r="AO902" s="3" t="s">
        <v>1772</v>
      </c>
      <c r="AP902" s="3" t="s">
        <v>1773</v>
      </c>
      <c r="AQ902" s="3" t="s">
        <v>1774</v>
      </c>
      <c r="AR902" s="3" t="s">
        <v>250</v>
      </c>
      <c r="AS902" s="3" t="s">
        <v>179</v>
      </c>
      <c r="AT902" s="3" t="s">
        <v>1775</v>
      </c>
      <c r="AU902" s="3" t="s">
        <v>1776</v>
      </c>
      <c r="AV902" s="3" t="s">
        <v>990</v>
      </c>
      <c r="AW902" s="3" t="s">
        <v>273</v>
      </c>
      <c r="AX902" s="3" t="s">
        <v>991</v>
      </c>
      <c r="AY902" s="3" t="s">
        <v>148</v>
      </c>
      <c r="AZ902" s="3" t="s">
        <v>139</v>
      </c>
      <c r="BA902" s="3" t="s">
        <v>154</v>
      </c>
      <c r="BB902" s="3" t="s">
        <v>992</v>
      </c>
      <c r="BC902" s="3" t="s">
        <v>156</v>
      </c>
      <c r="BD902" s="3" t="s">
        <v>157</v>
      </c>
      <c r="BE902" s="3" t="s">
        <v>11704</v>
      </c>
      <c r="BF902" s="3" t="s">
        <v>14287</v>
      </c>
      <c r="BG902" s="3" t="s">
        <v>5272</v>
      </c>
      <c r="BH902" s="3" t="s">
        <v>170</v>
      </c>
      <c r="BI902" s="3" t="s">
        <v>14288</v>
      </c>
      <c r="BJ902" s="3" t="s">
        <v>143</v>
      </c>
      <c r="BK902" s="3" t="s">
        <v>463</v>
      </c>
      <c r="BL902" s="3" t="s">
        <v>143</v>
      </c>
      <c r="BM902" s="3" t="s">
        <v>200</v>
      </c>
      <c r="BN902" s="3" t="s">
        <v>200</v>
      </c>
      <c r="BO902" s="3" t="s">
        <v>143</v>
      </c>
      <c r="BP902" s="3" t="s">
        <v>143</v>
      </c>
      <c r="BQ902" s="3" t="s">
        <v>14289</v>
      </c>
      <c r="BR902" s="3" t="s">
        <v>14073</v>
      </c>
      <c r="BS902" s="3" t="s">
        <v>14290</v>
      </c>
      <c r="BT902" s="3" t="s">
        <v>14286</v>
      </c>
      <c r="BU902" s="3" t="s">
        <v>14286</v>
      </c>
      <c r="BV902" s="3" t="s">
        <v>135</v>
      </c>
      <c r="BW902" s="3" t="s">
        <v>135</v>
      </c>
      <c r="BX902" s="3" t="s">
        <v>135</v>
      </c>
      <c r="BY902" s="3" t="s">
        <v>148</v>
      </c>
      <c r="BZ902" s="3" t="s">
        <v>3650</v>
      </c>
      <c r="CA902" s="3" t="s">
        <v>174</v>
      </c>
      <c r="CB902" s="3" t="s">
        <v>143</v>
      </c>
      <c r="CC902" s="3" t="s">
        <v>143</v>
      </c>
      <c r="CD902" s="3" t="s">
        <v>143</v>
      </c>
      <c r="CE902" s="3" t="s">
        <v>12850</v>
      </c>
      <c r="CF902" s="3" t="s">
        <v>2261</v>
      </c>
      <c r="CG902" s="3" t="s">
        <v>2261</v>
      </c>
      <c r="CH902" s="3" t="s">
        <v>143</v>
      </c>
      <c r="CI902" s="3" t="s">
        <v>143</v>
      </c>
      <c r="CJ902" s="3" t="s">
        <v>5272</v>
      </c>
      <c r="CK902" s="3" t="s">
        <v>143</v>
      </c>
      <c r="CL902" s="3" t="s">
        <v>143</v>
      </c>
      <c r="CM902" s="3" t="s">
        <v>143</v>
      </c>
      <c r="CN902" s="3" t="s">
        <v>143</v>
      </c>
      <c r="CO902" s="3" t="s">
        <v>143</v>
      </c>
      <c r="CP902" s="3" t="s">
        <v>143</v>
      </c>
      <c r="CQ902" s="3" t="s">
        <v>143</v>
      </c>
      <c r="CR902" s="3" t="s">
        <v>143</v>
      </c>
      <c r="CS902" s="3" t="s">
        <v>1</v>
      </c>
      <c r="CT902" s="3" t="s">
        <v>143</v>
      </c>
      <c r="CU902" s="3" t="s">
        <v>1</v>
      </c>
      <c r="CV902" s="3" t="s">
        <v>4037</v>
      </c>
      <c r="CW902" s="3" t="s">
        <v>12344</v>
      </c>
      <c r="CX902" s="3" t="s">
        <v>12628</v>
      </c>
      <c r="CY902" s="3" t="s">
        <v>166</v>
      </c>
      <c r="CZ902" s="3" t="s">
        <v>463</v>
      </c>
      <c r="DA902" s="3" t="s">
        <v>1989</v>
      </c>
      <c r="DB902" s="3" t="s">
        <v>143</v>
      </c>
      <c r="DC902" s="3" t="s">
        <v>143</v>
      </c>
      <c r="DD902" s="3" t="s">
        <v>373</v>
      </c>
      <c r="DE902" s="3" t="s">
        <v>3193</v>
      </c>
      <c r="DF902" s="3" t="s">
        <v>5755</v>
      </c>
      <c r="DG902" s="3" t="s">
        <v>143</v>
      </c>
      <c r="DH902" s="3" t="s">
        <v>143</v>
      </c>
      <c r="DI902" s="3" t="s">
        <v>143</v>
      </c>
    </row>
    <row r="903" spans="1:113" hidden="1" x14ac:dyDescent="0.2">
      <c r="A903" s="73">
        <v>45597</v>
      </c>
      <c r="B903" s="3" t="s">
        <v>12474</v>
      </c>
      <c r="C903" s="3">
        <v>166799</v>
      </c>
      <c r="D903" s="5" t="s">
        <v>12474</v>
      </c>
      <c r="E903" s="3" t="s">
        <v>364</v>
      </c>
      <c r="F903" s="7">
        <v>45602</v>
      </c>
      <c r="G903" s="3" t="s">
        <v>126</v>
      </c>
      <c r="H903" s="3" t="s">
        <v>127</v>
      </c>
      <c r="I903" s="8">
        <f t="shared" ref="I903:I906" si="97">J903</f>
        <v>481.64</v>
      </c>
      <c r="J903" s="4">
        <v>481.64</v>
      </c>
      <c r="K903" s="71">
        <f t="shared" si="96"/>
        <v>2.2409041781296424E-2</v>
      </c>
      <c r="L903" s="3" t="s">
        <v>394</v>
      </c>
      <c r="M903" s="3" t="s">
        <v>129</v>
      </c>
      <c r="N903" s="3" t="s">
        <v>5232</v>
      </c>
      <c r="O903" s="3" t="s">
        <v>1056</v>
      </c>
      <c r="P903" s="6" t="s">
        <v>12841</v>
      </c>
      <c r="Q903" s="3" t="s">
        <v>132</v>
      </c>
      <c r="R903" s="3" t="s">
        <v>14192</v>
      </c>
      <c r="S903" s="3" t="s">
        <v>12842</v>
      </c>
      <c r="T903" s="3" t="s">
        <v>12843</v>
      </c>
      <c r="U903" s="3" t="s">
        <v>135</v>
      </c>
      <c r="V903" s="3" t="s">
        <v>136</v>
      </c>
      <c r="W903" s="3" t="s">
        <v>137</v>
      </c>
      <c r="X903" s="3" t="s">
        <v>9544</v>
      </c>
      <c r="Y903" s="3" t="s">
        <v>12844</v>
      </c>
      <c r="Z903" s="7" t="s">
        <v>14193</v>
      </c>
      <c r="AA903" s="3" t="s">
        <v>139</v>
      </c>
      <c r="AB903" s="3" t="s">
        <v>140</v>
      </c>
      <c r="AC903" s="3" t="s">
        <v>5272</v>
      </c>
      <c r="AD903" s="3" t="s">
        <v>143</v>
      </c>
      <c r="AE903" s="3" t="s">
        <v>5272</v>
      </c>
      <c r="AF903" s="3" t="s">
        <v>143</v>
      </c>
      <c r="AG903" s="3" t="s">
        <v>5974</v>
      </c>
      <c r="AH903" s="3" t="s">
        <v>141</v>
      </c>
      <c r="AI903" s="3" t="s">
        <v>143</v>
      </c>
      <c r="AJ903" s="3" t="s">
        <v>143</v>
      </c>
      <c r="AK903" s="3" t="s">
        <v>142</v>
      </c>
      <c r="AL903" s="3" t="s">
        <v>143</v>
      </c>
      <c r="AM903" s="3" t="s">
        <v>12845</v>
      </c>
      <c r="AN903" s="3" t="s">
        <v>143</v>
      </c>
      <c r="AO903" s="3" t="s">
        <v>145</v>
      </c>
      <c r="AP903" s="3" t="s">
        <v>146</v>
      </c>
      <c r="AQ903" s="3" t="s">
        <v>1060</v>
      </c>
      <c r="AR903" s="3" t="s">
        <v>148</v>
      </c>
      <c r="AS903" s="3" t="s">
        <v>139</v>
      </c>
      <c r="AT903" s="3" t="s">
        <v>149</v>
      </c>
      <c r="AU903" s="3" t="s">
        <v>150</v>
      </c>
      <c r="AV903" s="3" t="s">
        <v>5236</v>
      </c>
      <c r="AW903" s="3" t="s">
        <v>5237</v>
      </c>
      <c r="AX903" s="3" t="s">
        <v>5238</v>
      </c>
      <c r="AY903" s="3" t="s">
        <v>148</v>
      </c>
      <c r="AZ903" s="3" t="s">
        <v>139</v>
      </c>
      <c r="BA903" s="3" t="s">
        <v>149</v>
      </c>
      <c r="BB903" s="3" t="s">
        <v>5239</v>
      </c>
      <c r="BC903" s="3" t="s">
        <v>156</v>
      </c>
      <c r="BD903" s="3" t="s">
        <v>157</v>
      </c>
      <c r="BE903" s="3" t="s">
        <v>303</v>
      </c>
      <c r="BF903" s="3" t="s">
        <v>14193</v>
      </c>
      <c r="BG903" s="3" t="s">
        <v>5272</v>
      </c>
      <c r="BH903" s="3" t="s">
        <v>143</v>
      </c>
      <c r="BI903" s="3" t="s">
        <v>143</v>
      </c>
      <c r="BJ903" s="3" t="s">
        <v>143</v>
      </c>
      <c r="BK903" s="3" t="s">
        <v>136</v>
      </c>
      <c r="BL903" s="3" t="s">
        <v>143</v>
      </c>
      <c r="BM903" s="3" t="s">
        <v>1674</v>
      </c>
      <c r="BN903" s="3" t="s">
        <v>143</v>
      </c>
      <c r="BO903" s="3" t="s">
        <v>143</v>
      </c>
      <c r="BP903" s="3" t="s">
        <v>143</v>
      </c>
      <c r="BQ903" s="3" t="s">
        <v>14194</v>
      </c>
      <c r="BR903" s="3" t="s">
        <v>5352</v>
      </c>
      <c r="BS903" s="3" t="s">
        <v>241</v>
      </c>
      <c r="BT903" s="3" t="s">
        <v>12846</v>
      </c>
      <c r="BU903" s="3" t="s">
        <v>12846</v>
      </c>
      <c r="BV903" s="3" t="s">
        <v>135</v>
      </c>
      <c r="BW903" s="3" t="s">
        <v>135</v>
      </c>
      <c r="BX903" s="3" t="s">
        <v>135</v>
      </c>
      <c r="BY903" s="3" t="s">
        <v>148</v>
      </c>
      <c r="BZ903" s="3" t="s">
        <v>12720</v>
      </c>
      <c r="CA903" s="3" t="s">
        <v>144</v>
      </c>
      <c r="CB903" s="3" t="s">
        <v>143</v>
      </c>
      <c r="CC903" s="3" t="s">
        <v>143</v>
      </c>
      <c r="CD903" s="3" t="s">
        <v>143</v>
      </c>
      <c r="CE903" s="3" t="s">
        <v>12841</v>
      </c>
      <c r="CF903" s="3" t="s">
        <v>9549</v>
      </c>
      <c r="CG903" s="3" t="s">
        <v>143</v>
      </c>
      <c r="CH903" s="3" t="s">
        <v>143</v>
      </c>
      <c r="CI903" s="3" t="s">
        <v>143</v>
      </c>
      <c r="CJ903" s="3" t="s">
        <v>5272</v>
      </c>
      <c r="CK903" s="3" t="s">
        <v>143</v>
      </c>
      <c r="CL903" s="3" t="s">
        <v>143</v>
      </c>
      <c r="CM903" s="3" t="s">
        <v>143</v>
      </c>
      <c r="CN903" s="3" t="s">
        <v>143</v>
      </c>
      <c r="CO903" s="3" t="s">
        <v>143</v>
      </c>
      <c r="CP903" s="3" t="s">
        <v>143</v>
      </c>
      <c r="CQ903" s="3" t="s">
        <v>143</v>
      </c>
      <c r="CR903" s="3" t="s">
        <v>143</v>
      </c>
      <c r="CS903" s="3" t="s">
        <v>1</v>
      </c>
      <c r="CT903" s="3" t="s">
        <v>143</v>
      </c>
      <c r="CU903" s="3" t="s">
        <v>1</v>
      </c>
      <c r="CV903" s="3" t="s">
        <v>1985</v>
      </c>
      <c r="CW903" s="3" t="s">
        <v>143</v>
      </c>
      <c r="CX903" s="3" t="s">
        <v>394</v>
      </c>
      <c r="CY903" s="3" t="s">
        <v>127</v>
      </c>
      <c r="CZ903" s="3" t="s">
        <v>136</v>
      </c>
      <c r="DA903" s="3" t="s">
        <v>1989</v>
      </c>
      <c r="DB903" s="3" t="s">
        <v>143</v>
      </c>
      <c r="DC903" s="3" t="s">
        <v>143</v>
      </c>
      <c r="DD903" s="3" t="s">
        <v>364</v>
      </c>
      <c r="DE903" s="3" t="s">
        <v>3193</v>
      </c>
      <c r="DF903" s="3" t="s">
        <v>5776</v>
      </c>
      <c r="DG903" s="3" t="s">
        <v>143</v>
      </c>
      <c r="DH903" s="3" t="s">
        <v>143</v>
      </c>
      <c r="DI903" s="3" t="s">
        <v>143</v>
      </c>
    </row>
    <row r="904" spans="1:113" hidden="1" x14ac:dyDescent="0.2">
      <c r="A904" s="73">
        <v>45597</v>
      </c>
      <c r="B904" s="3" t="s">
        <v>12718</v>
      </c>
      <c r="C904" s="3">
        <v>166806</v>
      </c>
      <c r="D904" s="3" t="s">
        <v>12620</v>
      </c>
      <c r="E904" s="3" t="s">
        <v>364</v>
      </c>
      <c r="F904" s="7">
        <v>45603</v>
      </c>
      <c r="G904" s="3" t="s">
        <v>126</v>
      </c>
      <c r="H904" s="3" t="s">
        <v>166</v>
      </c>
      <c r="I904" s="8">
        <f t="shared" si="97"/>
        <v>522.6</v>
      </c>
      <c r="J904" s="4">
        <v>522.6</v>
      </c>
      <c r="K904" s="71">
        <f t="shared" si="96"/>
        <v>2.4314768779390233E-2</v>
      </c>
      <c r="L904" s="3" t="s">
        <v>374</v>
      </c>
      <c r="M904" s="3" t="s">
        <v>129</v>
      </c>
      <c r="N904" s="3" t="s">
        <v>1056</v>
      </c>
      <c r="O904" s="3" t="s">
        <v>12851</v>
      </c>
      <c r="P904" s="6" t="s">
        <v>12760</v>
      </c>
      <c r="Q904" s="3" t="s">
        <v>170</v>
      </c>
      <c r="R904" s="3" t="s">
        <v>14080</v>
      </c>
      <c r="S904" s="3" t="s">
        <v>12852</v>
      </c>
      <c r="T904" s="3" t="s">
        <v>135</v>
      </c>
      <c r="U904" s="3" t="s">
        <v>135</v>
      </c>
      <c r="V904" s="3" t="s">
        <v>136</v>
      </c>
      <c r="W904" s="3" t="s">
        <v>137</v>
      </c>
      <c r="X904" s="3" t="s">
        <v>4880</v>
      </c>
      <c r="Y904" s="3" t="s">
        <v>14081</v>
      </c>
      <c r="Z904" s="7" t="s">
        <v>14082</v>
      </c>
      <c r="AA904" s="3" t="s">
        <v>139</v>
      </c>
      <c r="AB904" s="3" t="s">
        <v>140</v>
      </c>
      <c r="AC904" s="3" t="s">
        <v>5272</v>
      </c>
      <c r="AD904" s="3" t="s">
        <v>143</v>
      </c>
      <c r="AE904" s="3" t="s">
        <v>5272</v>
      </c>
      <c r="AF904" s="3" t="s">
        <v>143</v>
      </c>
      <c r="AG904" s="3" t="s">
        <v>5974</v>
      </c>
      <c r="AH904" s="3" t="s">
        <v>141</v>
      </c>
      <c r="AI904" s="3" t="s">
        <v>143</v>
      </c>
      <c r="AJ904" s="3" t="s">
        <v>143</v>
      </c>
      <c r="AK904" s="3" t="s">
        <v>142</v>
      </c>
      <c r="AL904" s="3" t="s">
        <v>143</v>
      </c>
      <c r="AM904" s="3" t="s">
        <v>10878</v>
      </c>
      <c r="AN904" s="3" t="s">
        <v>143</v>
      </c>
      <c r="AO904" s="3" t="s">
        <v>12853</v>
      </c>
      <c r="AP904" s="3" t="s">
        <v>417</v>
      </c>
      <c r="AQ904" s="3" t="s">
        <v>12854</v>
      </c>
      <c r="AR904" s="3" t="s">
        <v>178</v>
      </c>
      <c r="AS904" s="3" t="s">
        <v>179</v>
      </c>
      <c r="AT904" s="3" t="s">
        <v>403</v>
      </c>
      <c r="AU904" s="3" t="s">
        <v>12855</v>
      </c>
      <c r="AV904" s="3" t="s">
        <v>145</v>
      </c>
      <c r="AW904" s="3" t="s">
        <v>146</v>
      </c>
      <c r="AX904" s="3" t="s">
        <v>1060</v>
      </c>
      <c r="AY904" s="3" t="s">
        <v>148</v>
      </c>
      <c r="AZ904" s="3" t="s">
        <v>139</v>
      </c>
      <c r="BA904" s="3" t="s">
        <v>149</v>
      </c>
      <c r="BB904" s="3" t="s">
        <v>150</v>
      </c>
      <c r="BC904" s="3" t="s">
        <v>156</v>
      </c>
      <c r="BD904" s="3" t="s">
        <v>157</v>
      </c>
      <c r="BE904" s="3" t="s">
        <v>237</v>
      </c>
      <c r="BF904" s="3" t="s">
        <v>14082</v>
      </c>
      <c r="BG904" s="3" t="s">
        <v>5272</v>
      </c>
      <c r="BH904" s="3" t="s">
        <v>143</v>
      </c>
      <c r="BI904" s="3" t="s">
        <v>12856</v>
      </c>
      <c r="BJ904" s="3" t="s">
        <v>143</v>
      </c>
      <c r="BK904" s="3" t="s">
        <v>136</v>
      </c>
      <c r="BL904" s="3" t="s">
        <v>143</v>
      </c>
      <c r="BM904" s="3" t="s">
        <v>160</v>
      </c>
      <c r="BN904" s="3" t="s">
        <v>143</v>
      </c>
      <c r="BO904" s="3" t="s">
        <v>143</v>
      </c>
      <c r="BP904" s="3" t="s">
        <v>143</v>
      </c>
      <c r="BQ904" s="3" t="s">
        <v>14083</v>
      </c>
      <c r="BR904" s="3" t="s">
        <v>5784</v>
      </c>
      <c r="BS904" s="3" t="s">
        <v>241</v>
      </c>
      <c r="BT904" s="3" t="s">
        <v>10878</v>
      </c>
      <c r="BU904" s="3" t="s">
        <v>10878</v>
      </c>
      <c r="BV904" s="3" t="s">
        <v>135</v>
      </c>
      <c r="BW904" s="3" t="s">
        <v>135</v>
      </c>
      <c r="BX904" s="3" t="s">
        <v>135</v>
      </c>
      <c r="BY904" s="3" t="s">
        <v>148</v>
      </c>
      <c r="BZ904" s="3" t="s">
        <v>14084</v>
      </c>
      <c r="CA904" s="3" t="s">
        <v>174</v>
      </c>
      <c r="CB904" s="3" t="s">
        <v>143</v>
      </c>
      <c r="CC904" s="3" t="s">
        <v>143</v>
      </c>
      <c r="CD904" s="3" t="s">
        <v>143</v>
      </c>
      <c r="CE904" s="3" t="s">
        <v>12760</v>
      </c>
      <c r="CF904" s="3" t="s">
        <v>2261</v>
      </c>
      <c r="CG904" s="3" t="s">
        <v>143</v>
      </c>
      <c r="CH904" s="3" t="s">
        <v>143</v>
      </c>
      <c r="CI904" s="3" t="s">
        <v>143</v>
      </c>
      <c r="CJ904" s="3" t="s">
        <v>5272</v>
      </c>
      <c r="CK904" s="3" t="s">
        <v>143</v>
      </c>
      <c r="CL904" s="3" t="s">
        <v>143</v>
      </c>
      <c r="CM904" s="3" t="s">
        <v>143</v>
      </c>
      <c r="CN904" s="3" t="s">
        <v>143</v>
      </c>
      <c r="CO904" s="3" t="s">
        <v>6606</v>
      </c>
      <c r="CP904" s="3" t="s">
        <v>143</v>
      </c>
      <c r="CQ904" s="3" t="s">
        <v>143</v>
      </c>
      <c r="CR904" s="3" t="s">
        <v>143</v>
      </c>
      <c r="CS904" s="3" t="s">
        <v>1</v>
      </c>
      <c r="CT904" s="3" t="s">
        <v>143</v>
      </c>
      <c r="CU904" s="3" t="s">
        <v>1</v>
      </c>
      <c r="CV904" s="3" t="s">
        <v>2092</v>
      </c>
      <c r="CW904" s="3" t="s">
        <v>143</v>
      </c>
      <c r="CX904" s="3" t="s">
        <v>374</v>
      </c>
      <c r="CY904" s="3" t="s">
        <v>166</v>
      </c>
      <c r="CZ904" s="3" t="s">
        <v>136</v>
      </c>
      <c r="DA904" s="3" t="s">
        <v>1986</v>
      </c>
      <c r="DB904" s="3" t="s">
        <v>143</v>
      </c>
      <c r="DC904" s="3" t="s">
        <v>143</v>
      </c>
      <c r="DD904" s="3" t="s">
        <v>364</v>
      </c>
      <c r="DE904" s="3" t="s">
        <v>3193</v>
      </c>
      <c r="DF904" s="3" t="s">
        <v>5755</v>
      </c>
      <c r="DG904" s="3" t="s">
        <v>143</v>
      </c>
      <c r="DH904" s="3" t="s">
        <v>7188</v>
      </c>
      <c r="DI904" s="3" t="s">
        <v>143</v>
      </c>
    </row>
    <row r="905" spans="1:113" hidden="1" x14ac:dyDescent="0.2">
      <c r="A905" s="73">
        <v>45597</v>
      </c>
      <c r="B905" s="3" t="s">
        <v>24</v>
      </c>
      <c r="C905" s="3">
        <v>166900</v>
      </c>
      <c r="D905" s="3" t="s">
        <v>14173</v>
      </c>
      <c r="E905" s="3" t="s">
        <v>164</v>
      </c>
      <c r="F905" s="7">
        <v>45603</v>
      </c>
      <c r="G905" s="3" t="s">
        <v>165</v>
      </c>
      <c r="H905" s="3" t="s">
        <v>166</v>
      </c>
      <c r="I905" s="8">
        <f t="shared" si="97"/>
        <v>106.75</v>
      </c>
      <c r="J905" s="4">
        <v>106.75</v>
      </c>
      <c r="K905" s="71">
        <f t="shared" si="96"/>
        <v>4.9667079357059076E-3</v>
      </c>
      <c r="L905" s="3" t="s">
        <v>953</v>
      </c>
      <c r="M905" s="3" t="s">
        <v>317</v>
      </c>
      <c r="N905" s="3" t="s">
        <v>960</v>
      </c>
      <c r="O905" s="3" t="s">
        <v>12857</v>
      </c>
      <c r="P905" s="6" t="s">
        <v>12858</v>
      </c>
      <c r="Q905" s="3" t="s">
        <v>170</v>
      </c>
      <c r="R905" s="3" t="s">
        <v>12859</v>
      </c>
      <c r="S905" s="3" t="s">
        <v>12860</v>
      </c>
      <c r="T905" s="3" t="s">
        <v>135</v>
      </c>
      <c r="U905" s="3" t="s">
        <v>135</v>
      </c>
      <c r="V905" s="3" t="s">
        <v>506</v>
      </c>
      <c r="W905" s="3" t="s">
        <v>137</v>
      </c>
      <c r="X905" s="3" t="s">
        <v>173</v>
      </c>
      <c r="Y905" s="3" t="s">
        <v>12861</v>
      </c>
      <c r="Z905" s="7" t="s">
        <v>14341</v>
      </c>
      <c r="AA905" s="3" t="s">
        <v>139</v>
      </c>
      <c r="AB905" s="3" t="s">
        <v>323</v>
      </c>
      <c r="AC905" s="3" t="s">
        <v>5272</v>
      </c>
      <c r="AD905" s="3" t="s">
        <v>143</v>
      </c>
      <c r="AE905" s="3" t="s">
        <v>5272</v>
      </c>
      <c r="AF905" s="3" t="s">
        <v>143</v>
      </c>
      <c r="AG905" s="3" t="s">
        <v>235</v>
      </c>
      <c r="AH905" s="3" t="s">
        <v>141</v>
      </c>
      <c r="AI905" s="3" t="s">
        <v>143</v>
      </c>
      <c r="AJ905" s="3" t="s">
        <v>14342</v>
      </c>
      <c r="AK905" s="3" t="s">
        <v>207</v>
      </c>
      <c r="AL905" s="3" t="s">
        <v>12863</v>
      </c>
      <c r="AM905" s="3" t="s">
        <v>12864</v>
      </c>
      <c r="AN905" s="3" t="s">
        <v>174</v>
      </c>
      <c r="AO905" s="3" t="s">
        <v>12865</v>
      </c>
      <c r="AP905" s="3" t="s">
        <v>12866</v>
      </c>
      <c r="AQ905" s="3" t="s">
        <v>309</v>
      </c>
      <c r="AR905" s="3" t="s">
        <v>178</v>
      </c>
      <c r="AS905" s="3" t="s">
        <v>179</v>
      </c>
      <c r="AT905" s="3" t="s">
        <v>178</v>
      </c>
      <c r="AU905" s="3" t="s">
        <v>12867</v>
      </c>
      <c r="AV905" s="3" t="s">
        <v>145</v>
      </c>
      <c r="AW905" s="3" t="s">
        <v>146</v>
      </c>
      <c r="AX905" s="3" t="s">
        <v>972</v>
      </c>
      <c r="AY905" s="3" t="s">
        <v>148</v>
      </c>
      <c r="AZ905" s="3" t="s">
        <v>139</v>
      </c>
      <c r="BA905" s="3" t="s">
        <v>149</v>
      </c>
      <c r="BB905" s="3" t="s">
        <v>150</v>
      </c>
      <c r="BC905" s="3" t="s">
        <v>156</v>
      </c>
      <c r="BD905" s="3" t="s">
        <v>157</v>
      </c>
      <c r="BE905" s="3" t="s">
        <v>484</v>
      </c>
      <c r="BF905" s="3" t="s">
        <v>12862</v>
      </c>
      <c r="BG905" s="3" t="s">
        <v>5272</v>
      </c>
      <c r="BH905" s="3" t="s">
        <v>143</v>
      </c>
      <c r="BI905" s="3" t="s">
        <v>14343</v>
      </c>
      <c r="BJ905" s="3" t="s">
        <v>143</v>
      </c>
      <c r="BK905" s="3" t="s">
        <v>506</v>
      </c>
      <c r="BL905" s="3" t="s">
        <v>143</v>
      </c>
      <c r="BM905" s="3" t="s">
        <v>160</v>
      </c>
      <c r="BN905" s="3" t="s">
        <v>160</v>
      </c>
      <c r="BO905" s="3" t="s">
        <v>164</v>
      </c>
      <c r="BP905" s="3" t="s">
        <v>143</v>
      </c>
      <c r="BQ905" s="3" t="s">
        <v>1143</v>
      </c>
      <c r="BR905" s="3" t="s">
        <v>5723</v>
      </c>
      <c r="BS905" s="3" t="s">
        <v>162</v>
      </c>
      <c r="BT905" s="3" t="s">
        <v>12864</v>
      </c>
      <c r="BU905" s="3" t="s">
        <v>12864</v>
      </c>
      <c r="BV905" s="3" t="s">
        <v>135</v>
      </c>
      <c r="BW905" s="3" t="s">
        <v>135</v>
      </c>
      <c r="BX905" s="3" t="s">
        <v>135</v>
      </c>
      <c r="BY905" s="3" t="s">
        <v>148</v>
      </c>
      <c r="BZ905" s="3" t="s">
        <v>2650</v>
      </c>
      <c r="CA905" s="3" t="s">
        <v>174</v>
      </c>
      <c r="CB905" s="3" t="s">
        <v>143</v>
      </c>
      <c r="CC905" s="3" t="s">
        <v>143</v>
      </c>
      <c r="CD905" s="3" t="s">
        <v>143</v>
      </c>
      <c r="CE905" s="3" t="s">
        <v>143</v>
      </c>
      <c r="CF905" s="3" t="s">
        <v>2261</v>
      </c>
      <c r="CG905" s="3" t="s">
        <v>2261</v>
      </c>
      <c r="CH905" s="3" t="s">
        <v>143</v>
      </c>
      <c r="CI905" s="3" t="s">
        <v>143</v>
      </c>
      <c r="CJ905" s="3" t="s">
        <v>5272</v>
      </c>
      <c r="CK905" s="3" t="s">
        <v>143</v>
      </c>
      <c r="CL905" s="3" t="s">
        <v>143</v>
      </c>
      <c r="CM905" s="3" t="s">
        <v>143</v>
      </c>
      <c r="CN905" s="3" t="s">
        <v>143</v>
      </c>
      <c r="CO905" s="3" t="s">
        <v>143</v>
      </c>
      <c r="CP905" s="3" t="s">
        <v>143</v>
      </c>
      <c r="CQ905" s="3" t="s">
        <v>143</v>
      </c>
      <c r="CR905" s="3" t="s">
        <v>143</v>
      </c>
      <c r="CS905" s="3" t="s">
        <v>1</v>
      </c>
      <c r="CT905" s="3" t="s">
        <v>143</v>
      </c>
      <c r="CU905" s="3" t="s">
        <v>1</v>
      </c>
      <c r="CV905" s="3" t="s">
        <v>1985</v>
      </c>
      <c r="CW905" s="3" t="s">
        <v>143</v>
      </c>
      <c r="CX905" s="3" t="s">
        <v>953</v>
      </c>
      <c r="CY905" s="3" t="s">
        <v>166</v>
      </c>
      <c r="CZ905" s="3" t="s">
        <v>506</v>
      </c>
      <c r="DA905" s="3" t="s">
        <v>2007</v>
      </c>
      <c r="DB905" s="3" t="s">
        <v>143</v>
      </c>
      <c r="DC905" s="3" t="s">
        <v>143</v>
      </c>
      <c r="DD905" s="3" t="s">
        <v>164</v>
      </c>
      <c r="DE905" s="3" t="s">
        <v>3193</v>
      </c>
      <c r="DF905" s="3" t="s">
        <v>5755</v>
      </c>
      <c r="DG905" s="3" t="s">
        <v>143</v>
      </c>
      <c r="DH905" s="3" t="s">
        <v>143</v>
      </c>
      <c r="DI905" s="3" t="s">
        <v>143</v>
      </c>
    </row>
    <row r="906" spans="1:113" hidden="1" x14ac:dyDescent="0.2">
      <c r="A906" s="73">
        <v>45597</v>
      </c>
      <c r="B906" s="3" t="s">
        <v>12718</v>
      </c>
      <c r="C906" s="3">
        <v>166960</v>
      </c>
      <c r="D906" s="3" t="s">
        <v>12620</v>
      </c>
      <c r="E906" s="3" t="s">
        <v>364</v>
      </c>
      <c r="F906" s="7">
        <v>45603</v>
      </c>
      <c r="G906" s="3" t="s">
        <v>165</v>
      </c>
      <c r="H906" s="3" t="s">
        <v>166</v>
      </c>
      <c r="I906" s="8">
        <f t="shared" si="97"/>
        <v>89</v>
      </c>
      <c r="J906" s="4">
        <v>89</v>
      </c>
      <c r="K906" s="71">
        <f t="shared" si="96"/>
        <v>4.1408618855065648E-3</v>
      </c>
      <c r="L906" s="3" t="s">
        <v>374</v>
      </c>
      <c r="M906" s="3" t="s">
        <v>129</v>
      </c>
      <c r="N906" s="3" t="s">
        <v>1056</v>
      </c>
      <c r="O906" s="3" t="s">
        <v>12868</v>
      </c>
      <c r="P906" s="6" t="s">
        <v>12869</v>
      </c>
      <c r="Q906" s="3" t="s">
        <v>170</v>
      </c>
      <c r="R906" s="3" t="s">
        <v>14085</v>
      </c>
      <c r="S906" s="3" t="s">
        <v>12870</v>
      </c>
      <c r="T906" s="3" t="s">
        <v>135</v>
      </c>
      <c r="U906" s="3" t="s">
        <v>135</v>
      </c>
      <c r="V906" s="3" t="s">
        <v>136</v>
      </c>
      <c r="W906" s="3" t="s">
        <v>137</v>
      </c>
      <c r="X906" s="3" t="s">
        <v>173</v>
      </c>
      <c r="Y906" s="3" t="s">
        <v>12871</v>
      </c>
      <c r="Z906" s="7" t="s">
        <v>14086</v>
      </c>
      <c r="AA906" s="3" t="s">
        <v>139</v>
      </c>
      <c r="AB906" s="3" t="s">
        <v>140</v>
      </c>
      <c r="AC906" s="3" t="s">
        <v>5272</v>
      </c>
      <c r="AD906" s="3" t="s">
        <v>143</v>
      </c>
      <c r="AE906" s="3" t="s">
        <v>5272</v>
      </c>
      <c r="AF906" s="3" t="s">
        <v>143</v>
      </c>
      <c r="AG906" s="3" t="s">
        <v>235</v>
      </c>
      <c r="AH906" s="3" t="s">
        <v>141</v>
      </c>
      <c r="AI906" s="3" t="s">
        <v>143</v>
      </c>
      <c r="AJ906" s="3" t="s">
        <v>143</v>
      </c>
      <c r="AK906" s="3" t="s">
        <v>142</v>
      </c>
      <c r="AL906" s="3" t="s">
        <v>143</v>
      </c>
      <c r="AM906" s="3" t="s">
        <v>6104</v>
      </c>
      <c r="AN906" s="3" t="s">
        <v>143</v>
      </c>
      <c r="AO906" s="3" t="s">
        <v>12872</v>
      </c>
      <c r="AP906" s="3" t="s">
        <v>12873</v>
      </c>
      <c r="AQ906" s="3" t="s">
        <v>12874</v>
      </c>
      <c r="AR906" s="3" t="s">
        <v>178</v>
      </c>
      <c r="AS906" s="3" t="s">
        <v>179</v>
      </c>
      <c r="AT906" s="3" t="s">
        <v>180</v>
      </c>
      <c r="AU906" s="3" t="s">
        <v>12875</v>
      </c>
      <c r="AV906" s="3" t="s">
        <v>145</v>
      </c>
      <c r="AW906" s="3" t="s">
        <v>146</v>
      </c>
      <c r="AX906" s="3" t="s">
        <v>1060</v>
      </c>
      <c r="AY906" s="3" t="s">
        <v>148</v>
      </c>
      <c r="AZ906" s="3" t="s">
        <v>139</v>
      </c>
      <c r="BA906" s="3" t="s">
        <v>149</v>
      </c>
      <c r="BB906" s="3" t="s">
        <v>150</v>
      </c>
      <c r="BC906" s="3" t="s">
        <v>156</v>
      </c>
      <c r="BD906" s="3" t="s">
        <v>157</v>
      </c>
      <c r="BE906" s="3" t="s">
        <v>484</v>
      </c>
      <c r="BF906" s="3" t="s">
        <v>14086</v>
      </c>
      <c r="BG906" s="3" t="s">
        <v>5272</v>
      </c>
      <c r="BH906" s="3" t="s">
        <v>143</v>
      </c>
      <c r="BI906" s="3" t="s">
        <v>143</v>
      </c>
      <c r="BJ906" s="3" t="s">
        <v>143</v>
      </c>
      <c r="BK906" s="3" t="s">
        <v>136</v>
      </c>
      <c r="BL906" s="3" t="s">
        <v>143</v>
      </c>
      <c r="BM906" s="3" t="s">
        <v>200</v>
      </c>
      <c r="BN906" s="3" t="s">
        <v>143</v>
      </c>
      <c r="BO906" s="3" t="s">
        <v>143</v>
      </c>
      <c r="BP906" s="3" t="s">
        <v>143</v>
      </c>
      <c r="BQ906" s="3" t="s">
        <v>14087</v>
      </c>
      <c r="BR906" s="3" t="s">
        <v>5723</v>
      </c>
      <c r="BS906" s="3" t="s">
        <v>162</v>
      </c>
      <c r="BT906" s="3" t="s">
        <v>6104</v>
      </c>
      <c r="BU906" s="3" t="s">
        <v>6104</v>
      </c>
      <c r="BV906" s="3" t="s">
        <v>135</v>
      </c>
      <c r="BW906" s="3" t="s">
        <v>135</v>
      </c>
      <c r="BX906" s="3" t="s">
        <v>135</v>
      </c>
      <c r="BY906" s="3" t="s">
        <v>148</v>
      </c>
      <c r="BZ906" s="3" t="s">
        <v>5177</v>
      </c>
      <c r="CA906" s="3" t="s">
        <v>174</v>
      </c>
      <c r="CB906" s="3" t="s">
        <v>143</v>
      </c>
      <c r="CC906" s="3" t="s">
        <v>143</v>
      </c>
      <c r="CD906" s="3" t="s">
        <v>143</v>
      </c>
      <c r="CE906" s="3" t="s">
        <v>143</v>
      </c>
      <c r="CF906" s="3" t="s">
        <v>2261</v>
      </c>
      <c r="CG906" s="3" t="s">
        <v>143</v>
      </c>
      <c r="CH906" s="3" t="s">
        <v>143</v>
      </c>
      <c r="CI906" s="3" t="s">
        <v>143</v>
      </c>
      <c r="CJ906" s="3" t="s">
        <v>5272</v>
      </c>
      <c r="CK906" s="3" t="s">
        <v>143</v>
      </c>
      <c r="CL906" s="3" t="s">
        <v>143</v>
      </c>
      <c r="CM906" s="3" t="s">
        <v>143</v>
      </c>
      <c r="CN906" s="3" t="s">
        <v>143</v>
      </c>
      <c r="CO906" s="3" t="s">
        <v>12876</v>
      </c>
      <c r="CP906" s="3" t="s">
        <v>143</v>
      </c>
      <c r="CQ906" s="3" t="s">
        <v>143</v>
      </c>
      <c r="CR906" s="3" t="s">
        <v>143</v>
      </c>
      <c r="CS906" s="3" t="s">
        <v>1</v>
      </c>
      <c r="CT906" s="3" t="s">
        <v>143</v>
      </c>
      <c r="CU906" s="3" t="s">
        <v>1</v>
      </c>
      <c r="CV906" s="3" t="s">
        <v>1985</v>
      </c>
      <c r="CW906" s="3" t="s">
        <v>143</v>
      </c>
      <c r="CX906" s="3" t="s">
        <v>374</v>
      </c>
      <c r="CY906" s="3" t="s">
        <v>166</v>
      </c>
      <c r="CZ906" s="3" t="s">
        <v>136</v>
      </c>
      <c r="DA906" s="3" t="s">
        <v>1986</v>
      </c>
      <c r="DB906" s="3" t="s">
        <v>143</v>
      </c>
      <c r="DC906" s="3" t="s">
        <v>143</v>
      </c>
      <c r="DD906" s="3" t="s">
        <v>364</v>
      </c>
      <c r="DE906" s="3" t="s">
        <v>3193</v>
      </c>
      <c r="DF906" s="3" t="s">
        <v>5755</v>
      </c>
      <c r="DG906" s="3" t="s">
        <v>143</v>
      </c>
      <c r="DH906" s="3" t="s">
        <v>12877</v>
      </c>
      <c r="DI906" s="3" t="s">
        <v>143</v>
      </c>
    </row>
    <row r="907" spans="1:113" ht="25.5" hidden="1" x14ac:dyDescent="0.2">
      <c r="A907" s="73">
        <v>45597</v>
      </c>
      <c r="B907" s="3" t="s">
        <v>12737</v>
      </c>
      <c r="C907" s="178">
        <v>166977</v>
      </c>
      <c r="D907" s="3" t="s">
        <v>12737</v>
      </c>
      <c r="E907" s="3" t="s">
        <v>373</v>
      </c>
      <c r="F907" s="7">
        <v>45603</v>
      </c>
      <c r="G907" s="3" t="s">
        <v>257</v>
      </c>
      <c r="H907" s="3" t="s">
        <v>166</v>
      </c>
      <c r="I907" s="4">
        <v>892.82</v>
      </c>
      <c r="J907" s="4">
        <v>857.45</v>
      </c>
      <c r="K907" s="71">
        <f t="shared" si="96"/>
        <v>4.1539823692336754E-2</v>
      </c>
      <c r="L907" s="3" t="s">
        <v>12628</v>
      </c>
      <c r="M907" s="3" t="s">
        <v>129</v>
      </c>
      <c r="N907" s="3" t="s">
        <v>980</v>
      </c>
      <c r="O907" s="3" t="s">
        <v>12621</v>
      </c>
      <c r="P907" s="6" t="s">
        <v>12732</v>
      </c>
      <c r="Q907" s="3" t="s">
        <v>170</v>
      </c>
      <c r="R907" s="3" t="s">
        <v>14291</v>
      </c>
      <c r="S907" s="3" t="s">
        <v>10507</v>
      </c>
      <c r="T907" s="3" t="s">
        <v>135</v>
      </c>
      <c r="U907" s="3" t="s">
        <v>135</v>
      </c>
      <c r="V907" s="3" t="s">
        <v>136</v>
      </c>
      <c r="W907" s="3" t="s">
        <v>137</v>
      </c>
      <c r="X907" s="3" t="s">
        <v>11994</v>
      </c>
      <c r="Y907" s="3" t="s">
        <v>12878</v>
      </c>
      <c r="Z907" s="7" t="s">
        <v>14377</v>
      </c>
      <c r="AA907" s="3" t="s">
        <v>139</v>
      </c>
      <c r="AB907" s="3" t="s">
        <v>140</v>
      </c>
      <c r="AC907" s="3" t="s">
        <v>5272</v>
      </c>
      <c r="AD907" s="3" t="s">
        <v>143</v>
      </c>
      <c r="AE907" s="3" t="s">
        <v>14378</v>
      </c>
      <c r="AF907" s="3" t="s">
        <v>12733</v>
      </c>
      <c r="AG907" s="3" t="s">
        <v>5675</v>
      </c>
      <c r="AH907" s="3" t="s">
        <v>265</v>
      </c>
      <c r="AI907" s="3" t="s">
        <v>143</v>
      </c>
      <c r="AJ907" s="3" t="s">
        <v>14378</v>
      </c>
      <c r="AK907" s="3" t="s">
        <v>142</v>
      </c>
      <c r="AL907" s="3" t="s">
        <v>143</v>
      </c>
      <c r="AM907" s="3" t="s">
        <v>12879</v>
      </c>
      <c r="AN907" s="3" t="s">
        <v>174</v>
      </c>
      <c r="AO907" s="3" t="s">
        <v>12622</v>
      </c>
      <c r="AP907" s="3" t="s">
        <v>12623</v>
      </c>
      <c r="AQ907" s="3" t="s">
        <v>12624</v>
      </c>
      <c r="AR907" s="3" t="s">
        <v>250</v>
      </c>
      <c r="AS907" s="3" t="s">
        <v>179</v>
      </c>
      <c r="AT907" s="3" t="s">
        <v>12625</v>
      </c>
      <c r="AU907" s="3" t="s">
        <v>12626</v>
      </c>
      <c r="AV907" s="3" t="s">
        <v>990</v>
      </c>
      <c r="AW907" s="3" t="s">
        <v>273</v>
      </c>
      <c r="AX907" s="3" t="s">
        <v>991</v>
      </c>
      <c r="AY907" s="3" t="s">
        <v>148</v>
      </c>
      <c r="AZ907" s="3" t="s">
        <v>139</v>
      </c>
      <c r="BA907" s="3" t="s">
        <v>154</v>
      </c>
      <c r="BB907" s="3" t="s">
        <v>992</v>
      </c>
      <c r="BC907" s="3" t="s">
        <v>156</v>
      </c>
      <c r="BD907" s="3" t="s">
        <v>157</v>
      </c>
      <c r="BE907" s="3" t="s">
        <v>8956</v>
      </c>
      <c r="BF907" s="3" t="s">
        <v>14292</v>
      </c>
      <c r="BG907" s="3" t="s">
        <v>5272</v>
      </c>
      <c r="BH907" s="3" t="s">
        <v>170</v>
      </c>
      <c r="BI907" s="3" t="s">
        <v>14379</v>
      </c>
      <c r="BJ907" s="3" t="s">
        <v>143</v>
      </c>
      <c r="BK907" s="3" t="s">
        <v>463</v>
      </c>
      <c r="BL907" s="3" t="s">
        <v>143</v>
      </c>
      <c r="BM907" s="3" t="s">
        <v>200</v>
      </c>
      <c r="BN907" s="3" t="s">
        <v>160</v>
      </c>
      <c r="BO907" s="3" t="s">
        <v>143</v>
      </c>
      <c r="BP907" s="3" t="s">
        <v>143</v>
      </c>
      <c r="BQ907" s="3" t="s">
        <v>2168</v>
      </c>
      <c r="BR907" s="3" t="s">
        <v>143</v>
      </c>
      <c r="BS907" s="3" t="s">
        <v>14293</v>
      </c>
      <c r="BT907" s="3" t="s">
        <v>14378</v>
      </c>
      <c r="BU907" s="3" t="s">
        <v>14378</v>
      </c>
      <c r="BV907" s="3" t="s">
        <v>135</v>
      </c>
      <c r="BW907" s="3" t="s">
        <v>135</v>
      </c>
      <c r="BX907" s="3" t="s">
        <v>135</v>
      </c>
      <c r="BY907" s="3" t="s">
        <v>148</v>
      </c>
      <c r="BZ907" s="3" t="s">
        <v>12627</v>
      </c>
      <c r="CA907" s="3" t="s">
        <v>174</v>
      </c>
      <c r="CB907" s="3" t="s">
        <v>143</v>
      </c>
      <c r="CC907" s="3" t="s">
        <v>143</v>
      </c>
      <c r="CD907" s="3" t="s">
        <v>143</v>
      </c>
      <c r="CE907" s="3" t="s">
        <v>143</v>
      </c>
      <c r="CF907" s="3" t="s">
        <v>2261</v>
      </c>
      <c r="CG907" s="3" t="s">
        <v>2261</v>
      </c>
      <c r="CH907" s="3" t="s">
        <v>143</v>
      </c>
      <c r="CI907" s="3" t="s">
        <v>143</v>
      </c>
      <c r="CJ907" s="3" t="s">
        <v>5272</v>
      </c>
      <c r="CK907" s="3" t="s">
        <v>143</v>
      </c>
      <c r="CL907" s="3" t="s">
        <v>143</v>
      </c>
      <c r="CM907" s="3" t="s">
        <v>143</v>
      </c>
      <c r="CN907" s="3" t="s">
        <v>143</v>
      </c>
      <c r="CO907" s="3" t="s">
        <v>143</v>
      </c>
      <c r="CP907" s="3" t="s">
        <v>143</v>
      </c>
      <c r="CQ907" s="3" t="s">
        <v>143</v>
      </c>
      <c r="CR907" s="3" t="s">
        <v>143</v>
      </c>
      <c r="CS907" s="3" t="s">
        <v>1</v>
      </c>
      <c r="CT907" s="3" t="s">
        <v>143</v>
      </c>
      <c r="CU907" s="3" t="s">
        <v>1</v>
      </c>
      <c r="CV907" s="3" t="s">
        <v>2092</v>
      </c>
      <c r="CW907" s="3" t="s">
        <v>2092</v>
      </c>
      <c r="CX907" s="3" t="s">
        <v>12628</v>
      </c>
      <c r="CY907" s="3" t="s">
        <v>166</v>
      </c>
      <c r="CZ907" s="3" t="s">
        <v>463</v>
      </c>
      <c r="DA907" s="3" t="s">
        <v>1989</v>
      </c>
      <c r="DB907" s="3" t="s">
        <v>143</v>
      </c>
      <c r="DC907" s="3" t="s">
        <v>11994</v>
      </c>
      <c r="DD907" s="3" t="s">
        <v>373</v>
      </c>
      <c r="DE907" s="3" t="s">
        <v>3193</v>
      </c>
      <c r="DF907" s="3" t="s">
        <v>5755</v>
      </c>
      <c r="DG907" s="3" t="s">
        <v>143</v>
      </c>
      <c r="DH907" s="3" t="s">
        <v>143</v>
      </c>
      <c r="DI907" s="3" t="s">
        <v>143</v>
      </c>
    </row>
    <row r="908" spans="1:113" ht="25.5" hidden="1" x14ac:dyDescent="0.2">
      <c r="A908" s="73">
        <v>45597</v>
      </c>
      <c r="B908" s="3" t="s">
        <v>12737</v>
      </c>
      <c r="C908" s="3">
        <v>167094</v>
      </c>
      <c r="D908" s="3" t="s">
        <v>12737</v>
      </c>
      <c r="E908" s="3" t="s">
        <v>373</v>
      </c>
      <c r="F908" s="7">
        <v>45604</v>
      </c>
      <c r="G908" s="3" t="s">
        <v>257</v>
      </c>
      <c r="H908" s="3" t="s">
        <v>166</v>
      </c>
      <c r="I908" s="4">
        <v>145.35</v>
      </c>
      <c r="J908" s="4">
        <v>145.35</v>
      </c>
      <c r="K908" s="71">
        <f t="shared" si="96"/>
        <v>6.7626323040267319E-3</v>
      </c>
      <c r="L908" s="3" t="s">
        <v>12628</v>
      </c>
      <c r="M908" s="3" t="s">
        <v>129</v>
      </c>
      <c r="N908" s="3" t="s">
        <v>980</v>
      </c>
      <c r="O908" s="3" t="s">
        <v>12880</v>
      </c>
      <c r="P908" s="6" t="s">
        <v>12881</v>
      </c>
      <c r="Q908" s="3" t="s">
        <v>170</v>
      </c>
      <c r="R908" s="3" t="s">
        <v>12882</v>
      </c>
      <c r="S908" s="3" t="s">
        <v>2219</v>
      </c>
      <c r="T908" s="3" t="s">
        <v>135</v>
      </c>
      <c r="U908" s="3" t="s">
        <v>135</v>
      </c>
      <c r="V908" s="3" t="s">
        <v>136</v>
      </c>
      <c r="W908" s="3" t="s">
        <v>137</v>
      </c>
      <c r="X908" s="3" t="s">
        <v>264</v>
      </c>
      <c r="Y908" s="3" t="s">
        <v>12883</v>
      </c>
      <c r="Z908" s="7" t="s">
        <v>14294</v>
      </c>
      <c r="AA908" s="3" t="s">
        <v>139</v>
      </c>
      <c r="AB908" s="3" t="s">
        <v>140</v>
      </c>
      <c r="AC908" s="3" t="s">
        <v>5272</v>
      </c>
      <c r="AD908" s="3" t="s">
        <v>143</v>
      </c>
      <c r="AE908" s="3" t="s">
        <v>12886</v>
      </c>
      <c r="AF908" s="3" t="s">
        <v>12885</v>
      </c>
      <c r="AG908" s="3" t="s">
        <v>5675</v>
      </c>
      <c r="AH908" s="3" t="s">
        <v>265</v>
      </c>
      <c r="AI908" s="3" t="s">
        <v>143</v>
      </c>
      <c r="AJ908" s="3" t="s">
        <v>12886</v>
      </c>
      <c r="AK908" s="3" t="s">
        <v>142</v>
      </c>
      <c r="AL908" s="3" t="s">
        <v>143</v>
      </c>
      <c r="AM908" s="3" t="s">
        <v>12886</v>
      </c>
      <c r="AN908" s="3" t="s">
        <v>174</v>
      </c>
      <c r="AO908" s="3" t="s">
        <v>12887</v>
      </c>
      <c r="AP908" s="3" t="s">
        <v>12888</v>
      </c>
      <c r="AQ908" s="3" t="s">
        <v>12889</v>
      </c>
      <c r="AR908" s="3" t="s">
        <v>430</v>
      </c>
      <c r="AS908" s="3" t="s">
        <v>431</v>
      </c>
      <c r="AT908" s="3" t="s">
        <v>5515</v>
      </c>
      <c r="AU908" s="3" t="s">
        <v>2223</v>
      </c>
      <c r="AV908" s="3" t="s">
        <v>990</v>
      </c>
      <c r="AW908" s="3" t="s">
        <v>273</v>
      </c>
      <c r="AX908" s="3" t="s">
        <v>991</v>
      </c>
      <c r="AY908" s="3" t="s">
        <v>148</v>
      </c>
      <c r="AZ908" s="3" t="s">
        <v>139</v>
      </c>
      <c r="BA908" s="3" t="s">
        <v>154</v>
      </c>
      <c r="BB908" s="3" t="s">
        <v>992</v>
      </c>
      <c r="BC908" s="3" t="s">
        <v>156</v>
      </c>
      <c r="BD908" s="3" t="s">
        <v>157</v>
      </c>
      <c r="BE908" s="3" t="s">
        <v>484</v>
      </c>
      <c r="BF908" s="3" t="s">
        <v>12884</v>
      </c>
      <c r="BG908" s="3" t="s">
        <v>5272</v>
      </c>
      <c r="BH908" s="3" t="s">
        <v>170</v>
      </c>
      <c r="BI908" s="3" t="s">
        <v>14295</v>
      </c>
      <c r="BJ908" s="3" t="s">
        <v>143</v>
      </c>
      <c r="BK908" s="3" t="s">
        <v>463</v>
      </c>
      <c r="BL908" s="3" t="s">
        <v>143</v>
      </c>
      <c r="BM908" s="3" t="s">
        <v>200</v>
      </c>
      <c r="BN908" s="3" t="s">
        <v>200</v>
      </c>
      <c r="BO908" s="3" t="s">
        <v>143</v>
      </c>
      <c r="BP908" s="3" t="s">
        <v>143</v>
      </c>
      <c r="BQ908" s="3" t="s">
        <v>713</v>
      </c>
      <c r="BR908" s="3" t="s">
        <v>5723</v>
      </c>
      <c r="BS908" s="3" t="s">
        <v>1608</v>
      </c>
      <c r="BT908" s="3" t="s">
        <v>12886</v>
      </c>
      <c r="BU908" s="3" t="s">
        <v>12886</v>
      </c>
      <c r="BV908" s="3" t="s">
        <v>135</v>
      </c>
      <c r="BW908" s="3" t="s">
        <v>135</v>
      </c>
      <c r="BX908" s="3" t="s">
        <v>135</v>
      </c>
      <c r="BY908" s="3" t="s">
        <v>148</v>
      </c>
      <c r="BZ908" s="3" t="s">
        <v>2774</v>
      </c>
      <c r="CA908" s="3" t="s">
        <v>174</v>
      </c>
      <c r="CB908" s="3" t="s">
        <v>143</v>
      </c>
      <c r="CC908" s="3" t="s">
        <v>143</v>
      </c>
      <c r="CD908" s="3" t="s">
        <v>143</v>
      </c>
      <c r="CE908" s="3" t="s">
        <v>143</v>
      </c>
      <c r="CF908" s="3" t="s">
        <v>2261</v>
      </c>
      <c r="CG908" s="3" t="s">
        <v>2261</v>
      </c>
      <c r="CH908" s="3" t="s">
        <v>143</v>
      </c>
      <c r="CI908" s="3" t="s">
        <v>143</v>
      </c>
      <c r="CJ908" s="3" t="s">
        <v>5272</v>
      </c>
      <c r="CK908" s="3" t="s">
        <v>143</v>
      </c>
      <c r="CL908" s="3" t="s">
        <v>143</v>
      </c>
      <c r="CM908" s="3" t="s">
        <v>143</v>
      </c>
      <c r="CN908" s="3" t="s">
        <v>143</v>
      </c>
      <c r="CO908" s="3" t="s">
        <v>143</v>
      </c>
      <c r="CP908" s="3" t="s">
        <v>143</v>
      </c>
      <c r="CQ908" s="3" t="s">
        <v>143</v>
      </c>
      <c r="CR908" s="3" t="s">
        <v>143</v>
      </c>
      <c r="CS908" s="3" t="s">
        <v>1</v>
      </c>
      <c r="CT908" s="3" t="s">
        <v>143</v>
      </c>
      <c r="CU908" s="3" t="s">
        <v>1</v>
      </c>
      <c r="CV908" s="3" t="s">
        <v>1985</v>
      </c>
      <c r="CW908" s="3" t="s">
        <v>1985</v>
      </c>
      <c r="CX908" s="3" t="s">
        <v>12628</v>
      </c>
      <c r="CY908" s="3" t="s">
        <v>166</v>
      </c>
      <c r="CZ908" s="3" t="s">
        <v>463</v>
      </c>
      <c r="DA908" s="3" t="s">
        <v>2007</v>
      </c>
      <c r="DB908" s="3" t="s">
        <v>143</v>
      </c>
      <c r="DC908" s="3" t="s">
        <v>143</v>
      </c>
      <c r="DD908" s="3" t="s">
        <v>373</v>
      </c>
      <c r="DE908" s="3" t="s">
        <v>3193</v>
      </c>
      <c r="DF908" s="3" t="s">
        <v>5405</v>
      </c>
      <c r="DG908" s="3" t="s">
        <v>143</v>
      </c>
      <c r="DH908" s="3" t="s">
        <v>143</v>
      </c>
      <c r="DI908" s="3" t="s">
        <v>143</v>
      </c>
    </row>
    <row r="909" spans="1:113" hidden="1" x14ac:dyDescent="0.2">
      <c r="A909" s="73">
        <v>45597</v>
      </c>
      <c r="B909" s="3" t="s">
        <v>12718</v>
      </c>
      <c r="C909" s="178">
        <v>167102</v>
      </c>
      <c r="D909" s="3" t="s">
        <v>12620</v>
      </c>
      <c r="E909" s="3" t="s">
        <v>364</v>
      </c>
      <c r="F909" s="7">
        <v>45604</v>
      </c>
      <c r="G909" s="3" t="s">
        <v>126</v>
      </c>
      <c r="H909" s="3" t="s">
        <v>166</v>
      </c>
      <c r="I909" s="4">
        <v>1027.1300000000001</v>
      </c>
      <c r="J909" s="4">
        <v>690</v>
      </c>
      <c r="K909" s="71">
        <f t="shared" si="96"/>
        <v>4.7788803016408518E-2</v>
      </c>
      <c r="L909" s="3" t="s">
        <v>519</v>
      </c>
      <c r="M909" s="3" t="s">
        <v>317</v>
      </c>
      <c r="N909" s="3" t="s">
        <v>1065</v>
      </c>
      <c r="O909" s="3" t="s">
        <v>2597</v>
      </c>
      <c r="P909" s="6" t="s">
        <v>14089</v>
      </c>
      <c r="Q909" s="3" t="s">
        <v>262</v>
      </c>
      <c r="R909" s="3" t="s">
        <v>14090</v>
      </c>
      <c r="S909" s="3" t="s">
        <v>8500</v>
      </c>
      <c r="T909" s="3" t="s">
        <v>135</v>
      </c>
      <c r="U909" s="3" t="s">
        <v>135</v>
      </c>
      <c r="V909" s="3" t="s">
        <v>136</v>
      </c>
      <c r="W909" s="3" t="s">
        <v>137</v>
      </c>
      <c r="X909" s="3" t="s">
        <v>957</v>
      </c>
      <c r="Y909" s="3" t="s">
        <v>14091</v>
      </c>
      <c r="Z909" s="7" t="s">
        <v>14380</v>
      </c>
      <c r="AA909" s="3" t="s">
        <v>139</v>
      </c>
      <c r="AB909" s="3" t="s">
        <v>140</v>
      </c>
      <c r="AC909" s="3" t="s">
        <v>5272</v>
      </c>
      <c r="AD909" s="3" t="s">
        <v>143</v>
      </c>
      <c r="AE909" s="3" t="s">
        <v>14381</v>
      </c>
      <c r="AF909" s="3" t="s">
        <v>14093</v>
      </c>
      <c r="AG909" s="3" t="s">
        <v>5974</v>
      </c>
      <c r="AH909" s="3" t="s">
        <v>141</v>
      </c>
      <c r="AI909" s="3" t="s">
        <v>143</v>
      </c>
      <c r="AJ909" s="3" t="s">
        <v>14381</v>
      </c>
      <c r="AK909" s="3" t="s">
        <v>142</v>
      </c>
      <c r="AL909" s="3" t="s">
        <v>143</v>
      </c>
      <c r="AM909" s="3" t="s">
        <v>14088</v>
      </c>
      <c r="AN909" s="3" t="s">
        <v>174</v>
      </c>
      <c r="AO909" s="3" t="s">
        <v>1922</v>
      </c>
      <c r="AP909" s="3" t="s">
        <v>1923</v>
      </c>
      <c r="AQ909" s="3" t="s">
        <v>2602</v>
      </c>
      <c r="AR909" s="3" t="s">
        <v>353</v>
      </c>
      <c r="AS909" s="3" t="s">
        <v>231</v>
      </c>
      <c r="AT909" s="3" t="s">
        <v>1091</v>
      </c>
      <c r="AU909" s="3" t="s">
        <v>1925</v>
      </c>
      <c r="AV909" s="3" t="s">
        <v>631</v>
      </c>
      <c r="AW909" s="3" t="s">
        <v>632</v>
      </c>
      <c r="AX909" s="3" t="s">
        <v>1068</v>
      </c>
      <c r="AY909" s="3" t="s">
        <v>148</v>
      </c>
      <c r="AZ909" s="3" t="s">
        <v>139</v>
      </c>
      <c r="BA909" s="3" t="s">
        <v>149</v>
      </c>
      <c r="BB909" s="3" t="s">
        <v>634</v>
      </c>
      <c r="BC909" s="3" t="s">
        <v>156</v>
      </c>
      <c r="BD909" s="3" t="s">
        <v>157</v>
      </c>
      <c r="BE909" s="3" t="s">
        <v>237</v>
      </c>
      <c r="BF909" s="3" t="s">
        <v>14092</v>
      </c>
      <c r="BG909" s="3" t="s">
        <v>5272</v>
      </c>
      <c r="BH909" s="3" t="s">
        <v>143</v>
      </c>
      <c r="BI909" s="3" t="s">
        <v>14382</v>
      </c>
      <c r="BJ909" s="3" t="s">
        <v>143</v>
      </c>
      <c r="BK909" s="3" t="s">
        <v>136</v>
      </c>
      <c r="BL909" s="3" t="s">
        <v>143</v>
      </c>
      <c r="BM909" s="3" t="s">
        <v>160</v>
      </c>
      <c r="BN909" s="3" t="s">
        <v>160</v>
      </c>
      <c r="BO909" s="3" t="s">
        <v>143</v>
      </c>
      <c r="BP909" s="3" t="s">
        <v>143</v>
      </c>
      <c r="BQ909" s="3" t="s">
        <v>2346</v>
      </c>
      <c r="BR909" s="3" t="s">
        <v>5784</v>
      </c>
      <c r="BS909" s="3" t="s">
        <v>241</v>
      </c>
      <c r="BT909" s="3" t="s">
        <v>14381</v>
      </c>
      <c r="BU909" s="3" t="s">
        <v>14381</v>
      </c>
      <c r="BV909" s="3" t="s">
        <v>135</v>
      </c>
      <c r="BW909" s="3" t="s">
        <v>135</v>
      </c>
      <c r="BX909" s="3" t="s">
        <v>135</v>
      </c>
      <c r="BY909" s="3" t="s">
        <v>148</v>
      </c>
      <c r="BZ909" s="3" t="s">
        <v>5829</v>
      </c>
      <c r="CA909" s="3" t="s">
        <v>174</v>
      </c>
      <c r="CB909" s="3" t="s">
        <v>143</v>
      </c>
      <c r="CC909" s="3" t="s">
        <v>143</v>
      </c>
      <c r="CD909" s="3" t="s">
        <v>143</v>
      </c>
      <c r="CE909" s="3" t="s">
        <v>14094</v>
      </c>
      <c r="CF909" s="3" t="s">
        <v>2261</v>
      </c>
      <c r="CG909" s="3" t="s">
        <v>2261</v>
      </c>
      <c r="CH909" s="3" t="s">
        <v>143</v>
      </c>
      <c r="CI909" s="3" t="s">
        <v>143</v>
      </c>
      <c r="CJ909" s="3" t="s">
        <v>5272</v>
      </c>
      <c r="CK909" s="3" t="s">
        <v>143</v>
      </c>
      <c r="CL909" s="3" t="s">
        <v>143</v>
      </c>
      <c r="CM909" s="3" t="s">
        <v>143</v>
      </c>
      <c r="CN909" s="3" t="s">
        <v>143</v>
      </c>
      <c r="CO909" s="3" t="s">
        <v>143</v>
      </c>
      <c r="CP909" s="3" t="s">
        <v>143</v>
      </c>
      <c r="CQ909" s="3" t="s">
        <v>143</v>
      </c>
      <c r="CR909" s="3" t="s">
        <v>143</v>
      </c>
      <c r="CS909" s="3" t="s">
        <v>1</v>
      </c>
      <c r="CT909" s="3" t="s">
        <v>143</v>
      </c>
      <c r="CU909" s="3" t="s">
        <v>1</v>
      </c>
      <c r="CV909" s="3" t="s">
        <v>2092</v>
      </c>
      <c r="CW909" s="3" t="s">
        <v>2092</v>
      </c>
      <c r="CX909" s="3" t="s">
        <v>519</v>
      </c>
      <c r="CY909" s="3" t="s">
        <v>166</v>
      </c>
      <c r="CZ909" s="3" t="s">
        <v>136</v>
      </c>
      <c r="DA909" s="3" t="s">
        <v>2007</v>
      </c>
      <c r="DB909" s="3" t="s">
        <v>143</v>
      </c>
      <c r="DC909" s="3" t="s">
        <v>225</v>
      </c>
      <c r="DD909" s="3" t="s">
        <v>364</v>
      </c>
      <c r="DE909" s="3" t="s">
        <v>3193</v>
      </c>
      <c r="DF909" s="3" t="s">
        <v>5405</v>
      </c>
      <c r="DG909" s="3" t="s">
        <v>143</v>
      </c>
      <c r="DH909" s="3" t="s">
        <v>143</v>
      </c>
      <c r="DI909" s="3" t="s">
        <v>143</v>
      </c>
    </row>
    <row r="910" spans="1:113" hidden="1" x14ac:dyDescent="0.2">
      <c r="A910" s="73">
        <v>45597</v>
      </c>
      <c r="B910" s="3" t="s">
        <v>12718</v>
      </c>
      <c r="C910" s="3">
        <v>167107</v>
      </c>
      <c r="D910" s="3" t="s">
        <v>12620</v>
      </c>
      <c r="E910" s="3" t="s">
        <v>685</v>
      </c>
      <c r="F910" s="7">
        <v>45604</v>
      </c>
      <c r="G910" s="3" t="s">
        <v>165</v>
      </c>
      <c r="H910" s="3" t="s">
        <v>166</v>
      </c>
      <c r="I910" s="8">
        <f t="shared" ref="I910:I913" si="98">J910</f>
        <v>940</v>
      </c>
      <c r="J910" s="4">
        <v>940</v>
      </c>
      <c r="K910" s="71">
        <f t="shared" si="96"/>
        <v>4.3734945757035626E-2</v>
      </c>
      <c r="L910" s="3" t="s">
        <v>519</v>
      </c>
      <c r="M910" s="3" t="s">
        <v>129</v>
      </c>
      <c r="N910" s="3" t="s">
        <v>960</v>
      </c>
      <c r="O910" s="3" t="s">
        <v>3814</v>
      </c>
      <c r="P910" s="6" t="s">
        <v>14096</v>
      </c>
      <c r="Q910" s="3" t="s">
        <v>262</v>
      </c>
      <c r="R910" s="3" t="s">
        <v>14195</v>
      </c>
      <c r="S910" s="3" t="s">
        <v>14097</v>
      </c>
      <c r="T910" s="3" t="s">
        <v>135</v>
      </c>
      <c r="U910" s="3" t="s">
        <v>135</v>
      </c>
      <c r="V910" s="3" t="s">
        <v>136</v>
      </c>
      <c r="W910" s="3" t="s">
        <v>137</v>
      </c>
      <c r="X910" s="3" t="s">
        <v>957</v>
      </c>
      <c r="Y910" s="3" t="s">
        <v>14098</v>
      </c>
      <c r="Z910" s="7" t="s">
        <v>14383</v>
      </c>
      <c r="AA910" s="3" t="s">
        <v>139</v>
      </c>
      <c r="AB910" s="3" t="s">
        <v>140</v>
      </c>
      <c r="AC910" s="3" t="s">
        <v>5272</v>
      </c>
      <c r="AD910" s="3" t="s">
        <v>143</v>
      </c>
      <c r="AE910" s="3" t="s">
        <v>5272</v>
      </c>
      <c r="AF910" s="3" t="s">
        <v>14099</v>
      </c>
      <c r="AG910" s="3" t="s">
        <v>235</v>
      </c>
      <c r="AH910" s="3" t="s">
        <v>141</v>
      </c>
      <c r="AI910" s="3" t="s">
        <v>143</v>
      </c>
      <c r="AJ910" s="3" t="s">
        <v>14384</v>
      </c>
      <c r="AK910" s="3" t="s">
        <v>142</v>
      </c>
      <c r="AL910" s="3" t="s">
        <v>143</v>
      </c>
      <c r="AM910" s="3" t="s">
        <v>14095</v>
      </c>
      <c r="AN910" s="3" t="s">
        <v>174</v>
      </c>
      <c r="AO910" s="3" t="s">
        <v>3632</v>
      </c>
      <c r="AP910" s="3" t="s">
        <v>3633</v>
      </c>
      <c r="AQ910" s="3" t="s">
        <v>3818</v>
      </c>
      <c r="AR910" s="3" t="s">
        <v>1846</v>
      </c>
      <c r="AS910" s="3" t="s">
        <v>231</v>
      </c>
      <c r="AT910" s="3" t="s">
        <v>988</v>
      </c>
      <c r="AU910" s="3" t="s">
        <v>3635</v>
      </c>
      <c r="AV910" s="3" t="s">
        <v>145</v>
      </c>
      <c r="AW910" s="3" t="s">
        <v>146</v>
      </c>
      <c r="AX910" s="3" t="s">
        <v>972</v>
      </c>
      <c r="AY910" s="3" t="s">
        <v>148</v>
      </c>
      <c r="AZ910" s="3" t="s">
        <v>139</v>
      </c>
      <c r="BA910" s="3" t="s">
        <v>149</v>
      </c>
      <c r="BB910" s="3" t="s">
        <v>150</v>
      </c>
      <c r="BC910" s="3" t="s">
        <v>156</v>
      </c>
      <c r="BD910" s="3" t="s">
        <v>157</v>
      </c>
      <c r="BE910" s="3" t="s">
        <v>8956</v>
      </c>
      <c r="BF910" s="3" t="s">
        <v>14196</v>
      </c>
      <c r="BG910" s="3" t="s">
        <v>5272</v>
      </c>
      <c r="BH910" s="3" t="s">
        <v>143</v>
      </c>
      <c r="BI910" s="3" t="s">
        <v>14385</v>
      </c>
      <c r="BJ910" s="3" t="s">
        <v>143</v>
      </c>
      <c r="BK910" s="3" t="s">
        <v>136</v>
      </c>
      <c r="BL910" s="3" t="s">
        <v>143</v>
      </c>
      <c r="BM910" s="3" t="s">
        <v>160</v>
      </c>
      <c r="BN910" s="3" t="s">
        <v>160</v>
      </c>
      <c r="BO910" s="3" t="s">
        <v>143</v>
      </c>
      <c r="BP910" s="3" t="s">
        <v>143</v>
      </c>
      <c r="BQ910" s="3" t="s">
        <v>14197</v>
      </c>
      <c r="BR910" s="3" t="s">
        <v>143</v>
      </c>
      <c r="BS910" s="3" t="s">
        <v>14198</v>
      </c>
      <c r="BT910" s="3" t="s">
        <v>14095</v>
      </c>
      <c r="BU910" s="3" t="s">
        <v>14095</v>
      </c>
      <c r="BV910" s="3" t="s">
        <v>135</v>
      </c>
      <c r="BW910" s="3" t="s">
        <v>135</v>
      </c>
      <c r="BX910" s="3" t="s">
        <v>135</v>
      </c>
      <c r="BY910" s="3" t="s">
        <v>148</v>
      </c>
      <c r="BZ910" s="3" t="s">
        <v>6590</v>
      </c>
      <c r="CA910" s="3" t="s">
        <v>174</v>
      </c>
      <c r="CB910" s="3" t="s">
        <v>143</v>
      </c>
      <c r="CC910" s="3" t="s">
        <v>143</v>
      </c>
      <c r="CD910" s="3" t="s">
        <v>143</v>
      </c>
      <c r="CE910" s="3" t="s">
        <v>14100</v>
      </c>
      <c r="CF910" s="3" t="s">
        <v>2261</v>
      </c>
      <c r="CG910" s="3" t="s">
        <v>2261</v>
      </c>
      <c r="CH910" s="3" t="s">
        <v>143</v>
      </c>
      <c r="CI910" s="3" t="s">
        <v>143</v>
      </c>
      <c r="CJ910" s="3" t="s">
        <v>5272</v>
      </c>
      <c r="CK910" s="3" t="s">
        <v>143</v>
      </c>
      <c r="CL910" s="3" t="s">
        <v>143</v>
      </c>
      <c r="CM910" s="3" t="s">
        <v>143</v>
      </c>
      <c r="CN910" s="3" t="s">
        <v>143</v>
      </c>
      <c r="CO910" s="3" t="s">
        <v>143</v>
      </c>
      <c r="CP910" s="3" t="s">
        <v>143</v>
      </c>
      <c r="CQ910" s="3" t="s">
        <v>143</v>
      </c>
      <c r="CR910" s="3" t="s">
        <v>143</v>
      </c>
      <c r="CS910" s="3" t="s">
        <v>1</v>
      </c>
      <c r="CT910" s="3" t="s">
        <v>143</v>
      </c>
      <c r="CU910" s="3" t="s">
        <v>1</v>
      </c>
      <c r="CV910" s="3" t="s">
        <v>2092</v>
      </c>
      <c r="CW910" s="3" t="s">
        <v>143</v>
      </c>
      <c r="CX910" s="3" t="s">
        <v>519</v>
      </c>
      <c r="CY910" s="3" t="s">
        <v>166</v>
      </c>
      <c r="CZ910" s="3" t="s">
        <v>136</v>
      </c>
      <c r="DA910" s="3" t="s">
        <v>1989</v>
      </c>
      <c r="DB910" s="3" t="s">
        <v>143</v>
      </c>
      <c r="DC910" s="3" t="s">
        <v>225</v>
      </c>
      <c r="DD910" s="3" t="s">
        <v>685</v>
      </c>
      <c r="DE910" s="3" t="s">
        <v>3193</v>
      </c>
      <c r="DF910" s="3" t="s">
        <v>5405</v>
      </c>
      <c r="DG910" s="3" t="s">
        <v>143</v>
      </c>
      <c r="DH910" s="3" t="s">
        <v>143</v>
      </c>
      <c r="DI910" s="3" t="s">
        <v>143</v>
      </c>
    </row>
    <row r="911" spans="1:113" hidden="1" x14ac:dyDescent="0.2">
      <c r="A911" s="73">
        <v>45597</v>
      </c>
      <c r="B911" s="3" t="s">
        <v>12718</v>
      </c>
      <c r="C911" s="3">
        <v>167122</v>
      </c>
      <c r="D911" s="3" t="s">
        <v>12620</v>
      </c>
      <c r="E911" s="3" t="s">
        <v>364</v>
      </c>
      <c r="F911" s="7">
        <v>45603</v>
      </c>
      <c r="G911" s="3" t="s">
        <v>126</v>
      </c>
      <c r="H911" s="3" t="s">
        <v>166</v>
      </c>
      <c r="I911" s="8">
        <f t="shared" si="98"/>
        <v>778.54</v>
      </c>
      <c r="J911" s="4">
        <v>778.54</v>
      </c>
      <c r="K911" s="71">
        <f t="shared" si="96"/>
        <v>3.6222770925194166E-2</v>
      </c>
      <c r="L911" s="3" t="s">
        <v>374</v>
      </c>
      <c r="M911" s="3" t="s">
        <v>129</v>
      </c>
      <c r="N911" s="3" t="s">
        <v>219</v>
      </c>
      <c r="O911" s="3" t="s">
        <v>7845</v>
      </c>
      <c r="P911" s="6" t="s">
        <v>8169</v>
      </c>
      <c r="Q911" s="3" t="s">
        <v>170</v>
      </c>
      <c r="R911" s="3" t="s">
        <v>14101</v>
      </c>
      <c r="S911" s="3" t="s">
        <v>3298</v>
      </c>
      <c r="T911" s="3" t="s">
        <v>135</v>
      </c>
      <c r="U911" s="3" t="s">
        <v>135</v>
      </c>
      <c r="V911" s="3" t="s">
        <v>136</v>
      </c>
      <c r="W911" s="3" t="s">
        <v>137</v>
      </c>
      <c r="X911" s="3" t="s">
        <v>6653</v>
      </c>
      <c r="Y911" s="3" t="s">
        <v>14102</v>
      </c>
      <c r="Z911" s="7" t="s">
        <v>14103</v>
      </c>
      <c r="AA911" s="3" t="s">
        <v>139</v>
      </c>
      <c r="AB911" s="3" t="s">
        <v>140</v>
      </c>
      <c r="AC911" s="3" t="s">
        <v>5272</v>
      </c>
      <c r="AD911" s="3" t="s">
        <v>143</v>
      </c>
      <c r="AE911" s="3" t="s">
        <v>5272</v>
      </c>
      <c r="AF911" s="3" t="s">
        <v>143</v>
      </c>
      <c r="AG911" s="3" t="s">
        <v>5974</v>
      </c>
      <c r="AH911" s="3" t="s">
        <v>141</v>
      </c>
      <c r="AI911" s="3" t="s">
        <v>143</v>
      </c>
      <c r="AJ911" s="3" t="s">
        <v>143</v>
      </c>
      <c r="AK911" s="3" t="s">
        <v>142</v>
      </c>
      <c r="AL911" s="3" t="s">
        <v>143</v>
      </c>
      <c r="AM911" s="3" t="s">
        <v>14039</v>
      </c>
      <c r="AN911" s="3" t="s">
        <v>143</v>
      </c>
      <c r="AO911" s="3" t="s">
        <v>227</v>
      </c>
      <c r="AP911" s="3" t="s">
        <v>228</v>
      </c>
      <c r="AQ911" s="3" t="s">
        <v>7851</v>
      </c>
      <c r="AR911" s="3" t="s">
        <v>230</v>
      </c>
      <c r="AS911" s="3" t="s">
        <v>231</v>
      </c>
      <c r="AT911" s="3" t="s">
        <v>232</v>
      </c>
      <c r="AU911" s="3" t="s">
        <v>233</v>
      </c>
      <c r="AV911" s="3" t="s">
        <v>234</v>
      </c>
      <c r="AW911" s="3" t="s">
        <v>165</v>
      </c>
      <c r="AX911" s="3" t="s">
        <v>235</v>
      </c>
      <c r="AY911" s="3" t="s">
        <v>148</v>
      </c>
      <c r="AZ911" s="3" t="s">
        <v>139</v>
      </c>
      <c r="BA911" s="3" t="s">
        <v>875</v>
      </c>
      <c r="BB911" s="3" t="s">
        <v>150</v>
      </c>
      <c r="BC911" s="3" t="s">
        <v>156</v>
      </c>
      <c r="BD911" s="3" t="s">
        <v>157</v>
      </c>
      <c r="BE911" s="3" t="s">
        <v>237</v>
      </c>
      <c r="BF911" s="3" t="s">
        <v>14103</v>
      </c>
      <c r="BG911" s="3" t="s">
        <v>5272</v>
      </c>
      <c r="BH911" s="3" t="s">
        <v>143</v>
      </c>
      <c r="BI911" s="3" t="s">
        <v>143</v>
      </c>
      <c r="BJ911" s="3" t="s">
        <v>143</v>
      </c>
      <c r="BK911" s="3" t="s">
        <v>136</v>
      </c>
      <c r="BL911" s="3" t="s">
        <v>143</v>
      </c>
      <c r="BM911" s="3" t="s">
        <v>160</v>
      </c>
      <c r="BN911" s="3" t="s">
        <v>143</v>
      </c>
      <c r="BO911" s="3" t="s">
        <v>143</v>
      </c>
      <c r="BP911" s="3" t="s">
        <v>143</v>
      </c>
      <c r="BQ911" s="3" t="s">
        <v>2763</v>
      </c>
      <c r="BR911" s="3" t="s">
        <v>5784</v>
      </c>
      <c r="BS911" s="3" t="s">
        <v>241</v>
      </c>
      <c r="BT911" s="3" t="s">
        <v>14039</v>
      </c>
      <c r="BU911" s="3" t="s">
        <v>14039</v>
      </c>
      <c r="BV911" s="3" t="s">
        <v>135</v>
      </c>
      <c r="BW911" s="3" t="s">
        <v>135</v>
      </c>
      <c r="BX911" s="3" t="s">
        <v>135</v>
      </c>
      <c r="BY911" s="3" t="s">
        <v>148</v>
      </c>
      <c r="BZ911" s="3" t="s">
        <v>9154</v>
      </c>
      <c r="CA911" s="3" t="s">
        <v>174</v>
      </c>
      <c r="CB911" s="3" t="s">
        <v>143</v>
      </c>
      <c r="CC911" s="3" t="s">
        <v>143</v>
      </c>
      <c r="CD911" s="3" t="s">
        <v>143</v>
      </c>
      <c r="CE911" s="3" t="s">
        <v>14104</v>
      </c>
      <c r="CF911" s="3" t="s">
        <v>2261</v>
      </c>
      <c r="CG911" s="3" t="s">
        <v>143</v>
      </c>
      <c r="CH911" s="3" t="s">
        <v>143</v>
      </c>
      <c r="CI911" s="3" t="s">
        <v>143</v>
      </c>
      <c r="CJ911" s="3" t="s">
        <v>5272</v>
      </c>
      <c r="CK911" s="3" t="s">
        <v>143</v>
      </c>
      <c r="CL911" s="3" t="s">
        <v>143</v>
      </c>
      <c r="CM911" s="3" t="s">
        <v>143</v>
      </c>
      <c r="CN911" s="3" t="s">
        <v>143</v>
      </c>
      <c r="CO911" s="3" t="s">
        <v>7155</v>
      </c>
      <c r="CP911" s="3" t="s">
        <v>143</v>
      </c>
      <c r="CQ911" s="3" t="s">
        <v>143</v>
      </c>
      <c r="CR911" s="3" t="s">
        <v>143</v>
      </c>
      <c r="CS911" s="3" t="s">
        <v>1</v>
      </c>
      <c r="CT911" s="3" t="s">
        <v>143</v>
      </c>
      <c r="CU911" s="3" t="s">
        <v>1</v>
      </c>
      <c r="CV911" s="3" t="s">
        <v>2092</v>
      </c>
      <c r="CW911" s="3" t="s">
        <v>143</v>
      </c>
      <c r="CX911" s="3" t="s">
        <v>374</v>
      </c>
      <c r="CY911" s="3" t="s">
        <v>166</v>
      </c>
      <c r="CZ911" s="3" t="s">
        <v>136</v>
      </c>
      <c r="DA911" s="3" t="s">
        <v>1989</v>
      </c>
      <c r="DB911" s="3" t="s">
        <v>143</v>
      </c>
      <c r="DC911" s="3" t="s">
        <v>6653</v>
      </c>
      <c r="DD911" s="3" t="s">
        <v>364</v>
      </c>
      <c r="DE911" s="3" t="s">
        <v>3193</v>
      </c>
      <c r="DF911" s="3" t="s">
        <v>5755</v>
      </c>
      <c r="DG911" s="3" t="s">
        <v>143</v>
      </c>
      <c r="DH911" s="3" t="s">
        <v>7156</v>
      </c>
      <c r="DI911" s="3" t="s">
        <v>143</v>
      </c>
    </row>
    <row r="912" spans="1:113" hidden="1" x14ac:dyDescent="0.2">
      <c r="A912" s="73">
        <v>45597</v>
      </c>
      <c r="B912" s="3" t="s">
        <v>12737</v>
      </c>
      <c r="C912" s="3">
        <v>167140</v>
      </c>
      <c r="D912" s="3" t="s">
        <v>12737</v>
      </c>
      <c r="E912" s="3" t="s">
        <v>5129</v>
      </c>
      <c r="F912" s="7">
        <v>45604</v>
      </c>
      <c r="G912" s="3" t="s">
        <v>165</v>
      </c>
      <c r="H912" s="3" t="s">
        <v>166</v>
      </c>
      <c r="I912" s="8">
        <f t="shared" si="98"/>
        <v>391.6</v>
      </c>
      <c r="J912" s="4">
        <v>391.6</v>
      </c>
      <c r="K912" s="71">
        <f t="shared" si="96"/>
        <v>1.8219792296228884E-2</v>
      </c>
      <c r="L912" s="3" t="s">
        <v>12628</v>
      </c>
      <c r="M912" s="3" t="s">
        <v>129</v>
      </c>
      <c r="N912" s="3" t="s">
        <v>960</v>
      </c>
      <c r="O912" s="3" t="s">
        <v>14105</v>
      </c>
      <c r="P912" s="6" t="s">
        <v>13948</v>
      </c>
      <c r="Q912" s="3" t="s">
        <v>170</v>
      </c>
      <c r="R912" s="3" t="s">
        <v>14106</v>
      </c>
      <c r="S912" s="3" t="s">
        <v>14107</v>
      </c>
      <c r="T912" s="3" t="s">
        <v>135</v>
      </c>
      <c r="U912" s="3" t="s">
        <v>135</v>
      </c>
      <c r="V912" s="3" t="s">
        <v>136</v>
      </c>
      <c r="W912" s="3" t="s">
        <v>137</v>
      </c>
      <c r="X912" s="3" t="s">
        <v>4880</v>
      </c>
      <c r="Y912" s="3" t="s">
        <v>14108</v>
      </c>
      <c r="Z912" s="7" t="s">
        <v>14109</v>
      </c>
      <c r="AA912" s="3" t="s">
        <v>139</v>
      </c>
      <c r="AB912" s="3" t="s">
        <v>140</v>
      </c>
      <c r="AC912" s="3" t="s">
        <v>5272</v>
      </c>
      <c r="AD912" s="3" t="s">
        <v>143</v>
      </c>
      <c r="AE912" s="3" t="s">
        <v>5272</v>
      </c>
      <c r="AF912" s="3" t="s">
        <v>143</v>
      </c>
      <c r="AG912" s="3" t="s">
        <v>235</v>
      </c>
      <c r="AH912" s="3" t="s">
        <v>141</v>
      </c>
      <c r="AI912" s="3" t="s">
        <v>143</v>
      </c>
      <c r="AJ912" s="3" t="s">
        <v>143</v>
      </c>
      <c r="AK912" s="3" t="s">
        <v>142</v>
      </c>
      <c r="AL912" s="3" t="s">
        <v>143</v>
      </c>
      <c r="AM912" s="3" t="s">
        <v>14110</v>
      </c>
      <c r="AN912" s="3" t="s">
        <v>143</v>
      </c>
      <c r="AO912" s="3" t="s">
        <v>14111</v>
      </c>
      <c r="AP912" s="3" t="s">
        <v>14112</v>
      </c>
      <c r="AQ912" s="3" t="s">
        <v>14113</v>
      </c>
      <c r="AR912" s="3" t="s">
        <v>353</v>
      </c>
      <c r="AS912" s="3" t="s">
        <v>231</v>
      </c>
      <c r="AT912" s="3" t="s">
        <v>354</v>
      </c>
      <c r="AU912" s="3" t="s">
        <v>14114</v>
      </c>
      <c r="AV912" s="3" t="s">
        <v>145</v>
      </c>
      <c r="AW912" s="3" t="s">
        <v>146</v>
      </c>
      <c r="AX912" s="3" t="s">
        <v>972</v>
      </c>
      <c r="AY912" s="3" t="s">
        <v>148</v>
      </c>
      <c r="AZ912" s="3" t="s">
        <v>139</v>
      </c>
      <c r="BA912" s="3" t="s">
        <v>149</v>
      </c>
      <c r="BB912" s="3" t="s">
        <v>150</v>
      </c>
      <c r="BC912" s="3" t="s">
        <v>156</v>
      </c>
      <c r="BD912" s="3" t="s">
        <v>157</v>
      </c>
      <c r="BE912" s="3" t="s">
        <v>237</v>
      </c>
      <c r="BF912" s="3" t="s">
        <v>14109</v>
      </c>
      <c r="BG912" s="3" t="s">
        <v>5272</v>
      </c>
      <c r="BH912" s="3" t="s">
        <v>143</v>
      </c>
      <c r="BI912" s="3" t="s">
        <v>14115</v>
      </c>
      <c r="BJ912" s="3" t="s">
        <v>143</v>
      </c>
      <c r="BK912" s="3" t="s">
        <v>463</v>
      </c>
      <c r="BL912" s="3" t="s">
        <v>143</v>
      </c>
      <c r="BM912" s="3" t="s">
        <v>160</v>
      </c>
      <c r="BN912" s="3" t="s">
        <v>143</v>
      </c>
      <c r="BO912" s="3" t="s">
        <v>143</v>
      </c>
      <c r="BP912" s="3" t="s">
        <v>143</v>
      </c>
      <c r="BQ912" s="3" t="s">
        <v>14116</v>
      </c>
      <c r="BR912" s="3" t="s">
        <v>5784</v>
      </c>
      <c r="BS912" s="3" t="s">
        <v>241</v>
      </c>
      <c r="BT912" s="3" t="s">
        <v>14110</v>
      </c>
      <c r="BU912" s="3" t="s">
        <v>14110</v>
      </c>
      <c r="BV912" s="3" t="s">
        <v>135</v>
      </c>
      <c r="BW912" s="3" t="s">
        <v>135</v>
      </c>
      <c r="BX912" s="3" t="s">
        <v>135</v>
      </c>
      <c r="BY912" s="3" t="s">
        <v>148</v>
      </c>
      <c r="BZ912" s="3" t="s">
        <v>14117</v>
      </c>
      <c r="CA912" s="3" t="s">
        <v>174</v>
      </c>
      <c r="CB912" s="3" t="s">
        <v>143</v>
      </c>
      <c r="CC912" s="3" t="s">
        <v>143</v>
      </c>
      <c r="CD912" s="3" t="s">
        <v>143</v>
      </c>
      <c r="CE912" s="3" t="s">
        <v>13948</v>
      </c>
      <c r="CF912" s="3" t="s">
        <v>2261</v>
      </c>
      <c r="CG912" s="3" t="s">
        <v>143</v>
      </c>
      <c r="CH912" s="3" t="s">
        <v>143</v>
      </c>
      <c r="CI912" s="3" t="s">
        <v>143</v>
      </c>
      <c r="CJ912" s="3" t="s">
        <v>5272</v>
      </c>
      <c r="CK912" s="3" t="s">
        <v>143</v>
      </c>
      <c r="CL912" s="3" t="s">
        <v>143</v>
      </c>
      <c r="CM912" s="3" t="s">
        <v>143</v>
      </c>
      <c r="CN912" s="3" t="s">
        <v>143</v>
      </c>
      <c r="CO912" s="3" t="s">
        <v>14118</v>
      </c>
      <c r="CP912" s="3" t="s">
        <v>143</v>
      </c>
      <c r="CQ912" s="3" t="s">
        <v>143</v>
      </c>
      <c r="CR912" s="3" t="s">
        <v>143</v>
      </c>
      <c r="CS912" s="3" t="s">
        <v>1</v>
      </c>
      <c r="CT912" s="3" t="s">
        <v>143</v>
      </c>
      <c r="CU912" s="3" t="s">
        <v>1</v>
      </c>
      <c r="CV912" s="3" t="s">
        <v>1985</v>
      </c>
      <c r="CW912" s="3" t="s">
        <v>143</v>
      </c>
      <c r="CX912" s="3" t="s">
        <v>12628</v>
      </c>
      <c r="CY912" s="3" t="s">
        <v>166</v>
      </c>
      <c r="CZ912" s="3" t="s">
        <v>463</v>
      </c>
      <c r="DA912" s="3" t="s">
        <v>1986</v>
      </c>
      <c r="DB912" s="3" t="s">
        <v>143</v>
      </c>
      <c r="DC912" s="3" t="s">
        <v>143</v>
      </c>
      <c r="DD912" s="3" t="s">
        <v>5129</v>
      </c>
      <c r="DE912" s="3" t="s">
        <v>3193</v>
      </c>
      <c r="DF912" s="3" t="s">
        <v>5405</v>
      </c>
      <c r="DG912" s="3" t="s">
        <v>143</v>
      </c>
      <c r="DH912" s="3" t="s">
        <v>14119</v>
      </c>
      <c r="DI912" s="3" t="s">
        <v>143</v>
      </c>
    </row>
    <row r="913" spans="1:113" ht="25.5" hidden="1" x14ac:dyDescent="0.2">
      <c r="A913" s="73">
        <v>45597</v>
      </c>
      <c r="B913" s="3" t="s">
        <v>12718</v>
      </c>
      <c r="C913" s="3">
        <v>167167</v>
      </c>
      <c r="D913" s="3" t="s">
        <v>12620</v>
      </c>
      <c r="E913" s="3" t="s">
        <v>373</v>
      </c>
      <c r="F913" s="7">
        <v>45604</v>
      </c>
      <c r="G913" s="3" t="s">
        <v>257</v>
      </c>
      <c r="H913" s="3" t="s">
        <v>166</v>
      </c>
      <c r="I913" s="8">
        <f t="shared" si="98"/>
        <v>395.65</v>
      </c>
      <c r="J913" s="4">
        <v>395.65</v>
      </c>
      <c r="K913" s="71">
        <f t="shared" si="96"/>
        <v>1.8408224775288452E-2</v>
      </c>
      <c r="L913" s="3" t="s">
        <v>953</v>
      </c>
      <c r="M913" s="3" t="s">
        <v>7246</v>
      </c>
      <c r="N913" s="3" t="s">
        <v>5778</v>
      </c>
      <c r="O913" s="3" t="s">
        <v>3345</v>
      </c>
      <c r="P913" s="6" t="s">
        <v>14120</v>
      </c>
      <c r="Q913" s="3" t="s">
        <v>170</v>
      </c>
      <c r="R913" s="3" t="s">
        <v>14121</v>
      </c>
      <c r="S913" s="3" t="s">
        <v>8707</v>
      </c>
      <c r="T913" s="3" t="s">
        <v>135</v>
      </c>
      <c r="U913" s="3" t="s">
        <v>135</v>
      </c>
      <c r="V913" s="3" t="s">
        <v>506</v>
      </c>
      <c r="W913" s="3" t="s">
        <v>137</v>
      </c>
      <c r="X913" s="3" t="s">
        <v>11994</v>
      </c>
      <c r="Y913" s="3" t="s">
        <v>14122</v>
      </c>
      <c r="Z913" s="7" t="s">
        <v>14386</v>
      </c>
      <c r="AA913" s="3" t="s">
        <v>139</v>
      </c>
      <c r="AB913" s="3" t="s">
        <v>226</v>
      </c>
      <c r="AC913" s="3" t="s">
        <v>5272</v>
      </c>
      <c r="AD913" s="3" t="s">
        <v>143</v>
      </c>
      <c r="AE913" s="3" t="s">
        <v>5272</v>
      </c>
      <c r="AF913" s="3" t="s">
        <v>12885</v>
      </c>
      <c r="AG913" s="3" t="s">
        <v>5675</v>
      </c>
      <c r="AH913" s="3" t="s">
        <v>265</v>
      </c>
      <c r="AI913" s="3" t="s">
        <v>143</v>
      </c>
      <c r="AJ913" s="3" t="s">
        <v>14387</v>
      </c>
      <c r="AK913" s="3" t="s">
        <v>207</v>
      </c>
      <c r="AL913" s="3" t="s">
        <v>143</v>
      </c>
      <c r="AM913" s="3" t="s">
        <v>14124</v>
      </c>
      <c r="AN913" s="3" t="s">
        <v>174</v>
      </c>
      <c r="AO913" s="3" t="s">
        <v>3349</v>
      </c>
      <c r="AP913" s="3" t="s">
        <v>3350</v>
      </c>
      <c r="AQ913" s="3" t="s">
        <v>3351</v>
      </c>
      <c r="AR913" s="3" t="s">
        <v>250</v>
      </c>
      <c r="AS913" s="3" t="s">
        <v>179</v>
      </c>
      <c r="AT913" s="3" t="s">
        <v>3352</v>
      </c>
      <c r="AU913" s="3" t="s">
        <v>3353</v>
      </c>
      <c r="AV913" s="3" t="s">
        <v>990</v>
      </c>
      <c r="AW913" s="3" t="s">
        <v>5785</v>
      </c>
      <c r="AX913" s="3" t="s">
        <v>5786</v>
      </c>
      <c r="AY913" s="3" t="s">
        <v>148</v>
      </c>
      <c r="AZ913" s="3" t="s">
        <v>139</v>
      </c>
      <c r="BA913" s="3" t="s">
        <v>154</v>
      </c>
      <c r="BB913" s="3" t="s">
        <v>992</v>
      </c>
      <c r="BC913" s="3" t="s">
        <v>156</v>
      </c>
      <c r="BD913" s="3" t="s">
        <v>157</v>
      </c>
      <c r="BE913" s="3" t="s">
        <v>237</v>
      </c>
      <c r="BF913" s="3" t="s">
        <v>14123</v>
      </c>
      <c r="BG913" s="3" t="s">
        <v>5272</v>
      </c>
      <c r="BH913" s="3" t="s">
        <v>170</v>
      </c>
      <c r="BI913" s="3" t="s">
        <v>14388</v>
      </c>
      <c r="BJ913" s="3" t="s">
        <v>143</v>
      </c>
      <c r="BK913" s="3" t="s">
        <v>506</v>
      </c>
      <c r="BL913" s="3" t="s">
        <v>506</v>
      </c>
      <c r="BM913" s="3" t="s">
        <v>200</v>
      </c>
      <c r="BN913" s="3" t="s">
        <v>160</v>
      </c>
      <c r="BO913" s="3" t="s">
        <v>373</v>
      </c>
      <c r="BP913" s="3" t="s">
        <v>143</v>
      </c>
      <c r="BQ913" s="3" t="s">
        <v>766</v>
      </c>
      <c r="BR913" s="3" t="s">
        <v>5784</v>
      </c>
      <c r="BS913" s="3" t="s">
        <v>162</v>
      </c>
      <c r="BT913" s="3" t="s">
        <v>14124</v>
      </c>
      <c r="BU913" s="3" t="s">
        <v>14124</v>
      </c>
      <c r="BV913" s="3" t="s">
        <v>135</v>
      </c>
      <c r="BW913" s="3" t="s">
        <v>135</v>
      </c>
      <c r="BX913" s="3" t="s">
        <v>135</v>
      </c>
      <c r="BY913" s="3" t="s">
        <v>148</v>
      </c>
      <c r="BZ913" s="3" t="s">
        <v>330</v>
      </c>
      <c r="CA913" s="3" t="s">
        <v>174</v>
      </c>
      <c r="CB913" s="3" t="s">
        <v>143</v>
      </c>
      <c r="CC913" s="3" t="s">
        <v>143</v>
      </c>
      <c r="CD913" s="3" t="s">
        <v>143</v>
      </c>
      <c r="CE913" s="3" t="s">
        <v>143</v>
      </c>
      <c r="CF913" s="3" t="s">
        <v>2261</v>
      </c>
      <c r="CG913" s="3" t="s">
        <v>2261</v>
      </c>
      <c r="CH913" s="3" t="s">
        <v>143</v>
      </c>
      <c r="CI913" s="3" t="s">
        <v>143</v>
      </c>
      <c r="CJ913" s="3" t="s">
        <v>5272</v>
      </c>
      <c r="CK913" s="3" t="s">
        <v>143</v>
      </c>
      <c r="CL913" s="3" t="s">
        <v>143</v>
      </c>
      <c r="CM913" s="3" t="s">
        <v>143</v>
      </c>
      <c r="CN913" s="3" t="s">
        <v>143</v>
      </c>
      <c r="CO913" s="3" t="s">
        <v>6694</v>
      </c>
      <c r="CP913" s="3" t="s">
        <v>143</v>
      </c>
      <c r="CQ913" s="3" t="s">
        <v>143</v>
      </c>
      <c r="CR913" s="3" t="s">
        <v>143</v>
      </c>
      <c r="CS913" s="3" t="s">
        <v>1</v>
      </c>
      <c r="CT913" s="3" t="s">
        <v>143</v>
      </c>
      <c r="CU913" s="3" t="s">
        <v>1</v>
      </c>
      <c r="CV913" s="3" t="s">
        <v>1985</v>
      </c>
      <c r="CW913" s="3" t="s">
        <v>143</v>
      </c>
      <c r="CX913" s="3" t="s">
        <v>953</v>
      </c>
      <c r="CY913" s="3" t="s">
        <v>166</v>
      </c>
      <c r="CZ913" s="3" t="s">
        <v>506</v>
      </c>
      <c r="DA913" s="3" t="s">
        <v>2007</v>
      </c>
      <c r="DB913" s="3" t="s">
        <v>143</v>
      </c>
      <c r="DC913" s="3" t="s">
        <v>11994</v>
      </c>
      <c r="DD913" s="3" t="s">
        <v>373</v>
      </c>
      <c r="DE913" s="3" t="s">
        <v>3193</v>
      </c>
      <c r="DF913" s="3" t="s">
        <v>5405</v>
      </c>
      <c r="DG913" s="3" t="s">
        <v>143</v>
      </c>
      <c r="DH913" s="3" t="s">
        <v>7692</v>
      </c>
      <c r="DI913" s="3" t="s">
        <v>143</v>
      </c>
    </row>
    <row r="914" spans="1:113" ht="25.5" hidden="1" x14ac:dyDescent="0.2">
      <c r="A914" s="73">
        <v>45597</v>
      </c>
      <c r="B914" s="3" t="s">
        <v>12737</v>
      </c>
      <c r="C914" s="3">
        <v>167299</v>
      </c>
      <c r="D914" s="3" t="s">
        <v>12737</v>
      </c>
      <c r="E914" s="3" t="s">
        <v>373</v>
      </c>
      <c r="F914" s="7">
        <v>45604</v>
      </c>
      <c r="G914" s="3" t="s">
        <v>257</v>
      </c>
      <c r="H914" s="3" t="s">
        <v>166</v>
      </c>
      <c r="I914" s="4">
        <v>166.03</v>
      </c>
      <c r="J914" s="4">
        <v>124.43</v>
      </c>
      <c r="K914" s="71">
        <f t="shared" si="96"/>
        <v>7.7248011106815159E-3</v>
      </c>
      <c r="L914" s="3" t="s">
        <v>12628</v>
      </c>
      <c r="M914" s="3" t="s">
        <v>129</v>
      </c>
      <c r="N914" s="3" t="s">
        <v>980</v>
      </c>
      <c r="O914" s="3" t="s">
        <v>1876</v>
      </c>
      <c r="P914" s="6" t="s">
        <v>14125</v>
      </c>
      <c r="Q914" s="3" t="s">
        <v>170</v>
      </c>
      <c r="R914" s="3" t="s">
        <v>14126</v>
      </c>
      <c r="S914" s="3" t="s">
        <v>1812</v>
      </c>
      <c r="T914" s="3" t="s">
        <v>135</v>
      </c>
      <c r="U914" s="3" t="s">
        <v>135</v>
      </c>
      <c r="V914" s="3" t="s">
        <v>136</v>
      </c>
      <c r="W914" s="3" t="s">
        <v>137</v>
      </c>
      <c r="X914" s="3" t="s">
        <v>264</v>
      </c>
      <c r="Y914" s="3" t="s">
        <v>14127</v>
      </c>
      <c r="Z914" s="7" t="s">
        <v>14199</v>
      </c>
      <c r="AA914" s="3" t="s">
        <v>139</v>
      </c>
      <c r="AB914" s="3" t="s">
        <v>140</v>
      </c>
      <c r="AC914" s="3" t="s">
        <v>5272</v>
      </c>
      <c r="AD914" s="3" t="s">
        <v>143</v>
      </c>
      <c r="AE914" s="3" t="s">
        <v>14200</v>
      </c>
      <c r="AF914" s="3" t="s">
        <v>12885</v>
      </c>
      <c r="AG914" s="3" t="s">
        <v>5675</v>
      </c>
      <c r="AH914" s="3" t="s">
        <v>265</v>
      </c>
      <c r="AI914" s="3" t="s">
        <v>143</v>
      </c>
      <c r="AJ914" s="3" t="s">
        <v>14200</v>
      </c>
      <c r="AK914" s="3" t="s">
        <v>142</v>
      </c>
      <c r="AL914" s="3" t="s">
        <v>143</v>
      </c>
      <c r="AM914" s="3" t="s">
        <v>14129</v>
      </c>
      <c r="AN914" s="3" t="s">
        <v>174</v>
      </c>
      <c r="AO914" s="3" t="s">
        <v>1880</v>
      </c>
      <c r="AP914" s="3" t="s">
        <v>1881</v>
      </c>
      <c r="AQ914" s="3" t="s">
        <v>1882</v>
      </c>
      <c r="AR914" s="3" t="s">
        <v>178</v>
      </c>
      <c r="AS914" s="3" t="s">
        <v>179</v>
      </c>
      <c r="AT914" s="3" t="s">
        <v>1605</v>
      </c>
      <c r="AU914" s="3" t="s">
        <v>1883</v>
      </c>
      <c r="AV914" s="3" t="s">
        <v>990</v>
      </c>
      <c r="AW914" s="3" t="s">
        <v>273</v>
      </c>
      <c r="AX914" s="3" t="s">
        <v>991</v>
      </c>
      <c r="AY914" s="3" t="s">
        <v>148</v>
      </c>
      <c r="AZ914" s="3" t="s">
        <v>139</v>
      </c>
      <c r="BA914" s="3" t="s">
        <v>154</v>
      </c>
      <c r="BB914" s="3" t="s">
        <v>992</v>
      </c>
      <c r="BC914" s="3" t="s">
        <v>156</v>
      </c>
      <c r="BD914" s="3" t="s">
        <v>157</v>
      </c>
      <c r="BE914" s="3" t="s">
        <v>484</v>
      </c>
      <c r="BF914" s="3" t="s">
        <v>14128</v>
      </c>
      <c r="BG914" s="3" t="s">
        <v>5272</v>
      </c>
      <c r="BH914" s="3" t="s">
        <v>170</v>
      </c>
      <c r="BI914" s="3" t="s">
        <v>14201</v>
      </c>
      <c r="BJ914" s="3" t="s">
        <v>143</v>
      </c>
      <c r="BK914" s="3" t="s">
        <v>463</v>
      </c>
      <c r="BL914" s="3" t="s">
        <v>143</v>
      </c>
      <c r="BM914" s="3" t="s">
        <v>200</v>
      </c>
      <c r="BN914" s="3" t="s">
        <v>200</v>
      </c>
      <c r="BO914" s="3" t="s">
        <v>143</v>
      </c>
      <c r="BP914" s="3" t="s">
        <v>143</v>
      </c>
      <c r="BQ914" s="3" t="s">
        <v>14130</v>
      </c>
      <c r="BR914" s="3" t="s">
        <v>5723</v>
      </c>
      <c r="BS914" s="3" t="s">
        <v>1608</v>
      </c>
      <c r="BT914" s="3" t="s">
        <v>14200</v>
      </c>
      <c r="BU914" s="3" t="s">
        <v>14200</v>
      </c>
      <c r="BV914" s="3" t="s">
        <v>135</v>
      </c>
      <c r="BW914" s="3" t="s">
        <v>135</v>
      </c>
      <c r="BX914" s="3" t="s">
        <v>135</v>
      </c>
      <c r="BY914" s="3" t="s">
        <v>148</v>
      </c>
      <c r="BZ914" s="3" t="s">
        <v>2774</v>
      </c>
      <c r="CA914" s="3" t="s">
        <v>174</v>
      </c>
      <c r="CB914" s="3" t="s">
        <v>143</v>
      </c>
      <c r="CC914" s="3" t="s">
        <v>143</v>
      </c>
      <c r="CD914" s="3" t="s">
        <v>143</v>
      </c>
      <c r="CE914" s="3" t="s">
        <v>14131</v>
      </c>
      <c r="CF914" s="3" t="s">
        <v>2261</v>
      </c>
      <c r="CG914" s="3" t="s">
        <v>2261</v>
      </c>
      <c r="CH914" s="3" t="s">
        <v>143</v>
      </c>
      <c r="CI914" s="3" t="s">
        <v>143</v>
      </c>
      <c r="CJ914" s="3" t="s">
        <v>5272</v>
      </c>
      <c r="CK914" s="3" t="s">
        <v>143</v>
      </c>
      <c r="CL914" s="3" t="s">
        <v>143</v>
      </c>
      <c r="CM914" s="3" t="s">
        <v>143</v>
      </c>
      <c r="CN914" s="3" t="s">
        <v>143</v>
      </c>
      <c r="CO914" s="3" t="s">
        <v>10458</v>
      </c>
      <c r="CP914" s="3" t="s">
        <v>143</v>
      </c>
      <c r="CQ914" s="3" t="s">
        <v>143</v>
      </c>
      <c r="CR914" s="3" t="s">
        <v>143</v>
      </c>
      <c r="CS914" s="3" t="s">
        <v>1</v>
      </c>
      <c r="CT914" s="3" t="s">
        <v>143</v>
      </c>
      <c r="CU914" s="3" t="s">
        <v>1</v>
      </c>
      <c r="CV914" s="3" t="s">
        <v>1985</v>
      </c>
      <c r="CW914" s="3" t="s">
        <v>1985</v>
      </c>
      <c r="CX914" s="3" t="s">
        <v>12628</v>
      </c>
      <c r="CY914" s="3" t="s">
        <v>166</v>
      </c>
      <c r="CZ914" s="3" t="s">
        <v>463</v>
      </c>
      <c r="DA914" s="3" t="s">
        <v>2007</v>
      </c>
      <c r="DB914" s="3" t="s">
        <v>143</v>
      </c>
      <c r="DC914" s="3" t="s">
        <v>143</v>
      </c>
      <c r="DD914" s="3" t="s">
        <v>373</v>
      </c>
      <c r="DE914" s="3" t="s">
        <v>3193</v>
      </c>
      <c r="DF914" s="3" t="s">
        <v>5405</v>
      </c>
      <c r="DG914" s="3" t="s">
        <v>143</v>
      </c>
      <c r="DH914" s="3" t="s">
        <v>10459</v>
      </c>
      <c r="DI914" s="3" t="s">
        <v>143</v>
      </c>
    </row>
    <row r="915" spans="1:113" hidden="1" x14ac:dyDescent="0.2">
      <c r="A915" s="73">
        <v>45597</v>
      </c>
      <c r="B915" s="3" t="s">
        <v>12718</v>
      </c>
      <c r="C915" s="178">
        <v>167533</v>
      </c>
      <c r="D915" s="3" t="s">
        <v>12620</v>
      </c>
      <c r="E915" s="3" t="s">
        <v>364</v>
      </c>
      <c r="F915" s="7">
        <v>45604</v>
      </c>
      <c r="G915" s="3" t="s">
        <v>126</v>
      </c>
      <c r="H915" s="3" t="s">
        <v>166</v>
      </c>
      <c r="I915" s="4">
        <v>940.22</v>
      </c>
      <c r="J915" s="4">
        <v>610</v>
      </c>
      <c r="K915" s="71">
        <f t="shared" si="96"/>
        <v>4.3745181595404296E-2</v>
      </c>
      <c r="L915" s="3" t="s">
        <v>519</v>
      </c>
      <c r="M915" s="3" t="s">
        <v>317</v>
      </c>
      <c r="N915" s="3" t="s">
        <v>1065</v>
      </c>
      <c r="O915" s="3" t="s">
        <v>3726</v>
      </c>
      <c r="P915" s="6" t="s">
        <v>14132</v>
      </c>
      <c r="Q915" s="3" t="s">
        <v>170</v>
      </c>
      <c r="R915" s="3" t="s">
        <v>14133</v>
      </c>
      <c r="S915" s="3" t="s">
        <v>2992</v>
      </c>
      <c r="T915" s="3" t="s">
        <v>135</v>
      </c>
      <c r="U915" s="3" t="s">
        <v>135</v>
      </c>
      <c r="V915" s="3" t="s">
        <v>136</v>
      </c>
      <c r="W915" s="3" t="s">
        <v>137</v>
      </c>
      <c r="X915" s="3" t="s">
        <v>957</v>
      </c>
      <c r="Y915" s="3" t="s">
        <v>14134</v>
      </c>
      <c r="Z915" s="7" t="s">
        <v>14389</v>
      </c>
      <c r="AA915" s="3" t="s">
        <v>139</v>
      </c>
      <c r="AB915" s="3" t="s">
        <v>140</v>
      </c>
      <c r="AC915" s="3" t="s">
        <v>5272</v>
      </c>
      <c r="AD915" s="3" t="s">
        <v>143</v>
      </c>
      <c r="AE915" s="3" t="s">
        <v>14390</v>
      </c>
      <c r="AF915" s="3" t="s">
        <v>14136</v>
      </c>
      <c r="AG915" s="3" t="s">
        <v>5974</v>
      </c>
      <c r="AH915" s="3" t="s">
        <v>141</v>
      </c>
      <c r="AI915" s="3" t="s">
        <v>143</v>
      </c>
      <c r="AJ915" s="3" t="s">
        <v>14390</v>
      </c>
      <c r="AK915" s="3" t="s">
        <v>142</v>
      </c>
      <c r="AL915" s="3" t="s">
        <v>143</v>
      </c>
      <c r="AM915" s="3" t="s">
        <v>7822</v>
      </c>
      <c r="AN915" s="3" t="s">
        <v>174</v>
      </c>
      <c r="AO915" s="3" t="s">
        <v>1922</v>
      </c>
      <c r="AP915" s="3" t="s">
        <v>1923</v>
      </c>
      <c r="AQ915" s="3" t="s">
        <v>14137</v>
      </c>
      <c r="AR915" s="3" t="s">
        <v>353</v>
      </c>
      <c r="AS915" s="3" t="s">
        <v>231</v>
      </c>
      <c r="AT915" s="3" t="s">
        <v>1091</v>
      </c>
      <c r="AU915" s="3" t="s">
        <v>1925</v>
      </c>
      <c r="AV915" s="3" t="s">
        <v>631</v>
      </c>
      <c r="AW915" s="3" t="s">
        <v>632</v>
      </c>
      <c r="AX915" s="3" t="s">
        <v>1068</v>
      </c>
      <c r="AY915" s="3" t="s">
        <v>148</v>
      </c>
      <c r="AZ915" s="3" t="s">
        <v>139</v>
      </c>
      <c r="BA915" s="3" t="s">
        <v>149</v>
      </c>
      <c r="BB915" s="3" t="s">
        <v>634</v>
      </c>
      <c r="BC915" s="3" t="s">
        <v>156</v>
      </c>
      <c r="BD915" s="3" t="s">
        <v>157</v>
      </c>
      <c r="BE915" s="3" t="s">
        <v>237</v>
      </c>
      <c r="BF915" s="3" t="s">
        <v>14135</v>
      </c>
      <c r="BG915" s="3" t="s">
        <v>5272</v>
      </c>
      <c r="BH915" s="3" t="s">
        <v>143</v>
      </c>
      <c r="BI915" s="3" t="s">
        <v>14391</v>
      </c>
      <c r="BJ915" s="3" t="s">
        <v>143</v>
      </c>
      <c r="BK915" s="3" t="s">
        <v>136</v>
      </c>
      <c r="BL915" s="3" t="s">
        <v>143</v>
      </c>
      <c r="BM915" s="3" t="s">
        <v>160</v>
      </c>
      <c r="BN915" s="3" t="s">
        <v>160</v>
      </c>
      <c r="BO915" s="3" t="s">
        <v>143</v>
      </c>
      <c r="BP915" s="3" t="s">
        <v>143</v>
      </c>
      <c r="BQ915" s="3" t="s">
        <v>7508</v>
      </c>
      <c r="BR915" s="3" t="s">
        <v>5784</v>
      </c>
      <c r="BS915" s="3" t="s">
        <v>241</v>
      </c>
      <c r="BT915" s="3" t="s">
        <v>14390</v>
      </c>
      <c r="BU915" s="3" t="s">
        <v>14390</v>
      </c>
      <c r="BV915" s="3" t="s">
        <v>135</v>
      </c>
      <c r="BW915" s="3" t="s">
        <v>135</v>
      </c>
      <c r="BX915" s="3" t="s">
        <v>135</v>
      </c>
      <c r="BY915" s="3" t="s">
        <v>148</v>
      </c>
      <c r="BZ915" s="3" t="s">
        <v>2841</v>
      </c>
      <c r="CA915" s="3" t="s">
        <v>174</v>
      </c>
      <c r="CB915" s="3" t="s">
        <v>143</v>
      </c>
      <c r="CC915" s="3" t="s">
        <v>143</v>
      </c>
      <c r="CD915" s="3" t="s">
        <v>143</v>
      </c>
      <c r="CE915" s="3" t="s">
        <v>14138</v>
      </c>
      <c r="CF915" s="3" t="s">
        <v>2261</v>
      </c>
      <c r="CG915" s="3" t="s">
        <v>2261</v>
      </c>
      <c r="CH915" s="3" t="s">
        <v>143</v>
      </c>
      <c r="CI915" s="3" t="s">
        <v>143</v>
      </c>
      <c r="CJ915" s="3" t="s">
        <v>5272</v>
      </c>
      <c r="CK915" s="3" t="s">
        <v>143</v>
      </c>
      <c r="CL915" s="3" t="s">
        <v>143</v>
      </c>
      <c r="CM915" s="3" t="s">
        <v>143</v>
      </c>
      <c r="CN915" s="3" t="s">
        <v>143</v>
      </c>
      <c r="CO915" s="3" t="s">
        <v>143</v>
      </c>
      <c r="CP915" s="3" t="s">
        <v>143</v>
      </c>
      <c r="CQ915" s="3" t="s">
        <v>143</v>
      </c>
      <c r="CR915" s="3" t="s">
        <v>143</v>
      </c>
      <c r="CS915" s="3" t="s">
        <v>1</v>
      </c>
      <c r="CT915" s="3" t="s">
        <v>143</v>
      </c>
      <c r="CU915" s="3" t="s">
        <v>1</v>
      </c>
      <c r="CV915" s="3" t="s">
        <v>2092</v>
      </c>
      <c r="CW915" s="3" t="s">
        <v>2092</v>
      </c>
      <c r="CX915" s="3" t="s">
        <v>519</v>
      </c>
      <c r="CY915" s="3" t="s">
        <v>166</v>
      </c>
      <c r="CZ915" s="3" t="s">
        <v>136</v>
      </c>
      <c r="DA915" s="3" t="s">
        <v>1986</v>
      </c>
      <c r="DB915" s="3" t="s">
        <v>143</v>
      </c>
      <c r="DC915" s="3" t="s">
        <v>225</v>
      </c>
      <c r="DD915" s="3" t="s">
        <v>364</v>
      </c>
      <c r="DE915" s="3" t="s">
        <v>3193</v>
      </c>
      <c r="DF915" s="3" t="s">
        <v>5405</v>
      </c>
      <c r="DG915" s="3" t="s">
        <v>143</v>
      </c>
      <c r="DH915" s="3" t="s">
        <v>143</v>
      </c>
      <c r="DI915" s="3" t="s">
        <v>143</v>
      </c>
    </row>
    <row r="916" spans="1:113" hidden="1" x14ac:dyDescent="0.2">
      <c r="A916" s="73">
        <v>45597</v>
      </c>
      <c r="B916" s="3" t="s">
        <v>12474</v>
      </c>
      <c r="C916" s="3">
        <v>167563</v>
      </c>
      <c r="D916" s="5" t="s">
        <v>12474</v>
      </c>
      <c r="E916" s="3" t="s">
        <v>373</v>
      </c>
      <c r="F916" s="7">
        <v>45604</v>
      </c>
      <c r="G916" s="3" t="s">
        <v>257</v>
      </c>
      <c r="H916" s="3" t="s">
        <v>127</v>
      </c>
      <c r="I916" s="4">
        <v>616.92999999999995</v>
      </c>
      <c r="J916" s="4">
        <v>456.73</v>
      </c>
      <c r="K916" s="71">
        <f t="shared" si="96"/>
        <v>2.8703617112646795E-2</v>
      </c>
      <c r="L916" s="3" t="s">
        <v>374</v>
      </c>
      <c r="M916" s="3" t="s">
        <v>129</v>
      </c>
      <c r="N916" s="3" t="s">
        <v>14139</v>
      </c>
      <c r="O916" s="3" t="s">
        <v>980</v>
      </c>
      <c r="P916" s="6" t="s">
        <v>14140</v>
      </c>
      <c r="Q916" s="3" t="s">
        <v>132</v>
      </c>
      <c r="R916" s="3" t="s">
        <v>14141</v>
      </c>
      <c r="S916" s="3" t="s">
        <v>14142</v>
      </c>
      <c r="T916" s="3" t="s">
        <v>135</v>
      </c>
      <c r="U916" s="3" t="s">
        <v>135</v>
      </c>
      <c r="V916" s="3" t="s">
        <v>136</v>
      </c>
      <c r="W916" s="3" t="s">
        <v>137</v>
      </c>
      <c r="X916" s="3" t="s">
        <v>11647</v>
      </c>
      <c r="Y916" s="3" t="s">
        <v>14143</v>
      </c>
      <c r="Z916" s="7" t="s">
        <v>14296</v>
      </c>
      <c r="AA916" s="3" t="s">
        <v>139</v>
      </c>
      <c r="AB916" s="3" t="s">
        <v>140</v>
      </c>
      <c r="AC916" s="3" t="s">
        <v>5272</v>
      </c>
      <c r="AD916" s="3" t="s">
        <v>143</v>
      </c>
      <c r="AE916" s="3" t="s">
        <v>14297</v>
      </c>
      <c r="AF916" s="3" t="s">
        <v>14145</v>
      </c>
      <c r="AG916" s="3" t="s">
        <v>5675</v>
      </c>
      <c r="AH916" s="3" t="s">
        <v>265</v>
      </c>
      <c r="AI916" s="3" t="s">
        <v>143</v>
      </c>
      <c r="AJ916" s="3" t="s">
        <v>14298</v>
      </c>
      <c r="AK916" s="3" t="s">
        <v>142</v>
      </c>
      <c r="AL916" s="3" t="s">
        <v>143</v>
      </c>
      <c r="AM916" s="3" t="s">
        <v>14146</v>
      </c>
      <c r="AN916" s="3" t="s">
        <v>144</v>
      </c>
      <c r="AO916" s="3" t="s">
        <v>990</v>
      </c>
      <c r="AP916" s="3" t="s">
        <v>273</v>
      </c>
      <c r="AQ916" s="3" t="s">
        <v>991</v>
      </c>
      <c r="AR916" s="3" t="s">
        <v>148</v>
      </c>
      <c r="AS916" s="3" t="s">
        <v>139</v>
      </c>
      <c r="AT916" s="3" t="s">
        <v>154</v>
      </c>
      <c r="AU916" s="3" t="s">
        <v>992</v>
      </c>
      <c r="AV916" s="3" t="s">
        <v>14147</v>
      </c>
      <c r="AW916" s="3" t="s">
        <v>14148</v>
      </c>
      <c r="AX916" s="3" t="s">
        <v>14149</v>
      </c>
      <c r="AY916" s="3" t="s">
        <v>148</v>
      </c>
      <c r="AZ916" s="3" t="s">
        <v>139</v>
      </c>
      <c r="BA916" s="3" t="s">
        <v>154</v>
      </c>
      <c r="BB916" s="3" t="s">
        <v>14150</v>
      </c>
      <c r="BC916" s="3" t="s">
        <v>156</v>
      </c>
      <c r="BD916" s="3" t="s">
        <v>157</v>
      </c>
      <c r="BE916" s="3" t="s">
        <v>237</v>
      </c>
      <c r="BF916" s="3" t="s">
        <v>14144</v>
      </c>
      <c r="BG916" s="3" t="s">
        <v>5272</v>
      </c>
      <c r="BH916" s="3" t="s">
        <v>143</v>
      </c>
      <c r="BI916" s="3" t="s">
        <v>14299</v>
      </c>
      <c r="BJ916" s="3" t="s">
        <v>143</v>
      </c>
      <c r="BK916" s="3" t="s">
        <v>136</v>
      </c>
      <c r="BL916" s="3" t="s">
        <v>143</v>
      </c>
      <c r="BM916" s="3" t="s">
        <v>160</v>
      </c>
      <c r="BN916" s="3" t="s">
        <v>160</v>
      </c>
      <c r="BO916" s="3" t="s">
        <v>143</v>
      </c>
      <c r="BP916" s="3" t="s">
        <v>143</v>
      </c>
      <c r="BQ916" s="3" t="s">
        <v>2972</v>
      </c>
      <c r="BR916" s="3" t="s">
        <v>5784</v>
      </c>
      <c r="BS916" s="3" t="s">
        <v>241</v>
      </c>
      <c r="BT916" s="3" t="s">
        <v>14297</v>
      </c>
      <c r="BU916" s="3" t="s">
        <v>14297</v>
      </c>
      <c r="BV916" s="3" t="s">
        <v>135</v>
      </c>
      <c r="BW916" s="3" t="s">
        <v>135</v>
      </c>
      <c r="BX916" s="3" t="s">
        <v>135</v>
      </c>
      <c r="BY916" s="3" t="s">
        <v>148</v>
      </c>
      <c r="BZ916" s="3" t="s">
        <v>373</v>
      </c>
      <c r="CA916" s="3" t="s">
        <v>144</v>
      </c>
      <c r="CB916" s="3" t="s">
        <v>143</v>
      </c>
      <c r="CC916" s="3" t="s">
        <v>143</v>
      </c>
      <c r="CD916" s="3" t="s">
        <v>143</v>
      </c>
      <c r="CE916" s="3" t="s">
        <v>143</v>
      </c>
      <c r="CF916" s="3" t="s">
        <v>9549</v>
      </c>
      <c r="CG916" s="3" t="s">
        <v>9549</v>
      </c>
      <c r="CH916" s="3" t="s">
        <v>143</v>
      </c>
      <c r="CI916" s="3" t="s">
        <v>143</v>
      </c>
      <c r="CJ916" s="3" t="s">
        <v>5272</v>
      </c>
      <c r="CK916" s="3" t="s">
        <v>143</v>
      </c>
      <c r="CL916" s="3" t="s">
        <v>143</v>
      </c>
      <c r="CM916" s="3" t="s">
        <v>143</v>
      </c>
      <c r="CN916" s="3" t="s">
        <v>143</v>
      </c>
      <c r="CO916" s="3" t="s">
        <v>143</v>
      </c>
      <c r="CP916" s="3" t="s">
        <v>143</v>
      </c>
      <c r="CQ916" s="3" t="s">
        <v>143</v>
      </c>
      <c r="CR916" s="3" t="s">
        <v>143</v>
      </c>
      <c r="CS916" s="3" t="s">
        <v>1</v>
      </c>
      <c r="CT916" s="3" t="s">
        <v>143</v>
      </c>
      <c r="CU916" s="3" t="s">
        <v>1</v>
      </c>
      <c r="CV916" s="3" t="s">
        <v>1985</v>
      </c>
      <c r="CW916" s="3" t="s">
        <v>2092</v>
      </c>
      <c r="CX916" s="3" t="s">
        <v>374</v>
      </c>
      <c r="CY916" s="3" t="s">
        <v>127</v>
      </c>
      <c r="CZ916" s="3" t="s">
        <v>136</v>
      </c>
      <c r="DA916" s="3" t="s">
        <v>1986</v>
      </c>
      <c r="DB916" s="3" t="s">
        <v>143</v>
      </c>
      <c r="DC916" s="3" t="s">
        <v>143</v>
      </c>
      <c r="DD916" s="3" t="s">
        <v>373</v>
      </c>
      <c r="DE916" s="3" t="s">
        <v>3193</v>
      </c>
      <c r="DF916" s="3" t="s">
        <v>5405</v>
      </c>
      <c r="DG916" s="3" t="s">
        <v>143</v>
      </c>
      <c r="DH916" s="3" t="s">
        <v>143</v>
      </c>
      <c r="DI916" s="3" t="s">
        <v>143</v>
      </c>
    </row>
    <row r="917" spans="1:113" ht="25.5" hidden="1" x14ac:dyDescent="0.2">
      <c r="A917" s="73">
        <v>45597</v>
      </c>
      <c r="B917" s="3" t="s">
        <v>15608</v>
      </c>
      <c r="C917" s="3">
        <v>167566</v>
      </c>
      <c r="D917" s="3" t="s">
        <v>18</v>
      </c>
      <c r="E917" s="3" t="s">
        <v>364</v>
      </c>
      <c r="F917" s="7">
        <v>45604</v>
      </c>
      <c r="G917" s="3" t="s">
        <v>165</v>
      </c>
      <c r="H917" s="3" t="s">
        <v>127</v>
      </c>
      <c r="I917" s="4">
        <v>496.5</v>
      </c>
      <c r="J917" s="4">
        <v>496.5</v>
      </c>
      <c r="K917" s="71">
        <f t="shared" si="96"/>
        <v>2.3100426136561901E-2</v>
      </c>
      <c r="L917" s="3" t="s">
        <v>394</v>
      </c>
      <c r="M917" s="3" t="s">
        <v>317</v>
      </c>
      <c r="N917" s="3" t="s">
        <v>5232</v>
      </c>
      <c r="O917" s="3" t="s">
        <v>12239</v>
      </c>
      <c r="P917" s="6" t="s">
        <v>14151</v>
      </c>
      <c r="Q917" s="3" t="s">
        <v>132</v>
      </c>
      <c r="R917" s="3" t="s">
        <v>14152</v>
      </c>
      <c r="S917" s="3" t="s">
        <v>14153</v>
      </c>
      <c r="T917" s="3" t="s">
        <v>14154</v>
      </c>
      <c r="U917" s="3" t="s">
        <v>135</v>
      </c>
      <c r="V917" s="3" t="s">
        <v>136</v>
      </c>
      <c r="W917" s="3" t="s">
        <v>137</v>
      </c>
      <c r="X917" s="3" t="s">
        <v>9544</v>
      </c>
      <c r="Y917" s="3" t="s">
        <v>14155</v>
      </c>
      <c r="Z917" s="7" t="s">
        <v>14156</v>
      </c>
      <c r="AA917" s="3" t="s">
        <v>139</v>
      </c>
      <c r="AB917" s="3" t="s">
        <v>323</v>
      </c>
      <c r="AC917" s="3" t="s">
        <v>5272</v>
      </c>
      <c r="AD917" s="3" t="s">
        <v>143</v>
      </c>
      <c r="AE917" s="3" t="s">
        <v>14157</v>
      </c>
      <c r="AF917" s="3" t="s">
        <v>143</v>
      </c>
      <c r="AG917" s="3" t="s">
        <v>235</v>
      </c>
      <c r="AH917" s="3" t="s">
        <v>141</v>
      </c>
      <c r="AI917" s="3" t="s">
        <v>143</v>
      </c>
      <c r="AJ917" s="3" t="s">
        <v>14158</v>
      </c>
      <c r="AK917" s="3" t="s">
        <v>207</v>
      </c>
      <c r="AL917" s="3" t="s">
        <v>143</v>
      </c>
      <c r="AM917" s="3" t="s">
        <v>14158</v>
      </c>
      <c r="AN917" s="3" t="s">
        <v>144</v>
      </c>
      <c r="AO917" s="3" t="s">
        <v>12243</v>
      </c>
      <c r="AP917" s="3" t="s">
        <v>146</v>
      </c>
      <c r="AQ917" s="3" t="s">
        <v>12244</v>
      </c>
      <c r="AR917" s="3" t="s">
        <v>148</v>
      </c>
      <c r="AS917" s="3" t="s">
        <v>139</v>
      </c>
      <c r="AT917" s="3" t="s">
        <v>149</v>
      </c>
      <c r="AU917" s="3" t="s">
        <v>150</v>
      </c>
      <c r="AV917" s="3" t="s">
        <v>5236</v>
      </c>
      <c r="AW917" s="3" t="s">
        <v>5237</v>
      </c>
      <c r="AX917" s="3" t="s">
        <v>5238</v>
      </c>
      <c r="AY917" s="3" t="s">
        <v>148</v>
      </c>
      <c r="AZ917" s="3" t="s">
        <v>139</v>
      </c>
      <c r="BA917" s="3" t="s">
        <v>149</v>
      </c>
      <c r="BB917" s="3" t="s">
        <v>5239</v>
      </c>
      <c r="BC917" s="3" t="s">
        <v>156</v>
      </c>
      <c r="BD917" s="3" t="s">
        <v>157</v>
      </c>
      <c r="BE917" s="3" t="s">
        <v>237</v>
      </c>
      <c r="BF917" s="3" t="s">
        <v>14156</v>
      </c>
      <c r="BG917" s="3" t="s">
        <v>5272</v>
      </c>
      <c r="BH917" s="3" t="s">
        <v>143</v>
      </c>
      <c r="BI917" s="3" t="s">
        <v>143</v>
      </c>
      <c r="BJ917" s="3" t="s">
        <v>143</v>
      </c>
      <c r="BK917" s="3" t="s">
        <v>136</v>
      </c>
      <c r="BL917" s="3" t="s">
        <v>143</v>
      </c>
      <c r="BM917" s="3" t="s">
        <v>1674</v>
      </c>
      <c r="BN917" s="3" t="s">
        <v>1674</v>
      </c>
      <c r="BO917" s="3" t="s">
        <v>143</v>
      </c>
      <c r="BP917" s="3" t="s">
        <v>143</v>
      </c>
      <c r="BQ917" s="3" t="s">
        <v>1299</v>
      </c>
      <c r="BR917" s="3" t="s">
        <v>5784</v>
      </c>
      <c r="BS917" s="3" t="s">
        <v>241</v>
      </c>
      <c r="BT917" s="3" t="s">
        <v>14157</v>
      </c>
      <c r="BU917" s="3" t="s">
        <v>14157</v>
      </c>
      <c r="BV917" s="3" t="s">
        <v>135</v>
      </c>
      <c r="BW917" s="3" t="s">
        <v>135</v>
      </c>
      <c r="BX917" s="3" t="s">
        <v>135</v>
      </c>
      <c r="BY917" s="3" t="s">
        <v>148</v>
      </c>
      <c r="BZ917" s="3" t="s">
        <v>5059</v>
      </c>
      <c r="CA917" s="3" t="s">
        <v>144</v>
      </c>
      <c r="CB917" s="3" t="s">
        <v>143</v>
      </c>
      <c r="CC917" s="3" t="s">
        <v>143</v>
      </c>
      <c r="CD917" s="3" t="s">
        <v>143</v>
      </c>
      <c r="CE917" s="3" t="s">
        <v>14151</v>
      </c>
      <c r="CF917" s="3" t="s">
        <v>9549</v>
      </c>
      <c r="CG917" s="3" t="s">
        <v>9549</v>
      </c>
      <c r="CH917" s="3" t="s">
        <v>143</v>
      </c>
      <c r="CI917" s="3" t="s">
        <v>143</v>
      </c>
      <c r="CJ917" s="3" t="s">
        <v>5272</v>
      </c>
      <c r="CK917" s="3" t="s">
        <v>143</v>
      </c>
      <c r="CL917" s="3" t="s">
        <v>143</v>
      </c>
      <c r="CM917" s="3" t="s">
        <v>143</v>
      </c>
      <c r="CN917" s="3" t="s">
        <v>143</v>
      </c>
      <c r="CO917" s="3" t="s">
        <v>5878</v>
      </c>
      <c r="CP917" s="3" t="s">
        <v>143</v>
      </c>
      <c r="CQ917" s="3" t="s">
        <v>143</v>
      </c>
      <c r="CR917" s="3" t="s">
        <v>143</v>
      </c>
      <c r="CS917" s="3" t="s">
        <v>1</v>
      </c>
      <c r="CT917" s="3" t="s">
        <v>143</v>
      </c>
      <c r="CU917" s="3" t="s">
        <v>1</v>
      </c>
      <c r="CV917" s="3" t="s">
        <v>1985</v>
      </c>
      <c r="CW917" s="3" t="s">
        <v>1985</v>
      </c>
      <c r="CX917" s="3" t="s">
        <v>394</v>
      </c>
      <c r="CY917" s="3" t="s">
        <v>127</v>
      </c>
      <c r="CZ917" s="3" t="s">
        <v>136</v>
      </c>
      <c r="DA917" s="3" t="s">
        <v>1986</v>
      </c>
      <c r="DB917" s="3" t="s">
        <v>143</v>
      </c>
      <c r="DC917" s="3" t="s">
        <v>143</v>
      </c>
      <c r="DD917" s="3" t="s">
        <v>364</v>
      </c>
      <c r="DE917" s="3" t="s">
        <v>3193</v>
      </c>
      <c r="DF917" s="3" t="s">
        <v>5405</v>
      </c>
      <c r="DG917" s="3" t="s">
        <v>143</v>
      </c>
      <c r="DH917" s="3" t="s">
        <v>7674</v>
      </c>
      <c r="DI917" s="3" t="s">
        <v>143</v>
      </c>
    </row>
    <row r="918" spans="1:113" ht="25.5" hidden="1" x14ac:dyDescent="0.2">
      <c r="A918" s="73">
        <v>45597</v>
      </c>
      <c r="B918" s="3" t="s">
        <v>15608</v>
      </c>
      <c r="C918" s="3">
        <v>167642</v>
      </c>
      <c r="D918" s="3" t="s">
        <v>18</v>
      </c>
      <c r="E918" s="3" t="s">
        <v>364</v>
      </c>
      <c r="F918" s="7">
        <v>45604</v>
      </c>
      <c r="G918" s="3" t="s">
        <v>165</v>
      </c>
      <c r="H918" s="3" t="s">
        <v>127</v>
      </c>
      <c r="I918" s="4">
        <v>496.5</v>
      </c>
      <c r="J918" s="4">
        <v>496.5</v>
      </c>
      <c r="K918" s="71">
        <f t="shared" si="96"/>
        <v>2.3100426136561901E-2</v>
      </c>
      <c r="L918" s="3" t="s">
        <v>394</v>
      </c>
      <c r="M918" s="3" t="s">
        <v>317</v>
      </c>
      <c r="N918" s="3" t="s">
        <v>12534</v>
      </c>
      <c r="O918" s="3" t="s">
        <v>1056</v>
      </c>
      <c r="P918" s="6" t="s">
        <v>14159</v>
      </c>
      <c r="Q918" s="3" t="s">
        <v>132</v>
      </c>
      <c r="R918" s="3" t="s">
        <v>14160</v>
      </c>
      <c r="S918" s="3" t="s">
        <v>2565</v>
      </c>
      <c r="T918" s="3" t="s">
        <v>14154</v>
      </c>
      <c r="U918" s="3" t="s">
        <v>135</v>
      </c>
      <c r="V918" s="3" t="s">
        <v>136</v>
      </c>
      <c r="W918" s="3" t="s">
        <v>137</v>
      </c>
      <c r="X918" s="3" t="s">
        <v>9544</v>
      </c>
      <c r="Y918" s="3" t="s">
        <v>14161</v>
      </c>
      <c r="Z918" s="7" t="s">
        <v>14162</v>
      </c>
      <c r="AA918" s="3" t="s">
        <v>139</v>
      </c>
      <c r="AB918" s="3" t="s">
        <v>323</v>
      </c>
      <c r="AC918" s="3" t="s">
        <v>5272</v>
      </c>
      <c r="AD918" s="3" t="s">
        <v>143</v>
      </c>
      <c r="AE918" s="3" t="s">
        <v>14157</v>
      </c>
      <c r="AF918" s="3" t="s">
        <v>143</v>
      </c>
      <c r="AG918" s="3" t="s">
        <v>235</v>
      </c>
      <c r="AH918" s="3" t="s">
        <v>141</v>
      </c>
      <c r="AI918" s="3" t="s">
        <v>143</v>
      </c>
      <c r="AJ918" s="3" t="s">
        <v>14158</v>
      </c>
      <c r="AK918" s="3" t="s">
        <v>207</v>
      </c>
      <c r="AL918" s="3" t="s">
        <v>143</v>
      </c>
      <c r="AM918" s="3" t="s">
        <v>14158</v>
      </c>
      <c r="AN918" s="3" t="s">
        <v>144</v>
      </c>
      <c r="AO918" s="3" t="s">
        <v>145</v>
      </c>
      <c r="AP918" s="3" t="s">
        <v>146</v>
      </c>
      <c r="AQ918" s="3" t="s">
        <v>1060</v>
      </c>
      <c r="AR918" s="3" t="s">
        <v>148</v>
      </c>
      <c r="AS918" s="3" t="s">
        <v>139</v>
      </c>
      <c r="AT918" s="3" t="s">
        <v>149</v>
      </c>
      <c r="AU918" s="3" t="s">
        <v>150</v>
      </c>
      <c r="AV918" s="3" t="s">
        <v>12541</v>
      </c>
      <c r="AW918" s="3" t="s">
        <v>5237</v>
      </c>
      <c r="AX918" s="3" t="s">
        <v>12542</v>
      </c>
      <c r="AY918" s="3" t="s">
        <v>148</v>
      </c>
      <c r="AZ918" s="3" t="s">
        <v>139</v>
      </c>
      <c r="BA918" s="3" t="s">
        <v>149</v>
      </c>
      <c r="BB918" s="3" t="s">
        <v>5239</v>
      </c>
      <c r="BC918" s="3" t="s">
        <v>156</v>
      </c>
      <c r="BD918" s="3" t="s">
        <v>157</v>
      </c>
      <c r="BE918" s="3" t="s">
        <v>237</v>
      </c>
      <c r="BF918" s="3" t="s">
        <v>14162</v>
      </c>
      <c r="BG918" s="3" t="s">
        <v>5272</v>
      </c>
      <c r="BH918" s="3" t="s">
        <v>143</v>
      </c>
      <c r="BI918" s="3" t="s">
        <v>143</v>
      </c>
      <c r="BJ918" s="3" t="s">
        <v>143</v>
      </c>
      <c r="BK918" s="3" t="s">
        <v>136</v>
      </c>
      <c r="BL918" s="3" t="s">
        <v>143</v>
      </c>
      <c r="BM918" s="3" t="s">
        <v>1674</v>
      </c>
      <c r="BN918" s="3" t="s">
        <v>1674</v>
      </c>
      <c r="BO918" s="3" t="s">
        <v>143</v>
      </c>
      <c r="BP918" s="3" t="s">
        <v>143</v>
      </c>
      <c r="BQ918" s="3" t="s">
        <v>3515</v>
      </c>
      <c r="BR918" s="3" t="s">
        <v>5784</v>
      </c>
      <c r="BS918" s="3" t="s">
        <v>241</v>
      </c>
      <c r="BT918" s="3" t="s">
        <v>14157</v>
      </c>
      <c r="BU918" s="3" t="s">
        <v>14157</v>
      </c>
      <c r="BV918" s="3" t="s">
        <v>135</v>
      </c>
      <c r="BW918" s="3" t="s">
        <v>135</v>
      </c>
      <c r="BX918" s="3" t="s">
        <v>135</v>
      </c>
      <c r="BY918" s="3" t="s">
        <v>148</v>
      </c>
      <c r="BZ918" s="3" t="s">
        <v>5059</v>
      </c>
      <c r="CA918" s="3" t="s">
        <v>144</v>
      </c>
      <c r="CB918" s="3" t="s">
        <v>143</v>
      </c>
      <c r="CC918" s="3" t="s">
        <v>143</v>
      </c>
      <c r="CD918" s="3" t="s">
        <v>143</v>
      </c>
      <c r="CE918" s="3" t="s">
        <v>14159</v>
      </c>
      <c r="CF918" s="3" t="s">
        <v>9549</v>
      </c>
      <c r="CG918" s="3" t="s">
        <v>9549</v>
      </c>
      <c r="CH918" s="3" t="s">
        <v>143</v>
      </c>
      <c r="CI918" s="3" t="s">
        <v>143</v>
      </c>
      <c r="CJ918" s="3" t="s">
        <v>5272</v>
      </c>
      <c r="CK918" s="3" t="s">
        <v>143</v>
      </c>
      <c r="CL918" s="3" t="s">
        <v>143</v>
      </c>
      <c r="CM918" s="3" t="s">
        <v>143</v>
      </c>
      <c r="CN918" s="3" t="s">
        <v>143</v>
      </c>
      <c r="CO918" s="3" t="s">
        <v>143</v>
      </c>
      <c r="CP918" s="3" t="s">
        <v>12545</v>
      </c>
      <c r="CQ918" s="3" t="s">
        <v>143</v>
      </c>
      <c r="CR918" s="3" t="s">
        <v>143</v>
      </c>
      <c r="CS918" s="3" t="s">
        <v>1</v>
      </c>
      <c r="CT918" s="3" t="s">
        <v>143</v>
      </c>
      <c r="CU918" s="3" t="s">
        <v>1</v>
      </c>
      <c r="CV918" s="3" t="s">
        <v>1985</v>
      </c>
      <c r="CW918" s="3" t="s">
        <v>1985</v>
      </c>
      <c r="CX918" s="3" t="s">
        <v>394</v>
      </c>
      <c r="CY918" s="3" t="s">
        <v>127</v>
      </c>
      <c r="CZ918" s="3" t="s">
        <v>136</v>
      </c>
      <c r="DA918" s="3" t="s">
        <v>1989</v>
      </c>
      <c r="DB918" s="3" t="s">
        <v>143</v>
      </c>
      <c r="DC918" s="3" t="s">
        <v>143</v>
      </c>
      <c r="DD918" s="3" t="s">
        <v>364</v>
      </c>
      <c r="DE918" s="3" t="s">
        <v>3193</v>
      </c>
      <c r="DF918" s="3" t="s">
        <v>5405</v>
      </c>
      <c r="DG918" s="3" t="s">
        <v>143</v>
      </c>
      <c r="DH918" s="3" t="s">
        <v>143</v>
      </c>
      <c r="DI918" s="3" t="s">
        <v>12546</v>
      </c>
    </row>
    <row r="919" spans="1:113" hidden="1" x14ac:dyDescent="0.2">
      <c r="A919" s="73">
        <v>45597</v>
      </c>
      <c r="B919" s="3" t="s">
        <v>12718</v>
      </c>
      <c r="C919" s="3">
        <v>167705</v>
      </c>
      <c r="D919" s="3" t="s">
        <v>12620</v>
      </c>
      <c r="E919" s="3" t="s">
        <v>364</v>
      </c>
      <c r="F919" s="7">
        <v>45607</v>
      </c>
      <c r="G919" s="3" t="s">
        <v>126</v>
      </c>
      <c r="H919" s="3" t="s">
        <v>166</v>
      </c>
      <c r="I919" s="8">
        <f>J919</f>
        <v>2300</v>
      </c>
      <c r="J919" s="4">
        <v>2300</v>
      </c>
      <c r="K919" s="71">
        <f t="shared" si="96"/>
        <v>0.10701103749061909</v>
      </c>
      <c r="L919" s="3" t="s">
        <v>519</v>
      </c>
      <c r="M919" s="3" t="s">
        <v>129</v>
      </c>
      <c r="N919" s="3" t="s">
        <v>1065</v>
      </c>
      <c r="O919" s="3" t="s">
        <v>14163</v>
      </c>
      <c r="P919" s="6" t="s">
        <v>14164</v>
      </c>
      <c r="Q919" s="3" t="s">
        <v>170</v>
      </c>
      <c r="R919" s="3" t="s">
        <v>14202</v>
      </c>
      <c r="S919" s="3" t="s">
        <v>4113</v>
      </c>
      <c r="T919" s="3" t="s">
        <v>135</v>
      </c>
      <c r="U919" s="3" t="s">
        <v>135</v>
      </c>
      <c r="V919" s="3" t="s">
        <v>136</v>
      </c>
      <c r="W919" s="3" t="s">
        <v>137</v>
      </c>
      <c r="X919" s="3" t="s">
        <v>957</v>
      </c>
      <c r="Y919" s="3" t="s">
        <v>14165</v>
      </c>
      <c r="Z919" s="7" t="s">
        <v>14392</v>
      </c>
      <c r="AA919" s="3" t="s">
        <v>139</v>
      </c>
      <c r="AB919" s="3" t="s">
        <v>140</v>
      </c>
      <c r="AC919" s="3" t="s">
        <v>5272</v>
      </c>
      <c r="AD919" s="3" t="s">
        <v>143</v>
      </c>
      <c r="AE919" s="3" t="s">
        <v>5272</v>
      </c>
      <c r="AF919" s="3" t="s">
        <v>14093</v>
      </c>
      <c r="AG919" s="3" t="s">
        <v>5974</v>
      </c>
      <c r="AH919" s="3" t="s">
        <v>141</v>
      </c>
      <c r="AI919" s="3" t="s">
        <v>143</v>
      </c>
      <c r="AJ919" s="3" t="s">
        <v>14393</v>
      </c>
      <c r="AK919" s="3" t="s">
        <v>142</v>
      </c>
      <c r="AL919" s="3" t="s">
        <v>143</v>
      </c>
      <c r="AM919" s="3" t="s">
        <v>13030</v>
      </c>
      <c r="AN919" s="3" t="s">
        <v>174</v>
      </c>
      <c r="AO919" s="3" t="s">
        <v>2847</v>
      </c>
      <c r="AP919" s="3" t="s">
        <v>2286</v>
      </c>
      <c r="AQ919" s="3" t="s">
        <v>14166</v>
      </c>
      <c r="AR919" s="3" t="s">
        <v>353</v>
      </c>
      <c r="AS919" s="3" t="s">
        <v>231</v>
      </c>
      <c r="AT919" s="3" t="s">
        <v>354</v>
      </c>
      <c r="AU919" s="3" t="s">
        <v>2849</v>
      </c>
      <c r="AV919" s="3" t="s">
        <v>631</v>
      </c>
      <c r="AW919" s="3" t="s">
        <v>632</v>
      </c>
      <c r="AX919" s="3" t="s">
        <v>1068</v>
      </c>
      <c r="AY919" s="3" t="s">
        <v>148</v>
      </c>
      <c r="AZ919" s="3" t="s">
        <v>139</v>
      </c>
      <c r="BA919" s="3" t="s">
        <v>149</v>
      </c>
      <c r="BB919" s="3" t="s">
        <v>634</v>
      </c>
      <c r="BC919" s="3" t="s">
        <v>156</v>
      </c>
      <c r="BD919" s="3" t="s">
        <v>157</v>
      </c>
      <c r="BE919" s="3" t="s">
        <v>8956</v>
      </c>
      <c r="BF919" s="3" t="s">
        <v>14203</v>
      </c>
      <c r="BG919" s="3" t="s">
        <v>5272</v>
      </c>
      <c r="BH919" s="3" t="s">
        <v>143</v>
      </c>
      <c r="BI919" s="3" t="s">
        <v>14394</v>
      </c>
      <c r="BJ919" s="3" t="s">
        <v>143</v>
      </c>
      <c r="BK919" s="3" t="s">
        <v>136</v>
      </c>
      <c r="BL919" s="3" t="s">
        <v>143</v>
      </c>
      <c r="BM919" s="3" t="s">
        <v>160</v>
      </c>
      <c r="BN919" s="3" t="s">
        <v>160</v>
      </c>
      <c r="BO919" s="3" t="s">
        <v>143</v>
      </c>
      <c r="BP919" s="3" t="s">
        <v>143</v>
      </c>
      <c r="BQ919" s="3" t="s">
        <v>14204</v>
      </c>
      <c r="BR919" s="3" t="s">
        <v>143</v>
      </c>
      <c r="BS919" s="3" t="s">
        <v>14198</v>
      </c>
      <c r="BT919" s="3" t="s">
        <v>13030</v>
      </c>
      <c r="BU919" s="3" t="s">
        <v>13030</v>
      </c>
      <c r="BV919" s="3" t="s">
        <v>135</v>
      </c>
      <c r="BW919" s="3" t="s">
        <v>135</v>
      </c>
      <c r="BX919" s="3" t="s">
        <v>135</v>
      </c>
      <c r="BY919" s="3" t="s">
        <v>148</v>
      </c>
      <c r="BZ919" s="3" t="s">
        <v>5829</v>
      </c>
      <c r="CA919" s="3" t="s">
        <v>174</v>
      </c>
      <c r="CB919" s="3" t="s">
        <v>143</v>
      </c>
      <c r="CC919" s="3" t="s">
        <v>143</v>
      </c>
      <c r="CD919" s="3" t="s">
        <v>143</v>
      </c>
      <c r="CE919" s="3" t="s">
        <v>14167</v>
      </c>
      <c r="CF919" s="3" t="s">
        <v>2261</v>
      </c>
      <c r="CG919" s="3" t="s">
        <v>2261</v>
      </c>
      <c r="CH919" s="3" t="s">
        <v>143</v>
      </c>
      <c r="CI919" s="3" t="s">
        <v>143</v>
      </c>
      <c r="CJ919" s="3" t="s">
        <v>5272</v>
      </c>
      <c r="CK919" s="3" t="s">
        <v>143</v>
      </c>
      <c r="CL919" s="3" t="s">
        <v>143</v>
      </c>
      <c r="CM919" s="3" t="s">
        <v>143</v>
      </c>
      <c r="CN919" s="3" t="s">
        <v>143</v>
      </c>
      <c r="CO919" s="3" t="s">
        <v>143</v>
      </c>
      <c r="CP919" s="3" t="s">
        <v>143</v>
      </c>
      <c r="CQ919" s="3" t="s">
        <v>143</v>
      </c>
      <c r="CR919" s="3" t="s">
        <v>143</v>
      </c>
      <c r="CS919" s="3" t="s">
        <v>1</v>
      </c>
      <c r="CT919" s="3" t="s">
        <v>143</v>
      </c>
      <c r="CU919" s="3" t="s">
        <v>1</v>
      </c>
      <c r="CV919" s="3" t="s">
        <v>2092</v>
      </c>
      <c r="CW919" s="3" t="s">
        <v>143</v>
      </c>
      <c r="CX919" s="3" t="s">
        <v>519</v>
      </c>
      <c r="CY919" s="3" t="s">
        <v>166</v>
      </c>
      <c r="CZ919" s="3" t="s">
        <v>136</v>
      </c>
      <c r="DA919" s="3" t="s">
        <v>1989</v>
      </c>
      <c r="DB919" s="3" t="s">
        <v>143</v>
      </c>
      <c r="DC919" s="3" t="s">
        <v>225</v>
      </c>
      <c r="DD919" s="3" t="s">
        <v>364</v>
      </c>
      <c r="DE919" s="3" t="s">
        <v>3193</v>
      </c>
      <c r="DF919" s="3" t="s">
        <v>3193</v>
      </c>
      <c r="DG919" s="3" t="s">
        <v>143</v>
      </c>
      <c r="DH919" s="3" t="s">
        <v>143</v>
      </c>
      <c r="DI919" s="3" t="s">
        <v>143</v>
      </c>
    </row>
    <row r="920" spans="1:113" hidden="1" x14ac:dyDescent="0.2">
      <c r="A920" s="73">
        <v>45597</v>
      </c>
      <c r="B920" s="3" t="s">
        <v>15606</v>
      </c>
      <c r="C920" s="3">
        <v>167865</v>
      </c>
      <c r="D920" s="3" t="s">
        <v>12738</v>
      </c>
      <c r="E920" s="3" t="s">
        <v>373</v>
      </c>
      <c r="F920" s="7">
        <v>45607</v>
      </c>
      <c r="G920" s="3" t="s">
        <v>165</v>
      </c>
      <c r="H920" s="3" t="s">
        <v>166</v>
      </c>
      <c r="I920" s="4">
        <v>100</v>
      </c>
      <c r="J920" s="4">
        <v>100</v>
      </c>
      <c r="K920" s="71">
        <f t="shared" si="96"/>
        <v>4.6526538039399603E-3</v>
      </c>
      <c r="L920" s="3" t="s">
        <v>316</v>
      </c>
      <c r="M920" s="3" t="s">
        <v>317</v>
      </c>
      <c r="N920" s="3" t="s">
        <v>960</v>
      </c>
      <c r="O920" s="3" t="s">
        <v>318</v>
      </c>
      <c r="P920" s="6" t="s">
        <v>319</v>
      </c>
      <c r="Q920" s="3" t="s">
        <v>170</v>
      </c>
      <c r="R920" s="3" t="s">
        <v>14205</v>
      </c>
      <c r="S920" s="3" t="s">
        <v>14168</v>
      </c>
      <c r="T920" s="3" t="s">
        <v>135</v>
      </c>
      <c r="U920" s="3" t="s">
        <v>135</v>
      </c>
      <c r="V920" s="3" t="s">
        <v>136</v>
      </c>
      <c r="W920" s="3" t="s">
        <v>137</v>
      </c>
      <c r="X920" s="3" t="s">
        <v>2483</v>
      </c>
      <c r="Y920" s="3" t="s">
        <v>14169</v>
      </c>
      <c r="Z920" s="7" t="s">
        <v>14206</v>
      </c>
      <c r="AA920" s="3" t="s">
        <v>139</v>
      </c>
      <c r="AB920" s="3" t="s">
        <v>323</v>
      </c>
      <c r="AC920" s="3" t="s">
        <v>5272</v>
      </c>
      <c r="AD920" s="3" t="s">
        <v>143</v>
      </c>
      <c r="AE920" s="3" t="s">
        <v>432</v>
      </c>
      <c r="AF920" s="3" t="s">
        <v>143</v>
      </c>
      <c r="AG920" s="3" t="s">
        <v>235</v>
      </c>
      <c r="AH920" s="3" t="s">
        <v>141</v>
      </c>
      <c r="AI920" s="3" t="s">
        <v>143</v>
      </c>
      <c r="AJ920" s="3" t="s">
        <v>432</v>
      </c>
      <c r="AK920" s="3" t="s">
        <v>207</v>
      </c>
      <c r="AL920" s="3" t="s">
        <v>143</v>
      </c>
      <c r="AM920" s="3" t="s">
        <v>432</v>
      </c>
      <c r="AN920" s="3" t="s">
        <v>174</v>
      </c>
      <c r="AO920" s="3" t="s">
        <v>324</v>
      </c>
      <c r="AP920" s="3" t="s">
        <v>325</v>
      </c>
      <c r="AQ920" s="3" t="s">
        <v>326</v>
      </c>
      <c r="AR920" s="3" t="s">
        <v>178</v>
      </c>
      <c r="AS920" s="3" t="s">
        <v>179</v>
      </c>
      <c r="AT920" s="3" t="s">
        <v>327</v>
      </c>
      <c r="AU920" s="3" t="s">
        <v>328</v>
      </c>
      <c r="AV920" s="3" t="s">
        <v>145</v>
      </c>
      <c r="AW920" s="3" t="s">
        <v>146</v>
      </c>
      <c r="AX920" s="3" t="s">
        <v>972</v>
      </c>
      <c r="AY920" s="3" t="s">
        <v>148</v>
      </c>
      <c r="AZ920" s="3" t="s">
        <v>139</v>
      </c>
      <c r="BA920" s="3" t="s">
        <v>149</v>
      </c>
      <c r="BB920" s="3" t="s">
        <v>150</v>
      </c>
      <c r="BC920" s="3" t="s">
        <v>156</v>
      </c>
      <c r="BD920" s="3" t="s">
        <v>157</v>
      </c>
      <c r="BE920" s="3" t="s">
        <v>484</v>
      </c>
      <c r="BF920" s="3" t="s">
        <v>14206</v>
      </c>
      <c r="BG920" s="3" t="s">
        <v>5272</v>
      </c>
      <c r="BH920" s="3" t="s">
        <v>143</v>
      </c>
      <c r="BI920" s="3" t="s">
        <v>143</v>
      </c>
      <c r="BJ920" s="3" t="s">
        <v>143</v>
      </c>
      <c r="BK920" s="3" t="s">
        <v>136</v>
      </c>
      <c r="BL920" s="3" t="s">
        <v>143</v>
      </c>
      <c r="BM920" s="3" t="s">
        <v>160</v>
      </c>
      <c r="BN920" s="3" t="s">
        <v>160</v>
      </c>
      <c r="BO920" s="3" t="s">
        <v>143</v>
      </c>
      <c r="BP920" s="3" t="s">
        <v>143</v>
      </c>
      <c r="BQ920" s="3" t="s">
        <v>4490</v>
      </c>
      <c r="BR920" s="3" t="s">
        <v>5723</v>
      </c>
      <c r="BS920" s="3" t="s">
        <v>162</v>
      </c>
      <c r="BT920" s="3" t="s">
        <v>432</v>
      </c>
      <c r="BU920" s="3" t="s">
        <v>432</v>
      </c>
      <c r="BV920" s="3" t="s">
        <v>135</v>
      </c>
      <c r="BW920" s="3" t="s">
        <v>135</v>
      </c>
      <c r="BX920" s="3" t="s">
        <v>135</v>
      </c>
      <c r="BY920" s="3" t="s">
        <v>148</v>
      </c>
      <c r="BZ920" s="3" t="s">
        <v>14170</v>
      </c>
      <c r="CA920" s="3" t="s">
        <v>174</v>
      </c>
      <c r="CB920" s="3" t="s">
        <v>143</v>
      </c>
      <c r="CC920" s="3" t="s">
        <v>143</v>
      </c>
      <c r="CD920" s="3" t="s">
        <v>143</v>
      </c>
      <c r="CE920" s="3" t="s">
        <v>14171</v>
      </c>
      <c r="CF920" s="3" t="s">
        <v>2261</v>
      </c>
      <c r="CG920" s="3" t="s">
        <v>2261</v>
      </c>
      <c r="CH920" s="3" t="s">
        <v>143</v>
      </c>
      <c r="CI920" s="3" t="s">
        <v>143</v>
      </c>
      <c r="CJ920" s="3" t="s">
        <v>5272</v>
      </c>
      <c r="CK920" s="3" t="s">
        <v>143</v>
      </c>
      <c r="CL920" s="3" t="s">
        <v>143</v>
      </c>
      <c r="CM920" s="3" t="s">
        <v>143</v>
      </c>
      <c r="CN920" s="3" t="s">
        <v>143</v>
      </c>
      <c r="CO920" s="3" t="s">
        <v>143</v>
      </c>
      <c r="CP920" s="3" t="s">
        <v>143</v>
      </c>
      <c r="CQ920" s="3" t="s">
        <v>143</v>
      </c>
      <c r="CR920" s="3" t="s">
        <v>143</v>
      </c>
      <c r="CS920" s="3" t="s">
        <v>1</v>
      </c>
      <c r="CT920" s="3" t="s">
        <v>143</v>
      </c>
      <c r="CU920" s="3" t="s">
        <v>1</v>
      </c>
      <c r="CV920" s="3" t="s">
        <v>1985</v>
      </c>
      <c r="CW920" s="3" t="s">
        <v>1985</v>
      </c>
      <c r="CX920" s="3" t="s">
        <v>316</v>
      </c>
      <c r="CY920" s="3" t="s">
        <v>166</v>
      </c>
      <c r="CZ920" s="3" t="s">
        <v>136</v>
      </c>
      <c r="DA920" s="3" t="s">
        <v>1986</v>
      </c>
      <c r="DB920" s="3" t="s">
        <v>143</v>
      </c>
      <c r="DC920" s="3" t="s">
        <v>143</v>
      </c>
      <c r="DD920" s="3" t="s">
        <v>373</v>
      </c>
      <c r="DE920" s="3" t="s">
        <v>3193</v>
      </c>
      <c r="DF920" s="3" t="s">
        <v>3193</v>
      </c>
      <c r="DG920" s="3" t="s">
        <v>143</v>
      </c>
      <c r="DH920" s="3" t="s">
        <v>143</v>
      </c>
      <c r="DI920" s="3" t="s">
        <v>143</v>
      </c>
    </row>
    <row r="921" spans="1:113" ht="25.5" hidden="1" x14ac:dyDescent="0.2">
      <c r="A921" s="73">
        <v>45597</v>
      </c>
      <c r="B921" s="3" t="s">
        <v>12737</v>
      </c>
      <c r="C921" s="3">
        <v>167872</v>
      </c>
      <c r="D921" s="3" t="s">
        <v>12737</v>
      </c>
      <c r="E921" s="3" t="s">
        <v>373</v>
      </c>
      <c r="F921" s="7">
        <v>45608</v>
      </c>
      <c r="G921" s="3" t="s">
        <v>257</v>
      </c>
      <c r="H921" s="3" t="s">
        <v>166</v>
      </c>
      <c r="I921" s="8">
        <f t="shared" ref="I921:I923" si="99">J921</f>
        <v>1751.7</v>
      </c>
      <c r="J921" s="4">
        <v>1751.7</v>
      </c>
      <c r="K921" s="71">
        <f t="shared" si="96"/>
        <v>8.1500536683616287E-2</v>
      </c>
      <c r="L921" s="3" t="s">
        <v>12628</v>
      </c>
      <c r="M921" s="3" t="s">
        <v>129</v>
      </c>
      <c r="N921" s="3" t="s">
        <v>980</v>
      </c>
      <c r="O921" s="3" t="s">
        <v>12621</v>
      </c>
      <c r="P921" s="6" t="s">
        <v>12732</v>
      </c>
      <c r="Q921" s="3" t="s">
        <v>170</v>
      </c>
      <c r="R921" s="3" t="s">
        <v>14207</v>
      </c>
      <c r="S921" s="3" t="s">
        <v>10507</v>
      </c>
      <c r="T921" s="3" t="s">
        <v>135</v>
      </c>
      <c r="U921" s="3" t="s">
        <v>135</v>
      </c>
      <c r="V921" s="3" t="s">
        <v>136</v>
      </c>
      <c r="W921" s="3" t="s">
        <v>137</v>
      </c>
      <c r="X921" s="3" t="s">
        <v>11994</v>
      </c>
      <c r="Y921" s="3" t="s">
        <v>14208</v>
      </c>
      <c r="Z921" s="7" t="s">
        <v>14395</v>
      </c>
      <c r="AA921" s="3" t="s">
        <v>139</v>
      </c>
      <c r="AB921" s="3" t="s">
        <v>140</v>
      </c>
      <c r="AC921" s="3" t="s">
        <v>5272</v>
      </c>
      <c r="AD921" s="3" t="s">
        <v>143</v>
      </c>
      <c r="AE921" s="3" t="s">
        <v>5272</v>
      </c>
      <c r="AF921" s="3" t="s">
        <v>14210</v>
      </c>
      <c r="AG921" s="3" t="s">
        <v>5675</v>
      </c>
      <c r="AH921" s="3" t="s">
        <v>265</v>
      </c>
      <c r="AI921" s="3" t="s">
        <v>143</v>
      </c>
      <c r="AJ921" s="3" t="s">
        <v>14396</v>
      </c>
      <c r="AK921" s="3" t="s">
        <v>142</v>
      </c>
      <c r="AL921" s="3" t="s">
        <v>143</v>
      </c>
      <c r="AM921" s="3" t="s">
        <v>14069</v>
      </c>
      <c r="AN921" s="3" t="s">
        <v>174</v>
      </c>
      <c r="AO921" s="3" t="s">
        <v>12622</v>
      </c>
      <c r="AP921" s="3" t="s">
        <v>12623</v>
      </c>
      <c r="AQ921" s="3" t="s">
        <v>12624</v>
      </c>
      <c r="AR921" s="3" t="s">
        <v>250</v>
      </c>
      <c r="AS921" s="3" t="s">
        <v>179</v>
      </c>
      <c r="AT921" s="3" t="s">
        <v>12625</v>
      </c>
      <c r="AU921" s="3" t="s">
        <v>12626</v>
      </c>
      <c r="AV921" s="3" t="s">
        <v>990</v>
      </c>
      <c r="AW921" s="3" t="s">
        <v>273</v>
      </c>
      <c r="AX921" s="3" t="s">
        <v>991</v>
      </c>
      <c r="AY921" s="3" t="s">
        <v>148</v>
      </c>
      <c r="AZ921" s="3" t="s">
        <v>139</v>
      </c>
      <c r="BA921" s="3" t="s">
        <v>154</v>
      </c>
      <c r="BB921" s="3" t="s">
        <v>992</v>
      </c>
      <c r="BC921" s="3" t="s">
        <v>156</v>
      </c>
      <c r="BD921" s="3" t="s">
        <v>157</v>
      </c>
      <c r="BE921" s="3" t="s">
        <v>8956</v>
      </c>
      <c r="BF921" s="3" t="s">
        <v>14209</v>
      </c>
      <c r="BG921" s="3" t="s">
        <v>5272</v>
      </c>
      <c r="BH921" s="3" t="s">
        <v>170</v>
      </c>
      <c r="BI921" s="3" t="s">
        <v>14397</v>
      </c>
      <c r="BJ921" s="3" t="s">
        <v>143</v>
      </c>
      <c r="BK921" s="3" t="s">
        <v>463</v>
      </c>
      <c r="BL921" s="3" t="s">
        <v>143</v>
      </c>
      <c r="BM921" s="3" t="s">
        <v>200</v>
      </c>
      <c r="BN921" s="3" t="s">
        <v>160</v>
      </c>
      <c r="BO921" s="3" t="s">
        <v>143</v>
      </c>
      <c r="BP921" s="3" t="s">
        <v>143</v>
      </c>
      <c r="BQ921" s="3" t="s">
        <v>14211</v>
      </c>
      <c r="BR921" s="3" t="s">
        <v>143</v>
      </c>
      <c r="BS921" s="3" t="s">
        <v>14212</v>
      </c>
      <c r="BT921" s="3" t="s">
        <v>14069</v>
      </c>
      <c r="BU921" s="3" t="s">
        <v>14069</v>
      </c>
      <c r="BV921" s="3" t="s">
        <v>135</v>
      </c>
      <c r="BW921" s="3" t="s">
        <v>135</v>
      </c>
      <c r="BX921" s="3" t="s">
        <v>135</v>
      </c>
      <c r="BY921" s="3" t="s">
        <v>148</v>
      </c>
      <c r="BZ921" s="3" t="s">
        <v>12627</v>
      </c>
      <c r="CA921" s="3" t="s">
        <v>174</v>
      </c>
      <c r="CB921" s="3" t="s">
        <v>143</v>
      </c>
      <c r="CC921" s="3" t="s">
        <v>143</v>
      </c>
      <c r="CD921" s="3" t="s">
        <v>143</v>
      </c>
      <c r="CE921" s="3" t="s">
        <v>143</v>
      </c>
      <c r="CF921" s="3" t="s">
        <v>2261</v>
      </c>
      <c r="CG921" s="3" t="s">
        <v>2261</v>
      </c>
      <c r="CH921" s="3" t="s">
        <v>143</v>
      </c>
      <c r="CI921" s="3" t="s">
        <v>143</v>
      </c>
      <c r="CJ921" s="3" t="s">
        <v>5272</v>
      </c>
      <c r="CK921" s="3" t="s">
        <v>143</v>
      </c>
      <c r="CL921" s="3" t="s">
        <v>143</v>
      </c>
      <c r="CM921" s="3" t="s">
        <v>143</v>
      </c>
      <c r="CN921" s="3" t="s">
        <v>143</v>
      </c>
      <c r="CO921" s="3" t="s">
        <v>143</v>
      </c>
      <c r="CP921" s="3" t="s">
        <v>143</v>
      </c>
      <c r="CQ921" s="3" t="s">
        <v>143</v>
      </c>
      <c r="CR921" s="3" t="s">
        <v>143</v>
      </c>
      <c r="CS921" s="3" t="s">
        <v>1</v>
      </c>
      <c r="CT921" s="3" t="s">
        <v>143</v>
      </c>
      <c r="CU921" s="3" t="s">
        <v>1</v>
      </c>
      <c r="CV921" s="3" t="s">
        <v>2092</v>
      </c>
      <c r="CW921" s="3" t="s">
        <v>143</v>
      </c>
      <c r="CX921" s="3" t="s">
        <v>12628</v>
      </c>
      <c r="CY921" s="3" t="s">
        <v>166</v>
      </c>
      <c r="CZ921" s="3" t="s">
        <v>463</v>
      </c>
      <c r="DA921" s="3" t="s">
        <v>1986</v>
      </c>
      <c r="DB921" s="3" t="s">
        <v>143</v>
      </c>
      <c r="DC921" s="3" t="s">
        <v>11994</v>
      </c>
      <c r="DD921" s="3" t="s">
        <v>373</v>
      </c>
      <c r="DE921" s="3" t="s">
        <v>3193</v>
      </c>
      <c r="DF921" s="3" t="s">
        <v>3995</v>
      </c>
      <c r="DG921" s="3" t="s">
        <v>143</v>
      </c>
      <c r="DH921" s="3" t="s">
        <v>143</v>
      </c>
      <c r="DI921" s="3" t="s">
        <v>143</v>
      </c>
    </row>
    <row r="922" spans="1:113" hidden="1" x14ac:dyDescent="0.2">
      <c r="A922" s="73">
        <v>45597</v>
      </c>
      <c r="B922" s="3" t="s">
        <v>12718</v>
      </c>
      <c r="C922" s="3">
        <v>167897</v>
      </c>
      <c r="D922" s="3" t="s">
        <v>12620</v>
      </c>
      <c r="E922" s="3" t="s">
        <v>364</v>
      </c>
      <c r="F922" s="7">
        <v>45608</v>
      </c>
      <c r="G922" s="3" t="s">
        <v>126</v>
      </c>
      <c r="H922" s="3" t="s">
        <v>166</v>
      </c>
      <c r="I922" s="8">
        <f t="shared" si="99"/>
        <v>730</v>
      </c>
      <c r="J922" s="4">
        <v>730</v>
      </c>
      <c r="K922" s="71">
        <f t="shared" si="96"/>
        <v>3.3964372768761707E-2</v>
      </c>
      <c r="L922" s="3" t="s">
        <v>519</v>
      </c>
      <c r="M922" s="3" t="s">
        <v>129</v>
      </c>
      <c r="N922" s="3" t="s">
        <v>1065</v>
      </c>
      <c r="O922" s="3" t="s">
        <v>1107</v>
      </c>
      <c r="P922" s="6" t="s">
        <v>14214</v>
      </c>
      <c r="Q922" s="3" t="s">
        <v>170</v>
      </c>
      <c r="R922" s="3" t="s">
        <v>14215</v>
      </c>
      <c r="S922" s="3" t="s">
        <v>1110</v>
      </c>
      <c r="T922" s="3" t="s">
        <v>135</v>
      </c>
      <c r="U922" s="3" t="s">
        <v>135</v>
      </c>
      <c r="V922" s="3" t="s">
        <v>136</v>
      </c>
      <c r="W922" s="3" t="s">
        <v>137</v>
      </c>
      <c r="X922" s="3" t="s">
        <v>957</v>
      </c>
      <c r="Y922" s="3" t="s">
        <v>14216</v>
      </c>
      <c r="Z922" s="7" t="s">
        <v>14217</v>
      </c>
      <c r="AA922" s="3" t="s">
        <v>139</v>
      </c>
      <c r="AB922" s="3" t="s">
        <v>140</v>
      </c>
      <c r="AC922" s="3" t="s">
        <v>5272</v>
      </c>
      <c r="AD922" s="3" t="s">
        <v>143</v>
      </c>
      <c r="AE922" s="3" t="s">
        <v>5272</v>
      </c>
      <c r="AF922" s="3" t="s">
        <v>14136</v>
      </c>
      <c r="AG922" s="3" t="s">
        <v>5974</v>
      </c>
      <c r="AH922" s="3" t="s">
        <v>141</v>
      </c>
      <c r="AI922" s="3" t="s">
        <v>143</v>
      </c>
      <c r="AJ922" s="3" t="s">
        <v>143</v>
      </c>
      <c r="AK922" s="3" t="s">
        <v>142</v>
      </c>
      <c r="AL922" s="3" t="s">
        <v>143</v>
      </c>
      <c r="AM922" s="3" t="s">
        <v>14213</v>
      </c>
      <c r="AN922" s="3" t="s">
        <v>143</v>
      </c>
      <c r="AO922" s="3" t="s">
        <v>1111</v>
      </c>
      <c r="AP922" s="3" t="s">
        <v>1112</v>
      </c>
      <c r="AQ922" s="3" t="s">
        <v>1113</v>
      </c>
      <c r="AR922" s="3" t="s">
        <v>353</v>
      </c>
      <c r="AS922" s="3" t="s">
        <v>231</v>
      </c>
      <c r="AT922" s="3" t="s">
        <v>492</v>
      </c>
      <c r="AU922" s="3" t="s">
        <v>1114</v>
      </c>
      <c r="AV922" s="3" t="s">
        <v>631</v>
      </c>
      <c r="AW922" s="3" t="s">
        <v>632</v>
      </c>
      <c r="AX922" s="3" t="s">
        <v>1068</v>
      </c>
      <c r="AY922" s="3" t="s">
        <v>148</v>
      </c>
      <c r="AZ922" s="3" t="s">
        <v>139</v>
      </c>
      <c r="BA922" s="3" t="s">
        <v>149</v>
      </c>
      <c r="BB922" s="3" t="s">
        <v>634</v>
      </c>
      <c r="BC922" s="3" t="s">
        <v>156</v>
      </c>
      <c r="BD922" s="3" t="s">
        <v>157</v>
      </c>
      <c r="BE922" s="3" t="s">
        <v>237</v>
      </c>
      <c r="BF922" s="3" t="s">
        <v>14217</v>
      </c>
      <c r="BG922" s="3" t="s">
        <v>5272</v>
      </c>
      <c r="BH922" s="3" t="s">
        <v>143</v>
      </c>
      <c r="BI922" s="3" t="s">
        <v>143</v>
      </c>
      <c r="BJ922" s="3" t="s">
        <v>143</v>
      </c>
      <c r="BK922" s="3" t="s">
        <v>136</v>
      </c>
      <c r="BL922" s="3" t="s">
        <v>143</v>
      </c>
      <c r="BM922" s="3" t="s">
        <v>160</v>
      </c>
      <c r="BN922" s="3" t="s">
        <v>143</v>
      </c>
      <c r="BO922" s="3" t="s">
        <v>143</v>
      </c>
      <c r="BP922" s="3" t="s">
        <v>143</v>
      </c>
      <c r="BQ922" s="3" t="s">
        <v>14218</v>
      </c>
      <c r="BR922" s="3" t="s">
        <v>5784</v>
      </c>
      <c r="BS922" s="3" t="s">
        <v>241</v>
      </c>
      <c r="BT922" s="3" t="s">
        <v>14213</v>
      </c>
      <c r="BU922" s="3" t="s">
        <v>14213</v>
      </c>
      <c r="BV922" s="3" t="s">
        <v>135</v>
      </c>
      <c r="BW922" s="3" t="s">
        <v>135</v>
      </c>
      <c r="BX922" s="3" t="s">
        <v>135</v>
      </c>
      <c r="BY922" s="3" t="s">
        <v>148</v>
      </c>
      <c r="BZ922" s="3" t="s">
        <v>5829</v>
      </c>
      <c r="CA922" s="3" t="s">
        <v>174</v>
      </c>
      <c r="CB922" s="3" t="s">
        <v>143</v>
      </c>
      <c r="CC922" s="3" t="s">
        <v>143</v>
      </c>
      <c r="CD922" s="3" t="s">
        <v>143</v>
      </c>
      <c r="CE922" s="3" t="s">
        <v>14219</v>
      </c>
      <c r="CF922" s="3" t="s">
        <v>2261</v>
      </c>
      <c r="CG922" s="3" t="s">
        <v>143</v>
      </c>
      <c r="CH922" s="3" t="s">
        <v>143</v>
      </c>
      <c r="CI922" s="3" t="s">
        <v>143</v>
      </c>
      <c r="CJ922" s="3" t="s">
        <v>5272</v>
      </c>
      <c r="CK922" s="3" t="s">
        <v>143</v>
      </c>
      <c r="CL922" s="3" t="s">
        <v>143</v>
      </c>
      <c r="CM922" s="3" t="s">
        <v>143</v>
      </c>
      <c r="CN922" s="3" t="s">
        <v>143</v>
      </c>
      <c r="CO922" s="3" t="s">
        <v>5766</v>
      </c>
      <c r="CP922" s="3" t="s">
        <v>143</v>
      </c>
      <c r="CQ922" s="3" t="s">
        <v>143</v>
      </c>
      <c r="CR922" s="3" t="s">
        <v>143</v>
      </c>
      <c r="CS922" s="3" t="s">
        <v>1</v>
      </c>
      <c r="CT922" s="3" t="s">
        <v>143</v>
      </c>
      <c r="CU922" s="3" t="s">
        <v>1</v>
      </c>
      <c r="CV922" s="3" t="s">
        <v>2092</v>
      </c>
      <c r="CW922" s="3" t="s">
        <v>143</v>
      </c>
      <c r="CX922" s="3" t="s">
        <v>519</v>
      </c>
      <c r="CY922" s="3" t="s">
        <v>166</v>
      </c>
      <c r="CZ922" s="3" t="s">
        <v>136</v>
      </c>
      <c r="DA922" s="3" t="s">
        <v>2007</v>
      </c>
      <c r="DB922" s="3" t="s">
        <v>143</v>
      </c>
      <c r="DC922" s="3" t="s">
        <v>225</v>
      </c>
      <c r="DD922" s="3" t="s">
        <v>364</v>
      </c>
      <c r="DE922" s="3" t="s">
        <v>3193</v>
      </c>
      <c r="DF922" s="3" t="s">
        <v>3995</v>
      </c>
      <c r="DG922" s="3" t="s">
        <v>143</v>
      </c>
      <c r="DH922" s="3" t="s">
        <v>8189</v>
      </c>
      <c r="DI922" s="3" t="s">
        <v>143</v>
      </c>
    </row>
    <row r="923" spans="1:113" hidden="1" x14ac:dyDescent="0.2">
      <c r="A923" s="73">
        <v>45597</v>
      </c>
      <c r="B923" s="3" t="s">
        <v>12474</v>
      </c>
      <c r="C923" s="3">
        <v>167986</v>
      </c>
      <c r="D923" s="5" t="s">
        <v>12474</v>
      </c>
      <c r="E923" s="3" t="s">
        <v>364</v>
      </c>
      <c r="F923" s="7">
        <v>45607</v>
      </c>
      <c r="G923" s="3" t="s">
        <v>126</v>
      </c>
      <c r="H923" s="3" t="s">
        <v>127</v>
      </c>
      <c r="I923" s="8">
        <f t="shared" si="99"/>
        <v>496.5</v>
      </c>
      <c r="J923" s="4">
        <v>496.5</v>
      </c>
      <c r="K923" s="71">
        <f t="shared" si="96"/>
        <v>2.3100426136561901E-2</v>
      </c>
      <c r="L923" s="3" t="s">
        <v>394</v>
      </c>
      <c r="M923" s="3" t="s">
        <v>129</v>
      </c>
      <c r="N923" s="3" t="s">
        <v>12534</v>
      </c>
      <c r="O923" s="3" t="s">
        <v>1056</v>
      </c>
      <c r="P923" s="6" t="s">
        <v>14220</v>
      </c>
      <c r="Q923" s="3" t="s">
        <v>132</v>
      </c>
      <c r="R923" s="3" t="s">
        <v>14221</v>
      </c>
      <c r="S923" s="3" t="s">
        <v>14222</v>
      </c>
      <c r="T923" s="3" t="s">
        <v>14223</v>
      </c>
      <c r="U923" s="3" t="s">
        <v>1856</v>
      </c>
      <c r="V923" s="3" t="s">
        <v>136</v>
      </c>
      <c r="W923" s="3" t="s">
        <v>137</v>
      </c>
      <c r="X923" s="3" t="s">
        <v>9544</v>
      </c>
      <c r="Y923" s="3" t="s">
        <v>14224</v>
      </c>
      <c r="Z923" s="7" t="s">
        <v>14225</v>
      </c>
      <c r="AA923" s="3" t="s">
        <v>139</v>
      </c>
      <c r="AB923" s="3" t="s">
        <v>140</v>
      </c>
      <c r="AC923" s="3" t="s">
        <v>5272</v>
      </c>
      <c r="AD923" s="3" t="s">
        <v>143</v>
      </c>
      <c r="AE923" s="3" t="s">
        <v>5272</v>
      </c>
      <c r="AF923" s="3" t="s">
        <v>143</v>
      </c>
      <c r="AG923" s="3" t="s">
        <v>5974</v>
      </c>
      <c r="AH923" s="3" t="s">
        <v>141</v>
      </c>
      <c r="AI923" s="3" t="s">
        <v>143</v>
      </c>
      <c r="AJ923" s="3" t="s">
        <v>143</v>
      </c>
      <c r="AK923" s="3" t="s">
        <v>142</v>
      </c>
      <c r="AL923" s="3" t="s">
        <v>143</v>
      </c>
      <c r="AM923" s="3" t="s">
        <v>14158</v>
      </c>
      <c r="AN923" s="3" t="s">
        <v>143</v>
      </c>
      <c r="AO923" s="3" t="s">
        <v>145</v>
      </c>
      <c r="AP923" s="3" t="s">
        <v>146</v>
      </c>
      <c r="AQ923" s="3" t="s">
        <v>1060</v>
      </c>
      <c r="AR923" s="3" t="s">
        <v>148</v>
      </c>
      <c r="AS923" s="3" t="s">
        <v>139</v>
      </c>
      <c r="AT923" s="3" t="s">
        <v>149</v>
      </c>
      <c r="AU923" s="3" t="s">
        <v>150</v>
      </c>
      <c r="AV923" s="3" t="s">
        <v>12541</v>
      </c>
      <c r="AW923" s="3" t="s">
        <v>5237</v>
      </c>
      <c r="AX923" s="3" t="s">
        <v>12542</v>
      </c>
      <c r="AY923" s="3" t="s">
        <v>148</v>
      </c>
      <c r="AZ923" s="3" t="s">
        <v>139</v>
      </c>
      <c r="BA923" s="3" t="s">
        <v>149</v>
      </c>
      <c r="BB923" s="3" t="s">
        <v>5239</v>
      </c>
      <c r="BC923" s="3" t="s">
        <v>156</v>
      </c>
      <c r="BD923" s="3" t="s">
        <v>157</v>
      </c>
      <c r="BE923" s="3" t="s">
        <v>237</v>
      </c>
      <c r="BF923" s="3" t="s">
        <v>14225</v>
      </c>
      <c r="BG923" s="3" t="s">
        <v>5272</v>
      </c>
      <c r="BH923" s="3" t="s">
        <v>143</v>
      </c>
      <c r="BI923" s="3" t="s">
        <v>143</v>
      </c>
      <c r="BJ923" s="3" t="s">
        <v>143</v>
      </c>
      <c r="BK923" s="3" t="s">
        <v>136</v>
      </c>
      <c r="BL923" s="3" t="s">
        <v>143</v>
      </c>
      <c r="BM923" s="3" t="s">
        <v>1674</v>
      </c>
      <c r="BN923" s="3" t="s">
        <v>143</v>
      </c>
      <c r="BO923" s="3" t="s">
        <v>143</v>
      </c>
      <c r="BP923" s="3" t="s">
        <v>143</v>
      </c>
      <c r="BQ923" s="3" t="s">
        <v>12909</v>
      </c>
      <c r="BR923" s="3" t="s">
        <v>5784</v>
      </c>
      <c r="BS923" s="3" t="s">
        <v>241</v>
      </c>
      <c r="BT923" s="3" t="s">
        <v>14157</v>
      </c>
      <c r="BU923" s="3" t="s">
        <v>14157</v>
      </c>
      <c r="BV923" s="3" t="s">
        <v>1856</v>
      </c>
      <c r="BW923" s="3" t="s">
        <v>135</v>
      </c>
      <c r="BX923" s="3" t="s">
        <v>135</v>
      </c>
      <c r="BY923" s="3" t="s">
        <v>148</v>
      </c>
      <c r="BZ923" s="3" t="s">
        <v>5059</v>
      </c>
      <c r="CA923" s="3" t="s">
        <v>144</v>
      </c>
      <c r="CB923" s="3" t="s">
        <v>143</v>
      </c>
      <c r="CC923" s="3" t="s">
        <v>143</v>
      </c>
      <c r="CD923" s="3" t="s">
        <v>143</v>
      </c>
      <c r="CE923" s="3" t="s">
        <v>14220</v>
      </c>
      <c r="CF923" s="3" t="s">
        <v>9549</v>
      </c>
      <c r="CG923" s="3" t="s">
        <v>143</v>
      </c>
      <c r="CH923" s="3" t="s">
        <v>143</v>
      </c>
      <c r="CI923" s="3" t="s">
        <v>143</v>
      </c>
      <c r="CJ923" s="3" t="s">
        <v>5272</v>
      </c>
      <c r="CK923" s="3" t="s">
        <v>143</v>
      </c>
      <c r="CL923" s="3" t="s">
        <v>143</v>
      </c>
      <c r="CM923" s="3" t="s">
        <v>143</v>
      </c>
      <c r="CN923" s="3" t="s">
        <v>143</v>
      </c>
      <c r="CO923" s="3" t="s">
        <v>143</v>
      </c>
      <c r="CP923" s="3" t="s">
        <v>12545</v>
      </c>
      <c r="CQ923" s="3" t="s">
        <v>143</v>
      </c>
      <c r="CR923" s="3" t="s">
        <v>143</v>
      </c>
      <c r="CS923" s="3" t="s">
        <v>1</v>
      </c>
      <c r="CT923" s="3" t="s">
        <v>143</v>
      </c>
      <c r="CU923" s="3" t="s">
        <v>1</v>
      </c>
      <c r="CV923" s="3" t="s">
        <v>1985</v>
      </c>
      <c r="CW923" s="3" t="s">
        <v>143</v>
      </c>
      <c r="CX923" s="3" t="s">
        <v>394</v>
      </c>
      <c r="CY923" s="3" t="s">
        <v>127</v>
      </c>
      <c r="CZ923" s="3" t="s">
        <v>136</v>
      </c>
      <c r="DA923" s="3" t="s">
        <v>1989</v>
      </c>
      <c r="DB923" s="3" t="s">
        <v>143</v>
      </c>
      <c r="DC923" s="3" t="s">
        <v>143</v>
      </c>
      <c r="DD923" s="3" t="s">
        <v>364</v>
      </c>
      <c r="DE923" s="3" t="s">
        <v>3193</v>
      </c>
      <c r="DF923" s="3" t="s">
        <v>3193</v>
      </c>
      <c r="DG923" s="3" t="s">
        <v>143</v>
      </c>
      <c r="DH923" s="3" t="s">
        <v>143</v>
      </c>
      <c r="DI923" s="3" t="s">
        <v>12546</v>
      </c>
    </row>
    <row r="924" spans="1:113" hidden="1" x14ac:dyDescent="0.2">
      <c r="A924" s="73">
        <v>45597</v>
      </c>
      <c r="B924" s="3" t="s">
        <v>12474</v>
      </c>
      <c r="C924" s="3">
        <v>167987</v>
      </c>
      <c r="D924" s="5" t="s">
        <v>12474</v>
      </c>
      <c r="E924" s="3" t="s">
        <v>373</v>
      </c>
      <c r="F924" s="7">
        <v>45607</v>
      </c>
      <c r="G924" s="3" t="s">
        <v>257</v>
      </c>
      <c r="H924" s="3" t="s">
        <v>127</v>
      </c>
      <c r="I924" s="4">
        <v>579.98</v>
      </c>
      <c r="J924" s="4">
        <v>456.73</v>
      </c>
      <c r="K924" s="71">
        <f t="shared" si="96"/>
        <v>2.698446153209098E-2</v>
      </c>
      <c r="L924" s="3" t="s">
        <v>374</v>
      </c>
      <c r="M924" s="3" t="s">
        <v>129</v>
      </c>
      <c r="N924" s="3" t="s">
        <v>14139</v>
      </c>
      <c r="O924" s="3" t="s">
        <v>980</v>
      </c>
      <c r="P924" s="6" t="s">
        <v>14140</v>
      </c>
      <c r="Q924" s="3" t="s">
        <v>132</v>
      </c>
      <c r="R924" s="3" t="s">
        <v>14226</v>
      </c>
      <c r="S924" s="3" t="s">
        <v>14142</v>
      </c>
      <c r="T924" s="3" t="s">
        <v>135</v>
      </c>
      <c r="U924" s="3" t="s">
        <v>135</v>
      </c>
      <c r="V924" s="3" t="s">
        <v>136</v>
      </c>
      <c r="W924" s="3" t="s">
        <v>137</v>
      </c>
      <c r="X924" s="3" t="s">
        <v>11647</v>
      </c>
      <c r="Y924" s="3" t="s">
        <v>14227</v>
      </c>
      <c r="Z924" s="7" t="s">
        <v>14587</v>
      </c>
      <c r="AA924" s="3" t="s">
        <v>139</v>
      </c>
      <c r="AB924" s="3" t="s">
        <v>140</v>
      </c>
      <c r="AC924" s="3" t="s">
        <v>5272</v>
      </c>
      <c r="AD924" s="3" t="s">
        <v>143</v>
      </c>
      <c r="AE924" s="3" t="s">
        <v>14588</v>
      </c>
      <c r="AF924" s="3" t="s">
        <v>14210</v>
      </c>
      <c r="AG924" s="3" t="s">
        <v>5675</v>
      </c>
      <c r="AH924" s="3" t="s">
        <v>265</v>
      </c>
      <c r="AI924" s="3" t="s">
        <v>143</v>
      </c>
      <c r="AJ924" s="3" t="s">
        <v>14300</v>
      </c>
      <c r="AK924" s="3" t="s">
        <v>142</v>
      </c>
      <c r="AL924" s="3" t="s">
        <v>143</v>
      </c>
      <c r="AM924" s="3" t="s">
        <v>14146</v>
      </c>
      <c r="AN924" s="3" t="s">
        <v>144</v>
      </c>
      <c r="AO924" s="3" t="s">
        <v>990</v>
      </c>
      <c r="AP924" s="3" t="s">
        <v>273</v>
      </c>
      <c r="AQ924" s="3" t="s">
        <v>991</v>
      </c>
      <c r="AR924" s="3" t="s">
        <v>148</v>
      </c>
      <c r="AS924" s="3" t="s">
        <v>139</v>
      </c>
      <c r="AT924" s="3" t="s">
        <v>154</v>
      </c>
      <c r="AU924" s="3" t="s">
        <v>992</v>
      </c>
      <c r="AV924" s="3" t="s">
        <v>14147</v>
      </c>
      <c r="AW924" s="3" t="s">
        <v>14148</v>
      </c>
      <c r="AX924" s="3" t="s">
        <v>14149</v>
      </c>
      <c r="AY924" s="3" t="s">
        <v>148</v>
      </c>
      <c r="AZ924" s="3" t="s">
        <v>139</v>
      </c>
      <c r="BA924" s="3" t="s">
        <v>154</v>
      </c>
      <c r="BB924" s="3" t="s">
        <v>14150</v>
      </c>
      <c r="BC924" s="3" t="s">
        <v>156</v>
      </c>
      <c r="BD924" s="3" t="s">
        <v>157</v>
      </c>
      <c r="BE924" s="3" t="s">
        <v>237</v>
      </c>
      <c r="BF924" s="3" t="s">
        <v>14228</v>
      </c>
      <c r="BG924" s="3" t="s">
        <v>5272</v>
      </c>
      <c r="BH924" s="3" t="s">
        <v>143</v>
      </c>
      <c r="BI924" s="3" t="s">
        <v>14301</v>
      </c>
      <c r="BJ924" s="3" t="s">
        <v>143</v>
      </c>
      <c r="BK924" s="3" t="s">
        <v>136</v>
      </c>
      <c r="BL924" s="3" t="s">
        <v>143</v>
      </c>
      <c r="BM924" s="3" t="s">
        <v>160</v>
      </c>
      <c r="BN924" s="3" t="s">
        <v>160</v>
      </c>
      <c r="BO924" s="3" t="s">
        <v>143</v>
      </c>
      <c r="BP924" s="3" t="s">
        <v>143</v>
      </c>
      <c r="BQ924" s="3" t="s">
        <v>14229</v>
      </c>
      <c r="BR924" s="3" t="s">
        <v>5784</v>
      </c>
      <c r="BS924" s="3" t="s">
        <v>241</v>
      </c>
      <c r="BT924" s="3" t="s">
        <v>14588</v>
      </c>
      <c r="BU924" s="3" t="s">
        <v>14588</v>
      </c>
      <c r="BV924" s="3" t="s">
        <v>135</v>
      </c>
      <c r="BW924" s="3" t="s">
        <v>135</v>
      </c>
      <c r="BX924" s="3" t="s">
        <v>135</v>
      </c>
      <c r="BY924" s="3" t="s">
        <v>148</v>
      </c>
      <c r="BZ924" s="3" t="s">
        <v>373</v>
      </c>
      <c r="CA924" s="3" t="s">
        <v>144</v>
      </c>
      <c r="CB924" s="3" t="s">
        <v>143</v>
      </c>
      <c r="CC924" s="3" t="s">
        <v>143</v>
      </c>
      <c r="CD924" s="3" t="s">
        <v>143</v>
      </c>
      <c r="CE924" s="3" t="s">
        <v>143</v>
      </c>
      <c r="CF924" s="3" t="s">
        <v>9549</v>
      </c>
      <c r="CG924" s="3" t="s">
        <v>9549</v>
      </c>
      <c r="CH924" s="3" t="s">
        <v>143</v>
      </c>
      <c r="CI924" s="3" t="s">
        <v>143</v>
      </c>
      <c r="CJ924" s="3" t="s">
        <v>5272</v>
      </c>
      <c r="CK924" s="3" t="s">
        <v>143</v>
      </c>
      <c r="CL924" s="3" t="s">
        <v>143</v>
      </c>
      <c r="CM924" s="3" t="s">
        <v>143</v>
      </c>
      <c r="CN924" s="3" t="s">
        <v>143</v>
      </c>
      <c r="CO924" s="3" t="s">
        <v>143</v>
      </c>
      <c r="CP924" s="3" t="s">
        <v>143</v>
      </c>
      <c r="CQ924" s="3" t="s">
        <v>143</v>
      </c>
      <c r="CR924" s="3" t="s">
        <v>143</v>
      </c>
      <c r="CS924" s="3" t="s">
        <v>1</v>
      </c>
      <c r="CT924" s="3" t="s">
        <v>143</v>
      </c>
      <c r="CU924" s="3" t="s">
        <v>1</v>
      </c>
      <c r="CV924" s="3" t="s">
        <v>1985</v>
      </c>
      <c r="CW924" s="3" t="s">
        <v>2092</v>
      </c>
      <c r="CX924" s="3" t="s">
        <v>374</v>
      </c>
      <c r="CY924" s="3" t="s">
        <v>127</v>
      </c>
      <c r="CZ924" s="3" t="s">
        <v>136</v>
      </c>
      <c r="DA924" s="3" t="s">
        <v>1989</v>
      </c>
      <c r="DB924" s="3" t="s">
        <v>143</v>
      </c>
      <c r="DC924" s="3" t="s">
        <v>143</v>
      </c>
      <c r="DD924" s="3" t="s">
        <v>373</v>
      </c>
      <c r="DE924" s="3" t="s">
        <v>3193</v>
      </c>
      <c r="DF924" s="3" t="s">
        <v>3193</v>
      </c>
      <c r="DG924" s="3" t="s">
        <v>143</v>
      </c>
      <c r="DH924" s="3" t="s">
        <v>143</v>
      </c>
      <c r="DI924" s="3" t="s">
        <v>143</v>
      </c>
    </row>
    <row r="925" spans="1:113" hidden="1" x14ac:dyDescent="0.2">
      <c r="A925" s="73">
        <v>45597</v>
      </c>
      <c r="B925" s="3" t="s">
        <v>12474</v>
      </c>
      <c r="C925" s="3">
        <v>167990</v>
      </c>
      <c r="D925" s="5" t="s">
        <v>12474</v>
      </c>
      <c r="E925" s="3" t="s">
        <v>373</v>
      </c>
      <c r="F925" s="7">
        <v>45607</v>
      </c>
      <c r="G925" s="3" t="s">
        <v>257</v>
      </c>
      <c r="H925" s="3" t="s">
        <v>127</v>
      </c>
      <c r="I925" s="4">
        <v>583.88</v>
      </c>
      <c r="J925" s="4">
        <v>456.73</v>
      </c>
      <c r="K925" s="71">
        <f t="shared" si="96"/>
        <v>2.7165915030444639E-2</v>
      </c>
      <c r="L925" s="3" t="s">
        <v>374</v>
      </c>
      <c r="M925" s="3" t="s">
        <v>129</v>
      </c>
      <c r="N925" s="3" t="s">
        <v>14139</v>
      </c>
      <c r="O925" s="3" t="s">
        <v>980</v>
      </c>
      <c r="P925" s="6" t="s">
        <v>14140</v>
      </c>
      <c r="Q925" s="3" t="s">
        <v>132</v>
      </c>
      <c r="R925" s="3" t="s">
        <v>14302</v>
      </c>
      <c r="S925" s="3" t="s">
        <v>14142</v>
      </c>
      <c r="T925" s="3" t="s">
        <v>135</v>
      </c>
      <c r="U925" s="3" t="s">
        <v>135</v>
      </c>
      <c r="V925" s="3" t="s">
        <v>136</v>
      </c>
      <c r="W925" s="3" t="s">
        <v>137</v>
      </c>
      <c r="X925" s="3" t="s">
        <v>11647</v>
      </c>
      <c r="Y925" s="3" t="s">
        <v>14230</v>
      </c>
      <c r="Z925" s="7" t="s">
        <v>14303</v>
      </c>
      <c r="AA925" s="3" t="s">
        <v>139</v>
      </c>
      <c r="AB925" s="3" t="s">
        <v>140</v>
      </c>
      <c r="AC925" s="3" t="s">
        <v>5272</v>
      </c>
      <c r="AD925" s="3" t="s">
        <v>143</v>
      </c>
      <c r="AE925" s="3" t="s">
        <v>14304</v>
      </c>
      <c r="AF925" s="3" t="s">
        <v>14210</v>
      </c>
      <c r="AG925" s="3" t="s">
        <v>5675</v>
      </c>
      <c r="AH925" s="3" t="s">
        <v>265</v>
      </c>
      <c r="AI925" s="3" t="s">
        <v>143</v>
      </c>
      <c r="AJ925" s="3" t="s">
        <v>14305</v>
      </c>
      <c r="AK925" s="3" t="s">
        <v>142</v>
      </c>
      <c r="AL925" s="3" t="s">
        <v>143</v>
      </c>
      <c r="AM925" s="3" t="s">
        <v>14146</v>
      </c>
      <c r="AN925" s="3" t="s">
        <v>144</v>
      </c>
      <c r="AO925" s="3" t="s">
        <v>990</v>
      </c>
      <c r="AP925" s="3" t="s">
        <v>273</v>
      </c>
      <c r="AQ925" s="3" t="s">
        <v>991</v>
      </c>
      <c r="AR925" s="3" t="s">
        <v>148</v>
      </c>
      <c r="AS925" s="3" t="s">
        <v>139</v>
      </c>
      <c r="AT925" s="3" t="s">
        <v>154</v>
      </c>
      <c r="AU925" s="3" t="s">
        <v>992</v>
      </c>
      <c r="AV925" s="3" t="s">
        <v>14147</v>
      </c>
      <c r="AW925" s="3" t="s">
        <v>14148</v>
      </c>
      <c r="AX925" s="3" t="s">
        <v>14149</v>
      </c>
      <c r="AY925" s="3" t="s">
        <v>148</v>
      </c>
      <c r="AZ925" s="3" t="s">
        <v>139</v>
      </c>
      <c r="BA925" s="3" t="s">
        <v>154</v>
      </c>
      <c r="BB925" s="3" t="s">
        <v>14150</v>
      </c>
      <c r="BC925" s="3" t="s">
        <v>156</v>
      </c>
      <c r="BD925" s="3" t="s">
        <v>157</v>
      </c>
      <c r="BE925" s="3" t="s">
        <v>303</v>
      </c>
      <c r="BF925" s="3" t="s">
        <v>14306</v>
      </c>
      <c r="BG925" s="3" t="s">
        <v>5272</v>
      </c>
      <c r="BH925" s="3" t="s">
        <v>143</v>
      </c>
      <c r="BI925" s="3" t="s">
        <v>14307</v>
      </c>
      <c r="BJ925" s="3" t="s">
        <v>143</v>
      </c>
      <c r="BK925" s="3" t="s">
        <v>136</v>
      </c>
      <c r="BL925" s="3" t="s">
        <v>143</v>
      </c>
      <c r="BM925" s="3" t="s">
        <v>160</v>
      </c>
      <c r="BN925" s="3" t="s">
        <v>160</v>
      </c>
      <c r="BO925" s="3" t="s">
        <v>143</v>
      </c>
      <c r="BP925" s="3" t="s">
        <v>143</v>
      </c>
      <c r="BQ925" s="3" t="s">
        <v>14308</v>
      </c>
      <c r="BR925" s="3" t="s">
        <v>5352</v>
      </c>
      <c r="BS925" s="3" t="s">
        <v>241</v>
      </c>
      <c r="BT925" s="3" t="s">
        <v>14304</v>
      </c>
      <c r="BU925" s="3" t="s">
        <v>14304</v>
      </c>
      <c r="BV925" s="3" t="s">
        <v>135</v>
      </c>
      <c r="BW925" s="3" t="s">
        <v>135</v>
      </c>
      <c r="BX925" s="3" t="s">
        <v>135</v>
      </c>
      <c r="BY925" s="3" t="s">
        <v>148</v>
      </c>
      <c r="BZ925" s="3" t="s">
        <v>373</v>
      </c>
      <c r="CA925" s="3" t="s">
        <v>144</v>
      </c>
      <c r="CB925" s="3" t="s">
        <v>143</v>
      </c>
      <c r="CC925" s="3" t="s">
        <v>143</v>
      </c>
      <c r="CD925" s="3" t="s">
        <v>143</v>
      </c>
      <c r="CE925" s="3" t="s">
        <v>143</v>
      </c>
      <c r="CF925" s="3" t="s">
        <v>9549</v>
      </c>
      <c r="CG925" s="3" t="s">
        <v>9549</v>
      </c>
      <c r="CH925" s="3" t="s">
        <v>143</v>
      </c>
      <c r="CI925" s="3" t="s">
        <v>143</v>
      </c>
      <c r="CJ925" s="3" t="s">
        <v>5272</v>
      </c>
      <c r="CK925" s="3" t="s">
        <v>143</v>
      </c>
      <c r="CL925" s="3" t="s">
        <v>143</v>
      </c>
      <c r="CM925" s="3" t="s">
        <v>143</v>
      </c>
      <c r="CN925" s="3" t="s">
        <v>143</v>
      </c>
      <c r="CO925" s="3" t="s">
        <v>143</v>
      </c>
      <c r="CP925" s="3" t="s">
        <v>143</v>
      </c>
      <c r="CQ925" s="3" t="s">
        <v>143</v>
      </c>
      <c r="CR925" s="3" t="s">
        <v>143</v>
      </c>
      <c r="CS925" s="3" t="s">
        <v>1</v>
      </c>
      <c r="CT925" s="3" t="s">
        <v>143</v>
      </c>
      <c r="CU925" s="3" t="s">
        <v>1</v>
      </c>
      <c r="CV925" s="3" t="s">
        <v>1985</v>
      </c>
      <c r="CW925" s="3" t="s">
        <v>2092</v>
      </c>
      <c r="CX925" s="3" t="s">
        <v>374</v>
      </c>
      <c r="CY925" s="3" t="s">
        <v>127</v>
      </c>
      <c r="CZ925" s="3" t="s">
        <v>136</v>
      </c>
      <c r="DA925" s="3" t="s">
        <v>1989</v>
      </c>
      <c r="DB925" s="3" t="s">
        <v>143</v>
      </c>
      <c r="DC925" s="3" t="s">
        <v>143</v>
      </c>
      <c r="DD925" s="3" t="s">
        <v>373</v>
      </c>
      <c r="DE925" s="3" t="s">
        <v>3193</v>
      </c>
      <c r="DF925" s="3" t="s">
        <v>3193</v>
      </c>
      <c r="DG925" s="3" t="s">
        <v>143</v>
      </c>
      <c r="DH925" s="3" t="s">
        <v>143</v>
      </c>
      <c r="DI925" s="3" t="s">
        <v>143</v>
      </c>
    </row>
    <row r="926" spans="1:113" hidden="1" x14ac:dyDescent="0.2">
      <c r="A926" s="73">
        <v>45597</v>
      </c>
      <c r="B926" s="3" t="s">
        <v>12737</v>
      </c>
      <c r="C926" s="3">
        <v>167991</v>
      </c>
      <c r="D926" s="3" t="s">
        <v>12737</v>
      </c>
      <c r="E926" s="3" t="s">
        <v>164</v>
      </c>
      <c r="F926" s="7">
        <v>45608</v>
      </c>
      <c r="G926" s="3" t="s">
        <v>165</v>
      </c>
      <c r="H926" s="3" t="s">
        <v>166</v>
      </c>
      <c r="I926" s="8">
        <f t="shared" ref="I926:I927" si="100">J926</f>
        <v>660.41</v>
      </c>
      <c r="J926" s="4">
        <v>660.41</v>
      </c>
      <c r="K926" s="71">
        <f t="shared" si="96"/>
        <v>3.072659098659989E-2</v>
      </c>
      <c r="L926" s="3" t="s">
        <v>374</v>
      </c>
      <c r="M926" s="3" t="s">
        <v>129</v>
      </c>
      <c r="N926" s="3" t="s">
        <v>1056</v>
      </c>
      <c r="O926" s="3" t="s">
        <v>14231</v>
      </c>
      <c r="P926" s="6" t="s">
        <v>13948</v>
      </c>
      <c r="Q926" s="3" t="s">
        <v>170</v>
      </c>
      <c r="R926" s="3" t="s">
        <v>14232</v>
      </c>
      <c r="S926" s="3" t="s">
        <v>14233</v>
      </c>
      <c r="T926" s="3" t="s">
        <v>14234</v>
      </c>
      <c r="U926" s="3" t="s">
        <v>14235</v>
      </c>
      <c r="V926" s="3" t="s">
        <v>136</v>
      </c>
      <c r="W926" s="3" t="s">
        <v>137</v>
      </c>
      <c r="X926" s="3" t="s">
        <v>4880</v>
      </c>
      <c r="Y926" s="3" t="s">
        <v>14236</v>
      </c>
      <c r="Z926" s="7" t="s">
        <v>14237</v>
      </c>
      <c r="AA926" s="3" t="s">
        <v>139</v>
      </c>
      <c r="AB926" s="3" t="s">
        <v>140</v>
      </c>
      <c r="AC926" s="3" t="s">
        <v>5272</v>
      </c>
      <c r="AD926" s="3" t="s">
        <v>143</v>
      </c>
      <c r="AE926" s="3" t="s">
        <v>5272</v>
      </c>
      <c r="AF926" s="3" t="s">
        <v>143</v>
      </c>
      <c r="AG926" s="3" t="s">
        <v>235</v>
      </c>
      <c r="AH926" s="3" t="s">
        <v>141</v>
      </c>
      <c r="AI926" s="3" t="s">
        <v>143</v>
      </c>
      <c r="AJ926" s="3" t="s">
        <v>143</v>
      </c>
      <c r="AK926" s="3" t="s">
        <v>142</v>
      </c>
      <c r="AL926" s="3" t="s">
        <v>143</v>
      </c>
      <c r="AM926" s="3" t="s">
        <v>14238</v>
      </c>
      <c r="AN926" s="3" t="s">
        <v>143</v>
      </c>
      <c r="AO926" s="3" t="s">
        <v>14239</v>
      </c>
      <c r="AP926" s="3" t="s">
        <v>14240</v>
      </c>
      <c r="AQ926" s="3" t="s">
        <v>309</v>
      </c>
      <c r="AR926" s="3" t="s">
        <v>14241</v>
      </c>
      <c r="AS926" s="3" t="s">
        <v>231</v>
      </c>
      <c r="AT926" s="3" t="s">
        <v>14240</v>
      </c>
      <c r="AU926" s="3" t="s">
        <v>14242</v>
      </c>
      <c r="AV926" s="3" t="s">
        <v>145</v>
      </c>
      <c r="AW926" s="3" t="s">
        <v>146</v>
      </c>
      <c r="AX926" s="3" t="s">
        <v>1060</v>
      </c>
      <c r="AY926" s="3" t="s">
        <v>148</v>
      </c>
      <c r="AZ926" s="3" t="s">
        <v>139</v>
      </c>
      <c r="BA926" s="3" t="s">
        <v>149</v>
      </c>
      <c r="BB926" s="3" t="s">
        <v>150</v>
      </c>
      <c r="BC926" s="3" t="s">
        <v>156</v>
      </c>
      <c r="BD926" s="3" t="s">
        <v>157</v>
      </c>
      <c r="BE926" s="3" t="s">
        <v>237</v>
      </c>
      <c r="BF926" s="3" t="s">
        <v>14237</v>
      </c>
      <c r="BG926" s="3" t="s">
        <v>5272</v>
      </c>
      <c r="BH926" s="3" t="s">
        <v>143</v>
      </c>
      <c r="BI926" s="3" t="s">
        <v>14243</v>
      </c>
      <c r="BJ926" s="3" t="s">
        <v>143</v>
      </c>
      <c r="BK926" s="3" t="s">
        <v>136</v>
      </c>
      <c r="BL926" s="3" t="s">
        <v>143</v>
      </c>
      <c r="BM926" s="3" t="s">
        <v>160</v>
      </c>
      <c r="BN926" s="3" t="s">
        <v>143</v>
      </c>
      <c r="BO926" s="3" t="s">
        <v>143</v>
      </c>
      <c r="BP926" s="3" t="s">
        <v>143</v>
      </c>
      <c r="BQ926" s="3" t="s">
        <v>14244</v>
      </c>
      <c r="BR926" s="3" t="s">
        <v>5784</v>
      </c>
      <c r="BS926" s="3" t="s">
        <v>241</v>
      </c>
      <c r="BT926" s="3" t="s">
        <v>14238</v>
      </c>
      <c r="BU926" s="3" t="s">
        <v>14238</v>
      </c>
      <c r="BV926" s="3" t="s">
        <v>135</v>
      </c>
      <c r="BW926" s="3" t="s">
        <v>135</v>
      </c>
      <c r="BX926" s="3" t="s">
        <v>135</v>
      </c>
      <c r="BY926" s="3" t="s">
        <v>148</v>
      </c>
      <c r="BZ926" s="3" t="s">
        <v>14245</v>
      </c>
      <c r="CA926" s="3" t="s">
        <v>174</v>
      </c>
      <c r="CB926" s="3" t="s">
        <v>143</v>
      </c>
      <c r="CC926" s="3" t="s">
        <v>143</v>
      </c>
      <c r="CD926" s="3" t="s">
        <v>143</v>
      </c>
      <c r="CE926" s="3" t="s">
        <v>13948</v>
      </c>
      <c r="CF926" s="3" t="s">
        <v>2261</v>
      </c>
      <c r="CG926" s="3" t="s">
        <v>143</v>
      </c>
      <c r="CH926" s="3" t="s">
        <v>143</v>
      </c>
      <c r="CI926" s="3" t="s">
        <v>143</v>
      </c>
      <c r="CJ926" s="3" t="s">
        <v>5272</v>
      </c>
      <c r="CK926" s="3" t="s">
        <v>143</v>
      </c>
      <c r="CL926" s="3" t="s">
        <v>143</v>
      </c>
      <c r="CM926" s="3" t="s">
        <v>143</v>
      </c>
      <c r="CN926" s="3" t="s">
        <v>143</v>
      </c>
      <c r="CO926" s="3" t="s">
        <v>143</v>
      </c>
      <c r="CP926" s="3" t="s">
        <v>143</v>
      </c>
      <c r="CQ926" s="3" t="s">
        <v>143</v>
      </c>
      <c r="CR926" s="3" t="s">
        <v>143</v>
      </c>
      <c r="CS926" s="3" t="s">
        <v>1</v>
      </c>
      <c r="CT926" s="3" t="s">
        <v>143</v>
      </c>
      <c r="CU926" s="3" t="s">
        <v>1</v>
      </c>
      <c r="CV926" s="3" t="s">
        <v>2092</v>
      </c>
      <c r="CW926" s="3" t="s">
        <v>143</v>
      </c>
      <c r="CX926" s="3" t="s">
        <v>374</v>
      </c>
      <c r="CY926" s="3" t="s">
        <v>166</v>
      </c>
      <c r="CZ926" s="3" t="s">
        <v>136</v>
      </c>
      <c r="DA926" s="3" t="s">
        <v>1986</v>
      </c>
      <c r="DB926" s="3" t="s">
        <v>143</v>
      </c>
      <c r="DC926" s="3" t="s">
        <v>143</v>
      </c>
      <c r="DD926" s="3" t="s">
        <v>164</v>
      </c>
      <c r="DE926" s="3" t="s">
        <v>3193</v>
      </c>
      <c r="DF926" s="3" t="s">
        <v>3995</v>
      </c>
      <c r="DG926" s="3" t="s">
        <v>143</v>
      </c>
      <c r="DH926" s="3" t="s">
        <v>143</v>
      </c>
      <c r="DI926" s="3" t="s">
        <v>143</v>
      </c>
    </row>
    <row r="927" spans="1:113" hidden="1" x14ac:dyDescent="0.2">
      <c r="A927" s="73">
        <v>45597</v>
      </c>
      <c r="B927" s="3" t="s">
        <v>12474</v>
      </c>
      <c r="C927" s="3">
        <v>167993</v>
      </c>
      <c r="D927" s="5" t="s">
        <v>12474</v>
      </c>
      <c r="E927" s="3" t="s">
        <v>364</v>
      </c>
      <c r="F927" s="7">
        <v>45608</v>
      </c>
      <c r="G927" s="3" t="s">
        <v>126</v>
      </c>
      <c r="H927" s="3" t="s">
        <v>127</v>
      </c>
      <c r="I927" s="8">
        <f t="shared" si="100"/>
        <v>311.45</v>
      </c>
      <c r="J927" s="4">
        <v>311.45</v>
      </c>
      <c r="K927" s="71">
        <f t="shared" si="96"/>
        <v>1.4490690272371005E-2</v>
      </c>
      <c r="L927" s="3" t="s">
        <v>394</v>
      </c>
      <c r="M927" s="3" t="s">
        <v>129</v>
      </c>
      <c r="N927" s="3" t="s">
        <v>5232</v>
      </c>
      <c r="O927" s="3" t="s">
        <v>960</v>
      </c>
      <c r="P927" s="6" t="s">
        <v>14246</v>
      </c>
      <c r="Q927" s="3" t="s">
        <v>132</v>
      </c>
      <c r="R927" s="3" t="s">
        <v>14247</v>
      </c>
      <c r="S927" s="3" t="s">
        <v>14248</v>
      </c>
      <c r="T927" s="3" t="s">
        <v>14249</v>
      </c>
      <c r="U927" s="3" t="s">
        <v>135</v>
      </c>
      <c r="V927" s="3" t="s">
        <v>136</v>
      </c>
      <c r="W927" s="3" t="s">
        <v>137</v>
      </c>
      <c r="X927" s="3" t="s">
        <v>9544</v>
      </c>
      <c r="Y927" s="3" t="s">
        <v>14250</v>
      </c>
      <c r="Z927" s="7" t="s">
        <v>14251</v>
      </c>
      <c r="AA927" s="3" t="s">
        <v>139</v>
      </c>
      <c r="AB927" s="3" t="s">
        <v>140</v>
      </c>
      <c r="AC927" s="3" t="s">
        <v>5272</v>
      </c>
      <c r="AD927" s="3" t="s">
        <v>143</v>
      </c>
      <c r="AE927" s="3" t="s">
        <v>5272</v>
      </c>
      <c r="AF927" s="3" t="s">
        <v>143</v>
      </c>
      <c r="AG927" s="3" t="s">
        <v>5974</v>
      </c>
      <c r="AH927" s="3" t="s">
        <v>141</v>
      </c>
      <c r="AI927" s="3" t="s">
        <v>143</v>
      </c>
      <c r="AJ927" s="3" t="s">
        <v>143</v>
      </c>
      <c r="AK927" s="3" t="s">
        <v>142</v>
      </c>
      <c r="AL927" s="3" t="s">
        <v>143</v>
      </c>
      <c r="AM927" s="3" t="s">
        <v>14252</v>
      </c>
      <c r="AN927" s="3" t="s">
        <v>143</v>
      </c>
      <c r="AO927" s="3" t="s">
        <v>145</v>
      </c>
      <c r="AP927" s="3" t="s">
        <v>146</v>
      </c>
      <c r="AQ927" s="3" t="s">
        <v>972</v>
      </c>
      <c r="AR927" s="3" t="s">
        <v>148</v>
      </c>
      <c r="AS927" s="3" t="s">
        <v>139</v>
      </c>
      <c r="AT927" s="3" t="s">
        <v>149</v>
      </c>
      <c r="AU927" s="3" t="s">
        <v>150</v>
      </c>
      <c r="AV927" s="3" t="s">
        <v>5236</v>
      </c>
      <c r="AW927" s="3" t="s">
        <v>5237</v>
      </c>
      <c r="AX927" s="3" t="s">
        <v>5238</v>
      </c>
      <c r="AY927" s="3" t="s">
        <v>148</v>
      </c>
      <c r="AZ927" s="3" t="s">
        <v>139</v>
      </c>
      <c r="BA927" s="3" t="s">
        <v>149</v>
      </c>
      <c r="BB927" s="3" t="s">
        <v>5239</v>
      </c>
      <c r="BC927" s="3" t="s">
        <v>156</v>
      </c>
      <c r="BD927" s="3" t="s">
        <v>157</v>
      </c>
      <c r="BE927" s="3" t="s">
        <v>237</v>
      </c>
      <c r="BF927" s="3" t="s">
        <v>14251</v>
      </c>
      <c r="BG927" s="3" t="s">
        <v>5272</v>
      </c>
      <c r="BH927" s="3" t="s">
        <v>143</v>
      </c>
      <c r="BI927" s="3" t="s">
        <v>143</v>
      </c>
      <c r="BJ927" s="3" t="s">
        <v>143</v>
      </c>
      <c r="BK927" s="3" t="s">
        <v>136</v>
      </c>
      <c r="BL927" s="3" t="s">
        <v>143</v>
      </c>
      <c r="BM927" s="3" t="s">
        <v>1674</v>
      </c>
      <c r="BN927" s="3" t="s">
        <v>143</v>
      </c>
      <c r="BO927" s="3" t="s">
        <v>143</v>
      </c>
      <c r="BP927" s="3" t="s">
        <v>143</v>
      </c>
      <c r="BQ927" s="3" t="s">
        <v>14253</v>
      </c>
      <c r="BR927" s="3" t="s">
        <v>5784</v>
      </c>
      <c r="BS927" s="3" t="s">
        <v>241</v>
      </c>
      <c r="BT927" s="3" t="s">
        <v>14254</v>
      </c>
      <c r="BU927" s="3" t="s">
        <v>14254</v>
      </c>
      <c r="BV927" s="3" t="s">
        <v>135</v>
      </c>
      <c r="BW927" s="3" t="s">
        <v>135</v>
      </c>
      <c r="BX927" s="3" t="s">
        <v>135</v>
      </c>
      <c r="BY927" s="3" t="s">
        <v>148</v>
      </c>
      <c r="BZ927" s="3" t="s">
        <v>3502</v>
      </c>
      <c r="CA927" s="3" t="s">
        <v>144</v>
      </c>
      <c r="CB927" s="3" t="s">
        <v>143</v>
      </c>
      <c r="CC927" s="3" t="s">
        <v>143</v>
      </c>
      <c r="CD927" s="3" t="s">
        <v>143</v>
      </c>
      <c r="CE927" s="3" t="s">
        <v>14246</v>
      </c>
      <c r="CF927" s="3" t="s">
        <v>9549</v>
      </c>
      <c r="CG927" s="3" t="s">
        <v>143</v>
      </c>
      <c r="CH927" s="3" t="s">
        <v>143</v>
      </c>
      <c r="CI927" s="3" t="s">
        <v>143</v>
      </c>
      <c r="CJ927" s="3" t="s">
        <v>5272</v>
      </c>
      <c r="CK927" s="3" t="s">
        <v>143</v>
      </c>
      <c r="CL927" s="3" t="s">
        <v>143</v>
      </c>
      <c r="CM927" s="3" t="s">
        <v>143</v>
      </c>
      <c r="CN927" s="3" t="s">
        <v>143</v>
      </c>
      <c r="CO927" s="3" t="s">
        <v>143</v>
      </c>
      <c r="CP927" s="3" t="s">
        <v>143</v>
      </c>
      <c r="CQ927" s="3" t="s">
        <v>143</v>
      </c>
      <c r="CR927" s="3" t="s">
        <v>143</v>
      </c>
      <c r="CS927" s="3" t="s">
        <v>1</v>
      </c>
      <c r="CT927" s="3" t="s">
        <v>143</v>
      </c>
      <c r="CU927" s="3" t="s">
        <v>1</v>
      </c>
      <c r="CV927" s="3" t="s">
        <v>1985</v>
      </c>
      <c r="CW927" s="3" t="s">
        <v>143</v>
      </c>
      <c r="CX927" s="3" t="s">
        <v>394</v>
      </c>
      <c r="CY927" s="3" t="s">
        <v>127</v>
      </c>
      <c r="CZ927" s="3" t="s">
        <v>136</v>
      </c>
      <c r="DA927" s="3" t="s">
        <v>1986</v>
      </c>
      <c r="DB927" s="3" t="s">
        <v>143</v>
      </c>
      <c r="DC927" s="3" t="s">
        <v>143</v>
      </c>
      <c r="DD927" s="3" t="s">
        <v>364</v>
      </c>
      <c r="DE927" s="3" t="s">
        <v>3193</v>
      </c>
      <c r="DF927" s="3" t="s">
        <v>3995</v>
      </c>
      <c r="DG927" s="3" t="s">
        <v>143</v>
      </c>
      <c r="DH927" s="3" t="s">
        <v>143</v>
      </c>
      <c r="DI927" s="3" t="s">
        <v>143</v>
      </c>
    </row>
    <row r="928" spans="1:113" hidden="1" x14ac:dyDescent="0.2">
      <c r="A928" s="73">
        <v>45597</v>
      </c>
      <c r="B928" s="3" t="s">
        <v>12718</v>
      </c>
      <c r="C928" s="3">
        <v>167995</v>
      </c>
      <c r="D928" s="3" t="s">
        <v>12620</v>
      </c>
      <c r="E928" s="3" t="s">
        <v>685</v>
      </c>
      <c r="F928" s="7">
        <v>45601</v>
      </c>
      <c r="G928" s="3" t="s">
        <v>165</v>
      </c>
      <c r="H928" s="3" t="s">
        <v>166</v>
      </c>
      <c r="I928" s="4">
        <v>299.63</v>
      </c>
      <c r="J928" s="4">
        <v>166.03</v>
      </c>
      <c r="K928" s="71">
        <f t="shared" si="96"/>
        <v>1.3940746592745303E-2</v>
      </c>
      <c r="L928" s="3" t="s">
        <v>374</v>
      </c>
      <c r="M928" s="3" t="s">
        <v>129</v>
      </c>
      <c r="N928" s="3" t="s">
        <v>960</v>
      </c>
      <c r="O928" s="3" t="s">
        <v>6404</v>
      </c>
      <c r="P928" s="6" t="s">
        <v>2895</v>
      </c>
      <c r="Q928" s="3" t="s">
        <v>170</v>
      </c>
      <c r="R928" s="3" t="s">
        <v>14255</v>
      </c>
      <c r="S928" s="3" t="s">
        <v>14256</v>
      </c>
      <c r="T928" s="3" t="s">
        <v>135</v>
      </c>
      <c r="U928" s="3" t="s">
        <v>135</v>
      </c>
      <c r="V928" s="3" t="s">
        <v>136</v>
      </c>
      <c r="W928" s="3" t="s">
        <v>137</v>
      </c>
      <c r="X928" s="3" t="s">
        <v>173</v>
      </c>
      <c r="Y928" s="3" t="s">
        <v>14257</v>
      </c>
      <c r="Z928" s="7" t="s">
        <v>14484</v>
      </c>
      <c r="AA928" s="3" t="s">
        <v>139</v>
      </c>
      <c r="AB928" s="3" t="s">
        <v>140</v>
      </c>
      <c r="AC928" s="3" t="s">
        <v>5272</v>
      </c>
      <c r="AD928" s="3" t="s">
        <v>143</v>
      </c>
      <c r="AE928" s="3" t="s">
        <v>14485</v>
      </c>
      <c r="AF928" s="3" t="s">
        <v>143</v>
      </c>
      <c r="AG928" s="3" t="s">
        <v>235</v>
      </c>
      <c r="AH928" s="3" t="s">
        <v>141</v>
      </c>
      <c r="AI928" s="3" t="s">
        <v>143</v>
      </c>
      <c r="AJ928" s="3" t="s">
        <v>14485</v>
      </c>
      <c r="AK928" s="3" t="s">
        <v>142</v>
      </c>
      <c r="AL928" s="3" t="s">
        <v>143</v>
      </c>
      <c r="AM928" s="3" t="s">
        <v>14200</v>
      </c>
      <c r="AN928" s="3" t="s">
        <v>174</v>
      </c>
      <c r="AO928" s="3" t="s">
        <v>1201</v>
      </c>
      <c r="AP928" s="3" t="s">
        <v>176</v>
      </c>
      <c r="AQ928" s="3" t="s">
        <v>6412</v>
      </c>
      <c r="AR928" s="3" t="s">
        <v>178</v>
      </c>
      <c r="AS928" s="3" t="s">
        <v>179</v>
      </c>
      <c r="AT928" s="3" t="s">
        <v>180</v>
      </c>
      <c r="AU928" s="3" t="s">
        <v>181</v>
      </c>
      <c r="AV928" s="3" t="s">
        <v>145</v>
      </c>
      <c r="AW928" s="3" t="s">
        <v>146</v>
      </c>
      <c r="AX928" s="3" t="s">
        <v>972</v>
      </c>
      <c r="AY928" s="3" t="s">
        <v>148</v>
      </c>
      <c r="AZ928" s="3" t="s">
        <v>139</v>
      </c>
      <c r="BA928" s="3" t="s">
        <v>149</v>
      </c>
      <c r="BB928" s="3" t="s">
        <v>150</v>
      </c>
      <c r="BC928" s="3" t="s">
        <v>156</v>
      </c>
      <c r="BD928" s="3" t="s">
        <v>157</v>
      </c>
      <c r="BE928" s="3" t="s">
        <v>484</v>
      </c>
      <c r="BF928" s="3" t="s">
        <v>14258</v>
      </c>
      <c r="BG928" s="3" t="s">
        <v>5272</v>
      </c>
      <c r="BH928" s="3" t="s">
        <v>143</v>
      </c>
      <c r="BI928" s="3" t="s">
        <v>14486</v>
      </c>
      <c r="BJ928" s="3" t="s">
        <v>143</v>
      </c>
      <c r="BK928" s="3" t="s">
        <v>136</v>
      </c>
      <c r="BL928" s="3" t="s">
        <v>143</v>
      </c>
      <c r="BM928" s="3" t="s">
        <v>160</v>
      </c>
      <c r="BN928" s="3" t="s">
        <v>160</v>
      </c>
      <c r="BO928" s="3" t="s">
        <v>143</v>
      </c>
      <c r="BP928" s="3" t="s">
        <v>143</v>
      </c>
      <c r="BQ928" s="3" t="s">
        <v>14259</v>
      </c>
      <c r="BR928" s="3" t="s">
        <v>5723</v>
      </c>
      <c r="BS928" s="3" t="s">
        <v>162</v>
      </c>
      <c r="BT928" s="3" t="s">
        <v>14485</v>
      </c>
      <c r="BU928" s="3" t="s">
        <v>14485</v>
      </c>
      <c r="BV928" s="3" t="s">
        <v>135</v>
      </c>
      <c r="BW928" s="3" t="s">
        <v>135</v>
      </c>
      <c r="BX928" s="3" t="s">
        <v>135</v>
      </c>
      <c r="BY928" s="3" t="s">
        <v>148</v>
      </c>
      <c r="BZ928" s="3" t="s">
        <v>12800</v>
      </c>
      <c r="CA928" s="3" t="s">
        <v>174</v>
      </c>
      <c r="CB928" s="3" t="s">
        <v>143</v>
      </c>
      <c r="CC928" s="3" t="s">
        <v>143</v>
      </c>
      <c r="CD928" s="3" t="s">
        <v>143</v>
      </c>
      <c r="CE928" s="3" t="s">
        <v>14260</v>
      </c>
      <c r="CF928" s="3" t="s">
        <v>2261</v>
      </c>
      <c r="CG928" s="3" t="s">
        <v>2261</v>
      </c>
      <c r="CH928" s="3" t="s">
        <v>143</v>
      </c>
      <c r="CI928" s="3" t="s">
        <v>143</v>
      </c>
      <c r="CJ928" s="3" t="s">
        <v>5272</v>
      </c>
      <c r="CK928" s="3" t="s">
        <v>143</v>
      </c>
      <c r="CL928" s="3" t="s">
        <v>143</v>
      </c>
      <c r="CM928" s="3" t="s">
        <v>143</v>
      </c>
      <c r="CN928" s="3" t="s">
        <v>143</v>
      </c>
      <c r="CO928" s="3" t="s">
        <v>143</v>
      </c>
      <c r="CP928" s="3" t="s">
        <v>143</v>
      </c>
      <c r="CQ928" s="3" t="s">
        <v>143</v>
      </c>
      <c r="CR928" s="3" t="s">
        <v>143</v>
      </c>
      <c r="CS928" s="3" t="s">
        <v>1</v>
      </c>
      <c r="CT928" s="3" t="s">
        <v>143</v>
      </c>
      <c r="CU928" s="3" t="s">
        <v>1</v>
      </c>
      <c r="CV928" s="3" t="s">
        <v>1985</v>
      </c>
      <c r="CW928" s="3" t="s">
        <v>1985</v>
      </c>
      <c r="CX928" s="3" t="s">
        <v>374</v>
      </c>
      <c r="CY928" s="3" t="s">
        <v>166</v>
      </c>
      <c r="CZ928" s="3" t="s">
        <v>136</v>
      </c>
      <c r="DA928" s="3" t="s">
        <v>1989</v>
      </c>
      <c r="DB928" s="3" t="s">
        <v>143</v>
      </c>
      <c r="DC928" s="3" t="s">
        <v>143</v>
      </c>
      <c r="DD928" s="3" t="s">
        <v>685</v>
      </c>
      <c r="DE928" s="3" t="s">
        <v>3193</v>
      </c>
      <c r="DF928" s="3" t="s">
        <v>5904</v>
      </c>
      <c r="DG928" s="3" t="s">
        <v>143</v>
      </c>
      <c r="DH928" s="3" t="s">
        <v>143</v>
      </c>
      <c r="DI928" s="3" t="s">
        <v>143</v>
      </c>
    </row>
    <row r="929" spans="1:113" hidden="1" x14ac:dyDescent="0.2">
      <c r="A929" s="73">
        <v>45597</v>
      </c>
      <c r="B929" s="3" t="s">
        <v>15606</v>
      </c>
      <c r="C929" s="3">
        <v>167997</v>
      </c>
      <c r="D929" s="3" t="s">
        <v>12738</v>
      </c>
      <c r="E929" s="3" t="s">
        <v>164</v>
      </c>
      <c r="F929" s="7">
        <v>45608</v>
      </c>
      <c r="G929" s="3" t="s">
        <v>165</v>
      </c>
      <c r="H929" s="3" t="s">
        <v>166</v>
      </c>
      <c r="I929" s="4">
        <v>547.04</v>
      </c>
      <c r="J929" s="4">
        <v>384.58</v>
      </c>
      <c r="K929" s="71">
        <f t="shared" si="96"/>
        <v>2.5451877369073155E-2</v>
      </c>
      <c r="L929" s="3" t="s">
        <v>953</v>
      </c>
      <c r="M929" s="3" t="s">
        <v>317</v>
      </c>
      <c r="N929" s="3" t="s">
        <v>960</v>
      </c>
      <c r="O929" s="3" t="s">
        <v>2497</v>
      </c>
      <c r="P929" s="6" t="s">
        <v>14261</v>
      </c>
      <c r="Q929" s="3" t="s">
        <v>170</v>
      </c>
      <c r="R929" s="3" t="s">
        <v>14262</v>
      </c>
      <c r="S929" s="3" t="s">
        <v>12965</v>
      </c>
      <c r="T929" s="3" t="s">
        <v>135</v>
      </c>
      <c r="U929" s="3" t="s">
        <v>135</v>
      </c>
      <c r="V929" s="3" t="s">
        <v>506</v>
      </c>
      <c r="W929" s="3" t="s">
        <v>137</v>
      </c>
      <c r="X929" s="3" t="s">
        <v>173</v>
      </c>
      <c r="Y929" s="3" t="s">
        <v>14263</v>
      </c>
      <c r="Z929" s="7" t="s">
        <v>14487</v>
      </c>
      <c r="AA929" s="3" t="s">
        <v>139</v>
      </c>
      <c r="AB929" s="3" t="s">
        <v>323</v>
      </c>
      <c r="AC929" s="3" t="s">
        <v>5272</v>
      </c>
      <c r="AD929" s="3" t="s">
        <v>143</v>
      </c>
      <c r="AE929" s="3" t="s">
        <v>14488</v>
      </c>
      <c r="AF929" s="3" t="s">
        <v>143</v>
      </c>
      <c r="AG929" s="3" t="s">
        <v>235</v>
      </c>
      <c r="AH929" s="3" t="s">
        <v>141</v>
      </c>
      <c r="AI929" s="3" t="s">
        <v>143</v>
      </c>
      <c r="AJ929" s="3" t="s">
        <v>14488</v>
      </c>
      <c r="AK929" s="3" t="s">
        <v>207</v>
      </c>
      <c r="AL929" s="3" t="s">
        <v>143</v>
      </c>
      <c r="AM929" s="3" t="s">
        <v>14265</v>
      </c>
      <c r="AN929" s="3" t="s">
        <v>174</v>
      </c>
      <c r="AO929" s="3" t="s">
        <v>2013</v>
      </c>
      <c r="AP929" s="3" t="s">
        <v>2014</v>
      </c>
      <c r="AQ929" s="3" t="s">
        <v>2502</v>
      </c>
      <c r="AR929" s="3" t="s">
        <v>250</v>
      </c>
      <c r="AS929" s="3" t="s">
        <v>179</v>
      </c>
      <c r="AT929" s="3" t="s">
        <v>251</v>
      </c>
      <c r="AU929" s="3" t="s">
        <v>2016</v>
      </c>
      <c r="AV929" s="3" t="s">
        <v>145</v>
      </c>
      <c r="AW929" s="3" t="s">
        <v>146</v>
      </c>
      <c r="AX929" s="3" t="s">
        <v>972</v>
      </c>
      <c r="AY929" s="3" t="s">
        <v>148</v>
      </c>
      <c r="AZ929" s="3" t="s">
        <v>139</v>
      </c>
      <c r="BA929" s="3" t="s">
        <v>149</v>
      </c>
      <c r="BB929" s="3" t="s">
        <v>150</v>
      </c>
      <c r="BC929" s="3" t="s">
        <v>156</v>
      </c>
      <c r="BD929" s="3" t="s">
        <v>157</v>
      </c>
      <c r="BE929" s="3" t="s">
        <v>237</v>
      </c>
      <c r="BF929" s="3" t="s">
        <v>14264</v>
      </c>
      <c r="BG929" s="3" t="s">
        <v>5272</v>
      </c>
      <c r="BH929" s="3" t="s">
        <v>143</v>
      </c>
      <c r="BI929" s="3" t="s">
        <v>14489</v>
      </c>
      <c r="BJ929" s="3" t="s">
        <v>143</v>
      </c>
      <c r="BK929" s="3" t="s">
        <v>506</v>
      </c>
      <c r="BL929" s="3" t="s">
        <v>143</v>
      </c>
      <c r="BM929" s="3" t="s">
        <v>160</v>
      </c>
      <c r="BN929" s="3" t="s">
        <v>160</v>
      </c>
      <c r="BO929" s="3" t="s">
        <v>164</v>
      </c>
      <c r="BP929" s="3" t="s">
        <v>143</v>
      </c>
      <c r="BQ929" s="3" t="s">
        <v>14266</v>
      </c>
      <c r="BR929" s="3" t="s">
        <v>5784</v>
      </c>
      <c r="BS929" s="3" t="s">
        <v>241</v>
      </c>
      <c r="BT929" s="3" t="s">
        <v>14488</v>
      </c>
      <c r="BU929" s="3" t="s">
        <v>14488</v>
      </c>
      <c r="BV929" s="3" t="s">
        <v>135</v>
      </c>
      <c r="BW929" s="3" t="s">
        <v>135</v>
      </c>
      <c r="BX929" s="3" t="s">
        <v>135</v>
      </c>
      <c r="BY929" s="3" t="s">
        <v>148</v>
      </c>
      <c r="BZ929" s="3" t="s">
        <v>14267</v>
      </c>
      <c r="CA929" s="3" t="s">
        <v>174</v>
      </c>
      <c r="CB929" s="3" t="s">
        <v>143</v>
      </c>
      <c r="CC929" s="3" t="s">
        <v>143</v>
      </c>
      <c r="CD929" s="3" t="s">
        <v>143</v>
      </c>
      <c r="CE929" s="3" t="s">
        <v>14268</v>
      </c>
      <c r="CF929" s="3" t="s">
        <v>2261</v>
      </c>
      <c r="CG929" s="3" t="s">
        <v>2261</v>
      </c>
      <c r="CH929" s="3" t="s">
        <v>143</v>
      </c>
      <c r="CI929" s="3" t="s">
        <v>143</v>
      </c>
      <c r="CJ929" s="3" t="s">
        <v>5272</v>
      </c>
      <c r="CK929" s="3" t="s">
        <v>143</v>
      </c>
      <c r="CL929" s="3" t="s">
        <v>143</v>
      </c>
      <c r="CM929" s="3" t="s">
        <v>143</v>
      </c>
      <c r="CN929" s="3" t="s">
        <v>143</v>
      </c>
      <c r="CO929" s="3" t="s">
        <v>143</v>
      </c>
      <c r="CP929" s="3" t="s">
        <v>143</v>
      </c>
      <c r="CQ929" s="3" t="s">
        <v>143</v>
      </c>
      <c r="CR929" s="3" t="s">
        <v>143</v>
      </c>
      <c r="CS929" s="3" t="s">
        <v>1</v>
      </c>
      <c r="CT929" s="3" t="s">
        <v>143</v>
      </c>
      <c r="CU929" s="3" t="s">
        <v>1</v>
      </c>
      <c r="CV929" s="3" t="s">
        <v>1985</v>
      </c>
      <c r="CW929" s="3" t="s">
        <v>2092</v>
      </c>
      <c r="CX929" s="3" t="s">
        <v>953</v>
      </c>
      <c r="CY929" s="3" t="s">
        <v>166</v>
      </c>
      <c r="CZ929" s="3" t="s">
        <v>506</v>
      </c>
      <c r="DA929" s="3" t="s">
        <v>1986</v>
      </c>
      <c r="DB929" s="3" t="s">
        <v>143</v>
      </c>
      <c r="DC929" s="3" t="s">
        <v>143</v>
      </c>
      <c r="DD929" s="3" t="s">
        <v>164</v>
      </c>
      <c r="DE929" s="3" t="s">
        <v>3193</v>
      </c>
      <c r="DF929" s="3" t="s">
        <v>3995</v>
      </c>
      <c r="DG929" s="3" t="s">
        <v>143</v>
      </c>
      <c r="DH929" s="3" t="s">
        <v>143</v>
      </c>
      <c r="DI929" s="3" t="s">
        <v>143</v>
      </c>
    </row>
    <row r="930" spans="1:113" hidden="1" x14ac:dyDescent="0.2">
      <c r="A930" s="73">
        <v>45597</v>
      </c>
      <c r="B930" s="3" t="s">
        <v>12718</v>
      </c>
      <c r="C930" s="3">
        <v>168127</v>
      </c>
      <c r="D930" s="3" t="s">
        <v>12620</v>
      </c>
      <c r="E930" s="3" t="s">
        <v>364</v>
      </c>
      <c r="F930" s="7">
        <v>45608</v>
      </c>
      <c r="G930" s="3" t="s">
        <v>126</v>
      </c>
      <c r="H930" s="3" t="s">
        <v>166</v>
      </c>
      <c r="I930" s="8">
        <f t="shared" ref="I930:I931" si="101">J930</f>
        <v>3260</v>
      </c>
      <c r="J930" s="4">
        <v>3260</v>
      </c>
      <c r="K930" s="71">
        <f t="shared" si="96"/>
        <v>0.1516765140084427</v>
      </c>
      <c r="L930" s="3" t="s">
        <v>374</v>
      </c>
      <c r="M930" s="3" t="s">
        <v>129</v>
      </c>
      <c r="N930" s="3" t="s">
        <v>219</v>
      </c>
      <c r="O930" s="3" t="s">
        <v>8107</v>
      </c>
      <c r="P930" s="6" t="s">
        <v>8169</v>
      </c>
      <c r="Q930" s="3" t="s">
        <v>170</v>
      </c>
      <c r="R930" s="3" t="s">
        <v>14309</v>
      </c>
      <c r="S930" s="3" t="s">
        <v>6093</v>
      </c>
      <c r="T930" s="3" t="s">
        <v>135</v>
      </c>
      <c r="U930" s="3" t="s">
        <v>135</v>
      </c>
      <c r="V930" s="3" t="s">
        <v>136</v>
      </c>
      <c r="W930" s="3" t="s">
        <v>137</v>
      </c>
      <c r="X930" s="3" t="s">
        <v>6653</v>
      </c>
      <c r="Y930" s="3" t="s">
        <v>14270</v>
      </c>
      <c r="Z930" s="7" t="s">
        <v>14310</v>
      </c>
      <c r="AA930" s="3" t="s">
        <v>139</v>
      </c>
      <c r="AB930" s="3" t="s">
        <v>140</v>
      </c>
      <c r="AC930" s="3" t="s">
        <v>5272</v>
      </c>
      <c r="AD930" s="3" t="s">
        <v>143</v>
      </c>
      <c r="AE930" s="3" t="s">
        <v>5272</v>
      </c>
      <c r="AF930" s="3" t="s">
        <v>143</v>
      </c>
      <c r="AG930" s="3" t="s">
        <v>5974</v>
      </c>
      <c r="AH930" s="3" t="s">
        <v>141</v>
      </c>
      <c r="AI930" s="3" t="s">
        <v>143</v>
      </c>
      <c r="AJ930" s="3" t="s">
        <v>143</v>
      </c>
      <c r="AK930" s="3" t="s">
        <v>142</v>
      </c>
      <c r="AL930" s="3" t="s">
        <v>143</v>
      </c>
      <c r="AM930" s="3" t="s">
        <v>14269</v>
      </c>
      <c r="AN930" s="3" t="s">
        <v>143</v>
      </c>
      <c r="AO930" s="3" t="s">
        <v>227</v>
      </c>
      <c r="AP930" s="3" t="s">
        <v>228</v>
      </c>
      <c r="AQ930" s="3" t="s">
        <v>8114</v>
      </c>
      <c r="AR930" s="3" t="s">
        <v>230</v>
      </c>
      <c r="AS930" s="3" t="s">
        <v>231</v>
      </c>
      <c r="AT930" s="3" t="s">
        <v>232</v>
      </c>
      <c r="AU930" s="3" t="s">
        <v>233</v>
      </c>
      <c r="AV930" s="3" t="s">
        <v>234</v>
      </c>
      <c r="AW930" s="3" t="s">
        <v>165</v>
      </c>
      <c r="AX930" s="3" t="s">
        <v>235</v>
      </c>
      <c r="AY930" s="3" t="s">
        <v>148</v>
      </c>
      <c r="AZ930" s="3" t="s">
        <v>139</v>
      </c>
      <c r="BA930" s="3" t="s">
        <v>875</v>
      </c>
      <c r="BB930" s="3" t="s">
        <v>150</v>
      </c>
      <c r="BC930" s="3" t="s">
        <v>156</v>
      </c>
      <c r="BD930" s="3" t="s">
        <v>157</v>
      </c>
      <c r="BE930" s="3" t="s">
        <v>8956</v>
      </c>
      <c r="BF930" s="3" t="s">
        <v>14310</v>
      </c>
      <c r="BG930" s="3" t="s">
        <v>5272</v>
      </c>
      <c r="BH930" s="3" t="s">
        <v>143</v>
      </c>
      <c r="BI930" s="3" t="s">
        <v>143</v>
      </c>
      <c r="BJ930" s="3" t="s">
        <v>143</v>
      </c>
      <c r="BK930" s="3" t="s">
        <v>136</v>
      </c>
      <c r="BL930" s="3" t="s">
        <v>143</v>
      </c>
      <c r="BM930" s="3" t="s">
        <v>160</v>
      </c>
      <c r="BN930" s="3" t="s">
        <v>143</v>
      </c>
      <c r="BO930" s="3" t="s">
        <v>143</v>
      </c>
      <c r="BP930" s="3" t="s">
        <v>143</v>
      </c>
      <c r="BQ930" s="3" t="s">
        <v>14311</v>
      </c>
      <c r="BR930" s="3" t="s">
        <v>143</v>
      </c>
      <c r="BS930" s="3" t="s">
        <v>14312</v>
      </c>
      <c r="BT930" s="3" t="s">
        <v>14269</v>
      </c>
      <c r="BU930" s="3" t="s">
        <v>14269</v>
      </c>
      <c r="BV930" s="3" t="s">
        <v>135</v>
      </c>
      <c r="BW930" s="3" t="s">
        <v>135</v>
      </c>
      <c r="BX930" s="3" t="s">
        <v>135</v>
      </c>
      <c r="BY930" s="3" t="s">
        <v>148</v>
      </c>
      <c r="BZ930" s="3" t="s">
        <v>9071</v>
      </c>
      <c r="CA930" s="3" t="s">
        <v>174</v>
      </c>
      <c r="CB930" s="3" t="s">
        <v>143</v>
      </c>
      <c r="CC930" s="3" t="s">
        <v>143</v>
      </c>
      <c r="CD930" s="3" t="s">
        <v>143</v>
      </c>
      <c r="CE930" s="3" t="s">
        <v>14271</v>
      </c>
      <c r="CF930" s="3" t="s">
        <v>2261</v>
      </c>
      <c r="CG930" s="3" t="s">
        <v>143</v>
      </c>
      <c r="CH930" s="3" t="s">
        <v>143</v>
      </c>
      <c r="CI930" s="3" t="s">
        <v>143</v>
      </c>
      <c r="CJ930" s="3" t="s">
        <v>5272</v>
      </c>
      <c r="CK930" s="3" t="s">
        <v>143</v>
      </c>
      <c r="CL930" s="3" t="s">
        <v>143</v>
      </c>
      <c r="CM930" s="3" t="s">
        <v>143</v>
      </c>
      <c r="CN930" s="3" t="s">
        <v>143</v>
      </c>
      <c r="CO930" s="3" t="s">
        <v>7155</v>
      </c>
      <c r="CP930" s="3" t="s">
        <v>143</v>
      </c>
      <c r="CQ930" s="3" t="s">
        <v>143</v>
      </c>
      <c r="CR930" s="3" t="s">
        <v>143</v>
      </c>
      <c r="CS930" s="3" t="s">
        <v>1</v>
      </c>
      <c r="CT930" s="3" t="s">
        <v>143</v>
      </c>
      <c r="CU930" s="3" t="s">
        <v>1</v>
      </c>
      <c r="CV930" s="3" t="s">
        <v>2867</v>
      </c>
      <c r="CW930" s="3" t="s">
        <v>143</v>
      </c>
      <c r="CX930" s="3" t="s">
        <v>374</v>
      </c>
      <c r="CY930" s="3" t="s">
        <v>166</v>
      </c>
      <c r="CZ930" s="3" t="s">
        <v>136</v>
      </c>
      <c r="DA930" s="3" t="s">
        <v>1989</v>
      </c>
      <c r="DB930" s="3" t="s">
        <v>143</v>
      </c>
      <c r="DC930" s="3" t="s">
        <v>6653</v>
      </c>
      <c r="DD930" s="3" t="s">
        <v>364</v>
      </c>
      <c r="DE930" s="3" t="s">
        <v>3193</v>
      </c>
      <c r="DF930" s="3" t="s">
        <v>3995</v>
      </c>
      <c r="DG930" s="3" t="s">
        <v>143</v>
      </c>
      <c r="DH930" s="3" t="s">
        <v>7156</v>
      </c>
      <c r="DI930" s="3" t="s">
        <v>143</v>
      </c>
    </row>
    <row r="931" spans="1:113" ht="25.5" hidden="1" x14ac:dyDescent="0.2">
      <c r="A931" s="73">
        <v>45597</v>
      </c>
      <c r="B931" s="3" t="s">
        <v>12737</v>
      </c>
      <c r="C931" s="3">
        <v>168216</v>
      </c>
      <c r="D931" s="3" t="s">
        <v>14172</v>
      </c>
      <c r="E931" s="3" t="s">
        <v>373</v>
      </c>
      <c r="F931" s="7">
        <v>45609</v>
      </c>
      <c r="G931" s="3" t="s">
        <v>257</v>
      </c>
      <c r="H931" s="3" t="s">
        <v>166</v>
      </c>
      <c r="I931" s="8">
        <f t="shared" si="101"/>
        <v>6280.39</v>
      </c>
      <c r="J931" s="4">
        <v>6280.39</v>
      </c>
      <c r="K931" s="71">
        <f t="shared" si="96"/>
        <v>0.29220480423726486</v>
      </c>
      <c r="L931" s="3" t="s">
        <v>12628</v>
      </c>
      <c r="M931" s="3" t="s">
        <v>7246</v>
      </c>
      <c r="N931" s="3" t="s">
        <v>980</v>
      </c>
      <c r="O931" s="3" t="s">
        <v>1769</v>
      </c>
      <c r="P931" s="6" t="s">
        <v>14313</v>
      </c>
      <c r="Q931" s="3" t="s">
        <v>170</v>
      </c>
      <c r="R931" s="3" t="s">
        <v>14490</v>
      </c>
      <c r="S931" s="3" t="s">
        <v>11495</v>
      </c>
      <c r="T931" s="3" t="s">
        <v>135</v>
      </c>
      <c r="U931" s="3" t="s">
        <v>135</v>
      </c>
      <c r="V931" s="3" t="s">
        <v>506</v>
      </c>
      <c r="W931" s="3" t="s">
        <v>137</v>
      </c>
      <c r="X931" s="3" t="s">
        <v>264</v>
      </c>
      <c r="Y931" s="3" t="s">
        <v>14314</v>
      </c>
      <c r="Z931" s="7" t="s">
        <v>14491</v>
      </c>
      <c r="AA931" s="3" t="s">
        <v>139</v>
      </c>
      <c r="AB931" s="3" t="s">
        <v>226</v>
      </c>
      <c r="AC931" s="3" t="s">
        <v>5272</v>
      </c>
      <c r="AD931" s="3" t="s">
        <v>143</v>
      </c>
      <c r="AE931" s="3" t="s">
        <v>5272</v>
      </c>
      <c r="AF931" s="3" t="s">
        <v>12757</v>
      </c>
      <c r="AG931" s="3" t="s">
        <v>5675</v>
      </c>
      <c r="AH931" s="3" t="s">
        <v>265</v>
      </c>
      <c r="AI931" s="3" t="s">
        <v>143</v>
      </c>
      <c r="AJ931" s="3" t="s">
        <v>143</v>
      </c>
      <c r="AK931" s="3" t="s">
        <v>207</v>
      </c>
      <c r="AL931" s="3" t="s">
        <v>143</v>
      </c>
      <c r="AM931" s="3" t="s">
        <v>14315</v>
      </c>
      <c r="AN931" s="3" t="s">
        <v>143</v>
      </c>
      <c r="AO931" s="3" t="s">
        <v>1772</v>
      </c>
      <c r="AP931" s="3" t="s">
        <v>1773</v>
      </c>
      <c r="AQ931" s="3" t="s">
        <v>1774</v>
      </c>
      <c r="AR931" s="3" t="s">
        <v>250</v>
      </c>
      <c r="AS931" s="3" t="s">
        <v>179</v>
      </c>
      <c r="AT931" s="3" t="s">
        <v>1775</v>
      </c>
      <c r="AU931" s="3" t="s">
        <v>1776</v>
      </c>
      <c r="AV931" s="3" t="s">
        <v>990</v>
      </c>
      <c r="AW931" s="3" t="s">
        <v>273</v>
      </c>
      <c r="AX931" s="3" t="s">
        <v>991</v>
      </c>
      <c r="AY931" s="3" t="s">
        <v>148</v>
      </c>
      <c r="AZ931" s="3" t="s">
        <v>139</v>
      </c>
      <c r="BA931" s="3" t="s">
        <v>154</v>
      </c>
      <c r="BB931" s="3" t="s">
        <v>992</v>
      </c>
      <c r="BC931" s="3" t="s">
        <v>156</v>
      </c>
      <c r="BD931" s="3" t="s">
        <v>157</v>
      </c>
      <c r="BE931" s="3" t="s">
        <v>11704</v>
      </c>
      <c r="BF931" s="3" t="s">
        <v>14491</v>
      </c>
      <c r="BG931" s="3" t="s">
        <v>5272</v>
      </c>
      <c r="BH931" s="3" t="s">
        <v>143</v>
      </c>
      <c r="BI931" s="3" t="s">
        <v>143</v>
      </c>
      <c r="BJ931" s="3" t="s">
        <v>143</v>
      </c>
      <c r="BK931" s="3" t="s">
        <v>463</v>
      </c>
      <c r="BL931" s="3" t="s">
        <v>143</v>
      </c>
      <c r="BM931" s="3" t="s">
        <v>200</v>
      </c>
      <c r="BN931" s="3" t="s">
        <v>143</v>
      </c>
      <c r="BO931" s="3" t="s">
        <v>373</v>
      </c>
      <c r="BP931" s="3" t="s">
        <v>143</v>
      </c>
      <c r="BQ931" s="3" t="s">
        <v>14492</v>
      </c>
      <c r="BR931" s="3" t="s">
        <v>14073</v>
      </c>
      <c r="BS931" s="3" t="s">
        <v>14493</v>
      </c>
      <c r="BT931" s="3" t="s">
        <v>14315</v>
      </c>
      <c r="BU931" s="3" t="s">
        <v>14315</v>
      </c>
      <c r="BV931" s="3" t="s">
        <v>135</v>
      </c>
      <c r="BW931" s="3" t="s">
        <v>135</v>
      </c>
      <c r="BX931" s="3" t="s">
        <v>135</v>
      </c>
      <c r="BY931" s="3" t="s">
        <v>148</v>
      </c>
      <c r="BZ931" s="3" t="s">
        <v>3650</v>
      </c>
      <c r="CA931" s="3" t="s">
        <v>174</v>
      </c>
      <c r="CB931" s="3" t="s">
        <v>143</v>
      </c>
      <c r="CC931" s="3" t="s">
        <v>143</v>
      </c>
      <c r="CD931" s="3" t="s">
        <v>143</v>
      </c>
      <c r="CE931" s="3" t="s">
        <v>12850</v>
      </c>
      <c r="CF931" s="3" t="s">
        <v>2261</v>
      </c>
      <c r="CG931" s="3" t="s">
        <v>143</v>
      </c>
      <c r="CH931" s="3" t="s">
        <v>143</v>
      </c>
      <c r="CI931" s="3" t="s">
        <v>143</v>
      </c>
      <c r="CJ931" s="3" t="s">
        <v>5272</v>
      </c>
      <c r="CK931" s="3" t="s">
        <v>143</v>
      </c>
      <c r="CL931" s="3" t="s">
        <v>143</v>
      </c>
      <c r="CM931" s="3" t="s">
        <v>143</v>
      </c>
      <c r="CN931" s="3" t="s">
        <v>143</v>
      </c>
      <c r="CO931" s="3" t="s">
        <v>143</v>
      </c>
      <c r="CP931" s="3" t="s">
        <v>143</v>
      </c>
      <c r="CQ931" s="3" t="s">
        <v>143</v>
      </c>
      <c r="CR931" s="3" t="s">
        <v>143</v>
      </c>
      <c r="CS931" s="3" t="s">
        <v>1</v>
      </c>
      <c r="CT931" s="3" t="s">
        <v>143</v>
      </c>
      <c r="CU931" s="3" t="s">
        <v>1</v>
      </c>
      <c r="CV931" s="3" t="s">
        <v>4037</v>
      </c>
      <c r="CW931" s="3" t="s">
        <v>143</v>
      </c>
      <c r="CX931" s="3" t="s">
        <v>12628</v>
      </c>
      <c r="CY931" s="3" t="s">
        <v>166</v>
      </c>
      <c r="CZ931" s="3" t="s">
        <v>463</v>
      </c>
      <c r="DA931" s="3" t="s">
        <v>1989</v>
      </c>
      <c r="DB931" s="3" t="s">
        <v>143</v>
      </c>
      <c r="DC931" s="3" t="s">
        <v>143</v>
      </c>
      <c r="DD931" s="3" t="s">
        <v>373</v>
      </c>
      <c r="DE931" s="3" t="s">
        <v>3193</v>
      </c>
      <c r="DF931" s="3" t="s">
        <v>3277</v>
      </c>
      <c r="DG931" s="3" t="s">
        <v>143</v>
      </c>
      <c r="DH931" s="3" t="s">
        <v>143</v>
      </c>
      <c r="DI931" s="3" t="s">
        <v>143</v>
      </c>
    </row>
    <row r="932" spans="1:113" hidden="1" x14ac:dyDescent="0.2">
      <c r="A932" s="73">
        <v>45597</v>
      </c>
      <c r="B932" s="3" t="s">
        <v>12718</v>
      </c>
      <c r="C932" s="178">
        <v>168454</v>
      </c>
      <c r="D932" s="3" t="s">
        <v>12620</v>
      </c>
      <c r="E932" s="3" t="s">
        <v>364</v>
      </c>
      <c r="F932" s="7">
        <v>45610</v>
      </c>
      <c r="G932" s="3" t="s">
        <v>126</v>
      </c>
      <c r="H932" s="3" t="s">
        <v>166</v>
      </c>
      <c r="I932" s="4">
        <v>2057.6</v>
      </c>
      <c r="J932" s="4">
        <v>2020</v>
      </c>
      <c r="K932" s="71">
        <f t="shared" si="96"/>
        <v>9.5733004669868615E-2</v>
      </c>
      <c r="L932" s="3" t="s">
        <v>519</v>
      </c>
      <c r="M932" s="3" t="s">
        <v>317</v>
      </c>
      <c r="N932" s="3" t="s">
        <v>1065</v>
      </c>
      <c r="O932" s="3" t="s">
        <v>2192</v>
      </c>
      <c r="P932" s="6" t="s">
        <v>14317</v>
      </c>
      <c r="Q932" s="3" t="s">
        <v>170</v>
      </c>
      <c r="R932" s="3" t="s">
        <v>14401</v>
      </c>
      <c r="S932" s="3" t="s">
        <v>2949</v>
      </c>
      <c r="T932" s="3" t="s">
        <v>135</v>
      </c>
      <c r="U932" s="3" t="s">
        <v>135</v>
      </c>
      <c r="V932" s="3" t="s">
        <v>136</v>
      </c>
      <c r="W932" s="3" t="s">
        <v>137</v>
      </c>
      <c r="X932" s="3" t="s">
        <v>957</v>
      </c>
      <c r="Y932" s="3" t="s">
        <v>14318</v>
      </c>
      <c r="Z932" s="7" t="s">
        <v>14589</v>
      </c>
      <c r="AA932" s="3" t="s">
        <v>139</v>
      </c>
      <c r="AB932" s="3" t="s">
        <v>140</v>
      </c>
      <c r="AC932" s="3" t="s">
        <v>5272</v>
      </c>
      <c r="AD932" s="3" t="s">
        <v>143</v>
      </c>
      <c r="AE932" s="3" t="s">
        <v>14590</v>
      </c>
      <c r="AF932" s="3" t="s">
        <v>14093</v>
      </c>
      <c r="AG932" s="3" t="s">
        <v>5974</v>
      </c>
      <c r="AH932" s="3" t="s">
        <v>141</v>
      </c>
      <c r="AI932" s="3" t="s">
        <v>143</v>
      </c>
      <c r="AJ932" s="3" t="s">
        <v>14590</v>
      </c>
      <c r="AK932" s="3" t="s">
        <v>142</v>
      </c>
      <c r="AL932" s="3" t="s">
        <v>143</v>
      </c>
      <c r="AM932" s="3" t="s">
        <v>14316</v>
      </c>
      <c r="AN932" s="3" t="s">
        <v>174</v>
      </c>
      <c r="AO932" s="3" t="s">
        <v>2196</v>
      </c>
      <c r="AP932" s="3" t="s">
        <v>2197</v>
      </c>
      <c r="AQ932" s="3" t="s">
        <v>2198</v>
      </c>
      <c r="AR932" s="3" t="s">
        <v>230</v>
      </c>
      <c r="AS932" s="3" t="s">
        <v>231</v>
      </c>
      <c r="AT932" s="3" t="s">
        <v>2199</v>
      </c>
      <c r="AU932" s="3" t="s">
        <v>2200</v>
      </c>
      <c r="AV932" s="3" t="s">
        <v>631</v>
      </c>
      <c r="AW932" s="3" t="s">
        <v>632</v>
      </c>
      <c r="AX932" s="3" t="s">
        <v>1068</v>
      </c>
      <c r="AY932" s="3" t="s">
        <v>148</v>
      </c>
      <c r="AZ932" s="3" t="s">
        <v>139</v>
      </c>
      <c r="BA932" s="3" t="s">
        <v>149</v>
      </c>
      <c r="BB932" s="3" t="s">
        <v>634</v>
      </c>
      <c r="BC932" s="3" t="s">
        <v>156</v>
      </c>
      <c r="BD932" s="3" t="s">
        <v>157</v>
      </c>
      <c r="BE932" s="3" t="s">
        <v>8956</v>
      </c>
      <c r="BF932" s="3" t="s">
        <v>14402</v>
      </c>
      <c r="BG932" s="3" t="s">
        <v>5272</v>
      </c>
      <c r="BH932" s="3" t="s">
        <v>143</v>
      </c>
      <c r="BI932" s="3" t="s">
        <v>14591</v>
      </c>
      <c r="BJ932" s="3" t="s">
        <v>143</v>
      </c>
      <c r="BK932" s="3" t="s">
        <v>136</v>
      </c>
      <c r="BL932" s="3" t="s">
        <v>143</v>
      </c>
      <c r="BM932" s="3" t="s">
        <v>160</v>
      </c>
      <c r="BN932" s="3" t="s">
        <v>160</v>
      </c>
      <c r="BO932" s="3" t="s">
        <v>143</v>
      </c>
      <c r="BP932" s="3" t="s">
        <v>143</v>
      </c>
      <c r="BQ932" s="3" t="s">
        <v>14403</v>
      </c>
      <c r="BR932" s="3" t="s">
        <v>143</v>
      </c>
      <c r="BS932" s="3" t="s">
        <v>14404</v>
      </c>
      <c r="BT932" s="3" t="s">
        <v>14590</v>
      </c>
      <c r="BU932" s="3" t="s">
        <v>14590</v>
      </c>
      <c r="BV932" s="3" t="s">
        <v>135</v>
      </c>
      <c r="BW932" s="3" t="s">
        <v>135</v>
      </c>
      <c r="BX932" s="3" t="s">
        <v>135</v>
      </c>
      <c r="BY932" s="3" t="s">
        <v>148</v>
      </c>
      <c r="BZ932" s="3" t="s">
        <v>14319</v>
      </c>
      <c r="CA932" s="3" t="s">
        <v>174</v>
      </c>
      <c r="CB932" s="3" t="s">
        <v>143</v>
      </c>
      <c r="CC932" s="3" t="s">
        <v>143</v>
      </c>
      <c r="CD932" s="3" t="s">
        <v>143</v>
      </c>
      <c r="CE932" s="3" t="s">
        <v>14320</v>
      </c>
      <c r="CF932" s="3" t="s">
        <v>2261</v>
      </c>
      <c r="CG932" s="3" t="s">
        <v>2261</v>
      </c>
      <c r="CH932" s="3" t="s">
        <v>143</v>
      </c>
      <c r="CI932" s="3" t="s">
        <v>143</v>
      </c>
      <c r="CJ932" s="3" t="s">
        <v>5272</v>
      </c>
      <c r="CK932" s="3" t="s">
        <v>143</v>
      </c>
      <c r="CL932" s="3" t="s">
        <v>143</v>
      </c>
      <c r="CM932" s="3" t="s">
        <v>143</v>
      </c>
      <c r="CN932" s="3" t="s">
        <v>143</v>
      </c>
      <c r="CO932" s="3" t="s">
        <v>7298</v>
      </c>
      <c r="CP932" s="3" t="s">
        <v>143</v>
      </c>
      <c r="CQ932" s="3" t="s">
        <v>143</v>
      </c>
      <c r="CR932" s="3" t="s">
        <v>143</v>
      </c>
      <c r="CS932" s="3" t="s">
        <v>1</v>
      </c>
      <c r="CT932" s="3" t="s">
        <v>143</v>
      </c>
      <c r="CU932" s="3" t="s">
        <v>1</v>
      </c>
      <c r="CV932" s="3" t="s">
        <v>2092</v>
      </c>
      <c r="CW932" s="3" t="s">
        <v>2092</v>
      </c>
      <c r="CX932" s="3" t="s">
        <v>519</v>
      </c>
      <c r="CY932" s="3" t="s">
        <v>166</v>
      </c>
      <c r="CZ932" s="3" t="s">
        <v>136</v>
      </c>
      <c r="DA932" s="3" t="s">
        <v>1989</v>
      </c>
      <c r="DB932" s="3" t="s">
        <v>143</v>
      </c>
      <c r="DC932" s="3" t="s">
        <v>225</v>
      </c>
      <c r="DD932" s="3" t="s">
        <v>364</v>
      </c>
      <c r="DE932" s="3" t="s">
        <v>3193</v>
      </c>
      <c r="DF932" s="3" t="s">
        <v>5859</v>
      </c>
      <c r="DG932" s="3" t="s">
        <v>143</v>
      </c>
      <c r="DH932" s="3" t="s">
        <v>7299</v>
      </c>
      <c r="DI932" s="3" t="s">
        <v>143</v>
      </c>
    </row>
    <row r="933" spans="1:113" hidden="1" x14ac:dyDescent="0.2">
      <c r="A933" s="73">
        <v>45597</v>
      </c>
      <c r="B933" s="3" t="s">
        <v>12474</v>
      </c>
      <c r="C933" s="3">
        <v>168475</v>
      </c>
      <c r="D933" s="5" t="s">
        <v>12474</v>
      </c>
      <c r="E933" s="3" t="s">
        <v>373</v>
      </c>
      <c r="F933" s="7">
        <v>45609</v>
      </c>
      <c r="G933" s="3" t="s">
        <v>257</v>
      </c>
      <c r="H933" s="3" t="s">
        <v>127</v>
      </c>
      <c r="I933" s="4">
        <v>407.39</v>
      </c>
      <c r="J933" s="4">
        <v>456.73</v>
      </c>
      <c r="K933" s="71">
        <f t="shared" si="96"/>
        <v>1.8954446331871003E-2</v>
      </c>
      <c r="L933" s="3" t="s">
        <v>374</v>
      </c>
      <c r="M933" s="3" t="s">
        <v>129</v>
      </c>
      <c r="N933" s="3" t="s">
        <v>14139</v>
      </c>
      <c r="O933" s="3" t="s">
        <v>980</v>
      </c>
      <c r="P933" s="6" t="s">
        <v>14140</v>
      </c>
      <c r="Q933" s="3" t="s">
        <v>132</v>
      </c>
      <c r="R933" s="3" t="s">
        <v>14321</v>
      </c>
      <c r="S933" s="3" t="s">
        <v>14142</v>
      </c>
      <c r="T933" s="3" t="s">
        <v>135</v>
      </c>
      <c r="U933" s="3" t="s">
        <v>135</v>
      </c>
      <c r="V933" s="3" t="s">
        <v>136</v>
      </c>
      <c r="W933" s="3" t="s">
        <v>137</v>
      </c>
      <c r="X933" s="3" t="s">
        <v>11647</v>
      </c>
      <c r="Y933" s="3" t="s">
        <v>14322</v>
      </c>
      <c r="Z933" s="7" t="s">
        <v>14592</v>
      </c>
      <c r="AA933" s="3" t="s">
        <v>139</v>
      </c>
      <c r="AB933" s="3" t="s">
        <v>140</v>
      </c>
      <c r="AC933" s="3" t="s">
        <v>5272</v>
      </c>
      <c r="AD933" s="3" t="s">
        <v>143</v>
      </c>
      <c r="AE933" s="3" t="s">
        <v>14593</v>
      </c>
      <c r="AF933" s="3" t="s">
        <v>12838</v>
      </c>
      <c r="AG933" s="3" t="s">
        <v>5675</v>
      </c>
      <c r="AH933" s="3" t="s">
        <v>265</v>
      </c>
      <c r="AI933" s="3" t="s">
        <v>143</v>
      </c>
      <c r="AJ933" s="3" t="s">
        <v>14594</v>
      </c>
      <c r="AK933" s="3" t="s">
        <v>142</v>
      </c>
      <c r="AL933" s="3" t="s">
        <v>143</v>
      </c>
      <c r="AM933" s="3" t="s">
        <v>14146</v>
      </c>
      <c r="AN933" s="3" t="s">
        <v>144</v>
      </c>
      <c r="AO933" s="3" t="s">
        <v>990</v>
      </c>
      <c r="AP933" s="3" t="s">
        <v>273</v>
      </c>
      <c r="AQ933" s="3" t="s">
        <v>991</v>
      </c>
      <c r="AR933" s="3" t="s">
        <v>148</v>
      </c>
      <c r="AS933" s="3" t="s">
        <v>139</v>
      </c>
      <c r="AT933" s="3" t="s">
        <v>154</v>
      </c>
      <c r="AU933" s="3" t="s">
        <v>992</v>
      </c>
      <c r="AV933" s="3" t="s">
        <v>14147</v>
      </c>
      <c r="AW933" s="3" t="s">
        <v>14148</v>
      </c>
      <c r="AX933" s="3" t="s">
        <v>14149</v>
      </c>
      <c r="AY933" s="3" t="s">
        <v>148</v>
      </c>
      <c r="AZ933" s="3" t="s">
        <v>139</v>
      </c>
      <c r="BA933" s="3" t="s">
        <v>154</v>
      </c>
      <c r="BB933" s="3" t="s">
        <v>14150</v>
      </c>
      <c r="BC933" s="3" t="s">
        <v>156</v>
      </c>
      <c r="BD933" s="3" t="s">
        <v>157</v>
      </c>
      <c r="BE933" s="3" t="s">
        <v>303</v>
      </c>
      <c r="BF933" s="3" t="s">
        <v>14323</v>
      </c>
      <c r="BG933" s="3" t="s">
        <v>5272</v>
      </c>
      <c r="BH933" s="3" t="s">
        <v>143</v>
      </c>
      <c r="BI933" s="3" t="s">
        <v>14595</v>
      </c>
      <c r="BJ933" s="3" t="s">
        <v>143</v>
      </c>
      <c r="BK933" s="3" t="s">
        <v>136</v>
      </c>
      <c r="BL933" s="3" t="s">
        <v>143</v>
      </c>
      <c r="BM933" s="3" t="s">
        <v>160</v>
      </c>
      <c r="BN933" s="3" t="s">
        <v>160</v>
      </c>
      <c r="BO933" s="3" t="s">
        <v>143</v>
      </c>
      <c r="BP933" s="3" t="s">
        <v>143</v>
      </c>
      <c r="BQ933" s="3" t="s">
        <v>14324</v>
      </c>
      <c r="BR933" s="3" t="s">
        <v>5352</v>
      </c>
      <c r="BS933" s="3" t="s">
        <v>241</v>
      </c>
      <c r="BT933" s="3" t="s">
        <v>14593</v>
      </c>
      <c r="BU933" s="3" t="s">
        <v>14593</v>
      </c>
      <c r="BV933" s="3" t="s">
        <v>135</v>
      </c>
      <c r="BW933" s="3" t="s">
        <v>135</v>
      </c>
      <c r="BX933" s="3" t="s">
        <v>135</v>
      </c>
      <c r="BY933" s="3" t="s">
        <v>148</v>
      </c>
      <c r="BZ933" s="3" t="s">
        <v>373</v>
      </c>
      <c r="CA933" s="3" t="s">
        <v>144</v>
      </c>
      <c r="CB933" s="3" t="s">
        <v>143</v>
      </c>
      <c r="CC933" s="3" t="s">
        <v>143</v>
      </c>
      <c r="CD933" s="3" t="s">
        <v>143</v>
      </c>
      <c r="CE933" s="3" t="s">
        <v>143</v>
      </c>
      <c r="CF933" s="3" t="s">
        <v>9549</v>
      </c>
      <c r="CG933" s="3" t="s">
        <v>9549</v>
      </c>
      <c r="CH933" s="3" t="s">
        <v>143</v>
      </c>
      <c r="CI933" s="3" t="s">
        <v>143</v>
      </c>
      <c r="CJ933" s="3" t="s">
        <v>5272</v>
      </c>
      <c r="CK933" s="3" t="s">
        <v>143</v>
      </c>
      <c r="CL933" s="3" t="s">
        <v>143</v>
      </c>
      <c r="CM933" s="3" t="s">
        <v>143</v>
      </c>
      <c r="CN933" s="3" t="s">
        <v>143</v>
      </c>
      <c r="CO933" s="3" t="s">
        <v>143</v>
      </c>
      <c r="CP933" s="3" t="s">
        <v>143</v>
      </c>
      <c r="CQ933" s="3" t="s">
        <v>143</v>
      </c>
      <c r="CR933" s="3" t="s">
        <v>143</v>
      </c>
      <c r="CS933" s="3" t="s">
        <v>1</v>
      </c>
      <c r="CT933" s="3" t="s">
        <v>143</v>
      </c>
      <c r="CU933" s="3" t="s">
        <v>1</v>
      </c>
      <c r="CV933" s="3" t="s">
        <v>1985</v>
      </c>
      <c r="CW933" s="3" t="s">
        <v>1985</v>
      </c>
      <c r="CX933" s="3" t="s">
        <v>374</v>
      </c>
      <c r="CY933" s="3" t="s">
        <v>127</v>
      </c>
      <c r="CZ933" s="3" t="s">
        <v>136</v>
      </c>
      <c r="DA933" s="3" t="s">
        <v>1989</v>
      </c>
      <c r="DB933" s="3" t="s">
        <v>143</v>
      </c>
      <c r="DC933" s="3" t="s">
        <v>143</v>
      </c>
      <c r="DD933" s="3" t="s">
        <v>373</v>
      </c>
      <c r="DE933" s="3" t="s">
        <v>3193</v>
      </c>
      <c r="DF933" s="3" t="s">
        <v>3277</v>
      </c>
      <c r="DG933" s="3" t="s">
        <v>143</v>
      </c>
      <c r="DH933" s="3" t="s">
        <v>143</v>
      </c>
      <c r="DI933" s="3" t="s">
        <v>143</v>
      </c>
    </row>
    <row r="934" spans="1:113" hidden="1" x14ac:dyDescent="0.2">
      <c r="A934" s="73">
        <v>45597</v>
      </c>
      <c r="B934" s="3" t="s">
        <v>12718</v>
      </c>
      <c r="C934" s="3">
        <v>168478</v>
      </c>
      <c r="D934" s="3" t="s">
        <v>12620</v>
      </c>
      <c r="E934" s="3" t="s">
        <v>364</v>
      </c>
      <c r="F934" s="7">
        <v>45610</v>
      </c>
      <c r="G934" s="3" t="s">
        <v>165</v>
      </c>
      <c r="H934" s="3" t="s">
        <v>166</v>
      </c>
      <c r="I934" s="8">
        <f t="shared" ref="I934:I936" si="102">J934</f>
        <v>2070</v>
      </c>
      <c r="J934" s="4">
        <v>2070</v>
      </c>
      <c r="K934" s="71">
        <f t="shared" si="96"/>
        <v>9.6309933741557177E-2</v>
      </c>
      <c r="L934" s="3" t="s">
        <v>519</v>
      </c>
      <c r="M934" s="3" t="s">
        <v>129</v>
      </c>
      <c r="N934" s="3" t="s">
        <v>1056</v>
      </c>
      <c r="O934" s="3" t="s">
        <v>8747</v>
      </c>
      <c r="P934" s="6" t="s">
        <v>14317</v>
      </c>
      <c r="Q934" s="3" t="s">
        <v>170</v>
      </c>
      <c r="R934" s="3" t="s">
        <v>14405</v>
      </c>
      <c r="S934" s="3" t="s">
        <v>14326</v>
      </c>
      <c r="T934" s="3" t="s">
        <v>135</v>
      </c>
      <c r="U934" s="3" t="s">
        <v>135</v>
      </c>
      <c r="V934" s="3" t="s">
        <v>136</v>
      </c>
      <c r="W934" s="3" t="s">
        <v>137</v>
      </c>
      <c r="X934" s="3" t="s">
        <v>957</v>
      </c>
      <c r="Y934" s="3" t="s">
        <v>14327</v>
      </c>
      <c r="Z934" s="7" t="s">
        <v>14803</v>
      </c>
      <c r="AA934" s="3" t="s">
        <v>139</v>
      </c>
      <c r="AB934" s="3" t="s">
        <v>140</v>
      </c>
      <c r="AC934" s="3" t="s">
        <v>5272</v>
      </c>
      <c r="AD934" s="3" t="s">
        <v>143</v>
      </c>
      <c r="AE934" s="3" t="s">
        <v>5272</v>
      </c>
      <c r="AF934" s="3" t="s">
        <v>14093</v>
      </c>
      <c r="AG934" s="3" t="s">
        <v>235</v>
      </c>
      <c r="AH934" s="3" t="s">
        <v>141</v>
      </c>
      <c r="AI934" s="3" t="s">
        <v>143</v>
      </c>
      <c r="AJ934" s="3" t="s">
        <v>14804</v>
      </c>
      <c r="AK934" s="3" t="s">
        <v>142</v>
      </c>
      <c r="AL934" s="3" t="s">
        <v>143</v>
      </c>
      <c r="AM934" s="3" t="s">
        <v>14325</v>
      </c>
      <c r="AN934" s="3" t="s">
        <v>174</v>
      </c>
      <c r="AO934" s="3" t="s">
        <v>8755</v>
      </c>
      <c r="AP934" s="3" t="s">
        <v>8756</v>
      </c>
      <c r="AQ934" s="3" t="s">
        <v>8757</v>
      </c>
      <c r="AR934" s="3" t="s">
        <v>2082</v>
      </c>
      <c r="AS934" s="3" t="s">
        <v>231</v>
      </c>
      <c r="AT934" s="3" t="s">
        <v>4175</v>
      </c>
      <c r="AU934" s="3" t="s">
        <v>8758</v>
      </c>
      <c r="AV934" s="3" t="s">
        <v>145</v>
      </c>
      <c r="AW934" s="3" t="s">
        <v>146</v>
      </c>
      <c r="AX934" s="3" t="s">
        <v>1060</v>
      </c>
      <c r="AY934" s="3" t="s">
        <v>148</v>
      </c>
      <c r="AZ934" s="3" t="s">
        <v>139</v>
      </c>
      <c r="BA934" s="3" t="s">
        <v>149</v>
      </c>
      <c r="BB934" s="3" t="s">
        <v>150</v>
      </c>
      <c r="BC934" s="3" t="s">
        <v>156</v>
      </c>
      <c r="BD934" s="3" t="s">
        <v>157</v>
      </c>
      <c r="BE934" s="3" t="s">
        <v>8956</v>
      </c>
      <c r="BF934" s="3" t="s">
        <v>14406</v>
      </c>
      <c r="BG934" s="3" t="s">
        <v>5272</v>
      </c>
      <c r="BH934" s="3" t="s">
        <v>143</v>
      </c>
      <c r="BI934" s="3" t="s">
        <v>14805</v>
      </c>
      <c r="BJ934" s="3" t="s">
        <v>143</v>
      </c>
      <c r="BK934" s="3" t="s">
        <v>136</v>
      </c>
      <c r="BL934" s="3" t="s">
        <v>143</v>
      </c>
      <c r="BM934" s="3" t="s">
        <v>160</v>
      </c>
      <c r="BN934" s="3" t="s">
        <v>160</v>
      </c>
      <c r="BO934" s="3" t="s">
        <v>143</v>
      </c>
      <c r="BP934" s="3" t="s">
        <v>143</v>
      </c>
      <c r="BQ934" s="3" t="s">
        <v>14407</v>
      </c>
      <c r="BR934" s="3" t="s">
        <v>143</v>
      </c>
      <c r="BS934" s="3" t="s">
        <v>14404</v>
      </c>
      <c r="BT934" s="3" t="s">
        <v>14325</v>
      </c>
      <c r="BU934" s="3" t="s">
        <v>14325</v>
      </c>
      <c r="BV934" s="3" t="s">
        <v>135</v>
      </c>
      <c r="BW934" s="3" t="s">
        <v>135</v>
      </c>
      <c r="BX934" s="3" t="s">
        <v>135</v>
      </c>
      <c r="BY934" s="3" t="s">
        <v>148</v>
      </c>
      <c r="BZ934" s="3" t="s">
        <v>5177</v>
      </c>
      <c r="CA934" s="3" t="s">
        <v>174</v>
      </c>
      <c r="CB934" s="3" t="s">
        <v>143</v>
      </c>
      <c r="CC934" s="3" t="s">
        <v>143</v>
      </c>
      <c r="CD934" s="3" t="s">
        <v>143</v>
      </c>
      <c r="CE934" s="3" t="s">
        <v>143</v>
      </c>
      <c r="CF934" s="3" t="s">
        <v>2261</v>
      </c>
      <c r="CG934" s="3" t="s">
        <v>2261</v>
      </c>
      <c r="CH934" s="3" t="s">
        <v>143</v>
      </c>
      <c r="CI934" s="3" t="s">
        <v>143</v>
      </c>
      <c r="CJ934" s="3" t="s">
        <v>5272</v>
      </c>
      <c r="CK934" s="3" t="s">
        <v>143</v>
      </c>
      <c r="CL934" s="3" t="s">
        <v>143</v>
      </c>
      <c r="CM934" s="3" t="s">
        <v>143</v>
      </c>
      <c r="CN934" s="3" t="s">
        <v>143</v>
      </c>
      <c r="CO934" s="3" t="s">
        <v>7298</v>
      </c>
      <c r="CP934" s="3" t="s">
        <v>143</v>
      </c>
      <c r="CQ934" s="3" t="s">
        <v>143</v>
      </c>
      <c r="CR934" s="3" t="s">
        <v>143</v>
      </c>
      <c r="CS934" s="3" t="s">
        <v>1</v>
      </c>
      <c r="CT934" s="3" t="s">
        <v>143</v>
      </c>
      <c r="CU934" s="3" t="s">
        <v>1</v>
      </c>
      <c r="CV934" s="3" t="s">
        <v>2092</v>
      </c>
      <c r="CW934" s="3" t="s">
        <v>143</v>
      </c>
      <c r="CX934" s="3" t="s">
        <v>519</v>
      </c>
      <c r="CY934" s="3" t="s">
        <v>166</v>
      </c>
      <c r="CZ934" s="3" t="s">
        <v>136</v>
      </c>
      <c r="DA934" s="3" t="s">
        <v>1989</v>
      </c>
      <c r="DB934" s="3" t="s">
        <v>143</v>
      </c>
      <c r="DC934" s="3" t="s">
        <v>225</v>
      </c>
      <c r="DD934" s="3" t="s">
        <v>364</v>
      </c>
      <c r="DE934" s="3" t="s">
        <v>3193</v>
      </c>
      <c r="DF934" s="3" t="s">
        <v>5859</v>
      </c>
      <c r="DG934" s="3" t="s">
        <v>143</v>
      </c>
      <c r="DH934" s="3" t="s">
        <v>7299</v>
      </c>
      <c r="DI934" s="3" t="s">
        <v>143</v>
      </c>
    </row>
    <row r="935" spans="1:113" hidden="1" x14ac:dyDescent="0.2">
      <c r="A935" s="73">
        <v>45597</v>
      </c>
      <c r="B935" s="3" t="s">
        <v>12718</v>
      </c>
      <c r="C935" s="3">
        <v>168600</v>
      </c>
      <c r="D935" s="3" t="s">
        <v>12620</v>
      </c>
      <c r="E935" s="3" t="s">
        <v>164</v>
      </c>
      <c r="F935" s="7">
        <v>45609</v>
      </c>
      <c r="G935" s="3" t="s">
        <v>165</v>
      </c>
      <c r="H935" s="3" t="s">
        <v>166</v>
      </c>
      <c r="I935" s="8">
        <f t="shared" si="102"/>
        <v>261.5</v>
      </c>
      <c r="J935" s="4">
        <v>261.5</v>
      </c>
      <c r="K935" s="71">
        <f t="shared" si="96"/>
        <v>1.2166689697302996E-2</v>
      </c>
      <c r="L935" s="3" t="s">
        <v>374</v>
      </c>
      <c r="M935" s="3" t="s">
        <v>129</v>
      </c>
      <c r="N935" s="3" t="s">
        <v>219</v>
      </c>
      <c r="O935" s="3" t="s">
        <v>14328</v>
      </c>
      <c r="P935" s="6" t="s">
        <v>8169</v>
      </c>
      <c r="Q935" s="3" t="s">
        <v>170</v>
      </c>
      <c r="R935" s="3" t="s">
        <v>14398</v>
      </c>
      <c r="S935" s="3" t="s">
        <v>13513</v>
      </c>
      <c r="T935" s="3" t="s">
        <v>135</v>
      </c>
      <c r="U935" s="3" t="s">
        <v>135</v>
      </c>
      <c r="V935" s="3" t="s">
        <v>136</v>
      </c>
      <c r="W935" s="3" t="s">
        <v>137</v>
      </c>
      <c r="X935" s="3" t="s">
        <v>6653</v>
      </c>
      <c r="Y935" s="3" t="s">
        <v>14329</v>
      </c>
      <c r="Z935" s="7" t="s">
        <v>14399</v>
      </c>
      <c r="AA935" s="3" t="s">
        <v>139</v>
      </c>
      <c r="AB935" s="3" t="s">
        <v>140</v>
      </c>
      <c r="AC935" s="3" t="s">
        <v>5272</v>
      </c>
      <c r="AD935" s="3" t="s">
        <v>143</v>
      </c>
      <c r="AE935" s="3" t="s">
        <v>5272</v>
      </c>
      <c r="AF935" s="3" t="s">
        <v>143</v>
      </c>
      <c r="AG935" s="3" t="s">
        <v>235</v>
      </c>
      <c r="AH935" s="3" t="s">
        <v>141</v>
      </c>
      <c r="AI935" s="3" t="s">
        <v>143</v>
      </c>
      <c r="AJ935" s="3" t="s">
        <v>143</v>
      </c>
      <c r="AK935" s="3" t="s">
        <v>142</v>
      </c>
      <c r="AL935" s="3" t="s">
        <v>143</v>
      </c>
      <c r="AM935" s="3" t="s">
        <v>14330</v>
      </c>
      <c r="AN935" s="3" t="s">
        <v>143</v>
      </c>
      <c r="AO935" s="3" t="s">
        <v>14331</v>
      </c>
      <c r="AP935" s="3" t="s">
        <v>14332</v>
      </c>
      <c r="AQ935" s="3" t="s">
        <v>14333</v>
      </c>
      <c r="AR935" s="3" t="s">
        <v>178</v>
      </c>
      <c r="AS935" s="3" t="s">
        <v>179</v>
      </c>
      <c r="AT935" s="3" t="s">
        <v>211</v>
      </c>
      <c r="AU935" s="3" t="s">
        <v>14334</v>
      </c>
      <c r="AV935" s="3" t="s">
        <v>234</v>
      </c>
      <c r="AW935" s="3" t="s">
        <v>165</v>
      </c>
      <c r="AX935" s="3" t="s">
        <v>235</v>
      </c>
      <c r="AY935" s="3" t="s">
        <v>148</v>
      </c>
      <c r="AZ935" s="3" t="s">
        <v>139</v>
      </c>
      <c r="BA935" s="3" t="s">
        <v>875</v>
      </c>
      <c r="BB935" s="3" t="s">
        <v>150</v>
      </c>
      <c r="BC935" s="3" t="s">
        <v>156</v>
      </c>
      <c r="BD935" s="3" t="s">
        <v>157</v>
      </c>
      <c r="BE935" s="3" t="s">
        <v>303</v>
      </c>
      <c r="BF935" s="3" t="s">
        <v>14399</v>
      </c>
      <c r="BG935" s="3" t="s">
        <v>5272</v>
      </c>
      <c r="BH935" s="3" t="s">
        <v>143</v>
      </c>
      <c r="BI935" s="3" t="s">
        <v>143</v>
      </c>
      <c r="BJ935" s="3" t="s">
        <v>143</v>
      </c>
      <c r="BK935" s="3" t="s">
        <v>136</v>
      </c>
      <c r="BL935" s="3" t="s">
        <v>143</v>
      </c>
      <c r="BM935" s="3" t="s">
        <v>160</v>
      </c>
      <c r="BN935" s="3" t="s">
        <v>143</v>
      </c>
      <c r="BO935" s="3" t="s">
        <v>143</v>
      </c>
      <c r="BP935" s="3" t="s">
        <v>143</v>
      </c>
      <c r="BQ935" s="3" t="s">
        <v>14400</v>
      </c>
      <c r="BR935" s="3" t="s">
        <v>5352</v>
      </c>
      <c r="BS935" s="3" t="s">
        <v>241</v>
      </c>
      <c r="BT935" s="3" t="s">
        <v>14330</v>
      </c>
      <c r="BU935" s="3" t="s">
        <v>14330</v>
      </c>
      <c r="BV935" s="3" t="s">
        <v>135</v>
      </c>
      <c r="BW935" s="3" t="s">
        <v>135</v>
      </c>
      <c r="BX935" s="3" t="s">
        <v>135</v>
      </c>
      <c r="BY935" s="3" t="s">
        <v>148</v>
      </c>
      <c r="BZ935" s="3" t="s">
        <v>2650</v>
      </c>
      <c r="CA935" s="3" t="s">
        <v>174</v>
      </c>
      <c r="CB935" s="3" t="s">
        <v>143</v>
      </c>
      <c r="CC935" s="3" t="s">
        <v>143</v>
      </c>
      <c r="CD935" s="3" t="s">
        <v>143</v>
      </c>
      <c r="CE935" s="3" t="s">
        <v>8169</v>
      </c>
      <c r="CF935" s="3" t="s">
        <v>2261</v>
      </c>
      <c r="CG935" s="3" t="s">
        <v>143</v>
      </c>
      <c r="CH935" s="3" t="s">
        <v>143</v>
      </c>
      <c r="CI935" s="3" t="s">
        <v>143</v>
      </c>
      <c r="CJ935" s="3" t="s">
        <v>5272</v>
      </c>
      <c r="CK935" s="3" t="s">
        <v>143</v>
      </c>
      <c r="CL935" s="3" t="s">
        <v>143</v>
      </c>
      <c r="CM935" s="3" t="s">
        <v>143</v>
      </c>
      <c r="CN935" s="3" t="s">
        <v>143</v>
      </c>
      <c r="CO935" s="3" t="s">
        <v>14335</v>
      </c>
      <c r="CP935" s="3" t="s">
        <v>143</v>
      </c>
      <c r="CQ935" s="3" t="s">
        <v>143</v>
      </c>
      <c r="CR935" s="3" t="s">
        <v>143</v>
      </c>
      <c r="CS935" s="3" t="s">
        <v>1</v>
      </c>
      <c r="CT935" s="3" t="s">
        <v>143</v>
      </c>
      <c r="CU935" s="3" t="s">
        <v>1</v>
      </c>
      <c r="CV935" s="3" t="s">
        <v>1985</v>
      </c>
      <c r="CW935" s="3" t="s">
        <v>143</v>
      </c>
      <c r="CX935" s="3" t="s">
        <v>374</v>
      </c>
      <c r="CY935" s="3" t="s">
        <v>166</v>
      </c>
      <c r="CZ935" s="3" t="s">
        <v>136</v>
      </c>
      <c r="DA935" s="3" t="s">
        <v>1989</v>
      </c>
      <c r="DB935" s="3" t="s">
        <v>143</v>
      </c>
      <c r="DC935" s="3" t="s">
        <v>6653</v>
      </c>
      <c r="DD935" s="3" t="s">
        <v>164</v>
      </c>
      <c r="DE935" s="3" t="s">
        <v>3193</v>
      </c>
      <c r="DF935" s="3" t="s">
        <v>3277</v>
      </c>
      <c r="DG935" s="3" t="s">
        <v>143</v>
      </c>
      <c r="DH935" s="3" t="s">
        <v>14336</v>
      </c>
      <c r="DI935" s="3" t="s">
        <v>143</v>
      </c>
    </row>
    <row r="936" spans="1:113" ht="25.5" hidden="1" x14ac:dyDescent="0.2">
      <c r="A936" s="73">
        <v>45597</v>
      </c>
      <c r="B936" s="3" t="s">
        <v>12718</v>
      </c>
      <c r="C936" s="3">
        <v>168701</v>
      </c>
      <c r="D936" s="3" t="s">
        <v>12620</v>
      </c>
      <c r="E936" s="3" t="s">
        <v>373</v>
      </c>
      <c r="F936" s="7">
        <v>45617</v>
      </c>
      <c r="G936" s="3" t="s">
        <v>257</v>
      </c>
      <c r="H936" s="3" t="s">
        <v>166</v>
      </c>
      <c r="I936" s="8">
        <f t="shared" si="102"/>
        <v>430</v>
      </c>
      <c r="J936" s="4">
        <v>430</v>
      </c>
      <c r="K936" s="71">
        <f t="shared" si="96"/>
        <v>2.0006411356941829E-2</v>
      </c>
      <c r="L936" s="3" t="s">
        <v>374</v>
      </c>
      <c r="M936" s="3" t="s">
        <v>129</v>
      </c>
      <c r="N936" s="3" t="s">
        <v>1224</v>
      </c>
      <c r="O936" s="3" t="s">
        <v>14457</v>
      </c>
      <c r="P936" s="6" t="s">
        <v>14458</v>
      </c>
      <c r="Q936" s="3" t="s">
        <v>170</v>
      </c>
      <c r="R936" s="3" t="s">
        <v>14459</v>
      </c>
      <c r="S936" s="3" t="s">
        <v>14460</v>
      </c>
      <c r="T936" s="3" t="s">
        <v>135</v>
      </c>
      <c r="U936" s="3" t="s">
        <v>135</v>
      </c>
      <c r="V936" s="3" t="s">
        <v>136</v>
      </c>
      <c r="W936" s="3" t="s">
        <v>137</v>
      </c>
      <c r="X936" s="3" t="s">
        <v>11994</v>
      </c>
      <c r="Y936" s="3" t="s">
        <v>14461</v>
      </c>
      <c r="Z936" s="7" t="s">
        <v>14462</v>
      </c>
      <c r="AA936" s="3" t="s">
        <v>139</v>
      </c>
      <c r="AB936" s="3" t="s">
        <v>140</v>
      </c>
      <c r="AC936" s="3" t="s">
        <v>5272</v>
      </c>
      <c r="AD936" s="3" t="s">
        <v>143</v>
      </c>
      <c r="AE936" s="3" t="s">
        <v>5272</v>
      </c>
      <c r="AF936" s="3" t="s">
        <v>14093</v>
      </c>
      <c r="AG936" s="3" t="s">
        <v>5675</v>
      </c>
      <c r="AH936" s="3" t="s">
        <v>265</v>
      </c>
      <c r="AI936" s="3" t="s">
        <v>143</v>
      </c>
      <c r="AJ936" s="3" t="s">
        <v>143</v>
      </c>
      <c r="AK936" s="3" t="s">
        <v>142</v>
      </c>
      <c r="AL936" s="3" t="s">
        <v>143</v>
      </c>
      <c r="AM936" s="3" t="s">
        <v>6789</v>
      </c>
      <c r="AN936" s="3" t="s">
        <v>143</v>
      </c>
      <c r="AO936" s="3" t="s">
        <v>14463</v>
      </c>
      <c r="AP936" s="3" t="s">
        <v>14464</v>
      </c>
      <c r="AQ936" s="3" t="s">
        <v>14465</v>
      </c>
      <c r="AR936" s="3" t="s">
        <v>14466</v>
      </c>
      <c r="AS936" s="3" t="s">
        <v>431</v>
      </c>
      <c r="AT936" s="3" t="s">
        <v>14466</v>
      </c>
      <c r="AU936" s="3" t="s">
        <v>14467</v>
      </c>
      <c r="AV936" s="3" t="s">
        <v>990</v>
      </c>
      <c r="AW936" s="3" t="s">
        <v>273</v>
      </c>
      <c r="AX936" s="3" t="s">
        <v>1232</v>
      </c>
      <c r="AY936" s="3" t="s">
        <v>148</v>
      </c>
      <c r="AZ936" s="3" t="s">
        <v>139</v>
      </c>
      <c r="BA936" s="3" t="s">
        <v>154</v>
      </c>
      <c r="BB936" s="3" t="s">
        <v>992</v>
      </c>
      <c r="BC936" s="3" t="s">
        <v>156</v>
      </c>
      <c r="BD936" s="3" t="s">
        <v>157</v>
      </c>
      <c r="BE936" s="3" t="s">
        <v>303</v>
      </c>
      <c r="BF936" s="3" t="s">
        <v>14462</v>
      </c>
      <c r="BG936" s="3" t="s">
        <v>5272</v>
      </c>
      <c r="BH936" s="3" t="s">
        <v>143</v>
      </c>
      <c r="BI936" s="3" t="s">
        <v>143</v>
      </c>
      <c r="BJ936" s="3" t="s">
        <v>143</v>
      </c>
      <c r="BK936" s="3" t="s">
        <v>136</v>
      </c>
      <c r="BL936" s="3" t="s">
        <v>143</v>
      </c>
      <c r="BM936" s="3" t="s">
        <v>200</v>
      </c>
      <c r="BN936" s="3" t="s">
        <v>143</v>
      </c>
      <c r="BO936" s="3" t="s">
        <v>143</v>
      </c>
      <c r="BP936" s="3" t="s">
        <v>143</v>
      </c>
      <c r="BQ936" s="3" t="s">
        <v>14468</v>
      </c>
      <c r="BR936" s="3" t="s">
        <v>5352</v>
      </c>
      <c r="BS936" s="3" t="s">
        <v>241</v>
      </c>
      <c r="BT936" s="3" t="s">
        <v>6789</v>
      </c>
      <c r="BU936" s="3" t="s">
        <v>6789</v>
      </c>
      <c r="BV936" s="3" t="s">
        <v>135</v>
      </c>
      <c r="BW936" s="3" t="s">
        <v>135</v>
      </c>
      <c r="BX936" s="3" t="s">
        <v>135</v>
      </c>
      <c r="BY936" s="3" t="s">
        <v>148</v>
      </c>
      <c r="BZ936" s="3" t="s">
        <v>2375</v>
      </c>
      <c r="CA936" s="3" t="s">
        <v>174</v>
      </c>
      <c r="CB936" s="3" t="s">
        <v>143</v>
      </c>
      <c r="CC936" s="3" t="s">
        <v>143</v>
      </c>
      <c r="CD936" s="3" t="s">
        <v>143</v>
      </c>
      <c r="CE936" s="3" t="s">
        <v>143</v>
      </c>
      <c r="CF936" s="3" t="s">
        <v>2261</v>
      </c>
      <c r="CG936" s="3" t="s">
        <v>143</v>
      </c>
      <c r="CH936" s="3" t="s">
        <v>143</v>
      </c>
      <c r="CI936" s="3" t="s">
        <v>143</v>
      </c>
      <c r="CJ936" s="3" t="s">
        <v>5272</v>
      </c>
      <c r="CK936" s="3" t="s">
        <v>143</v>
      </c>
      <c r="CL936" s="3" t="s">
        <v>143</v>
      </c>
      <c r="CM936" s="3" t="s">
        <v>143</v>
      </c>
      <c r="CN936" s="3" t="s">
        <v>143</v>
      </c>
      <c r="CO936" s="3" t="s">
        <v>143</v>
      </c>
      <c r="CP936" s="3" t="s">
        <v>143</v>
      </c>
      <c r="CQ936" s="3" t="s">
        <v>143</v>
      </c>
      <c r="CR936" s="3" t="s">
        <v>143</v>
      </c>
      <c r="CS936" s="3" t="s">
        <v>1</v>
      </c>
      <c r="CT936" s="3" t="s">
        <v>143</v>
      </c>
      <c r="CU936" s="3" t="s">
        <v>1</v>
      </c>
      <c r="CV936" s="3" t="s">
        <v>1985</v>
      </c>
      <c r="CW936" s="3" t="s">
        <v>143</v>
      </c>
      <c r="CX936" s="3" t="s">
        <v>374</v>
      </c>
      <c r="CY936" s="3" t="s">
        <v>166</v>
      </c>
      <c r="CZ936" s="3" t="s">
        <v>136</v>
      </c>
      <c r="DA936" s="3" t="s">
        <v>1986</v>
      </c>
      <c r="DB936" s="3" t="s">
        <v>143</v>
      </c>
      <c r="DC936" s="3" t="s">
        <v>379</v>
      </c>
      <c r="DD936" s="3" t="s">
        <v>373</v>
      </c>
      <c r="DE936" s="3" t="s">
        <v>3193</v>
      </c>
      <c r="DF936" s="3" t="s">
        <v>6255</v>
      </c>
      <c r="DG936" s="3" t="s">
        <v>143</v>
      </c>
      <c r="DH936" s="3" t="s">
        <v>143</v>
      </c>
      <c r="DI936" s="3" t="s">
        <v>143</v>
      </c>
    </row>
    <row r="937" spans="1:113" ht="25.5" hidden="1" x14ac:dyDescent="0.2">
      <c r="A937" s="73">
        <v>45597</v>
      </c>
      <c r="B937" s="3" t="s">
        <v>12737</v>
      </c>
      <c r="C937" s="3">
        <v>168711</v>
      </c>
      <c r="D937" s="3" t="s">
        <v>12737</v>
      </c>
      <c r="E937" s="3" t="s">
        <v>373</v>
      </c>
      <c r="F937" s="7">
        <v>45611</v>
      </c>
      <c r="G937" s="3" t="s">
        <v>257</v>
      </c>
      <c r="H937" s="3" t="s">
        <v>166</v>
      </c>
      <c r="I937" s="4">
        <v>3571.39</v>
      </c>
      <c r="J937" s="4">
        <v>3489.44</v>
      </c>
      <c r="K937" s="71">
        <f t="shared" si="96"/>
        <v>0.16616441268853133</v>
      </c>
      <c r="L937" s="3" t="s">
        <v>12628</v>
      </c>
      <c r="M937" s="3" t="s">
        <v>129</v>
      </c>
      <c r="N937" s="3" t="s">
        <v>980</v>
      </c>
      <c r="O937" s="3" t="s">
        <v>12621</v>
      </c>
      <c r="P937" s="6" t="s">
        <v>12732</v>
      </c>
      <c r="Q937" s="3" t="s">
        <v>170</v>
      </c>
      <c r="R937" s="3" t="s">
        <v>14494</v>
      </c>
      <c r="S937" s="3" t="s">
        <v>10507</v>
      </c>
      <c r="T937" s="3" t="s">
        <v>135</v>
      </c>
      <c r="U937" s="3" t="s">
        <v>135</v>
      </c>
      <c r="V937" s="3" t="s">
        <v>136</v>
      </c>
      <c r="W937" s="3" t="s">
        <v>137</v>
      </c>
      <c r="X937" s="3" t="s">
        <v>11994</v>
      </c>
      <c r="Y937" s="3" t="s">
        <v>14344</v>
      </c>
      <c r="Z937" s="7" t="s">
        <v>14596</v>
      </c>
      <c r="AA937" s="3" t="s">
        <v>139</v>
      </c>
      <c r="AB937" s="3" t="s">
        <v>140</v>
      </c>
      <c r="AC937" s="3" t="s">
        <v>5272</v>
      </c>
      <c r="AD937" s="3" t="s">
        <v>143</v>
      </c>
      <c r="AE937" s="3" t="s">
        <v>14597</v>
      </c>
      <c r="AF937" s="3" t="s">
        <v>14345</v>
      </c>
      <c r="AG937" s="3" t="s">
        <v>5675</v>
      </c>
      <c r="AH937" s="3" t="s">
        <v>265</v>
      </c>
      <c r="AI937" s="3" t="s">
        <v>143</v>
      </c>
      <c r="AJ937" s="3" t="s">
        <v>14597</v>
      </c>
      <c r="AK937" s="3" t="s">
        <v>142</v>
      </c>
      <c r="AL937" s="3" t="s">
        <v>143</v>
      </c>
      <c r="AM937" s="3" t="s">
        <v>14346</v>
      </c>
      <c r="AN937" s="3" t="s">
        <v>174</v>
      </c>
      <c r="AO937" s="3" t="s">
        <v>12622</v>
      </c>
      <c r="AP937" s="3" t="s">
        <v>12623</v>
      </c>
      <c r="AQ937" s="3" t="s">
        <v>12624</v>
      </c>
      <c r="AR937" s="3" t="s">
        <v>250</v>
      </c>
      <c r="AS937" s="3" t="s">
        <v>179</v>
      </c>
      <c r="AT937" s="3" t="s">
        <v>12625</v>
      </c>
      <c r="AU937" s="3" t="s">
        <v>12626</v>
      </c>
      <c r="AV937" s="3" t="s">
        <v>990</v>
      </c>
      <c r="AW937" s="3" t="s">
        <v>273</v>
      </c>
      <c r="AX937" s="3" t="s">
        <v>991</v>
      </c>
      <c r="AY937" s="3" t="s">
        <v>148</v>
      </c>
      <c r="AZ937" s="3" t="s">
        <v>139</v>
      </c>
      <c r="BA937" s="3" t="s">
        <v>154</v>
      </c>
      <c r="BB937" s="3" t="s">
        <v>992</v>
      </c>
      <c r="BC937" s="3" t="s">
        <v>156</v>
      </c>
      <c r="BD937" s="3" t="s">
        <v>157</v>
      </c>
      <c r="BE937" s="3" t="s">
        <v>8956</v>
      </c>
      <c r="BF937" s="3" t="s">
        <v>14495</v>
      </c>
      <c r="BG937" s="3" t="s">
        <v>5272</v>
      </c>
      <c r="BH937" s="3" t="s">
        <v>170</v>
      </c>
      <c r="BI937" s="3" t="s">
        <v>14598</v>
      </c>
      <c r="BJ937" s="3" t="s">
        <v>143</v>
      </c>
      <c r="BK937" s="3" t="s">
        <v>463</v>
      </c>
      <c r="BL937" s="3" t="s">
        <v>143</v>
      </c>
      <c r="BM937" s="3" t="s">
        <v>200</v>
      </c>
      <c r="BN937" s="3" t="s">
        <v>160</v>
      </c>
      <c r="BO937" s="3" t="s">
        <v>143</v>
      </c>
      <c r="BP937" s="3" t="s">
        <v>143</v>
      </c>
      <c r="BQ937" s="3" t="s">
        <v>14496</v>
      </c>
      <c r="BR937" s="3" t="s">
        <v>143</v>
      </c>
      <c r="BS937" s="3" t="s">
        <v>14480</v>
      </c>
      <c r="BT937" s="3" t="s">
        <v>14597</v>
      </c>
      <c r="BU937" s="3" t="s">
        <v>14597</v>
      </c>
      <c r="BV937" s="3" t="s">
        <v>135</v>
      </c>
      <c r="BW937" s="3" t="s">
        <v>135</v>
      </c>
      <c r="BX937" s="3" t="s">
        <v>135</v>
      </c>
      <c r="BY937" s="3" t="s">
        <v>148</v>
      </c>
      <c r="BZ937" s="3" t="s">
        <v>12627</v>
      </c>
      <c r="CA937" s="3" t="s">
        <v>174</v>
      </c>
      <c r="CB937" s="3" t="s">
        <v>143</v>
      </c>
      <c r="CC937" s="3" t="s">
        <v>143</v>
      </c>
      <c r="CD937" s="3" t="s">
        <v>143</v>
      </c>
      <c r="CE937" s="3" t="s">
        <v>143</v>
      </c>
      <c r="CF937" s="3" t="s">
        <v>2261</v>
      </c>
      <c r="CG937" s="3" t="s">
        <v>2261</v>
      </c>
      <c r="CH937" s="3" t="s">
        <v>143</v>
      </c>
      <c r="CI937" s="3" t="s">
        <v>143</v>
      </c>
      <c r="CJ937" s="3" t="s">
        <v>5272</v>
      </c>
      <c r="CK937" s="3" t="s">
        <v>143</v>
      </c>
      <c r="CL937" s="3" t="s">
        <v>143</v>
      </c>
      <c r="CM937" s="3" t="s">
        <v>143</v>
      </c>
      <c r="CN937" s="3" t="s">
        <v>143</v>
      </c>
      <c r="CO937" s="3" t="s">
        <v>143</v>
      </c>
      <c r="CP937" s="3" t="s">
        <v>143</v>
      </c>
      <c r="CQ937" s="3" t="s">
        <v>143</v>
      </c>
      <c r="CR937" s="3" t="s">
        <v>143</v>
      </c>
      <c r="CS937" s="3" t="s">
        <v>1</v>
      </c>
      <c r="CT937" s="3" t="s">
        <v>143</v>
      </c>
      <c r="CU937" s="3" t="s">
        <v>1</v>
      </c>
      <c r="CV937" s="3" t="s">
        <v>2867</v>
      </c>
      <c r="CW937" s="3" t="s">
        <v>2867</v>
      </c>
      <c r="CX937" s="3" t="s">
        <v>12628</v>
      </c>
      <c r="CY937" s="3" t="s">
        <v>166</v>
      </c>
      <c r="CZ937" s="3" t="s">
        <v>463</v>
      </c>
      <c r="DA937" s="3" t="s">
        <v>1989</v>
      </c>
      <c r="DB937" s="3" t="s">
        <v>143</v>
      </c>
      <c r="DC937" s="3" t="s">
        <v>11994</v>
      </c>
      <c r="DD937" s="3" t="s">
        <v>373</v>
      </c>
      <c r="DE937" s="3" t="s">
        <v>3193</v>
      </c>
      <c r="DF937" s="3" t="s">
        <v>5830</v>
      </c>
      <c r="DG937" s="3" t="s">
        <v>143</v>
      </c>
      <c r="DH937" s="3" t="s">
        <v>143</v>
      </c>
      <c r="DI937" s="3" t="s">
        <v>143</v>
      </c>
    </row>
    <row r="938" spans="1:113" ht="25.5" hidden="1" x14ac:dyDescent="0.2">
      <c r="A938" s="73">
        <v>45597</v>
      </c>
      <c r="B938" s="3" t="s">
        <v>12737</v>
      </c>
      <c r="C938" s="3">
        <v>168712</v>
      </c>
      <c r="D938" s="3" t="s">
        <v>12737</v>
      </c>
      <c r="E938" s="3" t="s">
        <v>125</v>
      </c>
      <c r="F938" s="7">
        <v>45611</v>
      </c>
      <c r="G938" s="3" t="s">
        <v>257</v>
      </c>
      <c r="H938" s="3" t="s">
        <v>166</v>
      </c>
      <c r="I938" s="4">
        <v>1610.32</v>
      </c>
      <c r="J938" s="4">
        <v>1862.33</v>
      </c>
      <c r="K938" s="71">
        <f t="shared" si="96"/>
        <v>7.4922614735605964E-2</v>
      </c>
      <c r="L938" s="3" t="s">
        <v>12628</v>
      </c>
      <c r="M938" s="3" t="s">
        <v>129</v>
      </c>
      <c r="N938" s="3" t="s">
        <v>1224</v>
      </c>
      <c r="O938" s="3" t="s">
        <v>14347</v>
      </c>
      <c r="P938" s="6" t="s">
        <v>14348</v>
      </c>
      <c r="Q938" s="3" t="s">
        <v>170</v>
      </c>
      <c r="R938" s="3" t="s">
        <v>14497</v>
      </c>
      <c r="S938" s="3" t="s">
        <v>14349</v>
      </c>
      <c r="T938" s="3" t="s">
        <v>135</v>
      </c>
      <c r="U938" s="3" t="s">
        <v>135</v>
      </c>
      <c r="V938" s="3" t="s">
        <v>136</v>
      </c>
      <c r="W938" s="3" t="s">
        <v>137</v>
      </c>
      <c r="X938" s="3" t="s">
        <v>264</v>
      </c>
      <c r="Y938" s="3" t="s">
        <v>14350</v>
      </c>
      <c r="Z938" s="7" t="s">
        <v>14599</v>
      </c>
      <c r="AA938" s="3" t="s">
        <v>139</v>
      </c>
      <c r="AB938" s="3" t="s">
        <v>140</v>
      </c>
      <c r="AC938" s="3" t="s">
        <v>5272</v>
      </c>
      <c r="AD938" s="3" t="s">
        <v>143</v>
      </c>
      <c r="AE938" s="3" t="s">
        <v>14600</v>
      </c>
      <c r="AF938" s="3" t="s">
        <v>14345</v>
      </c>
      <c r="AG938" s="3" t="s">
        <v>5675</v>
      </c>
      <c r="AH938" s="3" t="s">
        <v>265</v>
      </c>
      <c r="AI938" s="3" t="s">
        <v>143</v>
      </c>
      <c r="AJ938" s="3" t="s">
        <v>14600</v>
      </c>
      <c r="AK938" s="3" t="s">
        <v>142</v>
      </c>
      <c r="AL938" s="3" t="s">
        <v>143</v>
      </c>
      <c r="AM938" s="3" t="s">
        <v>14351</v>
      </c>
      <c r="AN938" s="3" t="s">
        <v>174</v>
      </c>
      <c r="AO938" s="3" t="s">
        <v>14352</v>
      </c>
      <c r="AP938" s="3" t="s">
        <v>986</v>
      </c>
      <c r="AQ938" s="3" t="s">
        <v>14353</v>
      </c>
      <c r="AR938" s="3" t="s">
        <v>430</v>
      </c>
      <c r="AS938" s="3" t="s">
        <v>431</v>
      </c>
      <c r="AT938" s="3" t="s">
        <v>1869</v>
      </c>
      <c r="AU938" s="3" t="s">
        <v>14354</v>
      </c>
      <c r="AV938" s="3" t="s">
        <v>990</v>
      </c>
      <c r="AW938" s="3" t="s">
        <v>273</v>
      </c>
      <c r="AX938" s="3" t="s">
        <v>1232</v>
      </c>
      <c r="AY938" s="3" t="s">
        <v>148</v>
      </c>
      <c r="AZ938" s="3" t="s">
        <v>139</v>
      </c>
      <c r="BA938" s="3" t="s">
        <v>154</v>
      </c>
      <c r="BB938" s="3" t="s">
        <v>992</v>
      </c>
      <c r="BC938" s="3" t="s">
        <v>156</v>
      </c>
      <c r="BD938" s="3" t="s">
        <v>157</v>
      </c>
      <c r="BE938" s="3" t="s">
        <v>8956</v>
      </c>
      <c r="BF938" s="3" t="s">
        <v>14498</v>
      </c>
      <c r="BG938" s="3" t="s">
        <v>5272</v>
      </c>
      <c r="BH938" s="3" t="s">
        <v>170</v>
      </c>
      <c r="BI938" s="3" t="s">
        <v>14601</v>
      </c>
      <c r="BJ938" s="3" t="s">
        <v>143</v>
      </c>
      <c r="BK938" s="3" t="s">
        <v>463</v>
      </c>
      <c r="BL938" s="3" t="s">
        <v>143</v>
      </c>
      <c r="BM938" s="3" t="s">
        <v>200</v>
      </c>
      <c r="BN938" s="3" t="s">
        <v>200</v>
      </c>
      <c r="BO938" s="3" t="s">
        <v>143</v>
      </c>
      <c r="BP938" s="3" t="s">
        <v>143</v>
      </c>
      <c r="BQ938" s="3" t="s">
        <v>14499</v>
      </c>
      <c r="BR938" s="3" t="s">
        <v>143</v>
      </c>
      <c r="BS938" s="3" t="s">
        <v>14480</v>
      </c>
      <c r="BT938" s="3" t="s">
        <v>14600</v>
      </c>
      <c r="BU938" s="3" t="s">
        <v>14600</v>
      </c>
      <c r="BV938" s="3" t="s">
        <v>135</v>
      </c>
      <c r="BW938" s="3" t="s">
        <v>135</v>
      </c>
      <c r="BX938" s="3" t="s">
        <v>135</v>
      </c>
      <c r="BY938" s="3" t="s">
        <v>148</v>
      </c>
      <c r="BZ938" s="3" t="s">
        <v>3078</v>
      </c>
      <c r="CA938" s="3" t="s">
        <v>174</v>
      </c>
      <c r="CB938" s="3" t="s">
        <v>143</v>
      </c>
      <c r="CC938" s="3" t="s">
        <v>143</v>
      </c>
      <c r="CD938" s="3" t="s">
        <v>143</v>
      </c>
      <c r="CE938" s="3" t="s">
        <v>143</v>
      </c>
      <c r="CF938" s="3" t="s">
        <v>2261</v>
      </c>
      <c r="CG938" s="3" t="s">
        <v>2261</v>
      </c>
      <c r="CH938" s="3" t="s">
        <v>143</v>
      </c>
      <c r="CI938" s="3" t="s">
        <v>143</v>
      </c>
      <c r="CJ938" s="3" t="s">
        <v>5272</v>
      </c>
      <c r="CK938" s="3" t="s">
        <v>143</v>
      </c>
      <c r="CL938" s="3" t="s">
        <v>143</v>
      </c>
      <c r="CM938" s="3" t="s">
        <v>143</v>
      </c>
      <c r="CN938" s="3" t="s">
        <v>143</v>
      </c>
      <c r="CO938" s="3" t="s">
        <v>143</v>
      </c>
      <c r="CP938" s="3" t="s">
        <v>143</v>
      </c>
      <c r="CQ938" s="3" t="s">
        <v>143</v>
      </c>
      <c r="CR938" s="3" t="s">
        <v>143</v>
      </c>
      <c r="CS938" s="3" t="s">
        <v>1</v>
      </c>
      <c r="CT938" s="3" t="s">
        <v>143</v>
      </c>
      <c r="CU938" s="3" t="s">
        <v>1</v>
      </c>
      <c r="CV938" s="3" t="s">
        <v>2092</v>
      </c>
      <c r="CW938" s="3" t="s">
        <v>2092</v>
      </c>
      <c r="CX938" s="3" t="s">
        <v>12628</v>
      </c>
      <c r="CY938" s="3" t="s">
        <v>166</v>
      </c>
      <c r="CZ938" s="3" t="s">
        <v>463</v>
      </c>
      <c r="DA938" s="3" t="s">
        <v>1989</v>
      </c>
      <c r="DB938" s="3" t="s">
        <v>143</v>
      </c>
      <c r="DC938" s="3" t="s">
        <v>143</v>
      </c>
      <c r="DD938" s="3" t="s">
        <v>125</v>
      </c>
      <c r="DE938" s="3" t="s">
        <v>3193</v>
      </c>
      <c r="DF938" s="3" t="s">
        <v>5830</v>
      </c>
      <c r="DG938" s="3" t="s">
        <v>143</v>
      </c>
      <c r="DH938" s="3" t="s">
        <v>143</v>
      </c>
      <c r="DI938" s="3" t="s">
        <v>143</v>
      </c>
    </row>
    <row r="939" spans="1:113" hidden="1" x14ac:dyDescent="0.2">
      <c r="A939" s="73">
        <v>45597</v>
      </c>
      <c r="B939" s="3" t="s">
        <v>12718</v>
      </c>
      <c r="C939" s="3">
        <v>168742</v>
      </c>
      <c r="D939" s="3" t="s">
        <v>12620</v>
      </c>
      <c r="E939" s="3" t="s">
        <v>364</v>
      </c>
      <c r="F939" s="7">
        <v>45610</v>
      </c>
      <c r="G939" s="3" t="s">
        <v>126</v>
      </c>
      <c r="H939" s="3" t="s">
        <v>166</v>
      </c>
      <c r="I939" s="8">
        <f t="shared" ref="I939:I942" si="103">J939</f>
        <v>2109.42</v>
      </c>
      <c r="J939" s="4">
        <v>2109.42</v>
      </c>
      <c r="K939" s="71">
        <f t="shared" si="96"/>
        <v>9.8144009871070317E-2</v>
      </c>
      <c r="L939" s="3" t="s">
        <v>374</v>
      </c>
      <c r="M939" s="3" t="s">
        <v>129</v>
      </c>
      <c r="N939" s="3" t="s">
        <v>219</v>
      </c>
      <c r="O939" s="3" t="s">
        <v>7845</v>
      </c>
      <c r="P939" s="6" t="s">
        <v>13740</v>
      </c>
      <c r="Q939" s="3" t="s">
        <v>170</v>
      </c>
      <c r="R939" s="3" t="s">
        <v>14408</v>
      </c>
      <c r="S939" s="3" t="s">
        <v>4094</v>
      </c>
      <c r="T939" s="3" t="s">
        <v>135</v>
      </c>
      <c r="U939" s="3" t="s">
        <v>135</v>
      </c>
      <c r="V939" s="3" t="s">
        <v>136</v>
      </c>
      <c r="W939" s="3" t="s">
        <v>137</v>
      </c>
      <c r="X939" s="3" t="s">
        <v>6653</v>
      </c>
      <c r="Y939" s="3" t="s">
        <v>14337</v>
      </c>
      <c r="Z939" s="7" t="s">
        <v>14409</v>
      </c>
      <c r="AA939" s="3" t="s">
        <v>139</v>
      </c>
      <c r="AB939" s="3" t="s">
        <v>140</v>
      </c>
      <c r="AC939" s="3" t="s">
        <v>5272</v>
      </c>
      <c r="AD939" s="3" t="s">
        <v>143</v>
      </c>
      <c r="AE939" s="3" t="s">
        <v>5272</v>
      </c>
      <c r="AF939" s="3" t="s">
        <v>143</v>
      </c>
      <c r="AG939" s="3" t="s">
        <v>5974</v>
      </c>
      <c r="AH939" s="3" t="s">
        <v>141</v>
      </c>
      <c r="AI939" s="3" t="s">
        <v>143</v>
      </c>
      <c r="AJ939" s="3" t="s">
        <v>143</v>
      </c>
      <c r="AK939" s="3" t="s">
        <v>142</v>
      </c>
      <c r="AL939" s="3" t="s">
        <v>143</v>
      </c>
      <c r="AM939" s="3" t="s">
        <v>14338</v>
      </c>
      <c r="AN939" s="3" t="s">
        <v>143</v>
      </c>
      <c r="AO939" s="3" t="s">
        <v>227</v>
      </c>
      <c r="AP939" s="3" t="s">
        <v>228</v>
      </c>
      <c r="AQ939" s="3" t="s">
        <v>7851</v>
      </c>
      <c r="AR939" s="3" t="s">
        <v>230</v>
      </c>
      <c r="AS939" s="3" t="s">
        <v>231</v>
      </c>
      <c r="AT939" s="3" t="s">
        <v>232</v>
      </c>
      <c r="AU939" s="3" t="s">
        <v>233</v>
      </c>
      <c r="AV939" s="3" t="s">
        <v>234</v>
      </c>
      <c r="AW939" s="3" t="s">
        <v>165</v>
      </c>
      <c r="AX939" s="3" t="s">
        <v>235</v>
      </c>
      <c r="AY939" s="3" t="s">
        <v>148</v>
      </c>
      <c r="AZ939" s="3" t="s">
        <v>139</v>
      </c>
      <c r="BA939" s="3" t="s">
        <v>875</v>
      </c>
      <c r="BB939" s="3" t="s">
        <v>150</v>
      </c>
      <c r="BC939" s="3" t="s">
        <v>156</v>
      </c>
      <c r="BD939" s="3" t="s">
        <v>157</v>
      </c>
      <c r="BE939" s="3" t="s">
        <v>8956</v>
      </c>
      <c r="BF939" s="3" t="s">
        <v>14409</v>
      </c>
      <c r="BG939" s="3" t="s">
        <v>5272</v>
      </c>
      <c r="BH939" s="3" t="s">
        <v>143</v>
      </c>
      <c r="BI939" s="3" t="s">
        <v>143</v>
      </c>
      <c r="BJ939" s="3" t="s">
        <v>143</v>
      </c>
      <c r="BK939" s="3" t="s">
        <v>136</v>
      </c>
      <c r="BL939" s="3" t="s">
        <v>143</v>
      </c>
      <c r="BM939" s="3" t="s">
        <v>160</v>
      </c>
      <c r="BN939" s="3" t="s">
        <v>143</v>
      </c>
      <c r="BO939" s="3" t="s">
        <v>143</v>
      </c>
      <c r="BP939" s="3" t="s">
        <v>143</v>
      </c>
      <c r="BQ939" s="3" t="s">
        <v>14410</v>
      </c>
      <c r="BR939" s="3" t="s">
        <v>143</v>
      </c>
      <c r="BS939" s="3" t="s">
        <v>14404</v>
      </c>
      <c r="BT939" s="3" t="s">
        <v>14338</v>
      </c>
      <c r="BU939" s="3" t="s">
        <v>14338</v>
      </c>
      <c r="BV939" s="3" t="s">
        <v>135</v>
      </c>
      <c r="BW939" s="3" t="s">
        <v>135</v>
      </c>
      <c r="BX939" s="3" t="s">
        <v>135</v>
      </c>
      <c r="BY939" s="3" t="s">
        <v>148</v>
      </c>
      <c r="BZ939" s="3" t="s">
        <v>13680</v>
      </c>
      <c r="CA939" s="3" t="s">
        <v>174</v>
      </c>
      <c r="CB939" s="3" t="s">
        <v>143</v>
      </c>
      <c r="CC939" s="3" t="s">
        <v>143</v>
      </c>
      <c r="CD939" s="3" t="s">
        <v>143</v>
      </c>
      <c r="CE939" s="3" t="s">
        <v>14339</v>
      </c>
      <c r="CF939" s="3" t="s">
        <v>2261</v>
      </c>
      <c r="CG939" s="3" t="s">
        <v>143</v>
      </c>
      <c r="CH939" s="3" t="s">
        <v>143</v>
      </c>
      <c r="CI939" s="3" t="s">
        <v>143</v>
      </c>
      <c r="CJ939" s="3" t="s">
        <v>5272</v>
      </c>
      <c r="CK939" s="3" t="s">
        <v>143</v>
      </c>
      <c r="CL939" s="3" t="s">
        <v>143</v>
      </c>
      <c r="CM939" s="3" t="s">
        <v>143</v>
      </c>
      <c r="CN939" s="3" t="s">
        <v>143</v>
      </c>
      <c r="CO939" s="3" t="s">
        <v>7155</v>
      </c>
      <c r="CP939" s="3" t="s">
        <v>143</v>
      </c>
      <c r="CQ939" s="3" t="s">
        <v>143</v>
      </c>
      <c r="CR939" s="3" t="s">
        <v>143</v>
      </c>
      <c r="CS939" s="3" t="s">
        <v>1</v>
      </c>
      <c r="CT939" s="3" t="s">
        <v>143</v>
      </c>
      <c r="CU939" s="3" t="s">
        <v>1</v>
      </c>
      <c r="CV939" s="3" t="s">
        <v>2092</v>
      </c>
      <c r="CW939" s="3" t="s">
        <v>143</v>
      </c>
      <c r="CX939" s="3" t="s">
        <v>374</v>
      </c>
      <c r="CY939" s="3" t="s">
        <v>166</v>
      </c>
      <c r="CZ939" s="3" t="s">
        <v>136</v>
      </c>
      <c r="DA939" s="3" t="s">
        <v>1989</v>
      </c>
      <c r="DB939" s="3" t="s">
        <v>143</v>
      </c>
      <c r="DC939" s="3" t="s">
        <v>6653</v>
      </c>
      <c r="DD939" s="3" t="s">
        <v>364</v>
      </c>
      <c r="DE939" s="3" t="s">
        <v>3193</v>
      </c>
      <c r="DF939" s="3" t="s">
        <v>5859</v>
      </c>
      <c r="DG939" s="3" t="s">
        <v>143</v>
      </c>
      <c r="DH939" s="3" t="s">
        <v>7156</v>
      </c>
      <c r="DI939" s="3" t="s">
        <v>143</v>
      </c>
    </row>
    <row r="940" spans="1:113" hidden="1" x14ac:dyDescent="0.2">
      <c r="A940" s="73">
        <v>45597</v>
      </c>
      <c r="B940" s="3" t="s">
        <v>15607</v>
      </c>
      <c r="C940" s="3">
        <v>168904</v>
      </c>
      <c r="D940" s="3" t="s">
        <v>14369</v>
      </c>
      <c r="E940" s="3" t="s">
        <v>364</v>
      </c>
      <c r="F940" s="7">
        <v>45611</v>
      </c>
      <c r="G940" s="3" t="s">
        <v>126</v>
      </c>
      <c r="H940" s="3" t="s">
        <v>166</v>
      </c>
      <c r="I940" s="8">
        <f t="shared" si="103"/>
        <v>300</v>
      </c>
      <c r="J940" s="4">
        <v>300</v>
      </c>
      <c r="K940" s="71">
        <f t="shared" si="96"/>
        <v>1.395796141181988E-2</v>
      </c>
      <c r="L940" s="3" t="s">
        <v>14355</v>
      </c>
      <c r="M940" s="3" t="s">
        <v>129</v>
      </c>
      <c r="N940" s="3" t="s">
        <v>1065</v>
      </c>
      <c r="O940" s="3" t="s">
        <v>2192</v>
      </c>
      <c r="P940" s="6" t="s">
        <v>14356</v>
      </c>
      <c r="Q940" s="3" t="s">
        <v>170</v>
      </c>
      <c r="R940" s="3" t="s">
        <v>14411</v>
      </c>
      <c r="S940" s="3" t="s">
        <v>2719</v>
      </c>
      <c r="T940" s="3" t="s">
        <v>135</v>
      </c>
      <c r="U940" s="3" t="s">
        <v>135</v>
      </c>
      <c r="V940" s="3" t="s">
        <v>136</v>
      </c>
      <c r="W940" s="3" t="s">
        <v>137</v>
      </c>
      <c r="X940" s="3" t="s">
        <v>957</v>
      </c>
      <c r="Y940" s="3" t="s">
        <v>14357</v>
      </c>
      <c r="Z940" s="7" t="s">
        <v>14602</v>
      </c>
      <c r="AA940" s="3" t="s">
        <v>139</v>
      </c>
      <c r="AB940" s="3" t="s">
        <v>140</v>
      </c>
      <c r="AC940" s="3" t="s">
        <v>5272</v>
      </c>
      <c r="AD940" s="3" t="s">
        <v>143</v>
      </c>
      <c r="AE940" s="3" t="s">
        <v>5272</v>
      </c>
      <c r="AF940" s="3" t="s">
        <v>14358</v>
      </c>
      <c r="AG940" s="3" t="s">
        <v>5974</v>
      </c>
      <c r="AH940" s="3" t="s">
        <v>141</v>
      </c>
      <c r="AI940" s="3" t="s">
        <v>143</v>
      </c>
      <c r="AJ940" s="3" t="s">
        <v>14603</v>
      </c>
      <c r="AK940" s="3" t="s">
        <v>142</v>
      </c>
      <c r="AL940" s="3" t="s">
        <v>143</v>
      </c>
      <c r="AM940" s="3" t="s">
        <v>6225</v>
      </c>
      <c r="AN940" s="3" t="s">
        <v>174</v>
      </c>
      <c r="AO940" s="3" t="s">
        <v>2196</v>
      </c>
      <c r="AP940" s="3" t="s">
        <v>2197</v>
      </c>
      <c r="AQ940" s="3" t="s">
        <v>2198</v>
      </c>
      <c r="AR940" s="3" t="s">
        <v>230</v>
      </c>
      <c r="AS940" s="3" t="s">
        <v>231</v>
      </c>
      <c r="AT940" s="3" t="s">
        <v>2199</v>
      </c>
      <c r="AU940" s="3" t="s">
        <v>2200</v>
      </c>
      <c r="AV940" s="3" t="s">
        <v>631</v>
      </c>
      <c r="AW940" s="3" t="s">
        <v>632</v>
      </c>
      <c r="AX940" s="3" t="s">
        <v>1068</v>
      </c>
      <c r="AY940" s="3" t="s">
        <v>148</v>
      </c>
      <c r="AZ940" s="3" t="s">
        <v>139</v>
      </c>
      <c r="BA940" s="3" t="s">
        <v>149</v>
      </c>
      <c r="BB940" s="3" t="s">
        <v>634</v>
      </c>
      <c r="BC940" s="3" t="s">
        <v>156</v>
      </c>
      <c r="BD940" s="3" t="s">
        <v>157</v>
      </c>
      <c r="BE940" s="3" t="s">
        <v>303</v>
      </c>
      <c r="BF940" s="3" t="s">
        <v>14412</v>
      </c>
      <c r="BG940" s="3" t="s">
        <v>5272</v>
      </c>
      <c r="BH940" s="3" t="s">
        <v>143</v>
      </c>
      <c r="BI940" s="3" t="s">
        <v>14604</v>
      </c>
      <c r="BJ940" s="3" t="s">
        <v>143</v>
      </c>
      <c r="BK940" s="3" t="s">
        <v>183</v>
      </c>
      <c r="BL940" s="3" t="s">
        <v>143</v>
      </c>
      <c r="BM940" s="3" t="s">
        <v>160</v>
      </c>
      <c r="BN940" s="3" t="s">
        <v>160</v>
      </c>
      <c r="BO940" s="3" t="s">
        <v>143</v>
      </c>
      <c r="BP940" s="3" t="s">
        <v>143</v>
      </c>
      <c r="BQ940" s="3" t="s">
        <v>14413</v>
      </c>
      <c r="BR940" s="3" t="s">
        <v>5352</v>
      </c>
      <c r="BS940" s="3" t="s">
        <v>241</v>
      </c>
      <c r="BT940" s="3" t="s">
        <v>6225</v>
      </c>
      <c r="BU940" s="3" t="s">
        <v>6225</v>
      </c>
      <c r="BV940" s="3" t="s">
        <v>135</v>
      </c>
      <c r="BW940" s="3" t="s">
        <v>135</v>
      </c>
      <c r="BX940" s="3" t="s">
        <v>135</v>
      </c>
      <c r="BY940" s="3" t="s">
        <v>148</v>
      </c>
      <c r="BZ940" s="3" t="s">
        <v>2655</v>
      </c>
      <c r="CA940" s="3" t="s">
        <v>174</v>
      </c>
      <c r="CB940" s="3" t="s">
        <v>143</v>
      </c>
      <c r="CC940" s="3" t="s">
        <v>143</v>
      </c>
      <c r="CD940" s="3" t="s">
        <v>143</v>
      </c>
      <c r="CE940" s="3" t="s">
        <v>143</v>
      </c>
      <c r="CF940" s="3" t="s">
        <v>2261</v>
      </c>
      <c r="CG940" s="3" t="s">
        <v>2261</v>
      </c>
      <c r="CH940" s="3" t="s">
        <v>143</v>
      </c>
      <c r="CI940" s="3" t="s">
        <v>143</v>
      </c>
      <c r="CJ940" s="3" t="s">
        <v>5272</v>
      </c>
      <c r="CK940" s="3" t="s">
        <v>143</v>
      </c>
      <c r="CL940" s="3" t="s">
        <v>143</v>
      </c>
      <c r="CM940" s="3" t="s">
        <v>143</v>
      </c>
      <c r="CN940" s="3" t="s">
        <v>143</v>
      </c>
      <c r="CO940" s="3" t="s">
        <v>7298</v>
      </c>
      <c r="CP940" s="3" t="s">
        <v>143</v>
      </c>
      <c r="CQ940" s="3" t="s">
        <v>143</v>
      </c>
      <c r="CR940" s="3" t="s">
        <v>143</v>
      </c>
      <c r="CS940" s="3" t="s">
        <v>1</v>
      </c>
      <c r="CT940" s="3" t="s">
        <v>143</v>
      </c>
      <c r="CU940" s="3" t="s">
        <v>1</v>
      </c>
      <c r="CV940" s="3" t="s">
        <v>1985</v>
      </c>
      <c r="CW940" s="3" t="s">
        <v>143</v>
      </c>
      <c r="CX940" s="3" t="s">
        <v>14355</v>
      </c>
      <c r="CY940" s="3" t="s">
        <v>166</v>
      </c>
      <c r="CZ940" s="3" t="s">
        <v>183</v>
      </c>
      <c r="DA940" s="3" t="s">
        <v>1989</v>
      </c>
      <c r="DB940" s="3" t="s">
        <v>143</v>
      </c>
      <c r="DC940" s="3" t="s">
        <v>225</v>
      </c>
      <c r="DD940" s="3" t="s">
        <v>364</v>
      </c>
      <c r="DE940" s="3" t="s">
        <v>3193</v>
      </c>
      <c r="DF940" s="3" t="s">
        <v>5830</v>
      </c>
      <c r="DG940" s="3" t="s">
        <v>143</v>
      </c>
      <c r="DH940" s="3" t="s">
        <v>7299</v>
      </c>
      <c r="DI940" s="3" t="s">
        <v>143</v>
      </c>
    </row>
    <row r="941" spans="1:113" hidden="1" x14ac:dyDescent="0.2">
      <c r="A941" s="73">
        <v>45597</v>
      </c>
      <c r="B941" s="3" t="s">
        <v>12718</v>
      </c>
      <c r="C941" s="3">
        <v>169325</v>
      </c>
      <c r="D941" s="3" t="s">
        <v>12620</v>
      </c>
      <c r="E941" s="3" t="s">
        <v>164</v>
      </c>
      <c r="F941" s="7">
        <v>45614</v>
      </c>
      <c r="G941" s="3" t="s">
        <v>165</v>
      </c>
      <c r="H941" s="3" t="s">
        <v>166</v>
      </c>
      <c r="I941" s="8">
        <f t="shared" si="103"/>
        <v>299.8</v>
      </c>
      <c r="J941" s="4">
        <v>299.8</v>
      </c>
      <c r="K941" s="71">
        <f t="shared" si="96"/>
        <v>1.3948656104212E-2</v>
      </c>
      <c r="L941" s="3" t="s">
        <v>374</v>
      </c>
      <c r="M941" s="3" t="s">
        <v>129</v>
      </c>
      <c r="N941" s="3" t="s">
        <v>219</v>
      </c>
      <c r="O941" s="3" t="s">
        <v>824</v>
      </c>
      <c r="P941" s="6" t="s">
        <v>8169</v>
      </c>
      <c r="Q941" s="3" t="s">
        <v>170</v>
      </c>
      <c r="R941" s="3" t="s">
        <v>14419</v>
      </c>
      <c r="S941" s="3" t="s">
        <v>827</v>
      </c>
      <c r="T941" s="3" t="s">
        <v>135</v>
      </c>
      <c r="U941" s="3" t="s">
        <v>135</v>
      </c>
      <c r="V941" s="3" t="s">
        <v>136</v>
      </c>
      <c r="W941" s="3" t="s">
        <v>137</v>
      </c>
      <c r="X941" s="3" t="s">
        <v>6653</v>
      </c>
      <c r="Y941" s="3" t="s">
        <v>14359</v>
      </c>
      <c r="Z941" s="7" t="s">
        <v>14420</v>
      </c>
      <c r="AA941" s="3" t="s">
        <v>139</v>
      </c>
      <c r="AB941" s="3" t="s">
        <v>140</v>
      </c>
      <c r="AC941" s="3" t="s">
        <v>5272</v>
      </c>
      <c r="AD941" s="3" t="s">
        <v>143</v>
      </c>
      <c r="AE941" s="3" t="s">
        <v>5272</v>
      </c>
      <c r="AF941" s="3" t="s">
        <v>143</v>
      </c>
      <c r="AG941" s="3" t="s">
        <v>235</v>
      </c>
      <c r="AH941" s="3" t="s">
        <v>141</v>
      </c>
      <c r="AI941" s="3" t="s">
        <v>143</v>
      </c>
      <c r="AJ941" s="3" t="s">
        <v>143</v>
      </c>
      <c r="AK941" s="3" t="s">
        <v>142</v>
      </c>
      <c r="AL941" s="3" t="s">
        <v>143</v>
      </c>
      <c r="AM941" s="3" t="s">
        <v>14360</v>
      </c>
      <c r="AN941" s="3" t="s">
        <v>143</v>
      </c>
      <c r="AO941" s="3" t="s">
        <v>829</v>
      </c>
      <c r="AP941" s="3" t="s">
        <v>830</v>
      </c>
      <c r="AQ941" s="3" t="s">
        <v>831</v>
      </c>
      <c r="AR941" s="3" t="s">
        <v>178</v>
      </c>
      <c r="AS941" s="3" t="s">
        <v>179</v>
      </c>
      <c r="AT941" s="3" t="s">
        <v>327</v>
      </c>
      <c r="AU941" s="3" t="s">
        <v>832</v>
      </c>
      <c r="AV941" s="3" t="s">
        <v>234</v>
      </c>
      <c r="AW941" s="3" t="s">
        <v>165</v>
      </c>
      <c r="AX941" s="3" t="s">
        <v>235</v>
      </c>
      <c r="AY941" s="3" t="s">
        <v>148</v>
      </c>
      <c r="AZ941" s="3" t="s">
        <v>139</v>
      </c>
      <c r="BA941" s="3" t="s">
        <v>875</v>
      </c>
      <c r="BB941" s="3" t="s">
        <v>150</v>
      </c>
      <c r="BC941" s="3" t="s">
        <v>156</v>
      </c>
      <c r="BD941" s="3" t="s">
        <v>157</v>
      </c>
      <c r="BE941" s="3" t="s">
        <v>303</v>
      </c>
      <c r="BF941" s="3" t="s">
        <v>14420</v>
      </c>
      <c r="BG941" s="3" t="s">
        <v>5272</v>
      </c>
      <c r="BH941" s="3" t="s">
        <v>143</v>
      </c>
      <c r="BI941" s="3" t="s">
        <v>143</v>
      </c>
      <c r="BJ941" s="3" t="s">
        <v>143</v>
      </c>
      <c r="BK941" s="3" t="s">
        <v>136</v>
      </c>
      <c r="BL941" s="3" t="s">
        <v>143</v>
      </c>
      <c r="BM941" s="3" t="s">
        <v>160</v>
      </c>
      <c r="BN941" s="3" t="s">
        <v>143</v>
      </c>
      <c r="BO941" s="3" t="s">
        <v>143</v>
      </c>
      <c r="BP941" s="3" t="s">
        <v>143</v>
      </c>
      <c r="BQ941" s="3" t="s">
        <v>10638</v>
      </c>
      <c r="BR941" s="3" t="s">
        <v>5352</v>
      </c>
      <c r="BS941" s="3" t="s">
        <v>241</v>
      </c>
      <c r="BT941" s="3" t="s">
        <v>14360</v>
      </c>
      <c r="BU941" s="3" t="s">
        <v>14360</v>
      </c>
      <c r="BV941" s="3" t="s">
        <v>135</v>
      </c>
      <c r="BW941" s="3" t="s">
        <v>135</v>
      </c>
      <c r="BX941" s="3" t="s">
        <v>135</v>
      </c>
      <c r="BY941" s="3" t="s">
        <v>148</v>
      </c>
      <c r="BZ941" s="3" t="s">
        <v>14361</v>
      </c>
      <c r="CA941" s="3" t="s">
        <v>174</v>
      </c>
      <c r="CB941" s="3" t="s">
        <v>143</v>
      </c>
      <c r="CC941" s="3" t="s">
        <v>143</v>
      </c>
      <c r="CD941" s="3" t="s">
        <v>143</v>
      </c>
      <c r="CE941" s="3" t="s">
        <v>8169</v>
      </c>
      <c r="CF941" s="3" t="s">
        <v>2261</v>
      </c>
      <c r="CG941" s="3" t="s">
        <v>143</v>
      </c>
      <c r="CH941" s="3" t="s">
        <v>143</v>
      </c>
      <c r="CI941" s="3" t="s">
        <v>143</v>
      </c>
      <c r="CJ941" s="3" t="s">
        <v>5272</v>
      </c>
      <c r="CK941" s="3" t="s">
        <v>143</v>
      </c>
      <c r="CL941" s="3" t="s">
        <v>143</v>
      </c>
      <c r="CM941" s="3" t="s">
        <v>143</v>
      </c>
      <c r="CN941" s="3" t="s">
        <v>143</v>
      </c>
      <c r="CO941" s="3" t="s">
        <v>14362</v>
      </c>
      <c r="CP941" s="3" t="s">
        <v>143</v>
      </c>
      <c r="CQ941" s="3" t="s">
        <v>143</v>
      </c>
      <c r="CR941" s="3" t="s">
        <v>143</v>
      </c>
      <c r="CS941" s="3" t="s">
        <v>1</v>
      </c>
      <c r="CT941" s="3" t="s">
        <v>143</v>
      </c>
      <c r="CU941" s="3" t="s">
        <v>1</v>
      </c>
      <c r="CV941" s="3" t="s">
        <v>1985</v>
      </c>
      <c r="CW941" s="3" t="s">
        <v>143</v>
      </c>
      <c r="CX941" s="3" t="s">
        <v>374</v>
      </c>
      <c r="CY941" s="3" t="s">
        <v>166</v>
      </c>
      <c r="CZ941" s="3" t="s">
        <v>136</v>
      </c>
      <c r="DA941" s="3" t="s">
        <v>1989</v>
      </c>
      <c r="DB941" s="3" t="s">
        <v>143</v>
      </c>
      <c r="DC941" s="3" t="s">
        <v>6653</v>
      </c>
      <c r="DD941" s="3" t="s">
        <v>164</v>
      </c>
      <c r="DE941" s="3" t="s">
        <v>3193</v>
      </c>
      <c r="DF941" s="3" t="s">
        <v>5867</v>
      </c>
      <c r="DG941" s="3" t="s">
        <v>143</v>
      </c>
      <c r="DH941" s="3" t="s">
        <v>14363</v>
      </c>
      <c r="DI941" s="3" t="s">
        <v>143</v>
      </c>
    </row>
    <row r="942" spans="1:113" hidden="1" x14ac:dyDescent="0.2">
      <c r="A942" s="73">
        <v>45597</v>
      </c>
      <c r="B942" s="3" t="s">
        <v>12718</v>
      </c>
      <c r="C942" s="3">
        <v>169330</v>
      </c>
      <c r="D942" s="3" t="s">
        <v>12620</v>
      </c>
      <c r="E942" s="3" t="s">
        <v>364</v>
      </c>
      <c r="F942" s="7">
        <v>45614</v>
      </c>
      <c r="G942" s="3" t="s">
        <v>126</v>
      </c>
      <c r="H942" s="3" t="s">
        <v>166</v>
      </c>
      <c r="I942" s="8">
        <f t="shared" si="103"/>
        <v>238.21</v>
      </c>
      <c r="J942" s="4">
        <v>238.21</v>
      </c>
      <c r="K942" s="71">
        <f t="shared" si="96"/>
        <v>1.1083086626365379E-2</v>
      </c>
      <c r="L942" s="3" t="s">
        <v>374</v>
      </c>
      <c r="M942" s="3" t="s">
        <v>129</v>
      </c>
      <c r="N942" s="3" t="s">
        <v>219</v>
      </c>
      <c r="O942" s="3" t="s">
        <v>14364</v>
      </c>
      <c r="P942" s="6" t="s">
        <v>8169</v>
      </c>
      <c r="Q942" s="3" t="s">
        <v>170</v>
      </c>
      <c r="R942" s="3" t="s">
        <v>14421</v>
      </c>
      <c r="S942" s="3" t="s">
        <v>9297</v>
      </c>
      <c r="T942" s="3" t="s">
        <v>135</v>
      </c>
      <c r="U942" s="3" t="s">
        <v>135</v>
      </c>
      <c r="V942" s="3" t="s">
        <v>136</v>
      </c>
      <c r="W942" s="3" t="s">
        <v>137</v>
      </c>
      <c r="X942" s="3" t="s">
        <v>6653</v>
      </c>
      <c r="Y942" s="3" t="s">
        <v>14365</v>
      </c>
      <c r="Z942" s="7" t="s">
        <v>14422</v>
      </c>
      <c r="AA942" s="3" t="s">
        <v>139</v>
      </c>
      <c r="AB942" s="3" t="s">
        <v>140</v>
      </c>
      <c r="AC942" s="3" t="s">
        <v>5272</v>
      </c>
      <c r="AD942" s="3" t="s">
        <v>143</v>
      </c>
      <c r="AE942" s="3" t="s">
        <v>5272</v>
      </c>
      <c r="AF942" s="3" t="s">
        <v>143</v>
      </c>
      <c r="AG942" s="3" t="s">
        <v>5974</v>
      </c>
      <c r="AH942" s="3" t="s">
        <v>141</v>
      </c>
      <c r="AI942" s="3" t="s">
        <v>143</v>
      </c>
      <c r="AJ942" s="3" t="s">
        <v>143</v>
      </c>
      <c r="AK942" s="3" t="s">
        <v>142</v>
      </c>
      <c r="AL942" s="3" t="s">
        <v>143</v>
      </c>
      <c r="AM942" s="3" t="s">
        <v>14366</v>
      </c>
      <c r="AN942" s="3" t="s">
        <v>143</v>
      </c>
      <c r="AO942" s="3" t="s">
        <v>1922</v>
      </c>
      <c r="AP942" s="3" t="s">
        <v>1923</v>
      </c>
      <c r="AQ942" s="3" t="s">
        <v>14367</v>
      </c>
      <c r="AR942" s="3" t="s">
        <v>353</v>
      </c>
      <c r="AS942" s="3" t="s">
        <v>231</v>
      </c>
      <c r="AT942" s="3" t="s">
        <v>1895</v>
      </c>
      <c r="AU942" s="3" t="s">
        <v>1925</v>
      </c>
      <c r="AV942" s="3" t="s">
        <v>234</v>
      </c>
      <c r="AW942" s="3" t="s">
        <v>165</v>
      </c>
      <c r="AX942" s="3" t="s">
        <v>235</v>
      </c>
      <c r="AY942" s="3" t="s">
        <v>148</v>
      </c>
      <c r="AZ942" s="3" t="s">
        <v>139</v>
      </c>
      <c r="BA942" s="3" t="s">
        <v>875</v>
      </c>
      <c r="BB942" s="3" t="s">
        <v>150</v>
      </c>
      <c r="BC942" s="3" t="s">
        <v>156</v>
      </c>
      <c r="BD942" s="3" t="s">
        <v>157</v>
      </c>
      <c r="BE942" s="3" t="s">
        <v>14423</v>
      </c>
      <c r="BF942" s="3" t="s">
        <v>14422</v>
      </c>
      <c r="BG942" s="3" t="s">
        <v>5272</v>
      </c>
      <c r="BH942" s="3" t="s">
        <v>143</v>
      </c>
      <c r="BI942" s="3" t="s">
        <v>143</v>
      </c>
      <c r="BJ942" s="3" t="s">
        <v>143</v>
      </c>
      <c r="BK942" s="3" t="s">
        <v>136</v>
      </c>
      <c r="BL942" s="3" t="s">
        <v>143</v>
      </c>
      <c r="BM942" s="3" t="s">
        <v>160</v>
      </c>
      <c r="BN942" s="3" t="s">
        <v>143</v>
      </c>
      <c r="BO942" s="3" t="s">
        <v>143</v>
      </c>
      <c r="BP942" s="3" t="s">
        <v>143</v>
      </c>
      <c r="BQ942" s="3" t="s">
        <v>6717</v>
      </c>
      <c r="BR942" s="3" t="s">
        <v>5723</v>
      </c>
      <c r="BS942" s="3" t="s">
        <v>162</v>
      </c>
      <c r="BT942" s="3" t="s">
        <v>14366</v>
      </c>
      <c r="BU942" s="3" t="s">
        <v>14366</v>
      </c>
      <c r="BV942" s="3" t="s">
        <v>135</v>
      </c>
      <c r="BW942" s="3" t="s">
        <v>135</v>
      </c>
      <c r="BX942" s="3" t="s">
        <v>135</v>
      </c>
      <c r="BY942" s="3" t="s">
        <v>148</v>
      </c>
      <c r="BZ942" s="3" t="s">
        <v>2557</v>
      </c>
      <c r="CA942" s="3" t="s">
        <v>174</v>
      </c>
      <c r="CB942" s="3" t="s">
        <v>143</v>
      </c>
      <c r="CC942" s="3" t="s">
        <v>143</v>
      </c>
      <c r="CD942" s="3" t="s">
        <v>143</v>
      </c>
      <c r="CE942" s="3" t="s">
        <v>14368</v>
      </c>
      <c r="CF942" s="3" t="s">
        <v>2261</v>
      </c>
      <c r="CG942" s="3" t="s">
        <v>143</v>
      </c>
      <c r="CH942" s="3" t="s">
        <v>143</v>
      </c>
      <c r="CI942" s="3" t="s">
        <v>143</v>
      </c>
      <c r="CJ942" s="3" t="s">
        <v>5272</v>
      </c>
      <c r="CK942" s="3" t="s">
        <v>143</v>
      </c>
      <c r="CL942" s="3" t="s">
        <v>143</v>
      </c>
      <c r="CM942" s="3" t="s">
        <v>143</v>
      </c>
      <c r="CN942" s="3" t="s">
        <v>143</v>
      </c>
      <c r="CO942" s="3" t="s">
        <v>7509</v>
      </c>
      <c r="CP942" s="3" t="s">
        <v>143</v>
      </c>
      <c r="CQ942" s="3" t="s">
        <v>143</v>
      </c>
      <c r="CR942" s="3" t="s">
        <v>143</v>
      </c>
      <c r="CS942" s="3" t="s">
        <v>1</v>
      </c>
      <c r="CT942" s="3" t="s">
        <v>143</v>
      </c>
      <c r="CU942" s="3" t="s">
        <v>1</v>
      </c>
      <c r="CV942" s="3" t="s">
        <v>1985</v>
      </c>
      <c r="CW942" s="3" t="s">
        <v>143</v>
      </c>
      <c r="CX942" s="3" t="s">
        <v>374</v>
      </c>
      <c r="CY942" s="3" t="s">
        <v>166</v>
      </c>
      <c r="CZ942" s="3" t="s">
        <v>136</v>
      </c>
      <c r="DA942" s="3" t="s">
        <v>1989</v>
      </c>
      <c r="DB942" s="3" t="s">
        <v>143</v>
      </c>
      <c r="DC942" s="3" t="s">
        <v>6653</v>
      </c>
      <c r="DD942" s="3" t="s">
        <v>364</v>
      </c>
      <c r="DE942" s="3" t="s">
        <v>3193</v>
      </c>
      <c r="DF942" s="3" t="s">
        <v>5867</v>
      </c>
      <c r="DG942" s="3" t="s">
        <v>143</v>
      </c>
      <c r="DH942" s="3" t="s">
        <v>7510</v>
      </c>
      <c r="DI942" s="3" t="s">
        <v>143</v>
      </c>
    </row>
    <row r="943" spans="1:113" hidden="1" x14ac:dyDescent="0.2">
      <c r="A943" s="73">
        <v>45597</v>
      </c>
      <c r="B943" s="3" t="s">
        <v>12718</v>
      </c>
      <c r="C943" s="3">
        <v>169339</v>
      </c>
      <c r="D943" s="3" t="s">
        <v>12620</v>
      </c>
      <c r="E943" s="3" t="s">
        <v>685</v>
      </c>
      <c r="F943" s="7">
        <v>45615</v>
      </c>
      <c r="G943" s="3" t="s">
        <v>165</v>
      </c>
      <c r="H943" s="3" t="s">
        <v>166</v>
      </c>
      <c r="I943" s="4">
        <v>1849.58</v>
      </c>
      <c r="J943" s="4">
        <v>2020</v>
      </c>
      <c r="K943" s="71">
        <f t="shared" si="96"/>
        <v>8.6054554226912716E-2</v>
      </c>
      <c r="L943" s="3" t="s">
        <v>953</v>
      </c>
      <c r="M943" s="3" t="s">
        <v>7246</v>
      </c>
      <c r="N943" s="3" t="s">
        <v>1056</v>
      </c>
      <c r="O943" s="3" t="s">
        <v>14424</v>
      </c>
      <c r="P943" s="6" t="s">
        <v>14425</v>
      </c>
      <c r="Q943" s="3" t="s">
        <v>170</v>
      </c>
      <c r="R943" s="3" t="s">
        <v>14503</v>
      </c>
      <c r="S943" s="3" t="s">
        <v>14426</v>
      </c>
      <c r="T943" s="3" t="s">
        <v>135</v>
      </c>
      <c r="U943" s="3" t="s">
        <v>135</v>
      </c>
      <c r="V943" s="3" t="s">
        <v>506</v>
      </c>
      <c r="W943" s="3" t="s">
        <v>137</v>
      </c>
      <c r="X943" s="3" t="s">
        <v>957</v>
      </c>
      <c r="Y943" s="3" t="s">
        <v>14427</v>
      </c>
      <c r="Z943" s="7" t="s">
        <v>14605</v>
      </c>
      <c r="AA943" s="3" t="s">
        <v>139</v>
      </c>
      <c r="AB943" s="3" t="s">
        <v>226</v>
      </c>
      <c r="AC943" s="3" t="s">
        <v>5272</v>
      </c>
      <c r="AD943" s="3" t="s">
        <v>143</v>
      </c>
      <c r="AE943" s="3" t="s">
        <v>14606</v>
      </c>
      <c r="AF943" s="3" t="s">
        <v>14428</v>
      </c>
      <c r="AG943" s="3" t="s">
        <v>235</v>
      </c>
      <c r="AH943" s="3" t="s">
        <v>141</v>
      </c>
      <c r="AI943" s="3" t="s">
        <v>143</v>
      </c>
      <c r="AJ943" s="3" t="s">
        <v>14606</v>
      </c>
      <c r="AK943" s="3" t="s">
        <v>207</v>
      </c>
      <c r="AL943" s="3" t="s">
        <v>143</v>
      </c>
      <c r="AM943" s="3" t="s">
        <v>14316</v>
      </c>
      <c r="AN943" s="3" t="s">
        <v>174</v>
      </c>
      <c r="AO943" s="3" t="s">
        <v>4081</v>
      </c>
      <c r="AP943" s="3" t="s">
        <v>2684</v>
      </c>
      <c r="AQ943" s="3" t="s">
        <v>14429</v>
      </c>
      <c r="AR943" s="3" t="s">
        <v>2082</v>
      </c>
      <c r="AS943" s="3" t="s">
        <v>231</v>
      </c>
      <c r="AT943" s="3" t="s">
        <v>935</v>
      </c>
      <c r="AU943" s="3" t="s">
        <v>2686</v>
      </c>
      <c r="AV943" s="3" t="s">
        <v>145</v>
      </c>
      <c r="AW943" s="3" t="s">
        <v>146</v>
      </c>
      <c r="AX943" s="3" t="s">
        <v>1060</v>
      </c>
      <c r="AY943" s="3" t="s">
        <v>148</v>
      </c>
      <c r="AZ943" s="3" t="s">
        <v>139</v>
      </c>
      <c r="BA943" s="3" t="s">
        <v>149</v>
      </c>
      <c r="BB943" s="3" t="s">
        <v>150</v>
      </c>
      <c r="BC943" s="3" t="s">
        <v>156</v>
      </c>
      <c r="BD943" s="3" t="s">
        <v>157</v>
      </c>
      <c r="BE943" s="3" t="s">
        <v>8956</v>
      </c>
      <c r="BF943" s="3" t="s">
        <v>14504</v>
      </c>
      <c r="BG943" s="3" t="s">
        <v>5272</v>
      </c>
      <c r="BH943" s="3" t="s">
        <v>143</v>
      </c>
      <c r="BI943" s="3" t="s">
        <v>14607</v>
      </c>
      <c r="BJ943" s="3" t="s">
        <v>143</v>
      </c>
      <c r="BK943" s="3" t="s">
        <v>506</v>
      </c>
      <c r="BL943" s="3" t="s">
        <v>143</v>
      </c>
      <c r="BM943" s="3" t="s">
        <v>160</v>
      </c>
      <c r="BN943" s="3" t="s">
        <v>160</v>
      </c>
      <c r="BO943" s="3" t="s">
        <v>685</v>
      </c>
      <c r="BP943" s="3" t="s">
        <v>143</v>
      </c>
      <c r="BQ943" s="3" t="s">
        <v>14505</v>
      </c>
      <c r="BR943" s="3" t="s">
        <v>143</v>
      </c>
      <c r="BS943" s="3" t="s">
        <v>14480</v>
      </c>
      <c r="BT943" s="3" t="s">
        <v>14606</v>
      </c>
      <c r="BU943" s="3" t="s">
        <v>14606</v>
      </c>
      <c r="BV943" s="3" t="s">
        <v>135</v>
      </c>
      <c r="BW943" s="3" t="s">
        <v>135</v>
      </c>
      <c r="BX943" s="3" t="s">
        <v>135</v>
      </c>
      <c r="BY943" s="3" t="s">
        <v>148</v>
      </c>
      <c r="BZ943" s="3" t="s">
        <v>4863</v>
      </c>
      <c r="CA943" s="3" t="s">
        <v>174</v>
      </c>
      <c r="CB943" s="3" t="s">
        <v>143</v>
      </c>
      <c r="CC943" s="3" t="s">
        <v>143</v>
      </c>
      <c r="CD943" s="3" t="s">
        <v>143</v>
      </c>
      <c r="CE943" s="3" t="s">
        <v>14430</v>
      </c>
      <c r="CF943" s="3" t="s">
        <v>2261</v>
      </c>
      <c r="CG943" s="3" t="s">
        <v>2261</v>
      </c>
      <c r="CH943" s="3" t="s">
        <v>143</v>
      </c>
      <c r="CI943" s="3" t="s">
        <v>143</v>
      </c>
      <c r="CJ943" s="3" t="s">
        <v>5272</v>
      </c>
      <c r="CK943" s="3" t="s">
        <v>143</v>
      </c>
      <c r="CL943" s="3" t="s">
        <v>143</v>
      </c>
      <c r="CM943" s="3" t="s">
        <v>143</v>
      </c>
      <c r="CN943" s="3" t="s">
        <v>143</v>
      </c>
      <c r="CO943" s="3" t="s">
        <v>143</v>
      </c>
      <c r="CP943" s="3" t="s">
        <v>143</v>
      </c>
      <c r="CQ943" s="3" t="s">
        <v>143</v>
      </c>
      <c r="CR943" s="3" t="s">
        <v>143</v>
      </c>
      <c r="CS943" s="3" t="s">
        <v>1</v>
      </c>
      <c r="CT943" s="3" t="s">
        <v>143</v>
      </c>
      <c r="CU943" s="3" t="s">
        <v>1</v>
      </c>
      <c r="CV943" s="3" t="s">
        <v>2092</v>
      </c>
      <c r="CW943" s="3" t="s">
        <v>2092</v>
      </c>
      <c r="CX943" s="3" t="s">
        <v>953</v>
      </c>
      <c r="CY943" s="3" t="s">
        <v>166</v>
      </c>
      <c r="CZ943" s="3" t="s">
        <v>506</v>
      </c>
      <c r="DA943" s="3" t="s">
        <v>1989</v>
      </c>
      <c r="DB943" s="3" t="s">
        <v>143</v>
      </c>
      <c r="DC943" s="3" t="s">
        <v>225</v>
      </c>
      <c r="DD943" s="3" t="s">
        <v>685</v>
      </c>
      <c r="DE943" s="3" t="s">
        <v>3193</v>
      </c>
      <c r="DF943" s="3" t="s">
        <v>2271</v>
      </c>
      <c r="DG943" s="3" t="s">
        <v>143</v>
      </c>
      <c r="DH943" s="3" t="s">
        <v>143</v>
      </c>
      <c r="DI943" s="3" t="s">
        <v>143</v>
      </c>
    </row>
    <row r="944" spans="1:113" hidden="1" x14ac:dyDescent="0.2">
      <c r="A944" s="73">
        <v>45597</v>
      </c>
      <c r="B944" s="3" t="s">
        <v>12718</v>
      </c>
      <c r="C944" s="178">
        <v>169351</v>
      </c>
      <c r="D944" s="3" t="s">
        <v>12620</v>
      </c>
      <c r="E944" s="3" t="s">
        <v>364</v>
      </c>
      <c r="F944" s="7">
        <v>45615</v>
      </c>
      <c r="G944" s="3" t="s">
        <v>126</v>
      </c>
      <c r="H944" s="3" t="s">
        <v>166</v>
      </c>
      <c r="I944" s="4">
        <v>2386.5700000000002</v>
      </c>
      <c r="J944" s="4">
        <v>2675</v>
      </c>
      <c r="K944" s="71">
        <f t="shared" si="96"/>
        <v>0.11103883988868991</v>
      </c>
      <c r="L944" s="3" t="s">
        <v>519</v>
      </c>
      <c r="M944" s="3" t="s">
        <v>317</v>
      </c>
      <c r="N944" s="3" t="s">
        <v>1065</v>
      </c>
      <c r="O944" s="3" t="s">
        <v>14432</v>
      </c>
      <c r="P944" s="6" t="s">
        <v>14317</v>
      </c>
      <c r="Q944" s="3" t="s">
        <v>170</v>
      </c>
      <c r="R944" s="3" t="s">
        <v>14506</v>
      </c>
      <c r="S944" s="3" t="s">
        <v>14433</v>
      </c>
      <c r="T944" s="3" t="s">
        <v>135</v>
      </c>
      <c r="U944" s="3" t="s">
        <v>135</v>
      </c>
      <c r="V944" s="3" t="s">
        <v>136</v>
      </c>
      <c r="W944" s="3" t="s">
        <v>137</v>
      </c>
      <c r="X944" s="3" t="s">
        <v>957</v>
      </c>
      <c r="Y944" s="3" t="s">
        <v>14434</v>
      </c>
      <c r="Z944" s="7" t="s">
        <v>14849</v>
      </c>
      <c r="AA944" s="3" t="s">
        <v>139</v>
      </c>
      <c r="AB944" s="3" t="s">
        <v>140</v>
      </c>
      <c r="AC944" s="3" t="s">
        <v>5272</v>
      </c>
      <c r="AD944" s="3" t="s">
        <v>143</v>
      </c>
      <c r="AE944" s="3" t="s">
        <v>14806</v>
      </c>
      <c r="AF944" s="3" t="s">
        <v>14428</v>
      </c>
      <c r="AG944" s="3" t="s">
        <v>5974</v>
      </c>
      <c r="AH944" s="3" t="s">
        <v>141</v>
      </c>
      <c r="AI944" s="3" t="s">
        <v>143</v>
      </c>
      <c r="AJ944" s="3" t="s">
        <v>14806</v>
      </c>
      <c r="AK944" s="3" t="s">
        <v>142</v>
      </c>
      <c r="AL944" s="3" t="s">
        <v>143</v>
      </c>
      <c r="AM944" s="3" t="s">
        <v>14431</v>
      </c>
      <c r="AN944" s="3" t="s">
        <v>174</v>
      </c>
      <c r="AO944" s="3" t="s">
        <v>14435</v>
      </c>
      <c r="AP944" s="3" t="s">
        <v>14436</v>
      </c>
      <c r="AQ944" s="3" t="s">
        <v>14437</v>
      </c>
      <c r="AR944" s="3" t="s">
        <v>1014</v>
      </c>
      <c r="AS944" s="3" t="s">
        <v>231</v>
      </c>
      <c r="AT944" s="3" t="s">
        <v>14438</v>
      </c>
      <c r="AU944" s="3" t="s">
        <v>14439</v>
      </c>
      <c r="AV944" s="3" t="s">
        <v>631</v>
      </c>
      <c r="AW944" s="3" t="s">
        <v>632</v>
      </c>
      <c r="AX944" s="3" t="s">
        <v>1068</v>
      </c>
      <c r="AY944" s="3" t="s">
        <v>148</v>
      </c>
      <c r="AZ944" s="3" t="s">
        <v>139</v>
      </c>
      <c r="BA944" s="3" t="s">
        <v>149</v>
      </c>
      <c r="BB944" s="3" t="s">
        <v>634</v>
      </c>
      <c r="BC944" s="3" t="s">
        <v>156</v>
      </c>
      <c r="BD944" s="3" t="s">
        <v>157</v>
      </c>
      <c r="BE944" s="3" t="s">
        <v>8956</v>
      </c>
      <c r="BF944" s="3" t="s">
        <v>14507</v>
      </c>
      <c r="BG944" s="3" t="s">
        <v>5272</v>
      </c>
      <c r="BH944" s="3" t="s">
        <v>143</v>
      </c>
      <c r="BI944" s="3" t="s">
        <v>14807</v>
      </c>
      <c r="BJ944" s="3" t="s">
        <v>143</v>
      </c>
      <c r="BK944" s="3" t="s">
        <v>136</v>
      </c>
      <c r="BL944" s="3" t="s">
        <v>143</v>
      </c>
      <c r="BM944" s="3" t="s">
        <v>160</v>
      </c>
      <c r="BN944" s="3" t="s">
        <v>160</v>
      </c>
      <c r="BO944" s="3" t="s">
        <v>143</v>
      </c>
      <c r="BP944" s="3" t="s">
        <v>143</v>
      </c>
      <c r="BQ944" s="3" t="s">
        <v>14508</v>
      </c>
      <c r="BR944" s="3" t="s">
        <v>143</v>
      </c>
      <c r="BS944" s="3" t="s">
        <v>14480</v>
      </c>
      <c r="BT944" s="3" t="s">
        <v>14806</v>
      </c>
      <c r="BU944" s="3" t="s">
        <v>14806</v>
      </c>
      <c r="BV944" s="3" t="s">
        <v>135</v>
      </c>
      <c r="BW944" s="3" t="s">
        <v>135</v>
      </c>
      <c r="BX944" s="3" t="s">
        <v>135</v>
      </c>
      <c r="BY944" s="3" t="s">
        <v>148</v>
      </c>
      <c r="BZ944" s="3" t="s">
        <v>5829</v>
      </c>
      <c r="CA944" s="3" t="s">
        <v>174</v>
      </c>
      <c r="CB944" s="3" t="s">
        <v>143</v>
      </c>
      <c r="CC944" s="3" t="s">
        <v>143</v>
      </c>
      <c r="CD944" s="3" t="s">
        <v>143</v>
      </c>
      <c r="CE944" s="3" t="s">
        <v>143</v>
      </c>
      <c r="CF944" s="3" t="s">
        <v>2261</v>
      </c>
      <c r="CG944" s="3" t="s">
        <v>2261</v>
      </c>
      <c r="CH944" s="3" t="s">
        <v>143</v>
      </c>
      <c r="CI944" s="3" t="s">
        <v>143</v>
      </c>
      <c r="CJ944" s="3" t="s">
        <v>5272</v>
      </c>
      <c r="CK944" s="3" t="s">
        <v>143</v>
      </c>
      <c r="CL944" s="3" t="s">
        <v>143</v>
      </c>
      <c r="CM944" s="3" t="s">
        <v>143</v>
      </c>
      <c r="CN944" s="3" t="s">
        <v>143</v>
      </c>
      <c r="CO944" s="3" t="s">
        <v>143</v>
      </c>
      <c r="CP944" s="3" t="s">
        <v>143</v>
      </c>
      <c r="CQ944" s="3" t="s">
        <v>143</v>
      </c>
      <c r="CR944" s="3" t="s">
        <v>143</v>
      </c>
      <c r="CS944" s="3" t="s">
        <v>1</v>
      </c>
      <c r="CT944" s="3" t="s">
        <v>143</v>
      </c>
      <c r="CU944" s="3" t="s">
        <v>1</v>
      </c>
      <c r="CV944" s="3" t="s">
        <v>2867</v>
      </c>
      <c r="CW944" s="3" t="s">
        <v>2092</v>
      </c>
      <c r="CX944" s="3" t="s">
        <v>519</v>
      </c>
      <c r="CY944" s="3" t="s">
        <v>166</v>
      </c>
      <c r="CZ944" s="3" t="s">
        <v>136</v>
      </c>
      <c r="DA944" s="3" t="s">
        <v>1989</v>
      </c>
      <c r="DB944" s="3" t="s">
        <v>143</v>
      </c>
      <c r="DC944" s="3" t="s">
        <v>225</v>
      </c>
      <c r="DD944" s="3" t="s">
        <v>364</v>
      </c>
      <c r="DE944" s="3" t="s">
        <v>3193</v>
      </c>
      <c r="DF944" s="3" t="s">
        <v>2271</v>
      </c>
      <c r="DG944" s="3" t="s">
        <v>143</v>
      </c>
      <c r="DH944" s="3" t="s">
        <v>143</v>
      </c>
      <c r="DI944" s="3" t="s">
        <v>143</v>
      </c>
    </row>
    <row r="945" spans="1:113" hidden="1" x14ac:dyDescent="0.2">
      <c r="A945" s="73">
        <v>45597</v>
      </c>
      <c r="B945" s="3" t="s">
        <v>12718</v>
      </c>
      <c r="C945" s="3">
        <v>169367</v>
      </c>
      <c r="D945" s="3" t="s">
        <v>12620</v>
      </c>
      <c r="E945" s="3" t="s">
        <v>685</v>
      </c>
      <c r="F945" s="7">
        <v>45615</v>
      </c>
      <c r="G945" s="3" t="s">
        <v>165</v>
      </c>
      <c r="H945" s="3" t="s">
        <v>166</v>
      </c>
      <c r="I945" s="8">
        <f>J945</f>
        <v>937.83</v>
      </c>
      <c r="J945" s="4">
        <v>937.83</v>
      </c>
      <c r="K945" s="71">
        <f t="shared" si="96"/>
        <v>4.3633983169490131E-2</v>
      </c>
      <c r="L945" s="3" t="s">
        <v>374</v>
      </c>
      <c r="M945" s="3" t="s">
        <v>7246</v>
      </c>
      <c r="N945" s="3" t="s">
        <v>960</v>
      </c>
      <c r="O945" s="3" t="s">
        <v>12739</v>
      </c>
      <c r="P945" s="6" t="s">
        <v>2118</v>
      </c>
      <c r="Q945" s="3" t="s">
        <v>170</v>
      </c>
      <c r="R945" s="3" t="s">
        <v>14509</v>
      </c>
      <c r="S945" s="3" t="s">
        <v>14440</v>
      </c>
      <c r="T945" s="3" t="s">
        <v>135</v>
      </c>
      <c r="U945" s="3" t="s">
        <v>135</v>
      </c>
      <c r="V945" s="3" t="s">
        <v>136</v>
      </c>
      <c r="W945" s="3" t="s">
        <v>137</v>
      </c>
      <c r="X945" s="3" t="s">
        <v>4880</v>
      </c>
      <c r="Y945" s="3" t="s">
        <v>14441</v>
      </c>
      <c r="Z945" s="7" t="s">
        <v>14510</v>
      </c>
      <c r="AA945" s="3" t="s">
        <v>139</v>
      </c>
      <c r="AB945" s="3" t="s">
        <v>226</v>
      </c>
      <c r="AC945" s="3" t="s">
        <v>5272</v>
      </c>
      <c r="AD945" s="3" t="s">
        <v>143</v>
      </c>
      <c r="AE945" s="3" t="s">
        <v>5272</v>
      </c>
      <c r="AF945" s="3" t="s">
        <v>143</v>
      </c>
      <c r="AG945" s="3" t="s">
        <v>235</v>
      </c>
      <c r="AH945" s="3" t="s">
        <v>141</v>
      </c>
      <c r="AI945" s="3" t="s">
        <v>143</v>
      </c>
      <c r="AJ945" s="3" t="s">
        <v>143</v>
      </c>
      <c r="AK945" s="3" t="s">
        <v>207</v>
      </c>
      <c r="AL945" s="3" t="s">
        <v>14442</v>
      </c>
      <c r="AM945" s="3" t="s">
        <v>14443</v>
      </c>
      <c r="AN945" s="3" t="s">
        <v>143</v>
      </c>
      <c r="AO945" s="3" t="s">
        <v>12744</v>
      </c>
      <c r="AP945" s="3" t="s">
        <v>914</v>
      </c>
      <c r="AQ945" s="3" t="s">
        <v>12745</v>
      </c>
      <c r="AR945" s="3" t="s">
        <v>916</v>
      </c>
      <c r="AS945" s="3" t="s">
        <v>231</v>
      </c>
      <c r="AT945" s="3" t="s">
        <v>917</v>
      </c>
      <c r="AU945" s="3" t="s">
        <v>918</v>
      </c>
      <c r="AV945" s="3" t="s">
        <v>145</v>
      </c>
      <c r="AW945" s="3" t="s">
        <v>146</v>
      </c>
      <c r="AX945" s="3" t="s">
        <v>972</v>
      </c>
      <c r="AY945" s="3" t="s">
        <v>148</v>
      </c>
      <c r="AZ945" s="3" t="s">
        <v>139</v>
      </c>
      <c r="BA945" s="3" t="s">
        <v>149</v>
      </c>
      <c r="BB945" s="3" t="s">
        <v>150</v>
      </c>
      <c r="BC945" s="3" t="s">
        <v>156</v>
      </c>
      <c r="BD945" s="3" t="s">
        <v>157</v>
      </c>
      <c r="BE945" s="3" t="s">
        <v>8956</v>
      </c>
      <c r="BF945" s="3" t="s">
        <v>14510</v>
      </c>
      <c r="BG945" s="3" t="s">
        <v>5272</v>
      </c>
      <c r="BH945" s="3" t="s">
        <v>170</v>
      </c>
      <c r="BI945" s="3" t="s">
        <v>14444</v>
      </c>
      <c r="BJ945" s="3" t="s">
        <v>143</v>
      </c>
      <c r="BK945" s="3" t="s">
        <v>136</v>
      </c>
      <c r="BL945" s="3" t="s">
        <v>143</v>
      </c>
      <c r="BM945" s="3" t="s">
        <v>160</v>
      </c>
      <c r="BN945" s="3" t="s">
        <v>160</v>
      </c>
      <c r="BO945" s="3" t="s">
        <v>143</v>
      </c>
      <c r="BP945" s="3" t="s">
        <v>143</v>
      </c>
      <c r="BQ945" s="3" t="s">
        <v>14511</v>
      </c>
      <c r="BR945" s="3" t="s">
        <v>143</v>
      </c>
      <c r="BS945" s="3" t="s">
        <v>14480</v>
      </c>
      <c r="BT945" s="3" t="s">
        <v>14443</v>
      </c>
      <c r="BU945" s="3" t="s">
        <v>14443</v>
      </c>
      <c r="BV945" s="3" t="s">
        <v>135</v>
      </c>
      <c r="BW945" s="3" t="s">
        <v>135</v>
      </c>
      <c r="BX945" s="3" t="s">
        <v>135</v>
      </c>
      <c r="BY945" s="3" t="s">
        <v>148</v>
      </c>
      <c r="BZ945" s="3" t="s">
        <v>12746</v>
      </c>
      <c r="CA945" s="3" t="s">
        <v>174</v>
      </c>
      <c r="CB945" s="3" t="s">
        <v>143</v>
      </c>
      <c r="CC945" s="3" t="s">
        <v>143</v>
      </c>
      <c r="CD945" s="3" t="s">
        <v>143</v>
      </c>
      <c r="CE945" s="3" t="s">
        <v>14445</v>
      </c>
      <c r="CF945" s="3" t="s">
        <v>2261</v>
      </c>
      <c r="CG945" s="3" t="s">
        <v>143</v>
      </c>
      <c r="CH945" s="3" t="s">
        <v>143</v>
      </c>
      <c r="CI945" s="3" t="s">
        <v>143</v>
      </c>
      <c r="CJ945" s="3" t="s">
        <v>5272</v>
      </c>
      <c r="CK945" s="3" t="s">
        <v>143</v>
      </c>
      <c r="CL945" s="3" t="s">
        <v>143</v>
      </c>
      <c r="CM945" s="3" t="s">
        <v>143</v>
      </c>
      <c r="CN945" s="3" t="s">
        <v>143</v>
      </c>
      <c r="CO945" s="3" t="s">
        <v>12747</v>
      </c>
      <c r="CP945" s="3" t="s">
        <v>143</v>
      </c>
      <c r="CQ945" s="3" t="s">
        <v>143</v>
      </c>
      <c r="CR945" s="3" t="s">
        <v>143</v>
      </c>
      <c r="CS945" s="3" t="s">
        <v>1</v>
      </c>
      <c r="CT945" s="3" t="s">
        <v>143</v>
      </c>
      <c r="CU945" s="3" t="s">
        <v>1</v>
      </c>
      <c r="CV945" s="3" t="s">
        <v>2092</v>
      </c>
      <c r="CW945" s="3" t="s">
        <v>143</v>
      </c>
      <c r="CX945" s="3" t="s">
        <v>374</v>
      </c>
      <c r="CY945" s="3" t="s">
        <v>166</v>
      </c>
      <c r="CZ945" s="3" t="s">
        <v>136</v>
      </c>
      <c r="DA945" s="3" t="s">
        <v>1989</v>
      </c>
      <c r="DB945" s="3" t="s">
        <v>14446</v>
      </c>
      <c r="DC945" s="3" t="s">
        <v>143</v>
      </c>
      <c r="DD945" s="3" t="s">
        <v>685</v>
      </c>
      <c r="DE945" s="3" t="s">
        <v>3193</v>
      </c>
      <c r="DF945" s="3" t="s">
        <v>2271</v>
      </c>
      <c r="DG945" s="3" t="s">
        <v>143</v>
      </c>
      <c r="DH945" s="3" t="s">
        <v>12748</v>
      </c>
      <c r="DI945" s="3" t="s">
        <v>143</v>
      </c>
    </row>
    <row r="946" spans="1:113" hidden="1" x14ac:dyDescent="0.2">
      <c r="A946" s="73">
        <v>45597</v>
      </c>
      <c r="B946" s="3" t="s">
        <v>12718</v>
      </c>
      <c r="C946" s="3">
        <v>169465</v>
      </c>
      <c r="D946" s="3" t="s">
        <v>12620</v>
      </c>
      <c r="E946" s="3" t="s">
        <v>364</v>
      </c>
      <c r="F946" s="7">
        <v>45600</v>
      </c>
      <c r="G946" s="3" t="s">
        <v>165</v>
      </c>
      <c r="H946" s="3" t="s">
        <v>166</v>
      </c>
      <c r="I946" s="4">
        <v>2056.75</v>
      </c>
      <c r="J946" s="4">
        <v>3113</v>
      </c>
      <c r="K946" s="71">
        <f t="shared" si="96"/>
        <v>9.569345711253513E-2</v>
      </c>
      <c r="L946" s="3" t="s">
        <v>374</v>
      </c>
      <c r="M946" s="3" t="s">
        <v>129</v>
      </c>
      <c r="N946" s="3" t="s">
        <v>1056</v>
      </c>
      <c r="O946" s="3" t="s">
        <v>4057</v>
      </c>
      <c r="P946" s="6" t="s">
        <v>13378</v>
      </c>
      <c r="Q946" s="3" t="s">
        <v>170</v>
      </c>
      <c r="R946" s="3" t="s">
        <v>14477</v>
      </c>
      <c r="S946" s="3" t="s">
        <v>4060</v>
      </c>
      <c r="T946" s="3" t="s">
        <v>135</v>
      </c>
      <c r="U946" s="3" t="s">
        <v>135</v>
      </c>
      <c r="V946" s="3" t="s">
        <v>136</v>
      </c>
      <c r="W946" s="3" t="s">
        <v>137</v>
      </c>
      <c r="X946" s="3" t="s">
        <v>173</v>
      </c>
      <c r="Y946" s="3" t="s">
        <v>14373</v>
      </c>
      <c r="Z946" s="7" t="s">
        <v>14478</v>
      </c>
      <c r="AA946" s="3" t="s">
        <v>139</v>
      </c>
      <c r="AB946" s="3" t="s">
        <v>140</v>
      </c>
      <c r="AC946" s="3" t="s">
        <v>5272</v>
      </c>
      <c r="AD946" s="3" t="s">
        <v>143</v>
      </c>
      <c r="AE946" s="3" t="s">
        <v>5272</v>
      </c>
      <c r="AF946" s="3" t="s">
        <v>143</v>
      </c>
      <c r="AG946" s="3" t="s">
        <v>235</v>
      </c>
      <c r="AH946" s="3" t="s">
        <v>141</v>
      </c>
      <c r="AI946" s="3" t="s">
        <v>143</v>
      </c>
      <c r="AJ946" s="3" t="s">
        <v>143</v>
      </c>
      <c r="AK946" s="3" t="s">
        <v>142</v>
      </c>
      <c r="AL946" s="3" t="s">
        <v>143</v>
      </c>
      <c r="AM946" s="3" t="s">
        <v>14372</v>
      </c>
      <c r="AN946" s="3" t="s">
        <v>143</v>
      </c>
      <c r="AO946" s="3" t="s">
        <v>4061</v>
      </c>
      <c r="AP946" s="3" t="s">
        <v>4062</v>
      </c>
      <c r="AQ946" s="3" t="s">
        <v>4063</v>
      </c>
      <c r="AR946" s="3" t="s">
        <v>3746</v>
      </c>
      <c r="AS946" s="3" t="s">
        <v>231</v>
      </c>
      <c r="AT946" s="3" t="s">
        <v>3193</v>
      </c>
      <c r="AU946" s="3" t="s">
        <v>4064</v>
      </c>
      <c r="AV946" s="3" t="s">
        <v>145</v>
      </c>
      <c r="AW946" s="3" t="s">
        <v>146</v>
      </c>
      <c r="AX946" s="3" t="s">
        <v>1060</v>
      </c>
      <c r="AY946" s="3" t="s">
        <v>148</v>
      </c>
      <c r="AZ946" s="3" t="s">
        <v>139</v>
      </c>
      <c r="BA946" s="3" t="s">
        <v>149</v>
      </c>
      <c r="BB946" s="3" t="s">
        <v>150</v>
      </c>
      <c r="BC946" s="3" t="s">
        <v>156</v>
      </c>
      <c r="BD946" s="3" t="s">
        <v>157</v>
      </c>
      <c r="BE946" s="3" t="s">
        <v>8956</v>
      </c>
      <c r="BF946" s="3" t="s">
        <v>14478</v>
      </c>
      <c r="BG946" s="3" t="s">
        <v>5272</v>
      </c>
      <c r="BH946" s="3" t="s">
        <v>143</v>
      </c>
      <c r="BI946" s="3" t="s">
        <v>143</v>
      </c>
      <c r="BJ946" s="3" t="s">
        <v>143</v>
      </c>
      <c r="BK946" s="3" t="s">
        <v>136</v>
      </c>
      <c r="BL946" s="3" t="s">
        <v>143</v>
      </c>
      <c r="BM946" s="3" t="s">
        <v>160</v>
      </c>
      <c r="BN946" s="3" t="s">
        <v>143</v>
      </c>
      <c r="BO946" s="3" t="s">
        <v>143</v>
      </c>
      <c r="BP946" s="3" t="s">
        <v>143</v>
      </c>
      <c r="BQ946" s="3" t="s">
        <v>14479</v>
      </c>
      <c r="BR946" s="3" t="s">
        <v>143</v>
      </c>
      <c r="BS946" s="3" t="s">
        <v>14480</v>
      </c>
      <c r="BT946" s="3" t="s">
        <v>14372</v>
      </c>
      <c r="BU946" s="3" t="s">
        <v>14372</v>
      </c>
      <c r="BV946" s="3" t="s">
        <v>135</v>
      </c>
      <c r="BW946" s="3" t="s">
        <v>135</v>
      </c>
      <c r="BX946" s="3" t="s">
        <v>135</v>
      </c>
      <c r="BY946" s="3" t="s">
        <v>148</v>
      </c>
      <c r="BZ946" s="3" t="s">
        <v>5177</v>
      </c>
      <c r="CA946" s="3" t="s">
        <v>174</v>
      </c>
      <c r="CB946" s="3" t="s">
        <v>143</v>
      </c>
      <c r="CC946" s="3" t="s">
        <v>143</v>
      </c>
      <c r="CD946" s="3" t="s">
        <v>143</v>
      </c>
      <c r="CE946" s="3" t="s">
        <v>143</v>
      </c>
      <c r="CF946" s="3" t="s">
        <v>2261</v>
      </c>
      <c r="CG946" s="3" t="s">
        <v>143</v>
      </c>
      <c r="CH946" s="3" t="s">
        <v>143</v>
      </c>
      <c r="CI946" s="3" t="s">
        <v>143</v>
      </c>
      <c r="CJ946" s="3" t="s">
        <v>5272</v>
      </c>
      <c r="CK946" s="3" t="s">
        <v>143</v>
      </c>
      <c r="CL946" s="3" t="s">
        <v>143</v>
      </c>
      <c r="CM946" s="3" t="s">
        <v>143</v>
      </c>
      <c r="CN946" s="3" t="s">
        <v>143</v>
      </c>
      <c r="CO946" s="3" t="s">
        <v>143</v>
      </c>
      <c r="CP946" s="3" t="s">
        <v>143</v>
      </c>
      <c r="CQ946" s="3" t="s">
        <v>143</v>
      </c>
      <c r="CR946" s="3" t="s">
        <v>143</v>
      </c>
      <c r="CS946" s="3" t="s">
        <v>1</v>
      </c>
      <c r="CT946" s="3" t="s">
        <v>143</v>
      </c>
      <c r="CU946" s="3" t="s">
        <v>1</v>
      </c>
      <c r="CV946" s="3" t="s">
        <v>2867</v>
      </c>
      <c r="CW946" s="3" t="s">
        <v>143</v>
      </c>
      <c r="CX946" s="3" t="s">
        <v>374</v>
      </c>
      <c r="CY946" s="3" t="s">
        <v>166</v>
      </c>
      <c r="CZ946" s="3" t="s">
        <v>136</v>
      </c>
      <c r="DA946" s="3" t="s">
        <v>1989</v>
      </c>
      <c r="DB946" s="3" t="s">
        <v>143</v>
      </c>
      <c r="DC946" s="3" t="s">
        <v>143</v>
      </c>
      <c r="DD946" s="3" t="s">
        <v>364</v>
      </c>
      <c r="DE946" s="3" t="s">
        <v>3193</v>
      </c>
      <c r="DF946" s="3" t="s">
        <v>3601</v>
      </c>
      <c r="DG946" s="3" t="s">
        <v>143</v>
      </c>
      <c r="DH946" s="3" t="s">
        <v>143</v>
      </c>
      <c r="DI946" s="3" t="s">
        <v>143</v>
      </c>
    </row>
    <row r="947" spans="1:113" hidden="1" x14ac:dyDescent="0.2">
      <c r="A947" s="73">
        <v>45597</v>
      </c>
      <c r="B947" s="3" t="s">
        <v>15608</v>
      </c>
      <c r="C947" s="3">
        <v>169475</v>
      </c>
      <c r="D947" s="3" t="s">
        <v>14476</v>
      </c>
      <c r="E947" s="3" t="s">
        <v>364</v>
      </c>
      <c r="F947" s="7">
        <v>45616</v>
      </c>
      <c r="G947" s="3" t="s">
        <v>126</v>
      </c>
      <c r="H947" s="3" t="s">
        <v>166</v>
      </c>
      <c r="I947" s="8">
        <f t="shared" ref="I947:I950" si="104">J947</f>
        <v>2900</v>
      </c>
      <c r="J947" s="4">
        <v>2900</v>
      </c>
      <c r="K947" s="71">
        <f t="shared" si="96"/>
        <v>0.13492696031425885</v>
      </c>
      <c r="L947" s="3" t="s">
        <v>926</v>
      </c>
      <c r="M947" s="3" t="s">
        <v>317</v>
      </c>
      <c r="N947" s="3" t="s">
        <v>1065</v>
      </c>
      <c r="O947" s="3" t="s">
        <v>2513</v>
      </c>
      <c r="P947" s="6" t="s">
        <v>14448</v>
      </c>
      <c r="Q947" s="3" t="s">
        <v>170</v>
      </c>
      <c r="R947" s="3" t="s">
        <v>14512</v>
      </c>
      <c r="S947" s="3" t="s">
        <v>2560</v>
      </c>
      <c r="T947" s="3" t="s">
        <v>135</v>
      </c>
      <c r="U947" s="3" t="s">
        <v>135</v>
      </c>
      <c r="V947" s="3" t="s">
        <v>136</v>
      </c>
      <c r="W947" s="3" t="s">
        <v>137</v>
      </c>
      <c r="X947" s="3" t="s">
        <v>957</v>
      </c>
      <c r="Y947" s="3" t="s">
        <v>14449</v>
      </c>
      <c r="Z947" s="7" t="s">
        <v>14808</v>
      </c>
      <c r="AA947" s="3" t="s">
        <v>139</v>
      </c>
      <c r="AB947" s="3" t="s">
        <v>323</v>
      </c>
      <c r="AC947" s="3" t="s">
        <v>5272</v>
      </c>
      <c r="AD947" s="3" t="s">
        <v>143</v>
      </c>
      <c r="AE947" s="3" t="s">
        <v>5272</v>
      </c>
      <c r="AF947" s="3" t="s">
        <v>14428</v>
      </c>
      <c r="AG947" s="3" t="s">
        <v>5974</v>
      </c>
      <c r="AH947" s="3" t="s">
        <v>141</v>
      </c>
      <c r="AI947" s="3" t="s">
        <v>143</v>
      </c>
      <c r="AJ947" s="3" t="s">
        <v>14809</v>
      </c>
      <c r="AK947" s="3" t="s">
        <v>207</v>
      </c>
      <c r="AL947" s="3" t="s">
        <v>143</v>
      </c>
      <c r="AM947" s="3" t="s">
        <v>14447</v>
      </c>
      <c r="AN947" s="3" t="s">
        <v>174</v>
      </c>
      <c r="AO947" s="3" t="s">
        <v>2516</v>
      </c>
      <c r="AP947" s="3" t="s">
        <v>2517</v>
      </c>
      <c r="AQ947" s="3" t="s">
        <v>2518</v>
      </c>
      <c r="AR947" s="3" t="s">
        <v>230</v>
      </c>
      <c r="AS947" s="3" t="s">
        <v>231</v>
      </c>
      <c r="AT947" s="3" t="s">
        <v>2519</v>
      </c>
      <c r="AU947" s="3" t="s">
        <v>2520</v>
      </c>
      <c r="AV947" s="3" t="s">
        <v>631</v>
      </c>
      <c r="AW947" s="3" t="s">
        <v>632</v>
      </c>
      <c r="AX947" s="3" t="s">
        <v>1068</v>
      </c>
      <c r="AY947" s="3" t="s">
        <v>148</v>
      </c>
      <c r="AZ947" s="3" t="s">
        <v>139</v>
      </c>
      <c r="BA947" s="3" t="s">
        <v>149</v>
      </c>
      <c r="BB947" s="3" t="s">
        <v>634</v>
      </c>
      <c r="BC947" s="3" t="s">
        <v>156</v>
      </c>
      <c r="BD947" s="3" t="s">
        <v>157</v>
      </c>
      <c r="BE947" s="3" t="s">
        <v>8956</v>
      </c>
      <c r="BF947" s="3" t="s">
        <v>14513</v>
      </c>
      <c r="BG947" s="3" t="s">
        <v>5272</v>
      </c>
      <c r="BH947" s="3" t="s">
        <v>143</v>
      </c>
      <c r="BI947" s="3" t="s">
        <v>14810</v>
      </c>
      <c r="BJ947" s="3" t="s">
        <v>143</v>
      </c>
      <c r="BK947" s="3" t="s">
        <v>136</v>
      </c>
      <c r="BL947" s="3" t="s">
        <v>143</v>
      </c>
      <c r="BM947" s="3" t="s">
        <v>160</v>
      </c>
      <c r="BN947" s="3" t="s">
        <v>160</v>
      </c>
      <c r="BO947" s="3" t="s">
        <v>143</v>
      </c>
      <c r="BP947" s="3" t="s">
        <v>143</v>
      </c>
      <c r="BQ947" s="3" t="s">
        <v>14514</v>
      </c>
      <c r="BR947" s="3" t="s">
        <v>143</v>
      </c>
      <c r="BS947" s="3" t="s">
        <v>14480</v>
      </c>
      <c r="BT947" s="3" t="s">
        <v>14447</v>
      </c>
      <c r="BU947" s="3" t="s">
        <v>14447</v>
      </c>
      <c r="BV947" s="3" t="s">
        <v>135</v>
      </c>
      <c r="BW947" s="3" t="s">
        <v>135</v>
      </c>
      <c r="BX947" s="3" t="s">
        <v>135</v>
      </c>
      <c r="BY947" s="3" t="s">
        <v>148</v>
      </c>
      <c r="BZ947" s="3" t="s">
        <v>6590</v>
      </c>
      <c r="CA947" s="3" t="s">
        <v>174</v>
      </c>
      <c r="CB947" s="3" t="s">
        <v>143</v>
      </c>
      <c r="CC947" s="3" t="s">
        <v>143</v>
      </c>
      <c r="CD947" s="3" t="s">
        <v>143</v>
      </c>
      <c r="CE947" s="3" t="s">
        <v>14450</v>
      </c>
      <c r="CF947" s="3" t="s">
        <v>2261</v>
      </c>
      <c r="CG947" s="3" t="s">
        <v>2261</v>
      </c>
      <c r="CH947" s="3" t="s">
        <v>143</v>
      </c>
      <c r="CI947" s="3" t="s">
        <v>143</v>
      </c>
      <c r="CJ947" s="3" t="s">
        <v>5272</v>
      </c>
      <c r="CK947" s="3" t="s">
        <v>143</v>
      </c>
      <c r="CL947" s="3" t="s">
        <v>143</v>
      </c>
      <c r="CM947" s="3" t="s">
        <v>143</v>
      </c>
      <c r="CN947" s="3" t="s">
        <v>143</v>
      </c>
      <c r="CO947" s="3" t="s">
        <v>143</v>
      </c>
      <c r="CP947" s="3" t="s">
        <v>143</v>
      </c>
      <c r="CQ947" s="3" t="s">
        <v>143</v>
      </c>
      <c r="CR947" s="3" t="s">
        <v>143</v>
      </c>
      <c r="CS947" s="3" t="s">
        <v>1</v>
      </c>
      <c r="CT947" s="3" t="s">
        <v>143</v>
      </c>
      <c r="CU947" s="3" t="s">
        <v>1</v>
      </c>
      <c r="CV947" s="3" t="s">
        <v>2867</v>
      </c>
      <c r="CW947" s="3" t="s">
        <v>143</v>
      </c>
      <c r="CX947" s="3" t="s">
        <v>926</v>
      </c>
      <c r="CY947" s="3" t="s">
        <v>166</v>
      </c>
      <c r="CZ947" s="3" t="s">
        <v>136</v>
      </c>
      <c r="DA947" s="3" t="s">
        <v>1989</v>
      </c>
      <c r="DB947" s="3" t="s">
        <v>143</v>
      </c>
      <c r="DC947" s="3" t="s">
        <v>225</v>
      </c>
      <c r="DD947" s="3" t="s">
        <v>364</v>
      </c>
      <c r="DE947" s="3" t="s">
        <v>3193</v>
      </c>
      <c r="DF947" s="3" t="s">
        <v>5997</v>
      </c>
      <c r="DG947" s="3" t="s">
        <v>143</v>
      </c>
      <c r="DH947" s="3" t="s">
        <v>143</v>
      </c>
      <c r="DI947" s="3" t="s">
        <v>143</v>
      </c>
    </row>
    <row r="948" spans="1:113" hidden="1" x14ac:dyDescent="0.2">
      <c r="A948" s="73">
        <v>45597</v>
      </c>
      <c r="B948" s="3" t="s">
        <v>12718</v>
      </c>
      <c r="C948" s="3">
        <v>169720</v>
      </c>
      <c r="D948" s="3" t="s">
        <v>12620</v>
      </c>
      <c r="E948" s="3" t="s">
        <v>364</v>
      </c>
      <c r="F948" s="7">
        <v>45617</v>
      </c>
      <c r="G948" s="3" t="s">
        <v>126</v>
      </c>
      <c r="H948" s="3" t="s">
        <v>166</v>
      </c>
      <c r="I948" s="8">
        <f t="shared" si="104"/>
        <v>495.36</v>
      </c>
      <c r="J948" s="4">
        <v>495.36</v>
      </c>
      <c r="K948" s="71">
        <f t="shared" si="96"/>
        <v>2.3047385883196988E-2</v>
      </c>
      <c r="L948" s="3" t="s">
        <v>374</v>
      </c>
      <c r="M948" s="3" t="s">
        <v>129</v>
      </c>
      <c r="N948" s="3" t="s">
        <v>1065</v>
      </c>
      <c r="O948" s="3" t="s">
        <v>7817</v>
      </c>
      <c r="P948" s="6" t="s">
        <v>12730</v>
      </c>
      <c r="Q948" s="3" t="s">
        <v>170</v>
      </c>
      <c r="R948" s="3" t="s">
        <v>14469</v>
      </c>
      <c r="S948" s="3" t="s">
        <v>9718</v>
      </c>
      <c r="T948" s="3" t="s">
        <v>6986</v>
      </c>
      <c r="U948" s="3" t="s">
        <v>135</v>
      </c>
      <c r="V948" s="3" t="s">
        <v>136</v>
      </c>
      <c r="W948" s="3" t="s">
        <v>137</v>
      </c>
      <c r="X948" s="3" t="s">
        <v>4880</v>
      </c>
      <c r="Y948" s="3" t="s">
        <v>14470</v>
      </c>
      <c r="Z948" s="7" t="s">
        <v>14471</v>
      </c>
      <c r="AA948" s="3" t="s">
        <v>139</v>
      </c>
      <c r="AB948" s="3" t="s">
        <v>140</v>
      </c>
      <c r="AC948" s="3" t="s">
        <v>5272</v>
      </c>
      <c r="AD948" s="3" t="s">
        <v>143</v>
      </c>
      <c r="AE948" s="3" t="s">
        <v>5272</v>
      </c>
      <c r="AF948" s="3" t="s">
        <v>143</v>
      </c>
      <c r="AG948" s="3" t="s">
        <v>5974</v>
      </c>
      <c r="AH948" s="3" t="s">
        <v>141</v>
      </c>
      <c r="AI948" s="3" t="s">
        <v>143</v>
      </c>
      <c r="AJ948" s="3" t="s">
        <v>143</v>
      </c>
      <c r="AK948" s="3" t="s">
        <v>142</v>
      </c>
      <c r="AL948" s="3" t="s">
        <v>143</v>
      </c>
      <c r="AM948" s="3" t="s">
        <v>14472</v>
      </c>
      <c r="AN948" s="3" t="s">
        <v>143</v>
      </c>
      <c r="AO948" s="3" t="s">
        <v>7823</v>
      </c>
      <c r="AP948" s="3" t="s">
        <v>7824</v>
      </c>
      <c r="AQ948" s="3" t="s">
        <v>7825</v>
      </c>
      <c r="AR948" s="3" t="s">
        <v>353</v>
      </c>
      <c r="AS948" s="3" t="s">
        <v>231</v>
      </c>
      <c r="AT948" s="3" t="s">
        <v>492</v>
      </c>
      <c r="AU948" s="3" t="s">
        <v>7826</v>
      </c>
      <c r="AV948" s="3" t="s">
        <v>631</v>
      </c>
      <c r="AW948" s="3" t="s">
        <v>632</v>
      </c>
      <c r="AX948" s="3" t="s">
        <v>1068</v>
      </c>
      <c r="AY948" s="3" t="s">
        <v>148</v>
      </c>
      <c r="AZ948" s="3" t="s">
        <v>139</v>
      </c>
      <c r="BA948" s="3" t="s">
        <v>149</v>
      </c>
      <c r="BB948" s="3" t="s">
        <v>634</v>
      </c>
      <c r="BC948" s="3" t="s">
        <v>156</v>
      </c>
      <c r="BD948" s="3" t="s">
        <v>157</v>
      </c>
      <c r="BE948" s="3" t="s">
        <v>303</v>
      </c>
      <c r="BF948" s="3" t="s">
        <v>14471</v>
      </c>
      <c r="BG948" s="3" t="s">
        <v>5272</v>
      </c>
      <c r="BH948" s="3" t="s">
        <v>170</v>
      </c>
      <c r="BI948" s="3" t="s">
        <v>14473</v>
      </c>
      <c r="BJ948" s="3" t="s">
        <v>143</v>
      </c>
      <c r="BK948" s="3" t="s">
        <v>136</v>
      </c>
      <c r="BL948" s="3" t="s">
        <v>143</v>
      </c>
      <c r="BM948" s="3" t="s">
        <v>160</v>
      </c>
      <c r="BN948" s="3" t="s">
        <v>160</v>
      </c>
      <c r="BO948" s="3" t="s">
        <v>143</v>
      </c>
      <c r="BP948" s="3" t="s">
        <v>143</v>
      </c>
      <c r="BQ948" s="3" t="s">
        <v>14474</v>
      </c>
      <c r="BR948" s="3" t="s">
        <v>5352</v>
      </c>
      <c r="BS948" s="3" t="s">
        <v>14475</v>
      </c>
      <c r="BT948" s="3" t="s">
        <v>14472</v>
      </c>
      <c r="BU948" s="3" t="s">
        <v>14472</v>
      </c>
      <c r="BV948" s="3" t="s">
        <v>135</v>
      </c>
      <c r="BW948" s="3" t="s">
        <v>135</v>
      </c>
      <c r="BX948" s="3" t="s">
        <v>135</v>
      </c>
      <c r="BY948" s="3" t="s">
        <v>148</v>
      </c>
      <c r="BZ948" s="3" t="s">
        <v>2841</v>
      </c>
      <c r="CA948" s="3" t="s">
        <v>174</v>
      </c>
      <c r="CB948" s="3" t="s">
        <v>143</v>
      </c>
      <c r="CC948" s="3" t="s">
        <v>143</v>
      </c>
      <c r="CD948" s="3" t="s">
        <v>143</v>
      </c>
      <c r="CE948" s="3" t="s">
        <v>12730</v>
      </c>
      <c r="CF948" s="3" t="s">
        <v>2261</v>
      </c>
      <c r="CG948" s="3" t="s">
        <v>143</v>
      </c>
      <c r="CH948" s="3" t="s">
        <v>143</v>
      </c>
      <c r="CI948" s="3" t="s">
        <v>143</v>
      </c>
      <c r="CJ948" s="3" t="s">
        <v>5272</v>
      </c>
      <c r="CK948" s="3" t="s">
        <v>143</v>
      </c>
      <c r="CL948" s="3" t="s">
        <v>143</v>
      </c>
      <c r="CM948" s="3" t="s">
        <v>143</v>
      </c>
      <c r="CN948" s="3" t="s">
        <v>143</v>
      </c>
      <c r="CO948" s="3" t="s">
        <v>7827</v>
      </c>
      <c r="CP948" s="3" t="s">
        <v>143</v>
      </c>
      <c r="CQ948" s="3" t="s">
        <v>143</v>
      </c>
      <c r="CR948" s="3" t="s">
        <v>143</v>
      </c>
      <c r="CS948" s="3" t="s">
        <v>1</v>
      </c>
      <c r="CT948" s="3" t="s">
        <v>143</v>
      </c>
      <c r="CU948" s="3" t="s">
        <v>1</v>
      </c>
      <c r="CV948" s="3" t="s">
        <v>1985</v>
      </c>
      <c r="CW948" s="3" t="s">
        <v>143</v>
      </c>
      <c r="CX948" s="3" t="s">
        <v>374</v>
      </c>
      <c r="CY948" s="3" t="s">
        <v>166</v>
      </c>
      <c r="CZ948" s="3" t="s">
        <v>136</v>
      </c>
      <c r="DA948" s="3" t="s">
        <v>2007</v>
      </c>
      <c r="DB948" s="3" t="s">
        <v>143</v>
      </c>
      <c r="DC948" s="3" t="s">
        <v>143</v>
      </c>
      <c r="DD948" s="3" t="s">
        <v>364</v>
      </c>
      <c r="DE948" s="3" t="s">
        <v>3193</v>
      </c>
      <c r="DF948" s="3" t="s">
        <v>6255</v>
      </c>
      <c r="DG948" s="3" t="s">
        <v>143</v>
      </c>
      <c r="DH948" s="3" t="s">
        <v>7828</v>
      </c>
      <c r="DI948" s="3" t="s">
        <v>143</v>
      </c>
    </row>
    <row r="949" spans="1:113" hidden="1" x14ac:dyDescent="0.2">
      <c r="A949" s="73">
        <v>45597</v>
      </c>
      <c r="B949" s="3" t="s">
        <v>12718</v>
      </c>
      <c r="C949" s="3">
        <v>169736</v>
      </c>
      <c r="D949" s="3" t="s">
        <v>12620</v>
      </c>
      <c r="E949" s="3" t="s">
        <v>364</v>
      </c>
      <c r="F949" s="7">
        <v>45616</v>
      </c>
      <c r="G949" s="3" t="s">
        <v>126</v>
      </c>
      <c r="H949" s="3" t="s">
        <v>166</v>
      </c>
      <c r="I949" s="8">
        <f t="shared" si="104"/>
        <v>72.78</v>
      </c>
      <c r="J949" s="4">
        <v>72.78</v>
      </c>
      <c r="K949" s="71">
        <f t="shared" si="96"/>
        <v>3.386201438507503E-3</v>
      </c>
      <c r="L949" s="3" t="s">
        <v>374</v>
      </c>
      <c r="M949" s="3" t="s">
        <v>129</v>
      </c>
      <c r="N949" s="3" t="s">
        <v>219</v>
      </c>
      <c r="O949" s="3" t="s">
        <v>4791</v>
      </c>
      <c r="P949" s="6" t="s">
        <v>8169</v>
      </c>
      <c r="Q949" s="3" t="s">
        <v>170</v>
      </c>
      <c r="R949" s="3" t="s">
        <v>14451</v>
      </c>
      <c r="S949" s="3" t="s">
        <v>4704</v>
      </c>
      <c r="T949" s="3" t="s">
        <v>135</v>
      </c>
      <c r="U949" s="3" t="s">
        <v>135</v>
      </c>
      <c r="V949" s="3" t="s">
        <v>136</v>
      </c>
      <c r="W949" s="3" t="s">
        <v>137</v>
      </c>
      <c r="X949" s="3" t="s">
        <v>6653</v>
      </c>
      <c r="Y949" s="3" t="s">
        <v>14452</v>
      </c>
      <c r="Z949" s="7" t="s">
        <v>14453</v>
      </c>
      <c r="AA949" s="3" t="s">
        <v>139</v>
      </c>
      <c r="AB949" s="3" t="s">
        <v>140</v>
      </c>
      <c r="AC949" s="3" t="s">
        <v>5272</v>
      </c>
      <c r="AD949" s="3" t="s">
        <v>143</v>
      </c>
      <c r="AE949" s="3" t="s">
        <v>5272</v>
      </c>
      <c r="AF949" s="3" t="s">
        <v>143</v>
      </c>
      <c r="AG949" s="3" t="s">
        <v>5974</v>
      </c>
      <c r="AH949" s="3" t="s">
        <v>141</v>
      </c>
      <c r="AI949" s="3" t="s">
        <v>143</v>
      </c>
      <c r="AJ949" s="3" t="s">
        <v>143</v>
      </c>
      <c r="AK949" s="3" t="s">
        <v>142</v>
      </c>
      <c r="AL949" s="3" t="s">
        <v>143</v>
      </c>
      <c r="AM949" s="3" t="s">
        <v>14047</v>
      </c>
      <c r="AN949" s="3" t="s">
        <v>143</v>
      </c>
      <c r="AO949" s="3" t="s">
        <v>4794</v>
      </c>
      <c r="AP949" s="3" t="s">
        <v>3720</v>
      </c>
      <c r="AQ949" s="3" t="s">
        <v>4795</v>
      </c>
      <c r="AR949" s="3" t="s">
        <v>934</v>
      </c>
      <c r="AS949" s="3" t="s">
        <v>231</v>
      </c>
      <c r="AT949" s="3" t="s">
        <v>3277</v>
      </c>
      <c r="AU949" s="3" t="s">
        <v>3722</v>
      </c>
      <c r="AV949" s="3" t="s">
        <v>234</v>
      </c>
      <c r="AW949" s="3" t="s">
        <v>165</v>
      </c>
      <c r="AX949" s="3" t="s">
        <v>235</v>
      </c>
      <c r="AY949" s="3" t="s">
        <v>148</v>
      </c>
      <c r="AZ949" s="3" t="s">
        <v>139</v>
      </c>
      <c r="BA949" s="3" t="s">
        <v>875</v>
      </c>
      <c r="BB949" s="3" t="s">
        <v>150</v>
      </c>
      <c r="BC949" s="3" t="s">
        <v>156</v>
      </c>
      <c r="BD949" s="3" t="s">
        <v>157</v>
      </c>
      <c r="BE949" s="3" t="s">
        <v>14423</v>
      </c>
      <c r="BF949" s="3" t="s">
        <v>14453</v>
      </c>
      <c r="BG949" s="3" t="s">
        <v>5272</v>
      </c>
      <c r="BH949" s="3" t="s">
        <v>143</v>
      </c>
      <c r="BI949" s="3" t="s">
        <v>143</v>
      </c>
      <c r="BJ949" s="3" t="s">
        <v>143</v>
      </c>
      <c r="BK949" s="3" t="s">
        <v>136</v>
      </c>
      <c r="BL949" s="3" t="s">
        <v>143</v>
      </c>
      <c r="BM949" s="3" t="s">
        <v>160</v>
      </c>
      <c r="BN949" s="3" t="s">
        <v>143</v>
      </c>
      <c r="BO949" s="3" t="s">
        <v>143</v>
      </c>
      <c r="BP949" s="3" t="s">
        <v>143</v>
      </c>
      <c r="BQ949" s="3" t="s">
        <v>11452</v>
      </c>
      <c r="BR949" s="3" t="s">
        <v>5723</v>
      </c>
      <c r="BS949" s="3" t="s">
        <v>162</v>
      </c>
      <c r="BT949" s="3" t="s">
        <v>14454</v>
      </c>
      <c r="BU949" s="3" t="s">
        <v>14454</v>
      </c>
      <c r="BV949" s="3" t="s">
        <v>135</v>
      </c>
      <c r="BW949" s="3" t="s">
        <v>135</v>
      </c>
      <c r="BX949" s="3" t="s">
        <v>135</v>
      </c>
      <c r="BY949" s="3" t="s">
        <v>148</v>
      </c>
      <c r="BZ949" s="3" t="s">
        <v>9127</v>
      </c>
      <c r="CA949" s="3" t="s">
        <v>2415</v>
      </c>
      <c r="CB949" s="3" t="s">
        <v>143</v>
      </c>
      <c r="CC949" s="3" t="s">
        <v>143</v>
      </c>
      <c r="CD949" s="3" t="s">
        <v>143</v>
      </c>
      <c r="CE949" s="3" t="s">
        <v>8169</v>
      </c>
      <c r="CF949" s="3" t="s">
        <v>9220</v>
      </c>
      <c r="CG949" s="3" t="s">
        <v>143</v>
      </c>
      <c r="CH949" s="3" t="s">
        <v>143</v>
      </c>
      <c r="CI949" s="3" t="s">
        <v>143</v>
      </c>
      <c r="CJ949" s="3" t="s">
        <v>5272</v>
      </c>
      <c r="CK949" s="3" t="s">
        <v>143</v>
      </c>
      <c r="CL949" s="3" t="s">
        <v>143</v>
      </c>
      <c r="CM949" s="3" t="s">
        <v>143</v>
      </c>
      <c r="CN949" s="3" t="s">
        <v>143</v>
      </c>
      <c r="CO949" s="3" t="s">
        <v>7298</v>
      </c>
      <c r="CP949" s="3" t="s">
        <v>143</v>
      </c>
      <c r="CQ949" s="3" t="s">
        <v>143</v>
      </c>
      <c r="CR949" s="3" t="s">
        <v>143</v>
      </c>
      <c r="CS949" s="3" t="s">
        <v>1</v>
      </c>
      <c r="CT949" s="3" t="s">
        <v>143</v>
      </c>
      <c r="CU949" s="3" t="s">
        <v>1</v>
      </c>
      <c r="CV949" s="3" t="s">
        <v>1985</v>
      </c>
      <c r="CW949" s="3" t="s">
        <v>143</v>
      </c>
      <c r="CX949" s="3" t="s">
        <v>374</v>
      </c>
      <c r="CY949" s="3" t="s">
        <v>166</v>
      </c>
      <c r="CZ949" s="3" t="s">
        <v>136</v>
      </c>
      <c r="DA949" s="3" t="s">
        <v>1986</v>
      </c>
      <c r="DB949" s="3" t="s">
        <v>143</v>
      </c>
      <c r="DC949" s="3" t="s">
        <v>6653</v>
      </c>
      <c r="DD949" s="3" t="s">
        <v>364</v>
      </c>
      <c r="DE949" s="3" t="s">
        <v>3193</v>
      </c>
      <c r="DF949" s="3" t="s">
        <v>5997</v>
      </c>
      <c r="DG949" s="3" t="s">
        <v>143</v>
      </c>
      <c r="DH949" s="3" t="s">
        <v>7299</v>
      </c>
      <c r="DI949" s="3" t="s">
        <v>143</v>
      </c>
    </row>
    <row r="950" spans="1:113" hidden="1" x14ac:dyDescent="0.2">
      <c r="A950" s="73">
        <v>45597</v>
      </c>
      <c r="B950" s="3" t="s">
        <v>15608</v>
      </c>
      <c r="C950" s="3">
        <v>169882</v>
      </c>
      <c r="D950" s="3" t="s">
        <v>13035</v>
      </c>
      <c r="E950" s="3" t="s">
        <v>5129</v>
      </c>
      <c r="F950" s="7">
        <v>45611</v>
      </c>
      <c r="G950" s="3" t="s">
        <v>165</v>
      </c>
      <c r="H950" s="3" t="s">
        <v>166</v>
      </c>
      <c r="I950" s="8">
        <f t="shared" si="104"/>
        <v>1495.86</v>
      </c>
      <c r="J950" s="4">
        <v>1495.86</v>
      </c>
      <c r="K950" s="71">
        <f t="shared" si="96"/>
        <v>6.9597187191616283E-2</v>
      </c>
      <c r="L950" s="3" t="s">
        <v>374</v>
      </c>
      <c r="M950" s="3" t="s">
        <v>7246</v>
      </c>
      <c r="N950" s="3" t="s">
        <v>960</v>
      </c>
      <c r="O950" s="3" t="s">
        <v>1755</v>
      </c>
      <c r="P950" s="6" t="s">
        <v>14414</v>
      </c>
      <c r="Q950" s="3" t="s">
        <v>170</v>
      </c>
      <c r="R950" s="3" t="s">
        <v>14500</v>
      </c>
      <c r="S950" s="3" t="s">
        <v>5744</v>
      </c>
      <c r="T950" s="3" t="s">
        <v>135</v>
      </c>
      <c r="U950" s="3" t="s">
        <v>135</v>
      </c>
      <c r="V950" s="3" t="s">
        <v>136</v>
      </c>
      <c r="W950" s="3" t="s">
        <v>137</v>
      </c>
      <c r="X950" s="3" t="s">
        <v>4880</v>
      </c>
      <c r="Y950" s="3" t="s">
        <v>14415</v>
      </c>
      <c r="Z950" s="7" t="s">
        <v>14501</v>
      </c>
      <c r="AA950" s="3" t="s">
        <v>139</v>
      </c>
      <c r="AB950" s="3" t="s">
        <v>226</v>
      </c>
      <c r="AC950" s="3" t="s">
        <v>5272</v>
      </c>
      <c r="AD950" s="3" t="s">
        <v>143</v>
      </c>
      <c r="AE950" s="3" t="s">
        <v>5272</v>
      </c>
      <c r="AF950" s="3" t="s">
        <v>143</v>
      </c>
      <c r="AG950" s="3" t="s">
        <v>235</v>
      </c>
      <c r="AH950" s="3" t="s">
        <v>141</v>
      </c>
      <c r="AI950" s="3" t="s">
        <v>143</v>
      </c>
      <c r="AJ950" s="3" t="s">
        <v>143</v>
      </c>
      <c r="AK950" s="3" t="s">
        <v>207</v>
      </c>
      <c r="AL950" s="3" t="s">
        <v>14416</v>
      </c>
      <c r="AM950" s="3" t="s">
        <v>14417</v>
      </c>
      <c r="AN950" s="3" t="s">
        <v>143</v>
      </c>
      <c r="AO950" s="3" t="s">
        <v>1759</v>
      </c>
      <c r="AP950" s="3" t="s">
        <v>1760</v>
      </c>
      <c r="AQ950" s="3" t="s">
        <v>1761</v>
      </c>
      <c r="AR950" s="3" t="s">
        <v>1014</v>
      </c>
      <c r="AS950" s="3" t="s">
        <v>231</v>
      </c>
      <c r="AT950" s="3" t="s">
        <v>1762</v>
      </c>
      <c r="AU950" s="3" t="s">
        <v>1763</v>
      </c>
      <c r="AV950" s="3" t="s">
        <v>145</v>
      </c>
      <c r="AW950" s="3" t="s">
        <v>146</v>
      </c>
      <c r="AX950" s="3" t="s">
        <v>972</v>
      </c>
      <c r="AY950" s="3" t="s">
        <v>148</v>
      </c>
      <c r="AZ950" s="3" t="s">
        <v>139</v>
      </c>
      <c r="BA950" s="3" t="s">
        <v>149</v>
      </c>
      <c r="BB950" s="3" t="s">
        <v>150</v>
      </c>
      <c r="BC950" s="3" t="s">
        <v>156</v>
      </c>
      <c r="BD950" s="3" t="s">
        <v>157</v>
      </c>
      <c r="BE950" s="3" t="s">
        <v>8956</v>
      </c>
      <c r="BF950" s="3" t="s">
        <v>14501</v>
      </c>
      <c r="BG950" s="3" t="s">
        <v>5272</v>
      </c>
      <c r="BH950" s="3" t="s">
        <v>143</v>
      </c>
      <c r="BI950" s="3" t="s">
        <v>143</v>
      </c>
      <c r="BJ950" s="3" t="s">
        <v>143</v>
      </c>
      <c r="BK950" s="3" t="s">
        <v>136</v>
      </c>
      <c r="BL950" s="3" t="s">
        <v>143</v>
      </c>
      <c r="BM950" s="3" t="s">
        <v>160</v>
      </c>
      <c r="BN950" s="3" t="s">
        <v>143</v>
      </c>
      <c r="BO950" s="3" t="s">
        <v>143</v>
      </c>
      <c r="BP950" s="3" t="s">
        <v>1755</v>
      </c>
      <c r="BQ950" s="3" t="s">
        <v>14502</v>
      </c>
      <c r="BR950" s="3" t="s">
        <v>143</v>
      </c>
      <c r="BS950" s="3" t="s">
        <v>14480</v>
      </c>
      <c r="BT950" s="3" t="s">
        <v>14417</v>
      </c>
      <c r="BU950" s="3" t="s">
        <v>14417</v>
      </c>
      <c r="BV950" s="3" t="s">
        <v>135</v>
      </c>
      <c r="BW950" s="3" t="s">
        <v>135</v>
      </c>
      <c r="BX950" s="3" t="s">
        <v>135</v>
      </c>
      <c r="BY950" s="3" t="s">
        <v>148</v>
      </c>
      <c r="BZ950" s="3" t="s">
        <v>14418</v>
      </c>
      <c r="CA950" s="3" t="s">
        <v>174</v>
      </c>
      <c r="CB950" s="3" t="s">
        <v>143</v>
      </c>
      <c r="CC950" s="3" t="s">
        <v>143</v>
      </c>
      <c r="CD950" s="3" t="s">
        <v>143</v>
      </c>
      <c r="CE950" s="3" t="s">
        <v>14414</v>
      </c>
      <c r="CF950" s="3" t="s">
        <v>2261</v>
      </c>
      <c r="CG950" s="3" t="s">
        <v>143</v>
      </c>
      <c r="CH950" s="3" t="s">
        <v>143</v>
      </c>
      <c r="CI950" s="3" t="s">
        <v>143</v>
      </c>
      <c r="CJ950" s="3" t="s">
        <v>5272</v>
      </c>
      <c r="CK950" s="3" t="s">
        <v>143</v>
      </c>
      <c r="CL950" s="3" t="s">
        <v>143</v>
      </c>
      <c r="CM950" s="3" t="s">
        <v>143</v>
      </c>
      <c r="CN950" s="3" t="s">
        <v>143</v>
      </c>
      <c r="CO950" s="3" t="s">
        <v>5754</v>
      </c>
      <c r="CP950" s="3" t="s">
        <v>143</v>
      </c>
      <c r="CQ950" s="3" t="s">
        <v>5754</v>
      </c>
      <c r="CR950" s="3" t="s">
        <v>143</v>
      </c>
      <c r="CS950" s="3" t="s">
        <v>1</v>
      </c>
      <c r="CT950" s="3" t="s">
        <v>143</v>
      </c>
      <c r="CU950" s="3" t="s">
        <v>1</v>
      </c>
      <c r="CV950" s="3" t="s">
        <v>2092</v>
      </c>
      <c r="CW950" s="3" t="s">
        <v>143</v>
      </c>
      <c r="CX950" s="3" t="s">
        <v>374</v>
      </c>
      <c r="CY950" s="3" t="s">
        <v>166</v>
      </c>
      <c r="CZ950" s="3" t="s">
        <v>136</v>
      </c>
      <c r="DA950" s="3" t="s">
        <v>1989</v>
      </c>
      <c r="DB950" s="3" t="s">
        <v>143</v>
      </c>
      <c r="DC950" s="3" t="s">
        <v>143</v>
      </c>
      <c r="DD950" s="3" t="s">
        <v>5129</v>
      </c>
      <c r="DE950" s="3" t="s">
        <v>3193</v>
      </c>
      <c r="DF950" s="3" t="s">
        <v>5830</v>
      </c>
      <c r="DG950" s="3" t="s">
        <v>9469</v>
      </c>
      <c r="DH950" s="3" t="s">
        <v>9469</v>
      </c>
      <c r="DI950" s="3" t="s">
        <v>143</v>
      </c>
    </row>
    <row r="951" spans="1:113" hidden="1" x14ac:dyDescent="0.2">
      <c r="A951" s="73">
        <v>45597</v>
      </c>
      <c r="B951" s="3" t="s">
        <v>12737</v>
      </c>
      <c r="C951" s="3">
        <v>169883</v>
      </c>
      <c r="D951" s="3" t="s">
        <v>12737</v>
      </c>
      <c r="E951" s="3" t="s">
        <v>685</v>
      </c>
      <c r="F951" s="7">
        <v>45618</v>
      </c>
      <c r="G951" s="3" t="s">
        <v>165</v>
      </c>
      <c r="H951" s="3" t="s">
        <v>166</v>
      </c>
      <c r="I951" s="4">
        <v>213.67</v>
      </c>
      <c r="J951" s="4">
        <v>171.62</v>
      </c>
      <c r="K951" s="71">
        <f t="shared" si="96"/>
        <v>9.9413253828785127E-3</v>
      </c>
      <c r="L951" s="3" t="s">
        <v>374</v>
      </c>
      <c r="M951" s="3" t="s">
        <v>129</v>
      </c>
      <c r="N951" s="3" t="s">
        <v>960</v>
      </c>
      <c r="O951" s="3" t="s">
        <v>9608</v>
      </c>
      <c r="P951" s="6" t="s">
        <v>14535</v>
      </c>
      <c r="Q951" s="3" t="s">
        <v>170</v>
      </c>
      <c r="R951" s="3" t="s">
        <v>14536</v>
      </c>
      <c r="S951" s="3" t="s">
        <v>14537</v>
      </c>
      <c r="T951" s="3" t="s">
        <v>135</v>
      </c>
      <c r="U951" s="3" t="s">
        <v>135</v>
      </c>
      <c r="V951" s="3" t="s">
        <v>136</v>
      </c>
      <c r="W951" s="3" t="s">
        <v>137</v>
      </c>
      <c r="X951" s="3" t="s">
        <v>173</v>
      </c>
      <c r="Y951" s="3" t="s">
        <v>14538</v>
      </c>
      <c r="Z951" s="7" t="s">
        <v>14811</v>
      </c>
      <c r="AA951" s="3" t="s">
        <v>139</v>
      </c>
      <c r="AB951" s="3" t="s">
        <v>140</v>
      </c>
      <c r="AC951" s="3" t="s">
        <v>5272</v>
      </c>
      <c r="AD951" s="3" t="s">
        <v>143</v>
      </c>
      <c r="AE951" s="3" t="s">
        <v>14812</v>
      </c>
      <c r="AF951" s="3" t="s">
        <v>143</v>
      </c>
      <c r="AG951" s="3" t="s">
        <v>235</v>
      </c>
      <c r="AH951" s="3" t="s">
        <v>141</v>
      </c>
      <c r="AI951" s="3" t="s">
        <v>143</v>
      </c>
      <c r="AJ951" s="3" t="s">
        <v>14812</v>
      </c>
      <c r="AK951" s="3" t="s">
        <v>142</v>
      </c>
      <c r="AL951" s="3" t="s">
        <v>143</v>
      </c>
      <c r="AM951" s="3" t="s">
        <v>14540</v>
      </c>
      <c r="AN951" s="3" t="s">
        <v>174</v>
      </c>
      <c r="AO951" s="3" t="s">
        <v>9613</v>
      </c>
      <c r="AP951" s="3" t="s">
        <v>986</v>
      </c>
      <c r="AQ951" s="3" t="s">
        <v>9614</v>
      </c>
      <c r="AR951" s="3" t="s">
        <v>430</v>
      </c>
      <c r="AS951" s="3" t="s">
        <v>431</v>
      </c>
      <c r="AT951" s="3" t="s">
        <v>1869</v>
      </c>
      <c r="AU951" s="3" t="s">
        <v>4159</v>
      </c>
      <c r="AV951" s="3" t="s">
        <v>145</v>
      </c>
      <c r="AW951" s="3" t="s">
        <v>146</v>
      </c>
      <c r="AX951" s="3" t="s">
        <v>972</v>
      </c>
      <c r="AY951" s="3" t="s">
        <v>148</v>
      </c>
      <c r="AZ951" s="3" t="s">
        <v>139</v>
      </c>
      <c r="BA951" s="3" t="s">
        <v>149</v>
      </c>
      <c r="BB951" s="3" t="s">
        <v>150</v>
      </c>
      <c r="BC951" s="3" t="s">
        <v>156</v>
      </c>
      <c r="BD951" s="3" t="s">
        <v>157</v>
      </c>
      <c r="BE951" s="3" t="s">
        <v>14423</v>
      </c>
      <c r="BF951" s="3" t="s">
        <v>14539</v>
      </c>
      <c r="BG951" s="3" t="s">
        <v>5272</v>
      </c>
      <c r="BH951" s="3" t="s">
        <v>143</v>
      </c>
      <c r="BI951" s="3" t="s">
        <v>14813</v>
      </c>
      <c r="BJ951" s="3" t="s">
        <v>143</v>
      </c>
      <c r="BK951" s="3" t="s">
        <v>136</v>
      </c>
      <c r="BL951" s="3" t="s">
        <v>143</v>
      </c>
      <c r="BM951" s="3" t="s">
        <v>160</v>
      </c>
      <c r="BN951" s="3" t="s">
        <v>160</v>
      </c>
      <c r="BO951" s="3" t="s">
        <v>143</v>
      </c>
      <c r="BP951" s="3" t="s">
        <v>143</v>
      </c>
      <c r="BQ951" s="3" t="s">
        <v>2578</v>
      </c>
      <c r="BR951" s="3" t="s">
        <v>5723</v>
      </c>
      <c r="BS951" s="3" t="s">
        <v>162</v>
      </c>
      <c r="BT951" s="3" t="s">
        <v>14812</v>
      </c>
      <c r="BU951" s="3" t="s">
        <v>14812</v>
      </c>
      <c r="BV951" s="3" t="s">
        <v>135</v>
      </c>
      <c r="BW951" s="3" t="s">
        <v>135</v>
      </c>
      <c r="BX951" s="3" t="s">
        <v>135</v>
      </c>
      <c r="BY951" s="3" t="s">
        <v>148</v>
      </c>
      <c r="BZ951" s="3" t="s">
        <v>14541</v>
      </c>
      <c r="CA951" s="3" t="s">
        <v>174</v>
      </c>
      <c r="CB951" s="3" t="s">
        <v>143</v>
      </c>
      <c r="CC951" s="3" t="s">
        <v>143</v>
      </c>
      <c r="CD951" s="3" t="s">
        <v>143</v>
      </c>
      <c r="CE951" s="3" t="s">
        <v>143</v>
      </c>
      <c r="CF951" s="3" t="s">
        <v>2261</v>
      </c>
      <c r="CG951" s="3" t="s">
        <v>2261</v>
      </c>
      <c r="CH951" s="3" t="s">
        <v>143</v>
      </c>
      <c r="CI951" s="3" t="s">
        <v>143</v>
      </c>
      <c r="CJ951" s="3" t="s">
        <v>5272</v>
      </c>
      <c r="CK951" s="3" t="s">
        <v>143</v>
      </c>
      <c r="CL951" s="3" t="s">
        <v>143</v>
      </c>
      <c r="CM951" s="3" t="s">
        <v>143</v>
      </c>
      <c r="CN951" s="3" t="s">
        <v>143</v>
      </c>
      <c r="CO951" s="3" t="s">
        <v>143</v>
      </c>
      <c r="CP951" s="3" t="s">
        <v>143</v>
      </c>
      <c r="CQ951" s="3" t="s">
        <v>143</v>
      </c>
      <c r="CR951" s="3" t="s">
        <v>143</v>
      </c>
      <c r="CS951" s="3" t="s">
        <v>1</v>
      </c>
      <c r="CT951" s="3" t="s">
        <v>143</v>
      </c>
      <c r="CU951" s="3" t="s">
        <v>1</v>
      </c>
      <c r="CV951" s="3" t="s">
        <v>1985</v>
      </c>
      <c r="CW951" s="3" t="s">
        <v>1985</v>
      </c>
      <c r="CX951" s="3" t="s">
        <v>374</v>
      </c>
      <c r="CY951" s="3" t="s">
        <v>166</v>
      </c>
      <c r="CZ951" s="3" t="s">
        <v>136</v>
      </c>
      <c r="DA951" s="3" t="s">
        <v>2007</v>
      </c>
      <c r="DB951" s="3" t="s">
        <v>143</v>
      </c>
      <c r="DC951" s="3" t="s">
        <v>143</v>
      </c>
      <c r="DD951" s="3" t="s">
        <v>685</v>
      </c>
      <c r="DE951" s="3" t="s">
        <v>3193</v>
      </c>
      <c r="DF951" s="3" t="s">
        <v>571</v>
      </c>
      <c r="DG951" s="3" t="s">
        <v>143</v>
      </c>
      <c r="DH951" s="3" t="s">
        <v>143</v>
      </c>
      <c r="DI951" s="3" t="s">
        <v>143</v>
      </c>
    </row>
    <row r="952" spans="1:113" hidden="1" x14ac:dyDescent="0.2">
      <c r="A952" s="73">
        <v>45597</v>
      </c>
      <c r="B952" s="3" t="s">
        <v>7652</v>
      </c>
      <c r="C952" s="3">
        <v>169902</v>
      </c>
      <c r="D952" s="3" t="s">
        <v>7652</v>
      </c>
      <c r="E952" s="3" t="s">
        <v>164</v>
      </c>
      <c r="F952" s="7">
        <v>45616</v>
      </c>
      <c r="G952" s="3" t="s">
        <v>165</v>
      </c>
      <c r="H952" s="3" t="s">
        <v>166</v>
      </c>
      <c r="I952" s="8">
        <f>J952</f>
        <v>490</v>
      </c>
      <c r="J952" s="4">
        <v>490</v>
      </c>
      <c r="K952" s="71">
        <f t="shared" si="96"/>
        <v>2.2798003639305803E-2</v>
      </c>
      <c r="L952" s="3" t="s">
        <v>1935</v>
      </c>
      <c r="M952" s="3" t="s">
        <v>129</v>
      </c>
      <c r="N952" s="3" t="s">
        <v>219</v>
      </c>
      <c r="O952" s="3" t="s">
        <v>14328</v>
      </c>
      <c r="P952" s="6" t="s">
        <v>14455</v>
      </c>
      <c r="Q952" s="3" t="s">
        <v>170</v>
      </c>
      <c r="R952" s="3" t="s">
        <v>14515</v>
      </c>
      <c r="S952" s="3" t="s">
        <v>13513</v>
      </c>
      <c r="T952" s="3" t="s">
        <v>135</v>
      </c>
      <c r="U952" s="3" t="s">
        <v>135</v>
      </c>
      <c r="V952" s="3" t="s">
        <v>136</v>
      </c>
      <c r="W952" s="3" t="s">
        <v>137</v>
      </c>
      <c r="X952" s="3" t="s">
        <v>6653</v>
      </c>
      <c r="Y952" s="3" t="s">
        <v>14456</v>
      </c>
      <c r="Z952" s="7" t="s">
        <v>14516</v>
      </c>
      <c r="AA952" s="3" t="s">
        <v>139</v>
      </c>
      <c r="AB952" s="3" t="s">
        <v>140</v>
      </c>
      <c r="AC952" s="3" t="s">
        <v>5272</v>
      </c>
      <c r="AD952" s="3" t="s">
        <v>143</v>
      </c>
      <c r="AE952" s="3" t="s">
        <v>5272</v>
      </c>
      <c r="AF952" s="3" t="s">
        <v>143</v>
      </c>
      <c r="AG952" s="3" t="s">
        <v>235</v>
      </c>
      <c r="AH952" s="3" t="s">
        <v>141</v>
      </c>
      <c r="AI952" s="3" t="s">
        <v>143</v>
      </c>
      <c r="AJ952" s="3" t="s">
        <v>143</v>
      </c>
      <c r="AK952" s="3" t="s">
        <v>142</v>
      </c>
      <c r="AL952" s="3" t="s">
        <v>143</v>
      </c>
      <c r="AM952" s="3" t="s">
        <v>13996</v>
      </c>
      <c r="AN952" s="3" t="s">
        <v>143</v>
      </c>
      <c r="AO952" s="3" t="s">
        <v>14331</v>
      </c>
      <c r="AP952" s="3" t="s">
        <v>14332</v>
      </c>
      <c r="AQ952" s="3" t="s">
        <v>14333</v>
      </c>
      <c r="AR952" s="3" t="s">
        <v>178</v>
      </c>
      <c r="AS952" s="3" t="s">
        <v>179</v>
      </c>
      <c r="AT952" s="3" t="s">
        <v>211</v>
      </c>
      <c r="AU952" s="3" t="s">
        <v>14334</v>
      </c>
      <c r="AV952" s="3" t="s">
        <v>234</v>
      </c>
      <c r="AW952" s="3" t="s">
        <v>165</v>
      </c>
      <c r="AX952" s="3" t="s">
        <v>235</v>
      </c>
      <c r="AY952" s="3" t="s">
        <v>148</v>
      </c>
      <c r="AZ952" s="3" t="s">
        <v>139</v>
      </c>
      <c r="BA952" s="3" t="s">
        <v>875</v>
      </c>
      <c r="BB952" s="3" t="s">
        <v>150</v>
      </c>
      <c r="BC952" s="3" t="s">
        <v>156</v>
      </c>
      <c r="BD952" s="3" t="s">
        <v>157</v>
      </c>
      <c r="BE952" s="3" t="s">
        <v>303</v>
      </c>
      <c r="BF952" s="3" t="s">
        <v>14516</v>
      </c>
      <c r="BG952" s="3" t="s">
        <v>5272</v>
      </c>
      <c r="BH952" s="3" t="s">
        <v>143</v>
      </c>
      <c r="BI952" s="3" t="s">
        <v>143</v>
      </c>
      <c r="BJ952" s="3" t="s">
        <v>143</v>
      </c>
      <c r="BK952" s="3" t="s">
        <v>136</v>
      </c>
      <c r="BL952" s="3" t="s">
        <v>143</v>
      </c>
      <c r="BM952" s="3" t="s">
        <v>160</v>
      </c>
      <c r="BN952" s="3" t="s">
        <v>143</v>
      </c>
      <c r="BO952" s="3" t="s">
        <v>143</v>
      </c>
      <c r="BP952" s="3" t="s">
        <v>143</v>
      </c>
      <c r="BQ952" s="3" t="s">
        <v>14517</v>
      </c>
      <c r="BR952" s="3" t="s">
        <v>5352</v>
      </c>
      <c r="BS952" s="3" t="s">
        <v>241</v>
      </c>
      <c r="BT952" s="3" t="s">
        <v>13996</v>
      </c>
      <c r="BU952" s="3" t="s">
        <v>13996</v>
      </c>
      <c r="BV952" s="3" t="s">
        <v>135</v>
      </c>
      <c r="BW952" s="3" t="s">
        <v>135</v>
      </c>
      <c r="BX952" s="3" t="s">
        <v>135</v>
      </c>
      <c r="BY952" s="3" t="s">
        <v>148</v>
      </c>
      <c r="BZ952" s="3" t="s">
        <v>2650</v>
      </c>
      <c r="CA952" s="3" t="s">
        <v>174</v>
      </c>
      <c r="CB952" s="3" t="s">
        <v>143</v>
      </c>
      <c r="CC952" s="3" t="s">
        <v>143</v>
      </c>
      <c r="CD952" s="3" t="s">
        <v>143</v>
      </c>
      <c r="CE952" s="3" t="s">
        <v>14455</v>
      </c>
      <c r="CF952" s="3" t="s">
        <v>2261</v>
      </c>
      <c r="CG952" s="3" t="s">
        <v>143</v>
      </c>
      <c r="CH952" s="3" t="s">
        <v>143</v>
      </c>
      <c r="CI952" s="3" t="s">
        <v>143</v>
      </c>
      <c r="CJ952" s="3" t="s">
        <v>5272</v>
      </c>
      <c r="CK952" s="3" t="s">
        <v>143</v>
      </c>
      <c r="CL952" s="3" t="s">
        <v>143</v>
      </c>
      <c r="CM952" s="3" t="s">
        <v>143</v>
      </c>
      <c r="CN952" s="3" t="s">
        <v>143</v>
      </c>
      <c r="CO952" s="3" t="s">
        <v>14335</v>
      </c>
      <c r="CP952" s="3" t="s">
        <v>143</v>
      </c>
      <c r="CQ952" s="3" t="s">
        <v>143</v>
      </c>
      <c r="CR952" s="3" t="s">
        <v>143</v>
      </c>
      <c r="CS952" s="3" t="s">
        <v>1</v>
      </c>
      <c r="CT952" s="3" t="s">
        <v>143</v>
      </c>
      <c r="CU952" s="3" t="s">
        <v>1</v>
      </c>
      <c r="CV952" s="3" t="s">
        <v>1985</v>
      </c>
      <c r="CW952" s="3" t="s">
        <v>143</v>
      </c>
      <c r="CX952" s="3" t="s">
        <v>1935</v>
      </c>
      <c r="CY952" s="3" t="s">
        <v>166</v>
      </c>
      <c r="CZ952" s="3" t="s">
        <v>136</v>
      </c>
      <c r="DA952" s="3" t="s">
        <v>1989</v>
      </c>
      <c r="DB952" s="3" t="s">
        <v>143</v>
      </c>
      <c r="DC952" s="3" t="s">
        <v>6653</v>
      </c>
      <c r="DD952" s="3" t="s">
        <v>164</v>
      </c>
      <c r="DE952" s="3" t="s">
        <v>3193</v>
      </c>
      <c r="DF952" s="3" t="s">
        <v>5997</v>
      </c>
      <c r="DG952" s="3" t="s">
        <v>143</v>
      </c>
      <c r="DH952" s="3" t="s">
        <v>14336</v>
      </c>
      <c r="DI952" s="3" t="s">
        <v>143</v>
      </c>
    </row>
    <row r="953" spans="1:113" hidden="1" x14ac:dyDescent="0.2">
      <c r="A953" s="73">
        <v>45597</v>
      </c>
      <c r="B953" s="3" t="s">
        <v>12718</v>
      </c>
      <c r="C953" s="3">
        <v>170077</v>
      </c>
      <c r="D953" s="3" t="s">
        <v>12620</v>
      </c>
      <c r="E953" s="3" t="s">
        <v>685</v>
      </c>
      <c r="F953" s="7">
        <v>45618</v>
      </c>
      <c r="G953" s="3" t="s">
        <v>165</v>
      </c>
      <c r="H953" s="3" t="s">
        <v>166</v>
      </c>
      <c r="I953" s="4">
        <v>196.66</v>
      </c>
      <c r="J953" s="4">
        <v>275</v>
      </c>
      <c r="K953" s="71">
        <f t="shared" si="96"/>
        <v>9.1499089708283257E-3</v>
      </c>
      <c r="L953" s="3" t="s">
        <v>953</v>
      </c>
      <c r="M953" s="3" t="s">
        <v>7246</v>
      </c>
      <c r="N953" s="3" t="s">
        <v>960</v>
      </c>
      <c r="O953" s="3" t="s">
        <v>2497</v>
      </c>
      <c r="P953" s="6" t="s">
        <v>14542</v>
      </c>
      <c r="Q953" s="3" t="s">
        <v>170</v>
      </c>
      <c r="R953" s="3" t="s">
        <v>14543</v>
      </c>
      <c r="S953" s="3" t="s">
        <v>4098</v>
      </c>
      <c r="T953" s="3" t="s">
        <v>135</v>
      </c>
      <c r="U953" s="3" t="s">
        <v>135</v>
      </c>
      <c r="V953" s="3" t="s">
        <v>506</v>
      </c>
      <c r="W953" s="3" t="s">
        <v>137</v>
      </c>
      <c r="X953" s="3" t="s">
        <v>173</v>
      </c>
      <c r="Y953" s="3" t="s">
        <v>14544</v>
      </c>
      <c r="Z953" s="7" t="s">
        <v>14814</v>
      </c>
      <c r="AA953" s="3" t="s">
        <v>139</v>
      </c>
      <c r="AB953" s="3" t="s">
        <v>226</v>
      </c>
      <c r="AC953" s="3" t="s">
        <v>5272</v>
      </c>
      <c r="AD953" s="3" t="s">
        <v>143</v>
      </c>
      <c r="AE953" s="3" t="s">
        <v>14815</v>
      </c>
      <c r="AF953" s="3" t="s">
        <v>143</v>
      </c>
      <c r="AG953" s="3" t="s">
        <v>235</v>
      </c>
      <c r="AH953" s="3" t="s">
        <v>141</v>
      </c>
      <c r="AI953" s="3" t="s">
        <v>143</v>
      </c>
      <c r="AJ953" s="3" t="s">
        <v>14815</v>
      </c>
      <c r="AK953" s="3" t="s">
        <v>207</v>
      </c>
      <c r="AL953" s="3" t="s">
        <v>143</v>
      </c>
      <c r="AM953" s="3" t="s">
        <v>9171</v>
      </c>
      <c r="AN953" s="3" t="s">
        <v>174</v>
      </c>
      <c r="AO953" s="3" t="s">
        <v>2013</v>
      </c>
      <c r="AP953" s="3" t="s">
        <v>2014</v>
      </c>
      <c r="AQ953" s="3" t="s">
        <v>2502</v>
      </c>
      <c r="AR953" s="3" t="s">
        <v>250</v>
      </c>
      <c r="AS953" s="3" t="s">
        <v>179</v>
      </c>
      <c r="AT953" s="3" t="s">
        <v>251</v>
      </c>
      <c r="AU953" s="3" t="s">
        <v>2016</v>
      </c>
      <c r="AV953" s="3" t="s">
        <v>145</v>
      </c>
      <c r="AW953" s="3" t="s">
        <v>146</v>
      </c>
      <c r="AX953" s="3" t="s">
        <v>972</v>
      </c>
      <c r="AY953" s="3" t="s">
        <v>148</v>
      </c>
      <c r="AZ953" s="3" t="s">
        <v>139</v>
      </c>
      <c r="BA953" s="3" t="s">
        <v>149</v>
      </c>
      <c r="BB953" s="3" t="s">
        <v>150</v>
      </c>
      <c r="BC953" s="3" t="s">
        <v>156</v>
      </c>
      <c r="BD953" s="3" t="s">
        <v>157</v>
      </c>
      <c r="BE953" s="3" t="s">
        <v>303</v>
      </c>
      <c r="BF953" s="3" t="s">
        <v>14545</v>
      </c>
      <c r="BG953" s="3" t="s">
        <v>5272</v>
      </c>
      <c r="BH953" s="3" t="s">
        <v>143</v>
      </c>
      <c r="BI953" s="3" t="s">
        <v>14816</v>
      </c>
      <c r="BJ953" s="3" t="s">
        <v>143</v>
      </c>
      <c r="BK953" s="3" t="s">
        <v>506</v>
      </c>
      <c r="BL953" s="3" t="s">
        <v>143</v>
      </c>
      <c r="BM953" s="3" t="s">
        <v>160</v>
      </c>
      <c r="BN953" s="3" t="s">
        <v>160</v>
      </c>
      <c r="BO953" s="3" t="s">
        <v>685</v>
      </c>
      <c r="BP953" s="3" t="s">
        <v>143</v>
      </c>
      <c r="BQ953" s="3" t="s">
        <v>4993</v>
      </c>
      <c r="BR953" s="3" t="s">
        <v>5352</v>
      </c>
      <c r="BS953" s="3" t="s">
        <v>241</v>
      </c>
      <c r="BT953" s="3" t="s">
        <v>14815</v>
      </c>
      <c r="BU953" s="3" t="s">
        <v>14815</v>
      </c>
      <c r="BV953" s="3" t="s">
        <v>135</v>
      </c>
      <c r="BW953" s="3" t="s">
        <v>135</v>
      </c>
      <c r="BX953" s="3" t="s">
        <v>135</v>
      </c>
      <c r="BY953" s="3" t="s">
        <v>148</v>
      </c>
      <c r="BZ953" s="3" t="s">
        <v>5443</v>
      </c>
      <c r="CA953" s="3" t="s">
        <v>174</v>
      </c>
      <c r="CB953" s="3" t="s">
        <v>143</v>
      </c>
      <c r="CC953" s="3" t="s">
        <v>143</v>
      </c>
      <c r="CD953" s="3" t="s">
        <v>143</v>
      </c>
      <c r="CE953" s="3" t="s">
        <v>14546</v>
      </c>
      <c r="CF953" s="3" t="s">
        <v>2261</v>
      </c>
      <c r="CG953" s="3" t="s">
        <v>2261</v>
      </c>
      <c r="CH953" s="3" t="s">
        <v>143</v>
      </c>
      <c r="CI953" s="3" t="s">
        <v>143</v>
      </c>
      <c r="CJ953" s="3" t="s">
        <v>5272</v>
      </c>
      <c r="CK953" s="3" t="s">
        <v>143</v>
      </c>
      <c r="CL953" s="3" t="s">
        <v>143</v>
      </c>
      <c r="CM953" s="3" t="s">
        <v>143</v>
      </c>
      <c r="CN953" s="3" t="s">
        <v>143</v>
      </c>
      <c r="CO953" s="3" t="s">
        <v>143</v>
      </c>
      <c r="CP953" s="3" t="s">
        <v>143</v>
      </c>
      <c r="CQ953" s="3" t="s">
        <v>143</v>
      </c>
      <c r="CR953" s="3" t="s">
        <v>143</v>
      </c>
      <c r="CS953" s="3" t="s">
        <v>1</v>
      </c>
      <c r="CT953" s="3" t="s">
        <v>143</v>
      </c>
      <c r="CU953" s="3" t="s">
        <v>1</v>
      </c>
      <c r="CV953" s="3" t="s">
        <v>1985</v>
      </c>
      <c r="CW953" s="3" t="s">
        <v>1985</v>
      </c>
      <c r="CX953" s="3" t="s">
        <v>953</v>
      </c>
      <c r="CY953" s="3" t="s">
        <v>166</v>
      </c>
      <c r="CZ953" s="3" t="s">
        <v>506</v>
      </c>
      <c r="DA953" s="3" t="s">
        <v>2007</v>
      </c>
      <c r="DB953" s="3" t="s">
        <v>143</v>
      </c>
      <c r="DC953" s="3" t="s">
        <v>143</v>
      </c>
      <c r="DD953" s="3" t="s">
        <v>685</v>
      </c>
      <c r="DE953" s="3" t="s">
        <v>3193</v>
      </c>
      <c r="DF953" s="3" t="s">
        <v>571</v>
      </c>
      <c r="DG953" s="3" t="s">
        <v>143</v>
      </c>
      <c r="DH953" s="3" t="s">
        <v>143</v>
      </c>
      <c r="DI953" s="3" t="s">
        <v>143</v>
      </c>
    </row>
    <row r="954" spans="1:113" hidden="1" x14ac:dyDescent="0.2">
      <c r="A954" s="73">
        <v>45597</v>
      </c>
      <c r="B954" s="3" t="s">
        <v>12718</v>
      </c>
      <c r="C954" s="3">
        <v>170079</v>
      </c>
      <c r="D954" s="3" t="s">
        <v>12620</v>
      </c>
      <c r="E954" s="3" t="s">
        <v>685</v>
      </c>
      <c r="F954" s="7">
        <v>45618</v>
      </c>
      <c r="G954" s="3" t="s">
        <v>165</v>
      </c>
      <c r="H954" s="3" t="s">
        <v>166</v>
      </c>
      <c r="I954" s="4">
        <v>88.52</v>
      </c>
      <c r="J954" s="4">
        <v>130</v>
      </c>
      <c r="K954" s="71">
        <f t="shared" si="96"/>
        <v>4.1185291472476526E-3</v>
      </c>
      <c r="L954" s="3" t="s">
        <v>953</v>
      </c>
      <c r="M954" s="3" t="s">
        <v>7246</v>
      </c>
      <c r="N954" s="3" t="s">
        <v>960</v>
      </c>
      <c r="O954" s="3" t="s">
        <v>1003</v>
      </c>
      <c r="P954" s="6" t="s">
        <v>14542</v>
      </c>
      <c r="Q954" s="3" t="s">
        <v>170</v>
      </c>
      <c r="R954" s="3" t="s">
        <v>14547</v>
      </c>
      <c r="S954" s="3" t="s">
        <v>4098</v>
      </c>
      <c r="T954" s="3" t="s">
        <v>135</v>
      </c>
      <c r="U954" s="3" t="s">
        <v>135</v>
      </c>
      <c r="V954" s="3" t="s">
        <v>506</v>
      </c>
      <c r="W954" s="3" t="s">
        <v>137</v>
      </c>
      <c r="X954" s="3" t="s">
        <v>173</v>
      </c>
      <c r="Y954" s="3" t="s">
        <v>14548</v>
      </c>
      <c r="Z954" s="7" t="s">
        <v>14549</v>
      </c>
      <c r="AA954" s="3" t="s">
        <v>139</v>
      </c>
      <c r="AB954" s="3" t="s">
        <v>226</v>
      </c>
      <c r="AC954" s="3" t="s">
        <v>5272</v>
      </c>
      <c r="AD954" s="3" t="s">
        <v>143</v>
      </c>
      <c r="AE954" s="3" t="s">
        <v>5272</v>
      </c>
      <c r="AF954" s="3" t="s">
        <v>143</v>
      </c>
      <c r="AG954" s="3" t="s">
        <v>235</v>
      </c>
      <c r="AH954" s="3" t="s">
        <v>141</v>
      </c>
      <c r="AI954" s="3" t="s">
        <v>143</v>
      </c>
      <c r="AJ954" s="3" t="s">
        <v>143</v>
      </c>
      <c r="AK954" s="3" t="s">
        <v>207</v>
      </c>
      <c r="AL954" s="3" t="s">
        <v>143</v>
      </c>
      <c r="AM954" s="3" t="s">
        <v>5515</v>
      </c>
      <c r="AN954" s="3" t="s">
        <v>143</v>
      </c>
      <c r="AO954" s="3" t="s">
        <v>1228</v>
      </c>
      <c r="AP954" s="3" t="s">
        <v>1229</v>
      </c>
      <c r="AQ954" s="3" t="s">
        <v>1230</v>
      </c>
      <c r="AR954" s="3" t="s">
        <v>178</v>
      </c>
      <c r="AS954" s="3" t="s">
        <v>179</v>
      </c>
      <c r="AT954" s="3" t="s">
        <v>211</v>
      </c>
      <c r="AU954" s="3" t="s">
        <v>1231</v>
      </c>
      <c r="AV954" s="3" t="s">
        <v>145</v>
      </c>
      <c r="AW954" s="3" t="s">
        <v>146</v>
      </c>
      <c r="AX954" s="3" t="s">
        <v>972</v>
      </c>
      <c r="AY954" s="3" t="s">
        <v>148</v>
      </c>
      <c r="AZ954" s="3" t="s">
        <v>139</v>
      </c>
      <c r="BA954" s="3" t="s">
        <v>149</v>
      </c>
      <c r="BB954" s="3" t="s">
        <v>150</v>
      </c>
      <c r="BC954" s="3" t="s">
        <v>156</v>
      </c>
      <c r="BD954" s="3" t="s">
        <v>157</v>
      </c>
      <c r="BE954" s="3" t="s">
        <v>14423</v>
      </c>
      <c r="BF954" s="3" t="s">
        <v>14549</v>
      </c>
      <c r="BG954" s="3" t="s">
        <v>5272</v>
      </c>
      <c r="BH954" s="3" t="s">
        <v>143</v>
      </c>
      <c r="BI954" s="3" t="s">
        <v>143</v>
      </c>
      <c r="BJ954" s="3" t="s">
        <v>143</v>
      </c>
      <c r="BK954" s="3" t="s">
        <v>506</v>
      </c>
      <c r="BL954" s="3" t="s">
        <v>143</v>
      </c>
      <c r="BM954" s="3" t="s">
        <v>200</v>
      </c>
      <c r="BN954" s="3" t="s">
        <v>143</v>
      </c>
      <c r="BO954" s="3" t="s">
        <v>685</v>
      </c>
      <c r="BP954" s="3" t="s">
        <v>143</v>
      </c>
      <c r="BQ954" s="3" t="s">
        <v>9924</v>
      </c>
      <c r="BR954" s="3" t="s">
        <v>5723</v>
      </c>
      <c r="BS954" s="3" t="s">
        <v>162</v>
      </c>
      <c r="BT954" s="3" t="s">
        <v>5515</v>
      </c>
      <c r="BU954" s="3" t="s">
        <v>5515</v>
      </c>
      <c r="BV954" s="3" t="s">
        <v>135</v>
      </c>
      <c r="BW954" s="3" t="s">
        <v>135</v>
      </c>
      <c r="BX954" s="3" t="s">
        <v>135</v>
      </c>
      <c r="BY954" s="3" t="s">
        <v>148</v>
      </c>
      <c r="BZ954" s="3" t="s">
        <v>14550</v>
      </c>
      <c r="CA954" s="3" t="s">
        <v>174</v>
      </c>
      <c r="CB954" s="3" t="s">
        <v>143</v>
      </c>
      <c r="CC954" s="3" t="s">
        <v>143</v>
      </c>
      <c r="CD954" s="3" t="s">
        <v>143</v>
      </c>
      <c r="CE954" s="3" t="s">
        <v>14551</v>
      </c>
      <c r="CF954" s="3" t="s">
        <v>2261</v>
      </c>
      <c r="CG954" s="3" t="s">
        <v>143</v>
      </c>
      <c r="CH954" s="3" t="s">
        <v>143</v>
      </c>
      <c r="CI954" s="3" t="s">
        <v>143</v>
      </c>
      <c r="CJ954" s="3" t="s">
        <v>5272</v>
      </c>
      <c r="CK954" s="3" t="s">
        <v>143</v>
      </c>
      <c r="CL954" s="3" t="s">
        <v>143</v>
      </c>
      <c r="CM954" s="3" t="s">
        <v>143</v>
      </c>
      <c r="CN954" s="3" t="s">
        <v>143</v>
      </c>
      <c r="CO954" s="3" t="s">
        <v>143</v>
      </c>
      <c r="CP954" s="3" t="s">
        <v>143</v>
      </c>
      <c r="CQ954" s="3" t="s">
        <v>143</v>
      </c>
      <c r="CR954" s="3" t="s">
        <v>143</v>
      </c>
      <c r="CS954" s="3" t="s">
        <v>1</v>
      </c>
      <c r="CT954" s="3" t="s">
        <v>143</v>
      </c>
      <c r="CU954" s="3" t="s">
        <v>1</v>
      </c>
      <c r="CV954" s="3" t="s">
        <v>1985</v>
      </c>
      <c r="CW954" s="3" t="s">
        <v>143</v>
      </c>
      <c r="CX954" s="3" t="s">
        <v>953</v>
      </c>
      <c r="CY954" s="3" t="s">
        <v>166</v>
      </c>
      <c r="CZ954" s="3" t="s">
        <v>506</v>
      </c>
      <c r="DA954" s="3" t="s">
        <v>2007</v>
      </c>
      <c r="DB954" s="3" t="s">
        <v>143</v>
      </c>
      <c r="DC954" s="3" t="s">
        <v>143</v>
      </c>
      <c r="DD954" s="3" t="s">
        <v>685</v>
      </c>
      <c r="DE954" s="3" t="s">
        <v>3193</v>
      </c>
      <c r="DF954" s="3" t="s">
        <v>571</v>
      </c>
      <c r="DG954" s="3" t="s">
        <v>143</v>
      </c>
      <c r="DH954" s="3" t="s">
        <v>143</v>
      </c>
      <c r="DI954" s="3" t="s">
        <v>143</v>
      </c>
    </row>
    <row r="955" spans="1:113" hidden="1" x14ac:dyDescent="0.2">
      <c r="A955" s="73">
        <v>45597</v>
      </c>
      <c r="B955" s="3" t="s">
        <v>11</v>
      </c>
      <c r="C955" s="3">
        <v>170109</v>
      </c>
      <c r="D955" s="3" t="s">
        <v>14552</v>
      </c>
      <c r="E955" s="3" t="s">
        <v>190</v>
      </c>
      <c r="F955" s="7">
        <v>45618</v>
      </c>
      <c r="G955" s="3" t="s">
        <v>165</v>
      </c>
      <c r="H955" s="3" t="s">
        <v>166</v>
      </c>
      <c r="I955" s="8">
        <f>J955</f>
        <v>2022.62</v>
      </c>
      <c r="J955" s="4">
        <v>2022.62</v>
      </c>
      <c r="K955" s="71">
        <f t="shared" si="96"/>
        <v>9.4105506369250413E-2</v>
      </c>
      <c r="L955" s="3" t="s">
        <v>374</v>
      </c>
      <c r="M955" s="3" t="s">
        <v>129</v>
      </c>
      <c r="N955" s="3" t="s">
        <v>960</v>
      </c>
      <c r="O955" s="3" t="s">
        <v>2817</v>
      </c>
      <c r="P955" s="6" t="s">
        <v>14552</v>
      </c>
      <c r="Q955" s="3" t="s">
        <v>170</v>
      </c>
      <c r="R955" s="3" t="s">
        <v>14608</v>
      </c>
      <c r="S955" s="3" t="s">
        <v>14553</v>
      </c>
      <c r="T955" s="3" t="s">
        <v>135</v>
      </c>
      <c r="U955" s="3" t="s">
        <v>135</v>
      </c>
      <c r="V955" s="3" t="s">
        <v>136</v>
      </c>
      <c r="W955" s="3" t="s">
        <v>137</v>
      </c>
      <c r="X955" s="3" t="s">
        <v>4880</v>
      </c>
      <c r="Y955" s="3" t="s">
        <v>14554</v>
      </c>
      <c r="Z955" s="7" t="s">
        <v>14609</v>
      </c>
      <c r="AA955" s="3" t="s">
        <v>139</v>
      </c>
      <c r="AB955" s="3" t="s">
        <v>140</v>
      </c>
      <c r="AC955" s="3" t="s">
        <v>5272</v>
      </c>
      <c r="AD955" s="3" t="s">
        <v>143</v>
      </c>
      <c r="AE955" s="3" t="s">
        <v>5272</v>
      </c>
      <c r="AF955" s="3" t="s">
        <v>143</v>
      </c>
      <c r="AG955" s="3" t="s">
        <v>235</v>
      </c>
      <c r="AH955" s="3" t="s">
        <v>141</v>
      </c>
      <c r="AI955" s="3" t="s">
        <v>143</v>
      </c>
      <c r="AJ955" s="3" t="s">
        <v>143</v>
      </c>
      <c r="AK955" s="3" t="s">
        <v>142</v>
      </c>
      <c r="AL955" s="3" t="s">
        <v>143</v>
      </c>
      <c r="AM955" s="3" t="s">
        <v>14555</v>
      </c>
      <c r="AN955" s="3" t="s">
        <v>143</v>
      </c>
      <c r="AO955" s="3" t="s">
        <v>2820</v>
      </c>
      <c r="AP955" s="3" t="s">
        <v>2821</v>
      </c>
      <c r="AQ955" s="3" t="s">
        <v>2822</v>
      </c>
      <c r="AR955" s="3" t="s">
        <v>178</v>
      </c>
      <c r="AS955" s="3" t="s">
        <v>179</v>
      </c>
      <c r="AT955" s="3" t="s">
        <v>180</v>
      </c>
      <c r="AU955" s="3" t="s">
        <v>2823</v>
      </c>
      <c r="AV955" s="3" t="s">
        <v>145</v>
      </c>
      <c r="AW955" s="3" t="s">
        <v>146</v>
      </c>
      <c r="AX955" s="3" t="s">
        <v>972</v>
      </c>
      <c r="AY955" s="3" t="s">
        <v>148</v>
      </c>
      <c r="AZ955" s="3" t="s">
        <v>139</v>
      </c>
      <c r="BA955" s="3" t="s">
        <v>149</v>
      </c>
      <c r="BB955" s="3" t="s">
        <v>150</v>
      </c>
      <c r="BC955" s="3" t="s">
        <v>156</v>
      </c>
      <c r="BD955" s="3" t="s">
        <v>157</v>
      </c>
      <c r="BE955" s="3" t="s">
        <v>8956</v>
      </c>
      <c r="BF955" s="3" t="s">
        <v>14609</v>
      </c>
      <c r="BG955" s="3" t="s">
        <v>5272</v>
      </c>
      <c r="BH955" s="3" t="s">
        <v>143</v>
      </c>
      <c r="BI955" s="3" t="s">
        <v>14556</v>
      </c>
      <c r="BJ955" s="3" t="s">
        <v>143</v>
      </c>
      <c r="BK955" s="3" t="s">
        <v>136</v>
      </c>
      <c r="BL955" s="3" t="s">
        <v>143</v>
      </c>
      <c r="BM955" s="3" t="s">
        <v>160</v>
      </c>
      <c r="BN955" s="3" t="s">
        <v>143</v>
      </c>
      <c r="BO955" s="3" t="s">
        <v>143</v>
      </c>
      <c r="BP955" s="3" t="s">
        <v>143</v>
      </c>
      <c r="BQ955" s="3" t="s">
        <v>14610</v>
      </c>
      <c r="BR955" s="3" t="s">
        <v>143</v>
      </c>
      <c r="BS955" s="3" t="s">
        <v>14586</v>
      </c>
      <c r="BT955" s="3" t="s">
        <v>14555</v>
      </c>
      <c r="BU955" s="3" t="s">
        <v>14555</v>
      </c>
      <c r="BV955" s="3" t="s">
        <v>135</v>
      </c>
      <c r="BW955" s="3" t="s">
        <v>135</v>
      </c>
      <c r="BX955" s="3" t="s">
        <v>135</v>
      </c>
      <c r="BY955" s="3" t="s">
        <v>148</v>
      </c>
      <c r="BZ955" s="3" t="s">
        <v>14557</v>
      </c>
      <c r="CA955" s="3" t="s">
        <v>174</v>
      </c>
      <c r="CB955" s="3" t="s">
        <v>143</v>
      </c>
      <c r="CC955" s="3" t="s">
        <v>143</v>
      </c>
      <c r="CD955" s="3" t="s">
        <v>143</v>
      </c>
      <c r="CE955" s="3" t="s">
        <v>14552</v>
      </c>
      <c r="CF955" s="3" t="s">
        <v>2261</v>
      </c>
      <c r="CG955" s="3" t="s">
        <v>143</v>
      </c>
      <c r="CH955" s="3" t="s">
        <v>143</v>
      </c>
      <c r="CI955" s="3" t="s">
        <v>143</v>
      </c>
      <c r="CJ955" s="3" t="s">
        <v>5272</v>
      </c>
      <c r="CK955" s="3" t="s">
        <v>143</v>
      </c>
      <c r="CL955" s="3" t="s">
        <v>143</v>
      </c>
      <c r="CM955" s="3" t="s">
        <v>143</v>
      </c>
      <c r="CN955" s="3" t="s">
        <v>143</v>
      </c>
      <c r="CO955" s="3" t="s">
        <v>5958</v>
      </c>
      <c r="CP955" s="3" t="s">
        <v>143</v>
      </c>
      <c r="CQ955" s="3" t="s">
        <v>143</v>
      </c>
      <c r="CR955" s="3" t="s">
        <v>143</v>
      </c>
      <c r="CS955" s="3" t="s">
        <v>1</v>
      </c>
      <c r="CT955" s="3" t="s">
        <v>143</v>
      </c>
      <c r="CU955" s="3" t="s">
        <v>1</v>
      </c>
      <c r="CV955" s="3" t="s">
        <v>2092</v>
      </c>
      <c r="CW955" s="3" t="s">
        <v>143</v>
      </c>
      <c r="CX955" s="3" t="s">
        <v>374</v>
      </c>
      <c r="CY955" s="3" t="s">
        <v>166</v>
      </c>
      <c r="CZ955" s="3" t="s">
        <v>136</v>
      </c>
      <c r="DA955" s="3" t="s">
        <v>1989</v>
      </c>
      <c r="DB955" s="3" t="s">
        <v>143</v>
      </c>
      <c r="DC955" s="3" t="s">
        <v>143</v>
      </c>
      <c r="DD955" s="3" t="s">
        <v>190</v>
      </c>
      <c r="DE955" s="3" t="s">
        <v>3193</v>
      </c>
      <c r="DF955" s="3" t="s">
        <v>571</v>
      </c>
      <c r="DG955" s="3" t="s">
        <v>143</v>
      </c>
      <c r="DH955" s="3" t="s">
        <v>8574</v>
      </c>
      <c r="DI955" s="3" t="s">
        <v>143</v>
      </c>
    </row>
    <row r="956" spans="1:113" ht="25.5" hidden="1" x14ac:dyDescent="0.2">
      <c r="A956" s="73">
        <v>45597</v>
      </c>
      <c r="B956" s="3" t="s">
        <v>12737</v>
      </c>
      <c r="C956" s="3">
        <v>170131</v>
      </c>
      <c r="D956" s="3" t="s">
        <v>12737</v>
      </c>
      <c r="E956" s="3" t="s">
        <v>373</v>
      </c>
      <c r="F956" s="7">
        <v>45618</v>
      </c>
      <c r="G956" s="3" t="s">
        <v>257</v>
      </c>
      <c r="H956" s="3" t="s">
        <v>166</v>
      </c>
      <c r="I956" s="4">
        <v>111.37</v>
      </c>
      <c r="J956" s="4">
        <v>108.42</v>
      </c>
      <c r="K956" s="71">
        <f t="shared" si="96"/>
        <v>5.1816605414479336E-3</v>
      </c>
      <c r="L956" s="3" t="s">
        <v>12628</v>
      </c>
      <c r="M956" s="3" t="s">
        <v>129</v>
      </c>
      <c r="N956" s="3" t="s">
        <v>1224</v>
      </c>
      <c r="O956" s="3" t="s">
        <v>14611</v>
      </c>
      <c r="P956" s="6" t="s">
        <v>14612</v>
      </c>
      <c r="Q956" s="3" t="s">
        <v>170</v>
      </c>
      <c r="R956" s="3" t="s">
        <v>14613</v>
      </c>
      <c r="S956" s="3" t="s">
        <v>14614</v>
      </c>
      <c r="T956" s="3" t="s">
        <v>135</v>
      </c>
      <c r="U956" s="3" t="s">
        <v>135</v>
      </c>
      <c r="V956" s="3" t="s">
        <v>136</v>
      </c>
      <c r="W956" s="3" t="s">
        <v>137</v>
      </c>
      <c r="X956" s="3" t="s">
        <v>264</v>
      </c>
      <c r="Y956" s="3" t="s">
        <v>14615</v>
      </c>
      <c r="Z956" s="7" t="s">
        <v>14616</v>
      </c>
      <c r="AA956" s="3" t="s">
        <v>139</v>
      </c>
      <c r="AB956" s="3" t="s">
        <v>140</v>
      </c>
      <c r="AC956" s="3" t="s">
        <v>5272</v>
      </c>
      <c r="AD956" s="3" t="s">
        <v>143</v>
      </c>
      <c r="AE956" s="3" t="s">
        <v>14617</v>
      </c>
      <c r="AF956" s="3" t="s">
        <v>14528</v>
      </c>
      <c r="AG956" s="3" t="s">
        <v>5675</v>
      </c>
      <c r="AH956" s="3" t="s">
        <v>265</v>
      </c>
      <c r="AI956" s="3" t="s">
        <v>143</v>
      </c>
      <c r="AJ956" s="3" t="s">
        <v>14617</v>
      </c>
      <c r="AK956" s="3" t="s">
        <v>142</v>
      </c>
      <c r="AL956" s="3" t="s">
        <v>143</v>
      </c>
      <c r="AM956" s="3" t="s">
        <v>14618</v>
      </c>
      <c r="AN956" s="3" t="s">
        <v>174</v>
      </c>
      <c r="AO956" s="3" t="s">
        <v>11231</v>
      </c>
      <c r="AP956" s="3" t="s">
        <v>11232</v>
      </c>
      <c r="AQ956" s="3" t="s">
        <v>14619</v>
      </c>
      <c r="AR956" s="3" t="s">
        <v>11234</v>
      </c>
      <c r="AS956" s="3" t="s">
        <v>231</v>
      </c>
      <c r="AT956" s="3" t="s">
        <v>14620</v>
      </c>
      <c r="AU956" s="3" t="s">
        <v>14621</v>
      </c>
      <c r="AV956" s="3" t="s">
        <v>990</v>
      </c>
      <c r="AW956" s="3" t="s">
        <v>273</v>
      </c>
      <c r="AX956" s="3" t="s">
        <v>1232</v>
      </c>
      <c r="AY956" s="3" t="s">
        <v>148</v>
      </c>
      <c r="AZ956" s="3" t="s">
        <v>139</v>
      </c>
      <c r="BA956" s="3" t="s">
        <v>154</v>
      </c>
      <c r="BB956" s="3" t="s">
        <v>992</v>
      </c>
      <c r="BC956" s="3" t="s">
        <v>156</v>
      </c>
      <c r="BD956" s="3" t="s">
        <v>157</v>
      </c>
      <c r="BE956" s="3" t="s">
        <v>484</v>
      </c>
      <c r="BF956" s="3" t="s">
        <v>14622</v>
      </c>
      <c r="BG956" s="3" t="s">
        <v>5272</v>
      </c>
      <c r="BH956" s="3" t="s">
        <v>170</v>
      </c>
      <c r="BI956" s="3" t="s">
        <v>14623</v>
      </c>
      <c r="BJ956" s="3" t="s">
        <v>143</v>
      </c>
      <c r="BK956" s="3" t="s">
        <v>463</v>
      </c>
      <c r="BL956" s="3" t="s">
        <v>143</v>
      </c>
      <c r="BM956" s="3" t="s">
        <v>200</v>
      </c>
      <c r="BN956" s="3" t="s">
        <v>200</v>
      </c>
      <c r="BO956" s="3" t="s">
        <v>143</v>
      </c>
      <c r="BP956" s="3" t="s">
        <v>143</v>
      </c>
      <c r="BQ956" s="3" t="s">
        <v>3842</v>
      </c>
      <c r="BR956" s="3" t="s">
        <v>5723</v>
      </c>
      <c r="BS956" s="3" t="s">
        <v>162</v>
      </c>
      <c r="BT956" s="3" t="s">
        <v>14617</v>
      </c>
      <c r="BU956" s="3" t="s">
        <v>14617</v>
      </c>
      <c r="BV956" s="3" t="s">
        <v>135</v>
      </c>
      <c r="BW956" s="3" t="s">
        <v>135</v>
      </c>
      <c r="BX956" s="3" t="s">
        <v>135</v>
      </c>
      <c r="BY956" s="3" t="s">
        <v>148</v>
      </c>
      <c r="BZ956" s="3" t="s">
        <v>2774</v>
      </c>
      <c r="CA956" s="3" t="s">
        <v>174</v>
      </c>
      <c r="CB956" s="3" t="s">
        <v>143</v>
      </c>
      <c r="CC956" s="3" t="s">
        <v>143</v>
      </c>
      <c r="CD956" s="3" t="s">
        <v>143</v>
      </c>
      <c r="CE956" s="3" t="s">
        <v>143</v>
      </c>
      <c r="CF956" s="3" t="s">
        <v>2261</v>
      </c>
      <c r="CG956" s="3" t="s">
        <v>2261</v>
      </c>
      <c r="CH956" s="3" t="s">
        <v>143</v>
      </c>
      <c r="CI956" s="3" t="s">
        <v>143</v>
      </c>
      <c r="CJ956" s="3" t="s">
        <v>5272</v>
      </c>
      <c r="CK956" s="3" t="s">
        <v>143</v>
      </c>
      <c r="CL956" s="3" t="s">
        <v>143</v>
      </c>
      <c r="CM956" s="3" t="s">
        <v>143</v>
      </c>
      <c r="CN956" s="3" t="s">
        <v>143</v>
      </c>
      <c r="CO956" s="3" t="s">
        <v>5878</v>
      </c>
      <c r="CP956" s="3" t="s">
        <v>143</v>
      </c>
      <c r="CQ956" s="3" t="s">
        <v>143</v>
      </c>
      <c r="CR956" s="3" t="s">
        <v>143</v>
      </c>
      <c r="CS956" s="3" t="s">
        <v>1</v>
      </c>
      <c r="CT956" s="3" t="s">
        <v>143</v>
      </c>
      <c r="CU956" s="3" t="s">
        <v>1</v>
      </c>
      <c r="CV956" s="3" t="s">
        <v>1985</v>
      </c>
      <c r="CW956" s="3" t="s">
        <v>1985</v>
      </c>
      <c r="CX956" s="3" t="s">
        <v>12628</v>
      </c>
      <c r="CY956" s="3" t="s">
        <v>166</v>
      </c>
      <c r="CZ956" s="3" t="s">
        <v>463</v>
      </c>
      <c r="DA956" s="3" t="s">
        <v>1989</v>
      </c>
      <c r="DB956" s="3" t="s">
        <v>143</v>
      </c>
      <c r="DC956" s="3" t="s">
        <v>143</v>
      </c>
      <c r="DD956" s="3" t="s">
        <v>373</v>
      </c>
      <c r="DE956" s="3" t="s">
        <v>3193</v>
      </c>
      <c r="DF956" s="3" t="s">
        <v>571</v>
      </c>
      <c r="DG956" s="3" t="s">
        <v>143</v>
      </c>
      <c r="DH956" s="3" t="s">
        <v>7674</v>
      </c>
      <c r="DI956" s="3" t="s">
        <v>143</v>
      </c>
    </row>
    <row r="957" spans="1:113" ht="25.5" hidden="1" x14ac:dyDescent="0.2">
      <c r="A957" s="73">
        <v>45597</v>
      </c>
      <c r="B957" s="3" t="s">
        <v>12737</v>
      </c>
      <c r="C957" s="3">
        <v>170154</v>
      </c>
      <c r="D957" s="3" t="s">
        <v>14172</v>
      </c>
      <c r="E957" s="3" t="s">
        <v>373</v>
      </c>
      <c r="F957" s="7">
        <v>45618</v>
      </c>
      <c r="G957" s="3" t="s">
        <v>257</v>
      </c>
      <c r="H957" s="3" t="s">
        <v>166</v>
      </c>
      <c r="I957" s="4">
        <v>5927.12</v>
      </c>
      <c r="J957" s="4">
        <v>4830.17</v>
      </c>
      <c r="K957" s="71">
        <f t="shared" si="96"/>
        <v>0.27576837414408617</v>
      </c>
      <c r="L957" s="3" t="s">
        <v>12628</v>
      </c>
      <c r="M957" s="3" t="s">
        <v>7246</v>
      </c>
      <c r="N957" s="3" t="s">
        <v>980</v>
      </c>
      <c r="O957" s="3" t="s">
        <v>1769</v>
      </c>
      <c r="P957" s="6" t="s">
        <v>14313</v>
      </c>
      <c r="Q957" s="3" t="s">
        <v>170</v>
      </c>
      <c r="R957" s="3" t="s">
        <v>14624</v>
      </c>
      <c r="S957" s="3" t="s">
        <v>11495</v>
      </c>
      <c r="T957" s="3" t="s">
        <v>135</v>
      </c>
      <c r="U957" s="3" t="s">
        <v>135</v>
      </c>
      <c r="V957" s="3" t="s">
        <v>506</v>
      </c>
      <c r="W957" s="3" t="s">
        <v>137</v>
      </c>
      <c r="X957" s="3" t="s">
        <v>264</v>
      </c>
      <c r="Y957" s="3" t="s">
        <v>14558</v>
      </c>
      <c r="Z957" s="7" t="s">
        <v>14905</v>
      </c>
      <c r="AA957" s="3" t="s">
        <v>139</v>
      </c>
      <c r="AB957" s="3" t="s">
        <v>226</v>
      </c>
      <c r="AC957" s="3" t="s">
        <v>5272</v>
      </c>
      <c r="AD957" s="3" t="s">
        <v>143</v>
      </c>
      <c r="AE957" s="3" t="s">
        <v>14906</v>
      </c>
      <c r="AF957" s="3" t="s">
        <v>14528</v>
      </c>
      <c r="AG957" s="3" t="s">
        <v>5675</v>
      </c>
      <c r="AH957" s="3" t="s">
        <v>265</v>
      </c>
      <c r="AI957" s="3" t="s">
        <v>143</v>
      </c>
      <c r="AJ957" s="3" t="s">
        <v>14906</v>
      </c>
      <c r="AK957" s="3" t="s">
        <v>207</v>
      </c>
      <c r="AL957" s="3" t="s">
        <v>143</v>
      </c>
      <c r="AM957" s="3" t="s">
        <v>14559</v>
      </c>
      <c r="AN957" s="3" t="s">
        <v>174</v>
      </c>
      <c r="AO957" s="3" t="s">
        <v>1772</v>
      </c>
      <c r="AP957" s="3" t="s">
        <v>1773</v>
      </c>
      <c r="AQ957" s="3" t="s">
        <v>1774</v>
      </c>
      <c r="AR957" s="3" t="s">
        <v>250</v>
      </c>
      <c r="AS957" s="3" t="s">
        <v>179</v>
      </c>
      <c r="AT957" s="3" t="s">
        <v>1775</v>
      </c>
      <c r="AU957" s="3" t="s">
        <v>1776</v>
      </c>
      <c r="AV957" s="3" t="s">
        <v>990</v>
      </c>
      <c r="AW957" s="3" t="s">
        <v>273</v>
      </c>
      <c r="AX957" s="3" t="s">
        <v>991</v>
      </c>
      <c r="AY957" s="3" t="s">
        <v>148</v>
      </c>
      <c r="AZ957" s="3" t="s">
        <v>139</v>
      </c>
      <c r="BA957" s="3" t="s">
        <v>154</v>
      </c>
      <c r="BB957" s="3" t="s">
        <v>992</v>
      </c>
      <c r="BC957" s="3" t="s">
        <v>156</v>
      </c>
      <c r="BD957" s="3" t="s">
        <v>157</v>
      </c>
      <c r="BE957" s="3" t="s">
        <v>8956</v>
      </c>
      <c r="BF957" s="3" t="s">
        <v>14625</v>
      </c>
      <c r="BG957" s="3" t="s">
        <v>5272</v>
      </c>
      <c r="BH957" s="3" t="s">
        <v>170</v>
      </c>
      <c r="BI957" s="3" t="s">
        <v>14907</v>
      </c>
      <c r="BJ957" s="3" t="s">
        <v>143</v>
      </c>
      <c r="BK957" s="3" t="s">
        <v>463</v>
      </c>
      <c r="BL957" s="3" t="s">
        <v>143</v>
      </c>
      <c r="BM957" s="3" t="s">
        <v>200</v>
      </c>
      <c r="BN957" s="3" t="s">
        <v>200</v>
      </c>
      <c r="BO957" s="3" t="s">
        <v>373</v>
      </c>
      <c r="BP957" s="3" t="s">
        <v>143</v>
      </c>
      <c r="BQ957" s="3" t="s">
        <v>14626</v>
      </c>
      <c r="BR957" s="3" t="s">
        <v>143</v>
      </c>
      <c r="BS957" s="3" t="s">
        <v>14586</v>
      </c>
      <c r="BT957" s="3" t="s">
        <v>14906</v>
      </c>
      <c r="BU957" s="3" t="s">
        <v>14906</v>
      </c>
      <c r="BV957" s="3" t="s">
        <v>135</v>
      </c>
      <c r="BW957" s="3" t="s">
        <v>135</v>
      </c>
      <c r="BX957" s="3" t="s">
        <v>135</v>
      </c>
      <c r="BY957" s="3" t="s">
        <v>148</v>
      </c>
      <c r="BZ957" s="3" t="s">
        <v>3650</v>
      </c>
      <c r="CA957" s="3" t="s">
        <v>174</v>
      </c>
      <c r="CB957" s="3" t="s">
        <v>143</v>
      </c>
      <c r="CC957" s="3" t="s">
        <v>143</v>
      </c>
      <c r="CD957" s="3" t="s">
        <v>143</v>
      </c>
      <c r="CE957" s="3" t="s">
        <v>11639</v>
      </c>
      <c r="CF957" s="3" t="s">
        <v>2261</v>
      </c>
      <c r="CG957" s="3" t="s">
        <v>2261</v>
      </c>
      <c r="CH957" s="3" t="s">
        <v>143</v>
      </c>
      <c r="CI957" s="3" t="s">
        <v>143</v>
      </c>
      <c r="CJ957" s="3" t="s">
        <v>5272</v>
      </c>
      <c r="CK957" s="3" t="s">
        <v>143</v>
      </c>
      <c r="CL957" s="3" t="s">
        <v>143</v>
      </c>
      <c r="CM957" s="3" t="s">
        <v>143</v>
      </c>
      <c r="CN957" s="3" t="s">
        <v>143</v>
      </c>
      <c r="CO957" s="3" t="s">
        <v>143</v>
      </c>
      <c r="CP957" s="3" t="s">
        <v>143</v>
      </c>
      <c r="CQ957" s="3" t="s">
        <v>143</v>
      </c>
      <c r="CR957" s="3" t="s">
        <v>143</v>
      </c>
      <c r="CS957" s="3" t="s">
        <v>1</v>
      </c>
      <c r="CT957" s="3" t="s">
        <v>143</v>
      </c>
      <c r="CU957" s="3" t="s">
        <v>1</v>
      </c>
      <c r="CV957" s="3" t="s">
        <v>2867</v>
      </c>
      <c r="CW957" s="3" t="s">
        <v>4037</v>
      </c>
      <c r="CX957" s="3" t="s">
        <v>12628</v>
      </c>
      <c r="CY957" s="3" t="s">
        <v>166</v>
      </c>
      <c r="CZ957" s="3" t="s">
        <v>463</v>
      </c>
      <c r="DA957" s="3" t="s">
        <v>1989</v>
      </c>
      <c r="DB957" s="3" t="s">
        <v>143</v>
      </c>
      <c r="DC957" s="3" t="s">
        <v>143</v>
      </c>
      <c r="DD957" s="3" t="s">
        <v>373</v>
      </c>
      <c r="DE957" s="3" t="s">
        <v>3193</v>
      </c>
      <c r="DF957" s="3" t="s">
        <v>571</v>
      </c>
      <c r="DG957" s="3" t="s">
        <v>143</v>
      </c>
      <c r="DH957" s="3" t="s">
        <v>143</v>
      </c>
      <c r="DI957" s="3" t="s">
        <v>143</v>
      </c>
    </row>
    <row r="958" spans="1:113" hidden="1" x14ac:dyDescent="0.2">
      <c r="A958" s="73">
        <v>45597</v>
      </c>
      <c r="B958" s="3" t="s">
        <v>12718</v>
      </c>
      <c r="C958" s="3">
        <v>170225</v>
      </c>
      <c r="D958" s="3" t="s">
        <v>12620</v>
      </c>
      <c r="E958" s="3" t="s">
        <v>364</v>
      </c>
      <c r="F958" s="7">
        <v>45617</v>
      </c>
      <c r="G958" s="3" t="s">
        <v>126</v>
      </c>
      <c r="H958" s="3" t="s">
        <v>166</v>
      </c>
      <c r="I958" s="8">
        <f>J958</f>
        <v>1209.21</v>
      </c>
      <c r="J958" s="4">
        <v>1209.21</v>
      </c>
      <c r="K958" s="71">
        <f t="shared" si="96"/>
        <v>5.6260355062622391E-2</v>
      </c>
      <c r="L958" s="3" t="s">
        <v>374</v>
      </c>
      <c r="M958" s="3" t="s">
        <v>129</v>
      </c>
      <c r="N958" s="3" t="s">
        <v>219</v>
      </c>
      <c r="O958" s="3" t="s">
        <v>7845</v>
      </c>
      <c r="P958" s="6" t="s">
        <v>8169</v>
      </c>
      <c r="Q958" s="3" t="s">
        <v>170</v>
      </c>
      <c r="R958" s="3" t="s">
        <v>143</v>
      </c>
      <c r="S958" s="3" t="s">
        <v>14518</v>
      </c>
      <c r="T958" s="3" t="s">
        <v>135</v>
      </c>
      <c r="U958" s="3" t="s">
        <v>135</v>
      </c>
      <c r="V958" s="3" t="s">
        <v>136</v>
      </c>
      <c r="W958" s="3" t="s">
        <v>137</v>
      </c>
      <c r="X958" s="3" t="s">
        <v>6653</v>
      </c>
      <c r="Y958" s="3" t="s">
        <v>14519</v>
      </c>
      <c r="Z958" s="7" t="s">
        <v>14520</v>
      </c>
      <c r="AA958" s="3" t="s">
        <v>139</v>
      </c>
      <c r="AB958" s="3" t="s">
        <v>140</v>
      </c>
      <c r="AC958" s="3" t="s">
        <v>5272</v>
      </c>
      <c r="AD958" s="3" t="s">
        <v>143</v>
      </c>
      <c r="AE958" s="3" t="s">
        <v>5272</v>
      </c>
      <c r="AF958" s="3" t="s">
        <v>143</v>
      </c>
      <c r="AG958" s="3" t="s">
        <v>5974</v>
      </c>
      <c r="AH958" s="3" t="s">
        <v>141</v>
      </c>
      <c r="AI958" s="3" t="s">
        <v>143</v>
      </c>
      <c r="AJ958" s="3" t="s">
        <v>143</v>
      </c>
      <c r="AK958" s="3" t="s">
        <v>142</v>
      </c>
      <c r="AL958" s="3" t="s">
        <v>143</v>
      </c>
      <c r="AM958" s="3" t="s">
        <v>14521</v>
      </c>
      <c r="AN958" s="3" t="s">
        <v>143</v>
      </c>
      <c r="AO958" s="3" t="s">
        <v>227</v>
      </c>
      <c r="AP958" s="3" t="s">
        <v>228</v>
      </c>
      <c r="AQ958" s="3" t="s">
        <v>7851</v>
      </c>
      <c r="AR958" s="3" t="s">
        <v>230</v>
      </c>
      <c r="AS958" s="3" t="s">
        <v>231</v>
      </c>
      <c r="AT958" s="3" t="s">
        <v>232</v>
      </c>
      <c r="AU958" s="3" t="s">
        <v>233</v>
      </c>
      <c r="AV958" s="3" t="s">
        <v>234</v>
      </c>
      <c r="AW958" s="3" t="s">
        <v>165</v>
      </c>
      <c r="AX958" s="3" t="s">
        <v>235</v>
      </c>
      <c r="AY958" s="3" t="s">
        <v>148</v>
      </c>
      <c r="AZ958" s="3" t="s">
        <v>139</v>
      </c>
      <c r="BA958" s="3" t="s">
        <v>875</v>
      </c>
      <c r="BB958" s="3" t="s">
        <v>150</v>
      </c>
      <c r="BC958" s="3" t="s">
        <v>156</v>
      </c>
      <c r="BD958" s="3" t="s">
        <v>276</v>
      </c>
      <c r="BE958" s="3" t="s">
        <v>143</v>
      </c>
      <c r="BF958" s="3" t="s">
        <v>143</v>
      </c>
      <c r="BG958" s="3" t="s">
        <v>5272</v>
      </c>
      <c r="BH958" s="3" t="s">
        <v>143</v>
      </c>
      <c r="BI958" s="3" t="s">
        <v>143</v>
      </c>
      <c r="BJ958" s="3" t="s">
        <v>143</v>
      </c>
      <c r="BK958" s="3" t="s">
        <v>136</v>
      </c>
      <c r="BL958" s="3" t="s">
        <v>143</v>
      </c>
      <c r="BM958" s="3" t="s">
        <v>160</v>
      </c>
      <c r="BN958" s="3" t="s">
        <v>143</v>
      </c>
      <c r="BO958" s="3" t="s">
        <v>143</v>
      </c>
      <c r="BP958" s="3" t="s">
        <v>143</v>
      </c>
      <c r="BQ958" s="3" t="s">
        <v>143</v>
      </c>
      <c r="BR958" s="3" t="s">
        <v>5272</v>
      </c>
      <c r="BS958" s="3" t="s">
        <v>2494</v>
      </c>
      <c r="BT958" s="3" t="s">
        <v>14521</v>
      </c>
      <c r="BU958" s="3" t="s">
        <v>14521</v>
      </c>
      <c r="BV958" s="3" t="s">
        <v>135</v>
      </c>
      <c r="BW958" s="3" t="s">
        <v>135</v>
      </c>
      <c r="BX958" s="3" t="s">
        <v>135</v>
      </c>
      <c r="BY958" s="3" t="s">
        <v>148</v>
      </c>
      <c r="BZ958" s="3" t="s">
        <v>2841</v>
      </c>
      <c r="CA958" s="3" t="s">
        <v>174</v>
      </c>
      <c r="CB958" s="3" t="s">
        <v>143</v>
      </c>
      <c r="CC958" s="3" t="s">
        <v>143</v>
      </c>
      <c r="CD958" s="3" t="s">
        <v>143</v>
      </c>
      <c r="CE958" s="3" t="s">
        <v>14522</v>
      </c>
      <c r="CF958" s="3" t="s">
        <v>2261</v>
      </c>
      <c r="CG958" s="3" t="s">
        <v>143</v>
      </c>
      <c r="CH958" s="3" t="s">
        <v>143</v>
      </c>
      <c r="CI958" s="3" t="s">
        <v>143</v>
      </c>
      <c r="CJ958" s="3" t="s">
        <v>5272</v>
      </c>
      <c r="CK958" s="3" t="s">
        <v>143</v>
      </c>
      <c r="CL958" s="3" t="s">
        <v>143</v>
      </c>
      <c r="CM958" s="3" t="s">
        <v>143</v>
      </c>
      <c r="CN958" s="3" t="s">
        <v>143</v>
      </c>
      <c r="CO958" s="3" t="s">
        <v>7155</v>
      </c>
      <c r="CP958" s="3" t="s">
        <v>143</v>
      </c>
      <c r="CQ958" s="3" t="s">
        <v>143</v>
      </c>
      <c r="CR958" s="3" t="s">
        <v>143</v>
      </c>
      <c r="CS958" s="3" t="s">
        <v>1</v>
      </c>
      <c r="CT958" s="3" t="s">
        <v>143</v>
      </c>
      <c r="CU958" s="3" t="s">
        <v>1</v>
      </c>
      <c r="CV958" s="3" t="s">
        <v>2092</v>
      </c>
      <c r="CW958" s="3" t="s">
        <v>143</v>
      </c>
      <c r="CX958" s="3" t="s">
        <v>374</v>
      </c>
      <c r="CY958" s="3" t="s">
        <v>166</v>
      </c>
      <c r="CZ958" s="3" t="s">
        <v>136</v>
      </c>
      <c r="DA958" s="3" t="s">
        <v>2495</v>
      </c>
      <c r="DB958" s="3" t="s">
        <v>143</v>
      </c>
      <c r="DC958" s="3" t="s">
        <v>6653</v>
      </c>
      <c r="DD958" s="3" t="s">
        <v>364</v>
      </c>
      <c r="DE958" s="3" t="s">
        <v>3193</v>
      </c>
      <c r="DF958" s="3" t="s">
        <v>6255</v>
      </c>
      <c r="DG958" s="3" t="s">
        <v>143</v>
      </c>
      <c r="DH958" s="3" t="s">
        <v>7156</v>
      </c>
      <c r="DI958" s="3" t="s">
        <v>143</v>
      </c>
    </row>
    <row r="959" spans="1:113" hidden="1" x14ac:dyDescent="0.2">
      <c r="A959" s="73">
        <v>45597</v>
      </c>
      <c r="B959" s="3" t="s">
        <v>12474</v>
      </c>
      <c r="C959" s="3">
        <v>170239</v>
      </c>
      <c r="D959" s="5" t="s">
        <v>12474</v>
      </c>
      <c r="E959" s="3" t="s">
        <v>125</v>
      </c>
      <c r="F959" s="7">
        <v>45617</v>
      </c>
      <c r="G959" s="3" t="s">
        <v>257</v>
      </c>
      <c r="H959" s="3" t="s">
        <v>127</v>
      </c>
      <c r="I959" s="4">
        <v>407.39</v>
      </c>
      <c r="J959" s="4">
        <v>464.72</v>
      </c>
      <c r="K959" s="71">
        <f t="shared" si="96"/>
        <v>1.8954446331871003E-2</v>
      </c>
      <c r="L959" s="3" t="s">
        <v>374</v>
      </c>
      <c r="M959" s="3" t="s">
        <v>129</v>
      </c>
      <c r="N959" s="3" t="s">
        <v>1725</v>
      </c>
      <c r="O959" s="3" t="s">
        <v>1224</v>
      </c>
      <c r="P959" s="6" t="s">
        <v>14523</v>
      </c>
      <c r="Q959" s="3" t="s">
        <v>132</v>
      </c>
      <c r="R959" s="3" t="s">
        <v>14524</v>
      </c>
      <c r="S959" s="3" t="s">
        <v>14525</v>
      </c>
      <c r="T959" s="3" t="s">
        <v>135</v>
      </c>
      <c r="U959" s="3" t="s">
        <v>135</v>
      </c>
      <c r="V959" s="3" t="s">
        <v>136</v>
      </c>
      <c r="W959" s="3" t="s">
        <v>137</v>
      </c>
      <c r="X959" s="3" t="s">
        <v>11647</v>
      </c>
      <c r="Y959" s="3" t="s">
        <v>14526</v>
      </c>
      <c r="Z959" s="7" t="s">
        <v>14627</v>
      </c>
      <c r="AA959" s="3" t="s">
        <v>139</v>
      </c>
      <c r="AB959" s="3" t="s">
        <v>140</v>
      </c>
      <c r="AC959" s="3" t="s">
        <v>5272</v>
      </c>
      <c r="AD959" s="3" t="s">
        <v>143</v>
      </c>
      <c r="AE959" s="3" t="s">
        <v>14593</v>
      </c>
      <c r="AF959" s="3" t="s">
        <v>14528</v>
      </c>
      <c r="AG959" s="3" t="s">
        <v>5675</v>
      </c>
      <c r="AH959" s="3" t="s">
        <v>265</v>
      </c>
      <c r="AI959" s="3" t="s">
        <v>143</v>
      </c>
      <c r="AJ959" s="3" t="s">
        <v>14594</v>
      </c>
      <c r="AK959" s="3" t="s">
        <v>142</v>
      </c>
      <c r="AL959" s="3" t="s">
        <v>143</v>
      </c>
      <c r="AM959" s="3" t="s">
        <v>13728</v>
      </c>
      <c r="AN959" s="3" t="s">
        <v>144</v>
      </c>
      <c r="AO959" s="3" t="s">
        <v>990</v>
      </c>
      <c r="AP959" s="3" t="s">
        <v>273</v>
      </c>
      <c r="AQ959" s="3" t="s">
        <v>1232</v>
      </c>
      <c r="AR959" s="3" t="s">
        <v>148</v>
      </c>
      <c r="AS959" s="3" t="s">
        <v>139</v>
      </c>
      <c r="AT959" s="3" t="s">
        <v>154</v>
      </c>
      <c r="AU959" s="3" t="s">
        <v>992</v>
      </c>
      <c r="AV959" s="3" t="s">
        <v>1718</v>
      </c>
      <c r="AW959" s="3" t="s">
        <v>1719</v>
      </c>
      <c r="AX959" s="3" t="s">
        <v>1726</v>
      </c>
      <c r="AY959" s="3" t="s">
        <v>148</v>
      </c>
      <c r="AZ959" s="3" t="s">
        <v>139</v>
      </c>
      <c r="BA959" s="3" t="s">
        <v>154</v>
      </c>
      <c r="BB959" s="3" t="s">
        <v>1727</v>
      </c>
      <c r="BC959" s="3" t="s">
        <v>156</v>
      </c>
      <c r="BD959" s="3" t="s">
        <v>157</v>
      </c>
      <c r="BE959" s="3" t="s">
        <v>303</v>
      </c>
      <c r="BF959" s="3" t="s">
        <v>14527</v>
      </c>
      <c r="BG959" s="3" t="s">
        <v>5272</v>
      </c>
      <c r="BH959" s="3" t="s">
        <v>132</v>
      </c>
      <c r="BI959" s="3" t="s">
        <v>14595</v>
      </c>
      <c r="BJ959" s="3" t="s">
        <v>143</v>
      </c>
      <c r="BK959" s="3" t="s">
        <v>136</v>
      </c>
      <c r="BL959" s="3" t="s">
        <v>143</v>
      </c>
      <c r="BM959" s="3" t="s">
        <v>200</v>
      </c>
      <c r="BN959" s="3" t="s">
        <v>160</v>
      </c>
      <c r="BO959" s="3" t="s">
        <v>143</v>
      </c>
      <c r="BP959" s="3" t="s">
        <v>143</v>
      </c>
      <c r="BQ959" s="3" t="s">
        <v>14529</v>
      </c>
      <c r="BR959" s="3" t="s">
        <v>5352</v>
      </c>
      <c r="BS959" s="3" t="s">
        <v>241</v>
      </c>
      <c r="BT959" s="3" t="s">
        <v>14593</v>
      </c>
      <c r="BU959" s="3" t="s">
        <v>14593</v>
      </c>
      <c r="BV959" s="3" t="s">
        <v>135</v>
      </c>
      <c r="BW959" s="3" t="s">
        <v>135</v>
      </c>
      <c r="BX959" s="3" t="s">
        <v>135</v>
      </c>
      <c r="BY959" s="3" t="s">
        <v>148</v>
      </c>
      <c r="BZ959" s="3" t="s">
        <v>14530</v>
      </c>
      <c r="CA959" s="3" t="s">
        <v>144</v>
      </c>
      <c r="CB959" s="3" t="s">
        <v>143</v>
      </c>
      <c r="CC959" s="3" t="s">
        <v>143</v>
      </c>
      <c r="CD959" s="3" t="s">
        <v>143</v>
      </c>
      <c r="CE959" s="3" t="s">
        <v>143</v>
      </c>
      <c r="CF959" s="3" t="s">
        <v>9549</v>
      </c>
      <c r="CG959" s="3" t="s">
        <v>9549</v>
      </c>
      <c r="CH959" s="3" t="s">
        <v>143</v>
      </c>
      <c r="CI959" s="3" t="s">
        <v>143</v>
      </c>
      <c r="CJ959" s="3" t="s">
        <v>5272</v>
      </c>
      <c r="CK959" s="3" t="s">
        <v>143</v>
      </c>
      <c r="CL959" s="3" t="s">
        <v>143</v>
      </c>
      <c r="CM959" s="3" t="s">
        <v>143</v>
      </c>
      <c r="CN959" s="3" t="s">
        <v>143</v>
      </c>
      <c r="CO959" s="3" t="s">
        <v>143</v>
      </c>
      <c r="CP959" s="3" t="s">
        <v>143</v>
      </c>
      <c r="CQ959" s="3" t="s">
        <v>143</v>
      </c>
      <c r="CR959" s="3" t="s">
        <v>143</v>
      </c>
      <c r="CS959" s="3" t="s">
        <v>1</v>
      </c>
      <c r="CT959" s="3" t="s">
        <v>143</v>
      </c>
      <c r="CU959" s="3" t="s">
        <v>1</v>
      </c>
      <c r="CV959" s="3" t="s">
        <v>1985</v>
      </c>
      <c r="CW959" s="3" t="s">
        <v>1985</v>
      </c>
      <c r="CX959" s="3" t="s">
        <v>374</v>
      </c>
      <c r="CY959" s="3" t="s">
        <v>127</v>
      </c>
      <c r="CZ959" s="3" t="s">
        <v>136</v>
      </c>
      <c r="DA959" s="3" t="s">
        <v>1989</v>
      </c>
      <c r="DB959" s="3" t="s">
        <v>143</v>
      </c>
      <c r="DC959" s="3" t="s">
        <v>143</v>
      </c>
      <c r="DD959" s="3" t="s">
        <v>125</v>
      </c>
      <c r="DE959" s="3" t="s">
        <v>3193</v>
      </c>
      <c r="DF959" s="3" t="s">
        <v>6255</v>
      </c>
      <c r="DG959" s="3" t="s">
        <v>143</v>
      </c>
      <c r="DH959" s="3" t="s">
        <v>143</v>
      </c>
      <c r="DI959" s="3" t="s">
        <v>143</v>
      </c>
    </row>
    <row r="960" spans="1:113" ht="25.5" hidden="1" x14ac:dyDescent="0.2">
      <c r="A960" s="73">
        <v>45597</v>
      </c>
      <c r="B960" s="3" t="s">
        <v>12737</v>
      </c>
      <c r="C960" s="3">
        <v>170367</v>
      </c>
      <c r="D960" s="3" t="s">
        <v>12737</v>
      </c>
      <c r="E960" s="3" t="s">
        <v>373</v>
      </c>
      <c r="F960" s="7">
        <v>45621</v>
      </c>
      <c r="G960" s="3" t="s">
        <v>257</v>
      </c>
      <c r="H960" s="3" t="s">
        <v>166</v>
      </c>
      <c r="I960" s="4">
        <v>688.09</v>
      </c>
      <c r="J960" s="4">
        <v>717.13</v>
      </c>
      <c r="K960" s="71">
        <f t="shared" si="96"/>
        <v>3.2014445559530473E-2</v>
      </c>
      <c r="L960" s="3" t="s">
        <v>12628</v>
      </c>
      <c r="M960" s="3" t="s">
        <v>129</v>
      </c>
      <c r="N960" s="3" t="s">
        <v>980</v>
      </c>
      <c r="O960" s="3" t="s">
        <v>5509</v>
      </c>
      <c r="P960" s="6" t="s">
        <v>14560</v>
      </c>
      <c r="Q960" s="3" t="s">
        <v>170</v>
      </c>
      <c r="R960" s="3" t="s">
        <v>14561</v>
      </c>
      <c r="S960" s="3" t="s">
        <v>14562</v>
      </c>
      <c r="T960" s="3" t="s">
        <v>135</v>
      </c>
      <c r="U960" s="3" t="s">
        <v>135</v>
      </c>
      <c r="V960" s="3" t="s">
        <v>136</v>
      </c>
      <c r="W960" s="3" t="s">
        <v>137</v>
      </c>
      <c r="X960" s="3" t="s">
        <v>264</v>
      </c>
      <c r="Y960" s="3" t="s">
        <v>14563</v>
      </c>
      <c r="Z960" s="7" t="s">
        <v>14850</v>
      </c>
      <c r="AA960" s="3" t="s">
        <v>139</v>
      </c>
      <c r="AB960" s="3" t="s">
        <v>140</v>
      </c>
      <c r="AC960" s="3" t="s">
        <v>5272</v>
      </c>
      <c r="AD960" s="3" t="s">
        <v>143</v>
      </c>
      <c r="AE960" s="3" t="s">
        <v>14851</v>
      </c>
      <c r="AF960" s="3" t="s">
        <v>14358</v>
      </c>
      <c r="AG960" s="3" t="s">
        <v>5675</v>
      </c>
      <c r="AH960" s="3" t="s">
        <v>265</v>
      </c>
      <c r="AI960" s="3" t="s">
        <v>143</v>
      </c>
      <c r="AJ960" s="3" t="s">
        <v>14851</v>
      </c>
      <c r="AK960" s="3" t="s">
        <v>142</v>
      </c>
      <c r="AL960" s="3" t="s">
        <v>143</v>
      </c>
      <c r="AM960" s="3" t="s">
        <v>14565</v>
      </c>
      <c r="AN960" s="3" t="s">
        <v>174</v>
      </c>
      <c r="AO960" s="3" t="s">
        <v>5512</v>
      </c>
      <c r="AP960" s="3" t="s">
        <v>5513</v>
      </c>
      <c r="AQ960" s="3" t="s">
        <v>5514</v>
      </c>
      <c r="AR960" s="3" t="s">
        <v>430</v>
      </c>
      <c r="AS960" s="3" t="s">
        <v>431</v>
      </c>
      <c r="AT960" s="3" t="s">
        <v>5515</v>
      </c>
      <c r="AU960" s="3" t="s">
        <v>5516</v>
      </c>
      <c r="AV960" s="3" t="s">
        <v>990</v>
      </c>
      <c r="AW960" s="3" t="s">
        <v>273</v>
      </c>
      <c r="AX960" s="3" t="s">
        <v>991</v>
      </c>
      <c r="AY960" s="3" t="s">
        <v>148</v>
      </c>
      <c r="AZ960" s="3" t="s">
        <v>139</v>
      </c>
      <c r="BA960" s="3" t="s">
        <v>154</v>
      </c>
      <c r="BB960" s="3" t="s">
        <v>992</v>
      </c>
      <c r="BC960" s="3" t="s">
        <v>156</v>
      </c>
      <c r="BD960" s="3" t="s">
        <v>157</v>
      </c>
      <c r="BE960" s="3" t="s">
        <v>237</v>
      </c>
      <c r="BF960" s="3" t="s">
        <v>14564</v>
      </c>
      <c r="BG960" s="3" t="s">
        <v>5272</v>
      </c>
      <c r="BH960" s="3" t="s">
        <v>170</v>
      </c>
      <c r="BI960" s="3" t="s">
        <v>14852</v>
      </c>
      <c r="BJ960" s="3" t="s">
        <v>143</v>
      </c>
      <c r="BK960" s="3" t="s">
        <v>463</v>
      </c>
      <c r="BL960" s="3" t="s">
        <v>143</v>
      </c>
      <c r="BM960" s="3" t="s">
        <v>200</v>
      </c>
      <c r="BN960" s="3" t="s">
        <v>200</v>
      </c>
      <c r="BO960" s="3" t="s">
        <v>143</v>
      </c>
      <c r="BP960" s="3" t="s">
        <v>143</v>
      </c>
      <c r="BQ960" s="3" t="s">
        <v>8869</v>
      </c>
      <c r="BR960" s="3" t="s">
        <v>5784</v>
      </c>
      <c r="BS960" s="3" t="s">
        <v>314</v>
      </c>
      <c r="BT960" s="3" t="s">
        <v>14851</v>
      </c>
      <c r="BU960" s="3" t="s">
        <v>14851</v>
      </c>
      <c r="BV960" s="3" t="s">
        <v>135</v>
      </c>
      <c r="BW960" s="3" t="s">
        <v>135</v>
      </c>
      <c r="BX960" s="3" t="s">
        <v>135</v>
      </c>
      <c r="BY960" s="3" t="s">
        <v>148</v>
      </c>
      <c r="BZ960" s="3" t="s">
        <v>2774</v>
      </c>
      <c r="CA960" s="3" t="s">
        <v>174</v>
      </c>
      <c r="CB960" s="3" t="s">
        <v>143</v>
      </c>
      <c r="CC960" s="3" t="s">
        <v>143</v>
      </c>
      <c r="CD960" s="3" t="s">
        <v>143</v>
      </c>
      <c r="CE960" s="3" t="s">
        <v>14566</v>
      </c>
      <c r="CF960" s="3" t="s">
        <v>2261</v>
      </c>
      <c r="CG960" s="3" t="s">
        <v>2261</v>
      </c>
      <c r="CH960" s="3" t="s">
        <v>143</v>
      </c>
      <c r="CI960" s="3" t="s">
        <v>143</v>
      </c>
      <c r="CJ960" s="3" t="s">
        <v>5272</v>
      </c>
      <c r="CK960" s="3" t="s">
        <v>143</v>
      </c>
      <c r="CL960" s="3" t="s">
        <v>143</v>
      </c>
      <c r="CM960" s="3" t="s">
        <v>143</v>
      </c>
      <c r="CN960" s="3" t="s">
        <v>143</v>
      </c>
      <c r="CO960" s="3" t="s">
        <v>143</v>
      </c>
      <c r="CP960" s="3" t="s">
        <v>143</v>
      </c>
      <c r="CQ960" s="3" t="s">
        <v>143</v>
      </c>
      <c r="CR960" s="3" t="s">
        <v>143</v>
      </c>
      <c r="CS960" s="3" t="s">
        <v>1</v>
      </c>
      <c r="CT960" s="3" t="s">
        <v>143</v>
      </c>
      <c r="CU960" s="3" t="s">
        <v>1</v>
      </c>
      <c r="CV960" s="3" t="s">
        <v>2092</v>
      </c>
      <c r="CW960" s="3" t="s">
        <v>2092</v>
      </c>
      <c r="CX960" s="3" t="s">
        <v>12628</v>
      </c>
      <c r="CY960" s="3" t="s">
        <v>166</v>
      </c>
      <c r="CZ960" s="3" t="s">
        <v>463</v>
      </c>
      <c r="DA960" s="3" t="s">
        <v>2007</v>
      </c>
      <c r="DB960" s="3" t="s">
        <v>143</v>
      </c>
      <c r="DC960" s="3" t="s">
        <v>143</v>
      </c>
      <c r="DD960" s="3" t="s">
        <v>373</v>
      </c>
      <c r="DE960" s="3" t="s">
        <v>3193</v>
      </c>
      <c r="DF960" s="3" t="s">
        <v>4175</v>
      </c>
      <c r="DG960" s="3" t="s">
        <v>143</v>
      </c>
      <c r="DH960" s="3" t="s">
        <v>143</v>
      </c>
      <c r="DI960" s="3" t="s">
        <v>143</v>
      </c>
    </row>
    <row r="961" spans="1:113" hidden="1" x14ac:dyDescent="0.2">
      <c r="A961" s="73">
        <v>45597</v>
      </c>
      <c r="B961" s="3" t="s">
        <v>12718</v>
      </c>
      <c r="C961" s="3">
        <v>170399</v>
      </c>
      <c r="D961" s="3" t="s">
        <v>12620</v>
      </c>
      <c r="E961" s="3" t="s">
        <v>373</v>
      </c>
      <c r="F961" s="7">
        <v>45622</v>
      </c>
      <c r="G961" s="3" t="s">
        <v>257</v>
      </c>
      <c r="H961" s="3" t="s">
        <v>166</v>
      </c>
      <c r="I961" s="8">
        <f t="shared" ref="I961:I964" si="105">J961</f>
        <v>320.8</v>
      </c>
      <c r="J961" s="4">
        <v>320.8</v>
      </c>
      <c r="K961" s="71">
        <f t="shared" si="96"/>
        <v>1.4925713403039392E-2</v>
      </c>
      <c r="L961" s="3" t="s">
        <v>953</v>
      </c>
      <c r="M961" s="3" t="s">
        <v>7246</v>
      </c>
      <c r="N961" s="3" t="s">
        <v>980</v>
      </c>
      <c r="O961" s="3" t="s">
        <v>2695</v>
      </c>
      <c r="P961" s="6" t="s">
        <v>14628</v>
      </c>
      <c r="Q961" s="3" t="s">
        <v>170</v>
      </c>
      <c r="R961" s="3" t="s">
        <v>14629</v>
      </c>
      <c r="S961" s="3" t="s">
        <v>11615</v>
      </c>
      <c r="T961" s="3" t="s">
        <v>135</v>
      </c>
      <c r="U961" s="3" t="s">
        <v>135</v>
      </c>
      <c r="V961" s="3" t="s">
        <v>506</v>
      </c>
      <c r="W961" s="3" t="s">
        <v>137</v>
      </c>
      <c r="X961" s="3" t="s">
        <v>11994</v>
      </c>
      <c r="Y961" s="3" t="s">
        <v>14630</v>
      </c>
      <c r="Z961" s="7" t="s">
        <v>14631</v>
      </c>
      <c r="AA961" s="3" t="s">
        <v>139</v>
      </c>
      <c r="AB961" s="3" t="s">
        <v>226</v>
      </c>
      <c r="AC961" s="3" t="s">
        <v>5272</v>
      </c>
      <c r="AD961" s="3" t="s">
        <v>143</v>
      </c>
      <c r="AE961" s="3" t="s">
        <v>5272</v>
      </c>
      <c r="AF961" s="3" t="s">
        <v>14632</v>
      </c>
      <c r="AG961" s="3" t="s">
        <v>5675</v>
      </c>
      <c r="AH961" s="3" t="s">
        <v>265</v>
      </c>
      <c r="AI961" s="3" t="s">
        <v>143</v>
      </c>
      <c r="AJ961" s="3" t="s">
        <v>143</v>
      </c>
      <c r="AK961" s="3" t="s">
        <v>207</v>
      </c>
      <c r="AL961" s="3" t="s">
        <v>143</v>
      </c>
      <c r="AM961" s="3" t="s">
        <v>14633</v>
      </c>
      <c r="AN961" s="3" t="s">
        <v>143</v>
      </c>
      <c r="AO961" s="3" t="s">
        <v>2699</v>
      </c>
      <c r="AP961" s="3" t="s">
        <v>2700</v>
      </c>
      <c r="AQ961" s="3" t="s">
        <v>2701</v>
      </c>
      <c r="AR961" s="3" t="s">
        <v>353</v>
      </c>
      <c r="AS961" s="3" t="s">
        <v>231</v>
      </c>
      <c r="AT961" s="3" t="s">
        <v>2702</v>
      </c>
      <c r="AU961" s="3" t="s">
        <v>2703</v>
      </c>
      <c r="AV961" s="3" t="s">
        <v>990</v>
      </c>
      <c r="AW961" s="3" t="s">
        <v>273</v>
      </c>
      <c r="AX961" s="3" t="s">
        <v>991</v>
      </c>
      <c r="AY961" s="3" t="s">
        <v>148</v>
      </c>
      <c r="AZ961" s="3" t="s">
        <v>139</v>
      </c>
      <c r="BA961" s="3" t="s">
        <v>154</v>
      </c>
      <c r="BB961" s="3" t="s">
        <v>992</v>
      </c>
      <c r="BC961" s="3" t="s">
        <v>156</v>
      </c>
      <c r="BD961" s="3" t="s">
        <v>157</v>
      </c>
      <c r="BE961" s="3" t="s">
        <v>303</v>
      </c>
      <c r="BF961" s="3" t="s">
        <v>14631</v>
      </c>
      <c r="BG961" s="3" t="s">
        <v>5272</v>
      </c>
      <c r="BH961" s="3" t="s">
        <v>143</v>
      </c>
      <c r="BI961" s="3" t="s">
        <v>143</v>
      </c>
      <c r="BJ961" s="3" t="s">
        <v>143</v>
      </c>
      <c r="BK961" s="3" t="s">
        <v>506</v>
      </c>
      <c r="BL961" s="3" t="s">
        <v>143</v>
      </c>
      <c r="BM961" s="3" t="s">
        <v>200</v>
      </c>
      <c r="BN961" s="3" t="s">
        <v>143</v>
      </c>
      <c r="BO961" s="3" t="s">
        <v>373</v>
      </c>
      <c r="BP961" s="3" t="s">
        <v>143</v>
      </c>
      <c r="BQ961" s="3" t="s">
        <v>14634</v>
      </c>
      <c r="BR961" s="3" t="s">
        <v>5352</v>
      </c>
      <c r="BS961" s="3" t="s">
        <v>14635</v>
      </c>
      <c r="BT961" s="3" t="s">
        <v>14633</v>
      </c>
      <c r="BU961" s="3" t="s">
        <v>14633</v>
      </c>
      <c r="BV961" s="3" t="s">
        <v>135</v>
      </c>
      <c r="BW961" s="3" t="s">
        <v>135</v>
      </c>
      <c r="BX961" s="3" t="s">
        <v>135</v>
      </c>
      <c r="BY961" s="3" t="s">
        <v>148</v>
      </c>
      <c r="BZ961" s="3" t="s">
        <v>330</v>
      </c>
      <c r="CA961" s="3" t="s">
        <v>174</v>
      </c>
      <c r="CB961" s="3" t="s">
        <v>143</v>
      </c>
      <c r="CC961" s="3" t="s">
        <v>143</v>
      </c>
      <c r="CD961" s="3" t="s">
        <v>143</v>
      </c>
      <c r="CE961" s="3" t="s">
        <v>143</v>
      </c>
      <c r="CF961" s="3" t="s">
        <v>2261</v>
      </c>
      <c r="CG961" s="3" t="s">
        <v>143</v>
      </c>
      <c r="CH961" s="3" t="s">
        <v>143</v>
      </c>
      <c r="CI961" s="3" t="s">
        <v>143</v>
      </c>
      <c r="CJ961" s="3" t="s">
        <v>5272</v>
      </c>
      <c r="CK961" s="3" t="s">
        <v>143</v>
      </c>
      <c r="CL961" s="3" t="s">
        <v>143</v>
      </c>
      <c r="CM961" s="3" t="s">
        <v>143</v>
      </c>
      <c r="CN961" s="3" t="s">
        <v>143</v>
      </c>
      <c r="CO961" s="3" t="s">
        <v>6206</v>
      </c>
      <c r="CP961" s="3" t="s">
        <v>143</v>
      </c>
      <c r="CQ961" s="3" t="s">
        <v>143</v>
      </c>
      <c r="CR961" s="3" t="s">
        <v>143</v>
      </c>
      <c r="CS961" s="3" t="s">
        <v>1</v>
      </c>
      <c r="CT961" s="3" t="s">
        <v>143</v>
      </c>
      <c r="CU961" s="3" t="s">
        <v>1</v>
      </c>
      <c r="CV961" s="3" t="s">
        <v>1985</v>
      </c>
      <c r="CW961" s="3" t="s">
        <v>143</v>
      </c>
      <c r="CX961" s="3" t="s">
        <v>953</v>
      </c>
      <c r="CY961" s="3" t="s">
        <v>166</v>
      </c>
      <c r="CZ961" s="3" t="s">
        <v>506</v>
      </c>
      <c r="DA961" s="3" t="s">
        <v>1989</v>
      </c>
      <c r="DB961" s="3" t="s">
        <v>143</v>
      </c>
      <c r="DC961" s="3" t="s">
        <v>11994</v>
      </c>
      <c r="DD961" s="3" t="s">
        <v>373</v>
      </c>
      <c r="DE961" s="3" t="s">
        <v>3193</v>
      </c>
      <c r="DF961" s="3" t="s">
        <v>7049</v>
      </c>
      <c r="DG961" s="3" t="s">
        <v>143</v>
      </c>
      <c r="DH961" s="3" t="s">
        <v>7211</v>
      </c>
      <c r="DI961" s="3" t="s">
        <v>143</v>
      </c>
    </row>
    <row r="962" spans="1:113" hidden="1" x14ac:dyDescent="0.2">
      <c r="A962" s="73">
        <v>45597</v>
      </c>
      <c r="B962" s="3" t="s">
        <v>12718</v>
      </c>
      <c r="C962" s="3">
        <v>170664</v>
      </c>
      <c r="D962" s="3" t="s">
        <v>12620</v>
      </c>
      <c r="E962" s="3" t="s">
        <v>685</v>
      </c>
      <c r="F962" s="7">
        <v>45621</v>
      </c>
      <c r="G962" s="3" t="s">
        <v>165</v>
      </c>
      <c r="H962" s="3" t="s">
        <v>166</v>
      </c>
      <c r="I962" s="8">
        <f t="shared" si="105"/>
        <v>1015</v>
      </c>
      <c r="J962" s="4">
        <v>1015</v>
      </c>
      <c r="K962" s="71">
        <f t="shared" si="96"/>
        <v>4.7224436109990595E-2</v>
      </c>
      <c r="L962" s="3" t="s">
        <v>953</v>
      </c>
      <c r="M962" s="3" t="s">
        <v>7246</v>
      </c>
      <c r="N962" s="3" t="s">
        <v>1056</v>
      </c>
      <c r="O962" s="3" t="s">
        <v>12823</v>
      </c>
      <c r="P962" s="6" t="s">
        <v>14568</v>
      </c>
      <c r="Q962" s="3" t="s">
        <v>170</v>
      </c>
      <c r="R962" s="3" t="s">
        <v>143</v>
      </c>
      <c r="S962" s="3" t="s">
        <v>14569</v>
      </c>
      <c r="T962" s="3" t="s">
        <v>135</v>
      </c>
      <c r="U962" s="3" t="s">
        <v>135</v>
      </c>
      <c r="V962" s="3" t="s">
        <v>506</v>
      </c>
      <c r="W962" s="3" t="s">
        <v>137</v>
      </c>
      <c r="X962" s="3" t="s">
        <v>957</v>
      </c>
      <c r="Y962" s="3" t="s">
        <v>14570</v>
      </c>
      <c r="Z962" s="7" t="s">
        <v>14571</v>
      </c>
      <c r="AA962" s="3" t="s">
        <v>139</v>
      </c>
      <c r="AB962" s="3" t="s">
        <v>226</v>
      </c>
      <c r="AC962" s="3" t="s">
        <v>5272</v>
      </c>
      <c r="AD962" s="3" t="s">
        <v>143</v>
      </c>
      <c r="AE962" s="3" t="s">
        <v>5272</v>
      </c>
      <c r="AF962" s="3" t="s">
        <v>14572</v>
      </c>
      <c r="AG962" s="3" t="s">
        <v>235</v>
      </c>
      <c r="AH962" s="3" t="s">
        <v>141</v>
      </c>
      <c r="AI962" s="3" t="s">
        <v>143</v>
      </c>
      <c r="AJ962" s="3" t="s">
        <v>143</v>
      </c>
      <c r="AK962" s="3" t="s">
        <v>207</v>
      </c>
      <c r="AL962" s="3" t="s">
        <v>143</v>
      </c>
      <c r="AM962" s="3" t="s">
        <v>14567</v>
      </c>
      <c r="AN962" s="3" t="s">
        <v>143</v>
      </c>
      <c r="AO962" s="3" t="s">
        <v>1940</v>
      </c>
      <c r="AP962" s="3" t="s">
        <v>1941</v>
      </c>
      <c r="AQ962" s="3" t="s">
        <v>12830</v>
      </c>
      <c r="AR962" s="3" t="s">
        <v>916</v>
      </c>
      <c r="AS962" s="3" t="s">
        <v>231</v>
      </c>
      <c r="AT962" s="3" t="s">
        <v>3193</v>
      </c>
      <c r="AU962" s="3" t="s">
        <v>1944</v>
      </c>
      <c r="AV962" s="3" t="s">
        <v>145</v>
      </c>
      <c r="AW962" s="3" t="s">
        <v>146</v>
      </c>
      <c r="AX962" s="3" t="s">
        <v>1060</v>
      </c>
      <c r="AY962" s="3" t="s">
        <v>148</v>
      </c>
      <c r="AZ962" s="3" t="s">
        <v>139</v>
      </c>
      <c r="BA962" s="3" t="s">
        <v>149</v>
      </c>
      <c r="BB962" s="3" t="s">
        <v>150</v>
      </c>
      <c r="BC962" s="3" t="s">
        <v>156</v>
      </c>
      <c r="BD962" s="3" t="s">
        <v>276</v>
      </c>
      <c r="BE962" s="3" t="s">
        <v>143</v>
      </c>
      <c r="BF962" s="3" t="s">
        <v>143</v>
      </c>
      <c r="BG962" s="3" t="s">
        <v>5272</v>
      </c>
      <c r="BH962" s="3" t="s">
        <v>143</v>
      </c>
      <c r="BI962" s="3" t="s">
        <v>143</v>
      </c>
      <c r="BJ962" s="3" t="s">
        <v>143</v>
      </c>
      <c r="BK962" s="3" t="s">
        <v>506</v>
      </c>
      <c r="BL962" s="3" t="s">
        <v>143</v>
      </c>
      <c r="BM962" s="3" t="s">
        <v>160</v>
      </c>
      <c r="BN962" s="3" t="s">
        <v>143</v>
      </c>
      <c r="BO962" s="3" t="s">
        <v>685</v>
      </c>
      <c r="BP962" s="3" t="s">
        <v>143</v>
      </c>
      <c r="BQ962" s="3" t="s">
        <v>143</v>
      </c>
      <c r="BR962" s="3" t="s">
        <v>5272</v>
      </c>
      <c r="BS962" s="3" t="s">
        <v>2494</v>
      </c>
      <c r="BT962" s="3" t="s">
        <v>14567</v>
      </c>
      <c r="BU962" s="3" t="s">
        <v>14567</v>
      </c>
      <c r="BV962" s="3" t="s">
        <v>135</v>
      </c>
      <c r="BW962" s="3" t="s">
        <v>135</v>
      </c>
      <c r="BX962" s="3" t="s">
        <v>135</v>
      </c>
      <c r="BY962" s="3" t="s">
        <v>148</v>
      </c>
      <c r="BZ962" s="3" t="s">
        <v>14573</v>
      </c>
      <c r="CA962" s="3" t="s">
        <v>174</v>
      </c>
      <c r="CB962" s="3" t="s">
        <v>143</v>
      </c>
      <c r="CC962" s="3" t="s">
        <v>143</v>
      </c>
      <c r="CD962" s="3" t="s">
        <v>143</v>
      </c>
      <c r="CE962" s="3" t="s">
        <v>143</v>
      </c>
      <c r="CF962" s="3" t="s">
        <v>2261</v>
      </c>
      <c r="CG962" s="3" t="s">
        <v>143</v>
      </c>
      <c r="CH962" s="3" t="s">
        <v>143</v>
      </c>
      <c r="CI962" s="3" t="s">
        <v>143</v>
      </c>
      <c r="CJ962" s="3" t="s">
        <v>5272</v>
      </c>
      <c r="CK962" s="3" t="s">
        <v>143</v>
      </c>
      <c r="CL962" s="3" t="s">
        <v>143</v>
      </c>
      <c r="CM962" s="3" t="s">
        <v>143</v>
      </c>
      <c r="CN962" s="3" t="s">
        <v>143</v>
      </c>
      <c r="CO962" s="3" t="s">
        <v>143</v>
      </c>
      <c r="CP962" s="3" t="s">
        <v>143</v>
      </c>
      <c r="CQ962" s="3" t="s">
        <v>143</v>
      </c>
      <c r="CR962" s="3" t="s">
        <v>143</v>
      </c>
      <c r="CS962" s="3" t="s">
        <v>1</v>
      </c>
      <c r="CT962" s="3" t="s">
        <v>143</v>
      </c>
      <c r="CU962" s="3" t="s">
        <v>1</v>
      </c>
      <c r="CV962" s="3" t="s">
        <v>2092</v>
      </c>
      <c r="CW962" s="3" t="s">
        <v>143</v>
      </c>
      <c r="CX962" s="3" t="s">
        <v>953</v>
      </c>
      <c r="CY962" s="3" t="s">
        <v>166</v>
      </c>
      <c r="CZ962" s="3" t="s">
        <v>506</v>
      </c>
      <c r="DA962" s="3" t="s">
        <v>2495</v>
      </c>
      <c r="DB962" s="3" t="s">
        <v>143</v>
      </c>
      <c r="DC962" s="3" t="s">
        <v>225</v>
      </c>
      <c r="DD962" s="3" t="s">
        <v>685</v>
      </c>
      <c r="DE962" s="3" t="s">
        <v>3193</v>
      </c>
      <c r="DF962" s="3" t="s">
        <v>4175</v>
      </c>
      <c r="DG962" s="3" t="s">
        <v>143</v>
      </c>
      <c r="DH962" s="3" t="s">
        <v>143</v>
      </c>
      <c r="DI962" s="3" t="s">
        <v>143</v>
      </c>
    </row>
    <row r="963" spans="1:113" hidden="1" x14ac:dyDescent="0.2">
      <c r="A963" s="73">
        <v>45597</v>
      </c>
      <c r="B963" s="3" t="s">
        <v>12737</v>
      </c>
      <c r="C963" s="3">
        <v>170697</v>
      </c>
      <c r="D963" s="3" t="s">
        <v>12737</v>
      </c>
      <c r="E963" s="3" t="s">
        <v>685</v>
      </c>
      <c r="F963" s="7">
        <v>45621</v>
      </c>
      <c r="G963" s="3" t="s">
        <v>165</v>
      </c>
      <c r="H963" s="3" t="s">
        <v>166</v>
      </c>
      <c r="I963" s="8">
        <f t="shared" si="105"/>
        <v>1192</v>
      </c>
      <c r="J963" s="4">
        <v>1192</v>
      </c>
      <c r="K963" s="71">
        <f t="shared" si="96"/>
        <v>5.5459633342964325E-2</v>
      </c>
      <c r="L963" s="3" t="s">
        <v>12628</v>
      </c>
      <c r="M963" s="3" t="s">
        <v>129</v>
      </c>
      <c r="N963" s="3" t="s">
        <v>960</v>
      </c>
      <c r="O963" s="3" t="s">
        <v>14424</v>
      </c>
      <c r="P963" s="6" t="s">
        <v>14575</v>
      </c>
      <c r="Q963" s="3" t="s">
        <v>170</v>
      </c>
      <c r="R963" s="3" t="s">
        <v>143</v>
      </c>
      <c r="S963" s="3" t="s">
        <v>13172</v>
      </c>
      <c r="T963" s="3" t="s">
        <v>135</v>
      </c>
      <c r="U963" s="3" t="s">
        <v>135</v>
      </c>
      <c r="V963" s="3" t="s">
        <v>136</v>
      </c>
      <c r="W963" s="3" t="s">
        <v>137</v>
      </c>
      <c r="X963" s="3" t="s">
        <v>957</v>
      </c>
      <c r="Y963" s="3" t="s">
        <v>14576</v>
      </c>
      <c r="Z963" s="7" t="s">
        <v>14577</v>
      </c>
      <c r="AA963" s="3" t="s">
        <v>139</v>
      </c>
      <c r="AB963" s="3" t="s">
        <v>140</v>
      </c>
      <c r="AC963" s="3" t="s">
        <v>5272</v>
      </c>
      <c r="AD963" s="3" t="s">
        <v>143</v>
      </c>
      <c r="AE963" s="3" t="s">
        <v>5272</v>
      </c>
      <c r="AF963" s="3" t="s">
        <v>14578</v>
      </c>
      <c r="AG963" s="3" t="s">
        <v>235</v>
      </c>
      <c r="AH963" s="3" t="s">
        <v>141</v>
      </c>
      <c r="AI963" s="3" t="s">
        <v>143</v>
      </c>
      <c r="AJ963" s="3" t="s">
        <v>143</v>
      </c>
      <c r="AK963" s="3" t="s">
        <v>142</v>
      </c>
      <c r="AL963" s="3" t="s">
        <v>143</v>
      </c>
      <c r="AM963" s="3" t="s">
        <v>14574</v>
      </c>
      <c r="AN963" s="3" t="s">
        <v>143</v>
      </c>
      <c r="AO963" s="3" t="s">
        <v>4081</v>
      </c>
      <c r="AP963" s="3" t="s">
        <v>2684</v>
      </c>
      <c r="AQ963" s="3" t="s">
        <v>14429</v>
      </c>
      <c r="AR963" s="3" t="s">
        <v>2082</v>
      </c>
      <c r="AS963" s="3" t="s">
        <v>231</v>
      </c>
      <c r="AT963" s="3" t="s">
        <v>935</v>
      </c>
      <c r="AU963" s="3" t="s">
        <v>2686</v>
      </c>
      <c r="AV963" s="3" t="s">
        <v>145</v>
      </c>
      <c r="AW963" s="3" t="s">
        <v>146</v>
      </c>
      <c r="AX963" s="3" t="s">
        <v>972</v>
      </c>
      <c r="AY963" s="3" t="s">
        <v>148</v>
      </c>
      <c r="AZ963" s="3" t="s">
        <v>139</v>
      </c>
      <c r="BA963" s="3" t="s">
        <v>149</v>
      </c>
      <c r="BB963" s="3" t="s">
        <v>150</v>
      </c>
      <c r="BC963" s="3" t="s">
        <v>156</v>
      </c>
      <c r="BD963" s="3" t="s">
        <v>276</v>
      </c>
      <c r="BE963" s="3" t="s">
        <v>143</v>
      </c>
      <c r="BF963" s="3" t="s">
        <v>143</v>
      </c>
      <c r="BG963" s="3" t="s">
        <v>5272</v>
      </c>
      <c r="BH963" s="3" t="s">
        <v>143</v>
      </c>
      <c r="BI963" s="3" t="s">
        <v>143</v>
      </c>
      <c r="BJ963" s="3" t="s">
        <v>143</v>
      </c>
      <c r="BK963" s="3" t="s">
        <v>463</v>
      </c>
      <c r="BL963" s="3" t="s">
        <v>143</v>
      </c>
      <c r="BM963" s="3" t="s">
        <v>160</v>
      </c>
      <c r="BN963" s="3" t="s">
        <v>143</v>
      </c>
      <c r="BO963" s="3" t="s">
        <v>143</v>
      </c>
      <c r="BP963" s="3" t="s">
        <v>143</v>
      </c>
      <c r="BQ963" s="3" t="s">
        <v>143</v>
      </c>
      <c r="BR963" s="3" t="s">
        <v>5272</v>
      </c>
      <c r="BS963" s="3" t="s">
        <v>2494</v>
      </c>
      <c r="BT963" s="3" t="s">
        <v>14574</v>
      </c>
      <c r="BU963" s="3" t="s">
        <v>14574</v>
      </c>
      <c r="BV963" s="3" t="s">
        <v>135</v>
      </c>
      <c r="BW963" s="3" t="s">
        <v>135</v>
      </c>
      <c r="BX963" s="3" t="s">
        <v>135</v>
      </c>
      <c r="BY963" s="3" t="s">
        <v>148</v>
      </c>
      <c r="BZ963" s="3" t="s">
        <v>13851</v>
      </c>
      <c r="CA963" s="3" t="s">
        <v>174</v>
      </c>
      <c r="CB963" s="3" t="s">
        <v>143</v>
      </c>
      <c r="CC963" s="3" t="s">
        <v>143</v>
      </c>
      <c r="CD963" s="3" t="s">
        <v>143</v>
      </c>
      <c r="CE963" s="3" t="s">
        <v>14579</v>
      </c>
      <c r="CF963" s="3" t="s">
        <v>2261</v>
      </c>
      <c r="CG963" s="3" t="s">
        <v>143</v>
      </c>
      <c r="CH963" s="3" t="s">
        <v>143</v>
      </c>
      <c r="CI963" s="3" t="s">
        <v>143</v>
      </c>
      <c r="CJ963" s="3" t="s">
        <v>5272</v>
      </c>
      <c r="CK963" s="3" t="s">
        <v>143</v>
      </c>
      <c r="CL963" s="3" t="s">
        <v>143</v>
      </c>
      <c r="CM963" s="3" t="s">
        <v>143</v>
      </c>
      <c r="CN963" s="3" t="s">
        <v>143</v>
      </c>
      <c r="CO963" s="3" t="s">
        <v>143</v>
      </c>
      <c r="CP963" s="3" t="s">
        <v>143</v>
      </c>
      <c r="CQ963" s="3" t="s">
        <v>143</v>
      </c>
      <c r="CR963" s="3" t="s">
        <v>143</v>
      </c>
      <c r="CS963" s="3" t="s">
        <v>1</v>
      </c>
      <c r="CT963" s="3" t="s">
        <v>143</v>
      </c>
      <c r="CU963" s="3" t="s">
        <v>1</v>
      </c>
      <c r="CV963" s="3" t="s">
        <v>2092</v>
      </c>
      <c r="CW963" s="3" t="s">
        <v>143</v>
      </c>
      <c r="CX963" s="3" t="s">
        <v>12628</v>
      </c>
      <c r="CY963" s="3" t="s">
        <v>166</v>
      </c>
      <c r="CZ963" s="3" t="s">
        <v>463</v>
      </c>
      <c r="DA963" s="3" t="s">
        <v>2495</v>
      </c>
      <c r="DB963" s="3" t="s">
        <v>143</v>
      </c>
      <c r="DC963" s="3" t="s">
        <v>225</v>
      </c>
      <c r="DD963" s="3" t="s">
        <v>685</v>
      </c>
      <c r="DE963" s="3" t="s">
        <v>3193</v>
      </c>
      <c r="DF963" s="3" t="s">
        <v>4175</v>
      </c>
      <c r="DG963" s="3" t="s">
        <v>143</v>
      </c>
      <c r="DH963" s="3" t="s">
        <v>143</v>
      </c>
      <c r="DI963" s="3" t="s">
        <v>143</v>
      </c>
    </row>
    <row r="964" spans="1:113" hidden="1" x14ac:dyDescent="0.2">
      <c r="A964" s="73">
        <v>45597</v>
      </c>
      <c r="B964" s="3" t="s">
        <v>12718</v>
      </c>
      <c r="C964" s="3">
        <v>170828</v>
      </c>
      <c r="D964" s="3" t="s">
        <v>12620</v>
      </c>
      <c r="E964" s="3" t="s">
        <v>364</v>
      </c>
      <c r="F964" s="7">
        <v>45622</v>
      </c>
      <c r="G964" s="3" t="s">
        <v>165</v>
      </c>
      <c r="H964" s="3" t="s">
        <v>166</v>
      </c>
      <c r="I964" s="8">
        <f t="shared" si="105"/>
        <v>2015</v>
      </c>
      <c r="J964" s="4">
        <v>2015</v>
      </c>
      <c r="K964" s="71">
        <f t="shared" ref="K964:K1027" si="106">I964/$I$1</f>
        <v>9.3750974149390195E-2</v>
      </c>
      <c r="L964" s="3" t="s">
        <v>519</v>
      </c>
      <c r="M964" s="3" t="s">
        <v>129</v>
      </c>
      <c r="N964" s="3" t="s">
        <v>960</v>
      </c>
      <c r="O964" s="3" t="s">
        <v>2192</v>
      </c>
      <c r="P964" s="6" t="s">
        <v>14637</v>
      </c>
      <c r="Q964" s="3" t="s">
        <v>170</v>
      </c>
      <c r="R964" s="3" t="s">
        <v>14638</v>
      </c>
      <c r="S964" s="3" t="s">
        <v>2865</v>
      </c>
      <c r="T964" s="3" t="s">
        <v>135</v>
      </c>
      <c r="U964" s="3" t="s">
        <v>135</v>
      </c>
      <c r="V964" s="3" t="s">
        <v>136</v>
      </c>
      <c r="W964" s="3" t="s">
        <v>137</v>
      </c>
      <c r="X964" s="3" t="s">
        <v>957</v>
      </c>
      <c r="Y964" s="3" t="s">
        <v>14639</v>
      </c>
      <c r="Z964" s="7" t="s">
        <v>14640</v>
      </c>
      <c r="AA964" s="3" t="s">
        <v>139</v>
      </c>
      <c r="AB964" s="3" t="s">
        <v>140</v>
      </c>
      <c r="AC964" s="3" t="s">
        <v>5272</v>
      </c>
      <c r="AD964" s="3" t="s">
        <v>143</v>
      </c>
      <c r="AE964" s="3" t="s">
        <v>5272</v>
      </c>
      <c r="AF964" s="3" t="s">
        <v>14641</v>
      </c>
      <c r="AG964" s="3" t="s">
        <v>235</v>
      </c>
      <c r="AH964" s="3" t="s">
        <v>141</v>
      </c>
      <c r="AI964" s="3" t="s">
        <v>143</v>
      </c>
      <c r="AJ964" s="3" t="s">
        <v>143</v>
      </c>
      <c r="AK964" s="3" t="s">
        <v>142</v>
      </c>
      <c r="AL964" s="3" t="s">
        <v>143</v>
      </c>
      <c r="AM964" s="3" t="s">
        <v>14636</v>
      </c>
      <c r="AN964" s="3" t="s">
        <v>143</v>
      </c>
      <c r="AO964" s="3" t="s">
        <v>2196</v>
      </c>
      <c r="AP964" s="3" t="s">
        <v>2197</v>
      </c>
      <c r="AQ964" s="3" t="s">
        <v>2198</v>
      </c>
      <c r="AR964" s="3" t="s">
        <v>230</v>
      </c>
      <c r="AS964" s="3" t="s">
        <v>231</v>
      </c>
      <c r="AT964" s="3" t="s">
        <v>2199</v>
      </c>
      <c r="AU964" s="3" t="s">
        <v>2200</v>
      </c>
      <c r="AV964" s="3" t="s">
        <v>145</v>
      </c>
      <c r="AW964" s="3" t="s">
        <v>146</v>
      </c>
      <c r="AX964" s="3" t="s">
        <v>972</v>
      </c>
      <c r="AY964" s="3" t="s">
        <v>148</v>
      </c>
      <c r="AZ964" s="3" t="s">
        <v>139</v>
      </c>
      <c r="BA964" s="3" t="s">
        <v>149</v>
      </c>
      <c r="BB964" s="3" t="s">
        <v>150</v>
      </c>
      <c r="BC964" s="3" t="s">
        <v>156</v>
      </c>
      <c r="BD964" s="3" t="s">
        <v>157</v>
      </c>
      <c r="BE964" s="3" t="s">
        <v>8956</v>
      </c>
      <c r="BF964" s="3" t="s">
        <v>14640</v>
      </c>
      <c r="BG964" s="3" t="s">
        <v>5272</v>
      </c>
      <c r="BH964" s="3" t="s">
        <v>143</v>
      </c>
      <c r="BI964" s="3" t="s">
        <v>143</v>
      </c>
      <c r="BJ964" s="3" t="s">
        <v>143</v>
      </c>
      <c r="BK964" s="3" t="s">
        <v>136</v>
      </c>
      <c r="BL964" s="3" t="s">
        <v>143</v>
      </c>
      <c r="BM964" s="3" t="s">
        <v>160</v>
      </c>
      <c r="BN964" s="3" t="s">
        <v>143</v>
      </c>
      <c r="BO964" s="3" t="s">
        <v>143</v>
      </c>
      <c r="BP964" s="3" t="s">
        <v>143</v>
      </c>
      <c r="BQ964" s="3" t="s">
        <v>14642</v>
      </c>
      <c r="BR964" s="3" t="s">
        <v>143</v>
      </c>
      <c r="BS964" s="3" t="s">
        <v>14586</v>
      </c>
      <c r="BT964" s="3" t="s">
        <v>14636</v>
      </c>
      <c r="BU964" s="3" t="s">
        <v>14636</v>
      </c>
      <c r="BV964" s="3" t="s">
        <v>135</v>
      </c>
      <c r="BW964" s="3" t="s">
        <v>135</v>
      </c>
      <c r="BX964" s="3" t="s">
        <v>135</v>
      </c>
      <c r="BY964" s="3" t="s">
        <v>148</v>
      </c>
      <c r="BZ964" s="3" t="s">
        <v>5177</v>
      </c>
      <c r="CA964" s="3" t="s">
        <v>174</v>
      </c>
      <c r="CB964" s="3" t="s">
        <v>143</v>
      </c>
      <c r="CC964" s="3" t="s">
        <v>143</v>
      </c>
      <c r="CD964" s="3" t="s">
        <v>143</v>
      </c>
      <c r="CE964" s="3" t="s">
        <v>14643</v>
      </c>
      <c r="CF964" s="3" t="s">
        <v>2261</v>
      </c>
      <c r="CG964" s="3" t="s">
        <v>143</v>
      </c>
      <c r="CH964" s="3" t="s">
        <v>143</v>
      </c>
      <c r="CI964" s="3" t="s">
        <v>143</v>
      </c>
      <c r="CJ964" s="3" t="s">
        <v>5272</v>
      </c>
      <c r="CK964" s="3" t="s">
        <v>143</v>
      </c>
      <c r="CL964" s="3" t="s">
        <v>143</v>
      </c>
      <c r="CM964" s="3" t="s">
        <v>143</v>
      </c>
      <c r="CN964" s="3" t="s">
        <v>143</v>
      </c>
      <c r="CO964" s="3" t="s">
        <v>7298</v>
      </c>
      <c r="CP964" s="3" t="s">
        <v>143</v>
      </c>
      <c r="CQ964" s="3" t="s">
        <v>143</v>
      </c>
      <c r="CR964" s="3" t="s">
        <v>143</v>
      </c>
      <c r="CS964" s="3" t="s">
        <v>1</v>
      </c>
      <c r="CT964" s="3" t="s">
        <v>143</v>
      </c>
      <c r="CU964" s="3" t="s">
        <v>1</v>
      </c>
      <c r="CV964" s="3" t="s">
        <v>2092</v>
      </c>
      <c r="CW964" s="3" t="s">
        <v>143</v>
      </c>
      <c r="CX964" s="3" t="s">
        <v>519</v>
      </c>
      <c r="CY964" s="3" t="s">
        <v>166</v>
      </c>
      <c r="CZ964" s="3" t="s">
        <v>136</v>
      </c>
      <c r="DA964" s="3" t="s">
        <v>1989</v>
      </c>
      <c r="DB964" s="3" t="s">
        <v>143</v>
      </c>
      <c r="DC964" s="3" t="s">
        <v>225</v>
      </c>
      <c r="DD964" s="3" t="s">
        <v>364</v>
      </c>
      <c r="DE964" s="3" t="s">
        <v>3193</v>
      </c>
      <c r="DF964" s="3" t="s">
        <v>7049</v>
      </c>
      <c r="DG964" s="3" t="s">
        <v>143</v>
      </c>
      <c r="DH964" s="3" t="s">
        <v>7299</v>
      </c>
      <c r="DI964" s="3" t="s">
        <v>143</v>
      </c>
    </row>
    <row r="965" spans="1:113" ht="25.5" hidden="1" x14ac:dyDescent="0.2">
      <c r="A965" s="73">
        <v>45597</v>
      </c>
      <c r="B965" s="3" t="s">
        <v>12737</v>
      </c>
      <c r="C965" s="3">
        <v>171060</v>
      </c>
      <c r="D965" s="3" t="s">
        <v>12737</v>
      </c>
      <c r="E965" s="3" t="s">
        <v>373</v>
      </c>
      <c r="F965" s="7">
        <v>45624</v>
      </c>
      <c r="G965" s="3" t="s">
        <v>257</v>
      </c>
      <c r="H965" s="3" t="s">
        <v>166</v>
      </c>
      <c r="I965" s="4">
        <v>410.71</v>
      </c>
      <c r="J965" s="4">
        <v>410.71</v>
      </c>
      <c r="K965" s="71">
        <f t="shared" si="106"/>
        <v>1.910891443816181E-2</v>
      </c>
      <c r="L965" s="3" t="s">
        <v>374</v>
      </c>
      <c r="M965" s="3" t="s">
        <v>129</v>
      </c>
      <c r="N965" s="3" t="s">
        <v>1224</v>
      </c>
      <c r="O965" s="3" t="s">
        <v>528</v>
      </c>
      <c r="P965" s="6" t="s">
        <v>14644</v>
      </c>
      <c r="Q965" s="3" t="s">
        <v>530</v>
      </c>
      <c r="R965" s="3" t="s">
        <v>14645</v>
      </c>
      <c r="S965" s="3" t="s">
        <v>9213</v>
      </c>
      <c r="T965" s="3" t="s">
        <v>135</v>
      </c>
      <c r="U965" s="3" t="s">
        <v>135</v>
      </c>
      <c r="V965" s="3" t="s">
        <v>136</v>
      </c>
      <c r="W965" s="3" t="s">
        <v>137</v>
      </c>
      <c r="X965" s="3" t="s">
        <v>11994</v>
      </c>
      <c r="Y965" s="3" t="s">
        <v>14646</v>
      </c>
      <c r="Z965" s="7" t="s">
        <v>14647</v>
      </c>
      <c r="AA965" s="3" t="s">
        <v>139</v>
      </c>
      <c r="AB965" s="3" t="s">
        <v>140</v>
      </c>
      <c r="AC965" s="3" t="s">
        <v>5272</v>
      </c>
      <c r="AD965" s="3" t="s">
        <v>143</v>
      </c>
      <c r="AE965" s="3" t="s">
        <v>5272</v>
      </c>
      <c r="AF965" s="3" t="s">
        <v>14648</v>
      </c>
      <c r="AG965" s="3" t="s">
        <v>5675</v>
      </c>
      <c r="AH965" s="3" t="s">
        <v>265</v>
      </c>
      <c r="AI965" s="3" t="s">
        <v>143</v>
      </c>
      <c r="AJ965" s="3" t="s">
        <v>143</v>
      </c>
      <c r="AK965" s="3" t="s">
        <v>142</v>
      </c>
      <c r="AL965" s="3" t="s">
        <v>143</v>
      </c>
      <c r="AM965" s="3" t="s">
        <v>5874</v>
      </c>
      <c r="AN965" s="3" t="s">
        <v>143</v>
      </c>
      <c r="AO965" s="3" t="s">
        <v>533</v>
      </c>
      <c r="AP965" s="3" t="s">
        <v>534</v>
      </c>
      <c r="AQ965" s="3" t="s">
        <v>309</v>
      </c>
      <c r="AR965" s="3" t="s">
        <v>148</v>
      </c>
      <c r="AS965" s="3" t="s">
        <v>139</v>
      </c>
      <c r="AT965" s="3" t="s">
        <v>508</v>
      </c>
      <c r="AU965" s="3" t="s">
        <v>10918</v>
      </c>
      <c r="AV965" s="3" t="s">
        <v>990</v>
      </c>
      <c r="AW965" s="3" t="s">
        <v>273</v>
      </c>
      <c r="AX965" s="3" t="s">
        <v>1232</v>
      </c>
      <c r="AY965" s="3" t="s">
        <v>148</v>
      </c>
      <c r="AZ965" s="3" t="s">
        <v>139</v>
      </c>
      <c r="BA965" s="3" t="s">
        <v>154</v>
      </c>
      <c r="BB965" s="3" t="s">
        <v>992</v>
      </c>
      <c r="BC965" s="3" t="s">
        <v>156</v>
      </c>
      <c r="BD965" s="3" t="s">
        <v>157</v>
      </c>
      <c r="BE965" s="3" t="s">
        <v>303</v>
      </c>
      <c r="BF965" s="3" t="s">
        <v>14647</v>
      </c>
      <c r="BG965" s="3" t="s">
        <v>5272</v>
      </c>
      <c r="BH965" s="3" t="s">
        <v>530</v>
      </c>
      <c r="BI965" s="3" t="s">
        <v>143</v>
      </c>
      <c r="BJ965" s="3" t="s">
        <v>143</v>
      </c>
      <c r="BK965" s="3" t="s">
        <v>136</v>
      </c>
      <c r="BL965" s="3" t="s">
        <v>143</v>
      </c>
      <c r="BM965" s="3" t="s">
        <v>200</v>
      </c>
      <c r="BN965" s="3" t="s">
        <v>200</v>
      </c>
      <c r="BO965" s="3" t="s">
        <v>143</v>
      </c>
      <c r="BP965" s="3" t="s">
        <v>143</v>
      </c>
      <c r="BQ965" s="3" t="s">
        <v>14649</v>
      </c>
      <c r="BR965" s="3" t="s">
        <v>5352</v>
      </c>
      <c r="BS965" s="3" t="s">
        <v>241</v>
      </c>
      <c r="BT965" s="3" t="s">
        <v>5874</v>
      </c>
      <c r="BU965" s="3" t="s">
        <v>5874</v>
      </c>
      <c r="BV965" s="3" t="s">
        <v>135</v>
      </c>
      <c r="BW965" s="3" t="s">
        <v>135</v>
      </c>
      <c r="BX965" s="3" t="s">
        <v>135</v>
      </c>
      <c r="BY965" s="3" t="s">
        <v>148</v>
      </c>
      <c r="BZ965" s="3" t="s">
        <v>14650</v>
      </c>
      <c r="CA965" s="3" t="s">
        <v>174</v>
      </c>
      <c r="CB965" s="3" t="s">
        <v>143</v>
      </c>
      <c r="CC965" s="3" t="s">
        <v>143</v>
      </c>
      <c r="CD965" s="3" t="s">
        <v>143</v>
      </c>
      <c r="CE965" s="3" t="s">
        <v>143</v>
      </c>
      <c r="CF965" s="3" t="s">
        <v>2261</v>
      </c>
      <c r="CG965" s="3" t="s">
        <v>143</v>
      </c>
      <c r="CH965" s="3" t="s">
        <v>143</v>
      </c>
      <c r="CI965" s="3" t="s">
        <v>143</v>
      </c>
      <c r="CJ965" s="3" t="s">
        <v>5272</v>
      </c>
      <c r="CK965" s="3" t="s">
        <v>143</v>
      </c>
      <c r="CL965" s="3" t="s">
        <v>143</v>
      </c>
      <c r="CM965" s="3" t="s">
        <v>143</v>
      </c>
      <c r="CN965" s="3" t="s">
        <v>143</v>
      </c>
      <c r="CO965" s="3" t="s">
        <v>143</v>
      </c>
      <c r="CP965" s="3" t="s">
        <v>143</v>
      </c>
      <c r="CQ965" s="3" t="s">
        <v>143</v>
      </c>
      <c r="CR965" s="3" t="s">
        <v>143</v>
      </c>
      <c r="CS965" s="3" t="s">
        <v>1</v>
      </c>
      <c r="CT965" s="3" t="s">
        <v>143</v>
      </c>
      <c r="CU965" s="3" t="s">
        <v>1</v>
      </c>
      <c r="CV965" s="3" t="s">
        <v>1985</v>
      </c>
      <c r="CW965" s="3" t="s">
        <v>143</v>
      </c>
      <c r="CX965" s="3" t="s">
        <v>374</v>
      </c>
      <c r="CY965" s="3" t="s">
        <v>166</v>
      </c>
      <c r="CZ965" s="3" t="s">
        <v>136</v>
      </c>
      <c r="DA965" s="3" t="s">
        <v>2007</v>
      </c>
      <c r="DB965" s="3" t="s">
        <v>143</v>
      </c>
      <c r="DC965" s="3" t="s">
        <v>11994</v>
      </c>
      <c r="DD965" s="3" t="s">
        <v>373</v>
      </c>
      <c r="DE965" s="3" t="s">
        <v>3193</v>
      </c>
      <c r="DF965" s="3" t="s">
        <v>935</v>
      </c>
      <c r="DG965" s="3" t="s">
        <v>143</v>
      </c>
      <c r="DH965" s="3" t="s">
        <v>143</v>
      </c>
      <c r="DI965" s="3" t="s">
        <v>143</v>
      </c>
    </row>
    <row r="966" spans="1:113" ht="25.5" hidden="1" x14ac:dyDescent="0.2">
      <c r="A966" s="73">
        <v>45597</v>
      </c>
      <c r="B966" s="3" t="s">
        <v>12737</v>
      </c>
      <c r="C966" s="3">
        <v>171061</v>
      </c>
      <c r="D966" s="3" t="s">
        <v>12737</v>
      </c>
      <c r="E966" s="3" t="s">
        <v>373</v>
      </c>
      <c r="F966" s="7">
        <v>45624</v>
      </c>
      <c r="G966" s="3" t="s">
        <v>257</v>
      </c>
      <c r="H966" s="3" t="s">
        <v>166</v>
      </c>
      <c r="I966" s="4">
        <v>410.71</v>
      </c>
      <c r="J966" s="4">
        <v>410.71</v>
      </c>
      <c r="K966" s="71">
        <f t="shared" si="106"/>
        <v>1.910891443816181E-2</v>
      </c>
      <c r="L966" s="3" t="s">
        <v>374</v>
      </c>
      <c r="M966" s="3" t="s">
        <v>129</v>
      </c>
      <c r="N966" s="3" t="s">
        <v>1224</v>
      </c>
      <c r="O966" s="3" t="s">
        <v>528</v>
      </c>
      <c r="P966" s="6" t="s">
        <v>14651</v>
      </c>
      <c r="Q966" s="3" t="s">
        <v>530</v>
      </c>
      <c r="R966" s="3" t="s">
        <v>14652</v>
      </c>
      <c r="S966" s="3" t="s">
        <v>14653</v>
      </c>
      <c r="T966" s="3" t="s">
        <v>135</v>
      </c>
      <c r="U966" s="3" t="s">
        <v>135</v>
      </c>
      <c r="V966" s="3" t="s">
        <v>136</v>
      </c>
      <c r="W966" s="3" t="s">
        <v>137</v>
      </c>
      <c r="X966" s="3" t="s">
        <v>11994</v>
      </c>
      <c r="Y966" s="3" t="s">
        <v>14654</v>
      </c>
      <c r="Z966" s="7" t="s">
        <v>14655</v>
      </c>
      <c r="AA966" s="3" t="s">
        <v>139</v>
      </c>
      <c r="AB966" s="3" t="s">
        <v>140</v>
      </c>
      <c r="AC966" s="3" t="s">
        <v>5272</v>
      </c>
      <c r="AD966" s="3" t="s">
        <v>143</v>
      </c>
      <c r="AE966" s="3" t="s">
        <v>5272</v>
      </c>
      <c r="AF966" s="3" t="s">
        <v>14648</v>
      </c>
      <c r="AG966" s="3" t="s">
        <v>5675</v>
      </c>
      <c r="AH966" s="3" t="s">
        <v>265</v>
      </c>
      <c r="AI966" s="3" t="s">
        <v>143</v>
      </c>
      <c r="AJ966" s="3" t="s">
        <v>143</v>
      </c>
      <c r="AK966" s="3" t="s">
        <v>142</v>
      </c>
      <c r="AL966" s="3" t="s">
        <v>143</v>
      </c>
      <c r="AM966" s="3" t="s">
        <v>5874</v>
      </c>
      <c r="AN966" s="3" t="s">
        <v>143</v>
      </c>
      <c r="AO966" s="3" t="s">
        <v>533</v>
      </c>
      <c r="AP966" s="3" t="s">
        <v>534</v>
      </c>
      <c r="AQ966" s="3" t="s">
        <v>309</v>
      </c>
      <c r="AR966" s="3" t="s">
        <v>148</v>
      </c>
      <c r="AS966" s="3" t="s">
        <v>139</v>
      </c>
      <c r="AT966" s="3" t="s">
        <v>508</v>
      </c>
      <c r="AU966" s="3" t="s">
        <v>10918</v>
      </c>
      <c r="AV966" s="3" t="s">
        <v>990</v>
      </c>
      <c r="AW966" s="3" t="s">
        <v>273</v>
      </c>
      <c r="AX966" s="3" t="s">
        <v>1232</v>
      </c>
      <c r="AY966" s="3" t="s">
        <v>148</v>
      </c>
      <c r="AZ966" s="3" t="s">
        <v>139</v>
      </c>
      <c r="BA966" s="3" t="s">
        <v>154</v>
      </c>
      <c r="BB966" s="3" t="s">
        <v>992</v>
      </c>
      <c r="BC966" s="3" t="s">
        <v>156</v>
      </c>
      <c r="BD966" s="3" t="s">
        <v>157</v>
      </c>
      <c r="BE966" s="3" t="s">
        <v>303</v>
      </c>
      <c r="BF966" s="3" t="s">
        <v>14655</v>
      </c>
      <c r="BG966" s="3" t="s">
        <v>5272</v>
      </c>
      <c r="BH966" s="3" t="s">
        <v>530</v>
      </c>
      <c r="BI966" s="3" t="s">
        <v>143</v>
      </c>
      <c r="BJ966" s="3" t="s">
        <v>143</v>
      </c>
      <c r="BK966" s="3" t="s">
        <v>136</v>
      </c>
      <c r="BL966" s="3" t="s">
        <v>143</v>
      </c>
      <c r="BM966" s="3" t="s">
        <v>200</v>
      </c>
      <c r="BN966" s="3" t="s">
        <v>200</v>
      </c>
      <c r="BO966" s="3" t="s">
        <v>143</v>
      </c>
      <c r="BP966" s="3" t="s">
        <v>143</v>
      </c>
      <c r="BQ966" s="3" t="s">
        <v>14656</v>
      </c>
      <c r="BR966" s="3" t="s">
        <v>5352</v>
      </c>
      <c r="BS966" s="3" t="s">
        <v>241</v>
      </c>
      <c r="BT966" s="3" t="s">
        <v>5874</v>
      </c>
      <c r="BU966" s="3" t="s">
        <v>5874</v>
      </c>
      <c r="BV966" s="3" t="s">
        <v>135</v>
      </c>
      <c r="BW966" s="3" t="s">
        <v>135</v>
      </c>
      <c r="BX966" s="3" t="s">
        <v>135</v>
      </c>
      <c r="BY966" s="3" t="s">
        <v>148</v>
      </c>
      <c r="BZ966" s="3" t="s">
        <v>360</v>
      </c>
      <c r="CA966" s="3" t="s">
        <v>174</v>
      </c>
      <c r="CB966" s="3" t="s">
        <v>143</v>
      </c>
      <c r="CC966" s="3" t="s">
        <v>143</v>
      </c>
      <c r="CD966" s="3" t="s">
        <v>143</v>
      </c>
      <c r="CE966" s="3" t="s">
        <v>143</v>
      </c>
      <c r="CF966" s="3" t="s">
        <v>2261</v>
      </c>
      <c r="CG966" s="3" t="s">
        <v>143</v>
      </c>
      <c r="CH966" s="3" t="s">
        <v>143</v>
      </c>
      <c r="CI966" s="3" t="s">
        <v>143</v>
      </c>
      <c r="CJ966" s="3" t="s">
        <v>5272</v>
      </c>
      <c r="CK966" s="3" t="s">
        <v>143</v>
      </c>
      <c r="CL966" s="3" t="s">
        <v>143</v>
      </c>
      <c r="CM966" s="3" t="s">
        <v>143</v>
      </c>
      <c r="CN966" s="3" t="s">
        <v>143</v>
      </c>
      <c r="CO966" s="3" t="s">
        <v>143</v>
      </c>
      <c r="CP966" s="3" t="s">
        <v>143</v>
      </c>
      <c r="CQ966" s="3" t="s">
        <v>143</v>
      </c>
      <c r="CR966" s="3" t="s">
        <v>143</v>
      </c>
      <c r="CS966" s="3" t="s">
        <v>1</v>
      </c>
      <c r="CT966" s="3" t="s">
        <v>143</v>
      </c>
      <c r="CU966" s="3" t="s">
        <v>1</v>
      </c>
      <c r="CV966" s="3" t="s">
        <v>1985</v>
      </c>
      <c r="CW966" s="3" t="s">
        <v>143</v>
      </c>
      <c r="CX966" s="3" t="s">
        <v>374</v>
      </c>
      <c r="CY966" s="3" t="s">
        <v>166</v>
      </c>
      <c r="CZ966" s="3" t="s">
        <v>136</v>
      </c>
      <c r="DA966" s="3" t="s">
        <v>2007</v>
      </c>
      <c r="DB966" s="3" t="s">
        <v>143</v>
      </c>
      <c r="DC966" s="3" t="s">
        <v>11994</v>
      </c>
      <c r="DD966" s="3" t="s">
        <v>373</v>
      </c>
      <c r="DE966" s="3" t="s">
        <v>3193</v>
      </c>
      <c r="DF966" s="3" t="s">
        <v>935</v>
      </c>
      <c r="DG966" s="3" t="s">
        <v>143</v>
      </c>
      <c r="DH966" s="3" t="s">
        <v>143</v>
      </c>
      <c r="DI966" s="3" t="s">
        <v>143</v>
      </c>
    </row>
    <row r="967" spans="1:113" hidden="1" x14ac:dyDescent="0.2">
      <c r="A967" s="73">
        <v>45597</v>
      </c>
      <c r="B967" s="3" t="s">
        <v>12718</v>
      </c>
      <c r="C967" s="3">
        <v>171067</v>
      </c>
      <c r="D967" s="3" t="s">
        <v>12620</v>
      </c>
      <c r="E967" s="3" t="s">
        <v>685</v>
      </c>
      <c r="F967" s="7">
        <v>45622</v>
      </c>
      <c r="G967" s="3" t="s">
        <v>165</v>
      </c>
      <c r="H967" s="3" t="s">
        <v>166</v>
      </c>
      <c r="I967" s="8">
        <f>J967</f>
        <v>530.75</v>
      </c>
      <c r="J967" s="4">
        <v>530.75</v>
      </c>
      <c r="K967" s="71">
        <f t="shared" si="106"/>
        <v>2.4693960064411338E-2</v>
      </c>
      <c r="L967" s="3" t="s">
        <v>374</v>
      </c>
      <c r="M967" s="3" t="s">
        <v>129</v>
      </c>
      <c r="N967" s="3" t="s">
        <v>219</v>
      </c>
      <c r="O967" s="3" t="s">
        <v>2264</v>
      </c>
      <c r="P967" s="6" t="s">
        <v>13740</v>
      </c>
      <c r="Q967" s="3" t="s">
        <v>170</v>
      </c>
      <c r="R967" s="3" t="s">
        <v>14657</v>
      </c>
      <c r="S967" s="3" t="s">
        <v>14658</v>
      </c>
      <c r="T967" s="3" t="s">
        <v>135</v>
      </c>
      <c r="U967" s="3" t="s">
        <v>135</v>
      </c>
      <c r="V967" s="3" t="s">
        <v>136</v>
      </c>
      <c r="W967" s="3" t="s">
        <v>137</v>
      </c>
      <c r="X967" s="3" t="s">
        <v>6653</v>
      </c>
      <c r="Y967" s="3" t="s">
        <v>14659</v>
      </c>
      <c r="Z967" s="7" t="s">
        <v>14660</v>
      </c>
      <c r="AA967" s="3" t="s">
        <v>139</v>
      </c>
      <c r="AB967" s="3" t="s">
        <v>140</v>
      </c>
      <c r="AC967" s="3" t="s">
        <v>5272</v>
      </c>
      <c r="AD967" s="3" t="s">
        <v>143</v>
      </c>
      <c r="AE967" s="3" t="s">
        <v>5272</v>
      </c>
      <c r="AF967" s="3" t="s">
        <v>143</v>
      </c>
      <c r="AG967" s="3" t="s">
        <v>235</v>
      </c>
      <c r="AH967" s="3" t="s">
        <v>141</v>
      </c>
      <c r="AI967" s="3" t="s">
        <v>143</v>
      </c>
      <c r="AJ967" s="3" t="s">
        <v>143</v>
      </c>
      <c r="AK967" s="3" t="s">
        <v>142</v>
      </c>
      <c r="AL967" s="3" t="s">
        <v>143</v>
      </c>
      <c r="AM967" s="3" t="s">
        <v>14661</v>
      </c>
      <c r="AN967" s="3" t="s">
        <v>143</v>
      </c>
      <c r="AO967" s="3" t="s">
        <v>2268</v>
      </c>
      <c r="AP967" s="3" t="s">
        <v>2269</v>
      </c>
      <c r="AQ967" s="3" t="s">
        <v>2270</v>
      </c>
      <c r="AR967" s="3" t="s">
        <v>2082</v>
      </c>
      <c r="AS967" s="3" t="s">
        <v>231</v>
      </c>
      <c r="AT967" s="3" t="s">
        <v>2271</v>
      </c>
      <c r="AU967" s="3" t="s">
        <v>2272</v>
      </c>
      <c r="AV967" s="3" t="s">
        <v>234</v>
      </c>
      <c r="AW967" s="3" t="s">
        <v>165</v>
      </c>
      <c r="AX967" s="3" t="s">
        <v>235</v>
      </c>
      <c r="AY967" s="3" t="s">
        <v>148</v>
      </c>
      <c r="AZ967" s="3" t="s">
        <v>139</v>
      </c>
      <c r="BA967" s="3" t="s">
        <v>875</v>
      </c>
      <c r="BB967" s="3" t="s">
        <v>150</v>
      </c>
      <c r="BC967" s="3" t="s">
        <v>156</v>
      </c>
      <c r="BD967" s="3" t="s">
        <v>157</v>
      </c>
      <c r="BE967" s="3" t="s">
        <v>237</v>
      </c>
      <c r="BF967" s="3" t="s">
        <v>14660</v>
      </c>
      <c r="BG967" s="3" t="s">
        <v>5272</v>
      </c>
      <c r="BH967" s="3" t="s">
        <v>143</v>
      </c>
      <c r="BI967" s="3" t="s">
        <v>143</v>
      </c>
      <c r="BJ967" s="3" t="s">
        <v>143</v>
      </c>
      <c r="BK967" s="3" t="s">
        <v>136</v>
      </c>
      <c r="BL967" s="3" t="s">
        <v>143</v>
      </c>
      <c r="BM967" s="3" t="s">
        <v>160</v>
      </c>
      <c r="BN967" s="3" t="s">
        <v>143</v>
      </c>
      <c r="BO967" s="3" t="s">
        <v>143</v>
      </c>
      <c r="BP967" s="3" t="s">
        <v>143</v>
      </c>
      <c r="BQ967" s="3" t="s">
        <v>14662</v>
      </c>
      <c r="BR967" s="3" t="s">
        <v>5784</v>
      </c>
      <c r="BS967" s="3" t="s">
        <v>314</v>
      </c>
      <c r="BT967" s="3" t="s">
        <v>14661</v>
      </c>
      <c r="BU967" s="3" t="s">
        <v>14661</v>
      </c>
      <c r="BV967" s="3" t="s">
        <v>135</v>
      </c>
      <c r="BW967" s="3" t="s">
        <v>135</v>
      </c>
      <c r="BX967" s="3" t="s">
        <v>135</v>
      </c>
      <c r="BY967" s="3" t="s">
        <v>148</v>
      </c>
      <c r="BZ967" s="3" t="s">
        <v>14663</v>
      </c>
      <c r="CA967" s="3" t="s">
        <v>174</v>
      </c>
      <c r="CB967" s="3" t="s">
        <v>143</v>
      </c>
      <c r="CC967" s="3" t="s">
        <v>143</v>
      </c>
      <c r="CD967" s="3" t="s">
        <v>143</v>
      </c>
      <c r="CE967" s="3" t="s">
        <v>13740</v>
      </c>
      <c r="CF967" s="3" t="s">
        <v>2261</v>
      </c>
      <c r="CG967" s="3" t="s">
        <v>143</v>
      </c>
      <c r="CH967" s="3" t="s">
        <v>143</v>
      </c>
      <c r="CI967" s="3" t="s">
        <v>143</v>
      </c>
      <c r="CJ967" s="3" t="s">
        <v>5272</v>
      </c>
      <c r="CK967" s="3" t="s">
        <v>143</v>
      </c>
      <c r="CL967" s="3" t="s">
        <v>143</v>
      </c>
      <c r="CM967" s="3" t="s">
        <v>143</v>
      </c>
      <c r="CN967" s="3" t="s">
        <v>143</v>
      </c>
      <c r="CO967" s="3" t="s">
        <v>13023</v>
      </c>
      <c r="CP967" s="3" t="s">
        <v>143</v>
      </c>
      <c r="CQ967" s="3" t="s">
        <v>143</v>
      </c>
      <c r="CR967" s="3" t="s">
        <v>143</v>
      </c>
      <c r="CS967" s="3" t="s">
        <v>1</v>
      </c>
      <c r="CT967" s="3" t="s">
        <v>143</v>
      </c>
      <c r="CU967" s="3" t="s">
        <v>1</v>
      </c>
      <c r="CV967" s="3" t="s">
        <v>2092</v>
      </c>
      <c r="CW967" s="3" t="s">
        <v>143</v>
      </c>
      <c r="CX967" s="3" t="s">
        <v>374</v>
      </c>
      <c r="CY967" s="3" t="s">
        <v>166</v>
      </c>
      <c r="CZ967" s="3" t="s">
        <v>136</v>
      </c>
      <c r="DA967" s="3" t="s">
        <v>1986</v>
      </c>
      <c r="DB967" s="3" t="s">
        <v>143</v>
      </c>
      <c r="DC967" s="3" t="s">
        <v>6653</v>
      </c>
      <c r="DD967" s="3" t="s">
        <v>685</v>
      </c>
      <c r="DE967" s="3" t="s">
        <v>3193</v>
      </c>
      <c r="DF967" s="3" t="s">
        <v>7049</v>
      </c>
      <c r="DG967" s="3" t="s">
        <v>143</v>
      </c>
      <c r="DH967" s="3" t="s">
        <v>13024</v>
      </c>
      <c r="DI967" s="3" t="s">
        <v>143</v>
      </c>
    </row>
    <row r="968" spans="1:113" hidden="1" x14ac:dyDescent="0.2">
      <c r="A968" s="73">
        <v>45597</v>
      </c>
      <c r="B968" s="3" t="s">
        <v>12718</v>
      </c>
      <c r="C968" s="3">
        <v>171071</v>
      </c>
      <c r="D968" s="3" t="s">
        <v>12620</v>
      </c>
      <c r="E968" s="3" t="s">
        <v>685</v>
      </c>
      <c r="F968" s="7">
        <v>45624</v>
      </c>
      <c r="G968" s="3" t="s">
        <v>165</v>
      </c>
      <c r="H968" s="3" t="s">
        <v>166</v>
      </c>
      <c r="I968" s="4">
        <v>672.6</v>
      </c>
      <c r="J968" s="4">
        <v>493.7</v>
      </c>
      <c r="K968" s="71">
        <f t="shared" si="106"/>
        <v>3.1293749485300171E-2</v>
      </c>
      <c r="L968" s="3" t="s">
        <v>953</v>
      </c>
      <c r="M968" s="3" t="s">
        <v>7246</v>
      </c>
      <c r="N968" s="3" t="s">
        <v>960</v>
      </c>
      <c r="O968" s="3" t="s">
        <v>14664</v>
      </c>
      <c r="P968" s="6" t="s">
        <v>14542</v>
      </c>
      <c r="Q968" s="3" t="s">
        <v>170</v>
      </c>
      <c r="R968" s="3" t="s">
        <v>14665</v>
      </c>
      <c r="S968" s="3" t="s">
        <v>8084</v>
      </c>
      <c r="T968" s="3" t="s">
        <v>135</v>
      </c>
      <c r="U968" s="3" t="s">
        <v>135</v>
      </c>
      <c r="V968" s="3" t="s">
        <v>506</v>
      </c>
      <c r="W968" s="3" t="s">
        <v>137</v>
      </c>
      <c r="X968" s="3" t="s">
        <v>173</v>
      </c>
      <c r="Y968" s="3" t="s">
        <v>14666</v>
      </c>
      <c r="Z968" s="7" t="s">
        <v>14667</v>
      </c>
      <c r="AA968" s="3" t="s">
        <v>139</v>
      </c>
      <c r="AB968" s="3" t="s">
        <v>226</v>
      </c>
      <c r="AC968" s="3" t="s">
        <v>5272</v>
      </c>
      <c r="AD968" s="3" t="s">
        <v>143</v>
      </c>
      <c r="AE968" s="3" t="s">
        <v>5272</v>
      </c>
      <c r="AF968" s="3" t="s">
        <v>143</v>
      </c>
      <c r="AG968" s="3" t="s">
        <v>235</v>
      </c>
      <c r="AH968" s="3" t="s">
        <v>141</v>
      </c>
      <c r="AI968" s="3" t="s">
        <v>143</v>
      </c>
      <c r="AJ968" s="3" t="s">
        <v>143</v>
      </c>
      <c r="AK968" s="3" t="s">
        <v>207</v>
      </c>
      <c r="AL968" s="3" t="s">
        <v>143</v>
      </c>
      <c r="AM968" s="3" t="s">
        <v>14668</v>
      </c>
      <c r="AN968" s="3" t="s">
        <v>143</v>
      </c>
      <c r="AO968" s="3" t="s">
        <v>14669</v>
      </c>
      <c r="AP968" s="3" t="s">
        <v>8090</v>
      </c>
      <c r="AQ968" s="3" t="s">
        <v>14670</v>
      </c>
      <c r="AR968" s="3" t="s">
        <v>4677</v>
      </c>
      <c r="AS968" s="3" t="s">
        <v>431</v>
      </c>
      <c r="AT968" s="3" t="s">
        <v>988</v>
      </c>
      <c r="AU968" s="3" t="s">
        <v>5272</v>
      </c>
      <c r="AV968" s="3" t="s">
        <v>145</v>
      </c>
      <c r="AW968" s="3" t="s">
        <v>146</v>
      </c>
      <c r="AX968" s="3" t="s">
        <v>972</v>
      </c>
      <c r="AY968" s="3" t="s">
        <v>148</v>
      </c>
      <c r="AZ968" s="3" t="s">
        <v>139</v>
      </c>
      <c r="BA968" s="3" t="s">
        <v>149</v>
      </c>
      <c r="BB968" s="3" t="s">
        <v>150</v>
      </c>
      <c r="BC968" s="3" t="s">
        <v>156</v>
      </c>
      <c r="BD968" s="3" t="s">
        <v>157</v>
      </c>
      <c r="BE968" s="3" t="s">
        <v>303</v>
      </c>
      <c r="BF968" s="3" t="s">
        <v>14667</v>
      </c>
      <c r="BG968" s="3" t="s">
        <v>5272</v>
      </c>
      <c r="BH968" s="3" t="s">
        <v>143</v>
      </c>
      <c r="BI968" s="3" t="s">
        <v>143</v>
      </c>
      <c r="BJ968" s="3" t="s">
        <v>143</v>
      </c>
      <c r="BK968" s="3" t="s">
        <v>506</v>
      </c>
      <c r="BL968" s="3" t="s">
        <v>143</v>
      </c>
      <c r="BM968" s="3" t="s">
        <v>160</v>
      </c>
      <c r="BN968" s="3" t="s">
        <v>143</v>
      </c>
      <c r="BO968" s="3" t="s">
        <v>685</v>
      </c>
      <c r="BP968" s="3" t="s">
        <v>143</v>
      </c>
      <c r="BQ968" s="3" t="s">
        <v>6475</v>
      </c>
      <c r="BR968" s="3" t="s">
        <v>5352</v>
      </c>
      <c r="BS968" s="3" t="s">
        <v>241</v>
      </c>
      <c r="BT968" s="3" t="s">
        <v>14668</v>
      </c>
      <c r="BU968" s="3" t="s">
        <v>14668</v>
      </c>
      <c r="BV968" s="3" t="s">
        <v>135</v>
      </c>
      <c r="BW968" s="3" t="s">
        <v>135</v>
      </c>
      <c r="BX968" s="3" t="s">
        <v>135</v>
      </c>
      <c r="BY968" s="3" t="s">
        <v>148</v>
      </c>
      <c r="BZ968" s="3" t="s">
        <v>14671</v>
      </c>
      <c r="CA968" s="3" t="s">
        <v>174</v>
      </c>
      <c r="CB968" s="3" t="s">
        <v>143</v>
      </c>
      <c r="CC968" s="3" t="s">
        <v>143</v>
      </c>
      <c r="CD968" s="3" t="s">
        <v>143</v>
      </c>
      <c r="CE968" s="3" t="s">
        <v>14672</v>
      </c>
      <c r="CF968" s="3" t="s">
        <v>2261</v>
      </c>
      <c r="CG968" s="3" t="s">
        <v>143</v>
      </c>
      <c r="CH968" s="3" t="s">
        <v>143</v>
      </c>
      <c r="CI968" s="3" t="s">
        <v>143</v>
      </c>
      <c r="CJ968" s="3" t="s">
        <v>5272</v>
      </c>
      <c r="CK968" s="3" t="s">
        <v>143</v>
      </c>
      <c r="CL968" s="3" t="s">
        <v>143</v>
      </c>
      <c r="CM968" s="3" t="s">
        <v>143</v>
      </c>
      <c r="CN968" s="3" t="s">
        <v>143</v>
      </c>
      <c r="CO968" s="3" t="s">
        <v>5878</v>
      </c>
      <c r="CP968" s="3" t="s">
        <v>143</v>
      </c>
      <c r="CQ968" s="3" t="s">
        <v>143</v>
      </c>
      <c r="CR968" s="3" t="s">
        <v>143</v>
      </c>
      <c r="CS968" s="3" t="s">
        <v>1</v>
      </c>
      <c r="CT968" s="3" t="s">
        <v>143</v>
      </c>
      <c r="CU968" s="3" t="s">
        <v>1</v>
      </c>
      <c r="CV968" s="3" t="s">
        <v>1985</v>
      </c>
      <c r="CW968" s="3" t="s">
        <v>143</v>
      </c>
      <c r="CX968" s="3" t="s">
        <v>953</v>
      </c>
      <c r="CY968" s="3" t="s">
        <v>166</v>
      </c>
      <c r="CZ968" s="3" t="s">
        <v>506</v>
      </c>
      <c r="DA968" s="3" t="s">
        <v>2007</v>
      </c>
      <c r="DB968" s="3" t="s">
        <v>143</v>
      </c>
      <c r="DC968" s="3" t="s">
        <v>143</v>
      </c>
      <c r="DD968" s="3" t="s">
        <v>685</v>
      </c>
      <c r="DE968" s="3" t="s">
        <v>3193</v>
      </c>
      <c r="DF968" s="3" t="s">
        <v>935</v>
      </c>
      <c r="DG968" s="3" t="s">
        <v>143</v>
      </c>
      <c r="DH968" s="3" t="s">
        <v>7674</v>
      </c>
      <c r="DI968" s="3" t="s">
        <v>143</v>
      </c>
    </row>
    <row r="969" spans="1:113" hidden="1" x14ac:dyDescent="0.2">
      <c r="A969" s="73">
        <v>45597</v>
      </c>
      <c r="B969" s="3" t="s">
        <v>12718</v>
      </c>
      <c r="C969" s="3">
        <v>171085</v>
      </c>
      <c r="D969" s="3" t="s">
        <v>12620</v>
      </c>
      <c r="E969" s="3" t="s">
        <v>685</v>
      </c>
      <c r="F969" s="7">
        <v>45623</v>
      </c>
      <c r="G969" s="3" t="s">
        <v>165</v>
      </c>
      <c r="H969" s="3" t="s">
        <v>166</v>
      </c>
      <c r="I969" s="8">
        <f>J969</f>
        <v>227.03</v>
      </c>
      <c r="J969" s="4">
        <v>227.03</v>
      </c>
      <c r="K969" s="71">
        <f t="shared" si="106"/>
        <v>1.0562919931084892E-2</v>
      </c>
      <c r="L969" s="3" t="s">
        <v>2922</v>
      </c>
      <c r="M969" s="3" t="s">
        <v>7246</v>
      </c>
      <c r="N969" s="3" t="s">
        <v>960</v>
      </c>
      <c r="O969" s="3" t="s">
        <v>2497</v>
      </c>
      <c r="P969" s="6" t="s">
        <v>14542</v>
      </c>
      <c r="Q969" s="3" t="s">
        <v>170</v>
      </c>
      <c r="R969" s="3" t="s">
        <v>14673</v>
      </c>
      <c r="S969" s="3" t="s">
        <v>4098</v>
      </c>
      <c r="T969" s="3" t="s">
        <v>135</v>
      </c>
      <c r="U969" s="3" t="s">
        <v>135</v>
      </c>
      <c r="V969" s="3" t="s">
        <v>506</v>
      </c>
      <c r="W969" s="3" t="s">
        <v>137</v>
      </c>
      <c r="X969" s="3" t="s">
        <v>173</v>
      </c>
      <c r="Y969" s="3" t="s">
        <v>14674</v>
      </c>
      <c r="Z969" s="7" t="s">
        <v>14675</v>
      </c>
      <c r="AA969" s="3" t="s">
        <v>139</v>
      </c>
      <c r="AB969" s="3" t="s">
        <v>226</v>
      </c>
      <c r="AC969" s="3" t="s">
        <v>5272</v>
      </c>
      <c r="AD969" s="3" t="s">
        <v>143</v>
      </c>
      <c r="AE969" s="3" t="s">
        <v>5272</v>
      </c>
      <c r="AF969" s="3" t="s">
        <v>143</v>
      </c>
      <c r="AG969" s="3" t="s">
        <v>235</v>
      </c>
      <c r="AH969" s="3" t="s">
        <v>141</v>
      </c>
      <c r="AI969" s="3" t="s">
        <v>143</v>
      </c>
      <c r="AJ969" s="3" t="s">
        <v>143</v>
      </c>
      <c r="AK969" s="3" t="s">
        <v>207</v>
      </c>
      <c r="AL969" s="3" t="s">
        <v>143</v>
      </c>
      <c r="AM969" s="3" t="s">
        <v>14676</v>
      </c>
      <c r="AN969" s="3" t="s">
        <v>143</v>
      </c>
      <c r="AO969" s="3" t="s">
        <v>2013</v>
      </c>
      <c r="AP969" s="3" t="s">
        <v>2014</v>
      </c>
      <c r="AQ969" s="3" t="s">
        <v>2502</v>
      </c>
      <c r="AR969" s="3" t="s">
        <v>250</v>
      </c>
      <c r="AS969" s="3" t="s">
        <v>179</v>
      </c>
      <c r="AT969" s="3" t="s">
        <v>251</v>
      </c>
      <c r="AU969" s="3" t="s">
        <v>2016</v>
      </c>
      <c r="AV969" s="3" t="s">
        <v>145</v>
      </c>
      <c r="AW969" s="3" t="s">
        <v>146</v>
      </c>
      <c r="AX969" s="3" t="s">
        <v>972</v>
      </c>
      <c r="AY969" s="3" t="s">
        <v>148</v>
      </c>
      <c r="AZ969" s="3" t="s">
        <v>139</v>
      </c>
      <c r="BA969" s="3" t="s">
        <v>149</v>
      </c>
      <c r="BB969" s="3" t="s">
        <v>150</v>
      </c>
      <c r="BC969" s="3" t="s">
        <v>156</v>
      </c>
      <c r="BD969" s="3" t="s">
        <v>157</v>
      </c>
      <c r="BE969" s="3" t="s">
        <v>484</v>
      </c>
      <c r="BF969" s="3" t="s">
        <v>14675</v>
      </c>
      <c r="BG969" s="3" t="s">
        <v>5272</v>
      </c>
      <c r="BH969" s="3" t="s">
        <v>143</v>
      </c>
      <c r="BI969" s="3" t="s">
        <v>143</v>
      </c>
      <c r="BJ969" s="3" t="s">
        <v>143</v>
      </c>
      <c r="BK969" s="3" t="s">
        <v>506</v>
      </c>
      <c r="BL969" s="3" t="s">
        <v>143</v>
      </c>
      <c r="BM969" s="3" t="s">
        <v>160</v>
      </c>
      <c r="BN969" s="3" t="s">
        <v>143</v>
      </c>
      <c r="BO969" s="3" t="s">
        <v>685</v>
      </c>
      <c r="BP969" s="3" t="s">
        <v>143</v>
      </c>
      <c r="BQ969" s="3" t="s">
        <v>2139</v>
      </c>
      <c r="BR969" s="3" t="s">
        <v>5723</v>
      </c>
      <c r="BS969" s="3" t="s">
        <v>162</v>
      </c>
      <c r="BT969" s="3" t="s">
        <v>14676</v>
      </c>
      <c r="BU969" s="3" t="s">
        <v>14676</v>
      </c>
      <c r="BV969" s="3" t="s">
        <v>135</v>
      </c>
      <c r="BW969" s="3" t="s">
        <v>135</v>
      </c>
      <c r="BX969" s="3" t="s">
        <v>135</v>
      </c>
      <c r="BY969" s="3" t="s">
        <v>148</v>
      </c>
      <c r="BZ969" s="3" t="s">
        <v>14677</v>
      </c>
      <c r="CA969" s="3" t="s">
        <v>174</v>
      </c>
      <c r="CB969" s="3" t="s">
        <v>143</v>
      </c>
      <c r="CC969" s="3" t="s">
        <v>143</v>
      </c>
      <c r="CD969" s="3" t="s">
        <v>143</v>
      </c>
      <c r="CE969" s="3" t="s">
        <v>14678</v>
      </c>
      <c r="CF969" s="3" t="s">
        <v>2261</v>
      </c>
      <c r="CG969" s="3" t="s">
        <v>143</v>
      </c>
      <c r="CH969" s="3" t="s">
        <v>143</v>
      </c>
      <c r="CI969" s="3" t="s">
        <v>143</v>
      </c>
      <c r="CJ969" s="3" t="s">
        <v>5272</v>
      </c>
      <c r="CK969" s="3" t="s">
        <v>143</v>
      </c>
      <c r="CL969" s="3" t="s">
        <v>143</v>
      </c>
      <c r="CM969" s="3" t="s">
        <v>143</v>
      </c>
      <c r="CN969" s="3" t="s">
        <v>143</v>
      </c>
      <c r="CO969" s="3" t="s">
        <v>143</v>
      </c>
      <c r="CP969" s="3" t="s">
        <v>143</v>
      </c>
      <c r="CQ969" s="3" t="s">
        <v>143</v>
      </c>
      <c r="CR969" s="3" t="s">
        <v>143</v>
      </c>
      <c r="CS969" s="3" t="s">
        <v>1</v>
      </c>
      <c r="CT969" s="3" t="s">
        <v>143</v>
      </c>
      <c r="CU969" s="3" t="s">
        <v>1</v>
      </c>
      <c r="CV969" s="3" t="s">
        <v>1985</v>
      </c>
      <c r="CW969" s="3" t="s">
        <v>143</v>
      </c>
      <c r="CX969" s="3" t="s">
        <v>2922</v>
      </c>
      <c r="CY969" s="3" t="s">
        <v>166</v>
      </c>
      <c r="CZ969" s="3" t="s">
        <v>506</v>
      </c>
      <c r="DA969" s="3" t="s">
        <v>2007</v>
      </c>
      <c r="DB969" s="3" t="s">
        <v>143</v>
      </c>
      <c r="DC969" s="3" t="s">
        <v>143</v>
      </c>
      <c r="DD969" s="3" t="s">
        <v>685</v>
      </c>
      <c r="DE969" s="3" t="s">
        <v>3193</v>
      </c>
      <c r="DF969" s="3" t="s">
        <v>7971</v>
      </c>
      <c r="DG969" s="3" t="s">
        <v>143</v>
      </c>
      <c r="DH969" s="3" t="s">
        <v>143</v>
      </c>
      <c r="DI969" s="3" t="s">
        <v>143</v>
      </c>
    </row>
    <row r="970" spans="1:113" hidden="1" x14ac:dyDescent="0.2">
      <c r="A970" s="73">
        <v>45597</v>
      </c>
      <c r="B970" s="3" t="s">
        <v>12737</v>
      </c>
      <c r="C970" s="3">
        <v>171171</v>
      </c>
      <c r="D970" s="3" t="s">
        <v>12737</v>
      </c>
      <c r="E970" s="3" t="s">
        <v>364</v>
      </c>
      <c r="F970" s="7">
        <v>45622</v>
      </c>
      <c r="G970" s="3" t="s">
        <v>126</v>
      </c>
      <c r="H970" s="3" t="s">
        <v>166</v>
      </c>
      <c r="I970" s="4">
        <v>286.22000000000003</v>
      </c>
      <c r="J970" s="4">
        <v>1430.1</v>
      </c>
      <c r="K970" s="71">
        <f t="shared" si="106"/>
        <v>1.3316825717636956E-2</v>
      </c>
      <c r="L970" s="3" t="s">
        <v>12628</v>
      </c>
      <c r="M970" s="3" t="s">
        <v>129</v>
      </c>
      <c r="N970" s="3" t="s">
        <v>1065</v>
      </c>
      <c r="O970" s="3" t="s">
        <v>3232</v>
      </c>
      <c r="P970" s="6" t="s">
        <v>14679</v>
      </c>
      <c r="Q970" s="3" t="s">
        <v>663</v>
      </c>
      <c r="R970" s="3" t="s">
        <v>14853</v>
      </c>
      <c r="S970" s="3" t="s">
        <v>2926</v>
      </c>
      <c r="T970" s="3" t="s">
        <v>1681</v>
      </c>
      <c r="U970" s="3" t="s">
        <v>135</v>
      </c>
      <c r="V970" s="3" t="s">
        <v>136</v>
      </c>
      <c r="W970" s="3" t="s">
        <v>137</v>
      </c>
      <c r="X970" s="3" t="s">
        <v>11168</v>
      </c>
      <c r="Y970" s="3" t="s">
        <v>14680</v>
      </c>
      <c r="Z970" s="7" t="s">
        <v>14854</v>
      </c>
      <c r="AA970" s="3" t="s">
        <v>139</v>
      </c>
      <c r="AB970" s="3" t="s">
        <v>140</v>
      </c>
      <c r="AC970" s="3" t="s">
        <v>5272</v>
      </c>
      <c r="AD970" s="3" t="s">
        <v>143</v>
      </c>
      <c r="AE970" s="3" t="s">
        <v>5272</v>
      </c>
      <c r="AF970" s="3" t="s">
        <v>143</v>
      </c>
      <c r="AG970" s="3" t="s">
        <v>5974</v>
      </c>
      <c r="AH970" s="3" t="s">
        <v>141</v>
      </c>
      <c r="AI970" s="3" t="s">
        <v>143</v>
      </c>
      <c r="AJ970" s="3" t="s">
        <v>143</v>
      </c>
      <c r="AK970" s="3" t="s">
        <v>142</v>
      </c>
      <c r="AL970" s="3" t="s">
        <v>143</v>
      </c>
      <c r="AM970" s="3" t="s">
        <v>14681</v>
      </c>
      <c r="AN970" s="3" t="s">
        <v>144</v>
      </c>
      <c r="AO970" s="3" t="s">
        <v>3236</v>
      </c>
      <c r="AP970" s="3" t="s">
        <v>3237</v>
      </c>
      <c r="AQ970" s="3" t="s">
        <v>3238</v>
      </c>
      <c r="AR970" s="3" t="s">
        <v>148</v>
      </c>
      <c r="AS970" s="3" t="s">
        <v>139</v>
      </c>
      <c r="AT970" s="3" t="s">
        <v>3239</v>
      </c>
      <c r="AU970" s="3" t="s">
        <v>3240</v>
      </c>
      <c r="AV970" s="3" t="s">
        <v>631</v>
      </c>
      <c r="AW970" s="3" t="s">
        <v>632</v>
      </c>
      <c r="AX970" s="3" t="s">
        <v>1068</v>
      </c>
      <c r="AY970" s="3" t="s">
        <v>148</v>
      </c>
      <c r="AZ970" s="3" t="s">
        <v>139</v>
      </c>
      <c r="BA970" s="3" t="s">
        <v>149</v>
      </c>
      <c r="BB970" s="3" t="s">
        <v>634</v>
      </c>
      <c r="BC970" s="3" t="s">
        <v>156</v>
      </c>
      <c r="BD970" s="3" t="s">
        <v>157</v>
      </c>
      <c r="BE970" s="3" t="s">
        <v>8956</v>
      </c>
      <c r="BF970" s="3" t="s">
        <v>14854</v>
      </c>
      <c r="BG970" s="3" t="s">
        <v>5272</v>
      </c>
      <c r="BH970" s="3" t="s">
        <v>143</v>
      </c>
      <c r="BI970" s="3" t="s">
        <v>143</v>
      </c>
      <c r="BJ970" s="3" t="s">
        <v>143</v>
      </c>
      <c r="BK970" s="3" t="s">
        <v>463</v>
      </c>
      <c r="BL970" s="3" t="s">
        <v>143</v>
      </c>
      <c r="BM970" s="3" t="s">
        <v>1674</v>
      </c>
      <c r="BN970" s="3" t="s">
        <v>1674</v>
      </c>
      <c r="BO970" s="3" t="s">
        <v>364</v>
      </c>
      <c r="BP970" s="3" t="s">
        <v>143</v>
      </c>
      <c r="BQ970" s="3" t="s">
        <v>14855</v>
      </c>
      <c r="BR970" s="3" t="s">
        <v>143</v>
      </c>
      <c r="BS970" s="3" t="s">
        <v>14856</v>
      </c>
      <c r="BT970" s="3" t="s">
        <v>14682</v>
      </c>
      <c r="BU970" s="3" t="s">
        <v>14682</v>
      </c>
      <c r="BV970" s="3" t="s">
        <v>135</v>
      </c>
      <c r="BW970" s="3" t="s">
        <v>135</v>
      </c>
      <c r="BX970" s="3" t="s">
        <v>135</v>
      </c>
      <c r="BY970" s="3" t="s">
        <v>148</v>
      </c>
      <c r="BZ970" s="3" t="s">
        <v>14683</v>
      </c>
      <c r="CA970" s="3" t="s">
        <v>144</v>
      </c>
      <c r="CB970" s="3" t="s">
        <v>143</v>
      </c>
      <c r="CC970" s="3" t="s">
        <v>143</v>
      </c>
      <c r="CD970" s="3" t="s">
        <v>143</v>
      </c>
      <c r="CE970" s="3" t="s">
        <v>14679</v>
      </c>
      <c r="CF970" s="3" t="s">
        <v>9549</v>
      </c>
      <c r="CG970" s="3" t="s">
        <v>9549</v>
      </c>
      <c r="CH970" s="3" t="s">
        <v>143</v>
      </c>
      <c r="CI970" s="3" t="s">
        <v>143</v>
      </c>
      <c r="CJ970" s="3" t="s">
        <v>5272</v>
      </c>
      <c r="CK970" s="3" t="s">
        <v>143</v>
      </c>
      <c r="CL970" s="3" t="s">
        <v>143</v>
      </c>
      <c r="CM970" s="3" t="s">
        <v>143</v>
      </c>
      <c r="CN970" s="3" t="s">
        <v>143</v>
      </c>
      <c r="CO970" s="3" t="s">
        <v>143</v>
      </c>
      <c r="CP970" s="3" t="s">
        <v>143</v>
      </c>
      <c r="CQ970" s="3" t="s">
        <v>143</v>
      </c>
      <c r="CR970" s="3" t="s">
        <v>143</v>
      </c>
      <c r="CS970" s="3" t="s">
        <v>1</v>
      </c>
      <c r="CT970" s="3" t="s">
        <v>143</v>
      </c>
      <c r="CU970" s="3" t="s">
        <v>1</v>
      </c>
      <c r="CV970" s="3" t="s">
        <v>2092</v>
      </c>
      <c r="CW970" s="3" t="s">
        <v>143</v>
      </c>
      <c r="CX970" s="3" t="s">
        <v>12628</v>
      </c>
      <c r="CY970" s="3" t="s">
        <v>166</v>
      </c>
      <c r="CZ970" s="3" t="s">
        <v>463</v>
      </c>
      <c r="DA970" s="3" t="s">
        <v>1989</v>
      </c>
      <c r="DB970" s="3" t="s">
        <v>143</v>
      </c>
      <c r="DC970" s="3" t="s">
        <v>143</v>
      </c>
      <c r="DD970" s="3" t="s">
        <v>364</v>
      </c>
      <c r="DE970" s="3" t="s">
        <v>3193</v>
      </c>
      <c r="DF970" s="3" t="s">
        <v>7049</v>
      </c>
      <c r="DG970" s="3" t="s">
        <v>143</v>
      </c>
      <c r="DH970" s="3" t="s">
        <v>143</v>
      </c>
      <c r="DI970" s="3" t="s">
        <v>143</v>
      </c>
    </row>
    <row r="971" spans="1:113" hidden="1" x14ac:dyDescent="0.2">
      <c r="A971" s="73">
        <v>45597</v>
      </c>
      <c r="B971" s="3" t="s">
        <v>15606</v>
      </c>
      <c r="C971" s="3">
        <v>171177</v>
      </c>
      <c r="D971" s="3" t="s">
        <v>12738</v>
      </c>
      <c r="E971" s="3" t="s">
        <v>164</v>
      </c>
      <c r="F971" s="7">
        <v>45622</v>
      </c>
      <c r="G971" s="3" t="s">
        <v>165</v>
      </c>
      <c r="H971" s="3" t="s">
        <v>166</v>
      </c>
      <c r="I971" s="4">
        <v>100</v>
      </c>
      <c r="J971" s="4">
        <v>100</v>
      </c>
      <c r="K971" s="71">
        <f t="shared" si="106"/>
        <v>4.6526538039399603E-3</v>
      </c>
      <c r="L971" s="3" t="s">
        <v>316</v>
      </c>
      <c r="M971" s="3" t="s">
        <v>317</v>
      </c>
      <c r="N971" s="3" t="s">
        <v>960</v>
      </c>
      <c r="O971" s="3" t="s">
        <v>318</v>
      </c>
      <c r="P971" s="6" t="s">
        <v>6896</v>
      </c>
      <c r="Q971" s="3" t="s">
        <v>170</v>
      </c>
      <c r="R971" s="3" t="s">
        <v>14684</v>
      </c>
      <c r="S971" s="3" t="s">
        <v>14685</v>
      </c>
      <c r="T971" s="3" t="s">
        <v>135</v>
      </c>
      <c r="U971" s="3" t="s">
        <v>135</v>
      </c>
      <c r="V971" s="3" t="s">
        <v>136</v>
      </c>
      <c r="W971" s="3" t="s">
        <v>137</v>
      </c>
      <c r="X971" s="3" t="s">
        <v>322</v>
      </c>
      <c r="Y971" s="3" t="s">
        <v>14686</v>
      </c>
      <c r="Z971" s="7" t="s">
        <v>14687</v>
      </c>
      <c r="AA971" s="3" t="s">
        <v>139</v>
      </c>
      <c r="AB971" s="3" t="s">
        <v>323</v>
      </c>
      <c r="AC971" s="3" t="s">
        <v>5272</v>
      </c>
      <c r="AD971" s="3" t="s">
        <v>143</v>
      </c>
      <c r="AE971" s="3" t="s">
        <v>432</v>
      </c>
      <c r="AF971" s="3" t="s">
        <v>143</v>
      </c>
      <c r="AG971" s="3" t="s">
        <v>235</v>
      </c>
      <c r="AH971" s="3" t="s">
        <v>141</v>
      </c>
      <c r="AI971" s="3" t="s">
        <v>143</v>
      </c>
      <c r="AJ971" s="3" t="s">
        <v>432</v>
      </c>
      <c r="AK971" s="3" t="s">
        <v>207</v>
      </c>
      <c r="AL971" s="3" t="s">
        <v>143</v>
      </c>
      <c r="AM971" s="3" t="s">
        <v>432</v>
      </c>
      <c r="AN971" s="3" t="s">
        <v>174</v>
      </c>
      <c r="AO971" s="3" t="s">
        <v>324</v>
      </c>
      <c r="AP971" s="3" t="s">
        <v>325</v>
      </c>
      <c r="AQ971" s="3" t="s">
        <v>326</v>
      </c>
      <c r="AR971" s="3" t="s">
        <v>178</v>
      </c>
      <c r="AS971" s="3" t="s">
        <v>179</v>
      </c>
      <c r="AT971" s="3" t="s">
        <v>327</v>
      </c>
      <c r="AU971" s="3" t="s">
        <v>328</v>
      </c>
      <c r="AV971" s="3" t="s">
        <v>145</v>
      </c>
      <c r="AW971" s="3" t="s">
        <v>146</v>
      </c>
      <c r="AX971" s="3" t="s">
        <v>972</v>
      </c>
      <c r="AY971" s="3" t="s">
        <v>148</v>
      </c>
      <c r="AZ971" s="3" t="s">
        <v>139</v>
      </c>
      <c r="BA971" s="3" t="s">
        <v>149</v>
      </c>
      <c r="BB971" s="3" t="s">
        <v>150</v>
      </c>
      <c r="BC971" s="3" t="s">
        <v>156</v>
      </c>
      <c r="BD971" s="3" t="s">
        <v>157</v>
      </c>
      <c r="BE971" s="3" t="s">
        <v>484</v>
      </c>
      <c r="BF971" s="3" t="s">
        <v>14687</v>
      </c>
      <c r="BG971" s="3" t="s">
        <v>5272</v>
      </c>
      <c r="BH971" s="3" t="s">
        <v>170</v>
      </c>
      <c r="BI971" s="3" t="s">
        <v>14688</v>
      </c>
      <c r="BJ971" s="3" t="s">
        <v>143</v>
      </c>
      <c r="BK971" s="3" t="s">
        <v>136</v>
      </c>
      <c r="BL971" s="3" t="s">
        <v>143</v>
      </c>
      <c r="BM971" s="3" t="s">
        <v>160</v>
      </c>
      <c r="BN971" s="3" t="s">
        <v>160</v>
      </c>
      <c r="BO971" s="3" t="s">
        <v>143</v>
      </c>
      <c r="BP971" s="3" t="s">
        <v>143</v>
      </c>
      <c r="BQ971" s="3" t="s">
        <v>5378</v>
      </c>
      <c r="BR971" s="3" t="s">
        <v>5723</v>
      </c>
      <c r="BS971" s="3" t="s">
        <v>162</v>
      </c>
      <c r="BT971" s="3" t="s">
        <v>432</v>
      </c>
      <c r="BU971" s="3" t="s">
        <v>432</v>
      </c>
      <c r="BV971" s="3" t="s">
        <v>135</v>
      </c>
      <c r="BW971" s="3" t="s">
        <v>135</v>
      </c>
      <c r="BX971" s="3" t="s">
        <v>135</v>
      </c>
      <c r="BY971" s="3" t="s">
        <v>148</v>
      </c>
      <c r="BZ971" s="3" t="s">
        <v>10824</v>
      </c>
      <c r="CA971" s="3" t="s">
        <v>174</v>
      </c>
      <c r="CB971" s="3" t="s">
        <v>143</v>
      </c>
      <c r="CC971" s="3" t="s">
        <v>143</v>
      </c>
      <c r="CD971" s="3" t="s">
        <v>143</v>
      </c>
      <c r="CE971" s="3" t="s">
        <v>14689</v>
      </c>
      <c r="CF971" s="3" t="s">
        <v>2261</v>
      </c>
      <c r="CG971" s="3" t="s">
        <v>2261</v>
      </c>
      <c r="CH971" s="3" t="s">
        <v>143</v>
      </c>
      <c r="CI971" s="3" t="s">
        <v>143</v>
      </c>
      <c r="CJ971" s="3" t="s">
        <v>5272</v>
      </c>
      <c r="CK971" s="3" t="s">
        <v>143</v>
      </c>
      <c r="CL971" s="3" t="s">
        <v>143</v>
      </c>
      <c r="CM971" s="3" t="s">
        <v>143</v>
      </c>
      <c r="CN971" s="3" t="s">
        <v>143</v>
      </c>
      <c r="CO971" s="3" t="s">
        <v>143</v>
      </c>
      <c r="CP971" s="3" t="s">
        <v>143</v>
      </c>
      <c r="CQ971" s="3" t="s">
        <v>143</v>
      </c>
      <c r="CR971" s="3" t="s">
        <v>143</v>
      </c>
      <c r="CS971" s="3" t="s">
        <v>1</v>
      </c>
      <c r="CT971" s="3" t="s">
        <v>143</v>
      </c>
      <c r="CU971" s="3" t="s">
        <v>1</v>
      </c>
      <c r="CV971" s="3" t="s">
        <v>1985</v>
      </c>
      <c r="CW971" s="3" t="s">
        <v>1985</v>
      </c>
      <c r="CX971" s="3" t="s">
        <v>316</v>
      </c>
      <c r="CY971" s="3" t="s">
        <v>166</v>
      </c>
      <c r="CZ971" s="3" t="s">
        <v>136</v>
      </c>
      <c r="DA971" s="3" t="s">
        <v>1986</v>
      </c>
      <c r="DB971" s="3" t="s">
        <v>143</v>
      </c>
      <c r="DC971" s="3" t="s">
        <v>143</v>
      </c>
      <c r="DD971" s="3" t="s">
        <v>164</v>
      </c>
      <c r="DE971" s="3" t="s">
        <v>3193</v>
      </c>
      <c r="DF971" s="3" t="s">
        <v>7049</v>
      </c>
      <c r="DG971" s="3" t="s">
        <v>143</v>
      </c>
      <c r="DH971" s="3" t="s">
        <v>143</v>
      </c>
      <c r="DI971" s="3" t="s">
        <v>143</v>
      </c>
    </row>
    <row r="972" spans="1:113" hidden="1" x14ac:dyDescent="0.2">
      <c r="A972" s="73">
        <v>45597</v>
      </c>
      <c r="B972" s="3" t="s">
        <v>12474</v>
      </c>
      <c r="C972" s="3">
        <v>171213</v>
      </c>
      <c r="D972" s="5" t="s">
        <v>12474</v>
      </c>
      <c r="E972" s="3" t="s">
        <v>164</v>
      </c>
      <c r="F972" s="7">
        <v>45622</v>
      </c>
      <c r="G972" s="3" t="s">
        <v>165</v>
      </c>
      <c r="H972" s="3" t="s">
        <v>127</v>
      </c>
      <c r="I972" s="8">
        <f t="shared" ref="I972:I973" si="107">J972</f>
        <v>2122.62</v>
      </c>
      <c r="J972" s="4">
        <v>2122.62</v>
      </c>
      <c r="K972" s="71">
        <f t="shared" si="106"/>
        <v>9.8758160173190376E-2</v>
      </c>
      <c r="L972" s="3" t="s">
        <v>394</v>
      </c>
      <c r="M972" s="3" t="s">
        <v>129</v>
      </c>
      <c r="N972" s="3" t="s">
        <v>14690</v>
      </c>
      <c r="O972" s="3" t="s">
        <v>960</v>
      </c>
      <c r="P972" s="6" t="s">
        <v>14691</v>
      </c>
      <c r="Q972" s="3" t="s">
        <v>132</v>
      </c>
      <c r="R972" s="3" t="s">
        <v>14857</v>
      </c>
      <c r="S972" s="3" t="s">
        <v>14692</v>
      </c>
      <c r="T972" s="3" t="s">
        <v>14693</v>
      </c>
      <c r="U972" s="3" t="s">
        <v>4888</v>
      </c>
      <c r="V972" s="3" t="s">
        <v>136</v>
      </c>
      <c r="W972" s="3" t="s">
        <v>137</v>
      </c>
      <c r="X972" s="3" t="s">
        <v>9544</v>
      </c>
      <c r="Y972" s="3" t="s">
        <v>14694</v>
      </c>
      <c r="Z972" s="7" t="s">
        <v>14858</v>
      </c>
      <c r="AA972" s="3" t="s">
        <v>139</v>
      </c>
      <c r="AB972" s="3" t="s">
        <v>140</v>
      </c>
      <c r="AC972" s="3" t="s">
        <v>5272</v>
      </c>
      <c r="AD972" s="3" t="s">
        <v>143</v>
      </c>
      <c r="AE972" s="3" t="s">
        <v>5272</v>
      </c>
      <c r="AF972" s="3" t="s">
        <v>143</v>
      </c>
      <c r="AG972" s="3" t="s">
        <v>235</v>
      </c>
      <c r="AH972" s="3" t="s">
        <v>141</v>
      </c>
      <c r="AI972" s="3" t="s">
        <v>143</v>
      </c>
      <c r="AJ972" s="3" t="s">
        <v>143</v>
      </c>
      <c r="AK972" s="3" t="s">
        <v>142</v>
      </c>
      <c r="AL972" s="3" t="s">
        <v>143</v>
      </c>
      <c r="AM972" s="3" t="s">
        <v>14695</v>
      </c>
      <c r="AN972" s="3" t="s">
        <v>143</v>
      </c>
      <c r="AO972" s="3" t="s">
        <v>145</v>
      </c>
      <c r="AP972" s="3" t="s">
        <v>146</v>
      </c>
      <c r="AQ972" s="3" t="s">
        <v>972</v>
      </c>
      <c r="AR972" s="3" t="s">
        <v>148</v>
      </c>
      <c r="AS972" s="3" t="s">
        <v>139</v>
      </c>
      <c r="AT972" s="3" t="s">
        <v>149</v>
      </c>
      <c r="AU972" s="3" t="s">
        <v>150</v>
      </c>
      <c r="AV972" s="3" t="s">
        <v>14696</v>
      </c>
      <c r="AW972" s="3" t="s">
        <v>4873</v>
      </c>
      <c r="AX972" s="3" t="s">
        <v>14697</v>
      </c>
      <c r="AY972" s="3" t="s">
        <v>148</v>
      </c>
      <c r="AZ972" s="3" t="s">
        <v>139</v>
      </c>
      <c r="BA972" s="3" t="s">
        <v>1047</v>
      </c>
      <c r="BB972" s="3" t="s">
        <v>4875</v>
      </c>
      <c r="BC972" s="3" t="s">
        <v>156</v>
      </c>
      <c r="BD972" s="3" t="s">
        <v>157</v>
      </c>
      <c r="BE972" s="3" t="s">
        <v>8956</v>
      </c>
      <c r="BF972" s="3" t="s">
        <v>14858</v>
      </c>
      <c r="BG972" s="3" t="s">
        <v>5272</v>
      </c>
      <c r="BH972" s="3" t="s">
        <v>143</v>
      </c>
      <c r="BI972" s="3" t="s">
        <v>143</v>
      </c>
      <c r="BJ972" s="3" t="s">
        <v>143</v>
      </c>
      <c r="BK972" s="3" t="s">
        <v>136</v>
      </c>
      <c r="BL972" s="3" t="s">
        <v>143</v>
      </c>
      <c r="BM972" s="3" t="s">
        <v>1674</v>
      </c>
      <c r="BN972" s="3" t="s">
        <v>143</v>
      </c>
      <c r="BO972" s="3" t="s">
        <v>143</v>
      </c>
      <c r="BP972" s="3" t="s">
        <v>143</v>
      </c>
      <c r="BQ972" s="3" t="s">
        <v>14859</v>
      </c>
      <c r="BR972" s="3" t="s">
        <v>143</v>
      </c>
      <c r="BS972" s="3" t="s">
        <v>14860</v>
      </c>
      <c r="BT972" s="3" t="s">
        <v>14698</v>
      </c>
      <c r="BU972" s="3" t="s">
        <v>14698</v>
      </c>
      <c r="BV972" s="3" t="s">
        <v>4888</v>
      </c>
      <c r="BW972" s="3" t="s">
        <v>3488</v>
      </c>
      <c r="BX972" s="3" t="s">
        <v>3488</v>
      </c>
      <c r="BY972" s="3" t="s">
        <v>148</v>
      </c>
      <c r="BZ972" s="3" t="s">
        <v>3280</v>
      </c>
      <c r="CA972" s="3" t="s">
        <v>144</v>
      </c>
      <c r="CB972" s="3" t="s">
        <v>143</v>
      </c>
      <c r="CC972" s="3" t="s">
        <v>143</v>
      </c>
      <c r="CD972" s="3" t="s">
        <v>143</v>
      </c>
      <c r="CE972" s="3" t="s">
        <v>14691</v>
      </c>
      <c r="CF972" s="3" t="s">
        <v>9549</v>
      </c>
      <c r="CG972" s="3" t="s">
        <v>143</v>
      </c>
      <c r="CH972" s="3" t="s">
        <v>143</v>
      </c>
      <c r="CI972" s="3" t="s">
        <v>143</v>
      </c>
      <c r="CJ972" s="3" t="s">
        <v>5272</v>
      </c>
      <c r="CK972" s="3" t="s">
        <v>143</v>
      </c>
      <c r="CL972" s="3" t="s">
        <v>143</v>
      </c>
      <c r="CM972" s="3" t="s">
        <v>143</v>
      </c>
      <c r="CN972" s="3" t="s">
        <v>143</v>
      </c>
      <c r="CO972" s="3" t="s">
        <v>143</v>
      </c>
      <c r="CP972" s="3" t="s">
        <v>143</v>
      </c>
      <c r="CQ972" s="3" t="s">
        <v>143</v>
      </c>
      <c r="CR972" s="3" t="s">
        <v>143</v>
      </c>
      <c r="CS972" s="3" t="s">
        <v>1</v>
      </c>
      <c r="CT972" s="3" t="s">
        <v>143</v>
      </c>
      <c r="CU972" s="3" t="s">
        <v>1</v>
      </c>
      <c r="CV972" s="3" t="s">
        <v>2092</v>
      </c>
      <c r="CW972" s="3" t="s">
        <v>143</v>
      </c>
      <c r="CX972" s="3" t="s">
        <v>394</v>
      </c>
      <c r="CY972" s="3" t="s">
        <v>127</v>
      </c>
      <c r="CZ972" s="3" t="s">
        <v>136</v>
      </c>
      <c r="DA972" s="3" t="s">
        <v>1989</v>
      </c>
      <c r="DB972" s="3" t="s">
        <v>143</v>
      </c>
      <c r="DC972" s="3" t="s">
        <v>143</v>
      </c>
      <c r="DD972" s="3" t="s">
        <v>164</v>
      </c>
      <c r="DE972" s="3" t="s">
        <v>3193</v>
      </c>
      <c r="DF972" s="3" t="s">
        <v>7049</v>
      </c>
      <c r="DG972" s="3" t="s">
        <v>143</v>
      </c>
      <c r="DH972" s="3" t="s">
        <v>143</v>
      </c>
      <c r="DI972" s="3" t="s">
        <v>143</v>
      </c>
    </row>
    <row r="973" spans="1:113" hidden="1" x14ac:dyDescent="0.2">
      <c r="A973" s="73">
        <v>45597</v>
      </c>
      <c r="B973" s="3" t="s">
        <v>12474</v>
      </c>
      <c r="C973" s="3">
        <v>171215</v>
      </c>
      <c r="D973" s="5" t="s">
        <v>12474</v>
      </c>
      <c r="E973" s="3" t="s">
        <v>364</v>
      </c>
      <c r="F973" s="7">
        <v>45622</v>
      </c>
      <c r="G973" s="3" t="s">
        <v>126</v>
      </c>
      <c r="H973" s="3" t="s">
        <v>127</v>
      </c>
      <c r="I973" s="8">
        <f t="shared" si="107"/>
        <v>496.5</v>
      </c>
      <c r="J973" s="4">
        <v>496.5</v>
      </c>
      <c r="K973" s="71">
        <f t="shared" si="106"/>
        <v>2.3100426136561901E-2</v>
      </c>
      <c r="L973" s="3" t="s">
        <v>394</v>
      </c>
      <c r="M973" s="3" t="s">
        <v>129</v>
      </c>
      <c r="N973" s="3" t="s">
        <v>5232</v>
      </c>
      <c r="O973" s="3" t="s">
        <v>960</v>
      </c>
      <c r="P973" s="6" t="s">
        <v>14699</v>
      </c>
      <c r="Q973" s="3" t="s">
        <v>132</v>
      </c>
      <c r="R973" s="3" t="s">
        <v>14700</v>
      </c>
      <c r="S973" s="3" t="s">
        <v>14701</v>
      </c>
      <c r="T973" s="3" t="s">
        <v>14702</v>
      </c>
      <c r="U973" s="3" t="s">
        <v>135</v>
      </c>
      <c r="V973" s="3" t="s">
        <v>136</v>
      </c>
      <c r="W973" s="3" t="s">
        <v>137</v>
      </c>
      <c r="X973" s="3" t="s">
        <v>9544</v>
      </c>
      <c r="Y973" s="3" t="s">
        <v>14703</v>
      </c>
      <c r="Z973" s="7" t="s">
        <v>14704</v>
      </c>
      <c r="AA973" s="3" t="s">
        <v>139</v>
      </c>
      <c r="AB973" s="3" t="s">
        <v>140</v>
      </c>
      <c r="AC973" s="3" t="s">
        <v>5272</v>
      </c>
      <c r="AD973" s="3" t="s">
        <v>143</v>
      </c>
      <c r="AE973" s="3" t="s">
        <v>5272</v>
      </c>
      <c r="AF973" s="3" t="s">
        <v>143</v>
      </c>
      <c r="AG973" s="3" t="s">
        <v>5974</v>
      </c>
      <c r="AH973" s="3" t="s">
        <v>141</v>
      </c>
      <c r="AI973" s="3" t="s">
        <v>143</v>
      </c>
      <c r="AJ973" s="3" t="s">
        <v>143</v>
      </c>
      <c r="AK973" s="3" t="s">
        <v>142</v>
      </c>
      <c r="AL973" s="3" t="s">
        <v>143</v>
      </c>
      <c r="AM973" s="3" t="s">
        <v>14158</v>
      </c>
      <c r="AN973" s="3" t="s">
        <v>144</v>
      </c>
      <c r="AO973" s="3" t="s">
        <v>145</v>
      </c>
      <c r="AP973" s="3" t="s">
        <v>146</v>
      </c>
      <c r="AQ973" s="3" t="s">
        <v>972</v>
      </c>
      <c r="AR973" s="3" t="s">
        <v>148</v>
      </c>
      <c r="AS973" s="3" t="s">
        <v>139</v>
      </c>
      <c r="AT973" s="3" t="s">
        <v>149</v>
      </c>
      <c r="AU973" s="3" t="s">
        <v>150</v>
      </c>
      <c r="AV973" s="3" t="s">
        <v>5236</v>
      </c>
      <c r="AW973" s="3" t="s">
        <v>5237</v>
      </c>
      <c r="AX973" s="3" t="s">
        <v>5238</v>
      </c>
      <c r="AY973" s="3" t="s">
        <v>148</v>
      </c>
      <c r="AZ973" s="3" t="s">
        <v>139</v>
      </c>
      <c r="BA973" s="3" t="s">
        <v>149</v>
      </c>
      <c r="BB973" s="3" t="s">
        <v>5239</v>
      </c>
      <c r="BC973" s="3" t="s">
        <v>156</v>
      </c>
      <c r="BD973" s="3" t="s">
        <v>157</v>
      </c>
      <c r="BE973" s="3" t="s">
        <v>303</v>
      </c>
      <c r="BF973" s="3" t="s">
        <v>14705</v>
      </c>
      <c r="BG973" s="3" t="s">
        <v>5272</v>
      </c>
      <c r="BH973" s="3" t="s">
        <v>143</v>
      </c>
      <c r="BI973" s="3" t="s">
        <v>143</v>
      </c>
      <c r="BJ973" s="3" t="s">
        <v>143</v>
      </c>
      <c r="BK973" s="3" t="s">
        <v>136</v>
      </c>
      <c r="BL973" s="3" t="s">
        <v>143</v>
      </c>
      <c r="BM973" s="3" t="s">
        <v>1674</v>
      </c>
      <c r="BN973" s="3" t="s">
        <v>143</v>
      </c>
      <c r="BO973" s="3" t="s">
        <v>143</v>
      </c>
      <c r="BP973" s="3" t="s">
        <v>143</v>
      </c>
      <c r="BQ973" s="3" t="s">
        <v>12486</v>
      </c>
      <c r="BR973" s="3" t="s">
        <v>5352</v>
      </c>
      <c r="BS973" s="3" t="s">
        <v>241</v>
      </c>
      <c r="BT973" s="3" t="s">
        <v>14157</v>
      </c>
      <c r="BU973" s="3" t="s">
        <v>14157</v>
      </c>
      <c r="BV973" s="3" t="s">
        <v>135</v>
      </c>
      <c r="BW973" s="3" t="s">
        <v>135</v>
      </c>
      <c r="BX973" s="3" t="s">
        <v>135</v>
      </c>
      <c r="BY973" s="3" t="s">
        <v>148</v>
      </c>
      <c r="BZ973" s="3" t="s">
        <v>9154</v>
      </c>
      <c r="CA973" s="3" t="s">
        <v>144</v>
      </c>
      <c r="CB973" s="3" t="s">
        <v>143</v>
      </c>
      <c r="CC973" s="3" t="s">
        <v>143</v>
      </c>
      <c r="CD973" s="3" t="s">
        <v>143</v>
      </c>
      <c r="CE973" s="3" t="s">
        <v>14699</v>
      </c>
      <c r="CF973" s="3" t="s">
        <v>9549</v>
      </c>
      <c r="CG973" s="3" t="s">
        <v>9549</v>
      </c>
      <c r="CH973" s="3" t="s">
        <v>143</v>
      </c>
      <c r="CI973" s="3" t="s">
        <v>143</v>
      </c>
      <c r="CJ973" s="3" t="s">
        <v>5272</v>
      </c>
      <c r="CK973" s="3" t="s">
        <v>143</v>
      </c>
      <c r="CL973" s="3" t="s">
        <v>143</v>
      </c>
      <c r="CM973" s="3" t="s">
        <v>143</v>
      </c>
      <c r="CN973" s="3" t="s">
        <v>143</v>
      </c>
      <c r="CO973" s="3" t="s">
        <v>143</v>
      </c>
      <c r="CP973" s="3" t="s">
        <v>143</v>
      </c>
      <c r="CQ973" s="3" t="s">
        <v>143</v>
      </c>
      <c r="CR973" s="3" t="s">
        <v>143</v>
      </c>
      <c r="CS973" s="3" t="s">
        <v>1</v>
      </c>
      <c r="CT973" s="3" t="s">
        <v>143</v>
      </c>
      <c r="CU973" s="3" t="s">
        <v>1</v>
      </c>
      <c r="CV973" s="3" t="s">
        <v>1985</v>
      </c>
      <c r="CW973" s="3" t="s">
        <v>143</v>
      </c>
      <c r="CX973" s="3" t="s">
        <v>394</v>
      </c>
      <c r="CY973" s="3" t="s">
        <v>127</v>
      </c>
      <c r="CZ973" s="3" t="s">
        <v>136</v>
      </c>
      <c r="DA973" s="3" t="s">
        <v>1989</v>
      </c>
      <c r="DB973" s="3" t="s">
        <v>143</v>
      </c>
      <c r="DC973" s="3" t="s">
        <v>143</v>
      </c>
      <c r="DD973" s="3" t="s">
        <v>364</v>
      </c>
      <c r="DE973" s="3" t="s">
        <v>3193</v>
      </c>
      <c r="DF973" s="3" t="s">
        <v>7049</v>
      </c>
      <c r="DG973" s="3" t="s">
        <v>143</v>
      </c>
      <c r="DH973" s="3" t="s">
        <v>143</v>
      </c>
      <c r="DI973" s="3" t="s">
        <v>143</v>
      </c>
    </row>
    <row r="974" spans="1:113" hidden="1" x14ac:dyDescent="0.2">
      <c r="A974" s="73">
        <v>45597</v>
      </c>
      <c r="B974" s="3" t="s">
        <v>12737</v>
      </c>
      <c r="C974" s="3">
        <v>171339</v>
      </c>
      <c r="D974" s="3" t="s">
        <v>12737</v>
      </c>
      <c r="E974" s="3" t="s">
        <v>341</v>
      </c>
      <c r="F974" s="7">
        <v>45625</v>
      </c>
      <c r="G974" s="3" t="s">
        <v>165</v>
      </c>
      <c r="H974" s="3" t="s">
        <v>166</v>
      </c>
      <c r="I974" s="4">
        <v>1165.25</v>
      </c>
      <c r="J974" s="4">
        <v>1194</v>
      </c>
      <c r="K974" s="71">
        <f t="shared" si="106"/>
        <v>5.4215048450410384E-2</v>
      </c>
      <c r="L974" s="3" t="s">
        <v>12628</v>
      </c>
      <c r="M974" s="3" t="s">
        <v>129</v>
      </c>
      <c r="N974" s="3" t="s">
        <v>960</v>
      </c>
      <c r="O974" s="3" t="s">
        <v>14707</v>
      </c>
      <c r="P974" s="6" t="s">
        <v>14708</v>
      </c>
      <c r="Q974" s="3" t="s">
        <v>170</v>
      </c>
      <c r="R974" s="3" t="s">
        <v>14865</v>
      </c>
      <c r="S974" s="3" t="s">
        <v>14709</v>
      </c>
      <c r="T974" s="3" t="s">
        <v>135</v>
      </c>
      <c r="U974" s="3" t="s">
        <v>135</v>
      </c>
      <c r="V974" s="3" t="s">
        <v>136</v>
      </c>
      <c r="W974" s="3" t="s">
        <v>137</v>
      </c>
      <c r="X974" s="3" t="s">
        <v>173</v>
      </c>
      <c r="Y974" s="3" t="s">
        <v>14710</v>
      </c>
      <c r="Z974" s="7" t="s">
        <v>14866</v>
      </c>
      <c r="AA974" s="3" t="s">
        <v>139</v>
      </c>
      <c r="AB974" s="3" t="s">
        <v>140</v>
      </c>
      <c r="AC974" s="3" t="s">
        <v>5272</v>
      </c>
      <c r="AD974" s="3" t="s">
        <v>143</v>
      </c>
      <c r="AE974" s="3" t="s">
        <v>5272</v>
      </c>
      <c r="AF974" s="3" t="s">
        <v>143</v>
      </c>
      <c r="AG974" s="3" t="s">
        <v>235</v>
      </c>
      <c r="AH974" s="3" t="s">
        <v>141</v>
      </c>
      <c r="AI974" s="3" t="s">
        <v>143</v>
      </c>
      <c r="AJ974" s="3" t="s">
        <v>143</v>
      </c>
      <c r="AK974" s="3" t="s">
        <v>142</v>
      </c>
      <c r="AL974" s="3" t="s">
        <v>143</v>
      </c>
      <c r="AM974" s="3" t="s">
        <v>14706</v>
      </c>
      <c r="AN974" s="3" t="s">
        <v>143</v>
      </c>
      <c r="AO974" s="3" t="s">
        <v>8951</v>
      </c>
      <c r="AP974" s="3" t="s">
        <v>8952</v>
      </c>
      <c r="AQ974" s="3" t="s">
        <v>14711</v>
      </c>
      <c r="AR974" s="3" t="s">
        <v>1014</v>
      </c>
      <c r="AS974" s="3" t="s">
        <v>231</v>
      </c>
      <c r="AT974" s="3" t="s">
        <v>8954</v>
      </c>
      <c r="AU974" s="3" t="s">
        <v>8955</v>
      </c>
      <c r="AV974" s="3" t="s">
        <v>145</v>
      </c>
      <c r="AW974" s="3" t="s">
        <v>146</v>
      </c>
      <c r="AX974" s="3" t="s">
        <v>972</v>
      </c>
      <c r="AY974" s="3" t="s">
        <v>148</v>
      </c>
      <c r="AZ974" s="3" t="s">
        <v>139</v>
      </c>
      <c r="BA974" s="3" t="s">
        <v>149</v>
      </c>
      <c r="BB974" s="3" t="s">
        <v>150</v>
      </c>
      <c r="BC974" s="3" t="s">
        <v>156</v>
      </c>
      <c r="BD974" s="3" t="s">
        <v>157</v>
      </c>
      <c r="BE974" s="3" t="s">
        <v>8956</v>
      </c>
      <c r="BF974" s="3" t="s">
        <v>14866</v>
      </c>
      <c r="BG974" s="3" t="s">
        <v>5272</v>
      </c>
      <c r="BH974" s="3" t="s">
        <v>143</v>
      </c>
      <c r="BI974" s="3" t="s">
        <v>143</v>
      </c>
      <c r="BJ974" s="3" t="s">
        <v>143</v>
      </c>
      <c r="BK974" s="3" t="s">
        <v>463</v>
      </c>
      <c r="BL974" s="3" t="s">
        <v>143</v>
      </c>
      <c r="BM974" s="3" t="s">
        <v>160</v>
      </c>
      <c r="BN974" s="3" t="s">
        <v>143</v>
      </c>
      <c r="BO974" s="3" t="s">
        <v>143</v>
      </c>
      <c r="BP974" s="3" t="s">
        <v>143</v>
      </c>
      <c r="BQ974" s="3" t="s">
        <v>14867</v>
      </c>
      <c r="BR974" s="3" t="s">
        <v>143</v>
      </c>
      <c r="BS974" s="3" t="s">
        <v>14868</v>
      </c>
      <c r="BT974" s="3" t="s">
        <v>14706</v>
      </c>
      <c r="BU974" s="3" t="s">
        <v>14706</v>
      </c>
      <c r="BV974" s="3" t="s">
        <v>135</v>
      </c>
      <c r="BW974" s="3" t="s">
        <v>135</v>
      </c>
      <c r="BX974" s="3" t="s">
        <v>135</v>
      </c>
      <c r="BY974" s="3" t="s">
        <v>148</v>
      </c>
      <c r="BZ974" s="3" t="s">
        <v>360</v>
      </c>
      <c r="CA974" s="3" t="s">
        <v>174</v>
      </c>
      <c r="CB974" s="3" t="s">
        <v>143</v>
      </c>
      <c r="CC974" s="3" t="s">
        <v>143</v>
      </c>
      <c r="CD974" s="3" t="s">
        <v>143</v>
      </c>
      <c r="CE974" s="3" t="s">
        <v>143</v>
      </c>
      <c r="CF974" s="3" t="s">
        <v>2261</v>
      </c>
      <c r="CG974" s="3" t="s">
        <v>143</v>
      </c>
      <c r="CH974" s="3" t="s">
        <v>143</v>
      </c>
      <c r="CI974" s="3" t="s">
        <v>143</v>
      </c>
      <c r="CJ974" s="3" t="s">
        <v>5272</v>
      </c>
      <c r="CK974" s="3" t="s">
        <v>143</v>
      </c>
      <c r="CL974" s="3" t="s">
        <v>143</v>
      </c>
      <c r="CM974" s="3" t="s">
        <v>143</v>
      </c>
      <c r="CN974" s="3" t="s">
        <v>143</v>
      </c>
      <c r="CO974" s="3" t="s">
        <v>8961</v>
      </c>
      <c r="CP974" s="3" t="s">
        <v>143</v>
      </c>
      <c r="CQ974" s="3" t="s">
        <v>143</v>
      </c>
      <c r="CR974" s="3" t="s">
        <v>143</v>
      </c>
      <c r="CS974" s="3" t="s">
        <v>1</v>
      </c>
      <c r="CT974" s="3" t="s">
        <v>143</v>
      </c>
      <c r="CU974" s="3" t="s">
        <v>1</v>
      </c>
      <c r="CV974" s="3" t="s">
        <v>2092</v>
      </c>
      <c r="CW974" s="3" t="s">
        <v>143</v>
      </c>
      <c r="CX974" s="3" t="s">
        <v>12628</v>
      </c>
      <c r="CY974" s="3" t="s">
        <v>166</v>
      </c>
      <c r="CZ974" s="3" t="s">
        <v>463</v>
      </c>
      <c r="DA974" s="3" t="s">
        <v>1986</v>
      </c>
      <c r="DB974" s="3" t="s">
        <v>143</v>
      </c>
      <c r="DC974" s="3" t="s">
        <v>143</v>
      </c>
      <c r="DD974" s="3" t="s">
        <v>341</v>
      </c>
      <c r="DE974" s="3" t="s">
        <v>3193</v>
      </c>
      <c r="DF974" s="3" t="s">
        <v>7088</v>
      </c>
      <c r="DG974" s="3" t="s">
        <v>143</v>
      </c>
      <c r="DH974" s="3" t="s">
        <v>8962</v>
      </c>
      <c r="DI974" s="3" t="s">
        <v>143</v>
      </c>
    </row>
    <row r="975" spans="1:113" hidden="1" x14ac:dyDescent="0.2">
      <c r="A975" s="73">
        <v>45597</v>
      </c>
      <c r="B975" s="3" t="s">
        <v>12737</v>
      </c>
      <c r="C975" s="3">
        <v>171346</v>
      </c>
      <c r="D975" s="3" t="s">
        <v>12737</v>
      </c>
      <c r="E975" s="3" t="s">
        <v>685</v>
      </c>
      <c r="F975" s="7">
        <v>45623</v>
      </c>
      <c r="G975" s="3" t="s">
        <v>165</v>
      </c>
      <c r="H975" s="3" t="s">
        <v>166</v>
      </c>
      <c r="I975" s="8">
        <f t="shared" ref="I975:I977" si="108">J975</f>
        <v>480</v>
      </c>
      <c r="J975" s="4">
        <v>480</v>
      </c>
      <c r="K975" s="71">
        <f t="shared" si="106"/>
        <v>2.233273825891181E-2</v>
      </c>
      <c r="L975" s="3" t="s">
        <v>12628</v>
      </c>
      <c r="M975" s="3" t="s">
        <v>129</v>
      </c>
      <c r="N975" s="3" t="s">
        <v>960</v>
      </c>
      <c r="O975" s="3" t="s">
        <v>8277</v>
      </c>
      <c r="P975" s="6" t="s">
        <v>14712</v>
      </c>
      <c r="Q975" s="3" t="s">
        <v>530</v>
      </c>
      <c r="R975" s="3" t="s">
        <v>14713</v>
      </c>
      <c r="S975" s="3" t="s">
        <v>13172</v>
      </c>
      <c r="T975" s="3" t="s">
        <v>135</v>
      </c>
      <c r="U975" s="3" t="s">
        <v>135</v>
      </c>
      <c r="V975" s="3" t="s">
        <v>136</v>
      </c>
      <c r="W975" s="3" t="s">
        <v>137</v>
      </c>
      <c r="X975" s="3" t="s">
        <v>957</v>
      </c>
      <c r="Y975" s="3" t="s">
        <v>14714</v>
      </c>
      <c r="Z975" s="7" t="s">
        <v>14715</v>
      </c>
      <c r="AA975" s="3" t="s">
        <v>139</v>
      </c>
      <c r="AB975" s="3" t="s">
        <v>140</v>
      </c>
      <c r="AC975" s="3" t="s">
        <v>5272</v>
      </c>
      <c r="AD975" s="3" t="s">
        <v>143</v>
      </c>
      <c r="AE975" s="3" t="s">
        <v>5272</v>
      </c>
      <c r="AF975" s="3" t="s">
        <v>14428</v>
      </c>
      <c r="AG975" s="3" t="s">
        <v>235</v>
      </c>
      <c r="AH975" s="3" t="s">
        <v>141</v>
      </c>
      <c r="AI975" s="3" t="s">
        <v>143</v>
      </c>
      <c r="AJ975" s="3" t="s">
        <v>143</v>
      </c>
      <c r="AK975" s="3" t="s">
        <v>142</v>
      </c>
      <c r="AL975" s="3" t="s">
        <v>143</v>
      </c>
      <c r="AM975" s="3" t="s">
        <v>7390</v>
      </c>
      <c r="AN975" s="3" t="s">
        <v>143</v>
      </c>
      <c r="AO975" s="3" t="s">
        <v>7843</v>
      </c>
      <c r="AP975" s="3" t="s">
        <v>534</v>
      </c>
      <c r="AQ975" s="3" t="s">
        <v>309</v>
      </c>
      <c r="AR975" s="3" t="s">
        <v>148</v>
      </c>
      <c r="AS975" s="3" t="s">
        <v>139</v>
      </c>
      <c r="AT975" s="3" t="s">
        <v>950</v>
      </c>
      <c r="AU975" s="3" t="s">
        <v>2261</v>
      </c>
      <c r="AV975" s="3" t="s">
        <v>145</v>
      </c>
      <c r="AW975" s="3" t="s">
        <v>146</v>
      </c>
      <c r="AX975" s="3" t="s">
        <v>972</v>
      </c>
      <c r="AY975" s="3" t="s">
        <v>148</v>
      </c>
      <c r="AZ975" s="3" t="s">
        <v>139</v>
      </c>
      <c r="BA975" s="3" t="s">
        <v>149</v>
      </c>
      <c r="BB975" s="3" t="s">
        <v>150</v>
      </c>
      <c r="BC975" s="3" t="s">
        <v>156</v>
      </c>
      <c r="BD975" s="3" t="s">
        <v>157</v>
      </c>
      <c r="BE975" s="3" t="s">
        <v>303</v>
      </c>
      <c r="BF975" s="3" t="s">
        <v>14715</v>
      </c>
      <c r="BG975" s="3" t="s">
        <v>5272</v>
      </c>
      <c r="BH975" s="3" t="s">
        <v>143</v>
      </c>
      <c r="BI975" s="3" t="s">
        <v>143</v>
      </c>
      <c r="BJ975" s="3" t="s">
        <v>143</v>
      </c>
      <c r="BK975" s="3" t="s">
        <v>463</v>
      </c>
      <c r="BL975" s="3" t="s">
        <v>143</v>
      </c>
      <c r="BM975" s="3" t="s">
        <v>160</v>
      </c>
      <c r="BN975" s="3" t="s">
        <v>143</v>
      </c>
      <c r="BO975" s="3" t="s">
        <v>143</v>
      </c>
      <c r="BP975" s="3" t="s">
        <v>143</v>
      </c>
      <c r="BQ975" s="3" t="s">
        <v>14716</v>
      </c>
      <c r="BR975" s="3" t="s">
        <v>5352</v>
      </c>
      <c r="BS975" s="3" t="s">
        <v>241</v>
      </c>
      <c r="BT975" s="3" t="s">
        <v>7390</v>
      </c>
      <c r="BU975" s="3" t="s">
        <v>7390</v>
      </c>
      <c r="BV975" s="3" t="s">
        <v>135</v>
      </c>
      <c r="BW975" s="3" t="s">
        <v>135</v>
      </c>
      <c r="BX975" s="3" t="s">
        <v>135</v>
      </c>
      <c r="BY975" s="3" t="s">
        <v>148</v>
      </c>
      <c r="BZ975" s="3" t="s">
        <v>13851</v>
      </c>
      <c r="CA975" s="3" t="s">
        <v>174</v>
      </c>
      <c r="CB975" s="3" t="s">
        <v>143</v>
      </c>
      <c r="CC975" s="3" t="s">
        <v>143</v>
      </c>
      <c r="CD975" s="3" t="s">
        <v>143</v>
      </c>
      <c r="CE975" s="3" t="s">
        <v>143</v>
      </c>
      <c r="CF975" s="3" t="s">
        <v>2261</v>
      </c>
      <c r="CG975" s="3" t="s">
        <v>143</v>
      </c>
      <c r="CH975" s="3" t="s">
        <v>143</v>
      </c>
      <c r="CI975" s="3" t="s">
        <v>143</v>
      </c>
      <c r="CJ975" s="3" t="s">
        <v>5272</v>
      </c>
      <c r="CK975" s="3" t="s">
        <v>143</v>
      </c>
      <c r="CL975" s="3" t="s">
        <v>143</v>
      </c>
      <c r="CM975" s="3" t="s">
        <v>143</v>
      </c>
      <c r="CN975" s="3" t="s">
        <v>143</v>
      </c>
      <c r="CO975" s="3" t="s">
        <v>143</v>
      </c>
      <c r="CP975" s="3" t="s">
        <v>143</v>
      </c>
      <c r="CQ975" s="3" t="s">
        <v>143</v>
      </c>
      <c r="CR975" s="3" t="s">
        <v>143</v>
      </c>
      <c r="CS975" s="3" t="s">
        <v>1</v>
      </c>
      <c r="CT975" s="3" t="s">
        <v>143</v>
      </c>
      <c r="CU975" s="3" t="s">
        <v>1</v>
      </c>
      <c r="CV975" s="3" t="s">
        <v>1985</v>
      </c>
      <c r="CW975" s="3" t="s">
        <v>143</v>
      </c>
      <c r="CX975" s="3" t="s">
        <v>12628</v>
      </c>
      <c r="CY975" s="3" t="s">
        <v>166</v>
      </c>
      <c r="CZ975" s="3" t="s">
        <v>463</v>
      </c>
      <c r="DA975" s="3" t="s">
        <v>1986</v>
      </c>
      <c r="DB975" s="3" t="s">
        <v>143</v>
      </c>
      <c r="DC975" s="3" t="s">
        <v>143</v>
      </c>
      <c r="DD975" s="3" t="s">
        <v>685</v>
      </c>
      <c r="DE975" s="3" t="s">
        <v>3193</v>
      </c>
      <c r="DF975" s="3" t="s">
        <v>7971</v>
      </c>
      <c r="DG975" s="3" t="s">
        <v>143</v>
      </c>
      <c r="DH975" s="3" t="s">
        <v>143</v>
      </c>
      <c r="DI975" s="3" t="s">
        <v>143</v>
      </c>
    </row>
    <row r="976" spans="1:113" hidden="1" x14ac:dyDescent="0.2">
      <c r="A976" s="73">
        <v>45597</v>
      </c>
      <c r="B976" s="3" t="s">
        <v>11</v>
      </c>
      <c r="C976" s="3">
        <v>171347</v>
      </c>
      <c r="D976" s="3" t="s">
        <v>5860</v>
      </c>
      <c r="E976" s="3" t="s">
        <v>164</v>
      </c>
      <c r="F976" s="7">
        <v>45623</v>
      </c>
      <c r="G976" s="3" t="s">
        <v>165</v>
      </c>
      <c r="H976" s="3" t="s">
        <v>166</v>
      </c>
      <c r="I976" s="8">
        <f t="shared" si="108"/>
        <v>320</v>
      </c>
      <c r="J976" s="4">
        <v>320</v>
      </c>
      <c r="K976" s="71">
        <f t="shared" si="106"/>
        <v>1.4888492172607872E-2</v>
      </c>
      <c r="L976" s="3" t="s">
        <v>258</v>
      </c>
      <c r="M976" s="3" t="s">
        <v>129</v>
      </c>
      <c r="N976" s="3" t="s">
        <v>960</v>
      </c>
      <c r="O976" s="3" t="s">
        <v>14717</v>
      </c>
      <c r="P976" s="6" t="s">
        <v>1810</v>
      </c>
      <c r="Q976" s="3" t="s">
        <v>564</v>
      </c>
      <c r="R976" s="3" t="s">
        <v>14718</v>
      </c>
      <c r="S976" s="3" t="s">
        <v>3541</v>
      </c>
      <c r="T976" s="3" t="s">
        <v>135</v>
      </c>
      <c r="U976" s="3" t="s">
        <v>135</v>
      </c>
      <c r="V976" s="3" t="s">
        <v>136</v>
      </c>
      <c r="W976" s="3" t="s">
        <v>137</v>
      </c>
      <c r="X976" s="3" t="s">
        <v>957</v>
      </c>
      <c r="Y976" s="3" t="s">
        <v>14719</v>
      </c>
      <c r="Z976" s="7" t="s">
        <v>14720</v>
      </c>
      <c r="AA976" s="3" t="s">
        <v>139</v>
      </c>
      <c r="AB976" s="3" t="s">
        <v>140</v>
      </c>
      <c r="AC976" s="3" t="s">
        <v>5272</v>
      </c>
      <c r="AD976" s="3" t="s">
        <v>143</v>
      </c>
      <c r="AE976" s="3" t="s">
        <v>5272</v>
      </c>
      <c r="AF976" s="3" t="s">
        <v>14641</v>
      </c>
      <c r="AG976" s="3" t="s">
        <v>235</v>
      </c>
      <c r="AH976" s="3" t="s">
        <v>141</v>
      </c>
      <c r="AI976" s="3" t="s">
        <v>143</v>
      </c>
      <c r="AJ976" s="3" t="s">
        <v>143</v>
      </c>
      <c r="AK976" s="3" t="s">
        <v>142</v>
      </c>
      <c r="AL976" s="3" t="s">
        <v>143</v>
      </c>
      <c r="AM976" s="3" t="s">
        <v>7112</v>
      </c>
      <c r="AN976" s="3" t="s">
        <v>174</v>
      </c>
      <c r="AO976" s="3" t="s">
        <v>14721</v>
      </c>
      <c r="AP976" s="3" t="s">
        <v>14722</v>
      </c>
      <c r="AQ976" s="3" t="s">
        <v>14723</v>
      </c>
      <c r="AR976" s="3" t="s">
        <v>353</v>
      </c>
      <c r="AS976" s="3" t="s">
        <v>231</v>
      </c>
      <c r="AT976" s="3" t="s">
        <v>492</v>
      </c>
      <c r="AU976" s="3" t="s">
        <v>14724</v>
      </c>
      <c r="AV976" s="3" t="s">
        <v>145</v>
      </c>
      <c r="AW976" s="3" t="s">
        <v>146</v>
      </c>
      <c r="AX976" s="3" t="s">
        <v>972</v>
      </c>
      <c r="AY976" s="3" t="s">
        <v>148</v>
      </c>
      <c r="AZ976" s="3" t="s">
        <v>139</v>
      </c>
      <c r="BA976" s="3" t="s">
        <v>149</v>
      </c>
      <c r="BB976" s="3" t="s">
        <v>150</v>
      </c>
      <c r="BC976" s="3" t="s">
        <v>156</v>
      </c>
      <c r="BD976" s="3" t="s">
        <v>157</v>
      </c>
      <c r="BE976" s="3" t="s">
        <v>303</v>
      </c>
      <c r="BF976" s="3" t="s">
        <v>14720</v>
      </c>
      <c r="BG976" s="3" t="s">
        <v>5272</v>
      </c>
      <c r="BH976" s="3" t="s">
        <v>143</v>
      </c>
      <c r="BI976" s="3" t="s">
        <v>143</v>
      </c>
      <c r="BJ976" s="3" t="s">
        <v>143</v>
      </c>
      <c r="BK976" s="3" t="s">
        <v>136</v>
      </c>
      <c r="BL976" s="3" t="s">
        <v>143</v>
      </c>
      <c r="BM976" s="3" t="s">
        <v>160</v>
      </c>
      <c r="BN976" s="3" t="s">
        <v>143</v>
      </c>
      <c r="BO976" s="3" t="s">
        <v>143</v>
      </c>
      <c r="BP976" s="3" t="s">
        <v>143</v>
      </c>
      <c r="BQ976" s="3" t="s">
        <v>3127</v>
      </c>
      <c r="BR976" s="3" t="s">
        <v>5352</v>
      </c>
      <c r="BS976" s="3" t="s">
        <v>241</v>
      </c>
      <c r="BT976" s="3" t="s">
        <v>7112</v>
      </c>
      <c r="BU976" s="3" t="s">
        <v>7112</v>
      </c>
      <c r="BV976" s="3" t="s">
        <v>135</v>
      </c>
      <c r="BW976" s="3" t="s">
        <v>135</v>
      </c>
      <c r="BX976" s="3" t="s">
        <v>135</v>
      </c>
      <c r="BY976" s="3" t="s">
        <v>148</v>
      </c>
      <c r="BZ976" s="3" t="s">
        <v>14725</v>
      </c>
      <c r="CA976" s="3" t="s">
        <v>174</v>
      </c>
      <c r="CB976" s="3" t="s">
        <v>143</v>
      </c>
      <c r="CC976" s="3" t="s">
        <v>143</v>
      </c>
      <c r="CD976" s="3" t="s">
        <v>143</v>
      </c>
      <c r="CE976" s="3" t="s">
        <v>14726</v>
      </c>
      <c r="CF976" s="3" t="s">
        <v>2261</v>
      </c>
      <c r="CG976" s="3" t="s">
        <v>2261</v>
      </c>
      <c r="CH976" s="3" t="s">
        <v>143</v>
      </c>
      <c r="CI976" s="3" t="s">
        <v>143</v>
      </c>
      <c r="CJ976" s="3" t="s">
        <v>5272</v>
      </c>
      <c r="CK976" s="3" t="s">
        <v>143</v>
      </c>
      <c r="CL976" s="3" t="s">
        <v>143</v>
      </c>
      <c r="CM976" s="3" t="s">
        <v>143</v>
      </c>
      <c r="CN976" s="3" t="s">
        <v>143</v>
      </c>
      <c r="CO976" s="3" t="s">
        <v>14727</v>
      </c>
      <c r="CP976" s="3" t="s">
        <v>143</v>
      </c>
      <c r="CQ976" s="3" t="s">
        <v>143</v>
      </c>
      <c r="CR976" s="3" t="s">
        <v>143</v>
      </c>
      <c r="CS976" s="3" t="s">
        <v>1</v>
      </c>
      <c r="CT976" s="3" t="s">
        <v>143</v>
      </c>
      <c r="CU976" s="3" t="s">
        <v>1</v>
      </c>
      <c r="CV976" s="3" t="s">
        <v>1985</v>
      </c>
      <c r="CW976" s="3" t="s">
        <v>143</v>
      </c>
      <c r="CX976" s="3" t="s">
        <v>258</v>
      </c>
      <c r="CY976" s="3" t="s">
        <v>166</v>
      </c>
      <c r="CZ976" s="3" t="s">
        <v>136</v>
      </c>
      <c r="DA976" s="3" t="s">
        <v>1986</v>
      </c>
      <c r="DB976" s="3" t="s">
        <v>143</v>
      </c>
      <c r="DC976" s="3" t="s">
        <v>225</v>
      </c>
      <c r="DD976" s="3" t="s">
        <v>164</v>
      </c>
      <c r="DE976" s="3" t="s">
        <v>3193</v>
      </c>
      <c r="DF976" s="3" t="s">
        <v>7971</v>
      </c>
      <c r="DG976" s="3" t="s">
        <v>143</v>
      </c>
      <c r="DH976" s="3" t="s">
        <v>14728</v>
      </c>
      <c r="DI976" s="3" t="s">
        <v>143</v>
      </c>
    </row>
    <row r="977" spans="1:113" hidden="1" x14ac:dyDescent="0.2">
      <c r="A977" s="73">
        <v>45597</v>
      </c>
      <c r="B977" s="3" t="s">
        <v>12737</v>
      </c>
      <c r="C977" s="3">
        <v>171369</v>
      </c>
      <c r="D977" s="3" t="s">
        <v>12737</v>
      </c>
      <c r="E977" s="3" t="s">
        <v>364</v>
      </c>
      <c r="F977" s="7">
        <v>45623</v>
      </c>
      <c r="G977" s="3" t="s">
        <v>126</v>
      </c>
      <c r="H977" s="3" t="s">
        <v>166</v>
      </c>
      <c r="I977" s="8">
        <f t="shared" si="108"/>
        <v>480</v>
      </c>
      <c r="J977" s="4">
        <v>480</v>
      </c>
      <c r="K977" s="71">
        <f t="shared" si="106"/>
        <v>2.233273825891181E-2</v>
      </c>
      <c r="L977" s="3" t="s">
        <v>12628</v>
      </c>
      <c r="M977" s="3" t="s">
        <v>129</v>
      </c>
      <c r="N977" s="3" t="s">
        <v>219</v>
      </c>
      <c r="O977" s="3" t="s">
        <v>8285</v>
      </c>
      <c r="P977" s="6" t="s">
        <v>14729</v>
      </c>
      <c r="Q977" s="3" t="s">
        <v>530</v>
      </c>
      <c r="R977" s="3" t="s">
        <v>14730</v>
      </c>
      <c r="S977" s="3" t="s">
        <v>2926</v>
      </c>
      <c r="T977" s="3" t="s">
        <v>135</v>
      </c>
      <c r="U977" s="3" t="s">
        <v>135</v>
      </c>
      <c r="V977" s="3" t="s">
        <v>136</v>
      </c>
      <c r="W977" s="3" t="s">
        <v>137</v>
      </c>
      <c r="X977" s="3" t="s">
        <v>6653</v>
      </c>
      <c r="Y977" s="3" t="s">
        <v>14731</v>
      </c>
      <c r="Z977" s="7" t="s">
        <v>14732</v>
      </c>
      <c r="AA977" s="3" t="s">
        <v>139</v>
      </c>
      <c r="AB977" s="3" t="s">
        <v>140</v>
      </c>
      <c r="AC977" s="3" t="s">
        <v>5272</v>
      </c>
      <c r="AD977" s="3" t="s">
        <v>143</v>
      </c>
      <c r="AE977" s="3" t="s">
        <v>5272</v>
      </c>
      <c r="AF977" s="3" t="s">
        <v>143</v>
      </c>
      <c r="AG977" s="3" t="s">
        <v>5974</v>
      </c>
      <c r="AH977" s="3" t="s">
        <v>141</v>
      </c>
      <c r="AI977" s="3" t="s">
        <v>143</v>
      </c>
      <c r="AJ977" s="3" t="s">
        <v>143</v>
      </c>
      <c r="AK977" s="3" t="s">
        <v>142</v>
      </c>
      <c r="AL977" s="3" t="s">
        <v>143</v>
      </c>
      <c r="AM977" s="3" t="s">
        <v>7390</v>
      </c>
      <c r="AN977" s="3" t="s">
        <v>143</v>
      </c>
      <c r="AO977" s="3" t="s">
        <v>4342</v>
      </c>
      <c r="AP977" s="3" t="s">
        <v>534</v>
      </c>
      <c r="AQ977" s="3" t="s">
        <v>309</v>
      </c>
      <c r="AR977" s="3" t="s">
        <v>148</v>
      </c>
      <c r="AS977" s="3" t="s">
        <v>139</v>
      </c>
      <c r="AT977" s="3" t="s">
        <v>2261</v>
      </c>
      <c r="AU977" s="3" t="s">
        <v>5272</v>
      </c>
      <c r="AV977" s="3" t="s">
        <v>234</v>
      </c>
      <c r="AW977" s="3" t="s">
        <v>165</v>
      </c>
      <c r="AX977" s="3" t="s">
        <v>235</v>
      </c>
      <c r="AY977" s="3" t="s">
        <v>148</v>
      </c>
      <c r="AZ977" s="3" t="s">
        <v>139</v>
      </c>
      <c r="BA977" s="3" t="s">
        <v>875</v>
      </c>
      <c r="BB977" s="3" t="s">
        <v>150</v>
      </c>
      <c r="BC977" s="3" t="s">
        <v>156</v>
      </c>
      <c r="BD977" s="3" t="s">
        <v>157</v>
      </c>
      <c r="BE977" s="3" t="s">
        <v>303</v>
      </c>
      <c r="BF977" s="3" t="s">
        <v>14732</v>
      </c>
      <c r="BG977" s="3" t="s">
        <v>5272</v>
      </c>
      <c r="BH977" s="3" t="s">
        <v>143</v>
      </c>
      <c r="BI977" s="3" t="s">
        <v>143</v>
      </c>
      <c r="BJ977" s="3" t="s">
        <v>143</v>
      </c>
      <c r="BK977" s="3" t="s">
        <v>463</v>
      </c>
      <c r="BL977" s="3" t="s">
        <v>143</v>
      </c>
      <c r="BM977" s="3" t="s">
        <v>160</v>
      </c>
      <c r="BN977" s="3" t="s">
        <v>143</v>
      </c>
      <c r="BO977" s="3" t="s">
        <v>143</v>
      </c>
      <c r="BP977" s="3" t="s">
        <v>143</v>
      </c>
      <c r="BQ977" s="3" t="s">
        <v>4955</v>
      </c>
      <c r="BR977" s="3" t="s">
        <v>5352</v>
      </c>
      <c r="BS977" s="3" t="s">
        <v>241</v>
      </c>
      <c r="BT977" s="3" t="s">
        <v>7390</v>
      </c>
      <c r="BU977" s="3" t="s">
        <v>7390</v>
      </c>
      <c r="BV977" s="3" t="s">
        <v>135</v>
      </c>
      <c r="BW977" s="3" t="s">
        <v>135</v>
      </c>
      <c r="BX977" s="3" t="s">
        <v>135</v>
      </c>
      <c r="BY977" s="3" t="s">
        <v>148</v>
      </c>
      <c r="BZ977" s="3" t="s">
        <v>6590</v>
      </c>
      <c r="CA977" s="3" t="s">
        <v>174</v>
      </c>
      <c r="CB977" s="3" t="s">
        <v>143</v>
      </c>
      <c r="CC977" s="3" t="s">
        <v>143</v>
      </c>
      <c r="CD977" s="3" t="s">
        <v>143</v>
      </c>
      <c r="CE977" s="3" t="s">
        <v>14733</v>
      </c>
      <c r="CF977" s="3" t="s">
        <v>2261</v>
      </c>
      <c r="CG977" s="3" t="s">
        <v>143</v>
      </c>
      <c r="CH977" s="3" t="s">
        <v>143</v>
      </c>
      <c r="CI977" s="3" t="s">
        <v>143</v>
      </c>
      <c r="CJ977" s="3" t="s">
        <v>5272</v>
      </c>
      <c r="CK977" s="3" t="s">
        <v>143</v>
      </c>
      <c r="CL977" s="3" t="s">
        <v>143</v>
      </c>
      <c r="CM977" s="3" t="s">
        <v>143</v>
      </c>
      <c r="CN977" s="3" t="s">
        <v>143</v>
      </c>
      <c r="CO977" s="3" t="s">
        <v>143</v>
      </c>
      <c r="CP977" s="3" t="s">
        <v>143</v>
      </c>
      <c r="CQ977" s="3" t="s">
        <v>143</v>
      </c>
      <c r="CR977" s="3" t="s">
        <v>143</v>
      </c>
      <c r="CS977" s="3" t="s">
        <v>1</v>
      </c>
      <c r="CT977" s="3" t="s">
        <v>143</v>
      </c>
      <c r="CU977" s="3" t="s">
        <v>1</v>
      </c>
      <c r="CV977" s="3" t="s">
        <v>1985</v>
      </c>
      <c r="CW977" s="3" t="s">
        <v>143</v>
      </c>
      <c r="CX977" s="3" t="s">
        <v>12628</v>
      </c>
      <c r="CY977" s="3" t="s">
        <v>166</v>
      </c>
      <c r="CZ977" s="3" t="s">
        <v>463</v>
      </c>
      <c r="DA977" s="3" t="s">
        <v>1986</v>
      </c>
      <c r="DB977" s="3" t="s">
        <v>143</v>
      </c>
      <c r="DC977" s="3" t="s">
        <v>6653</v>
      </c>
      <c r="DD977" s="3" t="s">
        <v>364</v>
      </c>
      <c r="DE977" s="3" t="s">
        <v>3193</v>
      </c>
      <c r="DF977" s="3" t="s">
        <v>7971</v>
      </c>
      <c r="DG977" s="3" t="s">
        <v>143</v>
      </c>
      <c r="DH977" s="3" t="s">
        <v>143</v>
      </c>
      <c r="DI977" s="3" t="s">
        <v>143</v>
      </c>
    </row>
    <row r="978" spans="1:113" ht="25.5" hidden="1" x14ac:dyDescent="0.2">
      <c r="A978" s="73">
        <v>45597</v>
      </c>
      <c r="B978" s="3" t="s">
        <v>12718</v>
      </c>
      <c r="C978" s="178">
        <v>171381</v>
      </c>
      <c r="D978" s="3" t="s">
        <v>12620</v>
      </c>
      <c r="E978" s="3" t="s">
        <v>685</v>
      </c>
      <c r="F978" s="7">
        <v>45623</v>
      </c>
      <c r="G978" s="3" t="s">
        <v>165</v>
      </c>
      <c r="H978" s="3" t="s">
        <v>166</v>
      </c>
      <c r="I978" s="4">
        <v>38.65</v>
      </c>
      <c r="J978" s="4">
        <v>38.65</v>
      </c>
      <c r="K978" s="71">
        <f t="shared" si="106"/>
        <v>1.7982506952227946E-3</v>
      </c>
      <c r="L978" s="3" t="s">
        <v>394</v>
      </c>
      <c r="M978" s="3" t="s">
        <v>317</v>
      </c>
      <c r="N978" s="3" t="s">
        <v>960</v>
      </c>
      <c r="O978" s="3" t="s">
        <v>4822</v>
      </c>
      <c r="P978" s="6" t="s">
        <v>13003</v>
      </c>
      <c r="Q978" s="3" t="s">
        <v>170</v>
      </c>
      <c r="R978" s="3" t="s">
        <v>14734</v>
      </c>
      <c r="S978" s="3" t="s">
        <v>14735</v>
      </c>
      <c r="T978" s="3" t="s">
        <v>4925</v>
      </c>
      <c r="U978" s="3" t="s">
        <v>3235</v>
      </c>
      <c r="V978" s="3" t="s">
        <v>136</v>
      </c>
      <c r="W978" s="3" t="s">
        <v>137</v>
      </c>
      <c r="X978" s="3" t="s">
        <v>11168</v>
      </c>
      <c r="Y978" s="3" t="s">
        <v>14736</v>
      </c>
      <c r="Z978" s="7" t="s">
        <v>14737</v>
      </c>
      <c r="AA978" s="3" t="s">
        <v>139</v>
      </c>
      <c r="AB978" s="3" t="s">
        <v>140</v>
      </c>
      <c r="AC978" s="3" t="s">
        <v>5272</v>
      </c>
      <c r="AD978" s="3" t="s">
        <v>143</v>
      </c>
      <c r="AE978" s="3" t="s">
        <v>14738</v>
      </c>
      <c r="AF978" s="3" t="s">
        <v>143</v>
      </c>
      <c r="AG978" s="3" t="s">
        <v>235</v>
      </c>
      <c r="AH978" s="3" t="s">
        <v>141</v>
      </c>
      <c r="AI978" s="3" t="s">
        <v>143</v>
      </c>
      <c r="AJ978" s="3" t="s">
        <v>14738</v>
      </c>
      <c r="AK978" s="3" t="s">
        <v>142</v>
      </c>
      <c r="AL978" s="3" t="s">
        <v>143</v>
      </c>
      <c r="AM978" s="3" t="s">
        <v>14738</v>
      </c>
      <c r="AN978" s="3" t="s">
        <v>174</v>
      </c>
      <c r="AO978" s="3" t="s">
        <v>4828</v>
      </c>
      <c r="AP978" s="3" t="s">
        <v>4828</v>
      </c>
      <c r="AQ978" s="3" t="s">
        <v>309</v>
      </c>
      <c r="AR978" s="3" t="s">
        <v>570</v>
      </c>
      <c r="AS978" s="3" t="s">
        <v>139</v>
      </c>
      <c r="AT978" s="3" t="s">
        <v>4828</v>
      </c>
      <c r="AU978" s="3" t="s">
        <v>4828</v>
      </c>
      <c r="AV978" s="3" t="s">
        <v>145</v>
      </c>
      <c r="AW978" s="3" t="s">
        <v>146</v>
      </c>
      <c r="AX978" s="3" t="s">
        <v>972</v>
      </c>
      <c r="AY978" s="3" t="s">
        <v>148</v>
      </c>
      <c r="AZ978" s="3" t="s">
        <v>139</v>
      </c>
      <c r="BA978" s="3" t="s">
        <v>149</v>
      </c>
      <c r="BB978" s="3" t="s">
        <v>150</v>
      </c>
      <c r="BC978" s="3" t="s">
        <v>156</v>
      </c>
      <c r="BD978" s="3" t="s">
        <v>157</v>
      </c>
      <c r="BE978" s="3" t="s">
        <v>484</v>
      </c>
      <c r="BF978" s="3" t="s">
        <v>14737</v>
      </c>
      <c r="BG978" s="3" t="s">
        <v>5272</v>
      </c>
      <c r="BH978" s="3" t="s">
        <v>170</v>
      </c>
      <c r="BI978" s="3" t="s">
        <v>14739</v>
      </c>
      <c r="BJ978" s="3" t="s">
        <v>143</v>
      </c>
      <c r="BK978" s="3" t="s">
        <v>136</v>
      </c>
      <c r="BL978" s="3" t="s">
        <v>143</v>
      </c>
      <c r="BM978" s="3" t="s">
        <v>160</v>
      </c>
      <c r="BN978" s="3" t="s">
        <v>160</v>
      </c>
      <c r="BO978" s="3" t="s">
        <v>685</v>
      </c>
      <c r="BP978" s="3" t="s">
        <v>143</v>
      </c>
      <c r="BQ978" s="3" t="s">
        <v>1184</v>
      </c>
      <c r="BR978" s="3" t="s">
        <v>5723</v>
      </c>
      <c r="BS978" s="3" t="s">
        <v>162</v>
      </c>
      <c r="BT978" s="3" t="s">
        <v>14738</v>
      </c>
      <c r="BU978" s="3" t="s">
        <v>14738</v>
      </c>
      <c r="BV978" s="3" t="s">
        <v>135</v>
      </c>
      <c r="BW978" s="3" t="s">
        <v>14740</v>
      </c>
      <c r="BX978" s="3" t="s">
        <v>135</v>
      </c>
      <c r="BY978" s="3" t="s">
        <v>148</v>
      </c>
      <c r="BZ978" s="3" t="s">
        <v>24</v>
      </c>
      <c r="CA978" s="3" t="s">
        <v>174</v>
      </c>
      <c r="CB978" s="3" t="s">
        <v>143</v>
      </c>
      <c r="CC978" s="3" t="s">
        <v>143</v>
      </c>
      <c r="CD978" s="3" t="s">
        <v>362</v>
      </c>
      <c r="CE978" s="3" t="s">
        <v>13003</v>
      </c>
      <c r="CF978" s="3" t="s">
        <v>2261</v>
      </c>
      <c r="CG978" s="3" t="s">
        <v>2261</v>
      </c>
      <c r="CH978" s="3" t="s">
        <v>143</v>
      </c>
      <c r="CI978" s="3" t="s">
        <v>14738</v>
      </c>
      <c r="CJ978" s="3" t="s">
        <v>14738</v>
      </c>
      <c r="CK978" s="3" t="s">
        <v>174</v>
      </c>
      <c r="CL978" s="3" t="s">
        <v>2261</v>
      </c>
      <c r="CM978" s="3" t="s">
        <v>143</v>
      </c>
      <c r="CN978" s="3" t="s">
        <v>143</v>
      </c>
      <c r="CO978" s="3" t="s">
        <v>143</v>
      </c>
      <c r="CP978" s="3" t="s">
        <v>143</v>
      </c>
      <c r="CQ978" s="3" t="s">
        <v>143</v>
      </c>
      <c r="CR978" s="3" t="s">
        <v>143</v>
      </c>
      <c r="CS978" s="3" t="s">
        <v>1</v>
      </c>
      <c r="CT978" s="3" t="s">
        <v>143</v>
      </c>
      <c r="CU978" s="3" t="s">
        <v>1</v>
      </c>
      <c r="CV978" s="3" t="s">
        <v>1985</v>
      </c>
      <c r="CW978" s="3" t="s">
        <v>1985</v>
      </c>
      <c r="CX978" s="3" t="s">
        <v>394</v>
      </c>
      <c r="CY978" s="3" t="s">
        <v>166</v>
      </c>
      <c r="CZ978" s="3" t="s">
        <v>136</v>
      </c>
      <c r="DA978" s="3" t="s">
        <v>1986</v>
      </c>
      <c r="DB978" s="3" t="s">
        <v>143</v>
      </c>
      <c r="DC978" s="3" t="s">
        <v>143</v>
      </c>
      <c r="DD978" s="3" t="s">
        <v>685</v>
      </c>
      <c r="DE978" s="3" t="s">
        <v>3193</v>
      </c>
      <c r="DF978" s="3" t="s">
        <v>7971</v>
      </c>
      <c r="DG978" s="3" t="s">
        <v>143</v>
      </c>
      <c r="DH978" s="3" t="s">
        <v>143</v>
      </c>
      <c r="DI978" s="3" t="s">
        <v>143</v>
      </c>
    </row>
    <row r="979" spans="1:113" ht="25.5" hidden="1" x14ac:dyDescent="0.2">
      <c r="A979" s="73">
        <v>45597</v>
      </c>
      <c r="B979" s="3" t="s">
        <v>12737</v>
      </c>
      <c r="C979" s="3">
        <v>171437</v>
      </c>
      <c r="D979" s="3" t="s">
        <v>12737</v>
      </c>
      <c r="E979" s="3" t="s">
        <v>373</v>
      </c>
      <c r="F979" s="7">
        <v>45624</v>
      </c>
      <c r="G979" s="3" t="s">
        <v>257</v>
      </c>
      <c r="H979" s="3" t="s">
        <v>166</v>
      </c>
      <c r="I979" s="4">
        <v>410.71</v>
      </c>
      <c r="J979" s="4">
        <v>410.71</v>
      </c>
      <c r="K979" s="71">
        <f t="shared" si="106"/>
        <v>1.910891443816181E-2</v>
      </c>
      <c r="L979" s="3" t="s">
        <v>374</v>
      </c>
      <c r="M979" s="3" t="s">
        <v>129</v>
      </c>
      <c r="N979" s="3" t="s">
        <v>1224</v>
      </c>
      <c r="O979" s="3" t="s">
        <v>528</v>
      </c>
      <c r="P979" s="6" t="s">
        <v>14741</v>
      </c>
      <c r="Q979" s="3" t="s">
        <v>530</v>
      </c>
      <c r="R979" s="3" t="s">
        <v>14742</v>
      </c>
      <c r="S979" s="3" t="s">
        <v>14743</v>
      </c>
      <c r="T979" s="3" t="s">
        <v>135</v>
      </c>
      <c r="U979" s="3" t="s">
        <v>135</v>
      </c>
      <c r="V979" s="3" t="s">
        <v>136</v>
      </c>
      <c r="W979" s="3" t="s">
        <v>137</v>
      </c>
      <c r="X979" s="3" t="s">
        <v>264</v>
      </c>
      <c r="Y979" s="3" t="s">
        <v>14744</v>
      </c>
      <c r="Z979" s="7" t="s">
        <v>14745</v>
      </c>
      <c r="AA979" s="3" t="s">
        <v>139</v>
      </c>
      <c r="AB979" s="3" t="s">
        <v>140</v>
      </c>
      <c r="AC979" s="3" t="s">
        <v>5272</v>
      </c>
      <c r="AD979" s="3" t="s">
        <v>143</v>
      </c>
      <c r="AE979" s="3" t="s">
        <v>5874</v>
      </c>
      <c r="AF979" s="3" t="s">
        <v>14428</v>
      </c>
      <c r="AG979" s="3" t="s">
        <v>5675</v>
      </c>
      <c r="AH979" s="3" t="s">
        <v>265</v>
      </c>
      <c r="AI979" s="3" t="s">
        <v>143</v>
      </c>
      <c r="AJ979" s="3" t="s">
        <v>5874</v>
      </c>
      <c r="AK979" s="3" t="s">
        <v>142</v>
      </c>
      <c r="AL979" s="3" t="s">
        <v>143</v>
      </c>
      <c r="AM979" s="3" t="s">
        <v>5874</v>
      </c>
      <c r="AN979" s="3" t="s">
        <v>174</v>
      </c>
      <c r="AO979" s="3" t="s">
        <v>533</v>
      </c>
      <c r="AP979" s="3" t="s">
        <v>534</v>
      </c>
      <c r="AQ979" s="3" t="s">
        <v>309</v>
      </c>
      <c r="AR979" s="3" t="s">
        <v>148</v>
      </c>
      <c r="AS979" s="3" t="s">
        <v>139</v>
      </c>
      <c r="AT979" s="3" t="s">
        <v>508</v>
      </c>
      <c r="AU979" s="3" t="s">
        <v>10918</v>
      </c>
      <c r="AV979" s="3" t="s">
        <v>990</v>
      </c>
      <c r="AW979" s="3" t="s">
        <v>273</v>
      </c>
      <c r="AX979" s="3" t="s">
        <v>1232</v>
      </c>
      <c r="AY979" s="3" t="s">
        <v>148</v>
      </c>
      <c r="AZ979" s="3" t="s">
        <v>139</v>
      </c>
      <c r="BA979" s="3" t="s">
        <v>154</v>
      </c>
      <c r="BB979" s="3" t="s">
        <v>992</v>
      </c>
      <c r="BC979" s="3" t="s">
        <v>156</v>
      </c>
      <c r="BD979" s="3" t="s">
        <v>157</v>
      </c>
      <c r="BE979" s="3" t="s">
        <v>303</v>
      </c>
      <c r="BF979" s="3" t="s">
        <v>14745</v>
      </c>
      <c r="BG979" s="3" t="s">
        <v>5272</v>
      </c>
      <c r="BH979" s="3" t="s">
        <v>530</v>
      </c>
      <c r="BI979" s="3" t="s">
        <v>770</v>
      </c>
      <c r="BJ979" s="3" t="s">
        <v>143</v>
      </c>
      <c r="BK979" s="3" t="s">
        <v>136</v>
      </c>
      <c r="BL979" s="3" t="s">
        <v>143</v>
      </c>
      <c r="BM979" s="3" t="s">
        <v>200</v>
      </c>
      <c r="BN979" s="3" t="s">
        <v>200</v>
      </c>
      <c r="BO979" s="3" t="s">
        <v>143</v>
      </c>
      <c r="BP979" s="3" t="s">
        <v>143</v>
      </c>
      <c r="BQ979" s="3" t="s">
        <v>14746</v>
      </c>
      <c r="BR979" s="3" t="s">
        <v>5352</v>
      </c>
      <c r="BS979" s="3" t="s">
        <v>14747</v>
      </c>
      <c r="BT979" s="3" t="s">
        <v>5874</v>
      </c>
      <c r="BU979" s="3" t="s">
        <v>5874</v>
      </c>
      <c r="BV979" s="3" t="s">
        <v>135</v>
      </c>
      <c r="BW979" s="3" t="s">
        <v>135</v>
      </c>
      <c r="BX979" s="3" t="s">
        <v>135</v>
      </c>
      <c r="BY979" s="3" t="s">
        <v>148</v>
      </c>
      <c r="BZ979" s="3" t="s">
        <v>2375</v>
      </c>
      <c r="CA979" s="3" t="s">
        <v>174</v>
      </c>
      <c r="CB979" s="3" t="s">
        <v>143</v>
      </c>
      <c r="CC979" s="3" t="s">
        <v>143</v>
      </c>
      <c r="CD979" s="3" t="s">
        <v>143</v>
      </c>
      <c r="CE979" s="3" t="s">
        <v>14748</v>
      </c>
      <c r="CF979" s="3" t="s">
        <v>2261</v>
      </c>
      <c r="CG979" s="3" t="s">
        <v>2261</v>
      </c>
      <c r="CH979" s="3" t="s">
        <v>143</v>
      </c>
      <c r="CI979" s="3" t="s">
        <v>143</v>
      </c>
      <c r="CJ979" s="3" t="s">
        <v>5272</v>
      </c>
      <c r="CK979" s="3" t="s">
        <v>143</v>
      </c>
      <c r="CL979" s="3" t="s">
        <v>143</v>
      </c>
      <c r="CM979" s="3" t="s">
        <v>143</v>
      </c>
      <c r="CN979" s="3" t="s">
        <v>143</v>
      </c>
      <c r="CO979" s="3" t="s">
        <v>143</v>
      </c>
      <c r="CP979" s="3" t="s">
        <v>143</v>
      </c>
      <c r="CQ979" s="3" t="s">
        <v>143</v>
      </c>
      <c r="CR979" s="3" t="s">
        <v>143</v>
      </c>
      <c r="CS979" s="3" t="s">
        <v>1</v>
      </c>
      <c r="CT979" s="3" t="s">
        <v>143</v>
      </c>
      <c r="CU979" s="3" t="s">
        <v>1</v>
      </c>
      <c r="CV979" s="3" t="s">
        <v>1985</v>
      </c>
      <c r="CW979" s="3" t="s">
        <v>1985</v>
      </c>
      <c r="CX979" s="3" t="s">
        <v>374</v>
      </c>
      <c r="CY979" s="3" t="s">
        <v>166</v>
      </c>
      <c r="CZ979" s="3" t="s">
        <v>136</v>
      </c>
      <c r="DA979" s="3" t="s">
        <v>1986</v>
      </c>
      <c r="DB979" s="3" t="s">
        <v>143</v>
      </c>
      <c r="DC979" s="3" t="s">
        <v>264</v>
      </c>
      <c r="DD979" s="3" t="s">
        <v>373</v>
      </c>
      <c r="DE979" s="3" t="s">
        <v>3193</v>
      </c>
      <c r="DF979" s="3" t="s">
        <v>935</v>
      </c>
      <c r="DG979" s="3" t="s">
        <v>143</v>
      </c>
      <c r="DH979" s="3" t="s">
        <v>143</v>
      </c>
      <c r="DI979" s="3" t="s">
        <v>143</v>
      </c>
    </row>
    <row r="980" spans="1:113" hidden="1" x14ac:dyDescent="0.2">
      <c r="A980" s="73">
        <v>45597</v>
      </c>
      <c r="B980" s="3" t="s">
        <v>12737</v>
      </c>
      <c r="C980" s="3">
        <v>171456</v>
      </c>
      <c r="D980" s="3" t="s">
        <v>12737</v>
      </c>
      <c r="E980" s="3" t="s">
        <v>364</v>
      </c>
      <c r="F980" s="7">
        <v>45624</v>
      </c>
      <c r="G980" s="3" t="s">
        <v>165</v>
      </c>
      <c r="H980" s="3" t="s">
        <v>166</v>
      </c>
      <c r="I980" s="8">
        <f t="shared" ref="I980:I981" si="109">J980</f>
        <v>480</v>
      </c>
      <c r="J980" s="4">
        <v>480</v>
      </c>
      <c r="K980" s="71">
        <f t="shared" si="106"/>
        <v>2.233273825891181E-2</v>
      </c>
      <c r="L980" s="3" t="s">
        <v>12628</v>
      </c>
      <c r="M980" s="3" t="s">
        <v>129</v>
      </c>
      <c r="N980" s="3" t="s">
        <v>1056</v>
      </c>
      <c r="O980" s="3" t="s">
        <v>10593</v>
      </c>
      <c r="P980" s="6" t="s">
        <v>14749</v>
      </c>
      <c r="Q980" s="3" t="s">
        <v>530</v>
      </c>
      <c r="R980" s="3" t="s">
        <v>14750</v>
      </c>
      <c r="S980" s="3" t="s">
        <v>8431</v>
      </c>
      <c r="T980" s="3" t="s">
        <v>135</v>
      </c>
      <c r="U980" s="3" t="s">
        <v>135</v>
      </c>
      <c r="V980" s="3" t="s">
        <v>136</v>
      </c>
      <c r="W980" s="3" t="s">
        <v>137</v>
      </c>
      <c r="X980" s="3" t="s">
        <v>957</v>
      </c>
      <c r="Y980" s="3" t="s">
        <v>14751</v>
      </c>
      <c r="Z980" s="7" t="s">
        <v>14752</v>
      </c>
      <c r="AA980" s="3" t="s">
        <v>139</v>
      </c>
      <c r="AB980" s="3" t="s">
        <v>140</v>
      </c>
      <c r="AC980" s="3" t="s">
        <v>5272</v>
      </c>
      <c r="AD980" s="3" t="s">
        <v>143</v>
      </c>
      <c r="AE980" s="3" t="s">
        <v>5272</v>
      </c>
      <c r="AF980" s="3" t="s">
        <v>14753</v>
      </c>
      <c r="AG980" s="3" t="s">
        <v>235</v>
      </c>
      <c r="AH980" s="3" t="s">
        <v>141</v>
      </c>
      <c r="AI980" s="3" t="s">
        <v>143</v>
      </c>
      <c r="AJ980" s="3" t="s">
        <v>143</v>
      </c>
      <c r="AK980" s="3" t="s">
        <v>142</v>
      </c>
      <c r="AL980" s="3" t="s">
        <v>143</v>
      </c>
      <c r="AM980" s="3" t="s">
        <v>7390</v>
      </c>
      <c r="AN980" s="3" t="s">
        <v>143</v>
      </c>
      <c r="AO980" s="3" t="s">
        <v>7843</v>
      </c>
      <c r="AP980" s="3" t="s">
        <v>534</v>
      </c>
      <c r="AQ980" s="3" t="s">
        <v>309</v>
      </c>
      <c r="AR980" s="3" t="s">
        <v>148</v>
      </c>
      <c r="AS980" s="3" t="s">
        <v>139</v>
      </c>
      <c r="AT980" s="3" t="s">
        <v>950</v>
      </c>
      <c r="AU980" s="3" t="s">
        <v>2261</v>
      </c>
      <c r="AV980" s="3" t="s">
        <v>145</v>
      </c>
      <c r="AW980" s="3" t="s">
        <v>146</v>
      </c>
      <c r="AX980" s="3" t="s">
        <v>1060</v>
      </c>
      <c r="AY980" s="3" t="s">
        <v>148</v>
      </c>
      <c r="AZ980" s="3" t="s">
        <v>139</v>
      </c>
      <c r="BA980" s="3" t="s">
        <v>149</v>
      </c>
      <c r="BB980" s="3" t="s">
        <v>150</v>
      </c>
      <c r="BC980" s="3" t="s">
        <v>156</v>
      </c>
      <c r="BD980" s="3" t="s">
        <v>157</v>
      </c>
      <c r="BE980" s="3" t="s">
        <v>303</v>
      </c>
      <c r="BF980" s="3" t="s">
        <v>14752</v>
      </c>
      <c r="BG980" s="3" t="s">
        <v>5272</v>
      </c>
      <c r="BH980" s="3" t="s">
        <v>143</v>
      </c>
      <c r="BI980" s="3" t="s">
        <v>143</v>
      </c>
      <c r="BJ980" s="3" t="s">
        <v>143</v>
      </c>
      <c r="BK980" s="3" t="s">
        <v>463</v>
      </c>
      <c r="BL980" s="3" t="s">
        <v>143</v>
      </c>
      <c r="BM980" s="3" t="s">
        <v>160</v>
      </c>
      <c r="BN980" s="3" t="s">
        <v>143</v>
      </c>
      <c r="BO980" s="3" t="s">
        <v>143</v>
      </c>
      <c r="BP980" s="3" t="s">
        <v>143</v>
      </c>
      <c r="BQ980" s="3" t="s">
        <v>14754</v>
      </c>
      <c r="BR980" s="3" t="s">
        <v>5352</v>
      </c>
      <c r="BS980" s="3" t="s">
        <v>241</v>
      </c>
      <c r="BT980" s="3" t="s">
        <v>7390</v>
      </c>
      <c r="BU980" s="3" t="s">
        <v>7390</v>
      </c>
      <c r="BV980" s="3" t="s">
        <v>135</v>
      </c>
      <c r="BW980" s="3" t="s">
        <v>135</v>
      </c>
      <c r="BX980" s="3" t="s">
        <v>135</v>
      </c>
      <c r="BY980" s="3" t="s">
        <v>148</v>
      </c>
      <c r="BZ980" s="3" t="s">
        <v>5177</v>
      </c>
      <c r="CA980" s="3" t="s">
        <v>174</v>
      </c>
      <c r="CB980" s="3" t="s">
        <v>143</v>
      </c>
      <c r="CC980" s="3" t="s">
        <v>143</v>
      </c>
      <c r="CD980" s="3" t="s">
        <v>143</v>
      </c>
      <c r="CE980" s="3" t="s">
        <v>143</v>
      </c>
      <c r="CF980" s="3" t="s">
        <v>2261</v>
      </c>
      <c r="CG980" s="3" t="s">
        <v>143</v>
      </c>
      <c r="CH980" s="3" t="s">
        <v>143</v>
      </c>
      <c r="CI980" s="3" t="s">
        <v>143</v>
      </c>
      <c r="CJ980" s="3" t="s">
        <v>5272</v>
      </c>
      <c r="CK980" s="3" t="s">
        <v>143</v>
      </c>
      <c r="CL980" s="3" t="s">
        <v>143</v>
      </c>
      <c r="CM980" s="3" t="s">
        <v>143</v>
      </c>
      <c r="CN980" s="3" t="s">
        <v>143</v>
      </c>
      <c r="CO980" s="3" t="s">
        <v>143</v>
      </c>
      <c r="CP980" s="3" t="s">
        <v>143</v>
      </c>
      <c r="CQ980" s="3" t="s">
        <v>143</v>
      </c>
      <c r="CR980" s="3" t="s">
        <v>143</v>
      </c>
      <c r="CS980" s="3" t="s">
        <v>1</v>
      </c>
      <c r="CT980" s="3" t="s">
        <v>143</v>
      </c>
      <c r="CU980" s="3" t="s">
        <v>1</v>
      </c>
      <c r="CV980" s="3" t="s">
        <v>1985</v>
      </c>
      <c r="CW980" s="3" t="s">
        <v>143</v>
      </c>
      <c r="CX980" s="3" t="s">
        <v>12628</v>
      </c>
      <c r="CY980" s="3" t="s">
        <v>166</v>
      </c>
      <c r="CZ980" s="3" t="s">
        <v>463</v>
      </c>
      <c r="DA980" s="3" t="s">
        <v>1986</v>
      </c>
      <c r="DB980" s="3" t="s">
        <v>143</v>
      </c>
      <c r="DC980" s="3" t="s">
        <v>225</v>
      </c>
      <c r="DD980" s="3" t="s">
        <v>364</v>
      </c>
      <c r="DE980" s="3" t="s">
        <v>3193</v>
      </c>
      <c r="DF980" s="3" t="s">
        <v>935</v>
      </c>
      <c r="DG980" s="3" t="s">
        <v>143</v>
      </c>
      <c r="DH980" s="3" t="s">
        <v>143</v>
      </c>
      <c r="DI980" s="3" t="s">
        <v>143</v>
      </c>
    </row>
    <row r="981" spans="1:113" hidden="1" x14ac:dyDescent="0.2">
      <c r="A981" s="73">
        <v>45597</v>
      </c>
      <c r="B981" s="3" t="s">
        <v>12474</v>
      </c>
      <c r="C981" s="3">
        <v>171469</v>
      </c>
      <c r="D981" s="5" t="s">
        <v>12474</v>
      </c>
      <c r="E981" s="3" t="s">
        <v>364</v>
      </c>
      <c r="F981" s="7">
        <v>45623</v>
      </c>
      <c r="G981" s="3" t="s">
        <v>126</v>
      </c>
      <c r="H981" s="3" t="s">
        <v>127</v>
      </c>
      <c r="I981" s="8">
        <f t="shared" si="109"/>
        <v>496.5</v>
      </c>
      <c r="J981" s="4">
        <v>496.5</v>
      </c>
      <c r="K981" s="71">
        <f t="shared" si="106"/>
        <v>2.3100426136561901E-2</v>
      </c>
      <c r="L981" s="3" t="s">
        <v>394</v>
      </c>
      <c r="M981" s="3" t="s">
        <v>129</v>
      </c>
      <c r="N981" s="3" t="s">
        <v>5232</v>
      </c>
      <c r="O981" s="3" t="s">
        <v>1065</v>
      </c>
      <c r="P981" s="6" t="s">
        <v>14755</v>
      </c>
      <c r="Q981" s="3" t="s">
        <v>132</v>
      </c>
      <c r="R981" s="3" t="s">
        <v>14756</v>
      </c>
      <c r="S981" s="3" t="s">
        <v>14757</v>
      </c>
      <c r="T981" s="3" t="s">
        <v>14758</v>
      </c>
      <c r="U981" s="3" t="s">
        <v>1856</v>
      </c>
      <c r="V981" s="3" t="s">
        <v>136</v>
      </c>
      <c r="W981" s="3" t="s">
        <v>137</v>
      </c>
      <c r="X981" s="3" t="s">
        <v>9544</v>
      </c>
      <c r="Y981" s="3" t="s">
        <v>14759</v>
      </c>
      <c r="Z981" s="7" t="s">
        <v>14760</v>
      </c>
      <c r="AA981" s="3" t="s">
        <v>139</v>
      </c>
      <c r="AB981" s="3" t="s">
        <v>140</v>
      </c>
      <c r="AC981" s="3" t="s">
        <v>5272</v>
      </c>
      <c r="AD981" s="3" t="s">
        <v>143</v>
      </c>
      <c r="AE981" s="3" t="s">
        <v>5272</v>
      </c>
      <c r="AF981" s="3" t="s">
        <v>143</v>
      </c>
      <c r="AG981" s="3" t="s">
        <v>5974</v>
      </c>
      <c r="AH981" s="3" t="s">
        <v>141</v>
      </c>
      <c r="AI981" s="3" t="s">
        <v>143</v>
      </c>
      <c r="AJ981" s="3" t="s">
        <v>143</v>
      </c>
      <c r="AK981" s="3" t="s">
        <v>142</v>
      </c>
      <c r="AL981" s="3" t="s">
        <v>143</v>
      </c>
      <c r="AM981" s="3" t="s">
        <v>14158</v>
      </c>
      <c r="AN981" s="3" t="s">
        <v>143</v>
      </c>
      <c r="AO981" s="3" t="s">
        <v>631</v>
      </c>
      <c r="AP981" s="3" t="s">
        <v>632</v>
      </c>
      <c r="AQ981" s="3" t="s">
        <v>1068</v>
      </c>
      <c r="AR981" s="3" t="s">
        <v>148</v>
      </c>
      <c r="AS981" s="3" t="s">
        <v>139</v>
      </c>
      <c r="AT981" s="3" t="s">
        <v>149</v>
      </c>
      <c r="AU981" s="3" t="s">
        <v>634</v>
      </c>
      <c r="AV981" s="3" t="s">
        <v>5236</v>
      </c>
      <c r="AW981" s="3" t="s">
        <v>5237</v>
      </c>
      <c r="AX981" s="3" t="s">
        <v>5238</v>
      </c>
      <c r="AY981" s="3" t="s">
        <v>148</v>
      </c>
      <c r="AZ981" s="3" t="s">
        <v>139</v>
      </c>
      <c r="BA981" s="3" t="s">
        <v>149</v>
      </c>
      <c r="BB981" s="3" t="s">
        <v>5239</v>
      </c>
      <c r="BC981" s="3" t="s">
        <v>156</v>
      </c>
      <c r="BD981" s="3" t="s">
        <v>157</v>
      </c>
      <c r="BE981" s="3" t="s">
        <v>303</v>
      </c>
      <c r="BF981" s="3" t="s">
        <v>14760</v>
      </c>
      <c r="BG981" s="3" t="s">
        <v>5272</v>
      </c>
      <c r="BH981" s="3" t="s">
        <v>143</v>
      </c>
      <c r="BI981" s="3" t="s">
        <v>143</v>
      </c>
      <c r="BJ981" s="3" t="s">
        <v>143</v>
      </c>
      <c r="BK981" s="3" t="s">
        <v>136</v>
      </c>
      <c r="BL981" s="3" t="s">
        <v>143</v>
      </c>
      <c r="BM981" s="3" t="s">
        <v>1674</v>
      </c>
      <c r="BN981" s="3" t="s">
        <v>143</v>
      </c>
      <c r="BO981" s="3" t="s">
        <v>143</v>
      </c>
      <c r="BP981" s="3" t="s">
        <v>143</v>
      </c>
      <c r="BQ981" s="3" t="s">
        <v>14761</v>
      </c>
      <c r="BR981" s="3" t="s">
        <v>5352</v>
      </c>
      <c r="BS981" s="3" t="s">
        <v>241</v>
      </c>
      <c r="BT981" s="3" t="s">
        <v>14157</v>
      </c>
      <c r="BU981" s="3" t="s">
        <v>14157</v>
      </c>
      <c r="BV981" s="3" t="s">
        <v>1856</v>
      </c>
      <c r="BW981" s="3" t="s">
        <v>135</v>
      </c>
      <c r="BX981" s="3" t="s">
        <v>135</v>
      </c>
      <c r="BY981" s="3" t="s">
        <v>148</v>
      </c>
      <c r="BZ981" s="3" t="s">
        <v>14762</v>
      </c>
      <c r="CA981" s="3" t="s">
        <v>144</v>
      </c>
      <c r="CB981" s="3" t="s">
        <v>143</v>
      </c>
      <c r="CC981" s="3" t="s">
        <v>143</v>
      </c>
      <c r="CD981" s="3" t="s">
        <v>143</v>
      </c>
      <c r="CE981" s="3" t="s">
        <v>14755</v>
      </c>
      <c r="CF981" s="3" t="s">
        <v>9549</v>
      </c>
      <c r="CG981" s="3" t="s">
        <v>143</v>
      </c>
      <c r="CH981" s="3" t="s">
        <v>143</v>
      </c>
      <c r="CI981" s="3" t="s">
        <v>143</v>
      </c>
      <c r="CJ981" s="3" t="s">
        <v>5272</v>
      </c>
      <c r="CK981" s="3" t="s">
        <v>143</v>
      </c>
      <c r="CL981" s="3" t="s">
        <v>143</v>
      </c>
      <c r="CM981" s="3" t="s">
        <v>143</v>
      </c>
      <c r="CN981" s="3" t="s">
        <v>143</v>
      </c>
      <c r="CO981" s="3" t="s">
        <v>143</v>
      </c>
      <c r="CP981" s="3" t="s">
        <v>143</v>
      </c>
      <c r="CQ981" s="3" t="s">
        <v>143</v>
      </c>
      <c r="CR981" s="3" t="s">
        <v>143</v>
      </c>
      <c r="CS981" s="3" t="s">
        <v>1</v>
      </c>
      <c r="CT981" s="3" t="s">
        <v>143</v>
      </c>
      <c r="CU981" s="3" t="s">
        <v>1</v>
      </c>
      <c r="CV981" s="3" t="s">
        <v>1985</v>
      </c>
      <c r="CW981" s="3" t="s">
        <v>143</v>
      </c>
      <c r="CX981" s="3" t="s">
        <v>394</v>
      </c>
      <c r="CY981" s="3" t="s">
        <v>127</v>
      </c>
      <c r="CZ981" s="3" t="s">
        <v>136</v>
      </c>
      <c r="DA981" s="3" t="s">
        <v>1989</v>
      </c>
      <c r="DB981" s="3" t="s">
        <v>143</v>
      </c>
      <c r="DC981" s="3" t="s">
        <v>143</v>
      </c>
      <c r="DD981" s="3" t="s">
        <v>364</v>
      </c>
      <c r="DE981" s="3" t="s">
        <v>3193</v>
      </c>
      <c r="DF981" s="3" t="s">
        <v>7971</v>
      </c>
      <c r="DG981" s="3" t="s">
        <v>143</v>
      </c>
      <c r="DH981" s="3" t="s">
        <v>143</v>
      </c>
      <c r="DI981" s="3" t="s">
        <v>143</v>
      </c>
    </row>
    <row r="982" spans="1:113" hidden="1" x14ac:dyDescent="0.2">
      <c r="A982" s="73">
        <v>45597</v>
      </c>
      <c r="B982" s="3" t="s">
        <v>12737</v>
      </c>
      <c r="C982" s="3">
        <v>171651</v>
      </c>
      <c r="D982" s="3" t="s">
        <v>12737</v>
      </c>
      <c r="E982" s="3" t="s">
        <v>125</v>
      </c>
      <c r="F982" s="7">
        <v>45625</v>
      </c>
      <c r="G982" s="3" t="s">
        <v>257</v>
      </c>
      <c r="H982" s="3" t="s">
        <v>166</v>
      </c>
      <c r="I982" s="4">
        <v>5037.38</v>
      </c>
      <c r="J982" s="4">
        <v>4927.7299999999996</v>
      </c>
      <c r="K982" s="71">
        <f t="shared" si="106"/>
        <v>0.23437185218891077</v>
      </c>
      <c r="L982" s="3" t="s">
        <v>12628</v>
      </c>
      <c r="M982" s="3" t="s">
        <v>129</v>
      </c>
      <c r="N982" s="3" t="s">
        <v>980</v>
      </c>
      <c r="O982" s="3" t="s">
        <v>14763</v>
      </c>
      <c r="P982" s="6" t="s">
        <v>14764</v>
      </c>
      <c r="Q982" s="3" t="s">
        <v>170</v>
      </c>
      <c r="R982" s="3" t="s">
        <v>14869</v>
      </c>
      <c r="S982" s="3" t="s">
        <v>14765</v>
      </c>
      <c r="T982" s="3" t="s">
        <v>135</v>
      </c>
      <c r="U982" s="3" t="s">
        <v>135</v>
      </c>
      <c r="V982" s="3" t="s">
        <v>136</v>
      </c>
      <c r="W982" s="3" t="s">
        <v>137</v>
      </c>
      <c r="X982" s="3" t="s">
        <v>264</v>
      </c>
      <c r="Y982" s="3" t="s">
        <v>14766</v>
      </c>
      <c r="Z982" s="7" t="s">
        <v>14908</v>
      </c>
      <c r="AA982" s="3" t="s">
        <v>139</v>
      </c>
      <c r="AB982" s="3" t="s">
        <v>140</v>
      </c>
      <c r="AC982" s="3" t="s">
        <v>5272</v>
      </c>
      <c r="AD982" s="3" t="s">
        <v>143</v>
      </c>
      <c r="AE982" s="3" t="s">
        <v>14909</v>
      </c>
      <c r="AF982" s="3" t="s">
        <v>14753</v>
      </c>
      <c r="AG982" s="3" t="s">
        <v>5675</v>
      </c>
      <c r="AH982" s="3" t="s">
        <v>265</v>
      </c>
      <c r="AI982" s="3" t="s">
        <v>143</v>
      </c>
      <c r="AJ982" s="3" t="s">
        <v>14909</v>
      </c>
      <c r="AK982" s="3" t="s">
        <v>142</v>
      </c>
      <c r="AL982" s="3" t="s">
        <v>143</v>
      </c>
      <c r="AM982" s="3" t="s">
        <v>14767</v>
      </c>
      <c r="AN982" s="3" t="s">
        <v>174</v>
      </c>
      <c r="AO982" s="3" t="s">
        <v>14768</v>
      </c>
      <c r="AP982" s="3" t="s">
        <v>986</v>
      </c>
      <c r="AQ982" s="3" t="s">
        <v>14769</v>
      </c>
      <c r="AR982" s="3" t="s">
        <v>430</v>
      </c>
      <c r="AS982" s="3" t="s">
        <v>431</v>
      </c>
      <c r="AT982" s="3" t="s">
        <v>1869</v>
      </c>
      <c r="AU982" s="3" t="s">
        <v>751</v>
      </c>
      <c r="AV982" s="3" t="s">
        <v>990</v>
      </c>
      <c r="AW982" s="3" t="s">
        <v>273</v>
      </c>
      <c r="AX982" s="3" t="s">
        <v>991</v>
      </c>
      <c r="AY982" s="3" t="s">
        <v>148</v>
      </c>
      <c r="AZ982" s="3" t="s">
        <v>139</v>
      </c>
      <c r="BA982" s="3" t="s">
        <v>154</v>
      </c>
      <c r="BB982" s="3" t="s">
        <v>992</v>
      </c>
      <c r="BC982" s="3" t="s">
        <v>156</v>
      </c>
      <c r="BD982" s="3" t="s">
        <v>157</v>
      </c>
      <c r="BE982" s="3" t="s">
        <v>8956</v>
      </c>
      <c r="BF982" s="3" t="s">
        <v>14870</v>
      </c>
      <c r="BG982" s="3" t="s">
        <v>5272</v>
      </c>
      <c r="BH982" s="3" t="s">
        <v>170</v>
      </c>
      <c r="BI982" s="3" t="s">
        <v>14910</v>
      </c>
      <c r="BJ982" s="3" t="s">
        <v>143</v>
      </c>
      <c r="BK982" s="3" t="s">
        <v>463</v>
      </c>
      <c r="BL982" s="3" t="s">
        <v>143</v>
      </c>
      <c r="BM982" s="3" t="s">
        <v>200</v>
      </c>
      <c r="BN982" s="3" t="s">
        <v>200</v>
      </c>
      <c r="BO982" s="3" t="s">
        <v>143</v>
      </c>
      <c r="BP982" s="3" t="s">
        <v>143</v>
      </c>
      <c r="BQ982" s="3" t="s">
        <v>3522</v>
      </c>
      <c r="BR982" s="3" t="s">
        <v>143</v>
      </c>
      <c r="BS982" s="3" t="s">
        <v>14871</v>
      </c>
      <c r="BT982" s="3" t="s">
        <v>14909</v>
      </c>
      <c r="BU982" s="3" t="s">
        <v>14909</v>
      </c>
      <c r="BV982" s="3" t="s">
        <v>135</v>
      </c>
      <c r="BW982" s="3" t="s">
        <v>135</v>
      </c>
      <c r="BX982" s="3" t="s">
        <v>135</v>
      </c>
      <c r="BY982" s="3" t="s">
        <v>148</v>
      </c>
      <c r="BZ982" s="3" t="s">
        <v>3078</v>
      </c>
      <c r="CA982" s="3" t="s">
        <v>174</v>
      </c>
      <c r="CB982" s="3" t="s">
        <v>143</v>
      </c>
      <c r="CC982" s="3" t="s">
        <v>143</v>
      </c>
      <c r="CD982" s="3" t="s">
        <v>143</v>
      </c>
      <c r="CE982" s="3" t="s">
        <v>14770</v>
      </c>
      <c r="CF982" s="3" t="s">
        <v>2261</v>
      </c>
      <c r="CG982" s="3" t="s">
        <v>2261</v>
      </c>
      <c r="CH982" s="3" t="s">
        <v>143</v>
      </c>
      <c r="CI982" s="3" t="s">
        <v>143</v>
      </c>
      <c r="CJ982" s="3" t="s">
        <v>5272</v>
      </c>
      <c r="CK982" s="3" t="s">
        <v>143</v>
      </c>
      <c r="CL982" s="3" t="s">
        <v>143</v>
      </c>
      <c r="CM982" s="3" t="s">
        <v>143</v>
      </c>
      <c r="CN982" s="3" t="s">
        <v>143</v>
      </c>
      <c r="CO982" s="3" t="s">
        <v>143</v>
      </c>
      <c r="CP982" s="3" t="s">
        <v>143</v>
      </c>
      <c r="CQ982" s="3" t="s">
        <v>143</v>
      </c>
      <c r="CR982" s="3" t="s">
        <v>143</v>
      </c>
      <c r="CS982" s="3" t="s">
        <v>1</v>
      </c>
      <c r="CT982" s="3" t="s">
        <v>143</v>
      </c>
      <c r="CU982" s="3" t="s">
        <v>1</v>
      </c>
      <c r="CV982" s="3" t="s">
        <v>2867</v>
      </c>
      <c r="CW982" s="3" t="s">
        <v>4037</v>
      </c>
      <c r="CX982" s="3" t="s">
        <v>12628</v>
      </c>
      <c r="CY982" s="3" t="s">
        <v>166</v>
      </c>
      <c r="CZ982" s="3" t="s">
        <v>463</v>
      </c>
      <c r="DA982" s="3" t="s">
        <v>1986</v>
      </c>
      <c r="DB982" s="3" t="s">
        <v>143</v>
      </c>
      <c r="DC982" s="3" t="s">
        <v>143</v>
      </c>
      <c r="DD982" s="3" t="s">
        <v>125</v>
      </c>
      <c r="DE982" s="3" t="s">
        <v>3193</v>
      </c>
      <c r="DF982" s="3" t="s">
        <v>7088</v>
      </c>
      <c r="DG982" s="3" t="s">
        <v>143</v>
      </c>
      <c r="DH982" s="3" t="s">
        <v>143</v>
      </c>
      <c r="DI982" s="3" t="s">
        <v>143</v>
      </c>
    </row>
    <row r="983" spans="1:113" hidden="1" x14ac:dyDescent="0.2">
      <c r="A983" s="73">
        <v>45597</v>
      </c>
      <c r="B983" s="3" t="s">
        <v>15606</v>
      </c>
      <c r="C983" s="3">
        <v>171658</v>
      </c>
      <c r="D983" s="3" t="s">
        <v>12738</v>
      </c>
      <c r="E983" s="3" t="s">
        <v>164</v>
      </c>
      <c r="F983" s="7">
        <v>45624</v>
      </c>
      <c r="G983" s="3" t="s">
        <v>165</v>
      </c>
      <c r="H983" s="3" t="s">
        <v>166</v>
      </c>
      <c r="I983" s="8">
        <f t="shared" ref="I983:I997" si="110">J983</f>
        <v>123.17</v>
      </c>
      <c r="J983" s="4">
        <v>123.17</v>
      </c>
      <c r="K983" s="71">
        <f t="shared" si="106"/>
        <v>5.7306736903128489E-3</v>
      </c>
      <c r="L983" s="3" t="s">
        <v>501</v>
      </c>
      <c r="M983" s="3" t="s">
        <v>317</v>
      </c>
      <c r="N983" s="3" t="s">
        <v>219</v>
      </c>
      <c r="O983" s="3" t="s">
        <v>14771</v>
      </c>
      <c r="P983" s="6" t="s">
        <v>14772</v>
      </c>
      <c r="Q983" s="3" t="s">
        <v>170</v>
      </c>
      <c r="R983" s="3" t="s">
        <v>14773</v>
      </c>
      <c r="S983" s="3" t="s">
        <v>728</v>
      </c>
      <c r="T983" s="3" t="s">
        <v>135</v>
      </c>
      <c r="U983" s="3" t="s">
        <v>135</v>
      </c>
      <c r="V983" s="3" t="s">
        <v>506</v>
      </c>
      <c r="W983" s="3" t="s">
        <v>137</v>
      </c>
      <c r="X983" s="3" t="s">
        <v>6653</v>
      </c>
      <c r="Y983" s="3" t="s">
        <v>14774</v>
      </c>
      <c r="Z983" s="7" t="s">
        <v>14775</v>
      </c>
      <c r="AA983" s="3" t="s">
        <v>139</v>
      </c>
      <c r="AB983" s="3" t="s">
        <v>323</v>
      </c>
      <c r="AC983" s="3" t="s">
        <v>5272</v>
      </c>
      <c r="AD983" s="3" t="s">
        <v>143</v>
      </c>
      <c r="AE983" s="3" t="s">
        <v>5272</v>
      </c>
      <c r="AF983" s="3" t="s">
        <v>143</v>
      </c>
      <c r="AG983" s="3" t="s">
        <v>235</v>
      </c>
      <c r="AH983" s="3" t="s">
        <v>141</v>
      </c>
      <c r="AI983" s="3" t="s">
        <v>143</v>
      </c>
      <c r="AJ983" s="3" t="s">
        <v>143</v>
      </c>
      <c r="AK983" s="3" t="s">
        <v>207</v>
      </c>
      <c r="AL983" s="3" t="s">
        <v>14776</v>
      </c>
      <c r="AM983" s="3" t="s">
        <v>14777</v>
      </c>
      <c r="AN983" s="3" t="s">
        <v>143</v>
      </c>
      <c r="AO983" s="3" t="s">
        <v>1922</v>
      </c>
      <c r="AP983" s="3" t="s">
        <v>1923</v>
      </c>
      <c r="AQ983" s="3" t="s">
        <v>14778</v>
      </c>
      <c r="AR983" s="3" t="s">
        <v>353</v>
      </c>
      <c r="AS983" s="3" t="s">
        <v>231</v>
      </c>
      <c r="AT983" s="3" t="s">
        <v>1895</v>
      </c>
      <c r="AU983" s="3" t="s">
        <v>1925</v>
      </c>
      <c r="AV983" s="3" t="s">
        <v>234</v>
      </c>
      <c r="AW983" s="3" t="s">
        <v>165</v>
      </c>
      <c r="AX983" s="3" t="s">
        <v>235</v>
      </c>
      <c r="AY983" s="3" t="s">
        <v>148</v>
      </c>
      <c r="AZ983" s="3" t="s">
        <v>139</v>
      </c>
      <c r="BA983" s="3" t="s">
        <v>875</v>
      </c>
      <c r="BB983" s="3" t="s">
        <v>150</v>
      </c>
      <c r="BC983" s="3" t="s">
        <v>156</v>
      </c>
      <c r="BD983" s="3" t="s">
        <v>157</v>
      </c>
      <c r="BE983" s="3" t="s">
        <v>484</v>
      </c>
      <c r="BF983" s="3" t="s">
        <v>14775</v>
      </c>
      <c r="BG983" s="3" t="s">
        <v>5272</v>
      </c>
      <c r="BH983" s="3" t="s">
        <v>143</v>
      </c>
      <c r="BI983" s="3" t="s">
        <v>143</v>
      </c>
      <c r="BJ983" s="3" t="s">
        <v>143</v>
      </c>
      <c r="BK983" s="3" t="s">
        <v>506</v>
      </c>
      <c r="BL983" s="3" t="s">
        <v>143</v>
      </c>
      <c r="BM983" s="3" t="s">
        <v>160</v>
      </c>
      <c r="BN983" s="3" t="s">
        <v>143</v>
      </c>
      <c r="BO983" s="3" t="s">
        <v>164</v>
      </c>
      <c r="BP983" s="3" t="s">
        <v>143</v>
      </c>
      <c r="BQ983" s="3" t="s">
        <v>14779</v>
      </c>
      <c r="BR983" s="3" t="s">
        <v>5723</v>
      </c>
      <c r="BS983" s="3" t="s">
        <v>162</v>
      </c>
      <c r="BT983" s="3" t="s">
        <v>14777</v>
      </c>
      <c r="BU983" s="3" t="s">
        <v>14777</v>
      </c>
      <c r="BV983" s="3" t="s">
        <v>135</v>
      </c>
      <c r="BW983" s="3" t="s">
        <v>135</v>
      </c>
      <c r="BX983" s="3" t="s">
        <v>135</v>
      </c>
      <c r="BY983" s="3" t="s">
        <v>148</v>
      </c>
      <c r="BZ983" s="3" t="s">
        <v>14780</v>
      </c>
      <c r="CA983" s="3" t="s">
        <v>174</v>
      </c>
      <c r="CB983" s="3" t="s">
        <v>143</v>
      </c>
      <c r="CC983" s="3" t="s">
        <v>143</v>
      </c>
      <c r="CD983" s="3" t="s">
        <v>143</v>
      </c>
      <c r="CE983" s="3" t="s">
        <v>14781</v>
      </c>
      <c r="CF983" s="3" t="s">
        <v>2261</v>
      </c>
      <c r="CG983" s="3" t="s">
        <v>143</v>
      </c>
      <c r="CH983" s="3" t="s">
        <v>143</v>
      </c>
      <c r="CI983" s="3" t="s">
        <v>143</v>
      </c>
      <c r="CJ983" s="3" t="s">
        <v>5272</v>
      </c>
      <c r="CK983" s="3" t="s">
        <v>143</v>
      </c>
      <c r="CL983" s="3" t="s">
        <v>143</v>
      </c>
      <c r="CM983" s="3" t="s">
        <v>143</v>
      </c>
      <c r="CN983" s="3" t="s">
        <v>143</v>
      </c>
      <c r="CO983" s="3" t="s">
        <v>14782</v>
      </c>
      <c r="CP983" s="3" t="s">
        <v>143</v>
      </c>
      <c r="CQ983" s="3" t="s">
        <v>143</v>
      </c>
      <c r="CR983" s="3" t="s">
        <v>143</v>
      </c>
      <c r="CS983" s="3" t="s">
        <v>1</v>
      </c>
      <c r="CT983" s="3" t="s">
        <v>143</v>
      </c>
      <c r="CU983" s="3" t="s">
        <v>1</v>
      </c>
      <c r="CV983" s="3" t="s">
        <v>1985</v>
      </c>
      <c r="CW983" s="3" t="s">
        <v>143</v>
      </c>
      <c r="CX983" s="3" t="s">
        <v>501</v>
      </c>
      <c r="CY983" s="3" t="s">
        <v>166</v>
      </c>
      <c r="CZ983" s="3" t="s">
        <v>506</v>
      </c>
      <c r="DA983" s="3" t="s">
        <v>1986</v>
      </c>
      <c r="DB983" s="3" t="s">
        <v>143</v>
      </c>
      <c r="DC983" s="3" t="s">
        <v>6653</v>
      </c>
      <c r="DD983" s="3" t="s">
        <v>164</v>
      </c>
      <c r="DE983" s="3" t="s">
        <v>3193</v>
      </c>
      <c r="DF983" s="3" t="s">
        <v>935</v>
      </c>
      <c r="DG983" s="3" t="s">
        <v>143</v>
      </c>
      <c r="DH983" s="3" t="s">
        <v>14783</v>
      </c>
      <c r="DI983" s="3" t="s">
        <v>143</v>
      </c>
    </row>
    <row r="984" spans="1:113" ht="25.5" hidden="1" x14ac:dyDescent="0.2">
      <c r="A984" s="73">
        <v>45597</v>
      </c>
      <c r="B984" s="3" t="s">
        <v>12737</v>
      </c>
      <c r="C984" s="3">
        <v>171693</v>
      </c>
      <c r="D984" s="3" t="s">
        <v>12737</v>
      </c>
      <c r="E984" s="3" t="s">
        <v>373</v>
      </c>
      <c r="F984" s="7">
        <v>45625</v>
      </c>
      <c r="G984" s="3" t="s">
        <v>257</v>
      </c>
      <c r="H984" s="3" t="s">
        <v>166</v>
      </c>
      <c r="I984" s="8">
        <f t="shared" si="110"/>
        <v>214.39</v>
      </c>
      <c r="J984" s="4">
        <v>214.39</v>
      </c>
      <c r="K984" s="71">
        <f t="shared" si="106"/>
        <v>9.9748244902668794E-3</v>
      </c>
      <c r="L984" s="3" t="s">
        <v>12628</v>
      </c>
      <c r="M984" s="3" t="s">
        <v>129</v>
      </c>
      <c r="N984" s="3" t="s">
        <v>1224</v>
      </c>
      <c r="O984" s="3" t="s">
        <v>3406</v>
      </c>
      <c r="P984" s="6" t="s">
        <v>14784</v>
      </c>
      <c r="Q984" s="3" t="s">
        <v>170</v>
      </c>
      <c r="R984" s="3" t="s">
        <v>14911</v>
      </c>
      <c r="S984" s="3" t="s">
        <v>4765</v>
      </c>
      <c r="T984" s="3" t="s">
        <v>135</v>
      </c>
      <c r="U984" s="3" t="s">
        <v>135</v>
      </c>
      <c r="V984" s="3" t="s">
        <v>136</v>
      </c>
      <c r="W984" s="3" t="s">
        <v>137</v>
      </c>
      <c r="X984" s="3" t="s">
        <v>11994</v>
      </c>
      <c r="Y984" s="3" t="s">
        <v>14785</v>
      </c>
      <c r="Z984" s="7" t="s">
        <v>14912</v>
      </c>
      <c r="AA984" s="3" t="s">
        <v>139</v>
      </c>
      <c r="AB984" s="3" t="s">
        <v>140</v>
      </c>
      <c r="AC984" s="3" t="s">
        <v>5272</v>
      </c>
      <c r="AD984" s="3" t="s">
        <v>143</v>
      </c>
      <c r="AE984" s="3" t="s">
        <v>5272</v>
      </c>
      <c r="AF984" s="3" t="s">
        <v>14753</v>
      </c>
      <c r="AG984" s="3" t="s">
        <v>5675</v>
      </c>
      <c r="AH984" s="3" t="s">
        <v>265</v>
      </c>
      <c r="AI984" s="3" t="s">
        <v>143</v>
      </c>
      <c r="AJ984" s="3" t="s">
        <v>143</v>
      </c>
      <c r="AK984" s="3" t="s">
        <v>142</v>
      </c>
      <c r="AL984" s="3" t="s">
        <v>143</v>
      </c>
      <c r="AM984" s="3" t="s">
        <v>14786</v>
      </c>
      <c r="AN984" s="3" t="s">
        <v>143</v>
      </c>
      <c r="AO984" s="3" t="s">
        <v>3410</v>
      </c>
      <c r="AP984" s="3" t="s">
        <v>3411</v>
      </c>
      <c r="AQ984" s="3" t="s">
        <v>3412</v>
      </c>
      <c r="AR984" s="3" t="s">
        <v>250</v>
      </c>
      <c r="AS984" s="3" t="s">
        <v>179</v>
      </c>
      <c r="AT984" s="3" t="s">
        <v>3413</v>
      </c>
      <c r="AU984" s="3" t="s">
        <v>3414</v>
      </c>
      <c r="AV984" s="3" t="s">
        <v>990</v>
      </c>
      <c r="AW984" s="3" t="s">
        <v>273</v>
      </c>
      <c r="AX984" s="3" t="s">
        <v>1232</v>
      </c>
      <c r="AY984" s="3" t="s">
        <v>148</v>
      </c>
      <c r="AZ984" s="3" t="s">
        <v>139</v>
      </c>
      <c r="BA984" s="3" t="s">
        <v>154</v>
      </c>
      <c r="BB984" s="3" t="s">
        <v>992</v>
      </c>
      <c r="BC984" s="3" t="s">
        <v>156</v>
      </c>
      <c r="BD984" s="3" t="s">
        <v>157</v>
      </c>
      <c r="BE984" s="3" t="s">
        <v>484</v>
      </c>
      <c r="BF984" s="3" t="s">
        <v>14912</v>
      </c>
      <c r="BG984" s="3" t="s">
        <v>5272</v>
      </c>
      <c r="BH984" s="3" t="s">
        <v>143</v>
      </c>
      <c r="BI984" s="3" t="s">
        <v>143</v>
      </c>
      <c r="BJ984" s="3" t="s">
        <v>143</v>
      </c>
      <c r="BK984" s="3" t="s">
        <v>463</v>
      </c>
      <c r="BL984" s="3" t="s">
        <v>143</v>
      </c>
      <c r="BM984" s="3" t="s">
        <v>200</v>
      </c>
      <c r="BN984" s="3" t="s">
        <v>143</v>
      </c>
      <c r="BO984" s="3" t="s">
        <v>143</v>
      </c>
      <c r="BP984" s="3" t="s">
        <v>143</v>
      </c>
      <c r="BQ984" s="3" t="s">
        <v>14913</v>
      </c>
      <c r="BR984" s="3" t="s">
        <v>5723</v>
      </c>
      <c r="BS984" s="3" t="s">
        <v>162</v>
      </c>
      <c r="BT984" s="3" t="s">
        <v>14786</v>
      </c>
      <c r="BU984" s="3" t="s">
        <v>14786</v>
      </c>
      <c r="BV984" s="3" t="s">
        <v>135</v>
      </c>
      <c r="BW984" s="3" t="s">
        <v>135</v>
      </c>
      <c r="BX984" s="3" t="s">
        <v>135</v>
      </c>
      <c r="BY984" s="3" t="s">
        <v>148</v>
      </c>
      <c r="BZ984" s="3" t="s">
        <v>14787</v>
      </c>
      <c r="CA984" s="3" t="s">
        <v>174</v>
      </c>
      <c r="CB984" s="3" t="s">
        <v>143</v>
      </c>
      <c r="CC984" s="3" t="s">
        <v>143</v>
      </c>
      <c r="CD984" s="3" t="s">
        <v>143</v>
      </c>
      <c r="CE984" s="3" t="s">
        <v>143</v>
      </c>
      <c r="CF984" s="3" t="s">
        <v>2261</v>
      </c>
      <c r="CG984" s="3" t="s">
        <v>143</v>
      </c>
      <c r="CH984" s="3" t="s">
        <v>143</v>
      </c>
      <c r="CI984" s="3" t="s">
        <v>143</v>
      </c>
      <c r="CJ984" s="3" t="s">
        <v>5272</v>
      </c>
      <c r="CK984" s="3" t="s">
        <v>143</v>
      </c>
      <c r="CL984" s="3" t="s">
        <v>143</v>
      </c>
      <c r="CM984" s="3" t="s">
        <v>143</v>
      </c>
      <c r="CN984" s="3" t="s">
        <v>143</v>
      </c>
      <c r="CO984" s="3" t="s">
        <v>6762</v>
      </c>
      <c r="CP984" s="3" t="s">
        <v>143</v>
      </c>
      <c r="CQ984" s="3" t="s">
        <v>143</v>
      </c>
      <c r="CR984" s="3" t="s">
        <v>143</v>
      </c>
      <c r="CS984" s="3" t="s">
        <v>1</v>
      </c>
      <c r="CT984" s="3" t="s">
        <v>143</v>
      </c>
      <c r="CU984" s="3" t="s">
        <v>1</v>
      </c>
      <c r="CV984" s="3" t="s">
        <v>1985</v>
      </c>
      <c r="CW984" s="3" t="s">
        <v>143</v>
      </c>
      <c r="CX984" s="3" t="s">
        <v>12628</v>
      </c>
      <c r="CY984" s="3" t="s">
        <v>166</v>
      </c>
      <c r="CZ984" s="3" t="s">
        <v>463</v>
      </c>
      <c r="DA984" s="3" t="s">
        <v>1989</v>
      </c>
      <c r="DB984" s="3" t="s">
        <v>143</v>
      </c>
      <c r="DC984" s="3" t="s">
        <v>11994</v>
      </c>
      <c r="DD984" s="3" t="s">
        <v>373</v>
      </c>
      <c r="DE984" s="3" t="s">
        <v>3193</v>
      </c>
      <c r="DF984" s="3" t="s">
        <v>7088</v>
      </c>
      <c r="DG984" s="3" t="s">
        <v>143</v>
      </c>
      <c r="DH984" s="3" t="s">
        <v>7980</v>
      </c>
      <c r="DI984" s="3" t="s">
        <v>143</v>
      </c>
    </row>
    <row r="985" spans="1:113" hidden="1" x14ac:dyDescent="0.2">
      <c r="A985" s="73">
        <v>45597</v>
      </c>
      <c r="B985" s="3" t="s">
        <v>15608</v>
      </c>
      <c r="C985" s="3">
        <v>171715</v>
      </c>
      <c r="D985" s="3" t="s">
        <v>14802</v>
      </c>
      <c r="E985" s="3" t="s">
        <v>364</v>
      </c>
      <c r="F985" s="7">
        <v>45624</v>
      </c>
      <c r="G985" s="3" t="s">
        <v>126</v>
      </c>
      <c r="H985" s="3" t="s">
        <v>127</v>
      </c>
      <c r="I985" s="8">
        <f t="shared" si="110"/>
        <v>311.70999999999998</v>
      </c>
      <c r="J985" s="4">
        <v>311.70999999999998</v>
      </c>
      <c r="K985" s="71">
        <f t="shared" si="106"/>
        <v>1.4502787172261248E-2</v>
      </c>
      <c r="L985" s="3" t="s">
        <v>394</v>
      </c>
      <c r="M985" s="3" t="s">
        <v>129</v>
      </c>
      <c r="N985" s="3" t="s">
        <v>5232</v>
      </c>
      <c r="O985" s="3" t="s">
        <v>1065</v>
      </c>
      <c r="P985" s="6" t="s">
        <v>14788</v>
      </c>
      <c r="Q985" s="3" t="s">
        <v>132</v>
      </c>
      <c r="R985" s="3" t="s">
        <v>14789</v>
      </c>
      <c r="S985" s="3" t="s">
        <v>14790</v>
      </c>
      <c r="T985" s="3" t="s">
        <v>14791</v>
      </c>
      <c r="U985" s="3" t="s">
        <v>135</v>
      </c>
      <c r="V985" s="3" t="s">
        <v>136</v>
      </c>
      <c r="W985" s="3" t="s">
        <v>137</v>
      </c>
      <c r="X985" s="3" t="s">
        <v>9544</v>
      </c>
      <c r="Y985" s="3" t="s">
        <v>14792</v>
      </c>
      <c r="Z985" s="7" t="s">
        <v>14793</v>
      </c>
      <c r="AA985" s="3" t="s">
        <v>139</v>
      </c>
      <c r="AB985" s="3" t="s">
        <v>140</v>
      </c>
      <c r="AC985" s="3" t="s">
        <v>5272</v>
      </c>
      <c r="AD985" s="3" t="s">
        <v>143</v>
      </c>
      <c r="AE985" s="3" t="s">
        <v>5272</v>
      </c>
      <c r="AF985" s="3" t="s">
        <v>143</v>
      </c>
      <c r="AG985" s="3" t="s">
        <v>5974</v>
      </c>
      <c r="AH985" s="3" t="s">
        <v>141</v>
      </c>
      <c r="AI985" s="3" t="s">
        <v>143</v>
      </c>
      <c r="AJ985" s="3" t="s">
        <v>143</v>
      </c>
      <c r="AK985" s="3" t="s">
        <v>142</v>
      </c>
      <c r="AL985" s="3" t="s">
        <v>143</v>
      </c>
      <c r="AM985" s="3" t="s">
        <v>13134</v>
      </c>
      <c r="AN985" s="3" t="s">
        <v>143</v>
      </c>
      <c r="AO985" s="3" t="s">
        <v>631</v>
      </c>
      <c r="AP985" s="3" t="s">
        <v>632</v>
      </c>
      <c r="AQ985" s="3" t="s">
        <v>1068</v>
      </c>
      <c r="AR985" s="3" t="s">
        <v>148</v>
      </c>
      <c r="AS985" s="3" t="s">
        <v>139</v>
      </c>
      <c r="AT985" s="3" t="s">
        <v>149</v>
      </c>
      <c r="AU985" s="3" t="s">
        <v>634</v>
      </c>
      <c r="AV985" s="3" t="s">
        <v>5236</v>
      </c>
      <c r="AW985" s="3" t="s">
        <v>5237</v>
      </c>
      <c r="AX985" s="3" t="s">
        <v>5238</v>
      </c>
      <c r="AY985" s="3" t="s">
        <v>148</v>
      </c>
      <c r="AZ985" s="3" t="s">
        <v>139</v>
      </c>
      <c r="BA985" s="3" t="s">
        <v>149</v>
      </c>
      <c r="BB985" s="3" t="s">
        <v>5239</v>
      </c>
      <c r="BC985" s="3" t="s">
        <v>156</v>
      </c>
      <c r="BD985" s="3" t="s">
        <v>157</v>
      </c>
      <c r="BE985" s="3" t="s">
        <v>303</v>
      </c>
      <c r="BF985" s="3" t="s">
        <v>14793</v>
      </c>
      <c r="BG985" s="3" t="s">
        <v>5272</v>
      </c>
      <c r="BH985" s="3" t="s">
        <v>143</v>
      </c>
      <c r="BI985" s="3" t="s">
        <v>143</v>
      </c>
      <c r="BJ985" s="3" t="s">
        <v>143</v>
      </c>
      <c r="BK985" s="3" t="s">
        <v>136</v>
      </c>
      <c r="BL985" s="3" t="s">
        <v>143</v>
      </c>
      <c r="BM985" s="3" t="s">
        <v>1674</v>
      </c>
      <c r="BN985" s="3" t="s">
        <v>143</v>
      </c>
      <c r="BO985" s="3" t="s">
        <v>143</v>
      </c>
      <c r="BP985" s="3" t="s">
        <v>143</v>
      </c>
      <c r="BQ985" s="3" t="s">
        <v>1665</v>
      </c>
      <c r="BR985" s="3" t="s">
        <v>5352</v>
      </c>
      <c r="BS985" s="3" t="s">
        <v>241</v>
      </c>
      <c r="BT985" s="3" t="s">
        <v>13136</v>
      </c>
      <c r="BU985" s="3" t="s">
        <v>13136</v>
      </c>
      <c r="BV985" s="3" t="s">
        <v>135</v>
      </c>
      <c r="BW985" s="3" t="s">
        <v>135</v>
      </c>
      <c r="BX985" s="3" t="s">
        <v>135</v>
      </c>
      <c r="BY985" s="3" t="s">
        <v>148</v>
      </c>
      <c r="BZ985" s="3" t="s">
        <v>14794</v>
      </c>
      <c r="CA985" s="3" t="s">
        <v>144</v>
      </c>
      <c r="CB985" s="3" t="s">
        <v>143</v>
      </c>
      <c r="CC985" s="3" t="s">
        <v>143</v>
      </c>
      <c r="CD985" s="3" t="s">
        <v>143</v>
      </c>
      <c r="CE985" s="3" t="s">
        <v>14788</v>
      </c>
      <c r="CF985" s="3" t="s">
        <v>9549</v>
      </c>
      <c r="CG985" s="3" t="s">
        <v>143</v>
      </c>
      <c r="CH985" s="3" t="s">
        <v>143</v>
      </c>
      <c r="CI985" s="3" t="s">
        <v>143</v>
      </c>
      <c r="CJ985" s="3" t="s">
        <v>5272</v>
      </c>
      <c r="CK985" s="3" t="s">
        <v>143</v>
      </c>
      <c r="CL985" s="3" t="s">
        <v>143</v>
      </c>
      <c r="CM985" s="3" t="s">
        <v>143</v>
      </c>
      <c r="CN985" s="3" t="s">
        <v>143</v>
      </c>
      <c r="CO985" s="3" t="s">
        <v>143</v>
      </c>
      <c r="CP985" s="3" t="s">
        <v>143</v>
      </c>
      <c r="CQ985" s="3" t="s">
        <v>143</v>
      </c>
      <c r="CR985" s="3" t="s">
        <v>143</v>
      </c>
      <c r="CS985" s="3" t="s">
        <v>1</v>
      </c>
      <c r="CT985" s="3" t="s">
        <v>143</v>
      </c>
      <c r="CU985" s="3" t="s">
        <v>1</v>
      </c>
      <c r="CV985" s="3" t="s">
        <v>1985</v>
      </c>
      <c r="CW985" s="3" t="s">
        <v>143</v>
      </c>
      <c r="CX985" s="3" t="s">
        <v>394</v>
      </c>
      <c r="CY985" s="3" t="s">
        <v>127</v>
      </c>
      <c r="CZ985" s="3" t="s">
        <v>136</v>
      </c>
      <c r="DA985" s="3" t="s">
        <v>1986</v>
      </c>
      <c r="DB985" s="3" t="s">
        <v>143</v>
      </c>
      <c r="DC985" s="3" t="s">
        <v>143</v>
      </c>
      <c r="DD985" s="3" t="s">
        <v>364</v>
      </c>
      <c r="DE985" s="3" t="s">
        <v>3193</v>
      </c>
      <c r="DF985" s="3" t="s">
        <v>935</v>
      </c>
      <c r="DG985" s="3" t="s">
        <v>143</v>
      </c>
      <c r="DH985" s="3" t="s">
        <v>143</v>
      </c>
      <c r="DI985" s="3" t="s">
        <v>143</v>
      </c>
    </row>
    <row r="986" spans="1:113" hidden="1" x14ac:dyDescent="0.2">
      <c r="A986" s="73">
        <v>45597</v>
      </c>
      <c r="B986" s="3" t="s">
        <v>15608</v>
      </c>
      <c r="C986" s="3">
        <v>171716</v>
      </c>
      <c r="D986" s="3" t="s">
        <v>14802</v>
      </c>
      <c r="E986" s="3" t="s">
        <v>364</v>
      </c>
      <c r="F986" s="7">
        <v>45624</v>
      </c>
      <c r="G986" s="3" t="s">
        <v>126</v>
      </c>
      <c r="H986" s="3" t="s">
        <v>127</v>
      </c>
      <c r="I986" s="8">
        <f t="shared" si="110"/>
        <v>467.56</v>
      </c>
      <c r="J986" s="4">
        <v>467.56</v>
      </c>
      <c r="K986" s="71">
        <f t="shared" si="106"/>
        <v>2.1753948125701677E-2</v>
      </c>
      <c r="L986" s="3" t="s">
        <v>394</v>
      </c>
      <c r="M986" s="3" t="s">
        <v>129</v>
      </c>
      <c r="N986" s="3" t="s">
        <v>12534</v>
      </c>
      <c r="O986" s="3" t="s">
        <v>1065</v>
      </c>
      <c r="P986" s="6" t="s">
        <v>14795</v>
      </c>
      <c r="Q986" s="3" t="s">
        <v>132</v>
      </c>
      <c r="R986" s="3" t="s">
        <v>14796</v>
      </c>
      <c r="S986" s="3" t="s">
        <v>14797</v>
      </c>
      <c r="T986" s="3" t="s">
        <v>14798</v>
      </c>
      <c r="U986" s="3" t="s">
        <v>6733</v>
      </c>
      <c r="V986" s="3" t="s">
        <v>136</v>
      </c>
      <c r="W986" s="3" t="s">
        <v>137</v>
      </c>
      <c r="X986" s="3" t="s">
        <v>9544</v>
      </c>
      <c r="Y986" s="3" t="s">
        <v>14799</v>
      </c>
      <c r="Z986" s="7" t="s">
        <v>14861</v>
      </c>
      <c r="AA986" s="3" t="s">
        <v>139</v>
      </c>
      <c r="AB986" s="3" t="s">
        <v>140</v>
      </c>
      <c r="AC986" s="3" t="s">
        <v>5272</v>
      </c>
      <c r="AD986" s="3" t="s">
        <v>143</v>
      </c>
      <c r="AE986" s="3" t="s">
        <v>5272</v>
      </c>
      <c r="AF986" s="3" t="s">
        <v>143</v>
      </c>
      <c r="AG986" s="3" t="s">
        <v>5974</v>
      </c>
      <c r="AH986" s="3" t="s">
        <v>141</v>
      </c>
      <c r="AI986" s="3" t="s">
        <v>143</v>
      </c>
      <c r="AJ986" s="3" t="s">
        <v>143</v>
      </c>
      <c r="AK986" s="3" t="s">
        <v>142</v>
      </c>
      <c r="AL986" s="3" t="s">
        <v>143</v>
      </c>
      <c r="AM986" s="3" t="s">
        <v>13195</v>
      </c>
      <c r="AN986" s="3" t="s">
        <v>143</v>
      </c>
      <c r="AO986" s="3" t="s">
        <v>631</v>
      </c>
      <c r="AP986" s="3" t="s">
        <v>632</v>
      </c>
      <c r="AQ986" s="3" t="s">
        <v>1068</v>
      </c>
      <c r="AR986" s="3" t="s">
        <v>148</v>
      </c>
      <c r="AS986" s="3" t="s">
        <v>139</v>
      </c>
      <c r="AT986" s="3" t="s">
        <v>149</v>
      </c>
      <c r="AU986" s="3" t="s">
        <v>634</v>
      </c>
      <c r="AV986" s="3" t="s">
        <v>12541</v>
      </c>
      <c r="AW986" s="3" t="s">
        <v>5237</v>
      </c>
      <c r="AX986" s="3" t="s">
        <v>12542</v>
      </c>
      <c r="AY986" s="3" t="s">
        <v>148</v>
      </c>
      <c r="AZ986" s="3" t="s">
        <v>139</v>
      </c>
      <c r="BA986" s="3" t="s">
        <v>149</v>
      </c>
      <c r="BB986" s="3" t="s">
        <v>5239</v>
      </c>
      <c r="BC986" s="3" t="s">
        <v>156</v>
      </c>
      <c r="BD986" s="3" t="s">
        <v>157</v>
      </c>
      <c r="BE986" s="3" t="s">
        <v>303</v>
      </c>
      <c r="BF986" s="3" t="s">
        <v>14800</v>
      </c>
      <c r="BG986" s="3" t="s">
        <v>5272</v>
      </c>
      <c r="BH986" s="3" t="s">
        <v>143</v>
      </c>
      <c r="BI986" s="3" t="s">
        <v>143</v>
      </c>
      <c r="BJ986" s="3" t="s">
        <v>143</v>
      </c>
      <c r="BK986" s="3" t="s">
        <v>136</v>
      </c>
      <c r="BL986" s="3" t="s">
        <v>143</v>
      </c>
      <c r="BM986" s="3" t="s">
        <v>1674</v>
      </c>
      <c r="BN986" s="3" t="s">
        <v>143</v>
      </c>
      <c r="BO986" s="3" t="s">
        <v>143</v>
      </c>
      <c r="BP986" s="3" t="s">
        <v>143</v>
      </c>
      <c r="BQ986" s="3" t="s">
        <v>1541</v>
      </c>
      <c r="BR986" s="3" t="s">
        <v>5352</v>
      </c>
      <c r="BS986" s="3" t="s">
        <v>241</v>
      </c>
      <c r="BT986" s="3" t="s">
        <v>13197</v>
      </c>
      <c r="BU986" s="3" t="s">
        <v>13197</v>
      </c>
      <c r="BV986" s="3" t="s">
        <v>6733</v>
      </c>
      <c r="BW986" s="3" t="s">
        <v>6739</v>
      </c>
      <c r="BX986" s="3" t="s">
        <v>6739</v>
      </c>
      <c r="BY986" s="3" t="s">
        <v>148</v>
      </c>
      <c r="BZ986" s="3" t="s">
        <v>14801</v>
      </c>
      <c r="CA986" s="3" t="s">
        <v>144</v>
      </c>
      <c r="CB986" s="3" t="s">
        <v>143</v>
      </c>
      <c r="CC986" s="3" t="s">
        <v>143</v>
      </c>
      <c r="CD986" s="3" t="s">
        <v>143</v>
      </c>
      <c r="CE986" s="3" t="s">
        <v>14795</v>
      </c>
      <c r="CF986" s="3" t="s">
        <v>9549</v>
      </c>
      <c r="CG986" s="3" t="s">
        <v>143</v>
      </c>
      <c r="CH986" s="3" t="s">
        <v>143</v>
      </c>
      <c r="CI986" s="3" t="s">
        <v>143</v>
      </c>
      <c r="CJ986" s="3" t="s">
        <v>5272</v>
      </c>
      <c r="CK986" s="3" t="s">
        <v>143</v>
      </c>
      <c r="CL986" s="3" t="s">
        <v>143</v>
      </c>
      <c r="CM986" s="3" t="s">
        <v>143</v>
      </c>
      <c r="CN986" s="3" t="s">
        <v>143</v>
      </c>
      <c r="CO986" s="3" t="s">
        <v>143</v>
      </c>
      <c r="CP986" s="3" t="s">
        <v>12545</v>
      </c>
      <c r="CQ986" s="3" t="s">
        <v>143</v>
      </c>
      <c r="CR986" s="3" t="s">
        <v>143</v>
      </c>
      <c r="CS986" s="3" t="s">
        <v>1</v>
      </c>
      <c r="CT986" s="3" t="s">
        <v>143</v>
      </c>
      <c r="CU986" s="3" t="s">
        <v>1</v>
      </c>
      <c r="CV986" s="3" t="s">
        <v>1985</v>
      </c>
      <c r="CW986" s="3" t="s">
        <v>143</v>
      </c>
      <c r="CX986" s="3" t="s">
        <v>394</v>
      </c>
      <c r="CY986" s="3" t="s">
        <v>127</v>
      </c>
      <c r="CZ986" s="3" t="s">
        <v>136</v>
      </c>
      <c r="DA986" s="3" t="s">
        <v>1986</v>
      </c>
      <c r="DB986" s="3" t="s">
        <v>143</v>
      </c>
      <c r="DC986" s="3" t="s">
        <v>143</v>
      </c>
      <c r="DD986" s="3" t="s">
        <v>364</v>
      </c>
      <c r="DE986" s="3" t="s">
        <v>3193</v>
      </c>
      <c r="DF986" s="3" t="s">
        <v>935</v>
      </c>
      <c r="DG986" s="3" t="s">
        <v>143</v>
      </c>
      <c r="DH986" s="3" t="s">
        <v>143</v>
      </c>
      <c r="DI986" s="3" t="s">
        <v>12546</v>
      </c>
    </row>
    <row r="987" spans="1:113" hidden="1" x14ac:dyDescent="0.2">
      <c r="A987" s="73">
        <v>45597</v>
      </c>
      <c r="B987" s="3" t="s">
        <v>12737</v>
      </c>
      <c r="C987" s="3">
        <v>171759</v>
      </c>
      <c r="D987" s="3" t="s">
        <v>12737</v>
      </c>
      <c r="E987" s="3" t="s">
        <v>685</v>
      </c>
      <c r="F987" s="7">
        <v>45625</v>
      </c>
      <c r="G987" s="3" t="s">
        <v>165</v>
      </c>
      <c r="H987" s="3" t="s">
        <v>166</v>
      </c>
      <c r="I987" s="8">
        <f t="shared" si="110"/>
        <v>135</v>
      </c>
      <c r="J987" s="4">
        <v>135</v>
      </c>
      <c r="K987" s="71">
        <f t="shared" si="106"/>
        <v>6.2810826353189462E-3</v>
      </c>
      <c r="L987" s="3" t="s">
        <v>12628</v>
      </c>
      <c r="M987" s="3" t="s">
        <v>129</v>
      </c>
      <c r="N987" s="3" t="s">
        <v>1056</v>
      </c>
      <c r="O987" s="3" t="s">
        <v>2497</v>
      </c>
      <c r="P987" s="6" t="s">
        <v>169</v>
      </c>
      <c r="Q987" s="3" t="s">
        <v>170</v>
      </c>
      <c r="R987" s="3" t="s">
        <v>14872</v>
      </c>
      <c r="S987" s="3" t="s">
        <v>4098</v>
      </c>
      <c r="T987" s="3" t="s">
        <v>135</v>
      </c>
      <c r="U987" s="3" t="s">
        <v>135</v>
      </c>
      <c r="V987" s="3" t="s">
        <v>136</v>
      </c>
      <c r="W987" s="3" t="s">
        <v>137</v>
      </c>
      <c r="X987" s="3" t="s">
        <v>173</v>
      </c>
      <c r="Y987" s="3" t="s">
        <v>14822</v>
      </c>
      <c r="Z987" s="7" t="s">
        <v>14873</v>
      </c>
      <c r="AA987" s="3" t="s">
        <v>139</v>
      </c>
      <c r="AB987" s="3" t="s">
        <v>140</v>
      </c>
      <c r="AC987" s="3" t="s">
        <v>5272</v>
      </c>
      <c r="AD987" s="3" t="s">
        <v>143</v>
      </c>
      <c r="AE987" s="3" t="s">
        <v>5272</v>
      </c>
      <c r="AF987" s="3" t="s">
        <v>143</v>
      </c>
      <c r="AG987" s="3" t="s">
        <v>235</v>
      </c>
      <c r="AH987" s="3" t="s">
        <v>141</v>
      </c>
      <c r="AI987" s="3" t="s">
        <v>143</v>
      </c>
      <c r="AJ987" s="3" t="s">
        <v>143</v>
      </c>
      <c r="AK987" s="3" t="s">
        <v>142</v>
      </c>
      <c r="AL987" s="3" t="s">
        <v>143</v>
      </c>
      <c r="AM987" s="3" t="s">
        <v>14821</v>
      </c>
      <c r="AN987" s="3" t="s">
        <v>143</v>
      </c>
      <c r="AO987" s="3" t="s">
        <v>2013</v>
      </c>
      <c r="AP987" s="3" t="s">
        <v>2014</v>
      </c>
      <c r="AQ987" s="3" t="s">
        <v>2502</v>
      </c>
      <c r="AR987" s="3" t="s">
        <v>250</v>
      </c>
      <c r="AS987" s="3" t="s">
        <v>179</v>
      </c>
      <c r="AT987" s="3" t="s">
        <v>251</v>
      </c>
      <c r="AU987" s="3" t="s">
        <v>2016</v>
      </c>
      <c r="AV987" s="3" t="s">
        <v>145</v>
      </c>
      <c r="AW987" s="3" t="s">
        <v>146</v>
      </c>
      <c r="AX987" s="3" t="s">
        <v>1060</v>
      </c>
      <c r="AY987" s="3" t="s">
        <v>148</v>
      </c>
      <c r="AZ987" s="3" t="s">
        <v>139</v>
      </c>
      <c r="BA987" s="3" t="s">
        <v>149</v>
      </c>
      <c r="BB987" s="3" t="s">
        <v>150</v>
      </c>
      <c r="BC987" s="3" t="s">
        <v>156</v>
      </c>
      <c r="BD987" s="3" t="s">
        <v>157</v>
      </c>
      <c r="BE987" s="3" t="s">
        <v>484</v>
      </c>
      <c r="BF987" s="3" t="s">
        <v>14873</v>
      </c>
      <c r="BG987" s="3" t="s">
        <v>5272</v>
      </c>
      <c r="BH987" s="3" t="s">
        <v>143</v>
      </c>
      <c r="BI987" s="3" t="s">
        <v>143</v>
      </c>
      <c r="BJ987" s="3" t="s">
        <v>143</v>
      </c>
      <c r="BK987" s="3" t="s">
        <v>463</v>
      </c>
      <c r="BL987" s="3" t="s">
        <v>143</v>
      </c>
      <c r="BM987" s="3" t="s">
        <v>200</v>
      </c>
      <c r="BN987" s="3" t="s">
        <v>143</v>
      </c>
      <c r="BO987" s="3" t="s">
        <v>143</v>
      </c>
      <c r="BP987" s="3" t="s">
        <v>143</v>
      </c>
      <c r="BQ987" s="3" t="s">
        <v>14874</v>
      </c>
      <c r="BR987" s="3" t="s">
        <v>5723</v>
      </c>
      <c r="BS987" s="3" t="s">
        <v>162</v>
      </c>
      <c r="BT987" s="3" t="s">
        <v>14821</v>
      </c>
      <c r="BU987" s="3" t="s">
        <v>14821</v>
      </c>
      <c r="BV987" s="3" t="s">
        <v>135</v>
      </c>
      <c r="BW987" s="3" t="s">
        <v>135</v>
      </c>
      <c r="BX987" s="3" t="s">
        <v>135</v>
      </c>
      <c r="BY987" s="3" t="s">
        <v>148</v>
      </c>
      <c r="BZ987" s="3" t="s">
        <v>5443</v>
      </c>
      <c r="CA987" s="3" t="s">
        <v>174</v>
      </c>
      <c r="CB987" s="3" t="s">
        <v>143</v>
      </c>
      <c r="CC987" s="3" t="s">
        <v>143</v>
      </c>
      <c r="CD987" s="3" t="s">
        <v>143</v>
      </c>
      <c r="CE987" s="3" t="s">
        <v>143</v>
      </c>
      <c r="CF987" s="3" t="s">
        <v>2261</v>
      </c>
      <c r="CG987" s="3" t="s">
        <v>143</v>
      </c>
      <c r="CH987" s="3" t="s">
        <v>143</v>
      </c>
      <c r="CI987" s="3" t="s">
        <v>143</v>
      </c>
      <c r="CJ987" s="3" t="s">
        <v>5272</v>
      </c>
      <c r="CK987" s="3" t="s">
        <v>143</v>
      </c>
      <c r="CL987" s="3" t="s">
        <v>143</v>
      </c>
      <c r="CM987" s="3" t="s">
        <v>143</v>
      </c>
      <c r="CN987" s="3" t="s">
        <v>143</v>
      </c>
      <c r="CO987" s="3" t="s">
        <v>143</v>
      </c>
      <c r="CP987" s="3" t="s">
        <v>143</v>
      </c>
      <c r="CQ987" s="3" t="s">
        <v>143</v>
      </c>
      <c r="CR987" s="3" t="s">
        <v>143</v>
      </c>
      <c r="CS987" s="3" t="s">
        <v>1</v>
      </c>
      <c r="CT987" s="3" t="s">
        <v>143</v>
      </c>
      <c r="CU987" s="3" t="s">
        <v>1</v>
      </c>
      <c r="CV987" s="3" t="s">
        <v>1985</v>
      </c>
      <c r="CW987" s="3" t="s">
        <v>143</v>
      </c>
      <c r="CX987" s="3" t="s">
        <v>12628</v>
      </c>
      <c r="CY987" s="3" t="s">
        <v>166</v>
      </c>
      <c r="CZ987" s="3" t="s">
        <v>463</v>
      </c>
      <c r="DA987" s="3" t="s">
        <v>1986</v>
      </c>
      <c r="DB987" s="3" t="s">
        <v>143</v>
      </c>
      <c r="DC987" s="3" t="s">
        <v>143</v>
      </c>
      <c r="DD987" s="3" t="s">
        <v>685</v>
      </c>
      <c r="DE987" s="3" t="s">
        <v>3193</v>
      </c>
      <c r="DF987" s="3" t="s">
        <v>7088</v>
      </c>
      <c r="DG987" s="3" t="s">
        <v>143</v>
      </c>
      <c r="DH987" s="3" t="s">
        <v>143</v>
      </c>
      <c r="DI987" s="3" t="s">
        <v>143</v>
      </c>
    </row>
    <row r="988" spans="1:113" hidden="1" x14ac:dyDescent="0.2">
      <c r="A988" s="73">
        <v>45597</v>
      </c>
      <c r="B988" s="3" t="s">
        <v>12718</v>
      </c>
      <c r="C988" s="3">
        <v>171761</v>
      </c>
      <c r="D988" s="3" t="s">
        <v>12620</v>
      </c>
      <c r="E988" s="3" t="s">
        <v>685</v>
      </c>
      <c r="F988" s="7">
        <v>45625</v>
      </c>
      <c r="G988" s="3" t="s">
        <v>165</v>
      </c>
      <c r="H988" s="3" t="s">
        <v>166</v>
      </c>
      <c r="I988" s="8">
        <f t="shared" si="110"/>
        <v>1370</v>
      </c>
      <c r="J988" s="4">
        <v>1370</v>
      </c>
      <c r="K988" s="71">
        <f t="shared" si="106"/>
        <v>6.3741357113977451E-2</v>
      </c>
      <c r="L988" s="3" t="s">
        <v>519</v>
      </c>
      <c r="M988" s="3" t="s">
        <v>129</v>
      </c>
      <c r="N988" s="3" t="s">
        <v>960</v>
      </c>
      <c r="O988" s="3" t="s">
        <v>12946</v>
      </c>
      <c r="P988" s="6" t="s">
        <v>14317</v>
      </c>
      <c r="Q988" s="3" t="s">
        <v>170</v>
      </c>
      <c r="R988" s="3" t="s">
        <v>143</v>
      </c>
      <c r="S988" s="3" t="s">
        <v>14824</v>
      </c>
      <c r="T988" s="3" t="s">
        <v>135</v>
      </c>
      <c r="U988" s="3" t="s">
        <v>135</v>
      </c>
      <c r="V988" s="3" t="s">
        <v>136</v>
      </c>
      <c r="W988" s="3" t="s">
        <v>137</v>
      </c>
      <c r="X988" s="3" t="s">
        <v>957</v>
      </c>
      <c r="Y988" s="3" t="s">
        <v>14825</v>
      </c>
      <c r="Z988" s="7" t="s">
        <v>14826</v>
      </c>
      <c r="AA988" s="3" t="s">
        <v>139</v>
      </c>
      <c r="AB988" s="3" t="s">
        <v>140</v>
      </c>
      <c r="AC988" s="3" t="s">
        <v>5272</v>
      </c>
      <c r="AD988" s="3" t="s">
        <v>143</v>
      </c>
      <c r="AE988" s="3" t="s">
        <v>5272</v>
      </c>
      <c r="AF988" s="3" t="s">
        <v>14827</v>
      </c>
      <c r="AG988" s="3" t="s">
        <v>235</v>
      </c>
      <c r="AH988" s="3" t="s">
        <v>141</v>
      </c>
      <c r="AI988" s="3" t="s">
        <v>143</v>
      </c>
      <c r="AJ988" s="3" t="s">
        <v>143</v>
      </c>
      <c r="AK988" s="3" t="s">
        <v>142</v>
      </c>
      <c r="AL988" s="3" t="s">
        <v>143</v>
      </c>
      <c r="AM988" s="3" t="s">
        <v>14823</v>
      </c>
      <c r="AN988" s="3" t="s">
        <v>143</v>
      </c>
      <c r="AO988" s="3" t="s">
        <v>4444</v>
      </c>
      <c r="AP988" s="3" t="s">
        <v>12953</v>
      </c>
      <c r="AQ988" s="3" t="s">
        <v>12954</v>
      </c>
      <c r="AR988" s="3" t="s">
        <v>2082</v>
      </c>
      <c r="AS988" s="3" t="s">
        <v>231</v>
      </c>
      <c r="AT988" s="3" t="s">
        <v>12955</v>
      </c>
      <c r="AU988" s="3" t="s">
        <v>12956</v>
      </c>
      <c r="AV988" s="3" t="s">
        <v>145</v>
      </c>
      <c r="AW988" s="3" t="s">
        <v>146</v>
      </c>
      <c r="AX988" s="3" t="s">
        <v>972</v>
      </c>
      <c r="AY988" s="3" t="s">
        <v>148</v>
      </c>
      <c r="AZ988" s="3" t="s">
        <v>139</v>
      </c>
      <c r="BA988" s="3" t="s">
        <v>149</v>
      </c>
      <c r="BB988" s="3" t="s">
        <v>150</v>
      </c>
      <c r="BC988" s="3" t="s">
        <v>156</v>
      </c>
      <c r="BD988" s="3" t="s">
        <v>276</v>
      </c>
      <c r="BE988" s="3" t="s">
        <v>143</v>
      </c>
      <c r="BF988" s="3" t="s">
        <v>143</v>
      </c>
      <c r="BG988" s="3" t="s">
        <v>5272</v>
      </c>
      <c r="BH988" s="3" t="s">
        <v>143</v>
      </c>
      <c r="BI988" s="3" t="s">
        <v>143</v>
      </c>
      <c r="BJ988" s="3" t="s">
        <v>143</v>
      </c>
      <c r="BK988" s="3" t="s">
        <v>136</v>
      </c>
      <c r="BL988" s="3" t="s">
        <v>143</v>
      </c>
      <c r="BM988" s="3" t="s">
        <v>160</v>
      </c>
      <c r="BN988" s="3" t="s">
        <v>143</v>
      </c>
      <c r="BO988" s="3" t="s">
        <v>143</v>
      </c>
      <c r="BP988" s="3" t="s">
        <v>143</v>
      </c>
      <c r="BQ988" s="3" t="s">
        <v>143</v>
      </c>
      <c r="BR988" s="3" t="s">
        <v>5272</v>
      </c>
      <c r="BS988" s="3" t="s">
        <v>682</v>
      </c>
      <c r="BT988" s="3" t="s">
        <v>14823</v>
      </c>
      <c r="BU988" s="3" t="s">
        <v>14823</v>
      </c>
      <c r="BV988" s="3" t="s">
        <v>135</v>
      </c>
      <c r="BW988" s="3" t="s">
        <v>135</v>
      </c>
      <c r="BX988" s="3" t="s">
        <v>135</v>
      </c>
      <c r="BY988" s="3" t="s">
        <v>148</v>
      </c>
      <c r="BZ988" s="3" t="s">
        <v>14828</v>
      </c>
      <c r="CA988" s="3" t="s">
        <v>174</v>
      </c>
      <c r="CB988" s="3" t="s">
        <v>143</v>
      </c>
      <c r="CC988" s="3" t="s">
        <v>143</v>
      </c>
      <c r="CD988" s="3" t="s">
        <v>143</v>
      </c>
      <c r="CE988" s="3" t="s">
        <v>14829</v>
      </c>
      <c r="CF988" s="3" t="s">
        <v>2261</v>
      </c>
      <c r="CG988" s="3" t="s">
        <v>143</v>
      </c>
      <c r="CH988" s="3" t="s">
        <v>143</v>
      </c>
      <c r="CI988" s="3" t="s">
        <v>143</v>
      </c>
      <c r="CJ988" s="3" t="s">
        <v>5272</v>
      </c>
      <c r="CK988" s="3" t="s">
        <v>143</v>
      </c>
      <c r="CL988" s="3" t="s">
        <v>143</v>
      </c>
      <c r="CM988" s="3" t="s">
        <v>143</v>
      </c>
      <c r="CN988" s="3" t="s">
        <v>143</v>
      </c>
      <c r="CO988" s="3" t="s">
        <v>6492</v>
      </c>
      <c r="CP988" s="3" t="s">
        <v>143</v>
      </c>
      <c r="CQ988" s="3" t="s">
        <v>143</v>
      </c>
      <c r="CR988" s="3" t="s">
        <v>143</v>
      </c>
      <c r="CS988" s="3" t="s">
        <v>1</v>
      </c>
      <c r="CT988" s="3" t="s">
        <v>143</v>
      </c>
      <c r="CU988" s="3" t="s">
        <v>1</v>
      </c>
      <c r="CV988" s="3" t="s">
        <v>2092</v>
      </c>
      <c r="CW988" s="3" t="s">
        <v>143</v>
      </c>
      <c r="CX988" s="3" t="s">
        <v>519</v>
      </c>
      <c r="CY988" s="3" t="s">
        <v>166</v>
      </c>
      <c r="CZ988" s="3" t="s">
        <v>136</v>
      </c>
      <c r="DA988" s="3" t="s">
        <v>2495</v>
      </c>
      <c r="DB988" s="3" t="s">
        <v>143</v>
      </c>
      <c r="DC988" s="3" t="s">
        <v>225</v>
      </c>
      <c r="DD988" s="3" t="s">
        <v>685</v>
      </c>
      <c r="DE988" s="3" t="s">
        <v>3193</v>
      </c>
      <c r="DF988" s="3" t="s">
        <v>7088</v>
      </c>
      <c r="DG988" s="3" t="s">
        <v>143</v>
      </c>
      <c r="DH988" s="3" t="s">
        <v>7599</v>
      </c>
      <c r="DI988" s="3" t="s">
        <v>143</v>
      </c>
    </row>
    <row r="989" spans="1:113" hidden="1" x14ac:dyDescent="0.2">
      <c r="A989" s="73">
        <v>45597</v>
      </c>
      <c r="B989" s="3" t="s">
        <v>12474</v>
      </c>
      <c r="C989" s="3">
        <v>171763</v>
      </c>
      <c r="D989" s="5" t="s">
        <v>12474</v>
      </c>
      <c r="E989" s="3" t="s">
        <v>125</v>
      </c>
      <c r="F989" s="7">
        <v>45624</v>
      </c>
      <c r="G989" s="3" t="s">
        <v>257</v>
      </c>
      <c r="H989" s="3" t="s">
        <v>127</v>
      </c>
      <c r="I989" s="8">
        <f t="shared" si="110"/>
        <v>464.72</v>
      </c>
      <c r="J989" s="4">
        <v>464.72</v>
      </c>
      <c r="K989" s="71">
        <f t="shared" si="106"/>
        <v>2.1621812757669785E-2</v>
      </c>
      <c r="L989" s="3" t="s">
        <v>374</v>
      </c>
      <c r="M989" s="3" t="s">
        <v>129</v>
      </c>
      <c r="N989" s="3" t="s">
        <v>1725</v>
      </c>
      <c r="O989" s="3" t="s">
        <v>1224</v>
      </c>
      <c r="P989" s="6" t="s">
        <v>14817</v>
      </c>
      <c r="Q989" s="3" t="s">
        <v>132</v>
      </c>
      <c r="R989" s="3" t="s">
        <v>14862</v>
      </c>
      <c r="S989" s="3" t="s">
        <v>14818</v>
      </c>
      <c r="T989" s="3" t="s">
        <v>135</v>
      </c>
      <c r="U989" s="3" t="s">
        <v>135</v>
      </c>
      <c r="V989" s="3" t="s">
        <v>136</v>
      </c>
      <c r="W989" s="3" t="s">
        <v>137</v>
      </c>
      <c r="X989" s="3" t="s">
        <v>11647</v>
      </c>
      <c r="Y989" s="3" t="s">
        <v>14819</v>
      </c>
      <c r="Z989" s="7" t="s">
        <v>14863</v>
      </c>
      <c r="AA989" s="3" t="s">
        <v>139</v>
      </c>
      <c r="AB989" s="3" t="s">
        <v>140</v>
      </c>
      <c r="AC989" s="3" t="s">
        <v>5272</v>
      </c>
      <c r="AD989" s="3" t="s">
        <v>143</v>
      </c>
      <c r="AE989" s="3" t="s">
        <v>5272</v>
      </c>
      <c r="AF989" s="3" t="s">
        <v>14753</v>
      </c>
      <c r="AG989" s="3" t="s">
        <v>5675</v>
      </c>
      <c r="AH989" s="3" t="s">
        <v>265</v>
      </c>
      <c r="AI989" s="3" t="s">
        <v>143</v>
      </c>
      <c r="AJ989" s="3" t="s">
        <v>143</v>
      </c>
      <c r="AK989" s="3" t="s">
        <v>142</v>
      </c>
      <c r="AL989" s="3" t="s">
        <v>143</v>
      </c>
      <c r="AM989" s="3" t="s">
        <v>13728</v>
      </c>
      <c r="AN989" s="3" t="s">
        <v>143</v>
      </c>
      <c r="AO989" s="3" t="s">
        <v>990</v>
      </c>
      <c r="AP989" s="3" t="s">
        <v>273</v>
      </c>
      <c r="AQ989" s="3" t="s">
        <v>1232</v>
      </c>
      <c r="AR989" s="3" t="s">
        <v>148</v>
      </c>
      <c r="AS989" s="3" t="s">
        <v>139</v>
      </c>
      <c r="AT989" s="3" t="s">
        <v>154</v>
      </c>
      <c r="AU989" s="3" t="s">
        <v>992</v>
      </c>
      <c r="AV989" s="3" t="s">
        <v>1718</v>
      </c>
      <c r="AW989" s="3" t="s">
        <v>1719</v>
      </c>
      <c r="AX989" s="3" t="s">
        <v>1726</v>
      </c>
      <c r="AY989" s="3" t="s">
        <v>148</v>
      </c>
      <c r="AZ989" s="3" t="s">
        <v>139</v>
      </c>
      <c r="BA989" s="3" t="s">
        <v>154</v>
      </c>
      <c r="BB989" s="3" t="s">
        <v>1727</v>
      </c>
      <c r="BC989" s="3" t="s">
        <v>156</v>
      </c>
      <c r="BD989" s="3" t="s">
        <v>157</v>
      </c>
      <c r="BE989" s="3" t="s">
        <v>303</v>
      </c>
      <c r="BF989" s="3" t="s">
        <v>14863</v>
      </c>
      <c r="BG989" s="3" t="s">
        <v>5272</v>
      </c>
      <c r="BH989" s="3" t="s">
        <v>132</v>
      </c>
      <c r="BI989" s="3" t="s">
        <v>143</v>
      </c>
      <c r="BJ989" s="3" t="s">
        <v>143</v>
      </c>
      <c r="BK989" s="3" t="s">
        <v>136</v>
      </c>
      <c r="BL989" s="3" t="s">
        <v>143</v>
      </c>
      <c r="BM989" s="3" t="s">
        <v>200</v>
      </c>
      <c r="BN989" s="3" t="s">
        <v>160</v>
      </c>
      <c r="BO989" s="3" t="s">
        <v>143</v>
      </c>
      <c r="BP989" s="3" t="s">
        <v>143</v>
      </c>
      <c r="BQ989" s="3" t="s">
        <v>14864</v>
      </c>
      <c r="BR989" s="3" t="s">
        <v>5352</v>
      </c>
      <c r="BS989" s="3" t="s">
        <v>241</v>
      </c>
      <c r="BT989" s="3" t="s">
        <v>13726</v>
      </c>
      <c r="BU989" s="3" t="s">
        <v>13726</v>
      </c>
      <c r="BV989" s="3" t="s">
        <v>135</v>
      </c>
      <c r="BW989" s="3" t="s">
        <v>135</v>
      </c>
      <c r="BX989" s="3" t="s">
        <v>135</v>
      </c>
      <c r="BY989" s="3" t="s">
        <v>148</v>
      </c>
      <c r="BZ989" s="3" t="s">
        <v>14820</v>
      </c>
      <c r="CA989" s="3" t="s">
        <v>144</v>
      </c>
      <c r="CB989" s="3" t="s">
        <v>143</v>
      </c>
      <c r="CC989" s="3" t="s">
        <v>143</v>
      </c>
      <c r="CD989" s="3" t="s">
        <v>143</v>
      </c>
      <c r="CE989" s="3" t="s">
        <v>143</v>
      </c>
      <c r="CF989" s="3" t="s">
        <v>9549</v>
      </c>
      <c r="CG989" s="3" t="s">
        <v>143</v>
      </c>
      <c r="CH989" s="3" t="s">
        <v>143</v>
      </c>
      <c r="CI989" s="3" t="s">
        <v>143</v>
      </c>
      <c r="CJ989" s="3" t="s">
        <v>5272</v>
      </c>
      <c r="CK989" s="3" t="s">
        <v>143</v>
      </c>
      <c r="CL989" s="3" t="s">
        <v>143</v>
      </c>
      <c r="CM989" s="3" t="s">
        <v>143</v>
      </c>
      <c r="CN989" s="3" t="s">
        <v>143</v>
      </c>
      <c r="CO989" s="3" t="s">
        <v>143</v>
      </c>
      <c r="CP989" s="3" t="s">
        <v>143</v>
      </c>
      <c r="CQ989" s="3" t="s">
        <v>143</v>
      </c>
      <c r="CR989" s="3" t="s">
        <v>143</v>
      </c>
      <c r="CS989" s="3" t="s">
        <v>1</v>
      </c>
      <c r="CT989" s="3" t="s">
        <v>143</v>
      </c>
      <c r="CU989" s="3" t="s">
        <v>1</v>
      </c>
      <c r="CV989" s="3" t="s">
        <v>1985</v>
      </c>
      <c r="CW989" s="3" t="s">
        <v>143</v>
      </c>
      <c r="CX989" s="3" t="s">
        <v>374</v>
      </c>
      <c r="CY989" s="3" t="s">
        <v>127</v>
      </c>
      <c r="CZ989" s="3" t="s">
        <v>136</v>
      </c>
      <c r="DA989" s="3" t="s">
        <v>1989</v>
      </c>
      <c r="DB989" s="3" t="s">
        <v>143</v>
      </c>
      <c r="DC989" s="3" t="s">
        <v>143</v>
      </c>
      <c r="DD989" s="3" t="s">
        <v>125</v>
      </c>
      <c r="DE989" s="3" t="s">
        <v>3193</v>
      </c>
      <c r="DF989" s="3" t="s">
        <v>935</v>
      </c>
      <c r="DG989" s="3" t="s">
        <v>143</v>
      </c>
      <c r="DH989" s="3" t="s">
        <v>143</v>
      </c>
      <c r="DI989" s="3" t="s">
        <v>143</v>
      </c>
    </row>
    <row r="990" spans="1:113" hidden="1" x14ac:dyDescent="0.2">
      <c r="A990" s="73">
        <v>45597</v>
      </c>
      <c r="B990" s="3" t="s">
        <v>15608</v>
      </c>
      <c r="C990" s="3">
        <v>171866</v>
      </c>
      <c r="D990" s="3" t="s">
        <v>14802</v>
      </c>
      <c r="E990" s="3" t="s">
        <v>364</v>
      </c>
      <c r="F990" s="7">
        <v>45625</v>
      </c>
      <c r="G990" s="3" t="s">
        <v>126</v>
      </c>
      <c r="H990" s="3" t="s">
        <v>127</v>
      </c>
      <c r="I990" s="8">
        <f t="shared" si="110"/>
        <v>311.70999999999998</v>
      </c>
      <c r="J990" s="4">
        <v>311.70999999999998</v>
      </c>
      <c r="K990" s="71">
        <f t="shared" si="106"/>
        <v>1.4502787172261248E-2</v>
      </c>
      <c r="L990" s="3" t="s">
        <v>394</v>
      </c>
      <c r="M990" s="3" t="s">
        <v>129</v>
      </c>
      <c r="N990" s="3" t="s">
        <v>5232</v>
      </c>
      <c r="O990" s="3" t="s">
        <v>1065</v>
      </c>
      <c r="P990" s="6" t="s">
        <v>14830</v>
      </c>
      <c r="Q990" s="3" t="s">
        <v>132</v>
      </c>
      <c r="R990" s="3" t="s">
        <v>14875</v>
      </c>
      <c r="S990" s="3" t="s">
        <v>14831</v>
      </c>
      <c r="T990" s="3" t="s">
        <v>14791</v>
      </c>
      <c r="U990" s="3" t="s">
        <v>135</v>
      </c>
      <c r="V990" s="3" t="s">
        <v>136</v>
      </c>
      <c r="W990" s="3" t="s">
        <v>137</v>
      </c>
      <c r="X990" s="3" t="s">
        <v>9544</v>
      </c>
      <c r="Y990" s="3" t="s">
        <v>14832</v>
      </c>
      <c r="Z990" s="7" t="s">
        <v>14876</v>
      </c>
      <c r="AA990" s="3" t="s">
        <v>139</v>
      </c>
      <c r="AB990" s="3" t="s">
        <v>140</v>
      </c>
      <c r="AC990" s="3" t="s">
        <v>5272</v>
      </c>
      <c r="AD990" s="3" t="s">
        <v>143</v>
      </c>
      <c r="AE990" s="3" t="s">
        <v>5272</v>
      </c>
      <c r="AF990" s="3" t="s">
        <v>143</v>
      </c>
      <c r="AG990" s="3" t="s">
        <v>5974</v>
      </c>
      <c r="AH990" s="3" t="s">
        <v>141</v>
      </c>
      <c r="AI990" s="3" t="s">
        <v>143</v>
      </c>
      <c r="AJ990" s="3" t="s">
        <v>143</v>
      </c>
      <c r="AK990" s="3" t="s">
        <v>142</v>
      </c>
      <c r="AL990" s="3" t="s">
        <v>143</v>
      </c>
      <c r="AM990" s="3" t="s">
        <v>13134</v>
      </c>
      <c r="AN990" s="3" t="s">
        <v>143</v>
      </c>
      <c r="AO990" s="3" t="s">
        <v>631</v>
      </c>
      <c r="AP990" s="3" t="s">
        <v>632</v>
      </c>
      <c r="AQ990" s="3" t="s">
        <v>1068</v>
      </c>
      <c r="AR990" s="3" t="s">
        <v>148</v>
      </c>
      <c r="AS990" s="3" t="s">
        <v>139</v>
      </c>
      <c r="AT990" s="3" t="s">
        <v>149</v>
      </c>
      <c r="AU990" s="3" t="s">
        <v>634</v>
      </c>
      <c r="AV990" s="3" t="s">
        <v>5236</v>
      </c>
      <c r="AW990" s="3" t="s">
        <v>5237</v>
      </c>
      <c r="AX990" s="3" t="s">
        <v>5238</v>
      </c>
      <c r="AY990" s="3" t="s">
        <v>148</v>
      </c>
      <c r="AZ990" s="3" t="s">
        <v>139</v>
      </c>
      <c r="BA990" s="3" t="s">
        <v>149</v>
      </c>
      <c r="BB990" s="3" t="s">
        <v>5239</v>
      </c>
      <c r="BC990" s="3" t="s">
        <v>156</v>
      </c>
      <c r="BD990" s="3" t="s">
        <v>157</v>
      </c>
      <c r="BE990" s="3" t="s">
        <v>303</v>
      </c>
      <c r="BF990" s="3" t="s">
        <v>14876</v>
      </c>
      <c r="BG990" s="3" t="s">
        <v>5272</v>
      </c>
      <c r="BH990" s="3" t="s">
        <v>143</v>
      </c>
      <c r="BI990" s="3" t="s">
        <v>143</v>
      </c>
      <c r="BJ990" s="3" t="s">
        <v>143</v>
      </c>
      <c r="BK990" s="3" t="s">
        <v>136</v>
      </c>
      <c r="BL990" s="3" t="s">
        <v>143</v>
      </c>
      <c r="BM990" s="3" t="s">
        <v>1674</v>
      </c>
      <c r="BN990" s="3" t="s">
        <v>143</v>
      </c>
      <c r="BO990" s="3" t="s">
        <v>143</v>
      </c>
      <c r="BP990" s="3" t="s">
        <v>143</v>
      </c>
      <c r="BQ990" s="3" t="s">
        <v>14877</v>
      </c>
      <c r="BR990" s="3" t="s">
        <v>5352</v>
      </c>
      <c r="BS990" s="3" t="s">
        <v>241</v>
      </c>
      <c r="BT990" s="3" t="s">
        <v>13136</v>
      </c>
      <c r="BU990" s="3" t="s">
        <v>13136</v>
      </c>
      <c r="BV990" s="3" t="s">
        <v>135</v>
      </c>
      <c r="BW990" s="3" t="s">
        <v>135</v>
      </c>
      <c r="BX990" s="3" t="s">
        <v>135</v>
      </c>
      <c r="BY990" s="3" t="s">
        <v>148</v>
      </c>
      <c r="BZ990" s="3" t="s">
        <v>14801</v>
      </c>
      <c r="CA990" s="3" t="s">
        <v>144</v>
      </c>
      <c r="CB990" s="3" t="s">
        <v>143</v>
      </c>
      <c r="CC990" s="3" t="s">
        <v>143</v>
      </c>
      <c r="CD990" s="3" t="s">
        <v>143</v>
      </c>
      <c r="CE990" s="3" t="s">
        <v>14830</v>
      </c>
      <c r="CF990" s="3" t="s">
        <v>9549</v>
      </c>
      <c r="CG990" s="3" t="s">
        <v>143</v>
      </c>
      <c r="CH990" s="3" t="s">
        <v>143</v>
      </c>
      <c r="CI990" s="3" t="s">
        <v>143</v>
      </c>
      <c r="CJ990" s="3" t="s">
        <v>5272</v>
      </c>
      <c r="CK990" s="3" t="s">
        <v>143</v>
      </c>
      <c r="CL990" s="3" t="s">
        <v>143</v>
      </c>
      <c r="CM990" s="3" t="s">
        <v>143</v>
      </c>
      <c r="CN990" s="3" t="s">
        <v>143</v>
      </c>
      <c r="CO990" s="3" t="s">
        <v>143</v>
      </c>
      <c r="CP990" s="3" t="s">
        <v>143</v>
      </c>
      <c r="CQ990" s="3" t="s">
        <v>143</v>
      </c>
      <c r="CR990" s="3" t="s">
        <v>143</v>
      </c>
      <c r="CS990" s="3" t="s">
        <v>1</v>
      </c>
      <c r="CT990" s="3" t="s">
        <v>143</v>
      </c>
      <c r="CU990" s="3" t="s">
        <v>1</v>
      </c>
      <c r="CV990" s="3" t="s">
        <v>1985</v>
      </c>
      <c r="CW990" s="3" t="s">
        <v>143</v>
      </c>
      <c r="CX990" s="3" t="s">
        <v>394</v>
      </c>
      <c r="CY990" s="3" t="s">
        <v>127</v>
      </c>
      <c r="CZ990" s="3" t="s">
        <v>136</v>
      </c>
      <c r="DA990" s="3" t="s">
        <v>1986</v>
      </c>
      <c r="DB990" s="3" t="s">
        <v>143</v>
      </c>
      <c r="DC990" s="3" t="s">
        <v>143</v>
      </c>
      <c r="DD990" s="3" t="s">
        <v>364</v>
      </c>
      <c r="DE990" s="3" t="s">
        <v>3193</v>
      </c>
      <c r="DF990" s="3" t="s">
        <v>7088</v>
      </c>
      <c r="DG990" s="3" t="s">
        <v>143</v>
      </c>
      <c r="DH990" s="3" t="s">
        <v>143</v>
      </c>
      <c r="DI990" s="3" t="s">
        <v>143</v>
      </c>
    </row>
    <row r="991" spans="1:113" hidden="1" x14ac:dyDescent="0.2">
      <c r="A991" s="73">
        <v>45597</v>
      </c>
      <c r="B991" s="3" t="s">
        <v>15608</v>
      </c>
      <c r="C991" s="3">
        <v>171870</v>
      </c>
      <c r="D991" s="3" t="s">
        <v>14802</v>
      </c>
      <c r="E991" s="3" t="s">
        <v>364</v>
      </c>
      <c r="F991" s="7">
        <v>45625</v>
      </c>
      <c r="G991" s="3" t="s">
        <v>126</v>
      </c>
      <c r="H991" s="3" t="s">
        <v>127</v>
      </c>
      <c r="I991" s="8">
        <f t="shared" si="110"/>
        <v>311.70999999999998</v>
      </c>
      <c r="J991" s="4">
        <v>311.70999999999998</v>
      </c>
      <c r="K991" s="71">
        <f t="shared" si="106"/>
        <v>1.4502787172261248E-2</v>
      </c>
      <c r="L991" s="3" t="s">
        <v>394</v>
      </c>
      <c r="M991" s="3" t="s">
        <v>129</v>
      </c>
      <c r="N991" s="3" t="s">
        <v>14833</v>
      </c>
      <c r="O991" s="3" t="s">
        <v>1065</v>
      </c>
      <c r="P991" s="6" t="s">
        <v>14834</v>
      </c>
      <c r="Q991" s="3" t="s">
        <v>132</v>
      </c>
      <c r="R991" s="3" t="s">
        <v>14878</v>
      </c>
      <c r="S991" s="3" t="s">
        <v>14790</v>
      </c>
      <c r="T991" s="3" t="s">
        <v>14791</v>
      </c>
      <c r="U991" s="3" t="s">
        <v>135</v>
      </c>
      <c r="V991" s="3" t="s">
        <v>136</v>
      </c>
      <c r="W991" s="3" t="s">
        <v>137</v>
      </c>
      <c r="X991" s="3" t="s">
        <v>9544</v>
      </c>
      <c r="Y991" s="3" t="s">
        <v>14835</v>
      </c>
      <c r="Z991" s="7" t="s">
        <v>14879</v>
      </c>
      <c r="AA991" s="3" t="s">
        <v>139</v>
      </c>
      <c r="AB991" s="3" t="s">
        <v>140</v>
      </c>
      <c r="AC991" s="3" t="s">
        <v>5272</v>
      </c>
      <c r="AD991" s="3" t="s">
        <v>143</v>
      </c>
      <c r="AE991" s="3" t="s">
        <v>5272</v>
      </c>
      <c r="AF991" s="3" t="s">
        <v>143</v>
      </c>
      <c r="AG991" s="3" t="s">
        <v>5974</v>
      </c>
      <c r="AH991" s="3" t="s">
        <v>141</v>
      </c>
      <c r="AI991" s="3" t="s">
        <v>143</v>
      </c>
      <c r="AJ991" s="3" t="s">
        <v>143</v>
      </c>
      <c r="AK991" s="3" t="s">
        <v>142</v>
      </c>
      <c r="AL991" s="3" t="s">
        <v>143</v>
      </c>
      <c r="AM991" s="3" t="s">
        <v>13134</v>
      </c>
      <c r="AN991" s="3" t="s">
        <v>143</v>
      </c>
      <c r="AO991" s="3" t="s">
        <v>631</v>
      </c>
      <c r="AP991" s="3" t="s">
        <v>632</v>
      </c>
      <c r="AQ991" s="3" t="s">
        <v>1068</v>
      </c>
      <c r="AR991" s="3" t="s">
        <v>148</v>
      </c>
      <c r="AS991" s="3" t="s">
        <v>139</v>
      </c>
      <c r="AT991" s="3" t="s">
        <v>149</v>
      </c>
      <c r="AU991" s="3" t="s">
        <v>634</v>
      </c>
      <c r="AV991" s="3" t="s">
        <v>14836</v>
      </c>
      <c r="AW991" s="3" t="s">
        <v>5237</v>
      </c>
      <c r="AX991" s="3" t="s">
        <v>14837</v>
      </c>
      <c r="AY991" s="3" t="s">
        <v>148</v>
      </c>
      <c r="AZ991" s="3" t="s">
        <v>139</v>
      </c>
      <c r="BA991" s="3" t="s">
        <v>149</v>
      </c>
      <c r="BB991" s="3" t="s">
        <v>14838</v>
      </c>
      <c r="BC991" s="3" t="s">
        <v>156</v>
      </c>
      <c r="BD991" s="3" t="s">
        <v>157</v>
      </c>
      <c r="BE991" s="3" t="s">
        <v>303</v>
      </c>
      <c r="BF991" s="3" t="s">
        <v>14879</v>
      </c>
      <c r="BG991" s="3" t="s">
        <v>5272</v>
      </c>
      <c r="BH991" s="3" t="s">
        <v>143</v>
      </c>
      <c r="BI991" s="3" t="s">
        <v>143</v>
      </c>
      <c r="BJ991" s="3" t="s">
        <v>143</v>
      </c>
      <c r="BK991" s="3" t="s">
        <v>136</v>
      </c>
      <c r="BL991" s="3" t="s">
        <v>143</v>
      </c>
      <c r="BM991" s="3" t="s">
        <v>1674</v>
      </c>
      <c r="BN991" s="3" t="s">
        <v>143</v>
      </c>
      <c r="BO991" s="3" t="s">
        <v>143</v>
      </c>
      <c r="BP991" s="3" t="s">
        <v>143</v>
      </c>
      <c r="BQ991" s="3" t="s">
        <v>14880</v>
      </c>
      <c r="BR991" s="3" t="s">
        <v>5352</v>
      </c>
      <c r="BS991" s="3" t="s">
        <v>241</v>
      </c>
      <c r="BT991" s="3" t="s">
        <v>13136</v>
      </c>
      <c r="BU991" s="3" t="s">
        <v>13136</v>
      </c>
      <c r="BV991" s="3" t="s">
        <v>135</v>
      </c>
      <c r="BW991" s="3" t="s">
        <v>135</v>
      </c>
      <c r="BX991" s="3" t="s">
        <v>135</v>
      </c>
      <c r="BY991" s="3" t="s">
        <v>148</v>
      </c>
      <c r="BZ991" s="3" t="s">
        <v>14801</v>
      </c>
      <c r="CA991" s="3" t="s">
        <v>144</v>
      </c>
      <c r="CB991" s="3" t="s">
        <v>143</v>
      </c>
      <c r="CC991" s="3" t="s">
        <v>143</v>
      </c>
      <c r="CD991" s="3" t="s">
        <v>143</v>
      </c>
      <c r="CE991" s="3" t="s">
        <v>14834</v>
      </c>
      <c r="CF991" s="3" t="s">
        <v>9549</v>
      </c>
      <c r="CG991" s="3" t="s">
        <v>143</v>
      </c>
      <c r="CH991" s="3" t="s">
        <v>143</v>
      </c>
      <c r="CI991" s="3" t="s">
        <v>143</v>
      </c>
      <c r="CJ991" s="3" t="s">
        <v>5272</v>
      </c>
      <c r="CK991" s="3" t="s">
        <v>143</v>
      </c>
      <c r="CL991" s="3" t="s">
        <v>143</v>
      </c>
      <c r="CM991" s="3" t="s">
        <v>143</v>
      </c>
      <c r="CN991" s="3" t="s">
        <v>143</v>
      </c>
      <c r="CO991" s="3" t="s">
        <v>143</v>
      </c>
      <c r="CP991" s="3" t="s">
        <v>143</v>
      </c>
      <c r="CQ991" s="3" t="s">
        <v>143</v>
      </c>
      <c r="CR991" s="3" t="s">
        <v>143</v>
      </c>
      <c r="CS991" s="3" t="s">
        <v>1</v>
      </c>
      <c r="CT991" s="3" t="s">
        <v>143</v>
      </c>
      <c r="CU991" s="3" t="s">
        <v>1</v>
      </c>
      <c r="CV991" s="3" t="s">
        <v>1985</v>
      </c>
      <c r="CW991" s="3" t="s">
        <v>143</v>
      </c>
      <c r="CX991" s="3" t="s">
        <v>394</v>
      </c>
      <c r="CY991" s="3" t="s">
        <v>127</v>
      </c>
      <c r="CZ991" s="3" t="s">
        <v>136</v>
      </c>
      <c r="DA991" s="3" t="s">
        <v>1986</v>
      </c>
      <c r="DB991" s="3" t="s">
        <v>143</v>
      </c>
      <c r="DC991" s="3" t="s">
        <v>143</v>
      </c>
      <c r="DD991" s="3" t="s">
        <v>364</v>
      </c>
      <c r="DE991" s="3" t="s">
        <v>3193</v>
      </c>
      <c r="DF991" s="3" t="s">
        <v>7088</v>
      </c>
      <c r="DG991" s="3" t="s">
        <v>143</v>
      </c>
      <c r="DH991" s="3" t="s">
        <v>143</v>
      </c>
      <c r="DI991" s="3" t="s">
        <v>143</v>
      </c>
    </row>
    <row r="992" spans="1:113" hidden="1" x14ac:dyDescent="0.2">
      <c r="A992" s="73">
        <v>45597</v>
      </c>
      <c r="B992" s="3" t="s">
        <v>12474</v>
      </c>
      <c r="C992" s="3">
        <v>171873</v>
      </c>
      <c r="D992" s="5" t="s">
        <v>12474</v>
      </c>
      <c r="E992" s="3" t="s">
        <v>5495</v>
      </c>
      <c r="F992" s="7">
        <v>45625</v>
      </c>
      <c r="G992" s="3" t="s">
        <v>165</v>
      </c>
      <c r="H992" s="3" t="s">
        <v>127</v>
      </c>
      <c r="I992" s="8">
        <f t="shared" si="110"/>
        <v>154.08000000000001</v>
      </c>
      <c r="J992" s="4">
        <v>154.08000000000001</v>
      </c>
      <c r="K992" s="71">
        <f t="shared" si="106"/>
        <v>7.1688089811106914E-3</v>
      </c>
      <c r="L992" s="3" t="s">
        <v>394</v>
      </c>
      <c r="M992" s="3" t="s">
        <v>129</v>
      </c>
      <c r="N992" s="3" t="s">
        <v>14839</v>
      </c>
      <c r="O992" s="3" t="s">
        <v>960</v>
      </c>
      <c r="P992" s="6" t="s">
        <v>14840</v>
      </c>
      <c r="Q992" s="3" t="s">
        <v>132</v>
      </c>
      <c r="R992" s="3" t="s">
        <v>14881</v>
      </c>
      <c r="S992" s="3" t="s">
        <v>14841</v>
      </c>
      <c r="T992" s="3" t="s">
        <v>14842</v>
      </c>
      <c r="U992" s="3" t="s">
        <v>135</v>
      </c>
      <c r="V992" s="3" t="s">
        <v>136</v>
      </c>
      <c r="W992" s="3" t="s">
        <v>137</v>
      </c>
      <c r="X992" s="3" t="s">
        <v>9544</v>
      </c>
      <c r="Y992" s="3" t="s">
        <v>14843</v>
      </c>
      <c r="Z992" s="7" t="s">
        <v>14882</v>
      </c>
      <c r="AA992" s="3" t="s">
        <v>139</v>
      </c>
      <c r="AB992" s="3" t="s">
        <v>140</v>
      </c>
      <c r="AC992" s="3" t="s">
        <v>5272</v>
      </c>
      <c r="AD992" s="3" t="s">
        <v>143</v>
      </c>
      <c r="AE992" s="3" t="s">
        <v>5272</v>
      </c>
      <c r="AF992" s="3" t="s">
        <v>143</v>
      </c>
      <c r="AG992" s="3" t="s">
        <v>235</v>
      </c>
      <c r="AH992" s="3" t="s">
        <v>141</v>
      </c>
      <c r="AI992" s="3" t="s">
        <v>143</v>
      </c>
      <c r="AJ992" s="3" t="s">
        <v>143</v>
      </c>
      <c r="AK992" s="3" t="s">
        <v>142</v>
      </c>
      <c r="AL992" s="3" t="s">
        <v>143</v>
      </c>
      <c r="AM992" s="3" t="s">
        <v>14844</v>
      </c>
      <c r="AN992" s="3" t="s">
        <v>143</v>
      </c>
      <c r="AO992" s="3" t="s">
        <v>145</v>
      </c>
      <c r="AP992" s="3" t="s">
        <v>146</v>
      </c>
      <c r="AQ992" s="3" t="s">
        <v>972</v>
      </c>
      <c r="AR992" s="3" t="s">
        <v>148</v>
      </c>
      <c r="AS992" s="3" t="s">
        <v>139</v>
      </c>
      <c r="AT992" s="3" t="s">
        <v>149</v>
      </c>
      <c r="AU992" s="3" t="s">
        <v>150</v>
      </c>
      <c r="AV992" s="3" t="s">
        <v>14845</v>
      </c>
      <c r="AW992" s="3" t="s">
        <v>2129</v>
      </c>
      <c r="AX992" s="3" t="s">
        <v>309</v>
      </c>
      <c r="AY992" s="3" t="s">
        <v>148</v>
      </c>
      <c r="AZ992" s="3" t="s">
        <v>1742</v>
      </c>
      <c r="BA992" s="3" t="s">
        <v>154</v>
      </c>
      <c r="BB992" s="3" t="s">
        <v>14846</v>
      </c>
      <c r="BC992" s="3" t="s">
        <v>156</v>
      </c>
      <c r="BD992" s="3" t="s">
        <v>157</v>
      </c>
      <c r="BE992" s="3" t="s">
        <v>484</v>
      </c>
      <c r="BF992" s="3" t="s">
        <v>14883</v>
      </c>
      <c r="BG992" s="3" t="s">
        <v>5272</v>
      </c>
      <c r="BH992" s="3" t="s">
        <v>143</v>
      </c>
      <c r="BI992" s="3" t="s">
        <v>143</v>
      </c>
      <c r="BJ992" s="3" t="s">
        <v>143</v>
      </c>
      <c r="BK992" s="3" t="s">
        <v>136</v>
      </c>
      <c r="BL992" s="3" t="s">
        <v>143</v>
      </c>
      <c r="BM992" s="3" t="s">
        <v>1674</v>
      </c>
      <c r="BN992" s="3" t="s">
        <v>143</v>
      </c>
      <c r="BO992" s="3" t="s">
        <v>143</v>
      </c>
      <c r="BP992" s="3" t="s">
        <v>143</v>
      </c>
      <c r="BQ992" s="3" t="s">
        <v>14884</v>
      </c>
      <c r="BR992" s="3" t="s">
        <v>5723</v>
      </c>
      <c r="BS992" s="3" t="s">
        <v>162</v>
      </c>
      <c r="BT992" s="3" t="s">
        <v>14847</v>
      </c>
      <c r="BU992" s="3" t="s">
        <v>14847</v>
      </c>
      <c r="BV992" s="3" t="s">
        <v>135</v>
      </c>
      <c r="BW992" s="3" t="s">
        <v>135</v>
      </c>
      <c r="BX992" s="3" t="s">
        <v>135</v>
      </c>
      <c r="BY992" s="3" t="s">
        <v>148</v>
      </c>
      <c r="BZ992" s="3" t="s">
        <v>14848</v>
      </c>
      <c r="CA992" s="3" t="s">
        <v>144</v>
      </c>
      <c r="CB992" s="3" t="s">
        <v>143</v>
      </c>
      <c r="CC992" s="3" t="s">
        <v>143</v>
      </c>
      <c r="CD992" s="3" t="s">
        <v>143</v>
      </c>
      <c r="CE992" s="3" t="s">
        <v>14840</v>
      </c>
      <c r="CF992" s="3" t="s">
        <v>9549</v>
      </c>
      <c r="CG992" s="3" t="s">
        <v>143</v>
      </c>
      <c r="CH992" s="3" t="s">
        <v>143</v>
      </c>
      <c r="CI992" s="3" t="s">
        <v>143</v>
      </c>
      <c r="CJ992" s="3" t="s">
        <v>5272</v>
      </c>
      <c r="CK992" s="3" t="s">
        <v>143</v>
      </c>
      <c r="CL992" s="3" t="s">
        <v>143</v>
      </c>
      <c r="CM992" s="3" t="s">
        <v>143</v>
      </c>
      <c r="CN992" s="3" t="s">
        <v>143</v>
      </c>
      <c r="CO992" s="3" t="s">
        <v>143</v>
      </c>
      <c r="CP992" s="3" t="s">
        <v>143</v>
      </c>
      <c r="CQ992" s="3" t="s">
        <v>143</v>
      </c>
      <c r="CR992" s="3" t="s">
        <v>143</v>
      </c>
      <c r="CS992" s="3" t="s">
        <v>1</v>
      </c>
      <c r="CT992" s="3" t="s">
        <v>143</v>
      </c>
      <c r="CU992" s="3" t="s">
        <v>1</v>
      </c>
      <c r="CV992" s="3" t="s">
        <v>1985</v>
      </c>
      <c r="CW992" s="3" t="s">
        <v>143</v>
      </c>
      <c r="CX992" s="3" t="s">
        <v>394</v>
      </c>
      <c r="CY992" s="3" t="s">
        <v>127</v>
      </c>
      <c r="CZ992" s="3" t="s">
        <v>136</v>
      </c>
      <c r="DA992" s="3" t="s">
        <v>1986</v>
      </c>
      <c r="DB992" s="3" t="s">
        <v>143</v>
      </c>
      <c r="DC992" s="3" t="s">
        <v>143</v>
      </c>
      <c r="DD992" s="3" t="s">
        <v>5495</v>
      </c>
      <c r="DE992" s="3" t="s">
        <v>3193</v>
      </c>
      <c r="DF992" s="3" t="s">
        <v>7088</v>
      </c>
      <c r="DG992" s="3" t="s">
        <v>143</v>
      </c>
      <c r="DH992" s="3" t="s">
        <v>143</v>
      </c>
      <c r="DI992" s="3" t="s">
        <v>143</v>
      </c>
    </row>
    <row r="993" spans="1:113" hidden="1" x14ac:dyDescent="0.2">
      <c r="A993" s="73">
        <v>45597</v>
      </c>
      <c r="B993" s="3" t="s">
        <v>15608</v>
      </c>
      <c r="C993" s="3">
        <v>171982</v>
      </c>
      <c r="D993" s="3" t="s">
        <v>14802</v>
      </c>
      <c r="E993" s="3" t="s">
        <v>364</v>
      </c>
      <c r="F993" s="7">
        <v>45625</v>
      </c>
      <c r="G993" s="3" t="s">
        <v>126</v>
      </c>
      <c r="H993" s="3" t="s">
        <v>127</v>
      </c>
      <c r="I993" s="8">
        <f t="shared" si="110"/>
        <v>311.70999999999998</v>
      </c>
      <c r="J993" s="4">
        <v>311.70999999999998</v>
      </c>
      <c r="K993" s="71">
        <f t="shared" si="106"/>
        <v>1.4502787172261248E-2</v>
      </c>
      <c r="L993" s="3" t="s">
        <v>394</v>
      </c>
      <c r="M993" s="3" t="s">
        <v>129</v>
      </c>
      <c r="N993" s="3" t="s">
        <v>5232</v>
      </c>
      <c r="O993" s="3" t="s">
        <v>1065</v>
      </c>
      <c r="P993" s="6" t="s">
        <v>14885</v>
      </c>
      <c r="Q993" s="3" t="s">
        <v>132</v>
      </c>
      <c r="R993" s="3" t="s">
        <v>14886</v>
      </c>
      <c r="S993" s="3" t="s">
        <v>14831</v>
      </c>
      <c r="T993" s="3" t="s">
        <v>14791</v>
      </c>
      <c r="U993" s="3" t="s">
        <v>135</v>
      </c>
      <c r="V993" s="3" t="s">
        <v>136</v>
      </c>
      <c r="W993" s="3" t="s">
        <v>137</v>
      </c>
      <c r="X993" s="3" t="s">
        <v>9544</v>
      </c>
      <c r="Y993" s="3" t="s">
        <v>14887</v>
      </c>
      <c r="Z993" s="7" t="s">
        <v>14888</v>
      </c>
      <c r="AA993" s="3" t="s">
        <v>139</v>
      </c>
      <c r="AB993" s="3" t="s">
        <v>140</v>
      </c>
      <c r="AC993" s="3" t="s">
        <v>5272</v>
      </c>
      <c r="AD993" s="3" t="s">
        <v>143</v>
      </c>
      <c r="AE993" s="3" t="s">
        <v>5272</v>
      </c>
      <c r="AF993" s="3" t="s">
        <v>143</v>
      </c>
      <c r="AG993" s="3" t="s">
        <v>5974</v>
      </c>
      <c r="AH993" s="3" t="s">
        <v>141</v>
      </c>
      <c r="AI993" s="3" t="s">
        <v>143</v>
      </c>
      <c r="AJ993" s="3" t="s">
        <v>143</v>
      </c>
      <c r="AK993" s="3" t="s">
        <v>142</v>
      </c>
      <c r="AL993" s="3" t="s">
        <v>143</v>
      </c>
      <c r="AM993" s="3" t="s">
        <v>13134</v>
      </c>
      <c r="AN993" s="3" t="s">
        <v>143</v>
      </c>
      <c r="AO993" s="3" t="s">
        <v>631</v>
      </c>
      <c r="AP993" s="3" t="s">
        <v>632</v>
      </c>
      <c r="AQ993" s="3" t="s">
        <v>1068</v>
      </c>
      <c r="AR993" s="3" t="s">
        <v>148</v>
      </c>
      <c r="AS993" s="3" t="s">
        <v>139</v>
      </c>
      <c r="AT993" s="3" t="s">
        <v>149</v>
      </c>
      <c r="AU993" s="3" t="s">
        <v>634</v>
      </c>
      <c r="AV993" s="3" t="s">
        <v>5236</v>
      </c>
      <c r="AW993" s="3" t="s">
        <v>5237</v>
      </c>
      <c r="AX993" s="3" t="s">
        <v>5238</v>
      </c>
      <c r="AY993" s="3" t="s">
        <v>148</v>
      </c>
      <c r="AZ993" s="3" t="s">
        <v>139</v>
      </c>
      <c r="BA993" s="3" t="s">
        <v>149</v>
      </c>
      <c r="BB993" s="3" t="s">
        <v>5239</v>
      </c>
      <c r="BC993" s="3" t="s">
        <v>156</v>
      </c>
      <c r="BD993" s="3" t="s">
        <v>157</v>
      </c>
      <c r="BE993" s="3" t="s">
        <v>303</v>
      </c>
      <c r="BF993" s="3" t="s">
        <v>14888</v>
      </c>
      <c r="BG993" s="3" t="s">
        <v>5272</v>
      </c>
      <c r="BH993" s="3" t="s">
        <v>143</v>
      </c>
      <c r="BI993" s="3" t="s">
        <v>143</v>
      </c>
      <c r="BJ993" s="3" t="s">
        <v>143</v>
      </c>
      <c r="BK993" s="3" t="s">
        <v>136</v>
      </c>
      <c r="BL993" s="3" t="s">
        <v>143</v>
      </c>
      <c r="BM993" s="3" t="s">
        <v>1674</v>
      </c>
      <c r="BN993" s="3" t="s">
        <v>143</v>
      </c>
      <c r="BO993" s="3" t="s">
        <v>143</v>
      </c>
      <c r="BP993" s="3" t="s">
        <v>143</v>
      </c>
      <c r="BQ993" s="3" t="s">
        <v>7199</v>
      </c>
      <c r="BR993" s="3" t="s">
        <v>5352</v>
      </c>
      <c r="BS993" s="3" t="s">
        <v>241</v>
      </c>
      <c r="BT993" s="3" t="s">
        <v>13136</v>
      </c>
      <c r="BU993" s="3" t="s">
        <v>13136</v>
      </c>
      <c r="BV993" s="3" t="s">
        <v>135</v>
      </c>
      <c r="BW993" s="3" t="s">
        <v>135</v>
      </c>
      <c r="BX993" s="3" t="s">
        <v>135</v>
      </c>
      <c r="BY993" s="3" t="s">
        <v>148</v>
      </c>
      <c r="BZ993" s="3" t="s">
        <v>14794</v>
      </c>
      <c r="CA993" s="3" t="s">
        <v>144</v>
      </c>
      <c r="CB993" s="3" t="s">
        <v>143</v>
      </c>
      <c r="CC993" s="3" t="s">
        <v>143</v>
      </c>
      <c r="CD993" s="3" t="s">
        <v>143</v>
      </c>
      <c r="CE993" s="3" t="s">
        <v>14885</v>
      </c>
      <c r="CF993" s="3" t="s">
        <v>9549</v>
      </c>
      <c r="CG993" s="3" t="s">
        <v>143</v>
      </c>
      <c r="CH993" s="3" t="s">
        <v>143</v>
      </c>
      <c r="CI993" s="3" t="s">
        <v>143</v>
      </c>
      <c r="CJ993" s="3" t="s">
        <v>5272</v>
      </c>
      <c r="CK993" s="3" t="s">
        <v>143</v>
      </c>
      <c r="CL993" s="3" t="s">
        <v>143</v>
      </c>
      <c r="CM993" s="3" t="s">
        <v>143</v>
      </c>
      <c r="CN993" s="3" t="s">
        <v>143</v>
      </c>
      <c r="CO993" s="3" t="s">
        <v>143</v>
      </c>
      <c r="CP993" s="3" t="s">
        <v>143</v>
      </c>
      <c r="CQ993" s="3" t="s">
        <v>143</v>
      </c>
      <c r="CR993" s="3" t="s">
        <v>143</v>
      </c>
      <c r="CS993" s="3" t="s">
        <v>1</v>
      </c>
      <c r="CT993" s="3" t="s">
        <v>143</v>
      </c>
      <c r="CU993" s="3" t="s">
        <v>1</v>
      </c>
      <c r="CV993" s="3" t="s">
        <v>1985</v>
      </c>
      <c r="CW993" s="3" t="s">
        <v>143</v>
      </c>
      <c r="CX993" s="3" t="s">
        <v>394</v>
      </c>
      <c r="CY993" s="3" t="s">
        <v>127</v>
      </c>
      <c r="CZ993" s="3" t="s">
        <v>136</v>
      </c>
      <c r="DA993" s="3" t="s">
        <v>1986</v>
      </c>
      <c r="DB993" s="3" t="s">
        <v>143</v>
      </c>
      <c r="DC993" s="3" t="s">
        <v>143</v>
      </c>
      <c r="DD993" s="3" t="s">
        <v>364</v>
      </c>
      <c r="DE993" s="3" t="s">
        <v>3193</v>
      </c>
      <c r="DF993" s="3" t="s">
        <v>7088</v>
      </c>
      <c r="DG993" s="3" t="s">
        <v>143</v>
      </c>
      <c r="DH993" s="3" t="s">
        <v>143</v>
      </c>
      <c r="DI993" s="3" t="s">
        <v>143</v>
      </c>
    </row>
    <row r="994" spans="1:113" hidden="1" x14ac:dyDescent="0.2">
      <c r="A994" s="73">
        <v>45597</v>
      </c>
      <c r="B994" s="3" t="s">
        <v>15608</v>
      </c>
      <c r="C994" s="3">
        <v>171985</v>
      </c>
      <c r="D994" s="3" t="s">
        <v>14802</v>
      </c>
      <c r="E994" s="3" t="s">
        <v>364</v>
      </c>
      <c r="F994" s="7">
        <v>45625</v>
      </c>
      <c r="G994" s="3" t="s">
        <v>126</v>
      </c>
      <c r="H994" s="3" t="s">
        <v>127</v>
      </c>
      <c r="I994" s="8">
        <f t="shared" si="110"/>
        <v>311.70999999999998</v>
      </c>
      <c r="J994" s="4">
        <v>311.70999999999998</v>
      </c>
      <c r="K994" s="71">
        <f t="shared" si="106"/>
        <v>1.4502787172261248E-2</v>
      </c>
      <c r="L994" s="3" t="s">
        <v>394</v>
      </c>
      <c r="M994" s="3" t="s">
        <v>129</v>
      </c>
      <c r="N994" s="3" t="s">
        <v>12534</v>
      </c>
      <c r="O994" s="3" t="s">
        <v>1065</v>
      </c>
      <c r="P994" s="6" t="s">
        <v>14889</v>
      </c>
      <c r="Q994" s="3" t="s">
        <v>132</v>
      </c>
      <c r="R994" s="3" t="s">
        <v>14890</v>
      </c>
      <c r="S994" s="3" t="s">
        <v>14831</v>
      </c>
      <c r="T994" s="3" t="s">
        <v>14791</v>
      </c>
      <c r="U994" s="3" t="s">
        <v>135</v>
      </c>
      <c r="V994" s="3" t="s">
        <v>136</v>
      </c>
      <c r="W994" s="3" t="s">
        <v>137</v>
      </c>
      <c r="X994" s="3" t="s">
        <v>9544</v>
      </c>
      <c r="Y994" s="3" t="s">
        <v>14891</v>
      </c>
      <c r="Z994" s="7" t="s">
        <v>14892</v>
      </c>
      <c r="AA994" s="3" t="s">
        <v>139</v>
      </c>
      <c r="AB994" s="3" t="s">
        <v>140</v>
      </c>
      <c r="AC994" s="3" t="s">
        <v>5272</v>
      </c>
      <c r="AD994" s="3" t="s">
        <v>143</v>
      </c>
      <c r="AE994" s="3" t="s">
        <v>5272</v>
      </c>
      <c r="AF994" s="3" t="s">
        <v>143</v>
      </c>
      <c r="AG994" s="3" t="s">
        <v>5974</v>
      </c>
      <c r="AH994" s="3" t="s">
        <v>141</v>
      </c>
      <c r="AI994" s="3" t="s">
        <v>143</v>
      </c>
      <c r="AJ994" s="3" t="s">
        <v>143</v>
      </c>
      <c r="AK994" s="3" t="s">
        <v>142</v>
      </c>
      <c r="AL994" s="3" t="s">
        <v>143</v>
      </c>
      <c r="AM994" s="3" t="s">
        <v>13134</v>
      </c>
      <c r="AN994" s="3" t="s">
        <v>143</v>
      </c>
      <c r="AO994" s="3" t="s">
        <v>631</v>
      </c>
      <c r="AP994" s="3" t="s">
        <v>632</v>
      </c>
      <c r="AQ994" s="3" t="s">
        <v>1068</v>
      </c>
      <c r="AR994" s="3" t="s">
        <v>148</v>
      </c>
      <c r="AS994" s="3" t="s">
        <v>139</v>
      </c>
      <c r="AT994" s="3" t="s">
        <v>149</v>
      </c>
      <c r="AU994" s="3" t="s">
        <v>634</v>
      </c>
      <c r="AV994" s="3" t="s">
        <v>12541</v>
      </c>
      <c r="AW994" s="3" t="s">
        <v>5237</v>
      </c>
      <c r="AX994" s="3" t="s">
        <v>12542</v>
      </c>
      <c r="AY994" s="3" t="s">
        <v>148</v>
      </c>
      <c r="AZ994" s="3" t="s">
        <v>139</v>
      </c>
      <c r="BA994" s="3" t="s">
        <v>149</v>
      </c>
      <c r="BB994" s="3" t="s">
        <v>5239</v>
      </c>
      <c r="BC994" s="3" t="s">
        <v>156</v>
      </c>
      <c r="BD994" s="3" t="s">
        <v>157</v>
      </c>
      <c r="BE994" s="3" t="s">
        <v>303</v>
      </c>
      <c r="BF994" s="3" t="s">
        <v>14892</v>
      </c>
      <c r="BG994" s="3" t="s">
        <v>5272</v>
      </c>
      <c r="BH994" s="3" t="s">
        <v>143</v>
      </c>
      <c r="BI994" s="3" t="s">
        <v>143</v>
      </c>
      <c r="BJ994" s="3" t="s">
        <v>143</v>
      </c>
      <c r="BK994" s="3" t="s">
        <v>136</v>
      </c>
      <c r="BL994" s="3" t="s">
        <v>143</v>
      </c>
      <c r="BM994" s="3" t="s">
        <v>1674</v>
      </c>
      <c r="BN994" s="3" t="s">
        <v>143</v>
      </c>
      <c r="BO994" s="3" t="s">
        <v>143</v>
      </c>
      <c r="BP994" s="3" t="s">
        <v>143</v>
      </c>
      <c r="BQ994" s="3" t="s">
        <v>6299</v>
      </c>
      <c r="BR994" s="3" t="s">
        <v>5352</v>
      </c>
      <c r="BS994" s="3" t="s">
        <v>241</v>
      </c>
      <c r="BT994" s="3" t="s">
        <v>13136</v>
      </c>
      <c r="BU994" s="3" t="s">
        <v>13136</v>
      </c>
      <c r="BV994" s="3" t="s">
        <v>135</v>
      </c>
      <c r="BW994" s="3" t="s">
        <v>135</v>
      </c>
      <c r="BX994" s="3" t="s">
        <v>135</v>
      </c>
      <c r="BY994" s="3" t="s">
        <v>148</v>
      </c>
      <c r="BZ994" s="3" t="s">
        <v>14794</v>
      </c>
      <c r="CA994" s="3" t="s">
        <v>144</v>
      </c>
      <c r="CB994" s="3" t="s">
        <v>143</v>
      </c>
      <c r="CC994" s="3" t="s">
        <v>143</v>
      </c>
      <c r="CD994" s="3" t="s">
        <v>143</v>
      </c>
      <c r="CE994" s="3" t="s">
        <v>14889</v>
      </c>
      <c r="CF994" s="3" t="s">
        <v>9549</v>
      </c>
      <c r="CG994" s="3" t="s">
        <v>143</v>
      </c>
      <c r="CH994" s="3" t="s">
        <v>143</v>
      </c>
      <c r="CI994" s="3" t="s">
        <v>143</v>
      </c>
      <c r="CJ994" s="3" t="s">
        <v>5272</v>
      </c>
      <c r="CK994" s="3" t="s">
        <v>143</v>
      </c>
      <c r="CL994" s="3" t="s">
        <v>143</v>
      </c>
      <c r="CM994" s="3" t="s">
        <v>143</v>
      </c>
      <c r="CN994" s="3" t="s">
        <v>143</v>
      </c>
      <c r="CO994" s="3" t="s">
        <v>143</v>
      </c>
      <c r="CP994" s="3" t="s">
        <v>12545</v>
      </c>
      <c r="CQ994" s="3" t="s">
        <v>143</v>
      </c>
      <c r="CR994" s="3" t="s">
        <v>143</v>
      </c>
      <c r="CS994" s="3" t="s">
        <v>1</v>
      </c>
      <c r="CT994" s="3" t="s">
        <v>143</v>
      </c>
      <c r="CU994" s="3" t="s">
        <v>1</v>
      </c>
      <c r="CV994" s="3" t="s">
        <v>1985</v>
      </c>
      <c r="CW994" s="3" t="s">
        <v>143</v>
      </c>
      <c r="CX994" s="3" t="s">
        <v>394</v>
      </c>
      <c r="CY994" s="3" t="s">
        <v>127</v>
      </c>
      <c r="CZ994" s="3" t="s">
        <v>136</v>
      </c>
      <c r="DA994" s="3" t="s">
        <v>1986</v>
      </c>
      <c r="DB994" s="3" t="s">
        <v>143</v>
      </c>
      <c r="DC994" s="3" t="s">
        <v>143</v>
      </c>
      <c r="DD994" s="3" t="s">
        <v>364</v>
      </c>
      <c r="DE994" s="3" t="s">
        <v>3193</v>
      </c>
      <c r="DF994" s="3" t="s">
        <v>7088</v>
      </c>
      <c r="DG994" s="3" t="s">
        <v>143</v>
      </c>
      <c r="DH994" s="3" t="s">
        <v>143</v>
      </c>
      <c r="DI994" s="3" t="s">
        <v>12546</v>
      </c>
    </row>
    <row r="995" spans="1:113" hidden="1" x14ac:dyDescent="0.2">
      <c r="A995" s="73">
        <v>45597</v>
      </c>
      <c r="B995" s="3" t="s">
        <v>15608</v>
      </c>
      <c r="C995" s="3">
        <v>171987</v>
      </c>
      <c r="D995" s="3" t="s">
        <v>14802</v>
      </c>
      <c r="E995" s="3" t="s">
        <v>364</v>
      </c>
      <c r="F995" s="7">
        <v>45625</v>
      </c>
      <c r="G995" s="3" t="s">
        <v>126</v>
      </c>
      <c r="H995" s="3" t="s">
        <v>127</v>
      </c>
      <c r="I995" s="8">
        <f t="shared" si="110"/>
        <v>467.56</v>
      </c>
      <c r="J995" s="4">
        <v>467.56</v>
      </c>
      <c r="K995" s="71">
        <f t="shared" si="106"/>
        <v>2.1753948125701677E-2</v>
      </c>
      <c r="L995" s="3" t="s">
        <v>394</v>
      </c>
      <c r="M995" s="3" t="s">
        <v>129</v>
      </c>
      <c r="N995" s="3" t="s">
        <v>5232</v>
      </c>
      <c r="O995" s="3" t="s">
        <v>1065</v>
      </c>
      <c r="P995" s="6" t="s">
        <v>14893</v>
      </c>
      <c r="Q995" s="3" t="s">
        <v>132</v>
      </c>
      <c r="R995" s="3" t="s">
        <v>14894</v>
      </c>
      <c r="S995" s="3" t="s">
        <v>14831</v>
      </c>
      <c r="T995" s="3" t="s">
        <v>14895</v>
      </c>
      <c r="U995" s="3" t="s">
        <v>135</v>
      </c>
      <c r="V995" s="3" t="s">
        <v>136</v>
      </c>
      <c r="W995" s="3" t="s">
        <v>137</v>
      </c>
      <c r="X995" s="3" t="s">
        <v>9544</v>
      </c>
      <c r="Y995" s="3" t="s">
        <v>14896</v>
      </c>
      <c r="Z995" s="7" t="s">
        <v>14897</v>
      </c>
      <c r="AA995" s="3" t="s">
        <v>139</v>
      </c>
      <c r="AB995" s="3" t="s">
        <v>140</v>
      </c>
      <c r="AC995" s="3" t="s">
        <v>5272</v>
      </c>
      <c r="AD995" s="3" t="s">
        <v>143</v>
      </c>
      <c r="AE995" s="3" t="s">
        <v>5272</v>
      </c>
      <c r="AF995" s="3" t="s">
        <v>143</v>
      </c>
      <c r="AG995" s="3" t="s">
        <v>5974</v>
      </c>
      <c r="AH995" s="3" t="s">
        <v>141</v>
      </c>
      <c r="AI995" s="3" t="s">
        <v>143</v>
      </c>
      <c r="AJ995" s="3" t="s">
        <v>143</v>
      </c>
      <c r="AK995" s="3" t="s">
        <v>142</v>
      </c>
      <c r="AL995" s="3" t="s">
        <v>143</v>
      </c>
      <c r="AM995" s="3" t="s">
        <v>13195</v>
      </c>
      <c r="AN995" s="3" t="s">
        <v>143</v>
      </c>
      <c r="AO995" s="3" t="s">
        <v>631</v>
      </c>
      <c r="AP995" s="3" t="s">
        <v>632</v>
      </c>
      <c r="AQ995" s="3" t="s">
        <v>1068</v>
      </c>
      <c r="AR995" s="3" t="s">
        <v>148</v>
      </c>
      <c r="AS995" s="3" t="s">
        <v>139</v>
      </c>
      <c r="AT995" s="3" t="s">
        <v>149</v>
      </c>
      <c r="AU995" s="3" t="s">
        <v>634</v>
      </c>
      <c r="AV995" s="3" t="s">
        <v>5236</v>
      </c>
      <c r="AW995" s="3" t="s">
        <v>5237</v>
      </c>
      <c r="AX995" s="3" t="s">
        <v>5238</v>
      </c>
      <c r="AY995" s="3" t="s">
        <v>148</v>
      </c>
      <c r="AZ995" s="3" t="s">
        <v>139</v>
      </c>
      <c r="BA995" s="3" t="s">
        <v>149</v>
      </c>
      <c r="BB995" s="3" t="s">
        <v>5239</v>
      </c>
      <c r="BC995" s="3" t="s">
        <v>156</v>
      </c>
      <c r="BD995" s="3" t="s">
        <v>157</v>
      </c>
      <c r="BE995" s="3" t="s">
        <v>303</v>
      </c>
      <c r="BF995" s="3" t="s">
        <v>14897</v>
      </c>
      <c r="BG995" s="3" t="s">
        <v>5272</v>
      </c>
      <c r="BH995" s="3" t="s">
        <v>143</v>
      </c>
      <c r="BI995" s="3" t="s">
        <v>143</v>
      </c>
      <c r="BJ995" s="3" t="s">
        <v>143</v>
      </c>
      <c r="BK995" s="3" t="s">
        <v>136</v>
      </c>
      <c r="BL995" s="3" t="s">
        <v>143</v>
      </c>
      <c r="BM995" s="3" t="s">
        <v>1674</v>
      </c>
      <c r="BN995" s="3" t="s">
        <v>143</v>
      </c>
      <c r="BO995" s="3" t="s">
        <v>143</v>
      </c>
      <c r="BP995" s="3" t="s">
        <v>143</v>
      </c>
      <c r="BQ995" s="3" t="s">
        <v>14898</v>
      </c>
      <c r="BR995" s="3" t="s">
        <v>5352</v>
      </c>
      <c r="BS995" s="3" t="s">
        <v>241</v>
      </c>
      <c r="BT995" s="3" t="s">
        <v>13197</v>
      </c>
      <c r="BU995" s="3" t="s">
        <v>13197</v>
      </c>
      <c r="BV995" s="3" t="s">
        <v>135</v>
      </c>
      <c r="BW995" s="3" t="s">
        <v>135</v>
      </c>
      <c r="BX995" s="3" t="s">
        <v>135</v>
      </c>
      <c r="BY995" s="3" t="s">
        <v>148</v>
      </c>
      <c r="BZ995" s="3" t="s">
        <v>14794</v>
      </c>
      <c r="CA995" s="3" t="s">
        <v>144</v>
      </c>
      <c r="CB995" s="3" t="s">
        <v>143</v>
      </c>
      <c r="CC995" s="3" t="s">
        <v>143</v>
      </c>
      <c r="CD995" s="3" t="s">
        <v>143</v>
      </c>
      <c r="CE995" s="3" t="s">
        <v>14893</v>
      </c>
      <c r="CF995" s="3" t="s">
        <v>9549</v>
      </c>
      <c r="CG995" s="3" t="s">
        <v>143</v>
      </c>
      <c r="CH995" s="3" t="s">
        <v>143</v>
      </c>
      <c r="CI995" s="3" t="s">
        <v>143</v>
      </c>
      <c r="CJ995" s="3" t="s">
        <v>5272</v>
      </c>
      <c r="CK995" s="3" t="s">
        <v>143</v>
      </c>
      <c r="CL995" s="3" t="s">
        <v>143</v>
      </c>
      <c r="CM995" s="3" t="s">
        <v>143</v>
      </c>
      <c r="CN995" s="3" t="s">
        <v>143</v>
      </c>
      <c r="CO995" s="3" t="s">
        <v>143</v>
      </c>
      <c r="CP995" s="3" t="s">
        <v>143</v>
      </c>
      <c r="CQ995" s="3" t="s">
        <v>143</v>
      </c>
      <c r="CR995" s="3" t="s">
        <v>143</v>
      </c>
      <c r="CS995" s="3" t="s">
        <v>1</v>
      </c>
      <c r="CT995" s="3" t="s">
        <v>143</v>
      </c>
      <c r="CU995" s="3" t="s">
        <v>1</v>
      </c>
      <c r="CV995" s="3" t="s">
        <v>1985</v>
      </c>
      <c r="CW995" s="3" t="s">
        <v>143</v>
      </c>
      <c r="CX995" s="3" t="s">
        <v>394</v>
      </c>
      <c r="CY995" s="3" t="s">
        <v>127</v>
      </c>
      <c r="CZ995" s="3" t="s">
        <v>136</v>
      </c>
      <c r="DA995" s="3" t="s">
        <v>1986</v>
      </c>
      <c r="DB995" s="3" t="s">
        <v>143</v>
      </c>
      <c r="DC995" s="3" t="s">
        <v>143</v>
      </c>
      <c r="DD995" s="3" t="s">
        <v>364</v>
      </c>
      <c r="DE995" s="3" t="s">
        <v>3193</v>
      </c>
      <c r="DF995" s="3" t="s">
        <v>7088</v>
      </c>
      <c r="DG995" s="3" t="s">
        <v>143</v>
      </c>
      <c r="DH995" s="3" t="s">
        <v>143</v>
      </c>
      <c r="DI995" s="3" t="s">
        <v>143</v>
      </c>
    </row>
    <row r="996" spans="1:113" hidden="1" x14ac:dyDescent="0.2">
      <c r="A996" s="73">
        <v>45597</v>
      </c>
      <c r="B996" s="3" t="s">
        <v>12718</v>
      </c>
      <c r="C996" s="3">
        <v>171996</v>
      </c>
      <c r="D996" s="3" t="s">
        <v>12620</v>
      </c>
      <c r="E996" s="3" t="s">
        <v>364</v>
      </c>
      <c r="F996" s="7">
        <v>45625</v>
      </c>
      <c r="G996" s="3" t="s">
        <v>126</v>
      </c>
      <c r="H996" s="3" t="s">
        <v>166</v>
      </c>
      <c r="I996" s="8">
        <f t="shared" si="110"/>
        <v>413.11</v>
      </c>
      <c r="J996" s="4">
        <v>413.11</v>
      </c>
      <c r="K996" s="71">
        <f t="shared" si="106"/>
        <v>1.9220578129456371E-2</v>
      </c>
      <c r="L996" s="3" t="s">
        <v>374</v>
      </c>
      <c r="M996" s="3" t="s">
        <v>129</v>
      </c>
      <c r="N996" s="3" t="s">
        <v>219</v>
      </c>
      <c r="O996" s="3" t="s">
        <v>909</v>
      </c>
      <c r="P996" s="6" t="s">
        <v>13740</v>
      </c>
      <c r="Q996" s="3" t="s">
        <v>170</v>
      </c>
      <c r="R996" s="3" t="s">
        <v>14914</v>
      </c>
      <c r="S996" s="3" t="s">
        <v>14899</v>
      </c>
      <c r="T996" s="3" t="s">
        <v>135</v>
      </c>
      <c r="U996" s="3" t="s">
        <v>135</v>
      </c>
      <c r="V996" s="3" t="s">
        <v>136</v>
      </c>
      <c r="W996" s="3" t="s">
        <v>137</v>
      </c>
      <c r="X996" s="3" t="s">
        <v>6653</v>
      </c>
      <c r="Y996" s="3" t="s">
        <v>14900</v>
      </c>
      <c r="Z996" s="7" t="s">
        <v>14915</v>
      </c>
      <c r="AA996" s="3" t="s">
        <v>139</v>
      </c>
      <c r="AB996" s="3" t="s">
        <v>140</v>
      </c>
      <c r="AC996" s="3" t="s">
        <v>5272</v>
      </c>
      <c r="AD996" s="3" t="s">
        <v>143</v>
      </c>
      <c r="AE996" s="3" t="s">
        <v>5272</v>
      </c>
      <c r="AF996" s="3" t="s">
        <v>143</v>
      </c>
      <c r="AG996" s="3" t="s">
        <v>5974</v>
      </c>
      <c r="AH996" s="3" t="s">
        <v>141</v>
      </c>
      <c r="AI996" s="3" t="s">
        <v>143</v>
      </c>
      <c r="AJ996" s="3" t="s">
        <v>143</v>
      </c>
      <c r="AK996" s="3" t="s">
        <v>142</v>
      </c>
      <c r="AL996" s="3" t="s">
        <v>143</v>
      </c>
      <c r="AM996" s="3" t="s">
        <v>14901</v>
      </c>
      <c r="AN996" s="3" t="s">
        <v>143</v>
      </c>
      <c r="AO996" s="3" t="s">
        <v>913</v>
      </c>
      <c r="AP996" s="3" t="s">
        <v>914</v>
      </c>
      <c r="AQ996" s="3" t="s">
        <v>915</v>
      </c>
      <c r="AR996" s="3" t="s">
        <v>916</v>
      </c>
      <c r="AS996" s="3" t="s">
        <v>231</v>
      </c>
      <c r="AT996" s="3" t="s">
        <v>917</v>
      </c>
      <c r="AU996" s="3" t="s">
        <v>918</v>
      </c>
      <c r="AV996" s="3" t="s">
        <v>234</v>
      </c>
      <c r="AW996" s="3" t="s">
        <v>165</v>
      </c>
      <c r="AX996" s="3" t="s">
        <v>235</v>
      </c>
      <c r="AY996" s="3" t="s">
        <v>148</v>
      </c>
      <c r="AZ996" s="3" t="s">
        <v>139</v>
      </c>
      <c r="BA996" s="3" t="s">
        <v>875</v>
      </c>
      <c r="BB996" s="3" t="s">
        <v>150</v>
      </c>
      <c r="BC996" s="3" t="s">
        <v>156</v>
      </c>
      <c r="BD996" s="3" t="s">
        <v>157</v>
      </c>
      <c r="BE996" s="3" t="s">
        <v>303</v>
      </c>
      <c r="BF996" s="3" t="s">
        <v>14915</v>
      </c>
      <c r="BG996" s="3" t="s">
        <v>5272</v>
      </c>
      <c r="BH996" s="3" t="s">
        <v>143</v>
      </c>
      <c r="BI996" s="3" t="s">
        <v>143</v>
      </c>
      <c r="BJ996" s="3" t="s">
        <v>143</v>
      </c>
      <c r="BK996" s="3" t="s">
        <v>136</v>
      </c>
      <c r="BL996" s="3" t="s">
        <v>143</v>
      </c>
      <c r="BM996" s="3" t="s">
        <v>160</v>
      </c>
      <c r="BN996" s="3" t="s">
        <v>143</v>
      </c>
      <c r="BO996" s="3" t="s">
        <v>143</v>
      </c>
      <c r="BP996" s="3" t="s">
        <v>143</v>
      </c>
      <c r="BQ996" s="3" t="s">
        <v>14916</v>
      </c>
      <c r="BR996" s="3" t="s">
        <v>5352</v>
      </c>
      <c r="BS996" s="3" t="s">
        <v>241</v>
      </c>
      <c r="BT996" s="3" t="s">
        <v>14901</v>
      </c>
      <c r="BU996" s="3" t="s">
        <v>14901</v>
      </c>
      <c r="BV996" s="3" t="s">
        <v>135</v>
      </c>
      <c r="BW996" s="3" t="s">
        <v>135</v>
      </c>
      <c r="BX996" s="3" t="s">
        <v>135</v>
      </c>
      <c r="BY996" s="3" t="s">
        <v>148</v>
      </c>
      <c r="BZ996" s="3" t="s">
        <v>4225</v>
      </c>
      <c r="CA996" s="3" t="s">
        <v>174</v>
      </c>
      <c r="CB996" s="3" t="s">
        <v>143</v>
      </c>
      <c r="CC996" s="3" t="s">
        <v>143</v>
      </c>
      <c r="CD996" s="3" t="s">
        <v>143</v>
      </c>
      <c r="CE996" s="3" t="s">
        <v>8169</v>
      </c>
      <c r="CF996" s="3" t="s">
        <v>2261</v>
      </c>
      <c r="CG996" s="3" t="s">
        <v>143</v>
      </c>
      <c r="CH996" s="3" t="s">
        <v>143</v>
      </c>
      <c r="CI996" s="3" t="s">
        <v>143</v>
      </c>
      <c r="CJ996" s="3" t="s">
        <v>5272</v>
      </c>
      <c r="CK996" s="3" t="s">
        <v>143</v>
      </c>
      <c r="CL996" s="3" t="s">
        <v>143</v>
      </c>
      <c r="CM996" s="3" t="s">
        <v>143</v>
      </c>
      <c r="CN996" s="3" t="s">
        <v>143</v>
      </c>
      <c r="CO996" s="3" t="s">
        <v>6974</v>
      </c>
      <c r="CP996" s="3" t="s">
        <v>143</v>
      </c>
      <c r="CQ996" s="3" t="s">
        <v>143</v>
      </c>
      <c r="CR996" s="3" t="s">
        <v>143</v>
      </c>
      <c r="CS996" s="3" t="s">
        <v>1</v>
      </c>
      <c r="CT996" s="3" t="s">
        <v>143</v>
      </c>
      <c r="CU996" s="3" t="s">
        <v>1</v>
      </c>
      <c r="CV996" s="3" t="s">
        <v>1985</v>
      </c>
      <c r="CW996" s="3" t="s">
        <v>143</v>
      </c>
      <c r="CX996" s="3" t="s">
        <v>374</v>
      </c>
      <c r="CY996" s="3" t="s">
        <v>166</v>
      </c>
      <c r="CZ996" s="3" t="s">
        <v>136</v>
      </c>
      <c r="DA996" s="3" t="s">
        <v>1989</v>
      </c>
      <c r="DB996" s="3" t="s">
        <v>143</v>
      </c>
      <c r="DC996" s="3" t="s">
        <v>6653</v>
      </c>
      <c r="DD996" s="3" t="s">
        <v>364</v>
      </c>
      <c r="DE996" s="3" t="s">
        <v>3193</v>
      </c>
      <c r="DF996" s="3" t="s">
        <v>7088</v>
      </c>
      <c r="DG996" s="3" t="s">
        <v>143</v>
      </c>
      <c r="DH996" s="3" t="s">
        <v>7477</v>
      </c>
      <c r="DI996" s="3" t="s">
        <v>143</v>
      </c>
    </row>
    <row r="997" spans="1:113" hidden="1" x14ac:dyDescent="0.2">
      <c r="A997" s="73">
        <v>45597</v>
      </c>
      <c r="B997" s="3" t="s">
        <v>12474</v>
      </c>
      <c r="C997" s="3">
        <v>172015</v>
      </c>
      <c r="D997" s="5" t="s">
        <v>12474</v>
      </c>
      <c r="E997" s="3" t="s">
        <v>125</v>
      </c>
      <c r="F997" s="7">
        <v>45626</v>
      </c>
      <c r="G997" s="3" t="s">
        <v>257</v>
      </c>
      <c r="H997" s="3" t="s">
        <v>127</v>
      </c>
      <c r="I997" s="8">
        <f t="shared" si="110"/>
        <v>464.72</v>
      </c>
      <c r="J997" s="4">
        <v>464.72</v>
      </c>
      <c r="K997" s="71">
        <f t="shared" si="106"/>
        <v>2.1621812757669785E-2</v>
      </c>
      <c r="L997" s="3" t="s">
        <v>374</v>
      </c>
      <c r="M997" s="3" t="s">
        <v>129</v>
      </c>
      <c r="N997" s="3" t="s">
        <v>1725</v>
      </c>
      <c r="O997" s="3" t="s">
        <v>1224</v>
      </c>
      <c r="P997" s="6" t="s">
        <v>14902</v>
      </c>
      <c r="Q997" s="3" t="s">
        <v>132</v>
      </c>
      <c r="R997" s="3" t="s">
        <v>14917</v>
      </c>
      <c r="S997" s="3" t="s">
        <v>14818</v>
      </c>
      <c r="T997" s="3" t="s">
        <v>135</v>
      </c>
      <c r="U997" s="3" t="s">
        <v>135</v>
      </c>
      <c r="V997" s="3" t="s">
        <v>136</v>
      </c>
      <c r="W997" s="3" t="s">
        <v>137</v>
      </c>
      <c r="X997" s="3" t="s">
        <v>11647</v>
      </c>
      <c r="Y997" s="3" t="s">
        <v>14903</v>
      </c>
      <c r="Z997" s="7" t="s">
        <v>14918</v>
      </c>
      <c r="AA997" s="3" t="s">
        <v>139</v>
      </c>
      <c r="AB997" s="3" t="s">
        <v>140</v>
      </c>
      <c r="AC997" s="3" t="s">
        <v>5272</v>
      </c>
      <c r="AD997" s="3" t="s">
        <v>143</v>
      </c>
      <c r="AE997" s="3" t="s">
        <v>5272</v>
      </c>
      <c r="AF997" s="3" t="s">
        <v>14904</v>
      </c>
      <c r="AG997" s="3" t="s">
        <v>5675</v>
      </c>
      <c r="AH997" s="3" t="s">
        <v>265</v>
      </c>
      <c r="AI997" s="3" t="s">
        <v>143</v>
      </c>
      <c r="AJ997" s="3" t="s">
        <v>143</v>
      </c>
      <c r="AK997" s="3" t="s">
        <v>142</v>
      </c>
      <c r="AL997" s="3" t="s">
        <v>143</v>
      </c>
      <c r="AM997" s="3" t="s">
        <v>13728</v>
      </c>
      <c r="AN997" s="3" t="s">
        <v>143</v>
      </c>
      <c r="AO997" s="3" t="s">
        <v>990</v>
      </c>
      <c r="AP997" s="3" t="s">
        <v>273</v>
      </c>
      <c r="AQ997" s="3" t="s">
        <v>1232</v>
      </c>
      <c r="AR997" s="3" t="s">
        <v>148</v>
      </c>
      <c r="AS997" s="3" t="s">
        <v>139</v>
      </c>
      <c r="AT997" s="3" t="s">
        <v>154</v>
      </c>
      <c r="AU997" s="3" t="s">
        <v>992</v>
      </c>
      <c r="AV997" s="3" t="s">
        <v>1718</v>
      </c>
      <c r="AW997" s="3" t="s">
        <v>1719</v>
      </c>
      <c r="AX997" s="3" t="s">
        <v>1726</v>
      </c>
      <c r="AY997" s="3" t="s">
        <v>148</v>
      </c>
      <c r="AZ997" s="3" t="s">
        <v>139</v>
      </c>
      <c r="BA997" s="3" t="s">
        <v>154</v>
      </c>
      <c r="BB997" s="3" t="s">
        <v>1727</v>
      </c>
      <c r="BC997" s="3" t="s">
        <v>156</v>
      </c>
      <c r="BD997" s="3" t="s">
        <v>157</v>
      </c>
      <c r="BE997" s="3" t="s">
        <v>303</v>
      </c>
      <c r="BF997" s="3" t="s">
        <v>14918</v>
      </c>
      <c r="BG997" s="3" t="s">
        <v>5272</v>
      </c>
      <c r="BH997" s="3" t="s">
        <v>132</v>
      </c>
      <c r="BI997" s="3" t="s">
        <v>143</v>
      </c>
      <c r="BJ997" s="3" t="s">
        <v>143</v>
      </c>
      <c r="BK997" s="3" t="s">
        <v>136</v>
      </c>
      <c r="BL997" s="3" t="s">
        <v>143</v>
      </c>
      <c r="BM997" s="3" t="s">
        <v>200</v>
      </c>
      <c r="BN997" s="3" t="s">
        <v>160</v>
      </c>
      <c r="BO997" s="3" t="s">
        <v>143</v>
      </c>
      <c r="BP997" s="3" t="s">
        <v>143</v>
      </c>
      <c r="BQ997" s="3" t="s">
        <v>14919</v>
      </c>
      <c r="BR997" s="3" t="s">
        <v>5352</v>
      </c>
      <c r="BS997" s="3" t="s">
        <v>241</v>
      </c>
      <c r="BT997" s="3" t="s">
        <v>13726</v>
      </c>
      <c r="BU997" s="3" t="s">
        <v>13726</v>
      </c>
      <c r="BV997" s="3" t="s">
        <v>135</v>
      </c>
      <c r="BW997" s="3" t="s">
        <v>135</v>
      </c>
      <c r="BX997" s="3" t="s">
        <v>135</v>
      </c>
      <c r="BY997" s="3" t="s">
        <v>148</v>
      </c>
      <c r="BZ997" s="3" t="s">
        <v>3078</v>
      </c>
      <c r="CA997" s="3" t="s">
        <v>144</v>
      </c>
      <c r="CB997" s="3" t="s">
        <v>143</v>
      </c>
      <c r="CC997" s="3" t="s">
        <v>143</v>
      </c>
      <c r="CD997" s="3" t="s">
        <v>143</v>
      </c>
      <c r="CE997" s="3" t="s">
        <v>143</v>
      </c>
      <c r="CF997" s="3" t="s">
        <v>9549</v>
      </c>
      <c r="CG997" s="3" t="s">
        <v>143</v>
      </c>
      <c r="CH997" s="3" t="s">
        <v>143</v>
      </c>
      <c r="CI997" s="3" t="s">
        <v>143</v>
      </c>
      <c r="CJ997" s="3" t="s">
        <v>5272</v>
      </c>
      <c r="CK997" s="3" t="s">
        <v>143</v>
      </c>
      <c r="CL997" s="3" t="s">
        <v>143</v>
      </c>
      <c r="CM997" s="3" t="s">
        <v>143</v>
      </c>
      <c r="CN997" s="3" t="s">
        <v>143</v>
      </c>
      <c r="CO997" s="3" t="s">
        <v>143</v>
      </c>
      <c r="CP997" s="3" t="s">
        <v>143</v>
      </c>
      <c r="CQ997" s="3" t="s">
        <v>143</v>
      </c>
      <c r="CR997" s="3" t="s">
        <v>143</v>
      </c>
      <c r="CS997" s="3" t="s">
        <v>1</v>
      </c>
      <c r="CT997" s="3" t="s">
        <v>143</v>
      </c>
      <c r="CU997" s="3" t="s">
        <v>1</v>
      </c>
      <c r="CV997" s="3" t="s">
        <v>1985</v>
      </c>
      <c r="CW997" s="3" t="s">
        <v>143</v>
      </c>
      <c r="CX997" s="3" t="s">
        <v>374</v>
      </c>
      <c r="CY997" s="3" t="s">
        <v>127</v>
      </c>
      <c r="CZ997" s="3" t="s">
        <v>136</v>
      </c>
      <c r="DA997" s="3" t="s">
        <v>1989</v>
      </c>
      <c r="DB997" s="3" t="s">
        <v>143</v>
      </c>
      <c r="DC997" s="3" t="s">
        <v>143</v>
      </c>
      <c r="DD997" s="3" t="s">
        <v>125</v>
      </c>
      <c r="DE997" s="3" t="s">
        <v>3193</v>
      </c>
      <c r="DF997" s="3" t="s">
        <v>8687</v>
      </c>
      <c r="DG997" s="3" t="s">
        <v>143</v>
      </c>
      <c r="DH997" s="3" t="s">
        <v>143</v>
      </c>
      <c r="DI997" s="3" t="s">
        <v>143</v>
      </c>
    </row>
    <row r="998" spans="1:113" s="3" customFormat="1" hidden="1" x14ac:dyDescent="0.2">
      <c r="A998" s="73">
        <v>45627</v>
      </c>
      <c r="B998" s="3" t="s">
        <v>12718</v>
      </c>
      <c r="C998" s="3">
        <v>172101</v>
      </c>
      <c r="D998" s="3" t="s">
        <v>8</v>
      </c>
      <c r="E998" s="3" t="s">
        <v>164</v>
      </c>
      <c r="F998" s="7">
        <v>45628</v>
      </c>
      <c r="G998" s="3" t="s">
        <v>165</v>
      </c>
      <c r="H998" s="3" t="s">
        <v>166</v>
      </c>
      <c r="I998" s="8">
        <f>+J998</f>
        <v>67.19</v>
      </c>
      <c r="J998" s="4">
        <v>67.19</v>
      </c>
      <c r="K998" s="71">
        <f t="shared" si="106"/>
        <v>3.1261180908672592E-3</v>
      </c>
      <c r="L998" s="3" t="s">
        <v>374</v>
      </c>
      <c r="M998" s="3" t="s">
        <v>129</v>
      </c>
      <c r="N998" s="3" t="s">
        <v>219</v>
      </c>
      <c r="O998" s="3" t="s">
        <v>14921</v>
      </c>
      <c r="P998" s="6" t="s">
        <v>8169</v>
      </c>
      <c r="Q998" s="3" t="s">
        <v>170</v>
      </c>
      <c r="R998" s="3" t="s">
        <v>14922</v>
      </c>
      <c r="S998" s="3" t="s">
        <v>14923</v>
      </c>
      <c r="T998" s="3" t="s">
        <v>135</v>
      </c>
      <c r="U998" s="3" t="s">
        <v>135</v>
      </c>
      <c r="V998" s="3" t="s">
        <v>136</v>
      </c>
      <c r="W998" s="3" t="s">
        <v>137</v>
      </c>
      <c r="X998" s="3" t="s">
        <v>6653</v>
      </c>
      <c r="Y998" s="3" t="s">
        <v>14924</v>
      </c>
      <c r="Z998" s="7" t="s">
        <v>14925</v>
      </c>
      <c r="AA998" s="3" t="s">
        <v>139</v>
      </c>
      <c r="AB998" s="3" t="s">
        <v>140</v>
      </c>
      <c r="AC998" s="3" t="s">
        <v>5272</v>
      </c>
      <c r="AD998" s="3" t="s">
        <v>143</v>
      </c>
      <c r="AE998" s="3" t="s">
        <v>5272</v>
      </c>
      <c r="AF998" s="3" t="s">
        <v>143</v>
      </c>
      <c r="AG998" s="3" t="s">
        <v>235</v>
      </c>
      <c r="AH998" s="3" t="s">
        <v>141</v>
      </c>
      <c r="AI998" s="3" t="s">
        <v>143</v>
      </c>
      <c r="AJ998" s="3" t="s">
        <v>143</v>
      </c>
      <c r="AK998" s="3" t="s">
        <v>142</v>
      </c>
      <c r="AL998" s="3" t="s">
        <v>143</v>
      </c>
      <c r="AM998" s="3" t="s">
        <v>14047</v>
      </c>
      <c r="AN998" s="3" t="s">
        <v>143</v>
      </c>
      <c r="AO998" s="3" t="s">
        <v>10390</v>
      </c>
      <c r="AP998" s="3" t="s">
        <v>10391</v>
      </c>
      <c r="AQ998" s="3" t="s">
        <v>14926</v>
      </c>
      <c r="AR998" s="3" t="s">
        <v>1014</v>
      </c>
      <c r="AS998" s="3" t="s">
        <v>231</v>
      </c>
      <c r="AT998" s="3" t="s">
        <v>10393</v>
      </c>
      <c r="AU998" s="3" t="s">
        <v>10394</v>
      </c>
      <c r="AV998" s="3" t="s">
        <v>234</v>
      </c>
      <c r="AW998" s="3" t="s">
        <v>165</v>
      </c>
      <c r="AX998" s="3" t="s">
        <v>235</v>
      </c>
      <c r="AY998" s="3" t="s">
        <v>148</v>
      </c>
      <c r="AZ998" s="3" t="s">
        <v>139</v>
      </c>
      <c r="BA998" s="3" t="s">
        <v>875</v>
      </c>
      <c r="BB998" s="3" t="s">
        <v>150</v>
      </c>
      <c r="BC998" s="3" t="s">
        <v>156</v>
      </c>
      <c r="BD998" s="3" t="s">
        <v>157</v>
      </c>
      <c r="BE998" s="3" t="s">
        <v>484</v>
      </c>
      <c r="BF998" s="3" t="s">
        <v>14925</v>
      </c>
      <c r="BG998" s="3" t="s">
        <v>5272</v>
      </c>
      <c r="BH998" s="3" t="s">
        <v>143</v>
      </c>
      <c r="BI998" s="3" t="s">
        <v>143</v>
      </c>
      <c r="BJ998" s="3" t="s">
        <v>143</v>
      </c>
      <c r="BK998" s="3" t="s">
        <v>136</v>
      </c>
      <c r="BL998" s="3" t="s">
        <v>143</v>
      </c>
      <c r="BM998" s="3" t="s">
        <v>160</v>
      </c>
      <c r="BN998" s="3" t="s">
        <v>143</v>
      </c>
      <c r="BO998" s="3" t="s">
        <v>143</v>
      </c>
      <c r="BP998" s="3" t="s">
        <v>143</v>
      </c>
      <c r="BQ998" s="3" t="s">
        <v>14927</v>
      </c>
      <c r="BR998" s="3" t="s">
        <v>5723</v>
      </c>
      <c r="BS998" s="3" t="s">
        <v>162</v>
      </c>
      <c r="BT998" s="3" t="s">
        <v>14047</v>
      </c>
      <c r="BU998" s="3" t="s">
        <v>14047</v>
      </c>
      <c r="BV998" s="3" t="s">
        <v>135</v>
      </c>
      <c r="BW998" s="3" t="s">
        <v>135</v>
      </c>
      <c r="BX998" s="3" t="s">
        <v>135</v>
      </c>
      <c r="BY998" s="3" t="s">
        <v>148</v>
      </c>
      <c r="BZ998" s="3" t="s">
        <v>5455</v>
      </c>
      <c r="CA998" s="3" t="s">
        <v>174</v>
      </c>
      <c r="CB998" s="3" t="s">
        <v>143</v>
      </c>
      <c r="CC998" s="3" t="s">
        <v>143</v>
      </c>
      <c r="CD998" s="3" t="s">
        <v>143</v>
      </c>
      <c r="CE998" s="3" t="s">
        <v>8169</v>
      </c>
      <c r="CF998" s="3" t="s">
        <v>2261</v>
      </c>
      <c r="CG998" s="3" t="s">
        <v>143</v>
      </c>
      <c r="CH998" s="3" t="s">
        <v>143</v>
      </c>
      <c r="CI998" s="3" t="s">
        <v>143</v>
      </c>
      <c r="CJ998" s="3" t="s">
        <v>5272</v>
      </c>
      <c r="CK998" s="3" t="s">
        <v>143</v>
      </c>
      <c r="CL998" s="3" t="s">
        <v>143</v>
      </c>
      <c r="CM998" s="3" t="s">
        <v>143</v>
      </c>
      <c r="CN998" s="3" t="s">
        <v>143</v>
      </c>
      <c r="CO998" s="3" t="s">
        <v>6762</v>
      </c>
      <c r="CP998" s="3" t="s">
        <v>143</v>
      </c>
      <c r="CQ998" s="3" t="s">
        <v>143</v>
      </c>
      <c r="CR998" s="3" t="s">
        <v>143</v>
      </c>
      <c r="CS998" s="3" t="s">
        <v>1</v>
      </c>
      <c r="CT998" s="3" t="s">
        <v>143</v>
      </c>
      <c r="CU998" s="3" t="s">
        <v>1</v>
      </c>
      <c r="CV998" s="3" t="s">
        <v>1985</v>
      </c>
      <c r="CW998" s="3" t="s">
        <v>143</v>
      </c>
      <c r="CX998" s="3" t="s">
        <v>374</v>
      </c>
      <c r="CY998" s="3" t="s">
        <v>166</v>
      </c>
      <c r="CZ998" s="3" t="s">
        <v>136</v>
      </c>
      <c r="DA998" s="3" t="s">
        <v>1986</v>
      </c>
      <c r="DB998" s="3" t="s">
        <v>143</v>
      </c>
      <c r="DC998" s="3" t="s">
        <v>6653</v>
      </c>
      <c r="DD998" s="3" t="s">
        <v>164</v>
      </c>
      <c r="DE998" s="3" t="s">
        <v>3995</v>
      </c>
      <c r="DF998" s="3" t="s">
        <v>6302</v>
      </c>
      <c r="DG998" s="3" t="s">
        <v>143</v>
      </c>
      <c r="DH998" s="3" t="s">
        <v>7980</v>
      </c>
      <c r="DI998" s="3" t="s">
        <v>143</v>
      </c>
    </row>
    <row r="999" spans="1:113" s="3" customFormat="1" hidden="1" x14ac:dyDescent="0.2">
      <c r="A999" s="73">
        <v>45627</v>
      </c>
      <c r="B999" s="3" t="s">
        <v>12474</v>
      </c>
      <c r="C999" s="3">
        <v>172160</v>
      </c>
      <c r="D999" s="5" t="s">
        <v>12474</v>
      </c>
      <c r="E999" s="3" t="s">
        <v>164</v>
      </c>
      <c r="F999" s="7">
        <v>45628</v>
      </c>
      <c r="G999" s="3" t="s">
        <v>165</v>
      </c>
      <c r="H999" s="3" t="s">
        <v>127</v>
      </c>
      <c r="I999" s="8">
        <f>+J999</f>
        <v>2122.62</v>
      </c>
      <c r="J999" s="4">
        <v>2122.62</v>
      </c>
      <c r="K999" s="71">
        <f t="shared" si="106"/>
        <v>9.8758160173190376E-2</v>
      </c>
      <c r="L999" s="3" t="s">
        <v>394</v>
      </c>
      <c r="M999" s="3" t="s">
        <v>129</v>
      </c>
      <c r="N999" s="3" t="s">
        <v>4866</v>
      </c>
      <c r="O999" s="3" t="s">
        <v>960</v>
      </c>
      <c r="P999" s="6" t="s">
        <v>14928</v>
      </c>
      <c r="Q999" s="3" t="s">
        <v>132</v>
      </c>
      <c r="R999" s="3" t="s">
        <v>15120</v>
      </c>
      <c r="S999" s="3" t="s">
        <v>14929</v>
      </c>
      <c r="T999" s="3" t="s">
        <v>14930</v>
      </c>
      <c r="U999" s="3" t="s">
        <v>4888</v>
      </c>
      <c r="V999" s="3" t="s">
        <v>136</v>
      </c>
      <c r="W999" s="3" t="s">
        <v>137</v>
      </c>
      <c r="X999" s="3" t="s">
        <v>9544</v>
      </c>
      <c r="Y999" s="3" t="s">
        <v>14931</v>
      </c>
      <c r="Z999" s="7" t="s">
        <v>15271</v>
      </c>
      <c r="AA999" s="3" t="s">
        <v>139</v>
      </c>
      <c r="AB999" s="3" t="s">
        <v>140</v>
      </c>
      <c r="AC999" s="3" t="s">
        <v>5272</v>
      </c>
      <c r="AD999" s="3" t="s">
        <v>143</v>
      </c>
      <c r="AE999" s="3" t="s">
        <v>5272</v>
      </c>
      <c r="AF999" s="3" t="s">
        <v>143</v>
      </c>
      <c r="AG999" s="3" t="s">
        <v>235</v>
      </c>
      <c r="AH999" s="3" t="s">
        <v>141</v>
      </c>
      <c r="AI999" s="3" t="s">
        <v>143</v>
      </c>
      <c r="AJ999" s="3" t="s">
        <v>15272</v>
      </c>
      <c r="AK999" s="3" t="s">
        <v>142</v>
      </c>
      <c r="AL999" s="3" t="s">
        <v>143</v>
      </c>
      <c r="AM999" s="3" t="s">
        <v>14695</v>
      </c>
      <c r="AN999" s="3" t="s">
        <v>144</v>
      </c>
      <c r="AO999" s="3" t="s">
        <v>145</v>
      </c>
      <c r="AP999" s="3" t="s">
        <v>146</v>
      </c>
      <c r="AQ999" s="3" t="s">
        <v>972</v>
      </c>
      <c r="AR999" s="3" t="s">
        <v>148</v>
      </c>
      <c r="AS999" s="3" t="s">
        <v>139</v>
      </c>
      <c r="AT999" s="3" t="s">
        <v>149</v>
      </c>
      <c r="AU999" s="3" t="s">
        <v>150</v>
      </c>
      <c r="AV999" s="3" t="s">
        <v>4872</v>
      </c>
      <c r="AW999" s="3" t="s">
        <v>4873</v>
      </c>
      <c r="AX999" s="3" t="s">
        <v>4874</v>
      </c>
      <c r="AY999" s="3" t="s">
        <v>148</v>
      </c>
      <c r="AZ999" s="3" t="s">
        <v>139</v>
      </c>
      <c r="BA999" s="3" t="s">
        <v>1047</v>
      </c>
      <c r="BB999" s="3" t="s">
        <v>4875</v>
      </c>
      <c r="BC999" s="3" t="s">
        <v>156</v>
      </c>
      <c r="BD999" s="3" t="s">
        <v>157</v>
      </c>
      <c r="BE999" s="3" t="s">
        <v>8956</v>
      </c>
      <c r="BF999" s="3" t="s">
        <v>15121</v>
      </c>
      <c r="BG999" s="3" t="s">
        <v>5272</v>
      </c>
      <c r="BH999" s="3" t="s">
        <v>143</v>
      </c>
      <c r="BI999" s="3" t="s">
        <v>143</v>
      </c>
      <c r="BJ999" s="3" t="s">
        <v>143</v>
      </c>
      <c r="BK999" s="3" t="s">
        <v>136</v>
      </c>
      <c r="BL999" s="3" t="s">
        <v>143</v>
      </c>
      <c r="BM999" s="3" t="s">
        <v>1674</v>
      </c>
      <c r="BN999" s="3" t="s">
        <v>160</v>
      </c>
      <c r="BO999" s="3" t="s">
        <v>143</v>
      </c>
      <c r="BP999" s="3" t="s">
        <v>143</v>
      </c>
      <c r="BQ999" s="3" t="s">
        <v>15122</v>
      </c>
      <c r="BR999" s="3" t="s">
        <v>143</v>
      </c>
      <c r="BS999" s="3" t="s">
        <v>441</v>
      </c>
      <c r="BT999" s="3" t="s">
        <v>14698</v>
      </c>
      <c r="BU999" s="3" t="s">
        <v>14698</v>
      </c>
      <c r="BV999" s="3" t="s">
        <v>4888</v>
      </c>
      <c r="BW999" s="3" t="s">
        <v>3488</v>
      </c>
      <c r="BX999" s="3" t="s">
        <v>3488</v>
      </c>
      <c r="BY999" s="3" t="s">
        <v>148</v>
      </c>
      <c r="BZ999" s="3" t="s">
        <v>3280</v>
      </c>
      <c r="CA999" s="3" t="s">
        <v>144</v>
      </c>
      <c r="CB999" s="3" t="s">
        <v>143</v>
      </c>
      <c r="CC999" s="3" t="s">
        <v>143</v>
      </c>
      <c r="CD999" s="3" t="s">
        <v>143</v>
      </c>
      <c r="CE999" s="3" t="s">
        <v>14928</v>
      </c>
      <c r="CF999" s="3" t="s">
        <v>9549</v>
      </c>
      <c r="CG999" s="3" t="s">
        <v>9549</v>
      </c>
      <c r="CH999" s="3" t="s">
        <v>143</v>
      </c>
      <c r="CI999" s="3" t="s">
        <v>143</v>
      </c>
      <c r="CJ999" s="3" t="s">
        <v>5272</v>
      </c>
      <c r="CK999" s="3" t="s">
        <v>143</v>
      </c>
      <c r="CL999" s="3" t="s">
        <v>143</v>
      </c>
      <c r="CM999" s="3" t="s">
        <v>143</v>
      </c>
      <c r="CN999" s="3" t="s">
        <v>143</v>
      </c>
      <c r="CO999" s="3" t="s">
        <v>143</v>
      </c>
      <c r="CP999" s="3" t="s">
        <v>143</v>
      </c>
      <c r="CQ999" s="3" t="s">
        <v>143</v>
      </c>
      <c r="CR999" s="3" t="s">
        <v>143</v>
      </c>
      <c r="CS999" s="3" t="s">
        <v>1</v>
      </c>
      <c r="CT999" s="3" t="s">
        <v>143</v>
      </c>
      <c r="CU999" s="3" t="s">
        <v>1</v>
      </c>
      <c r="CV999" s="3" t="s">
        <v>2092</v>
      </c>
      <c r="CW999" s="3" t="s">
        <v>143</v>
      </c>
      <c r="CX999" s="3" t="s">
        <v>394</v>
      </c>
      <c r="CY999" s="3" t="s">
        <v>127</v>
      </c>
      <c r="CZ999" s="3" t="s">
        <v>136</v>
      </c>
      <c r="DA999" s="3" t="s">
        <v>1989</v>
      </c>
      <c r="DB999" s="3" t="s">
        <v>143</v>
      </c>
      <c r="DC999" s="3" t="s">
        <v>143</v>
      </c>
      <c r="DD999" s="3" t="s">
        <v>164</v>
      </c>
      <c r="DE999" s="3" t="s">
        <v>3995</v>
      </c>
      <c r="DF999" s="3" t="s">
        <v>6302</v>
      </c>
      <c r="DG999" s="3" t="s">
        <v>143</v>
      </c>
      <c r="DH999" s="3" t="s">
        <v>143</v>
      </c>
      <c r="DI999" s="3" t="s">
        <v>143</v>
      </c>
    </row>
    <row r="1000" spans="1:113" s="3" customFormat="1" hidden="1" x14ac:dyDescent="0.2">
      <c r="A1000" s="73">
        <v>45627</v>
      </c>
      <c r="B1000" s="3" t="s">
        <v>12474</v>
      </c>
      <c r="C1000" s="3">
        <v>172267</v>
      </c>
      <c r="D1000" s="5" t="s">
        <v>12474</v>
      </c>
      <c r="E1000" s="3" t="s">
        <v>125</v>
      </c>
      <c r="F1000" s="7">
        <v>45628</v>
      </c>
      <c r="G1000" s="3" t="s">
        <v>257</v>
      </c>
      <c r="H1000" s="3" t="s">
        <v>127</v>
      </c>
      <c r="I1000" s="4">
        <v>464.72</v>
      </c>
      <c r="J1000" s="4">
        <v>464.72</v>
      </c>
      <c r="K1000" s="71">
        <f t="shared" si="106"/>
        <v>2.1621812757669785E-2</v>
      </c>
      <c r="L1000" s="3" t="s">
        <v>374</v>
      </c>
      <c r="M1000" s="3" t="s">
        <v>129</v>
      </c>
      <c r="N1000" s="3" t="s">
        <v>1725</v>
      </c>
      <c r="O1000" s="3" t="s">
        <v>1224</v>
      </c>
      <c r="P1000" s="6" t="s">
        <v>14902</v>
      </c>
      <c r="Q1000" s="3" t="s">
        <v>132</v>
      </c>
      <c r="R1000" s="3" t="s">
        <v>14943</v>
      </c>
      <c r="S1000" s="3" t="s">
        <v>14944</v>
      </c>
      <c r="T1000" s="3" t="s">
        <v>135</v>
      </c>
      <c r="U1000" s="3" t="s">
        <v>135</v>
      </c>
      <c r="V1000" s="3" t="s">
        <v>136</v>
      </c>
      <c r="W1000" s="3" t="s">
        <v>137</v>
      </c>
      <c r="X1000" s="3" t="s">
        <v>11647</v>
      </c>
      <c r="Y1000" s="3" t="s">
        <v>14945</v>
      </c>
      <c r="Z1000" s="7" t="s">
        <v>15565</v>
      </c>
      <c r="AA1000" s="3" t="s">
        <v>139</v>
      </c>
      <c r="AB1000" s="3" t="s">
        <v>140</v>
      </c>
      <c r="AC1000" s="3" t="s">
        <v>5272</v>
      </c>
      <c r="AD1000" s="3" t="s">
        <v>143</v>
      </c>
      <c r="AE1000" s="3" t="s">
        <v>13726</v>
      </c>
      <c r="AF1000" s="3" t="s">
        <v>14572</v>
      </c>
      <c r="AG1000" s="3" t="s">
        <v>5675</v>
      </c>
      <c r="AH1000" s="3" t="s">
        <v>265</v>
      </c>
      <c r="AI1000" s="3" t="s">
        <v>143</v>
      </c>
      <c r="AJ1000" s="3" t="s">
        <v>13726</v>
      </c>
      <c r="AK1000" s="3" t="s">
        <v>142</v>
      </c>
      <c r="AL1000" s="3" t="s">
        <v>143</v>
      </c>
      <c r="AM1000" s="3" t="s">
        <v>13728</v>
      </c>
      <c r="AN1000" s="3" t="s">
        <v>174</v>
      </c>
      <c r="AO1000" s="3" t="s">
        <v>990</v>
      </c>
      <c r="AP1000" s="3" t="s">
        <v>273</v>
      </c>
      <c r="AQ1000" s="3" t="s">
        <v>1232</v>
      </c>
      <c r="AR1000" s="3" t="s">
        <v>148</v>
      </c>
      <c r="AS1000" s="3" t="s">
        <v>139</v>
      </c>
      <c r="AT1000" s="3" t="s">
        <v>154</v>
      </c>
      <c r="AU1000" s="3" t="s">
        <v>992</v>
      </c>
      <c r="AV1000" s="3" t="s">
        <v>1718</v>
      </c>
      <c r="AW1000" s="3" t="s">
        <v>1719</v>
      </c>
      <c r="AX1000" s="3" t="s">
        <v>1726</v>
      </c>
      <c r="AY1000" s="3" t="s">
        <v>148</v>
      </c>
      <c r="AZ1000" s="3" t="s">
        <v>139</v>
      </c>
      <c r="BA1000" s="3" t="s">
        <v>154</v>
      </c>
      <c r="BB1000" s="3" t="s">
        <v>1727</v>
      </c>
      <c r="BC1000" s="3" t="s">
        <v>156</v>
      </c>
      <c r="BD1000" s="3" t="s">
        <v>157</v>
      </c>
      <c r="BE1000" s="3" t="s">
        <v>303</v>
      </c>
      <c r="BF1000" s="3" t="s">
        <v>14946</v>
      </c>
      <c r="BG1000" s="3" t="s">
        <v>5272</v>
      </c>
      <c r="BH1000" s="3" t="s">
        <v>132</v>
      </c>
      <c r="BI1000" s="3" t="s">
        <v>15275</v>
      </c>
      <c r="BJ1000" s="3" t="s">
        <v>143</v>
      </c>
      <c r="BK1000" s="3" t="s">
        <v>136</v>
      </c>
      <c r="BL1000" s="3" t="s">
        <v>143</v>
      </c>
      <c r="BM1000" s="3" t="s">
        <v>200</v>
      </c>
      <c r="BN1000" s="3" t="s">
        <v>160</v>
      </c>
      <c r="BO1000" s="3" t="s">
        <v>143</v>
      </c>
      <c r="BP1000" s="3" t="s">
        <v>143</v>
      </c>
      <c r="BQ1000" s="3" t="s">
        <v>14947</v>
      </c>
      <c r="BR1000" s="3" t="s">
        <v>5352</v>
      </c>
      <c r="BS1000" s="3" t="s">
        <v>241</v>
      </c>
      <c r="BT1000" s="3" t="s">
        <v>13726</v>
      </c>
      <c r="BU1000" s="3" t="s">
        <v>13726</v>
      </c>
      <c r="BV1000" s="3" t="s">
        <v>135</v>
      </c>
      <c r="BW1000" s="3" t="s">
        <v>135</v>
      </c>
      <c r="BX1000" s="3" t="s">
        <v>135</v>
      </c>
      <c r="BY1000" s="3" t="s">
        <v>148</v>
      </c>
      <c r="BZ1000" s="3" t="s">
        <v>1953</v>
      </c>
      <c r="CA1000" s="3" t="s">
        <v>144</v>
      </c>
      <c r="CB1000" s="3" t="s">
        <v>143</v>
      </c>
      <c r="CC1000" s="3" t="s">
        <v>143</v>
      </c>
      <c r="CD1000" s="3" t="s">
        <v>143</v>
      </c>
      <c r="CE1000" s="3" t="s">
        <v>143</v>
      </c>
      <c r="CF1000" s="3" t="s">
        <v>9549</v>
      </c>
      <c r="CG1000" s="3" t="s">
        <v>2261</v>
      </c>
      <c r="CH1000" s="3" t="s">
        <v>143</v>
      </c>
      <c r="CI1000" s="3" t="s">
        <v>143</v>
      </c>
      <c r="CJ1000" s="3" t="s">
        <v>5272</v>
      </c>
      <c r="CK1000" s="3" t="s">
        <v>143</v>
      </c>
      <c r="CL1000" s="3" t="s">
        <v>143</v>
      </c>
      <c r="CM1000" s="3" t="s">
        <v>143</v>
      </c>
      <c r="CN1000" s="3" t="s">
        <v>143</v>
      </c>
      <c r="CO1000" s="3" t="s">
        <v>143</v>
      </c>
      <c r="CP1000" s="3" t="s">
        <v>143</v>
      </c>
      <c r="CQ1000" s="3" t="s">
        <v>143</v>
      </c>
      <c r="CR1000" s="3" t="s">
        <v>143</v>
      </c>
      <c r="CS1000" s="3" t="s">
        <v>1</v>
      </c>
      <c r="CT1000" s="3" t="s">
        <v>143</v>
      </c>
      <c r="CU1000" s="3" t="s">
        <v>1</v>
      </c>
      <c r="CV1000" s="3" t="s">
        <v>1985</v>
      </c>
      <c r="CW1000" s="3" t="s">
        <v>1985</v>
      </c>
      <c r="CX1000" s="3" t="s">
        <v>374</v>
      </c>
      <c r="CY1000" s="3" t="s">
        <v>127</v>
      </c>
      <c r="CZ1000" s="3" t="s">
        <v>136</v>
      </c>
      <c r="DA1000" s="3" t="s">
        <v>1989</v>
      </c>
      <c r="DB1000" s="3" t="s">
        <v>143</v>
      </c>
      <c r="DC1000" s="3" t="s">
        <v>143</v>
      </c>
      <c r="DD1000" s="3" t="s">
        <v>125</v>
      </c>
      <c r="DE1000" s="3" t="s">
        <v>3995</v>
      </c>
      <c r="DF1000" s="3" t="s">
        <v>6302</v>
      </c>
      <c r="DG1000" s="3" t="s">
        <v>143</v>
      </c>
      <c r="DH1000" s="3" t="s">
        <v>143</v>
      </c>
      <c r="DI1000" s="3" t="s">
        <v>143</v>
      </c>
    </row>
    <row r="1001" spans="1:113" s="3" customFormat="1" hidden="1" x14ac:dyDescent="0.2">
      <c r="A1001" s="73">
        <v>45627</v>
      </c>
      <c r="B1001" s="3" t="s">
        <v>12737</v>
      </c>
      <c r="C1001" s="178">
        <v>172207</v>
      </c>
      <c r="D1001" s="3" t="s">
        <v>15119</v>
      </c>
      <c r="E1001" s="3" t="s">
        <v>685</v>
      </c>
      <c r="F1001" s="7">
        <v>45629</v>
      </c>
      <c r="G1001" s="3" t="s">
        <v>165</v>
      </c>
      <c r="H1001" s="3" t="s">
        <v>166</v>
      </c>
      <c r="I1001" s="4">
        <v>1153.76</v>
      </c>
      <c r="J1001" s="4">
        <v>1520</v>
      </c>
      <c r="K1001" s="71">
        <f t="shared" si="106"/>
        <v>5.3680458528337686E-2</v>
      </c>
      <c r="L1001" s="3" t="s">
        <v>12628</v>
      </c>
      <c r="M1001" s="3" t="s">
        <v>317</v>
      </c>
      <c r="N1001" s="3" t="s">
        <v>960</v>
      </c>
      <c r="O1001" s="3" t="s">
        <v>14933</v>
      </c>
      <c r="P1001" s="6" t="s">
        <v>14934</v>
      </c>
      <c r="Q1001" s="3" t="s">
        <v>170</v>
      </c>
      <c r="R1001" s="3" t="s">
        <v>15123</v>
      </c>
      <c r="S1001" s="3" t="s">
        <v>4777</v>
      </c>
      <c r="T1001" s="3" t="s">
        <v>135</v>
      </c>
      <c r="U1001" s="3" t="s">
        <v>135</v>
      </c>
      <c r="V1001" s="3" t="s">
        <v>136</v>
      </c>
      <c r="W1001" s="3" t="s">
        <v>137</v>
      </c>
      <c r="X1001" s="3" t="s">
        <v>173</v>
      </c>
      <c r="Y1001" s="3" t="s">
        <v>14935</v>
      </c>
      <c r="Z1001" s="7" t="s">
        <v>15555</v>
      </c>
      <c r="AA1001" s="3" t="s">
        <v>139</v>
      </c>
      <c r="AB1001" s="3" t="s">
        <v>323</v>
      </c>
      <c r="AC1001" s="3" t="s">
        <v>5272</v>
      </c>
      <c r="AD1001" s="3" t="s">
        <v>143</v>
      </c>
      <c r="AE1001" s="3" t="s">
        <v>15273</v>
      </c>
      <c r="AF1001" s="3" t="s">
        <v>143</v>
      </c>
      <c r="AG1001" s="3" t="s">
        <v>235</v>
      </c>
      <c r="AH1001" s="3" t="s">
        <v>141</v>
      </c>
      <c r="AI1001" s="3" t="s">
        <v>143</v>
      </c>
      <c r="AJ1001" s="3" t="s">
        <v>15273</v>
      </c>
      <c r="AK1001" s="3" t="s">
        <v>142</v>
      </c>
      <c r="AL1001" s="3" t="s">
        <v>143</v>
      </c>
      <c r="AM1001" s="3" t="s">
        <v>14932</v>
      </c>
      <c r="AN1001" s="3" t="s">
        <v>174</v>
      </c>
      <c r="AO1001" s="3" t="s">
        <v>14936</v>
      </c>
      <c r="AP1001" s="3" t="s">
        <v>1229</v>
      </c>
      <c r="AQ1001" s="3" t="s">
        <v>14937</v>
      </c>
      <c r="AR1001" s="3" t="s">
        <v>178</v>
      </c>
      <c r="AS1001" s="3" t="s">
        <v>179</v>
      </c>
      <c r="AT1001" s="3" t="s">
        <v>211</v>
      </c>
      <c r="AU1001" s="3" t="s">
        <v>14938</v>
      </c>
      <c r="AV1001" s="3" t="s">
        <v>145</v>
      </c>
      <c r="AW1001" s="3" t="s">
        <v>146</v>
      </c>
      <c r="AX1001" s="3" t="s">
        <v>972</v>
      </c>
      <c r="AY1001" s="3" t="s">
        <v>148</v>
      </c>
      <c r="AZ1001" s="3" t="s">
        <v>139</v>
      </c>
      <c r="BA1001" s="3" t="s">
        <v>149</v>
      </c>
      <c r="BB1001" s="3" t="s">
        <v>150</v>
      </c>
      <c r="BC1001" s="3" t="s">
        <v>156</v>
      </c>
      <c r="BD1001" s="3" t="s">
        <v>157</v>
      </c>
      <c r="BE1001" s="3" t="s">
        <v>8956</v>
      </c>
      <c r="BF1001" s="3" t="s">
        <v>15124</v>
      </c>
      <c r="BG1001" s="3" t="s">
        <v>5272</v>
      </c>
      <c r="BH1001" s="3" t="s">
        <v>143</v>
      </c>
      <c r="BI1001" s="3" t="s">
        <v>15274</v>
      </c>
      <c r="BJ1001" s="3" t="s">
        <v>143</v>
      </c>
      <c r="BK1001" s="3" t="s">
        <v>463</v>
      </c>
      <c r="BL1001" s="3" t="s">
        <v>143</v>
      </c>
      <c r="BM1001" s="3" t="s">
        <v>160</v>
      </c>
      <c r="BN1001" s="3" t="s">
        <v>160</v>
      </c>
      <c r="BO1001" s="3" t="s">
        <v>143</v>
      </c>
      <c r="BP1001" s="3" t="s">
        <v>143</v>
      </c>
      <c r="BQ1001" s="3" t="s">
        <v>15125</v>
      </c>
      <c r="BR1001" s="3" t="s">
        <v>143</v>
      </c>
      <c r="BS1001" s="3" t="s">
        <v>441</v>
      </c>
      <c r="BT1001" s="3" t="s">
        <v>15273</v>
      </c>
      <c r="BU1001" s="3" t="s">
        <v>15273</v>
      </c>
      <c r="BV1001" s="3" t="s">
        <v>135</v>
      </c>
      <c r="BW1001" s="3" t="s">
        <v>135</v>
      </c>
      <c r="BX1001" s="3" t="s">
        <v>135</v>
      </c>
      <c r="BY1001" s="3" t="s">
        <v>148</v>
      </c>
      <c r="BZ1001" s="3" t="s">
        <v>14939</v>
      </c>
      <c r="CA1001" s="3" t="s">
        <v>174</v>
      </c>
      <c r="CB1001" s="3" t="s">
        <v>143</v>
      </c>
      <c r="CC1001" s="3" t="s">
        <v>143</v>
      </c>
      <c r="CD1001" s="3" t="s">
        <v>143</v>
      </c>
      <c r="CE1001" s="3" t="s">
        <v>14940</v>
      </c>
      <c r="CF1001" s="3" t="s">
        <v>2261</v>
      </c>
      <c r="CG1001" s="3" t="s">
        <v>2261</v>
      </c>
      <c r="CH1001" s="3" t="s">
        <v>143</v>
      </c>
      <c r="CI1001" s="3" t="s">
        <v>143</v>
      </c>
      <c r="CJ1001" s="3" t="s">
        <v>5272</v>
      </c>
      <c r="CK1001" s="3" t="s">
        <v>143</v>
      </c>
      <c r="CL1001" s="3" t="s">
        <v>143</v>
      </c>
      <c r="CM1001" s="3" t="s">
        <v>143</v>
      </c>
      <c r="CN1001" s="3" t="s">
        <v>143</v>
      </c>
      <c r="CO1001" s="3" t="s">
        <v>14941</v>
      </c>
      <c r="CP1001" s="3" t="s">
        <v>143</v>
      </c>
      <c r="CQ1001" s="3" t="s">
        <v>143</v>
      </c>
      <c r="CR1001" s="3" t="s">
        <v>143</v>
      </c>
      <c r="CS1001" s="3" t="s">
        <v>1</v>
      </c>
      <c r="CT1001" s="3" t="s">
        <v>143</v>
      </c>
      <c r="CU1001" s="3" t="s">
        <v>1</v>
      </c>
      <c r="CV1001" s="3" t="s">
        <v>2092</v>
      </c>
      <c r="CW1001" s="3" t="s">
        <v>2092</v>
      </c>
      <c r="CX1001" s="3" t="s">
        <v>12628</v>
      </c>
      <c r="CY1001" s="3" t="s">
        <v>166</v>
      </c>
      <c r="CZ1001" s="3" t="s">
        <v>463</v>
      </c>
      <c r="DA1001" s="3" t="s">
        <v>1989</v>
      </c>
      <c r="DB1001" s="3" t="s">
        <v>15556</v>
      </c>
      <c r="DC1001" s="3" t="s">
        <v>143</v>
      </c>
      <c r="DD1001" s="3" t="s">
        <v>685</v>
      </c>
      <c r="DE1001" s="3" t="s">
        <v>3995</v>
      </c>
      <c r="DF1001" s="3" t="s">
        <v>2419</v>
      </c>
      <c r="DG1001" s="3" t="s">
        <v>143</v>
      </c>
      <c r="DH1001" s="3" t="s">
        <v>14942</v>
      </c>
      <c r="DI1001" s="3" t="s">
        <v>143</v>
      </c>
    </row>
    <row r="1002" spans="1:113" s="3" customFormat="1" hidden="1" x14ac:dyDescent="0.2">
      <c r="A1002" s="73">
        <v>45627</v>
      </c>
      <c r="B1002" s="3" t="s">
        <v>12737</v>
      </c>
      <c r="C1002" s="3">
        <v>172271</v>
      </c>
      <c r="D1002" s="3" t="s">
        <v>15119</v>
      </c>
      <c r="E1002" s="3" t="s">
        <v>341</v>
      </c>
      <c r="F1002" s="7">
        <v>45629</v>
      </c>
      <c r="G1002" s="3" t="s">
        <v>165</v>
      </c>
      <c r="H1002" s="3" t="s">
        <v>166</v>
      </c>
      <c r="I1002" s="4">
        <v>411.17</v>
      </c>
      <c r="J1002" s="4">
        <v>280</v>
      </c>
      <c r="K1002" s="71">
        <f t="shared" si="106"/>
        <v>1.9130316645659937E-2</v>
      </c>
      <c r="L1002" s="3" t="s">
        <v>12628</v>
      </c>
      <c r="M1002" s="3" t="s">
        <v>129</v>
      </c>
      <c r="N1002" s="3" t="s">
        <v>960</v>
      </c>
      <c r="O1002" s="3" t="s">
        <v>14948</v>
      </c>
      <c r="P1002" s="6" t="s">
        <v>14535</v>
      </c>
      <c r="Q1002" s="3" t="s">
        <v>170</v>
      </c>
      <c r="R1002" s="3" t="s">
        <v>14949</v>
      </c>
      <c r="S1002" s="3" t="s">
        <v>14950</v>
      </c>
      <c r="T1002" s="3" t="s">
        <v>135</v>
      </c>
      <c r="U1002" s="3" t="s">
        <v>135</v>
      </c>
      <c r="V1002" s="3" t="s">
        <v>136</v>
      </c>
      <c r="W1002" s="3" t="s">
        <v>137</v>
      </c>
      <c r="X1002" s="3" t="s">
        <v>173</v>
      </c>
      <c r="Y1002" s="3" t="s">
        <v>14951</v>
      </c>
      <c r="Z1002" s="7" t="s">
        <v>15552</v>
      </c>
      <c r="AA1002" s="3" t="s">
        <v>139</v>
      </c>
      <c r="AB1002" s="3" t="s">
        <v>140</v>
      </c>
      <c r="AC1002" s="3" t="s">
        <v>5272</v>
      </c>
      <c r="AD1002" s="3" t="s">
        <v>143</v>
      </c>
      <c r="AE1002" s="3" t="s">
        <v>15276</v>
      </c>
      <c r="AF1002" s="3" t="s">
        <v>143</v>
      </c>
      <c r="AG1002" s="3" t="s">
        <v>235</v>
      </c>
      <c r="AH1002" s="3" t="s">
        <v>141</v>
      </c>
      <c r="AI1002" s="3" t="s">
        <v>143</v>
      </c>
      <c r="AJ1002" s="3" t="s">
        <v>15276</v>
      </c>
      <c r="AK1002" s="3" t="s">
        <v>142</v>
      </c>
      <c r="AL1002" s="3" t="s">
        <v>143</v>
      </c>
      <c r="AM1002" s="3" t="s">
        <v>8856</v>
      </c>
      <c r="AN1002" s="3" t="s">
        <v>174</v>
      </c>
      <c r="AO1002" s="3" t="s">
        <v>7013</v>
      </c>
      <c r="AP1002" s="3" t="s">
        <v>1623</v>
      </c>
      <c r="AQ1002" s="3" t="s">
        <v>14953</v>
      </c>
      <c r="AR1002" s="3" t="s">
        <v>353</v>
      </c>
      <c r="AS1002" s="3" t="s">
        <v>231</v>
      </c>
      <c r="AT1002" s="3" t="s">
        <v>1625</v>
      </c>
      <c r="AU1002" s="3" t="s">
        <v>1626</v>
      </c>
      <c r="AV1002" s="3" t="s">
        <v>145</v>
      </c>
      <c r="AW1002" s="3" t="s">
        <v>146</v>
      </c>
      <c r="AX1002" s="3" t="s">
        <v>972</v>
      </c>
      <c r="AY1002" s="3" t="s">
        <v>148</v>
      </c>
      <c r="AZ1002" s="3" t="s">
        <v>139</v>
      </c>
      <c r="BA1002" s="3" t="s">
        <v>149</v>
      </c>
      <c r="BB1002" s="3" t="s">
        <v>150</v>
      </c>
      <c r="BC1002" s="3" t="s">
        <v>156</v>
      </c>
      <c r="BD1002" s="3" t="s">
        <v>157</v>
      </c>
      <c r="BE1002" s="3" t="s">
        <v>303</v>
      </c>
      <c r="BF1002" s="3" t="s">
        <v>14952</v>
      </c>
      <c r="BG1002" s="3" t="s">
        <v>5272</v>
      </c>
      <c r="BH1002" s="3" t="s">
        <v>143</v>
      </c>
      <c r="BI1002" s="3" t="s">
        <v>15277</v>
      </c>
      <c r="BJ1002" s="3" t="s">
        <v>143</v>
      </c>
      <c r="BK1002" s="3" t="s">
        <v>463</v>
      </c>
      <c r="BL1002" s="3" t="s">
        <v>143</v>
      </c>
      <c r="BM1002" s="3" t="s">
        <v>200</v>
      </c>
      <c r="BN1002" s="3" t="s">
        <v>160</v>
      </c>
      <c r="BO1002" s="3" t="s">
        <v>143</v>
      </c>
      <c r="BP1002" s="3" t="s">
        <v>143</v>
      </c>
      <c r="BQ1002" s="3" t="s">
        <v>14954</v>
      </c>
      <c r="BR1002" s="3" t="s">
        <v>5352</v>
      </c>
      <c r="BS1002" s="3" t="s">
        <v>241</v>
      </c>
      <c r="BT1002" s="3" t="s">
        <v>15276</v>
      </c>
      <c r="BU1002" s="3" t="s">
        <v>15276</v>
      </c>
      <c r="BV1002" s="3" t="s">
        <v>135</v>
      </c>
      <c r="BW1002" s="3" t="s">
        <v>135</v>
      </c>
      <c r="BX1002" s="3" t="s">
        <v>135</v>
      </c>
      <c r="BY1002" s="3" t="s">
        <v>148</v>
      </c>
      <c r="BZ1002" s="3" t="s">
        <v>360</v>
      </c>
      <c r="CA1002" s="3" t="s">
        <v>174</v>
      </c>
      <c r="CB1002" s="3" t="s">
        <v>143</v>
      </c>
      <c r="CC1002" s="3" t="s">
        <v>143</v>
      </c>
      <c r="CD1002" s="3" t="s">
        <v>143</v>
      </c>
      <c r="CE1002" s="3" t="s">
        <v>14955</v>
      </c>
      <c r="CF1002" s="3" t="s">
        <v>2261</v>
      </c>
      <c r="CG1002" s="3" t="s">
        <v>2261</v>
      </c>
      <c r="CH1002" s="3" t="s">
        <v>143</v>
      </c>
      <c r="CI1002" s="3" t="s">
        <v>143</v>
      </c>
      <c r="CJ1002" s="3" t="s">
        <v>5272</v>
      </c>
      <c r="CK1002" s="3" t="s">
        <v>143</v>
      </c>
      <c r="CL1002" s="3" t="s">
        <v>143</v>
      </c>
      <c r="CM1002" s="3" t="s">
        <v>143</v>
      </c>
      <c r="CN1002" s="3" t="s">
        <v>143</v>
      </c>
      <c r="CO1002" s="3" t="s">
        <v>6963</v>
      </c>
      <c r="CP1002" s="3" t="s">
        <v>143</v>
      </c>
      <c r="CQ1002" s="3" t="s">
        <v>143</v>
      </c>
      <c r="CR1002" s="3" t="s">
        <v>143</v>
      </c>
      <c r="CS1002" s="3" t="s">
        <v>1</v>
      </c>
      <c r="CT1002" s="3" t="s">
        <v>143</v>
      </c>
      <c r="CU1002" s="3" t="s">
        <v>1</v>
      </c>
      <c r="CV1002" s="3" t="s">
        <v>1985</v>
      </c>
      <c r="CW1002" s="3" t="s">
        <v>1985</v>
      </c>
      <c r="CX1002" s="3" t="s">
        <v>12628</v>
      </c>
      <c r="CY1002" s="3" t="s">
        <v>166</v>
      </c>
      <c r="CZ1002" s="3" t="s">
        <v>463</v>
      </c>
      <c r="DA1002" s="3" t="s">
        <v>1986</v>
      </c>
      <c r="DB1002" s="3" t="s">
        <v>143</v>
      </c>
      <c r="DC1002" s="3" t="s">
        <v>143</v>
      </c>
      <c r="DD1002" s="3" t="s">
        <v>341</v>
      </c>
      <c r="DE1002" s="3" t="s">
        <v>3995</v>
      </c>
      <c r="DF1002" s="3" t="s">
        <v>2419</v>
      </c>
      <c r="DG1002" s="3" t="s">
        <v>143</v>
      </c>
      <c r="DH1002" s="3" t="s">
        <v>14956</v>
      </c>
      <c r="DI1002" s="3" t="s">
        <v>143</v>
      </c>
    </row>
    <row r="1003" spans="1:113" s="3" customFormat="1" hidden="1" x14ac:dyDescent="0.2">
      <c r="A1003" s="73">
        <v>45627</v>
      </c>
      <c r="B1003" s="3" t="s">
        <v>12737</v>
      </c>
      <c r="C1003" s="3">
        <v>172277</v>
      </c>
      <c r="D1003" s="3" t="s">
        <v>15119</v>
      </c>
      <c r="E1003" s="3" t="s">
        <v>164</v>
      </c>
      <c r="F1003" s="7">
        <v>45629</v>
      </c>
      <c r="G1003" s="3" t="s">
        <v>165</v>
      </c>
      <c r="H1003" s="3" t="s">
        <v>166</v>
      </c>
      <c r="I1003" s="4">
        <v>74.89</v>
      </c>
      <c r="J1003" s="4">
        <v>110</v>
      </c>
      <c r="K1003" s="71">
        <f t="shared" si="106"/>
        <v>3.4843724337706361E-3</v>
      </c>
      <c r="L1003" s="3" t="s">
        <v>12628</v>
      </c>
      <c r="M1003" s="3" t="s">
        <v>129</v>
      </c>
      <c r="N1003" s="3" t="s">
        <v>960</v>
      </c>
      <c r="O1003" s="3" t="s">
        <v>2497</v>
      </c>
      <c r="P1003" s="6" t="s">
        <v>12996</v>
      </c>
      <c r="Q1003" s="3" t="s">
        <v>170</v>
      </c>
      <c r="R1003" s="3" t="s">
        <v>14961</v>
      </c>
      <c r="S1003" s="3" t="s">
        <v>11342</v>
      </c>
      <c r="T1003" s="3" t="s">
        <v>135</v>
      </c>
      <c r="U1003" s="3" t="s">
        <v>135</v>
      </c>
      <c r="V1003" s="3" t="s">
        <v>136</v>
      </c>
      <c r="W1003" s="3" t="s">
        <v>137</v>
      </c>
      <c r="X1003" s="3" t="s">
        <v>173</v>
      </c>
      <c r="Y1003" s="3" t="s">
        <v>14962</v>
      </c>
      <c r="Z1003" s="7" t="s">
        <v>15126</v>
      </c>
      <c r="AA1003" s="3" t="s">
        <v>139</v>
      </c>
      <c r="AB1003" s="3" t="s">
        <v>140</v>
      </c>
      <c r="AC1003" s="3" t="s">
        <v>5272</v>
      </c>
      <c r="AD1003" s="3" t="s">
        <v>143</v>
      </c>
      <c r="AE1003" s="3" t="s">
        <v>15127</v>
      </c>
      <c r="AF1003" s="3" t="s">
        <v>143</v>
      </c>
      <c r="AG1003" s="3" t="s">
        <v>235</v>
      </c>
      <c r="AH1003" s="3" t="s">
        <v>141</v>
      </c>
      <c r="AI1003" s="3" t="s">
        <v>143</v>
      </c>
      <c r="AJ1003" s="3" t="s">
        <v>15127</v>
      </c>
      <c r="AK1003" s="3" t="s">
        <v>142</v>
      </c>
      <c r="AL1003" s="3" t="s">
        <v>143</v>
      </c>
      <c r="AM1003" s="3" t="s">
        <v>9140</v>
      </c>
      <c r="AN1003" s="3" t="s">
        <v>174</v>
      </c>
      <c r="AO1003" s="3" t="s">
        <v>2013</v>
      </c>
      <c r="AP1003" s="3" t="s">
        <v>2014</v>
      </c>
      <c r="AQ1003" s="3" t="s">
        <v>2502</v>
      </c>
      <c r="AR1003" s="3" t="s">
        <v>250</v>
      </c>
      <c r="AS1003" s="3" t="s">
        <v>179</v>
      </c>
      <c r="AT1003" s="3" t="s">
        <v>251</v>
      </c>
      <c r="AU1003" s="3" t="s">
        <v>2016</v>
      </c>
      <c r="AV1003" s="3" t="s">
        <v>145</v>
      </c>
      <c r="AW1003" s="3" t="s">
        <v>146</v>
      </c>
      <c r="AX1003" s="3" t="s">
        <v>972</v>
      </c>
      <c r="AY1003" s="3" t="s">
        <v>148</v>
      </c>
      <c r="AZ1003" s="3" t="s">
        <v>139</v>
      </c>
      <c r="BA1003" s="3" t="s">
        <v>149</v>
      </c>
      <c r="BB1003" s="3" t="s">
        <v>150</v>
      </c>
      <c r="BC1003" s="3" t="s">
        <v>156</v>
      </c>
      <c r="BD1003" s="3" t="s">
        <v>157</v>
      </c>
      <c r="BE1003" s="3" t="s">
        <v>484</v>
      </c>
      <c r="BF1003" s="3" t="s">
        <v>14963</v>
      </c>
      <c r="BG1003" s="3" t="s">
        <v>5272</v>
      </c>
      <c r="BH1003" s="3" t="s">
        <v>143</v>
      </c>
      <c r="BI1003" s="3" t="s">
        <v>15128</v>
      </c>
      <c r="BJ1003" s="3" t="s">
        <v>143</v>
      </c>
      <c r="BK1003" s="3" t="s">
        <v>463</v>
      </c>
      <c r="BL1003" s="3" t="s">
        <v>143</v>
      </c>
      <c r="BM1003" s="3" t="s">
        <v>200</v>
      </c>
      <c r="BN1003" s="3" t="s">
        <v>160</v>
      </c>
      <c r="BO1003" s="3" t="s">
        <v>143</v>
      </c>
      <c r="BP1003" s="3" t="s">
        <v>143</v>
      </c>
      <c r="BQ1003" s="3" t="s">
        <v>14964</v>
      </c>
      <c r="BR1003" s="3" t="s">
        <v>5723</v>
      </c>
      <c r="BS1003" s="3" t="s">
        <v>162</v>
      </c>
      <c r="BT1003" s="3" t="s">
        <v>15127</v>
      </c>
      <c r="BU1003" s="3" t="s">
        <v>15127</v>
      </c>
      <c r="BV1003" s="3" t="s">
        <v>135</v>
      </c>
      <c r="BW1003" s="3" t="s">
        <v>135</v>
      </c>
      <c r="BX1003" s="3" t="s">
        <v>135</v>
      </c>
      <c r="BY1003" s="3" t="s">
        <v>148</v>
      </c>
      <c r="BZ1003" s="3" t="s">
        <v>8201</v>
      </c>
      <c r="CA1003" s="3" t="s">
        <v>174</v>
      </c>
      <c r="CB1003" s="3" t="s">
        <v>143</v>
      </c>
      <c r="CC1003" s="3" t="s">
        <v>143</v>
      </c>
      <c r="CD1003" s="3" t="s">
        <v>143</v>
      </c>
      <c r="CE1003" s="3" t="s">
        <v>143</v>
      </c>
      <c r="CF1003" s="3" t="s">
        <v>2261</v>
      </c>
      <c r="CG1003" s="3" t="s">
        <v>2261</v>
      </c>
      <c r="CH1003" s="3" t="s">
        <v>143</v>
      </c>
      <c r="CI1003" s="3" t="s">
        <v>143</v>
      </c>
      <c r="CJ1003" s="3" t="s">
        <v>5272</v>
      </c>
      <c r="CK1003" s="3" t="s">
        <v>143</v>
      </c>
      <c r="CL1003" s="3" t="s">
        <v>143</v>
      </c>
      <c r="CM1003" s="3" t="s">
        <v>143</v>
      </c>
      <c r="CN1003" s="3" t="s">
        <v>143</v>
      </c>
      <c r="CO1003" s="3" t="s">
        <v>143</v>
      </c>
      <c r="CP1003" s="3" t="s">
        <v>143</v>
      </c>
      <c r="CQ1003" s="3" t="s">
        <v>143</v>
      </c>
      <c r="CR1003" s="3" t="s">
        <v>143</v>
      </c>
      <c r="CS1003" s="3" t="s">
        <v>1</v>
      </c>
      <c r="CT1003" s="3" t="s">
        <v>143</v>
      </c>
      <c r="CU1003" s="3" t="s">
        <v>1</v>
      </c>
      <c r="CV1003" s="3" t="s">
        <v>1985</v>
      </c>
      <c r="CW1003" s="3" t="s">
        <v>1985</v>
      </c>
      <c r="CX1003" s="3" t="s">
        <v>12628</v>
      </c>
      <c r="CY1003" s="3" t="s">
        <v>166</v>
      </c>
      <c r="CZ1003" s="3" t="s">
        <v>463</v>
      </c>
      <c r="DA1003" s="3" t="s">
        <v>1986</v>
      </c>
      <c r="DB1003" s="3" t="s">
        <v>143</v>
      </c>
      <c r="DC1003" s="3" t="s">
        <v>143</v>
      </c>
      <c r="DD1003" s="3" t="s">
        <v>164</v>
      </c>
      <c r="DE1003" s="3" t="s">
        <v>3995</v>
      </c>
      <c r="DF1003" s="3" t="s">
        <v>2419</v>
      </c>
      <c r="DG1003" s="3" t="s">
        <v>143</v>
      </c>
      <c r="DH1003" s="3" t="s">
        <v>143</v>
      </c>
      <c r="DI1003" s="3" t="s">
        <v>143</v>
      </c>
    </row>
    <row r="1004" spans="1:113" s="3" customFormat="1" hidden="1" x14ac:dyDescent="0.2">
      <c r="A1004" s="73">
        <v>45627</v>
      </c>
      <c r="B1004" s="3" t="s">
        <v>12737</v>
      </c>
      <c r="C1004" s="3">
        <v>172278</v>
      </c>
      <c r="D1004" s="3" t="s">
        <v>15119</v>
      </c>
      <c r="E1004" s="3" t="s">
        <v>279</v>
      </c>
      <c r="F1004" s="7">
        <v>45629</v>
      </c>
      <c r="G1004" s="3" t="s">
        <v>165</v>
      </c>
      <c r="H1004" s="3" t="s">
        <v>166</v>
      </c>
      <c r="I1004" s="8">
        <f>+J1004</f>
        <v>112</v>
      </c>
      <c r="J1004" s="4">
        <v>112</v>
      </c>
      <c r="K1004" s="71">
        <f t="shared" si="106"/>
        <v>5.2109722604127551E-3</v>
      </c>
      <c r="L1004" s="3" t="s">
        <v>12628</v>
      </c>
      <c r="M1004" s="3" t="s">
        <v>129</v>
      </c>
      <c r="N1004" s="3" t="s">
        <v>960</v>
      </c>
      <c r="O1004" s="3" t="s">
        <v>6404</v>
      </c>
      <c r="P1004" s="6" t="s">
        <v>14535</v>
      </c>
      <c r="Q1004" s="3" t="s">
        <v>170</v>
      </c>
      <c r="R1004" s="3" t="s">
        <v>14966</v>
      </c>
      <c r="S1004" s="3" t="s">
        <v>14967</v>
      </c>
      <c r="T1004" s="3" t="s">
        <v>135</v>
      </c>
      <c r="U1004" s="3" t="s">
        <v>135</v>
      </c>
      <c r="V1004" s="3" t="s">
        <v>136</v>
      </c>
      <c r="W1004" s="3" t="s">
        <v>137</v>
      </c>
      <c r="X1004" s="3" t="s">
        <v>173</v>
      </c>
      <c r="Y1004" s="3" t="s">
        <v>14968</v>
      </c>
      <c r="Z1004" s="7" t="s">
        <v>14969</v>
      </c>
      <c r="AA1004" s="3" t="s">
        <v>139</v>
      </c>
      <c r="AB1004" s="3" t="s">
        <v>140</v>
      </c>
      <c r="AC1004" s="3" t="s">
        <v>5272</v>
      </c>
      <c r="AD1004" s="3" t="s">
        <v>143</v>
      </c>
      <c r="AE1004" s="3" t="s">
        <v>5272</v>
      </c>
      <c r="AF1004" s="3" t="s">
        <v>143</v>
      </c>
      <c r="AG1004" s="3" t="s">
        <v>235</v>
      </c>
      <c r="AH1004" s="3" t="s">
        <v>141</v>
      </c>
      <c r="AI1004" s="3" t="s">
        <v>143</v>
      </c>
      <c r="AJ1004" s="3" t="s">
        <v>143</v>
      </c>
      <c r="AK1004" s="3" t="s">
        <v>142</v>
      </c>
      <c r="AL1004" s="3" t="s">
        <v>143</v>
      </c>
      <c r="AM1004" s="3" t="s">
        <v>14965</v>
      </c>
      <c r="AN1004" s="3" t="s">
        <v>143</v>
      </c>
      <c r="AO1004" s="3" t="s">
        <v>1201</v>
      </c>
      <c r="AP1004" s="3" t="s">
        <v>176</v>
      </c>
      <c r="AQ1004" s="3" t="s">
        <v>6412</v>
      </c>
      <c r="AR1004" s="3" t="s">
        <v>178</v>
      </c>
      <c r="AS1004" s="3" t="s">
        <v>179</v>
      </c>
      <c r="AT1004" s="3" t="s">
        <v>180</v>
      </c>
      <c r="AU1004" s="3" t="s">
        <v>181</v>
      </c>
      <c r="AV1004" s="3" t="s">
        <v>145</v>
      </c>
      <c r="AW1004" s="3" t="s">
        <v>146</v>
      </c>
      <c r="AX1004" s="3" t="s">
        <v>972</v>
      </c>
      <c r="AY1004" s="3" t="s">
        <v>148</v>
      </c>
      <c r="AZ1004" s="3" t="s">
        <v>139</v>
      </c>
      <c r="BA1004" s="3" t="s">
        <v>149</v>
      </c>
      <c r="BB1004" s="3" t="s">
        <v>150</v>
      </c>
      <c r="BC1004" s="3" t="s">
        <v>156</v>
      </c>
      <c r="BD1004" s="3" t="s">
        <v>157</v>
      </c>
      <c r="BE1004" s="3" t="s">
        <v>484</v>
      </c>
      <c r="BF1004" s="3" t="s">
        <v>14969</v>
      </c>
      <c r="BG1004" s="3" t="s">
        <v>5272</v>
      </c>
      <c r="BH1004" s="3" t="s">
        <v>143</v>
      </c>
      <c r="BI1004" s="3" t="s">
        <v>143</v>
      </c>
      <c r="BJ1004" s="3" t="s">
        <v>143</v>
      </c>
      <c r="BK1004" s="3" t="s">
        <v>463</v>
      </c>
      <c r="BL1004" s="3" t="s">
        <v>143</v>
      </c>
      <c r="BM1004" s="3" t="s">
        <v>200</v>
      </c>
      <c r="BN1004" s="3" t="s">
        <v>143</v>
      </c>
      <c r="BO1004" s="3" t="s">
        <v>143</v>
      </c>
      <c r="BP1004" s="3" t="s">
        <v>143</v>
      </c>
      <c r="BQ1004" s="3" t="s">
        <v>7474</v>
      </c>
      <c r="BR1004" s="3" t="s">
        <v>5723</v>
      </c>
      <c r="BS1004" s="3" t="s">
        <v>162</v>
      </c>
      <c r="BT1004" s="3" t="s">
        <v>14965</v>
      </c>
      <c r="BU1004" s="3" t="s">
        <v>14965</v>
      </c>
      <c r="BV1004" s="3" t="s">
        <v>135</v>
      </c>
      <c r="BW1004" s="3" t="s">
        <v>135</v>
      </c>
      <c r="BX1004" s="3" t="s">
        <v>135</v>
      </c>
      <c r="BY1004" s="3" t="s">
        <v>148</v>
      </c>
      <c r="BZ1004" s="3" t="s">
        <v>14970</v>
      </c>
      <c r="CA1004" s="3" t="s">
        <v>174</v>
      </c>
      <c r="CB1004" s="3" t="s">
        <v>143</v>
      </c>
      <c r="CC1004" s="3" t="s">
        <v>143</v>
      </c>
      <c r="CD1004" s="3" t="s">
        <v>143</v>
      </c>
      <c r="CE1004" s="3" t="s">
        <v>143</v>
      </c>
      <c r="CF1004" s="3" t="s">
        <v>2261</v>
      </c>
      <c r="CG1004" s="3" t="s">
        <v>143</v>
      </c>
      <c r="CH1004" s="3" t="s">
        <v>143</v>
      </c>
      <c r="CI1004" s="3" t="s">
        <v>143</v>
      </c>
      <c r="CJ1004" s="3" t="s">
        <v>5272</v>
      </c>
      <c r="CK1004" s="3" t="s">
        <v>143</v>
      </c>
      <c r="CL1004" s="3" t="s">
        <v>143</v>
      </c>
      <c r="CM1004" s="3" t="s">
        <v>143</v>
      </c>
      <c r="CN1004" s="3" t="s">
        <v>143</v>
      </c>
      <c r="CO1004" s="3" t="s">
        <v>143</v>
      </c>
      <c r="CP1004" s="3" t="s">
        <v>143</v>
      </c>
      <c r="CQ1004" s="3" t="s">
        <v>143</v>
      </c>
      <c r="CR1004" s="3" t="s">
        <v>143</v>
      </c>
      <c r="CS1004" s="3" t="s">
        <v>1</v>
      </c>
      <c r="CT1004" s="3" t="s">
        <v>143</v>
      </c>
      <c r="CU1004" s="3" t="s">
        <v>1</v>
      </c>
      <c r="CV1004" s="3" t="s">
        <v>1985</v>
      </c>
      <c r="CW1004" s="3" t="s">
        <v>143</v>
      </c>
      <c r="CX1004" s="3" t="s">
        <v>12628</v>
      </c>
      <c r="CY1004" s="3" t="s">
        <v>166</v>
      </c>
      <c r="CZ1004" s="3" t="s">
        <v>463</v>
      </c>
      <c r="DA1004" s="3" t="s">
        <v>1986</v>
      </c>
      <c r="DB1004" s="3" t="s">
        <v>143</v>
      </c>
      <c r="DC1004" s="3" t="s">
        <v>143</v>
      </c>
      <c r="DD1004" s="3" t="s">
        <v>279</v>
      </c>
      <c r="DE1004" s="3" t="s">
        <v>3995</v>
      </c>
      <c r="DF1004" s="3" t="s">
        <v>2419</v>
      </c>
      <c r="DG1004" s="3" t="s">
        <v>143</v>
      </c>
      <c r="DH1004" s="3" t="s">
        <v>143</v>
      </c>
      <c r="DI1004" s="3" t="s">
        <v>143</v>
      </c>
    </row>
    <row r="1005" spans="1:113" s="3" customFormat="1" hidden="1" x14ac:dyDescent="0.2">
      <c r="A1005" s="73">
        <v>45627</v>
      </c>
      <c r="B1005" s="3" t="s">
        <v>12737</v>
      </c>
      <c r="C1005" s="178">
        <v>172469</v>
      </c>
      <c r="D1005" s="3" t="s">
        <v>15119</v>
      </c>
      <c r="E1005" s="3" t="s">
        <v>364</v>
      </c>
      <c r="F1005" s="7">
        <v>45629</v>
      </c>
      <c r="G1005" s="3" t="s">
        <v>126</v>
      </c>
      <c r="H1005" s="3" t="s">
        <v>166</v>
      </c>
      <c r="I1005" s="4">
        <v>1282.8399999999999</v>
      </c>
      <c r="J1005" s="4">
        <v>1120</v>
      </c>
      <c r="K1005" s="71">
        <f t="shared" si="106"/>
        <v>5.9686104058463384E-2</v>
      </c>
      <c r="L1005" s="3" t="s">
        <v>12628</v>
      </c>
      <c r="M1005" s="3" t="s">
        <v>317</v>
      </c>
      <c r="N1005" s="3" t="s">
        <v>1065</v>
      </c>
      <c r="O1005" s="3" t="s">
        <v>2844</v>
      </c>
      <c r="P1005" s="6" t="s">
        <v>14974</v>
      </c>
      <c r="Q1005" s="3" t="s">
        <v>170</v>
      </c>
      <c r="R1005" s="3" t="s">
        <v>15129</v>
      </c>
      <c r="S1005" s="3" t="s">
        <v>4744</v>
      </c>
      <c r="T1005" s="3" t="s">
        <v>135</v>
      </c>
      <c r="U1005" s="3" t="s">
        <v>135</v>
      </c>
      <c r="V1005" s="3" t="s">
        <v>136</v>
      </c>
      <c r="W1005" s="3" t="s">
        <v>137</v>
      </c>
      <c r="X1005" s="3" t="s">
        <v>957</v>
      </c>
      <c r="Y1005" s="3" t="s">
        <v>14975</v>
      </c>
      <c r="Z1005" s="7" t="s">
        <v>15553</v>
      </c>
      <c r="AA1005" s="3" t="s">
        <v>139</v>
      </c>
      <c r="AB1005" s="3" t="s">
        <v>323</v>
      </c>
      <c r="AC1005" s="3" t="s">
        <v>5272</v>
      </c>
      <c r="AD1005" s="3" t="s">
        <v>143</v>
      </c>
      <c r="AE1005" s="3" t="s">
        <v>15130</v>
      </c>
      <c r="AF1005" s="3" t="s">
        <v>14827</v>
      </c>
      <c r="AG1005" s="3" t="s">
        <v>5974</v>
      </c>
      <c r="AH1005" s="3" t="s">
        <v>141</v>
      </c>
      <c r="AI1005" s="3" t="s">
        <v>143</v>
      </c>
      <c r="AJ1005" s="3" t="s">
        <v>15130</v>
      </c>
      <c r="AK1005" s="3" t="s">
        <v>142</v>
      </c>
      <c r="AL1005" s="3" t="s">
        <v>143</v>
      </c>
      <c r="AM1005" s="3" t="s">
        <v>14973</v>
      </c>
      <c r="AN1005" s="3" t="s">
        <v>174</v>
      </c>
      <c r="AO1005" s="3" t="s">
        <v>2847</v>
      </c>
      <c r="AP1005" s="3" t="s">
        <v>2286</v>
      </c>
      <c r="AQ1005" s="3" t="s">
        <v>2848</v>
      </c>
      <c r="AR1005" s="3" t="s">
        <v>353</v>
      </c>
      <c r="AS1005" s="3" t="s">
        <v>231</v>
      </c>
      <c r="AT1005" s="3" t="s">
        <v>354</v>
      </c>
      <c r="AU1005" s="3" t="s">
        <v>2849</v>
      </c>
      <c r="AV1005" s="3" t="s">
        <v>631</v>
      </c>
      <c r="AW1005" s="3" t="s">
        <v>632</v>
      </c>
      <c r="AX1005" s="3" t="s">
        <v>1068</v>
      </c>
      <c r="AY1005" s="3" t="s">
        <v>148</v>
      </c>
      <c r="AZ1005" s="3" t="s">
        <v>139</v>
      </c>
      <c r="BA1005" s="3" t="s">
        <v>149</v>
      </c>
      <c r="BB1005" s="3" t="s">
        <v>634</v>
      </c>
      <c r="BC1005" s="3" t="s">
        <v>156</v>
      </c>
      <c r="BD1005" s="3" t="s">
        <v>157</v>
      </c>
      <c r="BE1005" s="3" t="s">
        <v>8956</v>
      </c>
      <c r="BF1005" s="3" t="s">
        <v>15131</v>
      </c>
      <c r="BG1005" s="3" t="s">
        <v>5272</v>
      </c>
      <c r="BH1005" s="3" t="s">
        <v>143</v>
      </c>
      <c r="BI1005" s="3" t="s">
        <v>15132</v>
      </c>
      <c r="BJ1005" s="3" t="s">
        <v>143</v>
      </c>
      <c r="BK1005" s="3" t="s">
        <v>463</v>
      </c>
      <c r="BL1005" s="3" t="s">
        <v>143</v>
      </c>
      <c r="BM1005" s="3" t="s">
        <v>160</v>
      </c>
      <c r="BN1005" s="3" t="s">
        <v>160</v>
      </c>
      <c r="BO1005" s="3" t="s">
        <v>143</v>
      </c>
      <c r="BP1005" s="3" t="s">
        <v>143</v>
      </c>
      <c r="BQ1005" s="3" t="s">
        <v>15133</v>
      </c>
      <c r="BR1005" s="3" t="s">
        <v>143</v>
      </c>
      <c r="BS1005" s="3" t="s">
        <v>441</v>
      </c>
      <c r="BT1005" s="3" t="s">
        <v>15130</v>
      </c>
      <c r="BU1005" s="3" t="s">
        <v>15130</v>
      </c>
      <c r="BV1005" s="3" t="s">
        <v>135</v>
      </c>
      <c r="BW1005" s="3" t="s">
        <v>135</v>
      </c>
      <c r="BX1005" s="3" t="s">
        <v>135</v>
      </c>
      <c r="BY1005" s="3" t="s">
        <v>148</v>
      </c>
      <c r="BZ1005" s="3" t="s">
        <v>2655</v>
      </c>
      <c r="CA1005" s="3" t="s">
        <v>174</v>
      </c>
      <c r="CB1005" s="3" t="s">
        <v>143</v>
      </c>
      <c r="CC1005" s="3" t="s">
        <v>143</v>
      </c>
      <c r="CD1005" s="3" t="s">
        <v>143</v>
      </c>
      <c r="CE1005" s="3" t="s">
        <v>14976</v>
      </c>
      <c r="CF1005" s="3" t="s">
        <v>2261</v>
      </c>
      <c r="CG1005" s="3" t="s">
        <v>2261</v>
      </c>
      <c r="CH1005" s="3" t="s">
        <v>143</v>
      </c>
      <c r="CI1005" s="3" t="s">
        <v>143</v>
      </c>
      <c r="CJ1005" s="3" t="s">
        <v>5272</v>
      </c>
      <c r="CK1005" s="3" t="s">
        <v>143</v>
      </c>
      <c r="CL1005" s="3" t="s">
        <v>143</v>
      </c>
      <c r="CM1005" s="3" t="s">
        <v>143</v>
      </c>
      <c r="CN1005" s="3" t="s">
        <v>143</v>
      </c>
      <c r="CO1005" s="3" t="s">
        <v>5878</v>
      </c>
      <c r="CP1005" s="3" t="s">
        <v>143</v>
      </c>
      <c r="CQ1005" s="3" t="s">
        <v>143</v>
      </c>
      <c r="CR1005" s="3" t="s">
        <v>143</v>
      </c>
      <c r="CS1005" s="3" t="s">
        <v>1</v>
      </c>
      <c r="CT1005" s="3" t="s">
        <v>143</v>
      </c>
      <c r="CU1005" s="3" t="s">
        <v>1</v>
      </c>
      <c r="CV1005" s="3" t="s">
        <v>2092</v>
      </c>
      <c r="CW1005" s="3" t="s">
        <v>2092</v>
      </c>
      <c r="CX1005" s="3" t="s">
        <v>12628</v>
      </c>
      <c r="CY1005" s="3" t="s">
        <v>166</v>
      </c>
      <c r="CZ1005" s="3" t="s">
        <v>463</v>
      </c>
      <c r="DA1005" s="3" t="s">
        <v>1989</v>
      </c>
      <c r="DB1005" s="3" t="s">
        <v>15554</v>
      </c>
      <c r="DC1005" s="3" t="s">
        <v>225</v>
      </c>
      <c r="DD1005" s="3" t="s">
        <v>364</v>
      </c>
      <c r="DE1005" s="3" t="s">
        <v>3995</v>
      </c>
      <c r="DF1005" s="3" t="s">
        <v>2419</v>
      </c>
      <c r="DG1005" s="3" t="s">
        <v>143</v>
      </c>
      <c r="DH1005" s="3" t="s">
        <v>7674</v>
      </c>
      <c r="DI1005" s="3" t="s">
        <v>143</v>
      </c>
    </row>
    <row r="1006" spans="1:113" s="3" customFormat="1" hidden="1" x14ac:dyDescent="0.2">
      <c r="A1006" s="73">
        <v>45627</v>
      </c>
      <c r="B1006" s="3" t="s">
        <v>12737</v>
      </c>
      <c r="C1006" s="3">
        <v>172485</v>
      </c>
      <c r="D1006" s="3" t="s">
        <v>15119</v>
      </c>
      <c r="E1006" s="3" t="s">
        <v>364</v>
      </c>
      <c r="F1006" s="7">
        <v>45629</v>
      </c>
      <c r="G1006" s="3" t="s">
        <v>126</v>
      </c>
      <c r="H1006" s="3" t="s">
        <v>166</v>
      </c>
      <c r="I1006" s="4">
        <v>78.78</v>
      </c>
      <c r="J1006" s="4">
        <v>80</v>
      </c>
      <c r="K1006" s="71">
        <f t="shared" si="106"/>
        <v>3.6653606667439009E-3</v>
      </c>
      <c r="L1006" s="3" t="s">
        <v>12628</v>
      </c>
      <c r="M1006" s="3" t="s">
        <v>129</v>
      </c>
      <c r="N1006" s="3" t="s">
        <v>1065</v>
      </c>
      <c r="O1006" s="3" t="s">
        <v>4021</v>
      </c>
      <c r="P1006" s="6" t="s">
        <v>14977</v>
      </c>
      <c r="Q1006" s="3" t="s">
        <v>170</v>
      </c>
      <c r="R1006" s="3" t="s">
        <v>14978</v>
      </c>
      <c r="S1006" s="3" t="s">
        <v>3861</v>
      </c>
      <c r="T1006" s="3" t="s">
        <v>135</v>
      </c>
      <c r="U1006" s="3" t="s">
        <v>135</v>
      </c>
      <c r="V1006" s="3" t="s">
        <v>136</v>
      </c>
      <c r="W1006" s="3" t="s">
        <v>137</v>
      </c>
      <c r="X1006" s="3" t="s">
        <v>957</v>
      </c>
      <c r="Y1006" s="3" t="s">
        <v>14979</v>
      </c>
      <c r="Z1006" s="7" t="s">
        <v>15134</v>
      </c>
      <c r="AA1006" s="3" t="s">
        <v>139</v>
      </c>
      <c r="AB1006" s="3" t="s">
        <v>140</v>
      </c>
      <c r="AC1006" s="3" t="s">
        <v>5272</v>
      </c>
      <c r="AD1006" s="3" t="s">
        <v>143</v>
      </c>
      <c r="AE1006" s="3" t="s">
        <v>15135</v>
      </c>
      <c r="AF1006" s="3" t="s">
        <v>14827</v>
      </c>
      <c r="AG1006" s="3" t="s">
        <v>5974</v>
      </c>
      <c r="AH1006" s="3" t="s">
        <v>141</v>
      </c>
      <c r="AI1006" s="3" t="s">
        <v>143</v>
      </c>
      <c r="AJ1006" s="3" t="s">
        <v>15135</v>
      </c>
      <c r="AK1006" s="3" t="s">
        <v>142</v>
      </c>
      <c r="AL1006" s="3" t="s">
        <v>143</v>
      </c>
      <c r="AM1006" s="3" t="s">
        <v>5764</v>
      </c>
      <c r="AN1006" s="3" t="s">
        <v>174</v>
      </c>
      <c r="AO1006" s="3" t="s">
        <v>1813</v>
      </c>
      <c r="AP1006" s="3" t="s">
        <v>699</v>
      </c>
      <c r="AQ1006" s="3" t="s">
        <v>4025</v>
      </c>
      <c r="AR1006" s="3" t="s">
        <v>178</v>
      </c>
      <c r="AS1006" s="3" t="s">
        <v>179</v>
      </c>
      <c r="AT1006" s="3" t="s">
        <v>211</v>
      </c>
      <c r="AU1006" s="3" t="s">
        <v>1815</v>
      </c>
      <c r="AV1006" s="3" t="s">
        <v>631</v>
      </c>
      <c r="AW1006" s="3" t="s">
        <v>632</v>
      </c>
      <c r="AX1006" s="3" t="s">
        <v>1068</v>
      </c>
      <c r="AY1006" s="3" t="s">
        <v>148</v>
      </c>
      <c r="AZ1006" s="3" t="s">
        <v>139</v>
      </c>
      <c r="BA1006" s="3" t="s">
        <v>149</v>
      </c>
      <c r="BB1006" s="3" t="s">
        <v>634</v>
      </c>
      <c r="BC1006" s="3" t="s">
        <v>156</v>
      </c>
      <c r="BD1006" s="3" t="s">
        <v>157</v>
      </c>
      <c r="BE1006" s="3" t="s">
        <v>484</v>
      </c>
      <c r="BF1006" s="3" t="s">
        <v>14980</v>
      </c>
      <c r="BG1006" s="3" t="s">
        <v>5272</v>
      </c>
      <c r="BH1006" s="3" t="s">
        <v>143</v>
      </c>
      <c r="BI1006" s="3" t="s">
        <v>15136</v>
      </c>
      <c r="BJ1006" s="3" t="s">
        <v>143</v>
      </c>
      <c r="BK1006" s="3" t="s">
        <v>463</v>
      </c>
      <c r="BL1006" s="3" t="s">
        <v>143</v>
      </c>
      <c r="BM1006" s="3" t="s">
        <v>160</v>
      </c>
      <c r="BN1006" s="3" t="s">
        <v>160</v>
      </c>
      <c r="BO1006" s="3" t="s">
        <v>143</v>
      </c>
      <c r="BP1006" s="3" t="s">
        <v>143</v>
      </c>
      <c r="BQ1006" s="3" t="s">
        <v>5698</v>
      </c>
      <c r="BR1006" s="3" t="s">
        <v>5723</v>
      </c>
      <c r="BS1006" s="3" t="s">
        <v>162</v>
      </c>
      <c r="BT1006" s="3" t="s">
        <v>15135</v>
      </c>
      <c r="BU1006" s="3" t="s">
        <v>15135</v>
      </c>
      <c r="BV1006" s="3" t="s">
        <v>135</v>
      </c>
      <c r="BW1006" s="3" t="s">
        <v>135</v>
      </c>
      <c r="BX1006" s="3" t="s">
        <v>135</v>
      </c>
      <c r="BY1006" s="3" t="s">
        <v>148</v>
      </c>
      <c r="BZ1006" s="3" t="s">
        <v>2841</v>
      </c>
      <c r="CA1006" s="3" t="s">
        <v>174</v>
      </c>
      <c r="CB1006" s="3" t="s">
        <v>143</v>
      </c>
      <c r="CC1006" s="3" t="s">
        <v>143</v>
      </c>
      <c r="CD1006" s="3" t="s">
        <v>143</v>
      </c>
      <c r="CE1006" s="3" t="s">
        <v>143</v>
      </c>
      <c r="CF1006" s="3" t="s">
        <v>2261</v>
      </c>
      <c r="CG1006" s="3" t="s">
        <v>2261</v>
      </c>
      <c r="CH1006" s="3" t="s">
        <v>143</v>
      </c>
      <c r="CI1006" s="3" t="s">
        <v>143</v>
      </c>
      <c r="CJ1006" s="3" t="s">
        <v>5272</v>
      </c>
      <c r="CK1006" s="3" t="s">
        <v>143</v>
      </c>
      <c r="CL1006" s="3" t="s">
        <v>143</v>
      </c>
      <c r="CM1006" s="3" t="s">
        <v>143</v>
      </c>
      <c r="CN1006" s="3" t="s">
        <v>143</v>
      </c>
      <c r="CO1006" s="3" t="s">
        <v>143</v>
      </c>
      <c r="CP1006" s="3" t="s">
        <v>143</v>
      </c>
      <c r="CQ1006" s="3" t="s">
        <v>143</v>
      </c>
      <c r="CR1006" s="3" t="s">
        <v>143</v>
      </c>
      <c r="CS1006" s="3" t="s">
        <v>1</v>
      </c>
      <c r="CT1006" s="3" t="s">
        <v>143</v>
      </c>
      <c r="CU1006" s="3" t="s">
        <v>1</v>
      </c>
      <c r="CV1006" s="3" t="s">
        <v>1985</v>
      </c>
      <c r="CW1006" s="3" t="s">
        <v>1985</v>
      </c>
      <c r="CX1006" s="3" t="s">
        <v>12628</v>
      </c>
      <c r="CY1006" s="3" t="s">
        <v>166</v>
      </c>
      <c r="CZ1006" s="3" t="s">
        <v>463</v>
      </c>
      <c r="DA1006" s="3" t="s">
        <v>1986</v>
      </c>
      <c r="DB1006" s="3" t="s">
        <v>143</v>
      </c>
      <c r="DC1006" s="3" t="s">
        <v>225</v>
      </c>
      <c r="DD1006" s="3" t="s">
        <v>364</v>
      </c>
      <c r="DE1006" s="3" t="s">
        <v>3995</v>
      </c>
      <c r="DF1006" s="3" t="s">
        <v>2419</v>
      </c>
      <c r="DG1006" s="3" t="s">
        <v>143</v>
      </c>
      <c r="DH1006" s="3" t="s">
        <v>143</v>
      </c>
      <c r="DI1006" s="3" t="s">
        <v>143</v>
      </c>
    </row>
    <row r="1007" spans="1:113" s="3" customFormat="1" hidden="1" x14ac:dyDescent="0.2">
      <c r="A1007" s="73">
        <v>45627</v>
      </c>
      <c r="B1007" s="3" t="s">
        <v>12474</v>
      </c>
      <c r="C1007" s="3">
        <v>172600</v>
      </c>
      <c r="D1007" s="5" t="s">
        <v>12474</v>
      </c>
      <c r="E1007" s="3" t="s">
        <v>125</v>
      </c>
      <c r="F1007" s="7">
        <v>45629</v>
      </c>
      <c r="G1007" s="3" t="s">
        <v>257</v>
      </c>
      <c r="H1007" s="3" t="s">
        <v>127</v>
      </c>
      <c r="I1007" s="4">
        <v>410.23</v>
      </c>
      <c r="J1007" s="4">
        <v>464.72</v>
      </c>
      <c r="K1007" s="71">
        <f t="shared" si="106"/>
        <v>1.9086581699902898E-2</v>
      </c>
      <c r="L1007" s="3" t="s">
        <v>374</v>
      </c>
      <c r="M1007" s="3" t="s">
        <v>129</v>
      </c>
      <c r="N1007" s="3" t="s">
        <v>1725</v>
      </c>
      <c r="O1007" s="3" t="s">
        <v>1224</v>
      </c>
      <c r="P1007" s="6" t="s">
        <v>14902</v>
      </c>
      <c r="Q1007" s="3" t="s">
        <v>132</v>
      </c>
      <c r="R1007" s="3" t="s">
        <v>15015</v>
      </c>
      <c r="S1007" s="3" t="s">
        <v>15016</v>
      </c>
      <c r="T1007" s="3" t="s">
        <v>135</v>
      </c>
      <c r="U1007" s="3" t="s">
        <v>135</v>
      </c>
      <c r="V1007" s="3" t="s">
        <v>136</v>
      </c>
      <c r="W1007" s="3" t="s">
        <v>137</v>
      </c>
      <c r="X1007" s="3" t="s">
        <v>11647</v>
      </c>
      <c r="Y1007" s="3" t="s">
        <v>15017</v>
      </c>
      <c r="Z1007" s="7" t="s">
        <v>15290</v>
      </c>
      <c r="AA1007" s="3" t="s">
        <v>139</v>
      </c>
      <c r="AB1007" s="3" t="s">
        <v>140</v>
      </c>
      <c r="AC1007" s="3" t="s">
        <v>5272</v>
      </c>
      <c r="AD1007" s="3" t="s">
        <v>143</v>
      </c>
      <c r="AE1007" s="3" t="s">
        <v>15291</v>
      </c>
      <c r="AF1007" s="3" t="s">
        <v>14578</v>
      </c>
      <c r="AG1007" s="3" t="s">
        <v>5675</v>
      </c>
      <c r="AH1007" s="3" t="s">
        <v>265</v>
      </c>
      <c r="AI1007" s="3" t="s">
        <v>143</v>
      </c>
      <c r="AJ1007" s="3" t="s">
        <v>15292</v>
      </c>
      <c r="AK1007" s="3" t="s">
        <v>142</v>
      </c>
      <c r="AL1007" s="3" t="s">
        <v>143</v>
      </c>
      <c r="AM1007" s="3" t="s">
        <v>13728</v>
      </c>
      <c r="AN1007" s="3" t="s">
        <v>144</v>
      </c>
      <c r="AO1007" s="3" t="s">
        <v>990</v>
      </c>
      <c r="AP1007" s="3" t="s">
        <v>273</v>
      </c>
      <c r="AQ1007" s="3" t="s">
        <v>1232</v>
      </c>
      <c r="AR1007" s="3" t="s">
        <v>148</v>
      </c>
      <c r="AS1007" s="3" t="s">
        <v>139</v>
      </c>
      <c r="AT1007" s="3" t="s">
        <v>154</v>
      </c>
      <c r="AU1007" s="3" t="s">
        <v>992</v>
      </c>
      <c r="AV1007" s="3" t="s">
        <v>1718</v>
      </c>
      <c r="AW1007" s="3" t="s">
        <v>1719</v>
      </c>
      <c r="AX1007" s="3" t="s">
        <v>1726</v>
      </c>
      <c r="AY1007" s="3" t="s">
        <v>148</v>
      </c>
      <c r="AZ1007" s="3" t="s">
        <v>139</v>
      </c>
      <c r="BA1007" s="3" t="s">
        <v>154</v>
      </c>
      <c r="BB1007" s="3" t="s">
        <v>1727</v>
      </c>
      <c r="BC1007" s="3" t="s">
        <v>156</v>
      </c>
      <c r="BD1007" s="3" t="s">
        <v>157</v>
      </c>
      <c r="BE1007" s="3" t="s">
        <v>303</v>
      </c>
      <c r="BF1007" s="3" t="s">
        <v>15018</v>
      </c>
      <c r="BG1007" s="3" t="s">
        <v>5272</v>
      </c>
      <c r="BH1007" s="3" t="s">
        <v>132</v>
      </c>
      <c r="BI1007" s="3" t="s">
        <v>15293</v>
      </c>
      <c r="BJ1007" s="3" t="s">
        <v>143</v>
      </c>
      <c r="BK1007" s="3" t="s">
        <v>136</v>
      </c>
      <c r="BL1007" s="3" t="s">
        <v>143</v>
      </c>
      <c r="BM1007" s="3" t="s">
        <v>200</v>
      </c>
      <c r="BN1007" s="3" t="s">
        <v>160</v>
      </c>
      <c r="BO1007" s="3" t="s">
        <v>143</v>
      </c>
      <c r="BP1007" s="3" t="s">
        <v>143</v>
      </c>
      <c r="BQ1007" s="3" t="s">
        <v>15019</v>
      </c>
      <c r="BR1007" s="3" t="s">
        <v>5352</v>
      </c>
      <c r="BS1007" s="3" t="s">
        <v>241</v>
      </c>
      <c r="BT1007" s="3" t="s">
        <v>15291</v>
      </c>
      <c r="BU1007" s="3" t="s">
        <v>15291</v>
      </c>
      <c r="BV1007" s="3" t="s">
        <v>135</v>
      </c>
      <c r="BW1007" s="3" t="s">
        <v>135</v>
      </c>
      <c r="BX1007" s="3" t="s">
        <v>135</v>
      </c>
      <c r="BY1007" s="3" t="s">
        <v>148</v>
      </c>
      <c r="BZ1007" s="3" t="s">
        <v>15020</v>
      </c>
      <c r="CA1007" s="3" t="s">
        <v>144</v>
      </c>
      <c r="CB1007" s="3" t="s">
        <v>143</v>
      </c>
      <c r="CC1007" s="3" t="s">
        <v>143</v>
      </c>
      <c r="CD1007" s="3" t="s">
        <v>143</v>
      </c>
      <c r="CE1007" s="3" t="s">
        <v>143</v>
      </c>
      <c r="CF1007" s="3" t="s">
        <v>9549</v>
      </c>
      <c r="CG1007" s="3" t="s">
        <v>9549</v>
      </c>
      <c r="CH1007" s="3" t="s">
        <v>143</v>
      </c>
      <c r="CI1007" s="3" t="s">
        <v>143</v>
      </c>
      <c r="CJ1007" s="3" t="s">
        <v>5272</v>
      </c>
      <c r="CK1007" s="3" t="s">
        <v>143</v>
      </c>
      <c r="CL1007" s="3" t="s">
        <v>143</v>
      </c>
      <c r="CM1007" s="3" t="s">
        <v>143</v>
      </c>
      <c r="CN1007" s="3" t="s">
        <v>143</v>
      </c>
      <c r="CO1007" s="3" t="s">
        <v>143</v>
      </c>
      <c r="CP1007" s="3" t="s">
        <v>143</v>
      </c>
      <c r="CQ1007" s="3" t="s">
        <v>143</v>
      </c>
      <c r="CR1007" s="3" t="s">
        <v>143</v>
      </c>
      <c r="CS1007" s="3" t="s">
        <v>1</v>
      </c>
      <c r="CT1007" s="3" t="s">
        <v>143</v>
      </c>
      <c r="CU1007" s="3" t="s">
        <v>1</v>
      </c>
      <c r="CV1007" s="3" t="s">
        <v>1985</v>
      </c>
      <c r="CW1007" s="3" t="s">
        <v>1985</v>
      </c>
      <c r="CX1007" s="3" t="s">
        <v>374</v>
      </c>
      <c r="CY1007" s="3" t="s">
        <v>127</v>
      </c>
      <c r="CZ1007" s="3" t="s">
        <v>136</v>
      </c>
      <c r="DA1007" s="3" t="s">
        <v>1989</v>
      </c>
      <c r="DB1007" s="3" t="s">
        <v>143</v>
      </c>
      <c r="DC1007" s="3" t="s">
        <v>143</v>
      </c>
      <c r="DD1007" s="3" t="s">
        <v>125</v>
      </c>
      <c r="DE1007" s="3" t="s">
        <v>3995</v>
      </c>
      <c r="DF1007" s="3" t="s">
        <v>2419</v>
      </c>
      <c r="DG1007" s="3" t="s">
        <v>143</v>
      </c>
      <c r="DH1007" s="3" t="s">
        <v>143</v>
      </c>
      <c r="DI1007" s="3" t="s">
        <v>143</v>
      </c>
    </row>
    <row r="1008" spans="1:113" s="3" customFormat="1" hidden="1" x14ac:dyDescent="0.2">
      <c r="A1008" s="73">
        <v>45627</v>
      </c>
      <c r="B1008" s="3" t="s">
        <v>12737</v>
      </c>
      <c r="C1008" s="3">
        <v>172272</v>
      </c>
      <c r="D1008" s="3" t="s">
        <v>15119</v>
      </c>
      <c r="E1008" s="3" t="s">
        <v>685</v>
      </c>
      <c r="F1008" s="7">
        <v>45630</v>
      </c>
      <c r="G1008" s="3" t="s">
        <v>165</v>
      </c>
      <c r="H1008" s="3" t="s">
        <v>166</v>
      </c>
      <c r="I1008" s="8">
        <f>+J1008</f>
        <v>5100</v>
      </c>
      <c r="J1008" s="4">
        <v>5100</v>
      </c>
      <c r="K1008" s="71">
        <f t="shared" si="106"/>
        <v>0.23728534400093798</v>
      </c>
      <c r="L1008" s="3" t="s">
        <v>12628</v>
      </c>
      <c r="M1008" s="3" t="s">
        <v>129</v>
      </c>
      <c r="N1008" s="3" t="s">
        <v>1056</v>
      </c>
      <c r="O1008" s="3" t="s">
        <v>7782</v>
      </c>
      <c r="P1008" s="6" t="s">
        <v>14958</v>
      </c>
      <c r="Q1008" s="3" t="s">
        <v>170</v>
      </c>
      <c r="R1008" s="3" t="s">
        <v>15137</v>
      </c>
      <c r="S1008" s="3" t="s">
        <v>11755</v>
      </c>
      <c r="T1008" s="3" t="s">
        <v>135</v>
      </c>
      <c r="U1008" s="3" t="s">
        <v>135</v>
      </c>
      <c r="V1008" s="3" t="s">
        <v>136</v>
      </c>
      <c r="W1008" s="3" t="s">
        <v>137</v>
      </c>
      <c r="X1008" s="3" t="s">
        <v>173</v>
      </c>
      <c r="Y1008" s="3" t="s">
        <v>14959</v>
      </c>
      <c r="Z1008" s="7" t="s">
        <v>15138</v>
      </c>
      <c r="AA1008" s="3" t="s">
        <v>139</v>
      </c>
      <c r="AB1008" s="3" t="s">
        <v>140</v>
      </c>
      <c r="AC1008" s="3" t="s">
        <v>5272</v>
      </c>
      <c r="AD1008" s="3" t="s">
        <v>143</v>
      </c>
      <c r="AE1008" s="3" t="s">
        <v>5272</v>
      </c>
      <c r="AF1008" s="3" t="s">
        <v>143</v>
      </c>
      <c r="AG1008" s="3" t="s">
        <v>235</v>
      </c>
      <c r="AH1008" s="3" t="s">
        <v>141</v>
      </c>
      <c r="AI1008" s="3" t="s">
        <v>143</v>
      </c>
      <c r="AJ1008" s="3" t="s">
        <v>143</v>
      </c>
      <c r="AK1008" s="3" t="s">
        <v>142</v>
      </c>
      <c r="AL1008" s="3" t="s">
        <v>143</v>
      </c>
      <c r="AM1008" s="3" t="s">
        <v>14957</v>
      </c>
      <c r="AN1008" s="3" t="s">
        <v>143</v>
      </c>
      <c r="AO1008" s="3" t="s">
        <v>6822</v>
      </c>
      <c r="AP1008" s="3" t="s">
        <v>6823</v>
      </c>
      <c r="AQ1008" s="3" t="s">
        <v>7789</v>
      </c>
      <c r="AR1008" s="3" t="s">
        <v>1454</v>
      </c>
      <c r="AS1008" s="3" t="s">
        <v>231</v>
      </c>
      <c r="AT1008" s="3" t="s">
        <v>6825</v>
      </c>
      <c r="AU1008" s="3" t="s">
        <v>6826</v>
      </c>
      <c r="AV1008" s="3" t="s">
        <v>145</v>
      </c>
      <c r="AW1008" s="3" t="s">
        <v>146</v>
      </c>
      <c r="AX1008" s="3" t="s">
        <v>1060</v>
      </c>
      <c r="AY1008" s="3" t="s">
        <v>148</v>
      </c>
      <c r="AZ1008" s="3" t="s">
        <v>139</v>
      </c>
      <c r="BA1008" s="3" t="s">
        <v>149</v>
      </c>
      <c r="BB1008" s="3" t="s">
        <v>150</v>
      </c>
      <c r="BC1008" s="3" t="s">
        <v>156</v>
      </c>
      <c r="BD1008" s="3" t="s">
        <v>157</v>
      </c>
      <c r="BE1008" s="3" t="s">
        <v>11704</v>
      </c>
      <c r="BF1008" s="3" t="s">
        <v>15138</v>
      </c>
      <c r="BG1008" s="3" t="s">
        <v>5272</v>
      </c>
      <c r="BH1008" s="3" t="s">
        <v>143</v>
      </c>
      <c r="BI1008" s="3" t="s">
        <v>143</v>
      </c>
      <c r="BJ1008" s="3" t="s">
        <v>143</v>
      </c>
      <c r="BK1008" s="3" t="s">
        <v>463</v>
      </c>
      <c r="BL1008" s="3" t="s">
        <v>143</v>
      </c>
      <c r="BM1008" s="3" t="s">
        <v>160</v>
      </c>
      <c r="BN1008" s="3" t="s">
        <v>143</v>
      </c>
      <c r="BO1008" s="3" t="s">
        <v>143</v>
      </c>
      <c r="BP1008" s="3" t="s">
        <v>143</v>
      </c>
      <c r="BQ1008" s="3" t="s">
        <v>15139</v>
      </c>
      <c r="BR1008" s="3" t="s">
        <v>14073</v>
      </c>
      <c r="BS1008" s="3" t="s">
        <v>525</v>
      </c>
      <c r="BT1008" s="3" t="s">
        <v>14957</v>
      </c>
      <c r="BU1008" s="3" t="s">
        <v>14957</v>
      </c>
      <c r="BV1008" s="3" t="s">
        <v>135</v>
      </c>
      <c r="BW1008" s="3" t="s">
        <v>135</v>
      </c>
      <c r="BX1008" s="3" t="s">
        <v>135</v>
      </c>
      <c r="BY1008" s="3" t="s">
        <v>148</v>
      </c>
      <c r="BZ1008" s="3" t="s">
        <v>14960</v>
      </c>
      <c r="CA1008" s="3" t="s">
        <v>174</v>
      </c>
      <c r="CB1008" s="3" t="s">
        <v>143</v>
      </c>
      <c r="CC1008" s="3" t="s">
        <v>143</v>
      </c>
      <c r="CD1008" s="3" t="s">
        <v>143</v>
      </c>
      <c r="CE1008" s="3" t="s">
        <v>143</v>
      </c>
      <c r="CF1008" s="3" t="s">
        <v>2261</v>
      </c>
      <c r="CG1008" s="3" t="s">
        <v>143</v>
      </c>
      <c r="CH1008" s="3" t="s">
        <v>143</v>
      </c>
      <c r="CI1008" s="3" t="s">
        <v>143</v>
      </c>
      <c r="CJ1008" s="3" t="s">
        <v>5272</v>
      </c>
      <c r="CK1008" s="3" t="s">
        <v>143</v>
      </c>
      <c r="CL1008" s="3" t="s">
        <v>143</v>
      </c>
      <c r="CM1008" s="3" t="s">
        <v>143</v>
      </c>
      <c r="CN1008" s="3" t="s">
        <v>143</v>
      </c>
      <c r="CO1008" s="3" t="s">
        <v>6830</v>
      </c>
      <c r="CP1008" s="3" t="s">
        <v>143</v>
      </c>
      <c r="CQ1008" s="3" t="s">
        <v>143</v>
      </c>
      <c r="CR1008" s="3" t="s">
        <v>143</v>
      </c>
      <c r="CS1008" s="3" t="s">
        <v>1</v>
      </c>
      <c r="CT1008" s="3" t="s">
        <v>143</v>
      </c>
      <c r="CU1008" s="3" t="s">
        <v>1</v>
      </c>
      <c r="CV1008" s="3" t="s">
        <v>4037</v>
      </c>
      <c r="CW1008" s="3" t="s">
        <v>143</v>
      </c>
      <c r="CX1008" s="3" t="s">
        <v>12628</v>
      </c>
      <c r="CY1008" s="3" t="s">
        <v>166</v>
      </c>
      <c r="CZ1008" s="3" t="s">
        <v>463</v>
      </c>
      <c r="DA1008" s="3" t="s">
        <v>1989</v>
      </c>
      <c r="DB1008" s="3" t="s">
        <v>143</v>
      </c>
      <c r="DC1008" s="3" t="s">
        <v>143</v>
      </c>
      <c r="DD1008" s="3" t="s">
        <v>685</v>
      </c>
      <c r="DE1008" s="3" t="s">
        <v>3995</v>
      </c>
      <c r="DF1008" s="3" t="s">
        <v>3601</v>
      </c>
      <c r="DG1008" s="3" t="s">
        <v>143</v>
      </c>
      <c r="DH1008" s="3" t="s">
        <v>7580</v>
      </c>
      <c r="DI1008" s="3" t="s">
        <v>143</v>
      </c>
    </row>
    <row r="1009" spans="1:113" s="3" customFormat="1" hidden="1" x14ac:dyDescent="0.2">
      <c r="A1009" s="73">
        <v>45627</v>
      </c>
      <c r="B1009" s="3" t="s">
        <v>12718</v>
      </c>
      <c r="C1009" s="3">
        <v>172414</v>
      </c>
      <c r="D1009" s="3" t="s">
        <v>8</v>
      </c>
      <c r="E1009" s="3" t="s">
        <v>373</v>
      </c>
      <c r="F1009" s="7">
        <v>45630</v>
      </c>
      <c r="G1009" s="3" t="s">
        <v>257</v>
      </c>
      <c r="H1009" s="3" t="s">
        <v>166</v>
      </c>
      <c r="I1009" s="4">
        <v>1395.19</v>
      </c>
      <c r="J1009" s="4">
        <v>1396.86</v>
      </c>
      <c r="K1009" s="71">
        <f t="shared" si="106"/>
        <v>6.4913360607189927E-2</v>
      </c>
      <c r="L1009" s="3" t="s">
        <v>953</v>
      </c>
      <c r="M1009" s="3" t="s">
        <v>7246</v>
      </c>
      <c r="N1009" s="3" t="s">
        <v>980</v>
      </c>
      <c r="O1009" s="3" t="s">
        <v>3345</v>
      </c>
      <c r="P1009" s="6" t="s">
        <v>14628</v>
      </c>
      <c r="Q1009" s="3" t="s">
        <v>170</v>
      </c>
      <c r="R1009" s="3" t="s">
        <v>15140</v>
      </c>
      <c r="S1009" s="3" t="s">
        <v>8707</v>
      </c>
      <c r="T1009" s="3" t="s">
        <v>135</v>
      </c>
      <c r="U1009" s="3" t="s">
        <v>135</v>
      </c>
      <c r="V1009" s="3" t="s">
        <v>506</v>
      </c>
      <c r="W1009" s="3" t="s">
        <v>137</v>
      </c>
      <c r="X1009" s="3" t="s">
        <v>11994</v>
      </c>
      <c r="Y1009" s="3" t="s">
        <v>14971</v>
      </c>
      <c r="Z1009" s="7" t="s">
        <v>15278</v>
      </c>
      <c r="AA1009" s="3" t="s">
        <v>139</v>
      </c>
      <c r="AB1009" s="3" t="s">
        <v>226</v>
      </c>
      <c r="AC1009" s="3" t="s">
        <v>5272</v>
      </c>
      <c r="AD1009" s="3" t="s">
        <v>143</v>
      </c>
      <c r="AE1009" s="3" t="s">
        <v>15279</v>
      </c>
      <c r="AF1009" s="3" t="s">
        <v>14578</v>
      </c>
      <c r="AG1009" s="3" t="s">
        <v>5675</v>
      </c>
      <c r="AH1009" s="3" t="s">
        <v>265</v>
      </c>
      <c r="AI1009" s="3" t="s">
        <v>143</v>
      </c>
      <c r="AJ1009" s="3" t="s">
        <v>15279</v>
      </c>
      <c r="AK1009" s="3" t="s">
        <v>207</v>
      </c>
      <c r="AL1009" s="3" t="s">
        <v>143</v>
      </c>
      <c r="AM1009" s="3" t="s">
        <v>14972</v>
      </c>
      <c r="AN1009" s="3" t="s">
        <v>174</v>
      </c>
      <c r="AO1009" s="3" t="s">
        <v>3349</v>
      </c>
      <c r="AP1009" s="3" t="s">
        <v>3350</v>
      </c>
      <c r="AQ1009" s="3" t="s">
        <v>3351</v>
      </c>
      <c r="AR1009" s="3" t="s">
        <v>250</v>
      </c>
      <c r="AS1009" s="3" t="s">
        <v>179</v>
      </c>
      <c r="AT1009" s="3" t="s">
        <v>3352</v>
      </c>
      <c r="AU1009" s="3" t="s">
        <v>3353</v>
      </c>
      <c r="AV1009" s="3" t="s">
        <v>990</v>
      </c>
      <c r="AW1009" s="3" t="s">
        <v>273</v>
      </c>
      <c r="AX1009" s="3" t="s">
        <v>991</v>
      </c>
      <c r="AY1009" s="3" t="s">
        <v>148</v>
      </c>
      <c r="AZ1009" s="3" t="s">
        <v>139</v>
      </c>
      <c r="BA1009" s="3" t="s">
        <v>154</v>
      </c>
      <c r="BB1009" s="3" t="s">
        <v>992</v>
      </c>
      <c r="BC1009" s="3" t="s">
        <v>156</v>
      </c>
      <c r="BD1009" s="3" t="s">
        <v>157</v>
      </c>
      <c r="BE1009" s="3" t="s">
        <v>8956</v>
      </c>
      <c r="BF1009" s="3" t="s">
        <v>15141</v>
      </c>
      <c r="BG1009" s="3" t="s">
        <v>5272</v>
      </c>
      <c r="BH1009" s="3" t="s">
        <v>170</v>
      </c>
      <c r="BI1009" s="3" t="s">
        <v>15280</v>
      </c>
      <c r="BJ1009" s="3" t="s">
        <v>143</v>
      </c>
      <c r="BK1009" s="3" t="s">
        <v>506</v>
      </c>
      <c r="BL1009" s="3" t="s">
        <v>143</v>
      </c>
      <c r="BM1009" s="3" t="s">
        <v>200</v>
      </c>
      <c r="BN1009" s="3" t="s">
        <v>160</v>
      </c>
      <c r="BO1009" s="3" t="s">
        <v>373</v>
      </c>
      <c r="BP1009" s="3" t="s">
        <v>143</v>
      </c>
      <c r="BQ1009" s="3" t="s">
        <v>15142</v>
      </c>
      <c r="BR1009" s="3" t="s">
        <v>143</v>
      </c>
      <c r="BS1009" s="3" t="s">
        <v>441</v>
      </c>
      <c r="BT1009" s="3" t="s">
        <v>15279</v>
      </c>
      <c r="BU1009" s="3" t="s">
        <v>15279</v>
      </c>
      <c r="BV1009" s="3" t="s">
        <v>135</v>
      </c>
      <c r="BW1009" s="3" t="s">
        <v>135</v>
      </c>
      <c r="BX1009" s="3" t="s">
        <v>135</v>
      </c>
      <c r="BY1009" s="3" t="s">
        <v>148</v>
      </c>
      <c r="BZ1009" s="3" t="s">
        <v>330</v>
      </c>
      <c r="CA1009" s="3" t="s">
        <v>174</v>
      </c>
      <c r="CB1009" s="3" t="s">
        <v>143</v>
      </c>
      <c r="CC1009" s="3" t="s">
        <v>143</v>
      </c>
      <c r="CD1009" s="3" t="s">
        <v>143</v>
      </c>
      <c r="CE1009" s="3" t="s">
        <v>143</v>
      </c>
      <c r="CF1009" s="3" t="s">
        <v>2261</v>
      </c>
      <c r="CG1009" s="3" t="s">
        <v>2261</v>
      </c>
      <c r="CH1009" s="3" t="s">
        <v>143</v>
      </c>
      <c r="CI1009" s="3" t="s">
        <v>143</v>
      </c>
      <c r="CJ1009" s="3" t="s">
        <v>5272</v>
      </c>
      <c r="CK1009" s="3" t="s">
        <v>143</v>
      </c>
      <c r="CL1009" s="3" t="s">
        <v>143</v>
      </c>
      <c r="CM1009" s="3" t="s">
        <v>143</v>
      </c>
      <c r="CN1009" s="3" t="s">
        <v>143</v>
      </c>
      <c r="CO1009" s="3" t="s">
        <v>6694</v>
      </c>
      <c r="CP1009" s="3" t="s">
        <v>143</v>
      </c>
      <c r="CQ1009" s="3" t="s">
        <v>143</v>
      </c>
      <c r="CR1009" s="3" t="s">
        <v>143</v>
      </c>
      <c r="CS1009" s="3" t="s">
        <v>1</v>
      </c>
      <c r="CT1009" s="3" t="s">
        <v>143</v>
      </c>
      <c r="CU1009" s="3" t="s">
        <v>1</v>
      </c>
      <c r="CV1009" s="3" t="s">
        <v>2092</v>
      </c>
      <c r="CW1009" s="3" t="s">
        <v>2092</v>
      </c>
      <c r="CX1009" s="3" t="s">
        <v>953</v>
      </c>
      <c r="CY1009" s="3" t="s">
        <v>166</v>
      </c>
      <c r="CZ1009" s="3" t="s">
        <v>506</v>
      </c>
      <c r="DA1009" s="3" t="s">
        <v>1989</v>
      </c>
      <c r="DB1009" s="3" t="s">
        <v>143</v>
      </c>
      <c r="DC1009" s="3" t="s">
        <v>11994</v>
      </c>
      <c r="DD1009" s="3" t="s">
        <v>373</v>
      </c>
      <c r="DE1009" s="3" t="s">
        <v>3995</v>
      </c>
      <c r="DF1009" s="3" t="s">
        <v>3601</v>
      </c>
      <c r="DG1009" s="3" t="s">
        <v>143</v>
      </c>
      <c r="DH1009" s="3" t="s">
        <v>7692</v>
      </c>
      <c r="DI1009" s="3" t="s">
        <v>143</v>
      </c>
    </row>
    <row r="1010" spans="1:113" s="3" customFormat="1" hidden="1" x14ac:dyDescent="0.2">
      <c r="A1010" s="73">
        <v>45627</v>
      </c>
      <c r="B1010" s="3" t="s">
        <v>12737</v>
      </c>
      <c r="C1010" s="3">
        <v>172524</v>
      </c>
      <c r="D1010" s="3" t="s">
        <v>15119</v>
      </c>
      <c r="E1010" s="3" t="s">
        <v>125</v>
      </c>
      <c r="F1010" s="7">
        <v>45630</v>
      </c>
      <c r="G1010" s="3" t="s">
        <v>257</v>
      </c>
      <c r="H1010" s="3" t="s">
        <v>166</v>
      </c>
      <c r="I1010" s="4">
        <v>4467.38</v>
      </c>
      <c r="J1010" s="4">
        <v>4663.51</v>
      </c>
      <c r="K1010" s="71">
        <f t="shared" si="106"/>
        <v>0.20785172550645301</v>
      </c>
      <c r="L1010" s="3" t="s">
        <v>12628</v>
      </c>
      <c r="M1010" s="3" t="s">
        <v>129</v>
      </c>
      <c r="N1010" s="3" t="s">
        <v>980</v>
      </c>
      <c r="O1010" s="3" t="s">
        <v>2658</v>
      </c>
      <c r="P1010" s="6" t="s">
        <v>14981</v>
      </c>
      <c r="Q1010" s="3" t="s">
        <v>170</v>
      </c>
      <c r="R1010" s="3" t="s">
        <v>15143</v>
      </c>
      <c r="S1010" s="3" t="s">
        <v>14982</v>
      </c>
      <c r="T1010" s="3" t="s">
        <v>135</v>
      </c>
      <c r="U1010" s="3" t="s">
        <v>135</v>
      </c>
      <c r="V1010" s="3" t="s">
        <v>136</v>
      </c>
      <c r="W1010" s="3" t="s">
        <v>137</v>
      </c>
      <c r="X1010" s="3" t="s">
        <v>264</v>
      </c>
      <c r="Y1010" s="3" t="s">
        <v>14983</v>
      </c>
      <c r="Z1010" s="7" t="s">
        <v>15281</v>
      </c>
      <c r="AA1010" s="3" t="s">
        <v>139</v>
      </c>
      <c r="AB1010" s="3" t="s">
        <v>140</v>
      </c>
      <c r="AC1010" s="3" t="s">
        <v>5272</v>
      </c>
      <c r="AD1010" s="3" t="s">
        <v>143</v>
      </c>
      <c r="AE1010" s="3" t="s">
        <v>15282</v>
      </c>
      <c r="AF1010" s="3" t="s">
        <v>14578</v>
      </c>
      <c r="AG1010" s="3" t="s">
        <v>5675</v>
      </c>
      <c r="AH1010" s="3" t="s">
        <v>265</v>
      </c>
      <c r="AI1010" s="3" t="s">
        <v>143</v>
      </c>
      <c r="AJ1010" s="3" t="s">
        <v>15282</v>
      </c>
      <c r="AK1010" s="3" t="s">
        <v>142</v>
      </c>
      <c r="AL1010" s="3" t="s">
        <v>143</v>
      </c>
      <c r="AM1010" s="3" t="s">
        <v>14984</v>
      </c>
      <c r="AN1010" s="3" t="s">
        <v>174</v>
      </c>
      <c r="AO1010" s="3" t="s">
        <v>2662</v>
      </c>
      <c r="AP1010" s="3" t="s">
        <v>757</v>
      </c>
      <c r="AQ1010" s="3" t="s">
        <v>2663</v>
      </c>
      <c r="AR1010" s="3" t="s">
        <v>430</v>
      </c>
      <c r="AS1010" s="3" t="s">
        <v>431</v>
      </c>
      <c r="AT1010" s="3" t="s">
        <v>432</v>
      </c>
      <c r="AU1010" s="3" t="s">
        <v>759</v>
      </c>
      <c r="AV1010" s="3" t="s">
        <v>990</v>
      </c>
      <c r="AW1010" s="3" t="s">
        <v>273</v>
      </c>
      <c r="AX1010" s="3" t="s">
        <v>991</v>
      </c>
      <c r="AY1010" s="3" t="s">
        <v>148</v>
      </c>
      <c r="AZ1010" s="3" t="s">
        <v>139</v>
      </c>
      <c r="BA1010" s="3" t="s">
        <v>154</v>
      </c>
      <c r="BB1010" s="3" t="s">
        <v>992</v>
      </c>
      <c r="BC1010" s="3" t="s">
        <v>156</v>
      </c>
      <c r="BD1010" s="3" t="s">
        <v>157</v>
      </c>
      <c r="BE1010" s="3" t="s">
        <v>8956</v>
      </c>
      <c r="BF1010" s="3" t="s">
        <v>15144</v>
      </c>
      <c r="BG1010" s="3" t="s">
        <v>5272</v>
      </c>
      <c r="BH1010" s="3" t="s">
        <v>170</v>
      </c>
      <c r="BI1010" s="3" t="s">
        <v>15283</v>
      </c>
      <c r="BJ1010" s="3" t="s">
        <v>143</v>
      </c>
      <c r="BK1010" s="3" t="s">
        <v>463</v>
      </c>
      <c r="BL1010" s="3" t="s">
        <v>143</v>
      </c>
      <c r="BM1010" s="3" t="s">
        <v>200</v>
      </c>
      <c r="BN1010" s="3" t="s">
        <v>200</v>
      </c>
      <c r="BO1010" s="3" t="s">
        <v>143</v>
      </c>
      <c r="BP1010" s="3" t="s">
        <v>143</v>
      </c>
      <c r="BQ1010" s="3" t="s">
        <v>15145</v>
      </c>
      <c r="BR1010" s="3" t="s">
        <v>143</v>
      </c>
      <c r="BS1010" s="3" t="s">
        <v>441</v>
      </c>
      <c r="BT1010" s="3" t="s">
        <v>15282</v>
      </c>
      <c r="BU1010" s="3" t="s">
        <v>15282</v>
      </c>
      <c r="BV1010" s="3" t="s">
        <v>135</v>
      </c>
      <c r="BW1010" s="3" t="s">
        <v>135</v>
      </c>
      <c r="BX1010" s="3" t="s">
        <v>135</v>
      </c>
      <c r="BY1010" s="3" t="s">
        <v>148</v>
      </c>
      <c r="BZ1010" s="3" t="s">
        <v>3078</v>
      </c>
      <c r="CA1010" s="3" t="s">
        <v>174</v>
      </c>
      <c r="CB1010" s="3" t="s">
        <v>143</v>
      </c>
      <c r="CC1010" s="3" t="s">
        <v>143</v>
      </c>
      <c r="CD1010" s="3" t="s">
        <v>143</v>
      </c>
      <c r="CE1010" s="3" t="s">
        <v>14985</v>
      </c>
      <c r="CF1010" s="3" t="s">
        <v>2261</v>
      </c>
      <c r="CG1010" s="3" t="s">
        <v>2261</v>
      </c>
      <c r="CH1010" s="3" t="s">
        <v>143</v>
      </c>
      <c r="CI1010" s="3" t="s">
        <v>143</v>
      </c>
      <c r="CJ1010" s="3" t="s">
        <v>5272</v>
      </c>
      <c r="CK1010" s="3" t="s">
        <v>143</v>
      </c>
      <c r="CL1010" s="3" t="s">
        <v>143</v>
      </c>
      <c r="CM1010" s="3" t="s">
        <v>143</v>
      </c>
      <c r="CN1010" s="3" t="s">
        <v>143</v>
      </c>
      <c r="CO1010" s="3" t="s">
        <v>143</v>
      </c>
      <c r="CP1010" s="3" t="s">
        <v>143</v>
      </c>
      <c r="CQ1010" s="3" t="s">
        <v>143</v>
      </c>
      <c r="CR1010" s="3" t="s">
        <v>143</v>
      </c>
      <c r="CS1010" s="3" t="s">
        <v>1</v>
      </c>
      <c r="CT1010" s="3" t="s">
        <v>143</v>
      </c>
      <c r="CU1010" s="3" t="s">
        <v>1</v>
      </c>
      <c r="CV1010" s="3" t="s">
        <v>2867</v>
      </c>
      <c r="CW1010" s="3" t="s">
        <v>2867</v>
      </c>
      <c r="CX1010" s="3" t="s">
        <v>12628</v>
      </c>
      <c r="CY1010" s="3" t="s">
        <v>166</v>
      </c>
      <c r="CZ1010" s="3" t="s">
        <v>463</v>
      </c>
      <c r="DA1010" s="3" t="s">
        <v>1989</v>
      </c>
      <c r="DB1010" s="3" t="s">
        <v>143</v>
      </c>
      <c r="DC1010" s="3" t="s">
        <v>143</v>
      </c>
      <c r="DD1010" s="3" t="s">
        <v>125</v>
      </c>
      <c r="DE1010" s="3" t="s">
        <v>3995</v>
      </c>
      <c r="DF1010" s="3" t="s">
        <v>3601</v>
      </c>
      <c r="DG1010" s="3" t="s">
        <v>143</v>
      </c>
      <c r="DH1010" s="3" t="s">
        <v>143</v>
      </c>
      <c r="DI1010" s="3" t="s">
        <v>143</v>
      </c>
    </row>
    <row r="1011" spans="1:113" s="3" customFormat="1" hidden="1" x14ac:dyDescent="0.2">
      <c r="A1011" s="73">
        <v>45627</v>
      </c>
      <c r="B1011" s="3" t="s">
        <v>12718</v>
      </c>
      <c r="C1011" s="3">
        <v>172528</v>
      </c>
      <c r="D1011" s="3" t="s">
        <v>8</v>
      </c>
      <c r="E1011" s="3" t="s">
        <v>685</v>
      </c>
      <c r="F1011" s="7">
        <v>45630</v>
      </c>
      <c r="G1011" s="3" t="s">
        <v>165</v>
      </c>
      <c r="H1011" s="3" t="s">
        <v>166</v>
      </c>
      <c r="I1011" s="8">
        <f>+J1011</f>
        <v>795</v>
      </c>
      <c r="J1011" s="4">
        <v>795</v>
      </c>
      <c r="K1011" s="71">
        <f t="shared" si="106"/>
        <v>3.6988597741322682E-2</v>
      </c>
      <c r="L1011" s="3" t="s">
        <v>953</v>
      </c>
      <c r="M1011" s="3" t="s">
        <v>129</v>
      </c>
      <c r="N1011" s="3" t="s">
        <v>960</v>
      </c>
      <c r="O1011" s="3" t="s">
        <v>14424</v>
      </c>
      <c r="P1011" s="6" t="s">
        <v>14317</v>
      </c>
      <c r="Q1011" s="3" t="s">
        <v>170</v>
      </c>
      <c r="R1011" s="3" t="s">
        <v>14987</v>
      </c>
      <c r="S1011" s="3" t="s">
        <v>14988</v>
      </c>
      <c r="T1011" s="3" t="s">
        <v>135</v>
      </c>
      <c r="U1011" s="3" t="s">
        <v>135</v>
      </c>
      <c r="V1011" s="3" t="s">
        <v>136</v>
      </c>
      <c r="W1011" s="3" t="s">
        <v>137</v>
      </c>
      <c r="X1011" s="3" t="s">
        <v>957</v>
      </c>
      <c r="Y1011" s="3" t="s">
        <v>14989</v>
      </c>
      <c r="Z1011" s="7" t="s">
        <v>15146</v>
      </c>
      <c r="AA1011" s="3" t="s">
        <v>139</v>
      </c>
      <c r="AB1011" s="3" t="s">
        <v>140</v>
      </c>
      <c r="AC1011" s="3" t="s">
        <v>5272</v>
      </c>
      <c r="AD1011" s="3" t="s">
        <v>143</v>
      </c>
      <c r="AE1011" s="3" t="s">
        <v>5272</v>
      </c>
      <c r="AF1011" s="3" t="s">
        <v>14991</v>
      </c>
      <c r="AG1011" s="3" t="s">
        <v>235</v>
      </c>
      <c r="AH1011" s="3" t="s">
        <v>141</v>
      </c>
      <c r="AI1011" s="3" t="s">
        <v>143</v>
      </c>
      <c r="AJ1011" s="3" t="s">
        <v>15147</v>
      </c>
      <c r="AK1011" s="3" t="s">
        <v>142</v>
      </c>
      <c r="AL1011" s="3" t="s">
        <v>143</v>
      </c>
      <c r="AM1011" s="3" t="s">
        <v>14986</v>
      </c>
      <c r="AN1011" s="3" t="s">
        <v>174</v>
      </c>
      <c r="AO1011" s="3" t="s">
        <v>4081</v>
      </c>
      <c r="AP1011" s="3" t="s">
        <v>2684</v>
      </c>
      <c r="AQ1011" s="3" t="s">
        <v>14429</v>
      </c>
      <c r="AR1011" s="3" t="s">
        <v>2082</v>
      </c>
      <c r="AS1011" s="3" t="s">
        <v>231</v>
      </c>
      <c r="AT1011" s="3" t="s">
        <v>935</v>
      </c>
      <c r="AU1011" s="3" t="s">
        <v>2686</v>
      </c>
      <c r="AV1011" s="3" t="s">
        <v>145</v>
      </c>
      <c r="AW1011" s="3" t="s">
        <v>146</v>
      </c>
      <c r="AX1011" s="3" t="s">
        <v>972</v>
      </c>
      <c r="AY1011" s="3" t="s">
        <v>148</v>
      </c>
      <c r="AZ1011" s="3" t="s">
        <v>139</v>
      </c>
      <c r="BA1011" s="3" t="s">
        <v>149</v>
      </c>
      <c r="BB1011" s="3" t="s">
        <v>150</v>
      </c>
      <c r="BC1011" s="3" t="s">
        <v>156</v>
      </c>
      <c r="BD1011" s="3" t="s">
        <v>157</v>
      </c>
      <c r="BE1011" s="3" t="s">
        <v>237</v>
      </c>
      <c r="BF1011" s="3" t="s">
        <v>14990</v>
      </c>
      <c r="BG1011" s="3" t="s">
        <v>5272</v>
      </c>
      <c r="BH1011" s="3" t="s">
        <v>143</v>
      </c>
      <c r="BI1011" s="3" t="s">
        <v>15148</v>
      </c>
      <c r="BJ1011" s="3" t="s">
        <v>143</v>
      </c>
      <c r="BK1011" s="3" t="s">
        <v>506</v>
      </c>
      <c r="BL1011" s="3" t="s">
        <v>143</v>
      </c>
      <c r="BM1011" s="3" t="s">
        <v>160</v>
      </c>
      <c r="BN1011" s="3" t="s">
        <v>160</v>
      </c>
      <c r="BO1011" s="3" t="s">
        <v>143</v>
      </c>
      <c r="BP1011" s="3" t="s">
        <v>143</v>
      </c>
      <c r="BQ1011" s="3" t="s">
        <v>14992</v>
      </c>
      <c r="BR1011" s="3" t="s">
        <v>5784</v>
      </c>
      <c r="BS1011" s="3" t="s">
        <v>314</v>
      </c>
      <c r="BT1011" s="3" t="s">
        <v>14986</v>
      </c>
      <c r="BU1011" s="3" t="s">
        <v>14986</v>
      </c>
      <c r="BV1011" s="3" t="s">
        <v>135</v>
      </c>
      <c r="BW1011" s="3" t="s">
        <v>135</v>
      </c>
      <c r="BX1011" s="3" t="s">
        <v>135</v>
      </c>
      <c r="BY1011" s="3" t="s">
        <v>148</v>
      </c>
      <c r="BZ1011" s="3" t="s">
        <v>14993</v>
      </c>
      <c r="CA1011" s="3" t="s">
        <v>174</v>
      </c>
      <c r="CB1011" s="3" t="s">
        <v>143</v>
      </c>
      <c r="CC1011" s="3" t="s">
        <v>143</v>
      </c>
      <c r="CD1011" s="3" t="s">
        <v>143</v>
      </c>
      <c r="CE1011" s="3" t="s">
        <v>14994</v>
      </c>
      <c r="CF1011" s="3" t="s">
        <v>2261</v>
      </c>
      <c r="CG1011" s="3" t="s">
        <v>2261</v>
      </c>
      <c r="CH1011" s="3" t="s">
        <v>143</v>
      </c>
      <c r="CI1011" s="3" t="s">
        <v>143</v>
      </c>
      <c r="CJ1011" s="3" t="s">
        <v>5272</v>
      </c>
      <c r="CK1011" s="3" t="s">
        <v>143</v>
      </c>
      <c r="CL1011" s="3" t="s">
        <v>143</v>
      </c>
      <c r="CM1011" s="3" t="s">
        <v>143</v>
      </c>
      <c r="CN1011" s="3" t="s">
        <v>143</v>
      </c>
      <c r="CO1011" s="3" t="s">
        <v>143</v>
      </c>
      <c r="CP1011" s="3" t="s">
        <v>143</v>
      </c>
      <c r="CQ1011" s="3" t="s">
        <v>143</v>
      </c>
      <c r="CR1011" s="3" t="s">
        <v>143</v>
      </c>
      <c r="CS1011" s="3" t="s">
        <v>1</v>
      </c>
      <c r="CT1011" s="3" t="s">
        <v>143</v>
      </c>
      <c r="CU1011" s="3" t="s">
        <v>1</v>
      </c>
      <c r="CV1011" s="3" t="s">
        <v>2092</v>
      </c>
      <c r="CW1011" s="3" t="s">
        <v>143</v>
      </c>
      <c r="CX1011" s="3" t="s">
        <v>953</v>
      </c>
      <c r="CY1011" s="3" t="s">
        <v>166</v>
      </c>
      <c r="CZ1011" s="3" t="s">
        <v>506</v>
      </c>
      <c r="DA1011" s="3" t="s">
        <v>1986</v>
      </c>
      <c r="DB1011" s="3" t="s">
        <v>143</v>
      </c>
      <c r="DC1011" s="3" t="s">
        <v>225</v>
      </c>
      <c r="DD1011" s="3" t="s">
        <v>685</v>
      </c>
      <c r="DE1011" s="3" t="s">
        <v>3995</v>
      </c>
      <c r="DF1011" s="3" t="s">
        <v>3601</v>
      </c>
      <c r="DG1011" s="3" t="s">
        <v>143</v>
      </c>
      <c r="DH1011" s="3" t="s">
        <v>143</v>
      </c>
      <c r="DI1011" s="3" t="s">
        <v>143</v>
      </c>
    </row>
    <row r="1012" spans="1:113" s="3" customFormat="1" hidden="1" x14ac:dyDescent="0.2">
      <c r="A1012" s="73">
        <v>45627</v>
      </c>
      <c r="B1012" s="3" t="s">
        <v>12718</v>
      </c>
      <c r="C1012" s="3">
        <v>172543</v>
      </c>
      <c r="D1012" s="3" t="s">
        <v>8</v>
      </c>
      <c r="E1012" s="3" t="s">
        <v>341</v>
      </c>
      <c r="F1012" s="7">
        <v>45630</v>
      </c>
      <c r="G1012" s="3" t="s">
        <v>165</v>
      </c>
      <c r="H1012" s="3" t="s">
        <v>166</v>
      </c>
      <c r="I1012" s="4">
        <v>239.12</v>
      </c>
      <c r="J1012" s="4">
        <v>190</v>
      </c>
      <c r="K1012" s="71">
        <f t="shared" si="106"/>
        <v>1.1125425775981234E-2</v>
      </c>
      <c r="L1012" s="3" t="s">
        <v>953</v>
      </c>
      <c r="M1012" s="3" t="s">
        <v>317</v>
      </c>
      <c r="N1012" s="3" t="s">
        <v>960</v>
      </c>
      <c r="O1012" s="3" t="s">
        <v>14995</v>
      </c>
      <c r="P1012" s="6" t="s">
        <v>14996</v>
      </c>
      <c r="Q1012" s="3" t="s">
        <v>170</v>
      </c>
      <c r="R1012" s="3" t="s">
        <v>14997</v>
      </c>
      <c r="S1012" s="3" t="s">
        <v>14998</v>
      </c>
      <c r="T1012" s="3" t="s">
        <v>135</v>
      </c>
      <c r="U1012" s="3" t="s">
        <v>135</v>
      </c>
      <c r="V1012" s="3" t="s">
        <v>506</v>
      </c>
      <c r="W1012" s="3" t="s">
        <v>137</v>
      </c>
      <c r="X1012" s="3" t="s">
        <v>173</v>
      </c>
      <c r="Y1012" s="3" t="s">
        <v>14999</v>
      </c>
      <c r="Z1012" s="7" t="s">
        <v>15284</v>
      </c>
      <c r="AA1012" s="3" t="s">
        <v>139</v>
      </c>
      <c r="AB1012" s="3" t="s">
        <v>323</v>
      </c>
      <c r="AC1012" s="3" t="s">
        <v>5272</v>
      </c>
      <c r="AD1012" s="3" t="s">
        <v>143</v>
      </c>
      <c r="AE1012" s="3" t="s">
        <v>15285</v>
      </c>
      <c r="AF1012" s="3" t="s">
        <v>143</v>
      </c>
      <c r="AG1012" s="3" t="s">
        <v>235</v>
      </c>
      <c r="AH1012" s="3" t="s">
        <v>141</v>
      </c>
      <c r="AI1012" s="3" t="s">
        <v>143</v>
      </c>
      <c r="AJ1012" s="3" t="s">
        <v>15285</v>
      </c>
      <c r="AK1012" s="3" t="s">
        <v>207</v>
      </c>
      <c r="AL1012" s="3" t="s">
        <v>143</v>
      </c>
      <c r="AM1012" s="3" t="s">
        <v>6002</v>
      </c>
      <c r="AN1012" s="3" t="s">
        <v>174</v>
      </c>
      <c r="AO1012" s="3" t="s">
        <v>15001</v>
      </c>
      <c r="AP1012" s="3" t="s">
        <v>15002</v>
      </c>
      <c r="AQ1012" s="3" t="s">
        <v>15003</v>
      </c>
      <c r="AR1012" s="3" t="s">
        <v>353</v>
      </c>
      <c r="AS1012" s="3" t="s">
        <v>231</v>
      </c>
      <c r="AT1012" s="3" t="s">
        <v>2543</v>
      </c>
      <c r="AU1012" s="3" t="s">
        <v>15004</v>
      </c>
      <c r="AV1012" s="3" t="s">
        <v>145</v>
      </c>
      <c r="AW1012" s="3" t="s">
        <v>146</v>
      </c>
      <c r="AX1012" s="3" t="s">
        <v>972</v>
      </c>
      <c r="AY1012" s="3" t="s">
        <v>148</v>
      </c>
      <c r="AZ1012" s="3" t="s">
        <v>139</v>
      </c>
      <c r="BA1012" s="3" t="s">
        <v>149</v>
      </c>
      <c r="BB1012" s="3" t="s">
        <v>150</v>
      </c>
      <c r="BC1012" s="3" t="s">
        <v>156</v>
      </c>
      <c r="BD1012" s="3" t="s">
        <v>157</v>
      </c>
      <c r="BE1012" s="3" t="s">
        <v>484</v>
      </c>
      <c r="BF1012" s="3" t="s">
        <v>15000</v>
      </c>
      <c r="BG1012" s="3" t="s">
        <v>5272</v>
      </c>
      <c r="BH1012" s="3" t="s">
        <v>143</v>
      </c>
      <c r="BI1012" s="3" t="s">
        <v>15286</v>
      </c>
      <c r="BJ1012" s="3" t="s">
        <v>143</v>
      </c>
      <c r="BK1012" s="3" t="s">
        <v>506</v>
      </c>
      <c r="BL1012" s="3" t="s">
        <v>143</v>
      </c>
      <c r="BM1012" s="3" t="s">
        <v>160</v>
      </c>
      <c r="BN1012" s="3" t="s">
        <v>160</v>
      </c>
      <c r="BO1012" s="3" t="s">
        <v>341</v>
      </c>
      <c r="BP1012" s="3" t="s">
        <v>143</v>
      </c>
      <c r="BQ1012" s="3" t="s">
        <v>937</v>
      </c>
      <c r="BR1012" s="3" t="s">
        <v>5723</v>
      </c>
      <c r="BS1012" s="3" t="s">
        <v>162</v>
      </c>
      <c r="BT1012" s="3" t="s">
        <v>15285</v>
      </c>
      <c r="BU1012" s="3" t="s">
        <v>15285</v>
      </c>
      <c r="BV1012" s="3" t="s">
        <v>135</v>
      </c>
      <c r="BW1012" s="3" t="s">
        <v>135</v>
      </c>
      <c r="BX1012" s="3" t="s">
        <v>135</v>
      </c>
      <c r="BY1012" s="3" t="s">
        <v>148</v>
      </c>
      <c r="BZ1012" s="3" t="s">
        <v>360</v>
      </c>
      <c r="CA1012" s="3" t="s">
        <v>174</v>
      </c>
      <c r="CB1012" s="3" t="s">
        <v>143</v>
      </c>
      <c r="CC1012" s="3" t="s">
        <v>143</v>
      </c>
      <c r="CD1012" s="3" t="s">
        <v>143</v>
      </c>
      <c r="CE1012" s="3" t="s">
        <v>12863</v>
      </c>
      <c r="CF1012" s="3" t="s">
        <v>2261</v>
      </c>
      <c r="CG1012" s="3" t="s">
        <v>2261</v>
      </c>
      <c r="CH1012" s="3" t="s">
        <v>143</v>
      </c>
      <c r="CI1012" s="3" t="s">
        <v>143</v>
      </c>
      <c r="CJ1012" s="3" t="s">
        <v>5272</v>
      </c>
      <c r="CK1012" s="3" t="s">
        <v>143</v>
      </c>
      <c r="CL1012" s="3" t="s">
        <v>143</v>
      </c>
      <c r="CM1012" s="3" t="s">
        <v>143</v>
      </c>
      <c r="CN1012" s="3" t="s">
        <v>143</v>
      </c>
      <c r="CO1012" s="3" t="s">
        <v>143</v>
      </c>
      <c r="CP1012" s="3" t="s">
        <v>143</v>
      </c>
      <c r="CQ1012" s="3" t="s">
        <v>143</v>
      </c>
      <c r="CR1012" s="3" t="s">
        <v>143</v>
      </c>
      <c r="CS1012" s="3" t="s">
        <v>1</v>
      </c>
      <c r="CT1012" s="3" t="s">
        <v>143</v>
      </c>
      <c r="CU1012" s="3" t="s">
        <v>1</v>
      </c>
      <c r="CV1012" s="3" t="s">
        <v>1985</v>
      </c>
      <c r="CW1012" s="3" t="s">
        <v>1985</v>
      </c>
      <c r="CX1012" s="3" t="s">
        <v>953</v>
      </c>
      <c r="CY1012" s="3" t="s">
        <v>166</v>
      </c>
      <c r="CZ1012" s="3" t="s">
        <v>506</v>
      </c>
      <c r="DA1012" s="3" t="s">
        <v>2007</v>
      </c>
      <c r="DB1012" s="3" t="s">
        <v>143</v>
      </c>
      <c r="DC1012" s="3" t="s">
        <v>143</v>
      </c>
      <c r="DD1012" s="3" t="s">
        <v>341</v>
      </c>
      <c r="DE1012" s="3" t="s">
        <v>3995</v>
      </c>
      <c r="DF1012" s="3" t="s">
        <v>3601</v>
      </c>
      <c r="DG1012" s="3" t="s">
        <v>143</v>
      </c>
      <c r="DH1012" s="3" t="s">
        <v>143</v>
      </c>
      <c r="DI1012" s="3" t="s">
        <v>143</v>
      </c>
    </row>
    <row r="1013" spans="1:113" s="3" customFormat="1" ht="25.5" hidden="1" x14ac:dyDescent="0.2">
      <c r="A1013" s="73">
        <v>45627</v>
      </c>
      <c r="B1013" s="3" t="s">
        <v>12737</v>
      </c>
      <c r="C1013" s="3">
        <v>172549</v>
      </c>
      <c r="D1013" s="3" t="s">
        <v>15119</v>
      </c>
      <c r="E1013" s="3" t="s">
        <v>373</v>
      </c>
      <c r="F1013" s="7">
        <v>45630</v>
      </c>
      <c r="G1013" s="3" t="s">
        <v>257</v>
      </c>
      <c r="H1013" s="3" t="s">
        <v>166</v>
      </c>
      <c r="I1013" s="8">
        <f>+J1013</f>
        <v>232.18</v>
      </c>
      <c r="J1013" s="4">
        <v>232.18</v>
      </c>
      <c r="K1013" s="71">
        <f t="shared" si="106"/>
        <v>1.0802531601987801E-2</v>
      </c>
      <c r="L1013" s="3" t="s">
        <v>12628</v>
      </c>
      <c r="M1013" s="3" t="s">
        <v>129</v>
      </c>
      <c r="N1013" s="3" t="s">
        <v>980</v>
      </c>
      <c r="O1013" s="3" t="s">
        <v>3217</v>
      </c>
      <c r="P1013" s="6" t="s">
        <v>15005</v>
      </c>
      <c r="Q1013" s="3" t="s">
        <v>170</v>
      </c>
      <c r="R1013" s="3" t="s">
        <v>15006</v>
      </c>
      <c r="S1013" s="3" t="s">
        <v>15007</v>
      </c>
      <c r="T1013" s="3" t="s">
        <v>135</v>
      </c>
      <c r="U1013" s="3" t="s">
        <v>135</v>
      </c>
      <c r="V1013" s="3" t="s">
        <v>136</v>
      </c>
      <c r="W1013" s="3" t="s">
        <v>137</v>
      </c>
      <c r="X1013" s="3" t="s">
        <v>11994</v>
      </c>
      <c r="Y1013" s="3" t="s">
        <v>15008</v>
      </c>
      <c r="Z1013" s="7" t="s">
        <v>15287</v>
      </c>
      <c r="AA1013" s="3" t="s">
        <v>139</v>
      </c>
      <c r="AB1013" s="3" t="s">
        <v>140</v>
      </c>
      <c r="AC1013" s="3" t="s">
        <v>5272</v>
      </c>
      <c r="AD1013" s="3" t="s">
        <v>143</v>
      </c>
      <c r="AE1013" s="3" t="s">
        <v>5272</v>
      </c>
      <c r="AF1013" s="3" t="s">
        <v>14578</v>
      </c>
      <c r="AG1013" s="3" t="s">
        <v>5675</v>
      </c>
      <c r="AH1013" s="3" t="s">
        <v>265</v>
      </c>
      <c r="AI1013" s="3" t="s">
        <v>143</v>
      </c>
      <c r="AJ1013" s="3" t="s">
        <v>15288</v>
      </c>
      <c r="AK1013" s="3" t="s">
        <v>142</v>
      </c>
      <c r="AL1013" s="3" t="s">
        <v>143</v>
      </c>
      <c r="AM1013" s="3" t="s">
        <v>15010</v>
      </c>
      <c r="AN1013" s="3" t="s">
        <v>174</v>
      </c>
      <c r="AO1013" s="3" t="s">
        <v>2847</v>
      </c>
      <c r="AP1013" s="3" t="s">
        <v>381</v>
      </c>
      <c r="AQ1013" s="3" t="s">
        <v>3220</v>
      </c>
      <c r="AR1013" s="3" t="s">
        <v>353</v>
      </c>
      <c r="AS1013" s="3" t="s">
        <v>231</v>
      </c>
      <c r="AT1013" s="3" t="s">
        <v>354</v>
      </c>
      <c r="AU1013" s="3" t="s">
        <v>2849</v>
      </c>
      <c r="AV1013" s="3" t="s">
        <v>990</v>
      </c>
      <c r="AW1013" s="3" t="s">
        <v>273</v>
      </c>
      <c r="AX1013" s="3" t="s">
        <v>991</v>
      </c>
      <c r="AY1013" s="3" t="s">
        <v>148</v>
      </c>
      <c r="AZ1013" s="3" t="s">
        <v>139</v>
      </c>
      <c r="BA1013" s="3" t="s">
        <v>154</v>
      </c>
      <c r="BB1013" s="3" t="s">
        <v>992</v>
      </c>
      <c r="BC1013" s="3" t="s">
        <v>156</v>
      </c>
      <c r="BD1013" s="3" t="s">
        <v>157</v>
      </c>
      <c r="BE1013" s="3" t="s">
        <v>484</v>
      </c>
      <c r="BF1013" s="3" t="s">
        <v>15009</v>
      </c>
      <c r="BG1013" s="3" t="s">
        <v>5272</v>
      </c>
      <c r="BH1013" s="3" t="s">
        <v>170</v>
      </c>
      <c r="BI1013" s="3" t="s">
        <v>15289</v>
      </c>
      <c r="BJ1013" s="3" t="s">
        <v>143</v>
      </c>
      <c r="BK1013" s="3" t="s">
        <v>463</v>
      </c>
      <c r="BL1013" s="3" t="s">
        <v>143</v>
      </c>
      <c r="BM1013" s="3" t="s">
        <v>200</v>
      </c>
      <c r="BN1013" s="3" t="s">
        <v>160</v>
      </c>
      <c r="BO1013" s="3" t="s">
        <v>143</v>
      </c>
      <c r="BP1013" s="3" t="s">
        <v>143</v>
      </c>
      <c r="BQ1013" s="3" t="s">
        <v>771</v>
      </c>
      <c r="BR1013" s="3" t="s">
        <v>5723</v>
      </c>
      <c r="BS1013" s="3" t="s">
        <v>162</v>
      </c>
      <c r="BT1013" s="3" t="s">
        <v>15010</v>
      </c>
      <c r="BU1013" s="3" t="s">
        <v>15010</v>
      </c>
      <c r="BV1013" s="3" t="s">
        <v>135</v>
      </c>
      <c r="BW1013" s="3" t="s">
        <v>135</v>
      </c>
      <c r="BX1013" s="3" t="s">
        <v>135</v>
      </c>
      <c r="BY1013" s="3" t="s">
        <v>148</v>
      </c>
      <c r="BZ1013" s="3" t="s">
        <v>2375</v>
      </c>
      <c r="CA1013" s="3" t="s">
        <v>174</v>
      </c>
      <c r="CB1013" s="3" t="s">
        <v>143</v>
      </c>
      <c r="CC1013" s="3" t="s">
        <v>143</v>
      </c>
      <c r="CD1013" s="3" t="s">
        <v>143</v>
      </c>
      <c r="CE1013" s="3" t="s">
        <v>143</v>
      </c>
      <c r="CF1013" s="3" t="s">
        <v>2261</v>
      </c>
      <c r="CG1013" s="3" t="s">
        <v>2261</v>
      </c>
      <c r="CH1013" s="3" t="s">
        <v>143</v>
      </c>
      <c r="CI1013" s="3" t="s">
        <v>143</v>
      </c>
      <c r="CJ1013" s="3" t="s">
        <v>5272</v>
      </c>
      <c r="CK1013" s="3" t="s">
        <v>143</v>
      </c>
      <c r="CL1013" s="3" t="s">
        <v>143</v>
      </c>
      <c r="CM1013" s="3" t="s">
        <v>143</v>
      </c>
      <c r="CN1013" s="3" t="s">
        <v>143</v>
      </c>
      <c r="CO1013" s="3" t="s">
        <v>143</v>
      </c>
      <c r="CP1013" s="3" t="s">
        <v>143</v>
      </c>
      <c r="CQ1013" s="3" t="s">
        <v>143</v>
      </c>
      <c r="CR1013" s="3" t="s">
        <v>143</v>
      </c>
      <c r="CS1013" s="3" t="s">
        <v>1</v>
      </c>
      <c r="CT1013" s="3" t="s">
        <v>143</v>
      </c>
      <c r="CU1013" s="3" t="s">
        <v>1</v>
      </c>
      <c r="CV1013" s="3" t="s">
        <v>1985</v>
      </c>
      <c r="CW1013" s="3" t="s">
        <v>143</v>
      </c>
      <c r="CX1013" s="3" t="s">
        <v>12628</v>
      </c>
      <c r="CY1013" s="3" t="s">
        <v>166</v>
      </c>
      <c r="CZ1013" s="3" t="s">
        <v>463</v>
      </c>
      <c r="DA1013" s="3" t="s">
        <v>2007</v>
      </c>
      <c r="DB1013" s="3" t="s">
        <v>143</v>
      </c>
      <c r="DC1013" s="3" t="s">
        <v>11994</v>
      </c>
      <c r="DD1013" s="3" t="s">
        <v>373</v>
      </c>
      <c r="DE1013" s="3" t="s">
        <v>3995</v>
      </c>
      <c r="DF1013" s="3" t="s">
        <v>3601</v>
      </c>
      <c r="DG1013" s="3" t="s">
        <v>143</v>
      </c>
      <c r="DH1013" s="3" t="s">
        <v>143</v>
      </c>
      <c r="DI1013" s="3" t="s">
        <v>143</v>
      </c>
    </row>
    <row r="1014" spans="1:113" s="3" customFormat="1" hidden="1" x14ac:dyDescent="0.2">
      <c r="A1014" s="73">
        <v>45627</v>
      </c>
      <c r="B1014" s="3" t="s">
        <v>12737</v>
      </c>
      <c r="C1014" s="3">
        <v>172559</v>
      </c>
      <c r="D1014" s="3" t="s">
        <v>15119</v>
      </c>
      <c r="E1014" s="3" t="s">
        <v>364</v>
      </c>
      <c r="F1014" s="7">
        <v>45630</v>
      </c>
      <c r="G1014" s="3" t="s">
        <v>126</v>
      </c>
      <c r="H1014" s="3" t="s">
        <v>166</v>
      </c>
      <c r="I1014" s="4">
        <v>2222.81</v>
      </c>
      <c r="J1014" s="4">
        <v>1345</v>
      </c>
      <c r="K1014" s="71">
        <f t="shared" si="106"/>
        <v>0.10341965401935782</v>
      </c>
      <c r="L1014" s="3" t="s">
        <v>12628</v>
      </c>
      <c r="M1014" s="3" t="s">
        <v>129</v>
      </c>
      <c r="N1014" s="3" t="s">
        <v>1065</v>
      </c>
      <c r="O1014" s="3" t="s">
        <v>1018</v>
      </c>
      <c r="P1014" s="6" t="s">
        <v>14974</v>
      </c>
      <c r="Q1014" s="3" t="s">
        <v>170</v>
      </c>
      <c r="R1014" s="3" t="s">
        <v>15149</v>
      </c>
      <c r="S1014" s="3" t="s">
        <v>4789</v>
      </c>
      <c r="T1014" s="3" t="s">
        <v>135</v>
      </c>
      <c r="U1014" s="3" t="s">
        <v>135</v>
      </c>
      <c r="V1014" s="3" t="s">
        <v>136</v>
      </c>
      <c r="W1014" s="3" t="s">
        <v>137</v>
      </c>
      <c r="X1014" s="3" t="s">
        <v>957</v>
      </c>
      <c r="Y1014" s="3" t="s">
        <v>15012</v>
      </c>
      <c r="Z1014" s="7" t="s">
        <v>15150</v>
      </c>
      <c r="AA1014" s="3" t="s">
        <v>139</v>
      </c>
      <c r="AB1014" s="3" t="s">
        <v>140</v>
      </c>
      <c r="AC1014" s="3" t="s">
        <v>5272</v>
      </c>
      <c r="AD1014" s="3" t="s">
        <v>143</v>
      </c>
      <c r="AE1014" s="3" t="s">
        <v>15151</v>
      </c>
      <c r="AF1014" s="3" t="s">
        <v>15013</v>
      </c>
      <c r="AG1014" s="3" t="s">
        <v>5974</v>
      </c>
      <c r="AH1014" s="3" t="s">
        <v>141</v>
      </c>
      <c r="AI1014" s="3" t="s">
        <v>143</v>
      </c>
      <c r="AJ1014" s="3" t="s">
        <v>15151</v>
      </c>
      <c r="AK1014" s="3" t="s">
        <v>142</v>
      </c>
      <c r="AL1014" s="3" t="s">
        <v>143</v>
      </c>
      <c r="AM1014" s="3" t="s">
        <v>15011</v>
      </c>
      <c r="AN1014" s="3" t="s">
        <v>174</v>
      </c>
      <c r="AO1014" s="3" t="s">
        <v>1022</v>
      </c>
      <c r="AP1014" s="3" t="s">
        <v>381</v>
      </c>
      <c r="AQ1014" s="3" t="s">
        <v>1023</v>
      </c>
      <c r="AR1014" s="3" t="s">
        <v>353</v>
      </c>
      <c r="AS1014" s="3" t="s">
        <v>231</v>
      </c>
      <c r="AT1014" s="3" t="s">
        <v>354</v>
      </c>
      <c r="AU1014" s="3" t="s">
        <v>1024</v>
      </c>
      <c r="AV1014" s="3" t="s">
        <v>631</v>
      </c>
      <c r="AW1014" s="3" t="s">
        <v>632</v>
      </c>
      <c r="AX1014" s="3" t="s">
        <v>1068</v>
      </c>
      <c r="AY1014" s="3" t="s">
        <v>148</v>
      </c>
      <c r="AZ1014" s="3" t="s">
        <v>139</v>
      </c>
      <c r="BA1014" s="3" t="s">
        <v>149</v>
      </c>
      <c r="BB1014" s="3" t="s">
        <v>634</v>
      </c>
      <c r="BC1014" s="3" t="s">
        <v>156</v>
      </c>
      <c r="BD1014" s="3" t="s">
        <v>157</v>
      </c>
      <c r="BE1014" s="3" t="s">
        <v>8956</v>
      </c>
      <c r="BF1014" s="3" t="s">
        <v>15152</v>
      </c>
      <c r="BG1014" s="3" t="s">
        <v>5272</v>
      </c>
      <c r="BH1014" s="3" t="s">
        <v>143</v>
      </c>
      <c r="BI1014" s="3" t="s">
        <v>15153</v>
      </c>
      <c r="BJ1014" s="3" t="s">
        <v>143</v>
      </c>
      <c r="BK1014" s="3" t="s">
        <v>463</v>
      </c>
      <c r="BL1014" s="3" t="s">
        <v>143</v>
      </c>
      <c r="BM1014" s="3" t="s">
        <v>160</v>
      </c>
      <c r="BN1014" s="3" t="s">
        <v>160</v>
      </c>
      <c r="BO1014" s="3" t="s">
        <v>143</v>
      </c>
      <c r="BP1014" s="3" t="s">
        <v>143</v>
      </c>
      <c r="BQ1014" s="3" t="s">
        <v>15154</v>
      </c>
      <c r="BR1014" s="3" t="s">
        <v>143</v>
      </c>
      <c r="BS1014" s="3" t="s">
        <v>441</v>
      </c>
      <c r="BT1014" s="3" t="s">
        <v>15151</v>
      </c>
      <c r="BU1014" s="3" t="s">
        <v>15151</v>
      </c>
      <c r="BV1014" s="3" t="s">
        <v>135</v>
      </c>
      <c r="BW1014" s="3" t="s">
        <v>135</v>
      </c>
      <c r="BX1014" s="3" t="s">
        <v>135</v>
      </c>
      <c r="BY1014" s="3" t="s">
        <v>148</v>
      </c>
      <c r="BZ1014" s="3" t="s">
        <v>2655</v>
      </c>
      <c r="CA1014" s="3" t="s">
        <v>174</v>
      </c>
      <c r="CB1014" s="3" t="s">
        <v>143</v>
      </c>
      <c r="CC1014" s="3" t="s">
        <v>143</v>
      </c>
      <c r="CD1014" s="3" t="s">
        <v>143</v>
      </c>
      <c r="CE1014" s="3" t="s">
        <v>15014</v>
      </c>
      <c r="CF1014" s="3" t="s">
        <v>2261</v>
      </c>
      <c r="CG1014" s="3" t="s">
        <v>2261</v>
      </c>
      <c r="CH1014" s="3" t="s">
        <v>143</v>
      </c>
      <c r="CI1014" s="3" t="s">
        <v>143</v>
      </c>
      <c r="CJ1014" s="3" t="s">
        <v>5272</v>
      </c>
      <c r="CK1014" s="3" t="s">
        <v>143</v>
      </c>
      <c r="CL1014" s="3" t="s">
        <v>143</v>
      </c>
      <c r="CM1014" s="3" t="s">
        <v>143</v>
      </c>
      <c r="CN1014" s="3" t="s">
        <v>143</v>
      </c>
      <c r="CO1014" s="3" t="s">
        <v>143</v>
      </c>
      <c r="CP1014" s="3" t="s">
        <v>143</v>
      </c>
      <c r="CQ1014" s="3" t="s">
        <v>143</v>
      </c>
      <c r="CR1014" s="3" t="s">
        <v>143</v>
      </c>
      <c r="CS1014" s="3" t="s">
        <v>1</v>
      </c>
      <c r="CT1014" s="3" t="s">
        <v>143</v>
      </c>
      <c r="CU1014" s="3" t="s">
        <v>1</v>
      </c>
      <c r="CV1014" s="3" t="s">
        <v>2092</v>
      </c>
      <c r="CW1014" s="3" t="s">
        <v>2092</v>
      </c>
      <c r="CX1014" s="3" t="s">
        <v>12628</v>
      </c>
      <c r="CY1014" s="3" t="s">
        <v>166</v>
      </c>
      <c r="CZ1014" s="3" t="s">
        <v>463</v>
      </c>
      <c r="DA1014" s="3" t="s">
        <v>1989</v>
      </c>
      <c r="DB1014" s="3" t="s">
        <v>143</v>
      </c>
      <c r="DC1014" s="3" t="s">
        <v>225</v>
      </c>
      <c r="DD1014" s="3" t="s">
        <v>364</v>
      </c>
      <c r="DE1014" s="3" t="s">
        <v>3995</v>
      </c>
      <c r="DF1014" s="3" t="s">
        <v>3601</v>
      </c>
      <c r="DG1014" s="3" t="s">
        <v>143</v>
      </c>
      <c r="DH1014" s="3" t="s">
        <v>143</v>
      </c>
      <c r="DI1014" s="3" t="s">
        <v>143</v>
      </c>
    </row>
    <row r="1015" spans="1:113" s="3" customFormat="1" hidden="1" x14ac:dyDescent="0.2">
      <c r="A1015" s="73">
        <v>45627</v>
      </c>
      <c r="B1015" s="3" t="s">
        <v>12737</v>
      </c>
      <c r="C1015" s="178">
        <v>172732</v>
      </c>
      <c r="D1015" s="3" t="s">
        <v>15119</v>
      </c>
      <c r="E1015" s="3" t="s">
        <v>364</v>
      </c>
      <c r="F1015" s="7">
        <v>45630</v>
      </c>
      <c r="G1015" s="3" t="s">
        <v>165</v>
      </c>
      <c r="H1015" s="3" t="s">
        <v>166</v>
      </c>
      <c r="I1015" s="4">
        <v>67.19</v>
      </c>
      <c r="J1015" s="4">
        <v>75</v>
      </c>
      <c r="K1015" s="71">
        <f t="shared" si="106"/>
        <v>3.1261180908672592E-3</v>
      </c>
      <c r="L1015" s="3" t="s">
        <v>12628</v>
      </c>
      <c r="M1015" s="3" t="s">
        <v>317</v>
      </c>
      <c r="N1015" s="3" t="s">
        <v>1065</v>
      </c>
      <c r="O1015" s="3" t="s">
        <v>15021</v>
      </c>
      <c r="P1015" s="6" t="s">
        <v>15022</v>
      </c>
      <c r="Q1015" s="3" t="s">
        <v>170</v>
      </c>
      <c r="R1015" s="3" t="s">
        <v>15023</v>
      </c>
      <c r="S1015" s="3" t="s">
        <v>15024</v>
      </c>
      <c r="T1015" s="3" t="s">
        <v>135</v>
      </c>
      <c r="U1015" s="3" t="s">
        <v>135</v>
      </c>
      <c r="V1015" s="3" t="s">
        <v>136</v>
      </c>
      <c r="W1015" s="3" t="s">
        <v>137</v>
      </c>
      <c r="X1015" s="3" t="s">
        <v>957</v>
      </c>
      <c r="Y1015" s="3" t="s">
        <v>15025</v>
      </c>
      <c r="Z1015" s="7" t="s">
        <v>15559</v>
      </c>
      <c r="AA1015" s="3" t="s">
        <v>139</v>
      </c>
      <c r="AB1015" s="3" t="s">
        <v>323</v>
      </c>
      <c r="AC1015" s="3" t="s">
        <v>5272</v>
      </c>
      <c r="AD1015" s="3" t="s">
        <v>143</v>
      </c>
      <c r="AE1015" s="3" t="s">
        <v>14047</v>
      </c>
      <c r="AF1015" s="3" t="s">
        <v>14827</v>
      </c>
      <c r="AG1015" s="3" t="s">
        <v>235</v>
      </c>
      <c r="AH1015" s="3" t="s">
        <v>141</v>
      </c>
      <c r="AI1015" s="3" t="s">
        <v>143</v>
      </c>
      <c r="AJ1015" s="3" t="s">
        <v>14047</v>
      </c>
      <c r="AK1015" s="3" t="s">
        <v>142</v>
      </c>
      <c r="AL1015" s="3" t="s">
        <v>143</v>
      </c>
      <c r="AM1015" s="3" t="s">
        <v>10429</v>
      </c>
      <c r="AN1015" s="3" t="s">
        <v>174</v>
      </c>
      <c r="AO1015" s="3" t="s">
        <v>1922</v>
      </c>
      <c r="AP1015" s="3" t="s">
        <v>1923</v>
      </c>
      <c r="AQ1015" s="3" t="s">
        <v>15027</v>
      </c>
      <c r="AR1015" s="3" t="s">
        <v>353</v>
      </c>
      <c r="AS1015" s="3" t="s">
        <v>231</v>
      </c>
      <c r="AT1015" s="3" t="s">
        <v>1091</v>
      </c>
      <c r="AU1015" s="3" t="s">
        <v>1925</v>
      </c>
      <c r="AV1015" s="3" t="s">
        <v>631</v>
      </c>
      <c r="AW1015" s="3" t="s">
        <v>632</v>
      </c>
      <c r="AX1015" s="3" t="s">
        <v>1068</v>
      </c>
      <c r="AY1015" s="3" t="s">
        <v>148</v>
      </c>
      <c r="AZ1015" s="3" t="s">
        <v>139</v>
      </c>
      <c r="BA1015" s="3" t="s">
        <v>149</v>
      </c>
      <c r="BB1015" s="3" t="s">
        <v>634</v>
      </c>
      <c r="BC1015" s="3" t="s">
        <v>156</v>
      </c>
      <c r="BD1015" s="3" t="s">
        <v>157</v>
      </c>
      <c r="BE1015" s="3" t="s">
        <v>484</v>
      </c>
      <c r="BF1015" s="3" t="s">
        <v>15026</v>
      </c>
      <c r="BG1015" s="3" t="s">
        <v>5272</v>
      </c>
      <c r="BH1015" s="3" t="s">
        <v>143</v>
      </c>
      <c r="BI1015" s="3" t="s">
        <v>15155</v>
      </c>
      <c r="BJ1015" s="3" t="s">
        <v>143</v>
      </c>
      <c r="BK1015" s="3" t="s">
        <v>463</v>
      </c>
      <c r="BL1015" s="3" t="s">
        <v>143</v>
      </c>
      <c r="BM1015" s="3" t="s">
        <v>160</v>
      </c>
      <c r="BN1015" s="3" t="s">
        <v>160</v>
      </c>
      <c r="BO1015" s="3" t="s">
        <v>143</v>
      </c>
      <c r="BP1015" s="3" t="s">
        <v>143</v>
      </c>
      <c r="BQ1015" s="3" t="s">
        <v>15028</v>
      </c>
      <c r="BR1015" s="3" t="s">
        <v>5723</v>
      </c>
      <c r="BS1015" s="3" t="s">
        <v>162</v>
      </c>
      <c r="BT1015" s="3" t="s">
        <v>14047</v>
      </c>
      <c r="BU1015" s="3" t="s">
        <v>14047</v>
      </c>
      <c r="BV1015" s="3" t="s">
        <v>135</v>
      </c>
      <c r="BW1015" s="3" t="s">
        <v>135</v>
      </c>
      <c r="BX1015" s="3" t="s">
        <v>135</v>
      </c>
      <c r="BY1015" s="3" t="s">
        <v>148</v>
      </c>
      <c r="BZ1015" s="3" t="s">
        <v>2841</v>
      </c>
      <c r="CA1015" s="3" t="s">
        <v>174</v>
      </c>
      <c r="CB1015" s="3" t="s">
        <v>143</v>
      </c>
      <c r="CC1015" s="3" t="s">
        <v>143</v>
      </c>
      <c r="CD1015" s="3" t="s">
        <v>143</v>
      </c>
      <c r="CE1015" s="3" t="s">
        <v>15029</v>
      </c>
      <c r="CF1015" s="3" t="s">
        <v>2261</v>
      </c>
      <c r="CG1015" s="3" t="s">
        <v>2261</v>
      </c>
      <c r="CH1015" s="3" t="s">
        <v>143</v>
      </c>
      <c r="CI1015" s="3" t="s">
        <v>143</v>
      </c>
      <c r="CJ1015" s="3" t="s">
        <v>5272</v>
      </c>
      <c r="CK1015" s="3" t="s">
        <v>143</v>
      </c>
      <c r="CL1015" s="3" t="s">
        <v>143</v>
      </c>
      <c r="CM1015" s="3" t="s">
        <v>143</v>
      </c>
      <c r="CN1015" s="3" t="s">
        <v>143</v>
      </c>
      <c r="CO1015" s="3" t="s">
        <v>143</v>
      </c>
      <c r="CP1015" s="3" t="s">
        <v>143</v>
      </c>
      <c r="CQ1015" s="3" t="s">
        <v>143</v>
      </c>
      <c r="CR1015" s="3" t="s">
        <v>143</v>
      </c>
      <c r="CS1015" s="3" t="s">
        <v>1</v>
      </c>
      <c r="CT1015" s="3" t="s">
        <v>143</v>
      </c>
      <c r="CU1015" s="3" t="s">
        <v>1</v>
      </c>
      <c r="CV1015" s="3" t="s">
        <v>1985</v>
      </c>
      <c r="CW1015" s="3" t="s">
        <v>1985</v>
      </c>
      <c r="CX1015" s="3" t="s">
        <v>12628</v>
      </c>
      <c r="CY1015" s="3" t="s">
        <v>166</v>
      </c>
      <c r="CZ1015" s="3" t="s">
        <v>463</v>
      </c>
      <c r="DA1015" s="3" t="s">
        <v>1989</v>
      </c>
      <c r="DB1015" s="3" t="s">
        <v>15556</v>
      </c>
      <c r="DC1015" s="3" t="s">
        <v>225</v>
      </c>
      <c r="DD1015" s="3" t="s">
        <v>364</v>
      </c>
      <c r="DE1015" s="3" t="s">
        <v>3995</v>
      </c>
      <c r="DF1015" s="3" t="s">
        <v>3601</v>
      </c>
      <c r="DG1015" s="3" t="s">
        <v>143</v>
      </c>
      <c r="DH1015" s="3" t="s">
        <v>143</v>
      </c>
      <c r="DI1015" s="3" t="s">
        <v>143</v>
      </c>
    </row>
    <row r="1016" spans="1:113" s="3" customFormat="1" hidden="1" x14ac:dyDescent="0.2">
      <c r="A1016" s="73">
        <v>45627</v>
      </c>
      <c r="B1016" s="3" t="s">
        <v>12474</v>
      </c>
      <c r="C1016" s="3">
        <v>172853</v>
      </c>
      <c r="D1016" s="5" t="s">
        <v>12474</v>
      </c>
      <c r="E1016" s="3" t="s">
        <v>125</v>
      </c>
      <c r="F1016" s="7">
        <v>45630</v>
      </c>
      <c r="G1016" s="3" t="s">
        <v>257</v>
      </c>
      <c r="H1016" s="3" t="s">
        <v>127</v>
      </c>
      <c r="I1016" s="4">
        <v>564.09</v>
      </c>
      <c r="J1016" s="4">
        <v>464.72</v>
      </c>
      <c r="K1016" s="71">
        <f t="shared" si="106"/>
        <v>2.6245154842644922E-2</v>
      </c>
      <c r="L1016" s="3" t="s">
        <v>374</v>
      </c>
      <c r="M1016" s="3" t="s">
        <v>129</v>
      </c>
      <c r="N1016" s="3" t="s">
        <v>1725</v>
      </c>
      <c r="O1016" s="3" t="s">
        <v>1224</v>
      </c>
      <c r="P1016" s="6" t="s">
        <v>14902</v>
      </c>
      <c r="Q1016" s="3" t="s">
        <v>132</v>
      </c>
      <c r="R1016" s="3" t="s">
        <v>15035</v>
      </c>
      <c r="S1016" s="3" t="s">
        <v>15036</v>
      </c>
      <c r="T1016" s="3" t="s">
        <v>135</v>
      </c>
      <c r="U1016" s="3" t="s">
        <v>135</v>
      </c>
      <c r="V1016" s="3" t="s">
        <v>136</v>
      </c>
      <c r="W1016" s="3" t="s">
        <v>137</v>
      </c>
      <c r="X1016" s="3" t="s">
        <v>11647</v>
      </c>
      <c r="Y1016" s="3" t="s">
        <v>15037</v>
      </c>
      <c r="Z1016" s="7" t="s">
        <v>15297</v>
      </c>
      <c r="AA1016" s="3" t="s">
        <v>139</v>
      </c>
      <c r="AB1016" s="3" t="s">
        <v>140</v>
      </c>
      <c r="AC1016" s="3" t="s">
        <v>5272</v>
      </c>
      <c r="AD1016" s="3" t="s">
        <v>143</v>
      </c>
      <c r="AE1016" s="3" t="s">
        <v>15298</v>
      </c>
      <c r="AF1016" s="3" t="s">
        <v>14641</v>
      </c>
      <c r="AG1016" s="3" t="s">
        <v>5675</v>
      </c>
      <c r="AH1016" s="3" t="s">
        <v>265</v>
      </c>
      <c r="AI1016" s="3" t="s">
        <v>143</v>
      </c>
      <c r="AJ1016" s="3" t="s">
        <v>15299</v>
      </c>
      <c r="AK1016" s="3" t="s">
        <v>142</v>
      </c>
      <c r="AL1016" s="3" t="s">
        <v>143</v>
      </c>
      <c r="AM1016" s="3" t="s">
        <v>13728</v>
      </c>
      <c r="AN1016" s="3" t="s">
        <v>144</v>
      </c>
      <c r="AO1016" s="3" t="s">
        <v>990</v>
      </c>
      <c r="AP1016" s="3" t="s">
        <v>273</v>
      </c>
      <c r="AQ1016" s="3" t="s">
        <v>1232</v>
      </c>
      <c r="AR1016" s="3" t="s">
        <v>148</v>
      </c>
      <c r="AS1016" s="3" t="s">
        <v>139</v>
      </c>
      <c r="AT1016" s="3" t="s">
        <v>154</v>
      </c>
      <c r="AU1016" s="3" t="s">
        <v>992</v>
      </c>
      <c r="AV1016" s="3" t="s">
        <v>1718</v>
      </c>
      <c r="AW1016" s="3" t="s">
        <v>1719</v>
      </c>
      <c r="AX1016" s="3" t="s">
        <v>1726</v>
      </c>
      <c r="AY1016" s="3" t="s">
        <v>148</v>
      </c>
      <c r="AZ1016" s="3" t="s">
        <v>139</v>
      </c>
      <c r="BA1016" s="3" t="s">
        <v>154</v>
      </c>
      <c r="BB1016" s="3" t="s">
        <v>1727</v>
      </c>
      <c r="BC1016" s="3" t="s">
        <v>156</v>
      </c>
      <c r="BD1016" s="3" t="s">
        <v>157</v>
      </c>
      <c r="BE1016" s="3" t="s">
        <v>303</v>
      </c>
      <c r="BF1016" s="3" t="s">
        <v>15038</v>
      </c>
      <c r="BG1016" s="3" t="s">
        <v>5272</v>
      </c>
      <c r="BH1016" s="3" t="s">
        <v>132</v>
      </c>
      <c r="BI1016" s="3" t="s">
        <v>15300</v>
      </c>
      <c r="BJ1016" s="3" t="s">
        <v>143</v>
      </c>
      <c r="BK1016" s="3" t="s">
        <v>136</v>
      </c>
      <c r="BL1016" s="3" t="s">
        <v>143</v>
      </c>
      <c r="BM1016" s="3" t="s">
        <v>200</v>
      </c>
      <c r="BN1016" s="3" t="s">
        <v>160</v>
      </c>
      <c r="BO1016" s="3" t="s">
        <v>143</v>
      </c>
      <c r="BP1016" s="3" t="s">
        <v>143</v>
      </c>
      <c r="BQ1016" s="3" t="s">
        <v>10006</v>
      </c>
      <c r="BR1016" s="3" t="s">
        <v>5352</v>
      </c>
      <c r="BS1016" s="3" t="s">
        <v>241</v>
      </c>
      <c r="BT1016" s="3" t="s">
        <v>15298</v>
      </c>
      <c r="BU1016" s="3" t="s">
        <v>15298</v>
      </c>
      <c r="BV1016" s="3" t="s">
        <v>135</v>
      </c>
      <c r="BW1016" s="3" t="s">
        <v>135</v>
      </c>
      <c r="BX1016" s="3" t="s">
        <v>135</v>
      </c>
      <c r="BY1016" s="3" t="s">
        <v>148</v>
      </c>
      <c r="BZ1016" s="3" t="s">
        <v>15020</v>
      </c>
      <c r="CA1016" s="3" t="s">
        <v>144</v>
      </c>
      <c r="CB1016" s="3" t="s">
        <v>143</v>
      </c>
      <c r="CC1016" s="3" t="s">
        <v>143</v>
      </c>
      <c r="CD1016" s="3" t="s">
        <v>143</v>
      </c>
      <c r="CE1016" s="3" t="s">
        <v>143</v>
      </c>
      <c r="CF1016" s="3" t="s">
        <v>9549</v>
      </c>
      <c r="CG1016" s="3" t="s">
        <v>9549</v>
      </c>
      <c r="CH1016" s="3" t="s">
        <v>143</v>
      </c>
      <c r="CI1016" s="3" t="s">
        <v>143</v>
      </c>
      <c r="CJ1016" s="3" t="s">
        <v>5272</v>
      </c>
      <c r="CK1016" s="3" t="s">
        <v>143</v>
      </c>
      <c r="CL1016" s="3" t="s">
        <v>143</v>
      </c>
      <c r="CM1016" s="3" t="s">
        <v>143</v>
      </c>
      <c r="CN1016" s="3" t="s">
        <v>143</v>
      </c>
      <c r="CO1016" s="3" t="s">
        <v>143</v>
      </c>
      <c r="CP1016" s="3" t="s">
        <v>143</v>
      </c>
      <c r="CQ1016" s="3" t="s">
        <v>143</v>
      </c>
      <c r="CR1016" s="3" t="s">
        <v>143</v>
      </c>
      <c r="CS1016" s="3" t="s">
        <v>1</v>
      </c>
      <c r="CT1016" s="3" t="s">
        <v>143</v>
      </c>
      <c r="CU1016" s="3" t="s">
        <v>1</v>
      </c>
      <c r="CV1016" s="3" t="s">
        <v>1985</v>
      </c>
      <c r="CW1016" s="3" t="s">
        <v>2092</v>
      </c>
      <c r="CX1016" s="3" t="s">
        <v>374</v>
      </c>
      <c r="CY1016" s="3" t="s">
        <v>127</v>
      </c>
      <c r="CZ1016" s="3" t="s">
        <v>136</v>
      </c>
      <c r="DA1016" s="3" t="s">
        <v>1989</v>
      </c>
      <c r="DB1016" s="3" t="s">
        <v>143</v>
      </c>
      <c r="DC1016" s="3" t="s">
        <v>143</v>
      </c>
      <c r="DD1016" s="3" t="s">
        <v>125</v>
      </c>
      <c r="DE1016" s="3" t="s">
        <v>3995</v>
      </c>
      <c r="DF1016" s="3" t="s">
        <v>3601</v>
      </c>
      <c r="DG1016" s="3" t="s">
        <v>143</v>
      </c>
      <c r="DH1016" s="3" t="s">
        <v>143</v>
      </c>
      <c r="DI1016" s="3" t="s">
        <v>143</v>
      </c>
    </row>
    <row r="1017" spans="1:113" s="3" customFormat="1" hidden="1" x14ac:dyDescent="0.2">
      <c r="A1017" s="73">
        <v>45627</v>
      </c>
      <c r="B1017" s="3" t="s">
        <v>12737</v>
      </c>
      <c r="C1017" s="3">
        <v>173139</v>
      </c>
      <c r="D1017" s="3" t="s">
        <v>15119</v>
      </c>
      <c r="E1017" s="3" t="s">
        <v>685</v>
      </c>
      <c r="F1017" s="7">
        <v>45630</v>
      </c>
      <c r="G1017" s="3" t="s">
        <v>165</v>
      </c>
      <c r="H1017" s="3" t="s">
        <v>166</v>
      </c>
      <c r="I1017" s="4">
        <v>1380.57</v>
      </c>
      <c r="J1017" s="4">
        <v>1328</v>
      </c>
      <c r="K1017" s="71">
        <f t="shared" si="106"/>
        <v>6.423314262105391E-2</v>
      </c>
      <c r="L1017" s="3" t="s">
        <v>12628</v>
      </c>
      <c r="M1017" s="3" t="s">
        <v>129</v>
      </c>
      <c r="N1017" s="3" t="s">
        <v>1056</v>
      </c>
      <c r="O1017" s="3" t="s">
        <v>15085</v>
      </c>
      <c r="P1017" s="6" t="s">
        <v>14958</v>
      </c>
      <c r="Q1017" s="3" t="s">
        <v>170</v>
      </c>
      <c r="R1017" s="3" t="s">
        <v>15156</v>
      </c>
      <c r="S1017" s="3" t="s">
        <v>8784</v>
      </c>
      <c r="T1017" s="3" t="s">
        <v>135</v>
      </c>
      <c r="U1017" s="3" t="s">
        <v>135</v>
      </c>
      <c r="V1017" s="3" t="s">
        <v>136</v>
      </c>
      <c r="W1017" s="3" t="s">
        <v>137</v>
      </c>
      <c r="X1017" s="3" t="s">
        <v>173</v>
      </c>
      <c r="Y1017" s="3" t="s">
        <v>15086</v>
      </c>
      <c r="Z1017" s="7" t="s">
        <v>15313</v>
      </c>
      <c r="AA1017" s="3" t="s">
        <v>139</v>
      </c>
      <c r="AB1017" s="3" t="s">
        <v>140</v>
      </c>
      <c r="AC1017" s="3" t="s">
        <v>5272</v>
      </c>
      <c r="AD1017" s="3" t="s">
        <v>143</v>
      </c>
      <c r="AE1017" s="3" t="s">
        <v>15314</v>
      </c>
      <c r="AF1017" s="3" t="s">
        <v>143</v>
      </c>
      <c r="AG1017" s="3" t="s">
        <v>235</v>
      </c>
      <c r="AH1017" s="3" t="s">
        <v>141</v>
      </c>
      <c r="AI1017" s="3" t="s">
        <v>143</v>
      </c>
      <c r="AJ1017" s="3" t="s">
        <v>15314</v>
      </c>
      <c r="AK1017" s="3" t="s">
        <v>142</v>
      </c>
      <c r="AL1017" s="3" t="s">
        <v>143</v>
      </c>
      <c r="AM1017" s="3" t="s">
        <v>15084</v>
      </c>
      <c r="AN1017" s="3" t="s">
        <v>174</v>
      </c>
      <c r="AO1017" s="3" t="s">
        <v>15087</v>
      </c>
      <c r="AP1017" s="3" t="s">
        <v>15088</v>
      </c>
      <c r="AQ1017" s="3" t="s">
        <v>15089</v>
      </c>
      <c r="AR1017" s="3" t="s">
        <v>178</v>
      </c>
      <c r="AS1017" s="3" t="s">
        <v>179</v>
      </c>
      <c r="AT1017" s="3" t="s">
        <v>3746</v>
      </c>
      <c r="AU1017" s="3" t="s">
        <v>15090</v>
      </c>
      <c r="AV1017" s="3" t="s">
        <v>145</v>
      </c>
      <c r="AW1017" s="3" t="s">
        <v>146</v>
      </c>
      <c r="AX1017" s="3" t="s">
        <v>1060</v>
      </c>
      <c r="AY1017" s="3" t="s">
        <v>148</v>
      </c>
      <c r="AZ1017" s="3" t="s">
        <v>139</v>
      </c>
      <c r="BA1017" s="3" t="s">
        <v>149</v>
      </c>
      <c r="BB1017" s="3" t="s">
        <v>150</v>
      </c>
      <c r="BC1017" s="3" t="s">
        <v>156</v>
      </c>
      <c r="BD1017" s="3" t="s">
        <v>157</v>
      </c>
      <c r="BE1017" s="3" t="s">
        <v>8956</v>
      </c>
      <c r="BF1017" s="3" t="s">
        <v>15157</v>
      </c>
      <c r="BG1017" s="3" t="s">
        <v>5272</v>
      </c>
      <c r="BH1017" s="3" t="s">
        <v>143</v>
      </c>
      <c r="BI1017" s="3" t="s">
        <v>15315</v>
      </c>
      <c r="BJ1017" s="3" t="s">
        <v>143</v>
      </c>
      <c r="BK1017" s="3" t="s">
        <v>463</v>
      </c>
      <c r="BL1017" s="3" t="s">
        <v>143</v>
      </c>
      <c r="BM1017" s="3" t="s">
        <v>160</v>
      </c>
      <c r="BN1017" s="3" t="s">
        <v>160</v>
      </c>
      <c r="BO1017" s="3" t="s">
        <v>143</v>
      </c>
      <c r="BP1017" s="3" t="s">
        <v>143</v>
      </c>
      <c r="BQ1017" s="3" t="s">
        <v>15158</v>
      </c>
      <c r="BR1017" s="3" t="s">
        <v>143</v>
      </c>
      <c r="BS1017" s="3" t="s">
        <v>441</v>
      </c>
      <c r="BT1017" s="3" t="s">
        <v>15314</v>
      </c>
      <c r="BU1017" s="3" t="s">
        <v>15314</v>
      </c>
      <c r="BV1017" s="3" t="s">
        <v>135</v>
      </c>
      <c r="BW1017" s="3" t="s">
        <v>135</v>
      </c>
      <c r="BX1017" s="3" t="s">
        <v>135</v>
      </c>
      <c r="BY1017" s="3" t="s">
        <v>148</v>
      </c>
      <c r="BZ1017" s="3" t="s">
        <v>3456</v>
      </c>
      <c r="CA1017" s="3" t="s">
        <v>174</v>
      </c>
      <c r="CB1017" s="3" t="s">
        <v>143</v>
      </c>
      <c r="CC1017" s="3" t="s">
        <v>143</v>
      </c>
      <c r="CD1017" s="3" t="s">
        <v>143</v>
      </c>
      <c r="CE1017" s="3" t="s">
        <v>143</v>
      </c>
      <c r="CF1017" s="3" t="s">
        <v>2261</v>
      </c>
      <c r="CG1017" s="3" t="s">
        <v>2261</v>
      </c>
      <c r="CH1017" s="3" t="s">
        <v>143</v>
      </c>
      <c r="CI1017" s="3" t="s">
        <v>143</v>
      </c>
      <c r="CJ1017" s="3" t="s">
        <v>5272</v>
      </c>
      <c r="CK1017" s="3" t="s">
        <v>143</v>
      </c>
      <c r="CL1017" s="3" t="s">
        <v>143</v>
      </c>
      <c r="CM1017" s="3" t="s">
        <v>143</v>
      </c>
      <c r="CN1017" s="3" t="s">
        <v>143</v>
      </c>
      <c r="CO1017" s="3" t="s">
        <v>143</v>
      </c>
      <c r="CP1017" s="3" t="s">
        <v>143</v>
      </c>
      <c r="CQ1017" s="3" t="s">
        <v>143</v>
      </c>
      <c r="CR1017" s="3" t="s">
        <v>143</v>
      </c>
      <c r="CS1017" s="3" t="s">
        <v>1</v>
      </c>
      <c r="CT1017" s="3" t="s">
        <v>143</v>
      </c>
      <c r="CU1017" s="3" t="s">
        <v>1</v>
      </c>
      <c r="CV1017" s="3" t="s">
        <v>2092</v>
      </c>
      <c r="CW1017" s="3" t="s">
        <v>2092</v>
      </c>
      <c r="CX1017" s="3" t="s">
        <v>12628</v>
      </c>
      <c r="CY1017" s="3" t="s">
        <v>166</v>
      </c>
      <c r="CZ1017" s="3" t="s">
        <v>463</v>
      </c>
      <c r="DA1017" s="3" t="s">
        <v>1989</v>
      </c>
      <c r="DB1017" s="3" t="s">
        <v>143</v>
      </c>
      <c r="DC1017" s="3" t="s">
        <v>143</v>
      </c>
      <c r="DD1017" s="3" t="s">
        <v>685</v>
      </c>
      <c r="DE1017" s="3" t="s">
        <v>3995</v>
      </c>
      <c r="DF1017" s="3" t="s">
        <v>3601</v>
      </c>
      <c r="DG1017" s="3" t="s">
        <v>143</v>
      </c>
      <c r="DH1017" s="3" t="s">
        <v>143</v>
      </c>
      <c r="DI1017" s="3" t="s">
        <v>143</v>
      </c>
    </row>
    <row r="1018" spans="1:113" s="3" customFormat="1" ht="25.5" hidden="1" x14ac:dyDescent="0.2">
      <c r="A1018" s="73">
        <v>45627</v>
      </c>
      <c r="B1018" s="3" t="s">
        <v>12737</v>
      </c>
      <c r="C1018" s="3">
        <v>172888</v>
      </c>
      <c r="D1018" s="3" t="s">
        <v>15119</v>
      </c>
      <c r="E1018" s="3" t="s">
        <v>125</v>
      </c>
      <c r="F1018" s="7">
        <v>45631</v>
      </c>
      <c r="G1018" s="3" t="s">
        <v>257</v>
      </c>
      <c r="H1018" s="3" t="s">
        <v>166</v>
      </c>
      <c r="I1018" s="4">
        <v>348.8</v>
      </c>
      <c r="J1018" s="4">
        <v>323.74</v>
      </c>
      <c r="K1018" s="71">
        <f t="shared" si="106"/>
        <v>1.6228456468142582E-2</v>
      </c>
      <c r="L1018" s="3" t="s">
        <v>12628</v>
      </c>
      <c r="M1018" s="3" t="s">
        <v>129</v>
      </c>
      <c r="N1018" s="3" t="s">
        <v>980</v>
      </c>
      <c r="O1018" s="3" t="s">
        <v>260</v>
      </c>
      <c r="P1018" s="6" t="s">
        <v>15040</v>
      </c>
      <c r="Q1018" s="3" t="s">
        <v>170</v>
      </c>
      <c r="R1018" s="3" t="s">
        <v>15041</v>
      </c>
      <c r="S1018" s="3" t="s">
        <v>15042</v>
      </c>
      <c r="T1018" s="3" t="s">
        <v>135</v>
      </c>
      <c r="U1018" s="3" t="s">
        <v>135</v>
      </c>
      <c r="V1018" s="3" t="s">
        <v>136</v>
      </c>
      <c r="W1018" s="3" t="s">
        <v>137</v>
      </c>
      <c r="X1018" s="3" t="s">
        <v>264</v>
      </c>
      <c r="Y1018" s="3" t="s">
        <v>15043</v>
      </c>
      <c r="Z1018" s="7" t="s">
        <v>15301</v>
      </c>
      <c r="AA1018" s="3" t="s">
        <v>139</v>
      </c>
      <c r="AB1018" s="3" t="s">
        <v>140</v>
      </c>
      <c r="AC1018" s="3" t="s">
        <v>5272</v>
      </c>
      <c r="AD1018" s="3" t="s">
        <v>143</v>
      </c>
      <c r="AE1018" s="3" t="s">
        <v>15302</v>
      </c>
      <c r="AF1018" s="3" t="s">
        <v>14641</v>
      </c>
      <c r="AG1018" s="3" t="s">
        <v>5675</v>
      </c>
      <c r="AH1018" s="3" t="s">
        <v>265</v>
      </c>
      <c r="AI1018" s="3" t="s">
        <v>143</v>
      </c>
      <c r="AJ1018" s="3" t="s">
        <v>15302</v>
      </c>
      <c r="AK1018" s="3" t="s">
        <v>142</v>
      </c>
      <c r="AL1018" s="3" t="s">
        <v>143</v>
      </c>
      <c r="AM1018" s="3" t="s">
        <v>15045</v>
      </c>
      <c r="AN1018" s="3" t="s">
        <v>174</v>
      </c>
      <c r="AO1018" s="3" t="s">
        <v>266</v>
      </c>
      <c r="AP1018" s="3" t="s">
        <v>267</v>
      </c>
      <c r="AQ1018" s="3" t="s">
        <v>268</v>
      </c>
      <c r="AR1018" s="3" t="s">
        <v>269</v>
      </c>
      <c r="AS1018" s="3" t="s">
        <v>179</v>
      </c>
      <c r="AT1018" s="3" t="s">
        <v>270</v>
      </c>
      <c r="AU1018" s="3" t="s">
        <v>271</v>
      </c>
      <c r="AV1018" s="3" t="s">
        <v>990</v>
      </c>
      <c r="AW1018" s="3" t="s">
        <v>273</v>
      </c>
      <c r="AX1018" s="3" t="s">
        <v>991</v>
      </c>
      <c r="AY1018" s="3" t="s">
        <v>148</v>
      </c>
      <c r="AZ1018" s="3" t="s">
        <v>139</v>
      </c>
      <c r="BA1018" s="3" t="s">
        <v>154</v>
      </c>
      <c r="BB1018" s="3" t="s">
        <v>992</v>
      </c>
      <c r="BC1018" s="3" t="s">
        <v>156</v>
      </c>
      <c r="BD1018" s="3" t="s">
        <v>157</v>
      </c>
      <c r="BE1018" s="3" t="s">
        <v>303</v>
      </c>
      <c r="BF1018" s="3" t="s">
        <v>15044</v>
      </c>
      <c r="BG1018" s="3" t="s">
        <v>5272</v>
      </c>
      <c r="BH1018" s="3" t="s">
        <v>170</v>
      </c>
      <c r="BI1018" s="3" t="s">
        <v>15303</v>
      </c>
      <c r="BJ1018" s="3" t="s">
        <v>143</v>
      </c>
      <c r="BK1018" s="3" t="s">
        <v>463</v>
      </c>
      <c r="BL1018" s="3" t="s">
        <v>143</v>
      </c>
      <c r="BM1018" s="3" t="s">
        <v>200</v>
      </c>
      <c r="BN1018" s="3" t="s">
        <v>200</v>
      </c>
      <c r="BO1018" s="3" t="s">
        <v>143</v>
      </c>
      <c r="BP1018" s="3" t="s">
        <v>143</v>
      </c>
      <c r="BQ1018" s="3" t="s">
        <v>15046</v>
      </c>
      <c r="BR1018" s="3" t="s">
        <v>5352</v>
      </c>
      <c r="BS1018" s="3" t="s">
        <v>241</v>
      </c>
      <c r="BT1018" s="3" t="s">
        <v>15302</v>
      </c>
      <c r="BU1018" s="3" t="s">
        <v>15302</v>
      </c>
      <c r="BV1018" s="3" t="s">
        <v>135</v>
      </c>
      <c r="BW1018" s="3" t="s">
        <v>135</v>
      </c>
      <c r="BX1018" s="3" t="s">
        <v>135</v>
      </c>
      <c r="BY1018" s="3" t="s">
        <v>148</v>
      </c>
      <c r="BZ1018" s="3" t="s">
        <v>3078</v>
      </c>
      <c r="CA1018" s="3" t="s">
        <v>174</v>
      </c>
      <c r="CB1018" s="3" t="s">
        <v>143</v>
      </c>
      <c r="CC1018" s="3" t="s">
        <v>143</v>
      </c>
      <c r="CD1018" s="3" t="s">
        <v>143</v>
      </c>
      <c r="CE1018" s="3" t="s">
        <v>15047</v>
      </c>
      <c r="CF1018" s="3" t="s">
        <v>2261</v>
      </c>
      <c r="CG1018" s="3" t="s">
        <v>2261</v>
      </c>
      <c r="CH1018" s="3" t="s">
        <v>143</v>
      </c>
      <c r="CI1018" s="3" t="s">
        <v>143</v>
      </c>
      <c r="CJ1018" s="3" t="s">
        <v>5272</v>
      </c>
      <c r="CK1018" s="3" t="s">
        <v>143</v>
      </c>
      <c r="CL1018" s="3" t="s">
        <v>143</v>
      </c>
      <c r="CM1018" s="3" t="s">
        <v>143</v>
      </c>
      <c r="CN1018" s="3" t="s">
        <v>143</v>
      </c>
      <c r="CO1018" s="3" t="s">
        <v>143</v>
      </c>
      <c r="CP1018" s="3" t="s">
        <v>143</v>
      </c>
      <c r="CQ1018" s="3" t="s">
        <v>143</v>
      </c>
      <c r="CR1018" s="3" t="s">
        <v>143</v>
      </c>
      <c r="CS1018" s="3" t="s">
        <v>1</v>
      </c>
      <c r="CT1018" s="3" t="s">
        <v>143</v>
      </c>
      <c r="CU1018" s="3" t="s">
        <v>1</v>
      </c>
      <c r="CV1018" s="3" t="s">
        <v>1985</v>
      </c>
      <c r="CW1018" s="3" t="s">
        <v>1985</v>
      </c>
      <c r="CX1018" s="3" t="s">
        <v>12628</v>
      </c>
      <c r="CY1018" s="3" t="s">
        <v>166</v>
      </c>
      <c r="CZ1018" s="3" t="s">
        <v>463</v>
      </c>
      <c r="DA1018" s="3" t="s">
        <v>1986</v>
      </c>
      <c r="DB1018" s="3" t="s">
        <v>143</v>
      </c>
      <c r="DC1018" s="3" t="s">
        <v>143</v>
      </c>
      <c r="DD1018" s="3" t="s">
        <v>125</v>
      </c>
      <c r="DE1018" s="3" t="s">
        <v>3995</v>
      </c>
      <c r="DF1018" s="3" t="s">
        <v>5904</v>
      </c>
      <c r="DG1018" s="3" t="s">
        <v>143</v>
      </c>
      <c r="DH1018" s="3" t="s">
        <v>143</v>
      </c>
      <c r="DI1018" s="3" t="s">
        <v>143</v>
      </c>
    </row>
    <row r="1019" spans="1:113" s="3" customFormat="1" hidden="1" x14ac:dyDescent="0.2">
      <c r="A1019" s="73">
        <v>45627</v>
      </c>
      <c r="B1019" s="3" t="s">
        <v>12737</v>
      </c>
      <c r="C1019" s="3">
        <v>172890</v>
      </c>
      <c r="D1019" s="3" t="s">
        <v>15119</v>
      </c>
      <c r="E1019" s="3" t="s">
        <v>685</v>
      </c>
      <c r="F1019" s="7">
        <v>45631</v>
      </c>
      <c r="G1019" s="3" t="s">
        <v>165</v>
      </c>
      <c r="H1019" s="3" t="s">
        <v>166</v>
      </c>
      <c r="I1019" s="4">
        <v>480</v>
      </c>
      <c r="J1019" s="4">
        <v>480</v>
      </c>
      <c r="K1019" s="71">
        <f t="shared" si="106"/>
        <v>2.233273825891181E-2</v>
      </c>
      <c r="L1019" s="3" t="s">
        <v>12628</v>
      </c>
      <c r="M1019" s="3" t="s">
        <v>129</v>
      </c>
      <c r="N1019" s="3" t="s">
        <v>960</v>
      </c>
      <c r="O1019" s="3" t="s">
        <v>13114</v>
      </c>
      <c r="P1019" s="6" t="s">
        <v>14535</v>
      </c>
      <c r="Q1019" s="3" t="s">
        <v>530</v>
      </c>
      <c r="R1019" s="3" t="s">
        <v>15048</v>
      </c>
      <c r="S1019" s="3" t="s">
        <v>13950</v>
      </c>
      <c r="T1019" s="3" t="s">
        <v>135</v>
      </c>
      <c r="U1019" s="3" t="s">
        <v>135</v>
      </c>
      <c r="V1019" s="3" t="s">
        <v>136</v>
      </c>
      <c r="W1019" s="3" t="s">
        <v>137</v>
      </c>
      <c r="X1019" s="3" t="s">
        <v>173</v>
      </c>
      <c r="Y1019" s="3" t="s">
        <v>15049</v>
      </c>
      <c r="Z1019" s="7" t="s">
        <v>15050</v>
      </c>
      <c r="AA1019" s="3" t="s">
        <v>139</v>
      </c>
      <c r="AB1019" s="3" t="s">
        <v>140</v>
      </c>
      <c r="AC1019" s="3" t="s">
        <v>5272</v>
      </c>
      <c r="AD1019" s="3" t="s">
        <v>143</v>
      </c>
      <c r="AE1019" s="3" t="s">
        <v>7390</v>
      </c>
      <c r="AF1019" s="3" t="s">
        <v>143</v>
      </c>
      <c r="AG1019" s="3" t="s">
        <v>235</v>
      </c>
      <c r="AH1019" s="3" t="s">
        <v>141</v>
      </c>
      <c r="AI1019" s="3" t="s">
        <v>143</v>
      </c>
      <c r="AJ1019" s="3" t="s">
        <v>7390</v>
      </c>
      <c r="AK1019" s="3" t="s">
        <v>142</v>
      </c>
      <c r="AL1019" s="3" t="s">
        <v>143</v>
      </c>
      <c r="AM1019" s="3" t="s">
        <v>7390</v>
      </c>
      <c r="AN1019" s="3" t="s">
        <v>174</v>
      </c>
      <c r="AO1019" s="3" t="s">
        <v>4342</v>
      </c>
      <c r="AP1019" s="3" t="s">
        <v>4342</v>
      </c>
      <c r="AQ1019" s="3" t="s">
        <v>309</v>
      </c>
      <c r="AR1019" s="3" t="s">
        <v>148</v>
      </c>
      <c r="AS1019" s="3" t="s">
        <v>139</v>
      </c>
      <c r="AT1019" s="3" t="s">
        <v>4343</v>
      </c>
      <c r="AU1019" s="3" t="s">
        <v>15051</v>
      </c>
      <c r="AV1019" s="3" t="s">
        <v>145</v>
      </c>
      <c r="AW1019" s="3" t="s">
        <v>146</v>
      </c>
      <c r="AX1019" s="3" t="s">
        <v>972</v>
      </c>
      <c r="AY1019" s="3" t="s">
        <v>148</v>
      </c>
      <c r="AZ1019" s="3" t="s">
        <v>139</v>
      </c>
      <c r="BA1019" s="3" t="s">
        <v>149</v>
      </c>
      <c r="BB1019" s="3" t="s">
        <v>150</v>
      </c>
      <c r="BC1019" s="3" t="s">
        <v>156</v>
      </c>
      <c r="BD1019" s="3" t="s">
        <v>157</v>
      </c>
      <c r="BE1019" s="3" t="s">
        <v>303</v>
      </c>
      <c r="BF1019" s="3" t="s">
        <v>15050</v>
      </c>
      <c r="BG1019" s="3" t="s">
        <v>5272</v>
      </c>
      <c r="BH1019" s="3" t="s">
        <v>143</v>
      </c>
      <c r="BI1019" s="3" t="s">
        <v>179</v>
      </c>
      <c r="BJ1019" s="3" t="s">
        <v>143</v>
      </c>
      <c r="BK1019" s="3" t="s">
        <v>463</v>
      </c>
      <c r="BL1019" s="3" t="s">
        <v>143</v>
      </c>
      <c r="BM1019" s="3" t="s">
        <v>160</v>
      </c>
      <c r="BN1019" s="3" t="s">
        <v>160</v>
      </c>
      <c r="BO1019" s="3" t="s">
        <v>143</v>
      </c>
      <c r="BP1019" s="3" t="s">
        <v>143</v>
      </c>
      <c r="BQ1019" s="3" t="s">
        <v>8628</v>
      </c>
      <c r="BR1019" s="3" t="s">
        <v>5352</v>
      </c>
      <c r="BS1019" s="3" t="s">
        <v>241</v>
      </c>
      <c r="BT1019" s="3" t="s">
        <v>7390</v>
      </c>
      <c r="BU1019" s="3" t="s">
        <v>7390</v>
      </c>
      <c r="BV1019" s="3" t="s">
        <v>135</v>
      </c>
      <c r="BW1019" s="3" t="s">
        <v>135</v>
      </c>
      <c r="BX1019" s="3" t="s">
        <v>135</v>
      </c>
      <c r="BY1019" s="3" t="s">
        <v>148</v>
      </c>
      <c r="BZ1019" s="3" t="s">
        <v>5626</v>
      </c>
      <c r="CA1019" s="3" t="s">
        <v>174</v>
      </c>
      <c r="CB1019" s="3" t="s">
        <v>143</v>
      </c>
      <c r="CC1019" s="3" t="s">
        <v>143</v>
      </c>
      <c r="CD1019" s="3" t="s">
        <v>143</v>
      </c>
      <c r="CE1019" s="3" t="s">
        <v>143</v>
      </c>
      <c r="CF1019" s="3" t="s">
        <v>2261</v>
      </c>
      <c r="CG1019" s="3" t="s">
        <v>2261</v>
      </c>
      <c r="CH1019" s="3" t="s">
        <v>143</v>
      </c>
      <c r="CI1019" s="3" t="s">
        <v>143</v>
      </c>
      <c r="CJ1019" s="3" t="s">
        <v>5272</v>
      </c>
      <c r="CK1019" s="3" t="s">
        <v>143</v>
      </c>
      <c r="CL1019" s="3" t="s">
        <v>143</v>
      </c>
      <c r="CM1019" s="3" t="s">
        <v>143</v>
      </c>
      <c r="CN1019" s="3" t="s">
        <v>143</v>
      </c>
      <c r="CO1019" s="3" t="s">
        <v>143</v>
      </c>
      <c r="CP1019" s="3" t="s">
        <v>143</v>
      </c>
      <c r="CQ1019" s="3" t="s">
        <v>143</v>
      </c>
      <c r="CR1019" s="3" t="s">
        <v>143</v>
      </c>
      <c r="CS1019" s="3" t="s">
        <v>1</v>
      </c>
      <c r="CT1019" s="3" t="s">
        <v>143</v>
      </c>
      <c r="CU1019" s="3" t="s">
        <v>1</v>
      </c>
      <c r="CV1019" s="3" t="s">
        <v>1985</v>
      </c>
      <c r="CW1019" s="3" t="s">
        <v>1985</v>
      </c>
      <c r="CX1019" s="3" t="s">
        <v>12628</v>
      </c>
      <c r="CY1019" s="3" t="s">
        <v>166</v>
      </c>
      <c r="CZ1019" s="3" t="s">
        <v>463</v>
      </c>
      <c r="DA1019" s="3" t="s">
        <v>1986</v>
      </c>
      <c r="DB1019" s="3" t="s">
        <v>143</v>
      </c>
      <c r="DC1019" s="3" t="s">
        <v>143</v>
      </c>
      <c r="DD1019" s="3" t="s">
        <v>685</v>
      </c>
      <c r="DE1019" s="3" t="s">
        <v>3995</v>
      </c>
      <c r="DF1019" s="3" t="s">
        <v>5904</v>
      </c>
      <c r="DG1019" s="3" t="s">
        <v>143</v>
      </c>
      <c r="DH1019" s="3" t="s">
        <v>143</v>
      </c>
      <c r="DI1019" s="3" t="s">
        <v>143</v>
      </c>
    </row>
    <row r="1020" spans="1:113" s="3" customFormat="1" hidden="1" x14ac:dyDescent="0.2">
      <c r="A1020" s="73">
        <v>45627</v>
      </c>
      <c r="B1020" s="3" t="s">
        <v>12737</v>
      </c>
      <c r="C1020" s="3">
        <v>172891</v>
      </c>
      <c r="D1020" s="3" t="s">
        <v>15119</v>
      </c>
      <c r="E1020" s="3" t="s">
        <v>5495</v>
      </c>
      <c r="F1020" s="7">
        <v>45631</v>
      </c>
      <c r="G1020" s="3" t="s">
        <v>165</v>
      </c>
      <c r="H1020" s="3" t="s">
        <v>166</v>
      </c>
      <c r="I1020" s="4">
        <v>480</v>
      </c>
      <c r="J1020" s="4">
        <v>480</v>
      </c>
      <c r="K1020" s="71">
        <f t="shared" si="106"/>
        <v>2.233273825891181E-2</v>
      </c>
      <c r="L1020" s="3" t="s">
        <v>12628</v>
      </c>
      <c r="M1020" s="3" t="s">
        <v>129</v>
      </c>
      <c r="N1020" s="3" t="s">
        <v>960</v>
      </c>
      <c r="O1020" s="3" t="s">
        <v>13114</v>
      </c>
      <c r="P1020" s="6" t="s">
        <v>14535</v>
      </c>
      <c r="Q1020" s="3" t="s">
        <v>530</v>
      </c>
      <c r="R1020" s="3" t="s">
        <v>15052</v>
      </c>
      <c r="S1020" s="3" t="s">
        <v>15053</v>
      </c>
      <c r="T1020" s="3" t="s">
        <v>135</v>
      </c>
      <c r="U1020" s="3" t="s">
        <v>135</v>
      </c>
      <c r="V1020" s="3" t="s">
        <v>136</v>
      </c>
      <c r="W1020" s="3" t="s">
        <v>137</v>
      </c>
      <c r="X1020" s="3" t="s">
        <v>173</v>
      </c>
      <c r="Y1020" s="3" t="s">
        <v>15054</v>
      </c>
      <c r="Z1020" s="7" t="s">
        <v>15055</v>
      </c>
      <c r="AA1020" s="3" t="s">
        <v>139</v>
      </c>
      <c r="AB1020" s="3" t="s">
        <v>140</v>
      </c>
      <c r="AC1020" s="3" t="s">
        <v>5272</v>
      </c>
      <c r="AD1020" s="3" t="s">
        <v>143</v>
      </c>
      <c r="AE1020" s="3" t="s">
        <v>7390</v>
      </c>
      <c r="AF1020" s="3" t="s">
        <v>143</v>
      </c>
      <c r="AG1020" s="3" t="s">
        <v>235</v>
      </c>
      <c r="AH1020" s="3" t="s">
        <v>141</v>
      </c>
      <c r="AI1020" s="3" t="s">
        <v>143</v>
      </c>
      <c r="AJ1020" s="3" t="s">
        <v>7390</v>
      </c>
      <c r="AK1020" s="3" t="s">
        <v>142</v>
      </c>
      <c r="AL1020" s="3" t="s">
        <v>143</v>
      </c>
      <c r="AM1020" s="3" t="s">
        <v>7390</v>
      </c>
      <c r="AN1020" s="3" t="s">
        <v>174</v>
      </c>
      <c r="AO1020" s="3" t="s">
        <v>4342</v>
      </c>
      <c r="AP1020" s="3" t="s">
        <v>4342</v>
      </c>
      <c r="AQ1020" s="3" t="s">
        <v>309</v>
      </c>
      <c r="AR1020" s="3" t="s">
        <v>148</v>
      </c>
      <c r="AS1020" s="3" t="s">
        <v>139</v>
      </c>
      <c r="AT1020" s="3" t="s">
        <v>4343</v>
      </c>
      <c r="AU1020" s="3" t="s">
        <v>15051</v>
      </c>
      <c r="AV1020" s="3" t="s">
        <v>145</v>
      </c>
      <c r="AW1020" s="3" t="s">
        <v>146</v>
      </c>
      <c r="AX1020" s="3" t="s">
        <v>972</v>
      </c>
      <c r="AY1020" s="3" t="s">
        <v>148</v>
      </c>
      <c r="AZ1020" s="3" t="s">
        <v>139</v>
      </c>
      <c r="BA1020" s="3" t="s">
        <v>149</v>
      </c>
      <c r="BB1020" s="3" t="s">
        <v>150</v>
      </c>
      <c r="BC1020" s="3" t="s">
        <v>156</v>
      </c>
      <c r="BD1020" s="3" t="s">
        <v>157</v>
      </c>
      <c r="BE1020" s="3" t="s">
        <v>303</v>
      </c>
      <c r="BF1020" s="3" t="s">
        <v>15055</v>
      </c>
      <c r="BG1020" s="3" t="s">
        <v>5272</v>
      </c>
      <c r="BH1020" s="3" t="s">
        <v>143</v>
      </c>
      <c r="BI1020" s="3" t="s">
        <v>179</v>
      </c>
      <c r="BJ1020" s="3" t="s">
        <v>143</v>
      </c>
      <c r="BK1020" s="3" t="s">
        <v>463</v>
      </c>
      <c r="BL1020" s="3" t="s">
        <v>143</v>
      </c>
      <c r="BM1020" s="3" t="s">
        <v>160</v>
      </c>
      <c r="BN1020" s="3" t="s">
        <v>160</v>
      </c>
      <c r="BO1020" s="3" t="s">
        <v>143</v>
      </c>
      <c r="BP1020" s="3" t="s">
        <v>143</v>
      </c>
      <c r="BQ1020" s="3" t="s">
        <v>2693</v>
      </c>
      <c r="BR1020" s="3" t="s">
        <v>5352</v>
      </c>
      <c r="BS1020" s="3" t="s">
        <v>241</v>
      </c>
      <c r="BT1020" s="3" t="s">
        <v>7390</v>
      </c>
      <c r="BU1020" s="3" t="s">
        <v>7390</v>
      </c>
      <c r="BV1020" s="3" t="s">
        <v>135</v>
      </c>
      <c r="BW1020" s="3" t="s">
        <v>135</v>
      </c>
      <c r="BX1020" s="3" t="s">
        <v>135</v>
      </c>
      <c r="BY1020" s="3" t="s">
        <v>148</v>
      </c>
      <c r="BZ1020" s="3" t="s">
        <v>9548</v>
      </c>
      <c r="CA1020" s="3" t="s">
        <v>174</v>
      </c>
      <c r="CB1020" s="3" t="s">
        <v>143</v>
      </c>
      <c r="CC1020" s="3" t="s">
        <v>143</v>
      </c>
      <c r="CD1020" s="3" t="s">
        <v>143</v>
      </c>
      <c r="CE1020" s="3" t="s">
        <v>15056</v>
      </c>
      <c r="CF1020" s="3" t="s">
        <v>2261</v>
      </c>
      <c r="CG1020" s="3" t="s">
        <v>2261</v>
      </c>
      <c r="CH1020" s="3" t="s">
        <v>143</v>
      </c>
      <c r="CI1020" s="3" t="s">
        <v>143</v>
      </c>
      <c r="CJ1020" s="3" t="s">
        <v>5272</v>
      </c>
      <c r="CK1020" s="3" t="s">
        <v>143</v>
      </c>
      <c r="CL1020" s="3" t="s">
        <v>143</v>
      </c>
      <c r="CM1020" s="3" t="s">
        <v>143</v>
      </c>
      <c r="CN1020" s="3" t="s">
        <v>143</v>
      </c>
      <c r="CO1020" s="3" t="s">
        <v>143</v>
      </c>
      <c r="CP1020" s="3" t="s">
        <v>143</v>
      </c>
      <c r="CQ1020" s="3" t="s">
        <v>143</v>
      </c>
      <c r="CR1020" s="3" t="s">
        <v>143</v>
      </c>
      <c r="CS1020" s="3" t="s">
        <v>1</v>
      </c>
      <c r="CT1020" s="3" t="s">
        <v>143</v>
      </c>
      <c r="CU1020" s="3" t="s">
        <v>1</v>
      </c>
      <c r="CV1020" s="3" t="s">
        <v>1985</v>
      </c>
      <c r="CW1020" s="3" t="s">
        <v>1985</v>
      </c>
      <c r="CX1020" s="3" t="s">
        <v>12628</v>
      </c>
      <c r="CY1020" s="3" t="s">
        <v>166</v>
      </c>
      <c r="CZ1020" s="3" t="s">
        <v>463</v>
      </c>
      <c r="DA1020" s="3" t="s">
        <v>1986</v>
      </c>
      <c r="DB1020" s="3" t="s">
        <v>143</v>
      </c>
      <c r="DC1020" s="3" t="s">
        <v>143</v>
      </c>
      <c r="DD1020" s="3" t="s">
        <v>5495</v>
      </c>
      <c r="DE1020" s="3" t="s">
        <v>3995</v>
      </c>
      <c r="DF1020" s="3" t="s">
        <v>5904</v>
      </c>
      <c r="DG1020" s="3" t="s">
        <v>143</v>
      </c>
      <c r="DH1020" s="3" t="s">
        <v>143</v>
      </c>
      <c r="DI1020" s="3" t="s">
        <v>143</v>
      </c>
    </row>
    <row r="1021" spans="1:113" s="3" customFormat="1" hidden="1" x14ac:dyDescent="0.2">
      <c r="A1021" s="73">
        <v>45627</v>
      </c>
      <c r="B1021" s="3" t="s">
        <v>12737</v>
      </c>
      <c r="C1021" s="178">
        <v>173021</v>
      </c>
      <c r="D1021" s="3" t="s">
        <v>15119</v>
      </c>
      <c r="E1021" s="3" t="s">
        <v>364</v>
      </c>
      <c r="F1021" s="7">
        <v>45631</v>
      </c>
      <c r="G1021" s="3" t="s">
        <v>126</v>
      </c>
      <c r="H1021" s="3" t="s">
        <v>166</v>
      </c>
      <c r="I1021" s="8">
        <f>+J1021</f>
        <v>2478.66</v>
      </c>
      <c r="J1021" s="4">
        <v>2478.66</v>
      </c>
      <c r="K1021" s="71">
        <f t="shared" si="106"/>
        <v>0.11532346877673821</v>
      </c>
      <c r="L1021" s="3" t="s">
        <v>12628</v>
      </c>
      <c r="M1021" s="3" t="s">
        <v>317</v>
      </c>
      <c r="N1021" s="3" t="s">
        <v>219</v>
      </c>
      <c r="O1021" s="3" t="s">
        <v>8107</v>
      </c>
      <c r="P1021" s="6" t="s">
        <v>14920</v>
      </c>
      <c r="Q1021" s="3" t="s">
        <v>170</v>
      </c>
      <c r="R1021" s="3" t="s">
        <v>15159</v>
      </c>
      <c r="S1021" s="3" t="s">
        <v>2835</v>
      </c>
      <c r="T1021" s="3" t="s">
        <v>135</v>
      </c>
      <c r="U1021" s="3" t="s">
        <v>135</v>
      </c>
      <c r="V1021" s="3" t="s">
        <v>136</v>
      </c>
      <c r="W1021" s="3" t="s">
        <v>137</v>
      </c>
      <c r="X1021" s="3" t="s">
        <v>6653</v>
      </c>
      <c r="Y1021" s="3" t="s">
        <v>15057</v>
      </c>
      <c r="Z1021" s="7" t="s">
        <v>15557</v>
      </c>
      <c r="AA1021" s="3" t="s">
        <v>139</v>
      </c>
      <c r="AB1021" s="3" t="s">
        <v>323</v>
      </c>
      <c r="AC1021" s="3" t="s">
        <v>5272</v>
      </c>
      <c r="AD1021" s="3" t="s">
        <v>143</v>
      </c>
      <c r="AE1021" s="3" t="s">
        <v>5272</v>
      </c>
      <c r="AF1021" s="3" t="s">
        <v>143</v>
      </c>
      <c r="AG1021" s="3" t="s">
        <v>5974</v>
      </c>
      <c r="AH1021" s="3" t="s">
        <v>141</v>
      </c>
      <c r="AI1021" s="3" t="s">
        <v>143</v>
      </c>
      <c r="AJ1021" s="3" t="s">
        <v>143</v>
      </c>
      <c r="AK1021" s="3" t="s">
        <v>142</v>
      </c>
      <c r="AL1021" s="3" t="s">
        <v>143</v>
      </c>
      <c r="AM1021" s="3" t="s">
        <v>15058</v>
      </c>
      <c r="AN1021" s="3" t="s">
        <v>143</v>
      </c>
      <c r="AO1021" s="3" t="s">
        <v>227</v>
      </c>
      <c r="AP1021" s="3" t="s">
        <v>228</v>
      </c>
      <c r="AQ1021" s="3" t="s">
        <v>8114</v>
      </c>
      <c r="AR1021" s="3" t="s">
        <v>230</v>
      </c>
      <c r="AS1021" s="3" t="s">
        <v>231</v>
      </c>
      <c r="AT1021" s="3" t="s">
        <v>232</v>
      </c>
      <c r="AU1021" s="3" t="s">
        <v>233</v>
      </c>
      <c r="AV1021" s="3" t="s">
        <v>234</v>
      </c>
      <c r="AW1021" s="3" t="s">
        <v>165</v>
      </c>
      <c r="AX1021" s="3" t="s">
        <v>235</v>
      </c>
      <c r="AY1021" s="3" t="s">
        <v>148</v>
      </c>
      <c r="AZ1021" s="3" t="s">
        <v>139</v>
      </c>
      <c r="BA1021" s="3" t="s">
        <v>875</v>
      </c>
      <c r="BB1021" s="3" t="s">
        <v>150</v>
      </c>
      <c r="BC1021" s="3" t="s">
        <v>156</v>
      </c>
      <c r="BD1021" s="3" t="s">
        <v>157</v>
      </c>
      <c r="BE1021" s="3" t="s">
        <v>8956</v>
      </c>
      <c r="BF1021" s="3" t="s">
        <v>15160</v>
      </c>
      <c r="BG1021" s="3" t="s">
        <v>5272</v>
      </c>
      <c r="BH1021" s="3" t="s">
        <v>143</v>
      </c>
      <c r="BI1021" s="3" t="s">
        <v>143</v>
      </c>
      <c r="BJ1021" s="3" t="s">
        <v>143</v>
      </c>
      <c r="BK1021" s="3" t="s">
        <v>463</v>
      </c>
      <c r="BL1021" s="3" t="s">
        <v>143</v>
      </c>
      <c r="BM1021" s="3" t="s">
        <v>160</v>
      </c>
      <c r="BN1021" s="3" t="s">
        <v>143</v>
      </c>
      <c r="BO1021" s="3" t="s">
        <v>143</v>
      </c>
      <c r="BP1021" s="3" t="s">
        <v>143</v>
      </c>
      <c r="BQ1021" s="3" t="s">
        <v>15161</v>
      </c>
      <c r="BR1021" s="3" t="s">
        <v>143</v>
      </c>
      <c r="BS1021" s="3" t="s">
        <v>441</v>
      </c>
      <c r="BT1021" s="3" t="s">
        <v>15058</v>
      </c>
      <c r="BU1021" s="3" t="s">
        <v>15058</v>
      </c>
      <c r="BV1021" s="3" t="s">
        <v>135</v>
      </c>
      <c r="BW1021" s="3" t="s">
        <v>135</v>
      </c>
      <c r="BX1021" s="3" t="s">
        <v>135</v>
      </c>
      <c r="BY1021" s="3" t="s">
        <v>148</v>
      </c>
      <c r="BZ1021" s="3" t="s">
        <v>2557</v>
      </c>
      <c r="CA1021" s="3" t="s">
        <v>174</v>
      </c>
      <c r="CB1021" s="3" t="s">
        <v>143</v>
      </c>
      <c r="CC1021" s="3" t="s">
        <v>143</v>
      </c>
      <c r="CD1021" s="3" t="s">
        <v>143</v>
      </c>
      <c r="CE1021" s="3" t="s">
        <v>15059</v>
      </c>
      <c r="CF1021" s="3" t="s">
        <v>2261</v>
      </c>
      <c r="CG1021" s="3" t="s">
        <v>143</v>
      </c>
      <c r="CH1021" s="3" t="s">
        <v>143</v>
      </c>
      <c r="CI1021" s="3" t="s">
        <v>143</v>
      </c>
      <c r="CJ1021" s="3" t="s">
        <v>5272</v>
      </c>
      <c r="CK1021" s="3" t="s">
        <v>143</v>
      </c>
      <c r="CL1021" s="3" t="s">
        <v>143</v>
      </c>
      <c r="CM1021" s="3" t="s">
        <v>143</v>
      </c>
      <c r="CN1021" s="3" t="s">
        <v>143</v>
      </c>
      <c r="CO1021" s="3" t="s">
        <v>7155</v>
      </c>
      <c r="CP1021" s="3" t="s">
        <v>143</v>
      </c>
      <c r="CQ1021" s="3" t="s">
        <v>143</v>
      </c>
      <c r="CR1021" s="3" t="s">
        <v>143</v>
      </c>
      <c r="CS1021" s="3" t="s">
        <v>1</v>
      </c>
      <c r="CT1021" s="3" t="s">
        <v>143</v>
      </c>
      <c r="CU1021" s="3" t="s">
        <v>1</v>
      </c>
      <c r="CV1021" s="3" t="s">
        <v>2092</v>
      </c>
      <c r="CW1021" s="3" t="s">
        <v>143</v>
      </c>
      <c r="CX1021" s="3" t="s">
        <v>12628</v>
      </c>
      <c r="CY1021" s="3" t="s">
        <v>166</v>
      </c>
      <c r="CZ1021" s="3" t="s">
        <v>463</v>
      </c>
      <c r="DA1021" s="3" t="s">
        <v>1989</v>
      </c>
      <c r="DB1021" s="3" t="s">
        <v>15558</v>
      </c>
      <c r="DC1021" s="3" t="s">
        <v>6653</v>
      </c>
      <c r="DD1021" s="3" t="s">
        <v>364</v>
      </c>
      <c r="DE1021" s="3" t="s">
        <v>3995</v>
      </c>
      <c r="DF1021" s="3" t="s">
        <v>5904</v>
      </c>
      <c r="DG1021" s="3" t="s">
        <v>143</v>
      </c>
      <c r="DH1021" s="3" t="s">
        <v>7156</v>
      </c>
      <c r="DI1021" s="3" t="s">
        <v>143</v>
      </c>
    </row>
    <row r="1022" spans="1:113" s="3" customFormat="1" hidden="1" x14ac:dyDescent="0.2">
      <c r="A1022" s="73">
        <v>45627</v>
      </c>
      <c r="B1022" s="3" t="s">
        <v>12737</v>
      </c>
      <c r="C1022" s="3">
        <v>173096</v>
      </c>
      <c r="D1022" s="3" t="s">
        <v>15119</v>
      </c>
      <c r="E1022" s="3" t="s">
        <v>364</v>
      </c>
      <c r="F1022" s="7">
        <v>45631</v>
      </c>
      <c r="G1022" s="3" t="s">
        <v>165</v>
      </c>
      <c r="H1022" s="3" t="s">
        <v>166</v>
      </c>
      <c r="I1022" s="8">
        <f>+J1022</f>
        <v>200</v>
      </c>
      <c r="J1022" s="4">
        <v>200</v>
      </c>
      <c r="K1022" s="71">
        <f t="shared" si="106"/>
        <v>9.3053076078799205E-3</v>
      </c>
      <c r="L1022" s="3" t="s">
        <v>12628</v>
      </c>
      <c r="M1022" s="3" t="s">
        <v>129</v>
      </c>
      <c r="N1022" s="3" t="s">
        <v>219</v>
      </c>
      <c r="O1022" s="3" t="s">
        <v>2131</v>
      </c>
      <c r="P1022" s="6" t="s">
        <v>14920</v>
      </c>
      <c r="Q1022" s="3" t="s">
        <v>170</v>
      </c>
      <c r="R1022" s="3" t="s">
        <v>15069</v>
      </c>
      <c r="S1022" s="3" t="s">
        <v>2621</v>
      </c>
      <c r="T1022" s="3" t="s">
        <v>135</v>
      </c>
      <c r="U1022" s="3" t="s">
        <v>135</v>
      </c>
      <c r="V1022" s="3" t="s">
        <v>136</v>
      </c>
      <c r="W1022" s="3" t="s">
        <v>137</v>
      </c>
      <c r="X1022" s="3" t="s">
        <v>6653</v>
      </c>
      <c r="Y1022" s="3" t="s">
        <v>15070</v>
      </c>
      <c r="Z1022" s="7" t="s">
        <v>15071</v>
      </c>
      <c r="AA1022" s="3" t="s">
        <v>139</v>
      </c>
      <c r="AB1022" s="3" t="s">
        <v>140</v>
      </c>
      <c r="AC1022" s="3" t="s">
        <v>5272</v>
      </c>
      <c r="AD1022" s="3" t="s">
        <v>143</v>
      </c>
      <c r="AE1022" s="3" t="s">
        <v>5272</v>
      </c>
      <c r="AF1022" s="3" t="s">
        <v>143</v>
      </c>
      <c r="AG1022" s="3" t="s">
        <v>235</v>
      </c>
      <c r="AH1022" s="3" t="s">
        <v>141</v>
      </c>
      <c r="AI1022" s="3" t="s">
        <v>143</v>
      </c>
      <c r="AJ1022" s="3" t="s">
        <v>143</v>
      </c>
      <c r="AK1022" s="3" t="s">
        <v>142</v>
      </c>
      <c r="AL1022" s="3" t="s">
        <v>143</v>
      </c>
      <c r="AM1022" s="3" t="s">
        <v>5772</v>
      </c>
      <c r="AN1022" s="3" t="s">
        <v>143</v>
      </c>
      <c r="AO1022" s="3" t="s">
        <v>2135</v>
      </c>
      <c r="AP1022" s="3" t="s">
        <v>932</v>
      </c>
      <c r="AQ1022" s="3" t="s">
        <v>2136</v>
      </c>
      <c r="AR1022" s="3" t="s">
        <v>934</v>
      </c>
      <c r="AS1022" s="3" t="s">
        <v>231</v>
      </c>
      <c r="AT1022" s="3" t="s">
        <v>1091</v>
      </c>
      <c r="AU1022" s="3" t="s">
        <v>2137</v>
      </c>
      <c r="AV1022" s="3" t="s">
        <v>234</v>
      </c>
      <c r="AW1022" s="3" t="s">
        <v>165</v>
      </c>
      <c r="AX1022" s="3" t="s">
        <v>235</v>
      </c>
      <c r="AY1022" s="3" t="s">
        <v>148</v>
      </c>
      <c r="AZ1022" s="3" t="s">
        <v>139</v>
      </c>
      <c r="BA1022" s="3" t="s">
        <v>875</v>
      </c>
      <c r="BB1022" s="3" t="s">
        <v>150</v>
      </c>
      <c r="BC1022" s="3" t="s">
        <v>156</v>
      </c>
      <c r="BD1022" s="3" t="s">
        <v>157</v>
      </c>
      <c r="BE1022" s="3" t="s">
        <v>484</v>
      </c>
      <c r="BF1022" s="3" t="s">
        <v>15071</v>
      </c>
      <c r="BG1022" s="3" t="s">
        <v>5272</v>
      </c>
      <c r="BH1022" s="3" t="s">
        <v>143</v>
      </c>
      <c r="BI1022" s="3" t="s">
        <v>143</v>
      </c>
      <c r="BJ1022" s="3" t="s">
        <v>143</v>
      </c>
      <c r="BK1022" s="3" t="s">
        <v>463</v>
      </c>
      <c r="BL1022" s="3" t="s">
        <v>143</v>
      </c>
      <c r="BM1022" s="3" t="s">
        <v>160</v>
      </c>
      <c r="BN1022" s="3" t="s">
        <v>143</v>
      </c>
      <c r="BO1022" s="3" t="s">
        <v>143</v>
      </c>
      <c r="BP1022" s="3" t="s">
        <v>143</v>
      </c>
      <c r="BQ1022" s="3" t="s">
        <v>15072</v>
      </c>
      <c r="BR1022" s="3" t="s">
        <v>5723</v>
      </c>
      <c r="BS1022" s="3" t="s">
        <v>162</v>
      </c>
      <c r="BT1022" s="3" t="s">
        <v>5772</v>
      </c>
      <c r="BU1022" s="3" t="s">
        <v>5772</v>
      </c>
      <c r="BV1022" s="3" t="s">
        <v>135</v>
      </c>
      <c r="BW1022" s="3" t="s">
        <v>135</v>
      </c>
      <c r="BX1022" s="3" t="s">
        <v>135</v>
      </c>
      <c r="BY1022" s="3" t="s">
        <v>148</v>
      </c>
      <c r="BZ1022" s="3" t="s">
        <v>12179</v>
      </c>
      <c r="CA1022" s="3" t="s">
        <v>174</v>
      </c>
      <c r="CB1022" s="3" t="s">
        <v>143</v>
      </c>
      <c r="CC1022" s="3" t="s">
        <v>143</v>
      </c>
      <c r="CD1022" s="3" t="s">
        <v>143</v>
      </c>
      <c r="CE1022" s="3" t="s">
        <v>143</v>
      </c>
      <c r="CF1022" s="3" t="s">
        <v>2261</v>
      </c>
      <c r="CG1022" s="3" t="s">
        <v>143</v>
      </c>
      <c r="CH1022" s="3" t="s">
        <v>143</v>
      </c>
      <c r="CI1022" s="3" t="s">
        <v>143</v>
      </c>
      <c r="CJ1022" s="3" t="s">
        <v>5272</v>
      </c>
      <c r="CK1022" s="3" t="s">
        <v>143</v>
      </c>
      <c r="CL1022" s="3" t="s">
        <v>143</v>
      </c>
      <c r="CM1022" s="3" t="s">
        <v>143</v>
      </c>
      <c r="CN1022" s="3" t="s">
        <v>143</v>
      </c>
      <c r="CO1022" s="3" t="s">
        <v>143</v>
      </c>
      <c r="CP1022" s="3" t="s">
        <v>143</v>
      </c>
      <c r="CQ1022" s="3" t="s">
        <v>143</v>
      </c>
      <c r="CR1022" s="3" t="s">
        <v>143</v>
      </c>
      <c r="CS1022" s="3" t="s">
        <v>1</v>
      </c>
      <c r="CT1022" s="3" t="s">
        <v>143</v>
      </c>
      <c r="CU1022" s="3" t="s">
        <v>1</v>
      </c>
      <c r="CV1022" s="3" t="s">
        <v>1985</v>
      </c>
      <c r="CW1022" s="3" t="s">
        <v>143</v>
      </c>
      <c r="CX1022" s="3" t="s">
        <v>12628</v>
      </c>
      <c r="CY1022" s="3" t="s">
        <v>166</v>
      </c>
      <c r="CZ1022" s="3" t="s">
        <v>463</v>
      </c>
      <c r="DA1022" s="3" t="s">
        <v>1986</v>
      </c>
      <c r="DB1022" s="3" t="s">
        <v>143</v>
      </c>
      <c r="DC1022" s="3" t="s">
        <v>6653</v>
      </c>
      <c r="DD1022" s="3" t="s">
        <v>364</v>
      </c>
      <c r="DE1022" s="3" t="s">
        <v>3995</v>
      </c>
      <c r="DF1022" s="3" t="s">
        <v>5904</v>
      </c>
      <c r="DG1022" s="3" t="s">
        <v>143</v>
      </c>
      <c r="DH1022" s="3" t="s">
        <v>143</v>
      </c>
      <c r="DI1022" s="3" t="s">
        <v>143</v>
      </c>
    </row>
    <row r="1023" spans="1:113" s="3" customFormat="1" hidden="1" x14ac:dyDescent="0.2">
      <c r="A1023" s="73">
        <v>45627</v>
      </c>
      <c r="B1023" s="3" t="s">
        <v>15608</v>
      </c>
      <c r="C1023" s="3">
        <v>173100</v>
      </c>
      <c r="D1023" s="3" t="s">
        <v>18</v>
      </c>
      <c r="E1023" s="3" t="s">
        <v>685</v>
      </c>
      <c r="F1023" s="7">
        <v>45631</v>
      </c>
      <c r="G1023" s="3" t="s">
        <v>165</v>
      </c>
      <c r="H1023" s="3" t="s">
        <v>166</v>
      </c>
      <c r="I1023" s="4">
        <v>250.01</v>
      </c>
      <c r="J1023" s="4">
        <v>250.6</v>
      </c>
      <c r="K1023" s="71">
        <f t="shared" si="106"/>
        <v>1.1632099775230295E-2</v>
      </c>
      <c r="L1023" s="3" t="s">
        <v>217</v>
      </c>
      <c r="M1023" s="3" t="s">
        <v>7246</v>
      </c>
      <c r="N1023" s="3" t="s">
        <v>960</v>
      </c>
      <c r="O1023" s="3" t="s">
        <v>15073</v>
      </c>
      <c r="P1023" s="6" t="s">
        <v>6832</v>
      </c>
      <c r="Q1023" s="3" t="s">
        <v>170</v>
      </c>
      <c r="R1023" s="3" t="s">
        <v>15074</v>
      </c>
      <c r="S1023" s="3" t="s">
        <v>12422</v>
      </c>
      <c r="T1023" s="3" t="s">
        <v>135</v>
      </c>
      <c r="U1023" s="3" t="s">
        <v>135</v>
      </c>
      <c r="V1023" s="3" t="s">
        <v>136</v>
      </c>
      <c r="W1023" s="3" t="s">
        <v>137</v>
      </c>
      <c r="X1023" s="3" t="s">
        <v>173</v>
      </c>
      <c r="Y1023" s="3" t="s">
        <v>15075</v>
      </c>
      <c r="Z1023" s="7" t="s">
        <v>15310</v>
      </c>
      <c r="AA1023" s="3" t="s">
        <v>139</v>
      </c>
      <c r="AB1023" s="3" t="s">
        <v>226</v>
      </c>
      <c r="AC1023" s="3" t="s">
        <v>5272</v>
      </c>
      <c r="AD1023" s="3" t="s">
        <v>143</v>
      </c>
      <c r="AE1023" s="3" t="s">
        <v>15311</v>
      </c>
      <c r="AF1023" s="3" t="s">
        <v>143</v>
      </c>
      <c r="AG1023" s="3" t="s">
        <v>235</v>
      </c>
      <c r="AH1023" s="3" t="s">
        <v>141</v>
      </c>
      <c r="AI1023" s="3" t="s">
        <v>143</v>
      </c>
      <c r="AJ1023" s="3" t="s">
        <v>15311</v>
      </c>
      <c r="AK1023" s="3" t="s">
        <v>207</v>
      </c>
      <c r="AL1023" s="3" t="s">
        <v>143</v>
      </c>
      <c r="AM1023" s="3" t="s">
        <v>15077</v>
      </c>
      <c r="AN1023" s="3" t="s">
        <v>174</v>
      </c>
      <c r="AO1023" s="3" t="s">
        <v>15078</v>
      </c>
      <c r="AP1023" s="3" t="s">
        <v>15079</v>
      </c>
      <c r="AQ1023" s="3" t="s">
        <v>15080</v>
      </c>
      <c r="AR1023" s="3" t="s">
        <v>353</v>
      </c>
      <c r="AS1023" s="3" t="s">
        <v>231</v>
      </c>
      <c r="AT1023" s="3" t="s">
        <v>492</v>
      </c>
      <c r="AU1023" s="3" t="s">
        <v>15081</v>
      </c>
      <c r="AV1023" s="3" t="s">
        <v>145</v>
      </c>
      <c r="AW1023" s="3" t="s">
        <v>146</v>
      </c>
      <c r="AX1023" s="3" t="s">
        <v>972</v>
      </c>
      <c r="AY1023" s="3" t="s">
        <v>148</v>
      </c>
      <c r="AZ1023" s="3" t="s">
        <v>139</v>
      </c>
      <c r="BA1023" s="3" t="s">
        <v>149</v>
      </c>
      <c r="BB1023" s="3" t="s">
        <v>150</v>
      </c>
      <c r="BC1023" s="3" t="s">
        <v>156</v>
      </c>
      <c r="BD1023" s="3" t="s">
        <v>157</v>
      </c>
      <c r="BE1023" s="3" t="s">
        <v>303</v>
      </c>
      <c r="BF1023" s="3" t="s">
        <v>15076</v>
      </c>
      <c r="BG1023" s="3" t="s">
        <v>5272</v>
      </c>
      <c r="BH1023" s="3" t="s">
        <v>143</v>
      </c>
      <c r="BI1023" s="3" t="s">
        <v>15312</v>
      </c>
      <c r="BJ1023" s="3" t="s">
        <v>143</v>
      </c>
      <c r="BK1023" s="3" t="s">
        <v>136</v>
      </c>
      <c r="BL1023" s="3" t="s">
        <v>143</v>
      </c>
      <c r="BM1023" s="3" t="s">
        <v>160</v>
      </c>
      <c r="BN1023" s="3" t="s">
        <v>160</v>
      </c>
      <c r="BO1023" s="3" t="s">
        <v>143</v>
      </c>
      <c r="BP1023" s="3" t="s">
        <v>1722</v>
      </c>
      <c r="BQ1023" s="3" t="s">
        <v>7508</v>
      </c>
      <c r="BR1023" s="3" t="s">
        <v>5352</v>
      </c>
      <c r="BS1023" s="3" t="s">
        <v>241</v>
      </c>
      <c r="BT1023" s="3" t="s">
        <v>15311</v>
      </c>
      <c r="BU1023" s="3" t="s">
        <v>15311</v>
      </c>
      <c r="BV1023" s="3" t="s">
        <v>135</v>
      </c>
      <c r="BW1023" s="3" t="s">
        <v>135</v>
      </c>
      <c r="BX1023" s="3" t="s">
        <v>135</v>
      </c>
      <c r="BY1023" s="3" t="s">
        <v>148</v>
      </c>
      <c r="BZ1023" s="3" t="s">
        <v>15082</v>
      </c>
      <c r="CA1023" s="3" t="s">
        <v>174</v>
      </c>
      <c r="CB1023" s="3" t="s">
        <v>143</v>
      </c>
      <c r="CC1023" s="3" t="s">
        <v>143</v>
      </c>
      <c r="CD1023" s="3" t="s">
        <v>143</v>
      </c>
      <c r="CE1023" s="3" t="s">
        <v>15083</v>
      </c>
      <c r="CF1023" s="3" t="s">
        <v>2261</v>
      </c>
      <c r="CG1023" s="3" t="s">
        <v>2261</v>
      </c>
      <c r="CH1023" s="3" t="s">
        <v>143</v>
      </c>
      <c r="CI1023" s="3" t="s">
        <v>143</v>
      </c>
      <c r="CJ1023" s="3" t="s">
        <v>5272</v>
      </c>
      <c r="CK1023" s="3" t="s">
        <v>143</v>
      </c>
      <c r="CL1023" s="3" t="s">
        <v>143</v>
      </c>
      <c r="CM1023" s="3" t="s">
        <v>143</v>
      </c>
      <c r="CN1023" s="3" t="s">
        <v>143</v>
      </c>
      <c r="CO1023" s="3" t="s">
        <v>12433</v>
      </c>
      <c r="CP1023" s="3" t="s">
        <v>143</v>
      </c>
      <c r="CQ1023" s="3" t="s">
        <v>12433</v>
      </c>
      <c r="CR1023" s="3" t="s">
        <v>143</v>
      </c>
      <c r="CS1023" s="3" t="s">
        <v>1</v>
      </c>
      <c r="CT1023" s="3" t="s">
        <v>143</v>
      </c>
      <c r="CU1023" s="3" t="s">
        <v>1</v>
      </c>
      <c r="CV1023" s="3" t="s">
        <v>1985</v>
      </c>
      <c r="CW1023" s="3" t="s">
        <v>1985</v>
      </c>
      <c r="CX1023" s="3" t="s">
        <v>217</v>
      </c>
      <c r="CY1023" s="3" t="s">
        <v>166</v>
      </c>
      <c r="CZ1023" s="3" t="s">
        <v>136</v>
      </c>
      <c r="DA1023" s="3" t="s">
        <v>1986</v>
      </c>
      <c r="DB1023" s="3" t="s">
        <v>143</v>
      </c>
      <c r="DC1023" s="3" t="s">
        <v>143</v>
      </c>
      <c r="DD1023" s="3" t="s">
        <v>685</v>
      </c>
      <c r="DE1023" s="3" t="s">
        <v>3995</v>
      </c>
      <c r="DF1023" s="3" t="s">
        <v>5904</v>
      </c>
      <c r="DG1023" s="3" t="s">
        <v>12434</v>
      </c>
      <c r="DH1023" s="3" t="s">
        <v>12434</v>
      </c>
      <c r="DI1023" s="3" t="s">
        <v>143</v>
      </c>
    </row>
    <row r="1024" spans="1:113" s="3" customFormat="1" ht="25.5" hidden="1" x14ac:dyDescent="0.2">
      <c r="A1024" s="73">
        <v>45627</v>
      </c>
      <c r="B1024" s="3" t="s">
        <v>12737</v>
      </c>
      <c r="C1024" s="3">
        <v>173047</v>
      </c>
      <c r="D1024" s="3" t="s">
        <v>15119</v>
      </c>
      <c r="E1024" s="3" t="s">
        <v>373</v>
      </c>
      <c r="F1024" s="7">
        <v>45632</v>
      </c>
      <c r="G1024" s="3" t="s">
        <v>257</v>
      </c>
      <c r="H1024" s="3" t="s">
        <v>166</v>
      </c>
      <c r="I1024" s="8">
        <f>+J1024</f>
        <v>1014.52</v>
      </c>
      <c r="J1024" s="4">
        <v>1014.52</v>
      </c>
      <c r="K1024" s="71">
        <f t="shared" si="106"/>
        <v>4.7202103371731682E-2</v>
      </c>
      <c r="L1024" s="3" t="s">
        <v>12628</v>
      </c>
      <c r="M1024" s="3" t="s">
        <v>129</v>
      </c>
      <c r="N1024" s="3" t="s">
        <v>980</v>
      </c>
      <c r="O1024" s="3" t="s">
        <v>1318</v>
      </c>
      <c r="P1024" s="6" t="s">
        <v>15039</v>
      </c>
      <c r="Q1024" s="3" t="s">
        <v>170</v>
      </c>
      <c r="R1024" s="3" t="s">
        <v>15162</v>
      </c>
      <c r="S1024" s="3" t="s">
        <v>15060</v>
      </c>
      <c r="T1024" s="3" t="s">
        <v>135</v>
      </c>
      <c r="U1024" s="3" t="s">
        <v>135</v>
      </c>
      <c r="V1024" s="3" t="s">
        <v>136</v>
      </c>
      <c r="W1024" s="3" t="s">
        <v>137</v>
      </c>
      <c r="X1024" s="3" t="s">
        <v>11994</v>
      </c>
      <c r="Y1024" s="3" t="s">
        <v>15061</v>
      </c>
      <c r="Z1024" s="7" t="s">
        <v>15304</v>
      </c>
      <c r="AA1024" s="3" t="s">
        <v>139</v>
      </c>
      <c r="AB1024" s="3" t="s">
        <v>140</v>
      </c>
      <c r="AC1024" s="3" t="s">
        <v>5272</v>
      </c>
      <c r="AD1024" s="3" t="s">
        <v>143</v>
      </c>
      <c r="AE1024" s="3" t="s">
        <v>5272</v>
      </c>
      <c r="AF1024" s="3" t="s">
        <v>15062</v>
      </c>
      <c r="AG1024" s="3" t="s">
        <v>5675</v>
      </c>
      <c r="AH1024" s="3" t="s">
        <v>265</v>
      </c>
      <c r="AI1024" s="3" t="s">
        <v>143</v>
      </c>
      <c r="AJ1024" s="3" t="s">
        <v>15305</v>
      </c>
      <c r="AK1024" s="3" t="s">
        <v>142</v>
      </c>
      <c r="AL1024" s="3" t="s">
        <v>143</v>
      </c>
      <c r="AM1024" s="3" t="s">
        <v>15063</v>
      </c>
      <c r="AN1024" s="3" t="s">
        <v>174</v>
      </c>
      <c r="AO1024" s="3" t="s">
        <v>1322</v>
      </c>
      <c r="AP1024" s="3" t="s">
        <v>1323</v>
      </c>
      <c r="AQ1024" s="3" t="s">
        <v>1324</v>
      </c>
      <c r="AR1024" s="3" t="s">
        <v>353</v>
      </c>
      <c r="AS1024" s="3" t="s">
        <v>231</v>
      </c>
      <c r="AT1024" s="3" t="s">
        <v>492</v>
      </c>
      <c r="AU1024" s="3" t="s">
        <v>1325</v>
      </c>
      <c r="AV1024" s="3" t="s">
        <v>990</v>
      </c>
      <c r="AW1024" s="3" t="s">
        <v>273</v>
      </c>
      <c r="AX1024" s="3" t="s">
        <v>991</v>
      </c>
      <c r="AY1024" s="3" t="s">
        <v>148</v>
      </c>
      <c r="AZ1024" s="3" t="s">
        <v>139</v>
      </c>
      <c r="BA1024" s="3" t="s">
        <v>154</v>
      </c>
      <c r="BB1024" s="3" t="s">
        <v>992</v>
      </c>
      <c r="BC1024" s="3" t="s">
        <v>156</v>
      </c>
      <c r="BD1024" s="3" t="s">
        <v>157</v>
      </c>
      <c r="BE1024" s="3" t="s">
        <v>8956</v>
      </c>
      <c r="BF1024" s="3" t="s">
        <v>15160</v>
      </c>
      <c r="BG1024" s="3" t="s">
        <v>5272</v>
      </c>
      <c r="BH1024" s="3" t="s">
        <v>170</v>
      </c>
      <c r="BI1024" s="3" t="s">
        <v>15306</v>
      </c>
      <c r="BJ1024" s="3" t="s">
        <v>143</v>
      </c>
      <c r="BK1024" s="3" t="s">
        <v>463</v>
      </c>
      <c r="BL1024" s="3" t="s">
        <v>143</v>
      </c>
      <c r="BM1024" s="3" t="s">
        <v>200</v>
      </c>
      <c r="BN1024" s="3" t="s">
        <v>160</v>
      </c>
      <c r="BO1024" s="3" t="s">
        <v>143</v>
      </c>
      <c r="BP1024" s="3" t="s">
        <v>143</v>
      </c>
      <c r="BQ1024" s="3" t="s">
        <v>15163</v>
      </c>
      <c r="BR1024" s="3" t="s">
        <v>143</v>
      </c>
      <c r="BS1024" s="3" t="s">
        <v>441</v>
      </c>
      <c r="BT1024" s="3" t="s">
        <v>15063</v>
      </c>
      <c r="BU1024" s="3" t="s">
        <v>15063</v>
      </c>
      <c r="BV1024" s="3" t="s">
        <v>135</v>
      </c>
      <c r="BW1024" s="3" t="s">
        <v>135</v>
      </c>
      <c r="BX1024" s="3" t="s">
        <v>135</v>
      </c>
      <c r="BY1024" s="3" t="s">
        <v>148</v>
      </c>
      <c r="BZ1024" s="3" t="s">
        <v>2375</v>
      </c>
      <c r="CA1024" s="3" t="s">
        <v>174</v>
      </c>
      <c r="CB1024" s="3" t="s">
        <v>143</v>
      </c>
      <c r="CC1024" s="3" t="s">
        <v>143</v>
      </c>
      <c r="CD1024" s="3" t="s">
        <v>143</v>
      </c>
      <c r="CE1024" s="3" t="s">
        <v>143</v>
      </c>
      <c r="CF1024" s="3" t="s">
        <v>2261</v>
      </c>
      <c r="CG1024" s="3" t="s">
        <v>2261</v>
      </c>
      <c r="CH1024" s="3" t="s">
        <v>143</v>
      </c>
      <c r="CI1024" s="3" t="s">
        <v>143</v>
      </c>
      <c r="CJ1024" s="3" t="s">
        <v>5272</v>
      </c>
      <c r="CK1024" s="3" t="s">
        <v>143</v>
      </c>
      <c r="CL1024" s="3" t="s">
        <v>143</v>
      </c>
      <c r="CM1024" s="3" t="s">
        <v>143</v>
      </c>
      <c r="CN1024" s="3" t="s">
        <v>143</v>
      </c>
      <c r="CO1024" s="3" t="s">
        <v>143</v>
      </c>
      <c r="CP1024" s="3" t="s">
        <v>143</v>
      </c>
      <c r="CQ1024" s="3" t="s">
        <v>143</v>
      </c>
      <c r="CR1024" s="3" t="s">
        <v>143</v>
      </c>
      <c r="CS1024" s="3" t="s">
        <v>1</v>
      </c>
      <c r="CT1024" s="3" t="s">
        <v>143</v>
      </c>
      <c r="CU1024" s="3" t="s">
        <v>1</v>
      </c>
      <c r="CV1024" s="3" t="s">
        <v>2092</v>
      </c>
      <c r="CW1024" s="3" t="s">
        <v>143</v>
      </c>
      <c r="CX1024" s="3" t="s">
        <v>12628</v>
      </c>
      <c r="CY1024" s="3" t="s">
        <v>166</v>
      </c>
      <c r="CZ1024" s="3" t="s">
        <v>463</v>
      </c>
      <c r="DA1024" s="3" t="s">
        <v>1989</v>
      </c>
      <c r="DB1024" s="3" t="s">
        <v>143</v>
      </c>
      <c r="DC1024" s="3" t="s">
        <v>11994</v>
      </c>
      <c r="DD1024" s="3" t="s">
        <v>373</v>
      </c>
      <c r="DE1024" s="3" t="s">
        <v>3995</v>
      </c>
      <c r="DF1024" s="3" t="s">
        <v>5776</v>
      </c>
      <c r="DG1024" s="3" t="s">
        <v>143</v>
      </c>
      <c r="DH1024" s="3" t="s">
        <v>143</v>
      </c>
      <c r="DI1024" s="3" t="s">
        <v>143</v>
      </c>
    </row>
    <row r="1025" spans="1:113" s="3" customFormat="1" ht="25.5" hidden="1" x14ac:dyDescent="0.2">
      <c r="A1025" s="73">
        <v>45627</v>
      </c>
      <c r="B1025" s="3" t="s">
        <v>12737</v>
      </c>
      <c r="C1025" s="3">
        <v>173050</v>
      </c>
      <c r="D1025" s="3" t="s">
        <v>15119</v>
      </c>
      <c r="E1025" s="3" t="s">
        <v>125</v>
      </c>
      <c r="F1025" s="7">
        <v>45632</v>
      </c>
      <c r="G1025" s="3" t="s">
        <v>257</v>
      </c>
      <c r="H1025" s="3" t="s">
        <v>166</v>
      </c>
      <c r="I1025" s="8">
        <f>+J1025</f>
        <v>338.37</v>
      </c>
      <c r="J1025" s="4">
        <v>338.37</v>
      </c>
      <c r="K1025" s="71">
        <f t="shared" si="106"/>
        <v>1.5743184676391644E-2</v>
      </c>
      <c r="L1025" s="3" t="s">
        <v>12628</v>
      </c>
      <c r="M1025" s="3" t="s">
        <v>129</v>
      </c>
      <c r="N1025" s="3" t="s">
        <v>980</v>
      </c>
      <c r="O1025" s="3" t="s">
        <v>1331</v>
      </c>
      <c r="P1025" s="6" t="s">
        <v>15039</v>
      </c>
      <c r="Q1025" s="3" t="s">
        <v>170</v>
      </c>
      <c r="R1025" s="3" t="s">
        <v>15064</v>
      </c>
      <c r="S1025" s="3" t="s">
        <v>15065</v>
      </c>
      <c r="T1025" s="3" t="s">
        <v>135</v>
      </c>
      <c r="U1025" s="3" t="s">
        <v>135</v>
      </c>
      <c r="V1025" s="3" t="s">
        <v>136</v>
      </c>
      <c r="W1025" s="3" t="s">
        <v>137</v>
      </c>
      <c r="X1025" s="3" t="s">
        <v>11994</v>
      </c>
      <c r="Y1025" s="3" t="s">
        <v>15066</v>
      </c>
      <c r="Z1025" s="7" t="s">
        <v>15307</v>
      </c>
      <c r="AA1025" s="3" t="s">
        <v>139</v>
      </c>
      <c r="AB1025" s="3" t="s">
        <v>140</v>
      </c>
      <c r="AC1025" s="3" t="s">
        <v>5272</v>
      </c>
      <c r="AD1025" s="3" t="s">
        <v>143</v>
      </c>
      <c r="AE1025" s="3" t="s">
        <v>5272</v>
      </c>
      <c r="AF1025" s="3" t="s">
        <v>15062</v>
      </c>
      <c r="AG1025" s="3" t="s">
        <v>5675</v>
      </c>
      <c r="AH1025" s="3" t="s">
        <v>265</v>
      </c>
      <c r="AI1025" s="3" t="s">
        <v>143</v>
      </c>
      <c r="AJ1025" s="3" t="s">
        <v>15308</v>
      </c>
      <c r="AK1025" s="3" t="s">
        <v>142</v>
      </c>
      <c r="AL1025" s="3" t="s">
        <v>143</v>
      </c>
      <c r="AM1025" s="3" t="s">
        <v>15068</v>
      </c>
      <c r="AN1025" s="3" t="s">
        <v>174</v>
      </c>
      <c r="AO1025" s="3" t="s">
        <v>1335</v>
      </c>
      <c r="AP1025" s="3" t="s">
        <v>1336</v>
      </c>
      <c r="AQ1025" s="3" t="s">
        <v>1337</v>
      </c>
      <c r="AR1025" s="3" t="s">
        <v>353</v>
      </c>
      <c r="AS1025" s="3" t="s">
        <v>231</v>
      </c>
      <c r="AT1025" s="3" t="s">
        <v>492</v>
      </c>
      <c r="AU1025" s="3" t="s">
        <v>1338</v>
      </c>
      <c r="AV1025" s="3" t="s">
        <v>990</v>
      </c>
      <c r="AW1025" s="3" t="s">
        <v>273</v>
      </c>
      <c r="AX1025" s="3" t="s">
        <v>991</v>
      </c>
      <c r="AY1025" s="3" t="s">
        <v>148</v>
      </c>
      <c r="AZ1025" s="3" t="s">
        <v>139</v>
      </c>
      <c r="BA1025" s="3" t="s">
        <v>154</v>
      </c>
      <c r="BB1025" s="3" t="s">
        <v>992</v>
      </c>
      <c r="BC1025" s="3" t="s">
        <v>156</v>
      </c>
      <c r="BD1025" s="3" t="s">
        <v>157</v>
      </c>
      <c r="BE1025" s="3" t="s">
        <v>303</v>
      </c>
      <c r="BF1025" s="3" t="s">
        <v>15067</v>
      </c>
      <c r="BG1025" s="3" t="s">
        <v>5272</v>
      </c>
      <c r="BH1025" s="3" t="s">
        <v>170</v>
      </c>
      <c r="BI1025" s="3" t="s">
        <v>15309</v>
      </c>
      <c r="BJ1025" s="3" t="s">
        <v>143</v>
      </c>
      <c r="BK1025" s="3" t="s">
        <v>463</v>
      </c>
      <c r="BL1025" s="3" t="s">
        <v>143</v>
      </c>
      <c r="BM1025" s="3" t="s">
        <v>200</v>
      </c>
      <c r="BN1025" s="3" t="s">
        <v>160</v>
      </c>
      <c r="BO1025" s="3" t="s">
        <v>143</v>
      </c>
      <c r="BP1025" s="3" t="s">
        <v>143</v>
      </c>
      <c r="BQ1025" s="3" t="s">
        <v>12815</v>
      </c>
      <c r="BR1025" s="3" t="s">
        <v>5352</v>
      </c>
      <c r="BS1025" s="3" t="s">
        <v>241</v>
      </c>
      <c r="BT1025" s="3" t="s">
        <v>15068</v>
      </c>
      <c r="BU1025" s="3" t="s">
        <v>15068</v>
      </c>
      <c r="BV1025" s="3" t="s">
        <v>135</v>
      </c>
      <c r="BW1025" s="3" t="s">
        <v>135</v>
      </c>
      <c r="BX1025" s="3" t="s">
        <v>135</v>
      </c>
      <c r="BY1025" s="3" t="s">
        <v>148</v>
      </c>
      <c r="BZ1025" s="3" t="s">
        <v>12144</v>
      </c>
      <c r="CA1025" s="3" t="s">
        <v>174</v>
      </c>
      <c r="CB1025" s="3" t="s">
        <v>143</v>
      </c>
      <c r="CC1025" s="3" t="s">
        <v>143</v>
      </c>
      <c r="CD1025" s="3" t="s">
        <v>143</v>
      </c>
      <c r="CE1025" s="3" t="s">
        <v>143</v>
      </c>
      <c r="CF1025" s="3" t="s">
        <v>2261</v>
      </c>
      <c r="CG1025" s="3" t="s">
        <v>2261</v>
      </c>
      <c r="CH1025" s="3" t="s">
        <v>143</v>
      </c>
      <c r="CI1025" s="3" t="s">
        <v>143</v>
      </c>
      <c r="CJ1025" s="3" t="s">
        <v>5272</v>
      </c>
      <c r="CK1025" s="3" t="s">
        <v>143</v>
      </c>
      <c r="CL1025" s="3" t="s">
        <v>143</v>
      </c>
      <c r="CM1025" s="3" t="s">
        <v>143</v>
      </c>
      <c r="CN1025" s="3" t="s">
        <v>143</v>
      </c>
      <c r="CO1025" s="3" t="s">
        <v>5924</v>
      </c>
      <c r="CP1025" s="3" t="s">
        <v>143</v>
      </c>
      <c r="CQ1025" s="3" t="s">
        <v>143</v>
      </c>
      <c r="CR1025" s="3" t="s">
        <v>143</v>
      </c>
      <c r="CS1025" s="3" t="s">
        <v>1</v>
      </c>
      <c r="CT1025" s="3" t="s">
        <v>143</v>
      </c>
      <c r="CU1025" s="3" t="s">
        <v>1</v>
      </c>
      <c r="CV1025" s="3" t="s">
        <v>1985</v>
      </c>
      <c r="CW1025" s="3" t="s">
        <v>143</v>
      </c>
      <c r="CX1025" s="3" t="s">
        <v>12628</v>
      </c>
      <c r="CY1025" s="3" t="s">
        <v>166</v>
      </c>
      <c r="CZ1025" s="3" t="s">
        <v>463</v>
      </c>
      <c r="DA1025" s="3" t="s">
        <v>2007</v>
      </c>
      <c r="DB1025" s="3" t="s">
        <v>143</v>
      </c>
      <c r="DC1025" s="3" t="s">
        <v>11994</v>
      </c>
      <c r="DD1025" s="3" t="s">
        <v>125</v>
      </c>
      <c r="DE1025" s="3" t="s">
        <v>3995</v>
      </c>
      <c r="DF1025" s="3" t="s">
        <v>5776</v>
      </c>
      <c r="DG1025" s="3" t="s">
        <v>143</v>
      </c>
      <c r="DH1025" s="3" t="s">
        <v>7659</v>
      </c>
      <c r="DI1025" s="3" t="s">
        <v>143</v>
      </c>
    </row>
    <row r="1026" spans="1:113" s="3" customFormat="1" hidden="1" x14ac:dyDescent="0.2">
      <c r="A1026" s="73">
        <v>45627</v>
      </c>
      <c r="B1026" s="3" t="s">
        <v>12737</v>
      </c>
      <c r="C1026" s="3">
        <v>173181</v>
      </c>
      <c r="D1026" s="3" t="s">
        <v>15119</v>
      </c>
      <c r="E1026" s="3" t="s">
        <v>685</v>
      </c>
      <c r="F1026" s="7">
        <v>45632</v>
      </c>
      <c r="G1026" s="3" t="s">
        <v>165</v>
      </c>
      <c r="H1026" s="3" t="s">
        <v>166</v>
      </c>
      <c r="I1026" s="4">
        <v>409.97</v>
      </c>
      <c r="J1026" s="4">
        <v>349</v>
      </c>
      <c r="K1026" s="71">
        <f t="shared" si="106"/>
        <v>1.9074484800012656E-2</v>
      </c>
      <c r="L1026" s="3" t="s">
        <v>12628</v>
      </c>
      <c r="M1026" s="3" t="s">
        <v>129</v>
      </c>
      <c r="N1026" s="3" t="s">
        <v>1056</v>
      </c>
      <c r="O1026" s="3" t="s">
        <v>2497</v>
      </c>
      <c r="P1026" s="6" t="s">
        <v>15092</v>
      </c>
      <c r="Q1026" s="3" t="s">
        <v>170</v>
      </c>
      <c r="R1026" s="3" t="s">
        <v>15093</v>
      </c>
      <c r="S1026" s="3" t="s">
        <v>4098</v>
      </c>
      <c r="T1026" s="3" t="s">
        <v>135</v>
      </c>
      <c r="U1026" s="3" t="s">
        <v>135</v>
      </c>
      <c r="V1026" s="3" t="s">
        <v>136</v>
      </c>
      <c r="W1026" s="3" t="s">
        <v>137</v>
      </c>
      <c r="X1026" s="3" t="s">
        <v>173</v>
      </c>
      <c r="Y1026" s="3" t="s">
        <v>15094</v>
      </c>
      <c r="Z1026" s="7" t="s">
        <v>15316</v>
      </c>
      <c r="AA1026" s="3" t="s">
        <v>139</v>
      </c>
      <c r="AB1026" s="3" t="s">
        <v>140</v>
      </c>
      <c r="AC1026" s="3" t="s">
        <v>5272</v>
      </c>
      <c r="AD1026" s="3" t="s">
        <v>143</v>
      </c>
      <c r="AE1026" s="3" t="s">
        <v>15317</v>
      </c>
      <c r="AF1026" s="3" t="s">
        <v>143</v>
      </c>
      <c r="AG1026" s="3" t="s">
        <v>235</v>
      </c>
      <c r="AH1026" s="3" t="s">
        <v>141</v>
      </c>
      <c r="AI1026" s="3" t="s">
        <v>143</v>
      </c>
      <c r="AJ1026" s="3" t="s">
        <v>15317</v>
      </c>
      <c r="AK1026" s="3" t="s">
        <v>142</v>
      </c>
      <c r="AL1026" s="3" t="s">
        <v>143</v>
      </c>
      <c r="AM1026" s="3" t="s">
        <v>15091</v>
      </c>
      <c r="AN1026" s="3" t="s">
        <v>174</v>
      </c>
      <c r="AO1026" s="3" t="s">
        <v>2013</v>
      </c>
      <c r="AP1026" s="3" t="s">
        <v>2014</v>
      </c>
      <c r="AQ1026" s="3" t="s">
        <v>2502</v>
      </c>
      <c r="AR1026" s="3" t="s">
        <v>250</v>
      </c>
      <c r="AS1026" s="3" t="s">
        <v>179</v>
      </c>
      <c r="AT1026" s="3" t="s">
        <v>251</v>
      </c>
      <c r="AU1026" s="3" t="s">
        <v>2016</v>
      </c>
      <c r="AV1026" s="3" t="s">
        <v>145</v>
      </c>
      <c r="AW1026" s="3" t="s">
        <v>146</v>
      </c>
      <c r="AX1026" s="3" t="s">
        <v>1060</v>
      </c>
      <c r="AY1026" s="3" t="s">
        <v>148</v>
      </c>
      <c r="AZ1026" s="3" t="s">
        <v>139</v>
      </c>
      <c r="BA1026" s="3" t="s">
        <v>149</v>
      </c>
      <c r="BB1026" s="3" t="s">
        <v>150</v>
      </c>
      <c r="BC1026" s="3" t="s">
        <v>156</v>
      </c>
      <c r="BD1026" s="3" t="s">
        <v>157</v>
      </c>
      <c r="BE1026" s="3" t="s">
        <v>303</v>
      </c>
      <c r="BF1026" s="3" t="s">
        <v>15095</v>
      </c>
      <c r="BG1026" s="3" t="s">
        <v>5272</v>
      </c>
      <c r="BH1026" s="3" t="s">
        <v>143</v>
      </c>
      <c r="BI1026" s="3" t="s">
        <v>15318</v>
      </c>
      <c r="BJ1026" s="3" t="s">
        <v>143</v>
      </c>
      <c r="BK1026" s="3" t="s">
        <v>463</v>
      </c>
      <c r="BL1026" s="3" t="s">
        <v>143</v>
      </c>
      <c r="BM1026" s="3" t="s">
        <v>160</v>
      </c>
      <c r="BN1026" s="3" t="s">
        <v>160</v>
      </c>
      <c r="BO1026" s="3" t="s">
        <v>143</v>
      </c>
      <c r="BP1026" s="3" t="s">
        <v>143</v>
      </c>
      <c r="BQ1026" s="3" t="s">
        <v>1299</v>
      </c>
      <c r="BR1026" s="3" t="s">
        <v>5352</v>
      </c>
      <c r="BS1026" s="3" t="s">
        <v>241</v>
      </c>
      <c r="BT1026" s="3" t="s">
        <v>15317</v>
      </c>
      <c r="BU1026" s="3" t="s">
        <v>15317</v>
      </c>
      <c r="BV1026" s="3" t="s">
        <v>135</v>
      </c>
      <c r="BW1026" s="3" t="s">
        <v>135</v>
      </c>
      <c r="BX1026" s="3" t="s">
        <v>135</v>
      </c>
      <c r="BY1026" s="3" t="s">
        <v>148</v>
      </c>
      <c r="BZ1026" s="3" t="s">
        <v>15096</v>
      </c>
      <c r="CA1026" s="3" t="s">
        <v>174</v>
      </c>
      <c r="CB1026" s="3" t="s">
        <v>143</v>
      </c>
      <c r="CC1026" s="3" t="s">
        <v>143</v>
      </c>
      <c r="CD1026" s="3" t="s">
        <v>143</v>
      </c>
      <c r="CE1026" s="3" t="s">
        <v>143</v>
      </c>
      <c r="CF1026" s="3" t="s">
        <v>2261</v>
      </c>
      <c r="CG1026" s="3" t="s">
        <v>2261</v>
      </c>
      <c r="CH1026" s="3" t="s">
        <v>143</v>
      </c>
      <c r="CI1026" s="3" t="s">
        <v>143</v>
      </c>
      <c r="CJ1026" s="3" t="s">
        <v>5272</v>
      </c>
      <c r="CK1026" s="3" t="s">
        <v>143</v>
      </c>
      <c r="CL1026" s="3" t="s">
        <v>143</v>
      </c>
      <c r="CM1026" s="3" t="s">
        <v>143</v>
      </c>
      <c r="CN1026" s="3" t="s">
        <v>143</v>
      </c>
      <c r="CO1026" s="3" t="s">
        <v>143</v>
      </c>
      <c r="CP1026" s="3" t="s">
        <v>143</v>
      </c>
      <c r="CQ1026" s="3" t="s">
        <v>143</v>
      </c>
      <c r="CR1026" s="3" t="s">
        <v>143</v>
      </c>
      <c r="CS1026" s="3" t="s">
        <v>1</v>
      </c>
      <c r="CT1026" s="3" t="s">
        <v>143</v>
      </c>
      <c r="CU1026" s="3" t="s">
        <v>1</v>
      </c>
      <c r="CV1026" s="3" t="s">
        <v>1985</v>
      </c>
      <c r="CW1026" s="3" t="s">
        <v>1985</v>
      </c>
      <c r="CX1026" s="3" t="s">
        <v>12628</v>
      </c>
      <c r="CY1026" s="3" t="s">
        <v>166</v>
      </c>
      <c r="CZ1026" s="3" t="s">
        <v>463</v>
      </c>
      <c r="DA1026" s="3" t="s">
        <v>2007</v>
      </c>
      <c r="DB1026" s="3" t="s">
        <v>143</v>
      </c>
      <c r="DC1026" s="3" t="s">
        <v>143</v>
      </c>
      <c r="DD1026" s="3" t="s">
        <v>685</v>
      </c>
      <c r="DE1026" s="3" t="s">
        <v>3995</v>
      </c>
      <c r="DF1026" s="3" t="s">
        <v>5776</v>
      </c>
      <c r="DG1026" s="3" t="s">
        <v>143</v>
      </c>
      <c r="DH1026" s="3" t="s">
        <v>143</v>
      </c>
      <c r="DI1026" s="3" t="s">
        <v>143</v>
      </c>
    </row>
    <row r="1027" spans="1:113" s="3" customFormat="1" hidden="1" x14ac:dyDescent="0.2">
      <c r="A1027" s="73">
        <v>45627</v>
      </c>
      <c r="B1027" s="3" t="s">
        <v>12737</v>
      </c>
      <c r="C1027" s="3">
        <v>173192</v>
      </c>
      <c r="D1027" s="3" t="s">
        <v>15119</v>
      </c>
      <c r="E1027" s="3" t="s">
        <v>164</v>
      </c>
      <c r="F1027" s="7">
        <v>45632</v>
      </c>
      <c r="G1027" s="3" t="s">
        <v>165</v>
      </c>
      <c r="H1027" s="3" t="s">
        <v>166</v>
      </c>
      <c r="I1027" s="4">
        <v>143.81</v>
      </c>
      <c r="J1027" s="4">
        <v>140</v>
      </c>
      <c r="K1027" s="71">
        <f t="shared" si="106"/>
        <v>6.6909814354460572E-3</v>
      </c>
      <c r="L1027" s="3" t="s">
        <v>12628</v>
      </c>
      <c r="M1027" s="3" t="s">
        <v>129</v>
      </c>
      <c r="N1027" s="3" t="s">
        <v>960</v>
      </c>
      <c r="O1027" s="3" t="s">
        <v>15097</v>
      </c>
      <c r="P1027" s="6" t="s">
        <v>14974</v>
      </c>
      <c r="Q1027" s="3" t="s">
        <v>170</v>
      </c>
      <c r="R1027" s="3" t="s">
        <v>15098</v>
      </c>
      <c r="S1027" s="3" t="s">
        <v>3541</v>
      </c>
      <c r="T1027" s="3" t="s">
        <v>135</v>
      </c>
      <c r="U1027" s="3" t="s">
        <v>135</v>
      </c>
      <c r="V1027" s="3" t="s">
        <v>136</v>
      </c>
      <c r="W1027" s="3" t="s">
        <v>137</v>
      </c>
      <c r="X1027" s="3" t="s">
        <v>957</v>
      </c>
      <c r="Y1027" s="3" t="s">
        <v>15099</v>
      </c>
      <c r="Z1027" s="7" t="s">
        <v>15164</v>
      </c>
      <c r="AA1027" s="3" t="s">
        <v>139</v>
      </c>
      <c r="AB1027" s="3" t="s">
        <v>140</v>
      </c>
      <c r="AC1027" s="3" t="s">
        <v>5272</v>
      </c>
      <c r="AD1027" s="3" t="s">
        <v>143</v>
      </c>
      <c r="AE1027" s="3" t="s">
        <v>15165</v>
      </c>
      <c r="AF1027" s="3" t="s">
        <v>14827</v>
      </c>
      <c r="AG1027" s="3" t="s">
        <v>235</v>
      </c>
      <c r="AH1027" s="3" t="s">
        <v>141</v>
      </c>
      <c r="AI1027" s="3" t="s">
        <v>143</v>
      </c>
      <c r="AJ1027" s="3" t="s">
        <v>15165</v>
      </c>
      <c r="AK1027" s="3" t="s">
        <v>142</v>
      </c>
      <c r="AL1027" s="3" t="s">
        <v>143</v>
      </c>
      <c r="AM1027" s="3" t="s">
        <v>5854</v>
      </c>
      <c r="AN1027" s="3" t="s">
        <v>174</v>
      </c>
      <c r="AO1027" s="3" t="s">
        <v>15101</v>
      </c>
      <c r="AP1027" s="3" t="s">
        <v>3543</v>
      </c>
      <c r="AQ1027" s="3" t="s">
        <v>15102</v>
      </c>
      <c r="AR1027" s="3" t="s">
        <v>353</v>
      </c>
      <c r="AS1027" s="3" t="s">
        <v>231</v>
      </c>
      <c r="AT1027" s="3" t="s">
        <v>492</v>
      </c>
      <c r="AU1027" s="3" t="s">
        <v>3545</v>
      </c>
      <c r="AV1027" s="3" t="s">
        <v>145</v>
      </c>
      <c r="AW1027" s="3" t="s">
        <v>146</v>
      </c>
      <c r="AX1027" s="3" t="s">
        <v>972</v>
      </c>
      <c r="AY1027" s="3" t="s">
        <v>148</v>
      </c>
      <c r="AZ1027" s="3" t="s">
        <v>139</v>
      </c>
      <c r="BA1027" s="3" t="s">
        <v>149</v>
      </c>
      <c r="BB1027" s="3" t="s">
        <v>150</v>
      </c>
      <c r="BC1027" s="3" t="s">
        <v>156</v>
      </c>
      <c r="BD1027" s="3" t="s">
        <v>157</v>
      </c>
      <c r="BE1027" s="3" t="s">
        <v>484</v>
      </c>
      <c r="BF1027" s="3" t="s">
        <v>15100</v>
      </c>
      <c r="BG1027" s="3" t="s">
        <v>5272</v>
      </c>
      <c r="BH1027" s="3" t="s">
        <v>143</v>
      </c>
      <c r="BI1027" s="3" t="s">
        <v>15166</v>
      </c>
      <c r="BJ1027" s="3" t="s">
        <v>143</v>
      </c>
      <c r="BK1027" s="3" t="s">
        <v>463</v>
      </c>
      <c r="BL1027" s="3" t="s">
        <v>143</v>
      </c>
      <c r="BM1027" s="3" t="s">
        <v>160</v>
      </c>
      <c r="BN1027" s="3" t="s">
        <v>160</v>
      </c>
      <c r="BO1027" s="3" t="s">
        <v>143</v>
      </c>
      <c r="BP1027" s="3" t="s">
        <v>143</v>
      </c>
      <c r="BQ1027" s="3" t="s">
        <v>884</v>
      </c>
      <c r="BR1027" s="3" t="s">
        <v>5723</v>
      </c>
      <c r="BS1027" s="3" t="s">
        <v>162</v>
      </c>
      <c r="BT1027" s="3" t="s">
        <v>15165</v>
      </c>
      <c r="BU1027" s="3" t="s">
        <v>15165</v>
      </c>
      <c r="BV1027" s="3" t="s">
        <v>135</v>
      </c>
      <c r="BW1027" s="3" t="s">
        <v>135</v>
      </c>
      <c r="BX1027" s="3" t="s">
        <v>135</v>
      </c>
      <c r="BY1027" s="3" t="s">
        <v>148</v>
      </c>
      <c r="BZ1027" s="3" t="s">
        <v>2650</v>
      </c>
      <c r="CA1027" s="3" t="s">
        <v>174</v>
      </c>
      <c r="CB1027" s="3" t="s">
        <v>143</v>
      </c>
      <c r="CC1027" s="3" t="s">
        <v>143</v>
      </c>
      <c r="CD1027" s="3" t="s">
        <v>143</v>
      </c>
      <c r="CE1027" s="3" t="s">
        <v>3547</v>
      </c>
      <c r="CF1027" s="3" t="s">
        <v>2261</v>
      </c>
      <c r="CG1027" s="3" t="s">
        <v>2261</v>
      </c>
      <c r="CH1027" s="3" t="s">
        <v>143</v>
      </c>
      <c r="CI1027" s="3" t="s">
        <v>143</v>
      </c>
      <c r="CJ1027" s="3" t="s">
        <v>5272</v>
      </c>
      <c r="CK1027" s="3" t="s">
        <v>143</v>
      </c>
      <c r="CL1027" s="3" t="s">
        <v>143</v>
      </c>
      <c r="CM1027" s="3" t="s">
        <v>143</v>
      </c>
      <c r="CN1027" s="3" t="s">
        <v>143</v>
      </c>
      <c r="CO1027" s="3" t="s">
        <v>15103</v>
      </c>
      <c r="CP1027" s="3" t="s">
        <v>143</v>
      </c>
      <c r="CQ1027" s="3" t="s">
        <v>143</v>
      </c>
      <c r="CR1027" s="3" t="s">
        <v>143</v>
      </c>
      <c r="CS1027" s="3" t="s">
        <v>1</v>
      </c>
      <c r="CT1027" s="3" t="s">
        <v>143</v>
      </c>
      <c r="CU1027" s="3" t="s">
        <v>1</v>
      </c>
      <c r="CV1027" s="3" t="s">
        <v>1985</v>
      </c>
      <c r="CW1027" s="3" t="s">
        <v>1985</v>
      </c>
      <c r="CX1027" s="3" t="s">
        <v>12628</v>
      </c>
      <c r="CY1027" s="3" t="s">
        <v>166</v>
      </c>
      <c r="CZ1027" s="3" t="s">
        <v>463</v>
      </c>
      <c r="DA1027" s="3" t="s">
        <v>2007</v>
      </c>
      <c r="DB1027" s="3" t="s">
        <v>143</v>
      </c>
      <c r="DC1027" s="3" t="s">
        <v>225</v>
      </c>
      <c r="DD1027" s="3" t="s">
        <v>164</v>
      </c>
      <c r="DE1027" s="3" t="s">
        <v>3995</v>
      </c>
      <c r="DF1027" s="3" t="s">
        <v>5776</v>
      </c>
      <c r="DG1027" s="3" t="s">
        <v>143</v>
      </c>
      <c r="DH1027" s="3" t="s">
        <v>15104</v>
      </c>
      <c r="DI1027" s="3" t="s">
        <v>143</v>
      </c>
    </row>
    <row r="1028" spans="1:113" s="3" customFormat="1" hidden="1" x14ac:dyDescent="0.2">
      <c r="A1028" s="73">
        <v>45627</v>
      </c>
      <c r="B1028" s="3" t="s">
        <v>11</v>
      </c>
      <c r="C1028" s="3">
        <v>173308</v>
      </c>
      <c r="D1028" s="3" t="s">
        <v>5860</v>
      </c>
      <c r="E1028" s="3" t="s">
        <v>190</v>
      </c>
      <c r="F1028" s="7">
        <v>45632</v>
      </c>
      <c r="G1028" s="3" t="s">
        <v>165</v>
      </c>
      <c r="H1028" s="3" t="s">
        <v>166</v>
      </c>
      <c r="I1028" s="8">
        <f>+J1028</f>
        <v>45</v>
      </c>
      <c r="J1028" s="4">
        <v>45</v>
      </c>
      <c r="K1028" s="71">
        <f t="shared" ref="K1028:K1077" si="111">I1028/$I$1</f>
        <v>2.0936942117729821E-3</v>
      </c>
      <c r="L1028" s="3" t="s">
        <v>519</v>
      </c>
      <c r="M1028" s="3" t="s">
        <v>129</v>
      </c>
      <c r="N1028" s="3" t="s">
        <v>960</v>
      </c>
      <c r="O1028" s="3" t="s">
        <v>1003</v>
      </c>
      <c r="P1028" s="6" t="s">
        <v>5860</v>
      </c>
      <c r="Q1028" s="3" t="s">
        <v>170</v>
      </c>
      <c r="R1028" s="3" t="s">
        <v>15106</v>
      </c>
      <c r="S1028" s="3" t="s">
        <v>15107</v>
      </c>
      <c r="T1028" s="3" t="s">
        <v>135</v>
      </c>
      <c r="U1028" s="3" t="s">
        <v>135</v>
      </c>
      <c r="V1028" s="3" t="s">
        <v>136</v>
      </c>
      <c r="W1028" s="3" t="s">
        <v>137</v>
      </c>
      <c r="X1028" s="3" t="s">
        <v>957</v>
      </c>
      <c r="Y1028" s="3" t="s">
        <v>15108</v>
      </c>
      <c r="Z1028" s="7" t="s">
        <v>15109</v>
      </c>
      <c r="AA1028" s="3" t="s">
        <v>139</v>
      </c>
      <c r="AB1028" s="3" t="s">
        <v>140</v>
      </c>
      <c r="AC1028" s="3" t="s">
        <v>5272</v>
      </c>
      <c r="AD1028" s="3" t="s">
        <v>143</v>
      </c>
      <c r="AE1028" s="3" t="s">
        <v>5272</v>
      </c>
      <c r="AF1028" s="3" t="s">
        <v>14827</v>
      </c>
      <c r="AG1028" s="3" t="s">
        <v>235</v>
      </c>
      <c r="AH1028" s="3" t="s">
        <v>141</v>
      </c>
      <c r="AI1028" s="3" t="s">
        <v>143</v>
      </c>
      <c r="AJ1028" s="3" t="s">
        <v>143</v>
      </c>
      <c r="AK1028" s="3" t="s">
        <v>142</v>
      </c>
      <c r="AL1028" s="3" t="s">
        <v>143</v>
      </c>
      <c r="AM1028" s="3" t="s">
        <v>15105</v>
      </c>
      <c r="AN1028" s="3" t="s">
        <v>143</v>
      </c>
      <c r="AO1028" s="3" t="s">
        <v>1228</v>
      </c>
      <c r="AP1028" s="3" t="s">
        <v>1229</v>
      </c>
      <c r="AQ1028" s="3" t="s">
        <v>1230</v>
      </c>
      <c r="AR1028" s="3" t="s">
        <v>178</v>
      </c>
      <c r="AS1028" s="3" t="s">
        <v>179</v>
      </c>
      <c r="AT1028" s="3" t="s">
        <v>211</v>
      </c>
      <c r="AU1028" s="3" t="s">
        <v>1231</v>
      </c>
      <c r="AV1028" s="3" t="s">
        <v>145</v>
      </c>
      <c r="AW1028" s="3" t="s">
        <v>146</v>
      </c>
      <c r="AX1028" s="3" t="s">
        <v>972</v>
      </c>
      <c r="AY1028" s="3" t="s">
        <v>148</v>
      </c>
      <c r="AZ1028" s="3" t="s">
        <v>139</v>
      </c>
      <c r="BA1028" s="3" t="s">
        <v>149</v>
      </c>
      <c r="BB1028" s="3" t="s">
        <v>150</v>
      </c>
      <c r="BC1028" s="3" t="s">
        <v>156</v>
      </c>
      <c r="BD1028" s="3" t="s">
        <v>157</v>
      </c>
      <c r="BE1028" s="3" t="s">
        <v>484</v>
      </c>
      <c r="BF1028" s="3" t="s">
        <v>15109</v>
      </c>
      <c r="BG1028" s="3" t="s">
        <v>5272</v>
      </c>
      <c r="BH1028" s="3" t="s">
        <v>143</v>
      </c>
      <c r="BI1028" s="3" t="s">
        <v>15110</v>
      </c>
      <c r="BJ1028" s="3" t="s">
        <v>143</v>
      </c>
      <c r="BK1028" s="3" t="s">
        <v>136</v>
      </c>
      <c r="BL1028" s="3" t="s">
        <v>143</v>
      </c>
      <c r="BM1028" s="3" t="s">
        <v>160</v>
      </c>
      <c r="BN1028" s="3" t="s">
        <v>143</v>
      </c>
      <c r="BO1028" s="3" t="s">
        <v>143</v>
      </c>
      <c r="BP1028" s="3" t="s">
        <v>143</v>
      </c>
      <c r="BQ1028" s="3" t="s">
        <v>15111</v>
      </c>
      <c r="BR1028" s="3" t="s">
        <v>5723</v>
      </c>
      <c r="BS1028" s="3" t="s">
        <v>162</v>
      </c>
      <c r="BT1028" s="3" t="s">
        <v>15105</v>
      </c>
      <c r="BU1028" s="3" t="s">
        <v>15105</v>
      </c>
      <c r="BV1028" s="3" t="s">
        <v>135</v>
      </c>
      <c r="BW1028" s="3" t="s">
        <v>135</v>
      </c>
      <c r="BX1028" s="3" t="s">
        <v>135</v>
      </c>
      <c r="BY1028" s="3" t="s">
        <v>148</v>
      </c>
      <c r="BZ1028" s="3" t="s">
        <v>15112</v>
      </c>
      <c r="CA1028" s="3" t="s">
        <v>174</v>
      </c>
      <c r="CB1028" s="3" t="s">
        <v>143</v>
      </c>
      <c r="CC1028" s="3" t="s">
        <v>143</v>
      </c>
      <c r="CD1028" s="3" t="s">
        <v>143</v>
      </c>
      <c r="CE1028" s="3" t="s">
        <v>15113</v>
      </c>
      <c r="CF1028" s="3" t="s">
        <v>2261</v>
      </c>
      <c r="CG1028" s="3" t="s">
        <v>143</v>
      </c>
      <c r="CH1028" s="3" t="s">
        <v>143</v>
      </c>
      <c r="CI1028" s="3" t="s">
        <v>143</v>
      </c>
      <c r="CJ1028" s="3" t="s">
        <v>5272</v>
      </c>
      <c r="CK1028" s="3" t="s">
        <v>143</v>
      </c>
      <c r="CL1028" s="3" t="s">
        <v>143</v>
      </c>
      <c r="CM1028" s="3" t="s">
        <v>143</v>
      </c>
      <c r="CN1028" s="3" t="s">
        <v>143</v>
      </c>
      <c r="CO1028" s="3" t="s">
        <v>143</v>
      </c>
      <c r="CP1028" s="3" t="s">
        <v>143</v>
      </c>
      <c r="CQ1028" s="3" t="s">
        <v>143</v>
      </c>
      <c r="CR1028" s="3" t="s">
        <v>143</v>
      </c>
      <c r="CS1028" s="3" t="s">
        <v>1</v>
      </c>
      <c r="CT1028" s="3" t="s">
        <v>143</v>
      </c>
      <c r="CU1028" s="3" t="s">
        <v>1</v>
      </c>
      <c r="CV1028" s="3" t="s">
        <v>1985</v>
      </c>
      <c r="CW1028" s="3" t="s">
        <v>143</v>
      </c>
      <c r="CX1028" s="3" t="s">
        <v>519</v>
      </c>
      <c r="CY1028" s="3" t="s">
        <v>166</v>
      </c>
      <c r="CZ1028" s="3" t="s">
        <v>136</v>
      </c>
      <c r="DA1028" s="3" t="s">
        <v>1986</v>
      </c>
      <c r="DB1028" s="3" t="s">
        <v>143</v>
      </c>
      <c r="DC1028" s="3" t="s">
        <v>225</v>
      </c>
      <c r="DD1028" s="3" t="s">
        <v>190</v>
      </c>
      <c r="DE1028" s="3" t="s">
        <v>3995</v>
      </c>
      <c r="DF1028" s="3" t="s">
        <v>5776</v>
      </c>
      <c r="DG1028" s="3" t="s">
        <v>143</v>
      </c>
      <c r="DH1028" s="3" t="s">
        <v>143</v>
      </c>
      <c r="DI1028" s="3" t="s">
        <v>143</v>
      </c>
    </row>
    <row r="1029" spans="1:113" s="3" customFormat="1" hidden="1" x14ac:dyDescent="0.2">
      <c r="A1029" s="73">
        <v>45627</v>
      </c>
      <c r="B1029" s="3" t="s">
        <v>12737</v>
      </c>
      <c r="C1029" s="3">
        <v>172806</v>
      </c>
      <c r="D1029" s="3" t="s">
        <v>15119</v>
      </c>
      <c r="E1029" s="3" t="s">
        <v>364</v>
      </c>
      <c r="F1029" s="7">
        <v>45635</v>
      </c>
      <c r="G1029" s="3" t="s">
        <v>126</v>
      </c>
      <c r="H1029" s="3" t="s">
        <v>166</v>
      </c>
      <c r="I1029" s="4">
        <v>3613.47</v>
      </c>
      <c r="J1029" s="4">
        <v>3010</v>
      </c>
      <c r="K1029" s="71">
        <f t="shared" si="111"/>
        <v>0.16812224940922926</v>
      </c>
      <c r="L1029" s="3" t="s">
        <v>12628</v>
      </c>
      <c r="M1029" s="3" t="s">
        <v>129</v>
      </c>
      <c r="N1029" s="3" t="s">
        <v>1065</v>
      </c>
      <c r="O1029" s="3" t="s">
        <v>15031</v>
      </c>
      <c r="P1029" s="6" t="s">
        <v>14958</v>
      </c>
      <c r="Q1029" s="3" t="s">
        <v>170</v>
      </c>
      <c r="R1029" s="3" t="s">
        <v>15167</v>
      </c>
      <c r="S1029" s="3" t="s">
        <v>6209</v>
      </c>
      <c r="T1029" s="3" t="s">
        <v>135</v>
      </c>
      <c r="U1029" s="3" t="s">
        <v>135</v>
      </c>
      <c r="V1029" s="3" t="s">
        <v>136</v>
      </c>
      <c r="W1029" s="3" t="s">
        <v>137</v>
      </c>
      <c r="X1029" s="3" t="s">
        <v>173</v>
      </c>
      <c r="Y1029" s="3" t="s">
        <v>15032</v>
      </c>
      <c r="Z1029" s="7" t="s">
        <v>15294</v>
      </c>
      <c r="AA1029" s="3" t="s">
        <v>139</v>
      </c>
      <c r="AB1029" s="3" t="s">
        <v>140</v>
      </c>
      <c r="AC1029" s="3" t="s">
        <v>5272</v>
      </c>
      <c r="AD1029" s="3" t="s">
        <v>143</v>
      </c>
      <c r="AE1029" s="3" t="s">
        <v>15295</v>
      </c>
      <c r="AF1029" s="3" t="s">
        <v>143</v>
      </c>
      <c r="AG1029" s="3" t="s">
        <v>5974</v>
      </c>
      <c r="AH1029" s="3" t="s">
        <v>141</v>
      </c>
      <c r="AI1029" s="3" t="s">
        <v>143</v>
      </c>
      <c r="AJ1029" s="3" t="s">
        <v>15295</v>
      </c>
      <c r="AK1029" s="3" t="s">
        <v>142</v>
      </c>
      <c r="AL1029" s="3" t="s">
        <v>143</v>
      </c>
      <c r="AM1029" s="3" t="s">
        <v>15030</v>
      </c>
      <c r="AN1029" s="3" t="s">
        <v>174</v>
      </c>
      <c r="AO1029" s="3" t="s">
        <v>15033</v>
      </c>
      <c r="AP1029" s="3" t="s">
        <v>986</v>
      </c>
      <c r="AQ1029" s="3" t="s">
        <v>15034</v>
      </c>
      <c r="AR1029" s="3" t="s">
        <v>430</v>
      </c>
      <c r="AS1029" s="3" t="s">
        <v>431</v>
      </c>
      <c r="AT1029" s="3" t="s">
        <v>988</v>
      </c>
      <c r="AU1029" s="3" t="s">
        <v>6216</v>
      </c>
      <c r="AV1029" s="3" t="s">
        <v>631</v>
      </c>
      <c r="AW1029" s="3" t="s">
        <v>632</v>
      </c>
      <c r="AX1029" s="3" t="s">
        <v>1068</v>
      </c>
      <c r="AY1029" s="3" t="s">
        <v>148</v>
      </c>
      <c r="AZ1029" s="3" t="s">
        <v>139</v>
      </c>
      <c r="BA1029" s="3" t="s">
        <v>149</v>
      </c>
      <c r="BB1029" s="3" t="s">
        <v>634</v>
      </c>
      <c r="BC1029" s="3" t="s">
        <v>156</v>
      </c>
      <c r="BD1029" s="3" t="s">
        <v>157</v>
      </c>
      <c r="BE1029" s="3" t="s">
        <v>8956</v>
      </c>
      <c r="BF1029" s="3" t="s">
        <v>15168</v>
      </c>
      <c r="BG1029" s="3" t="s">
        <v>5272</v>
      </c>
      <c r="BH1029" s="3" t="s">
        <v>143</v>
      </c>
      <c r="BI1029" s="3" t="s">
        <v>15296</v>
      </c>
      <c r="BJ1029" s="3" t="s">
        <v>143</v>
      </c>
      <c r="BK1029" s="3" t="s">
        <v>463</v>
      </c>
      <c r="BL1029" s="3" t="s">
        <v>143</v>
      </c>
      <c r="BM1029" s="3" t="s">
        <v>160</v>
      </c>
      <c r="BN1029" s="3" t="s">
        <v>160</v>
      </c>
      <c r="BO1029" s="3" t="s">
        <v>143</v>
      </c>
      <c r="BP1029" s="3" t="s">
        <v>143</v>
      </c>
      <c r="BQ1029" s="3" t="s">
        <v>15169</v>
      </c>
      <c r="BR1029" s="3" t="s">
        <v>143</v>
      </c>
      <c r="BS1029" s="3" t="s">
        <v>441</v>
      </c>
      <c r="BT1029" s="3" t="s">
        <v>15295</v>
      </c>
      <c r="BU1029" s="3" t="s">
        <v>15295</v>
      </c>
      <c r="BV1029" s="3" t="s">
        <v>135</v>
      </c>
      <c r="BW1029" s="3" t="s">
        <v>135</v>
      </c>
      <c r="BX1029" s="3" t="s">
        <v>135</v>
      </c>
      <c r="BY1029" s="3" t="s">
        <v>148</v>
      </c>
      <c r="BZ1029" s="3" t="s">
        <v>360</v>
      </c>
      <c r="CA1029" s="3" t="s">
        <v>174</v>
      </c>
      <c r="CB1029" s="3" t="s">
        <v>143</v>
      </c>
      <c r="CC1029" s="3" t="s">
        <v>143</v>
      </c>
      <c r="CD1029" s="3" t="s">
        <v>143</v>
      </c>
      <c r="CE1029" s="3" t="s">
        <v>6217</v>
      </c>
      <c r="CF1029" s="3" t="s">
        <v>2261</v>
      </c>
      <c r="CG1029" s="3" t="s">
        <v>2261</v>
      </c>
      <c r="CH1029" s="3" t="s">
        <v>143</v>
      </c>
      <c r="CI1029" s="3" t="s">
        <v>143</v>
      </c>
      <c r="CJ1029" s="3" t="s">
        <v>5272</v>
      </c>
      <c r="CK1029" s="3" t="s">
        <v>143</v>
      </c>
      <c r="CL1029" s="3" t="s">
        <v>143</v>
      </c>
      <c r="CM1029" s="3" t="s">
        <v>143</v>
      </c>
      <c r="CN1029" s="3" t="s">
        <v>143</v>
      </c>
      <c r="CO1029" s="3" t="s">
        <v>5686</v>
      </c>
      <c r="CP1029" s="3" t="s">
        <v>143</v>
      </c>
      <c r="CQ1029" s="3" t="s">
        <v>143</v>
      </c>
      <c r="CR1029" s="3" t="s">
        <v>143</v>
      </c>
      <c r="CS1029" s="3" t="s">
        <v>1</v>
      </c>
      <c r="CT1029" s="3" t="s">
        <v>143</v>
      </c>
      <c r="CU1029" s="3" t="s">
        <v>1</v>
      </c>
      <c r="CV1029" s="3" t="s">
        <v>2867</v>
      </c>
      <c r="CW1029" s="3" t="s">
        <v>2867</v>
      </c>
      <c r="CX1029" s="3" t="s">
        <v>12628</v>
      </c>
      <c r="CY1029" s="3" t="s">
        <v>166</v>
      </c>
      <c r="CZ1029" s="3" t="s">
        <v>463</v>
      </c>
      <c r="DA1029" s="3" t="s">
        <v>1989</v>
      </c>
      <c r="DB1029" s="3" t="s">
        <v>143</v>
      </c>
      <c r="DC1029" s="3" t="s">
        <v>143</v>
      </c>
      <c r="DD1029" s="3" t="s">
        <v>364</v>
      </c>
      <c r="DE1029" s="3" t="s">
        <v>3995</v>
      </c>
      <c r="DF1029" s="3" t="s">
        <v>6425</v>
      </c>
      <c r="DG1029" s="3" t="s">
        <v>143</v>
      </c>
      <c r="DH1029" s="3" t="s">
        <v>7781</v>
      </c>
      <c r="DI1029" s="3" t="s">
        <v>143</v>
      </c>
    </row>
    <row r="1030" spans="1:113" s="3" customFormat="1" hidden="1" x14ac:dyDescent="0.2">
      <c r="A1030" s="73">
        <v>45627</v>
      </c>
      <c r="B1030" s="3" t="s">
        <v>11</v>
      </c>
      <c r="C1030" s="3">
        <v>173327</v>
      </c>
      <c r="D1030" s="3" t="s">
        <v>5860</v>
      </c>
      <c r="E1030" s="3" t="s">
        <v>190</v>
      </c>
      <c r="F1030" s="7">
        <v>45635</v>
      </c>
      <c r="G1030" s="3" t="s">
        <v>165</v>
      </c>
      <c r="H1030" s="3" t="s">
        <v>166</v>
      </c>
      <c r="I1030" s="8">
        <f t="shared" ref="I1030:I1035" si="112">+J1030</f>
        <v>45</v>
      </c>
      <c r="J1030" s="4">
        <v>45</v>
      </c>
      <c r="K1030" s="71">
        <f t="shared" si="111"/>
        <v>2.0936942117729821E-3</v>
      </c>
      <c r="L1030" s="3" t="s">
        <v>258</v>
      </c>
      <c r="M1030" s="3" t="s">
        <v>129</v>
      </c>
      <c r="N1030" s="3" t="s">
        <v>960</v>
      </c>
      <c r="O1030" s="3" t="s">
        <v>1003</v>
      </c>
      <c r="P1030" s="6" t="s">
        <v>15114</v>
      </c>
      <c r="Q1030" s="3" t="s">
        <v>170</v>
      </c>
      <c r="R1030" s="3" t="s">
        <v>15170</v>
      </c>
      <c r="S1030" s="3" t="s">
        <v>15115</v>
      </c>
      <c r="T1030" s="3" t="s">
        <v>135</v>
      </c>
      <c r="U1030" s="3" t="s">
        <v>135</v>
      </c>
      <c r="V1030" s="3" t="s">
        <v>136</v>
      </c>
      <c r="W1030" s="3" t="s">
        <v>137</v>
      </c>
      <c r="X1030" s="3" t="s">
        <v>957</v>
      </c>
      <c r="Y1030" s="3" t="s">
        <v>15116</v>
      </c>
      <c r="Z1030" s="7" t="s">
        <v>15171</v>
      </c>
      <c r="AA1030" s="3" t="s">
        <v>139</v>
      </c>
      <c r="AB1030" s="3" t="s">
        <v>140</v>
      </c>
      <c r="AC1030" s="3" t="s">
        <v>5272</v>
      </c>
      <c r="AD1030" s="3" t="s">
        <v>143</v>
      </c>
      <c r="AE1030" s="3" t="s">
        <v>5272</v>
      </c>
      <c r="AF1030" s="3" t="s">
        <v>15117</v>
      </c>
      <c r="AG1030" s="3" t="s">
        <v>235</v>
      </c>
      <c r="AH1030" s="3" t="s">
        <v>141</v>
      </c>
      <c r="AI1030" s="3" t="s">
        <v>143</v>
      </c>
      <c r="AJ1030" s="3" t="s">
        <v>143</v>
      </c>
      <c r="AK1030" s="3" t="s">
        <v>142</v>
      </c>
      <c r="AL1030" s="3" t="s">
        <v>143</v>
      </c>
      <c r="AM1030" s="3" t="s">
        <v>15105</v>
      </c>
      <c r="AN1030" s="3" t="s">
        <v>143</v>
      </c>
      <c r="AO1030" s="3" t="s">
        <v>1228</v>
      </c>
      <c r="AP1030" s="3" t="s">
        <v>1229</v>
      </c>
      <c r="AQ1030" s="3" t="s">
        <v>1230</v>
      </c>
      <c r="AR1030" s="3" t="s">
        <v>178</v>
      </c>
      <c r="AS1030" s="3" t="s">
        <v>179</v>
      </c>
      <c r="AT1030" s="3" t="s">
        <v>211</v>
      </c>
      <c r="AU1030" s="3" t="s">
        <v>1231</v>
      </c>
      <c r="AV1030" s="3" t="s">
        <v>145</v>
      </c>
      <c r="AW1030" s="3" t="s">
        <v>146</v>
      </c>
      <c r="AX1030" s="3" t="s">
        <v>972</v>
      </c>
      <c r="AY1030" s="3" t="s">
        <v>148</v>
      </c>
      <c r="AZ1030" s="3" t="s">
        <v>139</v>
      </c>
      <c r="BA1030" s="3" t="s">
        <v>149</v>
      </c>
      <c r="BB1030" s="3" t="s">
        <v>150</v>
      </c>
      <c r="BC1030" s="3" t="s">
        <v>156</v>
      </c>
      <c r="BD1030" s="3" t="s">
        <v>157</v>
      </c>
      <c r="BE1030" s="3" t="s">
        <v>484</v>
      </c>
      <c r="BF1030" s="3" t="s">
        <v>15171</v>
      </c>
      <c r="BG1030" s="3" t="s">
        <v>5272</v>
      </c>
      <c r="BH1030" s="3" t="s">
        <v>143</v>
      </c>
      <c r="BI1030" s="3" t="s">
        <v>143</v>
      </c>
      <c r="BJ1030" s="3" t="s">
        <v>143</v>
      </c>
      <c r="BK1030" s="3" t="s">
        <v>136</v>
      </c>
      <c r="BL1030" s="3" t="s">
        <v>143</v>
      </c>
      <c r="BM1030" s="3" t="s">
        <v>160</v>
      </c>
      <c r="BN1030" s="3" t="s">
        <v>143</v>
      </c>
      <c r="BO1030" s="3" t="s">
        <v>143</v>
      </c>
      <c r="BP1030" s="3" t="s">
        <v>143</v>
      </c>
      <c r="BQ1030" s="3" t="s">
        <v>15172</v>
      </c>
      <c r="BR1030" s="3" t="s">
        <v>5723</v>
      </c>
      <c r="BS1030" s="3" t="s">
        <v>162</v>
      </c>
      <c r="BT1030" s="3" t="s">
        <v>15105</v>
      </c>
      <c r="BU1030" s="3" t="s">
        <v>15105</v>
      </c>
      <c r="BV1030" s="3" t="s">
        <v>135</v>
      </c>
      <c r="BW1030" s="3" t="s">
        <v>135</v>
      </c>
      <c r="BX1030" s="3" t="s">
        <v>135</v>
      </c>
      <c r="BY1030" s="3" t="s">
        <v>148</v>
      </c>
      <c r="BZ1030" s="3" t="s">
        <v>15118</v>
      </c>
      <c r="CA1030" s="3" t="s">
        <v>174</v>
      </c>
      <c r="CB1030" s="3" t="s">
        <v>143</v>
      </c>
      <c r="CC1030" s="3" t="s">
        <v>143</v>
      </c>
      <c r="CD1030" s="3" t="s">
        <v>143</v>
      </c>
      <c r="CE1030" s="3" t="s">
        <v>143</v>
      </c>
      <c r="CF1030" s="3" t="s">
        <v>2261</v>
      </c>
      <c r="CG1030" s="3" t="s">
        <v>143</v>
      </c>
      <c r="CH1030" s="3" t="s">
        <v>143</v>
      </c>
      <c r="CI1030" s="3" t="s">
        <v>143</v>
      </c>
      <c r="CJ1030" s="3" t="s">
        <v>5272</v>
      </c>
      <c r="CK1030" s="3" t="s">
        <v>143</v>
      </c>
      <c r="CL1030" s="3" t="s">
        <v>143</v>
      </c>
      <c r="CM1030" s="3" t="s">
        <v>143</v>
      </c>
      <c r="CN1030" s="3" t="s">
        <v>143</v>
      </c>
      <c r="CO1030" s="3" t="s">
        <v>143</v>
      </c>
      <c r="CP1030" s="3" t="s">
        <v>143</v>
      </c>
      <c r="CQ1030" s="3" t="s">
        <v>143</v>
      </c>
      <c r="CR1030" s="3" t="s">
        <v>143</v>
      </c>
      <c r="CS1030" s="3" t="s">
        <v>1</v>
      </c>
      <c r="CT1030" s="3" t="s">
        <v>143</v>
      </c>
      <c r="CU1030" s="3" t="s">
        <v>1</v>
      </c>
      <c r="CV1030" s="3" t="s">
        <v>1985</v>
      </c>
      <c r="CW1030" s="3" t="s">
        <v>143</v>
      </c>
      <c r="CX1030" s="3" t="s">
        <v>258</v>
      </c>
      <c r="CY1030" s="3" t="s">
        <v>166</v>
      </c>
      <c r="CZ1030" s="3" t="s">
        <v>136</v>
      </c>
      <c r="DA1030" s="3" t="s">
        <v>1989</v>
      </c>
      <c r="DB1030" s="3" t="s">
        <v>143</v>
      </c>
      <c r="DC1030" s="3" t="s">
        <v>225</v>
      </c>
      <c r="DD1030" s="3" t="s">
        <v>190</v>
      </c>
      <c r="DE1030" s="3" t="s">
        <v>3995</v>
      </c>
      <c r="DF1030" s="3" t="s">
        <v>6425</v>
      </c>
      <c r="DG1030" s="3" t="s">
        <v>143</v>
      </c>
      <c r="DH1030" s="3" t="s">
        <v>143</v>
      </c>
      <c r="DI1030" s="3" t="s">
        <v>143</v>
      </c>
    </row>
    <row r="1031" spans="1:113" s="3" customFormat="1" hidden="1" x14ac:dyDescent="0.2">
      <c r="A1031" s="73">
        <v>45627</v>
      </c>
      <c r="B1031" s="3" t="s">
        <v>12737</v>
      </c>
      <c r="C1031" s="3">
        <v>173600</v>
      </c>
      <c r="D1031" s="3" t="s">
        <v>15119</v>
      </c>
      <c r="E1031" s="3" t="s">
        <v>190</v>
      </c>
      <c r="F1031" s="7">
        <v>45635</v>
      </c>
      <c r="G1031" s="3" t="s">
        <v>165</v>
      </c>
      <c r="H1031" s="3" t="s">
        <v>166</v>
      </c>
      <c r="I1031" s="8">
        <f t="shared" si="112"/>
        <v>480</v>
      </c>
      <c r="J1031" s="4">
        <v>480</v>
      </c>
      <c r="K1031" s="71">
        <f t="shared" si="111"/>
        <v>2.233273825891181E-2</v>
      </c>
      <c r="L1031" s="3" t="s">
        <v>12628</v>
      </c>
      <c r="M1031" s="3" t="s">
        <v>129</v>
      </c>
      <c r="N1031" s="3" t="s">
        <v>960</v>
      </c>
      <c r="O1031" s="3" t="s">
        <v>10229</v>
      </c>
      <c r="P1031" s="6" t="s">
        <v>15173</v>
      </c>
      <c r="Q1031" s="3" t="s">
        <v>530</v>
      </c>
      <c r="R1031" s="3" t="s">
        <v>15174</v>
      </c>
      <c r="S1031" s="3" t="s">
        <v>15175</v>
      </c>
      <c r="T1031" s="3" t="s">
        <v>135</v>
      </c>
      <c r="U1031" s="3" t="s">
        <v>135</v>
      </c>
      <c r="V1031" s="3" t="s">
        <v>136</v>
      </c>
      <c r="W1031" s="3" t="s">
        <v>137</v>
      </c>
      <c r="X1031" s="3" t="s">
        <v>957</v>
      </c>
      <c r="Y1031" s="3" t="s">
        <v>15176</v>
      </c>
      <c r="Z1031" s="7" t="s">
        <v>15177</v>
      </c>
      <c r="AA1031" s="3" t="s">
        <v>139</v>
      </c>
      <c r="AB1031" s="3" t="s">
        <v>140</v>
      </c>
      <c r="AC1031" s="3" t="s">
        <v>5272</v>
      </c>
      <c r="AD1031" s="3" t="s">
        <v>143</v>
      </c>
      <c r="AE1031" s="3" t="s">
        <v>5272</v>
      </c>
      <c r="AF1031" s="3" t="s">
        <v>15178</v>
      </c>
      <c r="AG1031" s="3" t="s">
        <v>235</v>
      </c>
      <c r="AH1031" s="3" t="s">
        <v>141</v>
      </c>
      <c r="AI1031" s="3" t="s">
        <v>143</v>
      </c>
      <c r="AJ1031" s="3" t="s">
        <v>143</v>
      </c>
      <c r="AK1031" s="3" t="s">
        <v>142</v>
      </c>
      <c r="AL1031" s="3" t="s">
        <v>143</v>
      </c>
      <c r="AM1031" s="3" t="s">
        <v>7390</v>
      </c>
      <c r="AN1031" s="3" t="s">
        <v>143</v>
      </c>
      <c r="AO1031" s="3" t="s">
        <v>7843</v>
      </c>
      <c r="AP1031" s="3" t="s">
        <v>534</v>
      </c>
      <c r="AQ1031" s="3" t="s">
        <v>309</v>
      </c>
      <c r="AR1031" s="3" t="s">
        <v>148</v>
      </c>
      <c r="AS1031" s="3" t="s">
        <v>139</v>
      </c>
      <c r="AT1031" s="3" t="s">
        <v>950</v>
      </c>
      <c r="AU1031" s="3" t="s">
        <v>2261</v>
      </c>
      <c r="AV1031" s="3" t="s">
        <v>145</v>
      </c>
      <c r="AW1031" s="3" t="s">
        <v>146</v>
      </c>
      <c r="AX1031" s="3" t="s">
        <v>972</v>
      </c>
      <c r="AY1031" s="3" t="s">
        <v>148</v>
      </c>
      <c r="AZ1031" s="3" t="s">
        <v>139</v>
      </c>
      <c r="BA1031" s="3" t="s">
        <v>149</v>
      </c>
      <c r="BB1031" s="3" t="s">
        <v>150</v>
      </c>
      <c r="BC1031" s="3" t="s">
        <v>156</v>
      </c>
      <c r="BD1031" s="3" t="s">
        <v>157</v>
      </c>
      <c r="BE1031" s="3" t="s">
        <v>303</v>
      </c>
      <c r="BF1031" s="3" t="s">
        <v>15177</v>
      </c>
      <c r="BG1031" s="3" t="s">
        <v>5272</v>
      </c>
      <c r="BH1031" s="3" t="s">
        <v>143</v>
      </c>
      <c r="BI1031" s="3" t="s">
        <v>6984</v>
      </c>
      <c r="BJ1031" s="3" t="s">
        <v>143</v>
      </c>
      <c r="BK1031" s="3" t="s">
        <v>463</v>
      </c>
      <c r="BL1031" s="3" t="s">
        <v>143</v>
      </c>
      <c r="BM1031" s="3" t="s">
        <v>160</v>
      </c>
      <c r="BN1031" s="3" t="s">
        <v>143</v>
      </c>
      <c r="BO1031" s="3" t="s">
        <v>143</v>
      </c>
      <c r="BP1031" s="3" t="s">
        <v>143</v>
      </c>
      <c r="BQ1031" s="3" t="s">
        <v>3006</v>
      </c>
      <c r="BR1031" s="3" t="s">
        <v>5352</v>
      </c>
      <c r="BS1031" s="3" t="s">
        <v>241</v>
      </c>
      <c r="BT1031" s="3" t="s">
        <v>7390</v>
      </c>
      <c r="BU1031" s="3" t="s">
        <v>7390</v>
      </c>
      <c r="BV1031" s="3" t="s">
        <v>135</v>
      </c>
      <c r="BW1031" s="3" t="s">
        <v>135</v>
      </c>
      <c r="BX1031" s="3" t="s">
        <v>135</v>
      </c>
      <c r="BY1031" s="3" t="s">
        <v>148</v>
      </c>
      <c r="BZ1031" s="3" t="s">
        <v>15179</v>
      </c>
      <c r="CA1031" s="3" t="s">
        <v>174</v>
      </c>
      <c r="CB1031" s="3" t="s">
        <v>143</v>
      </c>
      <c r="CC1031" s="3" t="s">
        <v>143</v>
      </c>
      <c r="CD1031" s="3" t="s">
        <v>143</v>
      </c>
      <c r="CE1031" s="3" t="s">
        <v>143</v>
      </c>
      <c r="CF1031" s="3" t="s">
        <v>2261</v>
      </c>
      <c r="CG1031" s="3" t="s">
        <v>143</v>
      </c>
      <c r="CH1031" s="3" t="s">
        <v>143</v>
      </c>
      <c r="CI1031" s="3" t="s">
        <v>143</v>
      </c>
      <c r="CJ1031" s="3" t="s">
        <v>5272</v>
      </c>
      <c r="CK1031" s="3" t="s">
        <v>143</v>
      </c>
      <c r="CL1031" s="3" t="s">
        <v>143</v>
      </c>
      <c r="CM1031" s="3" t="s">
        <v>143</v>
      </c>
      <c r="CN1031" s="3" t="s">
        <v>143</v>
      </c>
      <c r="CO1031" s="3" t="s">
        <v>143</v>
      </c>
      <c r="CP1031" s="3" t="s">
        <v>143</v>
      </c>
      <c r="CQ1031" s="3" t="s">
        <v>143</v>
      </c>
      <c r="CR1031" s="3" t="s">
        <v>143</v>
      </c>
      <c r="CS1031" s="3" t="s">
        <v>1</v>
      </c>
      <c r="CT1031" s="3" t="s">
        <v>143</v>
      </c>
      <c r="CU1031" s="3" t="s">
        <v>1</v>
      </c>
      <c r="CV1031" s="3" t="s">
        <v>1985</v>
      </c>
      <c r="CW1031" s="3" t="s">
        <v>143</v>
      </c>
      <c r="CX1031" s="3" t="s">
        <v>12628</v>
      </c>
      <c r="CY1031" s="3" t="s">
        <v>166</v>
      </c>
      <c r="CZ1031" s="3" t="s">
        <v>463</v>
      </c>
      <c r="DA1031" s="3" t="s">
        <v>1986</v>
      </c>
      <c r="DB1031" s="3" t="s">
        <v>143</v>
      </c>
      <c r="DC1031" s="3" t="s">
        <v>225</v>
      </c>
      <c r="DD1031" s="3" t="s">
        <v>190</v>
      </c>
      <c r="DE1031" s="3" t="s">
        <v>3995</v>
      </c>
      <c r="DF1031" s="3" t="s">
        <v>6425</v>
      </c>
      <c r="DG1031" s="3" t="s">
        <v>143</v>
      </c>
      <c r="DH1031" s="3" t="s">
        <v>143</v>
      </c>
      <c r="DI1031" s="3" t="s">
        <v>143</v>
      </c>
    </row>
    <row r="1032" spans="1:113" s="3" customFormat="1" hidden="1" x14ac:dyDescent="0.2">
      <c r="A1032" s="73">
        <v>45627</v>
      </c>
      <c r="B1032" s="3" t="s">
        <v>15606</v>
      </c>
      <c r="C1032" s="3">
        <v>173658</v>
      </c>
      <c r="D1032" s="3" t="s">
        <v>12238</v>
      </c>
      <c r="E1032" s="3" t="s">
        <v>164</v>
      </c>
      <c r="F1032" s="7">
        <v>45635</v>
      </c>
      <c r="G1032" s="3" t="s">
        <v>165</v>
      </c>
      <c r="H1032" s="3" t="s">
        <v>166</v>
      </c>
      <c r="I1032" s="8">
        <f t="shared" si="112"/>
        <v>100</v>
      </c>
      <c r="J1032" s="4">
        <v>100</v>
      </c>
      <c r="K1032" s="71">
        <f t="shared" si="111"/>
        <v>4.6526538039399603E-3</v>
      </c>
      <c r="L1032" s="3" t="s">
        <v>316</v>
      </c>
      <c r="M1032" s="3" t="s">
        <v>7246</v>
      </c>
      <c r="N1032" s="3" t="s">
        <v>960</v>
      </c>
      <c r="O1032" s="3" t="s">
        <v>1003</v>
      </c>
      <c r="P1032" s="6" t="s">
        <v>6896</v>
      </c>
      <c r="Q1032" s="3" t="s">
        <v>170</v>
      </c>
      <c r="R1032" s="3" t="s">
        <v>15180</v>
      </c>
      <c r="S1032" s="3" t="s">
        <v>15181</v>
      </c>
      <c r="T1032" s="3" t="s">
        <v>135</v>
      </c>
      <c r="U1032" s="3" t="s">
        <v>135</v>
      </c>
      <c r="V1032" s="3" t="s">
        <v>136</v>
      </c>
      <c r="W1032" s="3" t="s">
        <v>137</v>
      </c>
      <c r="X1032" s="3" t="s">
        <v>322</v>
      </c>
      <c r="Y1032" s="3" t="s">
        <v>15182</v>
      </c>
      <c r="Z1032" s="7" t="s">
        <v>15183</v>
      </c>
      <c r="AA1032" s="3" t="s">
        <v>139</v>
      </c>
      <c r="AB1032" s="3" t="s">
        <v>226</v>
      </c>
      <c r="AC1032" s="3" t="s">
        <v>5272</v>
      </c>
      <c r="AD1032" s="3" t="s">
        <v>143</v>
      </c>
      <c r="AE1032" s="3" t="s">
        <v>5272</v>
      </c>
      <c r="AF1032" s="3" t="s">
        <v>143</v>
      </c>
      <c r="AG1032" s="3" t="s">
        <v>235</v>
      </c>
      <c r="AH1032" s="3" t="s">
        <v>141</v>
      </c>
      <c r="AI1032" s="3" t="s">
        <v>143</v>
      </c>
      <c r="AJ1032" s="3" t="s">
        <v>143</v>
      </c>
      <c r="AK1032" s="3" t="s">
        <v>207</v>
      </c>
      <c r="AL1032" s="3" t="s">
        <v>143</v>
      </c>
      <c r="AM1032" s="3" t="s">
        <v>432</v>
      </c>
      <c r="AN1032" s="3" t="s">
        <v>174</v>
      </c>
      <c r="AO1032" s="3" t="s">
        <v>1228</v>
      </c>
      <c r="AP1032" s="3" t="s">
        <v>1229</v>
      </c>
      <c r="AQ1032" s="3" t="s">
        <v>1230</v>
      </c>
      <c r="AR1032" s="3" t="s">
        <v>178</v>
      </c>
      <c r="AS1032" s="3" t="s">
        <v>179</v>
      </c>
      <c r="AT1032" s="3" t="s">
        <v>211</v>
      </c>
      <c r="AU1032" s="3" t="s">
        <v>1231</v>
      </c>
      <c r="AV1032" s="3" t="s">
        <v>145</v>
      </c>
      <c r="AW1032" s="3" t="s">
        <v>146</v>
      </c>
      <c r="AX1032" s="3" t="s">
        <v>972</v>
      </c>
      <c r="AY1032" s="3" t="s">
        <v>148</v>
      </c>
      <c r="AZ1032" s="3" t="s">
        <v>139</v>
      </c>
      <c r="BA1032" s="3" t="s">
        <v>149</v>
      </c>
      <c r="BB1032" s="3" t="s">
        <v>150</v>
      </c>
      <c r="BC1032" s="3" t="s">
        <v>156</v>
      </c>
      <c r="BD1032" s="3" t="s">
        <v>157</v>
      </c>
      <c r="BE1032" s="3" t="s">
        <v>484</v>
      </c>
      <c r="BF1032" s="3" t="s">
        <v>15183</v>
      </c>
      <c r="BG1032" s="3" t="s">
        <v>5272</v>
      </c>
      <c r="BH1032" s="3" t="s">
        <v>170</v>
      </c>
      <c r="BI1032" s="3" t="s">
        <v>143</v>
      </c>
      <c r="BJ1032" s="3" t="s">
        <v>143</v>
      </c>
      <c r="BK1032" s="3" t="s">
        <v>136</v>
      </c>
      <c r="BL1032" s="3" t="s">
        <v>143</v>
      </c>
      <c r="BM1032" s="3" t="s">
        <v>160</v>
      </c>
      <c r="BN1032" s="3" t="s">
        <v>160</v>
      </c>
      <c r="BO1032" s="3" t="s">
        <v>143</v>
      </c>
      <c r="BP1032" s="3" t="s">
        <v>143</v>
      </c>
      <c r="BQ1032" s="3" t="s">
        <v>15184</v>
      </c>
      <c r="BR1032" s="3" t="s">
        <v>5723</v>
      </c>
      <c r="BS1032" s="3" t="s">
        <v>162</v>
      </c>
      <c r="BT1032" s="3" t="s">
        <v>432</v>
      </c>
      <c r="BU1032" s="3" t="s">
        <v>432</v>
      </c>
      <c r="BV1032" s="3" t="s">
        <v>135</v>
      </c>
      <c r="BW1032" s="3" t="s">
        <v>135</v>
      </c>
      <c r="BX1032" s="3" t="s">
        <v>135</v>
      </c>
      <c r="BY1032" s="3" t="s">
        <v>148</v>
      </c>
      <c r="BZ1032" s="3" t="s">
        <v>1653</v>
      </c>
      <c r="CA1032" s="3" t="s">
        <v>174</v>
      </c>
      <c r="CB1032" s="3" t="s">
        <v>143</v>
      </c>
      <c r="CC1032" s="3" t="s">
        <v>143</v>
      </c>
      <c r="CD1032" s="3" t="s">
        <v>143</v>
      </c>
      <c r="CE1032" s="3" t="s">
        <v>15185</v>
      </c>
      <c r="CF1032" s="3" t="s">
        <v>2261</v>
      </c>
      <c r="CG1032" s="3" t="s">
        <v>2261</v>
      </c>
      <c r="CH1032" s="3" t="s">
        <v>143</v>
      </c>
      <c r="CI1032" s="3" t="s">
        <v>143</v>
      </c>
      <c r="CJ1032" s="3" t="s">
        <v>5272</v>
      </c>
      <c r="CK1032" s="3" t="s">
        <v>143</v>
      </c>
      <c r="CL1032" s="3" t="s">
        <v>143</v>
      </c>
      <c r="CM1032" s="3" t="s">
        <v>143</v>
      </c>
      <c r="CN1032" s="3" t="s">
        <v>143</v>
      </c>
      <c r="CO1032" s="3" t="s">
        <v>143</v>
      </c>
      <c r="CP1032" s="3" t="s">
        <v>143</v>
      </c>
      <c r="CQ1032" s="3" t="s">
        <v>143</v>
      </c>
      <c r="CR1032" s="3" t="s">
        <v>143</v>
      </c>
      <c r="CS1032" s="3" t="s">
        <v>1</v>
      </c>
      <c r="CT1032" s="3" t="s">
        <v>143</v>
      </c>
      <c r="CU1032" s="3" t="s">
        <v>1</v>
      </c>
      <c r="CV1032" s="3" t="s">
        <v>1985</v>
      </c>
      <c r="CW1032" s="3" t="s">
        <v>143</v>
      </c>
      <c r="CX1032" s="3" t="s">
        <v>316</v>
      </c>
      <c r="CY1032" s="3" t="s">
        <v>166</v>
      </c>
      <c r="CZ1032" s="3" t="s">
        <v>136</v>
      </c>
      <c r="DA1032" s="3" t="s">
        <v>1989</v>
      </c>
      <c r="DB1032" s="3" t="s">
        <v>143</v>
      </c>
      <c r="DC1032" s="3" t="s">
        <v>143</v>
      </c>
      <c r="DD1032" s="3" t="s">
        <v>164</v>
      </c>
      <c r="DE1032" s="3" t="s">
        <v>3995</v>
      </c>
      <c r="DF1032" s="3" t="s">
        <v>6425</v>
      </c>
      <c r="DG1032" s="3" t="s">
        <v>143</v>
      </c>
      <c r="DH1032" s="3" t="s">
        <v>143</v>
      </c>
      <c r="DI1032" s="3" t="s">
        <v>143</v>
      </c>
    </row>
    <row r="1033" spans="1:113" s="3" customFormat="1" hidden="1" x14ac:dyDescent="0.2">
      <c r="A1033" s="73">
        <v>45627</v>
      </c>
      <c r="B1033" s="3" t="s">
        <v>15606</v>
      </c>
      <c r="C1033" s="3">
        <v>176319</v>
      </c>
      <c r="D1033" s="3" t="s">
        <v>12738</v>
      </c>
      <c r="E1033" s="3" t="s">
        <v>164</v>
      </c>
      <c r="F1033" s="7">
        <v>45635</v>
      </c>
      <c r="G1033" s="3" t="s">
        <v>165</v>
      </c>
      <c r="H1033" s="3" t="s">
        <v>166</v>
      </c>
      <c r="I1033" s="8">
        <f t="shared" si="112"/>
        <v>50</v>
      </c>
      <c r="J1033" s="4">
        <v>50</v>
      </c>
      <c r="K1033" s="71">
        <f t="shared" si="111"/>
        <v>2.3263269019699801E-3</v>
      </c>
      <c r="L1033" s="3" t="s">
        <v>316</v>
      </c>
      <c r="M1033" s="3" t="s">
        <v>317</v>
      </c>
      <c r="N1033" s="3" t="s">
        <v>960</v>
      </c>
      <c r="O1033" s="3" t="s">
        <v>1003</v>
      </c>
      <c r="P1033" s="6" t="s">
        <v>15474</v>
      </c>
      <c r="Q1033" s="3" t="s">
        <v>170</v>
      </c>
      <c r="R1033" s="3" t="s">
        <v>15495</v>
      </c>
      <c r="S1033" s="3" t="s">
        <v>15475</v>
      </c>
      <c r="T1033" s="3" t="s">
        <v>135</v>
      </c>
      <c r="U1033" s="3" t="s">
        <v>135</v>
      </c>
      <c r="V1033" s="3" t="s">
        <v>136</v>
      </c>
      <c r="W1033" s="3" t="s">
        <v>137</v>
      </c>
      <c r="X1033" s="3" t="s">
        <v>322</v>
      </c>
      <c r="Y1033" s="3" t="s">
        <v>15476</v>
      </c>
      <c r="Z1033" s="7" t="s">
        <v>15496</v>
      </c>
      <c r="AA1033" s="3" t="s">
        <v>139</v>
      </c>
      <c r="AB1033" s="3" t="s">
        <v>323</v>
      </c>
      <c r="AC1033" s="3" t="s">
        <v>5272</v>
      </c>
      <c r="AD1033" s="3" t="s">
        <v>143</v>
      </c>
      <c r="AE1033" s="3" t="s">
        <v>5272</v>
      </c>
      <c r="AF1033" s="3" t="s">
        <v>143</v>
      </c>
      <c r="AG1033" s="3" t="s">
        <v>235</v>
      </c>
      <c r="AH1033" s="3" t="s">
        <v>141</v>
      </c>
      <c r="AI1033" s="3" t="s">
        <v>143</v>
      </c>
      <c r="AJ1033" s="3" t="s">
        <v>143</v>
      </c>
      <c r="AK1033" s="3" t="s">
        <v>207</v>
      </c>
      <c r="AL1033" s="3" t="s">
        <v>143</v>
      </c>
      <c r="AM1033" s="3" t="s">
        <v>7351</v>
      </c>
      <c r="AN1033" s="3" t="s">
        <v>143</v>
      </c>
      <c r="AO1033" s="3" t="s">
        <v>1228</v>
      </c>
      <c r="AP1033" s="3" t="s">
        <v>1229</v>
      </c>
      <c r="AQ1033" s="3" t="s">
        <v>1230</v>
      </c>
      <c r="AR1033" s="3" t="s">
        <v>178</v>
      </c>
      <c r="AS1033" s="3" t="s">
        <v>179</v>
      </c>
      <c r="AT1033" s="3" t="s">
        <v>211</v>
      </c>
      <c r="AU1033" s="3" t="s">
        <v>1231</v>
      </c>
      <c r="AV1033" s="3" t="s">
        <v>145</v>
      </c>
      <c r="AW1033" s="3" t="s">
        <v>146</v>
      </c>
      <c r="AX1033" s="3" t="s">
        <v>972</v>
      </c>
      <c r="AY1033" s="3" t="s">
        <v>148</v>
      </c>
      <c r="AZ1033" s="3" t="s">
        <v>139</v>
      </c>
      <c r="BA1033" s="3" t="s">
        <v>149</v>
      </c>
      <c r="BB1033" s="3" t="s">
        <v>150</v>
      </c>
      <c r="BC1033" s="3" t="s">
        <v>156</v>
      </c>
      <c r="BD1033" s="3" t="s">
        <v>157</v>
      </c>
      <c r="BE1033" s="3" t="s">
        <v>484</v>
      </c>
      <c r="BF1033" s="3" t="s">
        <v>15496</v>
      </c>
      <c r="BG1033" s="3" t="s">
        <v>5272</v>
      </c>
      <c r="BH1033" s="3" t="s">
        <v>170</v>
      </c>
      <c r="BI1033" s="3" t="s">
        <v>15477</v>
      </c>
      <c r="BJ1033" s="3" t="s">
        <v>143</v>
      </c>
      <c r="BK1033" s="3" t="s">
        <v>136</v>
      </c>
      <c r="BL1033" s="3" t="s">
        <v>143</v>
      </c>
      <c r="BM1033" s="3" t="s">
        <v>160</v>
      </c>
      <c r="BN1033" s="3" t="s">
        <v>160</v>
      </c>
      <c r="BO1033" s="3" t="s">
        <v>143</v>
      </c>
      <c r="BP1033" s="3" t="s">
        <v>143</v>
      </c>
      <c r="BQ1033" s="3" t="s">
        <v>12821</v>
      </c>
      <c r="BR1033" s="3" t="s">
        <v>5723</v>
      </c>
      <c r="BS1033" s="3" t="s">
        <v>162</v>
      </c>
      <c r="BT1033" s="3" t="s">
        <v>7351</v>
      </c>
      <c r="BU1033" s="3" t="s">
        <v>7351</v>
      </c>
      <c r="BV1033" s="3" t="s">
        <v>135</v>
      </c>
      <c r="BW1033" s="3" t="s">
        <v>135</v>
      </c>
      <c r="BX1033" s="3" t="s">
        <v>135</v>
      </c>
      <c r="BY1033" s="3" t="s">
        <v>148</v>
      </c>
      <c r="BZ1033" s="3" t="s">
        <v>1653</v>
      </c>
      <c r="CA1033" s="3" t="s">
        <v>174</v>
      </c>
      <c r="CB1033" s="3" t="s">
        <v>143</v>
      </c>
      <c r="CC1033" s="3" t="s">
        <v>143</v>
      </c>
      <c r="CD1033" s="3" t="s">
        <v>143</v>
      </c>
      <c r="CE1033" s="3" t="s">
        <v>15478</v>
      </c>
      <c r="CF1033" s="3" t="s">
        <v>2261</v>
      </c>
      <c r="CG1033" s="3" t="s">
        <v>143</v>
      </c>
      <c r="CH1033" s="3" t="s">
        <v>143</v>
      </c>
      <c r="CI1033" s="3" t="s">
        <v>143</v>
      </c>
      <c r="CJ1033" s="3" t="s">
        <v>5272</v>
      </c>
      <c r="CK1033" s="3" t="s">
        <v>143</v>
      </c>
      <c r="CL1033" s="3" t="s">
        <v>143</v>
      </c>
      <c r="CM1033" s="3" t="s">
        <v>143</v>
      </c>
      <c r="CN1033" s="3" t="s">
        <v>143</v>
      </c>
      <c r="CO1033" s="3" t="s">
        <v>143</v>
      </c>
      <c r="CP1033" s="3" t="s">
        <v>143</v>
      </c>
      <c r="CQ1033" s="3" t="s">
        <v>143</v>
      </c>
      <c r="CR1033" s="3" t="s">
        <v>143</v>
      </c>
      <c r="CS1033" s="3" t="s">
        <v>1</v>
      </c>
      <c r="CT1033" s="3" t="s">
        <v>143</v>
      </c>
      <c r="CU1033" s="3" t="s">
        <v>1</v>
      </c>
      <c r="CV1033" s="3" t="s">
        <v>1985</v>
      </c>
      <c r="CW1033" s="3" t="s">
        <v>143</v>
      </c>
      <c r="CX1033" s="3" t="s">
        <v>316</v>
      </c>
      <c r="CY1033" s="3" t="s">
        <v>166</v>
      </c>
      <c r="CZ1033" s="3" t="s">
        <v>136</v>
      </c>
      <c r="DA1033" s="3" t="s">
        <v>1989</v>
      </c>
      <c r="DB1033" s="3" t="s">
        <v>143</v>
      </c>
      <c r="DC1033" s="3" t="s">
        <v>143</v>
      </c>
      <c r="DD1033" s="3" t="s">
        <v>164</v>
      </c>
      <c r="DE1033" s="3" t="s">
        <v>3995</v>
      </c>
      <c r="DF1033" s="3" t="s">
        <v>6425</v>
      </c>
      <c r="DG1033" s="3" t="s">
        <v>143</v>
      </c>
      <c r="DH1033" s="3" t="s">
        <v>143</v>
      </c>
      <c r="DI1033" s="3" t="s">
        <v>143</v>
      </c>
    </row>
    <row r="1034" spans="1:113" s="3" customFormat="1" hidden="1" x14ac:dyDescent="0.2">
      <c r="A1034" s="73">
        <v>45627</v>
      </c>
      <c r="B1034" s="3" t="s">
        <v>12718</v>
      </c>
      <c r="C1034" s="3">
        <v>173611</v>
      </c>
      <c r="D1034" s="3" t="s">
        <v>8</v>
      </c>
      <c r="E1034" s="3" t="s">
        <v>685</v>
      </c>
      <c r="F1034" s="7">
        <v>45636</v>
      </c>
      <c r="G1034" s="3" t="s">
        <v>165</v>
      </c>
      <c r="H1034" s="3" t="s">
        <v>166</v>
      </c>
      <c r="I1034" s="8">
        <f t="shared" si="112"/>
        <v>492.5</v>
      </c>
      <c r="J1034" s="4">
        <v>492.5</v>
      </c>
      <c r="K1034" s="71">
        <f t="shared" si="111"/>
        <v>2.2914319984404304E-2</v>
      </c>
      <c r="L1034" s="3" t="s">
        <v>953</v>
      </c>
      <c r="M1034" s="3" t="s">
        <v>7246</v>
      </c>
      <c r="N1034" s="3" t="s">
        <v>1056</v>
      </c>
      <c r="O1034" s="3" t="s">
        <v>15186</v>
      </c>
      <c r="P1034" s="6" t="s">
        <v>2549</v>
      </c>
      <c r="Q1034" s="3" t="s">
        <v>170</v>
      </c>
      <c r="R1034" s="3" t="s">
        <v>15187</v>
      </c>
      <c r="S1034" s="3" t="s">
        <v>15188</v>
      </c>
      <c r="T1034" s="3" t="s">
        <v>135</v>
      </c>
      <c r="U1034" s="3" t="s">
        <v>135</v>
      </c>
      <c r="V1034" s="3" t="s">
        <v>506</v>
      </c>
      <c r="W1034" s="3" t="s">
        <v>137</v>
      </c>
      <c r="X1034" s="3" t="s">
        <v>173</v>
      </c>
      <c r="Y1034" s="3" t="s">
        <v>15189</v>
      </c>
      <c r="Z1034" s="7" t="s">
        <v>15190</v>
      </c>
      <c r="AA1034" s="3" t="s">
        <v>139</v>
      </c>
      <c r="AB1034" s="3" t="s">
        <v>226</v>
      </c>
      <c r="AC1034" s="3" t="s">
        <v>5272</v>
      </c>
      <c r="AD1034" s="3" t="s">
        <v>143</v>
      </c>
      <c r="AE1034" s="3" t="s">
        <v>5272</v>
      </c>
      <c r="AF1034" s="3" t="s">
        <v>143</v>
      </c>
      <c r="AG1034" s="3" t="s">
        <v>235</v>
      </c>
      <c r="AH1034" s="3" t="s">
        <v>141</v>
      </c>
      <c r="AI1034" s="3" t="s">
        <v>143</v>
      </c>
      <c r="AJ1034" s="3" t="s">
        <v>143</v>
      </c>
      <c r="AK1034" s="3" t="s">
        <v>207</v>
      </c>
      <c r="AL1034" s="3" t="s">
        <v>143</v>
      </c>
      <c r="AM1034" s="3" t="s">
        <v>15191</v>
      </c>
      <c r="AN1034" s="3" t="s">
        <v>143</v>
      </c>
      <c r="AO1034" s="3" t="s">
        <v>15192</v>
      </c>
      <c r="AP1034" s="3" t="s">
        <v>8090</v>
      </c>
      <c r="AQ1034" s="3" t="s">
        <v>15193</v>
      </c>
      <c r="AR1034" s="3" t="s">
        <v>4677</v>
      </c>
      <c r="AS1034" s="3" t="s">
        <v>431</v>
      </c>
      <c r="AT1034" s="3" t="s">
        <v>988</v>
      </c>
      <c r="AU1034" s="3" t="s">
        <v>15194</v>
      </c>
      <c r="AV1034" s="3" t="s">
        <v>145</v>
      </c>
      <c r="AW1034" s="3" t="s">
        <v>146</v>
      </c>
      <c r="AX1034" s="3" t="s">
        <v>1060</v>
      </c>
      <c r="AY1034" s="3" t="s">
        <v>148</v>
      </c>
      <c r="AZ1034" s="3" t="s">
        <v>139</v>
      </c>
      <c r="BA1034" s="3" t="s">
        <v>149</v>
      </c>
      <c r="BB1034" s="3" t="s">
        <v>150</v>
      </c>
      <c r="BC1034" s="3" t="s">
        <v>156</v>
      </c>
      <c r="BD1034" s="3" t="s">
        <v>157</v>
      </c>
      <c r="BE1034" s="3" t="s">
        <v>303</v>
      </c>
      <c r="BF1034" s="3" t="s">
        <v>15190</v>
      </c>
      <c r="BG1034" s="3" t="s">
        <v>5272</v>
      </c>
      <c r="BH1034" s="3" t="s">
        <v>143</v>
      </c>
      <c r="BI1034" s="3" t="s">
        <v>143</v>
      </c>
      <c r="BJ1034" s="3" t="s">
        <v>143</v>
      </c>
      <c r="BK1034" s="3" t="s">
        <v>506</v>
      </c>
      <c r="BL1034" s="3" t="s">
        <v>143</v>
      </c>
      <c r="BM1034" s="3" t="s">
        <v>160</v>
      </c>
      <c r="BN1034" s="3" t="s">
        <v>143</v>
      </c>
      <c r="BO1034" s="3" t="s">
        <v>685</v>
      </c>
      <c r="BP1034" s="3" t="s">
        <v>143</v>
      </c>
      <c r="BQ1034" s="3" t="s">
        <v>574</v>
      </c>
      <c r="BR1034" s="3" t="s">
        <v>5352</v>
      </c>
      <c r="BS1034" s="3" t="s">
        <v>241</v>
      </c>
      <c r="BT1034" s="3" t="s">
        <v>15191</v>
      </c>
      <c r="BU1034" s="3" t="s">
        <v>15191</v>
      </c>
      <c r="BV1034" s="3" t="s">
        <v>135</v>
      </c>
      <c r="BW1034" s="3" t="s">
        <v>135</v>
      </c>
      <c r="BX1034" s="3" t="s">
        <v>135</v>
      </c>
      <c r="BY1034" s="3" t="s">
        <v>148</v>
      </c>
      <c r="BZ1034" s="3" t="s">
        <v>5443</v>
      </c>
      <c r="CA1034" s="3" t="s">
        <v>174</v>
      </c>
      <c r="CB1034" s="3" t="s">
        <v>143</v>
      </c>
      <c r="CC1034" s="3" t="s">
        <v>143</v>
      </c>
      <c r="CD1034" s="3" t="s">
        <v>143</v>
      </c>
      <c r="CE1034" s="3" t="s">
        <v>15195</v>
      </c>
      <c r="CF1034" s="3" t="s">
        <v>2261</v>
      </c>
      <c r="CG1034" s="3" t="s">
        <v>143</v>
      </c>
      <c r="CH1034" s="3" t="s">
        <v>143</v>
      </c>
      <c r="CI1034" s="3" t="s">
        <v>143</v>
      </c>
      <c r="CJ1034" s="3" t="s">
        <v>5272</v>
      </c>
      <c r="CK1034" s="3" t="s">
        <v>143</v>
      </c>
      <c r="CL1034" s="3" t="s">
        <v>143</v>
      </c>
      <c r="CM1034" s="3" t="s">
        <v>143</v>
      </c>
      <c r="CN1034" s="3" t="s">
        <v>143</v>
      </c>
      <c r="CO1034" s="3" t="s">
        <v>5878</v>
      </c>
      <c r="CP1034" s="3" t="s">
        <v>143</v>
      </c>
      <c r="CQ1034" s="3" t="s">
        <v>143</v>
      </c>
      <c r="CR1034" s="3" t="s">
        <v>143</v>
      </c>
      <c r="CS1034" s="3" t="s">
        <v>1</v>
      </c>
      <c r="CT1034" s="3" t="s">
        <v>143</v>
      </c>
      <c r="CU1034" s="3" t="s">
        <v>1</v>
      </c>
      <c r="CV1034" s="3" t="s">
        <v>1985</v>
      </c>
      <c r="CW1034" s="3" t="s">
        <v>143</v>
      </c>
      <c r="CX1034" s="3" t="s">
        <v>953</v>
      </c>
      <c r="CY1034" s="3" t="s">
        <v>166</v>
      </c>
      <c r="CZ1034" s="3" t="s">
        <v>506</v>
      </c>
      <c r="DA1034" s="3" t="s">
        <v>2007</v>
      </c>
      <c r="DB1034" s="3" t="s">
        <v>143</v>
      </c>
      <c r="DC1034" s="3" t="s">
        <v>143</v>
      </c>
      <c r="DD1034" s="3" t="s">
        <v>685</v>
      </c>
      <c r="DE1034" s="3" t="s">
        <v>3995</v>
      </c>
      <c r="DF1034" s="3" t="s">
        <v>1515</v>
      </c>
      <c r="DG1034" s="3" t="s">
        <v>143</v>
      </c>
      <c r="DH1034" s="3" t="s">
        <v>7674</v>
      </c>
      <c r="DI1034" s="3" t="s">
        <v>143</v>
      </c>
    </row>
    <row r="1035" spans="1:113" s="3" customFormat="1" hidden="1" x14ac:dyDescent="0.2">
      <c r="A1035" s="73">
        <v>45627</v>
      </c>
      <c r="B1035" s="3" t="s">
        <v>15608</v>
      </c>
      <c r="C1035" s="3">
        <v>173642</v>
      </c>
      <c r="D1035" s="3" t="s">
        <v>15270</v>
      </c>
      <c r="E1035" s="3" t="s">
        <v>341</v>
      </c>
      <c r="F1035" s="7">
        <v>45636</v>
      </c>
      <c r="G1035" s="3" t="s">
        <v>165</v>
      </c>
      <c r="H1035" s="3" t="s">
        <v>166</v>
      </c>
      <c r="I1035" s="8">
        <f t="shared" si="112"/>
        <v>256</v>
      </c>
      <c r="J1035" s="4">
        <v>256</v>
      </c>
      <c r="K1035" s="71">
        <f t="shared" si="111"/>
        <v>1.1910793738086298E-2</v>
      </c>
      <c r="L1035" s="3" t="s">
        <v>1254</v>
      </c>
      <c r="M1035" s="3" t="s">
        <v>7246</v>
      </c>
      <c r="N1035" s="3" t="s">
        <v>1056</v>
      </c>
      <c r="O1035" s="3" t="s">
        <v>1755</v>
      </c>
      <c r="P1035" s="6" t="s">
        <v>15196</v>
      </c>
      <c r="Q1035" s="3" t="s">
        <v>170</v>
      </c>
      <c r="R1035" s="3" t="s">
        <v>15197</v>
      </c>
      <c r="S1035" s="3" t="s">
        <v>5744</v>
      </c>
      <c r="T1035" s="3" t="s">
        <v>135</v>
      </c>
      <c r="U1035" s="3" t="s">
        <v>135</v>
      </c>
      <c r="V1035" s="3" t="s">
        <v>136</v>
      </c>
      <c r="W1035" s="3" t="s">
        <v>137</v>
      </c>
      <c r="X1035" s="3" t="s">
        <v>173</v>
      </c>
      <c r="Y1035" s="3" t="s">
        <v>15198</v>
      </c>
      <c r="Z1035" s="7" t="s">
        <v>15199</v>
      </c>
      <c r="AA1035" s="3" t="s">
        <v>139</v>
      </c>
      <c r="AB1035" s="3" t="s">
        <v>226</v>
      </c>
      <c r="AC1035" s="3" t="s">
        <v>5272</v>
      </c>
      <c r="AD1035" s="3" t="s">
        <v>143</v>
      </c>
      <c r="AE1035" s="3" t="s">
        <v>5272</v>
      </c>
      <c r="AF1035" s="3" t="s">
        <v>143</v>
      </c>
      <c r="AG1035" s="3" t="s">
        <v>235</v>
      </c>
      <c r="AH1035" s="3" t="s">
        <v>141</v>
      </c>
      <c r="AI1035" s="3" t="s">
        <v>143</v>
      </c>
      <c r="AJ1035" s="3" t="s">
        <v>143</v>
      </c>
      <c r="AK1035" s="3" t="s">
        <v>207</v>
      </c>
      <c r="AL1035" s="3" t="s">
        <v>143</v>
      </c>
      <c r="AM1035" s="3" t="s">
        <v>11003</v>
      </c>
      <c r="AN1035" s="3" t="s">
        <v>143</v>
      </c>
      <c r="AO1035" s="3" t="s">
        <v>1759</v>
      </c>
      <c r="AP1035" s="3" t="s">
        <v>1760</v>
      </c>
      <c r="AQ1035" s="3" t="s">
        <v>1761</v>
      </c>
      <c r="AR1035" s="3" t="s">
        <v>1014</v>
      </c>
      <c r="AS1035" s="3" t="s">
        <v>231</v>
      </c>
      <c r="AT1035" s="3" t="s">
        <v>1762</v>
      </c>
      <c r="AU1035" s="3" t="s">
        <v>1763</v>
      </c>
      <c r="AV1035" s="3" t="s">
        <v>145</v>
      </c>
      <c r="AW1035" s="3" t="s">
        <v>146</v>
      </c>
      <c r="AX1035" s="3" t="s">
        <v>1060</v>
      </c>
      <c r="AY1035" s="3" t="s">
        <v>148</v>
      </c>
      <c r="AZ1035" s="3" t="s">
        <v>139</v>
      </c>
      <c r="BA1035" s="3" t="s">
        <v>149</v>
      </c>
      <c r="BB1035" s="3" t="s">
        <v>150</v>
      </c>
      <c r="BC1035" s="3" t="s">
        <v>156</v>
      </c>
      <c r="BD1035" s="3" t="s">
        <v>157</v>
      </c>
      <c r="BE1035" s="3" t="s">
        <v>303</v>
      </c>
      <c r="BF1035" s="3" t="s">
        <v>15199</v>
      </c>
      <c r="BG1035" s="3" t="s">
        <v>5272</v>
      </c>
      <c r="BH1035" s="3" t="s">
        <v>143</v>
      </c>
      <c r="BI1035" s="3" t="s">
        <v>143</v>
      </c>
      <c r="BJ1035" s="3" t="s">
        <v>143</v>
      </c>
      <c r="BK1035" s="3" t="s">
        <v>136</v>
      </c>
      <c r="BL1035" s="3" t="s">
        <v>143</v>
      </c>
      <c r="BM1035" s="3" t="s">
        <v>160</v>
      </c>
      <c r="BN1035" s="3" t="s">
        <v>143</v>
      </c>
      <c r="BO1035" s="3" t="s">
        <v>685</v>
      </c>
      <c r="BP1035" s="3" t="s">
        <v>5095</v>
      </c>
      <c r="BQ1035" s="3" t="s">
        <v>4836</v>
      </c>
      <c r="BR1035" s="3" t="s">
        <v>5352</v>
      </c>
      <c r="BS1035" s="3" t="s">
        <v>241</v>
      </c>
      <c r="BT1035" s="3" t="s">
        <v>11003</v>
      </c>
      <c r="BU1035" s="3" t="s">
        <v>11003</v>
      </c>
      <c r="BV1035" s="3" t="s">
        <v>135</v>
      </c>
      <c r="BW1035" s="3" t="s">
        <v>135</v>
      </c>
      <c r="BX1035" s="3" t="s">
        <v>135</v>
      </c>
      <c r="BY1035" s="3" t="s">
        <v>148</v>
      </c>
      <c r="BZ1035" s="3" t="s">
        <v>360</v>
      </c>
      <c r="CA1035" s="3" t="s">
        <v>174</v>
      </c>
      <c r="CB1035" s="3" t="s">
        <v>143</v>
      </c>
      <c r="CC1035" s="3" t="s">
        <v>143</v>
      </c>
      <c r="CD1035" s="3" t="s">
        <v>143</v>
      </c>
      <c r="CE1035" s="3" t="s">
        <v>15200</v>
      </c>
      <c r="CF1035" s="3" t="s">
        <v>2261</v>
      </c>
      <c r="CG1035" s="3" t="s">
        <v>143</v>
      </c>
      <c r="CH1035" s="3" t="s">
        <v>143</v>
      </c>
      <c r="CI1035" s="3" t="s">
        <v>143</v>
      </c>
      <c r="CJ1035" s="3" t="s">
        <v>5272</v>
      </c>
      <c r="CK1035" s="3" t="s">
        <v>143</v>
      </c>
      <c r="CL1035" s="3" t="s">
        <v>143</v>
      </c>
      <c r="CM1035" s="3" t="s">
        <v>143</v>
      </c>
      <c r="CN1035" s="3" t="s">
        <v>143</v>
      </c>
      <c r="CO1035" s="3" t="s">
        <v>5754</v>
      </c>
      <c r="CP1035" s="3" t="s">
        <v>143</v>
      </c>
      <c r="CQ1035" s="3" t="s">
        <v>5754</v>
      </c>
      <c r="CR1035" s="3" t="s">
        <v>143</v>
      </c>
      <c r="CS1035" s="3" t="s">
        <v>1</v>
      </c>
      <c r="CT1035" s="3" t="s">
        <v>143</v>
      </c>
      <c r="CU1035" s="3" t="s">
        <v>1</v>
      </c>
      <c r="CV1035" s="3" t="s">
        <v>1985</v>
      </c>
      <c r="CW1035" s="3" t="s">
        <v>143</v>
      </c>
      <c r="CX1035" s="3" t="s">
        <v>1254</v>
      </c>
      <c r="CY1035" s="3" t="s">
        <v>166</v>
      </c>
      <c r="CZ1035" s="3" t="s">
        <v>136</v>
      </c>
      <c r="DA1035" s="3" t="s">
        <v>1986</v>
      </c>
      <c r="DB1035" s="3" t="s">
        <v>143</v>
      </c>
      <c r="DC1035" s="3" t="s">
        <v>143</v>
      </c>
      <c r="DD1035" s="3" t="s">
        <v>685</v>
      </c>
      <c r="DE1035" s="3" t="s">
        <v>3995</v>
      </c>
      <c r="DF1035" s="3" t="s">
        <v>1515</v>
      </c>
      <c r="DG1035" s="3" t="s">
        <v>9469</v>
      </c>
      <c r="DH1035" s="3" t="s">
        <v>9469</v>
      </c>
      <c r="DI1035" s="3" t="s">
        <v>143</v>
      </c>
    </row>
    <row r="1036" spans="1:113" s="3" customFormat="1" ht="25.5" hidden="1" x14ac:dyDescent="0.2">
      <c r="A1036" s="73">
        <v>45627</v>
      </c>
      <c r="B1036" s="3" t="s">
        <v>12737</v>
      </c>
      <c r="C1036" s="3">
        <v>173693</v>
      </c>
      <c r="D1036" s="3" t="s">
        <v>15119</v>
      </c>
      <c r="E1036" s="3" t="s">
        <v>373</v>
      </c>
      <c r="F1036" s="7">
        <v>45636</v>
      </c>
      <c r="G1036" s="3" t="s">
        <v>257</v>
      </c>
      <c r="H1036" s="3" t="s">
        <v>166</v>
      </c>
      <c r="I1036" s="4">
        <v>410.71</v>
      </c>
      <c r="J1036" s="4">
        <v>410.71</v>
      </c>
      <c r="K1036" s="71">
        <f t="shared" si="111"/>
        <v>1.910891443816181E-2</v>
      </c>
      <c r="L1036" s="3" t="s">
        <v>374</v>
      </c>
      <c r="M1036" s="3" t="s">
        <v>129</v>
      </c>
      <c r="N1036" s="3" t="s">
        <v>1224</v>
      </c>
      <c r="O1036" s="3" t="s">
        <v>528</v>
      </c>
      <c r="P1036" s="6" t="s">
        <v>15201</v>
      </c>
      <c r="Q1036" s="3" t="s">
        <v>530</v>
      </c>
      <c r="R1036" s="3" t="s">
        <v>15202</v>
      </c>
      <c r="S1036" s="3" t="s">
        <v>2165</v>
      </c>
      <c r="T1036" s="3" t="s">
        <v>135</v>
      </c>
      <c r="U1036" s="3" t="s">
        <v>135</v>
      </c>
      <c r="V1036" s="3" t="s">
        <v>136</v>
      </c>
      <c r="W1036" s="3" t="s">
        <v>137</v>
      </c>
      <c r="X1036" s="3" t="s">
        <v>11994</v>
      </c>
      <c r="Y1036" s="3" t="s">
        <v>15203</v>
      </c>
      <c r="Z1036" s="7" t="s">
        <v>15326</v>
      </c>
      <c r="AA1036" s="3" t="s">
        <v>139</v>
      </c>
      <c r="AB1036" s="3" t="s">
        <v>140</v>
      </c>
      <c r="AC1036" s="3" t="s">
        <v>5272</v>
      </c>
      <c r="AD1036" s="3" t="s">
        <v>143</v>
      </c>
      <c r="AE1036" s="3" t="s">
        <v>5874</v>
      </c>
      <c r="AF1036" s="3" t="s">
        <v>15178</v>
      </c>
      <c r="AG1036" s="3" t="s">
        <v>5675</v>
      </c>
      <c r="AH1036" s="3" t="s">
        <v>265</v>
      </c>
      <c r="AI1036" s="3" t="s">
        <v>143</v>
      </c>
      <c r="AJ1036" s="3" t="s">
        <v>5874</v>
      </c>
      <c r="AK1036" s="3" t="s">
        <v>142</v>
      </c>
      <c r="AL1036" s="3" t="s">
        <v>143</v>
      </c>
      <c r="AM1036" s="3" t="s">
        <v>5874</v>
      </c>
      <c r="AN1036" s="3" t="s">
        <v>174</v>
      </c>
      <c r="AO1036" s="3" t="s">
        <v>533</v>
      </c>
      <c r="AP1036" s="3" t="s">
        <v>534</v>
      </c>
      <c r="AQ1036" s="3" t="s">
        <v>309</v>
      </c>
      <c r="AR1036" s="3" t="s">
        <v>148</v>
      </c>
      <c r="AS1036" s="3" t="s">
        <v>139</v>
      </c>
      <c r="AT1036" s="3" t="s">
        <v>508</v>
      </c>
      <c r="AU1036" s="3" t="s">
        <v>10918</v>
      </c>
      <c r="AV1036" s="3" t="s">
        <v>990</v>
      </c>
      <c r="AW1036" s="3" t="s">
        <v>273</v>
      </c>
      <c r="AX1036" s="3" t="s">
        <v>1232</v>
      </c>
      <c r="AY1036" s="3" t="s">
        <v>148</v>
      </c>
      <c r="AZ1036" s="3" t="s">
        <v>139</v>
      </c>
      <c r="BA1036" s="3" t="s">
        <v>154</v>
      </c>
      <c r="BB1036" s="3" t="s">
        <v>992</v>
      </c>
      <c r="BC1036" s="3" t="s">
        <v>156</v>
      </c>
      <c r="BD1036" s="3" t="s">
        <v>157</v>
      </c>
      <c r="BE1036" s="3" t="s">
        <v>303</v>
      </c>
      <c r="BF1036" s="3" t="s">
        <v>15204</v>
      </c>
      <c r="BG1036" s="3" t="s">
        <v>5272</v>
      </c>
      <c r="BH1036" s="3" t="s">
        <v>530</v>
      </c>
      <c r="BI1036" s="3" t="s">
        <v>770</v>
      </c>
      <c r="BJ1036" s="3" t="s">
        <v>143</v>
      </c>
      <c r="BK1036" s="3" t="s">
        <v>136</v>
      </c>
      <c r="BL1036" s="3" t="s">
        <v>143</v>
      </c>
      <c r="BM1036" s="3" t="s">
        <v>200</v>
      </c>
      <c r="BN1036" s="3" t="s">
        <v>200</v>
      </c>
      <c r="BO1036" s="3" t="s">
        <v>143</v>
      </c>
      <c r="BP1036" s="3" t="s">
        <v>143</v>
      </c>
      <c r="BQ1036" s="3" t="s">
        <v>15205</v>
      </c>
      <c r="BR1036" s="3" t="s">
        <v>5352</v>
      </c>
      <c r="BS1036" s="3" t="s">
        <v>241</v>
      </c>
      <c r="BT1036" s="3" t="s">
        <v>5874</v>
      </c>
      <c r="BU1036" s="3" t="s">
        <v>5874</v>
      </c>
      <c r="BV1036" s="3" t="s">
        <v>135</v>
      </c>
      <c r="BW1036" s="3" t="s">
        <v>135</v>
      </c>
      <c r="BX1036" s="3" t="s">
        <v>135</v>
      </c>
      <c r="BY1036" s="3" t="s">
        <v>148</v>
      </c>
      <c r="BZ1036" s="3" t="s">
        <v>2375</v>
      </c>
      <c r="CA1036" s="3" t="s">
        <v>174</v>
      </c>
      <c r="CB1036" s="3" t="s">
        <v>143</v>
      </c>
      <c r="CC1036" s="3" t="s">
        <v>143</v>
      </c>
      <c r="CD1036" s="3" t="s">
        <v>143</v>
      </c>
      <c r="CE1036" s="3" t="s">
        <v>143</v>
      </c>
      <c r="CF1036" s="3" t="s">
        <v>2261</v>
      </c>
      <c r="CG1036" s="3" t="s">
        <v>2261</v>
      </c>
      <c r="CH1036" s="3" t="s">
        <v>143</v>
      </c>
      <c r="CI1036" s="3" t="s">
        <v>143</v>
      </c>
      <c r="CJ1036" s="3" t="s">
        <v>5272</v>
      </c>
      <c r="CK1036" s="3" t="s">
        <v>143</v>
      </c>
      <c r="CL1036" s="3" t="s">
        <v>143</v>
      </c>
      <c r="CM1036" s="3" t="s">
        <v>143</v>
      </c>
      <c r="CN1036" s="3" t="s">
        <v>143</v>
      </c>
      <c r="CO1036" s="3" t="s">
        <v>143</v>
      </c>
      <c r="CP1036" s="3" t="s">
        <v>143</v>
      </c>
      <c r="CQ1036" s="3" t="s">
        <v>143</v>
      </c>
      <c r="CR1036" s="3" t="s">
        <v>143</v>
      </c>
      <c r="CS1036" s="3" t="s">
        <v>1</v>
      </c>
      <c r="CT1036" s="3" t="s">
        <v>143</v>
      </c>
      <c r="CU1036" s="3" t="s">
        <v>1</v>
      </c>
      <c r="CV1036" s="3" t="s">
        <v>1985</v>
      </c>
      <c r="CW1036" s="3" t="s">
        <v>1985</v>
      </c>
      <c r="CX1036" s="3" t="s">
        <v>374</v>
      </c>
      <c r="CY1036" s="3" t="s">
        <v>166</v>
      </c>
      <c r="CZ1036" s="3" t="s">
        <v>136</v>
      </c>
      <c r="DA1036" s="3" t="s">
        <v>1986</v>
      </c>
      <c r="DB1036" s="3" t="s">
        <v>143</v>
      </c>
      <c r="DC1036" s="3" t="s">
        <v>11994</v>
      </c>
      <c r="DD1036" s="3" t="s">
        <v>373</v>
      </c>
      <c r="DE1036" s="3" t="s">
        <v>3995</v>
      </c>
      <c r="DF1036" s="3" t="s">
        <v>1515</v>
      </c>
      <c r="DG1036" s="3" t="s">
        <v>143</v>
      </c>
      <c r="DH1036" s="3" t="s">
        <v>143</v>
      </c>
      <c r="DI1036" s="3" t="s">
        <v>143</v>
      </c>
    </row>
    <row r="1037" spans="1:113" s="3" customFormat="1" hidden="1" x14ac:dyDescent="0.2">
      <c r="A1037" s="73">
        <v>45627</v>
      </c>
      <c r="B1037" s="3" t="s">
        <v>12474</v>
      </c>
      <c r="C1037" s="3">
        <v>173852</v>
      </c>
      <c r="D1037" s="5" t="s">
        <v>12474</v>
      </c>
      <c r="E1037" s="3" t="s">
        <v>125</v>
      </c>
      <c r="F1037" s="7">
        <v>45636</v>
      </c>
      <c r="G1037" s="3" t="s">
        <v>257</v>
      </c>
      <c r="H1037" s="3" t="s">
        <v>127</v>
      </c>
      <c r="I1037" s="8">
        <f>+J1037</f>
        <v>464.72</v>
      </c>
      <c r="J1037" s="4">
        <v>464.72</v>
      </c>
      <c r="K1037" s="71">
        <f t="shared" si="111"/>
        <v>2.1621812757669785E-2</v>
      </c>
      <c r="L1037" s="3" t="s">
        <v>374</v>
      </c>
      <c r="M1037" s="3" t="s">
        <v>129</v>
      </c>
      <c r="N1037" s="3" t="s">
        <v>1725</v>
      </c>
      <c r="O1037" s="3" t="s">
        <v>1224</v>
      </c>
      <c r="P1037" s="6" t="s">
        <v>14902</v>
      </c>
      <c r="Q1037" s="3" t="s">
        <v>132</v>
      </c>
      <c r="R1037" s="3" t="s">
        <v>15206</v>
      </c>
      <c r="S1037" s="3" t="s">
        <v>15207</v>
      </c>
      <c r="T1037" s="3" t="s">
        <v>135</v>
      </c>
      <c r="U1037" s="3" t="s">
        <v>135</v>
      </c>
      <c r="V1037" s="3" t="s">
        <v>136</v>
      </c>
      <c r="W1037" s="3" t="s">
        <v>137</v>
      </c>
      <c r="X1037" s="3" t="s">
        <v>11647</v>
      </c>
      <c r="Y1037" s="3" t="s">
        <v>15208</v>
      </c>
      <c r="Z1037" s="7" t="s">
        <v>15327</v>
      </c>
      <c r="AA1037" s="3" t="s">
        <v>139</v>
      </c>
      <c r="AB1037" s="3" t="s">
        <v>140</v>
      </c>
      <c r="AC1037" s="3" t="s">
        <v>5272</v>
      </c>
      <c r="AD1037" s="3" t="s">
        <v>143</v>
      </c>
      <c r="AE1037" s="3" t="s">
        <v>5272</v>
      </c>
      <c r="AF1037" s="3" t="s">
        <v>14991</v>
      </c>
      <c r="AG1037" s="3" t="s">
        <v>5675</v>
      </c>
      <c r="AH1037" s="3" t="s">
        <v>265</v>
      </c>
      <c r="AI1037" s="3" t="s">
        <v>143</v>
      </c>
      <c r="AJ1037" s="3" t="s">
        <v>15328</v>
      </c>
      <c r="AK1037" s="3" t="s">
        <v>142</v>
      </c>
      <c r="AL1037" s="3" t="s">
        <v>143</v>
      </c>
      <c r="AM1037" s="3" t="s">
        <v>13728</v>
      </c>
      <c r="AN1037" s="3" t="s">
        <v>144</v>
      </c>
      <c r="AO1037" s="3" t="s">
        <v>990</v>
      </c>
      <c r="AP1037" s="3" t="s">
        <v>273</v>
      </c>
      <c r="AQ1037" s="3" t="s">
        <v>1232</v>
      </c>
      <c r="AR1037" s="3" t="s">
        <v>148</v>
      </c>
      <c r="AS1037" s="3" t="s">
        <v>139</v>
      </c>
      <c r="AT1037" s="3" t="s">
        <v>154</v>
      </c>
      <c r="AU1037" s="3" t="s">
        <v>992</v>
      </c>
      <c r="AV1037" s="3" t="s">
        <v>1718</v>
      </c>
      <c r="AW1037" s="3" t="s">
        <v>1719</v>
      </c>
      <c r="AX1037" s="3" t="s">
        <v>1726</v>
      </c>
      <c r="AY1037" s="3" t="s">
        <v>148</v>
      </c>
      <c r="AZ1037" s="3" t="s">
        <v>139</v>
      </c>
      <c r="BA1037" s="3" t="s">
        <v>154</v>
      </c>
      <c r="BB1037" s="3" t="s">
        <v>1727</v>
      </c>
      <c r="BC1037" s="3" t="s">
        <v>156</v>
      </c>
      <c r="BD1037" s="3" t="s">
        <v>157</v>
      </c>
      <c r="BE1037" s="3" t="s">
        <v>303</v>
      </c>
      <c r="BF1037" s="3" t="s">
        <v>15209</v>
      </c>
      <c r="BG1037" s="3" t="s">
        <v>5272</v>
      </c>
      <c r="BH1037" s="3" t="s">
        <v>132</v>
      </c>
      <c r="BI1037" s="3" t="s">
        <v>15329</v>
      </c>
      <c r="BJ1037" s="3" t="s">
        <v>143</v>
      </c>
      <c r="BK1037" s="3" t="s">
        <v>136</v>
      </c>
      <c r="BL1037" s="3" t="s">
        <v>143</v>
      </c>
      <c r="BM1037" s="3" t="s">
        <v>200</v>
      </c>
      <c r="BN1037" s="3" t="s">
        <v>160</v>
      </c>
      <c r="BO1037" s="3" t="s">
        <v>143</v>
      </c>
      <c r="BP1037" s="3" t="s">
        <v>143</v>
      </c>
      <c r="BQ1037" s="3" t="s">
        <v>15210</v>
      </c>
      <c r="BR1037" s="3" t="s">
        <v>5352</v>
      </c>
      <c r="BS1037" s="3" t="s">
        <v>241</v>
      </c>
      <c r="BT1037" s="3" t="s">
        <v>13726</v>
      </c>
      <c r="BU1037" s="3" t="s">
        <v>13726</v>
      </c>
      <c r="BV1037" s="3" t="s">
        <v>135</v>
      </c>
      <c r="BW1037" s="3" t="s">
        <v>135</v>
      </c>
      <c r="BX1037" s="3" t="s">
        <v>135</v>
      </c>
      <c r="BY1037" s="3" t="s">
        <v>148</v>
      </c>
      <c r="BZ1037" s="3" t="s">
        <v>15020</v>
      </c>
      <c r="CA1037" s="3" t="s">
        <v>144</v>
      </c>
      <c r="CB1037" s="3" t="s">
        <v>143</v>
      </c>
      <c r="CC1037" s="3" t="s">
        <v>143</v>
      </c>
      <c r="CD1037" s="3" t="s">
        <v>143</v>
      </c>
      <c r="CE1037" s="3" t="s">
        <v>143</v>
      </c>
      <c r="CF1037" s="3" t="s">
        <v>9549</v>
      </c>
      <c r="CG1037" s="3" t="s">
        <v>9549</v>
      </c>
      <c r="CH1037" s="3" t="s">
        <v>143</v>
      </c>
      <c r="CI1037" s="3" t="s">
        <v>143</v>
      </c>
      <c r="CJ1037" s="3" t="s">
        <v>5272</v>
      </c>
      <c r="CK1037" s="3" t="s">
        <v>143</v>
      </c>
      <c r="CL1037" s="3" t="s">
        <v>143</v>
      </c>
      <c r="CM1037" s="3" t="s">
        <v>143</v>
      </c>
      <c r="CN1037" s="3" t="s">
        <v>143</v>
      </c>
      <c r="CO1037" s="3" t="s">
        <v>143</v>
      </c>
      <c r="CP1037" s="3" t="s">
        <v>143</v>
      </c>
      <c r="CQ1037" s="3" t="s">
        <v>143</v>
      </c>
      <c r="CR1037" s="3" t="s">
        <v>143</v>
      </c>
      <c r="CS1037" s="3" t="s">
        <v>1</v>
      </c>
      <c r="CT1037" s="3" t="s">
        <v>143</v>
      </c>
      <c r="CU1037" s="3" t="s">
        <v>1</v>
      </c>
      <c r="CV1037" s="3" t="s">
        <v>1985</v>
      </c>
      <c r="CW1037" s="3" t="s">
        <v>143</v>
      </c>
      <c r="CX1037" s="3" t="s">
        <v>374</v>
      </c>
      <c r="CY1037" s="3" t="s">
        <v>127</v>
      </c>
      <c r="CZ1037" s="3" t="s">
        <v>136</v>
      </c>
      <c r="DA1037" s="3" t="s">
        <v>1986</v>
      </c>
      <c r="DB1037" s="3" t="s">
        <v>143</v>
      </c>
      <c r="DC1037" s="3" t="s">
        <v>143</v>
      </c>
      <c r="DD1037" s="3" t="s">
        <v>125</v>
      </c>
      <c r="DE1037" s="3" t="s">
        <v>3995</v>
      </c>
      <c r="DF1037" s="3" t="s">
        <v>1515</v>
      </c>
      <c r="DG1037" s="3" t="s">
        <v>143</v>
      </c>
      <c r="DH1037" s="3" t="s">
        <v>143</v>
      </c>
      <c r="DI1037" s="3" t="s">
        <v>143</v>
      </c>
    </row>
    <row r="1038" spans="1:113" s="3" customFormat="1" hidden="1" x14ac:dyDescent="0.2">
      <c r="A1038" s="73">
        <v>45627</v>
      </c>
      <c r="B1038" s="3" t="s">
        <v>15606</v>
      </c>
      <c r="C1038" s="3">
        <v>173871</v>
      </c>
      <c r="D1038" s="3" t="s">
        <v>12738</v>
      </c>
      <c r="E1038" s="3" t="s">
        <v>2037</v>
      </c>
      <c r="F1038" s="7">
        <v>45636</v>
      </c>
      <c r="G1038" s="3" t="s">
        <v>165</v>
      </c>
      <c r="H1038" s="3" t="s">
        <v>166</v>
      </c>
      <c r="I1038" s="4">
        <v>210</v>
      </c>
      <c r="J1038" s="4">
        <v>210</v>
      </c>
      <c r="K1038" s="71">
        <f t="shared" si="111"/>
        <v>9.7705729882739158E-3</v>
      </c>
      <c r="L1038" s="3" t="s">
        <v>316</v>
      </c>
      <c r="M1038" s="3" t="s">
        <v>317</v>
      </c>
      <c r="N1038" s="3" t="s">
        <v>960</v>
      </c>
      <c r="O1038" s="3" t="s">
        <v>15211</v>
      </c>
      <c r="P1038" s="6" t="s">
        <v>15212</v>
      </c>
      <c r="Q1038" s="3" t="s">
        <v>170</v>
      </c>
      <c r="R1038" s="3" t="s">
        <v>15213</v>
      </c>
      <c r="S1038" s="3" t="s">
        <v>15214</v>
      </c>
      <c r="T1038" s="3" t="s">
        <v>135</v>
      </c>
      <c r="U1038" s="3" t="s">
        <v>135</v>
      </c>
      <c r="V1038" s="3" t="s">
        <v>136</v>
      </c>
      <c r="W1038" s="3" t="s">
        <v>137</v>
      </c>
      <c r="X1038" s="3" t="s">
        <v>2483</v>
      </c>
      <c r="Y1038" s="3" t="s">
        <v>15215</v>
      </c>
      <c r="Z1038" s="7" t="s">
        <v>15216</v>
      </c>
      <c r="AA1038" s="3" t="s">
        <v>139</v>
      </c>
      <c r="AB1038" s="3" t="s">
        <v>323</v>
      </c>
      <c r="AC1038" s="3" t="s">
        <v>5272</v>
      </c>
      <c r="AD1038" s="3" t="s">
        <v>143</v>
      </c>
      <c r="AE1038" s="3" t="s">
        <v>5931</v>
      </c>
      <c r="AF1038" s="3" t="s">
        <v>143</v>
      </c>
      <c r="AG1038" s="3" t="s">
        <v>235</v>
      </c>
      <c r="AH1038" s="3" t="s">
        <v>141</v>
      </c>
      <c r="AI1038" s="3" t="s">
        <v>143</v>
      </c>
      <c r="AJ1038" s="3" t="s">
        <v>5931</v>
      </c>
      <c r="AK1038" s="3" t="s">
        <v>207</v>
      </c>
      <c r="AL1038" s="3" t="s">
        <v>143</v>
      </c>
      <c r="AM1038" s="3" t="s">
        <v>5931</v>
      </c>
      <c r="AN1038" s="3" t="s">
        <v>174</v>
      </c>
      <c r="AO1038" s="3" t="s">
        <v>12980</v>
      </c>
      <c r="AP1038" s="3" t="s">
        <v>12981</v>
      </c>
      <c r="AQ1038" s="3" t="s">
        <v>15217</v>
      </c>
      <c r="AR1038" s="3" t="s">
        <v>2082</v>
      </c>
      <c r="AS1038" s="3" t="s">
        <v>231</v>
      </c>
      <c r="AT1038" s="3" t="s">
        <v>4175</v>
      </c>
      <c r="AU1038" s="3" t="s">
        <v>12983</v>
      </c>
      <c r="AV1038" s="3" t="s">
        <v>145</v>
      </c>
      <c r="AW1038" s="3" t="s">
        <v>146</v>
      </c>
      <c r="AX1038" s="3" t="s">
        <v>972</v>
      </c>
      <c r="AY1038" s="3" t="s">
        <v>148</v>
      </c>
      <c r="AZ1038" s="3" t="s">
        <v>139</v>
      </c>
      <c r="BA1038" s="3" t="s">
        <v>149</v>
      </c>
      <c r="BB1038" s="3" t="s">
        <v>150</v>
      </c>
      <c r="BC1038" s="3" t="s">
        <v>156</v>
      </c>
      <c r="BD1038" s="3" t="s">
        <v>157</v>
      </c>
      <c r="BE1038" s="3" t="s">
        <v>484</v>
      </c>
      <c r="BF1038" s="3" t="s">
        <v>15216</v>
      </c>
      <c r="BG1038" s="3" t="s">
        <v>5272</v>
      </c>
      <c r="BH1038" s="3" t="s">
        <v>143</v>
      </c>
      <c r="BI1038" s="3" t="s">
        <v>143</v>
      </c>
      <c r="BJ1038" s="3" t="s">
        <v>143</v>
      </c>
      <c r="BK1038" s="3" t="s">
        <v>136</v>
      </c>
      <c r="BL1038" s="3" t="s">
        <v>143</v>
      </c>
      <c r="BM1038" s="3" t="s">
        <v>160</v>
      </c>
      <c r="BN1038" s="3" t="s">
        <v>160</v>
      </c>
      <c r="BO1038" s="3" t="s">
        <v>143</v>
      </c>
      <c r="BP1038" s="3" t="s">
        <v>143</v>
      </c>
      <c r="BQ1038" s="3" t="s">
        <v>4993</v>
      </c>
      <c r="BR1038" s="3" t="s">
        <v>5723</v>
      </c>
      <c r="BS1038" s="3" t="s">
        <v>162</v>
      </c>
      <c r="BT1038" s="3" t="s">
        <v>5931</v>
      </c>
      <c r="BU1038" s="3" t="s">
        <v>5931</v>
      </c>
      <c r="BV1038" s="3" t="s">
        <v>135</v>
      </c>
      <c r="BW1038" s="3" t="s">
        <v>135</v>
      </c>
      <c r="BX1038" s="3" t="s">
        <v>135</v>
      </c>
      <c r="BY1038" s="3" t="s">
        <v>148</v>
      </c>
      <c r="BZ1038" s="3" t="s">
        <v>5085</v>
      </c>
      <c r="CA1038" s="3" t="s">
        <v>174</v>
      </c>
      <c r="CB1038" s="3" t="s">
        <v>143</v>
      </c>
      <c r="CC1038" s="3" t="s">
        <v>143</v>
      </c>
      <c r="CD1038" s="3" t="s">
        <v>143</v>
      </c>
      <c r="CE1038" s="3" t="s">
        <v>143</v>
      </c>
      <c r="CF1038" s="3" t="s">
        <v>2261</v>
      </c>
      <c r="CG1038" s="3" t="s">
        <v>2261</v>
      </c>
      <c r="CH1038" s="3" t="s">
        <v>143</v>
      </c>
      <c r="CI1038" s="3" t="s">
        <v>143</v>
      </c>
      <c r="CJ1038" s="3" t="s">
        <v>5272</v>
      </c>
      <c r="CK1038" s="3" t="s">
        <v>143</v>
      </c>
      <c r="CL1038" s="3" t="s">
        <v>143</v>
      </c>
      <c r="CM1038" s="3" t="s">
        <v>143</v>
      </c>
      <c r="CN1038" s="3" t="s">
        <v>143</v>
      </c>
      <c r="CO1038" s="3" t="s">
        <v>12987</v>
      </c>
      <c r="CP1038" s="3" t="s">
        <v>143</v>
      </c>
      <c r="CQ1038" s="3" t="s">
        <v>143</v>
      </c>
      <c r="CR1038" s="3" t="s">
        <v>143</v>
      </c>
      <c r="CS1038" s="3" t="s">
        <v>1</v>
      </c>
      <c r="CT1038" s="3" t="s">
        <v>143</v>
      </c>
      <c r="CU1038" s="3" t="s">
        <v>1</v>
      </c>
      <c r="CV1038" s="3" t="s">
        <v>1985</v>
      </c>
      <c r="CW1038" s="3" t="s">
        <v>1985</v>
      </c>
      <c r="CX1038" s="3" t="s">
        <v>316</v>
      </c>
      <c r="CY1038" s="3" t="s">
        <v>166</v>
      </c>
      <c r="CZ1038" s="3" t="s">
        <v>136</v>
      </c>
      <c r="DA1038" s="3" t="s">
        <v>1986</v>
      </c>
      <c r="DB1038" s="3" t="s">
        <v>143</v>
      </c>
      <c r="DC1038" s="3" t="s">
        <v>143</v>
      </c>
      <c r="DD1038" s="3" t="s">
        <v>2037</v>
      </c>
      <c r="DE1038" s="3" t="s">
        <v>3995</v>
      </c>
      <c r="DF1038" s="3" t="s">
        <v>1515</v>
      </c>
      <c r="DG1038" s="3" t="s">
        <v>143</v>
      </c>
      <c r="DH1038" s="3" t="s">
        <v>12988</v>
      </c>
      <c r="DI1038" s="3" t="s">
        <v>143</v>
      </c>
    </row>
    <row r="1039" spans="1:113" s="3" customFormat="1" hidden="1" x14ac:dyDescent="0.2">
      <c r="A1039" s="73">
        <v>45627</v>
      </c>
      <c r="B1039" s="3" t="s">
        <v>12474</v>
      </c>
      <c r="C1039" s="3">
        <v>173983</v>
      </c>
      <c r="D1039" s="5" t="s">
        <v>12474</v>
      </c>
      <c r="E1039" s="3" t="s">
        <v>373</v>
      </c>
      <c r="F1039" s="7">
        <v>45636</v>
      </c>
      <c r="G1039" s="3" t="s">
        <v>257</v>
      </c>
      <c r="H1039" s="3" t="s">
        <v>127</v>
      </c>
      <c r="I1039" s="4">
        <v>2625.94</v>
      </c>
      <c r="J1039" s="4">
        <v>2625.94</v>
      </c>
      <c r="K1039" s="71">
        <f t="shared" si="111"/>
        <v>0.12217589729918099</v>
      </c>
      <c r="L1039" s="3" t="s">
        <v>374</v>
      </c>
      <c r="M1039" s="3" t="s">
        <v>129</v>
      </c>
      <c r="N1039" s="3" t="s">
        <v>15218</v>
      </c>
      <c r="O1039" s="3" t="s">
        <v>1224</v>
      </c>
      <c r="P1039" s="6" t="s">
        <v>15219</v>
      </c>
      <c r="Q1039" s="3" t="s">
        <v>15220</v>
      </c>
      <c r="R1039" s="3" t="s">
        <v>15333</v>
      </c>
      <c r="S1039" s="3" t="s">
        <v>15221</v>
      </c>
      <c r="T1039" s="3" t="s">
        <v>135</v>
      </c>
      <c r="U1039" s="3" t="s">
        <v>135</v>
      </c>
      <c r="V1039" s="3" t="s">
        <v>136</v>
      </c>
      <c r="W1039" s="3" t="s">
        <v>137</v>
      </c>
      <c r="X1039" s="3" t="s">
        <v>11647</v>
      </c>
      <c r="Y1039" s="3" t="s">
        <v>15222</v>
      </c>
      <c r="Z1039" s="7" t="s">
        <v>15334</v>
      </c>
      <c r="AA1039" s="3" t="s">
        <v>139</v>
      </c>
      <c r="AB1039" s="3" t="s">
        <v>140</v>
      </c>
      <c r="AC1039" s="3" t="s">
        <v>5272</v>
      </c>
      <c r="AD1039" s="3" t="s">
        <v>143</v>
      </c>
      <c r="AE1039" s="3" t="s">
        <v>15223</v>
      </c>
      <c r="AF1039" s="3" t="s">
        <v>14991</v>
      </c>
      <c r="AG1039" s="3" t="s">
        <v>5675</v>
      </c>
      <c r="AH1039" s="3" t="s">
        <v>265</v>
      </c>
      <c r="AI1039" s="3" t="s">
        <v>143</v>
      </c>
      <c r="AJ1039" s="3" t="s">
        <v>15223</v>
      </c>
      <c r="AK1039" s="3" t="s">
        <v>142</v>
      </c>
      <c r="AL1039" s="3" t="s">
        <v>143</v>
      </c>
      <c r="AM1039" s="3" t="s">
        <v>15223</v>
      </c>
      <c r="AN1039" s="3" t="s">
        <v>174</v>
      </c>
      <c r="AO1039" s="3" t="s">
        <v>990</v>
      </c>
      <c r="AP1039" s="3" t="s">
        <v>273</v>
      </c>
      <c r="AQ1039" s="3" t="s">
        <v>1232</v>
      </c>
      <c r="AR1039" s="3" t="s">
        <v>148</v>
      </c>
      <c r="AS1039" s="3" t="s">
        <v>139</v>
      </c>
      <c r="AT1039" s="3" t="s">
        <v>154</v>
      </c>
      <c r="AU1039" s="3" t="s">
        <v>992</v>
      </c>
      <c r="AV1039" s="3" t="s">
        <v>15224</v>
      </c>
      <c r="AW1039" s="3" t="s">
        <v>15225</v>
      </c>
      <c r="AX1039" s="3" t="s">
        <v>15226</v>
      </c>
      <c r="AY1039" s="3" t="s">
        <v>6825</v>
      </c>
      <c r="AZ1039" s="3" t="s">
        <v>139</v>
      </c>
      <c r="BA1039" s="3" t="s">
        <v>7295</v>
      </c>
      <c r="BB1039" s="3" t="s">
        <v>15227</v>
      </c>
      <c r="BC1039" s="3" t="s">
        <v>156</v>
      </c>
      <c r="BD1039" s="3" t="s">
        <v>157</v>
      </c>
      <c r="BE1039" s="3" t="s">
        <v>8956</v>
      </c>
      <c r="BF1039" s="3" t="s">
        <v>15335</v>
      </c>
      <c r="BG1039" s="3" t="s">
        <v>5272</v>
      </c>
      <c r="BH1039" s="3" t="s">
        <v>15220</v>
      </c>
      <c r="BI1039" s="3" t="s">
        <v>15336</v>
      </c>
      <c r="BJ1039" s="3" t="s">
        <v>143</v>
      </c>
      <c r="BK1039" s="3" t="s">
        <v>136</v>
      </c>
      <c r="BL1039" s="3" t="s">
        <v>143</v>
      </c>
      <c r="BM1039" s="3" t="s">
        <v>200</v>
      </c>
      <c r="BN1039" s="3" t="s">
        <v>160</v>
      </c>
      <c r="BO1039" s="3" t="s">
        <v>143</v>
      </c>
      <c r="BP1039" s="3" t="s">
        <v>143</v>
      </c>
      <c r="BQ1039" s="3" t="s">
        <v>15337</v>
      </c>
      <c r="BR1039" s="3" t="s">
        <v>143</v>
      </c>
      <c r="BS1039" s="3" t="s">
        <v>15338</v>
      </c>
      <c r="BT1039" s="3" t="s">
        <v>15223</v>
      </c>
      <c r="BU1039" s="3" t="s">
        <v>15223</v>
      </c>
      <c r="BV1039" s="3" t="s">
        <v>135</v>
      </c>
      <c r="BW1039" s="3" t="s">
        <v>135</v>
      </c>
      <c r="BX1039" s="3" t="s">
        <v>135</v>
      </c>
      <c r="BY1039" s="3" t="s">
        <v>148</v>
      </c>
      <c r="BZ1039" s="3" t="s">
        <v>2774</v>
      </c>
      <c r="CA1039" s="3" t="s">
        <v>174</v>
      </c>
      <c r="CB1039" s="3" t="s">
        <v>143</v>
      </c>
      <c r="CC1039" s="3" t="s">
        <v>143</v>
      </c>
      <c r="CD1039" s="3" t="s">
        <v>143</v>
      </c>
      <c r="CE1039" s="3" t="s">
        <v>143</v>
      </c>
      <c r="CF1039" s="3" t="s">
        <v>2261</v>
      </c>
      <c r="CG1039" s="3" t="s">
        <v>2261</v>
      </c>
      <c r="CH1039" s="3" t="s">
        <v>143</v>
      </c>
      <c r="CI1039" s="3" t="s">
        <v>143</v>
      </c>
      <c r="CJ1039" s="3" t="s">
        <v>5272</v>
      </c>
      <c r="CK1039" s="3" t="s">
        <v>143</v>
      </c>
      <c r="CL1039" s="3" t="s">
        <v>143</v>
      </c>
      <c r="CM1039" s="3" t="s">
        <v>143</v>
      </c>
      <c r="CN1039" s="3" t="s">
        <v>143</v>
      </c>
      <c r="CO1039" s="3" t="s">
        <v>143</v>
      </c>
      <c r="CP1039" s="3" t="s">
        <v>143</v>
      </c>
      <c r="CQ1039" s="3" t="s">
        <v>143</v>
      </c>
      <c r="CR1039" s="3" t="s">
        <v>143</v>
      </c>
      <c r="CS1039" s="3" t="s">
        <v>1</v>
      </c>
      <c r="CT1039" s="3" t="s">
        <v>143</v>
      </c>
      <c r="CU1039" s="3" t="s">
        <v>1</v>
      </c>
      <c r="CV1039" s="3" t="s">
        <v>2867</v>
      </c>
      <c r="CW1039" s="3" t="s">
        <v>2867</v>
      </c>
      <c r="CX1039" s="3" t="s">
        <v>374</v>
      </c>
      <c r="CY1039" s="3" t="s">
        <v>127</v>
      </c>
      <c r="CZ1039" s="3" t="s">
        <v>136</v>
      </c>
      <c r="DA1039" s="3" t="s">
        <v>1989</v>
      </c>
      <c r="DB1039" s="3" t="s">
        <v>143</v>
      </c>
      <c r="DC1039" s="3" t="s">
        <v>143</v>
      </c>
      <c r="DD1039" s="3" t="s">
        <v>373</v>
      </c>
      <c r="DE1039" s="3" t="s">
        <v>3995</v>
      </c>
      <c r="DF1039" s="3" t="s">
        <v>1515</v>
      </c>
      <c r="DG1039" s="3" t="s">
        <v>143</v>
      </c>
      <c r="DH1039" s="3" t="s">
        <v>143</v>
      </c>
      <c r="DI1039" s="3" t="s">
        <v>143</v>
      </c>
    </row>
    <row r="1040" spans="1:113" s="3" customFormat="1" hidden="1" x14ac:dyDescent="0.2">
      <c r="A1040" s="73">
        <v>45627</v>
      </c>
      <c r="B1040" s="3" t="s">
        <v>12718</v>
      </c>
      <c r="C1040" s="3">
        <v>173970</v>
      </c>
      <c r="D1040" s="3" t="s">
        <v>8</v>
      </c>
      <c r="E1040" s="3" t="s">
        <v>685</v>
      </c>
      <c r="F1040" s="7">
        <v>45637</v>
      </c>
      <c r="G1040" s="3" t="s">
        <v>165</v>
      </c>
      <c r="H1040" s="3" t="s">
        <v>166</v>
      </c>
      <c r="I1040" s="4">
        <v>501.35</v>
      </c>
      <c r="J1040" s="4">
        <v>445</v>
      </c>
      <c r="K1040" s="71">
        <f t="shared" si="111"/>
        <v>2.3326079846052991E-2</v>
      </c>
      <c r="L1040" s="3" t="s">
        <v>953</v>
      </c>
      <c r="M1040" s="3" t="s">
        <v>7246</v>
      </c>
      <c r="N1040" s="3" t="s">
        <v>1056</v>
      </c>
      <c r="O1040" s="3" t="s">
        <v>2009</v>
      </c>
      <c r="P1040" s="6" t="s">
        <v>14542</v>
      </c>
      <c r="Q1040" s="3" t="s">
        <v>170</v>
      </c>
      <c r="R1040" s="3" t="s">
        <v>15229</v>
      </c>
      <c r="S1040" s="3" t="s">
        <v>13352</v>
      </c>
      <c r="T1040" s="3" t="s">
        <v>135</v>
      </c>
      <c r="U1040" s="3" t="s">
        <v>135</v>
      </c>
      <c r="V1040" s="3" t="s">
        <v>506</v>
      </c>
      <c r="W1040" s="3" t="s">
        <v>137</v>
      </c>
      <c r="X1040" s="3" t="s">
        <v>173</v>
      </c>
      <c r="Y1040" s="3" t="s">
        <v>15230</v>
      </c>
      <c r="Z1040" s="7" t="s">
        <v>15330</v>
      </c>
      <c r="AA1040" s="3" t="s">
        <v>139</v>
      </c>
      <c r="AB1040" s="3" t="s">
        <v>226</v>
      </c>
      <c r="AC1040" s="3" t="s">
        <v>5272</v>
      </c>
      <c r="AD1040" s="3" t="s">
        <v>143</v>
      </c>
      <c r="AE1040" s="3" t="s">
        <v>15331</v>
      </c>
      <c r="AF1040" s="3" t="s">
        <v>143</v>
      </c>
      <c r="AG1040" s="3" t="s">
        <v>235</v>
      </c>
      <c r="AH1040" s="3" t="s">
        <v>141</v>
      </c>
      <c r="AI1040" s="3" t="s">
        <v>143</v>
      </c>
      <c r="AJ1040" s="3" t="s">
        <v>15331</v>
      </c>
      <c r="AK1040" s="3" t="s">
        <v>207</v>
      </c>
      <c r="AL1040" s="3" t="s">
        <v>143</v>
      </c>
      <c r="AM1040" s="3" t="s">
        <v>15228</v>
      </c>
      <c r="AN1040" s="3" t="s">
        <v>174</v>
      </c>
      <c r="AO1040" s="3" t="s">
        <v>2013</v>
      </c>
      <c r="AP1040" s="3" t="s">
        <v>2014</v>
      </c>
      <c r="AQ1040" s="3" t="s">
        <v>2015</v>
      </c>
      <c r="AR1040" s="3" t="s">
        <v>250</v>
      </c>
      <c r="AS1040" s="3" t="s">
        <v>179</v>
      </c>
      <c r="AT1040" s="3" t="s">
        <v>251</v>
      </c>
      <c r="AU1040" s="3" t="s">
        <v>2016</v>
      </c>
      <c r="AV1040" s="3" t="s">
        <v>145</v>
      </c>
      <c r="AW1040" s="3" t="s">
        <v>146</v>
      </c>
      <c r="AX1040" s="3" t="s">
        <v>1060</v>
      </c>
      <c r="AY1040" s="3" t="s">
        <v>148</v>
      </c>
      <c r="AZ1040" s="3" t="s">
        <v>139</v>
      </c>
      <c r="BA1040" s="3" t="s">
        <v>149</v>
      </c>
      <c r="BB1040" s="3" t="s">
        <v>150</v>
      </c>
      <c r="BC1040" s="3" t="s">
        <v>156</v>
      </c>
      <c r="BD1040" s="3" t="s">
        <v>157</v>
      </c>
      <c r="BE1040" s="3" t="s">
        <v>303</v>
      </c>
      <c r="BF1040" s="3" t="s">
        <v>15231</v>
      </c>
      <c r="BG1040" s="3" t="s">
        <v>5272</v>
      </c>
      <c r="BH1040" s="3" t="s">
        <v>143</v>
      </c>
      <c r="BI1040" s="3" t="s">
        <v>15332</v>
      </c>
      <c r="BJ1040" s="3" t="s">
        <v>143</v>
      </c>
      <c r="BK1040" s="3" t="s">
        <v>506</v>
      </c>
      <c r="BL1040" s="3" t="s">
        <v>143</v>
      </c>
      <c r="BM1040" s="3" t="s">
        <v>160</v>
      </c>
      <c r="BN1040" s="3" t="s">
        <v>160</v>
      </c>
      <c r="BO1040" s="3" t="s">
        <v>685</v>
      </c>
      <c r="BP1040" s="3" t="s">
        <v>143</v>
      </c>
      <c r="BQ1040" s="3" t="s">
        <v>1831</v>
      </c>
      <c r="BR1040" s="3" t="s">
        <v>5352</v>
      </c>
      <c r="BS1040" s="3" t="s">
        <v>241</v>
      </c>
      <c r="BT1040" s="3" t="s">
        <v>15331</v>
      </c>
      <c r="BU1040" s="3" t="s">
        <v>15331</v>
      </c>
      <c r="BV1040" s="3" t="s">
        <v>135</v>
      </c>
      <c r="BW1040" s="3" t="s">
        <v>135</v>
      </c>
      <c r="BX1040" s="3" t="s">
        <v>135</v>
      </c>
      <c r="BY1040" s="3" t="s">
        <v>148</v>
      </c>
      <c r="BZ1040" s="3" t="s">
        <v>15232</v>
      </c>
      <c r="CA1040" s="3" t="s">
        <v>174</v>
      </c>
      <c r="CB1040" s="3" t="s">
        <v>143</v>
      </c>
      <c r="CC1040" s="3" t="s">
        <v>143</v>
      </c>
      <c r="CD1040" s="3" t="s">
        <v>143</v>
      </c>
      <c r="CE1040" s="3" t="s">
        <v>15233</v>
      </c>
      <c r="CF1040" s="3" t="s">
        <v>2261</v>
      </c>
      <c r="CG1040" s="3" t="s">
        <v>2261</v>
      </c>
      <c r="CH1040" s="3" t="s">
        <v>143</v>
      </c>
      <c r="CI1040" s="3" t="s">
        <v>143</v>
      </c>
      <c r="CJ1040" s="3" t="s">
        <v>5272</v>
      </c>
      <c r="CK1040" s="3" t="s">
        <v>143</v>
      </c>
      <c r="CL1040" s="3" t="s">
        <v>143</v>
      </c>
      <c r="CM1040" s="3" t="s">
        <v>143</v>
      </c>
      <c r="CN1040" s="3" t="s">
        <v>143</v>
      </c>
      <c r="CO1040" s="3" t="s">
        <v>143</v>
      </c>
      <c r="CP1040" s="3" t="s">
        <v>143</v>
      </c>
      <c r="CQ1040" s="3" t="s">
        <v>143</v>
      </c>
      <c r="CR1040" s="3" t="s">
        <v>143</v>
      </c>
      <c r="CS1040" s="3" t="s">
        <v>1</v>
      </c>
      <c r="CT1040" s="3" t="s">
        <v>143</v>
      </c>
      <c r="CU1040" s="3" t="s">
        <v>1</v>
      </c>
      <c r="CV1040" s="3" t="s">
        <v>1985</v>
      </c>
      <c r="CW1040" s="3" t="s">
        <v>2092</v>
      </c>
      <c r="CX1040" s="3" t="s">
        <v>953</v>
      </c>
      <c r="CY1040" s="3" t="s">
        <v>166</v>
      </c>
      <c r="CZ1040" s="3" t="s">
        <v>506</v>
      </c>
      <c r="DA1040" s="3" t="s">
        <v>2007</v>
      </c>
      <c r="DB1040" s="3" t="s">
        <v>143</v>
      </c>
      <c r="DC1040" s="3" t="s">
        <v>143</v>
      </c>
      <c r="DD1040" s="3" t="s">
        <v>685</v>
      </c>
      <c r="DE1040" s="3" t="s">
        <v>3995</v>
      </c>
      <c r="DF1040" s="3" t="s">
        <v>3193</v>
      </c>
      <c r="DG1040" s="3" t="s">
        <v>143</v>
      </c>
      <c r="DH1040" s="3" t="s">
        <v>143</v>
      </c>
      <c r="DI1040" s="3" t="s">
        <v>143</v>
      </c>
    </row>
    <row r="1041" spans="1:113" s="3" customFormat="1" ht="25.5" hidden="1" x14ac:dyDescent="0.2">
      <c r="A1041" s="73">
        <v>45627</v>
      </c>
      <c r="B1041" s="3" t="s">
        <v>12737</v>
      </c>
      <c r="C1041" s="3">
        <v>174198</v>
      </c>
      <c r="D1041" s="3" t="s">
        <v>15119</v>
      </c>
      <c r="E1041" s="3" t="s">
        <v>125</v>
      </c>
      <c r="F1041" s="7">
        <v>45637</v>
      </c>
      <c r="G1041" s="3" t="s">
        <v>257</v>
      </c>
      <c r="H1041" s="3" t="s">
        <v>166</v>
      </c>
      <c r="I1041" s="4">
        <v>410.71</v>
      </c>
      <c r="J1041" s="4">
        <v>410.71</v>
      </c>
      <c r="K1041" s="71">
        <f t="shared" si="111"/>
        <v>1.910891443816181E-2</v>
      </c>
      <c r="L1041" s="3" t="s">
        <v>12628</v>
      </c>
      <c r="M1041" s="3" t="s">
        <v>129</v>
      </c>
      <c r="N1041" s="3" t="s">
        <v>1224</v>
      </c>
      <c r="O1041" s="3" t="s">
        <v>528</v>
      </c>
      <c r="P1041" s="6" t="s">
        <v>15234</v>
      </c>
      <c r="Q1041" s="3" t="s">
        <v>530</v>
      </c>
      <c r="R1041" s="3" t="s">
        <v>15235</v>
      </c>
      <c r="S1041" s="3" t="s">
        <v>14349</v>
      </c>
      <c r="T1041" s="3" t="s">
        <v>135</v>
      </c>
      <c r="U1041" s="3" t="s">
        <v>135</v>
      </c>
      <c r="V1041" s="3" t="s">
        <v>136</v>
      </c>
      <c r="W1041" s="3" t="s">
        <v>137</v>
      </c>
      <c r="X1041" s="3" t="s">
        <v>264</v>
      </c>
      <c r="Y1041" s="3" t="s">
        <v>15236</v>
      </c>
      <c r="Z1041" s="7" t="s">
        <v>15566</v>
      </c>
      <c r="AA1041" s="3" t="s">
        <v>139</v>
      </c>
      <c r="AB1041" s="3" t="s">
        <v>140</v>
      </c>
      <c r="AC1041" s="3" t="s">
        <v>5272</v>
      </c>
      <c r="AD1041" s="3" t="s">
        <v>143</v>
      </c>
      <c r="AE1041" s="3" t="s">
        <v>5874</v>
      </c>
      <c r="AF1041" s="3" t="s">
        <v>14827</v>
      </c>
      <c r="AG1041" s="3" t="s">
        <v>5675</v>
      </c>
      <c r="AH1041" s="3" t="s">
        <v>265</v>
      </c>
      <c r="AI1041" s="3" t="s">
        <v>143</v>
      </c>
      <c r="AJ1041" s="3" t="s">
        <v>5874</v>
      </c>
      <c r="AK1041" s="3" t="s">
        <v>142</v>
      </c>
      <c r="AL1041" s="3" t="s">
        <v>143</v>
      </c>
      <c r="AM1041" s="3" t="s">
        <v>5874</v>
      </c>
      <c r="AN1041" s="3" t="s">
        <v>174</v>
      </c>
      <c r="AO1041" s="3" t="s">
        <v>533</v>
      </c>
      <c r="AP1041" s="3" t="s">
        <v>534</v>
      </c>
      <c r="AQ1041" s="3" t="s">
        <v>309</v>
      </c>
      <c r="AR1041" s="3" t="s">
        <v>148</v>
      </c>
      <c r="AS1041" s="3" t="s">
        <v>139</v>
      </c>
      <c r="AT1041" s="3" t="s">
        <v>508</v>
      </c>
      <c r="AU1041" s="3" t="s">
        <v>10918</v>
      </c>
      <c r="AV1041" s="3" t="s">
        <v>990</v>
      </c>
      <c r="AW1041" s="3" t="s">
        <v>273</v>
      </c>
      <c r="AX1041" s="3" t="s">
        <v>1232</v>
      </c>
      <c r="AY1041" s="3" t="s">
        <v>148</v>
      </c>
      <c r="AZ1041" s="3" t="s">
        <v>139</v>
      </c>
      <c r="BA1041" s="3" t="s">
        <v>154</v>
      </c>
      <c r="BB1041" s="3" t="s">
        <v>992</v>
      </c>
      <c r="BC1041" s="3" t="s">
        <v>156</v>
      </c>
      <c r="BD1041" s="3" t="s">
        <v>157</v>
      </c>
      <c r="BE1041" s="3" t="s">
        <v>303</v>
      </c>
      <c r="BF1041" s="3" t="s">
        <v>15237</v>
      </c>
      <c r="BG1041" s="3" t="s">
        <v>5272</v>
      </c>
      <c r="BH1041" s="3" t="s">
        <v>530</v>
      </c>
      <c r="BI1041" s="3" t="s">
        <v>770</v>
      </c>
      <c r="BJ1041" s="3" t="s">
        <v>143</v>
      </c>
      <c r="BK1041" s="3" t="s">
        <v>463</v>
      </c>
      <c r="BL1041" s="3" t="s">
        <v>143</v>
      </c>
      <c r="BM1041" s="3" t="s">
        <v>200</v>
      </c>
      <c r="BN1041" s="3" t="s">
        <v>200</v>
      </c>
      <c r="BO1041" s="3" t="s">
        <v>143</v>
      </c>
      <c r="BP1041" s="3" t="s">
        <v>143</v>
      </c>
      <c r="BQ1041" s="3" t="s">
        <v>1203</v>
      </c>
      <c r="BR1041" s="3" t="s">
        <v>5352</v>
      </c>
      <c r="BS1041" s="3" t="s">
        <v>241</v>
      </c>
      <c r="BT1041" s="3" t="s">
        <v>5874</v>
      </c>
      <c r="BU1041" s="3" t="s">
        <v>5874</v>
      </c>
      <c r="BV1041" s="3" t="s">
        <v>135</v>
      </c>
      <c r="BW1041" s="3" t="s">
        <v>135</v>
      </c>
      <c r="BX1041" s="3" t="s">
        <v>135</v>
      </c>
      <c r="BY1041" s="3" t="s">
        <v>148</v>
      </c>
      <c r="BZ1041" s="3" t="s">
        <v>3078</v>
      </c>
      <c r="CA1041" s="3" t="s">
        <v>174</v>
      </c>
      <c r="CB1041" s="3" t="s">
        <v>143</v>
      </c>
      <c r="CC1041" s="3" t="s">
        <v>143</v>
      </c>
      <c r="CD1041" s="3" t="s">
        <v>143</v>
      </c>
      <c r="CE1041" s="3" t="s">
        <v>143</v>
      </c>
      <c r="CF1041" s="3" t="s">
        <v>2261</v>
      </c>
      <c r="CG1041" s="3" t="s">
        <v>2261</v>
      </c>
      <c r="CH1041" s="3" t="s">
        <v>143</v>
      </c>
      <c r="CI1041" s="3" t="s">
        <v>143</v>
      </c>
      <c r="CJ1041" s="3" t="s">
        <v>5272</v>
      </c>
      <c r="CK1041" s="3" t="s">
        <v>143</v>
      </c>
      <c r="CL1041" s="3" t="s">
        <v>143</v>
      </c>
      <c r="CM1041" s="3" t="s">
        <v>143</v>
      </c>
      <c r="CN1041" s="3" t="s">
        <v>143</v>
      </c>
      <c r="CO1041" s="3" t="s">
        <v>143</v>
      </c>
      <c r="CP1041" s="3" t="s">
        <v>143</v>
      </c>
      <c r="CQ1041" s="3" t="s">
        <v>143</v>
      </c>
      <c r="CR1041" s="3" t="s">
        <v>143</v>
      </c>
      <c r="CS1041" s="3" t="s">
        <v>1</v>
      </c>
      <c r="CT1041" s="3" t="s">
        <v>143</v>
      </c>
      <c r="CU1041" s="3" t="s">
        <v>1</v>
      </c>
      <c r="CV1041" s="3" t="s">
        <v>1985</v>
      </c>
      <c r="CW1041" s="3" t="s">
        <v>1985</v>
      </c>
      <c r="CX1041" s="3" t="s">
        <v>12628</v>
      </c>
      <c r="CY1041" s="3" t="s">
        <v>166</v>
      </c>
      <c r="CZ1041" s="3" t="s">
        <v>463</v>
      </c>
      <c r="DA1041" s="3" t="s">
        <v>1986</v>
      </c>
      <c r="DB1041" s="3" t="s">
        <v>143</v>
      </c>
      <c r="DC1041" s="3" t="s">
        <v>264</v>
      </c>
      <c r="DD1041" s="3" t="s">
        <v>125</v>
      </c>
      <c r="DE1041" s="3" t="s">
        <v>3995</v>
      </c>
      <c r="DF1041" s="3" t="s">
        <v>3193</v>
      </c>
      <c r="DG1041" s="3" t="s">
        <v>143</v>
      </c>
      <c r="DH1041" s="3" t="s">
        <v>143</v>
      </c>
      <c r="DI1041" s="3" t="s">
        <v>143</v>
      </c>
    </row>
    <row r="1042" spans="1:113" s="3" customFormat="1" ht="25.5" hidden="1" x14ac:dyDescent="0.2">
      <c r="A1042" s="73">
        <v>45627</v>
      </c>
      <c r="B1042" s="3" t="s">
        <v>15606</v>
      </c>
      <c r="C1042" s="3">
        <v>174208</v>
      </c>
      <c r="D1042" s="3" t="s">
        <v>12238</v>
      </c>
      <c r="E1042" s="3" t="s">
        <v>2037</v>
      </c>
      <c r="F1042" s="7">
        <v>45637</v>
      </c>
      <c r="G1042" s="3" t="s">
        <v>165</v>
      </c>
      <c r="H1042" s="3" t="s">
        <v>166</v>
      </c>
      <c r="I1042" s="8">
        <f>+J1042</f>
        <v>3500</v>
      </c>
      <c r="J1042" s="4">
        <v>3500</v>
      </c>
      <c r="K1042" s="71">
        <f t="shared" si="111"/>
        <v>0.1628428831378986</v>
      </c>
      <c r="L1042" s="3" t="s">
        <v>316</v>
      </c>
      <c r="M1042" s="3" t="s">
        <v>129</v>
      </c>
      <c r="N1042" s="3" t="s">
        <v>960</v>
      </c>
      <c r="O1042" s="3" t="s">
        <v>1406</v>
      </c>
      <c r="P1042" s="6" t="s">
        <v>15239</v>
      </c>
      <c r="Q1042" s="3" t="s">
        <v>170</v>
      </c>
      <c r="R1042" s="3" t="s">
        <v>15343</v>
      </c>
      <c r="S1042" s="3" t="s">
        <v>9583</v>
      </c>
      <c r="T1042" s="3" t="s">
        <v>135</v>
      </c>
      <c r="U1042" s="3" t="s">
        <v>135</v>
      </c>
      <c r="V1042" s="3" t="s">
        <v>136</v>
      </c>
      <c r="W1042" s="3" t="s">
        <v>137</v>
      </c>
      <c r="X1042" s="3" t="s">
        <v>2483</v>
      </c>
      <c r="Y1042" s="3" t="s">
        <v>15240</v>
      </c>
      <c r="Z1042" s="7" t="s">
        <v>15344</v>
      </c>
      <c r="AA1042" s="3" t="s">
        <v>139</v>
      </c>
      <c r="AB1042" s="3" t="s">
        <v>226</v>
      </c>
      <c r="AC1042" s="3" t="s">
        <v>5272</v>
      </c>
      <c r="AD1042" s="3" t="s">
        <v>143</v>
      </c>
      <c r="AE1042" s="3" t="s">
        <v>5272</v>
      </c>
      <c r="AF1042" s="3" t="s">
        <v>143</v>
      </c>
      <c r="AG1042" s="3" t="s">
        <v>235</v>
      </c>
      <c r="AH1042" s="3" t="s">
        <v>141</v>
      </c>
      <c r="AI1042" s="3" t="s">
        <v>143</v>
      </c>
      <c r="AJ1042" s="3" t="s">
        <v>143</v>
      </c>
      <c r="AK1042" s="3" t="s">
        <v>207</v>
      </c>
      <c r="AL1042" s="3" t="s">
        <v>143</v>
      </c>
      <c r="AM1042" s="3" t="s">
        <v>15238</v>
      </c>
      <c r="AN1042" s="3" t="s">
        <v>143</v>
      </c>
      <c r="AO1042" s="3" t="s">
        <v>1409</v>
      </c>
      <c r="AP1042" s="3" t="s">
        <v>1410</v>
      </c>
      <c r="AQ1042" s="3" t="s">
        <v>1411</v>
      </c>
      <c r="AR1042" s="3" t="s">
        <v>1412</v>
      </c>
      <c r="AS1042" s="3" t="s">
        <v>231</v>
      </c>
      <c r="AT1042" s="3" t="s">
        <v>1413</v>
      </c>
      <c r="AU1042" s="3" t="s">
        <v>1414</v>
      </c>
      <c r="AV1042" s="3" t="s">
        <v>145</v>
      </c>
      <c r="AW1042" s="3" t="s">
        <v>146</v>
      </c>
      <c r="AX1042" s="3" t="s">
        <v>972</v>
      </c>
      <c r="AY1042" s="3" t="s">
        <v>148</v>
      </c>
      <c r="AZ1042" s="3" t="s">
        <v>139</v>
      </c>
      <c r="BA1042" s="3" t="s">
        <v>149</v>
      </c>
      <c r="BB1042" s="3" t="s">
        <v>150</v>
      </c>
      <c r="BC1042" s="3" t="s">
        <v>156</v>
      </c>
      <c r="BD1042" s="3" t="s">
        <v>157</v>
      </c>
      <c r="BE1042" s="3" t="s">
        <v>8956</v>
      </c>
      <c r="BF1042" s="3" t="s">
        <v>15344</v>
      </c>
      <c r="BG1042" s="3" t="s">
        <v>5272</v>
      </c>
      <c r="BH1042" s="3" t="s">
        <v>143</v>
      </c>
      <c r="BI1042" s="3" t="s">
        <v>143</v>
      </c>
      <c r="BJ1042" s="3" t="s">
        <v>143</v>
      </c>
      <c r="BK1042" s="3" t="s">
        <v>136</v>
      </c>
      <c r="BL1042" s="3" t="s">
        <v>143</v>
      </c>
      <c r="BM1042" s="3" t="s">
        <v>160</v>
      </c>
      <c r="BN1042" s="3" t="s">
        <v>143</v>
      </c>
      <c r="BO1042" s="3" t="s">
        <v>143</v>
      </c>
      <c r="BP1042" s="3" t="s">
        <v>143</v>
      </c>
      <c r="BQ1042" s="3" t="s">
        <v>15345</v>
      </c>
      <c r="BR1042" s="3" t="s">
        <v>143</v>
      </c>
      <c r="BS1042" s="3" t="s">
        <v>15338</v>
      </c>
      <c r="BT1042" s="3" t="s">
        <v>15238</v>
      </c>
      <c r="BU1042" s="3" t="s">
        <v>15238</v>
      </c>
      <c r="BV1042" s="3" t="s">
        <v>135</v>
      </c>
      <c r="BW1042" s="3" t="s">
        <v>135</v>
      </c>
      <c r="BX1042" s="3" t="s">
        <v>135</v>
      </c>
      <c r="BY1042" s="3" t="s">
        <v>148</v>
      </c>
      <c r="BZ1042" s="3" t="s">
        <v>5085</v>
      </c>
      <c r="CA1042" s="3" t="s">
        <v>174</v>
      </c>
      <c r="CB1042" s="3" t="s">
        <v>143</v>
      </c>
      <c r="CC1042" s="3" t="s">
        <v>143</v>
      </c>
      <c r="CD1042" s="3" t="s">
        <v>143</v>
      </c>
      <c r="CE1042" s="3" t="s">
        <v>143</v>
      </c>
      <c r="CF1042" s="3" t="s">
        <v>2261</v>
      </c>
      <c r="CG1042" s="3" t="s">
        <v>143</v>
      </c>
      <c r="CH1042" s="3" t="s">
        <v>143</v>
      </c>
      <c r="CI1042" s="3" t="s">
        <v>143</v>
      </c>
      <c r="CJ1042" s="3" t="s">
        <v>5272</v>
      </c>
      <c r="CK1042" s="3" t="s">
        <v>143</v>
      </c>
      <c r="CL1042" s="3" t="s">
        <v>143</v>
      </c>
      <c r="CM1042" s="3" t="s">
        <v>143</v>
      </c>
      <c r="CN1042" s="3" t="s">
        <v>143</v>
      </c>
      <c r="CO1042" s="3" t="s">
        <v>15241</v>
      </c>
      <c r="CP1042" s="3" t="s">
        <v>143</v>
      </c>
      <c r="CQ1042" s="3" t="s">
        <v>143</v>
      </c>
      <c r="CR1042" s="3" t="s">
        <v>143</v>
      </c>
      <c r="CS1042" s="3" t="s">
        <v>1</v>
      </c>
      <c r="CT1042" s="3" t="s">
        <v>143</v>
      </c>
      <c r="CU1042" s="3" t="s">
        <v>1</v>
      </c>
      <c r="CV1042" s="3" t="s">
        <v>2867</v>
      </c>
      <c r="CW1042" s="3" t="s">
        <v>143</v>
      </c>
      <c r="CX1042" s="3" t="s">
        <v>316</v>
      </c>
      <c r="CY1042" s="3" t="s">
        <v>166</v>
      </c>
      <c r="CZ1042" s="3" t="s">
        <v>136</v>
      </c>
      <c r="DA1042" s="3" t="s">
        <v>1989</v>
      </c>
      <c r="DB1042" s="3" t="s">
        <v>143</v>
      </c>
      <c r="DC1042" s="3" t="s">
        <v>143</v>
      </c>
      <c r="DD1042" s="3" t="s">
        <v>2037</v>
      </c>
      <c r="DE1042" s="3" t="s">
        <v>3995</v>
      </c>
      <c r="DF1042" s="3" t="s">
        <v>3193</v>
      </c>
      <c r="DG1042" s="3" t="s">
        <v>143</v>
      </c>
      <c r="DH1042" s="3" t="s">
        <v>15242</v>
      </c>
      <c r="DI1042" s="3" t="s">
        <v>143</v>
      </c>
    </row>
    <row r="1043" spans="1:113" s="3" customFormat="1" hidden="1" x14ac:dyDescent="0.2">
      <c r="A1043" s="73">
        <v>45627</v>
      </c>
      <c r="B1043" s="3" t="s">
        <v>12737</v>
      </c>
      <c r="C1043" s="3">
        <v>174057</v>
      </c>
      <c r="D1043" s="3" t="s">
        <v>15119</v>
      </c>
      <c r="E1043" s="3" t="s">
        <v>341</v>
      </c>
      <c r="F1043" s="7">
        <v>45638</v>
      </c>
      <c r="G1043" s="3" t="s">
        <v>165</v>
      </c>
      <c r="H1043" s="3" t="s">
        <v>166</v>
      </c>
      <c r="I1043" s="4">
        <v>308.87</v>
      </c>
      <c r="J1043" s="4">
        <v>276</v>
      </c>
      <c r="K1043" s="71">
        <f t="shared" si="111"/>
        <v>1.4370651804229355E-2</v>
      </c>
      <c r="L1043" s="3" t="s">
        <v>12628</v>
      </c>
      <c r="M1043" s="3" t="s">
        <v>129</v>
      </c>
      <c r="N1043" s="3" t="s">
        <v>960</v>
      </c>
      <c r="O1043" s="3" t="s">
        <v>7007</v>
      </c>
      <c r="P1043" s="6" t="s">
        <v>14535</v>
      </c>
      <c r="Q1043" s="3" t="s">
        <v>170</v>
      </c>
      <c r="R1043" s="3" t="s">
        <v>15244</v>
      </c>
      <c r="S1043" s="3" t="s">
        <v>15245</v>
      </c>
      <c r="T1043" s="3" t="s">
        <v>135</v>
      </c>
      <c r="U1043" s="3" t="s">
        <v>135</v>
      </c>
      <c r="V1043" s="3" t="s">
        <v>136</v>
      </c>
      <c r="W1043" s="3" t="s">
        <v>137</v>
      </c>
      <c r="X1043" s="3" t="s">
        <v>173</v>
      </c>
      <c r="Y1043" s="3" t="s">
        <v>15246</v>
      </c>
      <c r="Z1043" s="7" t="s">
        <v>15339</v>
      </c>
      <c r="AA1043" s="3" t="s">
        <v>139</v>
      </c>
      <c r="AB1043" s="3" t="s">
        <v>140</v>
      </c>
      <c r="AC1043" s="3" t="s">
        <v>5272</v>
      </c>
      <c r="AD1043" s="3" t="s">
        <v>143</v>
      </c>
      <c r="AE1043" s="3" t="s">
        <v>15340</v>
      </c>
      <c r="AF1043" s="3" t="s">
        <v>143</v>
      </c>
      <c r="AG1043" s="3" t="s">
        <v>235</v>
      </c>
      <c r="AH1043" s="3" t="s">
        <v>141</v>
      </c>
      <c r="AI1043" s="3" t="s">
        <v>143</v>
      </c>
      <c r="AJ1043" s="3" t="s">
        <v>15340</v>
      </c>
      <c r="AK1043" s="3" t="s">
        <v>142</v>
      </c>
      <c r="AL1043" s="3" t="s">
        <v>143</v>
      </c>
      <c r="AM1043" s="3" t="s">
        <v>15243</v>
      </c>
      <c r="AN1043" s="3" t="s">
        <v>174</v>
      </c>
      <c r="AO1043" s="3" t="s">
        <v>7013</v>
      </c>
      <c r="AP1043" s="3" t="s">
        <v>1623</v>
      </c>
      <c r="AQ1043" s="3" t="s">
        <v>7014</v>
      </c>
      <c r="AR1043" s="3" t="s">
        <v>353</v>
      </c>
      <c r="AS1043" s="3" t="s">
        <v>231</v>
      </c>
      <c r="AT1043" s="3" t="s">
        <v>1625</v>
      </c>
      <c r="AU1043" s="3" t="s">
        <v>1626</v>
      </c>
      <c r="AV1043" s="3" t="s">
        <v>145</v>
      </c>
      <c r="AW1043" s="3" t="s">
        <v>146</v>
      </c>
      <c r="AX1043" s="3" t="s">
        <v>972</v>
      </c>
      <c r="AY1043" s="3" t="s">
        <v>148</v>
      </c>
      <c r="AZ1043" s="3" t="s">
        <v>139</v>
      </c>
      <c r="BA1043" s="3" t="s">
        <v>149</v>
      </c>
      <c r="BB1043" s="3" t="s">
        <v>150</v>
      </c>
      <c r="BC1043" s="3" t="s">
        <v>156</v>
      </c>
      <c r="BD1043" s="3" t="s">
        <v>157</v>
      </c>
      <c r="BE1043" s="3" t="s">
        <v>303</v>
      </c>
      <c r="BF1043" s="3" t="s">
        <v>15247</v>
      </c>
      <c r="BG1043" s="3" t="s">
        <v>5272</v>
      </c>
      <c r="BH1043" s="3" t="s">
        <v>143</v>
      </c>
      <c r="BI1043" s="3" t="s">
        <v>15341</v>
      </c>
      <c r="BJ1043" s="3" t="s">
        <v>143</v>
      </c>
      <c r="BK1043" s="3" t="s">
        <v>463</v>
      </c>
      <c r="BL1043" s="3" t="s">
        <v>143</v>
      </c>
      <c r="BM1043" s="3" t="s">
        <v>160</v>
      </c>
      <c r="BN1043" s="3" t="s">
        <v>160</v>
      </c>
      <c r="BO1043" s="3" t="s">
        <v>143</v>
      </c>
      <c r="BP1043" s="3" t="s">
        <v>143</v>
      </c>
      <c r="BQ1043" s="3" t="s">
        <v>15248</v>
      </c>
      <c r="BR1043" s="3" t="s">
        <v>5352</v>
      </c>
      <c r="BS1043" s="3" t="s">
        <v>241</v>
      </c>
      <c r="BT1043" s="3" t="s">
        <v>15340</v>
      </c>
      <c r="BU1043" s="3" t="s">
        <v>15340</v>
      </c>
      <c r="BV1043" s="3" t="s">
        <v>135</v>
      </c>
      <c r="BW1043" s="3" t="s">
        <v>135</v>
      </c>
      <c r="BX1043" s="3" t="s">
        <v>135</v>
      </c>
      <c r="BY1043" s="3" t="s">
        <v>148</v>
      </c>
      <c r="BZ1043" s="3" t="s">
        <v>15249</v>
      </c>
      <c r="CA1043" s="3" t="s">
        <v>174</v>
      </c>
      <c r="CB1043" s="3" t="s">
        <v>143</v>
      </c>
      <c r="CC1043" s="3" t="s">
        <v>143</v>
      </c>
      <c r="CD1043" s="3" t="s">
        <v>143</v>
      </c>
      <c r="CE1043" s="3" t="s">
        <v>15250</v>
      </c>
      <c r="CF1043" s="3" t="s">
        <v>2261</v>
      </c>
      <c r="CG1043" s="3" t="s">
        <v>2261</v>
      </c>
      <c r="CH1043" s="3" t="s">
        <v>143</v>
      </c>
      <c r="CI1043" s="3" t="s">
        <v>143</v>
      </c>
      <c r="CJ1043" s="3" t="s">
        <v>5272</v>
      </c>
      <c r="CK1043" s="3" t="s">
        <v>143</v>
      </c>
      <c r="CL1043" s="3" t="s">
        <v>143</v>
      </c>
      <c r="CM1043" s="3" t="s">
        <v>143</v>
      </c>
      <c r="CN1043" s="3" t="s">
        <v>143</v>
      </c>
      <c r="CO1043" s="3" t="s">
        <v>6963</v>
      </c>
      <c r="CP1043" s="3" t="s">
        <v>143</v>
      </c>
      <c r="CQ1043" s="3" t="s">
        <v>143</v>
      </c>
      <c r="CR1043" s="3" t="s">
        <v>143</v>
      </c>
      <c r="CS1043" s="3" t="s">
        <v>1</v>
      </c>
      <c r="CT1043" s="3" t="s">
        <v>143</v>
      </c>
      <c r="CU1043" s="3" t="s">
        <v>1</v>
      </c>
      <c r="CV1043" s="3" t="s">
        <v>1985</v>
      </c>
      <c r="CW1043" s="3" t="s">
        <v>1985</v>
      </c>
      <c r="CX1043" s="3" t="s">
        <v>12628</v>
      </c>
      <c r="CY1043" s="3" t="s">
        <v>166</v>
      </c>
      <c r="CZ1043" s="3" t="s">
        <v>463</v>
      </c>
      <c r="DA1043" s="3" t="s">
        <v>1986</v>
      </c>
      <c r="DB1043" s="3" t="s">
        <v>143</v>
      </c>
      <c r="DC1043" s="3" t="s">
        <v>143</v>
      </c>
      <c r="DD1043" s="3" t="s">
        <v>341</v>
      </c>
      <c r="DE1043" s="3" t="s">
        <v>3995</v>
      </c>
      <c r="DF1043" s="3" t="s">
        <v>3995</v>
      </c>
      <c r="DG1043" s="3" t="s">
        <v>143</v>
      </c>
      <c r="DH1043" s="3" t="s">
        <v>14956</v>
      </c>
      <c r="DI1043" s="3" t="s">
        <v>143</v>
      </c>
    </row>
    <row r="1044" spans="1:113" s="3" customFormat="1" ht="25.5" hidden="1" x14ac:dyDescent="0.2">
      <c r="A1044" s="73">
        <v>45627</v>
      </c>
      <c r="B1044" s="3" t="s">
        <v>12737</v>
      </c>
      <c r="C1044" s="3">
        <v>174201</v>
      </c>
      <c r="D1044" s="3" t="s">
        <v>15119</v>
      </c>
      <c r="E1044" s="3" t="s">
        <v>373</v>
      </c>
      <c r="F1044" s="7">
        <v>45638</v>
      </c>
      <c r="G1044" s="3" t="s">
        <v>257</v>
      </c>
      <c r="H1044" s="3" t="s">
        <v>166</v>
      </c>
      <c r="I1044" s="4">
        <v>410.71</v>
      </c>
      <c r="J1044" s="4">
        <v>410.71</v>
      </c>
      <c r="K1044" s="71">
        <f t="shared" si="111"/>
        <v>1.910891443816181E-2</v>
      </c>
      <c r="L1044" s="3" t="s">
        <v>12628</v>
      </c>
      <c r="M1044" s="3" t="s">
        <v>129</v>
      </c>
      <c r="N1044" s="3" t="s">
        <v>1224</v>
      </c>
      <c r="O1044" s="3" t="s">
        <v>528</v>
      </c>
      <c r="P1044" s="6" t="s">
        <v>15251</v>
      </c>
      <c r="Q1044" s="3" t="s">
        <v>530</v>
      </c>
      <c r="R1044" s="3" t="s">
        <v>15252</v>
      </c>
      <c r="S1044" s="3" t="s">
        <v>15060</v>
      </c>
      <c r="T1044" s="3" t="s">
        <v>135</v>
      </c>
      <c r="U1044" s="3" t="s">
        <v>135</v>
      </c>
      <c r="V1044" s="3" t="s">
        <v>136</v>
      </c>
      <c r="W1044" s="3" t="s">
        <v>137</v>
      </c>
      <c r="X1044" s="3" t="s">
        <v>11994</v>
      </c>
      <c r="Y1044" s="3" t="s">
        <v>15253</v>
      </c>
      <c r="Z1044" s="7" t="s">
        <v>15342</v>
      </c>
      <c r="AA1044" s="3" t="s">
        <v>139</v>
      </c>
      <c r="AB1044" s="3" t="s">
        <v>140</v>
      </c>
      <c r="AC1044" s="3" t="s">
        <v>5272</v>
      </c>
      <c r="AD1044" s="3" t="s">
        <v>143</v>
      </c>
      <c r="AE1044" s="3" t="s">
        <v>5874</v>
      </c>
      <c r="AF1044" s="3" t="s">
        <v>14827</v>
      </c>
      <c r="AG1044" s="3" t="s">
        <v>5675</v>
      </c>
      <c r="AH1044" s="3" t="s">
        <v>265</v>
      </c>
      <c r="AI1044" s="3" t="s">
        <v>143</v>
      </c>
      <c r="AJ1044" s="3" t="s">
        <v>5874</v>
      </c>
      <c r="AK1044" s="3" t="s">
        <v>142</v>
      </c>
      <c r="AL1044" s="3" t="s">
        <v>143</v>
      </c>
      <c r="AM1044" s="3" t="s">
        <v>5874</v>
      </c>
      <c r="AN1044" s="3" t="s">
        <v>174</v>
      </c>
      <c r="AO1044" s="3" t="s">
        <v>533</v>
      </c>
      <c r="AP1044" s="3" t="s">
        <v>534</v>
      </c>
      <c r="AQ1044" s="3" t="s">
        <v>309</v>
      </c>
      <c r="AR1044" s="3" t="s">
        <v>148</v>
      </c>
      <c r="AS1044" s="3" t="s">
        <v>139</v>
      </c>
      <c r="AT1044" s="3" t="s">
        <v>508</v>
      </c>
      <c r="AU1044" s="3" t="s">
        <v>10918</v>
      </c>
      <c r="AV1044" s="3" t="s">
        <v>990</v>
      </c>
      <c r="AW1044" s="3" t="s">
        <v>273</v>
      </c>
      <c r="AX1044" s="3" t="s">
        <v>1232</v>
      </c>
      <c r="AY1044" s="3" t="s">
        <v>148</v>
      </c>
      <c r="AZ1044" s="3" t="s">
        <v>139</v>
      </c>
      <c r="BA1044" s="3" t="s">
        <v>154</v>
      </c>
      <c r="BB1044" s="3" t="s">
        <v>992</v>
      </c>
      <c r="BC1044" s="3" t="s">
        <v>156</v>
      </c>
      <c r="BD1044" s="3" t="s">
        <v>157</v>
      </c>
      <c r="BE1044" s="3" t="s">
        <v>303</v>
      </c>
      <c r="BF1044" s="3" t="s">
        <v>15254</v>
      </c>
      <c r="BG1044" s="3" t="s">
        <v>5272</v>
      </c>
      <c r="BH1044" s="3" t="s">
        <v>530</v>
      </c>
      <c r="BI1044" s="3" t="s">
        <v>770</v>
      </c>
      <c r="BJ1044" s="3" t="s">
        <v>143</v>
      </c>
      <c r="BK1044" s="3" t="s">
        <v>463</v>
      </c>
      <c r="BL1044" s="3" t="s">
        <v>143</v>
      </c>
      <c r="BM1044" s="3" t="s">
        <v>200</v>
      </c>
      <c r="BN1044" s="3" t="s">
        <v>200</v>
      </c>
      <c r="BO1044" s="3" t="s">
        <v>143</v>
      </c>
      <c r="BP1044" s="3" t="s">
        <v>143</v>
      </c>
      <c r="BQ1044" s="3" t="s">
        <v>10767</v>
      </c>
      <c r="BR1044" s="3" t="s">
        <v>5352</v>
      </c>
      <c r="BS1044" s="3" t="s">
        <v>241</v>
      </c>
      <c r="BT1044" s="3" t="s">
        <v>5874</v>
      </c>
      <c r="BU1044" s="3" t="s">
        <v>5874</v>
      </c>
      <c r="BV1044" s="3" t="s">
        <v>135</v>
      </c>
      <c r="BW1044" s="3" t="s">
        <v>135</v>
      </c>
      <c r="BX1044" s="3" t="s">
        <v>135</v>
      </c>
      <c r="BY1044" s="3" t="s">
        <v>148</v>
      </c>
      <c r="BZ1044" s="3" t="s">
        <v>2375</v>
      </c>
      <c r="CA1044" s="3" t="s">
        <v>174</v>
      </c>
      <c r="CB1044" s="3" t="s">
        <v>143</v>
      </c>
      <c r="CC1044" s="3" t="s">
        <v>143</v>
      </c>
      <c r="CD1044" s="3" t="s">
        <v>143</v>
      </c>
      <c r="CE1044" s="3" t="s">
        <v>143</v>
      </c>
      <c r="CF1044" s="3" t="s">
        <v>2261</v>
      </c>
      <c r="CG1044" s="3" t="s">
        <v>2261</v>
      </c>
      <c r="CH1044" s="3" t="s">
        <v>143</v>
      </c>
      <c r="CI1044" s="3" t="s">
        <v>143</v>
      </c>
      <c r="CJ1044" s="3" t="s">
        <v>5272</v>
      </c>
      <c r="CK1044" s="3" t="s">
        <v>143</v>
      </c>
      <c r="CL1044" s="3" t="s">
        <v>143</v>
      </c>
      <c r="CM1044" s="3" t="s">
        <v>143</v>
      </c>
      <c r="CN1044" s="3" t="s">
        <v>143</v>
      </c>
      <c r="CO1044" s="3" t="s">
        <v>143</v>
      </c>
      <c r="CP1044" s="3" t="s">
        <v>143</v>
      </c>
      <c r="CQ1044" s="3" t="s">
        <v>143</v>
      </c>
      <c r="CR1044" s="3" t="s">
        <v>143</v>
      </c>
      <c r="CS1044" s="3" t="s">
        <v>1</v>
      </c>
      <c r="CT1044" s="3" t="s">
        <v>143</v>
      </c>
      <c r="CU1044" s="3" t="s">
        <v>1</v>
      </c>
      <c r="CV1044" s="3" t="s">
        <v>1985</v>
      </c>
      <c r="CW1044" s="3" t="s">
        <v>1985</v>
      </c>
      <c r="CX1044" s="3" t="s">
        <v>12628</v>
      </c>
      <c r="CY1044" s="3" t="s">
        <v>166</v>
      </c>
      <c r="CZ1044" s="3" t="s">
        <v>463</v>
      </c>
      <c r="DA1044" s="3" t="s">
        <v>2007</v>
      </c>
      <c r="DB1044" s="3" t="s">
        <v>143</v>
      </c>
      <c r="DC1044" s="3" t="s">
        <v>11994</v>
      </c>
      <c r="DD1044" s="3" t="s">
        <v>373</v>
      </c>
      <c r="DE1044" s="3" t="s">
        <v>3995</v>
      </c>
      <c r="DF1044" s="3" t="s">
        <v>3995</v>
      </c>
      <c r="DG1044" s="3" t="s">
        <v>143</v>
      </c>
      <c r="DH1044" s="3" t="s">
        <v>143</v>
      </c>
      <c r="DI1044" s="3" t="s">
        <v>143</v>
      </c>
    </row>
    <row r="1045" spans="1:113" s="3" customFormat="1" hidden="1" x14ac:dyDescent="0.2">
      <c r="A1045" s="73">
        <v>45627</v>
      </c>
      <c r="B1045" s="3" t="s">
        <v>12737</v>
      </c>
      <c r="C1045" s="3">
        <v>174261</v>
      </c>
      <c r="D1045" s="3" t="s">
        <v>15119</v>
      </c>
      <c r="E1045" s="3" t="s">
        <v>364</v>
      </c>
      <c r="F1045" s="7">
        <v>45639</v>
      </c>
      <c r="G1045" s="3" t="s">
        <v>126</v>
      </c>
      <c r="H1045" s="3" t="s">
        <v>166</v>
      </c>
      <c r="I1045" s="4">
        <v>2144.5300000000002</v>
      </c>
      <c r="J1045" s="4">
        <v>1816</v>
      </c>
      <c r="K1045" s="71">
        <f t="shared" si="111"/>
        <v>9.9777556621633637E-2</v>
      </c>
      <c r="L1045" s="3" t="s">
        <v>12628</v>
      </c>
      <c r="M1045" s="3" t="s">
        <v>129</v>
      </c>
      <c r="N1045" s="3" t="s">
        <v>1065</v>
      </c>
      <c r="O1045" s="3" t="s">
        <v>2667</v>
      </c>
      <c r="P1045" s="6" t="s">
        <v>15256</v>
      </c>
      <c r="Q1045" s="3" t="s">
        <v>170</v>
      </c>
      <c r="R1045" s="3" t="s">
        <v>15346</v>
      </c>
      <c r="S1045" s="3" t="s">
        <v>2669</v>
      </c>
      <c r="T1045" s="3" t="s">
        <v>135</v>
      </c>
      <c r="U1045" s="3" t="s">
        <v>135</v>
      </c>
      <c r="V1045" s="3" t="s">
        <v>136</v>
      </c>
      <c r="W1045" s="3" t="s">
        <v>137</v>
      </c>
      <c r="X1045" s="3" t="s">
        <v>173</v>
      </c>
      <c r="Y1045" s="3" t="s">
        <v>15257</v>
      </c>
      <c r="Z1045" s="7" t="s">
        <v>15536</v>
      </c>
      <c r="AA1045" s="3" t="s">
        <v>139</v>
      </c>
      <c r="AB1045" s="3" t="s">
        <v>140</v>
      </c>
      <c r="AC1045" s="3" t="s">
        <v>5272</v>
      </c>
      <c r="AD1045" s="3" t="s">
        <v>143</v>
      </c>
      <c r="AE1045" s="3" t="s">
        <v>15537</v>
      </c>
      <c r="AF1045" s="3" t="s">
        <v>143</v>
      </c>
      <c r="AG1045" s="3" t="s">
        <v>5974</v>
      </c>
      <c r="AH1045" s="3" t="s">
        <v>141</v>
      </c>
      <c r="AI1045" s="3" t="s">
        <v>143</v>
      </c>
      <c r="AJ1045" s="3" t="s">
        <v>15537</v>
      </c>
      <c r="AK1045" s="3" t="s">
        <v>142</v>
      </c>
      <c r="AL1045" s="3" t="s">
        <v>143</v>
      </c>
      <c r="AM1045" s="3" t="s">
        <v>15255</v>
      </c>
      <c r="AN1045" s="3" t="s">
        <v>174</v>
      </c>
      <c r="AO1045" s="3" t="s">
        <v>2670</v>
      </c>
      <c r="AP1045" s="3" t="s">
        <v>2671</v>
      </c>
      <c r="AQ1045" s="3" t="s">
        <v>2672</v>
      </c>
      <c r="AR1045" s="3" t="s">
        <v>230</v>
      </c>
      <c r="AS1045" s="3" t="s">
        <v>231</v>
      </c>
      <c r="AT1045" s="3" t="s">
        <v>403</v>
      </c>
      <c r="AU1045" s="3" t="s">
        <v>2673</v>
      </c>
      <c r="AV1045" s="3" t="s">
        <v>631</v>
      </c>
      <c r="AW1045" s="3" t="s">
        <v>632</v>
      </c>
      <c r="AX1045" s="3" t="s">
        <v>1068</v>
      </c>
      <c r="AY1045" s="3" t="s">
        <v>148</v>
      </c>
      <c r="AZ1045" s="3" t="s">
        <v>139</v>
      </c>
      <c r="BA1045" s="3" t="s">
        <v>149</v>
      </c>
      <c r="BB1045" s="3" t="s">
        <v>634</v>
      </c>
      <c r="BC1045" s="3" t="s">
        <v>156</v>
      </c>
      <c r="BD1045" s="3" t="s">
        <v>157</v>
      </c>
      <c r="BE1045" s="3" t="s">
        <v>8956</v>
      </c>
      <c r="BF1045" s="3" t="s">
        <v>15347</v>
      </c>
      <c r="BG1045" s="3" t="s">
        <v>5272</v>
      </c>
      <c r="BH1045" s="3" t="s">
        <v>143</v>
      </c>
      <c r="BI1045" s="3" t="s">
        <v>15538</v>
      </c>
      <c r="BJ1045" s="3" t="s">
        <v>143</v>
      </c>
      <c r="BK1045" s="3" t="s">
        <v>463</v>
      </c>
      <c r="BL1045" s="3" t="s">
        <v>143</v>
      </c>
      <c r="BM1045" s="3" t="s">
        <v>160</v>
      </c>
      <c r="BN1045" s="3" t="s">
        <v>160</v>
      </c>
      <c r="BO1045" s="3" t="s">
        <v>143</v>
      </c>
      <c r="BP1045" s="3" t="s">
        <v>143</v>
      </c>
      <c r="BQ1045" s="3" t="s">
        <v>15348</v>
      </c>
      <c r="BR1045" s="3" t="s">
        <v>143</v>
      </c>
      <c r="BS1045" s="3" t="s">
        <v>15338</v>
      </c>
      <c r="BT1045" s="3" t="s">
        <v>15537</v>
      </c>
      <c r="BU1045" s="3" t="s">
        <v>15537</v>
      </c>
      <c r="BV1045" s="3" t="s">
        <v>135</v>
      </c>
      <c r="BW1045" s="3" t="s">
        <v>135</v>
      </c>
      <c r="BX1045" s="3" t="s">
        <v>135</v>
      </c>
      <c r="BY1045" s="3" t="s">
        <v>148</v>
      </c>
      <c r="BZ1045" s="3" t="s">
        <v>2434</v>
      </c>
      <c r="CA1045" s="3" t="s">
        <v>174</v>
      </c>
      <c r="CB1045" s="3" t="s">
        <v>143</v>
      </c>
      <c r="CC1045" s="3" t="s">
        <v>143</v>
      </c>
      <c r="CD1045" s="3" t="s">
        <v>143</v>
      </c>
      <c r="CE1045" s="3" t="s">
        <v>143</v>
      </c>
      <c r="CF1045" s="3" t="s">
        <v>2261</v>
      </c>
      <c r="CG1045" s="3" t="s">
        <v>2261</v>
      </c>
      <c r="CH1045" s="3" t="s">
        <v>143</v>
      </c>
      <c r="CI1045" s="3" t="s">
        <v>143</v>
      </c>
      <c r="CJ1045" s="3" t="s">
        <v>5272</v>
      </c>
      <c r="CK1045" s="3" t="s">
        <v>143</v>
      </c>
      <c r="CL1045" s="3" t="s">
        <v>143</v>
      </c>
      <c r="CM1045" s="3" t="s">
        <v>143</v>
      </c>
      <c r="CN1045" s="3" t="s">
        <v>143</v>
      </c>
      <c r="CO1045" s="3" t="s">
        <v>15258</v>
      </c>
      <c r="CP1045" s="3" t="s">
        <v>143</v>
      </c>
      <c r="CQ1045" s="3" t="s">
        <v>143</v>
      </c>
      <c r="CR1045" s="3" t="s">
        <v>143</v>
      </c>
      <c r="CS1045" s="3" t="s">
        <v>1</v>
      </c>
      <c r="CT1045" s="3" t="s">
        <v>143</v>
      </c>
      <c r="CU1045" s="3" t="s">
        <v>1</v>
      </c>
      <c r="CV1045" s="3" t="s">
        <v>2092</v>
      </c>
      <c r="CW1045" s="3" t="s">
        <v>2092</v>
      </c>
      <c r="CX1045" s="3" t="s">
        <v>12628</v>
      </c>
      <c r="CY1045" s="3" t="s">
        <v>166</v>
      </c>
      <c r="CZ1045" s="3" t="s">
        <v>463</v>
      </c>
      <c r="DA1045" s="3" t="s">
        <v>1989</v>
      </c>
      <c r="DB1045" s="3" t="s">
        <v>143</v>
      </c>
      <c r="DC1045" s="3" t="s">
        <v>143</v>
      </c>
      <c r="DD1045" s="3" t="s">
        <v>364</v>
      </c>
      <c r="DE1045" s="3" t="s">
        <v>3995</v>
      </c>
      <c r="DF1045" s="3" t="s">
        <v>3277</v>
      </c>
      <c r="DG1045" s="3" t="s">
        <v>143</v>
      </c>
      <c r="DH1045" s="3" t="s">
        <v>15259</v>
      </c>
      <c r="DI1045" s="3" t="s">
        <v>143</v>
      </c>
    </row>
    <row r="1046" spans="1:113" s="3" customFormat="1" hidden="1" x14ac:dyDescent="0.2">
      <c r="A1046" s="73">
        <v>45627</v>
      </c>
      <c r="B1046" s="3" t="s">
        <v>11</v>
      </c>
      <c r="C1046" s="3">
        <v>174557</v>
      </c>
      <c r="D1046" s="3" t="s">
        <v>5860</v>
      </c>
      <c r="E1046" s="3" t="s">
        <v>164</v>
      </c>
      <c r="F1046" s="7">
        <v>45639</v>
      </c>
      <c r="G1046" s="3" t="s">
        <v>165</v>
      </c>
      <c r="H1046" s="3" t="s">
        <v>166</v>
      </c>
      <c r="I1046" s="4">
        <v>56.41</v>
      </c>
      <c r="J1046" s="4">
        <v>52.8</v>
      </c>
      <c r="K1046" s="71">
        <f t="shared" si="111"/>
        <v>2.6245620108025312E-3</v>
      </c>
      <c r="L1046" s="3" t="s">
        <v>374</v>
      </c>
      <c r="M1046" s="3" t="s">
        <v>129</v>
      </c>
      <c r="N1046" s="3" t="s">
        <v>960</v>
      </c>
      <c r="O1046" s="3" t="s">
        <v>5925</v>
      </c>
      <c r="P1046" s="6" t="s">
        <v>3939</v>
      </c>
      <c r="Q1046" s="3" t="s">
        <v>170</v>
      </c>
      <c r="R1046" s="3" t="s">
        <v>15349</v>
      </c>
      <c r="S1046" s="3" t="s">
        <v>15260</v>
      </c>
      <c r="T1046" s="3" t="s">
        <v>135</v>
      </c>
      <c r="U1046" s="3" t="s">
        <v>135</v>
      </c>
      <c r="V1046" s="3" t="s">
        <v>136</v>
      </c>
      <c r="W1046" s="3" t="s">
        <v>137</v>
      </c>
      <c r="X1046" s="3" t="s">
        <v>173</v>
      </c>
      <c r="Y1046" s="3" t="s">
        <v>15261</v>
      </c>
      <c r="Z1046" s="7" t="s">
        <v>15350</v>
      </c>
      <c r="AA1046" s="3" t="s">
        <v>139</v>
      </c>
      <c r="AB1046" s="3" t="s">
        <v>140</v>
      </c>
      <c r="AC1046" s="3" t="s">
        <v>5272</v>
      </c>
      <c r="AD1046" s="3" t="s">
        <v>143</v>
      </c>
      <c r="AE1046" s="3" t="s">
        <v>15351</v>
      </c>
      <c r="AF1046" s="3" t="s">
        <v>143</v>
      </c>
      <c r="AG1046" s="3" t="s">
        <v>235</v>
      </c>
      <c r="AH1046" s="3" t="s">
        <v>141</v>
      </c>
      <c r="AI1046" s="3" t="s">
        <v>143</v>
      </c>
      <c r="AJ1046" s="3" t="s">
        <v>15351</v>
      </c>
      <c r="AK1046" s="3" t="s">
        <v>142</v>
      </c>
      <c r="AL1046" s="3" t="s">
        <v>143</v>
      </c>
      <c r="AM1046" s="3" t="s">
        <v>15262</v>
      </c>
      <c r="AN1046" s="3" t="s">
        <v>174</v>
      </c>
      <c r="AO1046" s="3" t="s">
        <v>5932</v>
      </c>
      <c r="AP1046" s="3" t="s">
        <v>2014</v>
      </c>
      <c r="AQ1046" s="3" t="s">
        <v>5933</v>
      </c>
      <c r="AR1046" s="3" t="s">
        <v>250</v>
      </c>
      <c r="AS1046" s="3" t="s">
        <v>179</v>
      </c>
      <c r="AT1046" s="3" t="s">
        <v>251</v>
      </c>
      <c r="AU1046" s="3" t="s">
        <v>5934</v>
      </c>
      <c r="AV1046" s="3" t="s">
        <v>145</v>
      </c>
      <c r="AW1046" s="3" t="s">
        <v>146</v>
      </c>
      <c r="AX1046" s="3" t="s">
        <v>972</v>
      </c>
      <c r="AY1046" s="3" t="s">
        <v>148</v>
      </c>
      <c r="AZ1046" s="3" t="s">
        <v>139</v>
      </c>
      <c r="BA1046" s="3" t="s">
        <v>149</v>
      </c>
      <c r="BB1046" s="3" t="s">
        <v>150</v>
      </c>
      <c r="BC1046" s="3" t="s">
        <v>156</v>
      </c>
      <c r="BD1046" s="3" t="s">
        <v>157</v>
      </c>
      <c r="BE1046" s="3" t="s">
        <v>484</v>
      </c>
      <c r="BF1046" s="3" t="s">
        <v>15352</v>
      </c>
      <c r="BG1046" s="3" t="s">
        <v>5272</v>
      </c>
      <c r="BH1046" s="3" t="s">
        <v>143</v>
      </c>
      <c r="BI1046" s="3" t="s">
        <v>15353</v>
      </c>
      <c r="BJ1046" s="3" t="s">
        <v>143</v>
      </c>
      <c r="BK1046" s="3" t="s">
        <v>136</v>
      </c>
      <c r="BL1046" s="3" t="s">
        <v>143</v>
      </c>
      <c r="BM1046" s="3" t="s">
        <v>160</v>
      </c>
      <c r="BN1046" s="3" t="s">
        <v>160</v>
      </c>
      <c r="BO1046" s="3" t="s">
        <v>143</v>
      </c>
      <c r="BP1046" s="3" t="s">
        <v>143</v>
      </c>
      <c r="BQ1046" s="3" t="s">
        <v>15354</v>
      </c>
      <c r="BR1046" s="3" t="s">
        <v>5723</v>
      </c>
      <c r="BS1046" s="3" t="s">
        <v>162</v>
      </c>
      <c r="BT1046" s="3" t="s">
        <v>15351</v>
      </c>
      <c r="BU1046" s="3" t="s">
        <v>15351</v>
      </c>
      <c r="BV1046" s="3" t="s">
        <v>135</v>
      </c>
      <c r="BW1046" s="3" t="s">
        <v>135</v>
      </c>
      <c r="BX1046" s="3" t="s">
        <v>135</v>
      </c>
      <c r="BY1046" s="3" t="s">
        <v>148</v>
      </c>
      <c r="BZ1046" s="3" t="s">
        <v>2051</v>
      </c>
      <c r="CA1046" s="3" t="s">
        <v>174</v>
      </c>
      <c r="CB1046" s="3" t="s">
        <v>143</v>
      </c>
      <c r="CC1046" s="3" t="s">
        <v>143</v>
      </c>
      <c r="CD1046" s="3" t="s">
        <v>143</v>
      </c>
      <c r="CE1046" s="3" t="s">
        <v>143</v>
      </c>
      <c r="CF1046" s="3" t="s">
        <v>2261</v>
      </c>
      <c r="CG1046" s="3" t="s">
        <v>2261</v>
      </c>
      <c r="CH1046" s="3" t="s">
        <v>143</v>
      </c>
      <c r="CI1046" s="3" t="s">
        <v>143</v>
      </c>
      <c r="CJ1046" s="3" t="s">
        <v>5272</v>
      </c>
      <c r="CK1046" s="3" t="s">
        <v>143</v>
      </c>
      <c r="CL1046" s="3" t="s">
        <v>143</v>
      </c>
      <c r="CM1046" s="3" t="s">
        <v>143</v>
      </c>
      <c r="CN1046" s="3" t="s">
        <v>143</v>
      </c>
      <c r="CO1046" s="3" t="s">
        <v>143</v>
      </c>
      <c r="CP1046" s="3" t="s">
        <v>143</v>
      </c>
      <c r="CQ1046" s="3" t="s">
        <v>143</v>
      </c>
      <c r="CR1046" s="3" t="s">
        <v>143</v>
      </c>
      <c r="CS1046" s="3" t="s">
        <v>1</v>
      </c>
      <c r="CT1046" s="3" t="s">
        <v>143</v>
      </c>
      <c r="CU1046" s="3" t="s">
        <v>1</v>
      </c>
      <c r="CV1046" s="3" t="s">
        <v>1985</v>
      </c>
      <c r="CW1046" s="3" t="s">
        <v>1985</v>
      </c>
      <c r="CX1046" s="3" t="s">
        <v>374</v>
      </c>
      <c r="CY1046" s="3" t="s">
        <v>166</v>
      </c>
      <c r="CZ1046" s="3" t="s">
        <v>136</v>
      </c>
      <c r="DA1046" s="3" t="s">
        <v>1989</v>
      </c>
      <c r="DB1046" s="3" t="s">
        <v>143</v>
      </c>
      <c r="DC1046" s="3" t="s">
        <v>143</v>
      </c>
      <c r="DD1046" s="3" t="s">
        <v>164</v>
      </c>
      <c r="DE1046" s="3" t="s">
        <v>3995</v>
      </c>
      <c r="DF1046" s="3" t="s">
        <v>3277</v>
      </c>
      <c r="DG1046" s="3" t="s">
        <v>143</v>
      </c>
      <c r="DH1046" s="3" t="s">
        <v>143</v>
      </c>
      <c r="DI1046" s="3" t="s">
        <v>143</v>
      </c>
    </row>
    <row r="1047" spans="1:113" s="3" customFormat="1" ht="25.5" hidden="1" x14ac:dyDescent="0.2">
      <c r="A1047" s="73">
        <v>45627</v>
      </c>
      <c r="B1047" s="3" t="s">
        <v>12737</v>
      </c>
      <c r="C1047" s="3">
        <v>174578</v>
      </c>
      <c r="D1047" s="3" t="s">
        <v>15119</v>
      </c>
      <c r="E1047" s="3" t="s">
        <v>364</v>
      </c>
      <c r="F1047" s="7">
        <v>45639</v>
      </c>
      <c r="G1047" s="3" t="s">
        <v>165</v>
      </c>
      <c r="H1047" s="3" t="s">
        <v>166</v>
      </c>
      <c r="I1047" s="8">
        <f>+J1047</f>
        <v>480</v>
      </c>
      <c r="J1047" s="4">
        <v>480</v>
      </c>
      <c r="K1047" s="71">
        <f t="shared" si="111"/>
        <v>2.233273825891181E-2</v>
      </c>
      <c r="L1047" s="3" t="s">
        <v>12628</v>
      </c>
      <c r="M1047" s="3" t="s">
        <v>129</v>
      </c>
      <c r="N1047" s="3" t="s">
        <v>960</v>
      </c>
      <c r="O1047" s="3" t="s">
        <v>10229</v>
      </c>
      <c r="P1047" s="6" t="s">
        <v>15263</v>
      </c>
      <c r="Q1047" s="3" t="s">
        <v>530</v>
      </c>
      <c r="R1047" s="3" t="s">
        <v>15264</v>
      </c>
      <c r="S1047" s="3" t="s">
        <v>4744</v>
      </c>
      <c r="T1047" s="3" t="s">
        <v>135</v>
      </c>
      <c r="U1047" s="3" t="s">
        <v>135</v>
      </c>
      <c r="V1047" s="3" t="s">
        <v>136</v>
      </c>
      <c r="W1047" s="3" t="s">
        <v>137</v>
      </c>
      <c r="X1047" s="3" t="s">
        <v>957</v>
      </c>
      <c r="Y1047" s="3" t="s">
        <v>15265</v>
      </c>
      <c r="Z1047" s="7" t="s">
        <v>15266</v>
      </c>
      <c r="AA1047" s="3" t="s">
        <v>139</v>
      </c>
      <c r="AB1047" s="3" t="s">
        <v>140</v>
      </c>
      <c r="AC1047" s="3" t="s">
        <v>5272</v>
      </c>
      <c r="AD1047" s="3" t="s">
        <v>143</v>
      </c>
      <c r="AE1047" s="3" t="s">
        <v>5272</v>
      </c>
      <c r="AF1047" s="3" t="s">
        <v>15267</v>
      </c>
      <c r="AG1047" s="3" t="s">
        <v>235</v>
      </c>
      <c r="AH1047" s="3" t="s">
        <v>141</v>
      </c>
      <c r="AI1047" s="3" t="s">
        <v>143</v>
      </c>
      <c r="AJ1047" s="3" t="s">
        <v>143</v>
      </c>
      <c r="AK1047" s="3" t="s">
        <v>142</v>
      </c>
      <c r="AL1047" s="3" t="s">
        <v>143</v>
      </c>
      <c r="AM1047" s="3" t="s">
        <v>7390</v>
      </c>
      <c r="AN1047" s="3" t="s">
        <v>143</v>
      </c>
      <c r="AO1047" s="3" t="s">
        <v>7843</v>
      </c>
      <c r="AP1047" s="3" t="s">
        <v>534</v>
      </c>
      <c r="AQ1047" s="3" t="s">
        <v>309</v>
      </c>
      <c r="AR1047" s="3" t="s">
        <v>148</v>
      </c>
      <c r="AS1047" s="3" t="s">
        <v>139</v>
      </c>
      <c r="AT1047" s="3" t="s">
        <v>950</v>
      </c>
      <c r="AU1047" s="3" t="s">
        <v>2261</v>
      </c>
      <c r="AV1047" s="3" t="s">
        <v>145</v>
      </c>
      <c r="AW1047" s="3" t="s">
        <v>146</v>
      </c>
      <c r="AX1047" s="3" t="s">
        <v>972</v>
      </c>
      <c r="AY1047" s="3" t="s">
        <v>148</v>
      </c>
      <c r="AZ1047" s="3" t="s">
        <v>139</v>
      </c>
      <c r="BA1047" s="3" t="s">
        <v>149</v>
      </c>
      <c r="BB1047" s="3" t="s">
        <v>150</v>
      </c>
      <c r="BC1047" s="3" t="s">
        <v>156</v>
      </c>
      <c r="BD1047" s="3" t="s">
        <v>157</v>
      </c>
      <c r="BE1047" s="3" t="s">
        <v>303</v>
      </c>
      <c r="BF1047" s="3" t="s">
        <v>15266</v>
      </c>
      <c r="BG1047" s="3" t="s">
        <v>5272</v>
      </c>
      <c r="BH1047" s="3" t="s">
        <v>143</v>
      </c>
      <c r="BI1047" s="3" t="s">
        <v>143</v>
      </c>
      <c r="BJ1047" s="3" t="s">
        <v>143</v>
      </c>
      <c r="BK1047" s="3" t="s">
        <v>463</v>
      </c>
      <c r="BL1047" s="3" t="s">
        <v>143</v>
      </c>
      <c r="BM1047" s="3" t="s">
        <v>160</v>
      </c>
      <c r="BN1047" s="3" t="s">
        <v>143</v>
      </c>
      <c r="BO1047" s="3" t="s">
        <v>143</v>
      </c>
      <c r="BP1047" s="3" t="s">
        <v>143</v>
      </c>
      <c r="BQ1047" s="3" t="s">
        <v>15268</v>
      </c>
      <c r="BR1047" s="3" t="s">
        <v>5352</v>
      </c>
      <c r="BS1047" s="3" t="s">
        <v>241</v>
      </c>
      <c r="BT1047" s="3" t="s">
        <v>7390</v>
      </c>
      <c r="BU1047" s="3" t="s">
        <v>7390</v>
      </c>
      <c r="BV1047" s="3" t="s">
        <v>135</v>
      </c>
      <c r="BW1047" s="3" t="s">
        <v>135</v>
      </c>
      <c r="BX1047" s="3" t="s">
        <v>135</v>
      </c>
      <c r="BY1047" s="3" t="s">
        <v>148</v>
      </c>
      <c r="BZ1047" s="3" t="s">
        <v>15269</v>
      </c>
      <c r="CA1047" s="3" t="s">
        <v>174</v>
      </c>
      <c r="CB1047" s="3" t="s">
        <v>143</v>
      </c>
      <c r="CC1047" s="3" t="s">
        <v>143</v>
      </c>
      <c r="CD1047" s="3" t="s">
        <v>143</v>
      </c>
      <c r="CE1047" s="3" t="s">
        <v>143</v>
      </c>
      <c r="CF1047" s="3" t="s">
        <v>2261</v>
      </c>
      <c r="CG1047" s="3" t="s">
        <v>143</v>
      </c>
      <c r="CH1047" s="3" t="s">
        <v>143</v>
      </c>
      <c r="CI1047" s="3" t="s">
        <v>143</v>
      </c>
      <c r="CJ1047" s="3" t="s">
        <v>5272</v>
      </c>
      <c r="CK1047" s="3" t="s">
        <v>143</v>
      </c>
      <c r="CL1047" s="3" t="s">
        <v>143</v>
      </c>
      <c r="CM1047" s="3" t="s">
        <v>143</v>
      </c>
      <c r="CN1047" s="3" t="s">
        <v>143</v>
      </c>
      <c r="CO1047" s="3" t="s">
        <v>143</v>
      </c>
      <c r="CP1047" s="3" t="s">
        <v>143</v>
      </c>
      <c r="CQ1047" s="3" t="s">
        <v>143</v>
      </c>
      <c r="CR1047" s="3" t="s">
        <v>143</v>
      </c>
      <c r="CS1047" s="3" t="s">
        <v>1</v>
      </c>
      <c r="CT1047" s="3" t="s">
        <v>143</v>
      </c>
      <c r="CU1047" s="3" t="s">
        <v>1</v>
      </c>
      <c r="CV1047" s="3" t="s">
        <v>1985</v>
      </c>
      <c r="CW1047" s="3" t="s">
        <v>143</v>
      </c>
      <c r="CX1047" s="3" t="s">
        <v>12628</v>
      </c>
      <c r="CY1047" s="3" t="s">
        <v>166</v>
      </c>
      <c r="CZ1047" s="3" t="s">
        <v>463</v>
      </c>
      <c r="DA1047" s="3" t="s">
        <v>1989</v>
      </c>
      <c r="DB1047" s="3" t="s">
        <v>143</v>
      </c>
      <c r="DC1047" s="3" t="s">
        <v>225</v>
      </c>
      <c r="DD1047" s="3" t="s">
        <v>364</v>
      </c>
      <c r="DE1047" s="3" t="s">
        <v>3995</v>
      </c>
      <c r="DF1047" s="3" t="s">
        <v>3277</v>
      </c>
      <c r="DG1047" s="3" t="s">
        <v>143</v>
      </c>
      <c r="DH1047" s="3" t="s">
        <v>143</v>
      </c>
      <c r="DI1047" s="3" t="s">
        <v>143</v>
      </c>
    </row>
    <row r="1048" spans="1:113" s="3" customFormat="1" hidden="1" x14ac:dyDescent="0.2">
      <c r="A1048" s="73">
        <v>45627</v>
      </c>
      <c r="B1048" s="3" t="s">
        <v>12718</v>
      </c>
      <c r="C1048" s="3">
        <v>175169</v>
      </c>
      <c r="D1048" s="3" t="s">
        <v>8</v>
      </c>
      <c r="E1048" s="3" t="s">
        <v>685</v>
      </c>
      <c r="F1048" s="7">
        <v>45642</v>
      </c>
      <c r="G1048" s="3" t="s">
        <v>165</v>
      </c>
      <c r="H1048" s="3" t="s">
        <v>166</v>
      </c>
      <c r="I1048" s="8">
        <f>+J1048</f>
        <v>226.32</v>
      </c>
      <c r="J1048" s="4">
        <v>226.32</v>
      </c>
      <c r="K1048" s="71">
        <f t="shared" si="111"/>
        <v>1.0529886089076918E-2</v>
      </c>
      <c r="L1048" s="3" t="s">
        <v>374</v>
      </c>
      <c r="M1048" s="3" t="s">
        <v>129</v>
      </c>
      <c r="N1048" s="3" t="s">
        <v>219</v>
      </c>
      <c r="O1048" s="3" t="s">
        <v>1973</v>
      </c>
      <c r="P1048" s="6" t="s">
        <v>8169</v>
      </c>
      <c r="Q1048" s="3" t="s">
        <v>170</v>
      </c>
      <c r="R1048" s="3" t="s">
        <v>15371</v>
      </c>
      <c r="S1048" s="3" t="s">
        <v>15372</v>
      </c>
      <c r="T1048" s="3" t="s">
        <v>135</v>
      </c>
      <c r="U1048" s="3" t="s">
        <v>135</v>
      </c>
      <c r="V1048" s="3" t="s">
        <v>136</v>
      </c>
      <c r="W1048" s="3" t="s">
        <v>137</v>
      </c>
      <c r="X1048" s="3" t="s">
        <v>6653</v>
      </c>
      <c r="Y1048" s="3" t="s">
        <v>15373</v>
      </c>
      <c r="Z1048" s="7" t="s">
        <v>15374</v>
      </c>
      <c r="AA1048" s="3" t="s">
        <v>139</v>
      </c>
      <c r="AB1048" s="3" t="s">
        <v>140</v>
      </c>
      <c r="AC1048" s="3" t="s">
        <v>5272</v>
      </c>
      <c r="AD1048" s="3" t="s">
        <v>143</v>
      </c>
      <c r="AE1048" s="3" t="s">
        <v>5272</v>
      </c>
      <c r="AF1048" s="3" t="s">
        <v>143</v>
      </c>
      <c r="AG1048" s="3" t="s">
        <v>235</v>
      </c>
      <c r="AH1048" s="3" t="s">
        <v>141</v>
      </c>
      <c r="AI1048" s="3" t="s">
        <v>143</v>
      </c>
      <c r="AJ1048" s="3" t="s">
        <v>143</v>
      </c>
      <c r="AK1048" s="3" t="s">
        <v>142</v>
      </c>
      <c r="AL1048" s="3" t="s">
        <v>143</v>
      </c>
      <c r="AM1048" s="3" t="s">
        <v>15375</v>
      </c>
      <c r="AN1048" s="3" t="s">
        <v>143</v>
      </c>
      <c r="AO1048" s="3" t="s">
        <v>1977</v>
      </c>
      <c r="AP1048" s="3" t="s">
        <v>1978</v>
      </c>
      <c r="AQ1048" s="3" t="s">
        <v>1979</v>
      </c>
      <c r="AR1048" s="3" t="s">
        <v>178</v>
      </c>
      <c r="AS1048" s="3" t="s">
        <v>179</v>
      </c>
      <c r="AT1048" s="3" t="s">
        <v>1605</v>
      </c>
      <c r="AU1048" s="3" t="s">
        <v>1980</v>
      </c>
      <c r="AV1048" s="3" t="s">
        <v>234</v>
      </c>
      <c r="AW1048" s="3" t="s">
        <v>165</v>
      </c>
      <c r="AX1048" s="3" t="s">
        <v>235</v>
      </c>
      <c r="AY1048" s="3" t="s">
        <v>148</v>
      </c>
      <c r="AZ1048" s="3" t="s">
        <v>139</v>
      </c>
      <c r="BA1048" s="3" t="s">
        <v>875</v>
      </c>
      <c r="BB1048" s="3" t="s">
        <v>150</v>
      </c>
      <c r="BC1048" s="3" t="s">
        <v>156</v>
      </c>
      <c r="BD1048" s="3" t="s">
        <v>157</v>
      </c>
      <c r="BE1048" s="3" t="s">
        <v>484</v>
      </c>
      <c r="BF1048" s="3" t="s">
        <v>15374</v>
      </c>
      <c r="BG1048" s="3" t="s">
        <v>5272</v>
      </c>
      <c r="BH1048" s="3" t="s">
        <v>143</v>
      </c>
      <c r="BI1048" s="3" t="s">
        <v>143</v>
      </c>
      <c r="BJ1048" s="3" t="s">
        <v>143</v>
      </c>
      <c r="BK1048" s="3" t="s">
        <v>136</v>
      </c>
      <c r="BL1048" s="3" t="s">
        <v>143</v>
      </c>
      <c r="BM1048" s="3" t="s">
        <v>160</v>
      </c>
      <c r="BN1048" s="3" t="s">
        <v>143</v>
      </c>
      <c r="BO1048" s="3" t="s">
        <v>143</v>
      </c>
      <c r="BP1048" s="3" t="s">
        <v>143</v>
      </c>
      <c r="BQ1048" s="3" t="s">
        <v>2107</v>
      </c>
      <c r="BR1048" s="3" t="s">
        <v>5723</v>
      </c>
      <c r="BS1048" s="3" t="s">
        <v>162</v>
      </c>
      <c r="BT1048" s="3" t="s">
        <v>15375</v>
      </c>
      <c r="BU1048" s="3" t="s">
        <v>15375</v>
      </c>
      <c r="BV1048" s="3" t="s">
        <v>135</v>
      </c>
      <c r="BW1048" s="3" t="s">
        <v>135</v>
      </c>
      <c r="BX1048" s="3" t="s">
        <v>135</v>
      </c>
      <c r="BY1048" s="3" t="s">
        <v>148</v>
      </c>
      <c r="BZ1048" s="3" t="s">
        <v>2247</v>
      </c>
      <c r="CA1048" s="3" t="s">
        <v>174</v>
      </c>
      <c r="CB1048" s="3" t="s">
        <v>143</v>
      </c>
      <c r="CC1048" s="3" t="s">
        <v>143</v>
      </c>
      <c r="CD1048" s="3" t="s">
        <v>143</v>
      </c>
      <c r="CE1048" s="3" t="s">
        <v>15376</v>
      </c>
      <c r="CF1048" s="3" t="s">
        <v>2261</v>
      </c>
      <c r="CG1048" s="3" t="s">
        <v>143</v>
      </c>
      <c r="CH1048" s="3" t="s">
        <v>143</v>
      </c>
      <c r="CI1048" s="3" t="s">
        <v>143</v>
      </c>
      <c r="CJ1048" s="3" t="s">
        <v>5272</v>
      </c>
      <c r="CK1048" s="3" t="s">
        <v>143</v>
      </c>
      <c r="CL1048" s="3" t="s">
        <v>143</v>
      </c>
      <c r="CM1048" s="3" t="s">
        <v>143</v>
      </c>
      <c r="CN1048" s="3" t="s">
        <v>143</v>
      </c>
      <c r="CO1048" s="3" t="s">
        <v>15377</v>
      </c>
      <c r="CP1048" s="3" t="s">
        <v>143</v>
      </c>
      <c r="CQ1048" s="3" t="s">
        <v>143</v>
      </c>
      <c r="CR1048" s="3" t="s">
        <v>143</v>
      </c>
      <c r="CS1048" s="3" t="s">
        <v>1</v>
      </c>
      <c r="CT1048" s="3" t="s">
        <v>143</v>
      </c>
      <c r="CU1048" s="3" t="s">
        <v>1</v>
      </c>
      <c r="CV1048" s="3" t="s">
        <v>1985</v>
      </c>
      <c r="CW1048" s="3" t="s">
        <v>143</v>
      </c>
      <c r="CX1048" s="3" t="s">
        <v>374</v>
      </c>
      <c r="CY1048" s="3" t="s">
        <v>166</v>
      </c>
      <c r="CZ1048" s="3" t="s">
        <v>136</v>
      </c>
      <c r="DA1048" s="3" t="s">
        <v>1986</v>
      </c>
      <c r="DB1048" s="3" t="s">
        <v>143</v>
      </c>
      <c r="DC1048" s="3" t="s">
        <v>6653</v>
      </c>
      <c r="DD1048" s="3" t="s">
        <v>685</v>
      </c>
      <c r="DE1048" s="3" t="s">
        <v>3995</v>
      </c>
      <c r="DF1048" s="3" t="s">
        <v>781</v>
      </c>
      <c r="DG1048" s="3" t="s">
        <v>143</v>
      </c>
      <c r="DH1048" s="3" t="s">
        <v>15378</v>
      </c>
      <c r="DI1048" s="3" t="s">
        <v>143</v>
      </c>
    </row>
    <row r="1049" spans="1:113" s="3" customFormat="1" hidden="1" x14ac:dyDescent="0.2">
      <c r="A1049" s="73">
        <v>45627</v>
      </c>
      <c r="B1049" s="3" t="s">
        <v>16</v>
      </c>
      <c r="C1049" s="3">
        <v>173593</v>
      </c>
      <c r="D1049" s="3" t="s">
        <v>15473</v>
      </c>
      <c r="E1049" s="3" t="s">
        <v>125</v>
      </c>
      <c r="F1049" s="7">
        <v>45643</v>
      </c>
      <c r="G1049" s="3" t="s">
        <v>257</v>
      </c>
      <c r="H1049" s="3" t="s">
        <v>166</v>
      </c>
      <c r="I1049" s="8">
        <f>+J1049</f>
        <v>50</v>
      </c>
      <c r="J1049" s="4">
        <v>50</v>
      </c>
      <c r="K1049" s="71">
        <f t="shared" si="111"/>
        <v>2.3263269019699801E-3</v>
      </c>
      <c r="L1049" s="3" t="s">
        <v>374</v>
      </c>
      <c r="M1049" s="3" t="s">
        <v>129</v>
      </c>
      <c r="N1049" s="3" t="s">
        <v>1224</v>
      </c>
      <c r="O1049" s="3" t="s">
        <v>15319</v>
      </c>
      <c r="P1049" s="6" t="s">
        <v>15320</v>
      </c>
      <c r="Q1049" s="3" t="s">
        <v>170</v>
      </c>
      <c r="R1049" s="3" t="s">
        <v>15321</v>
      </c>
      <c r="S1049" s="3" t="s">
        <v>7503</v>
      </c>
      <c r="T1049" s="3" t="s">
        <v>135</v>
      </c>
      <c r="U1049" s="3" t="s">
        <v>135</v>
      </c>
      <c r="V1049" s="3" t="s">
        <v>136</v>
      </c>
      <c r="W1049" s="3" t="s">
        <v>137</v>
      </c>
      <c r="X1049" s="3" t="s">
        <v>264</v>
      </c>
      <c r="Y1049" s="3" t="s">
        <v>15322</v>
      </c>
      <c r="Z1049" s="7" t="s">
        <v>15323</v>
      </c>
      <c r="AA1049" s="3" t="s">
        <v>139</v>
      </c>
      <c r="AB1049" s="3" t="s">
        <v>140</v>
      </c>
      <c r="AC1049" s="3" t="s">
        <v>5272</v>
      </c>
      <c r="AD1049" s="3" t="s">
        <v>143</v>
      </c>
      <c r="AE1049" s="3" t="s">
        <v>5272</v>
      </c>
      <c r="AF1049" s="3" t="s">
        <v>15267</v>
      </c>
      <c r="AG1049" s="3" t="s">
        <v>5675</v>
      </c>
      <c r="AH1049" s="3" t="s">
        <v>265</v>
      </c>
      <c r="AI1049" s="3" t="s">
        <v>143</v>
      </c>
      <c r="AJ1049" s="3" t="s">
        <v>143</v>
      </c>
      <c r="AK1049" s="3" t="s">
        <v>142</v>
      </c>
      <c r="AL1049" s="3" t="s">
        <v>143</v>
      </c>
      <c r="AM1049" s="3" t="s">
        <v>7351</v>
      </c>
      <c r="AN1049" s="3" t="s">
        <v>143</v>
      </c>
      <c r="AO1049" s="3" t="s">
        <v>1922</v>
      </c>
      <c r="AP1049" s="3" t="s">
        <v>1923</v>
      </c>
      <c r="AQ1049" s="3" t="s">
        <v>15324</v>
      </c>
      <c r="AR1049" s="3" t="s">
        <v>353</v>
      </c>
      <c r="AS1049" s="3" t="s">
        <v>231</v>
      </c>
      <c r="AT1049" s="3" t="s">
        <v>1895</v>
      </c>
      <c r="AU1049" s="3" t="s">
        <v>1925</v>
      </c>
      <c r="AV1049" s="3" t="s">
        <v>990</v>
      </c>
      <c r="AW1049" s="3" t="s">
        <v>273</v>
      </c>
      <c r="AX1049" s="3" t="s">
        <v>1232</v>
      </c>
      <c r="AY1049" s="3" t="s">
        <v>148</v>
      </c>
      <c r="AZ1049" s="3" t="s">
        <v>139</v>
      </c>
      <c r="BA1049" s="3" t="s">
        <v>154</v>
      </c>
      <c r="BB1049" s="3" t="s">
        <v>992</v>
      </c>
      <c r="BC1049" s="3" t="s">
        <v>156</v>
      </c>
      <c r="BD1049" s="3" t="s">
        <v>157</v>
      </c>
      <c r="BE1049" s="3" t="s">
        <v>484</v>
      </c>
      <c r="BF1049" s="3" t="s">
        <v>15323</v>
      </c>
      <c r="BG1049" s="3" t="s">
        <v>5272</v>
      </c>
      <c r="BH1049" s="3" t="s">
        <v>143</v>
      </c>
      <c r="BI1049" s="3" t="s">
        <v>143</v>
      </c>
      <c r="BJ1049" s="3" t="s">
        <v>143</v>
      </c>
      <c r="BK1049" s="3" t="s">
        <v>136</v>
      </c>
      <c r="BL1049" s="3" t="s">
        <v>143</v>
      </c>
      <c r="BM1049" s="3" t="s">
        <v>200</v>
      </c>
      <c r="BN1049" s="3" t="s">
        <v>143</v>
      </c>
      <c r="BO1049" s="3" t="s">
        <v>143</v>
      </c>
      <c r="BP1049" s="3" t="s">
        <v>143</v>
      </c>
      <c r="BQ1049" s="3" t="s">
        <v>10259</v>
      </c>
      <c r="BR1049" s="3" t="s">
        <v>5723</v>
      </c>
      <c r="BS1049" s="3" t="s">
        <v>162</v>
      </c>
      <c r="BT1049" s="3" t="s">
        <v>7351</v>
      </c>
      <c r="BU1049" s="3" t="s">
        <v>7351</v>
      </c>
      <c r="BV1049" s="3" t="s">
        <v>135</v>
      </c>
      <c r="BW1049" s="3" t="s">
        <v>135</v>
      </c>
      <c r="BX1049" s="3" t="s">
        <v>135</v>
      </c>
      <c r="BY1049" s="3" t="s">
        <v>148</v>
      </c>
      <c r="BZ1049" s="3" t="s">
        <v>1953</v>
      </c>
      <c r="CA1049" s="3" t="s">
        <v>174</v>
      </c>
      <c r="CB1049" s="3" t="s">
        <v>143</v>
      </c>
      <c r="CC1049" s="3" t="s">
        <v>143</v>
      </c>
      <c r="CD1049" s="3" t="s">
        <v>143</v>
      </c>
      <c r="CE1049" s="3" t="s">
        <v>15325</v>
      </c>
      <c r="CF1049" s="3" t="s">
        <v>2261</v>
      </c>
      <c r="CG1049" s="3" t="s">
        <v>143</v>
      </c>
      <c r="CH1049" s="3" t="s">
        <v>143</v>
      </c>
      <c r="CI1049" s="3" t="s">
        <v>143</v>
      </c>
      <c r="CJ1049" s="3" t="s">
        <v>5272</v>
      </c>
      <c r="CK1049" s="3" t="s">
        <v>143</v>
      </c>
      <c r="CL1049" s="3" t="s">
        <v>143</v>
      </c>
      <c r="CM1049" s="3" t="s">
        <v>143</v>
      </c>
      <c r="CN1049" s="3" t="s">
        <v>143</v>
      </c>
      <c r="CO1049" s="3" t="s">
        <v>6189</v>
      </c>
      <c r="CP1049" s="3" t="s">
        <v>143</v>
      </c>
      <c r="CQ1049" s="3" t="s">
        <v>143</v>
      </c>
      <c r="CR1049" s="3" t="s">
        <v>143</v>
      </c>
      <c r="CS1049" s="3" t="s">
        <v>1</v>
      </c>
      <c r="CT1049" s="3" t="s">
        <v>143</v>
      </c>
      <c r="CU1049" s="3" t="s">
        <v>1</v>
      </c>
      <c r="CV1049" s="3" t="s">
        <v>1985</v>
      </c>
      <c r="CW1049" s="3" t="s">
        <v>143</v>
      </c>
      <c r="CX1049" s="3" t="s">
        <v>374</v>
      </c>
      <c r="CY1049" s="3" t="s">
        <v>166</v>
      </c>
      <c r="CZ1049" s="3" t="s">
        <v>136</v>
      </c>
      <c r="DA1049" s="3" t="s">
        <v>2007</v>
      </c>
      <c r="DB1049" s="3" t="s">
        <v>143</v>
      </c>
      <c r="DC1049" s="3" t="s">
        <v>143</v>
      </c>
      <c r="DD1049" s="3" t="s">
        <v>125</v>
      </c>
      <c r="DE1049" s="3" t="s">
        <v>3995</v>
      </c>
      <c r="DF1049" s="3" t="s">
        <v>6703</v>
      </c>
      <c r="DG1049" s="3" t="s">
        <v>143</v>
      </c>
      <c r="DH1049" s="3" t="s">
        <v>7797</v>
      </c>
      <c r="DI1049" s="3" t="s">
        <v>143</v>
      </c>
    </row>
    <row r="1050" spans="1:113" s="3" customFormat="1" hidden="1" x14ac:dyDescent="0.2">
      <c r="A1050" s="73">
        <v>45627</v>
      </c>
      <c r="B1050" s="3" t="s">
        <v>12718</v>
      </c>
      <c r="C1050" s="3">
        <v>175022</v>
      </c>
      <c r="D1050" s="3" t="s">
        <v>8</v>
      </c>
      <c r="E1050" s="3" t="s">
        <v>685</v>
      </c>
      <c r="F1050" s="7">
        <v>45643</v>
      </c>
      <c r="G1050" s="3" t="s">
        <v>165</v>
      </c>
      <c r="H1050" s="3" t="s">
        <v>166</v>
      </c>
      <c r="I1050" s="4">
        <v>577.42999999999995</v>
      </c>
      <c r="J1050" s="4">
        <v>379.43</v>
      </c>
      <c r="K1050" s="71">
        <f t="shared" si="111"/>
        <v>2.6865818860090509E-2</v>
      </c>
      <c r="L1050" s="3" t="s">
        <v>953</v>
      </c>
      <c r="M1050" s="3" t="s">
        <v>7246</v>
      </c>
      <c r="N1050" s="3" t="s">
        <v>960</v>
      </c>
      <c r="O1050" s="3" t="s">
        <v>3652</v>
      </c>
      <c r="P1050" s="6" t="s">
        <v>15355</v>
      </c>
      <c r="Q1050" s="3" t="s">
        <v>170</v>
      </c>
      <c r="R1050" s="3" t="s">
        <v>15356</v>
      </c>
      <c r="S1050" s="3" t="s">
        <v>13352</v>
      </c>
      <c r="T1050" s="3" t="s">
        <v>135</v>
      </c>
      <c r="U1050" s="3" t="s">
        <v>135</v>
      </c>
      <c r="V1050" s="3" t="s">
        <v>506</v>
      </c>
      <c r="W1050" s="3" t="s">
        <v>137</v>
      </c>
      <c r="X1050" s="3" t="s">
        <v>173</v>
      </c>
      <c r="Y1050" s="3" t="s">
        <v>15357</v>
      </c>
      <c r="Z1050" s="7" t="s">
        <v>15492</v>
      </c>
      <c r="AA1050" s="3" t="s">
        <v>139</v>
      </c>
      <c r="AB1050" s="3" t="s">
        <v>226</v>
      </c>
      <c r="AC1050" s="3" t="s">
        <v>5272</v>
      </c>
      <c r="AD1050" s="3" t="s">
        <v>143</v>
      </c>
      <c r="AE1050" s="3" t="s">
        <v>15493</v>
      </c>
      <c r="AF1050" s="3" t="s">
        <v>143</v>
      </c>
      <c r="AG1050" s="3" t="s">
        <v>235</v>
      </c>
      <c r="AH1050" s="3" t="s">
        <v>141</v>
      </c>
      <c r="AI1050" s="3" t="s">
        <v>143</v>
      </c>
      <c r="AJ1050" s="3" t="s">
        <v>15493</v>
      </c>
      <c r="AK1050" s="3" t="s">
        <v>207</v>
      </c>
      <c r="AL1050" s="3" t="s">
        <v>143</v>
      </c>
      <c r="AM1050" s="3" t="s">
        <v>15359</v>
      </c>
      <c r="AN1050" s="3" t="s">
        <v>174</v>
      </c>
      <c r="AO1050" s="3" t="s">
        <v>3656</v>
      </c>
      <c r="AP1050" s="3" t="s">
        <v>3657</v>
      </c>
      <c r="AQ1050" s="3" t="s">
        <v>3658</v>
      </c>
      <c r="AR1050" s="3" t="s">
        <v>250</v>
      </c>
      <c r="AS1050" s="3" t="s">
        <v>179</v>
      </c>
      <c r="AT1050" s="3" t="s">
        <v>3659</v>
      </c>
      <c r="AU1050" s="3" t="s">
        <v>3660</v>
      </c>
      <c r="AV1050" s="3" t="s">
        <v>145</v>
      </c>
      <c r="AW1050" s="3" t="s">
        <v>146</v>
      </c>
      <c r="AX1050" s="3" t="s">
        <v>972</v>
      </c>
      <c r="AY1050" s="3" t="s">
        <v>148</v>
      </c>
      <c r="AZ1050" s="3" t="s">
        <v>139</v>
      </c>
      <c r="BA1050" s="3" t="s">
        <v>149</v>
      </c>
      <c r="BB1050" s="3" t="s">
        <v>150</v>
      </c>
      <c r="BC1050" s="3" t="s">
        <v>156</v>
      </c>
      <c r="BD1050" s="3" t="s">
        <v>157</v>
      </c>
      <c r="BE1050" s="3" t="s">
        <v>303</v>
      </c>
      <c r="BF1050" s="3" t="s">
        <v>15358</v>
      </c>
      <c r="BG1050" s="3" t="s">
        <v>5272</v>
      </c>
      <c r="BH1050" s="3" t="s">
        <v>143</v>
      </c>
      <c r="BI1050" s="3" t="s">
        <v>15494</v>
      </c>
      <c r="BJ1050" s="3" t="s">
        <v>143</v>
      </c>
      <c r="BK1050" s="3" t="s">
        <v>506</v>
      </c>
      <c r="BL1050" s="3" t="s">
        <v>143</v>
      </c>
      <c r="BM1050" s="3" t="s">
        <v>160</v>
      </c>
      <c r="BN1050" s="3" t="s">
        <v>160</v>
      </c>
      <c r="BO1050" s="3" t="s">
        <v>685</v>
      </c>
      <c r="BP1050" s="3" t="s">
        <v>143</v>
      </c>
      <c r="BQ1050" s="3" t="s">
        <v>15360</v>
      </c>
      <c r="BR1050" s="3" t="s">
        <v>5352</v>
      </c>
      <c r="BS1050" s="3" t="s">
        <v>241</v>
      </c>
      <c r="BT1050" s="3" t="s">
        <v>15493</v>
      </c>
      <c r="BU1050" s="3" t="s">
        <v>15493</v>
      </c>
      <c r="BV1050" s="3" t="s">
        <v>135</v>
      </c>
      <c r="BW1050" s="3" t="s">
        <v>135</v>
      </c>
      <c r="BX1050" s="3" t="s">
        <v>135</v>
      </c>
      <c r="BY1050" s="3" t="s">
        <v>148</v>
      </c>
      <c r="BZ1050" s="3" t="s">
        <v>5443</v>
      </c>
      <c r="CA1050" s="3" t="s">
        <v>174</v>
      </c>
      <c r="CB1050" s="3" t="s">
        <v>143</v>
      </c>
      <c r="CC1050" s="3" t="s">
        <v>143</v>
      </c>
      <c r="CD1050" s="3" t="s">
        <v>143</v>
      </c>
      <c r="CE1050" s="3" t="s">
        <v>15233</v>
      </c>
      <c r="CF1050" s="3" t="s">
        <v>2261</v>
      </c>
      <c r="CG1050" s="3" t="s">
        <v>2261</v>
      </c>
      <c r="CH1050" s="3" t="s">
        <v>143</v>
      </c>
      <c r="CI1050" s="3" t="s">
        <v>143</v>
      </c>
      <c r="CJ1050" s="3" t="s">
        <v>5272</v>
      </c>
      <c r="CK1050" s="3" t="s">
        <v>143</v>
      </c>
      <c r="CL1050" s="3" t="s">
        <v>143</v>
      </c>
      <c r="CM1050" s="3" t="s">
        <v>143</v>
      </c>
      <c r="CN1050" s="3" t="s">
        <v>143</v>
      </c>
      <c r="CO1050" s="3" t="s">
        <v>143</v>
      </c>
      <c r="CP1050" s="3" t="s">
        <v>143</v>
      </c>
      <c r="CQ1050" s="3" t="s">
        <v>143</v>
      </c>
      <c r="CR1050" s="3" t="s">
        <v>143</v>
      </c>
      <c r="CS1050" s="3" t="s">
        <v>1</v>
      </c>
      <c r="CT1050" s="3" t="s">
        <v>143</v>
      </c>
      <c r="CU1050" s="3" t="s">
        <v>1</v>
      </c>
      <c r="CV1050" s="3" t="s">
        <v>1985</v>
      </c>
      <c r="CW1050" s="3" t="s">
        <v>2092</v>
      </c>
      <c r="CX1050" s="3" t="s">
        <v>953</v>
      </c>
      <c r="CY1050" s="3" t="s">
        <v>166</v>
      </c>
      <c r="CZ1050" s="3" t="s">
        <v>506</v>
      </c>
      <c r="DA1050" s="3" t="s">
        <v>1989</v>
      </c>
      <c r="DB1050" s="3" t="s">
        <v>143</v>
      </c>
      <c r="DC1050" s="3" t="s">
        <v>143</v>
      </c>
      <c r="DD1050" s="3" t="s">
        <v>685</v>
      </c>
      <c r="DE1050" s="3" t="s">
        <v>3995</v>
      </c>
      <c r="DF1050" s="3" t="s">
        <v>6703</v>
      </c>
      <c r="DG1050" s="3" t="s">
        <v>143</v>
      </c>
      <c r="DH1050" s="3" t="s">
        <v>143</v>
      </c>
      <c r="DI1050" s="3" t="s">
        <v>143</v>
      </c>
    </row>
    <row r="1051" spans="1:113" s="3" customFormat="1" ht="25.5" hidden="1" x14ac:dyDescent="0.2">
      <c r="A1051" s="73">
        <v>45627</v>
      </c>
      <c r="B1051" s="3" t="s">
        <v>12737</v>
      </c>
      <c r="C1051" s="3">
        <v>175072</v>
      </c>
      <c r="D1051" s="3" t="s">
        <v>15119</v>
      </c>
      <c r="E1051" s="3" t="s">
        <v>373</v>
      </c>
      <c r="F1051" s="7">
        <v>45643</v>
      </c>
      <c r="G1051" s="3" t="s">
        <v>257</v>
      </c>
      <c r="H1051" s="3" t="s">
        <v>166</v>
      </c>
      <c r="I1051" s="8">
        <f>+J1051</f>
        <v>68.819999999999993</v>
      </c>
      <c r="J1051" s="4">
        <v>68.819999999999993</v>
      </c>
      <c r="K1051" s="71">
        <f t="shared" si="111"/>
        <v>3.2019563478714805E-3</v>
      </c>
      <c r="L1051" s="3" t="s">
        <v>12628</v>
      </c>
      <c r="M1051" s="3" t="s">
        <v>129</v>
      </c>
      <c r="N1051" s="3" t="s">
        <v>980</v>
      </c>
      <c r="O1051" s="3" t="s">
        <v>15361</v>
      </c>
      <c r="P1051" s="6" t="s">
        <v>15362</v>
      </c>
      <c r="Q1051" s="3" t="s">
        <v>170</v>
      </c>
      <c r="R1051" s="3" t="s">
        <v>15363</v>
      </c>
      <c r="S1051" s="3" t="s">
        <v>1939</v>
      </c>
      <c r="T1051" s="3" t="s">
        <v>135</v>
      </c>
      <c r="U1051" s="3" t="s">
        <v>135</v>
      </c>
      <c r="V1051" s="3" t="s">
        <v>136</v>
      </c>
      <c r="W1051" s="3" t="s">
        <v>137</v>
      </c>
      <c r="X1051" s="3" t="s">
        <v>264</v>
      </c>
      <c r="Y1051" s="3" t="s">
        <v>15364</v>
      </c>
      <c r="Z1051" s="7" t="s">
        <v>15365</v>
      </c>
      <c r="AA1051" s="3" t="s">
        <v>139</v>
      </c>
      <c r="AB1051" s="3" t="s">
        <v>140</v>
      </c>
      <c r="AC1051" s="3" t="s">
        <v>5272</v>
      </c>
      <c r="AD1051" s="3" t="s">
        <v>143</v>
      </c>
      <c r="AE1051" s="3" t="s">
        <v>5272</v>
      </c>
      <c r="AF1051" s="3" t="s">
        <v>15267</v>
      </c>
      <c r="AG1051" s="3" t="s">
        <v>5675</v>
      </c>
      <c r="AH1051" s="3" t="s">
        <v>265</v>
      </c>
      <c r="AI1051" s="3" t="s">
        <v>143</v>
      </c>
      <c r="AJ1051" s="3" t="s">
        <v>15366</v>
      </c>
      <c r="AK1051" s="3" t="s">
        <v>142</v>
      </c>
      <c r="AL1051" s="3" t="s">
        <v>143</v>
      </c>
      <c r="AM1051" s="3" t="s">
        <v>15367</v>
      </c>
      <c r="AN1051" s="3" t="s">
        <v>174</v>
      </c>
      <c r="AO1051" s="3" t="s">
        <v>11231</v>
      </c>
      <c r="AP1051" s="3" t="s">
        <v>11232</v>
      </c>
      <c r="AQ1051" s="3" t="s">
        <v>15368</v>
      </c>
      <c r="AR1051" s="3" t="s">
        <v>11234</v>
      </c>
      <c r="AS1051" s="3" t="s">
        <v>231</v>
      </c>
      <c r="AT1051" s="3" t="s">
        <v>14620</v>
      </c>
      <c r="AU1051" s="3" t="s">
        <v>14621</v>
      </c>
      <c r="AV1051" s="3" t="s">
        <v>990</v>
      </c>
      <c r="AW1051" s="3" t="s">
        <v>273</v>
      </c>
      <c r="AX1051" s="3" t="s">
        <v>991</v>
      </c>
      <c r="AY1051" s="3" t="s">
        <v>148</v>
      </c>
      <c r="AZ1051" s="3" t="s">
        <v>139</v>
      </c>
      <c r="BA1051" s="3" t="s">
        <v>154</v>
      </c>
      <c r="BB1051" s="3" t="s">
        <v>992</v>
      </c>
      <c r="BC1051" s="3" t="s">
        <v>156</v>
      </c>
      <c r="BD1051" s="3" t="s">
        <v>157</v>
      </c>
      <c r="BE1051" s="3" t="s">
        <v>484</v>
      </c>
      <c r="BF1051" s="3" t="s">
        <v>15369</v>
      </c>
      <c r="BG1051" s="3" t="s">
        <v>5272</v>
      </c>
      <c r="BH1051" s="3" t="s">
        <v>170</v>
      </c>
      <c r="BI1051" s="3" t="s">
        <v>15370</v>
      </c>
      <c r="BJ1051" s="3" t="s">
        <v>143</v>
      </c>
      <c r="BK1051" s="3" t="s">
        <v>463</v>
      </c>
      <c r="BL1051" s="3" t="s">
        <v>143</v>
      </c>
      <c r="BM1051" s="3" t="s">
        <v>200</v>
      </c>
      <c r="BN1051" s="3" t="s">
        <v>200</v>
      </c>
      <c r="BO1051" s="3" t="s">
        <v>143</v>
      </c>
      <c r="BP1051" s="3" t="s">
        <v>143</v>
      </c>
      <c r="BQ1051" s="3" t="s">
        <v>4300</v>
      </c>
      <c r="BR1051" s="3" t="s">
        <v>5723</v>
      </c>
      <c r="BS1051" s="3" t="s">
        <v>162</v>
      </c>
      <c r="BT1051" s="3" t="s">
        <v>15367</v>
      </c>
      <c r="BU1051" s="3" t="s">
        <v>15367</v>
      </c>
      <c r="BV1051" s="3" t="s">
        <v>135</v>
      </c>
      <c r="BW1051" s="3" t="s">
        <v>135</v>
      </c>
      <c r="BX1051" s="3" t="s">
        <v>135</v>
      </c>
      <c r="BY1051" s="3" t="s">
        <v>148</v>
      </c>
      <c r="BZ1051" s="3" t="s">
        <v>2375</v>
      </c>
      <c r="CA1051" s="3" t="s">
        <v>174</v>
      </c>
      <c r="CB1051" s="3" t="s">
        <v>143</v>
      </c>
      <c r="CC1051" s="3" t="s">
        <v>143</v>
      </c>
      <c r="CD1051" s="3" t="s">
        <v>143</v>
      </c>
      <c r="CE1051" s="3" t="s">
        <v>143</v>
      </c>
      <c r="CF1051" s="3" t="s">
        <v>2261</v>
      </c>
      <c r="CG1051" s="3" t="s">
        <v>2261</v>
      </c>
      <c r="CH1051" s="3" t="s">
        <v>143</v>
      </c>
      <c r="CI1051" s="3" t="s">
        <v>143</v>
      </c>
      <c r="CJ1051" s="3" t="s">
        <v>5272</v>
      </c>
      <c r="CK1051" s="3" t="s">
        <v>143</v>
      </c>
      <c r="CL1051" s="3" t="s">
        <v>143</v>
      </c>
      <c r="CM1051" s="3" t="s">
        <v>143</v>
      </c>
      <c r="CN1051" s="3" t="s">
        <v>143</v>
      </c>
      <c r="CO1051" s="3" t="s">
        <v>5878</v>
      </c>
      <c r="CP1051" s="3" t="s">
        <v>143</v>
      </c>
      <c r="CQ1051" s="3" t="s">
        <v>143</v>
      </c>
      <c r="CR1051" s="3" t="s">
        <v>143</v>
      </c>
      <c r="CS1051" s="3" t="s">
        <v>1</v>
      </c>
      <c r="CT1051" s="3" t="s">
        <v>143</v>
      </c>
      <c r="CU1051" s="3" t="s">
        <v>1</v>
      </c>
      <c r="CV1051" s="3" t="s">
        <v>1985</v>
      </c>
      <c r="CW1051" s="3" t="s">
        <v>143</v>
      </c>
      <c r="CX1051" s="3" t="s">
        <v>12628</v>
      </c>
      <c r="CY1051" s="3" t="s">
        <v>166</v>
      </c>
      <c r="CZ1051" s="3" t="s">
        <v>463</v>
      </c>
      <c r="DA1051" s="3" t="s">
        <v>2007</v>
      </c>
      <c r="DB1051" s="3" t="s">
        <v>143</v>
      </c>
      <c r="DC1051" s="3" t="s">
        <v>143</v>
      </c>
      <c r="DD1051" s="3" t="s">
        <v>373</v>
      </c>
      <c r="DE1051" s="3" t="s">
        <v>3995</v>
      </c>
      <c r="DF1051" s="3" t="s">
        <v>6703</v>
      </c>
      <c r="DG1051" s="3" t="s">
        <v>143</v>
      </c>
      <c r="DH1051" s="3" t="s">
        <v>7674</v>
      </c>
      <c r="DI1051" s="3" t="s">
        <v>143</v>
      </c>
    </row>
    <row r="1052" spans="1:113" s="3" customFormat="1" hidden="1" x14ac:dyDescent="0.2">
      <c r="A1052" s="73">
        <v>45627</v>
      </c>
      <c r="B1052" s="3" t="s">
        <v>12737</v>
      </c>
      <c r="C1052" s="3">
        <v>175282</v>
      </c>
      <c r="D1052" s="3" t="s">
        <v>15119</v>
      </c>
      <c r="E1052" s="3" t="s">
        <v>364</v>
      </c>
      <c r="F1052" s="7">
        <v>45643</v>
      </c>
      <c r="G1052" s="3" t="s">
        <v>126</v>
      </c>
      <c r="H1052" s="3" t="s">
        <v>166</v>
      </c>
      <c r="I1052" s="4">
        <v>480</v>
      </c>
      <c r="J1052" s="4">
        <v>480</v>
      </c>
      <c r="K1052" s="71">
        <f t="shared" si="111"/>
        <v>2.233273825891181E-2</v>
      </c>
      <c r="L1052" s="3" t="s">
        <v>12628</v>
      </c>
      <c r="M1052" s="3" t="s">
        <v>129</v>
      </c>
      <c r="N1052" s="3" t="s">
        <v>219</v>
      </c>
      <c r="O1052" s="3" t="s">
        <v>9064</v>
      </c>
      <c r="P1052" s="6" t="s">
        <v>13637</v>
      </c>
      <c r="Q1052" s="3" t="s">
        <v>530</v>
      </c>
      <c r="R1052" s="3" t="s">
        <v>15385</v>
      </c>
      <c r="S1052" s="3" t="s">
        <v>2879</v>
      </c>
      <c r="T1052" s="3" t="s">
        <v>135</v>
      </c>
      <c r="U1052" s="3" t="s">
        <v>135</v>
      </c>
      <c r="V1052" s="3" t="s">
        <v>136</v>
      </c>
      <c r="W1052" s="3" t="s">
        <v>137</v>
      </c>
      <c r="X1052" s="3" t="s">
        <v>6653</v>
      </c>
      <c r="Y1052" s="3" t="s">
        <v>15386</v>
      </c>
      <c r="Z1052" s="7" t="s">
        <v>15387</v>
      </c>
      <c r="AA1052" s="3" t="s">
        <v>139</v>
      </c>
      <c r="AB1052" s="3" t="s">
        <v>140</v>
      </c>
      <c r="AC1052" s="3" t="s">
        <v>5272</v>
      </c>
      <c r="AD1052" s="3" t="s">
        <v>143</v>
      </c>
      <c r="AE1052" s="3" t="s">
        <v>7390</v>
      </c>
      <c r="AF1052" s="3" t="s">
        <v>143</v>
      </c>
      <c r="AG1052" s="3" t="s">
        <v>5974</v>
      </c>
      <c r="AH1052" s="3" t="s">
        <v>141</v>
      </c>
      <c r="AI1052" s="3" t="s">
        <v>143</v>
      </c>
      <c r="AJ1052" s="3" t="s">
        <v>7390</v>
      </c>
      <c r="AK1052" s="3" t="s">
        <v>142</v>
      </c>
      <c r="AL1052" s="3" t="s">
        <v>143</v>
      </c>
      <c r="AM1052" s="3" t="s">
        <v>7390</v>
      </c>
      <c r="AN1052" s="3" t="s">
        <v>174</v>
      </c>
      <c r="AO1052" s="3" t="s">
        <v>15388</v>
      </c>
      <c r="AP1052" s="3" t="s">
        <v>9332</v>
      </c>
      <c r="AQ1052" s="3" t="s">
        <v>309</v>
      </c>
      <c r="AR1052" s="3" t="s">
        <v>148</v>
      </c>
      <c r="AS1052" s="3" t="s">
        <v>139</v>
      </c>
      <c r="AT1052" s="3" t="s">
        <v>2261</v>
      </c>
      <c r="AU1052" s="3" t="s">
        <v>2261</v>
      </c>
      <c r="AV1052" s="3" t="s">
        <v>234</v>
      </c>
      <c r="AW1052" s="3" t="s">
        <v>165</v>
      </c>
      <c r="AX1052" s="3" t="s">
        <v>235</v>
      </c>
      <c r="AY1052" s="3" t="s">
        <v>148</v>
      </c>
      <c r="AZ1052" s="3" t="s">
        <v>139</v>
      </c>
      <c r="BA1052" s="3" t="s">
        <v>875</v>
      </c>
      <c r="BB1052" s="3" t="s">
        <v>150</v>
      </c>
      <c r="BC1052" s="3" t="s">
        <v>156</v>
      </c>
      <c r="BD1052" s="3" t="s">
        <v>157</v>
      </c>
      <c r="BE1052" s="3" t="s">
        <v>303</v>
      </c>
      <c r="BF1052" s="3" t="s">
        <v>15387</v>
      </c>
      <c r="BG1052" s="3" t="s">
        <v>5272</v>
      </c>
      <c r="BH1052" s="3" t="s">
        <v>143</v>
      </c>
      <c r="BI1052" s="3" t="s">
        <v>143</v>
      </c>
      <c r="BJ1052" s="3" t="s">
        <v>143</v>
      </c>
      <c r="BK1052" s="3" t="s">
        <v>463</v>
      </c>
      <c r="BL1052" s="3" t="s">
        <v>143</v>
      </c>
      <c r="BM1052" s="3" t="s">
        <v>160</v>
      </c>
      <c r="BN1052" s="3" t="s">
        <v>160</v>
      </c>
      <c r="BO1052" s="3" t="s">
        <v>143</v>
      </c>
      <c r="BP1052" s="3" t="s">
        <v>143</v>
      </c>
      <c r="BQ1052" s="3" t="s">
        <v>5647</v>
      </c>
      <c r="BR1052" s="3" t="s">
        <v>5352</v>
      </c>
      <c r="BS1052" s="3" t="s">
        <v>241</v>
      </c>
      <c r="BT1052" s="3" t="s">
        <v>7390</v>
      </c>
      <c r="BU1052" s="3" t="s">
        <v>7390</v>
      </c>
      <c r="BV1052" s="3" t="s">
        <v>135</v>
      </c>
      <c r="BW1052" s="3" t="s">
        <v>135</v>
      </c>
      <c r="BX1052" s="3" t="s">
        <v>135</v>
      </c>
      <c r="BY1052" s="3" t="s">
        <v>148</v>
      </c>
      <c r="BZ1052" s="3" t="s">
        <v>15389</v>
      </c>
      <c r="CA1052" s="3" t="s">
        <v>174</v>
      </c>
      <c r="CB1052" s="3" t="s">
        <v>143</v>
      </c>
      <c r="CC1052" s="3" t="s">
        <v>143</v>
      </c>
      <c r="CD1052" s="3" t="s">
        <v>143</v>
      </c>
      <c r="CE1052" s="3" t="s">
        <v>15390</v>
      </c>
      <c r="CF1052" s="3" t="s">
        <v>2261</v>
      </c>
      <c r="CG1052" s="3" t="s">
        <v>2261</v>
      </c>
      <c r="CH1052" s="3" t="s">
        <v>143</v>
      </c>
      <c r="CI1052" s="3" t="s">
        <v>143</v>
      </c>
      <c r="CJ1052" s="3" t="s">
        <v>5272</v>
      </c>
      <c r="CK1052" s="3" t="s">
        <v>143</v>
      </c>
      <c r="CL1052" s="3" t="s">
        <v>143</v>
      </c>
      <c r="CM1052" s="3" t="s">
        <v>143</v>
      </c>
      <c r="CN1052" s="3" t="s">
        <v>143</v>
      </c>
      <c r="CO1052" s="3" t="s">
        <v>143</v>
      </c>
      <c r="CP1052" s="3" t="s">
        <v>143</v>
      </c>
      <c r="CQ1052" s="3" t="s">
        <v>143</v>
      </c>
      <c r="CR1052" s="3" t="s">
        <v>143</v>
      </c>
      <c r="CS1052" s="3" t="s">
        <v>1</v>
      </c>
      <c r="CT1052" s="3" t="s">
        <v>143</v>
      </c>
      <c r="CU1052" s="3" t="s">
        <v>1</v>
      </c>
      <c r="CV1052" s="3" t="s">
        <v>1985</v>
      </c>
      <c r="CW1052" s="3" t="s">
        <v>1985</v>
      </c>
      <c r="CX1052" s="3" t="s">
        <v>12628</v>
      </c>
      <c r="CY1052" s="3" t="s">
        <v>166</v>
      </c>
      <c r="CZ1052" s="3" t="s">
        <v>463</v>
      </c>
      <c r="DA1052" s="3" t="s">
        <v>1989</v>
      </c>
      <c r="DB1052" s="3" t="s">
        <v>143</v>
      </c>
      <c r="DC1052" s="3" t="s">
        <v>6653</v>
      </c>
      <c r="DD1052" s="3" t="s">
        <v>364</v>
      </c>
      <c r="DE1052" s="3" t="s">
        <v>3995</v>
      </c>
      <c r="DF1052" s="3" t="s">
        <v>6703</v>
      </c>
      <c r="DG1052" s="3" t="s">
        <v>143</v>
      </c>
      <c r="DH1052" s="3" t="s">
        <v>143</v>
      </c>
      <c r="DI1052" s="3" t="s">
        <v>143</v>
      </c>
    </row>
    <row r="1053" spans="1:113" s="3" customFormat="1" ht="25.5" hidden="1" x14ac:dyDescent="0.2">
      <c r="A1053" s="73">
        <v>45627</v>
      </c>
      <c r="B1053" s="3" t="s">
        <v>12737</v>
      </c>
      <c r="C1053" s="3">
        <v>175291</v>
      </c>
      <c r="D1053" s="3" t="s">
        <v>15119</v>
      </c>
      <c r="E1053" s="3" t="s">
        <v>364</v>
      </c>
      <c r="F1053" s="7">
        <v>45643</v>
      </c>
      <c r="G1053" s="3" t="s">
        <v>126</v>
      </c>
      <c r="H1053" s="3" t="s">
        <v>166</v>
      </c>
      <c r="I1053" s="4">
        <v>480</v>
      </c>
      <c r="J1053" s="4">
        <v>480</v>
      </c>
      <c r="K1053" s="71">
        <f t="shared" si="111"/>
        <v>2.233273825891181E-2</v>
      </c>
      <c r="L1053" s="3" t="s">
        <v>12628</v>
      </c>
      <c r="M1053" s="3" t="s">
        <v>129</v>
      </c>
      <c r="N1053" s="3" t="s">
        <v>1065</v>
      </c>
      <c r="O1053" s="3" t="s">
        <v>8285</v>
      </c>
      <c r="P1053" s="6" t="s">
        <v>15391</v>
      </c>
      <c r="Q1053" s="3" t="s">
        <v>530</v>
      </c>
      <c r="R1053" s="3" t="s">
        <v>15392</v>
      </c>
      <c r="S1053" s="3" t="s">
        <v>4750</v>
      </c>
      <c r="T1053" s="3" t="s">
        <v>135</v>
      </c>
      <c r="U1053" s="3" t="s">
        <v>135</v>
      </c>
      <c r="V1053" s="3" t="s">
        <v>136</v>
      </c>
      <c r="W1053" s="3" t="s">
        <v>137</v>
      </c>
      <c r="X1053" s="3" t="s">
        <v>957</v>
      </c>
      <c r="Y1053" s="3" t="s">
        <v>15393</v>
      </c>
      <c r="Z1053" s="7" t="s">
        <v>15489</v>
      </c>
      <c r="AA1053" s="3" t="s">
        <v>139</v>
      </c>
      <c r="AB1053" s="3" t="s">
        <v>140</v>
      </c>
      <c r="AC1053" s="3" t="s">
        <v>5272</v>
      </c>
      <c r="AD1053" s="3" t="s">
        <v>143</v>
      </c>
      <c r="AE1053" s="3" t="s">
        <v>7390</v>
      </c>
      <c r="AF1053" s="3" t="s">
        <v>15395</v>
      </c>
      <c r="AG1053" s="3" t="s">
        <v>5974</v>
      </c>
      <c r="AH1053" s="3" t="s">
        <v>141</v>
      </c>
      <c r="AI1053" s="3" t="s">
        <v>143</v>
      </c>
      <c r="AJ1053" s="3" t="s">
        <v>7390</v>
      </c>
      <c r="AK1053" s="3" t="s">
        <v>142</v>
      </c>
      <c r="AL1053" s="3" t="s">
        <v>143</v>
      </c>
      <c r="AM1053" s="3" t="s">
        <v>7390</v>
      </c>
      <c r="AN1053" s="3" t="s">
        <v>174</v>
      </c>
      <c r="AO1053" s="3" t="s">
        <v>7843</v>
      </c>
      <c r="AP1053" s="3" t="s">
        <v>534</v>
      </c>
      <c r="AQ1053" s="3" t="s">
        <v>309</v>
      </c>
      <c r="AR1053" s="3" t="s">
        <v>148</v>
      </c>
      <c r="AS1053" s="3" t="s">
        <v>139</v>
      </c>
      <c r="AT1053" s="3" t="s">
        <v>950</v>
      </c>
      <c r="AU1053" s="3" t="s">
        <v>2261</v>
      </c>
      <c r="AV1053" s="3" t="s">
        <v>631</v>
      </c>
      <c r="AW1053" s="3" t="s">
        <v>632</v>
      </c>
      <c r="AX1053" s="3" t="s">
        <v>1068</v>
      </c>
      <c r="AY1053" s="3" t="s">
        <v>148</v>
      </c>
      <c r="AZ1053" s="3" t="s">
        <v>139</v>
      </c>
      <c r="BA1053" s="3" t="s">
        <v>149</v>
      </c>
      <c r="BB1053" s="3" t="s">
        <v>634</v>
      </c>
      <c r="BC1053" s="3" t="s">
        <v>156</v>
      </c>
      <c r="BD1053" s="3" t="s">
        <v>157</v>
      </c>
      <c r="BE1053" s="3" t="s">
        <v>303</v>
      </c>
      <c r="BF1053" s="3" t="s">
        <v>15394</v>
      </c>
      <c r="BG1053" s="3" t="s">
        <v>5272</v>
      </c>
      <c r="BH1053" s="3" t="s">
        <v>143</v>
      </c>
      <c r="BI1053" s="3" t="s">
        <v>6984</v>
      </c>
      <c r="BJ1053" s="3" t="s">
        <v>143</v>
      </c>
      <c r="BK1053" s="3" t="s">
        <v>463</v>
      </c>
      <c r="BL1053" s="3" t="s">
        <v>143</v>
      </c>
      <c r="BM1053" s="3" t="s">
        <v>160</v>
      </c>
      <c r="BN1053" s="3" t="s">
        <v>160</v>
      </c>
      <c r="BO1053" s="3" t="s">
        <v>143</v>
      </c>
      <c r="BP1053" s="3" t="s">
        <v>143</v>
      </c>
      <c r="BQ1053" s="3" t="s">
        <v>15396</v>
      </c>
      <c r="BR1053" s="3" t="s">
        <v>5352</v>
      </c>
      <c r="BS1053" s="3" t="s">
        <v>241</v>
      </c>
      <c r="BT1053" s="3" t="s">
        <v>7390</v>
      </c>
      <c r="BU1053" s="3" t="s">
        <v>7390</v>
      </c>
      <c r="BV1053" s="3" t="s">
        <v>135</v>
      </c>
      <c r="BW1053" s="3" t="s">
        <v>135</v>
      </c>
      <c r="BX1053" s="3" t="s">
        <v>135</v>
      </c>
      <c r="BY1053" s="3" t="s">
        <v>148</v>
      </c>
      <c r="BZ1053" s="3" t="s">
        <v>2655</v>
      </c>
      <c r="CA1053" s="3" t="s">
        <v>174</v>
      </c>
      <c r="CB1053" s="3" t="s">
        <v>143</v>
      </c>
      <c r="CC1053" s="3" t="s">
        <v>143</v>
      </c>
      <c r="CD1053" s="3" t="s">
        <v>143</v>
      </c>
      <c r="CE1053" s="3" t="s">
        <v>143</v>
      </c>
      <c r="CF1053" s="3" t="s">
        <v>2261</v>
      </c>
      <c r="CG1053" s="3" t="s">
        <v>2261</v>
      </c>
      <c r="CH1053" s="3" t="s">
        <v>143</v>
      </c>
      <c r="CI1053" s="3" t="s">
        <v>143</v>
      </c>
      <c r="CJ1053" s="3" t="s">
        <v>5272</v>
      </c>
      <c r="CK1053" s="3" t="s">
        <v>143</v>
      </c>
      <c r="CL1053" s="3" t="s">
        <v>143</v>
      </c>
      <c r="CM1053" s="3" t="s">
        <v>143</v>
      </c>
      <c r="CN1053" s="3" t="s">
        <v>143</v>
      </c>
      <c r="CO1053" s="3" t="s">
        <v>143</v>
      </c>
      <c r="CP1053" s="3" t="s">
        <v>143</v>
      </c>
      <c r="CQ1053" s="3" t="s">
        <v>143</v>
      </c>
      <c r="CR1053" s="3" t="s">
        <v>143</v>
      </c>
      <c r="CS1053" s="3" t="s">
        <v>1</v>
      </c>
      <c r="CT1053" s="3" t="s">
        <v>143</v>
      </c>
      <c r="CU1053" s="3" t="s">
        <v>1</v>
      </c>
      <c r="CV1053" s="3" t="s">
        <v>1985</v>
      </c>
      <c r="CW1053" s="3" t="s">
        <v>1985</v>
      </c>
      <c r="CX1053" s="3" t="s">
        <v>12628</v>
      </c>
      <c r="CY1053" s="3" t="s">
        <v>166</v>
      </c>
      <c r="CZ1053" s="3" t="s">
        <v>463</v>
      </c>
      <c r="DA1053" s="3" t="s">
        <v>1989</v>
      </c>
      <c r="DB1053" s="3" t="s">
        <v>143</v>
      </c>
      <c r="DC1053" s="3" t="s">
        <v>225</v>
      </c>
      <c r="DD1053" s="3" t="s">
        <v>364</v>
      </c>
      <c r="DE1053" s="3" t="s">
        <v>3995</v>
      </c>
      <c r="DF1053" s="3" t="s">
        <v>6703</v>
      </c>
      <c r="DG1053" s="3" t="s">
        <v>143</v>
      </c>
      <c r="DH1053" s="3" t="s">
        <v>143</v>
      </c>
      <c r="DI1053" s="3" t="s">
        <v>143</v>
      </c>
    </row>
    <row r="1054" spans="1:113" s="3" customFormat="1" hidden="1" x14ac:dyDescent="0.2">
      <c r="A1054" s="73">
        <v>45627</v>
      </c>
      <c r="B1054" s="3" t="s">
        <v>12718</v>
      </c>
      <c r="C1054" s="3">
        <v>175360</v>
      </c>
      <c r="D1054" s="3" t="s">
        <v>8</v>
      </c>
      <c r="E1054" s="3" t="s">
        <v>364</v>
      </c>
      <c r="F1054" s="7">
        <v>45643</v>
      </c>
      <c r="G1054" s="3" t="s">
        <v>126</v>
      </c>
      <c r="H1054" s="3" t="s">
        <v>166</v>
      </c>
      <c r="I1054" s="8">
        <f>+J1054</f>
        <v>391.6</v>
      </c>
      <c r="J1054" s="4">
        <v>391.6</v>
      </c>
      <c r="K1054" s="71">
        <f t="shared" si="111"/>
        <v>1.8219792296228884E-2</v>
      </c>
      <c r="L1054" s="3" t="s">
        <v>374</v>
      </c>
      <c r="M1054" s="3" t="s">
        <v>129</v>
      </c>
      <c r="N1054" s="3" t="s">
        <v>219</v>
      </c>
      <c r="O1054" s="3" t="s">
        <v>15574</v>
      </c>
      <c r="P1054" s="6" t="s">
        <v>13740</v>
      </c>
      <c r="Q1054" s="3" t="s">
        <v>170</v>
      </c>
      <c r="R1054" s="3" t="s">
        <v>143</v>
      </c>
      <c r="S1054" s="3" t="s">
        <v>12346</v>
      </c>
      <c r="T1054" s="3" t="s">
        <v>135</v>
      </c>
      <c r="U1054" s="3" t="s">
        <v>135</v>
      </c>
      <c r="V1054" s="3" t="s">
        <v>136</v>
      </c>
      <c r="W1054" s="3" t="s">
        <v>137</v>
      </c>
      <c r="X1054" s="3" t="s">
        <v>6653</v>
      </c>
      <c r="Y1054" s="3" t="s">
        <v>15575</v>
      </c>
      <c r="Z1054" s="7" t="s">
        <v>15576</v>
      </c>
      <c r="AA1054" s="3" t="s">
        <v>139</v>
      </c>
      <c r="AB1054" s="3" t="s">
        <v>140</v>
      </c>
      <c r="AC1054" s="3" t="s">
        <v>5272</v>
      </c>
      <c r="AD1054" s="3" t="s">
        <v>143</v>
      </c>
      <c r="AE1054" s="3" t="s">
        <v>5272</v>
      </c>
      <c r="AF1054" s="3" t="s">
        <v>143</v>
      </c>
      <c r="AG1054" s="3" t="s">
        <v>5974</v>
      </c>
      <c r="AH1054" s="3" t="s">
        <v>141</v>
      </c>
      <c r="AI1054" s="3" t="s">
        <v>143</v>
      </c>
      <c r="AJ1054" s="3" t="s">
        <v>143</v>
      </c>
      <c r="AK1054" s="3" t="s">
        <v>142</v>
      </c>
      <c r="AL1054" s="3" t="s">
        <v>143</v>
      </c>
      <c r="AM1054" s="3" t="s">
        <v>14110</v>
      </c>
      <c r="AN1054" s="3" t="s">
        <v>143</v>
      </c>
      <c r="AO1054" s="3" t="s">
        <v>3426</v>
      </c>
      <c r="AP1054" s="3" t="s">
        <v>914</v>
      </c>
      <c r="AQ1054" s="3" t="s">
        <v>15577</v>
      </c>
      <c r="AR1054" s="3" t="s">
        <v>916</v>
      </c>
      <c r="AS1054" s="3" t="s">
        <v>231</v>
      </c>
      <c r="AT1054" s="3" t="s">
        <v>917</v>
      </c>
      <c r="AU1054" s="3" t="s">
        <v>918</v>
      </c>
      <c r="AV1054" s="3" t="s">
        <v>234</v>
      </c>
      <c r="AW1054" s="3" t="s">
        <v>165</v>
      </c>
      <c r="AX1054" s="3" t="s">
        <v>235</v>
      </c>
      <c r="AY1054" s="3" t="s">
        <v>148</v>
      </c>
      <c r="AZ1054" s="3" t="s">
        <v>139</v>
      </c>
      <c r="BA1054" s="3" t="s">
        <v>875</v>
      </c>
      <c r="BB1054" s="3" t="s">
        <v>150</v>
      </c>
      <c r="BC1054" s="3" t="s">
        <v>156</v>
      </c>
      <c r="BD1054" s="3" t="s">
        <v>15578</v>
      </c>
      <c r="BE1054" s="3" t="s">
        <v>143</v>
      </c>
      <c r="BF1054" s="3" t="s">
        <v>143</v>
      </c>
      <c r="BG1054" s="3" t="s">
        <v>5272</v>
      </c>
      <c r="BH1054" s="3" t="s">
        <v>143</v>
      </c>
      <c r="BI1054" s="3" t="s">
        <v>143</v>
      </c>
      <c r="BJ1054" s="3" t="s">
        <v>143</v>
      </c>
      <c r="BK1054" s="3" t="s">
        <v>136</v>
      </c>
      <c r="BL1054" s="3" t="s">
        <v>143</v>
      </c>
      <c r="BM1054" s="3" t="s">
        <v>160</v>
      </c>
      <c r="BN1054" s="3" t="s">
        <v>143</v>
      </c>
      <c r="BO1054" s="3" t="s">
        <v>364</v>
      </c>
      <c r="BP1054" s="3" t="s">
        <v>143</v>
      </c>
      <c r="BQ1054" s="3" t="s">
        <v>143</v>
      </c>
      <c r="BR1054" s="3" t="s">
        <v>5272</v>
      </c>
      <c r="BS1054" s="3" t="s">
        <v>15579</v>
      </c>
      <c r="BT1054" s="3" t="s">
        <v>14110</v>
      </c>
      <c r="BU1054" s="3" t="s">
        <v>14110</v>
      </c>
      <c r="BV1054" s="3" t="s">
        <v>135</v>
      </c>
      <c r="BW1054" s="3" t="s">
        <v>135</v>
      </c>
      <c r="BX1054" s="3" t="s">
        <v>135</v>
      </c>
      <c r="BY1054" s="3" t="s">
        <v>148</v>
      </c>
      <c r="BZ1054" s="3" t="s">
        <v>4225</v>
      </c>
      <c r="CA1054" s="3" t="s">
        <v>174</v>
      </c>
      <c r="CB1054" s="3" t="s">
        <v>143</v>
      </c>
      <c r="CC1054" s="3" t="s">
        <v>143</v>
      </c>
      <c r="CD1054" s="3" t="s">
        <v>143</v>
      </c>
      <c r="CE1054" s="3" t="s">
        <v>15580</v>
      </c>
      <c r="CF1054" s="3" t="s">
        <v>2261</v>
      </c>
      <c r="CG1054" s="3" t="s">
        <v>143</v>
      </c>
      <c r="CH1054" s="3" t="s">
        <v>143</v>
      </c>
      <c r="CI1054" s="3" t="s">
        <v>143</v>
      </c>
      <c r="CJ1054" s="3" t="s">
        <v>5272</v>
      </c>
      <c r="CK1054" s="3" t="s">
        <v>143</v>
      </c>
      <c r="CL1054" s="3" t="s">
        <v>143</v>
      </c>
      <c r="CM1054" s="3" t="s">
        <v>143</v>
      </c>
      <c r="CN1054" s="3" t="s">
        <v>143</v>
      </c>
      <c r="CO1054" s="3" t="s">
        <v>6974</v>
      </c>
      <c r="CP1054" s="3" t="s">
        <v>143</v>
      </c>
      <c r="CQ1054" s="3" t="s">
        <v>143</v>
      </c>
      <c r="CR1054" s="3" t="s">
        <v>143</v>
      </c>
      <c r="CS1054" s="3" t="s">
        <v>1</v>
      </c>
      <c r="CT1054" s="3" t="s">
        <v>143</v>
      </c>
      <c r="CU1054" s="3" t="s">
        <v>1</v>
      </c>
      <c r="CV1054" s="3" t="s">
        <v>1985</v>
      </c>
      <c r="CW1054" s="3" t="s">
        <v>143</v>
      </c>
      <c r="CX1054" s="3" t="s">
        <v>374</v>
      </c>
      <c r="CY1054" s="3" t="s">
        <v>166</v>
      </c>
      <c r="CZ1054" s="3" t="s">
        <v>136</v>
      </c>
      <c r="DA1054" s="3" t="s">
        <v>2495</v>
      </c>
      <c r="DB1054" s="3" t="s">
        <v>143</v>
      </c>
      <c r="DC1054" s="3" t="s">
        <v>6653</v>
      </c>
      <c r="DD1054" s="3" t="s">
        <v>364</v>
      </c>
      <c r="DE1054" s="3" t="s">
        <v>3995</v>
      </c>
      <c r="DF1054" s="3" t="s">
        <v>6703</v>
      </c>
      <c r="DG1054" s="3" t="s">
        <v>143</v>
      </c>
      <c r="DH1054" s="3" t="s">
        <v>7477</v>
      </c>
      <c r="DI1054" s="3" t="s">
        <v>143</v>
      </c>
    </row>
    <row r="1055" spans="1:113" s="3" customFormat="1" hidden="1" x14ac:dyDescent="0.2">
      <c r="A1055" s="73">
        <v>45627</v>
      </c>
      <c r="B1055" s="3" t="s">
        <v>12737</v>
      </c>
      <c r="C1055" s="3">
        <v>175555</v>
      </c>
      <c r="D1055" s="3" t="s">
        <v>15119</v>
      </c>
      <c r="E1055" s="3" t="s">
        <v>364</v>
      </c>
      <c r="F1055" s="7">
        <v>45643</v>
      </c>
      <c r="G1055" s="3" t="s">
        <v>126</v>
      </c>
      <c r="H1055" s="3" t="s">
        <v>166</v>
      </c>
      <c r="I1055" s="8">
        <f>+J1055</f>
        <v>2109.42</v>
      </c>
      <c r="J1055" s="4">
        <v>2109.42</v>
      </c>
      <c r="K1055" s="71">
        <f t="shared" si="111"/>
        <v>9.8144009871070317E-2</v>
      </c>
      <c r="L1055" s="3" t="s">
        <v>12628</v>
      </c>
      <c r="M1055" s="3" t="s">
        <v>129</v>
      </c>
      <c r="N1055" s="3" t="s">
        <v>219</v>
      </c>
      <c r="O1055" s="3" t="s">
        <v>9350</v>
      </c>
      <c r="P1055" s="6" t="s">
        <v>12729</v>
      </c>
      <c r="Q1055" s="3" t="s">
        <v>170</v>
      </c>
      <c r="R1055" s="3" t="s">
        <v>15587</v>
      </c>
      <c r="S1055" s="3" t="s">
        <v>2926</v>
      </c>
      <c r="T1055" s="3" t="s">
        <v>135</v>
      </c>
      <c r="U1055" s="3" t="s">
        <v>135</v>
      </c>
      <c r="V1055" s="3" t="s">
        <v>136</v>
      </c>
      <c r="W1055" s="3" t="s">
        <v>137</v>
      </c>
      <c r="X1055" s="3" t="s">
        <v>6653</v>
      </c>
      <c r="Y1055" s="3" t="s">
        <v>15420</v>
      </c>
      <c r="Z1055" s="7" t="s">
        <v>15588</v>
      </c>
      <c r="AA1055" s="3" t="s">
        <v>139</v>
      </c>
      <c r="AB1055" s="3" t="s">
        <v>140</v>
      </c>
      <c r="AC1055" s="3" t="s">
        <v>5272</v>
      </c>
      <c r="AD1055" s="3" t="s">
        <v>143</v>
      </c>
      <c r="AE1055" s="3" t="s">
        <v>5272</v>
      </c>
      <c r="AF1055" s="3" t="s">
        <v>143</v>
      </c>
      <c r="AG1055" s="3" t="s">
        <v>5974</v>
      </c>
      <c r="AH1055" s="3" t="s">
        <v>141</v>
      </c>
      <c r="AI1055" s="3" t="s">
        <v>143</v>
      </c>
      <c r="AJ1055" s="3" t="s">
        <v>143</v>
      </c>
      <c r="AK1055" s="3" t="s">
        <v>142</v>
      </c>
      <c r="AL1055" s="3" t="s">
        <v>143</v>
      </c>
      <c r="AM1055" s="3" t="s">
        <v>14338</v>
      </c>
      <c r="AN1055" s="3" t="s">
        <v>143</v>
      </c>
      <c r="AO1055" s="3" t="s">
        <v>9355</v>
      </c>
      <c r="AP1055" s="3" t="s">
        <v>9356</v>
      </c>
      <c r="AQ1055" s="3" t="s">
        <v>9357</v>
      </c>
      <c r="AR1055" s="3" t="s">
        <v>230</v>
      </c>
      <c r="AS1055" s="3" t="s">
        <v>231</v>
      </c>
      <c r="AT1055" s="3" t="s">
        <v>7396</v>
      </c>
      <c r="AU1055" s="3" t="s">
        <v>9358</v>
      </c>
      <c r="AV1055" s="3" t="s">
        <v>234</v>
      </c>
      <c r="AW1055" s="3" t="s">
        <v>165</v>
      </c>
      <c r="AX1055" s="3" t="s">
        <v>235</v>
      </c>
      <c r="AY1055" s="3" t="s">
        <v>148</v>
      </c>
      <c r="AZ1055" s="3" t="s">
        <v>139</v>
      </c>
      <c r="BA1055" s="3" t="s">
        <v>875</v>
      </c>
      <c r="BB1055" s="3" t="s">
        <v>150</v>
      </c>
      <c r="BC1055" s="3" t="s">
        <v>156</v>
      </c>
      <c r="BD1055" s="3" t="s">
        <v>157</v>
      </c>
      <c r="BE1055" s="3" t="s">
        <v>8956</v>
      </c>
      <c r="BF1055" s="3" t="s">
        <v>15588</v>
      </c>
      <c r="BG1055" s="3" t="s">
        <v>5272</v>
      </c>
      <c r="BH1055" s="3" t="s">
        <v>143</v>
      </c>
      <c r="BI1055" s="3" t="s">
        <v>143</v>
      </c>
      <c r="BJ1055" s="3" t="s">
        <v>143</v>
      </c>
      <c r="BK1055" s="3" t="s">
        <v>463</v>
      </c>
      <c r="BL1055" s="3" t="s">
        <v>143</v>
      </c>
      <c r="BM1055" s="3" t="s">
        <v>160</v>
      </c>
      <c r="BN1055" s="3" t="s">
        <v>143</v>
      </c>
      <c r="BO1055" s="3" t="s">
        <v>143</v>
      </c>
      <c r="BP1055" s="3" t="s">
        <v>143</v>
      </c>
      <c r="BQ1055" s="3" t="s">
        <v>15589</v>
      </c>
      <c r="BR1055" s="3" t="s">
        <v>143</v>
      </c>
      <c r="BS1055" s="3" t="s">
        <v>15573</v>
      </c>
      <c r="BT1055" s="3" t="s">
        <v>14338</v>
      </c>
      <c r="BU1055" s="3" t="s">
        <v>14338</v>
      </c>
      <c r="BV1055" s="3" t="s">
        <v>135</v>
      </c>
      <c r="BW1055" s="3" t="s">
        <v>135</v>
      </c>
      <c r="BX1055" s="3" t="s">
        <v>135</v>
      </c>
      <c r="BY1055" s="3" t="s">
        <v>148</v>
      </c>
      <c r="BZ1055" s="3" t="s">
        <v>6590</v>
      </c>
      <c r="CA1055" s="3" t="s">
        <v>174</v>
      </c>
      <c r="CB1055" s="3" t="s">
        <v>143</v>
      </c>
      <c r="CC1055" s="3" t="s">
        <v>143</v>
      </c>
      <c r="CD1055" s="3" t="s">
        <v>143</v>
      </c>
      <c r="CE1055" s="3" t="s">
        <v>15421</v>
      </c>
      <c r="CF1055" s="3" t="s">
        <v>2261</v>
      </c>
      <c r="CG1055" s="3" t="s">
        <v>143</v>
      </c>
      <c r="CH1055" s="3" t="s">
        <v>143</v>
      </c>
      <c r="CI1055" s="3" t="s">
        <v>143</v>
      </c>
      <c r="CJ1055" s="3" t="s">
        <v>5272</v>
      </c>
      <c r="CK1055" s="3" t="s">
        <v>143</v>
      </c>
      <c r="CL1055" s="3" t="s">
        <v>143</v>
      </c>
      <c r="CM1055" s="3" t="s">
        <v>143</v>
      </c>
      <c r="CN1055" s="3" t="s">
        <v>143</v>
      </c>
      <c r="CO1055" s="3" t="s">
        <v>9166</v>
      </c>
      <c r="CP1055" s="3" t="s">
        <v>143</v>
      </c>
      <c r="CQ1055" s="3" t="s">
        <v>143</v>
      </c>
      <c r="CR1055" s="3" t="s">
        <v>143</v>
      </c>
      <c r="CS1055" s="3" t="s">
        <v>1</v>
      </c>
      <c r="CT1055" s="3" t="s">
        <v>143</v>
      </c>
      <c r="CU1055" s="3" t="s">
        <v>1</v>
      </c>
      <c r="CV1055" s="3" t="s">
        <v>2092</v>
      </c>
      <c r="CW1055" s="3" t="s">
        <v>143</v>
      </c>
      <c r="CX1055" s="3" t="s">
        <v>12628</v>
      </c>
      <c r="CY1055" s="3" t="s">
        <v>166</v>
      </c>
      <c r="CZ1055" s="3" t="s">
        <v>463</v>
      </c>
      <c r="DA1055" s="3" t="s">
        <v>1989</v>
      </c>
      <c r="DB1055" s="3" t="s">
        <v>143</v>
      </c>
      <c r="DC1055" s="3" t="s">
        <v>6653</v>
      </c>
      <c r="DD1055" s="3" t="s">
        <v>364</v>
      </c>
      <c r="DE1055" s="3" t="s">
        <v>3995</v>
      </c>
      <c r="DF1055" s="3" t="s">
        <v>6703</v>
      </c>
      <c r="DG1055" s="3" t="s">
        <v>143</v>
      </c>
      <c r="DH1055" s="3" t="s">
        <v>9167</v>
      </c>
      <c r="DI1055" s="3" t="s">
        <v>143</v>
      </c>
    </row>
    <row r="1056" spans="1:113" s="3" customFormat="1" hidden="1" x14ac:dyDescent="0.2">
      <c r="A1056" s="73">
        <v>45627</v>
      </c>
      <c r="B1056" s="3" t="s">
        <v>12737</v>
      </c>
      <c r="C1056" s="3">
        <v>175276</v>
      </c>
      <c r="D1056" s="3" t="s">
        <v>15119</v>
      </c>
      <c r="E1056" s="3" t="s">
        <v>364</v>
      </c>
      <c r="F1056" s="7">
        <v>45644</v>
      </c>
      <c r="G1056" s="3" t="s">
        <v>126</v>
      </c>
      <c r="H1056" s="3" t="s">
        <v>166</v>
      </c>
      <c r="I1056" s="4">
        <v>52.8</v>
      </c>
      <c r="J1056" s="4">
        <v>52.5</v>
      </c>
      <c r="K1056" s="71">
        <f t="shared" si="111"/>
        <v>2.4566012084802987E-3</v>
      </c>
      <c r="L1056" s="3" t="s">
        <v>12628</v>
      </c>
      <c r="M1056" s="3" t="s">
        <v>129</v>
      </c>
      <c r="N1056" s="3" t="s">
        <v>1065</v>
      </c>
      <c r="O1056" s="3" t="s">
        <v>12103</v>
      </c>
      <c r="P1056" s="6" t="s">
        <v>14535</v>
      </c>
      <c r="Q1056" s="3" t="s">
        <v>170</v>
      </c>
      <c r="R1056" s="3" t="s">
        <v>15379</v>
      </c>
      <c r="S1056" s="3" t="s">
        <v>15380</v>
      </c>
      <c r="T1056" s="3" t="s">
        <v>135</v>
      </c>
      <c r="U1056" s="3" t="s">
        <v>135</v>
      </c>
      <c r="V1056" s="3" t="s">
        <v>136</v>
      </c>
      <c r="W1056" s="3" t="s">
        <v>137</v>
      </c>
      <c r="X1056" s="3" t="s">
        <v>173</v>
      </c>
      <c r="Y1056" s="3" t="s">
        <v>15381</v>
      </c>
      <c r="Z1056" s="7" t="s">
        <v>15490</v>
      </c>
      <c r="AA1056" s="3" t="s">
        <v>139</v>
      </c>
      <c r="AB1056" s="3" t="s">
        <v>140</v>
      </c>
      <c r="AC1056" s="3" t="s">
        <v>5272</v>
      </c>
      <c r="AD1056" s="3" t="s">
        <v>143</v>
      </c>
      <c r="AE1056" s="3" t="s">
        <v>15262</v>
      </c>
      <c r="AF1056" s="3" t="s">
        <v>143</v>
      </c>
      <c r="AG1056" s="3" t="s">
        <v>5974</v>
      </c>
      <c r="AH1056" s="3" t="s">
        <v>141</v>
      </c>
      <c r="AI1056" s="3" t="s">
        <v>143</v>
      </c>
      <c r="AJ1056" s="3" t="s">
        <v>15262</v>
      </c>
      <c r="AK1056" s="3" t="s">
        <v>142</v>
      </c>
      <c r="AL1056" s="3" t="s">
        <v>143</v>
      </c>
      <c r="AM1056" s="3" t="s">
        <v>15383</v>
      </c>
      <c r="AN1056" s="3" t="s">
        <v>174</v>
      </c>
      <c r="AO1056" s="3" t="s">
        <v>12112</v>
      </c>
      <c r="AP1056" s="3" t="s">
        <v>12113</v>
      </c>
      <c r="AQ1056" s="3" t="s">
        <v>12114</v>
      </c>
      <c r="AR1056" s="3" t="s">
        <v>2177</v>
      </c>
      <c r="AS1056" s="3" t="s">
        <v>231</v>
      </c>
      <c r="AT1056" s="3" t="s">
        <v>3601</v>
      </c>
      <c r="AU1056" s="3" t="s">
        <v>12115</v>
      </c>
      <c r="AV1056" s="3" t="s">
        <v>631</v>
      </c>
      <c r="AW1056" s="3" t="s">
        <v>632</v>
      </c>
      <c r="AX1056" s="3" t="s">
        <v>1068</v>
      </c>
      <c r="AY1056" s="3" t="s">
        <v>148</v>
      </c>
      <c r="AZ1056" s="3" t="s">
        <v>139</v>
      </c>
      <c r="BA1056" s="3" t="s">
        <v>149</v>
      </c>
      <c r="BB1056" s="3" t="s">
        <v>634</v>
      </c>
      <c r="BC1056" s="3" t="s">
        <v>156</v>
      </c>
      <c r="BD1056" s="3" t="s">
        <v>157</v>
      </c>
      <c r="BE1056" s="3" t="s">
        <v>484</v>
      </c>
      <c r="BF1056" s="3" t="s">
        <v>15382</v>
      </c>
      <c r="BG1056" s="3" t="s">
        <v>5272</v>
      </c>
      <c r="BH1056" s="3" t="s">
        <v>143</v>
      </c>
      <c r="BI1056" s="3" t="s">
        <v>15491</v>
      </c>
      <c r="BJ1056" s="3" t="s">
        <v>143</v>
      </c>
      <c r="BK1056" s="3" t="s">
        <v>463</v>
      </c>
      <c r="BL1056" s="3" t="s">
        <v>143</v>
      </c>
      <c r="BM1056" s="3" t="s">
        <v>160</v>
      </c>
      <c r="BN1056" s="3" t="s">
        <v>160</v>
      </c>
      <c r="BO1056" s="3" t="s">
        <v>143</v>
      </c>
      <c r="BP1056" s="3" t="s">
        <v>143</v>
      </c>
      <c r="BQ1056" s="3" t="s">
        <v>2857</v>
      </c>
      <c r="BR1056" s="3" t="s">
        <v>5723</v>
      </c>
      <c r="BS1056" s="3" t="s">
        <v>162</v>
      </c>
      <c r="BT1056" s="3" t="s">
        <v>15262</v>
      </c>
      <c r="BU1056" s="3" t="s">
        <v>15262</v>
      </c>
      <c r="BV1056" s="3" t="s">
        <v>135</v>
      </c>
      <c r="BW1056" s="3" t="s">
        <v>135</v>
      </c>
      <c r="BX1056" s="3" t="s">
        <v>135</v>
      </c>
      <c r="BY1056" s="3" t="s">
        <v>148</v>
      </c>
      <c r="BZ1056" s="3" t="s">
        <v>15384</v>
      </c>
      <c r="CA1056" s="3" t="s">
        <v>174</v>
      </c>
      <c r="CB1056" s="3" t="s">
        <v>143</v>
      </c>
      <c r="CC1056" s="3" t="s">
        <v>143</v>
      </c>
      <c r="CD1056" s="3" t="s">
        <v>143</v>
      </c>
      <c r="CE1056" s="3" t="s">
        <v>143</v>
      </c>
      <c r="CF1056" s="3" t="s">
        <v>2261</v>
      </c>
      <c r="CG1056" s="3" t="s">
        <v>2261</v>
      </c>
      <c r="CH1056" s="3" t="s">
        <v>143</v>
      </c>
      <c r="CI1056" s="3" t="s">
        <v>143</v>
      </c>
      <c r="CJ1056" s="3" t="s">
        <v>5272</v>
      </c>
      <c r="CK1056" s="3" t="s">
        <v>143</v>
      </c>
      <c r="CL1056" s="3" t="s">
        <v>143</v>
      </c>
      <c r="CM1056" s="3" t="s">
        <v>143</v>
      </c>
      <c r="CN1056" s="3" t="s">
        <v>143</v>
      </c>
      <c r="CO1056" s="3" t="s">
        <v>8629</v>
      </c>
      <c r="CP1056" s="3" t="s">
        <v>143</v>
      </c>
      <c r="CQ1056" s="3" t="s">
        <v>143</v>
      </c>
      <c r="CR1056" s="3" t="s">
        <v>143</v>
      </c>
      <c r="CS1056" s="3" t="s">
        <v>1</v>
      </c>
      <c r="CT1056" s="3" t="s">
        <v>143</v>
      </c>
      <c r="CU1056" s="3" t="s">
        <v>1</v>
      </c>
      <c r="CV1056" s="3" t="s">
        <v>1985</v>
      </c>
      <c r="CW1056" s="3" t="s">
        <v>1985</v>
      </c>
      <c r="CX1056" s="3" t="s">
        <v>12628</v>
      </c>
      <c r="CY1056" s="3" t="s">
        <v>166</v>
      </c>
      <c r="CZ1056" s="3" t="s">
        <v>463</v>
      </c>
      <c r="DA1056" s="3" t="s">
        <v>2007</v>
      </c>
      <c r="DB1056" s="3" t="s">
        <v>143</v>
      </c>
      <c r="DC1056" s="3" t="s">
        <v>143</v>
      </c>
      <c r="DD1056" s="3" t="s">
        <v>364</v>
      </c>
      <c r="DE1056" s="3" t="s">
        <v>3995</v>
      </c>
      <c r="DF1056" s="3" t="s">
        <v>5867</v>
      </c>
      <c r="DG1056" s="3" t="s">
        <v>143</v>
      </c>
      <c r="DH1056" s="3" t="s">
        <v>8630</v>
      </c>
      <c r="DI1056" s="3" t="s">
        <v>143</v>
      </c>
    </row>
    <row r="1057" spans="1:113" s="3" customFormat="1" hidden="1" x14ac:dyDescent="0.2">
      <c r="A1057" s="73">
        <v>45627</v>
      </c>
      <c r="B1057" s="3" t="s">
        <v>12737</v>
      </c>
      <c r="C1057" s="3">
        <v>175295</v>
      </c>
      <c r="D1057" s="3" t="s">
        <v>15119</v>
      </c>
      <c r="E1057" s="3" t="s">
        <v>364</v>
      </c>
      <c r="F1057" s="7">
        <v>45644</v>
      </c>
      <c r="G1057" s="3" t="s">
        <v>165</v>
      </c>
      <c r="H1057" s="3" t="s">
        <v>166</v>
      </c>
      <c r="I1057" s="8">
        <f>+J1057</f>
        <v>1250</v>
      </c>
      <c r="J1057" s="4">
        <v>1250</v>
      </c>
      <c r="K1057" s="71">
        <f t="shared" si="111"/>
        <v>5.8158172549249501E-2</v>
      </c>
      <c r="L1057" s="3" t="s">
        <v>12628</v>
      </c>
      <c r="M1057" s="3" t="s">
        <v>129</v>
      </c>
      <c r="N1057" s="3" t="s">
        <v>960</v>
      </c>
      <c r="O1057" s="3" t="s">
        <v>8747</v>
      </c>
      <c r="P1057" s="6" t="s">
        <v>15398</v>
      </c>
      <c r="Q1057" s="3" t="s">
        <v>170</v>
      </c>
      <c r="R1057" s="3" t="s">
        <v>15567</v>
      </c>
      <c r="S1057" s="3" t="s">
        <v>15399</v>
      </c>
      <c r="T1057" s="3" t="s">
        <v>135</v>
      </c>
      <c r="U1057" s="3" t="s">
        <v>135</v>
      </c>
      <c r="V1057" s="3" t="s">
        <v>136</v>
      </c>
      <c r="W1057" s="3" t="s">
        <v>137</v>
      </c>
      <c r="X1057" s="3" t="s">
        <v>957</v>
      </c>
      <c r="Y1057" s="3" t="s">
        <v>15400</v>
      </c>
      <c r="Z1057" s="7" t="s">
        <v>15568</v>
      </c>
      <c r="AA1057" s="3" t="s">
        <v>139</v>
      </c>
      <c r="AB1057" s="3" t="s">
        <v>140</v>
      </c>
      <c r="AC1057" s="3" t="s">
        <v>5272</v>
      </c>
      <c r="AD1057" s="3" t="s">
        <v>143</v>
      </c>
      <c r="AE1057" s="3" t="s">
        <v>5272</v>
      </c>
      <c r="AF1057" s="3" t="s">
        <v>15401</v>
      </c>
      <c r="AG1057" s="3" t="s">
        <v>235</v>
      </c>
      <c r="AH1057" s="3" t="s">
        <v>141</v>
      </c>
      <c r="AI1057" s="3" t="s">
        <v>143</v>
      </c>
      <c r="AJ1057" s="3" t="s">
        <v>15569</v>
      </c>
      <c r="AK1057" s="3" t="s">
        <v>142</v>
      </c>
      <c r="AL1057" s="3" t="s">
        <v>143</v>
      </c>
      <c r="AM1057" s="3" t="s">
        <v>15397</v>
      </c>
      <c r="AN1057" s="3" t="s">
        <v>174</v>
      </c>
      <c r="AO1057" s="3" t="s">
        <v>8755</v>
      </c>
      <c r="AP1057" s="3" t="s">
        <v>8756</v>
      </c>
      <c r="AQ1057" s="3" t="s">
        <v>8757</v>
      </c>
      <c r="AR1057" s="3" t="s">
        <v>2082</v>
      </c>
      <c r="AS1057" s="3" t="s">
        <v>231</v>
      </c>
      <c r="AT1057" s="3" t="s">
        <v>4175</v>
      </c>
      <c r="AU1057" s="3" t="s">
        <v>8758</v>
      </c>
      <c r="AV1057" s="3" t="s">
        <v>145</v>
      </c>
      <c r="AW1057" s="3" t="s">
        <v>146</v>
      </c>
      <c r="AX1057" s="3" t="s">
        <v>972</v>
      </c>
      <c r="AY1057" s="3" t="s">
        <v>148</v>
      </c>
      <c r="AZ1057" s="3" t="s">
        <v>139</v>
      </c>
      <c r="BA1057" s="3" t="s">
        <v>149</v>
      </c>
      <c r="BB1057" s="3" t="s">
        <v>150</v>
      </c>
      <c r="BC1057" s="3" t="s">
        <v>156</v>
      </c>
      <c r="BD1057" s="3" t="s">
        <v>157</v>
      </c>
      <c r="BE1057" s="3" t="s">
        <v>8956</v>
      </c>
      <c r="BF1057" s="3" t="s">
        <v>15570</v>
      </c>
      <c r="BG1057" s="3" t="s">
        <v>5272</v>
      </c>
      <c r="BH1057" s="3" t="s">
        <v>143</v>
      </c>
      <c r="BI1057" s="3" t="s">
        <v>15571</v>
      </c>
      <c r="BJ1057" s="3" t="s">
        <v>143</v>
      </c>
      <c r="BK1057" s="3" t="s">
        <v>463</v>
      </c>
      <c r="BL1057" s="3" t="s">
        <v>143</v>
      </c>
      <c r="BM1057" s="3" t="s">
        <v>160</v>
      </c>
      <c r="BN1057" s="3" t="s">
        <v>160</v>
      </c>
      <c r="BO1057" s="3" t="s">
        <v>143</v>
      </c>
      <c r="BP1057" s="3" t="s">
        <v>143</v>
      </c>
      <c r="BQ1057" s="3" t="s">
        <v>15572</v>
      </c>
      <c r="BR1057" s="3" t="s">
        <v>143</v>
      </c>
      <c r="BS1057" s="3" t="s">
        <v>15573</v>
      </c>
      <c r="BT1057" s="3" t="s">
        <v>15397</v>
      </c>
      <c r="BU1057" s="3" t="s">
        <v>15397</v>
      </c>
      <c r="BV1057" s="3" t="s">
        <v>135</v>
      </c>
      <c r="BW1057" s="3" t="s">
        <v>135</v>
      </c>
      <c r="BX1057" s="3" t="s">
        <v>135</v>
      </c>
      <c r="BY1057" s="3" t="s">
        <v>148</v>
      </c>
      <c r="BZ1057" s="3" t="s">
        <v>5177</v>
      </c>
      <c r="CA1057" s="3" t="s">
        <v>174</v>
      </c>
      <c r="CB1057" s="3" t="s">
        <v>143</v>
      </c>
      <c r="CC1057" s="3" t="s">
        <v>143</v>
      </c>
      <c r="CD1057" s="3" t="s">
        <v>143</v>
      </c>
      <c r="CE1057" s="3" t="s">
        <v>15402</v>
      </c>
      <c r="CF1057" s="3" t="s">
        <v>2261</v>
      </c>
      <c r="CG1057" s="3" t="s">
        <v>2261</v>
      </c>
      <c r="CH1057" s="3" t="s">
        <v>143</v>
      </c>
      <c r="CI1057" s="3" t="s">
        <v>143</v>
      </c>
      <c r="CJ1057" s="3" t="s">
        <v>5272</v>
      </c>
      <c r="CK1057" s="3" t="s">
        <v>143</v>
      </c>
      <c r="CL1057" s="3" t="s">
        <v>143</v>
      </c>
      <c r="CM1057" s="3" t="s">
        <v>143</v>
      </c>
      <c r="CN1057" s="3" t="s">
        <v>143</v>
      </c>
      <c r="CO1057" s="3" t="s">
        <v>7298</v>
      </c>
      <c r="CP1057" s="3" t="s">
        <v>143</v>
      </c>
      <c r="CQ1057" s="3" t="s">
        <v>143</v>
      </c>
      <c r="CR1057" s="3" t="s">
        <v>143</v>
      </c>
      <c r="CS1057" s="3" t="s">
        <v>1</v>
      </c>
      <c r="CT1057" s="3" t="s">
        <v>143</v>
      </c>
      <c r="CU1057" s="3" t="s">
        <v>1</v>
      </c>
      <c r="CV1057" s="3" t="s">
        <v>2092</v>
      </c>
      <c r="CW1057" s="3" t="s">
        <v>143</v>
      </c>
      <c r="CX1057" s="3" t="s">
        <v>12628</v>
      </c>
      <c r="CY1057" s="3" t="s">
        <v>166</v>
      </c>
      <c r="CZ1057" s="3" t="s">
        <v>463</v>
      </c>
      <c r="DA1057" s="3" t="s">
        <v>1989</v>
      </c>
      <c r="DB1057" s="3" t="s">
        <v>143</v>
      </c>
      <c r="DC1057" s="3" t="s">
        <v>143</v>
      </c>
      <c r="DD1057" s="3" t="s">
        <v>364</v>
      </c>
      <c r="DE1057" s="3" t="s">
        <v>3995</v>
      </c>
      <c r="DF1057" s="3" t="s">
        <v>5867</v>
      </c>
      <c r="DG1057" s="3" t="s">
        <v>143</v>
      </c>
      <c r="DH1057" s="3" t="s">
        <v>7299</v>
      </c>
      <c r="DI1057" s="3" t="s">
        <v>143</v>
      </c>
    </row>
    <row r="1058" spans="1:113" s="3" customFormat="1" hidden="1" x14ac:dyDescent="0.2">
      <c r="A1058" s="73">
        <v>45627</v>
      </c>
      <c r="B1058" s="3" t="s">
        <v>12737</v>
      </c>
      <c r="C1058" s="3">
        <v>175298</v>
      </c>
      <c r="D1058" s="3" t="s">
        <v>15119</v>
      </c>
      <c r="E1058" s="3" t="s">
        <v>5129</v>
      </c>
      <c r="F1058" s="7">
        <v>45644</v>
      </c>
      <c r="G1058" s="3" t="s">
        <v>165</v>
      </c>
      <c r="H1058" s="3" t="s">
        <v>166</v>
      </c>
      <c r="I1058" s="4">
        <v>267.58</v>
      </c>
      <c r="J1058" s="4">
        <v>250</v>
      </c>
      <c r="K1058" s="71">
        <f t="shared" si="111"/>
        <v>1.2449571048582546E-2</v>
      </c>
      <c r="L1058" s="3" t="s">
        <v>12628</v>
      </c>
      <c r="M1058" s="3" t="s">
        <v>129</v>
      </c>
      <c r="N1058" s="3" t="s">
        <v>960</v>
      </c>
      <c r="O1058" s="3" t="s">
        <v>2695</v>
      </c>
      <c r="P1058" s="6" t="s">
        <v>15403</v>
      </c>
      <c r="Q1058" s="3" t="s">
        <v>170</v>
      </c>
      <c r="R1058" s="3" t="s">
        <v>15404</v>
      </c>
      <c r="S1058" s="3" t="s">
        <v>3463</v>
      </c>
      <c r="T1058" s="3" t="s">
        <v>135</v>
      </c>
      <c r="U1058" s="3" t="s">
        <v>135</v>
      </c>
      <c r="V1058" s="3" t="s">
        <v>136</v>
      </c>
      <c r="W1058" s="3" t="s">
        <v>137</v>
      </c>
      <c r="X1058" s="3" t="s">
        <v>957</v>
      </c>
      <c r="Y1058" s="3" t="s">
        <v>15405</v>
      </c>
      <c r="Z1058" s="7" t="s">
        <v>15549</v>
      </c>
      <c r="AA1058" s="3" t="s">
        <v>139</v>
      </c>
      <c r="AB1058" s="3" t="s">
        <v>140</v>
      </c>
      <c r="AC1058" s="3" t="s">
        <v>5272</v>
      </c>
      <c r="AD1058" s="3" t="s">
        <v>143</v>
      </c>
      <c r="AE1058" s="3" t="s">
        <v>15550</v>
      </c>
      <c r="AF1058" s="3" t="s">
        <v>15401</v>
      </c>
      <c r="AG1058" s="3" t="s">
        <v>235</v>
      </c>
      <c r="AH1058" s="3" t="s">
        <v>141</v>
      </c>
      <c r="AI1058" s="3" t="s">
        <v>143</v>
      </c>
      <c r="AJ1058" s="3" t="s">
        <v>15550</v>
      </c>
      <c r="AK1058" s="3" t="s">
        <v>142</v>
      </c>
      <c r="AL1058" s="3" t="s">
        <v>143</v>
      </c>
      <c r="AM1058" s="3" t="s">
        <v>5723</v>
      </c>
      <c r="AN1058" s="3" t="s">
        <v>174</v>
      </c>
      <c r="AO1058" s="3" t="s">
        <v>2699</v>
      </c>
      <c r="AP1058" s="3" t="s">
        <v>2700</v>
      </c>
      <c r="AQ1058" s="3" t="s">
        <v>2701</v>
      </c>
      <c r="AR1058" s="3" t="s">
        <v>353</v>
      </c>
      <c r="AS1058" s="3" t="s">
        <v>231</v>
      </c>
      <c r="AT1058" s="3" t="s">
        <v>2702</v>
      </c>
      <c r="AU1058" s="3" t="s">
        <v>2703</v>
      </c>
      <c r="AV1058" s="3" t="s">
        <v>145</v>
      </c>
      <c r="AW1058" s="3" t="s">
        <v>146</v>
      </c>
      <c r="AX1058" s="3" t="s">
        <v>972</v>
      </c>
      <c r="AY1058" s="3" t="s">
        <v>148</v>
      </c>
      <c r="AZ1058" s="3" t="s">
        <v>139</v>
      </c>
      <c r="BA1058" s="3" t="s">
        <v>149</v>
      </c>
      <c r="BB1058" s="3" t="s">
        <v>150</v>
      </c>
      <c r="BC1058" s="3" t="s">
        <v>156</v>
      </c>
      <c r="BD1058" s="3" t="s">
        <v>157</v>
      </c>
      <c r="BE1058" s="3" t="s">
        <v>484</v>
      </c>
      <c r="BF1058" s="3" t="s">
        <v>15406</v>
      </c>
      <c r="BG1058" s="3" t="s">
        <v>5272</v>
      </c>
      <c r="BH1058" s="3" t="s">
        <v>143</v>
      </c>
      <c r="BI1058" s="3" t="s">
        <v>15551</v>
      </c>
      <c r="BJ1058" s="3" t="s">
        <v>143</v>
      </c>
      <c r="BK1058" s="3" t="s">
        <v>463</v>
      </c>
      <c r="BL1058" s="3" t="s">
        <v>143</v>
      </c>
      <c r="BM1058" s="3" t="s">
        <v>160</v>
      </c>
      <c r="BN1058" s="3" t="s">
        <v>160</v>
      </c>
      <c r="BO1058" s="3" t="s">
        <v>143</v>
      </c>
      <c r="BP1058" s="3" t="s">
        <v>143</v>
      </c>
      <c r="BQ1058" s="3" t="s">
        <v>2215</v>
      </c>
      <c r="BR1058" s="3" t="s">
        <v>5723</v>
      </c>
      <c r="BS1058" s="3" t="s">
        <v>162</v>
      </c>
      <c r="BT1058" s="3" t="s">
        <v>15550</v>
      </c>
      <c r="BU1058" s="3" t="s">
        <v>15550</v>
      </c>
      <c r="BV1058" s="3" t="s">
        <v>135</v>
      </c>
      <c r="BW1058" s="3" t="s">
        <v>135</v>
      </c>
      <c r="BX1058" s="3" t="s">
        <v>135</v>
      </c>
      <c r="BY1058" s="3" t="s">
        <v>148</v>
      </c>
      <c r="BZ1058" s="3" t="s">
        <v>360</v>
      </c>
      <c r="CA1058" s="3" t="s">
        <v>174</v>
      </c>
      <c r="CB1058" s="3" t="s">
        <v>143</v>
      </c>
      <c r="CC1058" s="3" t="s">
        <v>143</v>
      </c>
      <c r="CD1058" s="3" t="s">
        <v>143</v>
      </c>
      <c r="CE1058" s="3" t="s">
        <v>143</v>
      </c>
      <c r="CF1058" s="3" t="s">
        <v>2261</v>
      </c>
      <c r="CG1058" s="3" t="s">
        <v>2261</v>
      </c>
      <c r="CH1058" s="3" t="s">
        <v>143</v>
      </c>
      <c r="CI1058" s="3" t="s">
        <v>143</v>
      </c>
      <c r="CJ1058" s="3" t="s">
        <v>5272</v>
      </c>
      <c r="CK1058" s="3" t="s">
        <v>143</v>
      </c>
      <c r="CL1058" s="3" t="s">
        <v>143</v>
      </c>
      <c r="CM1058" s="3" t="s">
        <v>143</v>
      </c>
      <c r="CN1058" s="3" t="s">
        <v>143</v>
      </c>
      <c r="CO1058" s="3" t="s">
        <v>6206</v>
      </c>
      <c r="CP1058" s="3" t="s">
        <v>143</v>
      </c>
      <c r="CQ1058" s="3" t="s">
        <v>143</v>
      </c>
      <c r="CR1058" s="3" t="s">
        <v>143</v>
      </c>
      <c r="CS1058" s="3" t="s">
        <v>1</v>
      </c>
      <c r="CT1058" s="3" t="s">
        <v>143</v>
      </c>
      <c r="CU1058" s="3" t="s">
        <v>1</v>
      </c>
      <c r="CV1058" s="3" t="s">
        <v>1985</v>
      </c>
      <c r="CW1058" s="3" t="s">
        <v>1985</v>
      </c>
      <c r="CX1058" s="3" t="s">
        <v>12628</v>
      </c>
      <c r="CY1058" s="3" t="s">
        <v>166</v>
      </c>
      <c r="CZ1058" s="3" t="s">
        <v>463</v>
      </c>
      <c r="DA1058" s="3" t="s">
        <v>2007</v>
      </c>
      <c r="DB1058" s="3" t="s">
        <v>143</v>
      </c>
      <c r="DC1058" s="3" t="s">
        <v>225</v>
      </c>
      <c r="DD1058" s="3" t="s">
        <v>5129</v>
      </c>
      <c r="DE1058" s="3" t="s">
        <v>3995</v>
      </c>
      <c r="DF1058" s="3" t="s">
        <v>5867</v>
      </c>
      <c r="DG1058" s="3" t="s">
        <v>143</v>
      </c>
      <c r="DH1058" s="3" t="s">
        <v>7211</v>
      </c>
      <c r="DI1058" s="3" t="s">
        <v>143</v>
      </c>
    </row>
    <row r="1059" spans="1:113" s="3" customFormat="1" hidden="1" x14ac:dyDescent="0.2">
      <c r="A1059" s="73">
        <v>45627</v>
      </c>
      <c r="B1059" s="3" t="s">
        <v>12737</v>
      </c>
      <c r="C1059" s="3">
        <v>175546</v>
      </c>
      <c r="D1059" s="3" t="s">
        <v>15119</v>
      </c>
      <c r="E1059" s="3" t="s">
        <v>364</v>
      </c>
      <c r="F1059" s="7">
        <v>45644</v>
      </c>
      <c r="G1059" s="3" t="s">
        <v>126</v>
      </c>
      <c r="H1059" s="3" t="s">
        <v>166</v>
      </c>
      <c r="I1059" s="4">
        <v>2412.94</v>
      </c>
      <c r="J1059" s="4">
        <v>2345</v>
      </c>
      <c r="K1059" s="71">
        <f t="shared" si="111"/>
        <v>0.11226574469678888</v>
      </c>
      <c r="L1059" s="3" t="s">
        <v>12628</v>
      </c>
      <c r="M1059" s="3" t="s">
        <v>129</v>
      </c>
      <c r="N1059" s="3" t="s">
        <v>1065</v>
      </c>
      <c r="O1059" s="3" t="s">
        <v>2737</v>
      </c>
      <c r="P1059" s="6" t="s">
        <v>15408</v>
      </c>
      <c r="Q1059" s="3" t="s">
        <v>170</v>
      </c>
      <c r="R1059" s="3" t="s">
        <v>15581</v>
      </c>
      <c r="S1059" s="3" t="s">
        <v>4750</v>
      </c>
      <c r="T1059" s="3" t="s">
        <v>135</v>
      </c>
      <c r="U1059" s="3" t="s">
        <v>135</v>
      </c>
      <c r="V1059" s="3" t="s">
        <v>136</v>
      </c>
      <c r="W1059" s="3" t="s">
        <v>137</v>
      </c>
      <c r="X1059" s="3" t="s">
        <v>957</v>
      </c>
      <c r="Y1059" s="3" t="s">
        <v>15409</v>
      </c>
      <c r="Z1059" s="7" t="s">
        <v>15582</v>
      </c>
      <c r="AA1059" s="3" t="s">
        <v>139</v>
      </c>
      <c r="AB1059" s="3" t="s">
        <v>140</v>
      </c>
      <c r="AC1059" s="3" t="s">
        <v>5272</v>
      </c>
      <c r="AD1059" s="3" t="s">
        <v>143</v>
      </c>
      <c r="AE1059" s="3" t="s">
        <v>15583</v>
      </c>
      <c r="AF1059" s="3" t="s">
        <v>15410</v>
      </c>
      <c r="AG1059" s="3" t="s">
        <v>5974</v>
      </c>
      <c r="AH1059" s="3" t="s">
        <v>141</v>
      </c>
      <c r="AI1059" s="3" t="s">
        <v>143</v>
      </c>
      <c r="AJ1059" s="3" t="s">
        <v>15583</v>
      </c>
      <c r="AK1059" s="3" t="s">
        <v>142</v>
      </c>
      <c r="AL1059" s="3" t="s">
        <v>143</v>
      </c>
      <c r="AM1059" s="3" t="s">
        <v>15407</v>
      </c>
      <c r="AN1059" s="3" t="s">
        <v>174</v>
      </c>
      <c r="AO1059" s="3" t="s">
        <v>2196</v>
      </c>
      <c r="AP1059" s="3" t="s">
        <v>2197</v>
      </c>
      <c r="AQ1059" s="3" t="s">
        <v>2741</v>
      </c>
      <c r="AR1059" s="3" t="s">
        <v>230</v>
      </c>
      <c r="AS1059" s="3" t="s">
        <v>231</v>
      </c>
      <c r="AT1059" s="3" t="s">
        <v>2199</v>
      </c>
      <c r="AU1059" s="3" t="s">
        <v>2200</v>
      </c>
      <c r="AV1059" s="3" t="s">
        <v>631</v>
      </c>
      <c r="AW1059" s="3" t="s">
        <v>632</v>
      </c>
      <c r="AX1059" s="3" t="s">
        <v>1068</v>
      </c>
      <c r="AY1059" s="3" t="s">
        <v>148</v>
      </c>
      <c r="AZ1059" s="3" t="s">
        <v>139</v>
      </c>
      <c r="BA1059" s="3" t="s">
        <v>149</v>
      </c>
      <c r="BB1059" s="3" t="s">
        <v>634</v>
      </c>
      <c r="BC1059" s="3" t="s">
        <v>156</v>
      </c>
      <c r="BD1059" s="3" t="s">
        <v>157</v>
      </c>
      <c r="BE1059" s="3" t="s">
        <v>8956</v>
      </c>
      <c r="BF1059" s="3" t="s">
        <v>15584</v>
      </c>
      <c r="BG1059" s="3" t="s">
        <v>5272</v>
      </c>
      <c r="BH1059" s="3" t="s">
        <v>143</v>
      </c>
      <c r="BI1059" s="3" t="s">
        <v>15585</v>
      </c>
      <c r="BJ1059" s="3" t="s">
        <v>143</v>
      </c>
      <c r="BK1059" s="3" t="s">
        <v>463</v>
      </c>
      <c r="BL1059" s="3" t="s">
        <v>143</v>
      </c>
      <c r="BM1059" s="3" t="s">
        <v>160</v>
      </c>
      <c r="BN1059" s="3" t="s">
        <v>160</v>
      </c>
      <c r="BO1059" s="3" t="s">
        <v>143</v>
      </c>
      <c r="BP1059" s="3" t="s">
        <v>143</v>
      </c>
      <c r="BQ1059" s="3" t="s">
        <v>15586</v>
      </c>
      <c r="BR1059" s="3" t="s">
        <v>143</v>
      </c>
      <c r="BS1059" s="3" t="s">
        <v>15573</v>
      </c>
      <c r="BT1059" s="3" t="s">
        <v>15583</v>
      </c>
      <c r="BU1059" s="3" t="s">
        <v>15583</v>
      </c>
      <c r="BV1059" s="3" t="s">
        <v>135</v>
      </c>
      <c r="BW1059" s="3" t="s">
        <v>135</v>
      </c>
      <c r="BX1059" s="3" t="s">
        <v>135</v>
      </c>
      <c r="BY1059" s="3" t="s">
        <v>148</v>
      </c>
      <c r="BZ1059" s="3" t="s">
        <v>2655</v>
      </c>
      <c r="CA1059" s="3" t="s">
        <v>174</v>
      </c>
      <c r="CB1059" s="3" t="s">
        <v>143</v>
      </c>
      <c r="CC1059" s="3" t="s">
        <v>143</v>
      </c>
      <c r="CD1059" s="3" t="s">
        <v>143</v>
      </c>
      <c r="CE1059" s="3" t="s">
        <v>15411</v>
      </c>
      <c r="CF1059" s="3" t="s">
        <v>2261</v>
      </c>
      <c r="CG1059" s="3" t="s">
        <v>2261</v>
      </c>
      <c r="CH1059" s="3" t="s">
        <v>143</v>
      </c>
      <c r="CI1059" s="3" t="s">
        <v>143</v>
      </c>
      <c r="CJ1059" s="3" t="s">
        <v>5272</v>
      </c>
      <c r="CK1059" s="3" t="s">
        <v>143</v>
      </c>
      <c r="CL1059" s="3" t="s">
        <v>143</v>
      </c>
      <c r="CM1059" s="3" t="s">
        <v>143</v>
      </c>
      <c r="CN1059" s="3" t="s">
        <v>143</v>
      </c>
      <c r="CO1059" s="3" t="s">
        <v>7298</v>
      </c>
      <c r="CP1059" s="3" t="s">
        <v>143</v>
      </c>
      <c r="CQ1059" s="3" t="s">
        <v>143</v>
      </c>
      <c r="CR1059" s="3" t="s">
        <v>143</v>
      </c>
      <c r="CS1059" s="3" t="s">
        <v>1</v>
      </c>
      <c r="CT1059" s="3" t="s">
        <v>143</v>
      </c>
      <c r="CU1059" s="3" t="s">
        <v>1</v>
      </c>
      <c r="CV1059" s="3" t="s">
        <v>2092</v>
      </c>
      <c r="CW1059" s="3" t="s">
        <v>2092</v>
      </c>
      <c r="CX1059" s="3" t="s">
        <v>12628</v>
      </c>
      <c r="CY1059" s="3" t="s">
        <v>166</v>
      </c>
      <c r="CZ1059" s="3" t="s">
        <v>463</v>
      </c>
      <c r="DA1059" s="3" t="s">
        <v>1989</v>
      </c>
      <c r="DB1059" s="3" t="s">
        <v>143</v>
      </c>
      <c r="DC1059" s="3" t="s">
        <v>225</v>
      </c>
      <c r="DD1059" s="3" t="s">
        <v>364</v>
      </c>
      <c r="DE1059" s="3" t="s">
        <v>3995</v>
      </c>
      <c r="DF1059" s="3" t="s">
        <v>5867</v>
      </c>
      <c r="DG1059" s="3" t="s">
        <v>143</v>
      </c>
      <c r="DH1059" s="3" t="s">
        <v>7299</v>
      </c>
      <c r="DI1059" s="3" t="s">
        <v>143</v>
      </c>
    </row>
    <row r="1060" spans="1:113" s="3" customFormat="1" hidden="1" x14ac:dyDescent="0.2">
      <c r="A1060" s="73">
        <v>45627</v>
      </c>
      <c r="B1060" s="3" t="s">
        <v>15606</v>
      </c>
      <c r="C1060" s="3">
        <v>175549</v>
      </c>
      <c r="D1060" s="3" t="s">
        <v>12738</v>
      </c>
      <c r="E1060" s="3" t="s">
        <v>5495</v>
      </c>
      <c r="F1060" s="7">
        <v>45644</v>
      </c>
      <c r="G1060" s="3" t="s">
        <v>165</v>
      </c>
      <c r="H1060" s="3" t="s">
        <v>166</v>
      </c>
      <c r="I1060" s="8">
        <f>+J1060</f>
        <v>120.09</v>
      </c>
      <c r="J1060" s="4">
        <v>120.09</v>
      </c>
      <c r="K1060" s="71">
        <f t="shared" si="111"/>
        <v>5.5873719531514985E-3</v>
      </c>
      <c r="L1060" s="3" t="s">
        <v>316</v>
      </c>
      <c r="M1060" s="3" t="s">
        <v>317</v>
      </c>
      <c r="N1060" s="3" t="s">
        <v>960</v>
      </c>
      <c r="O1060" s="3" t="s">
        <v>15412</v>
      </c>
      <c r="P1060" s="6" t="s">
        <v>11910</v>
      </c>
      <c r="Q1060" s="3" t="s">
        <v>132</v>
      </c>
      <c r="R1060" s="3" t="s">
        <v>15413</v>
      </c>
      <c r="S1060" s="3" t="s">
        <v>15414</v>
      </c>
      <c r="T1060" s="3" t="s">
        <v>135</v>
      </c>
      <c r="U1060" s="3" t="s">
        <v>135</v>
      </c>
      <c r="V1060" s="3" t="s">
        <v>136</v>
      </c>
      <c r="W1060" s="3" t="s">
        <v>137</v>
      </c>
      <c r="X1060" s="3" t="s">
        <v>2483</v>
      </c>
      <c r="Y1060" s="3" t="s">
        <v>15415</v>
      </c>
      <c r="Z1060" s="7" t="s">
        <v>15416</v>
      </c>
      <c r="AA1060" s="3" t="s">
        <v>139</v>
      </c>
      <c r="AB1060" s="3" t="s">
        <v>323</v>
      </c>
      <c r="AC1060" s="3" t="s">
        <v>5272</v>
      </c>
      <c r="AD1060" s="3" t="s">
        <v>143</v>
      </c>
      <c r="AE1060" s="3" t="s">
        <v>5272</v>
      </c>
      <c r="AF1060" s="3" t="s">
        <v>143</v>
      </c>
      <c r="AG1060" s="3" t="s">
        <v>235</v>
      </c>
      <c r="AH1060" s="3" t="s">
        <v>141</v>
      </c>
      <c r="AI1060" s="3" t="s">
        <v>143</v>
      </c>
      <c r="AJ1060" s="3" t="s">
        <v>143</v>
      </c>
      <c r="AK1060" s="3" t="s">
        <v>207</v>
      </c>
      <c r="AL1060" s="3" t="s">
        <v>143</v>
      </c>
      <c r="AM1060" s="3" t="s">
        <v>9516</v>
      </c>
      <c r="AN1060" s="3" t="s">
        <v>143</v>
      </c>
      <c r="AO1060" s="3" t="s">
        <v>15417</v>
      </c>
      <c r="AP1060" s="3" t="s">
        <v>15418</v>
      </c>
      <c r="AQ1060" s="3" t="s">
        <v>309</v>
      </c>
      <c r="AR1060" s="3" t="s">
        <v>148</v>
      </c>
      <c r="AS1060" s="3" t="s">
        <v>139</v>
      </c>
      <c r="AT1060" s="3" t="s">
        <v>6025</v>
      </c>
      <c r="AU1060" s="3" t="s">
        <v>15419</v>
      </c>
      <c r="AV1060" s="3" t="s">
        <v>145</v>
      </c>
      <c r="AW1060" s="3" t="s">
        <v>146</v>
      </c>
      <c r="AX1060" s="3" t="s">
        <v>972</v>
      </c>
      <c r="AY1060" s="3" t="s">
        <v>148</v>
      </c>
      <c r="AZ1060" s="3" t="s">
        <v>139</v>
      </c>
      <c r="BA1060" s="3" t="s">
        <v>149</v>
      </c>
      <c r="BB1060" s="3" t="s">
        <v>150</v>
      </c>
      <c r="BC1060" s="3" t="s">
        <v>156</v>
      </c>
      <c r="BD1060" s="3" t="s">
        <v>157</v>
      </c>
      <c r="BE1060" s="3" t="s">
        <v>484</v>
      </c>
      <c r="BF1060" s="3" t="s">
        <v>15416</v>
      </c>
      <c r="BG1060" s="3" t="s">
        <v>5272</v>
      </c>
      <c r="BH1060" s="3" t="s">
        <v>143</v>
      </c>
      <c r="BI1060" s="3" t="s">
        <v>143</v>
      </c>
      <c r="BJ1060" s="3" t="s">
        <v>143</v>
      </c>
      <c r="BK1060" s="3" t="s">
        <v>136</v>
      </c>
      <c r="BL1060" s="3" t="s">
        <v>143</v>
      </c>
      <c r="BM1060" s="3" t="s">
        <v>160</v>
      </c>
      <c r="BN1060" s="3" t="s">
        <v>143</v>
      </c>
      <c r="BO1060" s="3" t="s">
        <v>143</v>
      </c>
      <c r="BP1060" s="3" t="s">
        <v>143</v>
      </c>
      <c r="BQ1060" s="3" t="s">
        <v>9453</v>
      </c>
      <c r="BR1060" s="3" t="s">
        <v>5723</v>
      </c>
      <c r="BS1060" s="3" t="s">
        <v>162</v>
      </c>
      <c r="BT1060" s="3" t="s">
        <v>10836</v>
      </c>
      <c r="BU1060" s="3" t="s">
        <v>10836</v>
      </c>
      <c r="BV1060" s="3" t="s">
        <v>135</v>
      </c>
      <c r="BW1060" s="3" t="s">
        <v>135</v>
      </c>
      <c r="BX1060" s="3" t="s">
        <v>135</v>
      </c>
      <c r="BY1060" s="3" t="s">
        <v>148</v>
      </c>
      <c r="BZ1060" s="3" t="s">
        <v>11919</v>
      </c>
      <c r="CA1060" s="3" t="s">
        <v>144</v>
      </c>
      <c r="CB1060" s="3" t="s">
        <v>143</v>
      </c>
      <c r="CC1060" s="3" t="s">
        <v>143</v>
      </c>
      <c r="CD1060" s="3" t="s">
        <v>143</v>
      </c>
      <c r="CE1060" s="3" t="s">
        <v>143</v>
      </c>
      <c r="CF1060" s="3" t="s">
        <v>9549</v>
      </c>
      <c r="CG1060" s="3" t="s">
        <v>143</v>
      </c>
      <c r="CH1060" s="3" t="s">
        <v>143</v>
      </c>
      <c r="CI1060" s="3" t="s">
        <v>143</v>
      </c>
      <c r="CJ1060" s="3" t="s">
        <v>5272</v>
      </c>
      <c r="CK1060" s="3" t="s">
        <v>143</v>
      </c>
      <c r="CL1060" s="3" t="s">
        <v>143</v>
      </c>
      <c r="CM1060" s="3" t="s">
        <v>143</v>
      </c>
      <c r="CN1060" s="3" t="s">
        <v>143</v>
      </c>
      <c r="CO1060" s="3" t="s">
        <v>143</v>
      </c>
      <c r="CP1060" s="3" t="s">
        <v>143</v>
      </c>
      <c r="CQ1060" s="3" t="s">
        <v>143</v>
      </c>
      <c r="CR1060" s="3" t="s">
        <v>143</v>
      </c>
      <c r="CS1060" s="3" t="s">
        <v>1</v>
      </c>
      <c r="CT1060" s="3" t="s">
        <v>143</v>
      </c>
      <c r="CU1060" s="3" t="s">
        <v>1</v>
      </c>
      <c r="CV1060" s="3" t="s">
        <v>1985</v>
      </c>
      <c r="CW1060" s="3" t="s">
        <v>143</v>
      </c>
      <c r="CX1060" s="3" t="s">
        <v>316</v>
      </c>
      <c r="CY1060" s="3" t="s">
        <v>166</v>
      </c>
      <c r="CZ1060" s="3" t="s">
        <v>136</v>
      </c>
      <c r="DA1060" s="3" t="s">
        <v>1989</v>
      </c>
      <c r="DB1060" s="3" t="s">
        <v>143</v>
      </c>
      <c r="DC1060" s="3" t="s">
        <v>143</v>
      </c>
      <c r="DD1060" s="3" t="s">
        <v>5495</v>
      </c>
      <c r="DE1060" s="3" t="s">
        <v>3995</v>
      </c>
      <c r="DF1060" s="3" t="s">
        <v>5867</v>
      </c>
      <c r="DG1060" s="3" t="s">
        <v>143</v>
      </c>
      <c r="DH1060" s="3" t="s">
        <v>143</v>
      </c>
      <c r="DI1060" s="3" t="s">
        <v>143</v>
      </c>
    </row>
    <row r="1061" spans="1:113" s="3" customFormat="1" hidden="1" x14ac:dyDescent="0.2">
      <c r="A1061" s="73">
        <v>45627</v>
      </c>
      <c r="B1061" s="3" t="s">
        <v>12737</v>
      </c>
      <c r="C1061" s="3">
        <v>175599</v>
      </c>
      <c r="D1061" s="3" t="s">
        <v>15119</v>
      </c>
      <c r="E1061" s="3" t="s">
        <v>364</v>
      </c>
      <c r="F1061" s="7">
        <v>45644</v>
      </c>
      <c r="G1061" s="3" t="s">
        <v>126</v>
      </c>
      <c r="H1061" s="3" t="s">
        <v>166</v>
      </c>
      <c r="I1061" s="8">
        <f>+J1061</f>
        <v>1401.46</v>
      </c>
      <c r="J1061" s="4">
        <v>1401.46</v>
      </c>
      <c r="K1061" s="71">
        <f t="shared" si="111"/>
        <v>6.5205082000696968E-2</v>
      </c>
      <c r="L1061" s="3" t="s">
        <v>12628</v>
      </c>
      <c r="M1061" s="3" t="s">
        <v>129</v>
      </c>
      <c r="N1061" s="3" t="s">
        <v>219</v>
      </c>
      <c r="O1061" s="3" t="s">
        <v>9350</v>
      </c>
      <c r="P1061" s="6" t="s">
        <v>14920</v>
      </c>
      <c r="Q1061" s="3" t="s">
        <v>170</v>
      </c>
      <c r="R1061" s="3" t="s">
        <v>15590</v>
      </c>
      <c r="S1061" s="3" t="s">
        <v>3576</v>
      </c>
      <c r="T1061" s="3" t="s">
        <v>135</v>
      </c>
      <c r="U1061" s="3" t="s">
        <v>135</v>
      </c>
      <c r="V1061" s="3" t="s">
        <v>136</v>
      </c>
      <c r="W1061" s="3" t="s">
        <v>137</v>
      </c>
      <c r="X1061" s="3" t="s">
        <v>6653</v>
      </c>
      <c r="Y1061" s="3" t="s">
        <v>15422</v>
      </c>
      <c r="Z1061" s="7" t="s">
        <v>15591</v>
      </c>
      <c r="AA1061" s="3" t="s">
        <v>139</v>
      </c>
      <c r="AB1061" s="3" t="s">
        <v>140</v>
      </c>
      <c r="AC1061" s="3" t="s">
        <v>5272</v>
      </c>
      <c r="AD1061" s="3" t="s">
        <v>143</v>
      </c>
      <c r="AE1061" s="3" t="s">
        <v>5272</v>
      </c>
      <c r="AF1061" s="3" t="s">
        <v>143</v>
      </c>
      <c r="AG1061" s="3" t="s">
        <v>5974</v>
      </c>
      <c r="AH1061" s="3" t="s">
        <v>141</v>
      </c>
      <c r="AI1061" s="3" t="s">
        <v>143</v>
      </c>
      <c r="AJ1061" s="3" t="s">
        <v>143</v>
      </c>
      <c r="AK1061" s="3" t="s">
        <v>142</v>
      </c>
      <c r="AL1061" s="3" t="s">
        <v>143</v>
      </c>
      <c r="AM1061" s="3" t="s">
        <v>15423</v>
      </c>
      <c r="AN1061" s="3" t="s">
        <v>143</v>
      </c>
      <c r="AO1061" s="3" t="s">
        <v>9355</v>
      </c>
      <c r="AP1061" s="3" t="s">
        <v>9356</v>
      </c>
      <c r="AQ1061" s="3" t="s">
        <v>9357</v>
      </c>
      <c r="AR1061" s="3" t="s">
        <v>230</v>
      </c>
      <c r="AS1061" s="3" t="s">
        <v>231</v>
      </c>
      <c r="AT1061" s="3" t="s">
        <v>7396</v>
      </c>
      <c r="AU1061" s="3" t="s">
        <v>9358</v>
      </c>
      <c r="AV1061" s="3" t="s">
        <v>234</v>
      </c>
      <c r="AW1061" s="3" t="s">
        <v>165</v>
      </c>
      <c r="AX1061" s="3" t="s">
        <v>235</v>
      </c>
      <c r="AY1061" s="3" t="s">
        <v>148</v>
      </c>
      <c r="AZ1061" s="3" t="s">
        <v>139</v>
      </c>
      <c r="BA1061" s="3" t="s">
        <v>875</v>
      </c>
      <c r="BB1061" s="3" t="s">
        <v>150</v>
      </c>
      <c r="BC1061" s="3" t="s">
        <v>156</v>
      </c>
      <c r="BD1061" s="3" t="s">
        <v>157</v>
      </c>
      <c r="BE1061" s="3" t="s">
        <v>8956</v>
      </c>
      <c r="BF1061" s="3" t="s">
        <v>15591</v>
      </c>
      <c r="BG1061" s="3" t="s">
        <v>5272</v>
      </c>
      <c r="BH1061" s="3" t="s">
        <v>143</v>
      </c>
      <c r="BI1061" s="3" t="s">
        <v>143</v>
      </c>
      <c r="BJ1061" s="3" t="s">
        <v>143</v>
      </c>
      <c r="BK1061" s="3" t="s">
        <v>463</v>
      </c>
      <c r="BL1061" s="3" t="s">
        <v>143</v>
      </c>
      <c r="BM1061" s="3" t="s">
        <v>160</v>
      </c>
      <c r="BN1061" s="3" t="s">
        <v>143</v>
      </c>
      <c r="BO1061" s="3" t="s">
        <v>143</v>
      </c>
      <c r="BP1061" s="3" t="s">
        <v>143</v>
      </c>
      <c r="BQ1061" s="3" t="s">
        <v>15592</v>
      </c>
      <c r="BR1061" s="3" t="s">
        <v>143</v>
      </c>
      <c r="BS1061" s="3" t="s">
        <v>15573</v>
      </c>
      <c r="BT1061" s="3" t="s">
        <v>15423</v>
      </c>
      <c r="BU1061" s="3" t="s">
        <v>15423</v>
      </c>
      <c r="BV1061" s="3" t="s">
        <v>135</v>
      </c>
      <c r="BW1061" s="3" t="s">
        <v>135</v>
      </c>
      <c r="BX1061" s="3" t="s">
        <v>135</v>
      </c>
      <c r="BY1061" s="3" t="s">
        <v>148</v>
      </c>
      <c r="BZ1061" s="3" t="s">
        <v>15424</v>
      </c>
      <c r="CA1061" s="3" t="s">
        <v>174</v>
      </c>
      <c r="CB1061" s="3" t="s">
        <v>143</v>
      </c>
      <c r="CC1061" s="3" t="s">
        <v>143</v>
      </c>
      <c r="CD1061" s="3" t="s">
        <v>143</v>
      </c>
      <c r="CE1061" s="3" t="s">
        <v>14920</v>
      </c>
      <c r="CF1061" s="3" t="s">
        <v>2261</v>
      </c>
      <c r="CG1061" s="3" t="s">
        <v>143</v>
      </c>
      <c r="CH1061" s="3" t="s">
        <v>143</v>
      </c>
      <c r="CI1061" s="3" t="s">
        <v>143</v>
      </c>
      <c r="CJ1061" s="3" t="s">
        <v>5272</v>
      </c>
      <c r="CK1061" s="3" t="s">
        <v>143</v>
      </c>
      <c r="CL1061" s="3" t="s">
        <v>143</v>
      </c>
      <c r="CM1061" s="3" t="s">
        <v>143</v>
      </c>
      <c r="CN1061" s="3" t="s">
        <v>143</v>
      </c>
      <c r="CO1061" s="3" t="s">
        <v>9166</v>
      </c>
      <c r="CP1061" s="3" t="s">
        <v>143</v>
      </c>
      <c r="CQ1061" s="3" t="s">
        <v>143</v>
      </c>
      <c r="CR1061" s="3" t="s">
        <v>143</v>
      </c>
      <c r="CS1061" s="3" t="s">
        <v>1</v>
      </c>
      <c r="CT1061" s="3" t="s">
        <v>143</v>
      </c>
      <c r="CU1061" s="3" t="s">
        <v>1</v>
      </c>
      <c r="CV1061" s="3" t="s">
        <v>2092</v>
      </c>
      <c r="CW1061" s="3" t="s">
        <v>143</v>
      </c>
      <c r="CX1061" s="3" t="s">
        <v>12628</v>
      </c>
      <c r="CY1061" s="3" t="s">
        <v>166</v>
      </c>
      <c r="CZ1061" s="3" t="s">
        <v>463</v>
      </c>
      <c r="DA1061" s="3" t="s">
        <v>1989</v>
      </c>
      <c r="DB1061" s="3" t="s">
        <v>143</v>
      </c>
      <c r="DC1061" s="3" t="s">
        <v>6653</v>
      </c>
      <c r="DD1061" s="3" t="s">
        <v>364</v>
      </c>
      <c r="DE1061" s="3" t="s">
        <v>3995</v>
      </c>
      <c r="DF1061" s="3" t="s">
        <v>5867</v>
      </c>
      <c r="DG1061" s="3" t="s">
        <v>143</v>
      </c>
      <c r="DH1061" s="3" t="s">
        <v>9167</v>
      </c>
      <c r="DI1061" s="3" t="s">
        <v>143</v>
      </c>
    </row>
    <row r="1062" spans="1:113" s="3" customFormat="1" hidden="1" x14ac:dyDescent="0.2">
      <c r="A1062" s="73">
        <v>45627</v>
      </c>
      <c r="B1062" s="3" t="s">
        <v>15606</v>
      </c>
      <c r="C1062" s="3">
        <v>175602</v>
      </c>
      <c r="D1062" s="3" t="s">
        <v>12738</v>
      </c>
      <c r="E1062" s="3" t="s">
        <v>5495</v>
      </c>
      <c r="F1062" s="7">
        <v>45644</v>
      </c>
      <c r="G1062" s="3" t="s">
        <v>165</v>
      </c>
      <c r="H1062" s="3" t="s">
        <v>166</v>
      </c>
      <c r="I1062" s="4">
        <v>52</v>
      </c>
      <c r="J1062" s="4">
        <v>52</v>
      </c>
      <c r="K1062" s="71">
        <f t="shared" si="111"/>
        <v>2.4193799780487793E-3</v>
      </c>
      <c r="L1062" s="3" t="s">
        <v>316</v>
      </c>
      <c r="M1062" s="3" t="s">
        <v>317</v>
      </c>
      <c r="N1062" s="3" t="s">
        <v>1056</v>
      </c>
      <c r="O1062" s="3" t="s">
        <v>318</v>
      </c>
      <c r="P1062" s="6" t="s">
        <v>15425</v>
      </c>
      <c r="Q1062" s="3" t="s">
        <v>170</v>
      </c>
      <c r="R1062" s="3" t="s">
        <v>15426</v>
      </c>
      <c r="S1062" s="3" t="s">
        <v>15427</v>
      </c>
      <c r="T1062" s="3" t="s">
        <v>135</v>
      </c>
      <c r="U1062" s="3" t="s">
        <v>135</v>
      </c>
      <c r="V1062" s="3" t="s">
        <v>136</v>
      </c>
      <c r="W1062" s="3" t="s">
        <v>137</v>
      </c>
      <c r="X1062" s="3" t="s">
        <v>2483</v>
      </c>
      <c r="Y1062" s="3" t="s">
        <v>15428</v>
      </c>
      <c r="Z1062" s="7" t="s">
        <v>15429</v>
      </c>
      <c r="AA1062" s="3" t="s">
        <v>139</v>
      </c>
      <c r="AB1062" s="3" t="s">
        <v>323</v>
      </c>
      <c r="AC1062" s="3" t="s">
        <v>5272</v>
      </c>
      <c r="AD1062" s="3" t="s">
        <v>143</v>
      </c>
      <c r="AE1062" s="3" t="s">
        <v>11216</v>
      </c>
      <c r="AF1062" s="3" t="s">
        <v>143</v>
      </c>
      <c r="AG1062" s="3" t="s">
        <v>235</v>
      </c>
      <c r="AH1062" s="3" t="s">
        <v>141</v>
      </c>
      <c r="AI1062" s="3" t="s">
        <v>143</v>
      </c>
      <c r="AJ1062" s="3" t="s">
        <v>11216</v>
      </c>
      <c r="AK1062" s="3" t="s">
        <v>207</v>
      </c>
      <c r="AL1062" s="3" t="s">
        <v>143</v>
      </c>
      <c r="AM1062" s="3" t="s">
        <v>11216</v>
      </c>
      <c r="AN1062" s="3" t="s">
        <v>174</v>
      </c>
      <c r="AO1062" s="3" t="s">
        <v>324</v>
      </c>
      <c r="AP1062" s="3" t="s">
        <v>325</v>
      </c>
      <c r="AQ1062" s="3" t="s">
        <v>326</v>
      </c>
      <c r="AR1062" s="3" t="s">
        <v>178</v>
      </c>
      <c r="AS1062" s="3" t="s">
        <v>179</v>
      </c>
      <c r="AT1062" s="3" t="s">
        <v>327</v>
      </c>
      <c r="AU1062" s="3" t="s">
        <v>328</v>
      </c>
      <c r="AV1062" s="3" t="s">
        <v>145</v>
      </c>
      <c r="AW1062" s="3" t="s">
        <v>146</v>
      </c>
      <c r="AX1062" s="3" t="s">
        <v>1060</v>
      </c>
      <c r="AY1062" s="3" t="s">
        <v>148</v>
      </c>
      <c r="AZ1062" s="3" t="s">
        <v>139</v>
      </c>
      <c r="BA1062" s="3" t="s">
        <v>149</v>
      </c>
      <c r="BB1062" s="3" t="s">
        <v>150</v>
      </c>
      <c r="BC1062" s="3" t="s">
        <v>156</v>
      </c>
      <c r="BD1062" s="3" t="s">
        <v>157</v>
      </c>
      <c r="BE1062" s="3" t="s">
        <v>484</v>
      </c>
      <c r="BF1062" s="3" t="s">
        <v>15429</v>
      </c>
      <c r="BG1062" s="3" t="s">
        <v>5272</v>
      </c>
      <c r="BH1062" s="3" t="s">
        <v>143</v>
      </c>
      <c r="BI1062" s="3" t="s">
        <v>143</v>
      </c>
      <c r="BJ1062" s="3" t="s">
        <v>143</v>
      </c>
      <c r="BK1062" s="3" t="s">
        <v>136</v>
      </c>
      <c r="BL1062" s="3" t="s">
        <v>143</v>
      </c>
      <c r="BM1062" s="3" t="s">
        <v>160</v>
      </c>
      <c r="BN1062" s="3" t="s">
        <v>160</v>
      </c>
      <c r="BO1062" s="3" t="s">
        <v>143</v>
      </c>
      <c r="BP1062" s="3" t="s">
        <v>143</v>
      </c>
      <c r="BQ1062" s="3" t="s">
        <v>10492</v>
      </c>
      <c r="BR1062" s="3" t="s">
        <v>5723</v>
      </c>
      <c r="BS1062" s="3" t="s">
        <v>162</v>
      </c>
      <c r="BT1062" s="3" t="s">
        <v>11216</v>
      </c>
      <c r="BU1062" s="3" t="s">
        <v>11216</v>
      </c>
      <c r="BV1062" s="3" t="s">
        <v>135</v>
      </c>
      <c r="BW1062" s="3" t="s">
        <v>135</v>
      </c>
      <c r="BX1062" s="3" t="s">
        <v>135</v>
      </c>
      <c r="BY1062" s="3" t="s">
        <v>148</v>
      </c>
      <c r="BZ1062" s="3" t="s">
        <v>15430</v>
      </c>
      <c r="CA1062" s="3" t="s">
        <v>174</v>
      </c>
      <c r="CB1062" s="3" t="s">
        <v>143</v>
      </c>
      <c r="CC1062" s="3" t="s">
        <v>143</v>
      </c>
      <c r="CD1062" s="3" t="s">
        <v>143</v>
      </c>
      <c r="CE1062" s="3" t="s">
        <v>143</v>
      </c>
      <c r="CF1062" s="3" t="s">
        <v>2261</v>
      </c>
      <c r="CG1062" s="3" t="s">
        <v>2261</v>
      </c>
      <c r="CH1062" s="3" t="s">
        <v>143</v>
      </c>
      <c r="CI1062" s="3" t="s">
        <v>143</v>
      </c>
      <c r="CJ1062" s="3" t="s">
        <v>5272</v>
      </c>
      <c r="CK1062" s="3" t="s">
        <v>143</v>
      </c>
      <c r="CL1062" s="3" t="s">
        <v>143</v>
      </c>
      <c r="CM1062" s="3" t="s">
        <v>143</v>
      </c>
      <c r="CN1062" s="3" t="s">
        <v>143</v>
      </c>
      <c r="CO1062" s="3" t="s">
        <v>143</v>
      </c>
      <c r="CP1062" s="3" t="s">
        <v>143</v>
      </c>
      <c r="CQ1062" s="3" t="s">
        <v>143</v>
      </c>
      <c r="CR1062" s="3" t="s">
        <v>143</v>
      </c>
      <c r="CS1062" s="3" t="s">
        <v>1</v>
      </c>
      <c r="CT1062" s="3" t="s">
        <v>143</v>
      </c>
      <c r="CU1062" s="3" t="s">
        <v>1</v>
      </c>
      <c r="CV1062" s="3" t="s">
        <v>1985</v>
      </c>
      <c r="CW1062" s="3" t="s">
        <v>1985</v>
      </c>
      <c r="CX1062" s="3" t="s">
        <v>316</v>
      </c>
      <c r="CY1062" s="3" t="s">
        <v>166</v>
      </c>
      <c r="CZ1062" s="3" t="s">
        <v>136</v>
      </c>
      <c r="DA1062" s="3" t="s">
        <v>1989</v>
      </c>
      <c r="DB1062" s="3" t="s">
        <v>143</v>
      </c>
      <c r="DC1062" s="3" t="s">
        <v>143</v>
      </c>
      <c r="DD1062" s="3" t="s">
        <v>5495</v>
      </c>
      <c r="DE1062" s="3" t="s">
        <v>3995</v>
      </c>
      <c r="DF1062" s="3" t="s">
        <v>5867</v>
      </c>
      <c r="DG1062" s="3" t="s">
        <v>143</v>
      </c>
      <c r="DH1062" s="3" t="s">
        <v>143</v>
      </c>
      <c r="DI1062" s="3" t="s">
        <v>143</v>
      </c>
    </row>
    <row r="1063" spans="1:113" s="3" customFormat="1" hidden="1" x14ac:dyDescent="0.2">
      <c r="A1063" s="73">
        <v>45627</v>
      </c>
      <c r="B1063" s="3" t="s">
        <v>12737</v>
      </c>
      <c r="C1063" s="3">
        <v>175806</v>
      </c>
      <c r="D1063" s="3" t="s">
        <v>15119</v>
      </c>
      <c r="E1063" s="3" t="s">
        <v>685</v>
      </c>
      <c r="F1063" s="7">
        <v>45645</v>
      </c>
      <c r="G1063" s="3" t="s">
        <v>165</v>
      </c>
      <c r="H1063" s="3" t="s">
        <v>166</v>
      </c>
      <c r="I1063" s="4">
        <v>512.91999999999996</v>
      </c>
      <c r="J1063" s="4">
        <v>550</v>
      </c>
      <c r="K1063" s="71">
        <f t="shared" si="111"/>
        <v>2.3864391891168842E-2</v>
      </c>
      <c r="L1063" s="3" t="s">
        <v>12628</v>
      </c>
      <c r="M1063" s="3" t="s">
        <v>129</v>
      </c>
      <c r="N1063" s="3" t="s">
        <v>1056</v>
      </c>
      <c r="O1063" s="3" t="s">
        <v>5606</v>
      </c>
      <c r="P1063" s="6" t="s">
        <v>15431</v>
      </c>
      <c r="Q1063" s="3" t="s">
        <v>170</v>
      </c>
      <c r="R1063" s="3" t="s">
        <v>15432</v>
      </c>
      <c r="S1063" s="3" t="s">
        <v>14569</v>
      </c>
      <c r="T1063" s="3" t="s">
        <v>135</v>
      </c>
      <c r="U1063" s="3" t="s">
        <v>135</v>
      </c>
      <c r="V1063" s="3" t="s">
        <v>136</v>
      </c>
      <c r="W1063" s="3" t="s">
        <v>137</v>
      </c>
      <c r="X1063" s="3" t="s">
        <v>957</v>
      </c>
      <c r="Y1063" s="3" t="s">
        <v>15433</v>
      </c>
      <c r="Z1063" s="7" t="s">
        <v>15509</v>
      </c>
      <c r="AA1063" s="3" t="s">
        <v>139</v>
      </c>
      <c r="AB1063" s="3" t="s">
        <v>140</v>
      </c>
      <c r="AC1063" s="3" t="s">
        <v>5272</v>
      </c>
      <c r="AD1063" s="3" t="s">
        <v>143</v>
      </c>
      <c r="AE1063" s="3" t="s">
        <v>15510</v>
      </c>
      <c r="AF1063" s="3" t="s">
        <v>15401</v>
      </c>
      <c r="AG1063" s="3" t="s">
        <v>235</v>
      </c>
      <c r="AH1063" s="3" t="s">
        <v>141</v>
      </c>
      <c r="AI1063" s="3" t="s">
        <v>143</v>
      </c>
      <c r="AJ1063" s="3" t="s">
        <v>15510</v>
      </c>
      <c r="AK1063" s="3" t="s">
        <v>142</v>
      </c>
      <c r="AL1063" s="3" t="s">
        <v>143</v>
      </c>
      <c r="AM1063" s="3" t="s">
        <v>8024</v>
      </c>
      <c r="AN1063" s="3" t="s">
        <v>174</v>
      </c>
      <c r="AO1063" s="3" t="s">
        <v>1940</v>
      </c>
      <c r="AP1063" s="3" t="s">
        <v>1941</v>
      </c>
      <c r="AQ1063" s="3" t="s">
        <v>5608</v>
      </c>
      <c r="AR1063" s="3" t="s">
        <v>916</v>
      </c>
      <c r="AS1063" s="3" t="s">
        <v>231</v>
      </c>
      <c r="AT1063" s="3" t="s">
        <v>1943</v>
      </c>
      <c r="AU1063" s="3" t="s">
        <v>1944</v>
      </c>
      <c r="AV1063" s="3" t="s">
        <v>145</v>
      </c>
      <c r="AW1063" s="3" t="s">
        <v>146</v>
      </c>
      <c r="AX1063" s="3" t="s">
        <v>1060</v>
      </c>
      <c r="AY1063" s="3" t="s">
        <v>148</v>
      </c>
      <c r="AZ1063" s="3" t="s">
        <v>139</v>
      </c>
      <c r="BA1063" s="3" t="s">
        <v>149</v>
      </c>
      <c r="BB1063" s="3" t="s">
        <v>150</v>
      </c>
      <c r="BC1063" s="3" t="s">
        <v>156</v>
      </c>
      <c r="BD1063" s="3" t="s">
        <v>157</v>
      </c>
      <c r="BE1063" s="3" t="s">
        <v>237</v>
      </c>
      <c r="BF1063" s="3" t="s">
        <v>15434</v>
      </c>
      <c r="BG1063" s="3" t="s">
        <v>5272</v>
      </c>
      <c r="BH1063" s="3" t="s">
        <v>143</v>
      </c>
      <c r="BI1063" s="3" t="s">
        <v>15511</v>
      </c>
      <c r="BJ1063" s="3" t="s">
        <v>143</v>
      </c>
      <c r="BK1063" s="3" t="s">
        <v>463</v>
      </c>
      <c r="BL1063" s="3" t="s">
        <v>143</v>
      </c>
      <c r="BM1063" s="3" t="s">
        <v>160</v>
      </c>
      <c r="BN1063" s="3" t="s">
        <v>160</v>
      </c>
      <c r="BO1063" s="3" t="s">
        <v>143</v>
      </c>
      <c r="BP1063" s="3" t="s">
        <v>143</v>
      </c>
      <c r="BQ1063" s="3" t="s">
        <v>6647</v>
      </c>
      <c r="BR1063" s="3" t="s">
        <v>5784</v>
      </c>
      <c r="BS1063" s="3" t="s">
        <v>314</v>
      </c>
      <c r="BT1063" s="3" t="s">
        <v>15510</v>
      </c>
      <c r="BU1063" s="3" t="s">
        <v>15510</v>
      </c>
      <c r="BV1063" s="3" t="s">
        <v>135</v>
      </c>
      <c r="BW1063" s="3" t="s">
        <v>135</v>
      </c>
      <c r="BX1063" s="3" t="s">
        <v>135</v>
      </c>
      <c r="BY1063" s="3" t="s">
        <v>148</v>
      </c>
      <c r="BZ1063" s="3" t="s">
        <v>15435</v>
      </c>
      <c r="CA1063" s="3" t="s">
        <v>174</v>
      </c>
      <c r="CB1063" s="3" t="s">
        <v>143</v>
      </c>
      <c r="CC1063" s="3" t="s">
        <v>143</v>
      </c>
      <c r="CD1063" s="3" t="s">
        <v>143</v>
      </c>
      <c r="CE1063" s="3" t="s">
        <v>143</v>
      </c>
      <c r="CF1063" s="3" t="s">
        <v>2261</v>
      </c>
      <c r="CG1063" s="3" t="s">
        <v>2261</v>
      </c>
      <c r="CH1063" s="3" t="s">
        <v>143</v>
      </c>
      <c r="CI1063" s="3" t="s">
        <v>143</v>
      </c>
      <c r="CJ1063" s="3" t="s">
        <v>5272</v>
      </c>
      <c r="CK1063" s="3" t="s">
        <v>143</v>
      </c>
      <c r="CL1063" s="3" t="s">
        <v>143</v>
      </c>
      <c r="CM1063" s="3" t="s">
        <v>143</v>
      </c>
      <c r="CN1063" s="3" t="s">
        <v>143</v>
      </c>
      <c r="CO1063" s="3" t="s">
        <v>143</v>
      </c>
      <c r="CP1063" s="3" t="s">
        <v>143</v>
      </c>
      <c r="CQ1063" s="3" t="s">
        <v>143</v>
      </c>
      <c r="CR1063" s="3" t="s">
        <v>143</v>
      </c>
      <c r="CS1063" s="3" t="s">
        <v>1</v>
      </c>
      <c r="CT1063" s="3" t="s">
        <v>143</v>
      </c>
      <c r="CU1063" s="3" t="s">
        <v>1</v>
      </c>
      <c r="CV1063" s="3" t="s">
        <v>2092</v>
      </c>
      <c r="CW1063" s="3" t="s">
        <v>2092</v>
      </c>
      <c r="CX1063" s="3" t="s">
        <v>12628</v>
      </c>
      <c r="CY1063" s="3" t="s">
        <v>166</v>
      </c>
      <c r="CZ1063" s="3" t="s">
        <v>463</v>
      </c>
      <c r="DA1063" s="3" t="s">
        <v>1986</v>
      </c>
      <c r="DB1063" s="3" t="s">
        <v>143</v>
      </c>
      <c r="DC1063" s="3" t="s">
        <v>225</v>
      </c>
      <c r="DD1063" s="3" t="s">
        <v>685</v>
      </c>
      <c r="DE1063" s="3" t="s">
        <v>3995</v>
      </c>
      <c r="DF1063" s="3" t="s">
        <v>2271</v>
      </c>
      <c r="DG1063" s="3" t="s">
        <v>143</v>
      </c>
      <c r="DH1063" s="3" t="s">
        <v>143</v>
      </c>
      <c r="DI1063" s="3" t="s">
        <v>143</v>
      </c>
    </row>
    <row r="1064" spans="1:113" s="3" customFormat="1" hidden="1" x14ac:dyDescent="0.2">
      <c r="A1064" s="73">
        <v>45627</v>
      </c>
      <c r="B1064" s="3" t="s">
        <v>12718</v>
      </c>
      <c r="C1064" s="3">
        <v>175808</v>
      </c>
      <c r="D1064" s="3" t="s">
        <v>8</v>
      </c>
      <c r="E1064" s="3" t="s">
        <v>364</v>
      </c>
      <c r="F1064" s="7">
        <v>45645</v>
      </c>
      <c r="G1064" s="3" t="s">
        <v>126</v>
      </c>
      <c r="H1064" s="3" t="s">
        <v>166</v>
      </c>
      <c r="I1064" s="4">
        <v>592.16</v>
      </c>
      <c r="J1064" s="4">
        <v>285</v>
      </c>
      <c r="K1064" s="71">
        <f t="shared" si="111"/>
        <v>2.7551154765410868E-2</v>
      </c>
      <c r="L1064" s="3" t="s">
        <v>519</v>
      </c>
      <c r="M1064" s="3" t="s">
        <v>129</v>
      </c>
      <c r="N1064" s="3" t="s">
        <v>1065</v>
      </c>
      <c r="O1064" s="3" t="s">
        <v>2597</v>
      </c>
      <c r="P1064" s="6" t="s">
        <v>8117</v>
      </c>
      <c r="Q1064" s="3" t="s">
        <v>170</v>
      </c>
      <c r="R1064" s="3" t="s">
        <v>15437</v>
      </c>
      <c r="S1064" s="3" t="s">
        <v>2992</v>
      </c>
      <c r="T1064" s="3" t="s">
        <v>135</v>
      </c>
      <c r="U1064" s="3" t="s">
        <v>135</v>
      </c>
      <c r="V1064" s="3" t="s">
        <v>136</v>
      </c>
      <c r="W1064" s="3" t="s">
        <v>137</v>
      </c>
      <c r="X1064" s="3" t="s">
        <v>957</v>
      </c>
      <c r="Y1064" s="3" t="s">
        <v>15438</v>
      </c>
      <c r="Z1064" s="7" t="s">
        <v>15531</v>
      </c>
      <c r="AA1064" s="3" t="s">
        <v>139</v>
      </c>
      <c r="AB1064" s="3" t="s">
        <v>140</v>
      </c>
      <c r="AC1064" s="3" t="s">
        <v>5272</v>
      </c>
      <c r="AD1064" s="3" t="s">
        <v>143</v>
      </c>
      <c r="AE1064" s="3" t="s">
        <v>15532</v>
      </c>
      <c r="AF1064" s="3" t="s">
        <v>15401</v>
      </c>
      <c r="AG1064" s="3" t="s">
        <v>5974</v>
      </c>
      <c r="AH1064" s="3" t="s">
        <v>141</v>
      </c>
      <c r="AI1064" s="3" t="s">
        <v>143</v>
      </c>
      <c r="AJ1064" s="3" t="s">
        <v>15532</v>
      </c>
      <c r="AK1064" s="3" t="s">
        <v>142</v>
      </c>
      <c r="AL1064" s="3" t="s">
        <v>143</v>
      </c>
      <c r="AM1064" s="3" t="s">
        <v>15436</v>
      </c>
      <c r="AN1064" s="3" t="s">
        <v>174</v>
      </c>
      <c r="AO1064" s="3" t="s">
        <v>1922</v>
      </c>
      <c r="AP1064" s="3" t="s">
        <v>1923</v>
      </c>
      <c r="AQ1064" s="3" t="s">
        <v>2602</v>
      </c>
      <c r="AR1064" s="3" t="s">
        <v>353</v>
      </c>
      <c r="AS1064" s="3" t="s">
        <v>231</v>
      </c>
      <c r="AT1064" s="3" t="s">
        <v>1091</v>
      </c>
      <c r="AU1064" s="3" t="s">
        <v>1925</v>
      </c>
      <c r="AV1064" s="3" t="s">
        <v>631</v>
      </c>
      <c r="AW1064" s="3" t="s">
        <v>632</v>
      </c>
      <c r="AX1064" s="3" t="s">
        <v>1068</v>
      </c>
      <c r="AY1064" s="3" t="s">
        <v>148</v>
      </c>
      <c r="AZ1064" s="3" t="s">
        <v>139</v>
      </c>
      <c r="BA1064" s="3" t="s">
        <v>149</v>
      </c>
      <c r="BB1064" s="3" t="s">
        <v>634</v>
      </c>
      <c r="BC1064" s="3" t="s">
        <v>156</v>
      </c>
      <c r="BD1064" s="3" t="s">
        <v>157</v>
      </c>
      <c r="BE1064" s="3" t="s">
        <v>303</v>
      </c>
      <c r="BF1064" s="3" t="s">
        <v>15439</v>
      </c>
      <c r="BG1064" s="3" t="s">
        <v>5272</v>
      </c>
      <c r="BH1064" s="3" t="s">
        <v>143</v>
      </c>
      <c r="BI1064" s="3" t="s">
        <v>15533</v>
      </c>
      <c r="BJ1064" s="3" t="s">
        <v>143</v>
      </c>
      <c r="BK1064" s="3" t="s">
        <v>136</v>
      </c>
      <c r="BL1064" s="3" t="s">
        <v>143</v>
      </c>
      <c r="BM1064" s="3" t="s">
        <v>160</v>
      </c>
      <c r="BN1064" s="3" t="s">
        <v>160</v>
      </c>
      <c r="BO1064" s="3" t="s">
        <v>143</v>
      </c>
      <c r="BP1064" s="3" t="s">
        <v>143</v>
      </c>
      <c r="BQ1064" s="3" t="s">
        <v>2289</v>
      </c>
      <c r="BR1064" s="3" t="s">
        <v>5352</v>
      </c>
      <c r="BS1064" s="3" t="s">
        <v>241</v>
      </c>
      <c r="BT1064" s="3" t="s">
        <v>15532</v>
      </c>
      <c r="BU1064" s="3" t="s">
        <v>15532</v>
      </c>
      <c r="BV1064" s="3" t="s">
        <v>135</v>
      </c>
      <c r="BW1064" s="3" t="s">
        <v>135</v>
      </c>
      <c r="BX1064" s="3" t="s">
        <v>135</v>
      </c>
      <c r="BY1064" s="3" t="s">
        <v>148</v>
      </c>
      <c r="BZ1064" s="3" t="s">
        <v>5829</v>
      </c>
      <c r="CA1064" s="3" t="s">
        <v>174</v>
      </c>
      <c r="CB1064" s="3" t="s">
        <v>143</v>
      </c>
      <c r="CC1064" s="3" t="s">
        <v>143</v>
      </c>
      <c r="CD1064" s="3" t="s">
        <v>143</v>
      </c>
      <c r="CE1064" s="3" t="s">
        <v>143</v>
      </c>
      <c r="CF1064" s="3" t="s">
        <v>2261</v>
      </c>
      <c r="CG1064" s="3" t="s">
        <v>2261</v>
      </c>
      <c r="CH1064" s="3" t="s">
        <v>143</v>
      </c>
      <c r="CI1064" s="3" t="s">
        <v>143</v>
      </c>
      <c r="CJ1064" s="3" t="s">
        <v>5272</v>
      </c>
      <c r="CK1064" s="3" t="s">
        <v>143</v>
      </c>
      <c r="CL1064" s="3" t="s">
        <v>143</v>
      </c>
      <c r="CM1064" s="3" t="s">
        <v>143</v>
      </c>
      <c r="CN1064" s="3" t="s">
        <v>143</v>
      </c>
      <c r="CO1064" s="3" t="s">
        <v>143</v>
      </c>
      <c r="CP1064" s="3" t="s">
        <v>143</v>
      </c>
      <c r="CQ1064" s="3" t="s">
        <v>143</v>
      </c>
      <c r="CR1064" s="3" t="s">
        <v>143</v>
      </c>
      <c r="CS1064" s="3" t="s">
        <v>1</v>
      </c>
      <c r="CT1064" s="3" t="s">
        <v>143</v>
      </c>
      <c r="CU1064" s="3" t="s">
        <v>1</v>
      </c>
      <c r="CV1064" s="3" t="s">
        <v>1985</v>
      </c>
      <c r="CW1064" s="3" t="s">
        <v>2092</v>
      </c>
      <c r="CX1064" s="3" t="s">
        <v>519</v>
      </c>
      <c r="CY1064" s="3" t="s">
        <v>166</v>
      </c>
      <c r="CZ1064" s="3" t="s">
        <v>136</v>
      </c>
      <c r="DA1064" s="3" t="s">
        <v>1986</v>
      </c>
      <c r="DB1064" s="3" t="s">
        <v>143</v>
      </c>
      <c r="DC1064" s="3" t="s">
        <v>225</v>
      </c>
      <c r="DD1064" s="3" t="s">
        <v>364</v>
      </c>
      <c r="DE1064" s="3" t="s">
        <v>3995</v>
      </c>
      <c r="DF1064" s="3" t="s">
        <v>2271</v>
      </c>
      <c r="DG1064" s="3" t="s">
        <v>143</v>
      </c>
      <c r="DH1064" s="3" t="s">
        <v>143</v>
      </c>
      <c r="DI1064" s="3" t="s">
        <v>143</v>
      </c>
    </row>
    <row r="1065" spans="1:113" s="3" customFormat="1" ht="25.5" hidden="1" x14ac:dyDescent="0.2">
      <c r="A1065" s="73">
        <v>45627</v>
      </c>
      <c r="B1065" s="3" t="s">
        <v>15608</v>
      </c>
      <c r="C1065" s="3">
        <v>175950</v>
      </c>
      <c r="D1065" s="3" t="s">
        <v>18</v>
      </c>
      <c r="E1065" s="3" t="s">
        <v>5495</v>
      </c>
      <c r="F1065" s="7">
        <v>45645</v>
      </c>
      <c r="G1065" s="3" t="s">
        <v>165</v>
      </c>
      <c r="H1065" s="3" t="s">
        <v>166</v>
      </c>
      <c r="I1065" s="8">
        <f>+J1065</f>
        <v>105</v>
      </c>
      <c r="J1065" s="4">
        <v>105</v>
      </c>
      <c r="K1065" s="71">
        <f t="shared" si="111"/>
        <v>4.8852864941369579E-3</v>
      </c>
      <c r="L1065" s="3" t="s">
        <v>217</v>
      </c>
      <c r="M1065" s="3" t="s">
        <v>7246</v>
      </c>
      <c r="N1065" s="3" t="s">
        <v>960</v>
      </c>
      <c r="O1065" s="3" t="s">
        <v>15447</v>
      </c>
      <c r="P1065" s="6" t="s">
        <v>15448</v>
      </c>
      <c r="Q1065" s="3" t="s">
        <v>170</v>
      </c>
      <c r="R1065" s="3" t="s">
        <v>15449</v>
      </c>
      <c r="S1065" s="3" t="s">
        <v>964</v>
      </c>
      <c r="T1065" s="3" t="s">
        <v>135</v>
      </c>
      <c r="U1065" s="3" t="s">
        <v>135</v>
      </c>
      <c r="V1065" s="3" t="s">
        <v>224</v>
      </c>
      <c r="W1065" s="3" t="s">
        <v>137</v>
      </c>
      <c r="X1065" s="3" t="s">
        <v>957</v>
      </c>
      <c r="Y1065" s="3" t="s">
        <v>15450</v>
      </c>
      <c r="Z1065" s="7" t="s">
        <v>15497</v>
      </c>
      <c r="AA1065" s="3" t="s">
        <v>139</v>
      </c>
      <c r="AB1065" s="3" t="s">
        <v>226</v>
      </c>
      <c r="AC1065" s="3" t="s">
        <v>5272</v>
      </c>
      <c r="AD1065" s="3" t="s">
        <v>143</v>
      </c>
      <c r="AE1065" s="3" t="s">
        <v>5272</v>
      </c>
      <c r="AF1065" s="3" t="s">
        <v>15401</v>
      </c>
      <c r="AG1065" s="3" t="s">
        <v>235</v>
      </c>
      <c r="AH1065" s="3" t="s">
        <v>141</v>
      </c>
      <c r="AI1065" s="3" t="s">
        <v>143</v>
      </c>
      <c r="AJ1065" s="3" t="s">
        <v>15498</v>
      </c>
      <c r="AK1065" s="3" t="s">
        <v>207</v>
      </c>
      <c r="AL1065" s="3" t="s">
        <v>143</v>
      </c>
      <c r="AM1065" s="3" t="s">
        <v>11262</v>
      </c>
      <c r="AN1065" s="3" t="s">
        <v>174</v>
      </c>
      <c r="AO1065" s="3" t="s">
        <v>15452</v>
      </c>
      <c r="AP1065" s="3" t="s">
        <v>15453</v>
      </c>
      <c r="AQ1065" s="3" t="s">
        <v>15454</v>
      </c>
      <c r="AR1065" s="3" t="s">
        <v>178</v>
      </c>
      <c r="AS1065" s="3" t="s">
        <v>179</v>
      </c>
      <c r="AT1065" s="3" t="s">
        <v>15455</v>
      </c>
      <c r="AU1065" s="3" t="s">
        <v>15456</v>
      </c>
      <c r="AV1065" s="3" t="s">
        <v>145</v>
      </c>
      <c r="AW1065" s="3" t="s">
        <v>146</v>
      </c>
      <c r="AX1065" s="3" t="s">
        <v>972</v>
      </c>
      <c r="AY1065" s="3" t="s">
        <v>148</v>
      </c>
      <c r="AZ1065" s="3" t="s">
        <v>139</v>
      </c>
      <c r="BA1065" s="3" t="s">
        <v>149</v>
      </c>
      <c r="BB1065" s="3" t="s">
        <v>150</v>
      </c>
      <c r="BC1065" s="3" t="s">
        <v>156</v>
      </c>
      <c r="BD1065" s="3" t="s">
        <v>157</v>
      </c>
      <c r="BE1065" s="3" t="s">
        <v>484</v>
      </c>
      <c r="BF1065" s="3" t="s">
        <v>15451</v>
      </c>
      <c r="BG1065" s="3" t="s">
        <v>5272</v>
      </c>
      <c r="BH1065" s="3" t="s">
        <v>143</v>
      </c>
      <c r="BI1065" s="3" t="s">
        <v>15499</v>
      </c>
      <c r="BJ1065" s="3" t="s">
        <v>143</v>
      </c>
      <c r="BK1065" s="3" t="s">
        <v>224</v>
      </c>
      <c r="BL1065" s="3" t="s">
        <v>143</v>
      </c>
      <c r="BM1065" s="3" t="s">
        <v>160</v>
      </c>
      <c r="BN1065" s="3" t="s">
        <v>160</v>
      </c>
      <c r="BO1065" s="3" t="s">
        <v>5495</v>
      </c>
      <c r="BP1065" s="3" t="s">
        <v>15457</v>
      </c>
      <c r="BQ1065" s="3" t="s">
        <v>1115</v>
      </c>
      <c r="BR1065" s="3" t="s">
        <v>5723</v>
      </c>
      <c r="BS1065" s="3" t="s">
        <v>162</v>
      </c>
      <c r="BT1065" s="3" t="s">
        <v>11262</v>
      </c>
      <c r="BU1065" s="3" t="s">
        <v>11262</v>
      </c>
      <c r="BV1065" s="3" t="s">
        <v>135</v>
      </c>
      <c r="BW1065" s="3" t="s">
        <v>135</v>
      </c>
      <c r="BX1065" s="3" t="s">
        <v>135</v>
      </c>
      <c r="BY1065" s="3" t="s">
        <v>148</v>
      </c>
      <c r="BZ1065" s="3" t="s">
        <v>2932</v>
      </c>
      <c r="CA1065" s="3" t="s">
        <v>174</v>
      </c>
      <c r="CB1065" s="3" t="s">
        <v>1265</v>
      </c>
      <c r="CC1065" s="3" t="s">
        <v>143</v>
      </c>
      <c r="CD1065" s="3" t="s">
        <v>143</v>
      </c>
      <c r="CE1065" s="3" t="s">
        <v>143</v>
      </c>
      <c r="CF1065" s="3" t="s">
        <v>2261</v>
      </c>
      <c r="CG1065" s="3" t="s">
        <v>2261</v>
      </c>
      <c r="CH1065" s="3" t="s">
        <v>143</v>
      </c>
      <c r="CI1065" s="3" t="s">
        <v>143</v>
      </c>
      <c r="CJ1065" s="3" t="s">
        <v>5272</v>
      </c>
      <c r="CK1065" s="3" t="s">
        <v>143</v>
      </c>
      <c r="CL1065" s="3" t="s">
        <v>143</v>
      </c>
      <c r="CM1065" s="3" t="s">
        <v>143</v>
      </c>
      <c r="CN1065" s="3" t="s">
        <v>143</v>
      </c>
      <c r="CO1065" s="3" t="s">
        <v>15458</v>
      </c>
      <c r="CP1065" s="3" t="s">
        <v>143</v>
      </c>
      <c r="CQ1065" s="3" t="s">
        <v>15458</v>
      </c>
      <c r="CR1065" s="3" t="s">
        <v>143</v>
      </c>
      <c r="CS1065" s="3" t="s">
        <v>1</v>
      </c>
      <c r="CT1065" s="3" t="s">
        <v>143</v>
      </c>
      <c r="CU1065" s="3" t="s">
        <v>1</v>
      </c>
      <c r="CV1065" s="3" t="s">
        <v>1985</v>
      </c>
      <c r="CW1065" s="3" t="s">
        <v>143</v>
      </c>
      <c r="CX1065" s="3" t="s">
        <v>217</v>
      </c>
      <c r="CY1065" s="3" t="s">
        <v>166</v>
      </c>
      <c r="CZ1065" s="3" t="s">
        <v>224</v>
      </c>
      <c r="DA1065" s="3" t="s">
        <v>1986</v>
      </c>
      <c r="DB1065" s="3" t="s">
        <v>143</v>
      </c>
      <c r="DC1065" s="3" t="s">
        <v>225</v>
      </c>
      <c r="DD1065" s="3" t="s">
        <v>5495</v>
      </c>
      <c r="DE1065" s="3" t="s">
        <v>3995</v>
      </c>
      <c r="DF1065" s="3" t="s">
        <v>2271</v>
      </c>
      <c r="DG1065" s="3" t="s">
        <v>15459</v>
      </c>
      <c r="DH1065" s="3" t="s">
        <v>15459</v>
      </c>
      <c r="DI1065" s="3" t="s">
        <v>143</v>
      </c>
    </row>
    <row r="1066" spans="1:113" s="3" customFormat="1" ht="25.5" hidden="1" x14ac:dyDescent="0.2">
      <c r="A1066" s="73">
        <v>45627</v>
      </c>
      <c r="B1066" s="3" t="s">
        <v>12737</v>
      </c>
      <c r="C1066" s="3">
        <v>176069</v>
      </c>
      <c r="D1066" s="3" t="s">
        <v>15119</v>
      </c>
      <c r="E1066" s="3" t="s">
        <v>373</v>
      </c>
      <c r="F1066" s="7">
        <v>45646</v>
      </c>
      <c r="G1066" s="3" t="s">
        <v>257</v>
      </c>
      <c r="H1066" s="3" t="s">
        <v>166</v>
      </c>
      <c r="I1066" s="4">
        <v>330</v>
      </c>
      <c r="J1066" s="4">
        <v>330</v>
      </c>
      <c r="K1066" s="71">
        <f t="shared" si="111"/>
        <v>1.5353757553001869E-2</v>
      </c>
      <c r="L1066" s="3" t="s">
        <v>12628</v>
      </c>
      <c r="M1066" s="3" t="s">
        <v>129</v>
      </c>
      <c r="N1066" s="3" t="s">
        <v>1224</v>
      </c>
      <c r="O1066" s="3" t="s">
        <v>528</v>
      </c>
      <c r="P1066" s="6" t="s">
        <v>15460</v>
      </c>
      <c r="Q1066" s="3" t="s">
        <v>530</v>
      </c>
      <c r="R1066" s="3" t="s">
        <v>15461</v>
      </c>
      <c r="S1066" s="3" t="s">
        <v>4619</v>
      </c>
      <c r="T1066" s="3" t="s">
        <v>135</v>
      </c>
      <c r="U1066" s="3" t="s">
        <v>135</v>
      </c>
      <c r="V1066" s="3" t="s">
        <v>136</v>
      </c>
      <c r="W1066" s="3" t="s">
        <v>137</v>
      </c>
      <c r="X1066" s="3" t="s">
        <v>264</v>
      </c>
      <c r="Y1066" s="3" t="s">
        <v>15462</v>
      </c>
      <c r="Z1066" s="7" t="s">
        <v>15463</v>
      </c>
      <c r="AA1066" s="3" t="s">
        <v>139</v>
      </c>
      <c r="AB1066" s="3" t="s">
        <v>140</v>
      </c>
      <c r="AC1066" s="3" t="s">
        <v>5272</v>
      </c>
      <c r="AD1066" s="3" t="s">
        <v>143</v>
      </c>
      <c r="AE1066" s="3" t="s">
        <v>8811</v>
      </c>
      <c r="AF1066" s="3" t="s">
        <v>15464</v>
      </c>
      <c r="AG1066" s="3" t="s">
        <v>5675</v>
      </c>
      <c r="AH1066" s="3" t="s">
        <v>265</v>
      </c>
      <c r="AI1066" s="3" t="s">
        <v>143</v>
      </c>
      <c r="AJ1066" s="3" t="s">
        <v>8811</v>
      </c>
      <c r="AK1066" s="3" t="s">
        <v>142</v>
      </c>
      <c r="AL1066" s="3" t="s">
        <v>143</v>
      </c>
      <c r="AM1066" s="3" t="s">
        <v>8811</v>
      </c>
      <c r="AN1066" s="3" t="s">
        <v>174</v>
      </c>
      <c r="AO1066" s="3" t="s">
        <v>533</v>
      </c>
      <c r="AP1066" s="3" t="s">
        <v>534</v>
      </c>
      <c r="AQ1066" s="3" t="s">
        <v>309</v>
      </c>
      <c r="AR1066" s="3" t="s">
        <v>148</v>
      </c>
      <c r="AS1066" s="3" t="s">
        <v>139</v>
      </c>
      <c r="AT1066" s="3" t="s">
        <v>508</v>
      </c>
      <c r="AU1066" s="3" t="s">
        <v>10918</v>
      </c>
      <c r="AV1066" s="3" t="s">
        <v>990</v>
      </c>
      <c r="AW1066" s="3" t="s">
        <v>273</v>
      </c>
      <c r="AX1066" s="3" t="s">
        <v>1232</v>
      </c>
      <c r="AY1066" s="3" t="s">
        <v>148</v>
      </c>
      <c r="AZ1066" s="3" t="s">
        <v>139</v>
      </c>
      <c r="BA1066" s="3" t="s">
        <v>154</v>
      </c>
      <c r="BB1066" s="3" t="s">
        <v>992</v>
      </c>
      <c r="BC1066" s="3" t="s">
        <v>156</v>
      </c>
      <c r="BD1066" s="3" t="s">
        <v>157</v>
      </c>
      <c r="BE1066" s="3" t="s">
        <v>303</v>
      </c>
      <c r="BF1066" s="3" t="s">
        <v>15463</v>
      </c>
      <c r="BG1066" s="3" t="s">
        <v>5272</v>
      </c>
      <c r="BH1066" s="3" t="s">
        <v>530</v>
      </c>
      <c r="BI1066" s="3" t="s">
        <v>770</v>
      </c>
      <c r="BJ1066" s="3" t="s">
        <v>143</v>
      </c>
      <c r="BK1066" s="3" t="s">
        <v>463</v>
      </c>
      <c r="BL1066" s="3" t="s">
        <v>143</v>
      </c>
      <c r="BM1066" s="3" t="s">
        <v>200</v>
      </c>
      <c r="BN1066" s="3" t="s">
        <v>200</v>
      </c>
      <c r="BO1066" s="3" t="s">
        <v>143</v>
      </c>
      <c r="BP1066" s="3" t="s">
        <v>143</v>
      </c>
      <c r="BQ1066" s="3" t="s">
        <v>15465</v>
      </c>
      <c r="BR1066" s="3" t="s">
        <v>5352</v>
      </c>
      <c r="BS1066" s="3" t="s">
        <v>241</v>
      </c>
      <c r="BT1066" s="3" t="s">
        <v>8811</v>
      </c>
      <c r="BU1066" s="3" t="s">
        <v>8811</v>
      </c>
      <c r="BV1066" s="3" t="s">
        <v>135</v>
      </c>
      <c r="BW1066" s="3" t="s">
        <v>135</v>
      </c>
      <c r="BX1066" s="3" t="s">
        <v>135</v>
      </c>
      <c r="BY1066" s="3" t="s">
        <v>148</v>
      </c>
      <c r="BZ1066" s="3" t="s">
        <v>3650</v>
      </c>
      <c r="CA1066" s="3" t="s">
        <v>174</v>
      </c>
      <c r="CB1066" s="3" t="s">
        <v>143</v>
      </c>
      <c r="CC1066" s="3" t="s">
        <v>143</v>
      </c>
      <c r="CD1066" s="3" t="s">
        <v>143</v>
      </c>
      <c r="CE1066" s="3" t="s">
        <v>15466</v>
      </c>
      <c r="CF1066" s="3" t="s">
        <v>2261</v>
      </c>
      <c r="CG1066" s="3" t="s">
        <v>2261</v>
      </c>
      <c r="CH1066" s="3" t="s">
        <v>143</v>
      </c>
      <c r="CI1066" s="3" t="s">
        <v>143</v>
      </c>
      <c r="CJ1066" s="3" t="s">
        <v>5272</v>
      </c>
      <c r="CK1066" s="3" t="s">
        <v>143</v>
      </c>
      <c r="CL1066" s="3" t="s">
        <v>143</v>
      </c>
      <c r="CM1066" s="3" t="s">
        <v>143</v>
      </c>
      <c r="CN1066" s="3" t="s">
        <v>143</v>
      </c>
      <c r="CO1066" s="3" t="s">
        <v>143</v>
      </c>
      <c r="CP1066" s="3" t="s">
        <v>143</v>
      </c>
      <c r="CQ1066" s="3" t="s">
        <v>143</v>
      </c>
      <c r="CR1066" s="3" t="s">
        <v>143</v>
      </c>
      <c r="CS1066" s="3" t="s">
        <v>1</v>
      </c>
      <c r="CT1066" s="3" t="s">
        <v>143</v>
      </c>
      <c r="CU1066" s="3" t="s">
        <v>1</v>
      </c>
      <c r="CV1066" s="3" t="s">
        <v>1985</v>
      </c>
      <c r="CW1066" s="3" t="s">
        <v>1985</v>
      </c>
      <c r="CX1066" s="3" t="s">
        <v>12628</v>
      </c>
      <c r="CY1066" s="3" t="s">
        <v>166</v>
      </c>
      <c r="CZ1066" s="3" t="s">
        <v>463</v>
      </c>
      <c r="DA1066" s="3" t="s">
        <v>1986</v>
      </c>
      <c r="DB1066" s="3" t="s">
        <v>143</v>
      </c>
      <c r="DC1066" s="3" t="s">
        <v>264</v>
      </c>
      <c r="DD1066" s="3" t="s">
        <v>373</v>
      </c>
      <c r="DE1066" s="3" t="s">
        <v>3995</v>
      </c>
      <c r="DF1066" s="3" t="s">
        <v>5997</v>
      </c>
      <c r="DG1066" s="3" t="s">
        <v>143</v>
      </c>
      <c r="DH1066" s="3" t="s">
        <v>143</v>
      </c>
      <c r="DI1066" s="3" t="s">
        <v>143</v>
      </c>
    </row>
    <row r="1067" spans="1:113" s="3" customFormat="1" hidden="1" x14ac:dyDescent="0.2">
      <c r="A1067" s="73">
        <v>45627</v>
      </c>
      <c r="B1067" s="3" t="s">
        <v>12737</v>
      </c>
      <c r="C1067" s="3">
        <v>175901</v>
      </c>
      <c r="D1067" s="3" t="s">
        <v>15119</v>
      </c>
      <c r="E1067" s="3" t="s">
        <v>164</v>
      </c>
      <c r="F1067" s="7">
        <v>45649</v>
      </c>
      <c r="G1067" s="3" t="s">
        <v>165</v>
      </c>
      <c r="H1067" s="3" t="s">
        <v>166</v>
      </c>
      <c r="I1067" s="4">
        <v>731.77</v>
      </c>
      <c r="J1067" s="4">
        <v>697</v>
      </c>
      <c r="K1067" s="71">
        <f t="shared" si="111"/>
        <v>3.4046724741091446E-2</v>
      </c>
      <c r="L1067" s="3" t="s">
        <v>12628</v>
      </c>
      <c r="M1067" s="3" t="s">
        <v>129</v>
      </c>
      <c r="N1067" s="3" t="s">
        <v>960</v>
      </c>
      <c r="O1067" s="3" t="s">
        <v>6404</v>
      </c>
      <c r="P1067" s="6" t="s">
        <v>14535</v>
      </c>
      <c r="Q1067" s="3" t="s">
        <v>170</v>
      </c>
      <c r="R1067" s="3" t="s">
        <v>15441</v>
      </c>
      <c r="S1067" s="3" t="s">
        <v>15442</v>
      </c>
      <c r="T1067" s="3" t="s">
        <v>135</v>
      </c>
      <c r="U1067" s="3" t="s">
        <v>135</v>
      </c>
      <c r="V1067" s="3" t="s">
        <v>136</v>
      </c>
      <c r="W1067" s="3" t="s">
        <v>137</v>
      </c>
      <c r="X1067" s="3" t="s">
        <v>173</v>
      </c>
      <c r="Y1067" s="3" t="s">
        <v>15443</v>
      </c>
      <c r="Z1067" s="7" t="s">
        <v>15593</v>
      </c>
      <c r="AA1067" s="3" t="s">
        <v>139</v>
      </c>
      <c r="AB1067" s="3" t="s">
        <v>140</v>
      </c>
      <c r="AC1067" s="3" t="s">
        <v>5272</v>
      </c>
      <c r="AD1067" s="3" t="s">
        <v>143</v>
      </c>
      <c r="AE1067" s="3" t="s">
        <v>15594</v>
      </c>
      <c r="AF1067" s="3" t="s">
        <v>143</v>
      </c>
      <c r="AG1067" s="3" t="s">
        <v>235</v>
      </c>
      <c r="AH1067" s="3" t="s">
        <v>141</v>
      </c>
      <c r="AI1067" s="3" t="s">
        <v>143</v>
      </c>
      <c r="AJ1067" s="3" t="s">
        <v>15594</v>
      </c>
      <c r="AK1067" s="3" t="s">
        <v>142</v>
      </c>
      <c r="AL1067" s="3" t="s">
        <v>143</v>
      </c>
      <c r="AM1067" s="3" t="s">
        <v>15440</v>
      </c>
      <c r="AN1067" s="3" t="s">
        <v>174</v>
      </c>
      <c r="AO1067" s="3" t="s">
        <v>1201</v>
      </c>
      <c r="AP1067" s="3" t="s">
        <v>176</v>
      </c>
      <c r="AQ1067" s="3" t="s">
        <v>6412</v>
      </c>
      <c r="AR1067" s="3" t="s">
        <v>178</v>
      </c>
      <c r="AS1067" s="3" t="s">
        <v>179</v>
      </c>
      <c r="AT1067" s="3" t="s">
        <v>180</v>
      </c>
      <c r="AU1067" s="3" t="s">
        <v>181</v>
      </c>
      <c r="AV1067" s="3" t="s">
        <v>145</v>
      </c>
      <c r="AW1067" s="3" t="s">
        <v>146</v>
      </c>
      <c r="AX1067" s="3" t="s">
        <v>972</v>
      </c>
      <c r="AY1067" s="3" t="s">
        <v>148</v>
      </c>
      <c r="AZ1067" s="3" t="s">
        <v>139</v>
      </c>
      <c r="BA1067" s="3" t="s">
        <v>149</v>
      </c>
      <c r="BB1067" s="3" t="s">
        <v>150</v>
      </c>
      <c r="BC1067" s="3" t="s">
        <v>156</v>
      </c>
      <c r="BD1067" s="3" t="s">
        <v>157</v>
      </c>
      <c r="BE1067" s="3" t="s">
        <v>237</v>
      </c>
      <c r="BF1067" s="3" t="s">
        <v>15444</v>
      </c>
      <c r="BG1067" s="3" t="s">
        <v>5272</v>
      </c>
      <c r="BH1067" s="3" t="s">
        <v>143</v>
      </c>
      <c r="BI1067" s="3" t="s">
        <v>15595</v>
      </c>
      <c r="BJ1067" s="3" t="s">
        <v>143</v>
      </c>
      <c r="BK1067" s="3" t="s">
        <v>463</v>
      </c>
      <c r="BL1067" s="3" t="s">
        <v>143</v>
      </c>
      <c r="BM1067" s="3" t="s">
        <v>160</v>
      </c>
      <c r="BN1067" s="3" t="s">
        <v>160</v>
      </c>
      <c r="BO1067" s="3" t="s">
        <v>143</v>
      </c>
      <c r="BP1067" s="3" t="s">
        <v>143</v>
      </c>
      <c r="BQ1067" s="3" t="s">
        <v>15445</v>
      </c>
      <c r="BR1067" s="3" t="s">
        <v>5784</v>
      </c>
      <c r="BS1067" s="3" t="s">
        <v>314</v>
      </c>
      <c r="BT1067" s="3" t="s">
        <v>15594</v>
      </c>
      <c r="BU1067" s="3" t="s">
        <v>15594</v>
      </c>
      <c r="BV1067" s="3" t="s">
        <v>135</v>
      </c>
      <c r="BW1067" s="3" t="s">
        <v>135</v>
      </c>
      <c r="BX1067" s="3" t="s">
        <v>135</v>
      </c>
      <c r="BY1067" s="3" t="s">
        <v>148</v>
      </c>
      <c r="BZ1067" s="3" t="s">
        <v>2650</v>
      </c>
      <c r="CA1067" s="3" t="s">
        <v>174</v>
      </c>
      <c r="CB1067" s="3" t="s">
        <v>143</v>
      </c>
      <c r="CC1067" s="3" t="s">
        <v>143</v>
      </c>
      <c r="CD1067" s="3" t="s">
        <v>143</v>
      </c>
      <c r="CE1067" s="3" t="s">
        <v>15446</v>
      </c>
      <c r="CF1067" s="3" t="s">
        <v>2261</v>
      </c>
      <c r="CG1067" s="3" t="s">
        <v>2261</v>
      </c>
      <c r="CH1067" s="3" t="s">
        <v>143</v>
      </c>
      <c r="CI1067" s="3" t="s">
        <v>143</v>
      </c>
      <c r="CJ1067" s="3" t="s">
        <v>5272</v>
      </c>
      <c r="CK1067" s="3" t="s">
        <v>143</v>
      </c>
      <c r="CL1067" s="3" t="s">
        <v>143</v>
      </c>
      <c r="CM1067" s="3" t="s">
        <v>143</v>
      </c>
      <c r="CN1067" s="3" t="s">
        <v>143</v>
      </c>
      <c r="CO1067" s="3" t="s">
        <v>143</v>
      </c>
      <c r="CP1067" s="3" t="s">
        <v>143</v>
      </c>
      <c r="CQ1067" s="3" t="s">
        <v>143</v>
      </c>
      <c r="CR1067" s="3" t="s">
        <v>143</v>
      </c>
      <c r="CS1067" s="3" t="s">
        <v>1</v>
      </c>
      <c r="CT1067" s="3" t="s">
        <v>143</v>
      </c>
      <c r="CU1067" s="3" t="s">
        <v>1</v>
      </c>
      <c r="CV1067" s="3" t="s">
        <v>2092</v>
      </c>
      <c r="CW1067" s="3" t="s">
        <v>2092</v>
      </c>
      <c r="CX1067" s="3" t="s">
        <v>12628</v>
      </c>
      <c r="CY1067" s="3" t="s">
        <v>166</v>
      </c>
      <c r="CZ1067" s="3" t="s">
        <v>463</v>
      </c>
      <c r="DA1067" s="3" t="s">
        <v>2007</v>
      </c>
      <c r="DB1067" s="3" t="s">
        <v>143</v>
      </c>
      <c r="DC1067" s="3" t="s">
        <v>143</v>
      </c>
      <c r="DD1067" s="3" t="s">
        <v>164</v>
      </c>
      <c r="DE1067" s="3" t="s">
        <v>3995</v>
      </c>
      <c r="DF1067" s="3" t="s">
        <v>652</v>
      </c>
      <c r="DG1067" s="3" t="s">
        <v>143</v>
      </c>
      <c r="DH1067" s="3" t="s">
        <v>143</v>
      </c>
      <c r="DI1067" s="3" t="s">
        <v>143</v>
      </c>
    </row>
    <row r="1068" spans="1:113" s="3" customFormat="1" hidden="1" x14ac:dyDescent="0.2">
      <c r="A1068" s="73">
        <v>45627</v>
      </c>
      <c r="B1068" s="3" t="s">
        <v>12737</v>
      </c>
      <c r="C1068" s="3">
        <v>176118</v>
      </c>
      <c r="D1068" s="3" t="s">
        <v>15119</v>
      </c>
      <c r="E1068" s="3" t="s">
        <v>685</v>
      </c>
      <c r="F1068" s="7">
        <v>45649</v>
      </c>
      <c r="G1068" s="3" t="s">
        <v>165</v>
      </c>
      <c r="H1068" s="3" t="s">
        <v>166</v>
      </c>
      <c r="I1068" s="4">
        <v>152.66999999999999</v>
      </c>
      <c r="J1068" s="4">
        <v>98</v>
      </c>
      <c r="K1068" s="71">
        <f t="shared" si="111"/>
        <v>7.1032065624751367E-3</v>
      </c>
      <c r="L1068" s="3" t="s">
        <v>12628</v>
      </c>
      <c r="M1068" s="3" t="s">
        <v>129</v>
      </c>
      <c r="N1068" s="3" t="s">
        <v>1056</v>
      </c>
      <c r="O1068" s="3" t="s">
        <v>15211</v>
      </c>
      <c r="P1068" s="6" t="s">
        <v>14535</v>
      </c>
      <c r="Q1068" s="3" t="s">
        <v>170</v>
      </c>
      <c r="R1068" s="3" t="s">
        <v>15500</v>
      </c>
      <c r="S1068" s="3" t="s">
        <v>15468</v>
      </c>
      <c r="T1068" s="3" t="s">
        <v>135</v>
      </c>
      <c r="U1068" s="3" t="s">
        <v>135</v>
      </c>
      <c r="V1068" s="3" t="s">
        <v>136</v>
      </c>
      <c r="W1068" s="3" t="s">
        <v>137</v>
      </c>
      <c r="X1068" s="3" t="s">
        <v>173</v>
      </c>
      <c r="Y1068" s="3" t="s">
        <v>15469</v>
      </c>
      <c r="Z1068" s="7" t="s">
        <v>15596</v>
      </c>
      <c r="AA1068" s="3" t="s">
        <v>139</v>
      </c>
      <c r="AB1068" s="3" t="s">
        <v>140</v>
      </c>
      <c r="AC1068" s="3" t="s">
        <v>5272</v>
      </c>
      <c r="AD1068" s="3" t="s">
        <v>143</v>
      </c>
      <c r="AE1068" s="3" t="s">
        <v>15597</v>
      </c>
      <c r="AF1068" s="3" t="s">
        <v>143</v>
      </c>
      <c r="AG1068" s="3" t="s">
        <v>235</v>
      </c>
      <c r="AH1068" s="3" t="s">
        <v>141</v>
      </c>
      <c r="AI1068" s="3" t="s">
        <v>143</v>
      </c>
      <c r="AJ1068" s="3" t="s">
        <v>15597</v>
      </c>
      <c r="AK1068" s="3" t="s">
        <v>142</v>
      </c>
      <c r="AL1068" s="3" t="s">
        <v>143</v>
      </c>
      <c r="AM1068" s="3" t="s">
        <v>15467</v>
      </c>
      <c r="AN1068" s="3" t="s">
        <v>174</v>
      </c>
      <c r="AO1068" s="3" t="s">
        <v>12980</v>
      </c>
      <c r="AP1068" s="3" t="s">
        <v>12981</v>
      </c>
      <c r="AQ1068" s="3" t="s">
        <v>15217</v>
      </c>
      <c r="AR1068" s="3" t="s">
        <v>2082</v>
      </c>
      <c r="AS1068" s="3" t="s">
        <v>231</v>
      </c>
      <c r="AT1068" s="3" t="s">
        <v>4175</v>
      </c>
      <c r="AU1068" s="3" t="s">
        <v>12983</v>
      </c>
      <c r="AV1068" s="3" t="s">
        <v>145</v>
      </c>
      <c r="AW1068" s="3" t="s">
        <v>146</v>
      </c>
      <c r="AX1068" s="3" t="s">
        <v>1060</v>
      </c>
      <c r="AY1068" s="3" t="s">
        <v>148</v>
      </c>
      <c r="AZ1068" s="3" t="s">
        <v>139</v>
      </c>
      <c r="BA1068" s="3" t="s">
        <v>149</v>
      </c>
      <c r="BB1068" s="3" t="s">
        <v>150</v>
      </c>
      <c r="BC1068" s="3" t="s">
        <v>156</v>
      </c>
      <c r="BD1068" s="3" t="s">
        <v>157</v>
      </c>
      <c r="BE1068" s="3" t="s">
        <v>484</v>
      </c>
      <c r="BF1068" s="3" t="s">
        <v>15501</v>
      </c>
      <c r="BG1068" s="3" t="s">
        <v>5272</v>
      </c>
      <c r="BH1068" s="3" t="s">
        <v>143</v>
      </c>
      <c r="BI1068" s="3" t="s">
        <v>15598</v>
      </c>
      <c r="BJ1068" s="3" t="s">
        <v>143</v>
      </c>
      <c r="BK1068" s="3" t="s">
        <v>463</v>
      </c>
      <c r="BL1068" s="3" t="s">
        <v>143</v>
      </c>
      <c r="BM1068" s="3" t="s">
        <v>200</v>
      </c>
      <c r="BN1068" s="3" t="s">
        <v>160</v>
      </c>
      <c r="BO1068" s="3" t="s">
        <v>143</v>
      </c>
      <c r="BP1068" s="3" t="s">
        <v>143</v>
      </c>
      <c r="BQ1068" s="3" t="s">
        <v>15502</v>
      </c>
      <c r="BR1068" s="3" t="s">
        <v>5723</v>
      </c>
      <c r="BS1068" s="3" t="s">
        <v>162</v>
      </c>
      <c r="BT1068" s="3" t="s">
        <v>15597</v>
      </c>
      <c r="BU1068" s="3" t="s">
        <v>15597</v>
      </c>
      <c r="BV1068" s="3" t="s">
        <v>135</v>
      </c>
      <c r="BW1068" s="3" t="s">
        <v>135</v>
      </c>
      <c r="BX1068" s="3" t="s">
        <v>135</v>
      </c>
      <c r="BY1068" s="3" t="s">
        <v>148</v>
      </c>
      <c r="BZ1068" s="3" t="s">
        <v>4455</v>
      </c>
      <c r="CA1068" s="3" t="s">
        <v>174</v>
      </c>
      <c r="CB1068" s="3" t="s">
        <v>143</v>
      </c>
      <c r="CC1068" s="3" t="s">
        <v>143</v>
      </c>
      <c r="CD1068" s="3" t="s">
        <v>143</v>
      </c>
      <c r="CE1068" s="3" t="s">
        <v>143</v>
      </c>
      <c r="CF1068" s="3" t="s">
        <v>2261</v>
      </c>
      <c r="CG1068" s="3" t="s">
        <v>2261</v>
      </c>
      <c r="CH1068" s="3" t="s">
        <v>143</v>
      </c>
      <c r="CI1068" s="3" t="s">
        <v>143</v>
      </c>
      <c r="CJ1068" s="3" t="s">
        <v>5272</v>
      </c>
      <c r="CK1068" s="3" t="s">
        <v>143</v>
      </c>
      <c r="CL1068" s="3" t="s">
        <v>143</v>
      </c>
      <c r="CM1068" s="3" t="s">
        <v>143</v>
      </c>
      <c r="CN1068" s="3" t="s">
        <v>143</v>
      </c>
      <c r="CO1068" s="3" t="s">
        <v>12987</v>
      </c>
      <c r="CP1068" s="3" t="s">
        <v>143</v>
      </c>
      <c r="CQ1068" s="3" t="s">
        <v>143</v>
      </c>
      <c r="CR1068" s="3" t="s">
        <v>143</v>
      </c>
      <c r="CS1068" s="3" t="s">
        <v>1</v>
      </c>
      <c r="CT1068" s="3" t="s">
        <v>143</v>
      </c>
      <c r="CU1068" s="3" t="s">
        <v>1</v>
      </c>
      <c r="CV1068" s="3" t="s">
        <v>1985</v>
      </c>
      <c r="CW1068" s="3" t="s">
        <v>1985</v>
      </c>
      <c r="CX1068" s="3" t="s">
        <v>12628</v>
      </c>
      <c r="CY1068" s="3" t="s">
        <v>166</v>
      </c>
      <c r="CZ1068" s="3" t="s">
        <v>463</v>
      </c>
      <c r="DA1068" s="3" t="s">
        <v>1989</v>
      </c>
      <c r="DB1068" s="3" t="s">
        <v>143</v>
      </c>
      <c r="DC1068" s="3" t="s">
        <v>143</v>
      </c>
      <c r="DD1068" s="3" t="s">
        <v>685</v>
      </c>
      <c r="DE1068" s="3" t="s">
        <v>3995</v>
      </c>
      <c r="DF1068" s="3" t="s">
        <v>652</v>
      </c>
      <c r="DG1068" s="3" t="s">
        <v>143</v>
      </c>
      <c r="DH1068" s="3" t="s">
        <v>12988</v>
      </c>
      <c r="DI1068" s="3" t="s">
        <v>143</v>
      </c>
    </row>
    <row r="1069" spans="1:113" s="3" customFormat="1" hidden="1" x14ac:dyDescent="0.2">
      <c r="A1069" s="73">
        <v>45627</v>
      </c>
      <c r="B1069" s="3" t="s">
        <v>12737</v>
      </c>
      <c r="C1069" s="3">
        <v>176166</v>
      </c>
      <c r="D1069" s="3" t="s">
        <v>15119</v>
      </c>
      <c r="E1069" s="3" t="s">
        <v>364</v>
      </c>
      <c r="F1069" s="7">
        <v>45649</v>
      </c>
      <c r="G1069" s="3" t="s">
        <v>165</v>
      </c>
      <c r="H1069" s="3" t="s">
        <v>166</v>
      </c>
      <c r="I1069" s="8">
        <f>+J1069</f>
        <v>480</v>
      </c>
      <c r="J1069" s="4">
        <v>480</v>
      </c>
      <c r="K1069" s="71">
        <f t="shared" si="111"/>
        <v>2.233273825891181E-2</v>
      </c>
      <c r="L1069" s="3" t="s">
        <v>12628</v>
      </c>
      <c r="M1069" s="3" t="s">
        <v>129</v>
      </c>
      <c r="N1069" s="3" t="s">
        <v>960</v>
      </c>
      <c r="O1069" s="3" t="s">
        <v>8285</v>
      </c>
      <c r="P1069" s="6" t="s">
        <v>15470</v>
      </c>
      <c r="Q1069" s="3" t="s">
        <v>530</v>
      </c>
      <c r="R1069" s="3" t="s">
        <v>15512</v>
      </c>
      <c r="S1069" s="3" t="s">
        <v>8431</v>
      </c>
      <c r="T1069" s="3" t="s">
        <v>135</v>
      </c>
      <c r="U1069" s="3" t="s">
        <v>135</v>
      </c>
      <c r="V1069" s="3" t="s">
        <v>136</v>
      </c>
      <c r="W1069" s="3" t="s">
        <v>137</v>
      </c>
      <c r="X1069" s="3" t="s">
        <v>957</v>
      </c>
      <c r="Y1069" s="3" t="s">
        <v>15471</v>
      </c>
      <c r="Z1069" s="7" t="s">
        <v>15513</v>
      </c>
      <c r="AA1069" s="3" t="s">
        <v>139</v>
      </c>
      <c r="AB1069" s="3" t="s">
        <v>140</v>
      </c>
      <c r="AC1069" s="3" t="s">
        <v>5272</v>
      </c>
      <c r="AD1069" s="3" t="s">
        <v>143</v>
      </c>
      <c r="AE1069" s="3" t="s">
        <v>5272</v>
      </c>
      <c r="AF1069" s="3" t="s">
        <v>15472</v>
      </c>
      <c r="AG1069" s="3" t="s">
        <v>235</v>
      </c>
      <c r="AH1069" s="3" t="s">
        <v>141</v>
      </c>
      <c r="AI1069" s="3" t="s">
        <v>143</v>
      </c>
      <c r="AJ1069" s="3" t="s">
        <v>143</v>
      </c>
      <c r="AK1069" s="3" t="s">
        <v>142</v>
      </c>
      <c r="AL1069" s="3" t="s">
        <v>143</v>
      </c>
      <c r="AM1069" s="3" t="s">
        <v>7390</v>
      </c>
      <c r="AN1069" s="3" t="s">
        <v>143</v>
      </c>
      <c r="AO1069" s="3" t="s">
        <v>7843</v>
      </c>
      <c r="AP1069" s="3" t="s">
        <v>534</v>
      </c>
      <c r="AQ1069" s="3" t="s">
        <v>309</v>
      </c>
      <c r="AR1069" s="3" t="s">
        <v>148</v>
      </c>
      <c r="AS1069" s="3" t="s">
        <v>139</v>
      </c>
      <c r="AT1069" s="3" t="s">
        <v>950</v>
      </c>
      <c r="AU1069" s="3" t="s">
        <v>2261</v>
      </c>
      <c r="AV1069" s="3" t="s">
        <v>145</v>
      </c>
      <c r="AW1069" s="3" t="s">
        <v>146</v>
      </c>
      <c r="AX1069" s="3" t="s">
        <v>972</v>
      </c>
      <c r="AY1069" s="3" t="s">
        <v>148</v>
      </c>
      <c r="AZ1069" s="3" t="s">
        <v>139</v>
      </c>
      <c r="BA1069" s="3" t="s">
        <v>149</v>
      </c>
      <c r="BB1069" s="3" t="s">
        <v>150</v>
      </c>
      <c r="BC1069" s="3" t="s">
        <v>156</v>
      </c>
      <c r="BD1069" s="3" t="s">
        <v>157</v>
      </c>
      <c r="BE1069" s="3" t="s">
        <v>303</v>
      </c>
      <c r="BF1069" s="3" t="s">
        <v>15513</v>
      </c>
      <c r="BG1069" s="3" t="s">
        <v>5272</v>
      </c>
      <c r="BH1069" s="3" t="s">
        <v>143</v>
      </c>
      <c r="BI1069" s="3" t="s">
        <v>6984</v>
      </c>
      <c r="BJ1069" s="3" t="s">
        <v>143</v>
      </c>
      <c r="BK1069" s="3" t="s">
        <v>463</v>
      </c>
      <c r="BL1069" s="3" t="s">
        <v>143</v>
      </c>
      <c r="BM1069" s="3" t="s">
        <v>160</v>
      </c>
      <c r="BN1069" s="3" t="s">
        <v>143</v>
      </c>
      <c r="BO1069" s="3" t="s">
        <v>143</v>
      </c>
      <c r="BP1069" s="3" t="s">
        <v>143</v>
      </c>
      <c r="BQ1069" s="3" t="s">
        <v>15514</v>
      </c>
      <c r="BR1069" s="3" t="s">
        <v>5352</v>
      </c>
      <c r="BS1069" s="3" t="s">
        <v>241</v>
      </c>
      <c r="BT1069" s="3" t="s">
        <v>7390</v>
      </c>
      <c r="BU1069" s="3" t="s">
        <v>7390</v>
      </c>
      <c r="BV1069" s="3" t="s">
        <v>135</v>
      </c>
      <c r="BW1069" s="3" t="s">
        <v>135</v>
      </c>
      <c r="BX1069" s="3" t="s">
        <v>135</v>
      </c>
      <c r="BY1069" s="3" t="s">
        <v>148</v>
      </c>
      <c r="BZ1069" s="3" t="s">
        <v>5177</v>
      </c>
      <c r="CA1069" s="3" t="s">
        <v>174</v>
      </c>
      <c r="CB1069" s="3" t="s">
        <v>143</v>
      </c>
      <c r="CC1069" s="3" t="s">
        <v>143</v>
      </c>
      <c r="CD1069" s="3" t="s">
        <v>143</v>
      </c>
      <c r="CE1069" s="3" t="s">
        <v>143</v>
      </c>
      <c r="CF1069" s="3" t="s">
        <v>2261</v>
      </c>
      <c r="CG1069" s="3" t="s">
        <v>143</v>
      </c>
      <c r="CH1069" s="3" t="s">
        <v>143</v>
      </c>
      <c r="CI1069" s="3" t="s">
        <v>143</v>
      </c>
      <c r="CJ1069" s="3" t="s">
        <v>5272</v>
      </c>
      <c r="CK1069" s="3" t="s">
        <v>143</v>
      </c>
      <c r="CL1069" s="3" t="s">
        <v>143</v>
      </c>
      <c r="CM1069" s="3" t="s">
        <v>143</v>
      </c>
      <c r="CN1069" s="3" t="s">
        <v>143</v>
      </c>
      <c r="CO1069" s="3" t="s">
        <v>143</v>
      </c>
      <c r="CP1069" s="3" t="s">
        <v>143</v>
      </c>
      <c r="CQ1069" s="3" t="s">
        <v>143</v>
      </c>
      <c r="CR1069" s="3" t="s">
        <v>143</v>
      </c>
      <c r="CS1069" s="3" t="s">
        <v>1</v>
      </c>
      <c r="CT1069" s="3" t="s">
        <v>143</v>
      </c>
      <c r="CU1069" s="3" t="s">
        <v>1</v>
      </c>
      <c r="CV1069" s="3" t="s">
        <v>1985</v>
      </c>
      <c r="CW1069" s="3" t="s">
        <v>143</v>
      </c>
      <c r="CX1069" s="3" t="s">
        <v>12628</v>
      </c>
      <c r="CY1069" s="3" t="s">
        <v>166</v>
      </c>
      <c r="CZ1069" s="3" t="s">
        <v>463</v>
      </c>
      <c r="DA1069" s="3" t="s">
        <v>1989</v>
      </c>
      <c r="DB1069" s="3" t="s">
        <v>143</v>
      </c>
      <c r="DC1069" s="3" t="s">
        <v>225</v>
      </c>
      <c r="DD1069" s="3" t="s">
        <v>364</v>
      </c>
      <c r="DE1069" s="3" t="s">
        <v>3995</v>
      </c>
      <c r="DF1069" s="3" t="s">
        <v>652</v>
      </c>
      <c r="DG1069" s="3" t="s">
        <v>143</v>
      </c>
      <c r="DH1069" s="3" t="s">
        <v>143</v>
      </c>
      <c r="DI1069" s="3" t="s">
        <v>143</v>
      </c>
    </row>
    <row r="1070" spans="1:113" s="3" customFormat="1" hidden="1" x14ac:dyDescent="0.2">
      <c r="A1070" s="73">
        <v>45627</v>
      </c>
      <c r="B1070" s="3" t="s">
        <v>11</v>
      </c>
      <c r="C1070" s="3">
        <v>176269</v>
      </c>
      <c r="D1070" s="3" t="s">
        <v>5860</v>
      </c>
      <c r="E1070" s="3" t="s">
        <v>5495</v>
      </c>
      <c r="F1070" s="7">
        <v>45649</v>
      </c>
      <c r="G1070" s="3" t="s">
        <v>165</v>
      </c>
      <c r="H1070" s="3" t="s">
        <v>166</v>
      </c>
      <c r="I1070" s="8">
        <f>+J1070</f>
        <v>131.74</v>
      </c>
      <c r="J1070" s="4">
        <v>131.74</v>
      </c>
      <c r="K1070" s="71">
        <f t="shared" si="111"/>
        <v>6.1294061213105037E-3</v>
      </c>
      <c r="L1070" s="3" t="s">
        <v>258</v>
      </c>
      <c r="M1070" s="3" t="s">
        <v>129</v>
      </c>
      <c r="N1070" s="3" t="s">
        <v>219</v>
      </c>
      <c r="O1070" s="3" t="s">
        <v>15479</v>
      </c>
      <c r="P1070" s="6" t="s">
        <v>15480</v>
      </c>
      <c r="Q1070" s="3" t="s">
        <v>170</v>
      </c>
      <c r="R1070" s="3" t="s">
        <v>15546</v>
      </c>
      <c r="S1070" s="3" t="s">
        <v>15481</v>
      </c>
      <c r="T1070" s="3" t="s">
        <v>135</v>
      </c>
      <c r="U1070" s="3" t="s">
        <v>135</v>
      </c>
      <c r="V1070" s="3" t="s">
        <v>136</v>
      </c>
      <c r="W1070" s="3" t="s">
        <v>137</v>
      </c>
      <c r="X1070" s="3" t="s">
        <v>6653</v>
      </c>
      <c r="Y1070" s="3" t="s">
        <v>15482</v>
      </c>
      <c r="Z1070" s="7" t="s">
        <v>15547</v>
      </c>
      <c r="AA1070" s="3" t="s">
        <v>139</v>
      </c>
      <c r="AB1070" s="3" t="s">
        <v>140</v>
      </c>
      <c r="AC1070" s="3" t="s">
        <v>5272</v>
      </c>
      <c r="AD1070" s="3" t="s">
        <v>143</v>
      </c>
      <c r="AE1070" s="3" t="s">
        <v>5272</v>
      </c>
      <c r="AF1070" s="3" t="s">
        <v>143</v>
      </c>
      <c r="AG1070" s="3" t="s">
        <v>235</v>
      </c>
      <c r="AH1070" s="3" t="s">
        <v>141</v>
      </c>
      <c r="AI1070" s="3" t="s">
        <v>143</v>
      </c>
      <c r="AJ1070" s="3" t="s">
        <v>143</v>
      </c>
      <c r="AK1070" s="3" t="s">
        <v>142</v>
      </c>
      <c r="AL1070" s="3" t="s">
        <v>143</v>
      </c>
      <c r="AM1070" s="3" t="s">
        <v>15483</v>
      </c>
      <c r="AN1070" s="3" t="s">
        <v>143</v>
      </c>
      <c r="AO1070" s="3" t="s">
        <v>15484</v>
      </c>
      <c r="AP1070" s="3" t="s">
        <v>603</v>
      </c>
      <c r="AQ1070" s="3" t="s">
        <v>15485</v>
      </c>
      <c r="AR1070" s="3" t="s">
        <v>178</v>
      </c>
      <c r="AS1070" s="3" t="s">
        <v>179</v>
      </c>
      <c r="AT1070" s="3" t="s">
        <v>211</v>
      </c>
      <c r="AU1070" s="3" t="s">
        <v>3932</v>
      </c>
      <c r="AV1070" s="3" t="s">
        <v>234</v>
      </c>
      <c r="AW1070" s="3" t="s">
        <v>165</v>
      </c>
      <c r="AX1070" s="3" t="s">
        <v>235</v>
      </c>
      <c r="AY1070" s="3" t="s">
        <v>148</v>
      </c>
      <c r="AZ1070" s="3" t="s">
        <v>139</v>
      </c>
      <c r="BA1070" s="3" t="s">
        <v>875</v>
      </c>
      <c r="BB1070" s="3" t="s">
        <v>150</v>
      </c>
      <c r="BC1070" s="3" t="s">
        <v>156</v>
      </c>
      <c r="BD1070" s="3" t="s">
        <v>157</v>
      </c>
      <c r="BE1070" s="3" t="s">
        <v>484</v>
      </c>
      <c r="BF1070" s="3" t="s">
        <v>15547</v>
      </c>
      <c r="BG1070" s="3" t="s">
        <v>5272</v>
      </c>
      <c r="BH1070" s="3" t="s">
        <v>143</v>
      </c>
      <c r="BI1070" s="3" t="s">
        <v>143</v>
      </c>
      <c r="BJ1070" s="3" t="s">
        <v>143</v>
      </c>
      <c r="BK1070" s="3" t="s">
        <v>136</v>
      </c>
      <c r="BL1070" s="3" t="s">
        <v>143</v>
      </c>
      <c r="BM1070" s="3" t="s">
        <v>160</v>
      </c>
      <c r="BN1070" s="3" t="s">
        <v>143</v>
      </c>
      <c r="BO1070" s="3" t="s">
        <v>143</v>
      </c>
      <c r="BP1070" s="3" t="s">
        <v>143</v>
      </c>
      <c r="BQ1070" s="3" t="s">
        <v>15548</v>
      </c>
      <c r="BR1070" s="3" t="s">
        <v>5723</v>
      </c>
      <c r="BS1070" s="3" t="s">
        <v>162</v>
      </c>
      <c r="BT1070" s="3" t="s">
        <v>15483</v>
      </c>
      <c r="BU1070" s="3" t="s">
        <v>15483</v>
      </c>
      <c r="BV1070" s="3" t="s">
        <v>135</v>
      </c>
      <c r="BW1070" s="3" t="s">
        <v>135</v>
      </c>
      <c r="BX1070" s="3" t="s">
        <v>135</v>
      </c>
      <c r="BY1070" s="3" t="s">
        <v>148</v>
      </c>
      <c r="BZ1070" s="3" t="s">
        <v>2932</v>
      </c>
      <c r="CA1070" s="3" t="s">
        <v>174</v>
      </c>
      <c r="CB1070" s="3" t="s">
        <v>143</v>
      </c>
      <c r="CC1070" s="3" t="s">
        <v>143</v>
      </c>
      <c r="CD1070" s="3" t="s">
        <v>143</v>
      </c>
      <c r="CE1070" s="3" t="s">
        <v>15480</v>
      </c>
      <c r="CF1070" s="3" t="s">
        <v>2261</v>
      </c>
      <c r="CG1070" s="3" t="s">
        <v>143</v>
      </c>
      <c r="CH1070" s="3" t="s">
        <v>143</v>
      </c>
      <c r="CI1070" s="3" t="s">
        <v>143</v>
      </c>
      <c r="CJ1070" s="3" t="s">
        <v>5272</v>
      </c>
      <c r="CK1070" s="3" t="s">
        <v>143</v>
      </c>
      <c r="CL1070" s="3" t="s">
        <v>143</v>
      </c>
      <c r="CM1070" s="3" t="s">
        <v>143</v>
      </c>
      <c r="CN1070" s="3" t="s">
        <v>143</v>
      </c>
      <c r="CO1070" s="3" t="s">
        <v>143</v>
      </c>
      <c r="CP1070" s="3" t="s">
        <v>143</v>
      </c>
      <c r="CQ1070" s="3" t="s">
        <v>143</v>
      </c>
      <c r="CR1070" s="3" t="s">
        <v>143</v>
      </c>
      <c r="CS1070" s="3" t="s">
        <v>1</v>
      </c>
      <c r="CT1070" s="3" t="s">
        <v>143</v>
      </c>
      <c r="CU1070" s="3" t="s">
        <v>1</v>
      </c>
      <c r="CV1070" s="3" t="s">
        <v>1985</v>
      </c>
      <c r="CW1070" s="3" t="s">
        <v>143</v>
      </c>
      <c r="CX1070" s="3" t="s">
        <v>258</v>
      </c>
      <c r="CY1070" s="3" t="s">
        <v>166</v>
      </c>
      <c r="CZ1070" s="3" t="s">
        <v>136</v>
      </c>
      <c r="DA1070" s="3" t="s">
        <v>1989</v>
      </c>
      <c r="DB1070" s="3" t="s">
        <v>143</v>
      </c>
      <c r="DC1070" s="3" t="s">
        <v>6653</v>
      </c>
      <c r="DD1070" s="3" t="s">
        <v>5495</v>
      </c>
      <c r="DE1070" s="3" t="s">
        <v>3995</v>
      </c>
      <c r="DF1070" s="3" t="s">
        <v>652</v>
      </c>
      <c r="DG1070" s="3" t="s">
        <v>143</v>
      </c>
      <c r="DH1070" s="3" t="s">
        <v>143</v>
      </c>
      <c r="DI1070" s="3" t="s">
        <v>143</v>
      </c>
    </row>
    <row r="1071" spans="1:113" s="3" customFormat="1" hidden="1" x14ac:dyDescent="0.2">
      <c r="A1071" s="73">
        <v>45627</v>
      </c>
      <c r="B1071" s="3" t="s">
        <v>11</v>
      </c>
      <c r="C1071" s="3">
        <v>176276</v>
      </c>
      <c r="D1071" s="3" t="s">
        <v>5860</v>
      </c>
      <c r="E1071" s="3" t="s">
        <v>164</v>
      </c>
      <c r="F1071" s="7">
        <v>45649</v>
      </c>
      <c r="G1071" s="3" t="s">
        <v>165</v>
      </c>
      <c r="H1071" s="3" t="s">
        <v>166</v>
      </c>
      <c r="I1071" s="8">
        <f>+J1071</f>
        <v>52.8</v>
      </c>
      <c r="J1071" s="4">
        <v>52.8</v>
      </c>
      <c r="K1071" s="71">
        <f t="shared" si="111"/>
        <v>2.4566012084802987E-3</v>
      </c>
      <c r="L1071" s="3" t="s">
        <v>258</v>
      </c>
      <c r="M1071" s="3" t="s">
        <v>129</v>
      </c>
      <c r="N1071" s="3" t="s">
        <v>219</v>
      </c>
      <c r="O1071" s="3" t="s">
        <v>8107</v>
      </c>
      <c r="P1071" s="6" t="s">
        <v>15480</v>
      </c>
      <c r="Q1071" s="3" t="s">
        <v>170</v>
      </c>
      <c r="R1071" s="3" t="s">
        <v>15534</v>
      </c>
      <c r="S1071" s="3" t="s">
        <v>15486</v>
      </c>
      <c r="T1071" s="3" t="s">
        <v>135</v>
      </c>
      <c r="U1071" s="3" t="s">
        <v>135</v>
      </c>
      <c r="V1071" s="3" t="s">
        <v>136</v>
      </c>
      <c r="W1071" s="3" t="s">
        <v>137</v>
      </c>
      <c r="X1071" s="3" t="s">
        <v>6653</v>
      </c>
      <c r="Y1071" s="3" t="s">
        <v>15487</v>
      </c>
      <c r="Z1071" s="7" t="s">
        <v>15535</v>
      </c>
      <c r="AA1071" s="3" t="s">
        <v>139</v>
      </c>
      <c r="AB1071" s="3" t="s">
        <v>140</v>
      </c>
      <c r="AC1071" s="3" t="s">
        <v>5272</v>
      </c>
      <c r="AD1071" s="3" t="s">
        <v>143</v>
      </c>
      <c r="AE1071" s="3" t="s">
        <v>5272</v>
      </c>
      <c r="AF1071" s="3" t="s">
        <v>143</v>
      </c>
      <c r="AG1071" s="3" t="s">
        <v>235</v>
      </c>
      <c r="AH1071" s="3" t="s">
        <v>141</v>
      </c>
      <c r="AI1071" s="3" t="s">
        <v>143</v>
      </c>
      <c r="AJ1071" s="3" t="s">
        <v>143</v>
      </c>
      <c r="AK1071" s="3" t="s">
        <v>142</v>
      </c>
      <c r="AL1071" s="3" t="s">
        <v>143</v>
      </c>
      <c r="AM1071" s="3" t="s">
        <v>15262</v>
      </c>
      <c r="AN1071" s="3" t="s">
        <v>143</v>
      </c>
      <c r="AO1071" s="3" t="s">
        <v>227</v>
      </c>
      <c r="AP1071" s="3" t="s">
        <v>228</v>
      </c>
      <c r="AQ1071" s="3" t="s">
        <v>8114</v>
      </c>
      <c r="AR1071" s="3" t="s">
        <v>230</v>
      </c>
      <c r="AS1071" s="3" t="s">
        <v>231</v>
      </c>
      <c r="AT1071" s="3" t="s">
        <v>232</v>
      </c>
      <c r="AU1071" s="3" t="s">
        <v>233</v>
      </c>
      <c r="AV1071" s="3" t="s">
        <v>234</v>
      </c>
      <c r="AW1071" s="3" t="s">
        <v>165</v>
      </c>
      <c r="AX1071" s="3" t="s">
        <v>235</v>
      </c>
      <c r="AY1071" s="3" t="s">
        <v>148</v>
      </c>
      <c r="AZ1071" s="3" t="s">
        <v>139</v>
      </c>
      <c r="BA1071" s="3" t="s">
        <v>875</v>
      </c>
      <c r="BB1071" s="3" t="s">
        <v>150</v>
      </c>
      <c r="BC1071" s="3" t="s">
        <v>156</v>
      </c>
      <c r="BD1071" s="3" t="s">
        <v>157</v>
      </c>
      <c r="BE1071" s="3" t="s">
        <v>484</v>
      </c>
      <c r="BF1071" s="3" t="s">
        <v>15535</v>
      </c>
      <c r="BG1071" s="3" t="s">
        <v>5272</v>
      </c>
      <c r="BH1071" s="3" t="s">
        <v>143</v>
      </c>
      <c r="BI1071" s="3" t="s">
        <v>143</v>
      </c>
      <c r="BJ1071" s="3" t="s">
        <v>143</v>
      </c>
      <c r="BK1071" s="3" t="s">
        <v>136</v>
      </c>
      <c r="BL1071" s="3" t="s">
        <v>143</v>
      </c>
      <c r="BM1071" s="3" t="s">
        <v>160</v>
      </c>
      <c r="BN1071" s="3" t="s">
        <v>143</v>
      </c>
      <c r="BO1071" s="3" t="s">
        <v>143</v>
      </c>
      <c r="BP1071" s="3" t="s">
        <v>143</v>
      </c>
      <c r="BQ1071" s="3" t="s">
        <v>9990</v>
      </c>
      <c r="BR1071" s="3" t="s">
        <v>5723</v>
      </c>
      <c r="BS1071" s="3" t="s">
        <v>162</v>
      </c>
      <c r="BT1071" s="3" t="s">
        <v>15262</v>
      </c>
      <c r="BU1071" s="3" t="s">
        <v>15262</v>
      </c>
      <c r="BV1071" s="3" t="s">
        <v>135</v>
      </c>
      <c r="BW1071" s="3" t="s">
        <v>135</v>
      </c>
      <c r="BX1071" s="3" t="s">
        <v>135</v>
      </c>
      <c r="BY1071" s="3" t="s">
        <v>148</v>
      </c>
      <c r="BZ1071" s="3" t="s">
        <v>5455</v>
      </c>
      <c r="CA1071" s="3" t="s">
        <v>174</v>
      </c>
      <c r="CB1071" s="3" t="s">
        <v>143</v>
      </c>
      <c r="CC1071" s="3" t="s">
        <v>143</v>
      </c>
      <c r="CD1071" s="3" t="s">
        <v>143</v>
      </c>
      <c r="CE1071" s="3" t="s">
        <v>15488</v>
      </c>
      <c r="CF1071" s="3" t="s">
        <v>2261</v>
      </c>
      <c r="CG1071" s="3" t="s">
        <v>143</v>
      </c>
      <c r="CH1071" s="3" t="s">
        <v>143</v>
      </c>
      <c r="CI1071" s="3" t="s">
        <v>143</v>
      </c>
      <c r="CJ1071" s="3" t="s">
        <v>5272</v>
      </c>
      <c r="CK1071" s="3" t="s">
        <v>143</v>
      </c>
      <c r="CL1071" s="3" t="s">
        <v>143</v>
      </c>
      <c r="CM1071" s="3" t="s">
        <v>143</v>
      </c>
      <c r="CN1071" s="3" t="s">
        <v>143</v>
      </c>
      <c r="CO1071" s="3" t="s">
        <v>7155</v>
      </c>
      <c r="CP1071" s="3" t="s">
        <v>143</v>
      </c>
      <c r="CQ1071" s="3" t="s">
        <v>143</v>
      </c>
      <c r="CR1071" s="3" t="s">
        <v>143</v>
      </c>
      <c r="CS1071" s="3" t="s">
        <v>1</v>
      </c>
      <c r="CT1071" s="3" t="s">
        <v>143</v>
      </c>
      <c r="CU1071" s="3" t="s">
        <v>1</v>
      </c>
      <c r="CV1071" s="3" t="s">
        <v>1985</v>
      </c>
      <c r="CW1071" s="3" t="s">
        <v>143</v>
      </c>
      <c r="CX1071" s="3" t="s">
        <v>258</v>
      </c>
      <c r="CY1071" s="3" t="s">
        <v>166</v>
      </c>
      <c r="CZ1071" s="3" t="s">
        <v>136</v>
      </c>
      <c r="DA1071" s="3" t="s">
        <v>1989</v>
      </c>
      <c r="DB1071" s="3" t="s">
        <v>143</v>
      </c>
      <c r="DC1071" s="3" t="s">
        <v>6653</v>
      </c>
      <c r="DD1071" s="3" t="s">
        <v>164</v>
      </c>
      <c r="DE1071" s="3" t="s">
        <v>3995</v>
      </c>
      <c r="DF1071" s="3" t="s">
        <v>652</v>
      </c>
      <c r="DG1071" s="3" t="s">
        <v>143</v>
      </c>
      <c r="DH1071" s="3" t="s">
        <v>7156</v>
      </c>
      <c r="DI1071" s="3" t="s">
        <v>143</v>
      </c>
    </row>
    <row r="1072" spans="1:113" s="3" customFormat="1" hidden="1" x14ac:dyDescent="0.2">
      <c r="A1072" s="73">
        <v>45627</v>
      </c>
      <c r="B1072" s="3" t="s">
        <v>12737</v>
      </c>
      <c r="C1072" s="3">
        <v>176338</v>
      </c>
      <c r="D1072" s="3" t="s">
        <v>15119</v>
      </c>
      <c r="E1072" s="3" t="s">
        <v>364</v>
      </c>
      <c r="F1072" s="7">
        <v>45651</v>
      </c>
      <c r="G1072" s="3" t="s">
        <v>165</v>
      </c>
      <c r="H1072" s="3" t="s">
        <v>166</v>
      </c>
      <c r="I1072" s="4">
        <v>957.01</v>
      </c>
      <c r="J1072" s="4">
        <v>875</v>
      </c>
      <c r="K1072" s="71">
        <f t="shared" si="111"/>
        <v>4.4526362169085815E-2</v>
      </c>
      <c r="L1072" s="3" t="s">
        <v>12628</v>
      </c>
      <c r="M1072" s="3" t="s">
        <v>129</v>
      </c>
      <c r="N1072" s="3" t="s">
        <v>960</v>
      </c>
      <c r="O1072" s="3" t="s">
        <v>5426</v>
      </c>
      <c r="P1072" s="6" t="s">
        <v>15256</v>
      </c>
      <c r="Q1072" s="3" t="s">
        <v>170</v>
      </c>
      <c r="R1072" s="3" t="s">
        <v>15560</v>
      </c>
      <c r="S1072" s="3" t="s">
        <v>5429</v>
      </c>
      <c r="T1072" s="3" t="s">
        <v>135</v>
      </c>
      <c r="U1072" s="3" t="s">
        <v>135</v>
      </c>
      <c r="V1072" s="3" t="s">
        <v>136</v>
      </c>
      <c r="W1072" s="3" t="s">
        <v>137</v>
      </c>
      <c r="X1072" s="3" t="s">
        <v>173</v>
      </c>
      <c r="Y1072" s="3" t="s">
        <v>15530</v>
      </c>
      <c r="Z1072" s="7" t="s">
        <v>15599</v>
      </c>
      <c r="AA1072" s="3" t="s">
        <v>139</v>
      </c>
      <c r="AB1072" s="3" t="s">
        <v>140</v>
      </c>
      <c r="AC1072" s="3" t="s">
        <v>5272</v>
      </c>
      <c r="AD1072" s="3" t="s">
        <v>143</v>
      </c>
      <c r="AE1072" s="3" t="s">
        <v>15600</v>
      </c>
      <c r="AF1072" s="3" t="s">
        <v>143</v>
      </c>
      <c r="AG1072" s="3" t="s">
        <v>235</v>
      </c>
      <c r="AH1072" s="3" t="s">
        <v>141</v>
      </c>
      <c r="AI1072" s="3" t="s">
        <v>143</v>
      </c>
      <c r="AJ1072" s="3" t="s">
        <v>15600</v>
      </c>
      <c r="AK1072" s="3" t="s">
        <v>142</v>
      </c>
      <c r="AL1072" s="3" t="s">
        <v>143</v>
      </c>
      <c r="AM1072" s="3" t="s">
        <v>15529</v>
      </c>
      <c r="AN1072" s="3" t="s">
        <v>174</v>
      </c>
      <c r="AO1072" s="3" t="s">
        <v>5433</v>
      </c>
      <c r="AP1072" s="3" t="s">
        <v>5434</v>
      </c>
      <c r="AQ1072" s="3" t="s">
        <v>5435</v>
      </c>
      <c r="AR1072" s="3" t="s">
        <v>617</v>
      </c>
      <c r="AS1072" s="3" t="s">
        <v>231</v>
      </c>
      <c r="AT1072" s="3" t="s">
        <v>781</v>
      </c>
      <c r="AU1072" s="3" t="s">
        <v>5272</v>
      </c>
      <c r="AV1072" s="3" t="s">
        <v>145</v>
      </c>
      <c r="AW1072" s="3" t="s">
        <v>146</v>
      </c>
      <c r="AX1072" s="3" t="s">
        <v>972</v>
      </c>
      <c r="AY1072" s="3" t="s">
        <v>148</v>
      </c>
      <c r="AZ1072" s="3" t="s">
        <v>139</v>
      </c>
      <c r="BA1072" s="3" t="s">
        <v>149</v>
      </c>
      <c r="BB1072" s="3" t="s">
        <v>150</v>
      </c>
      <c r="BC1072" s="3" t="s">
        <v>156</v>
      </c>
      <c r="BD1072" s="3" t="s">
        <v>157</v>
      </c>
      <c r="BE1072" s="3" t="s">
        <v>2674</v>
      </c>
      <c r="BF1072" s="3" t="s">
        <v>15561</v>
      </c>
      <c r="BG1072" s="3" t="s">
        <v>5272</v>
      </c>
      <c r="BH1072" s="3" t="s">
        <v>143</v>
      </c>
      <c r="BI1072" s="3" t="s">
        <v>15601</v>
      </c>
      <c r="BJ1072" s="3" t="s">
        <v>143</v>
      </c>
      <c r="BK1072" s="3" t="s">
        <v>463</v>
      </c>
      <c r="BL1072" s="3" t="s">
        <v>143</v>
      </c>
      <c r="BM1072" s="3" t="s">
        <v>160</v>
      </c>
      <c r="BN1072" s="3" t="s">
        <v>160</v>
      </c>
      <c r="BO1072" s="3" t="s">
        <v>143</v>
      </c>
      <c r="BP1072" s="3" t="s">
        <v>143</v>
      </c>
      <c r="BQ1072" s="3" t="s">
        <v>15562</v>
      </c>
      <c r="BR1072" s="3" t="s">
        <v>6421</v>
      </c>
      <c r="BS1072" s="3" t="s">
        <v>441</v>
      </c>
      <c r="BT1072" s="3" t="s">
        <v>15600</v>
      </c>
      <c r="BU1072" s="3" t="s">
        <v>15600</v>
      </c>
      <c r="BV1072" s="3" t="s">
        <v>135</v>
      </c>
      <c r="BW1072" s="3" t="s">
        <v>135</v>
      </c>
      <c r="BX1072" s="3" t="s">
        <v>135</v>
      </c>
      <c r="BY1072" s="3" t="s">
        <v>148</v>
      </c>
      <c r="BZ1072" s="3" t="s">
        <v>13113</v>
      </c>
      <c r="CA1072" s="3" t="s">
        <v>174</v>
      </c>
      <c r="CB1072" s="3" t="s">
        <v>143</v>
      </c>
      <c r="CC1072" s="3" t="s">
        <v>143</v>
      </c>
      <c r="CD1072" s="3" t="s">
        <v>143</v>
      </c>
      <c r="CE1072" s="3" t="s">
        <v>143</v>
      </c>
      <c r="CF1072" s="3" t="s">
        <v>2261</v>
      </c>
      <c r="CG1072" s="3" t="s">
        <v>2261</v>
      </c>
      <c r="CH1072" s="3" t="s">
        <v>143</v>
      </c>
      <c r="CI1072" s="3" t="s">
        <v>143</v>
      </c>
      <c r="CJ1072" s="3" t="s">
        <v>5272</v>
      </c>
      <c r="CK1072" s="3" t="s">
        <v>143</v>
      </c>
      <c r="CL1072" s="3" t="s">
        <v>143</v>
      </c>
      <c r="CM1072" s="3" t="s">
        <v>143</v>
      </c>
      <c r="CN1072" s="3" t="s">
        <v>143</v>
      </c>
      <c r="CO1072" s="3" t="s">
        <v>6044</v>
      </c>
      <c r="CP1072" s="3" t="s">
        <v>143</v>
      </c>
      <c r="CQ1072" s="3" t="s">
        <v>143</v>
      </c>
      <c r="CR1072" s="3" t="s">
        <v>143</v>
      </c>
      <c r="CS1072" s="3" t="s">
        <v>1</v>
      </c>
      <c r="CT1072" s="3" t="s">
        <v>143</v>
      </c>
      <c r="CU1072" s="3" t="s">
        <v>1</v>
      </c>
      <c r="CV1072" s="3" t="s">
        <v>2092</v>
      </c>
      <c r="CW1072" s="3" t="s">
        <v>2092</v>
      </c>
      <c r="CX1072" s="3" t="s">
        <v>12628</v>
      </c>
      <c r="CY1072" s="3" t="s">
        <v>166</v>
      </c>
      <c r="CZ1072" s="3" t="s">
        <v>463</v>
      </c>
      <c r="DA1072" s="3" t="s">
        <v>1989</v>
      </c>
      <c r="DB1072" s="3" t="s">
        <v>143</v>
      </c>
      <c r="DC1072" s="3" t="s">
        <v>143</v>
      </c>
      <c r="DD1072" s="3" t="s">
        <v>364</v>
      </c>
      <c r="DE1072" s="3" t="s">
        <v>3995</v>
      </c>
      <c r="DF1072" s="3" t="s">
        <v>4175</v>
      </c>
      <c r="DG1072" s="3" t="s">
        <v>143</v>
      </c>
      <c r="DH1072" s="3" t="s">
        <v>7487</v>
      </c>
      <c r="DI1072" s="3" t="s">
        <v>143</v>
      </c>
    </row>
    <row r="1073" spans="1:113" s="3" customFormat="1" hidden="1" x14ac:dyDescent="0.2">
      <c r="A1073" s="73">
        <v>45627</v>
      </c>
      <c r="B1073" s="3" t="s">
        <v>12737</v>
      </c>
      <c r="C1073" s="3">
        <v>176411</v>
      </c>
      <c r="D1073" s="3" t="s">
        <v>15119</v>
      </c>
      <c r="E1073" s="3" t="s">
        <v>685</v>
      </c>
      <c r="F1073" s="7">
        <v>45652</v>
      </c>
      <c r="G1073" s="3" t="s">
        <v>165</v>
      </c>
      <c r="H1073" s="3" t="s">
        <v>166</v>
      </c>
      <c r="I1073" s="4">
        <v>480</v>
      </c>
      <c r="J1073" s="4">
        <v>480</v>
      </c>
      <c r="K1073" s="71">
        <f t="shared" si="111"/>
        <v>2.233273825891181E-2</v>
      </c>
      <c r="L1073" s="3" t="s">
        <v>12628</v>
      </c>
      <c r="M1073" s="3" t="s">
        <v>129</v>
      </c>
      <c r="N1073" s="3" t="s">
        <v>219</v>
      </c>
      <c r="O1073" s="3" t="s">
        <v>15539</v>
      </c>
      <c r="P1073" s="6" t="s">
        <v>14920</v>
      </c>
      <c r="Q1073" s="3" t="s">
        <v>530</v>
      </c>
      <c r="R1073" s="3" t="s">
        <v>15540</v>
      </c>
      <c r="S1073" s="3" t="s">
        <v>15541</v>
      </c>
      <c r="T1073" s="3" t="s">
        <v>135</v>
      </c>
      <c r="U1073" s="3" t="s">
        <v>135</v>
      </c>
      <c r="V1073" s="3" t="s">
        <v>136</v>
      </c>
      <c r="W1073" s="3" t="s">
        <v>137</v>
      </c>
      <c r="X1073" s="3" t="s">
        <v>6653</v>
      </c>
      <c r="Y1073" s="3" t="s">
        <v>15542</v>
      </c>
      <c r="Z1073" s="7" t="s">
        <v>15543</v>
      </c>
      <c r="AA1073" s="3" t="s">
        <v>139</v>
      </c>
      <c r="AB1073" s="3" t="s">
        <v>140</v>
      </c>
      <c r="AC1073" s="3" t="s">
        <v>5272</v>
      </c>
      <c r="AD1073" s="3" t="s">
        <v>143</v>
      </c>
      <c r="AE1073" s="3" t="s">
        <v>7390</v>
      </c>
      <c r="AF1073" s="3" t="s">
        <v>143</v>
      </c>
      <c r="AG1073" s="3" t="s">
        <v>235</v>
      </c>
      <c r="AH1073" s="3" t="s">
        <v>141</v>
      </c>
      <c r="AI1073" s="3" t="s">
        <v>143</v>
      </c>
      <c r="AJ1073" s="3" t="s">
        <v>7390</v>
      </c>
      <c r="AK1073" s="3" t="s">
        <v>142</v>
      </c>
      <c r="AL1073" s="3" t="s">
        <v>143</v>
      </c>
      <c r="AM1073" s="3" t="s">
        <v>7390</v>
      </c>
      <c r="AN1073" s="3" t="s">
        <v>174</v>
      </c>
      <c r="AO1073" s="3" t="s">
        <v>15388</v>
      </c>
      <c r="AP1073" s="3" t="s">
        <v>9332</v>
      </c>
      <c r="AQ1073" s="3" t="s">
        <v>309</v>
      </c>
      <c r="AR1073" s="3" t="s">
        <v>148</v>
      </c>
      <c r="AS1073" s="3" t="s">
        <v>139</v>
      </c>
      <c r="AT1073" s="3" t="s">
        <v>2261</v>
      </c>
      <c r="AU1073" s="3" t="s">
        <v>2261</v>
      </c>
      <c r="AV1073" s="3" t="s">
        <v>234</v>
      </c>
      <c r="AW1073" s="3" t="s">
        <v>165</v>
      </c>
      <c r="AX1073" s="3" t="s">
        <v>235</v>
      </c>
      <c r="AY1073" s="3" t="s">
        <v>148</v>
      </c>
      <c r="AZ1073" s="3" t="s">
        <v>139</v>
      </c>
      <c r="BA1073" s="3" t="s">
        <v>875</v>
      </c>
      <c r="BB1073" s="3" t="s">
        <v>150</v>
      </c>
      <c r="BC1073" s="3" t="s">
        <v>156</v>
      </c>
      <c r="BD1073" s="3" t="s">
        <v>157</v>
      </c>
      <c r="BE1073" s="3" t="s">
        <v>303</v>
      </c>
      <c r="BF1073" s="3" t="s">
        <v>15543</v>
      </c>
      <c r="BG1073" s="3" t="s">
        <v>5272</v>
      </c>
      <c r="BH1073" s="3" t="s">
        <v>143</v>
      </c>
      <c r="BI1073" s="3" t="s">
        <v>143</v>
      </c>
      <c r="BJ1073" s="3" t="s">
        <v>143</v>
      </c>
      <c r="BK1073" s="3" t="s">
        <v>463</v>
      </c>
      <c r="BL1073" s="3" t="s">
        <v>143</v>
      </c>
      <c r="BM1073" s="3" t="s">
        <v>160</v>
      </c>
      <c r="BN1073" s="3" t="s">
        <v>160</v>
      </c>
      <c r="BO1073" s="3" t="s">
        <v>143</v>
      </c>
      <c r="BP1073" s="3" t="s">
        <v>143</v>
      </c>
      <c r="BQ1073" s="3" t="s">
        <v>15544</v>
      </c>
      <c r="BR1073" s="3" t="s">
        <v>5352</v>
      </c>
      <c r="BS1073" s="3" t="s">
        <v>241</v>
      </c>
      <c r="BT1073" s="3" t="s">
        <v>7390</v>
      </c>
      <c r="BU1073" s="3" t="s">
        <v>7390</v>
      </c>
      <c r="BV1073" s="3" t="s">
        <v>135</v>
      </c>
      <c r="BW1073" s="3" t="s">
        <v>135</v>
      </c>
      <c r="BX1073" s="3" t="s">
        <v>135</v>
      </c>
      <c r="BY1073" s="3" t="s">
        <v>148</v>
      </c>
      <c r="BZ1073" s="3" t="s">
        <v>15545</v>
      </c>
      <c r="CA1073" s="3" t="s">
        <v>174</v>
      </c>
      <c r="CB1073" s="3" t="s">
        <v>143</v>
      </c>
      <c r="CC1073" s="3" t="s">
        <v>143</v>
      </c>
      <c r="CD1073" s="3" t="s">
        <v>143</v>
      </c>
      <c r="CE1073" s="3" t="s">
        <v>14920</v>
      </c>
      <c r="CF1073" s="3" t="s">
        <v>2261</v>
      </c>
      <c r="CG1073" s="3" t="s">
        <v>2261</v>
      </c>
      <c r="CH1073" s="3" t="s">
        <v>143</v>
      </c>
      <c r="CI1073" s="3" t="s">
        <v>143</v>
      </c>
      <c r="CJ1073" s="3" t="s">
        <v>5272</v>
      </c>
      <c r="CK1073" s="3" t="s">
        <v>143</v>
      </c>
      <c r="CL1073" s="3" t="s">
        <v>143</v>
      </c>
      <c r="CM1073" s="3" t="s">
        <v>143</v>
      </c>
      <c r="CN1073" s="3" t="s">
        <v>143</v>
      </c>
      <c r="CO1073" s="3" t="s">
        <v>143</v>
      </c>
      <c r="CP1073" s="3" t="s">
        <v>143</v>
      </c>
      <c r="CQ1073" s="3" t="s">
        <v>143</v>
      </c>
      <c r="CR1073" s="3" t="s">
        <v>143</v>
      </c>
      <c r="CS1073" s="3" t="s">
        <v>1</v>
      </c>
      <c r="CT1073" s="3" t="s">
        <v>143</v>
      </c>
      <c r="CU1073" s="3" t="s">
        <v>1</v>
      </c>
      <c r="CV1073" s="3" t="s">
        <v>1985</v>
      </c>
      <c r="CW1073" s="3" t="s">
        <v>1985</v>
      </c>
      <c r="CX1073" s="3" t="s">
        <v>12628</v>
      </c>
      <c r="CY1073" s="3" t="s">
        <v>166</v>
      </c>
      <c r="CZ1073" s="3" t="s">
        <v>463</v>
      </c>
      <c r="DA1073" s="3" t="s">
        <v>1989</v>
      </c>
      <c r="DB1073" s="3" t="s">
        <v>143</v>
      </c>
      <c r="DC1073" s="3" t="s">
        <v>6653</v>
      </c>
      <c r="DD1073" s="3" t="s">
        <v>685</v>
      </c>
      <c r="DE1073" s="3" t="s">
        <v>3995</v>
      </c>
      <c r="DF1073" s="3" t="s">
        <v>7049</v>
      </c>
      <c r="DG1073" s="3" t="s">
        <v>143</v>
      </c>
      <c r="DH1073" s="3" t="s">
        <v>143</v>
      </c>
      <c r="DI1073" s="3" t="s">
        <v>143</v>
      </c>
    </row>
    <row r="1074" spans="1:113" s="3" customFormat="1" hidden="1" x14ac:dyDescent="0.2">
      <c r="A1074" s="73">
        <v>45627</v>
      </c>
      <c r="B1074" s="3" t="s">
        <v>24</v>
      </c>
      <c r="C1074" s="3">
        <v>176435</v>
      </c>
      <c r="D1074" s="3" t="s">
        <v>24</v>
      </c>
      <c r="E1074" s="3" t="s">
        <v>279</v>
      </c>
      <c r="F1074" s="7">
        <v>45652</v>
      </c>
      <c r="G1074" s="3" t="s">
        <v>165</v>
      </c>
      <c r="H1074" s="3" t="s">
        <v>166</v>
      </c>
      <c r="I1074" s="4">
        <v>120.18</v>
      </c>
      <c r="J1074" s="4">
        <v>120.18</v>
      </c>
      <c r="K1074" s="71">
        <f t="shared" si="111"/>
        <v>5.5915593415750446E-3</v>
      </c>
      <c r="L1074" s="3" t="s">
        <v>394</v>
      </c>
      <c r="M1074" s="3" t="s">
        <v>129</v>
      </c>
      <c r="N1074" s="3" t="s">
        <v>1056</v>
      </c>
      <c r="O1074" s="3" t="s">
        <v>318</v>
      </c>
      <c r="P1074" s="6" t="s">
        <v>15515</v>
      </c>
      <c r="Q1074" s="3" t="s">
        <v>170</v>
      </c>
      <c r="R1074" s="3" t="s">
        <v>15521</v>
      </c>
      <c r="S1074" s="3" t="s">
        <v>15522</v>
      </c>
      <c r="T1074" s="3" t="s">
        <v>15523</v>
      </c>
      <c r="U1074" s="3" t="s">
        <v>15524</v>
      </c>
      <c r="V1074" s="3" t="s">
        <v>136</v>
      </c>
      <c r="W1074" s="3" t="s">
        <v>137</v>
      </c>
      <c r="X1074" s="3" t="s">
        <v>349</v>
      </c>
      <c r="Y1074" s="3" t="s">
        <v>15525</v>
      </c>
      <c r="Z1074" s="7" t="s">
        <v>15526</v>
      </c>
      <c r="AA1074" s="3" t="s">
        <v>139</v>
      </c>
      <c r="AB1074" s="3" t="s">
        <v>140</v>
      </c>
      <c r="AC1074" s="3" t="s">
        <v>5272</v>
      </c>
      <c r="AD1074" s="3" t="s">
        <v>143</v>
      </c>
      <c r="AE1074" s="3" t="s">
        <v>15527</v>
      </c>
      <c r="AF1074" s="3" t="s">
        <v>143</v>
      </c>
      <c r="AG1074" s="3" t="s">
        <v>235</v>
      </c>
      <c r="AH1074" s="3" t="s">
        <v>141</v>
      </c>
      <c r="AI1074" s="3" t="s">
        <v>143</v>
      </c>
      <c r="AJ1074" s="3" t="s">
        <v>15527</v>
      </c>
      <c r="AK1074" s="3" t="s">
        <v>142</v>
      </c>
      <c r="AL1074" s="3" t="s">
        <v>143</v>
      </c>
      <c r="AM1074" s="3" t="s">
        <v>15527</v>
      </c>
      <c r="AN1074" s="3" t="s">
        <v>174</v>
      </c>
      <c r="AO1074" s="3" t="s">
        <v>324</v>
      </c>
      <c r="AP1074" s="3" t="s">
        <v>325</v>
      </c>
      <c r="AQ1074" s="3" t="s">
        <v>326</v>
      </c>
      <c r="AR1074" s="3" t="s">
        <v>178</v>
      </c>
      <c r="AS1074" s="3" t="s">
        <v>179</v>
      </c>
      <c r="AT1074" s="3" t="s">
        <v>327</v>
      </c>
      <c r="AU1074" s="3" t="s">
        <v>328</v>
      </c>
      <c r="AV1074" s="3" t="s">
        <v>145</v>
      </c>
      <c r="AW1074" s="3" t="s">
        <v>146</v>
      </c>
      <c r="AX1074" s="3" t="s">
        <v>1060</v>
      </c>
      <c r="AY1074" s="3" t="s">
        <v>148</v>
      </c>
      <c r="AZ1074" s="3" t="s">
        <v>139</v>
      </c>
      <c r="BA1074" s="3" t="s">
        <v>149</v>
      </c>
      <c r="BB1074" s="3" t="s">
        <v>150</v>
      </c>
      <c r="BC1074" s="3" t="s">
        <v>156</v>
      </c>
      <c r="BD1074" s="3" t="s">
        <v>157</v>
      </c>
      <c r="BE1074" s="3" t="s">
        <v>484</v>
      </c>
      <c r="BF1074" s="3" t="s">
        <v>15526</v>
      </c>
      <c r="BG1074" s="3" t="s">
        <v>5272</v>
      </c>
      <c r="BH1074" s="3" t="s">
        <v>143</v>
      </c>
      <c r="BI1074" s="3" t="s">
        <v>15528</v>
      </c>
      <c r="BJ1074" s="3" t="s">
        <v>143</v>
      </c>
      <c r="BK1074" s="3" t="s">
        <v>136</v>
      </c>
      <c r="BL1074" s="3" t="s">
        <v>143</v>
      </c>
      <c r="BM1074" s="3" t="s">
        <v>160</v>
      </c>
      <c r="BN1074" s="3" t="s">
        <v>160</v>
      </c>
      <c r="BO1074" s="3" t="s">
        <v>143</v>
      </c>
      <c r="BP1074" s="3" t="s">
        <v>143</v>
      </c>
      <c r="BQ1074" s="3" t="s">
        <v>12219</v>
      </c>
      <c r="BR1074" s="3" t="s">
        <v>5723</v>
      </c>
      <c r="BS1074" s="3" t="s">
        <v>162</v>
      </c>
      <c r="BT1074" s="3" t="s">
        <v>15527</v>
      </c>
      <c r="BU1074" s="3" t="s">
        <v>15527</v>
      </c>
      <c r="BV1074" s="3" t="s">
        <v>1241</v>
      </c>
      <c r="BW1074" s="3" t="s">
        <v>1906</v>
      </c>
      <c r="BX1074" s="3" t="s">
        <v>1906</v>
      </c>
      <c r="BY1074" s="3" t="s">
        <v>148</v>
      </c>
      <c r="BZ1074" s="3" t="s">
        <v>24</v>
      </c>
      <c r="CA1074" s="3" t="s">
        <v>174</v>
      </c>
      <c r="CB1074" s="3" t="s">
        <v>143</v>
      </c>
      <c r="CC1074" s="3" t="s">
        <v>143</v>
      </c>
      <c r="CD1074" s="3" t="s">
        <v>362</v>
      </c>
      <c r="CE1074" s="3" t="s">
        <v>15515</v>
      </c>
      <c r="CF1074" s="3" t="s">
        <v>2261</v>
      </c>
      <c r="CG1074" s="3" t="s">
        <v>2261</v>
      </c>
      <c r="CH1074" s="3" t="s">
        <v>143</v>
      </c>
      <c r="CI1074" s="3" t="s">
        <v>143</v>
      </c>
      <c r="CJ1074" s="3" t="s">
        <v>5272</v>
      </c>
      <c r="CK1074" s="3" t="s">
        <v>143</v>
      </c>
      <c r="CL1074" s="3" t="s">
        <v>143</v>
      </c>
      <c r="CM1074" s="3" t="s">
        <v>143</v>
      </c>
      <c r="CN1074" s="3" t="s">
        <v>143</v>
      </c>
      <c r="CO1074" s="3" t="s">
        <v>143</v>
      </c>
      <c r="CP1074" s="3" t="s">
        <v>143</v>
      </c>
      <c r="CQ1074" s="3" t="s">
        <v>143</v>
      </c>
      <c r="CR1074" s="3" t="s">
        <v>143</v>
      </c>
      <c r="CS1074" s="3" t="s">
        <v>1</v>
      </c>
      <c r="CT1074" s="3" t="s">
        <v>143</v>
      </c>
      <c r="CU1074" s="3" t="s">
        <v>1</v>
      </c>
      <c r="CV1074" s="3" t="s">
        <v>1985</v>
      </c>
      <c r="CW1074" s="3" t="s">
        <v>1985</v>
      </c>
      <c r="CX1074" s="3" t="s">
        <v>394</v>
      </c>
      <c r="CY1074" s="3" t="s">
        <v>166</v>
      </c>
      <c r="CZ1074" s="3" t="s">
        <v>136</v>
      </c>
      <c r="DA1074" s="3" t="s">
        <v>1989</v>
      </c>
      <c r="DB1074" s="3" t="s">
        <v>143</v>
      </c>
      <c r="DC1074" s="3" t="s">
        <v>143</v>
      </c>
      <c r="DD1074" s="3" t="s">
        <v>279</v>
      </c>
      <c r="DE1074" s="3" t="s">
        <v>3995</v>
      </c>
      <c r="DF1074" s="3" t="s">
        <v>7049</v>
      </c>
      <c r="DG1074" s="3" t="s">
        <v>143</v>
      </c>
      <c r="DH1074" s="3" t="s">
        <v>143</v>
      </c>
      <c r="DI1074" s="3" t="s">
        <v>143</v>
      </c>
    </row>
    <row r="1075" spans="1:113" s="3" customFormat="1" hidden="1" x14ac:dyDescent="0.2">
      <c r="A1075" s="73">
        <v>45627</v>
      </c>
      <c r="B1075" s="3" t="s">
        <v>15606</v>
      </c>
      <c r="C1075" s="3">
        <v>176527</v>
      </c>
      <c r="D1075" s="3" t="s">
        <v>12738</v>
      </c>
      <c r="E1075" s="3" t="s">
        <v>125</v>
      </c>
      <c r="F1075" s="7">
        <v>45653</v>
      </c>
      <c r="G1075" s="3" t="s">
        <v>257</v>
      </c>
      <c r="H1075" s="3" t="s">
        <v>166</v>
      </c>
      <c r="I1075" s="4">
        <v>95</v>
      </c>
      <c r="J1075" s="4">
        <v>95</v>
      </c>
      <c r="K1075" s="71">
        <f t="shared" si="111"/>
        <v>4.4200211137429618E-3</v>
      </c>
      <c r="L1075" s="3" t="s">
        <v>316</v>
      </c>
      <c r="M1075" s="3" t="s">
        <v>317</v>
      </c>
      <c r="N1075" s="3" t="s">
        <v>1151</v>
      </c>
      <c r="O1075" s="3" t="s">
        <v>1003</v>
      </c>
      <c r="P1075" s="6" t="s">
        <v>9518</v>
      </c>
      <c r="Q1075" s="3" t="s">
        <v>170</v>
      </c>
      <c r="R1075" s="3" t="s">
        <v>143</v>
      </c>
      <c r="S1075" s="3" t="s">
        <v>15503</v>
      </c>
      <c r="T1075" s="3" t="s">
        <v>135</v>
      </c>
      <c r="U1075" s="3" t="s">
        <v>135</v>
      </c>
      <c r="V1075" s="3" t="s">
        <v>136</v>
      </c>
      <c r="W1075" s="3" t="s">
        <v>137</v>
      </c>
      <c r="X1075" s="3" t="s">
        <v>322</v>
      </c>
      <c r="Y1075" s="3" t="s">
        <v>15504</v>
      </c>
      <c r="Z1075" s="7" t="s">
        <v>15505</v>
      </c>
      <c r="AA1075" s="3" t="s">
        <v>139</v>
      </c>
      <c r="AB1075" s="3" t="s">
        <v>323</v>
      </c>
      <c r="AC1075" s="3" t="s">
        <v>5272</v>
      </c>
      <c r="AD1075" s="3" t="s">
        <v>143</v>
      </c>
      <c r="AE1075" s="3" t="s">
        <v>9744</v>
      </c>
      <c r="AF1075" s="3" t="s">
        <v>143</v>
      </c>
      <c r="AG1075" s="3" t="s">
        <v>5675</v>
      </c>
      <c r="AH1075" s="3" t="s">
        <v>265</v>
      </c>
      <c r="AI1075" s="3" t="s">
        <v>143</v>
      </c>
      <c r="AJ1075" s="3" t="s">
        <v>9744</v>
      </c>
      <c r="AK1075" s="3" t="s">
        <v>207</v>
      </c>
      <c r="AL1075" s="3" t="s">
        <v>143</v>
      </c>
      <c r="AM1075" s="3" t="s">
        <v>9744</v>
      </c>
      <c r="AN1075" s="3" t="s">
        <v>174</v>
      </c>
      <c r="AO1075" s="3" t="s">
        <v>1228</v>
      </c>
      <c r="AP1075" s="3" t="s">
        <v>1229</v>
      </c>
      <c r="AQ1075" s="3" t="s">
        <v>1230</v>
      </c>
      <c r="AR1075" s="3" t="s">
        <v>178</v>
      </c>
      <c r="AS1075" s="3" t="s">
        <v>179</v>
      </c>
      <c r="AT1075" s="3" t="s">
        <v>211</v>
      </c>
      <c r="AU1075" s="3" t="s">
        <v>1231</v>
      </c>
      <c r="AV1075" s="3" t="s">
        <v>145</v>
      </c>
      <c r="AW1075" s="3" t="s">
        <v>146</v>
      </c>
      <c r="AX1075" s="3" t="s">
        <v>1154</v>
      </c>
      <c r="AY1075" s="3" t="s">
        <v>148</v>
      </c>
      <c r="AZ1075" s="3" t="s">
        <v>139</v>
      </c>
      <c r="BA1075" s="3" t="s">
        <v>149</v>
      </c>
      <c r="BB1075" s="3" t="s">
        <v>150</v>
      </c>
      <c r="BC1075" s="3" t="s">
        <v>156</v>
      </c>
      <c r="BD1075" s="3" t="s">
        <v>276</v>
      </c>
      <c r="BE1075" s="3" t="s">
        <v>143</v>
      </c>
      <c r="BF1075" s="3" t="s">
        <v>143</v>
      </c>
      <c r="BG1075" s="3" t="s">
        <v>5272</v>
      </c>
      <c r="BH1075" s="3" t="s">
        <v>143</v>
      </c>
      <c r="BI1075" s="3" t="s">
        <v>15506</v>
      </c>
      <c r="BJ1075" s="3" t="s">
        <v>143</v>
      </c>
      <c r="BK1075" s="3" t="s">
        <v>136</v>
      </c>
      <c r="BL1075" s="3" t="s">
        <v>143</v>
      </c>
      <c r="BM1075" s="3" t="s">
        <v>160</v>
      </c>
      <c r="BN1075" s="3" t="s">
        <v>160</v>
      </c>
      <c r="BO1075" s="3" t="s">
        <v>143</v>
      </c>
      <c r="BP1075" s="3" t="s">
        <v>143</v>
      </c>
      <c r="BQ1075" s="3" t="s">
        <v>143</v>
      </c>
      <c r="BR1075" s="3" t="s">
        <v>5272</v>
      </c>
      <c r="BS1075" s="3" t="s">
        <v>2494</v>
      </c>
      <c r="BT1075" s="3" t="s">
        <v>9744</v>
      </c>
      <c r="BU1075" s="3" t="s">
        <v>9744</v>
      </c>
      <c r="BV1075" s="3" t="s">
        <v>135</v>
      </c>
      <c r="BW1075" s="3" t="s">
        <v>135</v>
      </c>
      <c r="BX1075" s="3" t="s">
        <v>135</v>
      </c>
      <c r="BY1075" s="3" t="s">
        <v>148</v>
      </c>
      <c r="BZ1075" s="3" t="s">
        <v>15507</v>
      </c>
      <c r="CA1075" s="3" t="s">
        <v>174</v>
      </c>
      <c r="CB1075" s="3" t="s">
        <v>143</v>
      </c>
      <c r="CC1075" s="3" t="s">
        <v>143</v>
      </c>
      <c r="CD1075" s="3" t="s">
        <v>143</v>
      </c>
      <c r="CE1075" s="3" t="s">
        <v>15508</v>
      </c>
      <c r="CF1075" s="3" t="s">
        <v>2261</v>
      </c>
      <c r="CG1075" s="3" t="s">
        <v>2261</v>
      </c>
      <c r="CH1075" s="3" t="s">
        <v>143</v>
      </c>
      <c r="CI1075" s="3" t="s">
        <v>143</v>
      </c>
      <c r="CJ1075" s="3" t="s">
        <v>5272</v>
      </c>
      <c r="CK1075" s="3" t="s">
        <v>143</v>
      </c>
      <c r="CL1075" s="3" t="s">
        <v>143</v>
      </c>
      <c r="CM1075" s="3" t="s">
        <v>143</v>
      </c>
      <c r="CN1075" s="3" t="s">
        <v>143</v>
      </c>
      <c r="CO1075" s="3" t="s">
        <v>143</v>
      </c>
      <c r="CP1075" s="3" t="s">
        <v>143</v>
      </c>
      <c r="CQ1075" s="3" t="s">
        <v>143</v>
      </c>
      <c r="CR1075" s="3" t="s">
        <v>143</v>
      </c>
      <c r="CS1075" s="3" t="s">
        <v>1</v>
      </c>
      <c r="CT1075" s="3" t="s">
        <v>143</v>
      </c>
      <c r="CU1075" s="3" t="s">
        <v>1</v>
      </c>
      <c r="CV1075" s="3" t="s">
        <v>1985</v>
      </c>
      <c r="CW1075" s="3" t="s">
        <v>1985</v>
      </c>
      <c r="CX1075" s="3" t="s">
        <v>316</v>
      </c>
      <c r="CY1075" s="3" t="s">
        <v>166</v>
      </c>
      <c r="CZ1075" s="3" t="s">
        <v>136</v>
      </c>
      <c r="DA1075" s="3" t="s">
        <v>2495</v>
      </c>
      <c r="DB1075" s="3" t="s">
        <v>143</v>
      </c>
      <c r="DC1075" s="3" t="s">
        <v>143</v>
      </c>
      <c r="DD1075" s="3" t="s">
        <v>125</v>
      </c>
      <c r="DE1075" s="3" t="s">
        <v>3995</v>
      </c>
      <c r="DF1075" s="3" t="s">
        <v>7971</v>
      </c>
      <c r="DG1075" s="3" t="s">
        <v>143</v>
      </c>
      <c r="DH1075" s="3" t="s">
        <v>143</v>
      </c>
      <c r="DI1075" s="3" t="s">
        <v>143</v>
      </c>
    </row>
    <row r="1076" spans="1:113" s="3" customFormat="1" hidden="1" x14ac:dyDescent="0.2">
      <c r="A1076" s="73">
        <v>45627</v>
      </c>
      <c r="B1076" s="3" t="s">
        <v>24</v>
      </c>
      <c r="C1076" s="3">
        <v>176614</v>
      </c>
      <c r="D1076" s="3" t="s">
        <v>24</v>
      </c>
      <c r="E1076" s="3" t="s">
        <v>279</v>
      </c>
      <c r="F1076" s="7">
        <v>45656</v>
      </c>
      <c r="G1076" s="3" t="s">
        <v>165</v>
      </c>
      <c r="H1076" s="3" t="s">
        <v>166</v>
      </c>
      <c r="I1076" s="8">
        <f>+J1076</f>
        <v>56.04</v>
      </c>
      <c r="J1076" s="4">
        <v>56.04</v>
      </c>
      <c r="K1076" s="71">
        <f t="shared" si="111"/>
        <v>2.6073471917279537E-3</v>
      </c>
      <c r="L1076" s="3" t="s">
        <v>394</v>
      </c>
      <c r="M1076" s="3" t="s">
        <v>129</v>
      </c>
      <c r="N1076" s="3" t="s">
        <v>1056</v>
      </c>
      <c r="O1076" s="3" t="s">
        <v>318</v>
      </c>
      <c r="P1076" s="6" t="s">
        <v>15515</v>
      </c>
      <c r="Q1076" s="3" t="s">
        <v>170</v>
      </c>
      <c r="R1076" s="3" t="s">
        <v>15563</v>
      </c>
      <c r="S1076" s="3" t="s">
        <v>15516</v>
      </c>
      <c r="T1076" s="3" t="s">
        <v>15517</v>
      </c>
      <c r="U1076" s="3" t="s">
        <v>15518</v>
      </c>
      <c r="V1076" s="3" t="s">
        <v>136</v>
      </c>
      <c r="W1076" s="3" t="s">
        <v>137</v>
      </c>
      <c r="X1076" s="3" t="s">
        <v>349</v>
      </c>
      <c r="Y1076" s="3" t="s">
        <v>15519</v>
      </c>
      <c r="Z1076" s="7" t="s">
        <v>15564</v>
      </c>
      <c r="AA1076" s="3" t="s">
        <v>139</v>
      </c>
      <c r="AB1076" s="3" t="s">
        <v>140</v>
      </c>
      <c r="AC1076" s="3" t="s">
        <v>5272</v>
      </c>
      <c r="AD1076" s="3" t="s">
        <v>143</v>
      </c>
      <c r="AE1076" s="3" t="s">
        <v>5272</v>
      </c>
      <c r="AF1076" s="3" t="s">
        <v>143</v>
      </c>
      <c r="AG1076" s="3" t="s">
        <v>235</v>
      </c>
      <c r="AH1076" s="3" t="s">
        <v>141</v>
      </c>
      <c r="AI1076" s="3" t="s">
        <v>143</v>
      </c>
      <c r="AJ1076" s="3" t="s">
        <v>143</v>
      </c>
      <c r="AK1076" s="3" t="s">
        <v>142</v>
      </c>
      <c r="AL1076" s="3" t="s">
        <v>143</v>
      </c>
      <c r="AM1076" s="3" t="s">
        <v>6947</v>
      </c>
      <c r="AN1076" s="3" t="s">
        <v>143</v>
      </c>
      <c r="AO1076" s="3" t="s">
        <v>324</v>
      </c>
      <c r="AP1076" s="3" t="s">
        <v>325</v>
      </c>
      <c r="AQ1076" s="3" t="s">
        <v>326</v>
      </c>
      <c r="AR1076" s="3" t="s">
        <v>178</v>
      </c>
      <c r="AS1076" s="3" t="s">
        <v>179</v>
      </c>
      <c r="AT1076" s="3" t="s">
        <v>327</v>
      </c>
      <c r="AU1076" s="3" t="s">
        <v>328</v>
      </c>
      <c r="AV1076" s="3" t="s">
        <v>145</v>
      </c>
      <c r="AW1076" s="3" t="s">
        <v>146</v>
      </c>
      <c r="AX1076" s="3" t="s">
        <v>1060</v>
      </c>
      <c r="AY1076" s="3" t="s">
        <v>148</v>
      </c>
      <c r="AZ1076" s="3" t="s">
        <v>139</v>
      </c>
      <c r="BA1076" s="3" t="s">
        <v>149</v>
      </c>
      <c r="BB1076" s="3" t="s">
        <v>150</v>
      </c>
      <c r="BC1076" s="3" t="s">
        <v>156</v>
      </c>
      <c r="BD1076" s="3" t="s">
        <v>157</v>
      </c>
      <c r="BE1076" s="3" t="s">
        <v>484</v>
      </c>
      <c r="BF1076" s="3" t="s">
        <v>15564</v>
      </c>
      <c r="BG1076" s="3" t="s">
        <v>5272</v>
      </c>
      <c r="BH1076" s="3" t="s">
        <v>143</v>
      </c>
      <c r="BI1076" s="3" t="s">
        <v>15520</v>
      </c>
      <c r="BJ1076" s="3" t="s">
        <v>143</v>
      </c>
      <c r="BK1076" s="3" t="s">
        <v>136</v>
      </c>
      <c r="BL1076" s="3" t="s">
        <v>143</v>
      </c>
      <c r="BM1076" s="3" t="s">
        <v>160</v>
      </c>
      <c r="BN1076" s="3" t="s">
        <v>160</v>
      </c>
      <c r="BO1076" s="3" t="s">
        <v>143</v>
      </c>
      <c r="BP1076" s="3" t="s">
        <v>143</v>
      </c>
      <c r="BQ1076" s="3" t="s">
        <v>1115</v>
      </c>
      <c r="BR1076" s="3" t="s">
        <v>5723</v>
      </c>
      <c r="BS1076" s="3" t="s">
        <v>162</v>
      </c>
      <c r="BT1076" s="3" t="s">
        <v>6947</v>
      </c>
      <c r="BU1076" s="3" t="s">
        <v>6947</v>
      </c>
      <c r="BV1076" s="3" t="s">
        <v>4888</v>
      </c>
      <c r="BW1076" s="3" t="s">
        <v>3488</v>
      </c>
      <c r="BX1076" s="3" t="s">
        <v>3488</v>
      </c>
      <c r="BY1076" s="3" t="s">
        <v>148</v>
      </c>
      <c r="BZ1076" s="3" t="s">
        <v>24</v>
      </c>
      <c r="CA1076" s="3" t="s">
        <v>174</v>
      </c>
      <c r="CB1076" s="3" t="s">
        <v>143</v>
      </c>
      <c r="CC1076" s="3" t="s">
        <v>143</v>
      </c>
      <c r="CD1076" s="3" t="s">
        <v>362</v>
      </c>
      <c r="CE1076" s="3" t="s">
        <v>15515</v>
      </c>
      <c r="CF1076" s="3" t="s">
        <v>2261</v>
      </c>
      <c r="CG1076" s="3" t="s">
        <v>143</v>
      </c>
      <c r="CH1076" s="3" t="s">
        <v>143</v>
      </c>
      <c r="CI1076" s="3" t="s">
        <v>143</v>
      </c>
      <c r="CJ1076" s="3" t="s">
        <v>5272</v>
      </c>
      <c r="CK1076" s="3" t="s">
        <v>143</v>
      </c>
      <c r="CL1076" s="3" t="s">
        <v>143</v>
      </c>
      <c r="CM1076" s="3" t="s">
        <v>143</v>
      </c>
      <c r="CN1076" s="3" t="s">
        <v>143</v>
      </c>
      <c r="CO1076" s="3" t="s">
        <v>143</v>
      </c>
      <c r="CP1076" s="3" t="s">
        <v>143</v>
      </c>
      <c r="CQ1076" s="3" t="s">
        <v>143</v>
      </c>
      <c r="CR1076" s="3" t="s">
        <v>143</v>
      </c>
      <c r="CS1076" s="3" t="s">
        <v>1</v>
      </c>
      <c r="CT1076" s="3" t="s">
        <v>143</v>
      </c>
      <c r="CU1076" s="3" t="s">
        <v>1</v>
      </c>
      <c r="CV1076" s="3" t="s">
        <v>1985</v>
      </c>
      <c r="CW1076" s="3" t="s">
        <v>143</v>
      </c>
      <c r="CX1076" s="3" t="s">
        <v>394</v>
      </c>
      <c r="CY1076" s="3" t="s">
        <v>166</v>
      </c>
      <c r="CZ1076" s="3" t="s">
        <v>136</v>
      </c>
      <c r="DA1076" s="3" t="s">
        <v>1986</v>
      </c>
      <c r="DB1076" s="3" t="s">
        <v>143</v>
      </c>
      <c r="DC1076" s="3" t="s">
        <v>143</v>
      </c>
      <c r="DD1076" s="3" t="s">
        <v>279</v>
      </c>
      <c r="DE1076" s="3" t="s">
        <v>3995</v>
      </c>
      <c r="DF1076" s="3" t="s">
        <v>8687</v>
      </c>
      <c r="DG1076" s="3" t="s">
        <v>143</v>
      </c>
      <c r="DH1076" s="3" t="s">
        <v>143</v>
      </c>
      <c r="DI1076" s="3" t="s">
        <v>143</v>
      </c>
    </row>
    <row r="1077" spans="1:113" s="3" customFormat="1" hidden="1" x14ac:dyDescent="0.2">
      <c r="A1077" s="73">
        <v>45627</v>
      </c>
      <c r="B1077" s="3" t="s">
        <v>12737</v>
      </c>
      <c r="C1077" s="3">
        <v>176663</v>
      </c>
      <c r="D1077" s="3" t="s">
        <v>15119</v>
      </c>
      <c r="E1077" s="3" t="s">
        <v>364</v>
      </c>
      <c r="F1077" s="7">
        <v>45657</v>
      </c>
      <c r="G1077" s="3" t="s">
        <v>165</v>
      </c>
      <c r="H1077" s="3" t="s">
        <v>166</v>
      </c>
      <c r="I1077" s="8">
        <f>+J1077</f>
        <v>2900</v>
      </c>
      <c r="J1077" s="4">
        <v>2900</v>
      </c>
      <c r="K1077" s="71">
        <f t="shared" si="111"/>
        <v>0.13492696031425885</v>
      </c>
      <c r="L1077" s="3" t="s">
        <v>12628</v>
      </c>
      <c r="M1077" s="3" t="s">
        <v>129</v>
      </c>
      <c r="N1077" s="3" t="s">
        <v>1056</v>
      </c>
      <c r="O1077" s="3" t="s">
        <v>4057</v>
      </c>
      <c r="P1077" s="6" t="s">
        <v>15256</v>
      </c>
      <c r="Q1077" s="3" t="s">
        <v>170</v>
      </c>
      <c r="R1077" s="3" t="s">
        <v>15602</v>
      </c>
      <c r="S1077" s="3" t="s">
        <v>4060</v>
      </c>
      <c r="T1077" s="3" t="s">
        <v>135</v>
      </c>
      <c r="U1077" s="3" t="s">
        <v>135</v>
      </c>
      <c r="V1077" s="3" t="s">
        <v>136</v>
      </c>
      <c r="W1077" s="3" t="s">
        <v>137</v>
      </c>
      <c r="X1077" s="3" t="s">
        <v>173</v>
      </c>
      <c r="Y1077" s="3" t="s">
        <v>15603</v>
      </c>
      <c r="Z1077" s="7" t="s">
        <v>15604</v>
      </c>
      <c r="AA1077" s="3" t="s">
        <v>139</v>
      </c>
      <c r="AB1077" s="3" t="s">
        <v>140</v>
      </c>
      <c r="AC1077" s="3" t="s">
        <v>5272</v>
      </c>
      <c r="AD1077" s="3" t="s">
        <v>143</v>
      </c>
      <c r="AE1077" s="3" t="s">
        <v>5272</v>
      </c>
      <c r="AF1077" s="3" t="s">
        <v>143</v>
      </c>
      <c r="AG1077" s="3" t="s">
        <v>235</v>
      </c>
      <c r="AH1077" s="3" t="s">
        <v>141</v>
      </c>
      <c r="AI1077" s="3" t="s">
        <v>143</v>
      </c>
      <c r="AJ1077" s="3" t="s">
        <v>143</v>
      </c>
      <c r="AK1077" s="3" t="s">
        <v>142</v>
      </c>
      <c r="AL1077" s="3" t="s">
        <v>143</v>
      </c>
      <c r="AM1077" s="3" t="s">
        <v>14447</v>
      </c>
      <c r="AN1077" s="3" t="s">
        <v>143</v>
      </c>
      <c r="AO1077" s="3" t="s">
        <v>4061</v>
      </c>
      <c r="AP1077" s="3" t="s">
        <v>4062</v>
      </c>
      <c r="AQ1077" s="3" t="s">
        <v>4063</v>
      </c>
      <c r="AR1077" s="3" t="s">
        <v>3746</v>
      </c>
      <c r="AS1077" s="3" t="s">
        <v>231</v>
      </c>
      <c r="AT1077" s="3" t="s">
        <v>3193</v>
      </c>
      <c r="AU1077" s="3" t="s">
        <v>4064</v>
      </c>
      <c r="AV1077" s="3" t="s">
        <v>145</v>
      </c>
      <c r="AW1077" s="3" t="s">
        <v>146</v>
      </c>
      <c r="AX1077" s="3" t="s">
        <v>1060</v>
      </c>
      <c r="AY1077" s="3" t="s">
        <v>148</v>
      </c>
      <c r="AZ1077" s="3" t="s">
        <v>139</v>
      </c>
      <c r="BA1077" s="3" t="s">
        <v>149</v>
      </c>
      <c r="BB1077" s="3" t="s">
        <v>150</v>
      </c>
      <c r="BC1077" s="3" t="s">
        <v>156</v>
      </c>
      <c r="BD1077" s="3" t="s">
        <v>157</v>
      </c>
      <c r="BE1077" s="3" t="s">
        <v>2674</v>
      </c>
      <c r="BF1077" s="3" t="s">
        <v>15604</v>
      </c>
      <c r="BG1077" s="3" t="s">
        <v>5272</v>
      </c>
      <c r="BH1077" s="3" t="s">
        <v>143</v>
      </c>
      <c r="BI1077" s="3" t="s">
        <v>143</v>
      </c>
      <c r="BJ1077" s="3" t="s">
        <v>143</v>
      </c>
      <c r="BK1077" s="3" t="s">
        <v>463</v>
      </c>
      <c r="BL1077" s="3" t="s">
        <v>143</v>
      </c>
      <c r="BM1077" s="3" t="s">
        <v>160</v>
      </c>
      <c r="BN1077" s="3" t="s">
        <v>160</v>
      </c>
      <c r="BO1077" s="3" t="s">
        <v>143</v>
      </c>
      <c r="BP1077" s="3" t="s">
        <v>143</v>
      </c>
      <c r="BQ1077" s="3" t="s">
        <v>15605</v>
      </c>
      <c r="BR1077" s="3" t="s">
        <v>6421</v>
      </c>
      <c r="BS1077" s="3" t="s">
        <v>13686</v>
      </c>
      <c r="BT1077" s="3" t="s">
        <v>14447</v>
      </c>
      <c r="BU1077" s="3" t="s">
        <v>14447</v>
      </c>
      <c r="BV1077" s="3" t="s">
        <v>135</v>
      </c>
      <c r="BW1077" s="3" t="s">
        <v>135</v>
      </c>
      <c r="BX1077" s="3" t="s">
        <v>135</v>
      </c>
      <c r="BY1077" s="3" t="s">
        <v>148</v>
      </c>
      <c r="BZ1077" s="3" t="s">
        <v>5177</v>
      </c>
      <c r="CA1077" s="3" t="s">
        <v>174</v>
      </c>
      <c r="CB1077" s="3" t="s">
        <v>143</v>
      </c>
      <c r="CC1077" s="3" t="s">
        <v>143</v>
      </c>
      <c r="CD1077" s="3" t="s">
        <v>143</v>
      </c>
      <c r="CE1077" s="3" t="s">
        <v>143</v>
      </c>
      <c r="CF1077" s="3" t="s">
        <v>2261</v>
      </c>
      <c r="CG1077" s="3" t="s">
        <v>143</v>
      </c>
      <c r="CH1077" s="3" t="s">
        <v>143</v>
      </c>
      <c r="CI1077" s="3" t="s">
        <v>143</v>
      </c>
      <c r="CJ1077" s="3" t="s">
        <v>5272</v>
      </c>
      <c r="CK1077" s="3" t="s">
        <v>143</v>
      </c>
      <c r="CL1077" s="3" t="s">
        <v>143</v>
      </c>
      <c r="CM1077" s="3" t="s">
        <v>143</v>
      </c>
      <c r="CN1077" s="3" t="s">
        <v>143</v>
      </c>
      <c r="CO1077" s="3" t="s">
        <v>143</v>
      </c>
      <c r="CP1077" s="3" t="s">
        <v>143</v>
      </c>
      <c r="CQ1077" s="3" t="s">
        <v>143</v>
      </c>
      <c r="CR1077" s="3" t="s">
        <v>143</v>
      </c>
      <c r="CS1077" s="3" t="s">
        <v>1</v>
      </c>
      <c r="CT1077" s="3" t="s">
        <v>143</v>
      </c>
      <c r="CU1077" s="3" t="s">
        <v>1</v>
      </c>
      <c r="CV1077" s="3" t="s">
        <v>2867</v>
      </c>
      <c r="CW1077" s="3" t="s">
        <v>143</v>
      </c>
      <c r="CX1077" s="3" t="s">
        <v>12628</v>
      </c>
      <c r="CY1077" s="3" t="s">
        <v>166</v>
      </c>
      <c r="CZ1077" s="3" t="s">
        <v>463</v>
      </c>
      <c r="DA1077" s="3" t="s">
        <v>1989</v>
      </c>
      <c r="DB1077" s="3" t="s">
        <v>143</v>
      </c>
      <c r="DC1077" s="3" t="s">
        <v>143</v>
      </c>
      <c r="DD1077" s="3" t="s">
        <v>364</v>
      </c>
      <c r="DE1077" s="3" t="s">
        <v>3995</v>
      </c>
      <c r="DF1077" s="3" t="s">
        <v>988</v>
      </c>
      <c r="DG1077" s="3" t="s">
        <v>143</v>
      </c>
      <c r="DH1077" s="3" t="s">
        <v>143</v>
      </c>
      <c r="DI1077" s="3" t="s">
        <v>143</v>
      </c>
    </row>
  </sheetData>
  <autoFilter ref="A2:DK1077" xr:uid="{8EBCE6DC-AC18-46F9-9BBB-4BF0A511203E}">
    <filterColumn colId="1">
      <filters>
        <filter val="Lead time discrepancy between supplier/ customer"/>
      </filters>
    </filterColumn>
  </autoFilter>
  <conditionalFormatting sqref="C745:C882">
    <cfRule type="duplicateValues" dxfId="287" priority="3"/>
  </conditionalFormatting>
  <conditionalFormatting sqref="C883:C997">
    <cfRule type="duplicateValues" dxfId="286" priority="2"/>
  </conditionalFormatting>
  <conditionalFormatting sqref="C998:C1077">
    <cfRule type="duplicateValues" dxfId="285" priority="1"/>
  </conditionalFormatting>
  <pageMargins left="0.511811024" right="0.511811024" top="0.78740157499999996" bottom="0.78740157499999996" header="0.31496062000000002" footer="0.31496062000000002"/>
  <pageSetup orientation="portrait" r:id="rId1"/>
  <headerFooter>
    <oddFooter>&amp;C_x000D_&amp;1#&amp;"Calibri"&amp;11&amp;KFF0000 Internal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4BAC-0BA5-47E0-A778-41D137CB19F7}">
  <sheetPr codeName="Planilha1"/>
  <dimension ref="A1:DF113"/>
  <sheetViews>
    <sheetView zoomScale="85" zoomScaleNormal="85" workbookViewId="0">
      <pane xSplit="1" ySplit="3" topLeftCell="B4" activePane="bottomRight" state="frozen"/>
      <selection pane="topRight" activeCell="B1" sqref="B1"/>
      <selection pane="bottomLeft" activeCell="A4" sqref="A4"/>
      <selection pane="bottomRight" activeCell="A4" sqref="A4:DF84"/>
    </sheetView>
  </sheetViews>
  <sheetFormatPr defaultColWidth="8.7109375" defaultRowHeight="12.75" x14ac:dyDescent="0.25"/>
  <cols>
    <col min="1" max="1" width="15.7109375" style="3" bestFit="1" customWidth="1"/>
    <col min="2" max="2" width="43.140625" style="3" bestFit="1" customWidth="1"/>
    <col min="3" max="3" width="14.140625" style="3" bestFit="1" customWidth="1"/>
    <col min="4" max="4" width="18.140625" style="7" bestFit="1" customWidth="1"/>
    <col min="5" max="5" width="11.140625" style="3" bestFit="1" customWidth="1"/>
    <col min="6" max="6" width="18.140625" style="3" customWidth="1"/>
    <col min="7" max="7" width="20.7109375" style="4" customWidth="1"/>
    <col min="8" max="8" width="23.5703125" style="4" customWidth="1"/>
    <col min="9" max="9" width="39.140625" style="3" customWidth="1"/>
    <col min="10" max="10" width="20.140625" style="3" customWidth="1"/>
    <col min="11" max="11" width="42.7109375" style="3" hidden="1" customWidth="1"/>
    <col min="12" max="12" width="45.5703125" style="3" hidden="1" customWidth="1"/>
    <col min="13" max="13" width="77.85546875" style="6" customWidth="1"/>
    <col min="14" max="14" width="42.140625" style="3" customWidth="1"/>
    <col min="15" max="15" width="18.42578125" style="3" customWidth="1"/>
    <col min="16" max="16" width="28.7109375" style="3" customWidth="1"/>
    <col min="17" max="17" width="18.85546875" style="3" customWidth="1"/>
    <col min="18" max="18" width="13" style="3" customWidth="1"/>
    <col min="19" max="19" width="22.7109375" style="3" customWidth="1"/>
    <col min="20" max="20" width="20.85546875" style="3" customWidth="1"/>
    <col min="21" max="21" width="35.7109375" style="3" customWidth="1"/>
    <col min="22" max="22" width="22.28515625" style="3" customWidth="1"/>
    <col min="23" max="23" width="22.28515625" style="7" customWidth="1"/>
    <col min="24" max="24" width="12.7109375" style="3" customWidth="1"/>
    <col min="25" max="25" width="20.140625" style="3" customWidth="1"/>
    <col min="26" max="26" width="20.85546875" style="3" customWidth="1"/>
    <col min="27" max="27" width="20.140625" style="3" customWidth="1"/>
    <col min="28" max="28" width="17.7109375" style="3" customWidth="1"/>
    <col min="29" max="29" width="19.5703125" style="3" customWidth="1"/>
    <col min="30" max="30" width="15.7109375" style="3" customWidth="1"/>
    <col min="31" max="31" width="18.7109375" style="3" customWidth="1"/>
    <col min="32" max="32" width="18.140625" style="3" customWidth="1"/>
    <col min="33" max="33" width="22.28515625" style="3" customWidth="1"/>
    <col min="34" max="34" width="26.28515625" style="3" customWidth="1"/>
    <col min="35" max="35" width="43.85546875" style="3" bestFit="1" customWidth="1"/>
    <col min="36" max="36" width="21.42578125" style="3" bestFit="1" customWidth="1"/>
    <col min="37" max="37" width="20.85546875" style="3" bestFit="1" customWidth="1"/>
    <col min="38" max="38" width="34.28515625" style="3" bestFit="1" customWidth="1"/>
    <col min="39" max="39" width="22.140625" style="3" bestFit="1" customWidth="1"/>
    <col min="40" max="40" width="20.7109375" style="3" bestFit="1" customWidth="1"/>
    <col min="41" max="41" width="23" style="3" bestFit="1" customWidth="1"/>
    <col min="42" max="42" width="22.140625" style="3" bestFit="1" customWidth="1"/>
    <col min="43" max="43" width="20.7109375" style="3" bestFit="1" customWidth="1"/>
    <col min="44" max="44" width="18.7109375" style="3" bestFit="1" customWidth="1"/>
    <col min="45" max="45" width="34.85546875" style="3" bestFit="1" customWidth="1"/>
    <col min="46" max="46" width="28.140625" style="3" bestFit="1" customWidth="1"/>
    <col min="47" max="47" width="18.42578125" style="3" bestFit="1" customWidth="1"/>
    <col min="48" max="48" width="20.85546875" style="3" bestFit="1" customWidth="1"/>
    <col min="49" max="49" width="20" style="3" bestFit="1" customWidth="1"/>
    <col min="50" max="50" width="18.42578125" style="3" bestFit="1" customWidth="1"/>
    <col min="51" max="51" width="16.5703125" style="3" bestFit="1" customWidth="1"/>
    <col min="52" max="52" width="14.28515625" style="3" bestFit="1" customWidth="1"/>
    <col min="53" max="53" width="19.5703125" style="3" bestFit="1" customWidth="1"/>
    <col min="54" max="54" width="23.85546875" style="3" bestFit="1" customWidth="1"/>
    <col min="55" max="55" width="22.28515625" style="3" bestFit="1" customWidth="1"/>
    <col min="56" max="56" width="18.7109375" style="3" bestFit="1" customWidth="1"/>
    <col min="57" max="57" width="18.42578125" style="3" bestFit="1" customWidth="1"/>
    <col min="58" max="58" width="32.7109375" style="3" bestFit="1" customWidth="1"/>
    <col min="59" max="59" width="36.42578125" style="3" bestFit="1" customWidth="1"/>
    <col min="60" max="60" width="13" style="3" bestFit="1" customWidth="1"/>
    <col min="61" max="61" width="20.7109375" style="3" bestFit="1" customWidth="1"/>
    <col min="62" max="62" width="29.140625" style="3" bestFit="1" customWidth="1"/>
    <col min="63" max="63" width="26.28515625" style="3" bestFit="1" customWidth="1"/>
    <col min="64" max="64" width="23.7109375" style="3" bestFit="1" customWidth="1"/>
    <col min="65" max="65" width="31.5703125" style="3" bestFit="1" customWidth="1"/>
    <col min="66" max="66" width="27.42578125" style="3" bestFit="1" customWidth="1"/>
    <col min="67" max="67" width="35.5703125" style="3" bestFit="1" customWidth="1"/>
    <col min="68" max="68" width="128" style="3" bestFit="1" customWidth="1"/>
    <col min="69" max="69" width="17.140625" style="3" bestFit="1" customWidth="1"/>
    <col min="70" max="70" width="32.85546875" style="3" bestFit="1" customWidth="1"/>
    <col min="71" max="71" width="23" style="3" bestFit="1" customWidth="1"/>
    <col min="72" max="72" width="31.28515625" style="3" bestFit="1" customWidth="1"/>
    <col min="73" max="73" width="11.28515625" style="3" bestFit="1" customWidth="1"/>
    <col min="74" max="74" width="14.85546875" style="3" bestFit="1" customWidth="1"/>
    <col min="75" max="75" width="29.5703125" style="3" bestFit="1" customWidth="1"/>
    <col min="76" max="76" width="43.7109375" style="3" bestFit="1" customWidth="1"/>
    <col min="77" max="77" width="37.85546875" style="3" bestFit="1" customWidth="1"/>
    <col min="78" max="78" width="36" style="3" bestFit="1" customWidth="1"/>
    <col min="79" max="79" width="19.28515625" style="3" bestFit="1" customWidth="1"/>
    <col min="80" max="80" width="70.140625" style="3" bestFit="1" customWidth="1"/>
    <col min="81" max="81" width="38.42578125" style="3" bestFit="1" customWidth="1"/>
    <col min="82" max="82" width="36.7109375" style="3" bestFit="1" customWidth="1"/>
    <col min="83" max="83" width="47.85546875" style="3" bestFit="1" customWidth="1"/>
    <col min="84" max="84" width="50.140625" style="3" bestFit="1" customWidth="1"/>
    <col min="85" max="85" width="35" style="3" bestFit="1" customWidth="1"/>
    <col min="86" max="86" width="51.7109375" style="3" bestFit="1" customWidth="1"/>
    <col min="87" max="87" width="37.85546875" style="3" bestFit="1" customWidth="1"/>
    <col min="88" max="88" width="36" style="3" bestFit="1" customWidth="1"/>
    <col min="89" max="89" width="27.85546875" style="3" bestFit="1" customWidth="1"/>
    <col min="90" max="90" width="22.28515625" style="3" bestFit="1" customWidth="1"/>
    <col min="91" max="91" width="19.28515625" style="3" bestFit="1" customWidth="1"/>
    <col min="92" max="92" width="28" style="3" bestFit="1" customWidth="1"/>
    <col min="93" max="93" width="28.140625" style="3" bestFit="1" customWidth="1"/>
    <col min="94" max="94" width="50" style="3" bestFit="1" customWidth="1"/>
    <col min="95" max="95" width="20.140625" style="3" bestFit="1" customWidth="1"/>
    <col min="96" max="96" width="19.28515625" style="3" bestFit="1" customWidth="1"/>
    <col min="97" max="97" width="26.28515625" style="3" bestFit="1" customWidth="1"/>
    <col min="98" max="98" width="23.42578125" style="3" bestFit="1" customWidth="1"/>
    <col min="99" max="99" width="41.5703125" style="3" bestFit="1" customWidth="1"/>
    <col min="100" max="100" width="32.140625" style="3" bestFit="1" customWidth="1"/>
    <col min="101" max="101" width="24.5703125" style="3" bestFit="1" customWidth="1"/>
    <col min="102" max="102" width="25" style="3" bestFit="1" customWidth="1"/>
    <col min="103" max="103" width="64.42578125" style="3" bestFit="1" customWidth="1"/>
    <col min="104" max="104" width="33" style="3" bestFit="1" customWidth="1"/>
    <col min="105" max="105" width="27.7109375" style="3" bestFit="1" customWidth="1"/>
    <col min="106" max="106" width="23" style="3" bestFit="1" customWidth="1"/>
    <col min="107" max="107" width="20.140625" style="3" bestFit="1" customWidth="1"/>
    <col min="108" max="108" width="44.140625" style="3" bestFit="1" customWidth="1"/>
    <col min="109" max="109" width="44.5703125" style="3" bestFit="1" customWidth="1"/>
    <col min="110" max="110" width="35.28515625" style="3" bestFit="1" customWidth="1"/>
    <col min="111" max="111" width="8.7109375" style="3" customWidth="1"/>
    <col min="112" max="16384" width="8.7109375" style="3"/>
  </cols>
  <sheetData>
    <row r="1" spans="1:110" x14ac:dyDescent="0.25">
      <c r="A1" s="176"/>
      <c r="C1" s="174"/>
      <c r="D1" s="175"/>
      <c r="E1" s="173"/>
      <c r="G1" s="168">
        <f>SUBTOTAL(9,G4:G1048576)</f>
        <v>41280.789999999994</v>
      </c>
      <c r="H1" s="168">
        <f>SUBTOTAL(9,H4:H1048576)</f>
        <v>41474.299999999988</v>
      </c>
      <c r="I1" s="4"/>
      <c r="J1" s="4"/>
      <c r="K1" s="148"/>
      <c r="L1" s="148"/>
    </row>
    <row r="2" spans="1:110" x14ac:dyDescent="0.25">
      <c r="D2" s="3"/>
      <c r="K2" s="168"/>
      <c r="L2" s="148"/>
    </row>
    <row r="3" spans="1:110" s="2" customFormat="1" x14ac:dyDescent="0.25">
      <c r="A3" s="1" t="s">
        <v>12547</v>
      </c>
      <c r="B3" s="9" t="s">
        <v>12548</v>
      </c>
      <c r="C3" s="1" t="s">
        <v>506</v>
      </c>
      <c r="D3" s="156" t="s">
        <v>12549</v>
      </c>
      <c r="E3" s="1" t="s">
        <v>12550</v>
      </c>
      <c r="F3" s="1" t="s">
        <v>12551</v>
      </c>
      <c r="G3" s="157" t="s">
        <v>12552</v>
      </c>
      <c r="H3" s="157" t="s">
        <v>12553</v>
      </c>
      <c r="I3" s="1" t="s">
        <v>12554</v>
      </c>
      <c r="J3" s="9" t="s">
        <v>12555</v>
      </c>
      <c r="K3" s="1" t="s">
        <v>12556</v>
      </c>
      <c r="L3" s="1" t="s">
        <v>12557</v>
      </c>
      <c r="M3" s="10" t="s">
        <v>12558</v>
      </c>
      <c r="N3" s="1" t="s">
        <v>12559</v>
      </c>
      <c r="O3" s="1" t="s">
        <v>46</v>
      </c>
      <c r="P3" s="1" t="s">
        <v>12560</v>
      </c>
      <c r="Q3" s="1" t="s">
        <v>12561</v>
      </c>
      <c r="R3" s="1" t="s">
        <v>12562</v>
      </c>
      <c r="S3" s="1" t="s">
        <v>12563</v>
      </c>
      <c r="T3" s="1" t="s">
        <v>12564</v>
      </c>
      <c r="U3" s="9" t="s">
        <v>12565</v>
      </c>
      <c r="V3" s="1" t="s">
        <v>12566</v>
      </c>
      <c r="W3" s="1" t="s">
        <v>12567</v>
      </c>
      <c r="X3" s="1" t="s">
        <v>12568</v>
      </c>
      <c r="Y3" s="9" t="s">
        <v>12569</v>
      </c>
      <c r="Z3" s="1" t="s">
        <v>12570</v>
      </c>
      <c r="AA3" s="1" t="s">
        <v>12571</v>
      </c>
      <c r="AB3" s="1" t="s">
        <v>12572</v>
      </c>
      <c r="AC3" s="1" t="s">
        <v>12573</v>
      </c>
      <c r="AD3" s="1" t="s">
        <v>12574</v>
      </c>
      <c r="AE3" s="1" t="s">
        <v>12575</v>
      </c>
      <c r="AF3" s="1" t="s">
        <v>12576</v>
      </c>
      <c r="AG3" s="1" t="s">
        <v>12577</v>
      </c>
      <c r="AH3" s="1" t="s">
        <v>12578</v>
      </c>
      <c r="AI3" s="9" t="s">
        <v>12579</v>
      </c>
      <c r="AJ3" s="1" t="s">
        <v>12580</v>
      </c>
      <c r="AK3" s="1" t="s">
        <v>12581</v>
      </c>
      <c r="AL3" s="1" t="s">
        <v>12582</v>
      </c>
      <c r="AM3" s="1" t="s">
        <v>12583</v>
      </c>
      <c r="AN3" s="1" t="s">
        <v>12584</v>
      </c>
      <c r="AO3" s="1" t="s">
        <v>12585</v>
      </c>
      <c r="AP3" s="1" t="s">
        <v>12586</v>
      </c>
      <c r="AQ3" s="1" t="s">
        <v>12587</v>
      </c>
      <c r="AR3" s="1" t="s">
        <v>12588</v>
      </c>
      <c r="AS3" s="1" t="s">
        <v>12589</v>
      </c>
      <c r="AT3" s="1" t="s">
        <v>12590</v>
      </c>
      <c r="AU3" s="1" t="s">
        <v>12591</v>
      </c>
      <c r="AV3" s="1" t="s">
        <v>12592</v>
      </c>
      <c r="AW3" s="1" t="s">
        <v>12593</v>
      </c>
      <c r="AX3" s="1" t="s">
        <v>12594</v>
      </c>
      <c r="AY3" s="1" t="s">
        <v>12595</v>
      </c>
      <c r="AZ3" s="1" t="s">
        <v>12596</v>
      </c>
      <c r="BA3" s="9" t="s">
        <v>12597</v>
      </c>
      <c r="BB3" s="9" t="s">
        <v>12598</v>
      </c>
      <c r="BC3" s="1" t="s">
        <v>12599</v>
      </c>
      <c r="BD3" s="1" t="s">
        <v>87</v>
      </c>
      <c r="BE3" s="1" t="s">
        <v>12600</v>
      </c>
      <c r="BF3" s="9" t="s">
        <v>12601</v>
      </c>
      <c r="BG3" s="1" t="s">
        <v>90</v>
      </c>
      <c r="BH3" s="1" t="s">
        <v>91</v>
      </c>
      <c r="BI3" s="1" t="s">
        <v>92</v>
      </c>
      <c r="BJ3" s="1" t="s">
        <v>93</v>
      </c>
      <c r="BK3" s="1" t="s">
        <v>94</v>
      </c>
      <c r="BL3" s="1" t="s">
        <v>95</v>
      </c>
      <c r="BM3" s="1" t="s">
        <v>96</v>
      </c>
      <c r="BN3" s="1" t="s">
        <v>97</v>
      </c>
      <c r="BO3" s="1" t="s">
        <v>98</v>
      </c>
      <c r="BP3" s="1" t="s">
        <v>99</v>
      </c>
      <c r="BQ3" s="1" t="s">
        <v>100</v>
      </c>
      <c r="BR3" s="1" t="s">
        <v>101</v>
      </c>
      <c r="BS3" s="1" t="s">
        <v>102</v>
      </c>
      <c r="BT3" s="1" t="s">
        <v>103</v>
      </c>
      <c r="BU3" s="1" t="s">
        <v>104</v>
      </c>
      <c r="BV3" s="1" t="s">
        <v>105</v>
      </c>
      <c r="BW3" s="1" t="s">
        <v>106</v>
      </c>
      <c r="BX3" s="1" t="s">
        <v>107</v>
      </c>
      <c r="BY3" s="1" t="s">
        <v>108</v>
      </c>
      <c r="BZ3" s="1" t="s">
        <v>109</v>
      </c>
      <c r="CA3" s="1" t="s">
        <v>110</v>
      </c>
      <c r="CB3" s="9" t="s">
        <v>111</v>
      </c>
      <c r="CC3" s="1" t="s">
        <v>112</v>
      </c>
      <c r="CD3" s="1" t="s">
        <v>113</v>
      </c>
      <c r="CE3" s="1" t="s">
        <v>114</v>
      </c>
      <c r="CF3" s="1" t="s">
        <v>115</v>
      </c>
      <c r="CG3" s="1" t="s">
        <v>116</v>
      </c>
      <c r="CH3" s="1" t="s">
        <v>117</v>
      </c>
      <c r="CI3" s="1" t="s">
        <v>118</v>
      </c>
      <c r="CJ3" s="1" t="s">
        <v>119</v>
      </c>
      <c r="CK3" s="1" t="s">
        <v>120</v>
      </c>
      <c r="CL3" s="1" t="s">
        <v>121</v>
      </c>
      <c r="CM3" s="1" t="s">
        <v>122</v>
      </c>
      <c r="CN3" s="1" t="s">
        <v>123</v>
      </c>
      <c r="CO3" s="1" t="s">
        <v>12602</v>
      </c>
      <c r="CP3" s="1" t="s">
        <v>12603</v>
      </c>
      <c r="CQ3" s="1" t="s">
        <v>12604</v>
      </c>
      <c r="CR3" s="1" t="s">
        <v>12605</v>
      </c>
      <c r="CS3" s="1" t="s">
        <v>12606</v>
      </c>
      <c r="CT3" s="1" t="s">
        <v>12607</v>
      </c>
      <c r="CU3" s="1" t="s">
        <v>12608</v>
      </c>
      <c r="CV3" s="1" t="s">
        <v>12609</v>
      </c>
      <c r="CW3" s="1" t="s">
        <v>12610</v>
      </c>
      <c r="CX3" s="1" t="s">
        <v>12611</v>
      </c>
      <c r="CY3" s="192" t="s">
        <v>12612</v>
      </c>
      <c r="CZ3" s="1" t="s">
        <v>12613</v>
      </c>
      <c r="DA3" s="1" t="s">
        <v>12614</v>
      </c>
      <c r="DB3" s="1" t="s">
        <v>12615</v>
      </c>
      <c r="DC3" s="1" t="s">
        <v>12616</v>
      </c>
      <c r="DD3" s="1" t="s">
        <v>12617</v>
      </c>
      <c r="DE3" s="1" t="s">
        <v>12618</v>
      </c>
      <c r="DF3" s="1" t="s">
        <v>12619</v>
      </c>
    </row>
    <row r="4" spans="1:110" ht="15.75" customHeight="1" x14ac:dyDescent="0.25">
      <c r="A4" s="182">
        <v>182140</v>
      </c>
      <c r="B4" s="3" t="s">
        <v>12153</v>
      </c>
      <c r="C4" s="3" t="s">
        <v>164</v>
      </c>
      <c r="D4" s="7">
        <v>45691</v>
      </c>
      <c r="E4" s="3" t="s">
        <v>165</v>
      </c>
      <c r="F4" s="3" t="s">
        <v>166</v>
      </c>
      <c r="G4" s="4">
        <v>878.33</v>
      </c>
      <c r="H4" s="4">
        <v>460</v>
      </c>
      <c r="I4" s="3" t="s">
        <v>953</v>
      </c>
      <c r="J4" s="3" t="s">
        <v>7145</v>
      </c>
      <c r="K4" s="3" t="s">
        <v>960</v>
      </c>
      <c r="L4" s="3" t="s">
        <v>2508</v>
      </c>
      <c r="M4" s="6" t="s">
        <v>15616</v>
      </c>
      <c r="N4" s="3" t="s">
        <v>170</v>
      </c>
      <c r="O4" s="3" t="s">
        <v>15617</v>
      </c>
      <c r="P4" s="3" t="s">
        <v>11464</v>
      </c>
      <c r="Q4" s="3" t="s">
        <v>135</v>
      </c>
      <c r="R4" s="3" t="s">
        <v>135</v>
      </c>
      <c r="S4" s="3" t="s">
        <v>506</v>
      </c>
      <c r="T4" s="3" t="s">
        <v>137</v>
      </c>
      <c r="U4" s="3" t="s">
        <v>957</v>
      </c>
      <c r="V4" s="3" t="s">
        <v>15618</v>
      </c>
      <c r="W4" s="7" t="s">
        <v>15768</v>
      </c>
      <c r="X4" s="3" t="s">
        <v>139</v>
      </c>
      <c r="Y4" s="3" t="s">
        <v>323</v>
      </c>
      <c r="Z4" s="3" t="s">
        <v>5272</v>
      </c>
      <c r="AA4" s="3" t="s">
        <v>143</v>
      </c>
      <c r="AB4" s="3" t="s">
        <v>15769</v>
      </c>
      <c r="AC4" s="3" t="s">
        <v>15620</v>
      </c>
      <c r="AD4" s="3" t="s">
        <v>235</v>
      </c>
      <c r="AE4" s="3" t="s">
        <v>141</v>
      </c>
      <c r="AF4" s="3" t="s">
        <v>143</v>
      </c>
      <c r="AG4" s="3" t="s">
        <v>15769</v>
      </c>
      <c r="AH4" s="3" t="s">
        <v>207</v>
      </c>
      <c r="AI4" s="3" t="s">
        <v>143</v>
      </c>
      <c r="AJ4" s="3" t="s">
        <v>9923</v>
      </c>
      <c r="AK4" s="3" t="s">
        <v>174</v>
      </c>
      <c r="AL4" s="3" t="s">
        <v>1111</v>
      </c>
      <c r="AM4" s="3" t="s">
        <v>1112</v>
      </c>
      <c r="AN4" s="3" t="s">
        <v>2511</v>
      </c>
      <c r="AO4" s="3" t="s">
        <v>353</v>
      </c>
      <c r="AP4" s="3" t="s">
        <v>231</v>
      </c>
      <c r="AQ4" s="3" t="s">
        <v>492</v>
      </c>
      <c r="AR4" s="3" t="s">
        <v>1114</v>
      </c>
      <c r="AS4" s="3" t="s">
        <v>145</v>
      </c>
      <c r="AT4" s="3" t="s">
        <v>146</v>
      </c>
      <c r="AU4" s="3" t="s">
        <v>972</v>
      </c>
      <c r="AV4" s="3" t="s">
        <v>148</v>
      </c>
      <c r="AW4" s="3" t="s">
        <v>139</v>
      </c>
      <c r="AX4" s="3" t="s">
        <v>149</v>
      </c>
      <c r="AY4" s="3" t="s">
        <v>150</v>
      </c>
      <c r="AZ4" s="3" t="s">
        <v>156</v>
      </c>
      <c r="BA4" s="3" t="s">
        <v>157</v>
      </c>
      <c r="BB4" s="3" t="s">
        <v>303</v>
      </c>
      <c r="BC4" s="3" t="s">
        <v>15619</v>
      </c>
      <c r="BD4" s="3" t="s">
        <v>5272</v>
      </c>
      <c r="BE4" s="3" t="s">
        <v>143</v>
      </c>
      <c r="BF4" s="3" t="s">
        <v>15770</v>
      </c>
      <c r="BG4" s="3" t="s">
        <v>143</v>
      </c>
      <c r="BH4" s="3" t="s">
        <v>506</v>
      </c>
      <c r="BI4" s="3" t="s">
        <v>143</v>
      </c>
      <c r="BJ4" s="3" t="s">
        <v>160</v>
      </c>
      <c r="BK4" s="3" t="s">
        <v>160</v>
      </c>
      <c r="BL4" s="3" t="s">
        <v>164</v>
      </c>
      <c r="BM4" s="3" t="s">
        <v>143</v>
      </c>
      <c r="BN4" s="3" t="s">
        <v>906</v>
      </c>
      <c r="BO4" s="3" t="s">
        <v>5352</v>
      </c>
      <c r="BP4" s="3" t="s">
        <v>241</v>
      </c>
      <c r="BQ4" s="3" t="s">
        <v>15769</v>
      </c>
      <c r="BR4" s="3" t="s">
        <v>15769</v>
      </c>
      <c r="BS4" s="3" t="s">
        <v>135</v>
      </c>
      <c r="BT4" s="3" t="s">
        <v>135</v>
      </c>
      <c r="BU4" s="3" t="s">
        <v>135</v>
      </c>
      <c r="BV4" s="3" t="s">
        <v>148</v>
      </c>
      <c r="BW4" s="3" t="s">
        <v>2650</v>
      </c>
      <c r="BX4" s="3" t="s">
        <v>174</v>
      </c>
      <c r="BY4" s="3" t="s">
        <v>143</v>
      </c>
      <c r="BZ4" s="3" t="s">
        <v>143</v>
      </c>
      <c r="CA4" s="3" t="s">
        <v>143</v>
      </c>
      <c r="CB4" s="3" t="s">
        <v>15621</v>
      </c>
      <c r="CC4" s="3" t="s">
        <v>2261</v>
      </c>
      <c r="CD4" s="3" t="s">
        <v>2261</v>
      </c>
      <c r="CE4" s="3" t="s">
        <v>143</v>
      </c>
      <c r="CF4" s="3" t="s">
        <v>143</v>
      </c>
      <c r="CG4" s="3" t="s">
        <v>5272</v>
      </c>
      <c r="CH4" s="3" t="s">
        <v>143</v>
      </c>
      <c r="CI4" s="3" t="s">
        <v>143</v>
      </c>
      <c r="CJ4" s="3" t="s">
        <v>143</v>
      </c>
      <c r="CK4" s="3" t="s">
        <v>143</v>
      </c>
      <c r="CL4" s="3" t="s">
        <v>5766</v>
      </c>
      <c r="CM4" s="3" t="s">
        <v>143</v>
      </c>
      <c r="CN4" s="3" t="s">
        <v>143</v>
      </c>
      <c r="CO4" s="3" t="s">
        <v>143</v>
      </c>
      <c r="CP4" s="3" t="s">
        <v>1</v>
      </c>
      <c r="CQ4" s="3" t="s">
        <v>143</v>
      </c>
      <c r="CR4" s="3" t="s">
        <v>1</v>
      </c>
      <c r="CS4" s="3" t="s">
        <v>1985</v>
      </c>
      <c r="CT4" s="3" t="s">
        <v>2092</v>
      </c>
      <c r="CU4" s="3" t="s">
        <v>953</v>
      </c>
      <c r="CV4" s="3" t="s">
        <v>166</v>
      </c>
      <c r="CW4" s="3" t="s">
        <v>506</v>
      </c>
      <c r="CX4" s="3" t="s">
        <v>2007</v>
      </c>
      <c r="CY4" s="3" t="s">
        <v>15771</v>
      </c>
      <c r="CZ4" s="3" t="s">
        <v>225</v>
      </c>
      <c r="DA4" s="3" t="s">
        <v>164</v>
      </c>
      <c r="DB4" s="3" t="s">
        <v>6302</v>
      </c>
      <c r="DC4" s="3" t="s">
        <v>2419</v>
      </c>
      <c r="DD4" s="3" t="s">
        <v>143</v>
      </c>
      <c r="DE4" s="3" t="s">
        <v>8189</v>
      </c>
      <c r="DF4" s="3" t="s">
        <v>143</v>
      </c>
    </row>
    <row r="5" spans="1:110" x14ac:dyDescent="0.25">
      <c r="A5" s="182">
        <v>182153</v>
      </c>
      <c r="B5" s="3" t="s">
        <v>16253</v>
      </c>
      <c r="C5" s="3" t="s">
        <v>164</v>
      </c>
      <c r="D5" s="7">
        <v>45691</v>
      </c>
      <c r="E5" s="3" t="s">
        <v>165</v>
      </c>
      <c r="F5" s="3" t="s">
        <v>166</v>
      </c>
      <c r="G5" s="4">
        <v>375.76</v>
      </c>
      <c r="H5" s="4">
        <v>365.74</v>
      </c>
      <c r="I5" s="3" t="s">
        <v>953</v>
      </c>
      <c r="J5" s="3" t="s">
        <v>7145</v>
      </c>
      <c r="K5" s="3" t="s">
        <v>1056</v>
      </c>
      <c r="L5" s="3" t="s">
        <v>2497</v>
      </c>
      <c r="M5" s="6" t="s">
        <v>14542</v>
      </c>
      <c r="N5" s="3" t="s">
        <v>170</v>
      </c>
      <c r="O5" s="3" t="s">
        <v>15622</v>
      </c>
      <c r="P5" s="3" t="s">
        <v>15623</v>
      </c>
      <c r="Q5" s="3" t="s">
        <v>135</v>
      </c>
      <c r="R5" s="3" t="s">
        <v>135</v>
      </c>
      <c r="S5" s="3" t="s">
        <v>506</v>
      </c>
      <c r="T5" s="3" t="s">
        <v>137</v>
      </c>
      <c r="U5" s="3" t="s">
        <v>173</v>
      </c>
      <c r="V5" s="3" t="s">
        <v>15624</v>
      </c>
      <c r="W5" s="7" t="s">
        <v>15772</v>
      </c>
      <c r="X5" s="3" t="s">
        <v>139</v>
      </c>
      <c r="Y5" s="3" t="s">
        <v>323</v>
      </c>
      <c r="Z5" s="3" t="s">
        <v>5272</v>
      </c>
      <c r="AA5" s="3" t="s">
        <v>143</v>
      </c>
      <c r="AB5" s="3" t="s">
        <v>15773</v>
      </c>
      <c r="AC5" s="3" t="s">
        <v>143</v>
      </c>
      <c r="AD5" s="3" t="s">
        <v>235</v>
      </c>
      <c r="AE5" s="3" t="s">
        <v>141</v>
      </c>
      <c r="AF5" s="3" t="s">
        <v>143</v>
      </c>
      <c r="AG5" s="3" t="s">
        <v>15773</v>
      </c>
      <c r="AH5" s="3" t="s">
        <v>207</v>
      </c>
      <c r="AI5" s="3" t="s">
        <v>15626</v>
      </c>
      <c r="AJ5" s="3" t="s">
        <v>15627</v>
      </c>
      <c r="AK5" s="3" t="s">
        <v>174</v>
      </c>
      <c r="AL5" s="3" t="s">
        <v>2013</v>
      </c>
      <c r="AM5" s="3" t="s">
        <v>2014</v>
      </c>
      <c r="AN5" s="3" t="s">
        <v>2502</v>
      </c>
      <c r="AO5" s="3" t="s">
        <v>250</v>
      </c>
      <c r="AP5" s="3" t="s">
        <v>179</v>
      </c>
      <c r="AQ5" s="3" t="s">
        <v>251</v>
      </c>
      <c r="AR5" s="3" t="s">
        <v>2016</v>
      </c>
      <c r="AS5" s="3" t="s">
        <v>145</v>
      </c>
      <c r="AT5" s="3" t="s">
        <v>146</v>
      </c>
      <c r="AU5" s="3" t="s">
        <v>1060</v>
      </c>
      <c r="AV5" s="3" t="s">
        <v>148</v>
      </c>
      <c r="AW5" s="3" t="s">
        <v>139</v>
      </c>
      <c r="AX5" s="3" t="s">
        <v>149</v>
      </c>
      <c r="AY5" s="3" t="s">
        <v>150</v>
      </c>
      <c r="AZ5" s="3" t="s">
        <v>156</v>
      </c>
      <c r="BA5" s="3" t="s">
        <v>157</v>
      </c>
      <c r="BB5" s="3" t="s">
        <v>303</v>
      </c>
      <c r="BC5" s="3" t="s">
        <v>15625</v>
      </c>
      <c r="BD5" s="3" t="s">
        <v>5272</v>
      </c>
      <c r="BE5" s="3" t="s">
        <v>143</v>
      </c>
      <c r="BF5" s="3" t="s">
        <v>15774</v>
      </c>
      <c r="BG5" s="3" t="s">
        <v>143</v>
      </c>
      <c r="BH5" s="3" t="s">
        <v>506</v>
      </c>
      <c r="BI5" s="3" t="s">
        <v>143</v>
      </c>
      <c r="BJ5" s="3" t="s">
        <v>160</v>
      </c>
      <c r="BK5" s="3" t="s">
        <v>160</v>
      </c>
      <c r="BL5" s="3" t="s">
        <v>164</v>
      </c>
      <c r="BM5" s="3" t="s">
        <v>143</v>
      </c>
      <c r="BN5" s="3" t="s">
        <v>14656</v>
      </c>
      <c r="BO5" s="3" t="s">
        <v>5352</v>
      </c>
      <c r="BP5" s="3" t="s">
        <v>241</v>
      </c>
      <c r="BQ5" s="3" t="s">
        <v>15773</v>
      </c>
      <c r="BR5" s="3" t="s">
        <v>15773</v>
      </c>
      <c r="BS5" s="3" t="s">
        <v>135</v>
      </c>
      <c r="BT5" s="3" t="s">
        <v>135</v>
      </c>
      <c r="BU5" s="3" t="s">
        <v>135</v>
      </c>
      <c r="BV5" s="3" t="s">
        <v>148</v>
      </c>
      <c r="BW5" s="3" t="s">
        <v>2650</v>
      </c>
      <c r="BX5" s="3" t="s">
        <v>174</v>
      </c>
      <c r="BY5" s="3" t="s">
        <v>143</v>
      </c>
      <c r="BZ5" s="3" t="s">
        <v>143</v>
      </c>
      <c r="CA5" s="3" t="s">
        <v>143</v>
      </c>
      <c r="CB5" s="3" t="s">
        <v>15612</v>
      </c>
      <c r="CC5" s="3" t="s">
        <v>2261</v>
      </c>
      <c r="CD5" s="3" t="s">
        <v>2261</v>
      </c>
      <c r="CE5" s="3" t="s">
        <v>143</v>
      </c>
      <c r="CF5" s="3" t="s">
        <v>143</v>
      </c>
      <c r="CG5" s="3" t="s">
        <v>5272</v>
      </c>
      <c r="CH5" s="3" t="s">
        <v>143</v>
      </c>
      <c r="CI5" s="3" t="s">
        <v>143</v>
      </c>
      <c r="CJ5" s="3" t="s">
        <v>143</v>
      </c>
      <c r="CK5" s="3" t="s">
        <v>143</v>
      </c>
      <c r="CL5" s="3" t="s">
        <v>143</v>
      </c>
      <c r="CM5" s="3" t="s">
        <v>143</v>
      </c>
      <c r="CN5" s="3" t="s">
        <v>143</v>
      </c>
      <c r="CO5" s="3" t="s">
        <v>143</v>
      </c>
      <c r="CP5" s="3" t="s">
        <v>1</v>
      </c>
      <c r="CQ5" s="3" t="s">
        <v>143</v>
      </c>
      <c r="CR5" s="3" t="s">
        <v>1</v>
      </c>
      <c r="CS5" s="3" t="s">
        <v>1985</v>
      </c>
      <c r="CT5" s="3" t="s">
        <v>1985</v>
      </c>
      <c r="CU5" s="3" t="s">
        <v>953</v>
      </c>
      <c r="CV5" s="3" t="s">
        <v>166</v>
      </c>
      <c r="CW5" s="3" t="s">
        <v>506</v>
      </c>
      <c r="CX5" s="3" t="s">
        <v>2007</v>
      </c>
      <c r="CY5" s="3" t="s">
        <v>143</v>
      </c>
      <c r="CZ5" s="3" t="s">
        <v>143</v>
      </c>
      <c r="DA5" s="3" t="s">
        <v>164</v>
      </c>
      <c r="DB5" s="3" t="s">
        <v>6302</v>
      </c>
      <c r="DC5" s="3" t="s">
        <v>2419</v>
      </c>
      <c r="DD5" s="3" t="s">
        <v>143</v>
      </c>
      <c r="DE5" s="3" t="s">
        <v>143</v>
      </c>
      <c r="DF5" s="3" t="s">
        <v>143</v>
      </c>
    </row>
    <row r="6" spans="1:110" x14ac:dyDescent="0.25">
      <c r="A6" s="182">
        <v>182363</v>
      </c>
      <c r="B6" s="3" t="s">
        <v>16254</v>
      </c>
      <c r="C6" s="3" t="s">
        <v>364</v>
      </c>
      <c r="D6" s="7">
        <v>45691</v>
      </c>
      <c r="E6" s="3" t="s">
        <v>165</v>
      </c>
      <c r="F6" s="3" t="s">
        <v>166</v>
      </c>
      <c r="G6" s="4">
        <v>63.85</v>
      </c>
      <c r="H6" s="4">
        <v>61.15</v>
      </c>
      <c r="I6" s="3" t="s">
        <v>394</v>
      </c>
      <c r="J6" s="3" t="s">
        <v>7145</v>
      </c>
      <c r="K6" s="3" t="s">
        <v>960</v>
      </c>
      <c r="L6" s="3" t="s">
        <v>318</v>
      </c>
      <c r="M6" s="6" t="s">
        <v>15614</v>
      </c>
      <c r="N6" s="3" t="s">
        <v>170</v>
      </c>
      <c r="O6" s="3" t="s">
        <v>15640</v>
      </c>
      <c r="P6" s="3" t="s">
        <v>15628</v>
      </c>
      <c r="Q6" s="3" t="s">
        <v>15629</v>
      </c>
      <c r="R6" s="3" t="s">
        <v>15630</v>
      </c>
      <c r="S6" s="3" t="s">
        <v>136</v>
      </c>
      <c r="T6" s="3" t="s">
        <v>137</v>
      </c>
      <c r="U6" s="3" t="s">
        <v>349</v>
      </c>
      <c r="V6" s="3" t="s">
        <v>15631</v>
      </c>
      <c r="W6" s="7" t="s">
        <v>16176</v>
      </c>
      <c r="X6" s="3" t="s">
        <v>139</v>
      </c>
      <c r="Y6" s="3" t="s">
        <v>323</v>
      </c>
      <c r="Z6" s="3" t="s">
        <v>5272</v>
      </c>
      <c r="AA6" s="3" t="s">
        <v>143</v>
      </c>
      <c r="AB6" s="3" t="s">
        <v>15641</v>
      </c>
      <c r="AC6" s="3" t="s">
        <v>143</v>
      </c>
      <c r="AD6" s="3" t="s">
        <v>235</v>
      </c>
      <c r="AE6" s="3" t="s">
        <v>141</v>
      </c>
      <c r="AF6" s="3" t="s">
        <v>143</v>
      </c>
      <c r="AG6" s="3" t="s">
        <v>15641</v>
      </c>
      <c r="AH6" s="3" t="s">
        <v>142</v>
      </c>
      <c r="AI6" s="3" t="s">
        <v>143</v>
      </c>
      <c r="AJ6" s="3" t="s">
        <v>15632</v>
      </c>
      <c r="AK6" s="3" t="s">
        <v>174</v>
      </c>
      <c r="AL6" s="3" t="s">
        <v>324</v>
      </c>
      <c r="AM6" s="3" t="s">
        <v>325</v>
      </c>
      <c r="AN6" s="3" t="s">
        <v>326</v>
      </c>
      <c r="AO6" s="3" t="s">
        <v>178</v>
      </c>
      <c r="AP6" s="3" t="s">
        <v>179</v>
      </c>
      <c r="AQ6" s="3" t="s">
        <v>327</v>
      </c>
      <c r="AR6" s="3" t="s">
        <v>328</v>
      </c>
      <c r="AS6" s="3" t="s">
        <v>145</v>
      </c>
      <c r="AT6" s="3" t="s">
        <v>146</v>
      </c>
      <c r="AU6" s="3" t="s">
        <v>972</v>
      </c>
      <c r="AV6" s="3" t="s">
        <v>148</v>
      </c>
      <c r="AW6" s="3" t="s">
        <v>139</v>
      </c>
      <c r="AX6" s="3" t="s">
        <v>149</v>
      </c>
      <c r="AY6" s="3" t="s">
        <v>150</v>
      </c>
      <c r="AZ6" s="3" t="s">
        <v>156</v>
      </c>
      <c r="BA6" s="3" t="s">
        <v>157</v>
      </c>
      <c r="BB6" s="3" t="s">
        <v>484</v>
      </c>
      <c r="BC6" s="3" t="s">
        <v>15642</v>
      </c>
      <c r="BD6" s="3" t="s">
        <v>5272</v>
      </c>
      <c r="BE6" s="3" t="s">
        <v>170</v>
      </c>
      <c r="BF6" s="3" t="s">
        <v>15633</v>
      </c>
      <c r="BG6" s="3" t="s">
        <v>143</v>
      </c>
      <c r="BH6" s="3" t="s">
        <v>136</v>
      </c>
      <c r="BI6" s="3" t="s">
        <v>143</v>
      </c>
      <c r="BJ6" s="3" t="s">
        <v>160</v>
      </c>
      <c r="BK6" s="3" t="s">
        <v>160</v>
      </c>
      <c r="BL6" s="3" t="s">
        <v>364</v>
      </c>
      <c r="BM6" s="3" t="s">
        <v>143</v>
      </c>
      <c r="BN6" s="3" t="s">
        <v>15643</v>
      </c>
      <c r="BO6" s="3" t="s">
        <v>5723</v>
      </c>
      <c r="BP6" s="3" t="s">
        <v>162</v>
      </c>
      <c r="BQ6" s="3" t="s">
        <v>15641</v>
      </c>
      <c r="BR6" s="3" t="s">
        <v>15641</v>
      </c>
      <c r="BS6" s="3" t="s">
        <v>15634</v>
      </c>
      <c r="BT6" s="3" t="s">
        <v>15635</v>
      </c>
      <c r="BU6" s="3" t="s">
        <v>3488</v>
      </c>
      <c r="BV6" s="3" t="s">
        <v>148</v>
      </c>
      <c r="BW6" s="3" t="s">
        <v>24</v>
      </c>
      <c r="BX6" s="3" t="s">
        <v>174</v>
      </c>
      <c r="BY6" s="3" t="s">
        <v>143</v>
      </c>
      <c r="BZ6" s="3" t="s">
        <v>143</v>
      </c>
      <c r="CA6" s="3" t="s">
        <v>362</v>
      </c>
      <c r="CB6" s="3" t="s">
        <v>15614</v>
      </c>
      <c r="CC6" s="3" t="s">
        <v>2261</v>
      </c>
      <c r="CD6" s="3" t="s">
        <v>2261</v>
      </c>
      <c r="CE6" s="3" t="s">
        <v>143</v>
      </c>
      <c r="CF6" s="3" t="s">
        <v>15632</v>
      </c>
      <c r="CG6" s="3" t="s">
        <v>15632</v>
      </c>
      <c r="CH6" s="3" t="s">
        <v>174</v>
      </c>
      <c r="CI6" s="3" t="s">
        <v>2261</v>
      </c>
      <c r="CJ6" s="3" t="s">
        <v>143</v>
      </c>
      <c r="CK6" s="3" t="s">
        <v>143</v>
      </c>
      <c r="CL6" s="3" t="s">
        <v>143</v>
      </c>
      <c r="CM6" s="3" t="s">
        <v>143</v>
      </c>
      <c r="CN6" s="3" t="s">
        <v>143</v>
      </c>
      <c r="CO6" s="3" t="s">
        <v>143</v>
      </c>
      <c r="CP6" s="3" t="s">
        <v>1</v>
      </c>
      <c r="CQ6" s="3" t="s">
        <v>143</v>
      </c>
      <c r="CR6" s="3" t="s">
        <v>1</v>
      </c>
      <c r="CS6" s="3" t="s">
        <v>1985</v>
      </c>
      <c r="CT6" s="3" t="s">
        <v>1985</v>
      </c>
      <c r="CU6" s="3" t="s">
        <v>394</v>
      </c>
      <c r="CV6" s="3" t="s">
        <v>166</v>
      </c>
      <c r="CW6" s="3" t="s">
        <v>136</v>
      </c>
      <c r="CX6" s="3" t="s">
        <v>1989</v>
      </c>
      <c r="CY6" s="3" t="s">
        <v>16177</v>
      </c>
      <c r="CZ6" s="3" t="s">
        <v>143</v>
      </c>
      <c r="DA6" s="3" t="s">
        <v>364</v>
      </c>
      <c r="DB6" s="3" t="s">
        <v>6302</v>
      </c>
      <c r="DC6" s="3" t="s">
        <v>2419</v>
      </c>
      <c r="DD6" s="3" t="s">
        <v>143</v>
      </c>
      <c r="DE6" s="3" t="s">
        <v>143</v>
      </c>
      <c r="DF6" s="3" t="s">
        <v>143</v>
      </c>
    </row>
    <row r="7" spans="1:110" x14ac:dyDescent="0.25">
      <c r="A7" s="182">
        <v>182393</v>
      </c>
      <c r="B7" s="3" t="s">
        <v>12238</v>
      </c>
      <c r="C7" s="3" t="s">
        <v>164</v>
      </c>
      <c r="D7" s="7">
        <v>45691</v>
      </c>
      <c r="E7" s="3" t="s">
        <v>165</v>
      </c>
      <c r="F7" s="3" t="s">
        <v>166</v>
      </c>
      <c r="G7" s="4">
        <v>100</v>
      </c>
      <c r="H7" s="4">
        <v>100</v>
      </c>
      <c r="I7" s="3" t="s">
        <v>316</v>
      </c>
      <c r="J7" s="3" t="s">
        <v>7145</v>
      </c>
      <c r="K7" s="3" t="s">
        <v>1056</v>
      </c>
      <c r="L7" s="3" t="s">
        <v>6289</v>
      </c>
      <c r="M7" s="6" t="s">
        <v>15636</v>
      </c>
      <c r="N7" s="3" t="s">
        <v>170</v>
      </c>
      <c r="O7" s="3" t="s">
        <v>15644</v>
      </c>
      <c r="P7" s="3" t="s">
        <v>3262</v>
      </c>
      <c r="Q7" s="3" t="s">
        <v>135</v>
      </c>
      <c r="R7" s="3" t="s">
        <v>135</v>
      </c>
      <c r="S7" s="3" t="s">
        <v>136</v>
      </c>
      <c r="T7" s="3" t="s">
        <v>137</v>
      </c>
      <c r="U7" s="3" t="s">
        <v>2483</v>
      </c>
      <c r="V7" s="3" t="s">
        <v>15637</v>
      </c>
      <c r="W7" s="7" t="s">
        <v>15645</v>
      </c>
      <c r="X7" s="3" t="s">
        <v>139</v>
      </c>
      <c r="Y7" s="3" t="s">
        <v>323</v>
      </c>
      <c r="Z7" s="3" t="s">
        <v>5272</v>
      </c>
      <c r="AA7" s="3" t="s">
        <v>143</v>
      </c>
      <c r="AB7" s="3" t="s">
        <v>432</v>
      </c>
      <c r="AC7" s="3" t="s">
        <v>143</v>
      </c>
      <c r="AD7" s="3" t="s">
        <v>235</v>
      </c>
      <c r="AE7" s="3" t="s">
        <v>141</v>
      </c>
      <c r="AF7" s="3" t="s">
        <v>143</v>
      </c>
      <c r="AG7" s="3" t="s">
        <v>432</v>
      </c>
      <c r="AH7" s="3" t="s">
        <v>207</v>
      </c>
      <c r="AI7" s="3" t="s">
        <v>143</v>
      </c>
      <c r="AJ7" s="3" t="s">
        <v>432</v>
      </c>
      <c r="AK7" s="3" t="s">
        <v>174</v>
      </c>
      <c r="AL7" s="3" t="s">
        <v>6295</v>
      </c>
      <c r="AM7" s="3" t="s">
        <v>3264</v>
      </c>
      <c r="AN7" s="3" t="s">
        <v>6296</v>
      </c>
      <c r="AO7" s="3" t="s">
        <v>353</v>
      </c>
      <c r="AP7" s="3" t="s">
        <v>231</v>
      </c>
      <c r="AQ7" s="3" t="s">
        <v>5736</v>
      </c>
      <c r="AR7" s="3" t="s">
        <v>3266</v>
      </c>
      <c r="AS7" s="3" t="s">
        <v>145</v>
      </c>
      <c r="AT7" s="3" t="s">
        <v>146</v>
      </c>
      <c r="AU7" s="3" t="s">
        <v>1060</v>
      </c>
      <c r="AV7" s="3" t="s">
        <v>148</v>
      </c>
      <c r="AW7" s="3" t="s">
        <v>139</v>
      </c>
      <c r="AX7" s="3" t="s">
        <v>149</v>
      </c>
      <c r="AY7" s="3" t="s">
        <v>150</v>
      </c>
      <c r="AZ7" s="3" t="s">
        <v>156</v>
      </c>
      <c r="BA7" s="3" t="s">
        <v>157</v>
      </c>
      <c r="BB7" s="3" t="s">
        <v>484</v>
      </c>
      <c r="BC7" s="3" t="s">
        <v>15645</v>
      </c>
      <c r="BD7" s="3" t="s">
        <v>5272</v>
      </c>
      <c r="BE7" s="3" t="s">
        <v>143</v>
      </c>
      <c r="BF7" s="3" t="s">
        <v>143</v>
      </c>
      <c r="BG7" s="3" t="s">
        <v>143</v>
      </c>
      <c r="BH7" s="3" t="s">
        <v>136</v>
      </c>
      <c r="BI7" s="3" t="s">
        <v>143</v>
      </c>
      <c r="BJ7" s="3" t="s">
        <v>160</v>
      </c>
      <c r="BK7" s="3" t="s">
        <v>160</v>
      </c>
      <c r="BL7" s="3" t="s">
        <v>143</v>
      </c>
      <c r="BM7" s="3" t="s">
        <v>143</v>
      </c>
      <c r="BN7" s="3" t="s">
        <v>15646</v>
      </c>
      <c r="BO7" s="3" t="s">
        <v>5723</v>
      </c>
      <c r="BP7" s="3" t="s">
        <v>162</v>
      </c>
      <c r="BQ7" s="3" t="s">
        <v>432</v>
      </c>
      <c r="BR7" s="3" t="s">
        <v>432</v>
      </c>
      <c r="BS7" s="3" t="s">
        <v>135</v>
      </c>
      <c r="BT7" s="3" t="s">
        <v>135</v>
      </c>
      <c r="BU7" s="3" t="s">
        <v>135</v>
      </c>
      <c r="BV7" s="3" t="s">
        <v>148</v>
      </c>
      <c r="BW7" s="3" t="s">
        <v>6904</v>
      </c>
      <c r="BX7" s="3" t="s">
        <v>174</v>
      </c>
      <c r="BY7" s="3" t="s">
        <v>143</v>
      </c>
      <c r="BZ7" s="3" t="s">
        <v>143</v>
      </c>
      <c r="CA7" s="3" t="s">
        <v>143</v>
      </c>
      <c r="CB7" s="3" t="s">
        <v>143</v>
      </c>
      <c r="CC7" s="3" t="s">
        <v>2261</v>
      </c>
      <c r="CD7" s="3" t="s">
        <v>2261</v>
      </c>
      <c r="CE7" s="3" t="s">
        <v>143</v>
      </c>
      <c r="CF7" s="3" t="s">
        <v>143</v>
      </c>
      <c r="CG7" s="3" t="s">
        <v>5272</v>
      </c>
      <c r="CH7" s="3" t="s">
        <v>143</v>
      </c>
      <c r="CI7" s="3" t="s">
        <v>143</v>
      </c>
      <c r="CJ7" s="3" t="s">
        <v>143</v>
      </c>
      <c r="CK7" s="3" t="s">
        <v>143</v>
      </c>
      <c r="CL7" s="3" t="s">
        <v>143</v>
      </c>
      <c r="CM7" s="3" t="s">
        <v>143</v>
      </c>
      <c r="CN7" s="3" t="s">
        <v>143</v>
      </c>
      <c r="CO7" s="3" t="s">
        <v>143</v>
      </c>
      <c r="CP7" s="3" t="s">
        <v>1</v>
      </c>
      <c r="CQ7" s="3" t="s">
        <v>143</v>
      </c>
      <c r="CR7" s="3" t="s">
        <v>1</v>
      </c>
      <c r="CS7" s="3" t="s">
        <v>1985</v>
      </c>
      <c r="CT7" s="3" t="s">
        <v>1985</v>
      </c>
      <c r="CU7" s="3" t="s">
        <v>316</v>
      </c>
      <c r="CV7" s="3" t="s">
        <v>166</v>
      </c>
      <c r="CW7" s="3" t="s">
        <v>136</v>
      </c>
      <c r="CX7" s="3" t="s">
        <v>1989</v>
      </c>
      <c r="CY7" s="3" t="s">
        <v>143</v>
      </c>
      <c r="CZ7" s="3" t="s">
        <v>143</v>
      </c>
      <c r="DA7" s="3" t="s">
        <v>164</v>
      </c>
      <c r="DB7" s="3" t="s">
        <v>6302</v>
      </c>
      <c r="DC7" s="3" t="s">
        <v>2419</v>
      </c>
      <c r="DD7" s="3" t="s">
        <v>143</v>
      </c>
      <c r="DE7" s="3" t="s">
        <v>143</v>
      </c>
      <c r="DF7" s="3" t="s">
        <v>143</v>
      </c>
    </row>
    <row r="8" spans="1:110" x14ac:dyDescent="0.25">
      <c r="A8" s="182">
        <v>182598</v>
      </c>
      <c r="B8" s="3" t="s">
        <v>16253</v>
      </c>
      <c r="C8" s="3" t="s">
        <v>5495</v>
      </c>
      <c r="D8" s="7">
        <v>45693</v>
      </c>
      <c r="E8" s="3" t="s">
        <v>165</v>
      </c>
      <c r="F8" s="3" t="s">
        <v>166</v>
      </c>
      <c r="G8" s="4">
        <v>219.83</v>
      </c>
      <c r="H8" s="4">
        <v>230.15</v>
      </c>
      <c r="I8" s="3" t="s">
        <v>953</v>
      </c>
      <c r="J8" s="3" t="s">
        <v>7145</v>
      </c>
      <c r="K8" s="3" t="s">
        <v>1056</v>
      </c>
      <c r="L8" s="3" t="s">
        <v>168</v>
      </c>
      <c r="M8" s="6" t="s">
        <v>14542</v>
      </c>
      <c r="N8" s="3" t="s">
        <v>170</v>
      </c>
      <c r="O8" s="3" t="s">
        <v>15647</v>
      </c>
      <c r="P8" s="3" t="s">
        <v>15611</v>
      </c>
      <c r="Q8" s="3" t="s">
        <v>135</v>
      </c>
      <c r="R8" s="3" t="s">
        <v>135</v>
      </c>
      <c r="S8" s="3" t="s">
        <v>506</v>
      </c>
      <c r="T8" s="3" t="s">
        <v>137</v>
      </c>
      <c r="U8" s="3" t="s">
        <v>173</v>
      </c>
      <c r="V8" s="3" t="s">
        <v>15638</v>
      </c>
      <c r="W8" s="7" t="s">
        <v>15775</v>
      </c>
      <c r="X8" s="3" t="s">
        <v>139</v>
      </c>
      <c r="Y8" s="3" t="s">
        <v>323</v>
      </c>
      <c r="Z8" s="3" t="s">
        <v>5272</v>
      </c>
      <c r="AA8" s="3" t="s">
        <v>143</v>
      </c>
      <c r="AB8" s="3" t="s">
        <v>15776</v>
      </c>
      <c r="AC8" s="3" t="s">
        <v>143</v>
      </c>
      <c r="AD8" s="3" t="s">
        <v>235</v>
      </c>
      <c r="AE8" s="3" t="s">
        <v>141</v>
      </c>
      <c r="AF8" s="3" t="s">
        <v>143</v>
      </c>
      <c r="AG8" s="3" t="s">
        <v>15776</v>
      </c>
      <c r="AH8" s="3" t="s">
        <v>207</v>
      </c>
      <c r="AI8" s="3" t="s">
        <v>15613</v>
      </c>
      <c r="AJ8" s="3" t="s">
        <v>15639</v>
      </c>
      <c r="AK8" s="3" t="s">
        <v>174</v>
      </c>
      <c r="AL8" s="3" t="s">
        <v>175</v>
      </c>
      <c r="AM8" s="3" t="s">
        <v>176</v>
      </c>
      <c r="AN8" s="3" t="s">
        <v>177</v>
      </c>
      <c r="AO8" s="3" t="s">
        <v>178</v>
      </c>
      <c r="AP8" s="3" t="s">
        <v>179</v>
      </c>
      <c r="AQ8" s="3" t="s">
        <v>180</v>
      </c>
      <c r="AR8" s="3" t="s">
        <v>181</v>
      </c>
      <c r="AS8" s="3" t="s">
        <v>145</v>
      </c>
      <c r="AT8" s="3" t="s">
        <v>146</v>
      </c>
      <c r="AU8" s="3" t="s">
        <v>1060</v>
      </c>
      <c r="AV8" s="3" t="s">
        <v>148</v>
      </c>
      <c r="AW8" s="3" t="s">
        <v>139</v>
      </c>
      <c r="AX8" s="3" t="s">
        <v>149</v>
      </c>
      <c r="AY8" s="3" t="s">
        <v>150</v>
      </c>
      <c r="AZ8" s="3" t="s">
        <v>156</v>
      </c>
      <c r="BA8" s="3" t="s">
        <v>157</v>
      </c>
      <c r="BB8" s="3" t="s">
        <v>484</v>
      </c>
      <c r="BC8" s="3" t="s">
        <v>15648</v>
      </c>
      <c r="BD8" s="3" t="s">
        <v>5272</v>
      </c>
      <c r="BE8" s="3" t="s">
        <v>143</v>
      </c>
      <c r="BF8" s="3" t="s">
        <v>15777</v>
      </c>
      <c r="BG8" s="3" t="s">
        <v>143</v>
      </c>
      <c r="BH8" s="3" t="s">
        <v>506</v>
      </c>
      <c r="BI8" s="3" t="s">
        <v>143</v>
      </c>
      <c r="BJ8" s="3" t="s">
        <v>160</v>
      </c>
      <c r="BK8" s="3" t="s">
        <v>160</v>
      </c>
      <c r="BL8" s="3" t="s">
        <v>164</v>
      </c>
      <c r="BM8" s="3" t="s">
        <v>143</v>
      </c>
      <c r="BN8" s="3" t="s">
        <v>15649</v>
      </c>
      <c r="BO8" s="3" t="s">
        <v>5723</v>
      </c>
      <c r="BP8" s="3" t="s">
        <v>162</v>
      </c>
      <c r="BQ8" s="3" t="s">
        <v>15776</v>
      </c>
      <c r="BR8" s="3" t="s">
        <v>15776</v>
      </c>
      <c r="BS8" s="3" t="s">
        <v>135</v>
      </c>
      <c r="BT8" s="3" t="s">
        <v>135</v>
      </c>
      <c r="BU8" s="3" t="s">
        <v>135</v>
      </c>
      <c r="BV8" s="3" t="s">
        <v>148</v>
      </c>
      <c r="BW8" s="3" t="s">
        <v>2650</v>
      </c>
      <c r="BX8" s="3" t="s">
        <v>174</v>
      </c>
      <c r="BY8" s="3" t="s">
        <v>143</v>
      </c>
      <c r="BZ8" s="3" t="s">
        <v>143</v>
      </c>
      <c r="CA8" s="3" t="s">
        <v>143</v>
      </c>
      <c r="CB8" s="3" t="s">
        <v>15613</v>
      </c>
      <c r="CC8" s="3" t="s">
        <v>2261</v>
      </c>
      <c r="CD8" s="3" t="s">
        <v>2261</v>
      </c>
      <c r="CE8" s="3" t="s">
        <v>143</v>
      </c>
      <c r="CF8" s="3" t="s">
        <v>143</v>
      </c>
      <c r="CG8" s="3" t="s">
        <v>5272</v>
      </c>
      <c r="CH8" s="3" t="s">
        <v>143</v>
      </c>
      <c r="CI8" s="3" t="s">
        <v>143</v>
      </c>
      <c r="CJ8" s="3" t="s">
        <v>143</v>
      </c>
      <c r="CK8" s="3" t="s">
        <v>143</v>
      </c>
      <c r="CL8" s="3" t="s">
        <v>143</v>
      </c>
      <c r="CM8" s="3" t="s">
        <v>143</v>
      </c>
      <c r="CN8" s="3" t="s">
        <v>143</v>
      </c>
      <c r="CO8" s="3" t="s">
        <v>143</v>
      </c>
      <c r="CP8" s="3" t="s">
        <v>1</v>
      </c>
      <c r="CQ8" s="3" t="s">
        <v>143</v>
      </c>
      <c r="CR8" s="3" t="s">
        <v>1</v>
      </c>
      <c r="CS8" s="3" t="s">
        <v>1985</v>
      </c>
      <c r="CT8" s="3" t="s">
        <v>1985</v>
      </c>
      <c r="CU8" s="3" t="s">
        <v>953</v>
      </c>
      <c r="CV8" s="3" t="s">
        <v>166</v>
      </c>
      <c r="CW8" s="3" t="s">
        <v>506</v>
      </c>
      <c r="CX8" s="3" t="s">
        <v>1986</v>
      </c>
      <c r="CY8" s="3" t="s">
        <v>143</v>
      </c>
      <c r="CZ8" s="3" t="s">
        <v>143</v>
      </c>
      <c r="DA8" s="3" t="s">
        <v>164</v>
      </c>
      <c r="DB8" s="3" t="s">
        <v>6302</v>
      </c>
      <c r="DC8" s="3" t="s">
        <v>5904</v>
      </c>
      <c r="DD8" s="3" t="s">
        <v>143</v>
      </c>
      <c r="DE8" s="3" t="s">
        <v>143</v>
      </c>
      <c r="DF8" s="3" t="s">
        <v>143</v>
      </c>
    </row>
    <row r="9" spans="1:110" ht="38.25" x14ac:dyDescent="0.25">
      <c r="A9" s="182">
        <v>182777</v>
      </c>
      <c r="B9" s="3" t="s">
        <v>19</v>
      </c>
      <c r="C9" s="3" t="s">
        <v>373</v>
      </c>
      <c r="D9" s="7">
        <v>45694</v>
      </c>
      <c r="E9" s="3" t="s">
        <v>257</v>
      </c>
      <c r="F9" s="3" t="s">
        <v>166</v>
      </c>
      <c r="G9" s="4">
        <v>439.9</v>
      </c>
      <c r="H9" s="4">
        <v>1176.28</v>
      </c>
      <c r="I9" s="3" t="s">
        <v>374</v>
      </c>
      <c r="J9" s="3" t="s">
        <v>129</v>
      </c>
      <c r="K9" s="3" t="s">
        <v>5778</v>
      </c>
      <c r="L9" s="3" t="s">
        <v>7854</v>
      </c>
      <c r="M9" s="6" t="s">
        <v>15650</v>
      </c>
      <c r="N9" s="3" t="s">
        <v>170</v>
      </c>
      <c r="O9" s="3" t="s">
        <v>15778</v>
      </c>
      <c r="P9" s="3" t="s">
        <v>9213</v>
      </c>
      <c r="Q9" s="3" t="s">
        <v>135</v>
      </c>
      <c r="R9" s="3" t="s">
        <v>135</v>
      </c>
      <c r="S9" s="3" t="s">
        <v>224</v>
      </c>
      <c r="T9" s="3" t="s">
        <v>137</v>
      </c>
      <c r="U9" s="3" t="s">
        <v>11994</v>
      </c>
      <c r="V9" s="3" t="s">
        <v>15651</v>
      </c>
      <c r="W9" s="7" t="s">
        <v>16074</v>
      </c>
      <c r="X9" s="3" t="s">
        <v>139</v>
      </c>
      <c r="Y9" s="3" t="s">
        <v>323</v>
      </c>
      <c r="Z9" s="3" t="s">
        <v>5272</v>
      </c>
      <c r="AA9" s="3" t="s">
        <v>143</v>
      </c>
      <c r="AB9" s="3" t="s">
        <v>15779</v>
      </c>
      <c r="AC9" s="3" t="s">
        <v>15652</v>
      </c>
      <c r="AD9" s="3" t="s">
        <v>5675</v>
      </c>
      <c r="AE9" s="3" t="s">
        <v>265</v>
      </c>
      <c r="AF9" s="3" t="s">
        <v>143</v>
      </c>
      <c r="AG9" s="3" t="s">
        <v>15779</v>
      </c>
      <c r="AH9" s="3" t="s">
        <v>207</v>
      </c>
      <c r="AI9" s="3" t="s">
        <v>143</v>
      </c>
      <c r="AJ9" s="3" t="s">
        <v>15653</v>
      </c>
      <c r="AK9" s="3" t="s">
        <v>174</v>
      </c>
      <c r="AL9" s="3" t="s">
        <v>7861</v>
      </c>
      <c r="AM9" s="3" t="s">
        <v>7862</v>
      </c>
      <c r="AN9" s="3" t="s">
        <v>7863</v>
      </c>
      <c r="AO9" s="3" t="s">
        <v>353</v>
      </c>
      <c r="AP9" s="3" t="s">
        <v>231</v>
      </c>
      <c r="AQ9" s="3" t="s">
        <v>1616</v>
      </c>
      <c r="AR9" s="3" t="s">
        <v>6167</v>
      </c>
      <c r="AS9" s="3" t="s">
        <v>990</v>
      </c>
      <c r="AT9" s="3" t="s">
        <v>5785</v>
      </c>
      <c r="AU9" s="3" t="s">
        <v>5786</v>
      </c>
      <c r="AV9" s="3" t="s">
        <v>148</v>
      </c>
      <c r="AW9" s="3" t="s">
        <v>139</v>
      </c>
      <c r="AX9" s="3" t="s">
        <v>154</v>
      </c>
      <c r="AY9" s="3" t="s">
        <v>992</v>
      </c>
      <c r="AZ9" s="3" t="s">
        <v>156</v>
      </c>
      <c r="BA9" s="3" t="s">
        <v>157</v>
      </c>
      <c r="BB9" s="3" t="s">
        <v>8956</v>
      </c>
      <c r="BC9" s="3" t="s">
        <v>15780</v>
      </c>
      <c r="BD9" s="3" t="s">
        <v>5272</v>
      </c>
      <c r="BE9" s="3" t="s">
        <v>170</v>
      </c>
      <c r="BF9" s="3" t="s">
        <v>15781</v>
      </c>
      <c r="BG9" s="3" t="s">
        <v>143</v>
      </c>
      <c r="BH9" s="3" t="s">
        <v>136</v>
      </c>
      <c r="BI9" s="3" t="s">
        <v>143</v>
      </c>
      <c r="BJ9" s="3" t="s">
        <v>200</v>
      </c>
      <c r="BK9" s="3" t="s">
        <v>160</v>
      </c>
      <c r="BL9" s="3" t="s">
        <v>143</v>
      </c>
      <c r="BM9" s="3" t="s">
        <v>15654</v>
      </c>
      <c r="BN9" s="3" t="s">
        <v>15782</v>
      </c>
      <c r="BO9" s="3" t="s">
        <v>143</v>
      </c>
      <c r="BP9" s="3" t="s">
        <v>15783</v>
      </c>
      <c r="BQ9" s="3" t="s">
        <v>15779</v>
      </c>
      <c r="BR9" s="3" t="s">
        <v>15779</v>
      </c>
      <c r="BS9" s="3" t="s">
        <v>135</v>
      </c>
      <c r="BT9" s="3" t="s">
        <v>135</v>
      </c>
      <c r="BU9" s="3" t="s">
        <v>135</v>
      </c>
      <c r="BV9" s="3" t="s">
        <v>148</v>
      </c>
      <c r="BW9" s="3" t="s">
        <v>2774</v>
      </c>
      <c r="BX9" s="3" t="s">
        <v>174</v>
      </c>
      <c r="BY9" s="3" t="s">
        <v>15655</v>
      </c>
      <c r="BZ9" s="3" t="s">
        <v>143</v>
      </c>
      <c r="CA9" s="3" t="s">
        <v>143</v>
      </c>
      <c r="CB9" s="3" t="s">
        <v>143</v>
      </c>
      <c r="CC9" s="3" t="s">
        <v>2261</v>
      </c>
      <c r="CD9" s="3" t="s">
        <v>2261</v>
      </c>
      <c r="CE9" s="3" t="s">
        <v>143</v>
      </c>
      <c r="CF9" s="3" t="s">
        <v>143</v>
      </c>
      <c r="CG9" s="3" t="s">
        <v>5272</v>
      </c>
      <c r="CH9" s="3" t="s">
        <v>143</v>
      </c>
      <c r="CI9" s="3" t="s">
        <v>143</v>
      </c>
      <c r="CJ9" s="3" t="s">
        <v>143</v>
      </c>
      <c r="CK9" s="3" t="s">
        <v>143</v>
      </c>
      <c r="CL9" s="3" t="s">
        <v>6441</v>
      </c>
      <c r="CM9" s="3" t="s">
        <v>143</v>
      </c>
      <c r="CN9" s="3" t="s">
        <v>6441</v>
      </c>
      <c r="CO9" s="3" t="s">
        <v>143</v>
      </c>
      <c r="CP9" s="3" t="s">
        <v>1</v>
      </c>
      <c r="CQ9" s="3" t="s">
        <v>143</v>
      </c>
      <c r="CR9" s="3" t="s">
        <v>1</v>
      </c>
      <c r="CS9" s="3" t="s">
        <v>2092</v>
      </c>
      <c r="CT9" s="3" t="s">
        <v>1985</v>
      </c>
      <c r="CU9" s="3" t="s">
        <v>374</v>
      </c>
      <c r="CV9" s="3" t="s">
        <v>166</v>
      </c>
      <c r="CW9" s="3" t="s">
        <v>136</v>
      </c>
      <c r="CX9" s="3" t="s">
        <v>1989</v>
      </c>
      <c r="CY9" s="3" t="s">
        <v>15784</v>
      </c>
      <c r="CZ9" s="3" t="s">
        <v>11994</v>
      </c>
      <c r="DA9" s="3" t="s">
        <v>373</v>
      </c>
      <c r="DB9" s="3" t="s">
        <v>6302</v>
      </c>
      <c r="DC9" s="3" t="s">
        <v>5776</v>
      </c>
      <c r="DD9" s="3" t="s">
        <v>7865</v>
      </c>
      <c r="DE9" s="3" t="s">
        <v>7865</v>
      </c>
      <c r="DF9" s="3" t="s">
        <v>143</v>
      </c>
    </row>
    <row r="10" spans="1:110" ht="25.5" x14ac:dyDescent="0.25">
      <c r="A10" s="182">
        <v>182784</v>
      </c>
      <c r="B10" s="3" t="s">
        <v>15761</v>
      </c>
      <c r="C10" s="3" t="s">
        <v>373</v>
      </c>
      <c r="D10" s="7">
        <v>45694</v>
      </c>
      <c r="E10" s="3" t="s">
        <v>257</v>
      </c>
      <c r="F10" s="3" t="s">
        <v>166</v>
      </c>
      <c r="G10" s="4">
        <v>1841.72</v>
      </c>
      <c r="H10" s="4">
        <v>1197.9100000000001</v>
      </c>
      <c r="I10" s="3" t="s">
        <v>374</v>
      </c>
      <c r="J10" s="3" t="s">
        <v>129</v>
      </c>
      <c r="K10" s="3" t="s">
        <v>980</v>
      </c>
      <c r="L10" s="3" t="s">
        <v>13912</v>
      </c>
      <c r="M10" s="6" t="s">
        <v>15656</v>
      </c>
      <c r="N10" s="3" t="s">
        <v>170</v>
      </c>
      <c r="O10" s="3" t="s">
        <v>15785</v>
      </c>
      <c r="P10" s="3" t="s">
        <v>7694</v>
      </c>
      <c r="Q10" s="3" t="s">
        <v>135</v>
      </c>
      <c r="R10" s="3" t="s">
        <v>135</v>
      </c>
      <c r="S10" s="3" t="s">
        <v>136</v>
      </c>
      <c r="T10" s="3" t="s">
        <v>137</v>
      </c>
      <c r="U10" s="3" t="s">
        <v>11994</v>
      </c>
      <c r="V10" s="3" t="s">
        <v>15657</v>
      </c>
      <c r="W10" s="7" t="s">
        <v>15921</v>
      </c>
      <c r="X10" s="3" t="s">
        <v>139</v>
      </c>
      <c r="Y10" s="3" t="s">
        <v>140</v>
      </c>
      <c r="Z10" s="3" t="s">
        <v>5272</v>
      </c>
      <c r="AA10" s="3" t="s">
        <v>143</v>
      </c>
      <c r="AB10" s="3" t="s">
        <v>15922</v>
      </c>
      <c r="AC10" s="3" t="s">
        <v>15652</v>
      </c>
      <c r="AD10" s="3" t="s">
        <v>5675</v>
      </c>
      <c r="AE10" s="3" t="s">
        <v>265</v>
      </c>
      <c r="AF10" s="3" t="s">
        <v>143</v>
      </c>
      <c r="AG10" s="3" t="s">
        <v>15922</v>
      </c>
      <c r="AH10" s="3" t="s">
        <v>142</v>
      </c>
      <c r="AI10" s="3" t="s">
        <v>143</v>
      </c>
      <c r="AJ10" s="3" t="s">
        <v>15658</v>
      </c>
      <c r="AK10" s="3" t="s">
        <v>174</v>
      </c>
      <c r="AL10" s="3" t="s">
        <v>13919</v>
      </c>
      <c r="AM10" s="3" t="s">
        <v>2700</v>
      </c>
      <c r="AN10" s="3" t="s">
        <v>13920</v>
      </c>
      <c r="AO10" s="3" t="s">
        <v>353</v>
      </c>
      <c r="AP10" s="3" t="s">
        <v>231</v>
      </c>
      <c r="AQ10" s="3" t="s">
        <v>353</v>
      </c>
      <c r="AR10" s="3" t="s">
        <v>2703</v>
      </c>
      <c r="AS10" s="3" t="s">
        <v>990</v>
      </c>
      <c r="AT10" s="3" t="s">
        <v>273</v>
      </c>
      <c r="AU10" s="3" t="s">
        <v>991</v>
      </c>
      <c r="AV10" s="3" t="s">
        <v>148</v>
      </c>
      <c r="AW10" s="3" t="s">
        <v>139</v>
      </c>
      <c r="AX10" s="3" t="s">
        <v>154</v>
      </c>
      <c r="AY10" s="3" t="s">
        <v>992</v>
      </c>
      <c r="AZ10" s="3" t="s">
        <v>156</v>
      </c>
      <c r="BA10" s="3" t="s">
        <v>157</v>
      </c>
      <c r="BB10" s="3" t="s">
        <v>8956</v>
      </c>
      <c r="BC10" s="3" t="s">
        <v>15786</v>
      </c>
      <c r="BD10" s="3" t="s">
        <v>5272</v>
      </c>
      <c r="BE10" s="3" t="s">
        <v>170</v>
      </c>
      <c r="BF10" s="3" t="s">
        <v>15923</v>
      </c>
      <c r="BG10" s="3" t="s">
        <v>143</v>
      </c>
      <c r="BH10" s="3" t="s">
        <v>136</v>
      </c>
      <c r="BI10" s="3" t="s">
        <v>143</v>
      </c>
      <c r="BJ10" s="3" t="s">
        <v>200</v>
      </c>
      <c r="BK10" s="3" t="s">
        <v>160</v>
      </c>
      <c r="BL10" s="3" t="s">
        <v>143</v>
      </c>
      <c r="BM10" s="3" t="s">
        <v>143</v>
      </c>
      <c r="BN10" s="3" t="s">
        <v>15787</v>
      </c>
      <c r="BO10" s="3" t="s">
        <v>143</v>
      </c>
      <c r="BP10" s="3" t="s">
        <v>15788</v>
      </c>
      <c r="BQ10" s="3" t="s">
        <v>15922</v>
      </c>
      <c r="BR10" s="3" t="s">
        <v>15922</v>
      </c>
      <c r="BS10" s="3" t="s">
        <v>135</v>
      </c>
      <c r="BT10" s="3" t="s">
        <v>135</v>
      </c>
      <c r="BU10" s="3" t="s">
        <v>135</v>
      </c>
      <c r="BV10" s="3" t="s">
        <v>148</v>
      </c>
      <c r="BW10" s="3" t="s">
        <v>2774</v>
      </c>
      <c r="BX10" s="3" t="s">
        <v>174</v>
      </c>
      <c r="BY10" s="3" t="s">
        <v>143</v>
      </c>
      <c r="BZ10" s="3" t="s">
        <v>143</v>
      </c>
      <c r="CA10" s="3" t="s">
        <v>143</v>
      </c>
      <c r="CB10" s="3" t="s">
        <v>143</v>
      </c>
      <c r="CC10" s="3" t="s">
        <v>2261</v>
      </c>
      <c r="CD10" s="3" t="s">
        <v>2261</v>
      </c>
      <c r="CE10" s="3" t="s">
        <v>143</v>
      </c>
      <c r="CF10" s="3" t="s">
        <v>143</v>
      </c>
      <c r="CG10" s="3" t="s">
        <v>5272</v>
      </c>
      <c r="CH10" s="3" t="s">
        <v>143</v>
      </c>
      <c r="CI10" s="3" t="s">
        <v>143</v>
      </c>
      <c r="CJ10" s="3" t="s">
        <v>143</v>
      </c>
      <c r="CK10" s="3" t="s">
        <v>143</v>
      </c>
      <c r="CL10" s="3" t="s">
        <v>143</v>
      </c>
      <c r="CM10" s="3" t="s">
        <v>143</v>
      </c>
      <c r="CN10" s="3" t="s">
        <v>143</v>
      </c>
      <c r="CO10" s="3" t="s">
        <v>143</v>
      </c>
      <c r="CP10" s="3" t="s">
        <v>1</v>
      </c>
      <c r="CQ10" s="3" t="s">
        <v>143</v>
      </c>
      <c r="CR10" s="3" t="s">
        <v>1</v>
      </c>
      <c r="CS10" s="3" t="s">
        <v>2092</v>
      </c>
      <c r="CT10" s="3" t="s">
        <v>2092</v>
      </c>
      <c r="CU10" s="3" t="s">
        <v>374</v>
      </c>
      <c r="CV10" s="3" t="s">
        <v>166</v>
      </c>
      <c r="CW10" s="3" t="s">
        <v>136</v>
      </c>
      <c r="CX10" s="3" t="s">
        <v>1989</v>
      </c>
      <c r="CY10" s="3" t="s">
        <v>143</v>
      </c>
      <c r="CZ10" s="3" t="s">
        <v>11994</v>
      </c>
      <c r="DA10" s="3" t="s">
        <v>373</v>
      </c>
      <c r="DB10" s="3" t="s">
        <v>6302</v>
      </c>
      <c r="DC10" s="3" t="s">
        <v>5776</v>
      </c>
      <c r="DD10" s="3" t="s">
        <v>143</v>
      </c>
      <c r="DE10" s="3" t="s">
        <v>143</v>
      </c>
      <c r="DF10" s="3" t="s">
        <v>143</v>
      </c>
    </row>
    <row r="11" spans="1:110" x14ac:dyDescent="0.25">
      <c r="A11" s="182">
        <v>182839</v>
      </c>
      <c r="B11" s="3" t="s">
        <v>16253</v>
      </c>
      <c r="C11" s="3" t="s">
        <v>364</v>
      </c>
      <c r="D11" s="7">
        <v>45694</v>
      </c>
      <c r="E11" s="3" t="s">
        <v>165</v>
      </c>
      <c r="F11" s="3" t="s">
        <v>166</v>
      </c>
      <c r="G11" s="8">
        <f>H11</f>
        <v>784.7</v>
      </c>
      <c r="H11" s="4">
        <v>784.7</v>
      </c>
      <c r="I11" s="3" t="s">
        <v>374</v>
      </c>
      <c r="J11" s="3" t="s">
        <v>7145</v>
      </c>
      <c r="K11" s="3" t="s">
        <v>960</v>
      </c>
      <c r="L11" s="3" t="s">
        <v>1362</v>
      </c>
      <c r="M11" s="6" t="s">
        <v>15659</v>
      </c>
      <c r="N11" s="3" t="s">
        <v>170</v>
      </c>
      <c r="O11" s="3" t="s">
        <v>15660</v>
      </c>
      <c r="P11" s="3" t="s">
        <v>4241</v>
      </c>
      <c r="Q11" s="3" t="s">
        <v>135</v>
      </c>
      <c r="R11" s="3" t="s">
        <v>135</v>
      </c>
      <c r="S11" s="3" t="s">
        <v>136</v>
      </c>
      <c r="T11" s="3" t="s">
        <v>137</v>
      </c>
      <c r="U11" s="3" t="s">
        <v>4880</v>
      </c>
      <c r="V11" s="3" t="s">
        <v>15661</v>
      </c>
      <c r="W11" s="7" t="s">
        <v>16178</v>
      </c>
      <c r="X11" s="3" t="s">
        <v>139</v>
      </c>
      <c r="Y11" s="3" t="s">
        <v>323</v>
      </c>
      <c r="Z11" s="3" t="s">
        <v>5272</v>
      </c>
      <c r="AA11" s="3" t="s">
        <v>143</v>
      </c>
      <c r="AB11" s="3" t="s">
        <v>5272</v>
      </c>
      <c r="AC11" s="3" t="s">
        <v>143</v>
      </c>
      <c r="AD11" s="3" t="s">
        <v>235</v>
      </c>
      <c r="AE11" s="3" t="s">
        <v>141</v>
      </c>
      <c r="AF11" s="3" t="s">
        <v>143</v>
      </c>
      <c r="AG11" s="3" t="s">
        <v>143</v>
      </c>
      <c r="AH11" s="3" t="s">
        <v>142</v>
      </c>
      <c r="AI11" s="3" t="s">
        <v>143</v>
      </c>
      <c r="AJ11" s="3" t="s">
        <v>15663</v>
      </c>
      <c r="AK11" s="3" t="s">
        <v>143</v>
      </c>
      <c r="AL11" s="3" t="s">
        <v>4690</v>
      </c>
      <c r="AM11" s="3" t="s">
        <v>1336</v>
      </c>
      <c r="AN11" s="3" t="s">
        <v>13755</v>
      </c>
      <c r="AO11" s="3" t="s">
        <v>353</v>
      </c>
      <c r="AP11" s="3" t="s">
        <v>231</v>
      </c>
      <c r="AQ11" s="3" t="s">
        <v>492</v>
      </c>
      <c r="AR11" s="3" t="s">
        <v>1338</v>
      </c>
      <c r="AS11" s="3" t="s">
        <v>145</v>
      </c>
      <c r="AT11" s="3" t="s">
        <v>146</v>
      </c>
      <c r="AU11" s="3" t="s">
        <v>972</v>
      </c>
      <c r="AV11" s="3" t="s">
        <v>148</v>
      </c>
      <c r="AW11" s="3" t="s">
        <v>139</v>
      </c>
      <c r="AX11" s="3" t="s">
        <v>149</v>
      </c>
      <c r="AY11" s="3" t="s">
        <v>150</v>
      </c>
      <c r="AZ11" s="3" t="s">
        <v>156</v>
      </c>
      <c r="BA11" s="3" t="s">
        <v>157</v>
      </c>
      <c r="BB11" s="3" t="s">
        <v>237</v>
      </c>
      <c r="BC11" s="3" t="s">
        <v>15662</v>
      </c>
      <c r="BD11" s="3" t="s">
        <v>5272</v>
      </c>
      <c r="BE11" s="3" t="s">
        <v>143</v>
      </c>
      <c r="BF11" s="3" t="s">
        <v>143</v>
      </c>
      <c r="BG11" s="3" t="s">
        <v>143</v>
      </c>
      <c r="BH11" s="3" t="s">
        <v>136</v>
      </c>
      <c r="BI11" s="3" t="s">
        <v>143</v>
      </c>
      <c r="BJ11" s="3" t="s">
        <v>160</v>
      </c>
      <c r="BK11" s="3" t="s">
        <v>143</v>
      </c>
      <c r="BL11" s="3" t="s">
        <v>143</v>
      </c>
      <c r="BM11" s="3" t="s">
        <v>143</v>
      </c>
      <c r="BN11" s="3" t="s">
        <v>15664</v>
      </c>
      <c r="BO11" s="3" t="s">
        <v>5784</v>
      </c>
      <c r="BP11" s="3" t="s">
        <v>314</v>
      </c>
      <c r="BQ11" s="3" t="s">
        <v>15663</v>
      </c>
      <c r="BR11" s="3" t="s">
        <v>15663</v>
      </c>
      <c r="BS11" s="3" t="s">
        <v>135</v>
      </c>
      <c r="BT11" s="3" t="s">
        <v>135</v>
      </c>
      <c r="BU11" s="3" t="s">
        <v>135</v>
      </c>
      <c r="BV11" s="3" t="s">
        <v>148</v>
      </c>
      <c r="BW11" s="3" t="s">
        <v>15665</v>
      </c>
      <c r="BX11" s="3" t="s">
        <v>174</v>
      </c>
      <c r="BY11" s="3" t="s">
        <v>143</v>
      </c>
      <c r="BZ11" s="3" t="s">
        <v>143</v>
      </c>
      <c r="CA11" s="3" t="s">
        <v>143</v>
      </c>
      <c r="CB11" s="3" t="s">
        <v>15666</v>
      </c>
      <c r="CC11" s="3" t="s">
        <v>2261</v>
      </c>
      <c r="CD11" s="3" t="s">
        <v>143</v>
      </c>
      <c r="CE11" s="3" t="s">
        <v>143</v>
      </c>
      <c r="CF11" s="3" t="s">
        <v>143</v>
      </c>
      <c r="CG11" s="3" t="s">
        <v>5272</v>
      </c>
      <c r="CH11" s="3" t="s">
        <v>143</v>
      </c>
      <c r="CI11" s="3" t="s">
        <v>143</v>
      </c>
      <c r="CJ11" s="3" t="s">
        <v>143</v>
      </c>
      <c r="CK11" s="3" t="s">
        <v>143</v>
      </c>
      <c r="CL11" s="3" t="s">
        <v>10843</v>
      </c>
      <c r="CM11" s="3" t="s">
        <v>143</v>
      </c>
      <c r="CN11" s="3" t="s">
        <v>143</v>
      </c>
      <c r="CO11" s="3" t="s">
        <v>143</v>
      </c>
      <c r="CP11" s="3" t="s">
        <v>1</v>
      </c>
      <c r="CQ11" s="3" t="s">
        <v>143</v>
      </c>
      <c r="CR11" s="3" t="s">
        <v>1</v>
      </c>
      <c r="CS11" s="3" t="s">
        <v>2092</v>
      </c>
      <c r="CT11" s="3" t="s">
        <v>143</v>
      </c>
      <c r="CU11" s="3" t="s">
        <v>374</v>
      </c>
      <c r="CV11" s="3" t="s">
        <v>166</v>
      </c>
      <c r="CW11" s="3" t="s">
        <v>136</v>
      </c>
      <c r="CX11" s="3" t="s">
        <v>1986</v>
      </c>
      <c r="CY11" s="3" t="s">
        <v>16177</v>
      </c>
      <c r="CZ11" s="3" t="s">
        <v>143</v>
      </c>
      <c r="DA11" s="3" t="s">
        <v>364</v>
      </c>
      <c r="DB11" s="3" t="s">
        <v>6302</v>
      </c>
      <c r="DC11" s="3" t="s">
        <v>5776</v>
      </c>
      <c r="DD11" s="3" t="s">
        <v>143</v>
      </c>
      <c r="DE11" s="3" t="s">
        <v>10844</v>
      </c>
      <c r="DF11" s="3" t="s">
        <v>143</v>
      </c>
    </row>
    <row r="12" spans="1:110" ht="25.5" x14ac:dyDescent="0.25">
      <c r="A12" s="182">
        <v>182853</v>
      </c>
      <c r="B12" s="3" t="s">
        <v>12238</v>
      </c>
      <c r="C12" s="3" t="s">
        <v>164</v>
      </c>
      <c r="D12" s="7">
        <v>45693</v>
      </c>
      <c r="E12" s="3" t="s">
        <v>165</v>
      </c>
      <c r="F12" s="3" t="s">
        <v>166</v>
      </c>
      <c r="G12" s="8">
        <f t="shared" ref="G12" si="0">H12</f>
        <v>600</v>
      </c>
      <c r="H12" s="4">
        <v>600</v>
      </c>
      <c r="I12" s="3" t="s">
        <v>316</v>
      </c>
      <c r="J12" s="3" t="s">
        <v>7246</v>
      </c>
      <c r="K12" s="3" t="s">
        <v>1056</v>
      </c>
      <c r="L12" s="3" t="s">
        <v>2817</v>
      </c>
      <c r="M12" s="6" t="s">
        <v>15667</v>
      </c>
      <c r="N12" s="3" t="s">
        <v>170</v>
      </c>
      <c r="O12" s="3" t="s">
        <v>15668</v>
      </c>
      <c r="P12" s="3" t="s">
        <v>15669</v>
      </c>
      <c r="Q12" s="3" t="s">
        <v>135</v>
      </c>
      <c r="R12" s="3" t="s">
        <v>135</v>
      </c>
      <c r="S12" s="3" t="s">
        <v>136</v>
      </c>
      <c r="T12" s="3" t="s">
        <v>137</v>
      </c>
      <c r="U12" s="3" t="s">
        <v>2483</v>
      </c>
      <c r="V12" s="3" t="s">
        <v>15670</v>
      </c>
      <c r="W12" s="7" t="s">
        <v>15671</v>
      </c>
      <c r="X12" s="3" t="s">
        <v>139</v>
      </c>
      <c r="Y12" s="3" t="s">
        <v>226</v>
      </c>
      <c r="Z12" s="3" t="s">
        <v>5272</v>
      </c>
      <c r="AA12" s="3" t="s">
        <v>143</v>
      </c>
      <c r="AB12" s="3" t="s">
        <v>5272</v>
      </c>
      <c r="AC12" s="3" t="s">
        <v>143</v>
      </c>
      <c r="AD12" s="3" t="s">
        <v>235</v>
      </c>
      <c r="AE12" s="3" t="s">
        <v>141</v>
      </c>
      <c r="AF12" s="3" t="s">
        <v>143</v>
      </c>
      <c r="AG12" s="3" t="s">
        <v>143</v>
      </c>
      <c r="AH12" s="3" t="s">
        <v>207</v>
      </c>
      <c r="AI12" s="3" t="s">
        <v>143</v>
      </c>
      <c r="AJ12" s="3" t="s">
        <v>9516</v>
      </c>
      <c r="AK12" s="3" t="s">
        <v>143</v>
      </c>
      <c r="AL12" s="3" t="s">
        <v>2820</v>
      </c>
      <c r="AM12" s="3" t="s">
        <v>2821</v>
      </c>
      <c r="AN12" s="3" t="s">
        <v>2822</v>
      </c>
      <c r="AO12" s="3" t="s">
        <v>178</v>
      </c>
      <c r="AP12" s="3" t="s">
        <v>179</v>
      </c>
      <c r="AQ12" s="3" t="s">
        <v>180</v>
      </c>
      <c r="AR12" s="3" t="s">
        <v>2823</v>
      </c>
      <c r="AS12" s="3" t="s">
        <v>145</v>
      </c>
      <c r="AT12" s="3" t="s">
        <v>146</v>
      </c>
      <c r="AU12" s="3" t="s">
        <v>1060</v>
      </c>
      <c r="AV12" s="3" t="s">
        <v>148</v>
      </c>
      <c r="AW12" s="3" t="s">
        <v>139</v>
      </c>
      <c r="AX12" s="3" t="s">
        <v>149</v>
      </c>
      <c r="AY12" s="3" t="s">
        <v>150</v>
      </c>
      <c r="AZ12" s="3" t="s">
        <v>156</v>
      </c>
      <c r="BA12" s="3" t="s">
        <v>157</v>
      </c>
      <c r="BB12" s="3" t="s">
        <v>237</v>
      </c>
      <c r="BC12" s="3" t="s">
        <v>15671</v>
      </c>
      <c r="BD12" s="3" t="s">
        <v>5272</v>
      </c>
      <c r="BE12" s="3" t="s">
        <v>143</v>
      </c>
      <c r="BF12" s="3" t="s">
        <v>143</v>
      </c>
      <c r="BG12" s="3" t="s">
        <v>143</v>
      </c>
      <c r="BH12" s="3" t="s">
        <v>136</v>
      </c>
      <c r="BI12" s="3" t="s">
        <v>143</v>
      </c>
      <c r="BJ12" s="3" t="s">
        <v>160</v>
      </c>
      <c r="BK12" s="3" t="s">
        <v>143</v>
      </c>
      <c r="BL12" s="3" t="s">
        <v>143</v>
      </c>
      <c r="BM12" s="3" t="s">
        <v>143</v>
      </c>
      <c r="BN12" s="3" t="s">
        <v>15672</v>
      </c>
      <c r="BO12" s="3" t="s">
        <v>5784</v>
      </c>
      <c r="BP12" s="3" t="s">
        <v>15673</v>
      </c>
      <c r="BQ12" s="3" t="s">
        <v>9516</v>
      </c>
      <c r="BR12" s="3" t="s">
        <v>9516</v>
      </c>
      <c r="BS12" s="3" t="s">
        <v>135</v>
      </c>
      <c r="BT12" s="3" t="s">
        <v>135</v>
      </c>
      <c r="BU12" s="3" t="s">
        <v>135</v>
      </c>
      <c r="BV12" s="3" t="s">
        <v>148</v>
      </c>
      <c r="BW12" s="3" t="s">
        <v>15674</v>
      </c>
      <c r="BX12" s="3" t="s">
        <v>174</v>
      </c>
      <c r="BY12" s="3" t="s">
        <v>143</v>
      </c>
      <c r="BZ12" s="3" t="s">
        <v>143</v>
      </c>
      <c r="CA12" s="3" t="s">
        <v>143</v>
      </c>
      <c r="CB12" s="3" t="s">
        <v>15675</v>
      </c>
      <c r="CC12" s="3" t="s">
        <v>2261</v>
      </c>
      <c r="CD12" s="3" t="s">
        <v>143</v>
      </c>
      <c r="CE12" s="3" t="s">
        <v>143</v>
      </c>
      <c r="CF12" s="3" t="s">
        <v>143</v>
      </c>
      <c r="CG12" s="3" t="s">
        <v>5272</v>
      </c>
      <c r="CH12" s="3" t="s">
        <v>143</v>
      </c>
      <c r="CI12" s="3" t="s">
        <v>143</v>
      </c>
      <c r="CJ12" s="3" t="s">
        <v>143</v>
      </c>
      <c r="CK12" s="3" t="s">
        <v>143</v>
      </c>
      <c r="CL12" s="3" t="s">
        <v>5958</v>
      </c>
      <c r="CM12" s="3" t="s">
        <v>143</v>
      </c>
      <c r="CN12" s="3" t="s">
        <v>143</v>
      </c>
      <c r="CO12" s="3" t="s">
        <v>143</v>
      </c>
      <c r="CP12" s="3" t="s">
        <v>1</v>
      </c>
      <c r="CQ12" s="3" t="s">
        <v>143</v>
      </c>
      <c r="CR12" s="3" t="s">
        <v>1</v>
      </c>
      <c r="CS12" s="3" t="s">
        <v>2092</v>
      </c>
      <c r="CT12" s="3" t="s">
        <v>143</v>
      </c>
      <c r="CU12" s="3" t="s">
        <v>316</v>
      </c>
      <c r="CV12" s="3" t="s">
        <v>166</v>
      </c>
      <c r="CW12" s="3" t="s">
        <v>136</v>
      </c>
      <c r="CX12" s="3" t="s">
        <v>1989</v>
      </c>
      <c r="CY12" s="3" t="s">
        <v>143</v>
      </c>
      <c r="CZ12" s="3" t="s">
        <v>143</v>
      </c>
      <c r="DA12" s="3" t="s">
        <v>164</v>
      </c>
      <c r="DB12" s="3" t="s">
        <v>6302</v>
      </c>
      <c r="DC12" s="3" t="s">
        <v>5904</v>
      </c>
      <c r="DD12" s="3" t="s">
        <v>143</v>
      </c>
      <c r="DE12" s="3" t="s">
        <v>8574</v>
      </c>
      <c r="DF12" s="3" t="s">
        <v>143</v>
      </c>
    </row>
    <row r="13" spans="1:110" x14ac:dyDescent="0.25">
      <c r="A13" s="182">
        <v>182915</v>
      </c>
      <c r="B13" s="3" t="s">
        <v>12238</v>
      </c>
      <c r="C13" s="3" t="s">
        <v>164</v>
      </c>
      <c r="D13" s="7">
        <v>45694</v>
      </c>
      <c r="E13" s="3" t="s">
        <v>165</v>
      </c>
      <c r="F13" s="3" t="s">
        <v>166</v>
      </c>
      <c r="G13" s="4">
        <v>800</v>
      </c>
      <c r="H13" s="4">
        <v>800</v>
      </c>
      <c r="I13" s="3" t="s">
        <v>316</v>
      </c>
      <c r="J13" s="3" t="s">
        <v>129</v>
      </c>
      <c r="K13" s="3" t="s">
        <v>960</v>
      </c>
      <c r="L13" s="3" t="s">
        <v>4266</v>
      </c>
      <c r="M13" s="6" t="s">
        <v>879</v>
      </c>
      <c r="N13" s="3" t="s">
        <v>170</v>
      </c>
      <c r="O13" s="3" t="s">
        <v>15789</v>
      </c>
      <c r="P13" s="3" t="s">
        <v>15676</v>
      </c>
      <c r="Q13" s="3" t="s">
        <v>135</v>
      </c>
      <c r="R13" s="3" t="s">
        <v>135</v>
      </c>
      <c r="S13" s="3" t="s">
        <v>136</v>
      </c>
      <c r="T13" s="3" t="s">
        <v>137</v>
      </c>
      <c r="U13" s="3" t="s">
        <v>322</v>
      </c>
      <c r="V13" s="3" t="s">
        <v>15677</v>
      </c>
      <c r="W13" s="7" t="s">
        <v>15790</v>
      </c>
      <c r="X13" s="3" t="s">
        <v>139</v>
      </c>
      <c r="Y13" s="3" t="s">
        <v>323</v>
      </c>
      <c r="Z13" s="3" t="s">
        <v>5272</v>
      </c>
      <c r="AA13" s="3" t="s">
        <v>143</v>
      </c>
      <c r="AB13" s="3" t="s">
        <v>5784</v>
      </c>
      <c r="AC13" s="3" t="s">
        <v>143</v>
      </c>
      <c r="AD13" s="3" t="s">
        <v>235</v>
      </c>
      <c r="AE13" s="3" t="s">
        <v>141</v>
      </c>
      <c r="AF13" s="3" t="s">
        <v>143</v>
      </c>
      <c r="AG13" s="3" t="s">
        <v>5784</v>
      </c>
      <c r="AH13" s="3" t="s">
        <v>207</v>
      </c>
      <c r="AI13" s="3" t="s">
        <v>143</v>
      </c>
      <c r="AJ13" s="3" t="s">
        <v>5784</v>
      </c>
      <c r="AK13" s="3" t="s">
        <v>174</v>
      </c>
      <c r="AL13" s="3" t="s">
        <v>2359</v>
      </c>
      <c r="AM13" s="3" t="s">
        <v>1229</v>
      </c>
      <c r="AN13" s="3" t="s">
        <v>4269</v>
      </c>
      <c r="AO13" s="3" t="s">
        <v>178</v>
      </c>
      <c r="AP13" s="3" t="s">
        <v>179</v>
      </c>
      <c r="AQ13" s="3" t="s">
        <v>211</v>
      </c>
      <c r="AR13" s="3" t="s">
        <v>1381</v>
      </c>
      <c r="AS13" s="3" t="s">
        <v>145</v>
      </c>
      <c r="AT13" s="3" t="s">
        <v>146</v>
      </c>
      <c r="AU13" s="3" t="s">
        <v>972</v>
      </c>
      <c r="AV13" s="3" t="s">
        <v>148</v>
      </c>
      <c r="AW13" s="3" t="s">
        <v>139</v>
      </c>
      <c r="AX13" s="3" t="s">
        <v>149</v>
      </c>
      <c r="AY13" s="3" t="s">
        <v>150</v>
      </c>
      <c r="AZ13" s="3" t="s">
        <v>156</v>
      </c>
      <c r="BA13" s="3" t="s">
        <v>157</v>
      </c>
      <c r="BB13" s="3" t="s">
        <v>237</v>
      </c>
      <c r="BC13" s="3" t="s">
        <v>15790</v>
      </c>
      <c r="BD13" s="3" t="s">
        <v>5272</v>
      </c>
      <c r="BE13" s="3" t="s">
        <v>143</v>
      </c>
      <c r="BF13" s="3" t="s">
        <v>143</v>
      </c>
      <c r="BG13" s="3" t="s">
        <v>143</v>
      </c>
      <c r="BH13" s="3" t="s">
        <v>136</v>
      </c>
      <c r="BI13" s="3" t="s">
        <v>143</v>
      </c>
      <c r="BJ13" s="3" t="s">
        <v>160</v>
      </c>
      <c r="BK13" s="3" t="s">
        <v>160</v>
      </c>
      <c r="BL13" s="3" t="s">
        <v>143</v>
      </c>
      <c r="BM13" s="3" t="s">
        <v>143</v>
      </c>
      <c r="BN13" s="3" t="s">
        <v>15791</v>
      </c>
      <c r="BO13" s="3" t="s">
        <v>5784</v>
      </c>
      <c r="BP13" s="3" t="s">
        <v>314</v>
      </c>
      <c r="BQ13" s="3" t="s">
        <v>5784</v>
      </c>
      <c r="BR13" s="3" t="s">
        <v>5784</v>
      </c>
      <c r="BS13" s="3" t="s">
        <v>135</v>
      </c>
      <c r="BT13" s="3" t="s">
        <v>135</v>
      </c>
      <c r="BU13" s="3" t="s">
        <v>135</v>
      </c>
      <c r="BV13" s="3" t="s">
        <v>148</v>
      </c>
      <c r="BW13" s="3" t="s">
        <v>1653</v>
      </c>
      <c r="BX13" s="3" t="s">
        <v>174</v>
      </c>
      <c r="BY13" s="3" t="s">
        <v>143</v>
      </c>
      <c r="BZ13" s="3" t="s">
        <v>143</v>
      </c>
      <c r="CA13" s="3" t="s">
        <v>143</v>
      </c>
      <c r="CB13" s="3" t="s">
        <v>15678</v>
      </c>
      <c r="CC13" s="3" t="s">
        <v>2261</v>
      </c>
      <c r="CD13" s="3" t="s">
        <v>2261</v>
      </c>
      <c r="CE13" s="3" t="s">
        <v>143</v>
      </c>
      <c r="CF13" s="3" t="s">
        <v>143</v>
      </c>
      <c r="CG13" s="3" t="s">
        <v>5272</v>
      </c>
      <c r="CH13" s="3" t="s">
        <v>143</v>
      </c>
      <c r="CI13" s="3" t="s">
        <v>143</v>
      </c>
      <c r="CJ13" s="3" t="s">
        <v>143</v>
      </c>
      <c r="CK13" s="3" t="s">
        <v>143</v>
      </c>
      <c r="CL13" s="3" t="s">
        <v>143</v>
      </c>
      <c r="CM13" s="3" t="s">
        <v>143</v>
      </c>
      <c r="CN13" s="3" t="s">
        <v>143</v>
      </c>
      <c r="CO13" s="3" t="s">
        <v>143</v>
      </c>
      <c r="CP13" s="3" t="s">
        <v>1</v>
      </c>
      <c r="CQ13" s="3" t="s">
        <v>143</v>
      </c>
      <c r="CR13" s="3" t="s">
        <v>1</v>
      </c>
      <c r="CS13" s="3" t="s">
        <v>2092</v>
      </c>
      <c r="CT13" s="3" t="s">
        <v>2092</v>
      </c>
      <c r="CU13" s="3" t="s">
        <v>316</v>
      </c>
      <c r="CV13" s="3" t="s">
        <v>166</v>
      </c>
      <c r="CW13" s="3" t="s">
        <v>136</v>
      </c>
      <c r="CX13" s="3" t="s">
        <v>1989</v>
      </c>
      <c r="CY13" s="3" t="s">
        <v>143</v>
      </c>
      <c r="CZ13" s="3" t="s">
        <v>143</v>
      </c>
      <c r="DA13" s="3" t="s">
        <v>164</v>
      </c>
      <c r="DB13" s="3" t="s">
        <v>6302</v>
      </c>
      <c r="DC13" s="3" t="s">
        <v>5776</v>
      </c>
      <c r="DD13" s="3" t="s">
        <v>143</v>
      </c>
      <c r="DE13" s="3" t="s">
        <v>143</v>
      </c>
      <c r="DF13" s="3" t="s">
        <v>143</v>
      </c>
    </row>
    <row r="14" spans="1:110" x14ac:dyDescent="0.25">
      <c r="A14" s="182">
        <v>183020</v>
      </c>
      <c r="B14" s="3" t="s">
        <v>16255</v>
      </c>
      <c r="C14" s="3" t="s">
        <v>685</v>
      </c>
      <c r="D14" s="7">
        <v>45695</v>
      </c>
      <c r="E14" s="3" t="s">
        <v>165</v>
      </c>
      <c r="F14" s="3" t="s">
        <v>166</v>
      </c>
      <c r="G14" s="4">
        <v>480</v>
      </c>
      <c r="H14" s="4">
        <v>480</v>
      </c>
      <c r="I14" s="3" t="s">
        <v>258</v>
      </c>
      <c r="J14" s="3" t="s">
        <v>7145</v>
      </c>
      <c r="K14" s="3" t="s">
        <v>960</v>
      </c>
      <c r="L14" s="3" t="s">
        <v>8640</v>
      </c>
      <c r="M14" s="6" t="s">
        <v>1810</v>
      </c>
      <c r="N14" s="3" t="s">
        <v>530</v>
      </c>
      <c r="O14" s="3" t="s">
        <v>15679</v>
      </c>
      <c r="P14" s="3" t="s">
        <v>15680</v>
      </c>
      <c r="Q14" s="3" t="s">
        <v>135</v>
      </c>
      <c r="R14" s="3" t="s">
        <v>135</v>
      </c>
      <c r="S14" s="3" t="s">
        <v>136</v>
      </c>
      <c r="T14" s="3" t="s">
        <v>137</v>
      </c>
      <c r="U14" s="3" t="s">
        <v>957</v>
      </c>
      <c r="V14" s="3" t="s">
        <v>15681</v>
      </c>
      <c r="W14" s="7" t="s">
        <v>16179</v>
      </c>
      <c r="X14" s="3" t="s">
        <v>139</v>
      </c>
      <c r="Y14" s="3" t="s">
        <v>323</v>
      </c>
      <c r="Z14" s="3" t="s">
        <v>5272</v>
      </c>
      <c r="AA14" s="3" t="s">
        <v>143</v>
      </c>
      <c r="AB14" s="3" t="s">
        <v>7390</v>
      </c>
      <c r="AC14" s="3" t="s">
        <v>15682</v>
      </c>
      <c r="AD14" s="3" t="s">
        <v>235</v>
      </c>
      <c r="AE14" s="3" t="s">
        <v>141</v>
      </c>
      <c r="AF14" s="3" t="s">
        <v>143</v>
      </c>
      <c r="AG14" s="3" t="s">
        <v>7390</v>
      </c>
      <c r="AH14" s="3" t="s">
        <v>142</v>
      </c>
      <c r="AI14" s="3" t="s">
        <v>143</v>
      </c>
      <c r="AJ14" s="3" t="s">
        <v>7390</v>
      </c>
      <c r="AK14" s="3" t="s">
        <v>174</v>
      </c>
      <c r="AL14" s="3" t="s">
        <v>7843</v>
      </c>
      <c r="AM14" s="3" t="s">
        <v>534</v>
      </c>
      <c r="AN14" s="3" t="s">
        <v>309</v>
      </c>
      <c r="AO14" s="3" t="s">
        <v>148</v>
      </c>
      <c r="AP14" s="3" t="s">
        <v>139</v>
      </c>
      <c r="AQ14" s="3" t="s">
        <v>950</v>
      </c>
      <c r="AR14" s="3" t="s">
        <v>2261</v>
      </c>
      <c r="AS14" s="3" t="s">
        <v>145</v>
      </c>
      <c r="AT14" s="3" t="s">
        <v>146</v>
      </c>
      <c r="AU14" s="3" t="s">
        <v>972</v>
      </c>
      <c r="AV14" s="3" t="s">
        <v>148</v>
      </c>
      <c r="AW14" s="3" t="s">
        <v>139</v>
      </c>
      <c r="AX14" s="3" t="s">
        <v>149</v>
      </c>
      <c r="AY14" s="3" t="s">
        <v>150</v>
      </c>
      <c r="AZ14" s="3" t="s">
        <v>156</v>
      </c>
      <c r="BA14" s="3" t="s">
        <v>157</v>
      </c>
      <c r="BB14" s="3" t="s">
        <v>303</v>
      </c>
      <c r="BC14" s="3" t="s">
        <v>15683</v>
      </c>
      <c r="BD14" s="3" t="s">
        <v>5272</v>
      </c>
      <c r="BE14" s="3" t="s">
        <v>143</v>
      </c>
      <c r="BF14" s="3" t="s">
        <v>6984</v>
      </c>
      <c r="BG14" s="3" t="s">
        <v>143</v>
      </c>
      <c r="BH14" s="3" t="s">
        <v>136</v>
      </c>
      <c r="BI14" s="3" t="s">
        <v>143</v>
      </c>
      <c r="BJ14" s="3" t="s">
        <v>160</v>
      </c>
      <c r="BK14" s="3" t="s">
        <v>160</v>
      </c>
      <c r="BL14" s="3" t="s">
        <v>143</v>
      </c>
      <c r="BM14" s="3" t="s">
        <v>143</v>
      </c>
      <c r="BN14" s="3" t="s">
        <v>3313</v>
      </c>
      <c r="BO14" s="3" t="s">
        <v>5352</v>
      </c>
      <c r="BP14" s="3" t="s">
        <v>241</v>
      </c>
      <c r="BQ14" s="3" t="s">
        <v>7390</v>
      </c>
      <c r="BR14" s="3" t="s">
        <v>7390</v>
      </c>
      <c r="BS14" s="3" t="s">
        <v>135</v>
      </c>
      <c r="BT14" s="3" t="s">
        <v>135</v>
      </c>
      <c r="BU14" s="3" t="s">
        <v>135</v>
      </c>
      <c r="BV14" s="3" t="s">
        <v>148</v>
      </c>
      <c r="BW14" s="3" t="s">
        <v>4774</v>
      </c>
      <c r="BX14" s="3" t="s">
        <v>174</v>
      </c>
      <c r="BY14" s="3" t="s">
        <v>143</v>
      </c>
      <c r="BZ14" s="3" t="s">
        <v>143</v>
      </c>
      <c r="CA14" s="3" t="s">
        <v>143</v>
      </c>
      <c r="CB14" s="3" t="s">
        <v>143</v>
      </c>
      <c r="CC14" s="3" t="s">
        <v>2261</v>
      </c>
      <c r="CD14" s="3" t="s">
        <v>2261</v>
      </c>
      <c r="CE14" s="3" t="s">
        <v>143</v>
      </c>
      <c r="CF14" s="3" t="s">
        <v>143</v>
      </c>
      <c r="CG14" s="3" t="s">
        <v>5272</v>
      </c>
      <c r="CH14" s="3" t="s">
        <v>143</v>
      </c>
      <c r="CI14" s="3" t="s">
        <v>143</v>
      </c>
      <c r="CJ14" s="3" t="s">
        <v>143</v>
      </c>
      <c r="CK14" s="3" t="s">
        <v>143</v>
      </c>
      <c r="CL14" s="3" t="s">
        <v>143</v>
      </c>
      <c r="CM14" s="3" t="s">
        <v>143</v>
      </c>
      <c r="CN14" s="3" t="s">
        <v>143</v>
      </c>
      <c r="CO14" s="3" t="s">
        <v>143</v>
      </c>
      <c r="CP14" s="3" t="s">
        <v>1</v>
      </c>
      <c r="CQ14" s="3" t="s">
        <v>143</v>
      </c>
      <c r="CR14" s="3" t="s">
        <v>1</v>
      </c>
      <c r="CS14" s="3" t="s">
        <v>1985</v>
      </c>
      <c r="CT14" s="3" t="s">
        <v>1985</v>
      </c>
      <c r="CU14" s="3" t="s">
        <v>258</v>
      </c>
      <c r="CV14" s="3" t="s">
        <v>166</v>
      </c>
      <c r="CW14" s="3" t="s">
        <v>136</v>
      </c>
      <c r="CX14" s="3" t="s">
        <v>2007</v>
      </c>
      <c r="CY14" s="3" t="s">
        <v>16177</v>
      </c>
      <c r="CZ14" s="3" t="s">
        <v>225</v>
      </c>
      <c r="DA14" s="3" t="s">
        <v>685</v>
      </c>
      <c r="DB14" s="3" t="s">
        <v>6302</v>
      </c>
      <c r="DC14" s="3" t="s">
        <v>5755</v>
      </c>
      <c r="DD14" s="3" t="s">
        <v>143</v>
      </c>
      <c r="DE14" s="3" t="s">
        <v>143</v>
      </c>
      <c r="DF14" s="3" t="s">
        <v>143</v>
      </c>
    </row>
    <row r="15" spans="1:110" x14ac:dyDescent="0.25">
      <c r="A15" s="182">
        <v>183168</v>
      </c>
      <c r="B15" s="3" t="s">
        <v>16253</v>
      </c>
      <c r="C15" s="3" t="s">
        <v>5495</v>
      </c>
      <c r="D15" s="7">
        <v>45695</v>
      </c>
      <c r="E15" s="3" t="s">
        <v>165</v>
      </c>
      <c r="F15" s="3" t="s">
        <v>166</v>
      </c>
      <c r="G15" s="4">
        <v>59.83</v>
      </c>
      <c r="H15" s="4">
        <v>98</v>
      </c>
      <c r="I15" s="3" t="s">
        <v>953</v>
      </c>
      <c r="J15" s="3" t="s">
        <v>7145</v>
      </c>
      <c r="K15" s="3" t="s">
        <v>1056</v>
      </c>
      <c r="L15" s="3" t="s">
        <v>15684</v>
      </c>
      <c r="M15" s="6" t="s">
        <v>14542</v>
      </c>
      <c r="N15" s="3" t="s">
        <v>170</v>
      </c>
      <c r="O15" s="3" t="s">
        <v>15685</v>
      </c>
      <c r="P15" s="3" t="s">
        <v>15686</v>
      </c>
      <c r="Q15" s="3" t="s">
        <v>135</v>
      </c>
      <c r="R15" s="3" t="s">
        <v>135</v>
      </c>
      <c r="S15" s="3" t="s">
        <v>506</v>
      </c>
      <c r="T15" s="3" t="s">
        <v>137</v>
      </c>
      <c r="U15" s="3" t="s">
        <v>173</v>
      </c>
      <c r="V15" s="3" t="s">
        <v>15687</v>
      </c>
      <c r="W15" s="7" t="s">
        <v>15792</v>
      </c>
      <c r="X15" s="3" t="s">
        <v>139</v>
      </c>
      <c r="Y15" s="3" t="s">
        <v>323</v>
      </c>
      <c r="Z15" s="3" t="s">
        <v>5272</v>
      </c>
      <c r="AA15" s="3" t="s">
        <v>143</v>
      </c>
      <c r="AB15" s="3" t="s">
        <v>15793</v>
      </c>
      <c r="AC15" s="3" t="s">
        <v>143</v>
      </c>
      <c r="AD15" s="3" t="s">
        <v>235</v>
      </c>
      <c r="AE15" s="3" t="s">
        <v>141</v>
      </c>
      <c r="AF15" s="3" t="s">
        <v>143</v>
      </c>
      <c r="AG15" s="3" t="s">
        <v>15793</v>
      </c>
      <c r="AH15" s="3" t="s">
        <v>207</v>
      </c>
      <c r="AI15" s="3" t="s">
        <v>15689</v>
      </c>
      <c r="AJ15" s="3" t="s">
        <v>15467</v>
      </c>
      <c r="AK15" s="3" t="s">
        <v>174</v>
      </c>
      <c r="AL15" s="3" t="s">
        <v>736</v>
      </c>
      <c r="AM15" s="3" t="s">
        <v>737</v>
      </c>
      <c r="AN15" s="3" t="s">
        <v>15690</v>
      </c>
      <c r="AO15" s="3" t="s">
        <v>178</v>
      </c>
      <c r="AP15" s="3" t="s">
        <v>179</v>
      </c>
      <c r="AQ15" s="3" t="s">
        <v>739</v>
      </c>
      <c r="AR15" s="3" t="s">
        <v>740</v>
      </c>
      <c r="AS15" s="3" t="s">
        <v>145</v>
      </c>
      <c r="AT15" s="3" t="s">
        <v>146</v>
      </c>
      <c r="AU15" s="3" t="s">
        <v>1060</v>
      </c>
      <c r="AV15" s="3" t="s">
        <v>148</v>
      </c>
      <c r="AW15" s="3" t="s">
        <v>139</v>
      </c>
      <c r="AX15" s="3" t="s">
        <v>149</v>
      </c>
      <c r="AY15" s="3" t="s">
        <v>150</v>
      </c>
      <c r="AZ15" s="3" t="s">
        <v>156</v>
      </c>
      <c r="BA15" s="3" t="s">
        <v>157</v>
      </c>
      <c r="BB15" s="3" t="s">
        <v>484</v>
      </c>
      <c r="BC15" s="3" t="s">
        <v>15688</v>
      </c>
      <c r="BD15" s="3" t="s">
        <v>5272</v>
      </c>
      <c r="BE15" s="3" t="s">
        <v>143</v>
      </c>
      <c r="BF15" s="3" t="s">
        <v>15794</v>
      </c>
      <c r="BG15" s="3" t="s">
        <v>143</v>
      </c>
      <c r="BH15" s="3" t="s">
        <v>506</v>
      </c>
      <c r="BI15" s="3" t="s">
        <v>143</v>
      </c>
      <c r="BJ15" s="3" t="s">
        <v>160</v>
      </c>
      <c r="BK15" s="3" t="s">
        <v>160</v>
      </c>
      <c r="BL15" s="3" t="s">
        <v>5495</v>
      </c>
      <c r="BM15" s="3" t="s">
        <v>143</v>
      </c>
      <c r="BN15" s="3" t="s">
        <v>15691</v>
      </c>
      <c r="BO15" s="3" t="s">
        <v>5723</v>
      </c>
      <c r="BP15" s="3" t="s">
        <v>162</v>
      </c>
      <c r="BQ15" s="3" t="s">
        <v>15793</v>
      </c>
      <c r="BR15" s="3" t="s">
        <v>15793</v>
      </c>
      <c r="BS15" s="3" t="s">
        <v>135</v>
      </c>
      <c r="BT15" s="3" t="s">
        <v>135</v>
      </c>
      <c r="BU15" s="3" t="s">
        <v>135</v>
      </c>
      <c r="BV15" s="3" t="s">
        <v>148</v>
      </c>
      <c r="BW15" s="3" t="s">
        <v>4509</v>
      </c>
      <c r="BX15" s="3" t="s">
        <v>174</v>
      </c>
      <c r="BY15" s="3" t="s">
        <v>143</v>
      </c>
      <c r="BZ15" s="3" t="s">
        <v>143</v>
      </c>
      <c r="CA15" s="3" t="s">
        <v>143</v>
      </c>
      <c r="CB15" s="3" t="s">
        <v>15689</v>
      </c>
      <c r="CC15" s="3" t="s">
        <v>2261</v>
      </c>
      <c r="CD15" s="3" t="s">
        <v>2261</v>
      </c>
      <c r="CE15" s="3" t="s">
        <v>143</v>
      </c>
      <c r="CF15" s="3" t="s">
        <v>143</v>
      </c>
      <c r="CG15" s="3" t="s">
        <v>5272</v>
      </c>
      <c r="CH15" s="3" t="s">
        <v>143</v>
      </c>
      <c r="CI15" s="3" t="s">
        <v>143</v>
      </c>
      <c r="CJ15" s="3" t="s">
        <v>143</v>
      </c>
      <c r="CK15" s="3" t="s">
        <v>143</v>
      </c>
      <c r="CL15" s="3" t="s">
        <v>15692</v>
      </c>
      <c r="CM15" s="3" t="s">
        <v>143</v>
      </c>
      <c r="CN15" s="3" t="s">
        <v>143</v>
      </c>
      <c r="CO15" s="3" t="s">
        <v>143</v>
      </c>
      <c r="CP15" s="3" t="s">
        <v>1</v>
      </c>
      <c r="CQ15" s="3" t="s">
        <v>143</v>
      </c>
      <c r="CR15" s="3" t="s">
        <v>1</v>
      </c>
      <c r="CS15" s="3" t="s">
        <v>1985</v>
      </c>
      <c r="CT15" s="3" t="s">
        <v>1985</v>
      </c>
      <c r="CU15" s="3" t="s">
        <v>953</v>
      </c>
      <c r="CV15" s="3" t="s">
        <v>166</v>
      </c>
      <c r="CW15" s="3" t="s">
        <v>506</v>
      </c>
      <c r="CX15" s="3" t="s">
        <v>1986</v>
      </c>
      <c r="CY15" s="3" t="s">
        <v>143</v>
      </c>
      <c r="CZ15" s="3" t="s">
        <v>143</v>
      </c>
      <c r="DA15" s="3" t="s">
        <v>5495</v>
      </c>
      <c r="DB15" s="3" t="s">
        <v>6302</v>
      </c>
      <c r="DC15" s="3" t="s">
        <v>5755</v>
      </c>
      <c r="DD15" s="3" t="s">
        <v>143</v>
      </c>
      <c r="DE15" s="3" t="s">
        <v>15693</v>
      </c>
      <c r="DF15" s="3" t="s">
        <v>143</v>
      </c>
    </row>
    <row r="16" spans="1:110" x14ac:dyDescent="0.25">
      <c r="A16" s="182">
        <v>183312</v>
      </c>
      <c r="B16" s="3" t="s">
        <v>16253</v>
      </c>
      <c r="C16" s="3" t="s">
        <v>164</v>
      </c>
      <c r="D16" s="7">
        <v>45698</v>
      </c>
      <c r="E16" s="3" t="s">
        <v>165</v>
      </c>
      <c r="F16" s="3" t="s">
        <v>166</v>
      </c>
      <c r="G16" s="8">
        <f t="shared" ref="G16:G22" si="1">H16</f>
        <v>260.16000000000003</v>
      </c>
      <c r="H16" s="4">
        <v>260.16000000000003</v>
      </c>
      <c r="I16" s="3" t="s">
        <v>374</v>
      </c>
      <c r="J16" s="3" t="s">
        <v>7145</v>
      </c>
      <c r="K16" s="3" t="s">
        <v>1056</v>
      </c>
      <c r="L16" s="3" t="s">
        <v>15694</v>
      </c>
      <c r="M16" s="6" t="s">
        <v>6816</v>
      </c>
      <c r="N16" s="3" t="s">
        <v>170</v>
      </c>
      <c r="O16" s="3" t="s">
        <v>15695</v>
      </c>
      <c r="P16" s="3" t="s">
        <v>15696</v>
      </c>
      <c r="Q16" s="3" t="s">
        <v>135</v>
      </c>
      <c r="R16" s="3" t="s">
        <v>135</v>
      </c>
      <c r="S16" s="3" t="s">
        <v>136</v>
      </c>
      <c r="T16" s="3" t="s">
        <v>137</v>
      </c>
      <c r="U16" s="3" t="s">
        <v>4880</v>
      </c>
      <c r="V16" s="3" t="s">
        <v>15697</v>
      </c>
      <c r="W16" s="7" t="s">
        <v>15698</v>
      </c>
      <c r="X16" s="3" t="s">
        <v>139</v>
      </c>
      <c r="Y16" s="3" t="s">
        <v>323</v>
      </c>
      <c r="Z16" s="3" t="s">
        <v>5272</v>
      </c>
      <c r="AA16" s="3" t="s">
        <v>143</v>
      </c>
      <c r="AB16" s="3" t="s">
        <v>5272</v>
      </c>
      <c r="AC16" s="3" t="s">
        <v>143</v>
      </c>
      <c r="AD16" s="3" t="s">
        <v>235</v>
      </c>
      <c r="AE16" s="3" t="s">
        <v>141</v>
      </c>
      <c r="AF16" s="3" t="s">
        <v>143</v>
      </c>
      <c r="AG16" s="3" t="s">
        <v>143</v>
      </c>
      <c r="AH16" s="3" t="s">
        <v>207</v>
      </c>
      <c r="AI16" s="3" t="s">
        <v>15699</v>
      </c>
      <c r="AJ16" s="3" t="s">
        <v>15700</v>
      </c>
      <c r="AK16" s="3" t="s">
        <v>143</v>
      </c>
      <c r="AL16" s="3" t="s">
        <v>15701</v>
      </c>
      <c r="AM16" s="3" t="s">
        <v>3039</v>
      </c>
      <c r="AN16" s="3" t="s">
        <v>15702</v>
      </c>
      <c r="AO16" s="3" t="s">
        <v>178</v>
      </c>
      <c r="AP16" s="3" t="s">
        <v>179</v>
      </c>
      <c r="AQ16" s="3" t="s">
        <v>403</v>
      </c>
      <c r="AR16" s="3" t="s">
        <v>15703</v>
      </c>
      <c r="AS16" s="3" t="s">
        <v>145</v>
      </c>
      <c r="AT16" s="3" t="s">
        <v>146</v>
      </c>
      <c r="AU16" s="3" t="s">
        <v>1060</v>
      </c>
      <c r="AV16" s="3" t="s">
        <v>148</v>
      </c>
      <c r="AW16" s="3" t="s">
        <v>139</v>
      </c>
      <c r="AX16" s="3" t="s">
        <v>149</v>
      </c>
      <c r="AY16" s="3" t="s">
        <v>150</v>
      </c>
      <c r="AZ16" s="3" t="s">
        <v>156</v>
      </c>
      <c r="BA16" s="3" t="s">
        <v>157</v>
      </c>
      <c r="BB16" s="3" t="s">
        <v>303</v>
      </c>
      <c r="BC16" s="3" t="s">
        <v>15698</v>
      </c>
      <c r="BD16" s="3" t="s">
        <v>5272</v>
      </c>
      <c r="BE16" s="3" t="s">
        <v>143</v>
      </c>
      <c r="BF16" s="3" t="s">
        <v>15704</v>
      </c>
      <c r="BG16" s="3" t="s">
        <v>143</v>
      </c>
      <c r="BH16" s="3" t="s">
        <v>136</v>
      </c>
      <c r="BI16" s="3" t="s">
        <v>143</v>
      </c>
      <c r="BJ16" s="3" t="s">
        <v>160</v>
      </c>
      <c r="BK16" s="3" t="s">
        <v>143</v>
      </c>
      <c r="BL16" s="3" t="s">
        <v>143</v>
      </c>
      <c r="BM16" s="3" t="s">
        <v>143</v>
      </c>
      <c r="BN16" s="3" t="s">
        <v>3010</v>
      </c>
      <c r="BO16" s="3" t="s">
        <v>5352</v>
      </c>
      <c r="BP16" s="3" t="s">
        <v>241</v>
      </c>
      <c r="BQ16" s="3" t="s">
        <v>15700</v>
      </c>
      <c r="BR16" s="3" t="s">
        <v>15700</v>
      </c>
      <c r="BS16" s="3" t="s">
        <v>135</v>
      </c>
      <c r="BT16" s="3" t="s">
        <v>135</v>
      </c>
      <c r="BU16" s="3" t="s">
        <v>135</v>
      </c>
      <c r="BV16" s="3" t="s">
        <v>148</v>
      </c>
      <c r="BW16" s="3" t="s">
        <v>2650</v>
      </c>
      <c r="BX16" s="3" t="s">
        <v>174</v>
      </c>
      <c r="BY16" s="3" t="s">
        <v>143</v>
      </c>
      <c r="BZ16" s="3" t="s">
        <v>143</v>
      </c>
      <c r="CA16" s="3" t="s">
        <v>143</v>
      </c>
      <c r="CB16" s="3" t="s">
        <v>15705</v>
      </c>
      <c r="CC16" s="3" t="s">
        <v>2261</v>
      </c>
      <c r="CD16" s="3" t="s">
        <v>143</v>
      </c>
      <c r="CE16" s="3" t="s">
        <v>143</v>
      </c>
      <c r="CF16" s="3" t="s">
        <v>143</v>
      </c>
      <c r="CG16" s="3" t="s">
        <v>5272</v>
      </c>
      <c r="CH16" s="3" t="s">
        <v>143</v>
      </c>
      <c r="CI16" s="3" t="s">
        <v>143</v>
      </c>
      <c r="CJ16" s="3" t="s">
        <v>143</v>
      </c>
      <c r="CK16" s="3" t="s">
        <v>143</v>
      </c>
      <c r="CL16" s="3" t="s">
        <v>143</v>
      </c>
      <c r="CM16" s="3" t="s">
        <v>143</v>
      </c>
      <c r="CN16" s="3" t="s">
        <v>143</v>
      </c>
      <c r="CO16" s="3" t="s">
        <v>143</v>
      </c>
      <c r="CP16" s="3" t="s">
        <v>1</v>
      </c>
      <c r="CQ16" s="3" t="s">
        <v>143</v>
      </c>
      <c r="CR16" s="3" t="s">
        <v>1</v>
      </c>
      <c r="CS16" s="3" t="s">
        <v>1985</v>
      </c>
      <c r="CT16" s="3" t="s">
        <v>143</v>
      </c>
      <c r="CU16" s="3" t="s">
        <v>374</v>
      </c>
      <c r="CV16" s="3" t="s">
        <v>166</v>
      </c>
      <c r="CW16" s="3" t="s">
        <v>136</v>
      </c>
      <c r="CX16" s="3" t="s">
        <v>2007</v>
      </c>
      <c r="CY16" s="3" t="s">
        <v>143</v>
      </c>
      <c r="CZ16" s="3" t="s">
        <v>143</v>
      </c>
      <c r="DA16" s="3" t="s">
        <v>164</v>
      </c>
      <c r="DB16" s="3" t="s">
        <v>6302</v>
      </c>
      <c r="DC16" s="3" t="s">
        <v>1515</v>
      </c>
      <c r="DD16" s="3" t="s">
        <v>143</v>
      </c>
      <c r="DE16" s="3" t="s">
        <v>143</v>
      </c>
      <c r="DF16" s="3" t="s">
        <v>143</v>
      </c>
    </row>
    <row r="17" spans="1:110" ht="25.5" x14ac:dyDescent="0.25">
      <c r="A17" s="182">
        <v>183369</v>
      </c>
      <c r="B17" s="3" t="s">
        <v>12238</v>
      </c>
      <c r="C17" s="3" t="s">
        <v>164</v>
      </c>
      <c r="D17" s="7">
        <v>45693</v>
      </c>
      <c r="E17" s="3" t="s">
        <v>165</v>
      </c>
      <c r="F17" s="3" t="s">
        <v>166</v>
      </c>
      <c r="G17" s="8">
        <f t="shared" si="1"/>
        <v>80</v>
      </c>
      <c r="H17" s="4">
        <v>80</v>
      </c>
      <c r="I17" s="3" t="s">
        <v>316</v>
      </c>
      <c r="J17" s="3" t="s">
        <v>7246</v>
      </c>
      <c r="K17" s="3" t="s">
        <v>1056</v>
      </c>
      <c r="L17" s="3" t="s">
        <v>6289</v>
      </c>
      <c r="M17" s="6" t="s">
        <v>15667</v>
      </c>
      <c r="N17" s="3" t="s">
        <v>170</v>
      </c>
      <c r="O17" s="3" t="s">
        <v>15706</v>
      </c>
      <c r="P17" s="3" t="s">
        <v>15707</v>
      </c>
      <c r="Q17" s="3" t="s">
        <v>135</v>
      </c>
      <c r="R17" s="3" t="s">
        <v>135</v>
      </c>
      <c r="S17" s="3" t="s">
        <v>136</v>
      </c>
      <c r="T17" s="3" t="s">
        <v>137</v>
      </c>
      <c r="U17" s="3" t="s">
        <v>2483</v>
      </c>
      <c r="V17" s="3" t="s">
        <v>15708</v>
      </c>
      <c r="W17" s="7" t="s">
        <v>15709</v>
      </c>
      <c r="X17" s="3" t="s">
        <v>139</v>
      </c>
      <c r="Y17" s="3" t="s">
        <v>226</v>
      </c>
      <c r="Z17" s="3" t="s">
        <v>5272</v>
      </c>
      <c r="AA17" s="3" t="s">
        <v>143</v>
      </c>
      <c r="AB17" s="3" t="s">
        <v>5272</v>
      </c>
      <c r="AC17" s="3" t="s">
        <v>143</v>
      </c>
      <c r="AD17" s="3" t="s">
        <v>235</v>
      </c>
      <c r="AE17" s="3" t="s">
        <v>141</v>
      </c>
      <c r="AF17" s="3" t="s">
        <v>143</v>
      </c>
      <c r="AG17" s="3" t="s">
        <v>143</v>
      </c>
      <c r="AH17" s="3" t="s">
        <v>207</v>
      </c>
      <c r="AI17" s="3" t="s">
        <v>143</v>
      </c>
      <c r="AJ17" s="3" t="s">
        <v>5764</v>
      </c>
      <c r="AK17" s="3" t="s">
        <v>143</v>
      </c>
      <c r="AL17" s="3" t="s">
        <v>6295</v>
      </c>
      <c r="AM17" s="3" t="s">
        <v>3264</v>
      </c>
      <c r="AN17" s="3" t="s">
        <v>6296</v>
      </c>
      <c r="AO17" s="3" t="s">
        <v>353</v>
      </c>
      <c r="AP17" s="3" t="s">
        <v>231</v>
      </c>
      <c r="AQ17" s="3" t="s">
        <v>5736</v>
      </c>
      <c r="AR17" s="3" t="s">
        <v>3266</v>
      </c>
      <c r="AS17" s="3" t="s">
        <v>145</v>
      </c>
      <c r="AT17" s="3" t="s">
        <v>146</v>
      </c>
      <c r="AU17" s="3" t="s">
        <v>1060</v>
      </c>
      <c r="AV17" s="3" t="s">
        <v>148</v>
      </c>
      <c r="AW17" s="3" t="s">
        <v>139</v>
      </c>
      <c r="AX17" s="3" t="s">
        <v>149</v>
      </c>
      <c r="AY17" s="3" t="s">
        <v>150</v>
      </c>
      <c r="AZ17" s="3" t="s">
        <v>156</v>
      </c>
      <c r="BA17" s="3" t="s">
        <v>157</v>
      </c>
      <c r="BB17" s="3" t="s">
        <v>484</v>
      </c>
      <c r="BC17" s="3" t="s">
        <v>15709</v>
      </c>
      <c r="BD17" s="3" t="s">
        <v>5272</v>
      </c>
      <c r="BE17" s="3" t="s">
        <v>143</v>
      </c>
      <c r="BF17" s="3" t="s">
        <v>143</v>
      </c>
      <c r="BG17" s="3" t="s">
        <v>143</v>
      </c>
      <c r="BH17" s="3" t="s">
        <v>136</v>
      </c>
      <c r="BI17" s="3" t="s">
        <v>143</v>
      </c>
      <c r="BJ17" s="3" t="s">
        <v>160</v>
      </c>
      <c r="BK17" s="3" t="s">
        <v>143</v>
      </c>
      <c r="BL17" s="3" t="s">
        <v>143</v>
      </c>
      <c r="BM17" s="3" t="s">
        <v>143</v>
      </c>
      <c r="BN17" s="3" t="s">
        <v>15710</v>
      </c>
      <c r="BO17" s="3" t="s">
        <v>5723</v>
      </c>
      <c r="BP17" s="3" t="s">
        <v>162</v>
      </c>
      <c r="BQ17" s="3" t="s">
        <v>5764</v>
      </c>
      <c r="BR17" s="3" t="s">
        <v>5764</v>
      </c>
      <c r="BS17" s="3" t="s">
        <v>135</v>
      </c>
      <c r="BT17" s="3" t="s">
        <v>135</v>
      </c>
      <c r="BU17" s="3" t="s">
        <v>135</v>
      </c>
      <c r="BV17" s="3" t="s">
        <v>148</v>
      </c>
      <c r="BW17" s="3" t="s">
        <v>15674</v>
      </c>
      <c r="BX17" s="3" t="s">
        <v>174</v>
      </c>
      <c r="BY17" s="3" t="s">
        <v>143</v>
      </c>
      <c r="BZ17" s="3" t="s">
        <v>143</v>
      </c>
      <c r="CA17" s="3" t="s">
        <v>143</v>
      </c>
      <c r="CB17" s="3" t="s">
        <v>15711</v>
      </c>
      <c r="CC17" s="3" t="s">
        <v>2261</v>
      </c>
      <c r="CD17" s="3" t="s">
        <v>143</v>
      </c>
      <c r="CE17" s="3" t="s">
        <v>143</v>
      </c>
      <c r="CF17" s="3" t="s">
        <v>143</v>
      </c>
      <c r="CG17" s="3" t="s">
        <v>5272</v>
      </c>
      <c r="CH17" s="3" t="s">
        <v>143</v>
      </c>
      <c r="CI17" s="3" t="s">
        <v>143</v>
      </c>
      <c r="CJ17" s="3" t="s">
        <v>143</v>
      </c>
      <c r="CK17" s="3" t="s">
        <v>143</v>
      </c>
      <c r="CL17" s="3" t="s">
        <v>143</v>
      </c>
      <c r="CM17" s="3" t="s">
        <v>143</v>
      </c>
      <c r="CN17" s="3" t="s">
        <v>143</v>
      </c>
      <c r="CO17" s="3" t="s">
        <v>143</v>
      </c>
      <c r="CP17" s="3" t="s">
        <v>1</v>
      </c>
      <c r="CQ17" s="3" t="s">
        <v>143</v>
      </c>
      <c r="CR17" s="3" t="s">
        <v>1</v>
      </c>
      <c r="CS17" s="3" t="s">
        <v>1985</v>
      </c>
      <c r="CT17" s="3" t="s">
        <v>143</v>
      </c>
      <c r="CU17" s="3" t="s">
        <v>316</v>
      </c>
      <c r="CV17" s="3" t="s">
        <v>166</v>
      </c>
      <c r="CW17" s="3" t="s">
        <v>136</v>
      </c>
      <c r="CX17" s="3" t="s">
        <v>1989</v>
      </c>
      <c r="CY17" s="3" t="s">
        <v>15712</v>
      </c>
      <c r="CZ17" s="3" t="s">
        <v>143</v>
      </c>
      <c r="DA17" s="3" t="s">
        <v>164</v>
      </c>
      <c r="DB17" s="3" t="s">
        <v>6302</v>
      </c>
      <c r="DC17" s="3" t="s">
        <v>5904</v>
      </c>
      <c r="DD17" s="3" t="s">
        <v>143</v>
      </c>
      <c r="DE17" s="3" t="s">
        <v>143</v>
      </c>
      <c r="DF17" s="3" t="s">
        <v>143</v>
      </c>
    </row>
    <row r="18" spans="1:110" ht="25.5" x14ac:dyDescent="0.25">
      <c r="A18" s="182">
        <v>183372</v>
      </c>
      <c r="B18" s="3" t="s">
        <v>12238</v>
      </c>
      <c r="C18" s="3" t="s">
        <v>164</v>
      </c>
      <c r="D18" s="7">
        <v>45693</v>
      </c>
      <c r="E18" s="3" t="s">
        <v>165</v>
      </c>
      <c r="F18" s="3" t="s">
        <v>166</v>
      </c>
      <c r="G18" s="8">
        <f t="shared" si="1"/>
        <v>100</v>
      </c>
      <c r="H18" s="4">
        <v>100</v>
      </c>
      <c r="I18" s="3" t="s">
        <v>316</v>
      </c>
      <c r="J18" s="3" t="s">
        <v>7246</v>
      </c>
      <c r="K18" s="3" t="s">
        <v>1056</v>
      </c>
      <c r="L18" s="3" t="s">
        <v>318</v>
      </c>
      <c r="M18" s="6" t="s">
        <v>15667</v>
      </c>
      <c r="N18" s="3" t="s">
        <v>170</v>
      </c>
      <c r="O18" s="3" t="s">
        <v>15713</v>
      </c>
      <c r="P18" s="3" t="s">
        <v>15714</v>
      </c>
      <c r="Q18" s="3" t="s">
        <v>135</v>
      </c>
      <c r="R18" s="3" t="s">
        <v>135</v>
      </c>
      <c r="S18" s="3" t="s">
        <v>136</v>
      </c>
      <c r="T18" s="3" t="s">
        <v>137</v>
      </c>
      <c r="U18" s="3" t="s">
        <v>2483</v>
      </c>
      <c r="V18" s="3" t="s">
        <v>15715</v>
      </c>
      <c r="W18" s="7" t="s">
        <v>15716</v>
      </c>
      <c r="X18" s="3" t="s">
        <v>139</v>
      </c>
      <c r="Y18" s="3" t="s">
        <v>226</v>
      </c>
      <c r="Z18" s="3" t="s">
        <v>5272</v>
      </c>
      <c r="AA18" s="3" t="s">
        <v>143</v>
      </c>
      <c r="AB18" s="3" t="s">
        <v>5272</v>
      </c>
      <c r="AC18" s="3" t="s">
        <v>143</v>
      </c>
      <c r="AD18" s="3" t="s">
        <v>235</v>
      </c>
      <c r="AE18" s="3" t="s">
        <v>141</v>
      </c>
      <c r="AF18" s="3" t="s">
        <v>143</v>
      </c>
      <c r="AG18" s="3" t="s">
        <v>143</v>
      </c>
      <c r="AH18" s="3" t="s">
        <v>207</v>
      </c>
      <c r="AI18" s="3" t="s">
        <v>143</v>
      </c>
      <c r="AJ18" s="3" t="s">
        <v>432</v>
      </c>
      <c r="AK18" s="3" t="s">
        <v>143</v>
      </c>
      <c r="AL18" s="3" t="s">
        <v>324</v>
      </c>
      <c r="AM18" s="3" t="s">
        <v>325</v>
      </c>
      <c r="AN18" s="3" t="s">
        <v>326</v>
      </c>
      <c r="AO18" s="3" t="s">
        <v>178</v>
      </c>
      <c r="AP18" s="3" t="s">
        <v>179</v>
      </c>
      <c r="AQ18" s="3" t="s">
        <v>327</v>
      </c>
      <c r="AR18" s="3" t="s">
        <v>328</v>
      </c>
      <c r="AS18" s="3" t="s">
        <v>145</v>
      </c>
      <c r="AT18" s="3" t="s">
        <v>146</v>
      </c>
      <c r="AU18" s="3" t="s">
        <v>1060</v>
      </c>
      <c r="AV18" s="3" t="s">
        <v>148</v>
      </c>
      <c r="AW18" s="3" t="s">
        <v>139</v>
      </c>
      <c r="AX18" s="3" t="s">
        <v>149</v>
      </c>
      <c r="AY18" s="3" t="s">
        <v>150</v>
      </c>
      <c r="AZ18" s="3" t="s">
        <v>156</v>
      </c>
      <c r="BA18" s="3" t="s">
        <v>157</v>
      </c>
      <c r="BB18" s="3" t="s">
        <v>484</v>
      </c>
      <c r="BC18" s="3" t="s">
        <v>15716</v>
      </c>
      <c r="BD18" s="3" t="s">
        <v>5272</v>
      </c>
      <c r="BE18" s="3" t="s">
        <v>143</v>
      </c>
      <c r="BF18" s="3" t="s">
        <v>143</v>
      </c>
      <c r="BG18" s="3" t="s">
        <v>143</v>
      </c>
      <c r="BH18" s="3" t="s">
        <v>136</v>
      </c>
      <c r="BI18" s="3" t="s">
        <v>143</v>
      </c>
      <c r="BJ18" s="3" t="s">
        <v>160</v>
      </c>
      <c r="BK18" s="3" t="s">
        <v>143</v>
      </c>
      <c r="BL18" s="3" t="s">
        <v>143</v>
      </c>
      <c r="BM18" s="3" t="s">
        <v>143</v>
      </c>
      <c r="BN18" s="3" t="s">
        <v>15717</v>
      </c>
      <c r="BO18" s="3" t="s">
        <v>5723</v>
      </c>
      <c r="BP18" s="3" t="s">
        <v>162</v>
      </c>
      <c r="BQ18" s="3" t="s">
        <v>432</v>
      </c>
      <c r="BR18" s="3" t="s">
        <v>432</v>
      </c>
      <c r="BS18" s="3" t="s">
        <v>135</v>
      </c>
      <c r="BT18" s="3" t="s">
        <v>135</v>
      </c>
      <c r="BU18" s="3" t="s">
        <v>135</v>
      </c>
      <c r="BV18" s="3" t="s">
        <v>148</v>
      </c>
      <c r="BW18" s="3" t="s">
        <v>15674</v>
      </c>
      <c r="BX18" s="3" t="s">
        <v>174</v>
      </c>
      <c r="BY18" s="3" t="s">
        <v>143</v>
      </c>
      <c r="BZ18" s="3" t="s">
        <v>143</v>
      </c>
      <c r="CA18" s="3" t="s">
        <v>143</v>
      </c>
      <c r="CB18" s="3" t="s">
        <v>15718</v>
      </c>
      <c r="CC18" s="3" t="s">
        <v>2261</v>
      </c>
      <c r="CD18" s="3" t="s">
        <v>143</v>
      </c>
      <c r="CE18" s="3" t="s">
        <v>143</v>
      </c>
      <c r="CF18" s="3" t="s">
        <v>143</v>
      </c>
      <c r="CG18" s="3" t="s">
        <v>5272</v>
      </c>
      <c r="CH18" s="3" t="s">
        <v>143</v>
      </c>
      <c r="CI18" s="3" t="s">
        <v>143</v>
      </c>
      <c r="CJ18" s="3" t="s">
        <v>143</v>
      </c>
      <c r="CK18" s="3" t="s">
        <v>143</v>
      </c>
      <c r="CL18" s="3" t="s">
        <v>143</v>
      </c>
      <c r="CM18" s="3" t="s">
        <v>143</v>
      </c>
      <c r="CN18" s="3" t="s">
        <v>143</v>
      </c>
      <c r="CO18" s="3" t="s">
        <v>143</v>
      </c>
      <c r="CP18" s="3" t="s">
        <v>1</v>
      </c>
      <c r="CQ18" s="3" t="s">
        <v>143</v>
      </c>
      <c r="CR18" s="3" t="s">
        <v>1</v>
      </c>
      <c r="CS18" s="3" t="s">
        <v>1985</v>
      </c>
      <c r="CT18" s="3" t="s">
        <v>143</v>
      </c>
      <c r="CU18" s="3" t="s">
        <v>316</v>
      </c>
      <c r="CV18" s="3" t="s">
        <v>166</v>
      </c>
      <c r="CW18" s="3" t="s">
        <v>136</v>
      </c>
      <c r="CX18" s="3" t="s">
        <v>1989</v>
      </c>
      <c r="CY18" s="3" t="s">
        <v>143</v>
      </c>
      <c r="CZ18" s="3" t="s">
        <v>143</v>
      </c>
      <c r="DA18" s="3" t="s">
        <v>164</v>
      </c>
      <c r="DB18" s="3" t="s">
        <v>6302</v>
      </c>
      <c r="DC18" s="3" t="s">
        <v>5904</v>
      </c>
      <c r="DD18" s="3" t="s">
        <v>143</v>
      </c>
      <c r="DE18" s="3" t="s">
        <v>143</v>
      </c>
      <c r="DF18" s="3" t="s">
        <v>143</v>
      </c>
    </row>
    <row r="19" spans="1:110" x14ac:dyDescent="0.25">
      <c r="A19" s="182">
        <v>183408</v>
      </c>
      <c r="B19" s="3" t="s">
        <v>16256</v>
      </c>
      <c r="C19" s="3" t="s">
        <v>364</v>
      </c>
      <c r="D19" s="7">
        <v>45698</v>
      </c>
      <c r="E19" s="3" t="s">
        <v>126</v>
      </c>
      <c r="F19" s="3" t="s">
        <v>166</v>
      </c>
      <c r="G19" s="8">
        <f t="shared" si="1"/>
        <v>2383.04</v>
      </c>
      <c r="H19" s="4">
        <v>2383.04</v>
      </c>
      <c r="I19" s="3" t="s">
        <v>374</v>
      </c>
      <c r="J19" s="3" t="s">
        <v>7145</v>
      </c>
      <c r="K19" s="3" t="s">
        <v>960</v>
      </c>
      <c r="L19" s="3" t="s">
        <v>13643</v>
      </c>
      <c r="M19" s="6" t="s">
        <v>15719</v>
      </c>
      <c r="N19" s="3" t="s">
        <v>170</v>
      </c>
      <c r="O19" s="3" t="s">
        <v>15795</v>
      </c>
      <c r="P19" s="3" t="s">
        <v>4179</v>
      </c>
      <c r="Q19" s="3" t="s">
        <v>135</v>
      </c>
      <c r="R19" s="3" t="s">
        <v>135</v>
      </c>
      <c r="S19" s="3" t="s">
        <v>136</v>
      </c>
      <c r="T19" s="3" t="s">
        <v>137</v>
      </c>
      <c r="U19" s="3" t="s">
        <v>4880</v>
      </c>
      <c r="V19" s="3" t="s">
        <v>15720</v>
      </c>
      <c r="W19" s="7" t="s">
        <v>16180</v>
      </c>
      <c r="X19" s="3" t="s">
        <v>139</v>
      </c>
      <c r="Y19" s="3" t="s">
        <v>323</v>
      </c>
      <c r="Z19" s="3" t="s">
        <v>5272</v>
      </c>
      <c r="AA19" s="3" t="s">
        <v>143</v>
      </c>
      <c r="AB19" s="3" t="s">
        <v>5272</v>
      </c>
      <c r="AC19" s="3" t="s">
        <v>143</v>
      </c>
      <c r="AD19" s="3" t="s">
        <v>5974</v>
      </c>
      <c r="AE19" s="3" t="s">
        <v>141</v>
      </c>
      <c r="AF19" s="3" t="s">
        <v>143</v>
      </c>
      <c r="AG19" s="3" t="s">
        <v>143</v>
      </c>
      <c r="AH19" s="3" t="s">
        <v>142</v>
      </c>
      <c r="AI19" s="3" t="s">
        <v>143</v>
      </c>
      <c r="AJ19" s="3" t="s">
        <v>15721</v>
      </c>
      <c r="AK19" s="3" t="s">
        <v>143</v>
      </c>
      <c r="AL19" s="3" t="s">
        <v>1335</v>
      </c>
      <c r="AM19" s="3" t="s">
        <v>1336</v>
      </c>
      <c r="AN19" s="3" t="s">
        <v>13651</v>
      </c>
      <c r="AO19" s="3" t="s">
        <v>353</v>
      </c>
      <c r="AP19" s="3" t="s">
        <v>231</v>
      </c>
      <c r="AQ19" s="3" t="s">
        <v>492</v>
      </c>
      <c r="AR19" s="3" t="s">
        <v>1338</v>
      </c>
      <c r="AS19" s="3" t="s">
        <v>145</v>
      </c>
      <c r="AT19" s="3" t="s">
        <v>146</v>
      </c>
      <c r="AU19" s="3" t="s">
        <v>972</v>
      </c>
      <c r="AV19" s="3" t="s">
        <v>148</v>
      </c>
      <c r="AW19" s="3" t="s">
        <v>139</v>
      </c>
      <c r="AX19" s="3" t="s">
        <v>149</v>
      </c>
      <c r="AY19" s="3" t="s">
        <v>150</v>
      </c>
      <c r="AZ19" s="3" t="s">
        <v>156</v>
      </c>
      <c r="BA19" s="3" t="s">
        <v>157</v>
      </c>
      <c r="BB19" s="3" t="s">
        <v>8956</v>
      </c>
      <c r="BC19" s="3" t="s">
        <v>15796</v>
      </c>
      <c r="BD19" s="3" t="s">
        <v>5272</v>
      </c>
      <c r="BE19" s="3" t="s">
        <v>143</v>
      </c>
      <c r="BF19" s="3" t="s">
        <v>143</v>
      </c>
      <c r="BG19" s="3" t="s">
        <v>143</v>
      </c>
      <c r="BH19" s="3" t="s">
        <v>136</v>
      </c>
      <c r="BI19" s="3" t="s">
        <v>143</v>
      </c>
      <c r="BJ19" s="3" t="s">
        <v>160</v>
      </c>
      <c r="BK19" s="3" t="s">
        <v>143</v>
      </c>
      <c r="BL19" s="3" t="s">
        <v>143</v>
      </c>
      <c r="BM19" s="3" t="s">
        <v>143</v>
      </c>
      <c r="BN19" s="3" t="s">
        <v>15797</v>
      </c>
      <c r="BO19" s="3" t="s">
        <v>143</v>
      </c>
      <c r="BP19" s="3" t="s">
        <v>15788</v>
      </c>
      <c r="BQ19" s="3" t="s">
        <v>15722</v>
      </c>
      <c r="BR19" s="3" t="s">
        <v>15722</v>
      </c>
      <c r="BS19" s="3" t="s">
        <v>135</v>
      </c>
      <c r="BT19" s="3" t="s">
        <v>135</v>
      </c>
      <c r="BU19" s="3" t="s">
        <v>135</v>
      </c>
      <c r="BV19" s="3" t="s">
        <v>148</v>
      </c>
      <c r="BW19" s="3" t="s">
        <v>15723</v>
      </c>
      <c r="BX19" s="3" t="s">
        <v>2415</v>
      </c>
      <c r="BY19" s="3" t="s">
        <v>143</v>
      </c>
      <c r="BZ19" s="3" t="s">
        <v>143</v>
      </c>
      <c r="CA19" s="3" t="s">
        <v>143</v>
      </c>
      <c r="CB19" s="3" t="s">
        <v>15719</v>
      </c>
      <c r="CC19" s="3" t="s">
        <v>9220</v>
      </c>
      <c r="CD19" s="3" t="s">
        <v>143</v>
      </c>
      <c r="CE19" s="3" t="s">
        <v>143</v>
      </c>
      <c r="CF19" s="3" t="s">
        <v>143</v>
      </c>
      <c r="CG19" s="3" t="s">
        <v>5272</v>
      </c>
      <c r="CH19" s="3" t="s">
        <v>143</v>
      </c>
      <c r="CI19" s="3" t="s">
        <v>143</v>
      </c>
      <c r="CJ19" s="3" t="s">
        <v>143</v>
      </c>
      <c r="CK19" s="3" t="s">
        <v>143</v>
      </c>
      <c r="CL19" s="3" t="s">
        <v>5924</v>
      </c>
      <c r="CM19" s="3" t="s">
        <v>143</v>
      </c>
      <c r="CN19" s="3" t="s">
        <v>143</v>
      </c>
      <c r="CO19" s="3" t="s">
        <v>143</v>
      </c>
      <c r="CP19" s="3" t="s">
        <v>1</v>
      </c>
      <c r="CQ19" s="3" t="s">
        <v>143</v>
      </c>
      <c r="CR19" s="3" t="s">
        <v>1</v>
      </c>
      <c r="CS19" s="3" t="s">
        <v>2092</v>
      </c>
      <c r="CT19" s="3" t="s">
        <v>143</v>
      </c>
      <c r="CU19" s="3" t="s">
        <v>374</v>
      </c>
      <c r="CV19" s="3" t="s">
        <v>166</v>
      </c>
      <c r="CW19" s="3" t="s">
        <v>136</v>
      </c>
      <c r="CX19" s="3" t="s">
        <v>1986</v>
      </c>
      <c r="CY19" s="3" t="s">
        <v>16177</v>
      </c>
      <c r="CZ19" s="3" t="s">
        <v>143</v>
      </c>
      <c r="DA19" s="3" t="s">
        <v>364</v>
      </c>
      <c r="DB19" s="3" t="s">
        <v>6302</v>
      </c>
      <c r="DC19" s="3" t="s">
        <v>1515</v>
      </c>
      <c r="DD19" s="3" t="s">
        <v>143</v>
      </c>
      <c r="DE19" s="3" t="s">
        <v>7659</v>
      </c>
      <c r="DF19" s="3" t="s">
        <v>143</v>
      </c>
    </row>
    <row r="20" spans="1:110" x14ac:dyDescent="0.25">
      <c r="A20" s="182">
        <v>183415</v>
      </c>
      <c r="B20" s="3" t="s">
        <v>19</v>
      </c>
      <c r="C20" s="3" t="s">
        <v>364</v>
      </c>
      <c r="D20" s="7">
        <v>45705</v>
      </c>
      <c r="E20" s="3" t="s">
        <v>126</v>
      </c>
      <c r="F20" s="3" t="s">
        <v>166</v>
      </c>
      <c r="G20" s="8">
        <f t="shared" si="1"/>
        <v>2274.7199999999998</v>
      </c>
      <c r="H20" s="4">
        <v>2274.7199999999998</v>
      </c>
      <c r="I20" s="3" t="s">
        <v>374</v>
      </c>
      <c r="J20" s="3" t="s">
        <v>129</v>
      </c>
      <c r="K20" s="3" t="s">
        <v>960</v>
      </c>
      <c r="L20" s="3" t="s">
        <v>13643</v>
      </c>
      <c r="M20" s="6" t="s">
        <v>15719</v>
      </c>
      <c r="N20" s="3" t="s">
        <v>170</v>
      </c>
      <c r="O20" s="3" t="s">
        <v>143</v>
      </c>
      <c r="P20" s="3" t="s">
        <v>4179</v>
      </c>
      <c r="Q20" s="3" t="s">
        <v>135</v>
      </c>
      <c r="R20" s="3" t="s">
        <v>135</v>
      </c>
      <c r="S20" s="3" t="s">
        <v>136</v>
      </c>
      <c r="T20" s="3" t="s">
        <v>137</v>
      </c>
      <c r="U20" s="3" t="s">
        <v>4880</v>
      </c>
      <c r="V20" s="3" t="s">
        <v>16181</v>
      </c>
      <c r="W20" s="7" t="s">
        <v>16182</v>
      </c>
      <c r="X20" s="3" t="s">
        <v>139</v>
      </c>
      <c r="Y20" s="3" t="s">
        <v>140</v>
      </c>
      <c r="Z20" s="3" t="s">
        <v>5272</v>
      </c>
      <c r="AA20" s="3" t="s">
        <v>143</v>
      </c>
      <c r="AB20" s="3" t="s">
        <v>5272</v>
      </c>
      <c r="AC20" s="3" t="s">
        <v>143</v>
      </c>
      <c r="AD20" s="3" t="s">
        <v>5974</v>
      </c>
      <c r="AE20" s="3" t="s">
        <v>141</v>
      </c>
      <c r="AF20" s="3" t="s">
        <v>143</v>
      </c>
      <c r="AG20" s="3" t="s">
        <v>143</v>
      </c>
      <c r="AH20" s="3" t="s">
        <v>142</v>
      </c>
      <c r="AI20" s="3" t="s">
        <v>143</v>
      </c>
      <c r="AJ20" s="3" t="s">
        <v>16183</v>
      </c>
      <c r="AK20" s="3" t="s">
        <v>143</v>
      </c>
      <c r="AL20" s="3" t="s">
        <v>1335</v>
      </c>
      <c r="AM20" s="3" t="s">
        <v>1336</v>
      </c>
      <c r="AN20" s="3" t="s">
        <v>13651</v>
      </c>
      <c r="AO20" s="3" t="s">
        <v>353</v>
      </c>
      <c r="AP20" s="3" t="s">
        <v>231</v>
      </c>
      <c r="AQ20" s="3" t="s">
        <v>492</v>
      </c>
      <c r="AR20" s="3" t="s">
        <v>1338</v>
      </c>
      <c r="AS20" s="3" t="s">
        <v>145</v>
      </c>
      <c r="AT20" s="3" t="s">
        <v>146</v>
      </c>
      <c r="AU20" s="3" t="s">
        <v>972</v>
      </c>
      <c r="AV20" s="3" t="s">
        <v>148</v>
      </c>
      <c r="AW20" s="3" t="s">
        <v>139</v>
      </c>
      <c r="AX20" s="3" t="s">
        <v>149</v>
      </c>
      <c r="AY20" s="3" t="s">
        <v>150</v>
      </c>
      <c r="AZ20" s="3" t="s">
        <v>156</v>
      </c>
      <c r="BA20" s="3" t="s">
        <v>15578</v>
      </c>
      <c r="BB20" s="3" t="s">
        <v>143</v>
      </c>
      <c r="BC20" s="3" t="s">
        <v>143</v>
      </c>
      <c r="BD20" s="3" t="s">
        <v>5272</v>
      </c>
      <c r="BE20" s="3" t="s">
        <v>143</v>
      </c>
      <c r="BF20" s="3" t="s">
        <v>143</v>
      </c>
      <c r="BG20" s="3" t="s">
        <v>143</v>
      </c>
      <c r="BH20" s="3" t="s">
        <v>136</v>
      </c>
      <c r="BI20" s="3" t="s">
        <v>143</v>
      </c>
      <c r="BJ20" s="3" t="s">
        <v>160</v>
      </c>
      <c r="BK20" s="3" t="s">
        <v>143</v>
      </c>
      <c r="BL20" s="3" t="s">
        <v>143</v>
      </c>
      <c r="BM20" s="3" t="s">
        <v>143</v>
      </c>
      <c r="BN20" s="3" t="s">
        <v>143</v>
      </c>
      <c r="BO20" s="3" t="s">
        <v>5272</v>
      </c>
      <c r="BP20" s="3" t="s">
        <v>16184</v>
      </c>
      <c r="BQ20" s="3" t="s">
        <v>16185</v>
      </c>
      <c r="BR20" s="3" t="s">
        <v>16185</v>
      </c>
      <c r="BS20" s="3" t="s">
        <v>135</v>
      </c>
      <c r="BT20" s="3" t="s">
        <v>135</v>
      </c>
      <c r="BU20" s="3" t="s">
        <v>135</v>
      </c>
      <c r="BV20" s="3" t="s">
        <v>148</v>
      </c>
      <c r="BW20" s="3" t="s">
        <v>15723</v>
      </c>
      <c r="BX20" s="3" t="s">
        <v>2415</v>
      </c>
      <c r="BY20" s="3" t="s">
        <v>143</v>
      </c>
      <c r="BZ20" s="3" t="s">
        <v>143</v>
      </c>
      <c r="CA20" s="3" t="s">
        <v>143</v>
      </c>
      <c r="CB20" s="3" t="s">
        <v>15719</v>
      </c>
      <c r="CC20" s="3" t="s">
        <v>9220</v>
      </c>
      <c r="CD20" s="3" t="s">
        <v>143</v>
      </c>
      <c r="CE20" s="3" t="s">
        <v>143</v>
      </c>
      <c r="CF20" s="3" t="s">
        <v>143</v>
      </c>
      <c r="CG20" s="3" t="s">
        <v>5272</v>
      </c>
      <c r="CH20" s="3" t="s">
        <v>143</v>
      </c>
      <c r="CI20" s="3" t="s">
        <v>143</v>
      </c>
      <c r="CJ20" s="3" t="s">
        <v>143</v>
      </c>
      <c r="CK20" s="3" t="s">
        <v>143</v>
      </c>
      <c r="CL20" s="3" t="s">
        <v>5924</v>
      </c>
      <c r="CM20" s="3" t="s">
        <v>143</v>
      </c>
      <c r="CN20" s="3" t="s">
        <v>143</v>
      </c>
      <c r="CO20" s="3" t="s">
        <v>143</v>
      </c>
      <c r="CP20" s="3" t="s">
        <v>1</v>
      </c>
      <c r="CQ20" s="3" t="s">
        <v>143</v>
      </c>
      <c r="CR20" s="3" t="s">
        <v>1</v>
      </c>
      <c r="CS20" s="3" t="s">
        <v>2092</v>
      </c>
      <c r="CT20" s="3" t="s">
        <v>143</v>
      </c>
      <c r="CU20" s="3" t="s">
        <v>374</v>
      </c>
      <c r="CV20" s="3" t="s">
        <v>166</v>
      </c>
      <c r="CW20" s="3" t="s">
        <v>136</v>
      </c>
      <c r="CX20" s="3" t="s">
        <v>2495</v>
      </c>
      <c r="CY20" s="3" t="s">
        <v>143</v>
      </c>
      <c r="CZ20" s="3" t="s">
        <v>143</v>
      </c>
      <c r="DA20" s="3" t="s">
        <v>364</v>
      </c>
      <c r="DB20" s="3" t="s">
        <v>6302</v>
      </c>
      <c r="DC20" s="3" t="s">
        <v>6703</v>
      </c>
      <c r="DD20" s="3" t="s">
        <v>143</v>
      </c>
      <c r="DE20" s="3" t="s">
        <v>7659</v>
      </c>
      <c r="DF20" s="3" t="s">
        <v>143</v>
      </c>
    </row>
    <row r="21" spans="1:110" x14ac:dyDescent="0.25">
      <c r="A21" s="182">
        <v>183422</v>
      </c>
      <c r="B21" s="3" t="s">
        <v>12238</v>
      </c>
      <c r="C21" s="3" t="s">
        <v>373</v>
      </c>
      <c r="D21" s="7">
        <v>45695</v>
      </c>
      <c r="E21" s="3" t="s">
        <v>165</v>
      </c>
      <c r="F21" s="3" t="s">
        <v>166</v>
      </c>
      <c r="G21" s="8">
        <f t="shared" si="1"/>
        <v>850</v>
      </c>
      <c r="H21" s="4">
        <v>850</v>
      </c>
      <c r="I21" s="3" t="s">
        <v>316</v>
      </c>
      <c r="J21" s="3" t="s">
        <v>7145</v>
      </c>
      <c r="K21" s="3" t="s">
        <v>1056</v>
      </c>
      <c r="L21" s="3" t="s">
        <v>15724</v>
      </c>
      <c r="M21" s="6" t="s">
        <v>15725</v>
      </c>
      <c r="N21" s="3" t="s">
        <v>170</v>
      </c>
      <c r="O21" s="3" t="s">
        <v>15798</v>
      </c>
      <c r="P21" s="3" t="s">
        <v>15726</v>
      </c>
      <c r="Q21" s="3" t="s">
        <v>135</v>
      </c>
      <c r="R21" s="3" t="s">
        <v>135</v>
      </c>
      <c r="S21" s="3" t="s">
        <v>136</v>
      </c>
      <c r="T21" s="3" t="s">
        <v>137</v>
      </c>
      <c r="U21" s="3" t="s">
        <v>2483</v>
      </c>
      <c r="V21" s="3" t="s">
        <v>15727</v>
      </c>
      <c r="W21" s="7" t="s">
        <v>15799</v>
      </c>
      <c r="X21" s="3" t="s">
        <v>139</v>
      </c>
      <c r="Y21" s="3" t="s">
        <v>323</v>
      </c>
      <c r="Z21" s="3" t="s">
        <v>5272</v>
      </c>
      <c r="AA21" s="3" t="s">
        <v>143</v>
      </c>
      <c r="AB21" s="3" t="s">
        <v>5272</v>
      </c>
      <c r="AC21" s="3" t="s">
        <v>143</v>
      </c>
      <c r="AD21" s="3" t="s">
        <v>235</v>
      </c>
      <c r="AE21" s="3" t="s">
        <v>141</v>
      </c>
      <c r="AF21" s="3" t="s">
        <v>143</v>
      </c>
      <c r="AG21" s="3" t="s">
        <v>143</v>
      </c>
      <c r="AH21" s="3" t="s">
        <v>207</v>
      </c>
      <c r="AI21" s="3" t="s">
        <v>143</v>
      </c>
      <c r="AJ21" s="3" t="s">
        <v>5706</v>
      </c>
      <c r="AK21" s="3" t="s">
        <v>143</v>
      </c>
      <c r="AL21" s="3" t="s">
        <v>15728</v>
      </c>
      <c r="AM21" s="3" t="s">
        <v>15729</v>
      </c>
      <c r="AN21" s="3" t="s">
        <v>15730</v>
      </c>
      <c r="AO21" s="3" t="s">
        <v>353</v>
      </c>
      <c r="AP21" s="3" t="s">
        <v>231</v>
      </c>
      <c r="AQ21" s="3" t="s">
        <v>354</v>
      </c>
      <c r="AR21" s="3" t="s">
        <v>15731</v>
      </c>
      <c r="AS21" s="3" t="s">
        <v>145</v>
      </c>
      <c r="AT21" s="3" t="s">
        <v>146</v>
      </c>
      <c r="AU21" s="3" t="s">
        <v>1060</v>
      </c>
      <c r="AV21" s="3" t="s">
        <v>148</v>
      </c>
      <c r="AW21" s="3" t="s">
        <v>139</v>
      </c>
      <c r="AX21" s="3" t="s">
        <v>149</v>
      </c>
      <c r="AY21" s="3" t="s">
        <v>150</v>
      </c>
      <c r="AZ21" s="3" t="s">
        <v>156</v>
      </c>
      <c r="BA21" s="3" t="s">
        <v>157</v>
      </c>
      <c r="BB21" s="3" t="s">
        <v>8956</v>
      </c>
      <c r="BC21" s="3" t="s">
        <v>15799</v>
      </c>
      <c r="BD21" s="3" t="s">
        <v>5272</v>
      </c>
      <c r="BE21" s="3" t="s">
        <v>143</v>
      </c>
      <c r="BF21" s="3" t="s">
        <v>143</v>
      </c>
      <c r="BG21" s="3" t="s">
        <v>143</v>
      </c>
      <c r="BH21" s="3" t="s">
        <v>136</v>
      </c>
      <c r="BI21" s="3" t="s">
        <v>143</v>
      </c>
      <c r="BJ21" s="3" t="s">
        <v>160</v>
      </c>
      <c r="BK21" s="3" t="s">
        <v>143</v>
      </c>
      <c r="BL21" s="3" t="s">
        <v>143</v>
      </c>
      <c r="BM21" s="3" t="s">
        <v>143</v>
      </c>
      <c r="BN21" s="3" t="s">
        <v>15800</v>
      </c>
      <c r="BO21" s="3" t="s">
        <v>143</v>
      </c>
      <c r="BP21" s="3" t="s">
        <v>15788</v>
      </c>
      <c r="BQ21" s="3" t="s">
        <v>5706</v>
      </c>
      <c r="BR21" s="3" t="s">
        <v>5706</v>
      </c>
      <c r="BS21" s="3" t="s">
        <v>135</v>
      </c>
      <c r="BT21" s="3" t="s">
        <v>135</v>
      </c>
      <c r="BU21" s="3" t="s">
        <v>135</v>
      </c>
      <c r="BV21" s="3" t="s">
        <v>148</v>
      </c>
      <c r="BW21" s="3" t="s">
        <v>6169</v>
      </c>
      <c r="BX21" s="3" t="s">
        <v>174</v>
      </c>
      <c r="BY21" s="3" t="s">
        <v>143</v>
      </c>
      <c r="BZ21" s="3" t="s">
        <v>143</v>
      </c>
      <c r="CA21" s="3" t="s">
        <v>143</v>
      </c>
      <c r="CB21" s="3" t="s">
        <v>15732</v>
      </c>
      <c r="CC21" s="3" t="s">
        <v>2261</v>
      </c>
      <c r="CD21" s="3" t="s">
        <v>143</v>
      </c>
      <c r="CE21" s="3" t="s">
        <v>143</v>
      </c>
      <c r="CF21" s="3" t="s">
        <v>143</v>
      </c>
      <c r="CG21" s="3" t="s">
        <v>5272</v>
      </c>
      <c r="CH21" s="3" t="s">
        <v>143</v>
      </c>
      <c r="CI21" s="3" t="s">
        <v>143</v>
      </c>
      <c r="CJ21" s="3" t="s">
        <v>143</v>
      </c>
      <c r="CK21" s="3" t="s">
        <v>143</v>
      </c>
      <c r="CL21" s="3" t="s">
        <v>143</v>
      </c>
      <c r="CM21" s="3" t="s">
        <v>143</v>
      </c>
      <c r="CN21" s="3" t="s">
        <v>143</v>
      </c>
      <c r="CO21" s="3" t="s">
        <v>143</v>
      </c>
      <c r="CP21" s="3" t="s">
        <v>1</v>
      </c>
      <c r="CQ21" s="3" t="s">
        <v>143</v>
      </c>
      <c r="CR21" s="3" t="s">
        <v>1</v>
      </c>
      <c r="CS21" s="3" t="s">
        <v>2092</v>
      </c>
      <c r="CT21" s="3" t="s">
        <v>143</v>
      </c>
      <c r="CU21" s="3" t="s">
        <v>316</v>
      </c>
      <c r="CV21" s="3" t="s">
        <v>166</v>
      </c>
      <c r="CW21" s="3" t="s">
        <v>136</v>
      </c>
      <c r="CX21" s="3" t="s">
        <v>1989</v>
      </c>
      <c r="CY21" s="3" t="s">
        <v>143</v>
      </c>
      <c r="CZ21" s="3" t="s">
        <v>143</v>
      </c>
      <c r="DA21" s="3" t="s">
        <v>373</v>
      </c>
      <c r="DB21" s="3" t="s">
        <v>6302</v>
      </c>
      <c r="DC21" s="3" t="s">
        <v>5755</v>
      </c>
      <c r="DD21" s="3" t="s">
        <v>143</v>
      </c>
      <c r="DE21" s="3" t="s">
        <v>143</v>
      </c>
      <c r="DF21" s="3" t="s">
        <v>143</v>
      </c>
    </row>
    <row r="22" spans="1:110" x14ac:dyDescent="0.25">
      <c r="A22" s="182">
        <v>183438</v>
      </c>
      <c r="B22" s="3" t="s">
        <v>16250</v>
      </c>
      <c r="C22" s="3" t="s">
        <v>685</v>
      </c>
      <c r="D22" s="7">
        <v>45696</v>
      </c>
      <c r="E22" s="3" t="s">
        <v>165</v>
      </c>
      <c r="F22" s="3" t="s">
        <v>166</v>
      </c>
      <c r="G22" s="8">
        <f t="shared" si="1"/>
        <v>480</v>
      </c>
      <c r="H22" s="4">
        <v>480</v>
      </c>
      <c r="I22" s="3" t="s">
        <v>374</v>
      </c>
      <c r="J22" s="3" t="s">
        <v>7145</v>
      </c>
      <c r="K22" s="3" t="s">
        <v>1056</v>
      </c>
      <c r="L22" s="3" t="s">
        <v>10229</v>
      </c>
      <c r="M22" s="6" t="s">
        <v>8982</v>
      </c>
      <c r="N22" s="3" t="s">
        <v>530</v>
      </c>
      <c r="O22" s="3" t="s">
        <v>15733</v>
      </c>
      <c r="P22" s="3" t="s">
        <v>13950</v>
      </c>
      <c r="Q22" s="3" t="s">
        <v>135</v>
      </c>
      <c r="R22" s="3" t="s">
        <v>135</v>
      </c>
      <c r="S22" s="3" t="s">
        <v>136</v>
      </c>
      <c r="T22" s="3" t="s">
        <v>137</v>
      </c>
      <c r="U22" s="3" t="s">
        <v>4880</v>
      </c>
      <c r="V22" s="3" t="s">
        <v>15734</v>
      </c>
      <c r="W22" s="7" t="s">
        <v>16186</v>
      </c>
      <c r="X22" s="3" t="s">
        <v>139</v>
      </c>
      <c r="Y22" s="3" t="s">
        <v>323</v>
      </c>
      <c r="Z22" s="3" t="s">
        <v>5272</v>
      </c>
      <c r="AA22" s="3" t="s">
        <v>143</v>
      </c>
      <c r="AB22" s="3" t="s">
        <v>5272</v>
      </c>
      <c r="AC22" s="3" t="s">
        <v>143</v>
      </c>
      <c r="AD22" s="3" t="s">
        <v>235</v>
      </c>
      <c r="AE22" s="3" t="s">
        <v>141</v>
      </c>
      <c r="AF22" s="3" t="s">
        <v>143</v>
      </c>
      <c r="AG22" s="3" t="s">
        <v>143</v>
      </c>
      <c r="AH22" s="3" t="s">
        <v>142</v>
      </c>
      <c r="AI22" s="3" t="s">
        <v>143</v>
      </c>
      <c r="AJ22" s="3" t="s">
        <v>7390</v>
      </c>
      <c r="AK22" s="3" t="s">
        <v>143</v>
      </c>
      <c r="AL22" s="3" t="s">
        <v>12722</v>
      </c>
      <c r="AM22" s="3" t="s">
        <v>534</v>
      </c>
      <c r="AN22" s="3" t="s">
        <v>309</v>
      </c>
      <c r="AO22" s="3" t="s">
        <v>148</v>
      </c>
      <c r="AP22" s="3" t="s">
        <v>139</v>
      </c>
      <c r="AQ22" s="3" t="s">
        <v>950</v>
      </c>
      <c r="AR22" s="3" t="s">
        <v>2261</v>
      </c>
      <c r="AS22" s="3" t="s">
        <v>145</v>
      </c>
      <c r="AT22" s="3" t="s">
        <v>146</v>
      </c>
      <c r="AU22" s="3" t="s">
        <v>1060</v>
      </c>
      <c r="AV22" s="3" t="s">
        <v>148</v>
      </c>
      <c r="AW22" s="3" t="s">
        <v>139</v>
      </c>
      <c r="AX22" s="3" t="s">
        <v>149</v>
      </c>
      <c r="AY22" s="3" t="s">
        <v>150</v>
      </c>
      <c r="AZ22" s="3" t="s">
        <v>156</v>
      </c>
      <c r="BA22" s="3" t="s">
        <v>157</v>
      </c>
      <c r="BB22" s="3" t="s">
        <v>303</v>
      </c>
      <c r="BC22" s="3" t="s">
        <v>15735</v>
      </c>
      <c r="BD22" s="3" t="s">
        <v>5272</v>
      </c>
      <c r="BE22" s="3" t="s">
        <v>143</v>
      </c>
      <c r="BF22" s="3" t="s">
        <v>143</v>
      </c>
      <c r="BG22" s="3" t="s">
        <v>143</v>
      </c>
      <c r="BH22" s="3" t="s">
        <v>136</v>
      </c>
      <c r="BI22" s="3" t="s">
        <v>143</v>
      </c>
      <c r="BJ22" s="3" t="s">
        <v>160</v>
      </c>
      <c r="BK22" s="3" t="s">
        <v>143</v>
      </c>
      <c r="BL22" s="3" t="s">
        <v>143</v>
      </c>
      <c r="BM22" s="3" t="s">
        <v>143</v>
      </c>
      <c r="BN22" s="3" t="s">
        <v>15736</v>
      </c>
      <c r="BO22" s="3" t="s">
        <v>5352</v>
      </c>
      <c r="BP22" s="3" t="s">
        <v>241</v>
      </c>
      <c r="BQ22" s="3" t="s">
        <v>7390</v>
      </c>
      <c r="BR22" s="3" t="s">
        <v>7390</v>
      </c>
      <c r="BS22" s="3" t="s">
        <v>135</v>
      </c>
      <c r="BT22" s="3" t="s">
        <v>135</v>
      </c>
      <c r="BU22" s="3" t="s">
        <v>135</v>
      </c>
      <c r="BV22" s="3" t="s">
        <v>148</v>
      </c>
      <c r="BW22" s="3" t="s">
        <v>5699</v>
      </c>
      <c r="BX22" s="3" t="s">
        <v>174</v>
      </c>
      <c r="BY22" s="3" t="s">
        <v>143</v>
      </c>
      <c r="BZ22" s="3" t="s">
        <v>143</v>
      </c>
      <c r="CA22" s="3" t="s">
        <v>143</v>
      </c>
      <c r="CB22" s="3" t="s">
        <v>15737</v>
      </c>
      <c r="CC22" s="3" t="s">
        <v>2261</v>
      </c>
      <c r="CD22" s="3" t="s">
        <v>143</v>
      </c>
      <c r="CE22" s="3" t="s">
        <v>143</v>
      </c>
      <c r="CF22" s="3" t="s">
        <v>143</v>
      </c>
      <c r="CG22" s="3" t="s">
        <v>5272</v>
      </c>
      <c r="CH22" s="3" t="s">
        <v>143</v>
      </c>
      <c r="CI22" s="3" t="s">
        <v>143</v>
      </c>
      <c r="CJ22" s="3" t="s">
        <v>143</v>
      </c>
      <c r="CK22" s="3" t="s">
        <v>143</v>
      </c>
      <c r="CL22" s="3" t="s">
        <v>143</v>
      </c>
      <c r="CM22" s="3" t="s">
        <v>143</v>
      </c>
      <c r="CN22" s="3" t="s">
        <v>143</v>
      </c>
      <c r="CO22" s="3" t="s">
        <v>143</v>
      </c>
      <c r="CP22" s="3" t="s">
        <v>1</v>
      </c>
      <c r="CQ22" s="3" t="s">
        <v>143</v>
      </c>
      <c r="CR22" s="3" t="s">
        <v>1</v>
      </c>
      <c r="CS22" s="3" t="s">
        <v>1985</v>
      </c>
      <c r="CT22" s="3" t="s">
        <v>143</v>
      </c>
      <c r="CU22" s="3" t="s">
        <v>374</v>
      </c>
      <c r="CV22" s="3" t="s">
        <v>166</v>
      </c>
      <c r="CW22" s="3" t="s">
        <v>136</v>
      </c>
      <c r="CX22" s="3" t="s">
        <v>1989</v>
      </c>
      <c r="CY22" s="3" t="s">
        <v>16177</v>
      </c>
      <c r="CZ22" s="3" t="s">
        <v>4880</v>
      </c>
      <c r="DA22" s="3" t="s">
        <v>685</v>
      </c>
      <c r="DB22" s="3" t="s">
        <v>6302</v>
      </c>
      <c r="DC22" s="3" t="s">
        <v>5405</v>
      </c>
      <c r="DD22" s="3" t="s">
        <v>143</v>
      </c>
      <c r="DE22" s="3" t="s">
        <v>143</v>
      </c>
      <c r="DF22" s="3" t="s">
        <v>143</v>
      </c>
    </row>
    <row r="23" spans="1:110" x14ac:dyDescent="0.25">
      <c r="A23" s="182">
        <v>183499</v>
      </c>
      <c r="B23" s="3" t="s">
        <v>12238</v>
      </c>
      <c r="C23" s="3" t="s">
        <v>164</v>
      </c>
      <c r="D23" s="7">
        <v>45695</v>
      </c>
      <c r="E23" s="3" t="s">
        <v>165</v>
      </c>
      <c r="F23" s="3" t="s">
        <v>166</v>
      </c>
      <c r="G23" s="4">
        <v>35.97</v>
      </c>
      <c r="H23" s="4">
        <v>35.97</v>
      </c>
      <c r="I23" s="3" t="s">
        <v>342</v>
      </c>
      <c r="J23" s="3" t="s">
        <v>7145</v>
      </c>
      <c r="K23" s="3" t="s">
        <v>960</v>
      </c>
      <c r="L23" s="3" t="s">
        <v>318</v>
      </c>
      <c r="M23" s="6" t="s">
        <v>15738</v>
      </c>
      <c r="N23" s="3" t="s">
        <v>170</v>
      </c>
      <c r="O23" s="3" t="s">
        <v>15739</v>
      </c>
      <c r="P23" s="3" t="s">
        <v>15740</v>
      </c>
      <c r="Q23" s="3" t="s">
        <v>6881</v>
      </c>
      <c r="R23" s="3" t="s">
        <v>15741</v>
      </c>
      <c r="S23" s="3" t="s">
        <v>136</v>
      </c>
      <c r="T23" s="3" t="s">
        <v>137</v>
      </c>
      <c r="U23" s="3" t="s">
        <v>349</v>
      </c>
      <c r="V23" s="3" t="s">
        <v>15742</v>
      </c>
      <c r="W23" s="7" t="s">
        <v>16187</v>
      </c>
      <c r="X23" s="3" t="s">
        <v>139</v>
      </c>
      <c r="Y23" s="3" t="s">
        <v>323</v>
      </c>
      <c r="Z23" s="3" t="s">
        <v>15744</v>
      </c>
      <c r="AA23" s="3" t="s">
        <v>143</v>
      </c>
      <c r="AB23" s="3" t="s">
        <v>15744</v>
      </c>
      <c r="AC23" s="3" t="s">
        <v>15682</v>
      </c>
      <c r="AD23" s="3" t="s">
        <v>235</v>
      </c>
      <c r="AE23" s="3" t="s">
        <v>141</v>
      </c>
      <c r="AF23" s="3" t="s">
        <v>15744</v>
      </c>
      <c r="AG23" s="3" t="s">
        <v>15744</v>
      </c>
      <c r="AH23" s="3" t="s">
        <v>207</v>
      </c>
      <c r="AI23" s="3" t="s">
        <v>15745</v>
      </c>
      <c r="AJ23" s="3" t="s">
        <v>15744</v>
      </c>
      <c r="AK23" s="3" t="s">
        <v>174</v>
      </c>
      <c r="AL23" s="3" t="s">
        <v>324</v>
      </c>
      <c r="AM23" s="3" t="s">
        <v>325</v>
      </c>
      <c r="AN23" s="3" t="s">
        <v>326</v>
      </c>
      <c r="AO23" s="3" t="s">
        <v>178</v>
      </c>
      <c r="AP23" s="3" t="s">
        <v>179</v>
      </c>
      <c r="AQ23" s="3" t="s">
        <v>327</v>
      </c>
      <c r="AR23" s="3" t="s">
        <v>328</v>
      </c>
      <c r="AS23" s="3" t="s">
        <v>145</v>
      </c>
      <c r="AT23" s="3" t="s">
        <v>146</v>
      </c>
      <c r="AU23" s="3" t="s">
        <v>972</v>
      </c>
      <c r="AV23" s="3" t="s">
        <v>148</v>
      </c>
      <c r="AW23" s="3" t="s">
        <v>139</v>
      </c>
      <c r="AX23" s="3" t="s">
        <v>149</v>
      </c>
      <c r="AY23" s="3" t="s">
        <v>150</v>
      </c>
      <c r="AZ23" s="3" t="s">
        <v>156</v>
      </c>
      <c r="BA23" s="3" t="s">
        <v>157</v>
      </c>
      <c r="BB23" s="3" t="s">
        <v>484</v>
      </c>
      <c r="BC23" s="3" t="s">
        <v>15743</v>
      </c>
      <c r="BD23" s="3" t="s">
        <v>5272</v>
      </c>
      <c r="BE23" s="3" t="s">
        <v>170</v>
      </c>
      <c r="BF23" s="3" t="s">
        <v>15746</v>
      </c>
      <c r="BG23" s="3" t="s">
        <v>143</v>
      </c>
      <c r="BH23" s="3" t="s">
        <v>136</v>
      </c>
      <c r="BI23" s="3" t="s">
        <v>143</v>
      </c>
      <c r="BJ23" s="3" t="s">
        <v>160</v>
      </c>
      <c r="BK23" s="3" t="s">
        <v>160</v>
      </c>
      <c r="BL23" s="3" t="s">
        <v>164</v>
      </c>
      <c r="BM23" s="3" t="s">
        <v>143</v>
      </c>
      <c r="BN23" s="3" t="s">
        <v>4830</v>
      </c>
      <c r="BO23" s="3" t="s">
        <v>5723</v>
      </c>
      <c r="BP23" s="3" t="s">
        <v>162</v>
      </c>
      <c r="BQ23" s="3" t="s">
        <v>15744</v>
      </c>
      <c r="BR23" s="3" t="s">
        <v>5272</v>
      </c>
      <c r="BS23" s="3" t="s">
        <v>135</v>
      </c>
      <c r="BT23" s="3" t="s">
        <v>475</v>
      </c>
      <c r="BU23" s="3" t="s">
        <v>135</v>
      </c>
      <c r="BV23" s="3" t="s">
        <v>148</v>
      </c>
      <c r="BW23" s="3" t="s">
        <v>8823</v>
      </c>
      <c r="BX23" s="3" t="s">
        <v>174</v>
      </c>
      <c r="BY23" s="3" t="s">
        <v>143</v>
      </c>
      <c r="BZ23" s="3" t="s">
        <v>174</v>
      </c>
      <c r="CA23" s="3" t="s">
        <v>362</v>
      </c>
      <c r="CB23" s="3" t="s">
        <v>15747</v>
      </c>
      <c r="CC23" s="3" t="s">
        <v>2261</v>
      </c>
      <c r="CD23" s="3" t="s">
        <v>2261</v>
      </c>
      <c r="CE23" s="3" t="s">
        <v>2261</v>
      </c>
      <c r="CF23" s="3" t="s">
        <v>143</v>
      </c>
      <c r="CG23" s="3" t="s">
        <v>5272</v>
      </c>
      <c r="CH23" s="3" t="s">
        <v>174</v>
      </c>
      <c r="CI23" s="3" t="s">
        <v>2261</v>
      </c>
      <c r="CJ23" s="3" t="s">
        <v>143</v>
      </c>
      <c r="CK23" s="3" t="s">
        <v>143</v>
      </c>
      <c r="CL23" s="3" t="s">
        <v>143</v>
      </c>
      <c r="CM23" s="3" t="s">
        <v>143</v>
      </c>
      <c r="CN23" s="3" t="s">
        <v>143</v>
      </c>
      <c r="CO23" s="3" t="s">
        <v>143</v>
      </c>
      <c r="CP23" s="3" t="s">
        <v>1</v>
      </c>
      <c r="CQ23" s="3" t="s">
        <v>143</v>
      </c>
      <c r="CR23" s="3" t="s">
        <v>1</v>
      </c>
      <c r="CS23" s="3" t="s">
        <v>1985</v>
      </c>
      <c r="CT23" s="3" t="s">
        <v>1985</v>
      </c>
      <c r="CU23" s="3" t="s">
        <v>342</v>
      </c>
      <c r="CV23" s="3" t="s">
        <v>166</v>
      </c>
      <c r="CW23" s="3" t="s">
        <v>136</v>
      </c>
      <c r="CX23" s="3" t="s">
        <v>1986</v>
      </c>
      <c r="CY23" s="3" t="s">
        <v>143</v>
      </c>
      <c r="CZ23" s="3" t="s">
        <v>15748</v>
      </c>
      <c r="DA23" s="3" t="s">
        <v>164</v>
      </c>
      <c r="DB23" s="3" t="s">
        <v>6302</v>
      </c>
      <c r="DC23" s="3" t="s">
        <v>5755</v>
      </c>
      <c r="DD23" s="3" t="s">
        <v>143</v>
      </c>
      <c r="DE23" s="3" t="s">
        <v>143</v>
      </c>
      <c r="DF23" s="3" t="s">
        <v>143</v>
      </c>
    </row>
    <row r="24" spans="1:110" x14ac:dyDescent="0.25">
      <c r="A24" s="182">
        <v>183507</v>
      </c>
      <c r="B24" s="3" t="s">
        <v>15760</v>
      </c>
      <c r="C24" s="3" t="s">
        <v>5495</v>
      </c>
      <c r="D24" s="7">
        <v>45695</v>
      </c>
      <c r="E24" s="3" t="s">
        <v>165</v>
      </c>
      <c r="F24" s="3" t="s">
        <v>127</v>
      </c>
      <c r="G24" s="8">
        <f t="shared" ref="G24:G26" si="2">H24</f>
        <v>574.01</v>
      </c>
      <c r="H24" s="4">
        <v>574.01</v>
      </c>
      <c r="I24" s="3" t="s">
        <v>394</v>
      </c>
      <c r="J24" s="3" t="s">
        <v>129</v>
      </c>
      <c r="K24" s="3" t="s">
        <v>12154</v>
      </c>
      <c r="L24" s="3" t="s">
        <v>960</v>
      </c>
      <c r="M24" s="6" t="s">
        <v>15749</v>
      </c>
      <c r="N24" s="3" t="s">
        <v>132</v>
      </c>
      <c r="O24" s="3" t="s">
        <v>15801</v>
      </c>
      <c r="P24" s="3" t="s">
        <v>15750</v>
      </c>
      <c r="Q24" s="3" t="s">
        <v>15751</v>
      </c>
      <c r="R24" s="3" t="s">
        <v>135</v>
      </c>
      <c r="S24" s="3" t="s">
        <v>136</v>
      </c>
      <c r="T24" s="3" t="s">
        <v>137</v>
      </c>
      <c r="U24" s="3" t="s">
        <v>9544</v>
      </c>
      <c r="V24" s="3" t="s">
        <v>15752</v>
      </c>
      <c r="W24" s="7" t="s">
        <v>15802</v>
      </c>
      <c r="X24" s="3" t="s">
        <v>139</v>
      </c>
      <c r="Y24" s="3" t="s">
        <v>140</v>
      </c>
      <c r="Z24" s="3" t="s">
        <v>5272</v>
      </c>
      <c r="AA24" s="3" t="s">
        <v>143</v>
      </c>
      <c r="AB24" s="3" t="s">
        <v>5272</v>
      </c>
      <c r="AC24" s="3" t="s">
        <v>143</v>
      </c>
      <c r="AD24" s="3" t="s">
        <v>235</v>
      </c>
      <c r="AE24" s="3" t="s">
        <v>141</v>
      </c>
      <c r="AF24" s="3" t="s">
        <v>143</v>
      </c>
      <c r="AG24" s="3" t="s">
        <v>143</v>
      </c>
      <c r="AH24" s="3" t="s">
        <v>142</v>
      </c>
      <c r="AI24" s="3" t="s">
        <v>143</v>
      </c>
      <c r="AJ24" s="3" t="s">
        <v>15753</v>
      </c>
      <c r="AK24" s="3" t="s">
        <v>143</v>
      </c>
      <c r="AL24" s="3" t="s">
        <v>145</v>
      </c>
      <c r="AM24" s="3" t="s">
        <v>146</v>
      </c>
      <c r="AN24" s="3" t="s">
        <v>972</v>
      </c>
      <c r="AO24" s="3" t="s">
        <v>148</v>
      </c>
      <c r="AP24" s="3" t="s">
        <v>139</v>
      </c>
      <c r="AQ24" s="3" t="s">
        <v>149</v>
      </c>
      <c r="AR24" s="3" t="s">
        <v>150</v>
      </c>
      <c r="AS24" s="3" t="s">
        <v>15754</v>
      </c>
      <c r="AT24" s="3" t="s">
        <v>1250</v>
      </c>
      <c r="AU24" s="3" t="s">
        <v>309</v>
      </c>
      <c r="AV24" s="3" t="s">
        <v>148</v>
      </c>
      <c r="AW24" s="3" t="s">
        <v>139</v>
      </c>
      <c r="AX24" s="3" t="s">
        <v>154</v>
      </c>
      <c r="AY24" s="3" t="s">
        <v>15755</v>
      </c>
      <c r="AZ24" s="3" t="s">
        <v>156</v>
      </c>
      <c r="BA24" s="3" t="s">
        <v>157</v>
      </c>
      <c r="BB24" s="3" t="s">
        <v>237</v>
      </c>
      <c r="BC24" s="3" t="s">
        <v>15802</v>
      </c>
      <c r="BD24" s="3" t="s">
        <v>5272</v>
      </c>
      <c r="BE24" s="3" t="s">
        <v>143</v>
      </c>
      <c r="BF24" s="3" t="s">
        <v>143</v>
      </c>
      <c r="BG24" s="3" t="s">
        <v>143</v>
      </c>
      <c r="BH24" s="3" t="s">
        <v>136</v>
      </c>
      <c r="BI24" s="3" t="s">
        <v>143</v>
      </c>
      <c r="BJ24" s="3" t="s">
        <v>1674</v>
      </c>
      <c r="BK24" s="3" t="s">
        <v>143</v>
      </c>
      <c r="BL24" s="3" t="s">
        <v>143</v>
      </c>
      <c r="BM24" s="3" t="s">
        <v>143</v>
      </c>
      <c r="BN24" s="3" t="s">
        <v>15803</v>
      </c>
      <c r="BO24" s="3" t="s">
        <v>5784</v>
      </c>
      <c r="BP24" s="3" t="s">
        <v>314</v>
      </c>
      <c r="BQ24" s="3" t="s">
        <v>15756</v>
      </c>
      <c r="BR24" s="3" t="s">
        <v>15756</v>
      </c>
      <c r="BS24" s="3" t="s">
        <v>135</v>
      </c>
      <c r="BT24" s="3" t="s">
        <v>135</v>
      </c>
      <c r="BU24" s="3" t="s">
        <v>135</v>
      </c>
      <c r="BV24" s="3" t="s">
        <v>148</v>
      </c>
      <c r="BW24" s="3" t="s">
        <v>15757</v>
      </c>
      <c r="BX24" s="3" t="s">
        <v>144</v>
      </c>
      <c r="BY24" s="3" t="s">
        <v>143</v>
      </c>
      <c r="BZ24" s="3" t="s">
        <v>143</v>
      </c>
      <c r="CA24" s="3" t="s">
        <v>143</v>
      </c>
      <c r="CB24" s="3" t="s">
        <v>15749</v>
      </c>
      <c r="CC24" s="3" t="s">
        <v>9549</v>
      </c>
      <c r="CD24" s="3" t="s">
        <v>143</v>
      </c>
      <c r="CE24" s="3" t="s">
        <v>143</v>
      </c>
      <c r="CF24" s="3" t="s">
        <v>143</v>
      </c>
      <c r="CG24" s="3" t="s">
        <v>5272</v>
      </c>
      <c r="CH24" s="3" t="s">
        <v>143</v>
      </c>
      <c r="CI24" s="3" t="s">
        <v>143</v>
      </c>
      <c r="CJ24" s="3" t="s">
        <v>143</v>
      </c>
      <c r="CK24" s="3" t="s">
        <v>143</v>
      </c>
      <c r="CL24" s="3" t="s">
        <v>143</v>
      </c>
      <c r="CM24" s="3" t="s">
        <v>143</v>
      </c>
      <c r="CN24" s="3" t="s">
        <v>143</v>
      </c>
      <c r="CO24" s="3" t="s">
        <v>143</v>
      </c>
      <c r="CP24" s="3" t="s">
        <v>1</v>
      </c>
      <c r="CQ24" s="3" t="s">
        <v>143</v>
      </c>
      <c r="CR24" s="3" t="s">
        <v>1</v>
      </c>
      <c r="CS24" s="3" t="s">
        <v>2092</v>
      </c>
      <c r="CT24" s="3" t="s">
        <v>143</v>
      </c>
      <c r="CU24" s="3" t="s">
        <v>394</v>
      </c>
      <c r="CV24" s="3" t="s">
        <v>127</v>
      </c>
      <c r="CW24" s="3" t="s">
        <v>136</v>
      </c>
      <c r="CX24" s="3" t="s">
        <v>1989</v>
      </c>
      <c r="CY24" s="3" t="s">
        <v>143</v>
      </c>
      <c r="CZ24" s="3" t="s">
        <v>143</v>
      </c>
      <c r="DA24" s="3" t="s">
        <v>5495</v>
      </c>
      <c r="DB24" s="3" t="s">
        <v>6302</v>
      </c>
      <c r="DC24" s="3" t="s">
        <v>5755</v>
      </c>
      <c r="DD24" s="3" t="s">
        <v>143</v>
      </c>
      <c r="DE24" s="3" t="s">
        <v>143</v>
      </c>
      <c r="DF24" s="3" t="s">
        <v>143</v>
      </c>
    </row>
    <row r="25" spans="1:110" x14ac:dyDescent="0.25">
      <c r="A25" s="182">
        <v>183792</v>
      </c>
      <c r="B25" s="3" t="s">
        <v>16253</v>
      </c>
      <c r="C25" s="3" t="s">
        <v>164</v>
      </c>
      <c r="D25" s="7">
        <v>45698</v>
      </c>
      <c r="E25" s="3" t="s">
        <v>165</v>
      </c>
      <c r="F25" s="3" t="s">
        <v>166</v>
      </c>
      <c r="G25" s="8">
        <f t="shared" si="2"/>
        <v>210</v>
      </c>
      <c r="H25" s="4">
        <v>210</v>
      </c>
      <c r="I25" s="3" t="s">
        <v>374</v>
      </c>
      <c r="J25" s="3" t="s">
        <v>7145</v>
      </c>
      <c r="K25" s="3" t="s">
        <v>1056</v>
      </c>
      <c r="L25" s="3" t="s">
        <v>15694</v>
      </c>
      <c r="M25" s="6" t="s">
        <v>6816</v>
      </c>
      <c r="N25" s="3" t="s">
        <v>262</v>
      </c>
      <c r="O25" s="3" t="s">
        <v>15762</v>
      </c>
      <c r="P25" s="3" t="s">
        <v>15763</v>
      </c>
      <c r="Q25" s="3" t="s">
        <v>135</v>
      </c>
      <c r="R25" s="3" t="s">
        <v>135</v>
      </c>
      <c r="S25" s="3" t="s">
        <v>136</v>
      </c>
      <c r="T25" s="3" t="s">
        <v>137</v>
      </c>
      <c r="U25" s="3" t="s">
        <v>4880</v>
      </c>
      <c r="V25" s="3" t="s">
        <v>15804</v>
      </c>
      <c r="W25" s="7" t="s">
        <v>15805</v>
      </c>
      <c r="X25" s="3" t="s">
        <v>139</v>
      </c>
      <c r="Y25" s="3" t="s">
        <v>323</v>
      </c>
      <c r="Z25" s="3" t="s">
        <v>5272</v>
      </c>
      <c r="AA25" s="3" t="s">
        <v>143</v>
      </c>
      <c r="AB25" s="3" t="s">
        <v>5272</v>
      </c>
      <c r="AC25" s="3" t="s">
        <v>143</v>
      </c>
      <c r="AD25" s="3" t="s">
        <v>235</v>
      </c>
      <c r="AE25" s="3" t="s">
        <v>141</v>
      </c>
      <c r="AF25" s="3" t="s">
        <v>143</v>
      </c>
      <c r="AG25" s="3" t="s">
        <v>143</v>
      </c>
      <c r="AH25" s="3" t="s">
        <v>207</v>
      </c>
      <c r="AI25" s="3" t="s">
        <v>15699</v>
      </c>
      <c r="AJ25" s="3" t="s">
        <v>5931</v>
      </c>
      <c r="AK25" s="3" t="s">
        <v>143</v>
      </c>
      <c r="AL25" s="3" t="s">
        <v>15701</v>
      </c>
      <c r="AM25" s="3" t="s">
        <v>3039</v>
      </c>
      <c r="AN25" s="3" t="s">
        <v>15702</v>
      </c>
      <c r="AO25" s="3" t="s">
        <v>178</v>
      </c>
      <c r="AP25" s="3" t="s">
        <v>179</v>
      </c>
      <c r="AQ25" s="3" t="s">
        <v>403</v>
      </c>
      <c r="AR25" s="3" t="s">
        <v>15703</v>
      </c>
      <c r="AS25" s="3" t="s">
        <v>145</v>
      </c>
      <c r="AT25" s="3" t="s">
        <v>146</v>
      </c>
      <c r="AU25" s="3" t="s">
        <v>1060</v>
      </c>
      <c r="AV25" s="3" t="s">
        <v>148</v>
      </c>
      <c r="AW25" s="3" t="s">
        <v>139</v>
      </c>
      <c r="AX25" s="3" t="s">
        <v>149</v>
      </c>
      <c r="AY25" s="3" t="s">
        <v>150</v>
      </c>
      <c r="AZ25" s="3" t="s">
        <v>156</v>
      </c>
      <c r="BA25" s="3" t="s">
        <v>157</v>
      </c>
      <c r="BB25" s="3" t="s">
        <v>484</v>
      </c>
      <c r="BC25" s="3" t="s">
        <v>15805</v>
      </c>
      <c r="BD25" s="3" t="s">
        <v>5272</v>
      </c>
      <c r="BE25" s="3" t="s">
        <v>143</v>
      </c>
      <c r="BF25" s="3" t="s">
        <v>143</v>
      </c>
      <c r="BG25" s="3" t="s">
        <v>143</v>
      </c>
      <c r="BH25" s="3" t="s">
        <v>136</v>
      </c>
      <c r="BI25" s="3" t="s">
        <v>143</v>
      </c>
      <c r="BJ25" s="3" t="s">
        <v>160</v>
      </c>
      <c r="BK25" s="3" t="s">
        <v>143</v>
      </c>
      <c r="BL25" s="3" t="s">
        <v>143</v>
      </c>
      <c r="BM25" s="3" t="s">
        <v>143</v>
      </c>
      <c r="BN25" s="3" t="s">
        <v>15184</v>
      </c>
      <c r="BO25" s="3" t="s">
        <v>5723</v>
      </c>
      <c r="BP25" s="3" t="s">
        <v>162</v>
      </c>
      <c r="BQ25" s="3" t="s">
        <v>5931</v>
      </c>
      <c r="BR25" s="3" t="s">
        <v>5931</v>
      </c>
      <c r="BS25" s="3" t="s">
        <v>135</v>
      </c>
      <c r="BT25" s="3" t="s">
        <v>135</v>
      </c>
      <c r="BU25" s="3" t="s">
        <v>135</v>
      </c>
      <c r="BV25" s="3" t="s">
        <v>148</v>
      </c>
      <c r="BW25" s="3" t="s">
        <v>2650</v>
      </c>
      <c r="BX25" s="3" t="s">
        <v>174</v>
      </c>
      <c r="BY25" s="3" t="s">
        <v>143</v>
      </c>
      <c r="BZ25" s="3" t="s">
        <v>143</v>
      </c>
      <c r="CA25" s="3" t="s">
        <v>143</v>
      </c>
      <c r="CB25" s="3" t="s">
        <v>15705</v>
      </c>
      <c r="CC25" s="3" t="s">
        <v>2261</v>
      </c>
      <c r="CD25" s="3" t="s">
        <v>143</v>
      </c>
      <c r="CE25" s="3" t="s">
        <v>143</v>
      </c>
      <c r="CF25" s="3" t="s">
        <v>143</v>
      </c>
      <c r="CG25" s="3" t="s">
        <v>5272</v>
      </c>
      <c r="CH25" s="3" t="s">
        <v>143</v>
      </c>
      <c r="CI25" s="3" t="s">
        <v>143</v>
      </c>
      <c r="CJ25" s="3" t="s">
        <v>143</v>
      </c>
      <c r="CK25" s="3" t="s">
        <v>143</v>
      </c>
      <c r="CL25" s="3" t="s">
        <v>143</v>
      </c>
      <c r="CM25" s="3" t="s">
        <v>143</v>
      </c>
      <c r="CN25" s="3" t="s">
        <v>143</v>
      </c>
      <c r="CO25" s="3" t="s">
        <v>143</v>
      </c>
      <c r="CP25" s="3" t="s">
        <v>1</v>
      </c>
      <c r="CQ25" s="3" t="s">
        <v>143</v>
      </c>
      <c r="CR25" s="3" t="s">
        <v>1</v>
      </c>
      <c r="CS25" s="3" t="s">
        <v>1985</v>
      </c>
      <c r="CT25" s="3" t="s">
        <v>143</v>
      </c>
      <c r="CU25" s="3" t="s">
        <v>374</v>
      </c>
      <c r="CV25" s="3" t="s">
        <v>166</v>
      </c>
      <c r="CW25" s="3" t="s">
        <v>136</v>
      </c>
      <c r="CX25" s="3" t="s">
        <v>1989</v>
      </c>
      <c r="CY25" s="3" t="s">
        <v>143</v>
      </c>
      <c r="CZ25" s="3" t="s">
        <v>143</v>
      </c>
      <c r="DA25" s="3" t="s">
        <v>164</v>
      </c>
      <c r="DB25" s="3" t="s">
        <v>6302</v>
      </c>
      <c r="DC25" s="3" t="s">
        <v>1515</v>
      </c>
      <c r="DD25" s="3" t="s">
        <v>143</v>
      </c>
      <c r="DE25" s="3" t="s">
        <v>143</v>
      </c>
      <c r="DF25" s="3" t="s">
        <v>143</v>
      </c>
    </row>
    <row r="26" spans="1:110" x14ac:dyDescent="0.25">
      <c r="A26" s="182">
        <v>183839</v>
      </c>
      <c r="B26" s="3" t="s">
        <v>12238</v>
      </c>
      <c r="C26" s="3" t="s">
        <v>164</v>
      </c>
      <c r="D26" s="7">
        <v>45698</v>
      </c>
      <c r="E26" s="3" t="s">
        <v>165</v>
      </c>
      <c r="F26" s="3" t="s">
        <v>166</v>
      </c>
      <c r="G26" s="8">
        <f t="shared" si="2"/>
        <v>100</v>
      </c>
      <c r="H26" s="4">
        <v>100</v>
      </c>
      <c r="I26" s="3" t="s">
        <v>316</v>
      </c>
      <c r="J26" s="3" t="s">
        <v>7246</v>
      </c>
      <c r="K26" s="3" t="s">
        <v>1056</v>
      </c>
      <c r="L26" s="3" t="s">
        <v>3108</v>
      </c>
      <c r="M26" s="6" t="s">
        <v>319</v>
      </c>
      <c r="N26" s="3" t="s">
        <v>170</v>
      </c>
      <c r="O26" s="3" t="s">
        <v>15764</v>
      </c>
      <c r="P26" s="3" t="s">
        <v>3110</v>
      </c>
      <c r="Q26" s="3" t="s">
        <v>135</v>
      </c>
      <c r="R26" s="3" t="s">
        <v>135</v>
      </c>
      <c r="S26" s="3" t="s">
        <v>136</v>
      </c>
      <c r="T26" s="3" t="s">
        <v>137</v>
      </c>
      <c r="U26" s="3" t="s">
        <v>2483</v>
      </c>
      <c r="V26" s="3" t="s">
        <v>15806</v>
      </c>
      <c r="W26" s="7" t="s">
        <v>15807</v>
      </c>
      <c r="X26" s="3" t="s">
        <v>139</v>
      </c>
      <c r="Y26" s="3" t="s">
        <v>226</v>
      </c>
      <c r="Z26" s="3" t="s">
        <v>5272</v>
      </c>
      <c r="AA26" s="3" t="s">
        <v>143</v>
      </c>
      <c r="AB26" s="3" t="s">
        <v>5272</v>
      </c>
      <c r="AC26" s="3" t="s">
        <v>143</v>
      </c>
      <c r="AD26" s="3" t="s">
        <v>235</v>
      </c>
      <c r="AE26" s="3" t="s">
        <v>141</v>
      </c>
      <c r="AF26" s="3" t="s">
        <v>143</v>
      </c>
      <c r="AG26" s="3" t="s">
        <v>143</v>
      </c>
      <c r="AH26" s="3" t="s">
        <v>207</v>
      </c>
      <c r="AI26" s="3" t="s">
        <v>143</v>
      </c>
      <c r="AJ26" s="3" t="s">
        <v>432</v>
      </c>
      <c r="AK26" s="3" t="s">
        <v>143</v>
      </c>
      <c r="AL26" s="3" t="s">
        <v>3111</v>
      </c>
      <c r="AM26" s="3" t="s">
        <v>3112</v>
      </c>
      <c r="AN26" s="3" t="s">
        <v>3113</v>
      </c>
      <c r="AO26" s="3" t="s">
        <v>178</v>
      </c>
      <c r="AP26" s="3" t="s">
        <v>179</v>
      </c>
      <c r="AQ26" s="3" t="s">
        <v>3114</v>
      </c>
      <c r="AR26" s="3" t="s">
        <v>3115</v>
      </c>
      <c r="AS26" s="3" t="s">
        <v>145</v>
      </c>
      <c r="AT26" s="3" t="s">
        <v>146</v>
      </c>
      <c r="AU26" s="3" t="s">
        <v>1060</v>
      </c>
      <c r="AV26" s="3" t="s">
        <v>148</v>
      </c>
      <c r="AW26" s="3" t="s">
        <v>139</v>
      </c>
      <c r="AX26" s="3" t="s">
        <v>149</v>
      </c>
      <c r="AY26" s="3" t="s">
        <v>150</v>
      </c>
      <c r="AZ26" s="3" t="s">
        <v>156</v>
      </c>
      <c r="BA26" s="3" t="s">
        <v>157</v>
      </c>
      <c r="BB26" s="3" t="s">
        <v>484</v>
      </c>
      <c r="BC26" s="3" t="s">
        <v>15807</v>
      </c>
      <c r="BD26" s="3" t="s">
        <v>5272</v>
      </c>
      <c r="BE26" s="3" t="s">
        <v>143</v>
      </c>
      <c r="BF26" s="3" t="s">
        <v>143</v>
      </c>
      <c r="BG26" s="3" t="s">
        <v>143</v>
      </c>
      <c r="BH26" s="3" t="s">
        <v>136</v>
      </c>
      <c r="BI26" s="3" t="s">
        <v>143</v>
      </c>
      <c r="BJ26" s="3" t="s">
        <v>160</v>
      </c>
      <c r="BK26" s="3" t="s">
        <v>160</v>
      </c>
      <c r="BL26" s="3" t="s">
        <v>143</v>
      </c>
      <c r="BM26" s="3" t="s">
        <v>143</v>
      </c>
      <c r="BN26" s="3" t="s">
        <v>11072</v>
      </c>
      <c r="BO26" s="3" t="s">
        <v>5723</v>
      </c>
      <c r="BP26" s="3" t="s">
        <v>162</v>
      </c>
      <c r="BQ26" s="3" t="s">
        <v>432</v>
      </c>
      <c r="BR26" s="3" t="s">
        <v>432</v>
      </c>
      <c r="BS26" s="3" t="s">
        <v>135</v>
      </c>
      <c r="BT26" s="3" t="s">
        <v>135</v>
      </c>
      <c r="BU26" s="3" t="s">
        <v>135</v>
      </c>
      <c r="BV26" s="3" t="s">
        <v>148</v>
      </c>
      <c r="BW26" s="3" t="s">
        <v>15674</v>
      </c>
      <c r="BX26" s="3" t="s">
        <v>174</v>
      </c>
      <c r="BY26" s="3" t="s">
        <v>143</v>
      </c>
      <c r="BZ26" s="3" t="s">
        <v>143</v>
      </c>
      <c r="CA26" s="3" t="s">
        <v>143</v>
      </c>
      <c r="CB26" s="3" t="s">
        <v>143</v>
      </c>
      <c r="CC26" s="3" t="s">
        <v>2261</v>
      </c>
      <c r="CD26" s="3" t="s">
        <v>143</v>
      </c>
      <c r="CE26" s="3" t="s">
        <v>143</v>
      </c>
      <c r="CF26" s="3" t="s">
        <v>143</v>
      </c>
      <c r="CG26" s="3" t="s">
        <v>5272</v>
      </c>
      <c r="CH26" s="3" t="s">
        <v>143</v>
      </c>
      <c r="CI26" s="3" t="s">
        <v>143</v>
      </c>
      <c r="CJ26" s="3" t="s">
        <v>143</v>
      </c>
      <c r="CK26" s="3" t="s">
        <v>143</v>
      </c>
      <c r="CL26" s="3" t="s">
        <v>143</v>
      </c>
      <c r="CM26" s="3" t="s">
        <v>143</v>
      </c>
      <c r="CN26" s="3" t="s">
        <v>143</v>
      </c>
      <c r="CO26" s="3" t="s">
        <v>143</v>
      </c>
      <c r="CP26" s="3" t="s">
        <v>1</v>
      </c>
      <c r="CQ26" s="3" t="s">
        <v>143</v>
      </c>
      <c r="CR26" s="3" t="s">
        <v>1</v>
      </c>
      <c r="CS26" s="3" t="s">
        <v>1985</v>
      </c>
      <c r="CT26" s="3" t="s">
        <v>143</v>
      </c>
      <c r="CU26" s="3" t="s">
        <v>316</v>
      </c>
      <c r="CV26" s="3" t="s">
        <v>166</v>
      </c>
      <c r="CW26" s="3" t="s">
        <v>136</v>
      </c>
      <c r="CX26" s="3" t="s">
        <v>1989</v>
      </c>
      <c r="CY26" s="3" t="s">
        <v>143</v>
      </c>
      <c r="CZ26" s="3" t="s">
        <v>143</v>
      </c>
      <c r="DA26" s="3" t="s">
        <v>164</v>
      </c>
      <c r="DB26" s="3" t="s">
        <v>6302</v>
      </c>
      <c r="DC26" s="3" t="s">
        <v>1515</v>
      </c>
      <c r="DD26" s="3" t="s">
        <v>143</v>
      </c>
      <c r="DE26" s="3" t="s">
        <v>143</v>
      </c>
      <c r="DF26" s="3" t="s">
        <v>143</v>
      </c>
    </row>
    <row r="27" spans="1:110" x14ac:dyDescent="0.25">
      <c r="A27" s="182">
        <v>183849</v>
      </c>
      <c r="B27" s="3" t="s">
        <v>12153</v>
      </c>
      <c r="C27" s="3" t="s">
        <v>5495</v>
      </c>
      <c r="D27" s="7">
        <v>45698</v>
      </c>
      <c r="E27" s="3" t="s">
        <v>165</v>
      </c>
      <c r="F27" s="3" t="s">
        <v>166</v>
      </c>
      <c r="G27" s="4">
        <v>57.3</v>
      </c>
      <c r="H27" s="4">
        <v>49.83</v>
      </c>
      <c r="I27" s="3" t="s">
        <v>519</v>
      </c>
      <c r="J27" s="3" t="s">
        <v>7145</v>
      </c>
      <c r="K27" s="3" t="s">
        <v>960</v>
      </c>
      <c r="L27" s="3" t="s">
        <v>318</v>
      </c>
      <c r="M27" s="6" t="s">
        <v>15765</v>
      </c>
      <c r="N27" s="3" t="s">
        <v>170</v>
      </c>
      <c r="O27" s="3" t="s">
        <v>15766</v>
      </c>
      <c r="P27" s="3" t="s">
        <v>13270</v>
      </c>
      <c r="Q27" s="3" t="s">
        <v>135</v>
      </c>
      <c r="R27" s="3" t="s">
        <v>135</v>
      </c>
      <c r="S27" s="3" t="s">
        <v>136</v>
      </c>
      <c r="T27" s="3" t="s">
        <v>137</v>
      </c>
      <c r="U27" s="3" t="s">
        <v>6128</v>
      </c>
      <c r="V27" s="3" t="s">
        <v>15808</v>
      </c>
      <c r="W27" s="7" t="s">
        <v>16075</v>
      </c>
      <c r="X27" s="3" t="s">
        <v>139</v>
      </c>
      <c r="Y27" s="3" t="s">
        <v>323</v>
      </c>
      <c r="Z27" s="3" t="s">
        <v>5272</v>
      </c>
      <c r="AA27" s="3" t="s">
        <v>143</v>
      </c>
      <c r="AB27" s="3" t="s">
        <v>15924</v>
      </c>
      <c r="AC27" s="3" t="s">
        <v>15810</v>
      </c>
      <c r="AD27" s="3" t="s">
        <v>235</v>
      </c>
      <c r="AE27" s="3" t="s">
        <v>141</v>
      </c>
      <c r="AF27" s="3" t="s">
        <v>143</v>
      </c>
      <c r="AG27" s="3" t="s">
        <v>15924</v>
      </c>
      <c r="AH27" s="3" t="s">
        <v>142</v>
      </c>
      <c r="AI27" s="3" t="s">
        <v>143</v>
      </c>
      <c r="AJ27" s="3" t="s">
        <v>15811</v>
      </c>
      <c r="AK27" s="3" t="s">
        <v>174</v>
      </c>
      <c r="AL27" s="3" t="s">
        <v>324</v>
      </c>
      <c r="AM27" s="3" t="s">
        <v>325</v>
      </c>
      <c r="AN27" s="3" t="s">
        <v>326</v>
      </c>
      <c r="AO27" s="3" t="s">
        <v>178</v>
      </c>
      <c r="AP27" s="3" t="s">
        <v>179</v>
      </c>
      <c r="AQ27" s="3" t="s">
        <v>327</v>
      </c>
      <c r="AR27" s="3" t="s">
        <v>328</v>
      </c>
      <c r="AS27" s="3" t="s">
        <v>145</v>
      </c>
      <c r="AT27" s="3" t="s">
        <v>146</v>
      </c>
      <c r="AU27" s="3" t="s">
        <v>972</v>
      </c>
      <c r="AV27" s="3" t="s">
        <v>148</v>
      </c>
      <c r="AW27" s="3" t="s">
        <v>139</v>
      </c>
      <c r="AX27" s="3" t="s">
        <v>149</v>
      </c>
      <c r="AY27" s="3" t="s">
        <v>150</v>
      </c>
      <c r="AZ27" s="3" t="s">
        <v>156</v>
      </c>
      <c r="BA27" s="3" t="s">
        <v>157</v>
      </c>
      <c r="BB27" s="3" t="s">
        <v>484</v>
      </c>
      <c r="BC27" s="3" t="s">
        <v>15809</v>
      </c>
      <c r="BD27" s="3" t="s">
        <v>5272</v>
      </c>
      <c r="BE27" s="3" t="s">
        <v>143</v>
      </c>
      <c r="BF27" s="3" t="s">
        <v>15925</v>
      </c>
      <c r="BG27" s="3" t="s">
        <v>143</v>
      </c>
      <c r="BH27" s="3" t="s">
        <v>136</v>
      </c>
      <c r="BI27" s="3" t="s">
        <v>143</v>
      </c>
      <c r="BJ27" s="3" t="s">
        <v>160</v>
      </c>
      <c r="BK27" s="3" t="s">
        <v>160</v>
      </c>
      <c r="BL27" s="3" t="s">
        <v>143</v>
      </c>
      <c r="BM27" s="3" t="s">
        <v>143</v>
      </c>
      <c r="BN27" s="3" t="s">
        <v>15767</v>
      </c>
      <c r="BO27" s="3" t="s">
        <v>5723</v>
      </c>
      <c r="BP27" s="3" t="s">
        <v>162</v>
      </c>
      <c r="BQ27" s="3" t="s">
        <v>15924</v>
      </c>
      <c r="BR27" s="3" t="s">
        <v>15924</v>
      </c>
      <c r="BS27" s="3" t="s">
        <v>135</v>
      </c>
      <c r="BT27" s="3" t="s">
        <v>135</v>
      </c>
      <c r="BU27" s="3" t="s">
        <v>135</v>
      </c>
      <c r="BV27" s="3" t="s">
        <v>148</v>
      </c>
      <c r="BW27" s="3" t="s">
        <v>7039</v>
      </c>
      <c r="BX27" s="3" t="s">
        <v>174</v>
      </c>
      <c r="BY27" s="3" t="s">
        <v>143</v>
      </c>
      <c r="BZ27" s="3" t="s">
        <v>143</v>
      </c>
      <c r="CA27" s="3" t="s">
        <v>143</v>
      </c>
      <c r="CB27" s="3" t="s">
        <v>143</v>
      </c>
      <c r="CC27" s="3" t="s">
        <v>2261</v>
      </c>
      <c r="CD27" s="3" t="s">
        <v>2261</v>
      </c>
      <c r="CE27" s="3" t="s">
        <v>143</v>
      </c>
      <c r="CF27" s="3" t="s">
        <v>143</v>
      </c>
      <c r="CG27" s="3" t="s">
        <v>5272</v>
      </c>
      <c r="CH27" s="3" t="s">
        <v>143</v>
      </c>
      <c r="CI27" s="3" t="s">
        <v>143</v>
      </c>
      <c r="CJ27" s="3" t="s">
        <v>143</v>
      </c>
      <c r="CK27" s="3" t="s">
        <v>143</v>
      </c>
      <c r="CL27" s="3" t="s">
        <v>143</v>
      </c>
      <c r="CM27" s="3" t="s">
        <v>143</v>
      </c>
      <c r="CN27" s="3" t="s">
        <v>143</v>
      </c>
      <c r="CO27" s="3" t="s">
        <v>143</v>
      </c>
      <c r="CP27" s="3" t="s">
        <v>1</v>
      </c>
      <c r="CQ27" s="3" t="s">
        <v>143</v>
      </c>
      <c r="CR27" s="3" t="s">
        <v>1</v>
      </c>
      <c r="CS27" s="3" t="s">
        <v>1985</v>
      </c>
      <c r="CT27" s="3" t="s">
        <v>1985</v>
      </c>
      <c r="CU27" s="3" t="s">
        <v>519</v>
      </c>
      <c r="CV27" s="3" t="s">
        <v>166</v>
      </c>
      <c r="CW27" s="3" t="s">
        <v>136</v>
      </c>
      <c r="CX27" s="3" t="s">
        <v>1989</v>
      </c>
      <c r="CY27" s="3" t="s">
        <v>2980</v>
      </c>
      <c r="CZ27" s="3" t="s">
        <v>225</v>
      </c>
      <c r="DA27" s="3" t="s">
        <v>5495</v>
      </c>
      <c r="DB27" s="3" t="s">
        <v>6302</v>
      </c>
      <c r="DC27" s="3" t="s">
        <v>1515</v>
      </c>
      <c r="DD27" s="3" t="s">
        <v>143</v>
      </c>
      <c r="DE27" s="3" t="s">
        <v>143</v>
      </c>
      <c r="DF27" s="3" t="s">
        <v>143</v>
      </c>
    </row>
    <row r="28" spans="1:110" x14ac:dyDescent="0.25">
      <c r="A28" s="182">
        <v>184117</v>
      </c>
      <c r="B28" s="3" t="s">
        <v>16253</v>
      </c>
      <c r="C28" s="3" t="s">
        <v>164</v>
      </c>
      <c r="D28" s="7">
        <v>45700</v>
      </c>
      <c r="E28" s="3" t="s">
        <v>165</v>
      </c>
      <c r="F28" s="3" t="s">
        <v>166</v>
      </c>
      <c r="G28" s="4">
        <v>628.29999999999995</v>
      </c>
      <c r="H28" s="4">
        <v>1280</v>
      </c>
      <c r="I28" s="3" t="s">
        <v>953</v>
      </c>
      <c r="J28" s="3" t="s">
        <v>7145</v>
      </c>
      <c r="K28" s="3" t="s">
        <v>1056</v>
      </c>
      <c r="L28" s="3" t="s">
        <v>15812</v>
      </c>
      <c r="M28" s="6" t="s">
        <v>15813</v>
      </c>
      <c r="N28" s="3" t="s">
        <v>262</v>
      </c>
      <c r="O28" s="3" t="s">
        <v>15814</v>
      </c>
      <c r="P28" s="3" t="s">
        <v>15815</v>
      </c>
      <c r="Q28" s="3" t="s">
        <v>135</v>
      </c>
      <c r="R28" s="3" t="s">
        <v>135</v>
      </c>
      <c r="S28" s="3" t="s">
        <v>506</v>
      </c>
      <c r="T28" s="3" t="s">
        <v>137</v>
      </c>
      <c r="U28" s="3" t="s">
        <v>173</v>
      </c>
      <c r="V28" s="3" t="s">
        <v>15816</v>
      </c>
      <c r="W28" s="7" t="s">
        <v>16188</v>
      </c>
      <c r="X28" s="3" t="s">
        <v>139</v>
      </c>
      <c r="Y28" s="3" t="s">
        <v>323</v>
      </c>
      <c r="Z28" s="3" t="s">
        <v>5272</v>
      </c>
      <c r="AA28" s="3" t="s">
        <v>143</v>
      </c>
      <c r="AB28" s="3" t="s">
        <v>16189</v>
      </c>
      <c r="AC28" s="3" t="s">
        <v>143</v>
      </c>
      <c r="AD28" s="3" t="s">
        <v>235</v>
      </c>
      <c r="AE28" s="3" t="s">
        <v>141</v>
      </c>
      <c r="AF28" s="3" t="s">
        <v>143</v>
      </c>
      <c r="AG28" s="3" t="s">
        <v>16189</v>
      </c>
      <c r="AH28" s="3" t="s">
        <v>207</v>
      </c>
      <c r="AI28" s="3" t="s">
        <v>15818</v>
      </c>
      <c r="AJ28" s="3" t="s">
        <v>9823</v>
      </c>
      <c r="AK28" s="3" t="s">
        <v>174</v>
      </c>
      <c r="AL28" s="3" t="s">
        <v>15819</v>
      </c>
      <c r="AM28" s="3" t="s">
        <v>1229</v>
      </c>
      <c r="AN28" s="3" t="s">
        <v>15820</v>
      </c>
      <c r="AO28" s="3" t="s">
        <v>178</v>
      </c>
      <c r="AP28" s="3" t="s">
        <v>179</v>
      </c>
      <c r="AQ28" s="3" t="s">
        <v>211</v>
      </c>
      <c r="AR28" s="3" t="s">
        <v>15821</v>
      </c>
      <c r="AS28" s="3" t="s">
        <v>145</v>
      </c>
      <c r="AT28" s="3" t="s">
        <v>146</v>
      </c>
      <c r="AU28" s="3" t="s">
        <v>1060</v>
      </c>
      <c r="AV28" s="3" t="s">
        <v>148</v>
      </c>
      <c r="AW28" s="3" t="s">
        <v>139</v>
      </c>
      <c r="AX28" s="3" t="s">
        <v>149</v>
      </c>
      <c r="AY28" s="3" t="s">
        <v>150</v>
      </c>
      <c r="AZ28" s="3" t="s">
        <v>156</v>
      </c>
      <c r="BA28" s="3" t="s">
        <v>157</v>
      </c>
      <c r="BB28" s="3" t="s">
        <v>8956</v>
      </c>
      <c r="BC28" s="3" t="s">
        <v>15817</v>
      </c>
      <c r="BD28" s="3" t="s">
        <v>5272</v>
      </c>
      <c r="BE28" s="3" t="s">
        <v>143</v>
      </c>
      <c r="BF28" s="3" t="s">
        <v>16190</v>
      </c>
      <c r="BG28" s="3" t="s">
        <v>143</v>
      </c>
      <c r="BH28" s="3" t="s">
        <v>506</v>
      </c>
      <c r="BI28" s="3" t="s">
        <v>143</v>
      </c>
      <c r="BJ28" s="3" t="s">
        <v>160</v>
      </c>
      <c r="BK28" s="3" t="s">
        <v>160</v>
      </c>
      <c r="BL28" s="3" t="s">
        <v>164</v>
      </c>
      <c r="BM28" s="3" t="s">
        <v>143</v>
      </c>
      <c r="BN28" s="3" t="s">
        <v>15822</v>
      </c>
      <c r="BO28" s="3" t="s">
        <v>143</v>
      </c>
      <c r="BP28" s="3" t="s">
        <v>15823</v>
      </c>
      <c r="BQ28" s="3" t="s">
        <v>16189</v>
      </c>
      <c r="BR28" s="3" t="s">
        <v>16189</v>
      </c>
      <c r="BS28" s="3" t="s">
        <v>135</v>
      </c>
      <c r="BT28" s="3" t="s">
        <v>135</v>
      </c>
      <c r="BU28" s="3" t="s">
        <v>135</v>
      </c>
      <c r="BV28" s="3" t="s">
        <v>148</v>
      </c>
      <c r="BW28" s="3" t="s">
        <v>2650</v>
      </c>
      <c r="BX28" s="3" t="s">
        <v>174</v>
      </c>
      <c r="BY28" s="3" t="s">
        <v>143</v>
      </c>
      <c r="BZ28" s="3" t="s">
        <v>143</v>
      </c>
      <c r="CA28" s="3" t="s">
        <v>143</v>
      </c>
      <c r="CB28" s="3" t="s">
        <v>15818</v>
      </c>
      <c r="CC28" s="3" t="s">
        <v>2261</v>
      </c>
      <c r="CD28" s="3" t="s">
        <v>2261</v>
      </c>
      <c r="CE28" s="3" t="s">
        <v>143</v>
      </c>
      <c r="CF28" s="3" t="s">
        <v>143</v>
      </c>
      <c r="CG28" s="3" t="s">
        <v>5272</v>
      </c>
      <c r="CH28" s="3" t="s">
        <v>143</v>
      </c>
      <c r="CI28" s="3" t="s">
        <v>143</v>
      </c>
      <c r="CJ28" s="3" t="s">
        <v>143</v>
      </c>
      <c r="CK28" s="3" t="s">
        <v>143</v>
      </c>
      <c r="CL28" s="3" t="s">
        <v>143</v>
      </c>
      <c r="CM28" s="3" t="s">
        <v>143</v>
      </c>
      <c r="CN28" s="3" t="s">
        <v>143</v>
      </c>
      <c r="CO28" s="3" t="s">
        <v>143</v>
      </c>
      <c r="CP28" s="3" t="s">
        <v>1</v>
      </c>
      <c r="CQ28" s="3" t="s">
        <v>143</v>
      </c>
      <c r="CR28" s="3" t="s">
        <v>1</v>
      </c>
      <c r="CS28" s="3" t="s">
        <v>2092</v>
      </c>
      <c r="CT28" s="3" t="s">
        <v>2092</v>
      </c>
      <c r="CU28" s="3" t="s">
        <v>953</v>
      </c>
      <c r="CV28" s="3" t="s">
        <v>166</v>
      </c>
      <c r="CW28" s="3" t="s">
        <v>506</v>
      </c>
      <c r="CX28" s="3" t="s">
        <v>1989</v>
      </c>
      <c r="CY28" s="3" t="s">
        <v>143</v>
      </c>
      <c r="CZ28" s="3" t="s">
        <v>143</v>
      </c>
      <c r="DA28" s="3" t="s">
        <v>164</v>
      </c>
      <c r="DB28" s="3" t="s">
        <v>6302</v>
      </c>
      <c r="DC28" s="3" t="s">
        <v>3995</v>
      </c>
      <c r="DD28" s="3" t="s">
        <v>143</v>
      </c>
      <c r="DE28" s="3" t="s">
        <v>143</v>
      </c>
      <c r="DF28" s="3" t="s">
        <v>143</v>
      </c>
    </row>
    <row r="29" spans="1:110" x14ac:dyDescent="0.25">
      <c r="A29" s="182">
        <v>184127</v>
      </c>
      <c r="B29" s="3" t="s">
        <v>15758</v>
      </c>
      <c r="C29" s="3" t="s">
        <v>5495</v>
      </c>
      <c r="D29" s="7">
        <v>45699</v>
      </c>
      <c r="E29" s="3" t="s">
        <v>165</v>
      </c>
      <c r="F29" s="3" t="s">
        <v>127</v>
      </c>
      <c r="G29" s="8">
        <f t="shared" ref="G29:G33" si="3">H29</f>
        <v>574.42999999999995</v>
      </c>
      <c r="H29" s="4">
        <v>574.42999999999995</v>
      </c>
      <c r="I29" s="3" t="s">
        <v>394</v>
      </c>
      <c r="J29" s="3" t="s">
        <v>129</v>
      </c>
      <c r="K29" s="3" t="s">
        <v>7027</v>
      </c>
      <c r="L29" s="3" t="s">
        <v>1151</v>
      </c>
      <c r="M29" s="6" t="s">
        <v>15824</v>
      </c>
      <c r="N29" s="3" t="s">
        <v>132</v>
      </c>
      <c r="O29" s="3" t="s">
        <v>15825</v>
      </c>
      <c r="P29" s="3" t="s">
        <v>15826</v>
      </c>
      <c r="Q29" s="3" t="s">
        <v>15827</v>
      </c>
      <c r="R29" s="3" t="s">
        <v>135</v>
      </c>
      <c r="S29" s="3" t="s">
        <v>136</v>
      </c>
      <c r="T29" s="3" t="s">
        <v>137</v>
      </c>
      <c r="U29" s="3" t="s">
        <v>9544</v>
      </c>
      <c r="V29" s="3" t="s">
        <v>15828</v>
      </c>
      <c r="W29" s="7" t="s">
        <v>15829</v>
      </c>
      <c r="X29" s="3" t="s">
        <v>139</v>
      </c>
      <c r="Y29" s="3" t="s">
        <v>140</v>
      </c>
      <c r="Z29" s="3" t="s">
        <v>5272</v>
      </c>
      <c r="AA29" s="3" t="s">
        <v>143</v>
      </c>
      <c r="AB29" s="3" t="s">
        <v>5272</v>
      </c>
      <c r="AC29" s="3" t="s">
        <v>143</v>
      </c>
      <c r="AD29" s="3" t="s">
        <v>235</v>
      </c>
      <c r="AE29" s="3" t="s">
        <v>141</v>
      </c>
      <c r="AF29" s="3" t="s">
        <v>143</v>
      </c>
      <c r="AG29" s="3" t="s">
        <v>143</v>
      </c>
      <c r="AH29" s="3" t="s">
        <v>142</v>
      </c>
      <c r="AI29" s="3" t="s">
        <v>143</v>
      </c>
      <c r="AJ29" s="3" t="s">
        <v>15830</v>
      </c>
      <c r="AK29" s="3" t="s">
        <v>143</v>
      </c>
      <c r="AL29" s="3" t="s">
        <v>145</v>
      </c>
      <c r="AM29" s="3" t="s">
        <v>146</v>
      </c>
      <c r="AN29" s="3" t="s">
        <v>1154</v>
      </c>
      <c r="AO29" s="3" t="s">
        <v>148</v>
      </c>
      <c r="AP29" s="3" t="s">
        <v>139</v>
      </c>
      <c r="AQ29" s="3" t="s">
        <v>149</v>
      </c>
      <c r="AR29" s="3" t="s">
        <v>150</v>
      </c>
      <c r="AS29" s="3" t="s">
        <v>7034</v>
      </c>
      <c r="AT29" s="3" t="s">
        <v>7035</v>
      </c>
      <c r="AU29" s="3" t="s">
        <v>7036</v>
      </c>
      <c r="AV29" s="3" t="s">
        <v>148</v>
      </c>
      <c r="AW29" s="3" t="s">
        <v>139</v>
      </c>
      <c r="AX29" s="3" t="s">
        <v>154</v>
      </c>
      <c r="AY29" s="3" t="s">
        <v>7037</v>
      </c>
      <c r="AZ29" s="3" t="s">
        <v>156</v>
      </c>
      <c r="BA29" s="3" t="s">
        <v>157</v>
      </c>
      <c r="BB29" s="3" t="s">
        <v>237</v>
      </c>
      <c r="BC29" s="3" t="s">
        <v>15829</v>
      </c>
      <c r="BD29" s="3" t="s">
        <v>5272</v>
      </c>
      <c r="BE29" s="3" t="s">
        <v>143</v>
      </c>
      <c r="BF29" s="3" t="s">
        <v>143</v>
      </c>
      <c r="BG29" s="3" t="s">
        <v>143</v>
      </c>
      <c r="BH29" s="3" t="s">
        <v>136</v>
      </c>
      <c r="BI29" s="3" t="s">
        <v>143</v>
      </c>
      <c r="BJ29" s="3" t="s">
        <v>1674</v>
      </c>
      <c r="BK29" s="3" t="s">
        <v>143</v>
      </c>
      <c r="BL29" s="3" t="s">
        <v>143</v>
      </c>
      <c r="BM29" s="3" t="s">
        <v>143</v>
      </c>
      <c r="BN29" s="3" t="s">
        <v>386</v>
      </c>
      <c r="BO29" s="3" t="s">
        <v>5784</v>
      </c>
      <c r="BP29" s="3" t="s">
        <v>314</v>
      </c>
      <c r="BQ29" s="3" t="s">
        <v>15831</v>
      </c>
      <c r="BR29" s="3" t="s">
        <v>15831</v>
      </c>
      <c r="BS29" s="3" t="s">
        <v>135</v>
      </c>
      <c r="BT29" s="3" t="s">
        <v>135</v>
      </c>
      <c r="BU29" s="3" t="s">
        <v>135</v>
      </c>
      <c r="BV29" s="3" t="s">
        <v>148</v>
      </c>
      <c r="BW29" s="3" t="s">
        <v>3021</v>
      </c>
      <c r="BX29" s="3" t="s">
        <v>144</v>
      </c>
      <c r="BY29" s="3" t="s">
        <v>143</v>
      </c>
      <c r="BZ29" s="3" t="s">
        <v>143</v>
      </c>
      <c r="CA29" s="3" t="s">
        <v>143</v>
      </c>
      <c r="CB29" s="3" t="s">
        <v>15824</v>
      </c>
      <c r="CC29" s="3" t="s">
        <v>9549</v>
      </c>
      <c r="CD29" s="3" t="s">
        <v>143</v>
      </c>
      <c r="CE29" s="3" t="s">
        <v>143</v>
      </c>
      <c r="CF29" s="3" t="s">
        <v>143</v>
      </c>
      <c r="CG29" s="3" t="s">
        <v>5272</v>
      </c>
      <c r="CH29" s="3" t="s">
        <v>143</v>
      </c>
      <c r="CI29" s="3" t="s">
        <v>143</v>
      </c>
      <c r="CJ29" s="3" t="s">
        <v>143</v>
      </c>
      <c r="CK29" s="3" t="s">
        <v>143</v>
      </c>
      <c r="CL29" s="3" t="s">
        <v>143</v>
      </c>
      <c r="CM29" s="3" t="s">
        <v>143</v>
      </c>
      <c r="CN29" s="3" t="s">
        <v>143</v>
      </c>
      <c r="CO29" s="3" t="s">
        <v>143</v>
      </c>
      <c r="CP29" s="3" t="s">
        <v>1</v>
      </c>
      <c r="CQ29" s="3" t="s">
        <v>143</v>
      </c>
      <c r="CR29" s="3" t="s">
        <v>1</v>
      </c>
      <c r="CS29" s="3" t="s">
        <v>2092</v>
      </c>
      <c r="CT29" s="3" t="s">
        <v>143</v>
      </c>
      <c r="CU29" s="3" t="s">
        <v>394</v>
      </c>
      <c r="CV29" s="3" t="s">
        <v>127</v>
      </c>
      <c r="CW29" s="3" t="s">
        <v>136</v>
      </c>
      <c r="CX29" s="3" t="s">
        <v>1989</v>
      </c>
      <c r="CY29" s="3" t="s">
        <v>143</v>
      </c>
      <c r="CZ29" s="3" t="s">
        <v>143</v>
      </c>
      <c r="DA29" s="3" t="s">
        <v>5495</v>
      </c>
      <c r="DB29" s="3" t="s">
        <v>6302</v>
      </c>
      <c r="DC29" s="3" t="s">
        <v>3193</v>
      </c>
      <c r="DD29" s="3" t="s">
        <v>143</v>
      </c>
      <c r="DE29" s="3" t="s">
        <v>143</v>
      </c>
      <c r="DF29" s="3" t="s">
        <v>143</v>
      </c>
    </row>
    <row r="30" spans="1:110" x14ac:dyDescent="0.25">
      <c r="A30" s="182">
        <v>184306</v>
      </c>
      <c r="B30" s="3" t="s">
        <v>16253</v>
      </c>
      <c r="C30" s="3" t="s">
        <v>685</v>
      </c>
      <c r="D30" s="7">
        <v>45701</v>
      </c>
      <c r="E30" s="3" t="s">
        <v>165</v>
      </c>
      <c r="F30" s="3" t="s">
        <v>166</v>
      </c>
      <c r="G30" s="8">
        <f t="shared" si="3"/>
        <v>1174.05</v>
      </c>
      <c r="H30" s="4">
        <v>1174.05</v>
      </c>
      <c r="I30" s="3" t="s">
        <v>374</v>
      </c>
      <c r="J30" s="3" t="s">
        <v>7145</v>
      </c>
      <c r="K30" s="3" t="s">
        <v>960</v>
      </c>
      <c r="L30" s="3" t="s">
        <v>15832</v>
      </c>
      <c r="M30" s="6" t="s">
        <v>15833</v>
      </c>
      <c r="N30" s="3" t="s">
        <v>262</v>
      </c>
      <c r="O30" s="3" t="s">
        <v>15834</v>
      </c>
      <c r="P30" s="3" t="s">
        <v>9370</v>
      </c>
      <c r="Q30" s="3" t="s">
        <v>135</v>
      </c>
      <c r="R30" s="3" t="s">
        <v>135</v>
      </c>
      <c r="S30" s="3" t="s">
        <v>136</v>
      </c>
      <c r="T30" s="3" t="s">
        <v>137</v>
      </c>
      <c r="U30" s="3" t="s">
        <v>4880</v>
      </c>
      <c r="V30" s="3" t="s">
        <v>15835</v>
      </c>
      <c r="W30" s="7" t="s">
        <v>15836</v>
      </c>
      <c r="X30" s="3" t="s">
        <v>139</v>
      </c>
      <c r="Y30" s="3" t="s">
        <v>323</v>
      </c>
      <c r="Z30" s="3" t="s">
        <v>5272</v>
      </c>
      <c r="AA30" s="3" t="s">
        <v>143</v>
      </c>
      <c r="AB30" s="3" t="s">
        <v>5272</v>
      </c>
      <c r="AC30" s="3" t="s">
        <v>143</v>
      </c>
      <c r="AD30" s="3" t="s">
        <v>235</v>
      </c>
      <c r="AE30" s="3" t="s">
        <v>141</v>
      </c>
      <c r="AF30" s="3" t="s">
        <v>143</v>
      </c>
      <c r="AG30" s="3" t="s">
        <v>143</v>
      </c>
      <c r="AH30" s="3" t="s">
        <v>207</v>
      </c>
      <c r="AI30" s="3" t="s">
        <v>15837</v>
      </c>
      <c r="AJ30" s="3" t="s">
        <v>15838</v>
      </c>
      <c r="AK30" s="3" t="s">
        <v>143</v>
      </c>
      <c r="AL30" s="3" t="s">
        <v>15839</v>
      </c>
      <c r="AM30" s="3" t="s">
        <v>15840</v>
      </c>
      <c r="AN30" s="3" t="s">
        <v>15841</v>
      </c>
      <c r="AO30" s="3" t="s">
        <v>916</v>
      </c>
      <c r="AP30" s="3" t="s">
        <v>231</v>
      </c>
      <c r="AQ30" s="3" t="s">
        <v>15842</v>
      </c>
      <c r="AR30" s="3" t="s">
        <v>15843</v>
      </c>
      <c r="AS30" s="3" t="s">
        <v>145</v>
      </c>
      <c r="AT30" s="3" t="s">
        <v>146</v>
      </c>
      <c r="AU30" s="3" t="s">
        <v>972</v>
      </c>
      <c r="AV30" s="3" t="s">
        <v>148</v>
      </c>
      <c r="AW30" s="3" t="s">
        <v>139</v>
      </c>
      <c r="AX30" s="3" t="s">
        <v>149</v>
      </c>
      <c r="AY30" s="3" t="s">
        <v>150</v>
      </c>
      <c r="AZ30" s="3" t="s">
        <v>156</v>
      </c>
      <c r="BA30" s="3" t="s">
        <v>157</v>
      </c>
      <c r="BB30" s="3" t="s">
        <v>8956</v>
      </c>
      <c r="BC30" s="3" t="s">
        <v>15836</v>
      </c>
      <c r="BD30" s="3" t="s">
        <v>5272</v>
      </c>
      <c r="BE30" s="3" t="s">
        <v>143</v>
      </c>
      <c r="BF30" s="3" t="s">
        <v>143</v>
      </c>
      <c r="BG30" s="3" t="s">
        <v>143</v>
      </c>
      <c r="BH30" s="3" t="s">
        <v>136</v>
      </c>
      <c r="BI30" s="3" t="s">
        <v>143</v>
      </c>
      <c r="BJ30" s="3" t="s">
        <v>160</v>
      </c>
      <c r="BK30" s="3" t="s">
        <v>143</v>
      </c>
      <c r="BL30" s="3" t="s">
        <v>143</v>
      </c>
      <c r="BM30" s="3" t="s">
        <v>143</v>
      </c>
      <c r="BN30" s="3" t="s">
        <v>15844</v>
      </c>
      <c r="BO30" s="3" t="s">
        <v>143</v>
      </c>
      <c r="BP30" s="3" t="s">
        <v>15823</v>
      </c>
      <c r="BQ30" s="3" t="s">
        <v>15838</v>
      </c>
      <c r="BR30" s="3" t="s">
        <v>15838</v>
      </c>
      <c r="BS30" s="3" t="s">
        <v>135</v>
      </c>
      <c r="BT30" s="3" t="s">
        <v>135</v>
      </c>
      <c r="BU30" s="3" t="s">
        <v>135</v>
      </c>
      <c r="BV30" s="3" t="s">
        <v>148</v>
      </c>
      <c r="BW30" s="3" t="s">
        <v>4774</v>
      </c>
      <c r="BX30" s="3" t="s">
        <v>174</v>
      </c>
      <c r="BY30" s="3" t="s">
        <v>143</v>
      </c>
      <c r="BZ30" s="3" t="s">
        <v>143</v>
      </c>
      <c r="CA30" s="3" t="s">
        <v>143</v>
      </c>
      <c r="CB30" s="3" t="s">
        <v>15833</v>
      </c>
      <c r="CC30" s="3" t="s">
        <v>2261</v>
      </c>
      <c r="CD30" s="3" t="s">
        <v>143</v>
      </c>
      <c r="CE30" s="3" t="s">
        <v>143</v>
      </c>
      <c r="CF30" s="3" t="s">
        <v>143</v>
      </c>
      <c r="CG30" s="3" t="s">
        <v>5272</v>
      </c>
      <c r="CH30" s="3" t="s">
        <v>143</v>
      </c>
      <c r="CI30" s="3" t="s">
        <v>143</v>
      </c>
      <c r="CJ30" s="3" t="s">
        <v>143</v>
      </c>
      <c r="CK30" s="3" t="s">
        <v>143</v>
      </c>
      <c r="CL30" s="3" t="s">
        <v>6974</v>
      </c>
      <c r="CM30" s="3" t="s">
        <v>143</v>
      </c>
      <c r="CN30" s="3" t="s">
        <v>143</v>
      </c>
      <c r="CO30" s="3" t="s">
        <v>143</v>
      </c>
      <c r="CP30" s="3" t="s">
        <v>1</v>
      </c>
      <c r="CQ30" s="3" t="s">
        <v>143</v>
      </c>
      <c r="CR30" s="3" t="s">
        <v>1</v>
      </c>
      <c r="CS30" s="3" t="s">
        <v>2092</v>
      </c>
      <c r="CT30" s="3" t="s">
        <v>143</v>
      </c>
      <c r="CU30" s="3" t="s">
        <v>374</v>
      </c>
      <c r="CV30" s="3" t="s">
        <v>166</v>
      </c>
      <c r="CW30" s="3" t="s">
        <v>136</v>
      </c>
      <c r="CX30" s="3" t="s">
        <v>1989</v>
      </c>
      <c r="CY30" s="3" t="s">
        <v>143</v>
      </c>
      <c r="CZ30" s="3" t="s">
        <v>143</v>
      </c>
      <c r="DA30" s="3" t="s">
        <v>685</v>
      </c>
      <c r="DB30" s="3" t="s">
        <v>6302</v>
      </c>
      <c r="DC30" s="3" t="s">
        <v>3277</v>
      </c>
      <c r="DD30" s="3" t="s">
        <v>143</v>
      </c>
      <c r="DE30" s="3" t="s">
        <v>7477</v>
      </c>
      <c r="DF30" s="3" t="s">
        <v>143</v>
      </c>
    </row>
    <row r="31" spans="1:110" x14ac:dyDescent="0.25">
      <c r="A31" s="182">
        <v>184316</v>
      </c>
      <c r="B31" s="3" t="s">
        <v>6281</v>
      </c>
      <c r="C31" s="3" t="s">
        <v>685</v>
      </c>
      <c r="D31" s="7">
        <v>45696</v>
      </c>
      <c r="E31" s="3" t="s">
        <v>165</v>
      </c>
      <c r="F31" s="3" t="s">
        <v>166</v>
      </c>
      <c r="G31" s="8">
        <f t="shared" si="3"/>
        <v>480</v>
      </c>
      <c r="H31" s="4">
        <v>480</v>
      </c>
      <c r="I31" s="3" t="s">
        <v>374</v>
      </c>
      <c r="J31" s="3" t="s">
        <v>129</v>
      </c>
      <c r="K31" s="3" t="s">
        <v>1056</v>
      </c>
      <c r="L31" s="3" t="s">
        <v>10229</v>
      </c>
      <c r="M31" s="6" t="s">
        <v>8982</v>
      </c>
      <c r="N31" s="3" t="s">
        <v>530</v>
      </c>
      <c r="O31" s="3" t="s">
        <v>143</v>
      </c>
      <c r="P31" s="3" t="s">
        <v>2810</v>
      </c>
      <c r="Q31" s="3" t="s">
        <v>135</v>
      </c>
      <c r="R31" s="3" t="s">
        <v>135</v>
      </c>
      <c r="S31" s="3" t="s">
        <v>136</v>
      </c>
      <c r="T31" s="3" t="s">
        <v>137</v>
      </c>
      <c r="U31" s="3" t="s">
        <v>4880</v>
      </c>
      <c r="V31" s="3" t="s">
        <v>16191</v>
      </c>
      <c r="W31" s="7" t="s">
        <v>16192</v>
      </c>
      <c r="X31" s="3" t="s">
        <v>139</v>
      </c>
      <c r="Y31" s="3" t="s">
        <v>140</v>
      </c>
      <c r="Z31" s="3" t="s">
        <v>5272</v>
      </c>
      <c r="AA31" s="3" t="s">
        <v>143</v>
      </c>
      <c r="AB31" s="3" t="s">
        <v>5272</v>
      </c>
      <c r="AC31" s="3" t="s">
        <v>143</v>
      </c>
      <c r="AD31" s="3" t="s">
        <v>235</v>
      </c>
      <c r="AE31" s="3" t="s">
        <v>141</v>
      </c>
      <c r="AF31" s="3" t="s">
        <v>143</v>
      </c>
      <c r="AG31" s="3" t="s">
        <v>143</v>
      </c>
      <c r="AH31" s="3" t="s">
        <v>142</v>
      </c>
      <c r="AI31" s="3" t="s">
        <v>143</v>
      </c>
      <c r="AJ31" s="3" t="s">
        <v>7390</v>
      </c>
      <c r="AK31" s="3" t="s">
        <v>143</v>
      </c>
      <c r="AL31" s="3" t="s">
        <v>12722</v>
      </c>
      <c r="AM31" s="3" t="s">
        <v>534</v>
      </c>
      <c r="AN31" s="3" t="s">
        <v>309</v>
      </c>
      <c r="AO31" s="3" t="s">
        <v>148</v>
      </c>
      <c r="AP31" s="3" t="s">
        <v>139</v>
      </c>
      <c r="AQ31" s="3" t="s">
        <v>950</v>
      </c>
      <c r="AR31" s="3" t="s">
        <v>2261</v>
      </c>
      <c r="AS31" s="3" t="s">
        <v>145</v>
      </c>
      <c r="AT31" s="3" t="s">
        <v>146</v>
      </c>
      <c r="AU31" s="3" t="s">
        <v>1060</v>
      </c>
      <c r="AV31" s="3" t="s">
        <v>148</v>
      </c>
      <c r="AW31" s="3" t="s">
        <v>139</v>
      </c>
      <c r="AX31" s="3" t="s">
        <v>149</v>
      </c>
      <c r="AY31" s="3" t="s">
        <v>150</v>
      </c>
      <c r="AZ31" s="3" t="s">
        <v>156</v>
      </c>
      <c r="BA31" s="3" t="s">
        <v>15578</v>
      </c>
      <c r="BB31" s="3" t="s">
        <v>143</v>
      </c>
      <c r="BC31" s="3" t="s">
        <v>143</v>
      </c>
      <c r="BD31" s="3" t="s">
        <v>5272</v>
      </c>
      <c r="BE31" s="3" t="s">
        <v>143</v>
      </c>
      <c r="BF31" s="3" t="s">
        <v>143</v>
      </c>
      <c r="BG31" s="3" t="s">
        <v>143</v>
      </c>
      <c r="BH31" s="3" t="s">
        <v>136</v>
      </c>
      <c r="BI31" s="3" t="s">
        <v>143</v>
      </c>
      <c r="BJ31" s="3" t="s">
        <v>160</v>
      </c>
      <c r="BK31" s="3" t="s">
        <v>143</v>
      </c>
      <c r="BL31" s="3" t="s">
        <v>143</v>
      </c>
      <c r="BM31" s="3" t="s">
        <v>143</v>
      </c>
      <c r="BN31" s="3" t="s">
        <v>143</v>
      </c>
      <c r="BO31" s="3" t="s">
        <v>5272</v>
      </c>
      <c r="BP31" s="3" t="s">
        <v>16193</v>
      </c>
      <c r="BQ31" s="3" t="s">
        <v>7390</v>
      </c>
      <c r="BR31" s="3" t="s">
        <v>7390</v>
      </c>
      <c r="BS31" s="3" t="s">
        <v>135</v>
      </c>
      <c r="BT31" s="3" t="s">
        <v>135</v>
      </c>
      <c r="BU31" s="3" t="s">
        <v>135</v>
      </c>
      <c r="BV31" s="3" t="s">
        <v>148</v>
      </c>
      <c r="BW31" s="3" t="s">
        <v>16194</v>
      </c>
      <c r="BX31" s="3" t="s">
        <v>174</v>
      </c>
      <c r="BY31" s="3" t="s">
        <v>143</v>
      </c>
      <c r="BZ31" s="3" t="s">
        <v>143</v>
      </c>
      <c r="CA31" s="3" t="s">
        <v>143</v>
      </c>
      <c r="CB31" s="3" t="s">
        <v>15737</v>
      </c>
      <c r="CC31" s="3" t="s">
        <v>2261</v>
      </c>
      <c r="CD31" s="3" t="s">
        <v>143</v>
      </c>
      <c r="CE31" s="3" t="s">
        <v>143</v>
      </c>
      <c r="CF31" s="3" t="s">
        <v>143</v>
      </c>
      <c r="CG31" s="3" t="s">
        <v>5272</v>
      </c>
      <c r="CH31" s="3" t="s">
        <v>143</v>
      </c>
      <c r="CI31" s="3" t="s">
        <v>143</v>
      </c>
      <c r="CJ31" s="3" t="s">
        <v>143</v>
      </c>
      <c r="CK31" s="3" t="s">
        <v>143</v>
      </c>
      <c r="CL31" s="3" t="s">
        <v>143</v>
      </c>
      <c r="CM31" s="3" t="s">
        <v>143</v>
      </c>
      <c r="CN31" s="3" t="s">
        <v>143</v>
      </c>
      <c r="CO31" s="3" t="s">
        <v>143</v>
      </c>
      <c r="CP31" s="3" t="s">
        <v>1</v>
      </c>
      <c r="CQ31" s="3" t="s">
        <v>143</v>
      </c>
      <c r="CR31" s="3" t="s">
        <v>1</v>
      </c>
      <c r="CS31" s="3" t="s">
        <v>1985</v>
      </c>
      <c r="CT31" s="3" t="s">
        <v>143</v>
      </c>
      <c r="CU31" s="3" t="s">
        <v>374</v>
      </c>
      <c r="CV31" s="3" t="s">
        <v>166</v>
      </c>
      <c r="CW31" s="3" t="s">
        <v>136</v>
      </c>
      <c r="CX31" s="3" t="s">
        <v>2495</v>
      </c>
      <c r="CY31" s="3" t="s">
        <v>143</v>
      </c>
      <c r="CZ31" s="3" t="s">
        <v>4880</v>
      </c>
      <c r="DA31" s="3" t="s">
        <v>685</v>
      </c>
      <c r="DB31" s="3" t="s">
        <v>6302</v>
      </c>
      <c r="DC31" s="3" t="s">
        <v>5405</v>
      </c>
      <c r="DD31" s="3" t="s">
        <v>143</v>
      </c>
      <c r="DE31" s="3" t="s">
        <v>143</v>
      </c>
      <c r="DF31" s="3" t="s">
        <v>143</v>
      </c>
    </row>
    <row r="32" spans="1:110" x14ac:dyDescent="0.25">
      <c r="A32" s="182">
        <v>184377</v>
      </c>
      <c r="B32" s="3" t="s">
        <v>16253</v>
      </c>
      <c r="C32" s="3" t="s">
        <v>685</v>
      </c>
      <c r="D32" s="7">
        <v>45701</v>
      </c>
      <c r="E32" s="3" t="s">
        <v>165</v>
      </c>
      <c r="F32" s="3" t="s">
        <v>166</v>
      </c>
      <c r="G32" s="8">
        <f t="shared" si="3"/>
        <v>382.65</v>
      </c>
      <c r="H32" s="4">
        <v>382.65</v>
      </c>
      <c r="I32" s="3" t="s">
        <v>374</v>
      </c>
      <c r="J32" s="3" t="s">
        <v>7145</v>
      </c>
      <c r="K32" s="3" t="s">
        <v>1056</v>
      </c>
      <c r="L32" s="3" t="s">
        <v>9191</v>
      </c>
      <c r="M32" s="6" t="s">
        <v>2118</v>
      </c>
      <c r="N32" s="3" t="s">
        <v>170</v>
      </c>
      <c r="O32" s="3" t="s">
        <v>15845</v>
      </c>
      <c r="P32" s="3" t="s">
        <v>15846</v>
      </c>
      <c r="Q32" s="3" t="s">
        <v>135</v>
      </c>
      <c r="R32" s="3" t="s">
        <v>135</v>
      </c>
      <c r="S32" s="3" t="s">
        <v>136</v>
      </c>
      <c r="T32" s="3" t="s">
        <v>137</v>
      </c>
      <c r="U32" s="3" t="s">
        <v>4880</v>
      </c>
      <c r="V32" s="3" t="s">
        <v>15847</v>
      </c>
      <c r="W32" s="7" t="s">
        <v>15848</v>
      </c>
      <c r="X32" s="3" t="s">
        <v>139</v>
      </c>
      <c r="Y32" s="3" t="s">
        <v>323</v>
      </c>
      <c r="Z32" s="3" t="s">
        <v>5272</v>
      </c>
      <c r="AA32" s="3" t="s">
        <v>143</v>
      </c>
      <c r="AB32" s="3" t="s">
        <v>5272</v>
      </c>
      <c r="AC32" s="3" t="s">
        <v>143</v>
      </c>
      <c r="AD32" s="3" t="s">
        <v>235</v>
      </c>
      <c r="AE32" s="3" t="s">
        <v>141</v>
      </c>
      <c r="AF32" s="3" t="s">
        <v>143</v>
      </c>
      <c r="AG32" s="3" t="s">
        <v>143</v>
      </c>
      <c r="AH32" s="3" t="s">
        <v>207</v>
      </c>
      <c r="AI32" s="3" t="s">
        <v>15849</v>
      </c>
      <c r="AJ32" s="3" t="s">
        <v>15850</v>
      </c>
      <c r="AK32" s="3" t="s">
        <v>143</v>
      </c>
      <c r="AL32" s="3" t="s">
        <v>9198</v>
      </c>
      <c r="AM32" s="3" t="s">
        <v>1978</v>
      </c>
      <c r="AN32" s="3" t="s">
        <v>9199</v>
      </c>
      <c r="AO32" s="3" t="s">
        <v>178</v>
      </c>
      <c r="AP32" s="3" t="s">
        <v>179</v>
      </c>
      <c r="AQ32" s="3" t="s">
        <v>1605</v>
      </c>
      <c r="AR32" s="3" t="s">
        <v>9200</v>
      </c>
      <c r="AS32" s="3" t="s">
        <v>145</v>
      </c>
      <c r="AT32" s="3" t="s">
        <v>146</v>
      </c>
      <c r="AU32" s="3" t="s">
        <v>1060</v>
      </c>
      <c r="AV32" s="3" t="s">
        <v>148</v>
      </c>
      <c r="AW32" s="3" t="s">
        <v>139</v>
      </c>
      <c r="AX32" s="3" t="s">
        <v>149</v>
      </c>
      <c r="AY32" s="3" t="s">
        <v>150</v>
      </c>
      <c r="AZ32" s="3" t="s">
        <v>156</v>
      </c>
      <c r="BA32" s="3" t="s">
        <v>157</v>
      </c>
      <c r="BB32" s="3" t="s">
        <v>303</v>
      </c>
      <c r="BC32" s="3" t="s">
        <v>15848</v>
      </c>
      <c r="BD32" s="3" t="s">
        <v>5272</v>
      </c>
      <c r="BE32" s="3" t="s">
        <v>143</v>
      </c>
      <c r="BF32" s="3" t="s">
        <v>143</v>
      </c>
      <c r="BG32" s="3" t="s">
        <v>143</v>
      </c>
      <c r="BH32" s="3" t="s">
        <v>136</v>
      </c>
      <c r="BI32" s="3" t="s">
        <v>143</v>
      </c>
      <c r="BJ32" s="3" t="s">
        <v>160</v>
      </c>
      <c r="BK32" s="3" t="s">
        <v>143</v>
      </c>
      <c r="BL32" s="3" t="s">
        <v>143</v>
      </c>
      <c r="BM32" s="3" t="s">
        <v>143</v>
      </c>
      <c r="BN32" s="3" t="s">
        <v>15851</v>
      </c>
      <c r="BO32" s="3" t="s">
        <v>5352</v>
      </c>
      <c r="BP32" s="3" t="s">
        <v>241</v>
      </c>
      <c r="BQ32" s="3" t="s">
        <v>15850</v>
      </c>
      <c r="BR32" s="3" t="s">
        <v>15850</v>
      </c>
      <c r="BS32" s="3" t="s">
        <v>135</v>
      </c>
      <c r="BT32" s="3" t="s">
        <v>135</v>
      </c>
      <c r="BU32" s="3" t="s">
        <v>135</v>
      </c>
      <c r="BV32" s="3" t="s">
        <v>148</v>
      </c>
      <c r="BW32" s="3" t="s">
        <v>15852</v>
      </c>
      <c r="BX32" s="3" t="s">
        <v>174</v>
      </c>
      <c r="BY32" s="3" t="s">
        <v>143</v>
      </c>
      <c r="BZ32" s="3" t="s">
        <v>143</v>
      </c>
      <c r="CA32" s="3" t="s">
        <v>143</v>
      </c>
      <c r="CB32" s="3" t="s">
        <v>15853</v>
      </c>
      <c r="CC32" s="3" t="s">
        <v>2261</v>
      </c>
      <c r="CD32" s="3" t="s">
        <v>143</v>
      </c>
      <c r="CE32" s="3" t="s">
        <v>143</v>
      </c>
      <c r="CF32" s="3" t="s">
        <v>143</v>
      </c>
      <c r="CG32" s="3" t="s">
        <v>5272</v>
      </c>
      <c r="CH32" s="3" t="s">
        <v>143</v>
      </c>
      <c r="CI32" s="3" t="s">
        <v>143</v>
      </c>
      <c r="CJ32" s="3" t="s">
        <v>143</v>
      </c>
      <c r="CK32" s="3" t="s">
        <v>143</v>
      </c>
      <c r="CL32" s="3" t="s">
        <v>143</v>
      </c>
      <c r="CM32" s="3" t="s">
        <v>143</v>
      </c>
      <c r="CN32" s="3" t="s">
        <v>143</v>
      </c>
      <c r="CO32" s="3" t="s">
        <v>143</v>
      </c>
      <c r="CP32" s="3" t="s">
        <v>1</v>
      </c>
      <c r="CQ32" s="3" t="s">
        <v>143</v>
      </c>
      <c r="CR32" s="3" t="s">
        <v>1</v>
      </c>
      <c r="CS32" s="3" t="s">
        <v>1985</v>
      </c>
      <c r="CT32" s="3" t="s">
        <v>143</v>
      </c>
      <c r="CU32" s="3" t="s">
        <v>374</v>
      </c>
      <c r="CV32" s="3" t="s">
        <v>166</v>
      </c>
      <c r="CW32" s="3" t="s">
        <v>136</v>
      </c>
      <c r="CX32" s="3" t="s">
        <v>1986</v>
      </c>
      <c r="CY32" s="3" t="s">
        <v>143</v>
      </c>
      <c r="CZ32" s="3" t="s">
        <v>143</v>
      </c>
      <c r="DA32" s="3" t="s">
        <v>685</v>
      </c>
      <c r="DB32" s="3" t="s">
        <v>6302</v>
      </c>
      <c r="DC32" s="3" t="s">
        <v>3277</v>
      </c>
      <c r="DD32" s="3" t="s">
        <v>143</v>
      </c>
      <c r="DE32" s="3" t="s">
        <v>143</v>
      </c>
      <c r="DF32" s="3" t="s">
        <v>143</v>
      </c>
    </row>
    <row r="33" spans="1:110" x14ac:dyDescent="0.25">
      <c r="A33" s="182">
        <v>184400</v>
      </c>
      <c r="B33" s="3" t="s">
        <v>15760</v>
      </c>
      <c r="C33" s="3" t="s">
        <v>364</v>
      </c>
      <c r="D33" s="7">
        <v>45700</v>
      </c>
      <c r="E33" s="3" t="s">
        <v>165</v>
      </c>
      <c r="F33" s="3" t="s">
        <v>127</v>
      </c>
      <c r="G33" s="8">
        <f t="shared" si="3"/>
        <v>311.70999999999998</v>
      </c>
      <c r="H33" s="4">
        <v>311.70999999999998</v>
      </c>
      <c r="I33" s="3" t="s">
        <v>394</v>
      </c>
      <c r="J33" s="3" t="s">
        <v>7145</v>
      </c>
      <c r="K33" s="3" t="s">
        <v>14833</v>
      </c>
      <c r="L33" s="3" t="s">
        <v>960</v>
      </c>
      <c r="M33" s="6" t="s">
        <v>15854</v>
      </c>
      <c r="N33" s="3" t="s">
        <v>132</v>
      </c>
      <c r="O33" s="3" t="s">
        <v>15855</v>
      </c>
      <c r="P33" s="3" t="s">
        <v>15856</v>
      </c>
      <c r="Q33" s="3" t="s">
        <v>7628</v>
      </c>
      <c r="R33" s="3" t="s">
        <v>135</v>
      </c>
      <c r="S33" s="3" t="s">
        <v>136</v>
      </c>
      <c r="T33" s="3" t="s">
        <v>137</v>
      </c>
      <c r="U33" s="3" t="s">
        <v>9544</v>
      </c>
      <c r="V33" s="3" t="s">
        <v>15857</v>
      </c>
      <c r="W33" s="7" t="s">
        <v>15858</v>
      </c>
      <c r="X33" s="3" t="s">
        <v>139</v>
      </c>
      <c r="Y33" s="3" t="s">
        <v>323</v>
      </c>
      <c r="Z33" s="3" t="s">
        <v>5272</v>
      </c>
      <c r="AA33" s="3" t="s">
        <v>143</v>
      </c>
      <c r="AB33" s="3" t="s">
        <v>5272</v>
      </c>
      <c r="AC33" s="3" t="s">
        <v>143</v>
      </c>
      <c r="AD33" s="3" t="s">
        <v>235</v>
      </c>
      <c r="AE33" s="3" t="s">
        <v>141</v>
      </c>
      <c r="AF33" s="3" t="s">
        <v>143</v>
      </c>
      <c r="AG33" s="3" t="s">
        <v>143</v>
      </c>
      <c r="AH33" s="3" t="s">
        <v>142</v>
      </c>
      <c r="AI33" s="3" t="s">
        <v>143</v>
      </c>
      <c r="AJ33" s="3" t="s">
        <v>13134</v>
      </c>
      <c r="AK33" s="3" t="s">
        <v>143</v>
      </c>
      <c r="AL33" s="3" t="s">
        <v>145</v>
      </c>
      <c r="AM33" s="3" t="s">
        <v>146</v>
      </c>
      <c r="AN33" s="3" t="s">
        <v>972</v>
      </c>
      <c r="AO33" s="3" t="s">
        <v>148</v>
      </c>
      <c r="AP33" s="3" t="s">
        <v>139</v>
      </c>
      <c r="AQ33" s="3" t="s">
        <v>149</v>
      </c>
      <c r="AR33" s="3" t="s">
        <v>150</v>
      </c>
      <c r="AS33" s="3" t="s">
        <v>14836</v>
      </c>
      <c r="AT33" s="3" t="s">
        <v>5237</v>
      </c>
      <c r="AU33" s="3" t="s">
        <v>14837</v>
      </c>
      <c r="AV33" s="3" t="s">
        <v>148</v>
      </c>
      <c r="AW33" s="3" t="s">
        <v>139</v>
      </c>
      <c r="AX33" s="3" t="s">
        <v>149</v>
      </c>
      <c r="AY33" s="3" t="s">
        <v>14838</v>
      </c>
      <c r="AZ33" s="3" t="s">
        <v>156</v>
      </c>
      <c r="BA33" s="3" t="s">
        <v>157</v>
      </c>
      <c r="BB33" s="3" t="s">
        <v>303</v>
      </c>
      <c r="BC33" s="3" t="s">
        <v>15858</v>
      </c>
      <c r="BD33" s="3" t="s">
        <v>5272</v>
      </c>
      <c r="BE33" s="3" t="s">
        <v>143</v>
      </c>
      <c r="BF33" s="3" t="s">
        <v>143</v>
      </c>
      <c r="BG33" s="3" t="s">
        <v>143</v>
      </c>
      <c r="BH33" s="3" t="s">
        <v>136</v>
      </c>
      <c r="BI33" s="3" t="s">
        <v>143</v>
      </c>
      <c r="BJ33" s="3" t="s">
        <v>1674</v>
      </c>
      <c r="BK33" s="3" t="s">
        <v>143</v>
      </c>
      <c r="BL33" s="3" t="s">
        <v>143</v>
      </c>
      <c r="BM33" s="3" t="s">
        <v>143</v>
      </c>
      <c r="BN33" s="3" t="s">
        <v>5252</v>
      </c>
      <c r="BO33" s="3" t="s">
        <v>5352</v>
      </c>
      <c r="BP33" s="3" t="s">
        <v>241</v>
      </c>
      <c r="BQ33" s="3" t="s">
        <v>13136</v>
      </c>
      <c r="BR33" s="3" t="s">
        <v>13136</v>
      </c>
      <c r="BS33" s="3" t="s">
        <v>135</v>
      </c>
      <c r="BT33" s="3" t="s">
        <v>135</v>
      </c>
      <c r="BU33" s="3" t="s">
        <v>135</v>
      </c>
      <c r="BV33" s="3" t="s">
        <v>148</v>
      </c>
      <c r="BW33" s="3" t="s">
        <v>15859</v>
      </c>
      <c r="BX33" s="3" t="s">
        <v>144</v>
      </c>
      <c r="BY33" s="3" t="s">
        <v>143</v>
      </c>
      <c r="BZ33" s="3" t="s">
        <v>143</v>
      </c>
      <c r="CA33" s="3" t="s">
        <v>143</v>
      </c>
      <c r="CB33" s="3" t="s">
        <v>15854</v>
      </c>
      <c r="CC33" s="3" t="s">
        <v>9549</v>
      </c>
      <c r="CD33" s="3" t="s">
        <v>143</v>
      </c>
      <c r="CE33" s="3" t="s">
        <v>143</v>
      </c>
      <c r="CF33" s="3" t="s">
        <v>143</v>
      </c>
      <c r="CG33" s="3" t="s">
        <v>5272</v>
      </c>
      <c r="CH33" s="3" t="s">
        <v>143</v>
      </c>
      <c r="CI33" s="3" t="s">
        <v>143</v>
      </c>
      <c r="CJ33" s="3" t="s">
        <v>143</v>
      </c>
      <c r="CK33" s="3" t="s">
        <v>143</v>
      </c>
      <c r="CL33" s="3" t="s">
        <v>143</v>
      </c>
      <c r="CM33" s="3" t="s">
        <v>143</v>
      </c>
      <c r="CN33" s="3" t="s">
        <v>143</v>
      </c>
      <c r="CO33" s="3" t="s">
        <v>143</v>
      </c>
      <c r="CP33" s="3" t="s">
        <v>1</v>
      </c>
      <c r="CQ33" s="3" t="s">
        <v>143</v>
      </c>
      <c r="CR33" s="3" t="s">
        <v>1</v>
      </c>
      <c r="CS33" s="3" t="s">
        <v>1985</v>
      </c>
      <c r="CT33" s="3" t="s">
        <v>143</v>
      </c>
      <c r="CU33" s="3" t="s">
        <v>394</v>
      </c>
      <c r="CV33" s="3" t="s">
        <v>127</v>
      </c>
      <c r="CW33" s="3" t="s">
        <v>136</v>
      </c>
      <c r="CX33" s="3" t="s">
        <v>1986</v>
      </c>
      <c r="CY33" s="3" t="s">
        <v>143</v>
      </c>
      <c r="CZ33" s="3" t="s">
        <v>143</v>
      </c>
      <c r="DA33" s="3" t="s">
        <v>364</v>
      </c>
      <c r="DB33" s="3" t="s">
        <v>6302</v>
      </c>
      <c r="DC33" s="3" t="s">
        <v>3995</v>
      </c>
      <c r="DD33" s="3" t="s">
        <v>143</v>
      </c>
      <c r="DE33" s="3" t="s">
        <v>143</v>
      </c>
      <c r="DF33" s="3" t="s">
        <v>143</v>
      </c>
    </row>
    <row r="34" spans="1:110" x14ac:dyDescent="0.25">
      <c r="A34" s="182">
        <v>184588</v>
      </c>
      <c r="B34" s="3" t="s">
        <v>16257</v>
      </c>
      <c r="C34" s="3" t="s">
        <v>164</v>
      </c>
      <c r="D34" s="7">
        <v>45701</v>
      </c>
      <c r="E34" s="3" t="s">
        <v>165</v>
      </c>
      <c r="F34" s="3" t="s">
        <v>166</v>
      </c>
      <c r="G34" s="4">
        <v>55.77</v>
      </c>
      <c r="H34" s="4">
        <v>55.77</v>
      </c>
      <c r="I34" s="3" t="s">
        <v>258</v>
      </c>
      <c r="J34" s="3" t="s">
        <v>7145</v>
      </c>
      <c r="K34" s="3" t="s">
        <v>960</v>
      </c>
      <c r="L34" s="3" t="s">
        <v>318</v>
      </c>
      <c r="M34" s="6" t="s">
        <v>15860</v>
      </c>
      <c r="N34" s="3" t="s">
        <v>170</v>
      </c>
      <c r="O34" s="3" t="s">
        <v>15861</v>
      </c>
      <c r="P34" s="3" t="s">
        <v>15862</v>
      </c>
      <c r="Q34" s="3" t="s">
        <v>15863</v>
      </c>
      <c r="R34" s="3" t="s">
        <v>15864</v>
      </c>
      <c r="S34" s="3" t="s">
        <v>136</v>
      </c>
      <c r="T34" s="3" t="s">
        <v>137</v>
      </c>
      <c r="U34" s="3" t="s">
        <v>349</v>
      </c>
      <c r="V34" s="3" t="s">
        <v>15865</v>
      </c>
      <c r="W34" s="7" t="s">
        <v>16195</v>
      </c>
      <c r="X34" s="3" t="s">
        <v>139</v>
      </c>
      <c r="Y34" s="3" t="s">
        <v>323</v>
      </c>
      <c r="Z34" s="3" t="s">
        <v>5272</v>
      </c>
      <c r="AA34" s="3" t="s">
        <v>143</v>
      </c>
      <c r="AB34" s="3" t="s">
        <v>15867</v>
      </c>
      <c r="AC34" s="3" t="s">
        <v>143</v>
      </c>
      <c r="AD34" s="3" t="s">
        <v>235</v>
      </c>
      <c r="AE34" s="3" t="s">
        <v>141</v>
      </c>
      <c r="AF34" s="3" t="s">
        <v>143</v>
      </c>
      <c r="AG34" s="3" t="s">
        <v>15867</v>
      </c>
      <c r="AH34" s="3" t="s">
        <v>142</v>
      </c>
      <c r="AI34" s="3" t="s">
        <v>143</v>
      </c>
      <c r="AJ34" s="3" t="s">
        <v>15867</v>
      </c>
      <c r="AK34" s="3" t="s">
        <v>174</v>
      </c>
      <c r="AL34" s="3" t="s">
        <v>324</v>
      </c>
      <c r="AM34" s="3" t="s">
        <v>325</v>
      </c>
      <c r="AN34" s="3" t="s">
        <v>326</v>
      </c>
      <c r="AO34" s="3" t="s">
        <v>178</v>
      </c>
      <c r="AP34" s="3" t="s">
        <v>179</v>
      </c>
      <c r="AQ34" s="3" t="s">
        <v>327</v>
      </c>
      <c r="AR34" s="3" t="s">
        <v>328</v>
      </c>
      <c r="AS34" s="3" t="s">
        <v>145</v>
      </c>
      <c r="AT34" s="3" t="s">
        <v>146</v>
      </c>
      <c r="AU34" s="3" t="s">
        <v>972</v>
      </c>
      <c r="AV34" s="3" t="s">
        <v>148</v>
      </c>
      <c r="AW34" s="3" t="s">
        <v>139</v>
      </c>
      <c r="AX34" s="3" t="s">
        <v>149</v>
      </c>
      <c r="AY34" s="3" t="s">
        <v>150</v>
      </c>
      <c r="AZ34" s="3" t="s">
        <v>156</v>
      </c>
      <c r="BA34" s="3" t="s">
        <v>157</v>
      </c>
      <c r="BB34" s="3" t="s">
        <v>484</v>
      </c>
      <c r="BC34" s="3" t="s">
        <v>15866</v>
      </c>
      <c r="BD34" s="3" t="s">
        <v>5272</v>
      </c>
      <c r="BE34" s="3" t="s">
        <v>170</v>
      </c>
      <c r="BF34" s="3" t="s">
        <v>15868</v>
      </c>
      <c r="BG34" s="3" t="s">
        <v>143</v>
      </c>
      <c r="BH34" s="3" t="s">
        <v>136</v>
      </c>
      <c r="BI34" s="3" t="s">
        <v>143</v>
      </c>
      <c r="BJ34" s="3" t="s">
        <v>160</v>
      </c>
      <c r="BK34" s="3" t="s">
        <v>160</v>
      </c>
      <c r="BL34" s="3" t="s">
        <v>164</v>
      </c>
      <c r="BM34" s="3" t="s">
        <v>143</v>
      </c>
      <c r="BN34" s="3" t="s">
        <v>1188</v>
      </c>
      <c r="BO34" s="3" t="s">
        <v>5723</v>
      </c>
      <c r="BP34" s="3" t="s">
        <v>162</v>
      </c>
      <c r="BQ34" s="3" t="s">
        <v>15867</v>
      </c>
      <c r="BR34" s="3" t="s">
        <v>15867</v>
      </c>
      <c r="BS34" s="3" t="s">
        <v>1856</v>
      </c>
      <c r="BT34" s="3" t="s">
        <v>15869</v>
      </c>
      <c r="BU34" s="3" t="s">
        <v>135</v>
      </c>
      <c r="BV34" s="3" t="s">
        <v>148</v>
      </c>
      <c r="BW34" s="3" t="s">
        <v>15870</v>
      </c>
      <c r="BX34" s="3" t="s">
        <v>174</v>
      </c>
      <c r="BY34" s="3" t="s">
        <v>143</v>
      </c>
      <c r="BZ34" s="3" t="s">
        <v>143</v>
      </c>
      <c r="CA34" s="3" t="s">
        <v>362</v>
      </c>
      <c r="CB34" s="3" t="s">
        <v>15871</v>
      </c>
      <c r="CC34" s="3" t="s">
        <v>2261</v>
      </c>
      <c r="CD34" s="3" t="s">
        <v>2261</v>
      </c>
      <c r="CE34" s="3" t="s">
        <v>143</v>
      </c>
      <c r="CF34" s="3" t="s">
        <v>15867</v>
      </c>
      <c r="CG34" s="3" t="s">
        <v>15867</v>
      </c>
      <c r="CH34" s="3" t="s">
        <v>174</v>
      </c>
      <c r="CI34" s="3" t="s">
        <v>2261</v>
      </c>
      <c r="CJ34" s="3" t="s">
        <v>143</v>
      </c>
      <c r="CK34" s="3" t="s">
        <v>143</v>
      </c>
      <c r="CL34" s="3" t="s">
        <v>143</v>
      </c>
      <c r="CM34" s="3" t="s">
        <v>143</v>
      </c>
      <c r="CN34" s="3" t="s">
        <v>143</v>
      </c>
      <c r="CO34" s="3" t="s">
        <v>143</v>
      </c>
      <c r="CP34" s="3" t="s">
        <v>1</v>
      </c>
      <c r="CQ34" s="3" t="s">
        <v>143</v>
      </c>
      <c r="CR34" s="3" t="s">
        <v>1</v>
      </c>
      <c r="CS34" s="3" t="s">
        <v>1985</v>
      </c>
      <c r="CT34" s="3" t="s">
        <v>1985</v>
      </c>
      <c r="CU34" s="3" t="s">
        <v>258</v>
      </c>
      <c r="CV34" s="3" t="s">
        <v>166</v>
      </c>
      <c r="CW34" s="3" t="s">
        <v>136</v>
      </c>
      <c r="CX34" s="3" t="s">
        <v>1986</v>
      </c>
      <c r="CY34" s="3" t="s">
        <v>16177</v>
      </c>
      <c r="CZ34" s="3" t="s">
        <v>3429</v>
      </c>
      <c r="DA34" s="3" t="s">
        <v>164</v>
      </c>
      <c r="DB34" s="3" t="s">
        <v>6302</v>
      </c>
      <c r="DC34" s="3" t="s">
        <v>3277</v>
      </c>
      <c r="DD34" s="3" t="s">
        <v>143</v>
      </c>
      <c r="DE34" s="3" t="s">
        <v>143</v>
      </c>
      <c r="DF34" s="3" t="s">
        <v>143</v>
      </c>
    </row>
    <row r="35" spans="1:110" x14ac:dyDescent="0.25">
      <c r="A35" s="182">
        <v>184688</v>
      </c>
      <c r="B35" s="3" t="s">
        <v>12238</v>
      </c>
      <c r="C35" s="3" t="s">
        <v>5495</v>
      </c>
      <c r="D35" s="7">
        <v>45701</v>
      </c>
      <c r="E35" s="3" t="s">
        <v>165</v>
      </c>
      <c r="F35" s="3" t="s">
        <v>166</v>
      </c>
      <c r="G35" s="4">
        <v>151</v>
      </c>
      <c r="H35" s="4">
        <v>151</v>
      </c>
      <c r="I35" s="3" t="s">
        <v>316</v>
      </c>
      <c r="J35" s="3" t="s">
        <v>7145</v>
      </c>
      <c r="K35" s="3" t="s">
        <v>960</v>
      </c>
      <c r="L35" s="3" t="s">
        <v>318</v>
      </c>
      <c r="M35" s="6" t="s">
        <v>477</v>
      </c>
      <c r="N35" s="3" t="s">
        <v>170</v>
      </c>
      <c r="O35" s="3" t="s">
        <v>15873</v>
      </c>
      <c r="P35" s="3" t="s">
        <v>15874</v>
      </c>
      <c r="Q35" s="3" t="s">
        <v>135</v>
      </c>
      <c r="R35" s="3" t="s">
        <v>135</v>
      </c>
      <c r="S35" s="3" t="s">
        <v>136</v>
      </c>
      <c r="T35" s="3" t="s">
        <v>137</v>
      </c>
      <c r="U35" s="3" t="s">
        <v>2483</v>
      </c>
      <c r="V35" s="3" t="s">
        <v>15875</v>
      </c>
      <c r="W35" s="7" t="s">
        <v>15876</v>
      </c>
      <c r="X35" s="3" t="s">
        <v>139</v>
      </c>
      <c r="Y35" s="3" t="s">
        <v>323</v>
      </c>
      <c r="Z35" s="3" t="s">
        <v>5272</v>
      </c>
      <c r="AA35" s="3" t="s">
        <v>143</v>
      </c>
      <c r="AB35" s="3" t="s">
        <v>15872</v>
      </c>
      <c r="AC35" s="3" t="s">
        <v>143</v>
      </c>
      <c r="AD35" s="3" t="s">
        <v>235</v>
      </c>
      <c r="AE35" s="3" t="s">
        <v>141</v>
      </c>
      <c r="AF35" s="3" t="s">
        <v>143</v>
      </c>
      <c r="AG35" s="3" t="s">
        <v>15872</v>
      </c>
      <c r="AH35" s="3" t="s">
        <v>207</v>
      </c>
      <c r="AI35" s="3" t="s">
        <v>143</v>
      </c>
      <c r="AJ35" s="3" t="s">
        <v>15872</v>
      </c>
      <c r="AK35" s="3" t="s">
        <v>174</v>
      </c>
      <c r="AL35" s="3" t="s">
        <v>324</v>
      </c>
      <c r="AM35" s="3" t="s">
        <v>325</v>
      </c>
      <c r="AN35" s="3" t="s">
        <v>326</v>
      </c>
      <c r="AO35" s="3" t="s">
        <v>178</v>
      </c>
      <c r="AP35" s="3" t="s">
        <v>179</v>
      </c>
      <c r="AQ35" s="3" t="s">
        <v>327</v>
      </c>
      <c r="AR35" s="3" t="s">
        <v>328</v>
      </c>
      <c r="AS35" s="3" t="s">
        <v>145</v>
      </c>
      <c r="AT35" s="3" t="s">
        <v>146</v>
      </c>
      <c r="AU35" s="3" t="s">
        <v>972</v>
      </c>
      <c r="AV35" s="3" t="s">
        <v>148</v>
      </c>
      <c r="AW35" s="3" t="s">
        <v>139</v>
      </c>
      <c r="AX35" s="3" t="s">
        <v>149</v>
      </c>
      <c r="AY35" s="3" t="s">
        <v>150</v>
      </c>
      <c r="AZ35" s="3" t="s">
        <v>156</v>
      </c>
      <c r="BA35" s="3" t="s">
        <v>157</v>
      </c>
      <c r="BB35" s="3" t="s">
        <v>484</v>
      </c>
      <c r="BC35" s="3" t="s">
        <v>15876</v>
      </c>
      <c r="BD35" s="3" t="s">
        <v>5272</v>
      </c>
      <c r="BE35" s="3" t="s">
        <v>143</v>
      </c>
      <c r="BF35" s="3" t="s">
        <v>143</v>
      </c>
      <c r="BG35" s="3" t="s">
        <v>143</v>
      </c>
      <c r="BH35" s="3" t="s">
        <v>136</v>
      </c>
      <c r="BI35" s="3" t="s">
        <v>143</v>
      </c>
      <c r="BJ35" s="3" t="s">
        <v>160</v>
      </c>
      <c r="BK35" s="3" t="s">
        <v>160</v>
      </c>
      <c r="BL35" s="3" t="s">
        <v>143</v>
      </c>
      <c r="BM35" s="3" t="s">
        <v>143</v>
      </c>
      <c r="BN35" s="3" t="s">
        <v>11161</v>
      </c>
      <c r="BO35" s="3" t="s">
        <v>5723</v>
      </c>
      <c r="BP35" s="3" t="s">
        <v>162</v>
      </c>
      <c r="BQ35" s="3" t="s">
        <v>15872</v>
      </c>
      <c r="BR35" s="3" t="s">
        <v>15872</v>
      </c>
      <c r="BS35" s="3" t="s">
        <v>135</v>
      </c>
      <c r="BT35" s="3" t="s">
        <v>135</v>
      </c>
      <c r="BU35" s="3" t="s">
        <v>135</v>
      </c>
      <c r="BV35" s="3" t="s">
        <v>148</v>
      </c>
      <c r="BW35" s="3" t="s">
        <v>2932</v>
      </c>
      <c r="BX35" s="3" t="s">
        <v>174</v>
      </c>
      <c r="BY35" s="3" t="s">
        <v>143</v>
      </c>
      <c r="BZ35" s="3" t="s">
        <v>143</v>
      </c>
      <c r="CA35" s="3" t="s">
        <v>143</v>
      </c>
      <c r="CB35" s="3" t="s">
        <v>143</v>
      </c>
      <c r="CC35" s="3" t="s">
        <v>2261</v>
      </c>
      <c r="CD35" s="3" t="s">
        <v>2261</v>
      </c>
      <c r="CE35" s="3" t="s">
        <v>143</v>
      </c>
      <c r="CF35" s="3" t="s">
        <v>143</v>
      </c>
      <c r="CG35" s="3" t="s">
        <v>5272</v>
      </c>
      <c r="CH35" s="3" t="s">
        <v>143</v>
      </c>
      <c r="CI35" s="3" t="s">
        <v>143</v>
      </c>
      <c r="CJ35" s="3" t="s">
        <v>143</v>
      </c>
      <c r="CK35" s="3" t="s">
        <v>143</v>
      </c>
      <c r="CL35" s="3" t="s">
        <v>143</v>
      </c>
      <c r="CM35" s="3" t="s">
        <v>143</v>
      </c>
      <c r="CN35" s="3" t="s">
        <v>143</v>
      </c>
      <c r="CO35" s="3" t="s">
        <v>143</v>
      </c>
      <c r="CP35" s="3" t="s">
        <v>1</v>
      </c>
      <c r="CQ35" s="3" t="s">
        <v>143</v>
      </c>
      <c r="CR35" s="3" t="s">
        <v>1</v>
      </c>
      <c r="CS35" s="3" t="s">
        <v>1985</v>
      </c>
      <c r="CT35" s="3" t="s">
        <v>1985</v>
      </c>
      <c r="CU35" s="3" t="s">
        <v>316</v>
      </c>
      <c r="CV35" s="3" t="s">
        <v>166</v>
      </c>
      <c r="CW35" s="3" t="s">
        <v>136</v>
      </c>
      <c r="CX35" s="3" t="s">
        <v>1986</v>
      </c>
      <c r="CY35" s="3" t="s">
        <v>143</v>
      </c>
      <c r="CZ35" s="3" t="s">
        <v>143</v>
      </c>
      <c r="DA35" s="3" t="s">
        <v>5495</v>
      </c>
      <c r="DB35" s="3" t="s">
        <v>6302</v>
      </c>
      <c r="DC35" s="3" t="s">
        <v>3277</v>
      </c>
      <c r="DD35" s="3" t="s">
        <v>143</v>
      </c>
      <c r="DE35" s="3" t="s">
        <v>143</v>
      </c>
      <c r="DF35" s="3" t="s">
        <v>143</v>
      </c>
    </row>
    <row r="36" spans="1:110" x14ac:dyDescent="0.25">
      <c r="A36" s="182">
        <v>184702</v>
      </c>
      <c r="B36" s="3" t="s">
        <v>16253</v>
      </c>
      <c r="C36" s="3" t="s">
        <v>164</v>
      </c>
      <c r="D36" s="7">
        <v>45702</v>
      </c>
      <c r="E36" s="3" t="s">
        <v>165</v>
      </c>
      <c r="F36" s="3" t="s">
        <v>166</v>
      </c>
      <c r="G36" s="8">
        <f t="shared" ref="G36:G37" si="4">H36</f>
        <v>55.26</v>
      </c>
      <c r="H36" s="4">
        <v>55.26</v>
      </c>
      <c r="I36" s="3" t="s">
        <v>374</v>
      </c>
      <c r="J36" s="3" t="s">
        <v>7145</v>
      </c>
      <c r="K36" s="3" t="s">
        <v>1056</v>
      </c>
      <c r="L36" s="3" t="s">
        <v>12228</v>
      </c>
      <c r="M36" s="6" t="s">
        <v>6816</v>
      </c>
      <c r="N36" s="3" t="s">
        <v>170</v>
      </c>
      <c r="O36" s="3" t="s">
        <v>15877</v>
      </c>
      <c r="P36" s="3" t="s">
        <v>15878</v>
      </c>
      <c r="Q36" s="3" t="s">
        <v>135</v>
      </c>
      <c r="R36" s="3" t="s">
        <v>135</v>
      </c>
      <c r="S36" s="3" t="s">
        <v>136</v>
      </c>
      <c r="T36" s="3" t="s">
        <v>137</v>
      </c>
      <c r="U36" s="3" t="s">
        <v>4880</v>
      </c>
      <c r="V36" s="3" t="s">
        <v>15879</v>
      </c>
      <c r="W36" s="7" t="s">
        <v>15880</v>
      </c>
      <c r="X36" s="3" t="s">
        <v>139</v>
      </c>
      <c r="Y36" s="3" t="s">
        <v>323</v>
      </c>
      <c r="Z36" s="3" t="s">
        <v>5272</v>
      </c>
      <c r="AA36" s="3" t="s">
        <v>143</v>
      </c>
      <c r="AB36" s="3" t="s">
        <v>5272</v>
      </c>
      <c r="AC36" s="3" t="s">
        <v>143</v>
      </c>
      <c r="AD36" s="3" t="s">
        <v>235</v>
      </c>
      <c r="AE36" s="3" t="s">
        <v>141</v>
      </c>
      <c r="AF36" s="3" t="s">
        <v>143</v>
      </c>
      <c r="AG36" s="3" t="s">
        <v>143</v>
      </c>
      <c r="AH36" s="3" t="s">
        <v>207</v>
      </c>
      <c r="AI36" s="3" t="s">
        <v>15881</v>
      </c>
      <c r="AJ36" s="3" t="s">
        <v>15882</v>
      </c>
      <c r="AK36" s="3" t="s">
        <v>143</v>
      </c>
      <c r="AL36" s="3" t="s">
        <v>12233</v>
      </c>
      <c r="AM36" s="3" t="s">
        <v>12234</v>
      </c>
      <c r="AN36" s="3" t="s">
        <v>12235</v>
      </c>
      <c r="AO36" s="3" t="s">
        <v>178</v>
      </c>
      <c r="AP36" s="3" t="s">
        <v>179</v>
      </c>
      <c r="AQ36" s="3" t="s">
        <v>12236</v>
      </c>
      <c r="AR36" s="3" t="s">
        <v>12237</v>
      </c>
      <c r="AS36" s="3" t="s">
        <v>145</v>
      </c>
      <c r="AT36" s="3" t="s">
        <v>146</v>
      </c>
      <c r="AU36" s="3" t="s">
        <v>1060</v>
      </c>
      <c r="AV36" s="3" t="s">
        <v>148</v>
      </c>
      <c r="AW36" s="3" t="s">
        <v>139</v>
      </c>
      <c r="AX36" s="3" t="s">
        <v>149</v>
      </c>
      <c r="AY36" s="3" t="s">
        <v>150</v>
      </c>
      <c r="AZ36" s="3" t="s">
        <v>156</v>
      </c>
      <c r="BA36" s="3" t="s">
        <v>157</v>
      </c>
      <c r="BB36" s="3" t="s">
        <v>484</v>
      </c>
      <c r="BC36" s="3" t="s">
        <v>15880</v>
      </c>
      <c r="BD36" s="3" t="s">
        <v>5272</v>
      </c>
      <c r="BE36" s="3" t="s">
        <v>143</v>
      </c>
      <c r="BF36" s="3" t="s">
        <v>143</v>
      </c>
      <c r="BG36" s="3" t="s">
        <v>143</v>
      </c>
      <c r="BH36" s="3" t="s">
        <v>136</v>
      </c>
      <c r="BI36" s="3" t="s">
        <v>143</v>
      </c>
      <c r="BJ36" s="3" t="s">
        <v>160</v>
      </c>
      <c r="BK36" s="3" t="s">
        <v>143</v>
      </c>
      <c r="BL36" s="3" t="s">
        <v>143</v>
      </c>
      <c r="BM36" s="3" t="s">
        <v>143</v>
      </c>
      <c r="BN36" s="3" t="s">
        <v>1816</v>
      </c>
      <c r="BO36" s="3" t="s">
        <v>5723</v>
      </c>
      <c r="BP36" s="3" t="s">
        <v>162</v>
      </c>
      <c r="BQ36" s="3" t="s">
        <v>15882</v>
      </c>
      <c r="BR36" s="3" t="s">
        <v>15882</v>
      </c>
      <c r="BS36" s="3" t="s">
        <v>135</v>
      </c>
      <c r="BT36" s="3" t="s">
        <v>135</v>
      </c>
      <c r="BU36" s="3" t="s">
        <v>135</v>
      </c>
      <c r="BV36" s="3" t="s">
        <v>148</v>
      </c>
      <c r="BW36" s="3" t="s">
        <v>15883</v>
      </c>
      <c r="BX36" s="3" t="s">
        <v>174</v>
      </c>
      <c r="BY36" s="3" t="s">
        <v>143</v>
      </c>
      <c r="BZ36" s="3" t="s">
        <v>143</v>
      </c>
      <c r="CA36" s="3" t="s">
        <v>143</v>
      </c>
      <c r="CB36" s="3" t="s">
        <v>15881</v>
      </c>
      <c r="CC36" s="3" t="s">
        <v>2261</v>
      </c>
      <c r="CD36" s="3" t="s">
        <v>143</v>
      </c>
      <c r="CE36" s="3" t="s">
        <v>143</v>
      </c>
      <c r="CF36" s="3" t="s">
        <v>143</v>
      </c>
      <c r="CG36" s="3" t="s">
        <v>5272</v>
      </c>
      <c r="CH36" s="3" t="s">
        <v>143</v>
      </c>
      <c r="CI36" s="3" t="s">
        <v>143</v>
      </c>
      <c r="CJ36" s="3" t="s">
        <v>143</v>
      </c>
      <c r="CK36" s="3" t="s">
        <v>143</v>
      </c>
      <c r="CL36" s="3" t="s">
        <v>143</v>
      </c>
      <c r="CM36" s="3" t="s">
        <v>143</v>
      </c>
      <c r="CN36" s="3" t="s">
        <v>143</v>
      </c>
      <c r="CO36" s="3" t="s">
        <v>143</v>
      </c>
      <c r="CP36" s="3" t="s">
        <v>1</v>
      </c>
      <c r="CQ36" s="3" t="s">
        <v>143</v>
      </c>
      <c r="CR36" s="3" t="s">
        <v>1</v>
      </c>
      <c r="CS36" s="3" t="s">
        <v>1985</v>
      </c>
      <c r="CT36" s="3" t="s">
        <v>143</v>
      </c>
      <c r="CU36" s="3" t="s">
        <v>374</v>
      </c>
      <c r="CV36" s="3" t="s">
        <v>166</v>
      </c>
      <c r="CW36" s="3" t="s">
        <v>136</v>
      </c>
      <c r="CX36" s="3" t="s">
        <v>2007</v>
      </c>
      <c r="CY36" s="3" t="s">
        <v>143</v>
      </c>
      <c r="CZ36" s="3" t="s">
        <v>143</v>
      </c>
      <c r="DA36" s="3" t="s">
        <v>164</v>
      </c>
      <c r="DB36" s="3" t="s">
        <v>6302</v>
      </c>
      <c r="DC36" s="3" t="s">
        <v>5859</v>
      </c>
      <c r="DD36" s="3" t="s">
        <v>143</v>
      </c>
      <c r="DE36" s="3" t="s">
        <v>143</v>
      </c>
      <c r="DF36" s="3" t="s">
        <v>143</v>
      </c>
    </row>
    <row r="37" spans="1:110" ht="25.5" x14ac:dyDescent="0.25">
      <c r="A37" s="182">
        <v>184703</v>
      </c>
      <c r="B37" s="3" t="s">
        <v>16252</v>
      </c>
      <c r="C37" s="3" t="s">
        <v>5495</v>
      </c>
      <c r="D37" s="7">
        <v>45701</v>
      </c>
      <c r="E37" s="3" t="s">
        <v>165</v>
      </c>
      <c r="F37" s="3" t="s">
        <v>166</v>
      </c>
      <c r="G37" s="8">
        <f t="shared" si="4"/>
        <v>85</v>
      </c>
      <c r="H37" s="4">
        <v>85</v>
      </c>
      <c r="I37" s="3" t="s">
        <v>519</v>
      </c>
      <c r="J37" s="3" t="s">
        <v>7145</v>
      </c>
      <c r="K37" s="3" t="s">
        <v>960</v>
      </c>
      <c r="L37" s="3" t="s">
        <v>15884</v>
      </c>
      <c r="M37" s="6" t="s">
        <v>15885</v>
      </c>
      <c r="N37" s="3" t="s">
        <v>170</v>
      </c>
      <c r="O37" s="3" t="s">
        <v>15886</v>
      </c>
      <c r="P37" s="3" t="s">
        <v>964</v>
      </c>
      <c r="Q37" s="3" t="s">
        <v>135</v>
      </c>
      <c r="R37" s="3" t="s">
        <v>135</v>
      </c>
      <c r="S37" s="3" t="s">
        <v>136</v>
      </c>
      <c r="T37" s="3" t="s">
        <v>137</v>
      </c>
      <c r="U37" s="3" t="s">
        <v>957</v>
      </c>
      <c r="V37" s="3" t="s">
        <v>15887</v>
      </c>
      <c r="W37" s="7" t="s">
        <v>16196</v>
      </c>
      <c r="X37" s="3" t="s">
        <v>139</v>
      </c>
      <c r="Y37" s="3" t="s">
        <v>323</v>
      </c>
      <c r="Z37" s="3" t="s">
        <v>5272</v>
      </c>
      <c r="AA37" s="3" t="s">
        <v>143</v>
      </c>
      <c r="AB37" s="3" t="s">
        <v>5272</v>
      </c>
      <c r="AC37" s="3" t="s">
        <v>15888</v>
      </c>
      <c r="AD37" s="3" t="s">
        <v>235</v>
      </c>
      <c r="AE37" s="3" t="s">
        <v>141</v>
      </c>
      <c r="AF37" s="3" t="s">
        <v>143</v>
      </c>
      <c r="AG37" s="3" t="s">
        <v>143</v>
      </c>
      <c r="AH37" s="3" t="s">
        <v>142</v>
      </c>
      <c r="AI37" s="3" t="s">
        <v>143</v>
      </c>
      <c r="AJ37" s="3" t="s">
        <v>6910</v>
      </c>
      <c r="AK37" s="3" t="s">
        <v>143</v>
      </c>
      <c r="AL37" s="3" t="s">
        <v>15889</v>
      </c>
      <c r="AM37" s="3" t="s">
        <v>15890</v>
      </c>
      <c r="AN37" s="3" t="s">
        <v>15891</v>
      </c>
      <c r="AO37" s="3" t="s">
        <v>1514</v>
      </c>
      <c r="AP37" s="3" t="s">
        <v>139</v>
      </c>
      <c r="AQ37" s="3" t="s">
        <v>3193</v>
      </c>
      <c r="AR37" s="3" t="s">
        <v>15892</v>
      </c>
      <c r="AS37" s="3" t="s">
        <v>145</v>
      </c>
      <c r="AT37" s="3" t="s">
        <v>146</v>
      </c>
      <c r="AU37" s="3" t="s">
        <v>972</v>
      </c>
      <c r="AV37" s="3" t="s">
        <v>148</v>
      </c>
      <c r="AW37" s="3" t="s">
        <v>139</v>
      </c>
      <c r="AX37" s="3" t="s">
        <v>149</v>
      </c>
      <c r="AY37" s="3" t="s">
        <v>150</v>
      </c>
      <c r="AZ37" s="3" t="s">
        <v>156</v>
      </c>
      <c r="BA37" s="3" t="s">
        <v>157</v>
      </c>
      <c r="BB37" s="3" t="s">
        <v>484</v>
      </c>
      <c r="BC37" s="3" t="s">
        <v>15876</v>
      </c>
      <c r="BD37" s="3" t="s">
        <v>5272</v>
      </c>
      <c r="BE37" s="3" t="s">
        <v>143</v>
      </c>
      <c r="BF37" s="3" t="s">
        <v>143</v>
      </c>
      <c r="BG37" s="3" t="s">
        <v>143</v>
      </c>
      <c r="BH37" s="3" t="s">
        <v>136</v>
      </c>
      <c r="BI37" s="3" t="s">
        <v>143</v>
      </c>
      <c r="BJ37" s="3" t="s">
        <v>160</v>
      </c>
      <c r="BK37" s="3" t="s">
        <v>143</v>
      </c>
      <c r="BL37" s="3" t="s">
        <v>143</v>
      </c>
      <c r="BM37" s="3" t="s">
        <v>143</v>
      </c>
      <c r="BN37" s="3" t="s">
        <v>3586</v>
      </c>
      <c r="BO37" s="3" t="s">
        <v>5723</v>
      </c>
      <c r="BP37" s="3" t="s">
        <v>162</v>
      </c>
      <c r="BQ37" s="3" t="s">
        <v>6910</v>
      </c>
      <c r="BR37" s="3" t="s">
        <v>6910</v>
      </c>
      <c r="BS37" s="3" t="s">
        <v>135</v>
      </c>
      <c r="BT37" s="3" t="s">
        <v>135</v>
      </c>
      <c r="BU37" s="3" t="s">
        <v>135</v>
      </c>
      <c r="BV37" s="3" t="s">
        <v>148</v>
      </c>
      <c r="BW37" s="3" t="s">
        <v>3782</v>
      </c>
      <c r="BX37" s="3" t="s">
        <v>174</v>
      </c>
      <c r="BY37" s="3" t="s">
        <v>143</v>
      </c>
      <c r="BZ37" s="3" t="s">
        <v>143</v>
      </c>
      <c r="CA37" s="3" t="s">
        <v>143</v>
      </c>
      <c r="CB37" s="3" t="s">
        <v>143</v>
      </c>
      <c r="CC37" s="3" t="s">
        <v>2261</v>
      </c>
      <c r="CD37" s="3" t="s">
        <v>143</v>
      </c>
      <c r="CE37" s="3" t="s">
        <v>143</v>
      </c>
      <c r="CF37" s="3" t="s">
        <v>143</v>
      </c>
      <c r="CG37" s="3" t="s">
        <v>5272</v>
      </c>
      <c r="CH37" s="3" t="s">
        <v>143</v>
      </c>
      <c r="CI37" s="3" t="s">
        <v>143</v>
      </c>
      <c r="CJ37" s="3" t="s">
        <v>143</v>
      </c>
      <c r="CK37" s="3" t="s">
        <v>143</v>
      </c>
      <c r="CL37" s="3" t="s">
        <v>143</v>
      </c>
      <c r="CM37" s="3" t="s">
        <v>143</v>
      </c>
      <c r="CN37" s="3" t="s">
        <v>143</v>
      </c>
      <c r="CO37" s="3" t="s">
        <v>143</v>
      </c>
      <c r="CP37" s="3" t="s">
        <v>1</v>
      </c>
      <c r="CQ37" s="3" t="s">
        <v>143</v>
      </c>
      <c r="CR37" s="3" t="s">
        <v>1</v>
      </c>
      <c r="CS37" s="3" t="s">
        <v>1985</v>
      </c>
      <c r="CT37" s="3" t="s">
        <v>143</v>
      </c>
      <c r="CU37" s="3" t="s">
        <v>519</v>
      </c>
      <c r="CV37" s="3" t="s">
        <v>166</v>
      </c>
      <c r="CW37" s="3" t="s">
        <v>136</v>
      </c>
      <c r="CX37" s="3" t="s">
        <v>1986</v>
      </c>
      <c r="CY37" s="3" t="s">
        <v>16177</v>
      </c>
      <c r="CZ37" s="3" t="s">
        <v>225</v>
      </c>
      <c r="DA37" s="3" t="s">
        <v>5495</v>
      </c>
      <c r="DB37" s="3" t="s">
        <v>6302</v>
      </c>
      <c r="DC37" s="3" t="s">
        <v>3277</v>
      </c>
      <c r="DD37" s="3" t="s">
        <v>143</v>
      </c>
      <c r="DE37" s="3" t="s">
        <v>143</v>
      </c>
      <c r="DF37" s="3" t="s">
        <v>143</v>
      </c>
    </row>
    <row r="38" spans="1:110" x14ac:dyDescent="0.25">
      <c r="A38" s="182">
        <v>184709</v>
      </c>
      <c r="B38" s="3" t="s">
        <v>16253</v>
      </c>
      <c r="C38" s="3" t="s">
        <v>5495</v>
      </c>
      <c r="D38" s="7">
        <v>45705</v>
      </c>
      <c r="E38" s="3" t="s">
        <v>165</v>
      </c>
      <c r="F38" s="3" t="s">
        <v>166</v>
      </c>
      <c r="G38" s="4">
        <v>120.2</v>
      </c>
      <c r="H38" s="4">
        <v>157</v>
      </c>
      <c r="I38" s="3" t="s">
        <v>953</v>
      </c>
      <c r="J38" s="3" t="s">
        <v>7145</v>
      </c>
      <c r="K38" s="3" t="s">
        <v>960</v>
      </c>
      <c r="L38" s="3" t="s">
        <v>2009</v>
      </c>
      <c r="M38" s="6" t="s">
        <v>14542</v>
      </c>
      <c r="N38" s="3" t="s">
        <v>170</v>
      </c>
      <c r="O38" s="3" t="s">
        <v>15894</v>
      </c>
      <c r="P38" s="3" t="s">
        <v>7711</v>
      </c>
      <c r="Q38" s="3" t="s">
        <v>135</v>
      </c>
      <c r="R38" s="3" t="s">
        <v>135</v>
      </c>
      <c r="S38" s="3" t="s">
        <v>506</v>
      </c>
      <c r="T38" s="3" t="s">
        <v>137</v>
      </c>
      <c r="U38" s="3" t="s">
        <v>173</v>
      </c>
      <c r="V38" s="3" t="s">
        <v>15895</v>
      </c>
      <c r="W38" s="7" t="s">
        <v>15926</v>
      </c>
      <c r="X38" s="3" t="s">
        <v>139</v>
      </c>
      <c r="Y38" s="3" t="s">
        <v>323</v>
      </c>
      <c r="Z38" s="3" t="s">
        <v>5272</v>
      </c>
      <c r="AA38" s="3" t="s">
        <v>143</v>
      </c>
      <c r="AB38" s="3" t="s">
        <v>15927</v>
      </c>
      <c r="AC38" s="3" t="s">
        <v>143</v>
      </c>
      <c r="AD38" s="3" t="s">
        <v>235</v>
      </c>
      <c r="AE38" s="3" t="s">
        <v>141</v>
      </c>
      <c r="AF38" s="3" t="s">
        <v>143</v>
      </c>
      <c r="AG38" s="3" t="s">
        <v>15927</v>
      </c>
      <c r="AH38" s="3" t="s">
        <v>207</v>
      </c>
      <c r="AI38" s="3" t="s">
        <v>15689</v>
      </c>
      <c r="AJ38" s="3" t="s">
        <v>15893</v>
      </c>
      <c r="AK38" s="3" t="s">
        <v>174</v>
      </c>
      <c r="AL38" s="3" t="s">
        <v>2013</v>
      </c>
      <c r="AM38" s="3" t="s">
        <v>2014</v>
      </c>
      <c r="AN38" s="3" t="s">
        <v>2015</v>
      </c>
      <c r="AO38" s="3" t="s">
        <v>250</v>
      </c>
      <c r="AP38" s="3" t="s">
        <v>179</v>
      </c>
      <c r="AQ38" s="3" t="s">
        <v>251</v>
      </c>
      <c r="AR38" s="3" t="s">
        <v>2016</v>
      </c>
      <c r="AS38" s="3" t="s">
        <v>145</v>
      </c>
      <c r="AT38" s="3" t="s">
        <v>146</v>
      </c>
      <c r="AU38" s="3" t="s">
        <v>972</v>
      </c>
      <c r="AV38" s="3" t="s">
        <v>148</v>
      </c>
      <c r="AW38" s="3" t="s">
        <v>139</v>
      </c>
      <c r="AX38" s="3" t="s">
        <v>149</v>
      </c>
      <c r="AY38" s="3" t="s">
        <v>150</v>
      </c>
      <c r="AZ38" s="3" t="s">
        <v>156</v>
      </c>
      <c r="BA38" s="3" t="s">
        <v>157</v>
      </c>
      <c r="BB38" s="3" t="s">
        <v>484</v>
      </c>
      <c r="BC38" s="3" t="s">
        <v>15896</v>
      </c>
      <c r="BD38" s="3" t="s">
        <v>5272</v>
      </c>
      <c r="BE38" s="3" t="s">
        <v>143</v>
      </c>
      <c r="BF38" s="3" t="s">
        <v>15928</v>
      </c>
      <c r="BG38" s="3" t="s">
        <v>143</v>
      </c>
      <c r="BH38" s="3" t="s">
        <v>506</v>
      </c>
      <c r="BI38" s="3" t="s">
        <v>143</v>
      </c>
      <c r="BJ38" s="3" t="s">
        <v>160</v>
      </c>
      <c r="BK38" s="3" t="s">
        <v>160</v>
      </c>
      <c r="BL38" s="3" t="s">
        <v>5495</v>
      </c>
      <c r="BM38" s="3" t="s">
        <v>143</v>
      </c>
      <c r="BN38" s="3" t="s">
        <v>5020</v>
      </c>
      <c r="BO38" s="3" t="s">
        <v>5723</v>
      </c>
      <c r="BP38" s="3" t="s">
        <v>162</v>
      </c>
      <c r="BQ38" s="3" t="s">
        <v>15927</v>
      </c>
      <c r="BR38" s="3" t="s">
        <v>15927</v>
      </c>
      <c r="BS38" s="3" t="s">
        <v>135</v>
      </c>
      <c r="BT38" s="3" t="s">
        <v>135</v>
      </c>
      <c r="BU38" s="3" t="s">
        <v>135</v>
      </c>
      <c r="BV38" s="3" t="s">
        <v>148</v>
      </c>
      <c r="BW38" s="3" t="s">
        <v>4509</v>
      </c>
      <c r="BX38" s="3" t="s">
        <v>174</v>
      </c>
      <c r="BY38" s="3" t="s">
        <v>143</v>
      </c>
      <c r="BZ38" s="3" t="s">
        <v>143</v>
      </c>
      <c r="CA38" s="3" t="s">
        <v>143</v>
      </c>
      <c r="CB38" s="3" t="s">
        <v>15689</v>
      </c>
      <c r="CC38" s="3" t="s">
        <v>2261</v>
      </c>
      <c r="CD38" s="3" t="s">
        <v>2261</v>
      </c>
      <c r="CE38" s="3" t="s">
        <v>143</v>
      </c>
      <c r="CF38" s="3" t="s">
        <v>143</v>
      </c>
      <c r="CG38" s="3" t="s">
        <v>5272</v>
      </c>
      <c r="CH38" s="3" t="s">
        <v>143</v>
      </c>
      <c r="CI38" s="3" t="s">
        <v>143</v>
      </c>
      <c r="CJ38" s="3" t="s">
        <v>143</v>
      </c>
      <c r="CK38" s="3" t="s">
        <v>143</v>
      </c>
      <c r="CL38" s="3" t="s">
        <v>143</v>
      </c>
      <c r="CM38" s="3" t="s">
        <v>143</v>
      </c>
      <c r="CN38" s="3" t="s">
        <v>143</v>
      </c>
      <c r="CO38" s="3" t="s">
        <v>143</v>
      </c>
      <c r="CP38" s="3" t="s">
        <v>1</v>
      </c>
      <c r="CQ38" s="3" t="s">
        <v>143</v>
      </c>
      <c r="CR38" s="3" t="s">
        <v>1</v>
      </c>
      <c r="CS38" s="3" t="s">
        <v>1985</v>
      </c>
      <c r="CT38" s="3" t="s">
        <v>1985</v>
      </c>
      <c r="CU38" s="3" t="s">
        <v>953</v>
      </c>
      <c r="CV38" s="3" t="s">
        <v>166</v>
      </c>
      <c r="CW38" s="3" t="s">
        <v>506</v>
      </c>
      <c r="CX38" s="3" t="s">
        <v>2007</v>
      </c>
      <c r="CY38" s="3" t="s">
        <v>143</v>
      </c>
      <c r="CZ38" s="3" t="s">
        <v>143</v>
      </c>
      <c r="DA38" s="3" t="s">
        <v>5495</v>
      </c>
      <c r="DB38" s="3" t="s">
        <v>6302</v>
      </c>
      <c r="DC38" s="3" t="s">
        <v>6703</v>
      </c>
      <c r="DD38" s="3" t="s">
        <v>143</v>
      </c>
      <c r="DE38" s="3" t="s">
        <v>143</v>
      </c>
      <c r="DF38" s="3" t="s">
        <v>143</v>
      </c>
    </row>
    <row r="39" spans="1:110" x14ac:dyDescent="0.25">
      <c r="A39" s="182">
        <v>184710</v>
      </c>
      <c r="B39" s="3" t="s">
        <v>16253</v>
      </c>
      <c r="C39" s="3" t="s">
        <v>164</v>
      </c>
      <c r="D39" s="7">
        <v>45705</v>
      </c>
      <c r="E39" s="3" t="s">
        <v>165</v>
      </c>
      <c r="F39" s="3" t="s">
        <v>166</v>
      </c>
      <c r="G39" s="4">
        <v>377.52</v>
      </c>
      <c r="H39" s="4">
        <v>265</v>
      </c>
      <c r="I39" s="3" t="s">
        <v>953</v>
      </c>
      <c r="J39" s="3" t="s">
        <v>7145</v>
      </c>
      <c r="K39" s="3" t="s">
        <v>960</v>
      </c>
      <c r="L39" s="3" t="s">
        <v>4892</v>
      </c>
      <c r="M39" s="6" t="s">
        <v>14542</v>
      </c>
      <c r="N39" s="3" t="s">
        <v>170</v>
      </c>
      <c r="O39" s="3" t="s">
        <v>15929</v>
      </c>
      <c r="P39" s="3" t="s">
        <v>8721</v>
      </c>
      <c r="Q39" s="3" t="s">
        <v>135</v>
      </c>
      <c r="R39" s="3" t="s">
        <v>135</v>
      </c>
      <c r="S39" s="3" t="s">
        <v>506</v>
      </c>
      <c r="T39" s="3" t="s">
        <v>137</v>
      </c>
      <c r="U39" s="3" t="s">
        <v>173</v>
      </c>
      <c r="V39" s="3" t="s">
        <v>15898</v>
      </c>
      <c r="W39" s="7" t="s">
        <v>15930</v>
      </c>
      <c r="X39" s="3" t="s">
        <v>139</v>
      </c>
      <c r="Y39" s="3" t="s">
        <v>323</v>
      </c>
      <c r="Z39" s="3" t="s">
        <v>5272</v>
      </c>
      <c r="AA39" s="3" t="s">
        <v>143</v>
      </c>
      <c r="AB39" s="3" t="s">
        <v>15931</v>
      </c>
      <c r="AC39" s="3" t="s">
        <v>143</v>
      </c>
      <c r="AD39" s="3" t="s">
        <v>235</v>
      </c>
      <c r="AE39" s="3" t="s">
        <v>141</v>
      </c>
      <c r="AF39" s="3" t="s">
        <v>143</v>
      </c>
      <c r="AG39" s="3" t="s">
        <v>15931</v>
      </c>
      <c r="AH39" s="3" t="s">
        <v>207</v>
      </c>
      <c r="AI39" s="3" t="s">
        <v>15613</v>
      </c>
      <c r="AJ39" s="3" t="s">
        <v>15897</v>
      </c>
      <c r="AK39" s="3" t="s">
        <v>174</v>
      </c>
      <c r="AL39" s="3" t="s">
        <v>1201</v>
      </c>
      <c r="AM39" s="3" t="s">
        <v>176</v>
      </c>
      <c r="AN39" s="3" t="s">
        <v>4896</v>
      </c>
      <c r="AO39" s="3" t="s">
        <v>178</v>
      </c>
      <c r="AP39" s="3" t="s">
        <v>179</v>
      </c>
      <c r="AQ39" s="3" t="s">
        <v>180</v>
      </c>
      <c r="AR39" s="3" t="s">
        <v>181</v>
      </c>
      <c r="AS39" s="3" t="s">
        <v>145</v>
      </c>
      <c r="AT39" s="3" t="s">
        <v>146</v>
      </c>
      <c r="AU39" s="3" t="s">
        <v>972</v>
      </c>
      <c r="AV39" s="3" t="s">
        <v>148</v>
      </c>
      <c r="AW39" s="3" t="s">
        <v>139</v>
      </c>
      <c r="AX39" s="3" t="s">
        <v>149</v>
      </c>
      <c r="AY39" s="3" t="s">
        <v>150</v>
      </c>
      <c r="AZ39" s="3" t="s">
        <v>156</v>
      </c>
      <c r="BA39" s="3" t="s">
        <v>157</v>
      </c>
      <c r="BB39" s="3" t="s">
        <v>303</v>
      </c>
      <c r="BC39" s="3" t="s">
        <v>15932</v>
      </c>
      <c r="BD39" s="3" t="s">
        <v>5272</v>
      </c>
      <c r="BE39" s="3" t="s">
        <v>143</v>
      </c>
      <c r="BF39" s="3" t="s">
        <v>15933</v>
      </c>
      <c r="BG39" s="3" t="s">
        <v>143</v>
      </c>
      <c r="BH39" s="3" t="s">
        <v>506</v>
      </c>
      <c r="BI39" s="3" t="s">
        <v>143</v>
      </c>
      <c r="BJ39" s="3" t="s">
        <v>160</v>
      </c>
      <c r="BK39" s="3" t="s">
        <v>160</v>
      </c>
      <c r="BL39" s="3" t="s">
        <v>164</v>
      </c>
      <c r="BM39" s="3" t="s">
        <v>143</v>
      </c>
      <c r="BN39" s="3" t="s">
        <v>15934</v>
      </c>
      <c r="BO39" s="3" t="s">
        <v>5352</v>
      </c>
      <c r="BP39" s="3" t="s">
        <v>241</v>
      </c>
      <c r="BQ39" s="3" t="s">
        <v>15931</v>
      </c>
      <c r="BR39" s="3" t="s">
        <v>15931</v>
      </c>
      <c r="BS39" s="3" t="s">
        <v>135</v>
      </c>
      <c r="BT39" s="3" t="s">
        <v>135</v>
      </c>
      <c r="BU39" s="3" t="s">
        <v>135</v>
      </c>
      <c r="BV39" s="3" t="s">
        <v>148</v>
      </c>
      <c r="BW39" s="3" t="s">
        <v>2650</v>
      </c>
      <c r="BX39" s="3" t="s">
        <v>174</v>
      </c>
      <c r="BY39" s="3" t="s">
        <v>143</v>
      </c>
      <c r="BZ39" s="3" t="s">
        <v>143</v>
      </c>
      <c r="CA39" s="3" t="s">
        <v>143</v>
      </c>
      <c r="CB39" s="3" t="s">
        <v>15613</v>
      </c>
      <c r="CC39" s="3" t="s">
        <v>2261</v>
      </c>
      <c r="CD39" s="3" t="s">
        <v>2261</v>
      </c>
      <c r="CE39" s="3" t="s">
        <v>143</v>
      </c>
      <c r="CF39" s="3" t="s">
        <v>143</v>
      </c>
      <c r="CG39" s="3" t="s">
        <v>5272</v>
      </c>
      <c r="CH39" s="3" t="s">
        <v>143</v>
      </c>
      <c r="CI39" s="3" t="s">
        <v>143</v>
      </c>
      <c r="CJ39" s="3" t="s">
        <v>143</v>
      </c>
      <c r="CK39" s="3" t="s">
        <v>143</v>
      </c>
      <c r="CL39" s="3" t="s">
        <v>143</v>
      </c>
      <c r="CM39" s="3" t="s">
        <v>143</v>
      </c>
      <c r="CN39" s="3" t="s">
        <v>143</v>
      </c>
      <c r="CO39" s="3" t="s">
        <v>143</v>
      </c>
      <c r="CP39" s="3" t="s">
        <v>1</v>
      </c>
      <c r="CQ39" s="3" t="s">
        <v>143</v>
      </c>
      <c r="CR39" s="3" t="s">
        <v>1</v>
      </c>
      <c r="CS39" s="3" t="s">
        <v>1985</v>
      </c>
      <c r="CT39" s="3" t="s">
        <v>1985</v>
      </c>
      <c r="CU39" s="3" t="s">
        <v>953</v>
      </c>
      <c r="CV39" s="3" t="s">
        <v>166</v>
      </c>
      <c r="CW39" s="3" t="s">
        <v>506</v>
      </c>
      <c r="CX39" s="3" t="s">
        <v>1986</v>
      </c>
      <c r="CY39" s="3" t="s">
        <v>143</v>
      </c>
      <c r="CZ39" s="3" t="s">
        <v>143</v>
      </c>
      <c r="DA39" s="3" t="s">
        <v>164</v>
      </c>
      <c r="DB39" s="3" t="s">
        <v>6302</v>
      </c>
      <c r="DC39" s="3" t="s">
        <v>6703</v>
      </c>
      <c r="DD39" s="3" t="s">
        <v>143</v>
      </c>
      <c r="DE39" s="3" t="s">
        <v>143</v>
      </c>
      <c r="DF39" s="3" t="s">
        <v>143</v>
      </c>
    </row>
    <row r="40" spans="1:110" x14ac:dyDescent="0.25">
      <c r="A40" s="182">
        <v>184921</v>
      </c>
      <c r="B40" s="3" t="s">
        <v>15915</v>
      </c>
      <c r="C40" s="3" t="s">
        <v>685</v>
      </c>
      <c r="D40" s="7">
        <v>45702</v>
      </c>
      <c r="E40" s="3" t="s">
        <v>165</v>
      </c>
      <c r="F40" s="3" t="s">
        <v>166</v>
      </c>
      <c r="G40" s="8">
        <f>H40</f>
        <v>800</v>
      </c>
      <c r="H40" s="4">
        <v>800</v>
      </c>
      <c r="I40" s="3" t="s">
        <v>167</v>
      </c>
      <c r="J40" s="3" t="s">
        <v>7246</v>
      </c>
      <c r="K40" s="3" t="s">
        <v>1056</v>
      </c>
      <c r="L40" s="3" t="s">
        <v>15899</v>
      </c>
      <c r="M40" s="6" t="s">
        <v>15900</v>
      </c>
      <c r="N40" s="3" t="s">
        <v>262</v>
      </c>
      <c r="O40" s="3" t="s">
        <v>15935</v>
      </c>
      <c r="P40" s="3" t="s">
        <v>12791</v>
      </c>
      <c r="Q40" s="3" t="s">
        <v>135</v>
      </c>
      <c r="R40" s="3" t="s">
        <v>135</v>
      </c>
      <c r="S40" s="3" t="s">
        <v>2050</v>
      </c>
      <c r="T40" s="3" t="s">
        <v>137</v>
      </c>
      <c r="U40" s="3" t="s">
        <v>4880</v>
      </c>
      <c r="V40" s="3" t="s">
        <v>15901</v>
      </c>
      <c r="W40" s="7" t="s">
        <v>15936</v>
      </c>
      <c r="X40" s="3" t="s">
        <v>139</v>
      </c>
      <c r="Y40" s="3" t="s">
        <v>226</v>
      </c>
      <c r="Z40" s="3" t="s">
        <v>5272</v>
      </c>
      <c r="AA40" s="3" t="s">
        <v>143</v>
      </c>
      <c r="AB40" s="3" t="s">
        <v>5272</v>
      </c>
      <c r="AC40" s="3" t="s">
        <v>143</v>
      </c>
      <c r="AD40" s="3" t="s">
        <v>235</v>
      </c>
      <c r="AE40" s="3" t="s">
        <v>141</v>
      </c>
      <c r="AF40" s="3" t="s">
        <v>143</v>
      </c>
      <c r="AG40" s="3" t="s">
        <v>143</v>
      </c>
      <c r="AH40" s="3" t="s">
        <v>207</v>
      </c>
      <c r="AI40" s="3" t="s">
        <v>15902</v>
      </c>
      <c r="AJ40" s="3" t="s">
        <v>5784</v>
      </c>
      <c r="AK40" s="3" t="s">
        <v>143</v>
      </c>
      <c r="AL40" s="3" t="s">
        <v>12725</v>
      </c>
      <c r="AM40" s="3" t="s">
        <v>3837</v>
      </c>
      <c r="AN40" s="3" t="s">
        <v>15903</v>
      </c>
      <c r="AO40" s="3" t="s">
        <v>841</v>
      </c>
      <c r="AP40" s="3" t="s">
        <v>231</v>
      </c>
      <c r="AQ40" s="3" t="s">
        <v>7295</v>
      </c>
      <c r="AR40" s="3" t="s">
        <v>7296</v>
      </c>
      <c r="AS40" s="3" t="s">
        <v>145</v>
      </c>
      <c r="AT40" s="3" t="s">
        <v>146</v>
      </c>
      <c r="AU40" s="3" t="s">
        <v>1060</v>
      </c>
      <c r="AV40" s="3" t="s">
        <v>148</v>
      </c>
      <c r="AW40" s="3" t="s">
        <v>139</v>
      </c>
      <c r="AX40" s="3" t="s">
        <v>149</v>
      </c>
      <c r="AY40" s="3" t="s">
        <v>150</v>
      </c>
      <c r="AZ40" s="3" t="s">
        <v>156</v>
      </c>
      <c r="BA40" s="3" t="s">
        <v>157</v>
      </c>
      <c r="BB40" s="3" t="s">
        <v>237</v>
      </c>
      <c r="BC40" s="3" t="s">
        <v>15936</v>
      </c>
      <c r="BD40" s="3" t="s">
        <v>5272</v>
      </c>
      <c r="BE40" s="3" t="s">
        <v>143</v>
      </c>
      <c r="BF40" s="3" t="s">
        <v>143</v>
      </c>
      <c r="BG40" s="3" t="s">
        <v>143</v>
      </c>
      <c r="BH40" s="3" t="s">
        <v>183</v>
      </c>
      <c r="BI40" s="3" t="s">
        <v>143</v>
      </c>
      <c r="BJ40" s="3" t="s">
        <v>160</v>
      </c>
      <c r="BK40" s="3" t="s">
        <v>143</v>
      </c>
      <c r="BL40" s="3" t="s">
        <v>143</v>
      </c>
      <c r="BM40" s="3" t="s">
        <v>143</v>
      </c>
      <c r="BN40" s="3" t="s">
        <v>15937</v>
      </c>
      <c r="BO40" s="3" t="s">
        <v>5784</v>
      </c>
      <c r="BP40" s="3" t="s">
        <v>314</v>
      </c>
      <c r="BQ40" s="3" t="s">
        <v>5784</v>
      </c>
      <c r="BR40" s="3" t="s">
        <v>5784</v>
      </c>
      <c r="BS40" s="3" t="s">
        <v>135</v>
      </c>
      <c r="BT40" s="3" t="s">
        <v>135</v>
      </c>
      <c r="BU40" s="3" t="s">
        <v>135</v>
      </c>
      <c r="BV40" s="3" t="s">
        <v>148</v>
      </c>
      <c r="BW40" s="3" t="s">
        <v>15904</v>
      </c>
      <c r="BX40" s="3" t="s">
        <v>174</v>
      </c>
      <c r="BY40" s="3" t="s">
        <v>143</v>
      </c>
      <c r="BZ40" s="3" t="s">
        <v>143</v>
      </c>
      <c r="CA40" s="3" t="s">
        <v>143</v>
      </c>
      <c r="CB40" s="3" t="s">
        <v>15902</v>
      </c>
      <c r="CC40" s="3" t="s">
        <v>2261</v>
      </c>
      <c r="CD40" s="3" t="s">
        <v>143</v>
      </c>
      <c r="CE40" s="3" t="s">
        <v>143</v>
      </c>
      <c r="CF40" s="3" t="s">
        <v>143</v>
      </c>
      <c r="CG40" s="3" t="s">
        <v>5272</v>
      </c>
      <c r="CH40" s="3" t="s">
        <v>143</v>
      </c>
      <c r="CI40" s="3" t="s">
        <v>143</v>
      </c>
      <c r="CJ40" s="3" t="s">
        <v>143</v>
      </c>
      <c r="CK40" s="3" t="s">
        <v>143</v>
      </c>
      <c r="CL40" s="3" t="s">
        <v>12727</v>
      </c>
      <c r="CM40" s="3" t="s">
        <v>143</v>
      </c>
      <c r="CN40" s="3" t="s">
        <v>143</v>
      </c>
      <c r="CO40" s="3" t="s">
        <v>143</v>
      </c>
      <c r="CP40" s="3" t="s">
        <v>1</v>
      </c>
      <c r="CQ40" s="3" t="s">
        <v>143</v>
      </c>
      <c r="CR40" s="3" t="s">
        <v>1</v>
      </c>
      <c r="CS40" s="3" t="s">
        <v>2092</v>
      </c>
      <c r="CT40" s="3" t="s">
        <v>143</v>
      </c>
      <c r="CU40" s="3" t="s">
        <v>167</v>
      </c>
      <c r="CV40" s="3" t="s">
        <v>166</v>
      </c>
      <c r="CW40" s="3" t="s">
        <v>183</v>
      </c>
      <c r="CX40" s="3" t="s">
        <v>1989</v>
      </c>
      <c r="CY40" s="3" t="s">
        <v>143</v>
      </c>
      <c r="CZ40" s="3" t="s">
        <v>143</v>
      </c>
      <c r="DA40" s="3" t="s">
        <v>685</v>
      </c>
      <c r="DB40" s="3" t="s">
        <v>6302</v>
      </c>
      <c r="DC40" s="3" t="s">
        <v>5859</v>
      </c>
      <c r="DD40" s="3" t="s">
        <v>143</v>
      </c>
      <c r="DE40" s="3" t="s">
        <v>12728</v>
      </c>
      <c r="DF40" s="3" t="s">
        <v>143</v>
      </c>
    </row>
    <row r="41" spans="1:110" x14ac:dyDescent="0.25">
      <c r="A41" s="182">
        <v>184935</v>
      </c>
      <c r="B41" s="3" t="s">
        <v>16253</v>
      </c>
      <c r="C41" s="3" t="s">
        <v>164</v>
      </c>
      <c r="D41" s="7">
        <v>45705</v>
      </c>
      <c r="E41" s="3" t="s">
        <v>165</v>
      </c>
      <c r="F41" s="3" t="s">
        <v>166</v>
      </c>
      <c r="G41" s="4">
        <v>1061.22</v>
      </c>
      <c r="H41" s="4">
        <v>1282.07</v>
      </c>
      <c r="I41" s="3" t="s">
        <v>953</v>
      </c>
      <c r="J41" s="3" t="s">
        <v>7145</v>
      </c>
      <c r="K41" s="3" t="s">
        <v>1056</v>
      </c>
      <c r="L41" s="3" t="s">
        <v>7733</v>
      </c>
      <c r="M41" s="6" t="s">
        <v>15355</v>
      </c>
      <c r="N41" s="3" t="s">
        <v>262</v>
      </c>
      <c r="O41" s="3" t="s">
        <v>15938</v>
      </c>
      <c r="P41" s="3" t="s">
        <v>7736</v>
      </c>
      <c r="Q41" s="3" t="s">
        <v>135</v>
      </c>
      <c r="R41" s="3" t="s">
        <v>135</v>
      </c>
      <c r="S41" s="3" t="s">
        <v>506</v>
      </c>
      <c r="T41" s="3" t="s">
        <v>137</v>
      </c>
      <c r="U41" s="3" t="s">
        <v>173</v>
      </c>
      <c r="V41" s="3" t="s">
        <v>15905</v>
      </c>
      <c r="W41" s="7" t="s">
        <v>16197</v>
      </c>
      <c r="X41" s="3" t="s">
        <v>139</v>
      </c>
      <c r="Y41" s="3" t="s">
        <v>323</v>
      </c>
      <c r="Z41" s="3" t="s">
        <v>5272</v>
      </c>
      <c r="AA41" s="3" t="s">
        <v>143</v>
      </c>
      <c r="AB41" s="3" t="s">
        <v>16198</v>
      </c>
      <c r="AC41" s="3" t="s">
        <v>143</v>
      </c>
      <c r="AD41" s="3" t="s">
        <v>235</v>
      </c>
      <c r="AE41" s="3" t="s">
        <v>141</v>
      </c>
      <c r="AF41" s="3" t="s">
        <v>143</v>
      </c>
      <c r="AG41" s="3" t="s">
        <v>16198</v>
      </c>
      <c r="AH41" s="3" t="s">
        <v>207</v>
      </c>
      <c r="AI41" s="3" t="s">
        <v>15906</v>
      </c>
      <c r="AJ41" s="3" t="s">
        <v>15907</v>
      </c>
      <c r="AK41" s="3" t="s">
        <v>174</v>
      </c>
      <c r="AL41" s="3" t="s">
        <v>7739</v>
      </c>
      <c r="AM41" s="3" t="s">
        <v>7740</v>
      </c>
      <c r="AN41" s="3" t="s">
        <v>7741</v>
      </c>
      <c r="AO41" s="3" t="s">
        <v>250</v>
      </c>
      <c r="AP41" s="3" t="s">
        <v>179</v>
      </c>
      <c r="AQ41" s="3" t="s">
        <v>7742</v>
      </c>
      <c r="AR41" s="3" t="s">
        <v>7743</v>
      </c>
      <c r="AS41" s="3" t="s">
        <v>145</v>
      </c>
      <c r="AT41" s="3" t="s">
        <v>146</v>
      </c>
      <c r="AU41" s="3" t="s">
        <v>1060</v>
      </c>
      <c r="AV41" s="3" t="s">
        <v>148</v>
      </c>
      <c r="AW41" s="3" t="s">
        <v>139</v>
      </c>
      <c r="AX41" s="3" t="s">
        <v>149</v>
      </c>
      <c r="AY41" s="3" t="s">
        <v>150</v>
      </c>
      <c r="AZ41" s="3" t="s">
        <v>156</v>
      </c>
      <c r="BA41" s="3" t="s">
        <v>157</v>
      </c>
      <c r="BB41" s="3" t="s">
        <v>8956</v>
      </c>
      <c r="BC41" s="3" t="s">
        <v>15939</v>
      </c>
      <c r="BD41" s="3" t="s">
        <v>5272</v>
      </c>
      <c r="BE41" s="3" t="s">
        <v>143</v>
      </c>
      <c r="BF41" s="3" t="s">
        <v>16199</v>
      </c>
      <c r="BG41" s="3" t="s">
        <v>143</v>
      </c>
      <c r="BH41" s="3" t="s">
        <v>506</v>
      </c>
      <c r="BI41" s="3" t="s">
        <v>143</v>
      </c>
      <c r="BJ41" s="3" t="s">
        <v>160</v>
      </c>
      <c r="BK41" s="3" t="s">
        <v>160</v>
      </c>
      <c r="BL41" s="3" t="s">
        <v>164</v>
      </c>
      <c r="BM41" s="3" t="s">
        <v>143</v>
      </c>
      <c r="BN41" s="3" t="s">
        <v>15940</v>
      </c>
      <c r="BO41" s="3" t="s">
        <v>143</v>
      </c>
      <c r="BP41" s="3" t="s">
        <v>15941</v>
      </c>
      <c r="BQ41" s="3" t="s">
        <v>16198</v>
      </c>
      <c r="BR41" s="3" t="s">
        <v>16198</v>
      </c>
      <c r="BS41" s="3" t="s">
        <v>135</v>
      </c>
      <c r="BT41" s="3" t="s">
        <v>135</v>
      </c>
      <c r="BU41" s="3" t="s">
        <v>135</v>
      </c>
      <c r="BV41" s="3" t="s">
        <v>148</v>
      </c>
      <c r="BW41" s="3" t="s">
        <v>2650</v>
      </c>
      <c r="BX41" s="3" t="s">
        <v>174</v>
      </c>
      <c r="BY41" s="3" t="s">
        <v>143</v>
      </c>
      <c r="BZ41" s="3" t="s">
        <v>143</v>
      </c>
      <c r="CA41" s="3" t="s">
        <v>143</v>
      </c>
      <c r="CB41" s="3" t="s">
        <v>15908</v>
      </c>
      <c r="CC41" s="3" t="s">
        <v>2261</v>
      </c>
      <c r="CD41" s="3" t="s">
        <v>2261</v>
      </c>
      <c r="CE41" s="3" t="s">
        <v>143</v>
      </c>
      <c r="CF41" s="3" t="s">
        <v>143</v>
      </c>
      <c r="CG41" s="3" t="s">
        <v>5272</v>
      </c>
      <c r="CH41" s="3" t="s">
        <v>143</v>
      </c>
      <c r="CI41" s="3" t="s">
        <v>143</v>
      </c>
      <c r="CJ41" s="3" t="s">
        <v>143</v>
      </c>
      <c r="CK41" s="3" t="s">
        <v>143</v>
      </c>
      <c r="CL41" s="3" t="s">
        <v>7745</v>
      </c>
      <c r="CM41" s="3" t="s">
        <v>143</v>
      </c>
      <c r="CN41" s="3" t="s">
        <v>143</v>
      </c>
      <c r="CO41" s="3" t="s">
        <v>143</v>
      </c>
      <c r="CP41" s="3" t="s">
        <v>1</v>
      </c>
      <c r="CQ41" s="3" t="s">
        <v>143</v>
      </c>
      <c r="CR41" s="3" t="s">
        <v>1</v>
      </c>
      <c r="CS41" s="3" t="s">
        <v>2092</v>
      </c>
      <c r="CT41" s="3" t="s">
        <v>2092</v>
      </c>
      <c r="CU41" s="3" t="s">
        <v>953</v>
      </c>
      <c r="CV41" s="3" t="s">
        <v>166</v>
      </c>
      <c r="CW41" s="3" t="s">
        <v>506</v>
      </c>
      <c r="CX41" s="3" t="s">
        <v>1989</v>
      </c>
      <c r="CY41" s="3" t="s">
        <v>143</v>
      </c>
      <c r="CZ41" s="3" t="s">
        <v>143</v>
      </c>
      <c r="DA41" s="3" t="s">
        <v>164</v>
      </c>
      <c r="DB41" s="3" t="s">
        <v>6302</v>
      </c>
      <c r="DC41" s="3" t="s">
        <v>6703</v>
      </c>
      <c r="DD41" s="3" t="s">
        <v>143</v>
      </c>
      <c r="DE41" s="3" t="s">
        <v>7746</v>
      </c>
      <c r="DF41" s="3" t="s">
        <v>143</v>
      </c>
    </row>
    <row r="42" spans="1:110" ht="25.5" x14ac:dyDescent="0.25">
      <c r="A42" s="182">
        <v>184989</v>
      </c>
      <c r="B42" s="3" t="s">
        <v>15914</v>
      </c>
      <c r="C42" s="3" t="s">
        <v>373</v>
      </c>
      <c r="D42" s="7">
        <v>45702</v>
      </c>
      <c r="E42" s="3" t="s">
        <v>257</v>
      </c>
      <c r="F42" s="3" t="s">
        <v>166</v>
      </c>
      <c r="G42" s="8">
        <f t="shared" ref="G42:G45" si="5">H42</f>
        <v>6369.86</v>
      </c>
      <c r="H42" s="4">
        <v>6369.86</v>
      </c>
      <c r="I42" s="3" t="s">
        <v>217</v>
      </c>
      <c r="J42" s="3" t="s">
        <v>7246</v>
      </c>
      <c r="K42" s="3" t="s">
        <v>980</v>
      </c>
      <c r="L42" s="3" t="s">
        <v>1769</v>
      </c>
      <c r="M42" s="6" t="s">
        <v>15909</v>
      </c>
      <c r="N42" s="3" t="s">
        <v>262</v>
      </c>
      <c r="O42" s="3" t="s">
        <v>15942</v>
      </c>
      <c r="P42" s="3" t="s">
        <v>4619</v>
      </c>
      <c r="Q42" s="3" t="s">
        <v>135</v>
      </c>
      <c r="R42" s="3" t="s">
        <v>135</v>
      </c>
      <c r="S42" s="3" t="s">
        <v>506</v>
      </c>
      <c r="T42" s="3" t="s">
        <v>137</v>
      </c>
      <c r="U42" s="3" t="s">
        <v>264</v>
      </c>
      <c r="V42" s="3" t="s">
        <v>15910</v>
      </c>
      <c r="W42" s="7" t="s">
        <v>15943</v>
      </c>
      <c r="X42" s="3" t="s">
        <v>139</v>
      </c>
      <c r="Y42" s="3" t="s">
        <v>226</v>
      </c>
      <c r="Z42" s="3" t="s">
        <v>5272</v>
      </c>
      <c r="AA42" s="3" t="s">
        <v>143</v>
      </c>
      <c r="AB42" s="3" t="s">
        <v>5272</v>
      </c>
      <c r="AC42" s="3" t="s">
        <v>15911</v>
      </c>
      <c r="AD42" s="3" t="s">
        <v>5675</v>
      </c>
      <c r="AE42" s="3" t="s">
        <v>265</v>
      </c>
      <c r="AF42" s="3" t="s">
        <v>143</v>
      </c>
      <c r="AG42" s="3" t="s">
        <v>143</v>
      </c>
      <c r="AH42" s="3" t="s">
        <v>207</v>
      </c>
      <c r="AI42" s="3" t="s">
        <v>143</v>
      </c>
      <c r="AJ42" s="3" t="s">
        <v>15912</v>
      </c>
      <c r="AK42" s="3" t="s">
        <v>143</v>
      </c>
      <c r="AL42" s="3" t="s">
        <v>1772</v>
      </c>
      <c r="AM42" s="3" t="s">
        <v>1773</v>
      </c>
      <c r="AN42" s="3" t="s">
        <v>1774</v>
      </c>
      <c r="AO42" s="3" t="s">
        <v>250</v>
      </c>
      <c r="AP42" s="3" t="s">
        <v>179</v>
      </c>
      <c r="AQ42" s="3" t="s">
        <v>1775</v>
      </c>
      <c r="AR42" s="3" t="s">
        <v>1776</v>
      </c>
      <c r="AS42" s="3" t="s">
        <v>990</v>
      </c>
      <c r="AT42" s="3" t="s">
        <v>273</v>
      </c>
      <c r="AU42" s="3" t="s">
        <v>991</v>
      </c>
      <c r="AV42" s="3" t="s">
        <v>148</v>
      </c>
      <c r="AW42" s="3" t="s">
        <v>139</v>
      </c>
      <c r="AX42" s="3" t="s">
        <v>154</v>
      </c>
      <c r="AY42" s="3" t="s">
        <v>992</v>
      </c>
      <c r="AZ42" s="3" t="s">
        <v>156</v>
      </c>
      <c r="BA42" s="3" t="s">
        <v>157</v>
      </c>
      <c r="BB42" s="3" t="s">
        <v>11704</v>
      </c>
      <c r="BC42" s="3" t="s">
        <v>15943</v>
      </c>
      <c r="BD42" s="3" t="s">
        <v>5272</v>
      </c>
      <c r="BE42" s="3" t="s">
        <v>262</v>
      </c>
      <c r="BF42" s="3" t="s">
        <v>143</v>
      </c>
      <c r="BG42" s="3" t="s">
        <v>143</v>
      </c>
      <c r="BH42" s="3" t="s">
        <v>224</v>
      </c>
      <c r="BI42" s="3" t="s">
        <v>143</v>
      </c>
      <c r="BJ42" s="3" t="s">
        <v>200</v>
      </c>
      <c r="BK42" s="3" t="s">
        <v>200</v>
      </c>
      <c r="BL42" s="3" t="s">
        <v>373</v>
      </c>
      <c r="BM42" s="3" t="s">
        <v>143</v>
      </c>
      <c r="BN42" s="3" t="s">
        <v>15944</v>
      </c>
      <c r="BO42" s="3" t="s">
        <v>14073</v>
      </c>
      <c r="BP42" s="3" t="s">
        <v>15945</v>
      </c>
      <c r="BQ42" s="3" t="s">
        <v>15912</v>
      </c>
      <c r="BR42" s="3" t="s">
        <v>15912</v>
      </c>
      <c r="BS42" s="3" t="s">
        <v>135</v>
      </c>
      <c r="BT42" s="3" t="s">
        <v>135</v>
      </c>
      <c r="BU42" s="3" t="s">
        <v>135</v>
      </c>
      <c r="BV42" s="3" t="s">
        <v>148</v>
      </c>
      <c r="BW42" s="3" t="s">
        <v>3650</v>
      </c>
      <c r="BX42" s="3" t="s">
        <v>174</v>
      </c>
      <c r="BY42" s="3" t="s">
        <v>143</v>
      </c>
      <c r="BZ42" s="3" t="s">
        <v>143</v>
      </c>
      <c r="CA42" s="3" t="s">
        <v>143</v>
      </c>
      <c r="CB42" s="3" t="s">
        <v>15913</v>
      </c>
      <c r="CC42" s="3" t="s">
        <v>2261</v>
      </c>
      <c r="CD42" s="3" t="s">
        <v>143</v>
      </c>
      <c r="CE42" s="3" t="s">
        <v>143</v>
      </c>
      <c r="CF42" s="3" t="s">
        <v>143</v>
      </c>
      <c r="CG42" s="3" t="s">
        <v>5272</v>
      </c>
      <c r="CH42" s="3" t="s">
        <v>143</v>
      </c>
      <c r="CI42" s="3" t="s">
        <v>143</v>
      </c>
      <c r="CJ42" s="3" t="s">
        <v>143</v>
      </c>
      <c r="CK42" s="3" t="s">
        <v>143</v>
      </c>
      <c r="CL42" s="3" t="s">
        <v>143</v>
      </c>
      <c r="CM42" s="3" t="s">
        <v>143</v>
      </c>
      <c r="CN42" s="3" t="s">
        <v>143</v>
      </c>
      <c r="CO42" s="3" t="s">
        <v>143</v>
      </c>
      <c r="CP42" s="3" t="s">
        <v>1</v>
      </c>
      <c r="CQ42" s="3" t="s">
        <v>143</v>
      </c>
      <c r="CR42" s="3" t="s">
        <v>1</v>
      </c>
      <c r="CS42" s="3" t="s">
        <v>4037</v>
      </c>
      <c r="CT42" s="3" t="s">
        <v>143</v>
      </c>
      <c r="CU42" s="3" t="s">
        <v>217</v>
      </c>
      <c r="CV42" s="3" t="s">
        <v>166</v>
      </c>
      <c r="CW42" s="3" t="s">
        <v>224</v>
      </c>
      <c r="CX42" s="3" t="s">
        <v>1989</v>
      </c>
      <c r="CY42" s="3" t="s">
        <v>143</v>
      </c>
      <c r="CZ42" s="3" t="s">
        <v>143</v>
      </c>
      <c r="DA42" s="3" t="s">
        <v>373</v>
      </c>
      <c r="DB42" s="3" t="s">
        <v>6302</v>
      </c>
      <c r="DC42" s="3" t="s">
        <v>5859</v>
      </c>
      <c r="DD42" s="3" t="s">
        <v>143</v>
      </c>
      <c r="DE42" s="3" t="s">
        <v>143</v>
      </c>
      <c r="DF42" s="3" t="s">
        <v>143</v>
      </c>
    </row>
    <row r="43" spans="1:110" x14ac:dyDescent="0.25">
      <c r="A43" s="182">
        <v>185140</v>
      </c>
      <c r="B43" s="3" t="s">
        <v>12153</v>
      </c>
      <c r="C43" s="3" t="s">
        <v>685</v>
      </c>
      <c r="D43" s="7">
        <v>45705</v>
      </c>
      <c r="E43" s="3" t="s">
        <v>165</v>
      </c>
      <c r="F43" s="3" t="s">
        <v>166</v>
      </c>
      <c r="G43" s="8">
        <f t="shared" si="5"/>
        <v>990</v>
      </c>
      <c r="H43" s="4">
        <v>990</v>
      </c>
      <c r="I43" s="3" t="s">
        <v>519</v>
      </c>
      <c r="J43" s="3" t="s">
        <v>129</v>
      </c>
      <c r="K43" s="3" t="s">
        <v>960</v>
      </c>
      <c r="L43" s="3" t="s">
        <v>5606</v>
      </c>
      <c r="M43" s="6" t="s">
        <v>15916</v>
      </c>
      <c r="N43" s="3" t="s">
        <v>170</v>
      </c>
      <c r="O43" s="3" t="s">
        <v>15946</v>
      </c>
      <c r="P43" s="3" t="s">
        <v>14569</v>
      </c>
      <c r="Q43" s="3" t="s">
        <v>135</v>
      </c>
      <c r="R43" s="3" t="s">
        <v>135</v>
      </c>
      <c r="S43" s="3" t="s">
        <v>136</v>
      </c>
      <c r="T43" s="3" t="s">
        <v>137</v>
      </c>
      <c r="U43" s="3" t="s">
        <v>957</v>
      </c>
      <c r="V43" s="3" t="s">
        <v>15917</v>
      </c>
      <c r="W43" s="7" t="s">
        <v>15947</v>
      </c>
      <c r="X43" s="3" t="s">
        <v>139</v>
      </c>
      <c r="Y43" s="3" t="s">
        <v>140</v>
      </c>
      <c r="Z43" s="3" t="s">
        <v>5272</v>
      </c>
      <c r="AA43" s="3" t="s">
        <v>143</v>
      </c>
      <c r="AB43" s="3" t="s">
        <v>5272</v>
      </c>
      <c r="AC43" s="3" t="s">
        <v>15918</v>
      </c>
      <c r="AD43" s="3" t="s">
        <v>235</v>
      </c>
      <c r="AE43" s="3" t="s">
        <v>141</v>
      </c>
      <c r="AF43" s="3" t="s">
        <v>143</v>
      </c>
      <c r="AG43" s="3" t="s">
        <v>143</v>
      </c>
      <c r="AH43" s="3" t="s">
        <v>142</v>
      </c>
      <c r="AI43" s="3" t="s">
        <v>143</v>
      </c>
      <c r="AJ43" s="3" t="s">
        <v>7132</v>
      </c>
      <c r="AK43" s="3" t="s">
        <v>143</v>
      </c>
      <c r="AL43" s="3" t="s">
        <v>1940</v>
      </c>
      <c r="AM43" s="3" t="s">
        <v>1941</v>
      </c>
      <c r="AN43" s="3" t="s">
        <v>5608</v>
      </c>
      <c r="AO43" s="3" t="s">
        <v>916</v>
      </c>
      <c r="AP43" s="3" t="s">
        <v>231</v>
      </c>
      <c r="AQ43" s="3" t="s">
        <v>1943</v>
      </c>
      <c r="AR43" s="3" t="s">
        <v>1944</v>
      </c>
      <c r="AS43" s="3" t="s">
        <v>145</v>
      </c>
      <c r="AT43" s="3" t="s">
        <v>146</v>
      </c>
      <c r="AU43" s="3" t="s">
        <v>972</v>
      </c>
      <c r="AV43" s="3" t="s">
        <v>148</v>
      </c>
      <c r="AW43" s="3" t="s">
        <v>139</v>
      </c>
      <c r="AX43" s="3" t="s">
        <v>149</v>
      </c>
      <c r="AY43" s="3" t="s">
        <v>150</v>
      </c>
      <c r="AZ43" s="3" t="s">
        <v>156</v>
      </c>
      <c r="BA43" s="3" t="s">
        <v>157</v>
      </c>
      <c r="BB43" s="3" t="s">
        <v>8956</v>
      </c>
      <c r="BC43" s="3" t="s">
        <v>15947</v>
      </c>
      <c r="BD43" s="3" t="s">
        <v>5272</v>
      </c>
      <c r="BE43" s="3" t="s">
        <v>143</v>
      </c>
      <c r="BF43" s="3" t="s">
        <v>143</v>
      </c>
      <c r="BG43" s="3" t="s">
        <v>143</v>
      </c>
      <c r="BH43" s="3" t="s">
        <v>136</v>
      </c>
      <c r="BI43" s="3" t="s">
        <v>143</v>
      </c>
      <c r="BJ43" s="3" t="s">
        <v>160</v>
      </c>
      <c r="BK43" s="3" t="s">
        <v>143</v>
      </c>
      <c r="BL43" s="3" t="s">
        <v>143</v>
      </c>
      <c r="BM43" s="3" t="s">
        <v>143</v>
      </c>
      <c r="BN43" s="3" t="s">
        <v>15948</v>
      </c>
      <c r="BO43" s="3" t="s">
        <v>143</v>
      </c>
      <c r="BP43" s="3" t="s">
        <v>15941</v>
      </c>
      <c r="BQ43" s="3" t="s">
        <v>7132</v>
      </c>
      <c r="BR43" s="3" t="s">
        <v>7132</v>
      </c>
      <c r="BS43" s="3" t="s">
        <v>135</v>
      </c>
      <c r="BT43" s="3" t="s">
        <v>135</v>
      </c>
      <c r="BU43" s="3" t="s">
        <v>135</v>
      </c>
      <c r="BV43" s="3" t="s">
        <v>148</v>
      </c>
      <c r="BW43" s="3" t="s">
        <v>12746</v>
      </c>
      <c r="BX43" s="3" t="s">
        <v>174</v>
      </c>
      <c r="BY43" s="3" t="s">
        <v>143</v>
      </c>
      <c r="BZ43" s="3" t="s">
        <v>143</v>
      </c>
      <c r="CA43" s="3" t="s">
        <v>143</v>
      </c>
      <c r="CB43" s="3" t="s">
        <v>143</v>
      </c>
      <c r="CC43" s="3" t="s">
        <v>2261</v>
      </c>
      <c r="CD43" s="3" t="s">
        <v>143</v>
      </c>
      <c r="CE43" s="3" t="s">
        <v>143</v>
      </c>
      <c r="CF43" s="3" t="s">
        <v>143</v>
      </c>
      <c r="CG43" s="3" t="s">
        <v>5272</v>
      </c>
      <c r="CH43" s="3" t="s">
        <v>143</v>
      </c>
      <c r="CI43" s="3" t="s">
        <v>143</v>
      </c>
      <c r="CJ43" s="3" t="s">
        <v>143</v>
      </c>
      <c r="CK43" s="3" t="s">
        <v>143</v>
      </c>
      <c r="CL43" s="3" t="s">
        <v>143</v>
      </c>
      <c r="CM43" s="3" t="s">
        <v>143</v>
      </c>
      <c r="CN43" s="3" t="s">
        <v>143</v>
      </c>
      <c r="CO43" s="3" t="s">
        <v>143</v>
      </c>
      <c r="CP43" s="3" t="s">
        <v>1</v>
      </c>
      <c r="CQ43" s="3" t="s">
        <v>143</v>
      </c>
      <c r="CR43" s="3" t="s">
        <v>1</v>
      </c>
      <c r="CS43" s="3" t="s">
        <v>2092</v>
      </c>
      <c r="CT43" s="3" t="s">
        <v>143</v>
      </c>
      <c r="CU43" s="3" t="s">
        <v>519</v>
      </c>
      <c r="CV43" s="3" t="s">
        <v>166</v>
      </c>
      <c r="CW43" s="3" t="s">
        <v>136</v>
      </c>
      <c r="CX43" s="3" t="s">
        <v>1989</v>
      </c>
      <c r="CY43" s="3" t="s">
        <v>143</v>
      </c>
      <c r="CZ43" s="3" t="s">
        <v>225</v>
      </c>
      <c r="DA43" s="3" t="s">
        <v>685</v>
      </c>
      <c r="DB43" s="3" t="s">
        <v>6302</v>
      </c>
      <c r="DC43" s="3" t="s">
        <v>6703</v>
      </c>
      <c r="DD43" s="3" t="s">
        <v>143</v>
      </c>
      <c r="DE43" s="3" t="s">
        <v>143</v>
      </c>
      <c r="DF43" s="3" t="s">
        <v>143</v>
      </c>
    </row>
    <row r="44" spans="1:110" x14ac:dyDescent="0.25">
      <c r="A44" s="182">
        <v>185162</v>
      </c>
      <c r="B44" s="3" t="s">
        <v>15759</v>
      </c>
      <c r="C44" s="3" t="s">
        <v>685</v>
      </c>
      <c r="D44" s="7">
        <v>45696</v>
      </c>
      <c r="E44" s="3" t="s">
        <v>165</v>
      </c>
      <c r="F44" s="3" t="s">
        <v>166</v>
      </c>
      <c r="G44" s="8">
        <f t="shared" si="5"/>
        <v>480</v>
      </c>
      <c r="H44" s="4">
        <v>480</v>
      </c>
      <c r="I44" s="3" t="s">
        <v>374</v>
      </c>
      <c r="J44" s="3" t="s">
        <v>129</v>
      </c>
      <c r="K44" s="3" t="s">
        <v>1056</v>
      </c>
      <c r="L44" s="3" t="s">
        <v>8640</v>
      </c>
      <c r="M44" s="6" t="s">
        <v>8982</v>
      </c>
      <c r="N44" s="3" t="s">
        <v>530</v>
      </c>
      <c r="O44" s="3" t="s">
        <v>15949</v>
      </c>
      <c r="P44" s="3" t="s">
        <v>3753</v>
      </c>
      <c r="Q44" s="3" t="s">
        <v>135</v>
      </c>
      <c r="R44" s="3" t="s">
        <v>135</v>
      </c>
      <c r="S44" s="3" t="s">
        <v>136</v>
      </c>
      <c r="T44" s="3" t="s">
        <v>137</v>
      </c>
      <c r="U44" s="3" t="s">
        <v>4880</v>
      </c>
      <c r="V44" s="3" t="s">
        <v>15919</v>
      </c>
      <c r="W44" s="7" t="s">
        <v>15950</v>
      </c>
      <c r="X44" s="3" t="s">
        <v>139</v>
      </c>
      <c r="Y44" s="3" t="s">
        <v>140</v>
      </c>
      <c r="Z44" s="3" t="s">
        <v>5272</v>
      </c>
      <c r="AA44" s="3" t="s">
        <v>143</v>
      </c>
      <c r="AB44" s="3" t="s">
        <v>5272</v>
      </c>
      <c r="AC44" s="3" t="s">
        <v>143</v>
      </c>
      <c r="AD44" s="3" t="s">
        <v>235</v>
      </c>
      <c r="AE44" s="3" t="s">
        <v>141</v>
      </c>
      <c r="AF44" s="3" t="s">
        <v>143</v>
      </c>
      <c r="AG44" s="3" t="s">
        <v>143</v>
      </c>
      <c r="AH44" s="3" t="s">
        <v>142</v>
      </c>
      <c r="AI44" s="3" t="s">
        <v>143</v>
      </c>
      <c r="AJ44" s="3" t="s">
        <v>7390</v>
      </c>
      <c r="AK44" s="3" t="s">
        <v>143</v>
      </c>
      <c r="AL44" s="3" t="s">
        <v>12722</v>
      </c>
      <c r="AM44" s="3" t="s">
        <v>534</v>
      </c>
      <c r="AN44" s="3" t="s">
        <v>309</v>
      </c>
      <c r="AO44" s="3" t="s">
        <v>148</v>
      </c>
      <c r="AP44" s="3" t="s">
        <v>139</v>
      </c>
      <c r="AQ44" s="3" t="s">
        <v>950</v>
      </c>
      <c r="AR44" s="3" t="s">
        <v>2261</v>
      </c>
      <c r="AS44" s="3" t="s">
        <v>145</v>
      </c>
      <c r="AT44" s="3" t="s">
        <v>146</v>
      </c>
      <c r="AU44" s="3" t="s">
        <v>1060</v>
      </c>
      <c r="AV44" s="3" t="s">
        <v>148</v>
      </c>
      <c r="AW44" s="3" t="s">
        <v>139</v>
      </c>
      <c r="AX44" s="3" t="s">
        <v>149</v>
      </c>
      <c r="AY44" s="3" t="s">
        <v>150</v>
      </c>
      <c r="AZ44" s="3" t="s">
        <v>156</v>
      </c>
      <c r="BA44" s="3" t="s">
        <v>157</v>
      </c>
      <c r="BB44" s="3" t="s">
        <v>303</v>
      </c>
      <c r="BC44" s="3" t="s">
        <v>15950</v>
      </c>
      <c r="BD44" s="3" t="s">
        <v>5272</v>
      </c>
      <c r="BE44" s="3" t="s">
        <v>143</v>
      </c>
      <c r="BF44" s="3" t="s">
        <v>143</v>
      </c>
      <c r="BG44" s="3" t="s">
        <v>143</v>
      </c>
      <c r="BH44" s="3" t="s">
        <v>136</v>
      </c>
      <c r="BI44" s="3" t="s">
        <v>143</v>
      </c>
      <c r="BJ44" s="3" t="s">
        <v>160</v>
      </c>
      <c r="BK44" s="3" t="s">
        <v>143</v>
      </c>
      <c r="BL44" s="3" t="s">
        <v>143</v>
      </c>
      <c r="BM44" s="3" t="s">
        <v>143</v>
      </c>
      <c r="BN44" s="3" t="s">
        <v>15951</v>
      </c>
      <c r="BO44" s="3" t="s">
        <v>5352</v>
      </c>
      <c r="BP44" s="3" t="s">
        <v>241</v>
      </c>
      <c r="BQ44" s="3" t="s">
        <v>7390</v>
      </c>
      <c r="BR44" s="3" t="s">
        <v>7390</v>
      </c>
      <c r="BS44" s="3" t="s">
        <v>135</v>
      </c>
      <c r="BT44" s="3" t="s">
        <v>135</v>
      </c>
      <c r="BU44" s="3" t="s">
        <v>135</v>
      </c>
      <c r="BV44" s="3" t="s">
        <v>148</v>
      </c>
      <c r="BW44" s="3" t="s">
        <v>2334</v>
      </c>
      <c r="BX44" s="3" t="s">
        <v>174</v>
      </c>
      <c r="BY44" s="3" t="s">
        <v>143</v>
      </c>
      <c r="BZ44" s="3" t="s">
        <v>143</v>
      </c>
      <c r="CA44" s="3" t="s">
        <v>143</v>
      </c>
      <c r="CB44" s="3" t="s">
        <v>15920</v>
      </c>
      <c r="CC44" s="3" t="s">
        <v>2261</v>
      </c>
      <c r="CD44" s="3" t="s">
        <v>143</v>
      </c>
      <c r="CE44" s="3" t="s">
        <v>143</v>
      </c>
      <c r="CF44" s="3" t="s">
        <v>143</v>
      </c>
      <c r="CG44" s="3" t="s">
        <v>5272</v>
      </c>
      <c r="CH44" s="3" t="s">
        <v>143</v>
      </c>
      <c r="CI44" s="3" t="s">
        <v>143</v>
      </c>
      <c r="CJ44" s="3" t="s">
        <v>143</v>
      </c>
      <c r="CK44" s="3" t="s">
        <v>143</v>
      </c>
      <c r="CL44" s="3" t="s">
        <v>143</v>
      </c>
      <c r="CM44" s="3" t="s">
        <v>143</v>
      </c>
      <c r="CN44" s="3" t="s">
        <v>143</v>
      </c>
      <c r="CO44" s="3" t="s">
        <v>143</v>
      </c>
      <c r="CP44" s="3" t="s">
        <v>1</v>
      </c>
      <c r="CQ44" s="3" t="s">
        <v>143</v>
      </c>
      <c r="CR44" s="3" t="s">
        <v>1</v>
      </c>
      <c r="CS44" s="3" t="s">
        <v>1985</v>
      </c>
      <c r="CT44" s="3" t="s">
        <v>143</v>
      </c>
      <c r="CU44" s="3" t="s">
        <v>374</v>
      </c>
      <c r="CV44" s="3" t="s">
        <v>166</v>
      </c>
      <c r="CW44" s="3" t="s">
        <v>136</v>
      </c>
      <c r="CX44" s="3" t="s">
        <v>1989</v>
      </c>
      <c r="CY44" s="3" t="s">
        <v>143</v>
      </c>
      <c r="CZ44" s="3" t="s">
        <v>4880</v>
      </c>
      <c r="DA44" s="3" t="s">
        <v>685</v>
      </c>
      <c r="DB44" s="3" t="s">
        <v>6302</v>
      </c>
      <c r="DC44" s="3" t="s">
        <v>5405</v>
      </c>
      <c r="DD44" s="3" t="s">
        <v>143</v>
      </c>
      <c r="DE44" s="3" t="s">
        <v>143</v>
      </c>
      <c r="DF44" s="3" t="s">
        <v>143</v>
      </c>
    </row>
    <row r="45" spans="1:110" x14ac:dyDescent="0.25">
      <c r="A45" s="182">
        <v>185257</v>
      </c>
      <c r="B45" s="3" t="s">
        <v>16252</v>
      </c>
      <c r="C45" s="3" t="s">
        <v>164</v>
      </c>
      <c r="D45" s="7">
        <v>45706</v>
      </c>
      <c r="E45" s="3" t="s">
        <v>165</v>
      </c>
      <c r="F45" s="3" t="s">
        <v>166</v>
      </c>
      <c r="G45" s="8">
        <f t="shared" si="5"/>
        <v>491.71</v>
      </c>
      <c r="H45" s="4">
        <v>491.71</v>
      </c>
      <c r="I45" s="3" t="s">
        <v>953</v>
      </c>
      <c r="J45" s="3" t="s">
        <v>7145</v>
      </c>
      <c r="K45" s="3" t="s">
        <v>1151</v>
      </c>
      <c r="L45" s="3" t="s">
        <v>15952</v>
      </c>
      <c r="M45" s="6" t="s">
        <v>15953</v>
      </c>
      <c r="N45" s="3" t="s">
        <v>170</v>
      </c>
      <c r="O45" s="3" t="s">
        <v>15954</v>
      </c>
      <c r="P45" s="3" t="s">
        <v>15955</v>
      </c>
      <c r="Q45" s="3" t="s">
        <v>135</v>
      </c>
      <c r="R45" s="3" t="s">
        <v>135</v>
      </c>
      <c r="S45" s="3" t="s">
        <v>506</v>
      </c>
      <c r="T45" s="3" t="s">
        <v>137</v>
      </c>
      <c r="U45" s="3" t="s">
        <v>6128</v>
      </c>
      <c r="V45" s="3" t="s">
        <v>15956</v>
      </c>
      <c r="W45" s="7" t="s">
        <v>15957</v>
      </c>
      <c r="X45" s="3" t="s">
        <v>139</v>
      </c>
      <c r="Y45" s="3" t="s">
        <v>323</v>
      </c>
      <c r="Z45" s="3" t="s">
        <v>5272</v>
      </c>
      <c r="AA45" s="3" t="s">
        <v>143</v>
      </c>
      <c r="AB45" s="3" t="s">
        <v>5272</v>
      </c>
      <c r="AC45" s="3" t="s">
        <v>15918</v>
      </c>
      <c r="AD45" s="3" t="s">
        <v>235</v>
      </c>
      <c r="AE45" s="3" t="s">
        <v>141</v>
      </c>
      <c r="AF45" s="3" t="s">
        <v>143</v>
      </c>
      <c r="AG45" s="3" t="s">
        <v>143</v>
      </c>
      <c r="AH45" s="3" t="s">
        <v>207</v>
      </c>
      <c r="AI45" s="3" t="s">
        <v>143</v>
      </c>
      <c r="AJ45" s="3" t="s">
        <v>15958</v>
      </c>
      <c r="AK45" s="3" t="s">
        <v>143</v>
      </c>
      <c r="AL45" s="3" t="s">
        <v>15959</v>
      </c>
      <c r="AM45" s="3" t="s">
        <v>15960</v>
      </c>
      <c r="AN45" s="3" t="s">
        <v>15961</v>
      </c>
      <c r="AO45" s="3" t="s">
        <v>2082</v>
      </c>
      <c r="AP45" s="3" t="s">
        <v>231</v>
      </c>
      <c r="AQ45" s="3" t="s">
        <v>15962</v>
      </c>
      <c r="AR45" s="3" t="s">
        <v>12932</v>
      </c>
      <c r="AS45" s="3" t="s">
        <v>145</v>
      </c>
      <c r="AT45" s="3" t="s">
        <v>146</v>
      </c>
      <c r="AU45" s="3" t="s">
        <v>1154</v>
      </c>
      <c r="AV45" s="3" t="s">
        <v>148</v>
      </c>
      <c r="AW45" s="3" t="s">
        <v>139</v>
      </c>
      <c r="AX45" s="3" t="s">
        <v>149</v>
      </c>
      <c r="AY45" s="3" t="s">
        <v>150</v>
      </c>
      <c r="AZ45" s="3" t="s">
        <v>156</v>
      </c>
      <c r="BA45" s="3" t="s">
        <v>157</v>
      </c>
      <c r="BB45" s="3" t="s">
        <v>303</v>
      </c>
      <c r="BC45" s="3" t="s">
        <v>15957</v>
      </c>
      <c r="BD45" s="3" t="s">
        <v>5272</v>
      </c>
      <c r="BE45" s="3" t="s">
        <v>143</v>
      </c>
      <c r="BF45" s="3" t="s">
        <v>143</v>
      </c>
      <c r="BG45" s="3" t="s">
        <v>143</v>
      </c>
      <c r="BH45" s="3" t="s">
        <v>506</v>
      </c>
      <c r="BI45" s="3" t="s">
        <v>143</v>
      </c>
      <c r="BJ45" s="3" t="s">
        <v>160</v>
      </c>
      <c r="BK45" s="3" t="s">
        <v>143</v>
      </c>
      <c r="BL45" s="3" t="s">
        <v>164</v>
      </c>
      <c r="BM45" s="3" t="s">
        <v>143</v>
      </c>
      <c r="BN45" s="3" t="s">
        <v>15963</v>
      </c>
      <c r="BO45" s="3" t="s">
        <v>5352</v>
      </c>
      <c r="BP45" s="3" t="s">
        <v>241</v>
      </c>
      <c r="BQ45" s="3" t="s">
        <v>15958</v>
      </c>
      <c r="BR45" s="3" t="s">
        <v>15958</v>
      </c>
      <c r="BS45" s="3" t="s">
        <v>135</v>
      </c>
      <c r="BT45" s="3" t="s">
        <v>135</v>
      </c>
      <c r="BU45" s="3" t="s">
        <v>135</v>
      </c>
      <c r="BV45" s="3" t="s">
        <v>148</v>
      </c>
      <c r="BW45" s="3" t="s">
        <v>1647</v>
      </c>
      <c r="BX45" s="3" t="s">
        <v>174</v>
      </c>
      <c r="BY45" s="3" t="s">
        <v>143</v>
      </c>
      <c r="BZ45" s="3" t="s">
        <v>143</v>
      </c>
      <c r="CA45" s="3" t="s">
        <v>143</v>
      </c>
      <c r="CB45" s="3" t="s">
        <v>143</v>
      </c>
      <c r="CC45" s="3" t="s">
        <v>2261</v>
      </c>
      <c r="CD45" s="3" t="s">
        <v>143</v>
      </c>
      <c r="CE45" s="3" t="s">
        <v>143</v>
      </c>
      <c r="CF45" s="3" t="s">
        <v>143</v>
      </c>
      <c r="CG45" s="3" t="s">
        <v>5272</v>
      </c>
      <c r="CH45" s="3" t="s">
        <v>143</v>
      </c>
      <c r="CI45" s="3" t="s">
        <v>143</v>
      </c>
      <c r="CJ45" s="3" t="s">
        <v>143</v>
      </c>
      <c r="CK45" s="3" t="s">
        <v>143</v>
      </c>
      <c r="CL45" s="3" t="s">
        <v>143</v>
      </c>
      <c r="CM45" s="3" t="s">
        <v>143</v>
      </c>
      <c r="CN45" s="3" t="s">
        <v>143</v>
      </c>
      <c r="CO45" s="3" t="s">
        <v>143</v>
      </c>
      <c r="CP45" s="3" t="s">
        <v>1</v>
      </c>
      <c r="CQ45" s="3" t="s">
        <v>143</v>
      </c>
      <c r="CR45" s="3" t="s">
        <v>1</v>
      </c>
      <c r="CS45" s="3" t="s">
        <v>1985</v>
      </c>
      <c r="CT45" s="3" t="s">
        <v>143</v>
      </c>
      <c r="CU45" s="3" t="s">
        <v>953</v>
      </c>
      <c r="CV45" s="3" t="s">
        <v>166</v>
      </c>
      <c r="CW45" s="3" t="s">
        <v>506</v>
      </c>
      <c r="CX45" s="3" t="s">
        <v>1989</v>
      </c>
      <c r="CY45" s="3" t="s">
        <v>143</v>
      </c>
      <c r="CZ45" s="3" t="s">
        <v>225</v>
      </c>
      <c r="DA45" s="3" t="s">
        <v>164</v>
      </c>
      <c r="DB45" s="3" t="s">
        <v>6302</v>
      </c>
      <c r="DC45" s="3" t="s">
        <v>5867</v>
      </c>
      <c r="DD45" s="3" t="s">
        <v>143</v>
      </c>
      <c r="DE45" s="3" t="s">
        <v>143</v>
      </c>
      <c r="DF45" s="3" t="s">
        <v>143</v>
      </c>
    </row>
    <row r="46" spans="1:110" ht="25.5" x14ac:dyDescent="0.25">
      <c r="A46" s="182">
        <v>185490</v>
      </c>
      <c r="B46" s="3" t="s">
        <v>16251</v>
      </c>
      <c r="C46" s="3" t="s">
        <v>373</v>
      </c>
      <c r="D46" s="7">
        <v>45706</v>
      </c>
      <c r="E46" s="3" t="s">
        <v>257</v>
      </c>
      <c r="F46" s="3" t="s">
        <v>166</v>
      </c>
      <c r="G46" s="4">
        <v>168.4</v>
      </c>
      <c r="H46" s="4">
        <v>220.17</v>
      </c>
      <c r="I46" s="3" t="s">
        <v>374</v>
      </c>
      <c r="J46" s="3" t="s">
        <v>7145</v>
      </c>
      <c r="K46" s="3" t="s">
        <v>1224</v>
      </c>
      <c r="L46" s="3" t="s">
        <v>15964</v>
      </c>
      <c r="M46" s="6" t="s">
        <v>15965</v>
      </c>
      <c r="N46" s="3" t="s">
        <v>132</v>
      </c>
      <c r="O46" s="3" t="s">
        <v>15966</v>
      </c>
      <c r="P46" s="3" t="s">
        <v>15967</v>
      </c>
      <c r="Q46" s="3" t="s">
        <v>135</v>
      </c>
      <c r="R46" s="3" t="s">
        <v>135</v>
      </c>
      <c r="S46" s="3" t="s">
        <v>136</v>
      </c>
      <c r="T46" s="3" t="s">
        <v>137</v>
      </c>
      <c r="U46" s="3" t="s">
        <v>11994</v>
      </c>
      <c r="V46" s="3" t="s">
        <v>15968</v>
      </c>
      <c r="W46" s="7" t="s">
        <v>16076</v>
      </c>
      <c r="X46" s="3" t="s">
        <v>139</v>
      </c>
      <c r="Y46" s="3" t="s">
        <v>323</v>
      </c>
      <c r="Z46" s="3" t="s">
        <v>5272</v>
      </c>
      <c r="AA46" s="3" t="s">
        <v>143</v>
      </c>
      <c r="AB46" s="3" t="s">
        <v>15969</v>
      </c>
      <c r="AC46" s="3" t="s">
        <v>15970</v>
      </c>
      <c r="AD46" s="3" t="s">
        <v>5675</v>
      </c>
      <c r="AE46" s="3" t="s">
        <v>265</v>
      </c>
      <c r="AF46" s="3" t="s">
        <v>143</v>
      </c>
      <c r="AG46" s="3" t="s">
        <v>15971</v>
      </c>
      <c r="AH46" s="3" t="s">
        <v>142</v>
      </c>
      <c r="AI46" s="3" t="s">
        <v>143</v>
      </c>
      <c r="AJ46" s="3" t="s">
        <v>13764</v>
      </c>
      <c r="AK46" s="3" t="s">
        <v>144</v>
      </c>
      <c r="AL46" s="3" t="s">
        <v>15972</v>
      </c>
      <c r="AM46" s="3" t="s">
        <v>146</v>
      </c>
      <c r="AN46" s="3" t="s">
        <v>309</v>
      </c>
      <c r="AO46" s="3" t="s">
        <v>148</v>
      </c>
      <c r="AP46" s="3" t="s">
        <v>139</v>
      </c>
      <c r="AQ46" s="3" t="s">
        <v>875</v>
      </c>
      <c r="AR46" s="3" t="s">
        <v>4640</v>
      </c>
      <c r="AS46" s="3" t="s">
        <v>990</v>
      </c>
      <c r="AT46" s="3" t="s">
        <v>273</v>
      </c>
      <c r="AU46" s="3" t="s">
        <v>1232</v>
      </c>
      <c r="AV46" s="3" t="s">
        <v>148</v>
      </c>
      <c r="AW46" s="3" t="s">
        <v>139</v>
      </c>
      <c r="AX46" s="3" t="s">
        <v>154</v>
      </c>
      <c r="AY46" s="3" t="s">
        <v>992</v>
      </c>
      <c r="AZ46" s="3" t="s">
        <v>156</v>
      </c>
      <c r="BA46" s="3" t="s">
        <v>157</v>
      </c>
      <c r="BB46" s="3" t="s">
        <v>484</v>
      </c>
      <c r="BC46" s="3" t="s">
        <v>15973</v>
      </c>
      <c r="BD46" s="3" t="s">
        <v>5272</v>
      </c>
      <c r="BE46" s="3" t="s">
        <v>132</v>
      </c>
      <c r="BF46" s="3" t="s">
        <v>770</v>
      </c>
      <c r="BG46" s="3" t="s">
        <v>143</v>
      </c>
      <c r="BH46" s="3" t="s">
        <v>136</v>
      </c>
      <c r="BI46" s="3" t="s">
        <v>143</v>
      </c>
      <c r="BJ46" s="3" t="s">
        <v>200</v>
      </c>
      <c r="BK46" s="3" t="s">
        <v>160</v>
      </c>
      <c r="BL46" s="3" t="s">
        <v>143</v>
      </c>
      <c r="BM46" s="3" t="s">
        <v>143</v>
      </c>
      <c r="BN46" s="3" t="s">
        <v>3586</v>
      </c>
      <c r="BO46" s="3" t="s">
        <v>5723</v>
      </c>
      <c r="BP46" s="3" t="s">
        <v>162</v>
      </c>
      <c r="BQ46" s="3" t="s">
        <v>15969</v>
      </c>
      <c r="BR46" s="3" t="s">
        <v>15969</v>
      </c>
      <c r="BS46" s="3" t="s">
        <v>135</v>
      </c>
      <c r="BT46" s="3" t="s">
        <v>135</v>
      </c>
      <c r="BU46" s="3" t="s">
        <v>135</v>
      </c>
      <c r="BV46" s="3" t="s">
        <v>148</v>
      </c>
      <c r="BW46" s="3" t="s">
        <v>2774</v>
      </c>
      <c r="BX46" s="3" t="s">
        <v>144</v>
      </c>
      <c r="BY46" s="3" t="s">
        <v>143</v>
      </c>
      <c r="BZ46" s="3" t="s">
        <v>143</v>
      </c>
      <c r="CA46" s="3" t="s">
        <v>143</v>
      </c>
      <c r="CB46" s="3" t="s">
        <v>143</v>
      </c>
      <c r="CC46" s="3" t="s">
        <v>9549</v>
      </c>
      <c r="CD46" s="3" t="s">
        <v>9549</v>
      </c>
      <c r="CE46" s="3" t="s">
        <v>143</v>
      </c>
      <c r="CF46" s="3" t="s">
        <v>143</v>
      </c>
      <c r="CG46" s="3" t="s">
        <v>5272</v>
      </c>
      <c r="CH46" s="3" t="s">
        <v>143</v>
      </c>
      <c r="CI46" s="3" t="s">
        <v>143</v>
      </c>
      <c r="CJ46" s="3" t="s">
        <v>143</v>
      </c>
      <c r="CK46" s="3" t="s">
        <v>143</v>
      </c>
      <c r="CL46" s="3" t="s">
        <v>143</v>
      </c>
      <c r="CM46" s="3" t="s">
        <v>143</v>
      </c>
      <c r="CN46" s="3" t="s">
        <v>143</v>
      </c>
      <c r="CO46" s="3" t="s">
        <v>143</v>
      </c>
      <c r="CP46" s="3" t="s">
        <v>1</v>
      </c>
      <c r="CQ46" s="3" t="s">
        <v>143</v>
      </c>
      <c r="CR46" s="3" t="s">
        <v>1</v>
      </c>
      <c r="CS46" s="3" t="s">
        <v>1985</v>
      </c>
      <c r="CT46" s="3" t="s">
        <v>1985</v>
      </c>
      <c r="CU46" s="3" t="s">
        <v>374</v>
      </c>
      <c r="CV46" s="3" t="s">
        <v>166</v>
      </c>
      <c r="CW46" s="3" t="s">
        <v>136</v>
      </c>
      <c r="CX46" s="3" t="s">
        <v>1986</v>
      </c>
      <c r="CY46" s="3" t="s">
        <v>16077</v>
      </c>
      <c r="CZ46" s="3" t="s">
        <v>11994</v>
      </c>
      <c r="DA46" s="3" t="s">
        <v>373</v>
      </c>
      <c r="DB46" s="3" t="s">
        <v>6302</v>
      </c>
      <c r="DC46" s="3" t="s">
        <v>5867</v>
      </c>
      <c r="DD46" s="3" t="s">
        <v>143</v>
      </c>
      <c r="DE46" s="3" t="s">
        <v>143</v>
      </c>
      <c r="DF46" s="3" t="s">
        <v>143</v>
      </c>
    </row>
    <row r="47" spans="1:110" x14ac:dyDescent="0.25">
      <c r="A47" s="182">
        <v>185547</v>
      </c>
      <c r="B47" s="3" t="s">
        <v>15759</v>
      </c>
      <c r="C47" s="3" t="s">
        <v>5495</v>
      </c>
      <c r="D47" s="7">
        <v>45696</v>
      </c>
      <c r="E47" s="3" t="s">
        <v>165</v>
      </c>
      <c r="F47" s="3" t="s">
        <v>166</v>
      </c>
      <c r="G47" s="8">
        <f>H47</f>
        <v>480</v>
      </c>
      <c r="H47" s="4">
        <v>480</v>
      </c>
      <c r="I47" s="3" t="s">
        <v>374</v>
      </c>
      <c r="J47" s="3" t="s">
        <v>129</v>
      </c>
      <c r="K47" s="3" t="s">
        <v>1056</v>
      </c>
      <c r="L47" s="3" t="s">
        <v>8640</v>
      </c>
      <c r="M47" s="6" t="s">
        <v>8982</v>
      </c>
      <c r="N47" s="3" t="s">
        <v>530</v>
      </c>
      <c r="O47" s="3" t="s">
        <v>15974</v>
      </c>
      <c r="P47" s="3" t="s">
        <v>612</v>
      </c>
      <c r="Q47" s="3" t="s">
        <v>135</v>
      </c>
      <c r="R47" s="3" t="s">
        <v>135</v>
      </c>
      <c r="S47" s="3" t="s">
        <v>136</v>
      </c>
      <c r="T47" s="3" t="s">
        <v>137</v>
      </c>
      <c r="U47" s="3" t="s">
        <v>4880</v>
      </c>
      <c r="V47" s="3" t="s">
        <v>15975</v>
      </c>
      <c r="W47" s="7" t="s">
        <v>15976</v>
      </c>
      <c r="X47" s="3" t="s">
        <v>139</v>
      </c>
      <c r="Y47" s="3" t="s">
        <v>140</v>
      </c>
      <c r="Z47" s="3" t="s">
        <v>5272</v>
      </c>
      <c r="AA47" s="3" t="s">
        <v>143</v>
      </c>
      <c r="AB47" s="3" t="s">
        <v>5272</v>
      </c>
      <c r="AC47" s="3" t="s">
        <v>143</v>
      </c>
      <c r="AD47" s="3" t="s">
        <v>235</v>
      </c>
      <c r="AE47" s="3" t="s">
        <v>141</v>
      </c>
      <c r="AF47" s="3" t="s">
        <v>143</v>
      </c>
      <c r="AG47" s="3" t="s">
        <v>143</v>
      </c>
      <c r="AH47" s="3" t="s">
        <v>142</v>
      </c>
      <c r="AI47" s="3" t="s">
        <v>143</v>
      </c>
      <c r="AJ47" s="3" t="s">
        <v>7390</v>
      </c>
      <c r="AK47" s="3" t="s">
        <v>143</v>
      </c>
      <c r="AL47" s="3" t="s">
        <v>12722</v>
      </c>
      <c r="AM47" s="3" t="s">
        <v>534</v>
      </c>
      <c r="AN47" s="3" t="s">
        <v>309</v>
      </c>
      <c r="AO47" s="3" t="s">
        <v>148</v>
      </c>
      <c r="AP47" s="3" t="s">
        <v>139</v>
      </c>
      <c r="AQ47" s="3" t="s">
        <v>950</v>
      </c>
      <c r="AR47" s="3" t="s">
        <v>2261</v>
      </c>
      <c r="AS47" s="3" t="s">
        <v>145</v>
      </c>
      <c r="AT47" s="3" t="s">
        <v>146</v>
      </c>
      <c r="AU47" s="3" t="s">
        <v>1060</v>
      </c>
      <c r="AV47" s="3" t="s">
        <v>148</v>
      </c>
      <c r="AW47" s="3" t="s">
        <v>139</v>
      </c>
      <c r="AX47" s="3" t="s">
        <v>149</v>
      </c>
      <c r="AY47" s="3" t="s">
        <v>150</v>
      </c>
      <c r="AZ47" s="3" t="s">
        <v>156</v>
      </c>
      <c r="BA47" s="3" t="s">
        <v>157</v>
      </c>
      <c r="BB47" s="3" t="s">
        <v>303</v>
      </c>
      <c r="BC47" s="3" t="s">
        <v>15976</v>
      </c>
      <c r="BD47" s="3" t="s">
        <v>5272</v>
      </c>
      <c r="BE47" s="3" t="s">
        <v>143</v>
      </c>
      <c r="BF47" s="3" t="s">
        <v>143</v>
      </c>
      <c r="BG47" s="3" t="s">
        <v>143</v>
      </c>
      <c r="BH47" s="3" t="s">
        <v>136</v>
      </c>
      <c r="BI47" s="3" t="s">
        <v>143</v>
      </c>
      <c r="BJ47" s="3" t="s">
        <v>160</v>
      </c>
      <c r="BK47" s="3" t="s">
        <v>143</v>
      </c>
      <c r="BL47" s="3" t="s">
        <v>143</v>
      </c>
      <c r="BM47" s="3" t="s">
        <v>143</v>
      </c>
      <c r="BN47" s="3" t="s">
        <v>15977</v>
      </c>
      <c r="BO47" s="3" t="s">
        <v>5352</v>
      </c>
      <c r="BP47" s="3" t="s">
        <v>241</v>
      </c>
      <c r="BQ47" s="3" t="s">
        <v>7390</v>
      </c>
      <c r="BR47" s="3" t="s">
        <v>7390</v>
      </c>
      <c r="BS47" s="3" t="s">
        <v>135</v>
      </c>
      <c r="BT47" s="3" t="s">
        <v>135</v>
      </c>
      <c r="BU47" s="3" t="s">
        <v>135</v>
      </c>
      <c r="BV47" s="3" t="s">
        <v>148</v>
      </c>
      <c r="BW47" s="3" t="s">
        <v>15978</v>
      </c>
      <c r="BX47" s="3" t="s">
        <v>174</v>
      </c>
      <c r="BY47" s="3" t="s">
        <v>143</v>
      </c>
      <c r="BZ47" s="3" t="s">
        <v>143</v>
      </c>
      <c r="CA47" s="3" t="s">
        <v>143</v>
      </c>
      <c r="CB47" s="3" t="s">
        <v>15920</v>
      </c>
      <c r="CC47" s="3" t="s">
        <v>2261</v>
      </c>
      <c r="CD47" s="3" t="s">
        <v>143</v>
      </c>
      <c r="CE47" s="3" t="s">
        <v>143</v>
      </c>
      <c r="CF47" s="3" t="s">
        <v>143</v>
      </c>
      <c r="CG47" s="3" t="s">
        <v>5272</v>
      </c>
      <c r="CH47" s="3" t="s">
        <v>143</v>
      </c>
      <c r="CI47" s="3" t="s">
        <v>143</v>
      </c>
      <c r="CJ47" s="3" t="s">
        <v>143</v>
      </c>
      <c r="CK47" s="3" t="s">
        <v>143</v>
      </c>
      <c r="CL47" s="3" t="s">
        <v>143</v>
      </c>
      <c r="CM47" s="3" t="s">
        <v>143</v>
      </c>
      <c r="CN47" s="3" t="s">
        <v>143</v>
      </c>
      <c r="CO47" s="3" t="s">
        <v>143</v>
      </c>
      <c r="CP47" s="3" t="s">
        <v>1</v>
      </c>
      <c r="CQ47" s="3" t="s">
        <v>143</v>
      </c>
      <c r="CR47" s="3" t="s">
        <v>1</v>
      </c>
      <c r="CS47" s="3" t="s">
        <v>1985</v>
      </c>
      <c r="CT47" s="3" t="s">
        <v>143</v>
      </c>
      <c r="CU47" s="3" t="s">
        <v>374</v>
      </c>
      <c r="CV47" s="3" t="s">
        <v>166</v>
      </c>
      <c r="CW47" s="3" t="s">
        <v>136</v>
      </c>
      <c r="CX47" s="3" t="s">
        <v>1989</v>
      </c>
      <c r="CY47" s="3" t="s">
        <v>143</v>
      </c>
      <c r="CZ47" s="3" t="s">
        <v>4880</v>
      </c>
      <c r="DA47" s="3" t="s">
        <v>5495</v>
      </c>
      <c r="DB47" s="3" t="s">
        <v>6302</v>
      </c>
      <c r="DC47" s="3" t="s">
        <v>5405</v>
      </c>
      <c r="DD47" s="3" t="s">
        <v>143</v>
      </c>
      <c r="DE47" s="3" t="s">
        <v>143</v>
      </c>
      <c r="DF47" s="3" t="s">
        <v>143</v>
      </c>
    </row>
    <row r="48" spans="1:110" x14ac:dyDescent="0.25">
      <c r="A48" s="182">
        <v>185548</v>
      </c>
      <c r="B48" s="3" t="s">
        <v>12153</v>
      </c>
      <c r="C48" s="3" t="s">
        <v>364</v>
      </c>
      <c r="D48" s="7">
        <v>45696</v>
      </c>
      <c r="E48" s="3" t="s">
        <v>165</v>
      </c>
      <c r="F48" s="3" t="s">
        <v>166</v>
      </c>
      <c r="G48" s="8">
        <f>H48</f>
        <v>480</v>
      </c>
      <c r="H48" s="4">
        <v>480</v>
      </c>
      <c r="I48" s="3" t="s">
        <v>374</v>
      </c>
      <c r="J48" s="3" t="s">
        <v>129</v>
      </c>
      <c r="K48" s="3" t="s">
        <v>1056</v>
      </c>
      <c r="L48" s="3" t="s">
        <v>8640</v>
      </c>
      <c r="M48" s="6" t="s">
        <v>13655</v>
      </c>
      <c r="N48" s="3" t="s">
        <v>530</v>
      </c>
      <c r="O48" s="3" t="s">
        <v>15979</v>
      </c>
      <c r="P48" s="3" t="s">
        <v>9370</v>
      </c>
      <c r="Q48" s="3" t="s">
        <v>135</v>
      </c>
      <c r="R48" s="3" t="s">
        <v>135</v>
      </c>
      <c r="S48" s="3" t="s">
        <v>136</v>
      </c>
      <c r="T48" s="3" t="s">
        <v>137</v>
      </c>
      <c r="U48" s="3" t="s">
        <v>4880</v>
      </c>
      <c r="V48" s="3" t="s">
        <v>15980</v>
      </c>
      <c r="W48" s="7" t="s">
        <v>15981</v>
      </c>
      <c r="X48" s="3" t="s">
        <v>139</v>
      </c>
      <c r="Y48" s="3" t="s">
        <v>140</v>
      </c>
      <c r="Z48" s="3" t="s">
        <v>5272</v>
      </c>
      <c r="AA48" s="3" t="s">
        <v>143</v>
      </c>
      <c r="AB48" s="3" t="s">
        <v>5272</v>
      </c>
      <c r="AC48" s="3" t="s">
        <v>143</v>
      </c>
      <c r="AD48" s="3" t="s">
        <v>235</v>
      </c>
      <c r="AE48" s="3" t="s">
        <v>141</v>
      </c>
      <c r="AF48" s="3" t="s">
        <v>143</v>
      </c>
      <c r="AG48" s="3" t="s">
        <v>143</v>
      </c>
      <c r="AH48" s="3" t="s">
        <v>142</v>
      </c>
      <c r="AI48" s="3" t="s">
        <v>143</v>
      </c>
      <c r="AJ48" s="3" t="s">
        <v>7390</v>
      </c>
      <c r="AK48" s="3" t="s">
        <v>143</v>
      </c>
      <c r="AL48" s="3" t="s">
        <v>12722</v>
      </c>
      <c r="AM48" s="3" t="s">
        <v>534</v>
      </c>
      <c r="AN48" s="3" t="s">
        <v>309</v>
      </c>
      <c r="AO48" s="3" t="s">
        <v>148</v>
      </c>
      <c r="AP48" s="3" t="s">
        <v>139</v>
      </c>
      <c r="AQ48" s="3" t="s">
        <v>950</v>
      </c>
      <c r="AR48" s="3" t="s">
        <v>2261</v>
      </c>
      <c r="AS48" s="3" t="s">
        <v>145</v>
      </c>
      <c r="AT48" s="3" t="s">
        <v>146</v>
      </c>
      <c r="AU48" s="3" t="s">
        <v>1060</v>
      </c>
      <c r="AV48" s="3" t="s">
        <v>148</v>
      </c>
      <c r="AW48" s="3" t="s">
        <v>139</v>
      </c>
      <c r="AX48" s="3" t="s">
        <v>149</v>
      </c>
      <c r="AY48" s="3" t="s">
        <v>150</v>
      </c>
      <c r="AZ48" s="3" t="s">
        <v>156</v>
      </c>
      <c r="BA48" s="3" t="s">
        <v>157</v>
      </c>
      <c r="BB48" s="3" t="s">
        <v>303</v>
      </c>
      <c r="BC48" s="3" t="s">
        <v>15981</v>
      </c>
      <c r="BD48" s="3" t="s">
        <v>5272</v>
      </c>
      <c r="BE48" s="3" t="s">
        <v>143</v>
      </c>
      <c r="BF48" s="3" t="s">
        <v>143</v>
      </c>
      <c r="BG48" s="3" t="s">
        <v>143</v>
      </c>
      <c r="BH48" s="3" t="s">
        <v>136</v>
      </c>
      <c r="BI48" s="3" t="s">
        <v>143</v>
      </c>
      <c r="BJ48" s="3" t="s">
        <v>160</v>
      </c>
      <c r="BK48" s="3" t="s">
        <v>143</v>
      </c>
      <c r="BL48" s="3" t="s">
        <v>143</v>
      </c>
      <c r="BM48" s="3" t="s">
        <v>143</v>
      </c>
      <c r="BN48" s="3" t="s">
        <v>15982</v>
      </c>
      <c r="BO48" s="3" t="s">
        <v>5352</v>
      </c>
      <c r="BP48" s="3" t="s">
        <v>241</v>
      </c>
      <c r="BQ48" s="3" t="s">
        <v>7390</v>
      </c>
      <c r="BR48" s="3" t="s">
        <v>7390</v>
      </c>
      <c r="BS48" s="3" t="s">
        <v>135</v>
      </c>
      <c r="BT48" s="3" t="s">
        <v>135</v>
      </c>
      <c r="BU48" s="3" t="s">
        <v>135</v>
      </c>
      <c r="BV48" s="3" t="s">
        <v>148</v>
      </c>
      <c r="BW48" s="3" t="s">
        <v>10432</v>
      </c>
      <c r="BX48" s="3" t="s">
        <v>174</v>
      </c>
      <c r="BY48" s="3" t="s">
        <v>143</v>
      </c>
      <c r="BZ48" s="3" t="s">
        <v>143</v>
      </c>
      <c r="CA48" s="3" t="s">
        <v>143</v>
      </c>
      <c r="CB48" s="3" t="s">
        <v>13655</v>
      </c>
      <c r="CC48" s="3" t="s">
        <v>2261</v>
      </c>
      <c r="CD48" s="3" t="s">
        <v>143</v>
      </c>
      <c r="CE48" s="3" t="s">
        <v>143</v>
      </c>
      <c r="CF48" s="3" t="s">
        <v>143</v>
      </c>
      <c r="CG48" s="3" t="s">
        <v>5272</v>
      </c>
      <c r="CH48" s="3" t="s">
        <v>143</v>
      </c>
      <c r="CI48" s="3" t="s">
        <v>143</v>
      </c>
      <c r="CJ48" s="3" t="s">
        <v>143</v>
      </c>
      <c r="CK48" s="3" t="s">
        <v>143</v>
      </c>
      <c r="CL48" s="3" t="s">
        <v>143</v>
      </c>
      <c r="CM48" s="3" t="s">
        <v>143</v>
      </c>
      <c r="CN48" s="3" t="s">
        <v>143</v>
      </c>
      <c r="CO48" s="3" t="s">
        <v>143</v>
      </c>
      <c r="CP48" s="3" t="s">
        <v>1</v>
      </c>
      <c r="CQ48" s="3" t="s">
        <v>143</v>
      </c>
      <c r="CR48" s="3" t="s">
        <v>1</v>
      </c>
      <c r="CS48" s="3" t="s">
        <v>1985</v>
      </c>
      <c r="CT48" s="3" t="s">
        <v>143</v>
      </c>
      <c r="CU48" s="3" t="s">
        <v>374</v>
      </c>
      <c r="CV48" s="3" t="s">
        <v>166</v>
      </c>
      <c r="CW48" s="3" t="s">
        <v>136</v>
      </c>
      <c r="CX48" s="3" t="s">
        <v>1989</v>
      </c>
      <c r="CY48" s="3" t="s">
        <v>143</v>
      </c>
      <c r="CZ48" s="3" t="s">
        <v>4880</v>
      </c>
      <c r="DA48" s="3" t="s">
        <v>364</v>
      </c>
      <c r="DB48" s="3" t="s">
        <v>6302</v>
      </c>
      <c r="DC48" s="3" t="s">
        <v>5405</v>
      </c>
      <c r="DD48" s="3" t="s">
        <v>143</v>
      </c>
      <c r="DE48" s="3" t="s">
        <v>143</v>
      </c>
      <c r="DF48" s="3" t="s">
        <v>143</v>
      </c>
    </row>
    <row r="49" spans="1:110" x14ac:dyDescent="0.25">
      <c r="A49" s="182">
        <v>185586</v>
      </c>
      <c r="B49" s="3" t="s">
        <v>12153</v>
      </c>
      <c r="C49" s="3" t="s">
        <v>164</v>
      </c>
      <c r="D49" s="7">
        <v>45706</v>
      </c>
      <c r="E49" s="3" t="s">
        <v>165</v>
      </c>
      <c r="F49" s="3" t="s">
        <v>166</v>
      </c>
      <c r="G49" s="4">
        <v>110.36</v>
      </c>
      <c r="H49" s="4">
        <v>103.54</v>
      </c>
      <c r="I49" s="3" t="s">
        <v>953</v>
      </c>
      <c r="J49" s="3" t="s">
        <v>7145</v>
      </c>
      <c r="K49" s="3" t="s">
        <v>219</v>
      </c>
      <c r="L49" s="3" t="s">
        <v>5591</v>
      </c>
      <c r="M49" s="6" t="s">
        <v>15983</v>
      </c>
      <c r="N49" s="3" t="s">
        <v>170</v>
      </c>
      <c r="O49" s="3" t="s">
        <v>15984</v>
      </c>
      <c r="P49" s="3" t="s">
        <v>15985</v>
      </c>
      <c r="Q49" s="3" t="s">
        <v>135</v>
      </c>
      <c r="R49" s="3" t="s">
        <v>135</v>
      </c>
      <c r="S49" s="3" t="s">
        <v>506</v>
      </c>
      <c r="T49" s="3" t="s">
        <v>137</v>
      </c>
      <c r="U49" s="3" t="s">
        <v>6653</v>
      </c>
      <c r="V49" s="3" t="s">
        <v>15986</v>
      </c>
      <c r="W49" s="7" t="s">
        <v>15987</v>
      </c>
      <c r="X49" s="3" t="s">
        <v>139</v>
      </c>
      <c r="Y49" s="3" t="s">
        <v>323</v>
      </c>
      <c r="Z49" s="3" t="s">
        <v>5272</v>
      </c>
      <c r="AA49" s="3" t="s">
        <v>143</v>
      </c>
      <c r="AB49" s="3" t="s">
        <v>5272</v>
      </c>
      <c r="AC49" s="3" t="s">
        <v>143</v>
      </c>
      <c r="AD49" s="3" t="s">
        <v>235</v>
      </c>
      <c r="AE49" s="3" t="s">
        <v>141</v>
      </c>
      <c r="AF49" s="3" t="s">
        <v>143</v>
      </c>
      <c r="AG49" s="3" t="s">
        <v>143</v>
      </c>
      <c r="AH49" s="3" t="s">
        <v>207</v>
      </c>
      <c r="AI49" s="3" t="s">
        <v>143</v>
      </c>
      <c r="AJ49" s="3" t="s">
        <v>15988</v>
      </c>
      <c r="AK49" s="3" t="s">
        <v>143</v>
      </c>
      <c r="AL49" s="3" t="s">
        <v>5595</v>
      </c>
      <c r="AM49" s="3" t="s">
        <v>5596</v>
      </c>
      <c r="AN49" s="3" t="s">
        <v>5597</v>
      </c>
      <c r="AO49" s="3" t="s">
        <v>178</v>
      </c>
      <c r="AP49" s="3" t="s">
        <v>179</v>
      </c>
      <c r="AQ49" s="3" t="s">
        <v>403</v>
      </c>
      <c r="AR49" s="3" t="s">
        <v>5598</v>
      </c>
      <c r="AS49" s="3" t="s">
        <v>234</v>
      </c>
      <c r="AT49" s="3" t="s">
        <v>165</v>
      </c>
      <c r="AU49" s="3" t="s">
        <v>235</v>
      </c>
      <c r="AV49" s="3" t="s">
        <v>148</v>
      </c>
      <c r="AW49" s="3" t="s">
        <v>139</v>
      </c>
      <c r="AX49" s="3" t="s">
        <v>875</v>
      </c>
      <c r="AY49" s="3" t="s">
        <v>150</v>
      </c>
      <c r="AZ49" s="3" t="s">
        <v>156</v>
      </c>
      <c r="BA49" s="3" t="s">
        <v>157</v>
      </c>
      <c r="BB49" s="3" t="s">
        <v>484</v>
      </c>
      <c r="BC49" s="3" t="s">
        <v>15987</v>
      </c>
      <c r="BD49" s="3" t="s">
        <v>5272</v>
      </c>
      <c r="BE49" s="3" t="s">
        <v>143</v>
      </c>
      <c r="BF49" s="3" t="s">
        <v>143</v>
      </c>
      <c r="BG49" s="3" t="s">
        <v>143</v>
      </c>
      <c r="BH49" s="3" t="s">
        <v>506</v>
      </c>
      <c r="BI49" s="3" t="s">
        <v>143</v>
      </c>
      <c r="BJ49" s="3" t="s">
        <v>160</v>
      </c>
      <c r="BK49" s="3" t="s">
        <v>143</v>
      </c>
      <c r="BL49" s="3" t="s">
        <v>164</v>
      </c>
      <c r="BM49" s="3" t="s">
        <v>143</v>
      </c>
      <c r="BN49" s="3" t="s">
        <v>15989</v>
      </c>
      <c r="BO49" s="3" t="s">
        <v>5723</v>
      </c>
      <c r="BP49" s="3" t="s">
        <v>162</v>
      </c>
      <c r="BQ49" s="3" t="s">
        <v>15988</v>
      </c>
      <c r="BR49" s="3" t="s">
        <v>15988</v>
      </c>
      <c r="BS49" s="3" t="s">
        <v>135</v>
      </c>
      <c r="BT49" s="3" t="s">
        <v>135</v>
      </c>
      <c r="BU49" s="3" t="s">
        <v>135</v>
      </c>
      <c r="BV49" s="3" t="s">
        <v>148</v>
      </c>
      <c r="BW49" s="3" t="s">
        <v>2334</v>
      </c>
      <c r="BX49" s="3" t="s">
        <v>174</v>
      </c>
      <c r="BY49" s="3" t="s">
        <v>143</v>
      </c>
      <c r="BZ49" s="3" t="s">
        <v>143</v>
      </c>
      <c r="CA49" s="3" t="s">
        <v>143</v>
      </c>
      <c r="CB49" s="3" t="s">
        <v>15983</v>
      </c>
      <c r="CC49" s="3" t="s">
        <v>2261</v>
      </c>
      <c r="CD49" s="3" t="s">
        <v>143</v>
      </c>
      <c r="CE49" s="3" t="s">
        <v>143</v>
      </c>
      <c r="CF49" s="3" t="s">
        <v>143</v>
      </c>
      <c r="CG49" s="3" t="s">
        <v>5272</v>
      </c>
      <c r="CH49" s="3" t="s">
        <v>143</v>
      </c>
      <c r="CI49" s="3" t="s">
        <v>143</v>
      </c>
      <c r="CJ49" s="3" t="s">
        <v>143</v>
      </c>
      <c r="CK49" s="3" t="s">
        <v>143</v>
      </c>
      <c r="CL49" s="3" t="s">
        <v>15990</v>
      </c>
      <c r="CM49" s="3" t="s">
        <v>143</v>
      </c>
      <c r="CN49" s="3" t="s">
        <v>143</v>
      </c>
      <c r="CO49" s="3" t="s">
        <v>143</v>
      </c>
      <c r="CP49" s="3" t="s">
        <v>1</v>
      </c>
      <c r="CQ49" s="3" t="s">
        <v>143</v>
      </c>
      <c r="CR49" s="3" t="s">
        <v>1</v>
      </c>
      <c r="CS49" s="3" t="s">
        <v>1985</v>
      </c>
      <c r="CT49" s="3" t="s">
        <v>143</v>
      </c>
      <c r="CU49" s="3" t="s">
        <v>953</v>
      </c>
      <c r="CV49" s="3" t="s">
        <v>166</v>
      </c>
      <c r="CW49" s="3" t="s">
        <v>506</v>
      </c>
      <c r="CX49" s="3" t="s">
        <v>1989</v>
      </c>
      <c r="CY49" s="3" t="s">
        <v>143</v>
      </c>
      <c r="CZ49" s="3" t="s">
        <v>6653</v>
      </c>
      <c r="DA49" s="3" t="s">
        <v>164</v>
      </c>
      <c r="DB49" s="3" t="s">
        <v>6302</v>
      </c>
      <c r="DC49" s="3" t="s">
        <v>5867</v>
      </c>
      <c r="DD49" s="3" t="s">
        <v>143</v>
      </c>
      <c r="DE49" s="3" t="s">
        <v>15991</v>
      </c>
      <c r="DF49" s="3" t="s">
        <v>143</v>
      </c>
    </row>
    <row r="50" spans="1:110" x14ac:dyDescent="0.25">
      <c r="A50" s="182">
        <v>185716</v>
      </c>
      <c r="B50" s="3" t="s">
        <v>12238</v>
      </c>
      <c r="C50" s="3" t="s">
        <v>164</v>
      </c>
      <c r="D50" s="7">
        <v>45707</v>
      </c>
      <c r="E50" s="3" t="s">
        <v>165</v>
      </c>
      <c r="F50" s="3" t="s">
        <v>166</v>
      </c>
      <c r="G50" s="4">
        <v>233</v>
      </c>
      <c r="H50" s="4">
        <v>233</v>
      </c>
      <c r="I50" s="3" t="s">
        <v>316</v>
      </c>
      <c r="J50" s="3" t="s">
        <v>7145</v>
      </c>
      <c r="K50" s="3" t="s">
        <v>1151</v>
      </c>
      <c r="L50" s="3" t="s">
        <v>318</v>
      </c>
      <c r="M50" s="6" t="s">
        <v>15993</v>
      </c>
      <c r="N50" s="3" t="s">
        <v>170</v>
      </c>
      <c r="O50" s="3" t="s">
        <v>15994</v>
      </c>
      <c r="P50" s="3" t="s">
        <v>15995</v>
      </c>
      <c r="Q50" s="3" t="s">
        <v>135</v>
      </c>
      <c r="R50" s="3" t="s">
        <v>135</v>
      </c>
      <c r="S50" s="3" t="s">
        <v>136</v>
      </c>
      <c r="T50" s="3" t="s">
        <v>137</v>
      </c>
      <c r="U50" s="3" t="s">
        <v>322</v>
      </c>
      <c r="V50" s="3" t="s">
        <v>15996</v>
      </c>
      <c r="W50" s="7" t="s">
        <v>15997</v>
      </c>
      <c r="X50" s="3" t="s">
        <v>139</v>
      </c>
      <c r="Y50" s="3" t="s">
        <v>323</v>
      </c>
      <c r="Z50" s="3" t="s">
        <v>5272</v>
      </c>
      <c r="AA50" s="3" t="s">
        <v>143</v>
      </c>
      <c r="AB50" s="3" t="s">
        <v>15992</v>
      </c>
      <c r="AC50" s="3" t="s">
        <v>143</v>
      </c>
      <c r="AD50" s="3" t="s">
        <v>235</v>
      </c>
      <c r="AE50" s="3" t="s">
        <v>141</v>
      </c>
      <c r="AF50" s="3" t="s">
        <v>143</v>
      </c>
      <c r="AG50" s="3" t="s">
        <v>15992</v>
      </c>
      <c r="AH50" s="3" t="s">
        <v>207</v>
      </c>
      <c r="AI50" s="3" t="s">
        <v>143</v>
      </c>
      <c r="AJ50" s="3" t="s">
        <v>15992</v>
      </c>
      <c r="AK50" s="3" t="s">
        <v>174</v>
      </c>
      <c r="AL50" s="3" t="s">
        <v>324</v>
      </c>
      <c r="AM50" s="3" t="s">
        <v>325</v>
      </c>
      <c r="AN50" s="3" t="s">
        <v>326</v>
      </c>
      <c r="AO50" s="3" t="s">
        <v>178</v>
      </c>
      <c r="AP50" s="3" t="s">
        <v>179</v>
      </c>
      <c r="AQ50" s="3" t="s">
        <v>327</v>
      </c>
      <c r="AR50" s="3" t="s">
        <v>328</v>
      </c>
      <c r="AS50" s="3" t="s">
        <v>145</v>
      </c>
      <c r="AT50" s="3" t="s">
        <v>146</v>
      </c>
      <c r="AU50" s="3" t="s">
        <v>1154</v>
      </c>
      <c r="AV50" s="3" t="s">
        <v>148</v>
      </c>
      <c r="AW50" s="3" t="s">
        <v>139</v>
      </c>
      <c r="AX50" s="3" t="s">
        <v>149</v>
      </c>
      <c r="AY50" s="3" t="s">
        <v>150</v>
      </c>
      <c r="AZ50" s="3" t="s">
        <v>156</v>
      </c>
      <c r="BA50" s="3" t="s">
        <v>157</v>
      </c>
      <c r="BB50" s="3" t="s">
        <v>484</v>
      </c>
      <c r="BC50" s="3" t="s">
        <v>15997</v>
      </c>
      <c r="BD50" s="3" t="s">
        <v>5272</v>
      </c>
      <c r="BE50" s="3" t="s">
        <v>170</v>
      </c>
      <c r="BF50" s="3" t="s">
        <v>15998</v>
      </c>
      <c r="BG50" s="3" t="s">
        <v>143</v>
      </c>
      <c r="BH50" s="3" t="s">
        <v>136</v>
      </c>
      <c r="BI50" s="3" t="s">
        <v>143</v>
      </c>
      <c r="BJ50" s="3" t="s">
        <v>160</v>
      </c>
      <c r="BK50" s="3" t="s">
        <v>160</v>
      </c>
      <c r="BL50" s="3" t="s">
        <v>143</v>
      </c>
      <c r="BM50" s="3" t="s">
        <v>143</v>
      </c>
      <c r="BN50" s="3" t="s">
        <v>15999</v>
      </c>
      <c r="BO50" s="3" t="s">
        <v>5723</v>
      </c>
      <c r="BP50" s="3" t="s">
        <v>162</v>
      </c>
      <c r="BQ50" s="3" t="s">
        <v>15992</v>
      </c>
      <c r="BR50" s="3" t="s">
        <v>15992</v>
      </c>
      <c r="BS50" s="3" t="s">
        <v>135</v>
      </c>
      <c r="BT50" s="3" t="s">
        <v>135</v>
      </c>
      <c r="BU50" s="3" t="s">
        <v>135</v>
      </c>
      <c r="BV50" s="3" t="s">
        <v>148</v>
      </c>
      <c r="BW50" s="3" t="s">
        <v>9255</v>
      </c>
      <c r="BX50" s="3" t="s">
        <v>174</v>
      </c>
      <c r="BY50" s="3" t="s">
        <v>143</v>
      </c>
      <c r="BZ50" s="3" t="s">
        <v>143</v>
      </c>
      <c r="CA50" s="3" t="s">
        <v>143</v>
      </c>
      <c r="CB50" s="3" t="s">
        <v>16000</v>
      </c>
      <c r="CC50" s="3" t="s">
        <v>2261</v>
      </c>
      <c r="CD50" s="3" t="s">
        <v>2261</v>
      </c>
      <c r="CE50" s="3" t="s">
        <v>143</v>
      </c>
      <c r="CF50" s="3" t="s">
        <v>143</v>
      </c>
      <c r="CG50" s="3" t="s">
        <v>5272</v>
      </c>
      <c r="CH50" s="3" t="s">
        <v>143</v>
      </c>
      <c r="CI50" s="3" t="s">
        <v>143</v>
      </c>
      <c r="CJ50" s="3" t="s">
        <v>143</v>
      </c>
      <c r="CK50" s="3" t="s">
        <v>143</v>
      </c>
      <c r="CL50" s="3" t="s">
        <v>143</v>
      </c>
      <c r="CM50" s="3" t="s">
        <v>143</v>
      </c>
      <c r="CN50" s="3" t="s">
        <v>143</v>
      </c>
      <c r="CO50" s="3" t="s">
        <v>143</v>
      </c>
      <c r="CP50" s="3" t="s">
        <v>1</v>
      </c>
      <c r="CQ50" s="3" t="s">
        <v>143</v>
      </c>
      <c r="CR50" s="3" t="s">
        <v>1</v>
      </c>
      <c r="CS50" s="3" t="s">
        <v>1985</v>
      </c>
      <c r="CT50" s="3" t="s">
        <v>1985</v>
      </c>
      <c r="CU50" s="3" t="s">
        <v>316</v>
      </c>
      <c r="CV50" s="3" t="s">
        <v>166</v>
      </c>
      <c r="CW50" s="3" t="s">
        <v>136</v>
      </c>
      <c r="CX50" s="3" t="s">
        <v>1989</v>
      </c>
      <c r="CY50" s="3" t="s">
        <v>143</v>
      </c>
      <c r="CZ50" s="3" t="s">
        <v>143</v>
      </c>
      <c r="DA50" s="3" t="s">
        <v>164</v>
      </c>
      <c r="DB50" s="3" t="s">
        <v>6302</v>
      </c>
      <c r="DC50" s="3" t="s">
        <v>2271</v>
      </c>
      <c r="DD50" s="3" t="s">
        <v>143</v>
      </c>
      <c r="DE50" s="3" t="s">
        <v>143</v>
      </c>
      <c r="DF50" s="3" t="s">
        <v>143</v>
      </c>
    </row>
    <row r="51" spans="1:110" x14ac:dyDescent="0.25">
      <c r="A51" s="182">
        <v>185823</v>
      </c>
      <c r="B51" s="3" t="s">
        <v>16253</v>
      </c>
      <c r="C51" s="3" t="s">
        <v>164</v>
      </c>
      <c r="D51" s="7">
        <v>45708</v>
      </c>
      <c r="E51" s="3" t="s">
        <v>165</v>
      </c>
      <c r="F51" s="3" t="s">
        <v>166</v>
      </c>
      <c r="G51" s="4">
        <v>57.3</v>
      </c>
      <c r="H51" s="4">
        <v>77.7</v>
      </c>
      <c r="I51" s="3" t="s">
        <v>953</v>
      </c>
      <c r="J51" s="3" t="s">
        <v>7145</v>
      </c>
      <c r="K51" s="3" t="s">
        <v>960</v>
      </c>
      <c r="L51" s="3" t="s">
        <v>16001</v>
      </c>
      <c r="M51" s="6" t="s">
        <v>14542</v>
      </c>
      <c r="N51" s="3" t="s">
        <v>170</v>
      </c>
      <c r="O51" s="3" t="s">
        <v>16002</v>
      </c>
      <c r="P51" s="3" t="s">
        <v>16003</v>
      </c>
      <c r="Q51" s="3" t="s">
        <v>135</v>
      </c>
      <c r="R51" s="3" t="s">
        <v>135</v>
      </c>
      <c r="S51" s="3" t="s">
        <v>506</v>
      </c>
      <c r="T51" s="3" t="s">
        <v>137</v>
      </c>
      <c r="U51" s="3" t="s">
        <v>173</v>
      </c>
      <c r="V51" s="3" t="s">
        <v>16004</v>
      </c>
      <c r="W51" s="7" t="s">
        <v>16200</v>
      </c>
      <c r="X51" s="3" t="s">
        <v>139</v>
      </c>
      <c r="Y51" s="3" t="s">
        <v>323</v>
      </c>
      <c r="Z51" s="3" t="s">
        <v>5272</v>
      </c>
      <c r="AA51" s="3" t="s">
        <v>143</v>
      </c>
      <c r="AB51" s="3" t="s">
        <v>15924</v>
      </c>
      <c r="AC51" s="3" t="s">
        <v>143</v>
      </c>
      <c r="AD51" s="3" t="s">
        <v>235</v>
      </c>
      <c r="AE51" s="3" t="s">
        <v>141</v>
      </c>
      <c r="AF51" s="3" t="s">
        <v>143</v>
      </c>
      <c r="AG51" s="3" t="s">
        <v>15924</v>
      </c>
      <c r="AH51" s="3" t="s">
        <v>207</v>
      </c>
      <c r="AI51" s="3" t="s">
        <v>15906</v>
      </c>
      <c r="AJ51" s="3" t="s">
        <v>16006</v>
      </c>
      <c r="AK51" s="3" t="s">
        <v>174</v>
      </c>
      <c r="AL51" s="3" t="s">
        <v>4806</v>
      </c>
      <c r="AM51" s="3" t="s">
        <v>4807</v>
      </c>
      <c r="AN51" s="3" t="s">
        <v>16007</v>
      </c>
      <c r="AO51" s="3" t="s">
        <v>178</v>
      </c>
      <c r="AP51" s="3" t="s">
        <v>179</v>
      </c>
      <c r="AQ51" s="3" t="s">
        <v>903</v>
      </c>
      <c r="AR51" s="3" t="s">
        <v>4809</v>
      </c>
      <c r="AS51" s="3" t="s">
        <v>145</v>
      </c>
      <c r="AT51" s="3" t="s">
        <v>146</v>
      </c>
      <c r="AU51" s="3" t="s">
        <v>972</v>
      </c>
      <c r="AV51" s="3" t="s">
        <v>148</v>
      </c>
      <c r="AW51" s="3" t="s">
        <v>139</v>
      </c>
      <c r="AX51" s="3" t="s">
        <v>149</v>
      </c>
      <c r="AY51" s="3" t="s">
        <v>150</v>
      </c>
      <c r="AZ51" s="3" t="s">
        <v>156</v>
      </c>
      <c r="BA51" s="3" t="s">
        <v>157</v>
      </c>
      <c r="BB51" s="3" t="s">
        <v>484</v>
      </c>
      <c r="BC51" s="3" t="s">
        <v>16005</v>
      </c>
      <c r="BD51" s="3" t="s">
        <v>5272</v>
      </c>
      <c r="BE51" s="3" t="s">
        <v>143</v>
      </c>
      <c r="BF51" s="3" t="s">
        <v>16201</v>
      </c>
      <c r="BG51" s="3" t="s">
        <v>143</v>
      </c>
      <c r="BH51" s="3" t="s">
        <v>506</v>
      </c>
      <c r="BI51" s="3" t="s">
        <v>143</v>
      </c>
      <c r="BJ51" s="3" t="s">
        <v>160</v>
      </c>
      <c r="BK51" s="3" t="s">
        <v>160</v>
      </c>
      <c r="BL51" s="3" t="s">
        <v>164</v>
      </c>
      <c r="BM51" s="3" t="s">
        <v>143</v>
      </c>
      <c r="BN51" s="3" t="s">
        <v>16008</v>
      </c>
      <c r="BO51" s="3" t="s">
        <v>5723</v>
      </c>
      <c r="BP51" s="3" t="s">
        <v>162</v>
      </c>
      <c r="BQ51" s="3" t="s">
        <v>15924</v>
      </c>
      <c r="BR51" s="3" t="s">
        <v>15924</v>
      </c>
      <c r="BS51" s="3" t="s">
        <v>135</v>
      </c>
      <c r="BT51" s="3" t="s">
        <v>135</v>
      </c>
      <c r="BU51" s="3" t="s">
        <v>135</v>
      </c>
      <c r="BV51" s="3" t="s">
        <v>148</v>
      </c>
      <c r="BW51" s="3" t="s">
        <v>2650</v>
      </c>
      <c r="BX51" s="3" t="s">
        <v>174</v>
      </c>
      <c r="BY51" s="3" t="s">
        <v>143</v>
      </c>
      <c r="BZ51" s="3" t="s">
        <v>143</v>
      </c>
      <c r="CA51" s="3" t="s">
        <v>143</v>
      </c>
      <c r="CB51" s="3" t="s">
        <v>15908</v>
      </c>
      <c r="CC51" s="3" t="s">
        <v>2261</v>
      </c>
      <c r="CD51" s="3" t="s">
        <v>2261</v>
      </c>
      <c r="CE51" s="3" t="s">
        <v>143</v>
      </c>
      <c r="CF51" s="3" t="s">
        <v>143</v>
      </c>
      <c r="CG51" s="3" t="s">
        <v>5272</v>
      </c>
      <c r="CH51" s="3" t="s">
        <v>143</v>
      </c>
      <c r="CI51" s="3" t="s">
        <v>143</v>
      </c>
      <c r="CJ51" s="3" t="s">
        <v>143</v>
      </c>
      <c r="CK51" s="3" t="s">
        <v>143</v>
      </c>
      <c r="CL51" s="3" t="s">
        <v>143</v>
      </c>
      <c r="CM51" s="3" t="s">
        <v>143</v>
      </c>
      <c r="CN51" s="3" t="s">
        <v>143</v>
      </c>
      <c r="CO51" s="3" t="s">
        <v>143</v>
      </c>
      <c r="CP51" s="3" t="s">
        <v>1</v>
      </c>
      <c r="CQ51" s="3" t="s">
        <v>143</v>
      </c>
      <c r="CR51" s="3" t="s">
        <v>1</v>
      </c>
      <c r="CS51" s="3" t="s">
        <v>1985</v>
      </c>
      <c r="CT51" s="3" t="s">
        <v>1985</v>
      </c>
      <c r="CU51" s="3" t="s">
        <v>953</v>
      </c>
      <c r="CV51" s="3" t="s">
        <v>166</v>
      </c>
      <c r="CW51" s="3" t="s">
        <v>506</v>
      </c>
      <c r="CX51" s="3" t="s">
        <v>1989</v>
      </c>
      <c r="CY51" s="3" t="s">
        <v>143</v>
      </c>
      <c r="CZ51" s="3" t="s">
        <v>143</v>
      </c>
      <c r="DA51" s="3" t="s">
        <v>164</v>
      </c>
      <c r="DB51" s="3" t="s">
        <v>6302</v>
      </c>
      <c r="DC51" s="3" t="s">
        <v>5997</v>
      </c>
      <c r="DD51" s="3" t="s">
        <v>143</v>
      </c>
      <c r="DE51" s="3" t="s">
        <v>143</v>
      </c>
      <c r="DF51" s="3" t="s">
        <v>143</v>
      </c>
    </row>
    <row r="52" spans="1:110" ht="25.5" x14ac:dyDescent="0.25">
      <c r="A52" s="182">
        <v>185995</v>
      </c>
      <c r="B52" s="3" t="s">
        <v>15915</v>
      </c>
      <c r="C52" s="3" t="s">
        <v>685</v>
      </c>
      <c r="D52" s="7">
        <v>45708</v>
      </c>
      <c r="E52" s="3" t="s">
        <v>165</v>
      </c>
      <c r="F52" s="3" t="s">
        <v>166</v>
      </c>
      <c r="G52" s="8">
        <f>H52</f>
        <v>1235.17</v>
      </c>
      <c r="H52" s="4">
        <v>1235.17</v>
      </c>
      <c r="I52" s="3" t="s">
        <v>167</v>
      </c>
      <c r="J52" s="3" t="s">
        <v>7246</v>
      </c>
      <c r="K52" s="3" t="s">
        <v>1056</v>
      </c>
      <c r="L52" s="3" t="s">
        <v>16009</v>
      </c>
      <c r="M52" s="6" t="s">
        <v>16010</v>
      </c>
      <c r="N52" s="3" t="s">
        <v>564</v>
      </c>
      <c r="O52" s="3" t="s">
        <v>16078</v>
      </c>
      <c r="P52" s="3" t="s">
        <v>16011</v>
      </c>
      <c r="Q52" s="3" t="s">
        <v>135</v>
      </c>
      <c r="R52" s="3" t="s">
        <v>135</v>
      </c>
      <c r="S52" s="3" t="s">
        <v>2050</v>
      </c>
      <c r="T52" s="3" t="s">
        <v>137</v>
      </c>
      <c r="U52" s="3" t="s">
        <v>957</v>
      </c>
      <c r="V52" s="3" t="s">
        <v>16012</v>
      </c>
      <c r="W52" s="7" t="s">
        <v>16079</v>
      </c>
      <c r="X52" s="3" t="s">
        <v>139</v>
      </c>
      <c r="Y52" s="3" t="s">
        <v>226</v>
      </c>
      <c r="Z52" s="3" t="s">
        <v>5272</v>
      </c>
      <c r="AA52" s="3" t="s">
        <v>143</v>
      </c>
      <c r="AB52" s="3" t="s">
        <v>5272</v>
      </c>
      <c r="AC52" s="3" t="s">
        <v>16013</v>
      </c>
      <c r="AD52" s="3" t="s">
        <v>235</v>
      </c>
      <c r="AE52" s="3" t="s">
        <v>141</v>
      </c>
      <c r="AF52" s="3" t="s">
        <v>143</v>
      </c>
      <c r="AG52" s="3" t="s">
        <v>143</v>
      </c>
      <c r="AH52" s="3" t="s">
        <v>207</v>
      </c>
      <c r="AI52" s="3" t="s">
        <v>143</v>
      </c>
      <c r="AJ52" s="3" t="s">
        <v>16014</v>
      </c>
      <c r="AK52" s="3" t="s">
        <v>143</v>
      </c>
      <c r="AL52" s="3" t="s">
        <v>16015</v>
      </c>
      <c r="AM52" s="3" t="s">
        <v>2286</v>
      </c>
      <c r="AN52" s="3" t="s">
        <v>16016</v>
      </c>
      <c r="AO52" s="3" t="s">
        <v>353</v>
      </c>
      <c r="AP52" s="3" t="s">
        <v>231</v>
      </c>
      <c r="AQ52" s="3" t="s">
        <v>354</v>
      </c>
      <c r="AR52" s="3" t="s">
        <v>1024</v>
      </c>
      <c r="AS52" s="3" t="s">
        <v>145</v>
      </c>
      <c r="AT52" s="3" t="s">
        <v>146</v>
      </c>
      <c r="AU52" s="3" t="s">
        <v>1060</v>
      </c>
      <c r="AV52" s="3" t="s">
        <v>148</v>
      </c>
      <c r="AW52" s="3" t="s">
        <v>139</v>
      </c>
      <c r="AX52" s="3" t="s">
        <v>149</v>
      </c>
      <c r="AY52" s="3" t="s">
        <v>150</v>
      </c>
      <c r="AZ52" s="3" t="s">
        <v>156</v>
      </c>
      <c r="BA52" s="3" t="s">
        <v>157</v>
      </c>
      <c r="BB52" s="3" t="s">
        <v>8956</v>
      </c>
      <c r="BC52" s="3" t="s">
        <v>16079</v>
      </c>
      <c r="BD52" s="3" t="s">
        <v>5272</v>
      </c>
      <c r="BE52" s="3" t="s">
        <v>143</v>
      </c>
      <c r="BF52" s="3" t="s">
        <v>143</v>
      </c>
      <c r="BG52" s="3" t="s">
        <v>143</v>
      </c>
      <c r="BH52" s="3" t="s">
        <v>183</v>
      </c>
      <c r="BI52" s="3" t="s">
        <v>143</v>
      </c>
      <c r="BJ52" s="3" t="s">
        <v>160</v>
      </c>
      <c r="BK52" s="3" t="s">
        <v>143</v>
      </c>
      <c r="BL52" s="3" t="s">
        <v>685</v>
      </c>
      <c r="BM52" s="3" t="s">
        <v>143</v>
      </c>
      <c r="BN52" s="3" t="s">
        <v>16080</v>
      </c>
      <c r="BO52" s="3" t="s">
        <v>143</v>
      </c>
      <c r="BP52" s="3" t="s">
        <v>16081</v>
      </c>
      <c r="BQ52" s="3" t="s">
        <v>16014</v>
      </c>
      <c r="BR52" s="3" t="s">
        <v>16014</v>
      </c>
      <c r="BS52" s="3" t="s">
        <v>135</v>
      </c>
      <c r="BT52" s="3" t="s">
        <v>135</v>
      </c>
      <c r="BU52" s="3" t="s">
        <v>135</v>
      </c>
      <c r="BV52" s="3" t="s">
        <v>148</v>
      </c>
      <c r="BW52" s="3" t="s">
        <v>5699</v>
      </c>
      <c r="BX52" s="3" t="s">
        <v>174</v>
      </c>
      <c r="BY52" s="3" t="s">
        <v>143</v>
      </c>
      <c r="BZ52" s="3" t="s">
        <v>143</v>
      </c>
      <c r="CA52" s="3" t="s">
        <v>143</v>
      </c>
      <c r="CB52" s="3" t="s">
        <v>16017</v>
      </c>
      <c r="CC52" s="3" t="s">
        <v>2261</v>
      </c>
      <c r="CD52" s="3" t="s">
        <v>143</v>
      </c>
      <c r="CE52" s="3" t="s">
        <v>143</v>
      </c>
      <c r="CF52" s="3" t="s">
        <v>143</v>
      </c>
      <c r="CG52" s="3" t="s">
        <v>5272</v>
      </c>
      <c r="CH52" s="3" t="s">
        <v>143</v>
      </c>
      <c r="CI52" s="3" t="s">
        <v>143</v>
      </c>
      <c r="CJ52" s="3" t="s">
        <v>143</v>
      </c>
      <c r="CK52" s="3" t="s">
        <v>143</v>
      </c>
      <c r="CL52" s="3" t="s">
        <v>16018</v>
      </c>
      <c r="CM52" s="3" t="s">
        <v>143</v>
      </c>
      <c r="CN52" s="3" t="s">
        <v>143</v>
      </c>
      <c r="CO52" s="3" t="s">
        <v>143</v>
      </c>
      <c r="CP52" s="3" t="s">
        <v>1</v>
      </c>
      <c r="CQ52" s="3" t="s">
        <v>143</v>
      </c>
      <c r="CR52" s="3" t="s">
        <v>1</v>
      </c>
      <c r="CS52" s="3" t="s">
        <v>2092</v>
      </c>
      <c r="CT52" s="3" t="s">
        <v>143</v>
      </c>
      <c r="CU52" s="3" t="s">
        <v>167</v>
      </c>
      <c r="CV52" s="3" t="s">
        <v>166</v>
      </c>
      <c r="CW52" s="3" t="s">
        <v>183</v>
      </c>
      <c r="CX52" s="3" t="s">
        <v>1989</v>
      </c>
      <c r="CY52" s="3" t="s">
        <v>143</v>
      </c>
      <c r="CZ52" s="3" t="s">
        <v>225</v>
      </c>
      <c r="DA52" s="3" t="s">
        <v>685</v>
      </c>
      <c r="DB52" s="3" t="s">
        <v>6302</v>
      </c>
      <c r="DC52" s="3" t="s">
        <v>5997</v>
      </c>
      <c r="DD52" s="3" t="s">
        <v>143</v>
      </c>
      <c r="DE52" s="3" t="s">
        <v>16019</v>
      </c>
      <c r="DF52" s="3" t="s">
        <v>143</v>
      </c>
    </row>
    <row r="53" spans="1:110" x14ac:dyDescent="0.25">
      <c r="A53" s="182">
        <v>186000</v>
      </c>
      <c r="B53" s="3" t="s">
        <v>16253</v>
      </c>
      <c r="C53" s="3" t="s">
        <v>164</v>
      </c>
      <c r="D53" s="7">
        <v>45709</v>
      </c>
      <c r="E53" s="3" t="s">
        <v>165</v>
      </c>
      <c r="F53" s="3" t="s">
        <v>166</v>
      </c>
      <c r="G53" s="4">
        <v>355.72</v>
      </c>
      <c r="H53" s="4">
        <v>295.98</v>
      </c>
      <c r="I53" s="3" t="s">
        <v>953</v>
      </c>
      <c r="J53" s="3" t="s">
        <v>7145</v>
      </c>
      <c r="K53" s="3" t="s">
        <v>960</v>
      </c>
      <c r="L53" s="3" t="s">
        <v>5925</v>
      </c>
      <c r="M53" s="6" t="s">
        <v>14542</v>
      </c>
      <c r="N53" s="3" t="s">
        <v>170</v>
      </c>
      <c r="O53" s="3" t="s">
        <v>16020</v>
      </c>
      <c r="P53" s="3" t="s">
        <v>16021</v>
      </c>
      <c r="Q53" s="3" t="s">
        <v>135</v>
      </c>
      <c r="R53" s="3" t="s">
        <v>135</v>
      </c>
      <c r="S53" s="3" t="s">
        <v>506</v>
      </c>
      <c r="T53" s="3" t="s">
        <v>137</v>
      </c>
      <c r="U53" s="3" t="s">
        <v>173</v>
      </c>
      <c r="V53" s="3" t="s">
        <v>16022</v>
      </c>
      <c r="W53" s="7" t="s">
        <v>16202</v>
      </c>
      <c r="X53" s="3" t="s">
        <v>139</v>
      </c>
      <c r="Y53" s="3" t="s">
        <v>323</v>
      </c>
      <c r="Z53" s="3" t="s">
        <v>5272</v>
      </c>
      <c r="AA53" s="3" t="s">
        <v>143</v>
      </c>
      <c r="AB53" s="3" t="s">
        <v>16203</v>
      </c>
      <c r="AC53" s="3" t="s">
        <v>143</v>
      </c>
      <c r="AD53" s="3" t="s">
        <v>235</v>
      </c>
      <c r="AE53" s="3" t="s">
        <v>141</v>
      </c>
      <c r="AF53" s="3" t="s">
        <v>143</v>
      </c>
      <c r="AG53" s="3" t="s">
        <v>16203</v>
      </c>
      <c r="AH53" s="3" t="s">
        <v>207</v>
      </c>
      <c r="AI53" s="3" t="s">
        <v>15613</v>
      </c>
      <c r="AJ53" s="3" t="s">
        <v>16024</v>
      </c>
      <c r="AK53" s="3" t="s">
        <v>174</v>
      </c>
      <c r="AL53" s="3" t="s">
        <v>5932</v>
      </c>
      <c r="AM53" s="3" t="s">
        <v>2014</v>
      </c>
      <c r="AN53" s="3" t="s">
        <v>5933</v>
      </c>
      <c r="AO53" s="3" t="s">
        <v>250</v>
      </c>
      <c r="AP53" s="3" t="s">
        <v>179</v>
      </c>
      <c r="AQ53" s="3" t="s">
        <v>251</v>
      </c>
      <c r="AR53" s="3" t="s">
        <v>5934</v>
      </c>
      <c r="AS53" s="3" t="s">
        <v>145</v>
      </c>
      <c r="AT53" s="3" t="s">
        <v>146</v>
      </c>
      <c r="AU53" s="3" t="s">
        <v>972</v>
      </c>
      <c r="AV53" s="3" t="s">
        <v>148</v>
      </c>
      <c r="AW53" s="3" t="s">
        <v>139</v>
      </c>
      <c r="AX53" s="3" t="s">
        <v>149</v>
      </c>
      <c r="AY53" s="3" t="s">
        <v>150</v>
      </c>
      <c r="AZ53" s="3" t="s">
        <v>156</v>
      </c>
      <c r="BA53" s="3" t="s">
        <v>157</v>
      </c>
      <c r="BB53" s="3" t="s">
        <v>303</v>
      </c>
      <c r="BC53" s="3" t="s">
        <v>16023</v>
      </c>
      <c r="BD53" s="3" t="s">
        <v>5272</v>
      </c>
      <c r="BE53" s="3" t="s">
        <v>143</v>
      </c>
      <c r="BF53" s="3" t="s">
        <v>16204</v>
      </c>
      <c r="BG53" s="3" t="s">
        <v>143</v>
      </c>
      <c r="BH53" s="3" t="s">
        <v>506</v>
      </c>
      <c r="BI53" s="3" t="s">
        <v>143</v>
      </c>
      <c r="BJ53" s="3" t="s">
        <v>160</v>
      </c>
      <c r="BK53" s="3" t="s">
        <v>160</v>
      </c>
      <c r="BL53" s="3" t="s">
        <v>164</v>
      </c>
      <c r="BM53" s="3" t="s">
        <v>143</v>
      </c>
      <c r="BN53" s="3" t="s">
        <v>13055</v>
      </c>
      <c r="BO53" s="3" t="s">
        <v>5352</v>
      </c>
      <c r="BP53" s="3" t="s">
        <v>241</v>
      </c>
      <c r="BQ53" s="3" t="s">
        <v>16203</v>
      </c>
      <c r="BR53" s="3" t="s">
        <v>16203</v>
      </c>
      <c r="BS53" s="3" t="s">
        <v>135</v>
      </c>
      <c r="BT53" s="3" t="s">
        <v>135</v>
      </c>
      <c r="BU53" s="3" t="s">
        <v>135</v>
      </c>
      <c r="BV53" s="3" t="s">
        <v>148</v>
      </c>
      <c r="BW53" s="3" t="s">
        <v>2650</v>
      </c>
      <c r="BX53" s="3" t="s">
        <v>174</v>
      </c>
      <c r="BY53" s="3" t="s">
        <v>143</v>
      </c>
      <c r="BZ53" s="3" t="s">
        <v>143</v>
      </c>
      <c r="CA53" s="3" t="s">
        <v>143</v>
      </c>
      <c r="CB53" s="3" t="s">
        <v>15613</v>
      </c>
      <c r="CC53" s="3" t="s">
        <v>2261</v>
      </c>
      <c r="CD53" s="3" t="s">
        <v>2261</v>
      </c>
      <c r="CE53" s="3" t="s">
        <v>143</v>
      </c>
      <c r="CF53" s="3" t="s">
        <v>143</v>
      </c>
      <c r="CG53" s="3" t="s">
        <v>5272</v>
      </c>
      <c r="CH53" s="3" t="s">
        <v>143</v>
      </c>
      <c r="CI53" s="3" t="s">
        <v>143</v>
      </c>
      <c r="CJ53" s="3" t="s">
        <v>143</v>
      </c>
      <c r="CK53" s="3" t="s">
        <v>143</v>
      </c>
      <c r="CL53" s="3" t="s">
        <v>143</v>
      </c>
      <c r="CM53" s="3" t="s">
        <v>143</v>
      </c>
      <c r="CN53" s="3" t="s">
        <v>143</v>
      </c>
      <c r="CO53" s="3" t="s">
        <v>143</v>
      </c>
      <c r="CP53" s="3" t="s">
        <v>1</v>
      </c>
      <c r="CQ53" s="3" t="s">
        <v>143</v>
      </c>
      <c r="CR53" s="3" t="s">
        <v>1</v>
      </c>
      <c r="CS53" s="3" t="s">
        <v>1985</v>
      </c>
      <c r="CT53" s="3" t="s">
        <v>1985</v>
      </c>
      <c r="CU53" s="3" t="s">
        <v>953</v>
      </c>
      <c r="CV53" s="3" t="s">
        <v>166</v>
      </c>
      <c r="CW53" s="3" t="s">
        <v>506</v>
      </c>
      <c r="CX53" s="3" t="s">
        <v>1986</v>
      </c>
      <c r="CY53" s="3" t="s">
        <v>143</v>
      </c>
      <c r="CZ53" s="3" t="s">
        <v>143</v>
      </c>
      <c r="DA53" s="3" t="s">
        <v>164</v>
      </c>
      <c r="DB53" s="3" t="s">
        <v>6302</v>
      </c>
      <c r="DC53" s="3" t="s">
        <v>6255</v>
      </c>
      <c r="DD53" s="3" t="s">
        <v>143</v>
      </c>
      <c r="DE53" s="3" t="s">
        <v>143</v>
      </c>
      <c r="DF53" s="3" t="s">
        <v>143</v>
      </c>
    </row>
    <row r="54" spans="1:110" x14ac:dyDescent="0.25">
      <c r="A54" s="182">
        <v>186007</v>
      </c>
      <c r="B54" s="3" t="s">
        <v>15759</v>
      </c>
      <c r="C54" s="3" t="s">
        <v>364</v>
      </c>
      <c r="D54" s="7">
        <v>45708</v>
      </c>
      <c r="E54" s="3" t="s">
        <v>126</v>
      </c>
      <c r="F54" s="3" t="s">
        <v>166</v>
      </c>
      <c r="G54" s="8">
        <f t="shared" ref="G54:G55" si="6">H54</f>
        <v>480</v>
      </c>
      <c r="H54" s="4">
        <v>480</v>
      </c>
      <c r="I54" s="3" t="s">
        <v>12628</v>
      </c>
      <c r="J54" s="3" t="s">
        <v>129</v>
      </c>
      <c r="K54" s="3" t="s">
        <v>1065</v>
      </c>
      <c r="L54" s="3" t="s">
        <v>8285</v>
      </c>
      <c r="M54" s="6" t="s">
        <v>16025</v>
      </c>
      <c r="N54" s="3" t="s">
        <v>530</v>
      </c>
      <c r="O54" s="3" t="s">
        <v>16026</v>
      </c>
      <c r="P54" s="3" t="s">
        <v>16027</v>
      </c>
      <c r="Q54" s="3" t="s">
        <v>135</v>
      </c>
      <c r="R54" s="3" t="s">
        <v>135</v>
      </c>
      <c r="S54" s="3" t="s">
        <v>136</v>
      </c>
      <c r="T54" s="3" t="s">
        <v>137</v>
      </c>
      <c r="U54" s="3" t="s">
        <v>957</v>
      </c>
      <c r="V54" s="3" t="s">
        <v>16028</v>
      </c>
      <c r="W54" s="7" t="s">
        <v>16029</v>
      </c>
      <c r="X54" s="3" t="s">
        <v>139</v>
      </c>
      <c r="Y54" s="3" t="s">
        <v>140</v>
      </c>
      <c r="Z54" s="3" t="s">
        <v>5272</v>
      </c>
      <c r="AA54" s="3" t="s">
        <v>143</v>
      </c>
      <c r="AB54" s="3" t="s">
        <v>5272</v>
      </c>
      <c r="AC54" s="3" t="s">
        <v>16030</v>
      </c>
      <c r="AD54" s="3" t="s">
        <v>5974</v>
      </c>
      <c r="AE54" s="3" t="s">
        <v>141</v>
      </c>
      <c r="AF54" s="3" t="s">
        <v>143</v>
      </c>
      <c r="AG54" s="3" t="s">
        <v>143</v>
      </c>
      <c r="AH54" s="3" t="s">
        <v>142</v>
      </c>
      <c r="AI54" s="3" t="s">
        <v>143</v>
      </c>
      <c r="AJ54" s="3" t="s">
        <v>7390</v>
      </c>
      <c r="AK54" s="3" t="s">
        <v>143</v>
      </c>
      <c r="AL54" s="3" t="s">
        <v>7843</v>
      </c>
      <c r="AM54" s="3" t="s">
        <v>534</v>
      </c>
      <c r="AN54" s="3" t="s">
        <v>309</v>
      </c>
      <c r="AO54" s="3" t="s">
        <v>148</v>
      </c>
      <c r="AP54" s="3" t="s">
        <v>139</v>
      </c>
      <c r="AQ54" s="3" t="s">
        <v>950</v>
      </c>
      <c r="AR54" s="3" t="s">
        <v>2261</v>
      </c>
      <c r="AS54" s="3" t="s">
        <v>631</v>
      </c>
      <c r="AT54" s="3" t="s">
        <v>632</v>
      </c>
      <c r="AU54" s="3" t="s">
        <v>1068</v>
      </c>
      <c r="AV54" s="3" t="s">
        <v>148</v>
      </c>
      <c r="AW54" s="3" t="s">
        <v>139</v>
      </c>
      <c r="AX54" s="3" t="s">
        <v>149</v>
      </c>
      <c r="AY54" s="3" t="s">
        <v>634</v>
      </c>
      <c r="AZ54" s="3" t="s">
        <v>156</v>
      </c>
      <c r="BA54" s="3" t="s">
        <v>157</v>
      </c>
      <c r="BB54" s="3" t="s">
        <v>303</v>
      </c>
      <c r="BC54" s="3" t="s">
        <v>16029</v>
      </c>
      <c r="BD54" s="3" t="s">
        <v>5272</v>
      </c>
      <c r="BE54" s="3" t="s">
        <v>143</v>
      </c>
      <c r="BF54" s="3" t="s">
        <v>6984</v>
      </c>
      <c r="BG54" s="3" t="s">
        <v>143</v>
      </c>
      <c r="BH54" s="3" t="s">
        <v>463</v>
      </c>
      <c r="BI54" s="3" t="s">
        <v>143</v>
      </c>
      <c r="BJ54" s="3" t="s">
        <v>160</v>
      </c>
      <c r="BK54" s="3" t="s">
        <v>143</v>
      </c>
      <c r="BL54" s="3" t="s">
        <v>143</v>
      </c>
      <c r="BM54" s="3" t="s">
        <v>143</v>
      </c>
      <c r="BN54" s="3" t="s">
        <v>16031</v>
      </c>
      <c r="BO54" s="3" t="s">
        <v>5352</v>
      </c>
      <c r="BP54" s="3" t="s">
        <v>241</v>
      </c>
      <c r="BQ54" s="3" t="s">
        <v>7390</v>
      </c>
      <c r="BR54" s="3" t="s">
        <v>7390</v>
      </c>
      <c r="BS54" s="3" t="s">
        <v>135</v>
      </c>
      <c r="BT54" s="3" t="s">
        <v>135</v>
      </c>
      <c r="BU54" s="3" t="s">
        <v>135</v>
      </c>
      <c r="BV54" s="3" t="s">
        <v>148</v>
      </c>
      <c r="BW54" s="3" t="s">
        <v>2841</v>
      </c>
      <c r="BX54" s="3" t="s">
        <v>174</v>
      </c>
      <c r="BY54" s="3" t="s">
        <v>143</v>
      </c>
      <c r="BZ54" s="3" t="s">
        <v>143</v>
      </c>
      <c r="CA54" s="3" t="s">
        <v>143</v>
      </c>
      <c r="CB54" s="3" t="s">
        <v>143</v>
      </c>
      <c r="CC54" s="3" t="s">
        <v>2261</v>
      </c>
      <c r="CD54" s="3" t="s">
        <v>143</v>
      </c>
      <c r="CE54" s="3" t="s">
        <v>143</v>
      </c>
      <c r="CF54" s="3" t="s">
        <v>143</v>
      </c>
      <c r="CG54" s="3" t="s">
        <v>5272</v>
      </c>
      <c r="CH54" s="3" t="s">
        <v>143</v>
      </c>
      <c r="CI54" s="3" t="s">
        <v>143</v>
      </c>
      <c r="CJ54" s="3" t="s">
        <v>143</v>
      </c>
      <c r="CK54" s="3" t="s">
        <v>143</v>
      </c>
      <c r="CL54" s="3" t="s">
        <v>143</v>
      </c>
      <c r="CM54" s="3" t="s">
        <v>143</v>
      </c>
      <c r="CN54" s="3" t="s">
        <v>143</v>
      </c>
      <c r="CO54" s="3" t="s">
        <v>143</v>
      </c>
      <c r="CP54" s="3" t="s">
        <v>1</v>
      </c>
      <c r="CQ54" s="3" t="s">
        <v>143</v>
      </c>
      <c r="CR54" s="3" t="s">
        <v>1</v>
      </c>
      <c r="CS54" s="3" t="s">
        <v>1985</v>
      </c>
      <c r="CT54" s="3" t="s">
        <v>143</v>
      </c>
      <c r="CU54" s="3" t="s">
        <v>12628</v>
      </c>
      <c r="CV54" s="3" t="s">
        <v>166</v>
      </c>
      <c r="CW54" s="3" t="s">
        <v>463</v>
      </c>
      <c r="CX54" s="3" t="s">
        <v>1989</v>
      </c>
      <c r="CY54" s="3" t="s">
        <v>143</v>
      </c>
      <c r="CZ54" s="3" t="s">
        <v>225</v>
      </c>
      <c r="DA54" s="3" t="s">
        <v>364</v>
      </c>
      <c r="DB54" s="3" t="s">
        <v>6302</v>
      </c>
      <c r="DC54" s="3" t="s">
        <v>5997</v>
      </c>
      <c r="DD54" s="3" t="s">
        <v>143</v>
      </c>
      <c r="DE54" s="3" t="s">
        <v>143</v>
      </c>
      <c r="DF54" s="3" t="s">
        <v>143</v>
      </c>
    </row>
    <row r="55" spans="1:110" x14ac:dyDescent="0.25">
      <c r="A55" s="182">
        <v>186023</v>
      </c>
      <c r="B55" s="3" t="s">
        <v>15914</v>
      </c>
      <c r="C55" s="3" t="s">
        <v>5495</v>
      </c>
      <c r="D55" s="7">
        <v>45708</v>
      </c>
      <c r="E55" s="3" t="s">
        <v>165</v>
      </c>
      <c r="F55" s="3" t="s">
        <v>127</v>
      </c>
      <c r="G55" s="8">
        <f t="shared" si="6"/>
        <v>585.04</v>
      </c>
      <c r="H55" s="4">
        <v>585.04</v>
      </c>
      <c r="I55" s="3" t="s">
        <v>394</v>
      </c>
      <c r="J55" s="3" t="s">
        <v>7246</v>
      </c>
      <c r="K55" s="3" t="s">
        <v>12154</v>
      </c>
      <c r="L55" s="3" t="s">
        <v>960</v>
      </c>
      <c r="M55" s="6" t="s">
        <v>16032</v>
      </c>
      <c r="N55" s="3" t="s">
        <v>132</v>
      </c>
      <c r="O55" s="3" t="s">
        <v>16033</v>
      </c>
      <c r="P55" s="3" t="s">
        <v>16034</v>
      </c>
      <c r="Q55" s="3" t="s">
        <v>8517</v>
      </c>
      <c r="R55" s="3" t="s">
        <v>135</v>
      </c>
      <c r="S55" s="3" t="s">
        <v>136</v>
      </c>
      <c r="T55" s="3" t="s">
        <v>137</v>
      </c>
      <c r="U55" s="3" t="s">
        <v>9544</v>
      </c>
      <c r="V55" s="3" t="s">
        <v>16035</v>
      </c>
      <c r="W55" s="7" t="s">
        <v>16036</v>
      </c>
      <c r="X55" s="3" t="s">
        <v>139</v>
      </c>
      <c r="Y55" s="3" t="s">
        <v>226</v>
      </c>
      <c r="Z55" s="3" t="s">
        <v>5272</v>
      </c>
      <c r="AA55" s="3" t="s">
        <v>143</v>
      </c>
      <c r="AB55" s="3" t="s">
        <v>5272</v>
      </c>
      <c r="AC55" s="3" t="s">
        <v>143</v>
      </c>
      <c r="AD55" s="3" t="s">
        <v>235</v>
      </c>
      <c r="AE55" s="3" t="s">
        <v>141</v>
      </c>
      <c r="AF55" s="3" t="s">
        <v>143</v>
      </c>
      <c r="AG55" s="3" t="s">
        <v>143</v>
      </c>
      <c r="AH55" s="3" t="s">
        <v>207</v>
      </c>
      <c r="AI55" s="3" t="s">
        <v>143</v>
      </c>
      <c r="AJ55" s="3" t="s">
        <v>16037</v>
      </c>
      <c r="AK55" s="3" t="s">
        <v>143</v>
      </c>
      <c r="AL55" s="3" t="s">
        <v>145</v>
      </c>
      <c r="AM55" s="3" t="s">
        <v>146</v>
      </c>
      <c r="AN55" s="3" t="s">
        <v>972</v>
      </c>
      <c r="AO55" s="3" t="s">
        <v>148</v>
      </c>
      <c r="AP55" s="3" t="s">
        <v>139</v>
      </c>
      <c r="AQ55" s="3" t="s">
        <v>149</v>
      </c>
      <c r="AR55" s="3" t="s">
        <v>150</v>
      </c>
      <c r="AS55" s="3" t="s">
        <v>15754</v>
      </c>
      <c r="AT55" s="3" t="s">
        <v>6577</v>
      </c>
      <c r="AU55" s="3" t="s">
        <v>309</v>
      </c>
      <c r="AV55" s="3" t="s">
        <v>148</v>
      </c>
      <c r="AW55" s="3" t="s">
        <v>139</v>
      </c>
      <c r="AX55" s="3" t="s">
        <v>154</v>
      </c>
      <c r="AY55" s="3" t="s">
        <v>15755</v>
      </c>
      <c r="AZ55" s="3" t="s">
        <v>156</v>
      </c>
      <c r="BA55" s="3" t="s">
        <v>157</v>
      </c>
      <c r="BB55" s="3" t="s">
        <v>237</v>
      </c>
      <c r="BC55" s="3" t="s">
        <v>16036</v>
      </c>
      <c r="BD55" s="3" t="s">
        <v>5272</v>
      </c>
      <c r="BE55" s="3" t="s">
        <v>143</v>
      </c>
      <c r="BF55" s="3" t="s">
        <v>143</v>
      </c>
      <c r="BG55" s="3" t="s">
        <v>143</v>
      </c>
      <c r="BH55" s="3" t="s">
        <v>136</v>
      </c>
      <c r="BI55" s="3" t="s">
        <v>143</v>
      </c>
      <c r="BJ55" s="3" t="s">
        <v>1674</v>
      </c>
      <c r="BK55" s="3" t="s">
        <v>143</v>
      </c>
      <c r="BL55" s="3" t="s">
        <v>143</v>
      </c>
      <c r="BM55" s="3" t="s">
        <v>143</v>
      </c>
      <c r="BN55" s="3" t="s">
        <v>16038</v>
      </c>
      <c r="BO55" s="3" t="s">
        <v>5784</v>
      </c>
      <c r="BP55" s="3" t="s">
        <v>314</v>
      </c>
      <c r="BQ55" s="3" t="s">
        <v>16039</v>
      </c>
      <c r="BR55" s="3" t="s">
        <v>16039</v>
      </c>
      <c r="BS55" s="3" t="s">
        <v>135</v>
      </c>
      <c r="BT55" s="3" t="s">
        <v>135</v>
      </c>
      <c r="BU55" s="3" t="s">
        <v>135</v>
      </c>
      <c r="BV55" s="3" t="s">
        <v>148</v>
      </c>
      <c r="BW55" s="3" t="s">
        <v>4837</v>
      </c>
      <c r="BX55" s="3" t="s">
        <v>144</v>
      </c>
      <c r="BY55" s="3" t="s">
        <v>143</v>
      </c>
      <c r="BZ55" s="3" t="s">
        <v>143</v>
      </c>
      <c r="CA55" s="3" t="s">
        <v>143</v>
      </c>
      <c r="CB55" s="3" t="s">
        <v>16040</v>
      </c>
      <c r="CC55" s="3" t="s">
        <v>9549</v>
      </c>
      <c r="CD55" s="3" t="s">
        <v>143</v>
      </c>
      <c r="CE55" s="3" t="s">
        <v>143</v>
      </c>
      <c r="CF55" s="3" t="s">
        <v>143</v>
      </c>
      <c r="CG55" s="3" t="s">
        <v>5272</v>
      </c>
      <c r="CH55" s="3" t="s">
        <v>143</v>
      </c>
      <c r="CI55" s="3" t="s">
        <v>143</v>
      </c>
      <c r="CJ55" s="3" t="s">
        <v>143</v>
      </c>
      <c r="CK55" s="3" t="s">
        <v>143</v>
      </c>
      <c r="CL55" s="3" t="s">
        <v>143</v>
      </c>
      <c r="CM55" s="3" t="s">
        <v>143</v>
      </c>
      <c r="CN55" s="3" t="s">
        <v>143</v>
      </c>
      <c r="CO55" s="3" t="s">
        <v>143</v>
      </c>
      <c r="CP55" s="3" t="s">
        <v>1</v>
      </c>
      <c r="CQ55" s="3" t="s">
        <v>143</v>
      </c>
      <c r="CR55" s="3" t="s">
        <v>1</v>
      </c>
      <c r="CS55" s="3" t="s">
        <v>2092</v>
      </c>
      <c r="CT55" s="3" t="s">
        <v>143</v>
      </c>
      <c r="CU55" s="3" t="s">
        <v>394</v>
      </c>
      <c r="CV55" s="3" t="s">
        <v>127</v>
      </c>
      <c r="CW55" s="3" t="s">
        <v>136</v>
      </c>
      <c r="CX55" s="3" t="s">
        <v>1989</v>
      </c>
      <c r="CY55" s="3" t="s">
        <v>143</v>
      </c>
      <c r="CZ55" s="3" t="s">
        <v>143</v>
      </c>
      <c r="DA55" s="3" t="s">
        <v>5495</v>
      </c>
      <c r="DB55" s="3" t="s">
        <v>6302</v>
      </c>
      <c r="DC55" s="3" t="s">
        <v>5997</v>
      </c>
      <c r="DD55" s="3" t="s">
        <v>143</v>
      </c>
      <c r="DE55" s="3" t="s">
        <v>143</v>
      </c>
      <c r="DF55" s="3" t="s">
        <v>143</v>
      </c>
    </row>
    <row r="56" spans="1:110" ht="25.5" x14ac:dyDescent="0.25">
      <c r="A56" s="182">
        <v>186027</v>
      </c>
      <c r="B56" s="3" t="s">
        <v>15915</v>
      </c>
      <c r="C56" s="3" t="s">
        <v>373</v>
      </c>
      <c r="D56" s="7">
        <v>45708</v>
      </c>
      <c r="E56" s="3" t="s">
        <v>257</v>
      </c>
      <c r="F56" s="3" t="s">
        <v>166</v>
      </c>
      <c r="G56" s="4">
        <v>151.29</v>
      </c>
      <c r="H56" s="4">
        <v>250</v>
      </c>
      <c r="I56" s="3" t="s">
        <v>1196</v>
      </c>
      <c r="J56" s="3" t="s">
        <v>7246</v>
      </c>
      <c r="K56" s="3" t="s">
        <v>980</v>
      </c>
      <c r="L56" s="3" t="s">
        <v>6992</v>
      </c>
      <c r="M56" s="6" t="s">
        <v>16041</v>
      </c>
      <c r="N56" s="3" t="s">
        <v>170</v>
      </c>
      <c r="O56" s="3" t="s">
        <v>16042</v>
      </c>
      <c r="P56" s="3" t="s">
        <v>6995</v>
      </c>
      <c r="Q56" s="3" t="s">
        <v>135</v>
      </c>
      <c r="R56" s="3" t="s">
        <v>135</v>
      </c>
      <c r="S56" s="3" t="s">
        <v>2050</v>
      </c>
      <c r="T56" s="3" t="s">
        <v>137</v>
      </c>
      <c r="U56" s="3" t="s">
        <v>264</v>
      </c>
      <c r="V56" s="3" t="s">
        <v>16043</v>
      </c>
      <c r="W56" s="7" t="s">
        <v>16044</v>
      </c>
      <c r="X56" s="3" t="s">
        <v>139</v>
      </c>
      <c r="Y56" s="3" t="s">
        <v>226</v>
      </c>
      <c r="Z56" s="3" t="s">
        <v>5272</v>
      </c>
      <c r="AA56" s="3" t="s">
        <v>143</v>
      </c>
      <c r="AB56" s="3" t="s">
        <v>16045</v>
      </c>
      <c r="AC56" s="3" t="s">
        <v>16046</v>
      </c>
      <c r="AD56" s="3" t="s">
        <v>5675</v>
      </c>
      <c r="AE56" s="3" t="s">
        <v>265</v>
      </c>
      <c r="AF56" s="3" t="s">
        <v>143</v>
      </c>
      <c r="AG56" s="3" t="s">
        <v>16045</v>
      </c>
      <c r="AH56" s="3" t="s">
        <v>207</v>
      </c>
      <c r="AI56" s="3" t="s">
        <v>143</v>
      </c>
      <c r="AJ56" s="3" t="s">
        <v>5723</v>
      </c>
      <c r="AK56" s="3" t="s">
        <v>174</v>
      </c>
      <c r="AL56" s="3" t="s">
        <v>7000</v>
      </c>
      <c r="AM56" s="3" t="s">
        <v>447</v>
      </c>
      <c r="AN56" s="3" t="s">
        <v>7001</v>
      </c>
      <c r="AO56" s="3" t="s">
        <v>178</v>
      </c>
      <c r="AP56" s="3" t="s">
        <v>179</v>
      </c>
      <c r="AQ56" s="3" t="s">
        <v>403</v>
      </c>
      <c r="AR56" s="3" t="s">
        <v>7002</v>
      </c>
      <c r="AS56" s="3" t="s">
        <v>990</v>
      </c>
      <c r="AT56" s="3" t="s">
        <v>273</v>
      </c>
      <c r="AU56" s="3" t="s">
        <v>991</v>
      </c>
      <c r="AV56" s="3" t="s">
        <v>148</v>
      </c>
      <c r="AW56" s="3" t="s">
        <v>139</v>
      </c>
      <c r="AX56" s="3" t="s">
        <v>154</v>
      </c>
      <c r="AY56" s="3" t="s">
        <v>992</v>
      </c>
      <c r="AZ56" s="3" t="s">
        <v>156</v>
      </c>
      <c r="BA56" s="3" t="s">
        <v>157</v>
      </c>
      <c r="BB56" s="3" t="s">
        <v>484</v>
      </c>
      <c r="BC56" s="3" t="s">
        <v>16047</v>
      </c>
      <c r="BD56" s="3" t="s">
        <v>5272</v>
      </c>
      <c r="BE56" s="3" t="s">
        <v>170</v>
      </c>
      <c r="BF56" s="3" t="s">
        <v>16048</v>
      </c>
      <c r="BG56" s="3" t="s">
        <v>143</v>
      </c>
      <c r="BH56" s="3" t="s">
        <v>183</v>
      </c>
      <c r="BI56" s="3" t="s">
        <v>143</v>
      </c>
      <c r="BJ56" s="3" t="s">
        <v>200</v>
      </c>
      <c r="BK56" s="3" t="s">
        <v>200</v>
      </c>
      <c r="BL56" s="3" t="s">
        <v>143</v>
      </c>
      <c r="BM56" s="3" t="s">
        <v>143</v>
      </c>
      <c r="BN56" s="3" t="s">
        <v>16049</v>
      </c>
      <c r="BO56" s="3" t="s">
        <v>5723</v>
      </c>
      <c r="BP56" s="3" t="s">
        <v>162</v>
      </c>
      <c r="BQ56" s="3" t="s">
        <v>16045</v>
      </c>
      <c r="BR56" s="3" t="s">
        <v>16045</v>
      </c>
      <c r="BS56" s="3" t="s">
        <v>135</v>
      </c>
      <c r="BT56" s="3" t="s">
        <v>135</v>
      </c>
      <c r="BU56" s="3" t="s">
        <v>135</v>
      </c>
      <c r="BV56" s="3" t="s">
        <v>148</v>
      </c>
      <c r="BW56" s="3" t="s">
        <v>4815</v>
      </c>
      <c r="BX56" s="3" t="s">
        <v>174</v>
      </c>
      <c r="BY56" s="3" t="s">
        <v>143</v>
      </c>
      <c r="BZ56" s="3" t="s">
        <v>143</v>
      </c>
      <c r="CA56" s="3" t="s">
        <v>143</v>
      </c>
      <c r="CB56" s="3" t="s">
        <v>143</v>
      </c>
      <c r="CC56" s="3" t="s">
        <v>2261</v>
      </c>
      <c r="CD56" s="3" t="s">
        <v>2261</v>
      </c>
      <c r="CE56" s="3" t="s">
        <v>143</v>
      </c>
      <c r="CF56" s="3" t="s">
        <v>143</v>
      </c>
      <c r="CG56" s="3" t="s">
        <v>5272</v>
      </c>
      <c r="CH56" s="3" t="s">
        <v>143</v>
      </c>
      <c r="CI56" s="3" t="s">
        <v>143</v>
      </c>
      <c r="CJ56" s="3" t="s">
        <v>143</v>
      </c>
      <c r="CK56" s="3" t="s">
        <v>143</v>
      </c>
      <c r="CL56" s="3" t="s">
        <v>7006</v>
      </c>
      <c r="CM56" s="3" t="s">
        <v>143</v>
      </c>
      <c r="CN56" s="3" t="s">
        <v>143</v>
      </c>
      <c r="CO56" s="3" t="s">
        <v>143</v>
      </c>
      <c r="CP56" s="3" t="s">
        <v>1</v>
      </c>
      <c r="CQ56" s="3" t="s">
        <v>143</v>
      </c>
      <c r="CR56" s="3" t="s">
        <v>1</v>
      </c>
      <c r="CS56" s="3" t="s">
        <v>1985</v>
      </c>
      <c r="CT56" s="3" t="s">
        <v>1985</v>
      </c>
      <c r="CU56" s="3" t="s">
        <v>1196</v>
      </c>
      <c r="CV56" s="3" t="s">
        <v>166</v>
      </c>
      <c r="CW56" s="3" t="s">
        <v>183</v>
      </c>
      <c r="CX56" s="3" t="s">
        <v>1989</v>
      </c>
      <c r="CY56" s="3" t="s">
        <v>143</v>
      </c>
      <c r="CZ56" s="3" t="s">
        <v>143</v>
      </c>
      <c r="DA56" s="3" t="s">
        <v>373</v>
      </c>
      <c r="DB56" s="3" t="s">
        <v>6302</v>
      </c>
      <c r="DC56" s="3" t="s">
        <v>5997</v>
      </c>
      <c r="DD56" s="3" t="s">
        <v>143</v>
      </c>
      <c r="DE56" s="3" t="s">
        <v>16050</v>
      </c>
      <c r="DF56" s="3" t="s">
        <v>143</v>
      </c>
    </row>
    <row r="57" spans="1:110" x14ac:dyDescent="0.25">
      <c r="A57" s="182">
        <v>186127</v>
      </c>
      <c r="B57" s="3" t="s">
        <v>15759</v>
      </c>
      <c r="C57" s="3" t="s">
        <v>164</v>
      </c>
      <c r="D57" s="7">
        <v>45708</v>
      </c>
      <c r="E57" s="3" t="s">
        <v>165</v>
      </c>
      <c r="F57" s="3" t="s">
        <v>166</v>
      </c>
      <c r="G57" s="4">
        <v>480</v>
      </c>
      <c r="H57" s="4">
        <v>480</v>
      </c>
      <c r="I57" s="3" t="s">
        <v>8531</v>
      </c>
      <c r="J57" s="3" t="s">
        <v>129</v>
      </c>
      <c r="K57" s="3" t="s">
        <v>219</v>
      </c>
      <c r="L57" s="3" t="s">
        <v>8963</v>
      </c>
      <c r="M57" s="6" t="s">
        <v>16051</v>
      </c>
      <c r="N57" s="3" t="s">
        <v>530</v>
      </c>
      <c r="O57" s="3" t="s">
        <v>16052</v>
      </c>
      <c r="P57" s="3" t="s">
        <v>4043</v>
      </c>
      <c r="Q57" s="3" t="s">
        <v>135</v>
      </c>
      <c r="R57" s="3" t="s">
        <v>135</v>
      </c>
      <c r="S57" s="3" t="s">
        <v>136</v>
      </c>
      <c r="T57" s="3" t="s">
        <v>137</v>
      </c>
      <c r="U57" s="3" t="s">
        <v>6653</v>
      </c>
      <c r="V57" s="3" t="s">
        <v>16053</v>
      </c>
      <c r="W57" s="7" t="s">
        <v>16054</v>
      </c>
      <c r="X57" s="3" t="s">
        <v>139</v>
      </c>
      <c r="Y57" s="3" t="s">
        <v>140</v>
      </c>
      <c r="Z57" s="3" t="s">
        <v>5272</v>
      </c>
      <c r="AA57" s="3" t="s">
        <v>143</v>
      </c>
      <c r="AB57" s="3" t="s">
        <v>7390</v>
      </c>
      <c r="AC57" s="3" t="s">
        <v>143</v>
      </c>
      <c r="AD57" s="3" t="s">
        <v>235</v>
      </c>
      <c r="AE57" s="3" t="s">
        <v>141</v>
      </c>
      <c r="AF57" s="3" t="s">
        <v>143</v>
      </c>
      <c r="AG57" s="3" t="s">
        <v>7390</v>
      </c>
      <c r="AH57" s="3" t="s">
        <v>142</v>
      </c>
      <c r="AI57" s="3" t="s">
        <v>143</v>
      </c>
      <c r="AJ57" s="3" t="s">
        <v>7390</v>
      </c>
      <c r="AK57" s="3" t="s">
        <v>174</v>
      </c>
      <c r="AL57" s="3" t="s">
        <v>15388</v>
      </c>
      <c r="AM57" s="3" t="s">
        <v>9332</v>
      </c>
      <c r="AN57" s="3" t="s">
        <v>309</v>
      </c>
      <c r="AO57" s="3" t="s">
        <v>148</v>
      </c>
      <c r="AP57" s="3" t="s">
        <v>139</v>
      </c>
      <c r="AQ57" s="3" t="s">
        <v>2261</v>
      </c>
      <c r="AR57" s="3" t="s">
        <v>2261</v>
      </c>
      <c r="AS57" s="3" t="s">
        <v>234</v>
      </c>
      <c r="AT57" s="3" t="s">
        <v>165</v>
      </c>
      <c r="AU57" s="3" t="s">
        <v>235</v>
      </c>
      <c r="AV57" s="3" t="s">
        <v>148</v>
      </c>
      <c r="AW57" s="3" t="s">
        <v>139</v>
      </c>
      <c r="AX57" s="3" t="s">
        <v>875</v>
      </c>
      <c r="AY57" s="3" t="s">
        <v>150</v>
      </c>
      <c r="AZ57" s="3" t="s">
        <v>156</v>
      </c>
      <c r="BA57" s="3" t="s">
        <v>157</v>
      </c>
      <c r="BB57" s="3" t="s">
        <v>303</v>
      </c>
      <c r="BC57" s="3" t="s">
        <v>16054</v>
      </c>
      <c r="BD57" s="3" t="s">
        <v>5272</v>
      </c>
      <c r="BE57" s="3" t="s">
        <v>143</v>
      </c>
      <c r="BF57" s="3" t="s">
        <v>143</v>
      </c>
      <c r="BG57" s="3" t="s">
        <v>143</v>
      </c>
      <c r="BH57" s="3" t="s">
        <v>8538</v>
      </c>
      <c r="BI57" s="3" t="s">
        <v>143</v>
      </c>
      <c r="BJ57" s="3" t="s">
        <v>160</v>
      </c>
      <c r="BK57" s="3" t="s">
        <v>160</v>
      </c>
      <c r="BL57" s="3" t="s">
        <v>143</v>
      </c>
      <c r="BM57" s="3" t="s">
        <v>143</v>
      </c>
      <c r="BN57" s="3" t="s">
        <v>16055</v>
      </c>
      <c r="BO57" s="3" t="s">
        <v>5352</v>
      </c>
      <c r="BP57" s="3" t="s">
        <v>241</v>
      </c>
      <c r="BQ57" s="3" t="s">
        <v>7390</v>
      </c>
      <c r="BR57" s="3" t="s">
        <v>7390</v>
      </c>
      <c r="BS57" s="3" t="s">
        <v>135</v>
      </c>
      <c r="BT57" s="3" t="s">
        <v>135</v>
      </c>
      <c r="BU57" s="3" t="s">
        <v>135</v>
      </c>
      <c r="BV57" s="3" t="s">
        <v>148</v>
      </c>
      <c r="BW57" s="3" t="s">
        <v>12054</v>
      </c>
      <c r="BX57" s="3" t="s">
        <v>174</v>
      </c>
      <c r="BY57" s="3" t="s">
        <v>143</v>
      </c>
      <c r="BZ57" s="3" t="s">
        <v>143</v>
      </c>
      <c r="CA57" s="3" t="s">
        <v>143</v>
      </c>
      <c r="CB57" s="3" t="s">
        <v>16051</v>
      </c>
      <c r="CC57" s="3" t="s">
        <v>2261</v>
      </c>
      <c r="CD57" s="3" t="s">
        <v>2261</v>
      </c>
      <c r="CE57" s="3" t="s">
        <v>143</v>
      </c>
      <c r="CF57" s="3" t="s">
        <v>143</v>
      </c>
      <c r="CG57" s="3" t="s">
        <v>5272</v>
      </c>
      <c r="CH57" s="3" t="s">
        <v>143</v>
      </c>
      <c r="CI57" s="3" t="s">
        <v>143</v>
      </c>
      <c r="CJ57" s="3" t="s">
        <v>143</v>
      </c>
      <c r="CK57" s="3" t="s">
        <v>143</v>
      </c>
      <c r="CL57" s="3" t="s">
        <v>143</v>
      </c>
      <c r="CM57" s="3" t="s">
        <v>143</v>
      </c>
      <c r="CN57" s="3" t="s">
        <v>143</v>
      </c>
      <c r="CO57" s="3" t="s">
        <v>143</v>
      </c>
      <c r="CP57" s="3" t="s">
        <v>1</v>
      </c>
      <c r="CQ57" s="3" t="s">
        <v>143</v>
      </c>
      <c r="CR57" s="3" t="s">
        <v>1</v>
      </c>
      <c r="CS57" s="3" t="s">
        <v>1985</v>
      </c>
      <c r="CT57" s="3" t="s">
        <v>1985</v>
      </c>
      <c r="CU57" s="3" t="s">
        <v>8531</v>
      </c>
      <c r="CV57" s="3" t="s">
        <v>166</v>
      </c>
      <c r="CW57" s="3" t="s">
        <v>8538</v>
      </c>
      <c r="CX57" s="3" t="s">
        <v>1989</v>
      </c>
      <c r="CY57" s="3" t="s">
        <v>143</v>
      </c>
      <c r="CZ57" s="3" t="s">
        <v>6653</v>
      </c>
      <c r="DA57" s="3" t="s">
        <v>164</v>
      </c>
      <c r="DB57" s="3" t="s">
        <v>6302</v>
      </c>
      <c r="DC57" s="3" t="s">
        <v>5997</v>
      </c>
      <c r="DD57" s="3" t="s">
        <v>143</v>
      </c>
      <c r="DE57" s="3" t="s">
        <v>143</v>
      </c>
      <c r="DF57" s="3" t="s">
        <v>143</v>
      </c>
    </row>
    <row r="58" spans="1:110" x14ac:dyDescent="0.25">
      <c r="A58" s="182">
        <v>186263</v>
      </c>
      <c r="B58" s="3" t="s">
        <v>16253</v>
      </c>
      <c r="C58" s="3" t="s">
        <v>164</v>
      </c>
      <c r="D58" s="7">
        <v>45712</v>
      </c>
      <c r="E58" s="3" t="s">
        <v>165</v>
      </c>
      <c r="F58" s="3" t="s">
        <v>166</v>
      </c>
      <c r="G58" s="4">
        <v>955.63</v>
      </c>
      <c r="H58" s="4">
        <v>485.96</v>
      </c>
      <c r="I58" s="3" t="s">
        <v>953</v>
      </c>
      <c r="J58" s="3" t="s">
        <v>7145</v>
      </c>
      <c r="K58" s="3" t="s">
        <v>960</v>
      </c>
      <c r="L58" s="3" t="s">
        <v>3998</v>
      </c>
      <c r="M58" s="6" t="s">
        <v>14542</v>
      </c>
      <c r="N58" s="3" t="s">
        <v>170</v>
      </c>
      <c r="O58" s="3" t="s">
        <v>16056</v>
      </c>
      <c r="P58" s="3" t="s">
        <v>16057</v>
      </c>
      <c r="Q58" s="3" t="s">
        <v>135</v>
      </c>
      <c r="R58" s="3" t="s">
        <v>135</v>
      </c>
      <c r="S58" s="3" t="s">
        <v>506</v>
      </c>
      <c r="T58" s="3" t="s">
        <v>137</v>
      </c>
      <c r="U58" s="3" t="s">
        <v>173</v>
      </c>
      <c r="V58" s="3" t="s">
        <v>16058</v>
      </c>
      <c r="W58" s="7" t="s">
        <v>16205</v>
      </c>
      <c r="X58" s="3" t="s">
        <v>139</v>
      </c>
      <c r="Y58" s="3" t="s">
        <v>323</v>
      </c>
      <c r="Z58" s="3" t="s">
        <v>5272</v>
      </c>
      <c r="AA58" s="3" t="s">
        <v>143</v>
      </c>
      <c r="AB58" s="3" t="s">
        <v>16206</v>
      </c>
      <c r="AC58" s="3" t="s">
        <v>143</v>
      </c>
      <c r="AD58" s="3" t="s">
        <v>235</v>
      </c>
      <c r="AE58" s="3" t="s">
        <v>141</v>
      </c>
      <c r="AF58" s="3" t="s">
        <v>143</v>
      </c>
      <c r="AG58" s="3" t="s">
        <v>16206</v>
      </c>
      <c r="AH58" s="3" t="s">
        <v>207</v>
      </c>
      <c r="AI58" s="3" t="s">
        <v>15613</v>
      </c>
      <c r="AJ58" s="3" t="s">
        <v>16060</v>
      </c>
      <c r="AK58" s="3" t="s">
        <v>174</v>
      </c>
      <c r="AL58" s="3" t="s">
        <v>4001</v>
      </c>
      <c r="AM58" s="3" t="s">
        <v>4002</v>
      </c>
      <c r="AN58" s="3" t="s">
        <v>4003</v>
      </c>
      <c r="AO58" s="3" t="s">
        <v>178</v>
      </c>
      <c r="AP58" s="3" t="s">
        <v>179</v>
      </c>
      <c r="AQ58" s="3" t="s">
        <v>841</v>
      </c>
      <c r="AR58" s="3" t="s">
        <v>4004</v>
      </c>
      <c r="AS58" s="3" t="s">
        <v>145</v>
      </c>
      <c r="AT58" s="3" t="s">
        <v>146</v>
      </c>
      <c r="AU58" s="3" t="s">
        <v>972</v>
      </c>
      <c r="AV58" s="3" t="s">
        <v>148</v>
      </c>
      <c r="AW58" s="3" t="s">
        <v>139</v>
      </c>
      <c r="AX58" s="3" t="s">
        <v>149</v>
      </c>
      <c r="AY58" s="3" t="s">
        <v>150</v>
      </c>
      <c r="AZ58" s="3" t="s">
        <v>156</v>
      </c>
      <c r="BA58" s="3" t="s">
        <v>157</v>
      </c>
      <c r="BB58" s="3" t="s">
        <v>303</v>
      </c>
      <c r="BC58" s="3" t="s">
        <v>16059</v>
      </c>
      <c r="BD58" s="3" t="s">
        <v>5272</v>
      </c>
      <c r="BE58" s="3" t="s">
        <v>143</v>
      </c>
      <c r="BF58" s="3" t="s">
        <v>16207</v>
      </c>
      <c r="BG58" s="3" t="s">
        <v>143</v>
      </c>
      <c r="BH58" s="3" t="s">
        <v>506</v>
      </c>
      <c r="BI58" s="3" t="s">
        <v>143</v>
      </c>
      <c r="BJ58" s="3" t="s">
        <v>160</v>
      </c>
      <c r="BK58" s="3" t="s">
        <v>160</v>
      </c>
      <c r="BL58" s="3" t="s">
        <v>164</v>
      </c>
      <c r="BM58" s="3" t="s">
        <v>143</v>
      </c>
      <c r="BN58" s="3" t="s">
        <v>2410</v>
      </c>
      <c r="BO58" s="3" t="s">
        <v>5352</v>
      </c>
      <c r="BP58" s="3" t="s">
        <v>241</v>
      </c>
      <c r="BQ58" s="3" t="s">
        <v>16206</v>
      </c>
      <c r="BR58" s="3" t="s">
        <v>16206</v>
      </c>
      <c r="BS58" s="3" t="s">
        <v>135</v>
      </c>
      <c r="BT58" s="3" t="s">
        <v>135</v>
      </c>
      <c r="BU58" s="3" t="s">
        <v>135</v>
      </c>
      <c r="BV58" s="3" t="s">
        <v>148</v>
      </c>
      <c r="BW58" s="3" t="s">
        <v>2650</v>
      </c>
      <c r="BX58" s="3" t="s">
        <v>174</v>
      </c>
      <c r="BY58" s="3" t="s">
        <v>143</v>
      </c>
      <c r="BZ58" s="3" t="s">
        <v>143</v>
      </c>
      <c r="CA58" s="3" t="s">
        <v>143</v>
      </c>
      <c r="CB58" s="3" t="s">
        <v>15613</v>
      </c>
      <c r="CC58" s="3" t="s">
        <v>2261</v>
      </c>
      <c r="CD58" s="3" t="s">
        <v>2261</v>
      </c>
      <c r="CE58" s="3" t="s">
        <v>143</v>
      </c>
      <c r="CF58" s="3" t="s">
        <v>143</v>
      </c>
      <c r="CG58" s="3" t="s">
        <v>5272</v>
      </c>
      <c r="CH58" s="3" t="s">
        <v>143</v>
      </c>
      <c r="CI58" s="3" t="s">
        <v>143</v>
      </c>
      <c r="CJ58" s="3" t="s">
        <v>143</v>
      </c>
      <c r="CK58" s="3" t="s">
        <v>143</v>
      </c>
      <c r="CL58" s="3" t="s">
        <v>143</v>
      </c>
      <c r="CM58" s="3" t="s">
        <v>143</v>
      </c>
      <c r="CN58" s="3" t="s">
        <v>143</v>
      </c>
      <c r="CO58" s="3" t="s">
        <v>143</v>
      </c>
      <c r="CP58" s="3" t="s">
        <v>1</v>
      </c>
      <c r="CQ58" s="3" t="s">
        <v>143</v>
      </c>
      <c r="CR58" s="3" t="s">
        <v>1</v>
      </c>
      <c r="CS58" s="3" t="s">
        <v>1985</v>
      </c>
      <c r="CT58" s="3" t="s">
        <v>2092</v>
      </c>
      <c r="CU58" s="3" t="s">
        <v>953</v>
      </c>
      <c r="CV58" s="3" t="s">
        <v>166</v>
      </c>
      <c r="CW58" s="3" t="s">
        <v>506</v>
      </c>
      <c r="CX58" s="3" t="s">
        <v>2007</v>
      </c>
      <c r="CY58" s="3" t="s">
        <v>143</v>
      </c>
      <c r="CZ58" s="3" t="s">
        <v>143</v>
      </c>
      <c r="DA58" s="3" t="s">
        <v>164</v>
      </c>
      <c r="DB58" s="3" t="s">
        <v>6302</v>
      </c>
      <c r="DC58" s="3" t="s">
        <v>6915</v>
      </c>
      <c r="DD58" s="3" t="s">
        <v>143</v>
      </c>
      <c r="DE58" s="3" t="s">
        <v>143</v>
      </c>
      <c r="DF58" s="3" t="s">
        <v>143</v>
      </c>
    </row>
    <row r="59" spans="1:110" x14ac:dyDescent="0.25">
      <c r="A59" s="182">
        <v>186298</v>
      </c>
      <c r="B59" s="3" t="s">
        <v>12238</v>
      </c>
      <c r="C59" s="3" t="s">
        <v>125</v>
      </c>
      <c r="D59" s="7">
        <v>45709</v>
      </c>
      <c r="E59" s="3" t="s">
        <v>257</v>
      </c>
      <c r="F59" s="3" t="s">
        <v>166</v>
      </c>
      <c r="G59" s="8">
        <f t="shared" ref="G59:G65" si="7">H59</f>
        <v>800</v>
      </c>
      <c r="H59" s="4">
        <v>800</v>
      </c>
      <c r="I59" s="3" t="s">
        <v>316</v>
      </c>
      <c r="J59" s="3" t="s">
        <v>129</v>
      </c>
      <c r="K59" s="3" t="s">
        <v>16061</v>
      </c>
      <c r="L59" s="3" t="s">
        <v>16062</v>
      </c>
      <c r="M59" s="6" t="s">
        <v>879</v>
      </c>
      <c r="N59" s="3" t="s">
        <v>262</v>
      </c>
      <c r="O59" s="3" t="s">
        <v>16145</v>
      </c>
      <c r="P59" s="3" t="s">
        <v>16063</v>
      </c>
      <c r="Q59" s="3" t="s">
        <v>135</v>
      </c>
      <c r="R59" s="3" t="s">
        <v>135</v>
      </c>
      <c r="S59" s="3" t="s">
        <v>136</v>
      </c>
      <c r="T59" s="3" t="s">
        <v>137</v>
      </c>
      <c r="U59" s="3" t="s">
        <v>322</v>
      </c>
      <c r="V59" s="3" t="s">
        <v>16064</v>
      </c>
      <c r="W59" s="7" t="s">
        <v>16146</v>
      </c>
      <c r="X59" s="3" t="s">
        <v>139</v>
      </c>
      <c r="Y59" s="3" t="s">
        <v>226</v>
      </c>
      <c r="Z59" s="3" t="s">
        <v>5272</v>
      </c>
      <c r="AA59" s="3" t="s">
        <v>143</v>
      </c>
      <c r="AB59" s="3" t="s">
        <v>5272</v>
      </c>
      <c r="AC59" s="3" t="s">
        <v>143</v>
      </c>
      <c r="AD59" s="3" t="s">
        <v>5675</v>
      </c>
      <c r="AE59" s="3" t="s">
        <v>265</v>
      </c>
      <c r="AF59" s="3" t="s">
        <v>143</v>
      </c>
      <c r="AG59" s="3" t="s">
        <v>143</v>
      </c>
      <c r="AH59" s="3" t="s">
        <v>207</v>
      </c>
      <c r="AI59" s="3" t="s">
        <v>143</v>
      </c>
      <c r="AJ59" s="3" t="s">
        <v>5784</v>
      </c>
      <c r="AK59" s="3" t="s">
        <v>143</v>
      </c>
      <c r="AL59" s="3" t="s">
        <v>16065</v>
      </c>
      <c r="AM59" s="3" t="s">
        <v>16066</v>
      </c>
      <c r="AN59" s="3" t="s">
        <v>16067</v>
      </c>
      <c r="AO59" s="3" t="s">
        <v>6327</v>
      </c>
      <c r="AP59" s="3" t="s">
        <v>431</v>
      </c>
      <c r="AQ59" s="3" t="s">
        <v>16068</v>
      </c>
      <c r="AR59" s="3" t="s">
        <v>16069</v>
      </c>
      <c r="AS59" s="3" t="s">
        <v>536</v>
      </c>
      <c r="AT59" s="3" t="s">
        <v>273</v>
      </c>
      <c r="AU59" s="3" t="s">
        <v>16070</v>
      </c>
      <c r="AV59" s="3" t="s">
        <v>148</v>
      </c>
      <c r="AW59" s="3" t="s">
        <v>139</v>
      </c>
      <c r="AX59" s="3" t="s">
        <v>154</v>
      </c>
      <c r="AY59" s="3" t="s">
        <v>275</v>
      </c>
      <c r="AZ59" s="3" t="s">
        <v>156</v>
      </c>
      <c r="BA59" s="3" t="s">
        <v>157</v>
      </c>
      <c r="BB59" s="3" t="s">
        <v>237</v>
      </c>
      <c r="BC59" s="3" t="s">
        <v>16146</v>
      </c>
      <c r="BD59" s="3" t="s">
        <v>5272</v>
      </c>
      <c r="BE59" s="3" t="s">
        <v>143</v>
      </c>
      <c r="BF59" s="3" t="s">
        <v>143</v>
      </c>
      <c r="BG59" s="3" t="s">
        <v>143</v>
      </c>
      <c r="BH59" s="3" t="s">
        <v>136</v>
      </c>
      <c r="BI59" s="3" t="s">
        <v>143</v>
      </c>
      <c r="BJ59" s="3" t="s">
        <v>200</v>
      </c>
      <c r="BK59" s="3" t="s">
        <v>200</v>
      </c>
      <c r="BL59" s="3" t="s">
        <v>143</v>
      </c>
      <c r="BM59" s="3" t="s">
        <v>143</v>
      </c>
      <c r="BN59" s="3" t="s">
        <v>16147</v>
      </c>
      <c r="BO59" s="3" t="s">
        <v>5784</v>
      </c>
      <c r="BP59" s="3" t="s">
        <v>314</v>
      </c>
      <c r="BQ59" s="3" t="s">
        <v>5784</v>
      </c>
      <c r="BR59" s="3" t="s">
        <v>5784</v>
      </c>
      <c r="BS59" s="3" t="s">
        <v>135</v>
      </c>
      <c r="BT59" s="3" t="s">
        <v>135</v>
      </c>
      <c r="BU59" s="3" t="s">
        <v>135</v>
      </c>
      <c r="BV59" s="3" t="s">
        <v>148</v>
      </c>
      <c r="BW59" s="3" t="s">
        <v>16071</v>
      </c>
      <c r="BX59" s="3" t="s">
        <v>174</v>
      </c>
      <c r="BY59" s="3" t="s">
        <v>143</v>
      </c>
      <c r="BZ59" s="3" t="s">
        <v>143</v>
      </c>
      <c r="CA59" s="3" t="s">
        <v>143</v>
      </c>
      <c r="CB59" s="3" t="s">
        <v>16072</v>
      </c>
      <c r="CC59" s="3" t="s">
        <v>2261</v>
      </c>
      <c r="CD59" s="3" t="s">
        <v>143</v>
      </c>
      <c r="CE59" s="3" t="s">
        <v>143</v>
      </c>
      <c r="CF59" s="3" t="s">
        <v>143</v>
      </c>
      <c r="CG59" s="3" t="s">
        <v>5272</v>
      </c>
      <c r="CH59" s="3" t="s">
        <v>143</v>
      </c>
      <c r="CI59" s="3" t="s">
        <v>143</v>
      </c>
      <c r="CJ59" s="3" t="s">
        <v>143</v>
      </c>
      <c r="CK59" s="3" t="s">
        <v>143</v>
      </c>
      <c r="CL59" s="3" t="s">
        <v>10184</v>
      </c>
      <c r="CM59" s="3" t="s">
        <v>5878</v>
      </c>
      <c r="CN59" s="3" t="s">
        <v>143</v>
      </c>
      <c r="CO59" s="3" t="s">
        <v>143</v>
      </c>
      <c r="CP59" s="3" t="s">
        <v>1</v>
      </c>
      <c r="CQ59" s="3" t="s">
        <v>143</v>
      </c>
      <c r="CR59" s="3" t="s">
        <v>1</v>
      </c>
      <c r="CS59" s="3" t="s">
        <v>2092</v>
      </c>
      <c r="CT59" s="3" t="s">
        <v>143</v>
      </c>
      <c r="CU59" s="3" t="s">
        <v>316</v>
      </c>
      <c r="CV59" s="3" t="s">
        <v>166</v>
      </c>
      <c r="CW59" s="3" t="s">
        <v>136</v>
      </c>
      <c r="CX59" s="3" t="s">
        <v>1989</v>
      </c>
      <c r="CY59" s="3" t="s">
        <v>143</v>
      </c>
      <c r="CZ59" s="3" t="s">
        <v>143</v>
      </c>
      <c r="DA59" s="3" t="s">
        <v>125</v>
      </c>
      <c r="DB59" s="3" t="s">
        <v>6302</v>
      </c>
      <c r="DC59" s="3" t="s">
        <v>6255</v>
      </c>
      <c r="DD59" s="3" t="s">
        <v>143</v>
      </c>
      <c r="DE59" s="3" t="s">
        <v>10185</v>
      </c>
      <c r="DF59" s="3" t="s">
        <v>7674</v>
      </c>
    </row>
    <row r="60" spans="1:110" x14ac:dyDescent="0.25">
      <c r="A60" s="182">
        <v>186536</v>
      </c>
      <c r="B60" s="3" t="s">
        <v>15760</v>
      </c>
      <c r="C60" s="3" t="s">
        <v>364</v>
      </c>
      <c r="D60" s="7">
        <v>45712</v>
      </c>
      <c r="E60" s="3" t="s">
        <v>165</v>
      </c>
      <c r="F60" s="3" t="s">
        <v>127</v>
      </c>
      <c r="G60" s="8">
        <f t="shared" si="7"/>
        <v>311.70999999999998</v>
      </c>
      <c r="H60" s="4">
        <v>311.70999999999998</v>
      </c>
      <c r="I60" s="3" t="s">
        <v>394</v>
      </c>
      <c r="J60" s="3" t="s">
        <v>7145</v>
      </c>
      <c r="K60" s="3" t="s">
        <v>12534</v>
      </c>
      <c r="L60" s="3" t="s">
        <v>12239</v>
      </c>
      <c r="M60" s="6" t="s">
        <v>16208</v>
      </c>
      <c r="N60" s="3" t="s">
        <v>132</v>
      </c>
      <c r="O60" s="3" t="s">
        <v>143</v>
      </c>
      <c r="P60" s="3" t="s">
        <v>16209</v>
      </c>
      <c r="Q60" s="3" t="s">
        <v>16073</v>
      </c>
      <c r="R60" s="3" t="s">
        <v>135</v>
      </c>
      <c r="S60" s="3" t="s">
        <v>136</v>
      </c>
      <c r="T60" s="3" t="s">
        <v>137</v>
      </c>
      <c r="U60" s="3" t="s">
        <v>9544</v>
      </c>
      <c r="V60" s="3" t="s">
        <v>16210</v>
      </c>
      <c r="W60" s="7" t="s">
        <v>16211</v>
      </c>
      <c r="X60" s="3" t="s">
        <v>139</v>
      </c>
      <c r="Y60" s="3" t="s">
        <v>323</v>
      </c>
      <c r="Z60" s="3" t="s">
        <v>5272</v>
      </c>
      <c r="AA60" s="3" t="s">
        <v>143</v>
      </c>
      <c r="AB60" s="3" t="s">
        <v>5272</v>
      </c>
      <c r="AC60" s="3" t="s">
        <v>143</v>
      </c>
      <c r="AD60" s="3" t="s">
        <v>235</v>
      </c>
      <c r="AE60" s="3" t="s">
        <v>141</v>
      </c>
      <c r="AF60" s="3" t="s">
        <v>143</v>
      </c>
      <c r="AG60" s="3" t="s">
        <v>143</v>
      </c>
      <c r="AH60" s="3" t="s">
        <v>142</v>
      </c>
      <c r="AI60" s="3" t="s">
        <v>143</v>
      </c>
      <c r="AJ60" s="3" t="s">
        <v>13134</v>
      </c>
      <c r="AK60" s="3" t="s">
        <v>144</v>
      </c>
      <c r="AL60" s="3" t="s">
        <v>12243</v>
      </c>
      <c r="AM60" s="3" t="s">
        <v>146</v>
      </c>
      <c r="AN60" s="3" t="s">
        <v>12244</v>
      </c>
      <c r="AO60" s="3" t="s">
        <v>148</v>
      </c>
      <c r="AP60" s="3" t="s">
        <v>139</v>
      </c>
      <c r="AQ60" s="3" t="s">
        <v>149</v>
      </c>
      <c r="AR60" s="3" t="s">
        <v>150</v>
      </c>
      <c r="AS60" s="3" t="s">
        <v>12541</v>
      </c>
      <c r="AT60" s="3" t="s">
        <v>5237</v>
      </c>
      <c r="AU60" s="3" t="s">
        <v>12542</v>
      </c>
      <c r="AV60" s="3" t="s">
        <v>148</v>
      </c>
      <c r="AW60" s="3" t="s">
        <v>139</v>
      </c>
      <c r="AX60" s="3" t="s">
        <v>149</v>
      </c>
      <c r="AY60" s="3" t="s">
        <v>5239</v>
      </c>
      <c r="AZ60" s="3" t="s">
        <v>156</v>
      </c>
      <c r="BA60" s="3" t="s">
        <v>15578</v>
      </c>
      <c r="BB60" s="3" t="s">
        <v>143</v>
      </c>
      <c r="BC60" s="3" t="s">
        <v>143</v>
      </c>
      <c r="BD60" s="3" t="s">
        <v>5272</v>
      </c>
      <c r="BE60" s="3" t="s">
        <v>143</v>
      </c>
      <c r="BF60" s="3" t="s">
        <v>143</v>
      </c>
      <c r="BG60" s="3" t="s">
        <v>143</v>
      </c>
      <c r="BH60" s="3" t="s">
        <v>136</v>
      </c>
      <c r="BI60" s="3" t="s">
        <v>143</v>
      </c>
      <c r="BJ60" s="3" t="s">
        <v>1674</v>
      </c>
      <c r="BK60" s="3" t="s">
        <v>143</v>
      </c>
      <c r="BL60" s="3" t="s">
        <v>143</v>
      </c>
      <c r="BM60" s="3" t="s">
        <v>143</v>
      </c>
      <c r="BN60" s="3" t="s">
        <v>143</v>
      </c>
      <c r="BO60" s="3" t="s">
        <v>5272</v>
      </c>
      <c r="BP60" s="3" t="s">
        <v>16212</v>
      </c>
      <c r="BQ60" s="3" t="s">
        <v>13136</v>
      </c>
      <c r="BR60" s="3" t="s">
        <v>13136</v>
      </c>
      <c r="BS60" s="3" t="s">
        <v>135</v>
      </c>
      <c r="BT60" s="3" t="s">
        <v>135</v>
      </c>
      <c r="BU60" s="3" t="s">
        <v>135</v>
      </c>
      <c r="BV60" s="3" t="s">
        <v>148</v>
      </c>
      <c r="BW60" s="3" t="s">
        <v>9154</v>
      </c>
      <c r="BX60" s="3" t="s">
        <v>144</v>
      </c>
      <c r="BY60" s="3" t="s">
        <v>143</v>
      </c>
      <c r="BZ60" s="3" t="s">
        <v>143</v>
      </c>
      <c r="CA60" s="3" t="s">
        <v>143</v>
      </c>
      <c r="CB60" s="3" t="s">
        <v>16208</v>
      </c>
      <c r="CC60" s="3" t="s">
        <v>9549</v>
      </c>
      <c r="CD60" s="3" t="s">
        <v>9549</v>
      </c>
      <c r="CE60" s="3" t="s">
        <v>143</v>
      </c>
      <c r="CF60" s="3" t="s">
        <v>143</v>
      </c>
      <c r="CG60" s="3" t="s">
        <v>5272</v>
      </c>
      <c r="CH60" s="3" t="s">
        <v>143</v>
      </c>
      <c r="CI60" s="3" t="s">
        <v>143</v>
      </c>
      <c r="CJ60" s="3" t="s">
        <v>143</v>
      </c>
      <c r="CK60" s="3" t="s">
        <v>143</v>
      </c>
      <c r="CL60" s="3" t="s">
        <v>5878</v>
      </c>
      <c r="CM60" s="3" t="s">
        <v>12545</v>
      </c>
      <c r="CN60" s="3" t="s">
        <v>143</v>
      </c>
      <c r="CO60" s="3" t="s">
        <v>143</v>
      </c>
      <c r="CP60" s="3" t="s">
        <v>1</v>
      </c>
      <c r="CQ60" s="3" t="s">
        <v>143</v>
      </c>
      <c r="CR60" s="3" t="s">
        <v>1</v>
      </c>
      <c r="CS60" s="3" t="s">
        <v>1985</v>
      </c>
      <c r="CT60" s="3" t="s">
        <v>143</v>
      </c>
      <c r="CU60" s="3" t="s">
        <v>394</v>
      </c>
      <c r="CV60" s="3" t="s">
        <v>127</v>
      </c>
      <c r="CW60" s="3" t="s">
        <v>136</v>
      </c>
      <c r="CX60" s="3" t="s">
        <v>2495</v>
      </c>
      <c r="CY60" s="3" t="s">
        <v>143</v>
      </c>
      <c r="CZ60" s="3" t="s">
        <v>143</v>
      </c>
      <c r="DA60" s="3" t="s">
        <v>364</v>
      </c>
      <c r="DB60" s="3" t="s">
        <v>6302</v>
      </c>
      <c r="DC60" s="3" t="s">
        <v>6915</v>
      </c>
      <c r="DD60" s="3" t="s">
        <v>143</v>
      </c>
      <c r="DE60" s="3" t="s">
        <v>7674</v>
      </c>
      <c r="DF60" s="3" t="s">
        <v>12546</v>
      </c>
    </row>
    <row r="61" spans="1:110" x14ac:dyDescent="0.25">
      <c r="A61" s="182">
        <v>186544</v>
      </c>
      <c r="B61" s="3" t="s">
        <v>15760</v>
      </c>
      <c r="C61" s="3" t="s">
        <v>364</v>
      </c>
      <c r="D61" s="7">
        <v>45712</v>
      </c>
      <c r="E61" s="3" t="s">
        <v>165</v>
      </c>
      <c r="F61" s="3" t="s">
        <v>127</v>
      </c>
      <c r="G61" s="8">
        <f t="shared" si="7"/>
        <v>311.70999999999998</v>
      </c>
      <c r="H61" s="4">
        <v>311.70999999999998</v>
      </c>
      <c r="I61" s="3" t="s">
        <v>394</v>
      </c>
      <c r="J61" s="3" t="s">
        <v>7145</v>
      </c>
      <c r="K61" s="3" t="s">
        <v>12534</v>
      </c>
      <c r="L61" s="3" t="s">
        <v>12239</v>
      </c>
      <c r="M61" s="6" t="s">
        <v>16213</v>
      </c>
      <c r="N61" s="3" t="s">
        <v>132</v>
      </c>
      <c r="O61" s="3" t="s">
        <v>143</v>
      </c>
      <c r="P61" s="3" t="s">
        <v>16209</v>
      </c>
      <c r="Q61" s="3" t="s">
        <v>16073</v>
      </c>
      <c r="R61" s="3" t="s">
        <v>135</v>
      </c>
      <c r="S61" s="3" t="s">
        <v>136</v>
      </c>
      <c r="T61" s="3" t="s">
        <v>137</v>
      </c>
      <c r="U61" s="3" t="s">
        <v>9544</v>
      </c>
      <c r="V61" s="3" t="s">
        <v>16214</v>
      </c>
      <c r="W61" s="7" t="s">
        <v>16215</v>
      </c>
      <c r="X61" s="3" t="s">
        <v>139</v>
      </c>
      <c r="Y61" s="3" t="s">
        <v>323</v>
      </c>
      <c r="Z61" s="3" t="s">
        <v>5272</v>
      </c>
      <c r="AA61" s="3" t="s">
        <v>143</v>
      </c>
      <c r="AB61" s="3" t="s">
        <v>5272</v>
      </c>
      <c r="AC61" s="3" t="s">
        <v>143</v>
      </c>
      <c r="AD61" s="3" t="s">
        <v>235</v>
      </c>
      <c r="AE61" s="3" t="s">
        <v>141</v>
      </c>
      <c r="AF61" s="3" t="s">
        <v>143</v>
      </c>
      <c r="AG61" s="3" t="s">
        <v>143</v>
      </c>
      <c r="AH61" s="3" t="s">
        <v>142</v>
      </c>
      <c r="AI61" s="3" t="s">
        <v>143</v>
      </c>
      <c r="AJ61" s="3" t="s">
        <v>13134</v>
      </c>
      <c r="AK61" s="3" t="s">
        <v>143</v>
      </c>
      <c r="AL61" s="3" t="s">
        <v>12243</v>
      </c>
      <c r="AM61" s="3" t="s">
        <v>146</v>
      </c>
      <c r="AN61" s="3" t="s">
        <v>12244</v>
      </c>
      <c r="AO61" s="3" t="s">
        <v>148</v>
      </c>
      <c r="AP61" s="3" t="s">
        <v>139</v>
      </c>
      <c r="AQ61" s="3" t="s">
        <v>149</v>
      </c>
      <c r="AR61" s="3" t="s">
        <v>150</v>
      </c>
      <c r="AS61" s="3" t="s">
        <v>12541</v>
      </c>
      <c r="AT61" s="3" t="s">
        <v>5237</v>
      </c>
      <c r="AU61" s="3" t="s">
        <v>12542</v>
      </c>
      <c r="AV61" s="3" t="s">
        <v>148</v>
      </c>
      <c r="AW61" s="3" t="s">
        <v>139</v>
      </c>
      <c r="AX61" s="3" t="s">
        <v>149</v>
      </c>
      <c r="AY61" s="3" t="s">
        <v>5239</v>
      </c>
      <c r="AZ61" s="3" t="s">
        <v>156</v>
      </c>
      <c r="BA61" s="3" t="s">
        <v>15578</v>
      </c>
      <c r="BB61" s="3" t="s">
        <v>143</v>
      </c>
      <c r="BC61" s="3" t="s">
        <v>143</v>
      </c>
      <c r="BD61" s="3" t="s">
        <v>5272</v>
      </c>
      <c r="BE61" s="3" t="s">
        <v>143</v>
      </c>
      <c r="BF61" s="3" t="s">
        <v>143</v>
      </c>
      <c r="BG61" s="3" t="s">
        <v>143</v>
      </c>
      <c r="BH61" s="3" t="s">
        <v>136</v>
      </c>
      <c r="BI61" s="3" t="s">
        <v>143</v>
      </c>
      <c r="BJ61" s="3" t="s">
        <v>1674</v>
      </c>
      <c r="BK61" s="3" t="s">
        <v>143</v>
      </c>
      <c r="BL61" s="3" t="s">
        <v>143</v>
      </c>
      <c r="BM61" s="3" t="s">
        <v>143</v>
      </c>
      <c r="BN61" s="3" t="s">
        <v>143</v>
      </c>
      <c r="BO61" s="3" t="s">
        <v>5272</v>
      </c>
      <c r="BP61" s="3" t="s">
        <v>16212</v>
      </c>
      <c r="BQ61" s="3" t="s">
        <v>13136</v>
      </c>
      <c r="BR61" s="3" t="s">
        <v>13136</v>
      </c>
      <c r="BS61" s="3" t="s">
        <v>135</v>
      </c>
      <c r="BT61" s="3" t="s">
        <v>135</v>
      </c>
      <c r="BU61" s="3" t="s">
        <v>135</v>
      </c>
      <c r="BV61" s="3" t="s">
        <v>148</v>
      </c>
      <c r="BW61" s="3" t="s">
        <v>16110</v>
      </c>
      <c r="BX61" s="3" t="s">
        <v>144</v>
      </c>
      <c r="BY61" s="3" t="s">
        <v>143</v>
      </c>
      <c r="BZ61" s="3" t="s">
        <v>143</v>
      </c>
      <c r="CA61" s="3" t="s">
        <v>143</v>
      </c>
      <c r="CB61" s="3" t="s">
        <v>16213</v>
      </c>
      <c r="CC61" s="3" t="s">
        <v>9549</v>
      </c>
      <c r="CD61" s="3" t="s">
        <v>143</v>
      </c>
      <c r="CE61" s="3" t="s">
        <v>143</v>
      </c>
      <c r="CF61" s="3" t="s">
        <v>143</v>
      </c>
      <c r="CG61" s="3" t="s">
        <v>5272</v>
      </c>
      <c r="CH61" s="3" t="s">
        <v>143</v>
      </c>
      <c r="CI61" s="3" t="s">
        <v>143</v>
      </c>
      <c r="CJ61" s="3" t="s">
        <v>143</v>
      </c>
      <c r="CK61" s="3" t="s">
        <v>143</v>
      </c>
      <c r="CL61" s="3" t="s">
        <v>5878</v>
      </c>
      <c r="CM61" s="3" t="s">
        <v>12545</v>
      </c>
      <c r="CN61" s="3" t="s">
        <v>143</v>
      </c>
      <c r="CO61" s="3" t="s">
        <v>143</v>
      </c>
      <c r="CP61" s="3" t="s">
        <v>1</v>
      </c>
      <c r="CQ61" s="3" t="s">
        <v>143</v>
      </c>
      <c r="CR61" s="3" t="s">
        <v>1</v>
      </c>
      <c r="CS61" s="3" t="s">
        <v>1985</v>
      </c>
      <c r="CT61" s="3" t="s">
        <v>143</v>
      </c>
      <c r="CU61" s="3" t="s">
        <v>394</v>
      </c>
      <c r="CV61" s="3" t="s">
        <v>127</v>
      </c>
      <c r="CW61" s="3" t="s">
        <v>136</v>
      </c>
      <c r="CX61" s="3" t="s">
        <v>2495</v>
      </c>
      <c r="CY61" s="3" t="s">
        <v>143</v>
      </c>
      <c r="CZ61" s="3" t="s">
        <v>143</v>
      </c>
      <c r="DA61" s="3" t="s">
        <v>364</v>
      </c>
      <c r="DB61" s="3" t="s">
        <v>6302</v>
      </c>
      <c r="DC61" s="3" t="s">
        <v>6915</v>
      </c>
      <c r="DD61" s="3" t="s">
        <v>143</v>
      </c>
      <c r="DE61" s="3" t="s">
        <v>7674</v>
      </c>
      <c r="DF61" s="3" t="s">
        <v>12546</v>
      </c>
    </row>
    <row r="62" spans="1:110" x14ac:dyDescent="0.25">
      <c r="A62" s="182">
        <v>186546</v>
      </c>
      <c r="B62" s="3" t="s">
        <v>15760</v>
      </c>
      <c r="C62" s="3" t="s">
        <v>364</v>
      </c>
      <c r="D62" s="7">
        <v>45712</v>
      </c>
      <c r="E62" s="3" t="s">
        <v>165</v>
      </c>
      <c r="F62" s="3" t="s">
        <v>127</v>
      </c>
      <c r="G62" s="8">
        <f t="shared" si="7"/>
        <v>311.70999999999998</v>
      </c>
      <c r="H62" s="4">
        <v>311.70999999999998</v>
      </c>
      <c r="I62" s="3" t="s">
        <v>394</v>
      </c>
      <c r="J62" s="3" t="s">
        <v>7145</v>
      </c>
      <c r="K62" s="3" t="s">
        <v>5232</v>
      </c>
      <c r="L62" s="3" t="s">
        <v>12239</v>
      </c>
      <c r="M62" s="6" t="s">
        <v>16216</v>
      </c>
      <c r="N62" s="3" t="s">
        <v>132</v>
      </c>
      <c r="O62" s="3" t="s">
        <v>143</v>
      </c>
      <c r="P62" s="3" t="s">
        <v>16209</v>
      </c>
      <c r="Q62" s="3" t="s">
        <v>16073</v>
      </c>
      <c r="R62" s="3" t="s">
        <v>135</v>
      </c>
      <c r="S62" s="3" t="s">
        <v>136</v>
      </c>
      <c r="T62" s="3" t="s">
        <v>137</v>
      </c>
      <c r="U62" s="3" t="s">
        <v>9544</v>
      </c>
      <c r="V62" s="3" t="s">
        <v>16217</v>
      </c>
      <c r="W62" s="7" t="s">
        <v>16218</v>
      </c>
      <c r="X62" s="3" t="s">
        <v>139</v>
      </c>
      <c r="Y62" s="3" t="s">
        <v>323</v>
      </c>
      <c r="Z62" s="3" t="s">
        <v>5272</v>
      </c>
      <c r="AA62" s="3" t="s">
        <v>143</v>
      </c>
      <c r="AB62" s="3" t="s">
        <v>5272</v>
      </c>
      <c r="AC62" s="3" t="s">
        <v>143</v>
      </c>
      <c r="AD62" s="3" t="s">
        <v>235</v>
      </c>
      <c r="AE62" s="3" t="s">
        <v>141</v>
      </c>
      <c r="AF62" s="3" t="s">
        <v>143</v>
      </c>
      <c r="AG62" s="3" t="s">
        <v>143</v>
      </c>
      <c r="AH62" s="3" t="s">
        <v>142</v>
      </c>
      <c r="AI62" s="3" t="s">
        <v>143</v>
      </c>
      <c r="AJ62" s="3" t="s">
        <v>13134</v>
      </c>
      <c r="AK62" s="3" t="s">
        <v>143</v>
      </c>
      <c r="AL62" s="3" t="s">
        <v>12243</v>
      </c>
      <c r="AM62" s="3" t="s">
        <v>146</v>
      </c>
      <c r="AN62" s="3" t="s">
        <v>12244</v>
      </c>
      <c r="AO62" s="3" t="s">
        <v>148</v>
      </c>
      <c r="AP62" s="3" t="s">
        <v>139</v>
      </c>
      <c r="AQ62" s="3" t="s">
        <v>149</v>
      </c>
      <c r="AR62" s="3" t="s">
        <v>150</v>
      </c>
      <c r="AS62" s="3" t="s">
        <v>5236</v>
      </c>
      <c r="AT62" s="3" t="s">
        <v>5237</v>
      </c>
      <c r="AU62" s="3" t="s">
        <v>5238</v>
      </c>
      <c r="AV62" s="3" t="s">
        <v>148</v>
      </c>
      <c r="AW62" s="3" t="s">
        <v>139</v>
      </c>
      <c r="AX62" s="3" t="s">
        <v>149</v>
      </c>
      <c r="AY62" s="3" t="s">
        <v>5239</v>
      </c>
      <c r="AZ62" s="3" t="s">
        <v>156</v>
      </c>
      <c r="BA62" s="3" t="s">
        <v>15578</v>
      </c>
      <c r="BB62" s="3" t="s">
        <v>143</v>
      </c>
      <c r="BC62" s="3" t="s">
        <v>143</v>
      </c>
      <c r="BD62" s="3" t="s">
        <v>5272</v>
      </c>
      <c r="BE62" s="3" t="s">
        <v>143</v>
      </c>
      <c r="BF62" s="3" t="s">
        <v>143</v>
      </c>
      <c r="BG62" s="3" t="s">
        <v>143</v>
      </c>
      <c r="BH62" s="3" t="s">
        <v>136</v>
      </c>
      <c r="BI62" s="3" t="s">
        <v>143</v>
      </c>
      <c r="BJ62" s="3" t="s">
        <v>1674</v>
      </c>
      <c r="BK62" s="3" t="s">
        <v>143</v>
      </c>
      <c r="BL62" s="3" t="s">
        <v>143</v>
      </c>
      <c r="BM62" s="3" t="s">
        <v>143</v>
      </c>
      <c r="BN62" s="3" t="s">
        <v>143</v>
      </c>
      <c r="BO62" s="3" t="s">
        <v>5272</v>
      </c>
      <c r="BP62" s="3" t="s">
        <v>16212</v>
      </c>
      <c r="BQ62" s="3" t="s">
        <v>13136</v>
      </c>
      <c r="BR62" s="3" t="s">
        <v>13136</v>
      </c>
      <c r="BS62" s="3" t="s">
        <v>135</v>
      </c>
      <c r="BT62" s="3" t="s">
        <v>135</v>
      </c>
      <c r="BU62" s="3" t="s">
        <v>135</v>
      </c>
      <c r="BV62" s="3" t="s">
        <v>148</v>
      </c>
      <c r="BW62" s="3" t="s">
        <v>16110</v>
      </c>
      <c r="BX62" s="3" t="s">
        <v>144</v>
      </c>
      <c r="BY62" s="3" t="s">
        <v>143</v>
      </c>
      <c r="BZ62" s="3" t="s">
        <v>143</v>
      </c>
      <c r="CA62" s="3" t="s">
        <v>143</v>
      </c>
      <c r="CB62" s="3" t="s">
        <v>16216</v>
      </c>
      <c r="CC62" s="3" t="s">
        <v>9549</v>
      </c>
      <c r="CD62" s="3" t="s">
        <v>143</v>
      </c>
      <c r="CE62" s="3" t="s">
        <v>143</v>
      </c>
      <c r="CF62" s="3" t="s">
        <v>143</v>
      </c>
      <c r="CG62" s="3" t="s">
        <v>5272</v>
      </c>
      <c r="CH62" s="3" t="s">
        <v>143</v>
      </c>
      <c r="CI62" s="3" t="s">
        <v>143</v>
      </c>
      <c r="CJ62" s="3" t="s">
        <v>143</v>
      </c>
      <c r="CK62" s="3" t="s">
        <v>143</v>
      </c>
      <c r="CL62" s="3" t="s">
        <v>5878</v>
      </c>
      <c r="CM62" s="3" t="s">
        <v>143</v>
      </c>
      <c r="CN62" s="3" t="s">
        <v>143</v>
      </c>
      <c r="CO62" s="3" t="s">
        <v>143</v>
      </c>
      <c r="CP62" s="3" t="s">
        <v>1</v>
      </c>
      <c r="CQ62" s="3" t="s">
        <v>143</v>
      </c>
      <c r="CR62" s="3" t="s">
        <v>1</v>
      </c>
      <c r="CS62" s="3" t="s">
        <v>1985</v>
      </c>
      <c r="CT62" s="3" t="s">
        <v>143</v>
      </c>
      <c r="CU62" s="3" t="s">
        <v>394</v>
      </c>
      <c r="CV62" s="3" t="s">
        <v>127</v>
      </c>
      <c r="CW62" s="3" t="s">
        <v>136</v>
      </c>
      <c r="CX62" s="3" t="s">
        <v>2495</v>
      </c>
      <c r="CY62" s="3" t="s">
        <v>143</v>
      </c>
      <c r="CZ62" s="3" t="s">
        <v>143</v>
      </c>
      <c r="DA62" s="3" t="s">
        <v>364</v>
      </c>
      <c r="DB62" s="3" t="s">
        <v>6302</v>
      </c>
      <c r="DC62" s="3" t="s">
        <v>6915</v>
      </c>
      <c r="DD62" s="3" t="s">
        <v>143</v>
      </c>
      <c r="DE62" s="3" t="s">
        <v>7674</v>
      </c>
      <c r="DF62" s="3" t="s">
        <v>143</v>
      </c>
    </row>
    <row r="63" spans="1:110" x14ac:dyDescent="0.25">
      <c r="A63" s="182">
        <v>186547</v>
      </c>
      <c r="B63" s="3" t="s">
        <v>15760</v>
      </c>
      <c r="C63" s="3" t="s">
        <v>364</v>
      </c>
      <c r="D63" s="7">
        <v>45712</v>
      </c>
      <c r="E63" s="3" t="s">
        <v>165</v>
      </c>
      <c r="F63" s="3" t="s">
        <v>127</v>
      </c>
      <c r="G63" s="8">
        <f t="shared" si="7"/>
        <v>311.70999999999998</v>
      </c>
      <c r="H63" s="4">
        <v>311.70999999999998</v>
      </c>
      <c r="I63" s="3" t="s">
        <v>394</v>
      </c>
      <c r="J63" s="3" t="s">
        <v>7145</v>
      </c>
      <c r="K63" s="3" t="s">
        <v>5232</v>
      </c>
      <c r="L63" s="3" t="s">
        <v>12239</v>
      </c>
      <c r="M63" s="6" t="s">
        <v>16219</v>
      </c>
      <c r="N63" s="3" t="s">
        <v>132</v>
      </c>
      <c r="O63" s="3" t="s">
        <v>143</v>
      </c>
      <c r="P63" s="3" t="s">
        <v>16209</v>
      </c>
      <c r="Q63" s="3" t="s">
        <v>16073</v>
      </c>
      <c r="R63" s="3" t="s">
        <v>135</v>
      </c>
      <c r="S63" s="3" t="s">
        <v>136</v>
      </c>
      <c r="T63" s="3" t="s">
        <v>137</v>
      </c>
      <c r="U63" s="3" t="s">
        <v>9544</v>
      </c>
      <c r="V63" s="3" t="s">
        <v>16220</v>
      </c>
      <c r="W63" s="7" t="s">
        <v>16221</v>
      </c>
      <c r="X63" s="3" t="s">
        <v>139</v>
      </c>
      <c r="Y63" s="3" t="s">
        <v>323</v>
      </c>
      <c r="Z63" s="3" t="s">
        <v>5272</v>
      </c>
      <c r="AA63" s="3" t="s">
        <v>143</v>
      </c>
      <c r="AB63" s="3" t="s">
        <v>5272</v>
      </c>
      <c r="AC63" s="3" t="s">
        <v>143</v>
      </c>
      <c r="AD63" s="3" t="s">
        <v>235</v>
      </c>
      <c r="AE63" s="3" t="s">
        <v>141</v>
      </c>
      <c r="AF63" s="3" t="s">
        <v>143</v>
      </c>
      <c r="AG63" s="3" t="s">
        <v>143</v>
      </c>
      <c r="AH63" s="3" t="s">
        <v>142</v>
      </c>
      <c r="AI63" s="3" t="s">
        <v>143</v>
      </c>
      <c r="AJ63" s="3" t="s">
        <v>13134</v>
      </c>
      <c r="AK63" s="3" t="s">
        <v>143</v>
      </c>
      <c r="AL63" s="3" t="s">
        <v>12243</v>
      </c>
      <c r="AM63" s="3" t="s">
        <v>146</v>
      </c>
      <c r="AN63" s="3" t="s">
        <v>12244</v>
      </c>
      <c r="AO63" s="3" t="s">
        <v>148</v>
      </c>
      <c r="AP63" s="3" t="s">
        <v>139</v>
      </c>
      <c r="AQ63" s="3" t="s">
        <v>149</v>
      </c>
      <c r="AR63" s="3" t="s">
        <v>150</v>
      </c>
      <c r="AS63" s="3" t="s">
        <v>5236</v>
      </c>
      <c r="AT63" s="3" t="s">
        <v>5237</v>
      </c>
      <c r="AU63" s="3" t="s">
        <v>5238</v>
      </c>
      <c r="AV63" s="3" t="s">
        <v>148</v>
      </c>
      <c r="AW63" s="3" t="s">
        <v>139</v>
      </c>
      <c r="AX63" s="3" t="s">
        <v>149</v>
      </c>
      <c r="AY63" s="3" t="s">
        <v>5239</v>
      </c>
      <c r="AZ63" s="3" t="s">
        <v>156</v>
      </c>
      <c r="BA63" s="3" t="s">
        <v>15578</v>
      </c>
      <c r="BB63" s="3" t="s">
        <v>143</v>
      </c>
      <c r="BC63" s="3" t="s">
        <v>143</v>
      </c>
      <c r="BD63" s="3" t="s">
        <v>5272</v>
      </c>
      <c r="BE63" s="3" t="s">
        <v>143</v>
      </c>
      <c r="BF63" s="3" t="s">
        <v>143</v>
      </c>
      <c r="BG63" s="3" t="s">
        <v>143</v>
      </c>
      <c r="BH63" s="3" t="s">
        <v>136</v>
      </c>
      <c r="BI63" s="3" t="s">
        <v>143</v>
      </c>
      <c r="BJ63" s="3" t="s">
        <v>1674</v>
      </c>
      <c r="BK63" s="3" t="s">
        <v>143</v>
      </c>
      <c r="BL63" s="3" t="s">
        <v>143</v>
      </c>
      <c r="BM63" s="3" t="s">
        <v>143</v>
      </c>
      <c r="BN63" s="3" t="s">
        <v>143</v>
      </c>
      <c r="BO63" s="3" t="s">
        <v>5272</v>
      </c>
      <c r="BP63" s="3" t="s">
        <v>16212</v>
      </c>
      <c r="BQ63" s="3" t="s">
        <v>13136</v>
      </c>
      <c r="BR63" s="3" t="s">
        <v>13136</v>
      </c>
      <c r="BS63" s="3" t="s">
        <v>135</v>
      </c>
      <c r="BT63" s="3" t="s">
        <v>135</v>
      </c>
      <c r="BU63" s="3" t="s">
        <v>135</v>
      </c>
      <c r="BV63" s="3" t="s">
        <v>148</v>
      </c>
      <c r="BW63" s="3" t="s">
        <v>16110</v>
      </c>
      <c r="BX63" s="3" t="s">
        <v>144</v>
      </c>
      <c r="BY63" s="3" t="s">
        <v>143</v>
      </c>
      <c r="BZ63" s="3" t="s">
        <v>143</v>
      </c>
      <c r="CA63" s="3" t="s">
        <v>143</v>
      </c>
      <c r="CB63" s="3" t="s">
        <v>16219</v>
      </c>
      <c r="CC63" s="3" t="s">
        <v>9549</v>
      </c>
      <c r="CD63" s="3" t="s">
        <v>143</v>
      </c>
      <c r="CE63" s="3" t="s">
        <v>143</v>
      </c>
      <c r="CF63" s="3" t="s">
        <v>143</v>
      </c>
      <c r="CG63" s="3" t="s">
        <v>5272</v>
      </c>
      <c r="CH63" s="3" t="s">
        <v>143</v>
      </c>
      <c r="CI63" s="3" t="s">
        <v>143</v>
      </c>
      <c r="CJ63" s="3" t="s">
        <v>143</v>
      </c>
      <c r="CK63" s="3" t="s">
        <v>143</v>
      </c>
      <c r="CL63" s="3" t="s">
        <v>5878</v>
      </c>
      <c r="CM63" s="3" t="s">
        <v>143</v>
      </c>
      <c r="CN63" s="3" t="s">
        <v>143</v>
      </c>
      <c r="CO63" s="3" t="s">
        <v>143</v>
      </c>
      <c r="CP63" s="3" t="s">
        <v>1</v>
      </c>
      <c r="CQ63" s="3" t="s">
        <v>143</v>
      </c>
      <c r="CR63" s="3" t="s">
        <v>1</v>
      </c>
      <c r="CS63" s="3" t="s">
        <v>1985</v>
      </c>
      <c r="CT63" s="3" t="s">
        <v>143</v>
      </c>
      <c r="CU63" s="3" t="s">
        <v>394</v>
      </c>
      <c r="CV63" s="3" t="s">
        <v>127</v>
      </c>
      <c r="CW63" s="3" t="s">
        <v>136</v>
      </c>
      <c r="CX63" s="3" t="s">
        <v>2495</v>
      </c>
      <c r="CY63" s="3" t="s">
        <v>143</v>
      </c>
      <c r="CZ63" s="3" t="s">
        <v>143</v>
      </c>
      <c r="DA63" s="3" t="s">
        <v>364</v>
      </c>
      <c r="DB63" s="3" t="s">
        <v>6302</v>
      </c>
      <c r="DC63" s="3" t="s">
        <v>6915</v>
      </c>
      <c r="DD63" s="3" t="s">
        <v>143</v>
      </c>
      <c r="DE63" s="3" t="s">
        <v>7674</v>
      </c>
      <c r="DF63" s="3" t="s">
        <v>143</v>
      </c>
    </row>
    <row r="64" spans="1:110" x14ac:dyDescent="0.25">
      <c r="A64" s="182">
        <v>186549</v>
      </c>
      <c r="B64" s="3" t="s">
        <v>15760</v>
      </c>
      <c r="C64" s="3" t="s">
        <v>364</v>
      </c>
      <c r="D64" s="7">
        <v>45712</v>
      </c>
      <c r="E64" s="3" t="s">
        <v>165</v>
      </c>
      <c r="F64" s="3" t="s">
        <v>127</v>
      </c>
      <c r="G64" s="8">
        <f t="shared" si="7"/>
        <v>311.70999999999998</v>
      </c>
      <c r="H64" s="4">
        <v>311.70999999999998</v>
      </c>
      <c r="I64" s="3" t="s">
        <v>394</v>
      </c>
      <c r="J64" s="3" t="s">
        <v>7145</v>
      </c>
      <c r="K64" s="3" t="s">
        <v>5232</v>
      </c>
      <c r="L64" s="3" t="s">
        <v>1056</v>
      </c>
      <c r="M64" s="6" t="s">
        <v>16213</v>
      </c>
      <c r="N64" s="3" t="s">
        <v>132</v>
      </c>
      <c r="O64" s="3" t="s">
        <v>143</v>
      </c>
      <c r="P64" s="3" t="s">
        <v>16209</v>
      </c>
      <c r="Q64" s="3" t="s">
        <v>16073</v>
      </c>
      <c r="R64" s="3" t="s">
        <v>135</v>
      </c>
      <c r="S64" s="3" t="s">
        <v>136</v>
      </c>
      <c r="T64" s="3" t="s">
        <v>137</v>
      </c>
      <c r="U64" s="3" t="s">
        <v>9544</v>
      </c>
      <c r="V64" s="3" t="s">
        <v>16222</v>
      </c>
      <c r="W64" s="7" t="s">
        <v>16223</v>
      </c>
      <c r="X64" s="3" t="s">
        <v>139</v>
      </c>
      <c r="Y64" s="3" t="s">
        <v>323</v>
      </c>
      <c r="Z64" s="3" t="s">
        <v>5272</v>
      </c>
      <c r="AA64" s="3" t="s">
        <v>143</v>
      </c>
      <c r="AB64" s="3" t="s">
        <v>5272</v>
      </c>
      <c r="AC64" s="3" t="s">
        <v>143</v>
      </c>
      <c r="AD64" s="3" t="s">
        <v>235</v>
      </c>
      <c r="AE64" s="3" t="s">
        <v>141</v>
      </c>
      <c r="AF64" s="3" t="s">
        <v>143</v>
      </c>
      <c r="AG64" s="3" t="s">
        <v>143</v>
      </c>
      <c r="AH64" s="3" t="s">
        <v>142</v>
      </c>
      <c r="AI64" s="3" t="s">
        <v>143</v>
      </c>
      <c r="AJ64" s="3" t="s">
        <v>13134</v>
      </c>
      <c r="AK64" s="3" t="s">
        <v>143</v>
      </c>
      <c r="AL64" s="3" t="s">
        <v>145</v>
      </c>
      <c r="AM64" s="3" t="s">
        <v>146</v>
      </c>
      <c r="AN64" s="3" t="s">
        <v>1060</v>
      </c>
      <c r="AO64" s="3" t="s">
        <v>148</v>
      </c>
      <c r="AP64" s="3" t="s">
        <v>139</v>
      </c>
      <c r="AQ64" s="3" t="s">
        <v>149</v>
      </c>
      <c r="AR64" s="3" t="s">
        <v>150</v>
      </c>
      <c r="AS64" s="3" t="s">
        <v>5236</v>
      </c>
      <c r="AT64" s="3" t="s">
        <v>5237</v>
      </c>
      <c r="AU64" s="3" t="s">
        <v>5238</v>
      </c>
      <c r="AV64" s="3" t="s">
        <v>148</v>
      </c>
      <c r="AW64" s="3" t="s">
        <v>139</v>
      </c>
      <c r="AX64" s="3" t="s">
        <v>149</v>
      </c>
      <c r="AY64" s="3" t="s">
        <v>5239</v>
      </c>
      <c r="AZ64" s="3" t="s">
        <v>156</v>
      </c>
      <c r="BA64" s="3" t="s">
        <v>15578</v>
      </c>
      <c r="BB64" s="3" t="s">
        <v>143</v>
      </c>
      <c r="BC64" s="3" t="s">
        <v>143</v>
      </c>
      <c r="BD64" s="3" t="s">
        <v>5272</v>
      </c>
      <c r="BE64" s="3" t="s">
        <v>143</v>
      </c>
      <c r="BF64" s="3" t="s">
        <v>143</v>
      </c>
      <c r="BG64" s="3" t="s">
        <v>143</v>
      </c>
      <c r="BH64" s="3" t="s">
        <v>136</v>
      </c>
      <c r="BI64" s="3" t="s">
        <v>143</v>
      </c>
      <c r="BJ64" s="3" t="s">
        <v>1674</v>
      </c>
      <c r="BK64" s="3" t="s">
        <v>143</v>
      </c>
      <c r="BL64" s="3" t="s">
        <v>143</v>
      </c>
      <c r="BM64" s="3" t="s">
        <v>143</v>
      </c>
      <c r="BN64" s="3" t="s">
        <v>143</v>
      </c>
      <c r="BO64" s="3" t="s">
        <v>5272</v>
      </c>
      <c r="BP64" s="3" t="s">
        <v>16212</v>
      </c>
      <c r="BQ64" s="3" t="s">
        <v>13136</v>
      </c>
      <c r="BR64" s="3" t="s">
        <v>13136</v>
      </c>
      <c r="BS64" s="3" t="s">
        <v>135</v>
      </c>
      <c r="BT64" s="3" t="s">
        <v>135</v>
      </c>
      <c r="BU64" s="3" t="s">
        <v>135</v>
      </c>
      <c r="BV64" s="3" t="s">
        <v>148</v>
      </c>
      <c r="BW64" s="3" t="s">
        <v>16110</v>
      </c>
      <c r="BX64" s="3" t="s">
        <v>144</v>
      </c>
      <c r="BY64" s="3" t="s">
        <v>143</v>
      </c>
      <c r="BZ64" s="3" t="s">
        <v>143</v>
      </c>
      <c r="CA64" s="3" t="s">
        <v>143</v>
      </c>
      <c r="CB64" s="3" t="s">
        <v>16213</v>
      </c>
      <c r="CC64" s="3" t="s">
        <v>9549</v>
      </c>
      <c r="CD64" s="3" t="s">
        <v>143</v>
      </c>
      <c r="CE64" s="3" t="s">
        <v>143</v>
      </c>
      <c r="CF64" s="3" t="s">
        <v>143</v>
      </c>
      <c r="CG64" s="3" t="s">
        <v>5272</v>
      </c>
      <c r="CH64" s="3" t="s">
        <v>143</v>
      </c>
      <c r="CI64" s="3" t="s">
        <v>143</v>
      </c>
      <c r="CJ64" s="3" t="s">
        <v>143</v>
      </c>
      <c r="CK64" s="3" t="s">
        <v>143</v>
      </c>
      <c r="CL64" s="3" t="s">
        <v>143</v>
      </c>
      <c r="CM64" s="3" t="s">
        <v>143</v>
      </c>
      <c r="CN64" s="3" t="s">
        <v>143</v>
      </c>
      <c r="CO64" s="3" t="s">
        <v>143</v>
      </c>
      <c r="CP64" s="3" t="s">
        <v>1</v>
      </c>
      <c r="CQ64" s="3" t="s">
        <v>143</v>
      </c>
      <c r="CR64" s="3" t="s">
        <v>1</v>
      </c>
      <c r="CS64" s="3" t="s">
        <v>1985</v>
      </c>
      <c r="CT64" s="3" t="s">
        <v>143</v>
      </c>
      <c r="CU64" s="3" t="s">
        <v>394</v>
      </c>
      <c r="CV64" s="3" t="s">
        <v>127</v>
      </c>
      <c r="CW64" s="3" t="s">
        <v>136</v>
      </c>
      <c r="CX64" s="3" t="s">
        <v>2495</v>
      </c>
      <c r="CY64" s="3" t="s">
        <v>143</v>
      </c>
      <c r="CZ64" s="3" t="s">
        <v>143</v>
      </c>
      <c r="DA64" s="3" t="s">
        <v>364</v>
      </c>
      <c r="DB64" s="3" t="s">
        <v>6302</v>
      </c>
      <c r="DC64" s="3" t="s">
        <v>6915</v>
      </c>
      <c r="DD64" s="3" t="s">
        <v>143</v>
      </c>
      <c r="DE64" s="3" t="s">
        <v>143</v>
      </c>
      <c r="DF64" s="3" t="s">
        <v>143</v>
      </c>
    </row>
    <row r="65" spans="1:110" x14ac:dyDescent="0.25">
      <c r="A65" s="182">
        <v>186550</v>
      </c>
      <c r="B65" s="3" t="s">
        <v>15760</v>
      </c>
      <c r="C65" s="3" t="s">
        <v>364</v>
      </c>
      <c r="D65" s="7">
        <v>45712</v>
      </c>
      <c r="E65" s="3" t="s">
        <v>165</v>
      </c>
      <c r="F65" s="3" t="s">
        <v>127</v>
      </c>
      <c r="G65" s="8">
        <f t="shared" si="7"/>
        <v>311.70999999999998</v>
      </c>
      <c r="H65" s="4">
        <v>311.70999999999998</v>
      </c>
      <c r="I65" s="3" t="s">
        <v>394</v>
      </c>
      <c r="J65" s="3" t="s">
        <v>7145</v>
      </c>
      <c r="K65" s="3" t="s">
        <v>5232</v>
      </c>
      <c r="L65" s="3" t="s">
        <v>12239</v>
      </c>
      <c r="M65" s="6" t="s">
        <v>16224</v>
      </c>
      <c r="N65" s="3" t="s">
        <v>132</v>
      </c>
      <c r="O65" s="3" t="s">
        <v>143</v>
      </c>
      <c r="P65" s="3" t="s">
        <v>16209</v>
      </c>
      <c r="Q65" s="3" t="s">
        <v>16073</v>
      </c>
      <c r="R65" s="3" t="s">
        <v>135</v>
      </c>
      <c r="S65" s="3" t="s">
        <v>136</v>
      </c>
      <c r="T65" s="3" t="s">
        <v>137</v>
      </c>
      <c r="U65" s="3" t="s">
        <v>9544</v>
      </c>
      <c r="V65" s="3" t="s">
        <v>16225</v>
      </c>
      <c r="W65" s="7" t="s">
        <v>16226</v>
      </c>
      <c r="X65" s="3" t="s">
        <v>139</v>
      </c>
      <c r="Y65" s="3" t="s">
        <v>323</v>
      </c>
      <c r="Z65" s="3" t="s">
        <v>5272</v>
      </c>
      <c r="AA65" s="3" t="s">
        <v>143</v>
      </c>
      <c r="AB65" s="3" t="s">
        <v>5272</v>
      </c>
      <c r="AC65" s="3" t="s">
        <v>143</v>
      </c>
      <c r="AD65" s="3" t="s">
        <v>235</v>
      </c>
      <c r="AE65" s="3" t="s">
        <v>141</v>
      </c>
      <c r="AF65" s="3" t="s">
        <v>143</v>
      </c>
      <c r="AG65" s="3" t="s">
        <v>143</v>
      </c>
      <c r="AH65" s="3" t="s">
        <v>142</v>
      </c>
      <c r="AI65" s="3" t="s">
        <v>143</v>
      </c>
      <c r="AJ65" s="3" t="s">
        <v>13134</v>
      </c>
      <c r="AK65" s="3" t="s">
        <v>143</v>
      </c>
      <c r="AL65" s="3" t="s">
        <v>12243</v>
      </c>
      <c r="AM65" s="3" t="s">
        <v>146</v>
      </c>
      <c r="AN65" s="3" t="s">
        <v>12244</v>
      </c>
      <c r="AO65" s="3" t="s">
        <v>148</v>
      </c>
      <c r="AP65" s="3" t="s">
        <v>139</v>
      </c>
      <c r="AQ65" s="3" t="s">
        <v>149</v>
      </c>
      <c r="AR65" s="3" t="s">
        <v>150</v>
      </c>
      <c r="AS65" s="3" t="s">
        <v>5236</v>
      </c>
      <c r="AT65" s="3" t="s">
        <v>5237</v>
      </c>
      <c r="AU65" s="3" t="s">
        <v>5238</v>
      </c>
      <c r="AV65" s="3" t="s">
        <v>148</v>
      </c>
      <c r="AW65" s="3" t="s">
        <v>139</v>
      </c>
      <c r="AX65" s="3" t="s">
        <v>149</v>
      </c>
      <c r="AY65" s="3" t="s">
        <v>5239</v>
      </c>
      <c r="AZ65" s="3" t="s">
        <v>156</v>
      </c>
      <c r="BA65" s="3" t="s">
        <v>15578</v>
      </c>
      <c r="BB65" s="3" t="s">
        <v>143</v>
      </c>
      <c r="BC65" s="3" t="s">
        <v>143</v>
      </c>
      <c r="BD65" s="3" t="s">
        <v>5272</v>
      </c>
      <c r="BE65" s="3" t="s">
        <v>143</v>
      </c>
      <c r="BF65" s="3" t="s">
        <v>143</v>
      </c>
      <c r="BG65" s="3" t="s">
        <v>143</v>
      </c>
      <c r="BH65" s="3" t="s">
        <v>136</v>
      </c>
      <c r="BI65" s="3" t="s">
        <v>143</v>
      </c>
      <c r="BJ65" s="3" t="s">
        <v>1674</v>
      </c>
      <c r="BK65" s="3" t="s">
        <v>143</v>
      </c>
      <c r="BL65" s="3" t="s">
        <v>143</v>
      </c>
      <c r="BM65" s="3" t="s">
        <v>143</v>
      </c>
      <c r="BN65" s="3" t="s">
        <v>143</v>
      </c>
      <c r="BO65" s="3" t="s">
        <v>5272</v>
      </c>
      <c r="BP65" s="3" t="s">
        <v>16212</v>
      </c>
      <c r="BQ65" s="3" t="s">
        <v>13136</v>
      </c>
      <c r="BR65" s="3" t="s">
        <v>13136</v>
      </c>
      <c r="BS65" s="3" t="s">
        <v>135</v>
      </c>
      <c r="BT65" s="3" t="s">
        <v>135</v>
      </c>
      <c r="BU65" s="3" t="s">
        <v>135</v>
      </c>
      <c r="BV65" s="3" t="s">
        <v>148</v>
      </c>
      <c r="BW65" s="3" t="s">
        <v>16110</v>
      </c>
      <c r="BX65" s="3" t="s">
        <v>144</v>
      </c>
      <c r="BY65" s="3" t="s">
        <v>143</v>
      </c>
      <c r="BZ65" s="3" t="s">
        <v>143</v>
      </c>
      <c r="CA65" s="3" t="s">
        <v>143</v>
      </c>
      <c r="CB65" s="3" t="s">
        <v>16224</v>
      </c>
      <c r="CC65" s="3" t="s">
        <v>9549</v>
      </c>
      <c r="CD65" s="3" t="s">
        <v>143</v>
      </c>
      <c r="CE65" s="3" t="s">
        <v>143</v>
      </c>
      <c r="CF65" s="3" t="s">
        <v>143</v>
      </c>
      <c r="CG65" s="3" t="s">
        <v>5272</v>
      </c>
      <c r="CH65" s="3" t="s">
        <v>143</v>
      </c>
      <c r="CI65" s="3" t="s">
        <v>143</v>
      </c>
      <c r="CJ65" s="3" t="s">
        <v>143</v>
      </c>
      <c r="CK65" s="3" t="s">
        <v>143</v>
      </c>
      <c r="CL65" s="3" t="s">
        <v>5878</v>
      </c>
      <c r="CM65" s="3" t="s">
        <v>143</v>
      </c>
      <c r="CN65" s="3" t="s">
        <v>143</v>
      </c>
      <c r="CO65" s="3" t="s">
        <v>143</v>
      </c>
      <c r="CP65" s="3" t="s">
        <v>1</v>
      </c>
      <c r="CQ65" s="3" t="s">
        <v>143</v>
      </c>
      <c r="CR65" s="3" t="s">
        <v>1</v>
      </c>
      <c r="CS65" s="3" t="s">
        <v>1985</v>
      </c>
      <c r="CT65" s="3" t="s">
        <v>143</v>
      </c>
      <c r="CU65" s="3" t="s">
        <v>394</v>
      </c>
      <c r="CV65" s="3" t="s">
        <v>127</v>
      </c>
      <c r="CW65" s="3" t="s">
        <v>136</v>
      </c>
      <c r="CX65" s="3" t="s">
        <v>2495</v>
      </c>
      <c r="CY65" s="3" t="s">
        <v>143</v>
      </c>
      <c r="CZ65" s="3" t="s">
        <v>143</v>
      </c>
      <c r="DA65" s="3" t="s">
        <v>364</v>
      </c>
      <c r="DB65" s="3" t="s">
        <v>6302</v>
      </c>
      <c r="DC65" s="3" t="s">
        <v>6915</v>
      </c>
      <c r="DD65" s="3" t="s">
        <v>143</v>
      </c>
      <c r="DE65" s="3" t="s">
        <v>7674</v>
      </c>
      <c r="DF65" s="3" t="s">
        <v>143</v>
      </c>
    </row>
    <row r="66" spans="1:110" x14ac:dyDescent="0.25">
      <c r="A66" s="182">
        <v>186685</v>
      </c>
      <c r="B66" s="3" t="s">
        <v>12238</v>
      </c>
      <c r="C66" s="3" t="s">
        <v>164</v>
      </c>
      <c r="D66" s="7">
        <v>45712</v>
      </c>
      <c r="E66" s="3" t="s">
        <v>165</v>
      </c>
      <c r="F66" s="3" t="s">
        <v>166</v>
      </c>
      <c r="G66" s="4">
        <v>70</v>
      </c>
      <c r="H66" s="4">
        <v>70</v>
      </c>
      <c r="I66" s="3" t="s">
        <v>316</v>
      </c>
      <c r="J66" s="3" t="s">
        <v>7145</v>
      </c>
      <c r="K66" s="3" t="s">
        <v>960</v>
      </c>
      <c r="L66" s="3" t="s">
        <v>318</v>
      </c>
      <c r="M66" s="6" t="s">
        <v>16082</v>
      </c>
      <c r="N66" s="3" t="s">
        <v>170</v>
      </c>
      <c r="O66" s="3" t="s">
        <v>16083</v>
      </c>
      <c r="P66" s="3" t="s">
        <v>16084</v>
      </c>
      <c r="Q66" s="3" t="s">
        <v>135</v>
      </c>
      <c r="R66" s="3" t="s">
        <v>135</v>
      </c>
      <c r="S66" s="3" t="s">
        <v>136</v>
      </c>
      <c r="T66" s="3" t="s">
        <v>137</v>
      </c>
      <c r="U66" s="3" t="s">
        <v>2483</v>
      </c>
      <c r="V66" s="3" t="s">
        <v>16085</v>
      </c>
      <c r="W66" s="7" t="s">
        <v>16086</v>
      </c>
      <c r="X66" s="3" t="s">
        <v>139</v>
      </c>
      <c r="Y66" s="3" t="s">
        <v>323</v>
      </c>
      <c r="Z66" s="3" t="s">
        <v>5272</v>
      </c>
      <c r="AA66" s="3" t="s">
        <v>143</v>
      </c>
      <c r="AB66" s="3" t="s">
        <v>8034</v>
      </c>
      <c r="AC66" s="3" t="s">
        <v>143</v>
      </c>
      <c r="AD66" s="3" t="s">
        <v>235</v>
      </c>
      <c r="AE66" s="3" t="s">
        <v>141</v>
      </c>
      <c r="AF66" s="3" t="s">
        <v>143</v>
      </c>
      <c r="AG66" s="3" t="s">
        <v>8034</v>
      </c>
      <c r="AH66" s="3" t="s">
        <v>207</v>
      </c>
      <c r="AI66" s="3" t="s">
        <v>143</v>
      </c>
      <c r="AJ66" s="3" t="s">
        <v>8034</v>
      </c>
      <c r="AK66" s="3" t="s">
        <v>174</v>
      </c>
      <c r="AL66" s="3" t="s">
        <v>324</v>
      </c>
      <c r="AM66" s="3" t="s">
        <v>325</v>
      </c>
      <c r="AN66" s="3" t="s">
        <v>326</v>
      </c>
      <c r="AO66" s="3" t="s">
        <v>178</v>
      </c>
      <c r="AP66" s="3" t="s">
        <v>179</v>
      </c>
      <c r="AQ66" s="3" t="s">
        <v>327</v>
      </c>
      <c r="AR66" s="3" t="s">
        <v>328</v>
      </c>
      <c r="AS66" s="3" t="s">
        <v>145</v>
      </c>
      <c r="AT66" s="3" t="s">
        <v>146</v>
      </c>
      <c r="AU66" s="3" t="s">
        <v>972</v>
      </c>
      <c r="AV66" s="3" t="s">
        <v>148</v>
      </c>
      <c r="AW66" s="3" t="s">
        <v>139</v>
      </c>
      <c r="AX66" s="3" t="s">
        <v>149</v>
      </c>
      <c r="AY66" s="3" t="s">
        <v>150</v>
      </c>
      <c r="AZ66" s="3" t="s">
        <v>156</v>
      </c>
      <c r="BA66" s="3" t="s">
        <v>157</v>
      </c>
      <c r="BB66" s="3" t="s">
        <v>484</v>
      </c>
      <c r="BC66" s="3" t="s">
        <v>16086</v>
      </c>
      <c r="BD66" s="3" t="s">
        <v>5272</v>
      </c>
      <c r="BE66" s="3" t="s">
        <v>143</v>
      </c>
      <c r="BF66" s="3" t="s">
        <v>143</v>
      </c>
      <c r="BG66" s="3" t="s">
        <v>143</v>
      </c>
      <c r="BH66" s="3" t="s">
        <v>136</v>
      </c>
      <c r="BI66" s="3" t="s">
        <v>143</v>
      </c>
      <c r="BJ66" s="3" t="s">
        <v>160</v>
      </c>
      <c r="BK66" s="3" t="s">
        <v>160</v>
      </c>
      <c r="BL66" s="3" t="s">
        <v>143</v>
      </c>
      <c r="BM66" s="3" t="s">
        <v>143</v>
      </c>
      <c r="BN66" s="3" t="s">
        <v>11534</v>
      </c>
      <c r="BO66" s="3" t="s">
        <v>5723</v>
      </c>
      <c r="BP66" s="3" t="s">
        <v>162</v>
      </c>
      <c r="BQ66" s="3" t="s">
        <v>8034</v>
      </c>
      <c r="BR66" s="3" t="s">
        <v>8034</v>
      </c>
      <c r="BS66" s="3" t="s">
        <v>135</v>
      </c>
      <c r="BT66" s="3" t="s">
        <v>135</v>
      </c>
      <c r="BU66" s="3" t="s">
        <v>135</v>
      </c>
      <c r="BV66" s="3" t="s">
        <v>148</v>
      </c>
      <c r="BW66" s="3" t="s">
        <v>10832</v>
      </c>
      <c r="BX66" s="3" t="s">
        <v>174</v>
      </c>
      <c r="BY66" s="3" t="s">
        <v>143</v>
      </c>
      <c r="BZ66" s="3" t="s">
        <v>143</v>
      </c>
      <c r="CA66" s="3" t="s">
        <v>143</v>
      </c>
      <c r="CB66" s="3" t="s">
        <v>16087</v>
      </c>
      <c r="CC66" s="3" t="s">
        <v>2261</v>
      </c>
      <c r="CD66" s="3" t="s">
        <v>2261</v>
      </c>
      <c r="CE66" s="3" t="s">
        <v>143</v>
      </c>
      <c r="CF66" s="3" t="s">
        <v>143</v>
      </c>
      <c r="CG66" s="3" t="s">
        <v>5272</v>
      </c>
      <c r="CH66" s="3" t="s">
        <v>143</v>
      </c>
      <c r="CI66" s="3" t="s">
        <v>143</v>
      </c>
      <c r="CJ66" s="3" t="s">
        <v>143</v>
      </c>
      <c r="CK66" s="3" t="s">
        <v>143</v>
      </c>
      <c r="CL66" s="3" t="s">
        <v>143</v>
      </c>
      <c r="CM66" s="3" t="s">
        <v>143</v>
      </c>
      <c r="CN66" s="3" t="s">
        <v>143</v>
      </c>
      <c r="CO66" s="3" t="s">
        <v>143</v>
      </c>
      <c r="CP66" s="3" t="s">
        <v>1</v>
      </c>
      <c r="CQ66" s="3" t="s">
        <v>143</v>
      </c>
      <c r="CR66" s="3" t="s">
        <v>1</v>
      </c>
      <c r="CS66" s="3" t="s">
        <v>1985</v>
      </c>
      <c r="CT66" s="3" t="s">
        <v>1985</v>
      </c>
      <c r="CU66" s="3" t="s">
        <v>316</v>
      </c>
      <c r="CV66" s="3" t="s">
        <v>166</v>
      </c>
      <c r="CW66" s="3" t="s">
        <v>136</v>
      </c>
      <c r="CX66" s="3" t="s">
        <v>1989</v>
      </c>
      <c r="CY66" s="3" t="s">
        <v>143</v>
      </c>
      <c r="CZ66" s="3" t="s">
        <v>143</v>
      </c>
      <c r="DA66" s="3" t="s">
        <v>164</v>
      </c>
      <c r="DB66" s="3" t="s">
        <v>6302</v>
      </c>
      <c r="DC66" s="3" t="s">
        <v>6915</v>
      </c>
      <c r="DD66" s="3" t="s">
        <v>143</v>
      </c>
      <c r="DE66" s="3" t="s">
        <v>143</v>
      </c>
      <c r="DF66" s="3" t="s">
        <v>143</v>
      </c>
    </row>
    <row r="67" spans="1:110" x14ac:dyDescent="0.25">
      <c r="A67" s="182">
        <v>186686</v>
      </c>
      <c r="B67" s="3" t="s">
        <v>12238</v>
      </c>
      <c r="C67" s="3" t="s">
        <v>373</v>
      </c>
      <c r="D67" s="7">
        <v>45712</v>
      </c>
      <c r="E67" s="3" t="s">
        <v>165</v>
      </c>
      <c r="F67" s="3" t="s">
        <v>166</v>
      </c>
      <c r="G67" s="4">
        <v>222</v>
      </c>
      <c r="H67" s="4">
        <v>222</v>
      </c>
      <c r="I67" s="3" t="s">
        <v>316</v>
      </c>
      <c r="J67" s="3" t="s">
        <v>7145</v>
      </c>
      <c r="K67" s="3" t="s">
        <v>960</v>
      </c>
      <c r="L67" s="3" t="s">
        <v>9866</v>
      </c>
      <c r="M67" s="6" t="s">
        <v>16089</v>
      </c>
      <c r="N67" s="3" t="s">
        <v>170</v>
      </c>
      <c r="O67" s="3" t="s">
        <v>16090</v>
      </c>
      <c r="P67" s="3" t="s">
        <v>16091</v>
      </c>
      <c r="Q67" s="3" t="s">
        <v>135</v>
      </c>
      <c r="R67" s="3" t="s">
        <v>135</v>
      </c>
      <c r="S67" s="3" t="s">
        <v>136</v>
      </c>
      <c r="T67" s="3" t="s">
        <v>137</v>
      </c>
      <c r="U67" s="3" t="s">
        <v>2483</v>
      </c>
      <c r="V67" s="3" t="s">
        <v>16092</v>
      </c>
      <c r="W67" s="7" t="s">
        <v>16093</v>
      </c>
      <c r="X67" s="3" t="s">
        <v>139</v>
      </c>
      <c r="Y67" s="3" t="s">
        <v>323</v>
      </c>
      <c r="Z67" s="3" t="s">
        <v>5272</v>
      </c>
      <c r="AA67" s="3" t="s">
        <v>143</v>
      </c>
      <c r="AB67" s="3" t="s">
        <v>16088</v>
      </c>
      <c r="AC67" s="3" t="s">
        <v>143</v>
      </c>
      <c r="AD67" s="3" t="s">
        <v>235</v>
      </c>
      <c r="AE67" s="3" t="s">
        <v>141</v>
      </c>
      <c r="AF67" s="3" t="s">
        <v>143</v>
      </c>
      <c r="AG67" s="3" t="s">
        <v>16088</v>
      </c>
      <c r="AH67" s="3" t="s">
        <v>207</v>
      </c>
      <c r="AI67" s="3" t="s">
        <v>143</v>
      </c>
      <c r="AJ67" s="3" t="s">
        <v>16088</v>
      </c>
      <c r="AK67" s="3" t="s">
        <v>174</v>
      </c>
      <c r="AL67" s="3" t="s">
        <v>9506</v>
      </c>
      <c r="AM67" s="3" t="s">
        <v>9507</v>
      </c>
      <c r="AN67" s="3" t="s">
        <v>9872</v>
      </c>
      <c r="AO67" s="3" t="s">
        <v>353</v>
      </c>
      <c r="AP67" s="3" t="s">
        <v>231</v>
      </c>
      <c r="AQ67" s="3" t="s">
        <v>9509</v>
      </c>
      <c r="AR67" s="3" t="s">
        <v>1925</v>
      </c>
      <c r="AS67" s="3" t="s">
        <v>145</v>
      </c>
      <c r="AT67" s="3" t="s">
        <v>146</v>
      </c>
      <c r="AU67" s="3" t="s">
        <v>972</v>
      </c>
      <c r="AV67" s="3" t="s">
        <v>148</v>
      </c>
      <c r="AW67" s="3" t="s">
        <v>139</v>
      </c>
      <c r="AX67" s="3" t="s">
        <v>149</v>
      </c>
      <c r="AY67" s="3" t="s">
        <v>150</v>
      </c>
      <c r="AZ67" s="3" t="s">
        <v>156</v>
      </c>
      <c r="BA67" s="3" t="s">
        <v>157</v>
      </c>
      <c r="BB67" s="3" t="s">
        <v>484</v>
      </c>
      <c r="BC67" s="3" t="s">
        <v>16093</v>
      </c>
      <c r="BD67" s="3" t="s">
        <v>5272</v>
      </c>
      <c r="BE67" s="3" t="s">
        <v>143</v>
      </c>
      <c r="BF67" s="3" t="s">
        <v>143</v>
      </c>
      <c r="BG67" s="3" t="s">
        <v>143</v>
      </c>
      <c r="BH67" s="3" t="s">
        <v>136</v>
      </c>
      <c r="BI67" s="3" t="s">
        <v>143</v>
      </c>
      <c r="BJ67" s="3" t="s">
        <v>160</v>
      </c>
      <c r="BK67" s="3" t="s">
        <v>160</v>
      </c>
      <c r="BL67" s="3" t="s">
        <v>143</v>
      </c>
      <c r="BM67" s="3" t="s">
        <v>143</v>
      </c>
      <c r="BN67" s="3" t="s">
        <v>8939</v>
      </c>
      <c r="BO67" s="3" t="s">
        <v>5723</v>
      </c>
      <c r="BP67" s="3" t="s">
        <v>162</v>
      </c>
      <c r="BQ67" s="3" t="s">
        <v>16088</v>
      </c>
      <c r="BR67" s="3" t="s">
        <v>16088</v>
      </c>
      <c r="BS67" s="3" t="s">
        <v>135</v>
      </c>
      <c r="BT67" s="3" t="s">
        <v>135</v>
      </c>
      <c r="BU67" s="3" t="s">
        <v>135</v>
      </c>
      <c r="BV67" s="3" t="s">
        <v>148</v>
      </c>
      <c r="BW67" s="3" t="s">
        <v>6169</v>
      </c>
      <c r="BX67" s="3" t="s">
        <v>174</v>
      </c>
      <c r="BY67" s="3" t="s">
        <v>143</v>
      </c>
      <c r="BZ67" s="3" t="s">
        <v>143</v>
      </c>
      <c r="CA67" s="3" t="s">
        <v>143</v>
      </c>
      <c r="CB67" s="3" t="s">
        <v>143</v>
      </c>
      <c r="CC67" s="3" t="s">
        <v>2261</v>
      </c>
      <c r="CD67" s="3" t="s">
        <v>2261</v>
      </c>
      <c r="CE67" s="3" t="s">
        <v>143</v>
      </c>
      <c r="CF67" s="3" t="s">
        <v>143</v>
      </c>
      <c r="CG67" s="3" t="s">
        <v>5272</v>
      </c>
      <c r="CH67" s="3" t="s">
        <v>143</v>
      </c>
      <c r="CI67" s="3" t="s">
        <v>143</v>
      </c>
      <c r="CJ67" s="3" t="s">
        <v>143</v>
      </c>
      <c r="CK67" s="3" t="s">
        <v>143</v>
      </c>
      <c r="CL67" s="3" t="s">
        <v>143</v>
      </c>
      <c r="CM67" s="3" t="s">
        <v>143</v>
      </c>
      <c r="CN67" s="3" t="s">
        <v>143</v>
      </c>
      <c r="CO67" s="3" t="s">
        <v>143</v>
      </c>
      <c r="CP67" s="3" t="s">
        <v>1</v>
      </c>
      <c r="CQ67" s="3" t="s">
        <v>143</v>
      </c>
      <c r="CR67" s="3" t="s">
        <v>1</v>
      </c>
      <c r="CS67" s="3" t="s">
        <v>1985</v>
      </c>
      <c r="CT67" s="3" t="s">
        <v>1985</v>
      </c>
      <c r="CU67" s="3" t="s">
        <v>316</v>
      </c>
      <c r="CV67" s="3" t="s">
        <v>166</v>
      </c>
      <c r="CW67" s="3" t="s">
        <v>136</v>
      </c>
      <c r="CX67" s="3" t="s">
        <v>1989</v>
      </c>
      <c r="CY67" s="3" t="s">
        <v>143</v>
      </c>
      <c r="CZ67" s="3" t="s">
        <v>143</v>
      </c>
      <c r="DA67" s="3" t="s">
        <v>373</v>
      </c>
      <c r="DB67" s="3" t="s">
        <v>6302</v>
      </c>
      <c r="DC67" s="3" t="s">
        <v>6915</v>
      </c>
      <c r="DD67" s="3" t="s">
        <v>143</v>
      </c>
      <c r="DE67" s="3" t="s">
        <v>143</v>
      </c>
      <c r="DF67" s="3" t="s">
        <v>143</v>
      </c>
    </row>
    <row r="68" spans="1:110" x14ac:dyDescent="0.25">
      <c r="A68" s="182">
        <v>186730</v>
      </c>
      <c r="B68" s="3" t="s">
        <v>12153</v>
      </c>
      <c r="C68" s="3" t="s">
        <v>164</v>
      </c>
      <c r="D68" s="7">
        <v>45712</v>
      </c>
      <c r="E68" s="3" t="s">
        <v>165</v>
      </c>
      <c r="F68" s="3" t="s">
        <v>166</v>
      </c>
      <c r="G68" s="8">
        <f>H68</f>
        <v>114.91</v>
      </c>
      <c r="H68" s="4">
        <v>114.91</v>
      </c>
      <c r="I68" s="3" t="s">
        <v>953</v>
      </c>
      <c r="J68" s="3" t="s">
        <v>7145</v>
      </c>
      <c r="K68" s="3" t="s">
        <v>219</v>
      </c>
      <c r="L68" s="3" t="s">
        <v>16094</v>
      </c>
      <c r="M68" s="6" t="s">
        <v>16095</v>
      </c>
      <c r="N68" s="3" t="s">
        <v>170</v>
      </c>
      <c r="O68" s="3" t="s">
        <v>16096</v>
      </c>
      <c r="P68" s="3" t="s">
        <v>16097</v>
      </c>
      <c r="Q68" s="3" t="s">
        <v>135</v>
      </c>
      <c r="R68" s="3" t="s">
        <v>135</v>
      </c>
      <c r="S68" s="3" t="s">
        <v>506</v>
      </c>
      <c r="T68" s="3" t="s">
        <v>137</v>
      </c>
      <c r="U68" s="3" t="s">
        <v>6653</v>
      </c>
      <c r="V68" s="3" t="s">
        <v>16098</v>
      </c>
      <c r="W68" s="7" t="s">
        <v>16099</v>
      </c>
      <c r="X68" s="3" t="s">
        <v>139</v>
      </c>
      <c r="Y68" s="3" t="s">
        <v>323</v>
      </c>
      <c r="Z68" s="3" t="s">
        <v>5272</v>
      </c>
      <c r="AA68" s="3" t="s">
        <v>143</v>
      </c>
      <c r="AB68" s="3" t="s">
        <v>5272</v>
      </c>
      <c r="AC68" s="3" t="s">
        <v>143</v>
      </c>
      <c r="AD68" s="3" t="s">
        <v>235</v>
      </c>
      <c r="AE68" s="3" t="s">
        <v>141</v>
      </c>
      <c r="AF68" s="3" t="s">
        <v>143</v>
      </c>
      <c r="AG68" s="3" t="s">
        <v>143</v>
      </c>
      <c r="AH68" s="3" t="s">
        <v>207</v>
      </c>
      <c r="AI68" s="3" t="s">
        <v>143</v>
      </c>
      <c r="AJ68" s="3" t="s">
        <v>16100</v>
      </c>
      <c r="AK68" s="3" t="s">
        <v>143</v>
      </c>
      <c r="AL68" s="3" t="s">
        <v>14331</v>
      </c>
      <c r="AM68" s="3" t="s">
        <v>14332</v>
      </c>
      <c r="AN68" s="3" t="s">
        <v>16101</v>
      </c>
      <c r="AO68" s="3" t="s">
        <v>178</v>
      </c>
      <c r="AP68" s="3" t="s">
        <v>179</v>
      </c>
      <c r="AQ68" s="3" t="s">
        <v>211</v>
      </c>
      <c r="AR68" s="3" t="s">
        <v>14334</v>
      </c>
      <c r="AS68" s="3" t="s">
        <v>234</v>
      </c>
      <c r="AT68" s="3" t="s">
        <v>165</v>
      </c>
      <c r="AU68" s="3" t="s">
        <v>235</v>
      </c>
      <c r="AV68" s="3" t="s">
        <v>148</v>
      </c>
      <c r="AW68" s="3" t="s">
        <v>139</v>
      </c>
      <c r="AX68" s="3" t="s">
        <v>875</v>
      </c>
      <c r="AY68" s="3" t="s">
        <v>150</v>
      </c>
      <c r="AZ68" s="3" t="s">
        <v>156</v>
      </c>
      <c r="BA68" s="3" t="s">
        <v>157</v>
      </c>
      <c r="BB68" s="3" t="s">
        <v>484</v>
      </c>
      <c r="BC68" s="3" t="s">
        <v>16099</v>
      </c>
      <c r="BD68" s="3" t="s">
        <v>5272</v>
      </c>
      <c r="BE68" s="3" t="s">
        <v>143</v>
      </c>
      <c r="BF68" s="3" t="s">
        <v>143</v>
      </c>
      <c r="BG68" s="3" t="s">
        <v>143</v>
      </c>
      <c r="BH68" s="3" t="s">
        <v>506</v>
      </c>
      <c r="BI68" s="3" t="s">
        <v>143</v>
      </c>
      <c r="BJ68" s="3" t="s">
        <v>160</v>
      </c>
      <c r="BK68" s="3" t="s">
        <v>143</v>
      </c>
      <c r="BL68" s="3" t="s">
        <v>164</v>
      </c>
      <c r="BM68" s="3" t="s">
        <v>143</v>
      </c>
      <c r="BN68" s="3" t="s">
        <v>16102</v>
      </c>
      <c r="BO68" s="3" t="s">
        <v>5723</v>
      </c>
      <c r="BP68" s="3" t="s">
        <v>162</v>
      </c>
      <c r="BQ68" s="3" t="s">
        <v>16100</v>
      </c>
      <c r="BR68" s="3" t="s">
        <v>16100</v>
      </c>
      <c r="BS68" s="3" t="s">
        <v>135</v>
      </c>
      <c r="BT68" s="3" t="s">
        <v>135</v>
      </c>
      <c r="BU68" s="3" t="s">
        <v>135</v>
      </c>
      <c r="BV68" s="3" t="s">
        <v>148</v>
      </c>
      <c r="BW68" s="3" t="s">
        <v>16103</v>
      </c>
      <c r="BX68" s="3" t="s">
        <v>174</v>
      </c>
      <c r="BY68" s="3" t="s">
        <v>143</v>
      </c>
      <c r="BZ68" s="3" t="s">
        <v>143</v>
      </c>
      <c r="CA68" s="3" t="s">
        <v>143</v>
      </c>
      <c r="CB68" s="3" t="s">
        <v>16095</v>
      </c>
      <c r="CC68" s="3" t="s">
        <v>2261</v>
      </c>
      <c r="CD68" s="3" t="s">
        <v>143</v>
      </c>
      <c r="CE68" s="3" t="s">
        <v>143</v>
      </c>
      <c r="CF68" s="3" t="s">
        <v>143</v>
      </c>
      <c r="CG68" s="3" t="s">
        <v>5272</v>
      </c>
      <c r="CH68" s="3" t="s">
        <v>143</v>
      </c>
      <c r="CI68" s="3" t="s">
        <v>143</v>
      </c>
      <c r="CJ68" s="3" t="s">
        <v>143</v>
      </c>
      <c r="CK68" s="3" t="s">
        <v>143</v>
      </c>
      <c r="CL68" s="3" t="s">
        <v>14335</v>
      </c>
      <c r="CM68" s="3" t="s">
        <v>143</v>
      </c>
      <c r="CN68" s="3" t="s">
        <v>143</v>
      </c>
      <c r="CO68" s="3" t="s">
        <v>143</v>
      </c>
      <c r="CP68" s="3" t="s">
        <v>1</v>
      </c>
      <c r="CQ68" s="3" t="s">
        <v>143</v>
      </c>
      <c r="CR68" s="3" t="s">
        <v>1</v>
      </c>
      <c r="CS68" s="3" t="s">
        <v>1985</v>
      </c>
      <c r="CT68" s="3" t="s">
        <v>143</v>
      </c>
      <c r="CU68" s="3" t="s">
        <v>953</v>
      </c>
      <c r="CV68" s="3" t="s">
        <v>166</v>
      </c>
      <c r="CW68" s="3" t="s">
        <v>506</v>
      </c>
      <c r="CX68" s="3" t="s">
        <v>1989</v>
      </c>
      <c r="CY68" s="3" t="s">
        <v>143</v>
      </c>
      <c r="CZ68" s="3" t="s">
        <v>6653</v>
      </c>
      <c r="DA68" s="3" t="s">
        <v>164</v>
      </c>
      <c r="DB68" s="3" t="s">
        <v>6302</v>
      </c>
      <c r="DC68" s="3" t="s">
        <v>6915</v>
      </c>
      <c r="DD68" s="3" t="s">
        <v>143</v>
      </c>
      <c r="DE68" s="3" t="s">
        <v>14336</v>
      </c>
      <c r="DF68" s="3" t="s">
        <v>143</v>
      </c>
    </row>
    <row r="69" spans="1:110" ht="25.5" x14ac:dyDescent="0.25">
      <c r="A69" s="182">
        <v>186732</v>
      </c>
      <c r="B69" s="3" t="s">
        <v>15760</v>
      </c>
      <c r="C69" s="3" t="s">
        <v>364</v>
      </c>
      <c r="D69" s="7">
        <v>45712</v>
      </c>
      <c r="E69" s="3" t="s">
        <v>165</v>
      </c>
      <c r="F69" s="3" t="s">
        <v>127</v>
      </c>
      <c r="G69" s="4">
        <v>311.70999999999998</v>
      </c>
      <c r="H69" s="4">
        <v>311.70999999999998</v>
      </c>
      <c r="I69" s="3" t="s">
        <v>394</v>
      </c>
      <c r="J69" s="3" t="s">
        <v>7145</v>
      </c>
      <c r="K69" s="3" t="s">
        <v>12534</v>
      </c>
      <c r="L69" s="3" t="s">
        <v>12239</v>
      </c>
      <c r="M69" s="6" t="s">
        <v>16104</v>
      </c>
      <c r="N69" s="3" t="s">
        <v>132</v>
      </c>
      <c r="O69" s="3" t="s">
        <v>16105</v>
      </c>
      <c r="P69" s="3" t="s">
        <v>16106</v>
      </c>
      <c r="Q69" s="3" t="s">
        <v>16073</v>
      </c>
      <c r="R69" s="3" t="s">
        <v>135</v>
      </c>
      <c r="S69" s="3" t="s">
        <v>136</v>
      </c>
      <c r="T69" s="3" t="s">
        <v>137</v>
      </c>
      <c r="U69" s="3" t="s">
        <v>9544</v>
      </c>
      <c r="V69" s="3" t="s">
        <v>16107</v>
      </c>
      <c r="W69" s="7" t="s">
        <v>16108</v>
      </c>
      <c r="X69" s="3" t="s">
        <v>139</v>
      </c>
      <c r="Y69" s="3" t="s">
        <v>323</v>
      </c>
      <c r="Z69" s="3" t="s">
        <v>5272</v>
      </c>
      <c r="AA69" s="3" t="s">
        <v>143</v>
      </c>
      <c r="AB69" s="3" t="s">
        <v>13136</v>
      </c>
      <c r="AC69" s="3" t="s">
        <v>143</v>
      </c>
      <c r="AD69" s="3" t="s">
        <v>235</v>
      </c>
      <c r="AE69" s="3" t="s">
        <v>141</v>
      </c>
      <c r="AF69" s="3" t="s">
        <v>143</v>
      </c>
      <c r="AG69" s="3" t="s">
        <v>13134</v>
      </c>
      <c r="AH69" s="3" t="s">
        <v>207</v>
      </c>
      <c r="AI69" s="3" t="s">
        <v>143</v>
      </c>
      <c r="AJ69" s="3" t="s">
        <v>13134</v>
      </c>
      <c r="AK69" s="3" t="s">
        <v>144</v>
      </c>
      <c r="AL69" s="3" t="s">
        <v>12243</v>
      </c>
      <c r="AM69" s="3" t="s">
        <v>146</v>
      </c>
      <c r="AN69" s="3" t="s">
        <v>12244</v>
      </c>
      <c r="AO69" s="3" t="s">
        <v>148</v>
      </c>
      <c r="AP69" s="3" t="s">
        <v>139</v>
      </c>
      <c r="AQ69" s="3" t="s">
        <v>149</v>
      </c>
      <c r="AR69" s="3" t="s">
        <v>150</v>
      </c>
      <c r="AS69" s="3" t="s">
        <v>12541</v>
      </c>
      <c r="AT69" s="3" t="s">
        <v>5237</v>
      </c>
      <c r="AU69" s="3" t="s">
        <v>12542</v>
      </c>
      <c r="AV69" s="3" t="s">
        <v>148</v>
      </c>
      <c r="AW69" s="3" t="s">
        <v>139</v>
      </c>
      <c r="AX69" s="3" t="s">
        <v>149</v>
      </c>
      <c r="AY69" s="3" t="s">
        <v>5239</v>
      </c>
      <c r="AZ69" s="3" t="s">
        <v>156</v>
      </c>
      <c r="BA69" s="3" t="s">
        <v>157</v>
      </c>
      <c r="BB69" s="3" t="s">
        <v>303</v>
      </c>
      <c r="BC69" s="3" t="s">
        <v>16108</v>
      </c>
      <c r="BD69" s="3" t="s">
        <v>5272</v>
      </c>
      <c r="BE69" s="3" t="s">
        <v>143</v>
      </c>
      <c r="BF69" s="3" t="s">
        <v>143</v>
      </c>
      <c r="BG69" s="3" t="s">
        <v>143</v>
      </c>
      <c r="BH69" s="3" t="s">
        <v>136</v>
      </c>
      <c r="BI69" s="3" t="s">
        <v>143</v>
      </c>
      <c r="BJ69" s="3" t="s">
        <v>1674</v>
      </c>
      <c r="BK69" s="3" t="s">
        <v>1674</v>
      </c>
      <c r="BL69" s="3" t="s">
        <v>143</v>
      </c>
      <c r="BM69" s="3" t="s">
        <v>143</v>
      </c>
      <c r="BN69" s="3" t="s">
        <v>12821</v>
      </c>
      <c r="BO69" s="3" t="s">
        <v>5352</v>
      </c>
      <c r="BP69" s="3" t="s">
        <v>16109</v>
      </c>
      <c r="BQ69" s="3" t="s">
        <v>13136</v>
      </c>
      <c r="BR69" s="3" t="s">
        <v>13136</v>
      </c>
      <c r="BS69" s="3" t="s">
        <v>135</v>
      </c>
      <c r="BT69" s="3" t="s">
        <v>135</v>
      </c>
      <c r="BU69" s="3" t="s">
        <v>135</v>
      </c>
      <c r="BV69" s="3" t="s">
        <v>148</v>
      </c>
      <c r="BW69" s="3" t="s">
        <v>16110</v>
      </c>
      <c r="BX69" s="3" t="s">
        <v>144</v>
      </c>
      <c r="BY69" s="3" t="s">
        <v>143</v>
      </c>
      <c r="BZ69" s="3" t="s">
        <v>143</v>
      </c>
      <c r="CA69" s="3" t="s">
        <v>143</v>
      </c>
      <c r="CB69" s="3" t="s">
        <v>16111</v>
      </c>
      <c r="CC69" s="3" t="s">
        <v>9549</v>
      </c>
      <c r="CD69" s="3" t="s">
        <v>9549</v>
      </c>
      <c r="CE69" s="3" t="s">
        <v>143</v>
      </c>
      <c r="CF69" s="3" t="s">
        <v>143</v>
      </c>
      <c r="CG69" s="3" t="s">
        <v>5272</v>
      </c>
      <c r="CH69" s="3" t="s">
        <v>143</v>
      </c>
      <c r="CI69" s="3" t="s">
        <v>143</v>
      </c>
      <c r="CJ69" s="3" t="s">
        <v>143</v>
      </c>
      <c r="CK69" s="3" t="s">
        <v>143</v>
      </c>
      <c r="CL69" s="3" t="s">
        <v>5878</v>
      </c>
      <c r="CM69" s="3" t="s">
        <v>12545</v>
      </c>
      <c r="CN69" s="3" t="s">
        <v>143</v>
      </c>
      <c r="CO69" s="3" t="s">
        <v>143</v>
      </c>
      <c r="CP69" s="3" t="s">
        <v>1</v>
      </c>
      <c r="CQ69" s="3" t="s">
        <v>143</v>
      </c>
      <c r="CR69" s="3" t="s">
        <v>1</v>
      </c>
      <c r="CS69" s="3" t="s">
        <v>1985</v>
      </c>
      <c r="CT69" s="3" t="s">
        <v>1985</v>
      </c>
      <c r="CU69" s="3" t="s">
        <v>394</v>
      </c>
      <c r="CV69" s="3" t="s">
        <v>127</v>
      </c>
      <c r="CW69" s="3" t="s">
        <v>136</v>
      </c>
      <c r="CX69" s="3" t="s">
        <v>1989</v>
      </c>
      <c r="CY69" s="3" t="s">
        <v>143</v>
      </c>
      <c r="CZ69" s="3" t="s">
        <v>143</v>
      </c>
      <c r="DA69" s="3" t="s">
        <v>364</v>
      </c>
      <c r="DB69" s="3" t="s">
        <v>6302</v>
      </c>
      <c r="DC69" s="3" t="s">
        <v>6915</v>
      </c>
      <c r="DD69" s="3" t="s">
        <v>143</v>
      </c>
      <c r="DE69" s="3" t="s">
        <v>7674</v>
      </c>
      <c r="DF69" s="3" t="s">
        <v>12546</v>
      </c>
    </row>
    <row r="70" spans="1:110" ht="25.5" x14ac:dyDescent="0.25">
      <c r="A70" s="182">
        <v>186734</v>
      </c>
      <c r="B70" s="3" t="s">
        <v>15760</v>
      </c>
      <c r="C70" s="3" t="s">
        <v>364</v>
      </c>
      <c r="D70" s="7">
        <v>45713</v>
      </c>
      <c r="E70" s="3" t="s">
        <v>165</v>
      </c>
      <c r="F70" s="3" t="s">
        <v>127</v>
      </c>
      <c r="G70" s="8">
        <f>H70</f>
        <v>311.70999999999998</v>
      </c>
      <c r="H70" s="4">
        <v>311.70999999999998</v>
      </c>
      <c r="I70" s="3" t="s">
        <v>394</v>
      </c>
      <c r="J70" s="3" t="s">
        <v>7145</v>
      </c>
      <c r="K70" s="3" t="s">
        <v>12534</v>
      </c>
      <c r="L70" s="3" t="s">
        <v>12239</v>
      </c>
      <c r="M70" s="6" t="s">
        <v>16112</v>
      </c>
      <c r="N70" s="3" t="s">
        <v>132</v>
      </c>
      <c r="O70" s="3" t="s">
        <v>16113</v>
      </c>
      <c r="P70" s="3" t="s">
        <v>16106</v>
      </c>
      <c r="Q70" s="3" t="s">
        <v>16073</v>
      </c>
      <c r="R70" s="3" t="s">
        <v>135</v>
      </c>
      <c r="S70" s="3" t="s">
        <v>136</v>
      </c>
      <c r="T70" s="3" t="s">
        <v>137</v>
      </c>
      <c r="U70" s="3" t="s">
        <v>9544</v>
      </c>
      <c r="V70" s="3" t="s">
        <v>16114</v>
      </c>
      <c r="W70" s="7" t="s">
        <v>16115</v>
      </c>
      <c r="X70" s="3" t="s">
        <v>139</v>
      </c>
      <c r="Y70" s="3" t="s">
        <v>323</v>
      </c>
      <c r="Z70" s="3" t="s">
        <v>5272</v>
      </c>
      <c r="AA70" s="3" t="s">
        <v>143</v>
      </c>
      <c r="AB70" s="3" t="s">
        <v>5272</v>
      </c>
      <c r="AC70" s="3" t="s">
        <v>143</v>
      </c>
      <c r="AD70" s="3" t="s">
        <v>235</v>
      </c>
      <c r="AE70" s="3" t="s">
        <v>141</v>
      </c>
      <c r="AF70" s="3" t="s">
        <v>143</v>
      </c>
      <c r="AG70" s="3" t="s">
        <v>143</v>
      </c>
      <c r="AH70" s="3" t="s">
        <v>207</v>
      </c>
      <c r="AI70" s="3" t="s">
        <v>143</v>
      </c>
      <c r="AJ70" s="3" t="s">
        <v>13134</v>
      </c>
      <c r="AK70" s="3" t="s">
        <v>143</v>
      </c>
      <c r="AL70" s="3" t="s">
        <v>12243</v>
      </c>
      <c r="AM70" s="3" t="s">
        <v>146</v>
      </c>
      <c r="AN70" s="3" t="s">
        <v>12244</v>
      </c>
      <c r="AO70" s="3" t="s">
        <v>148</v>
      </c>
      <c r="AP70" s="3" t="s">
        <v>139</v>
      </c>
      <c r="AQ70" s="3" t="s">
        <v>149</v>
      </c>
      <c r="AR70" s="3" t="s">
        <v>150</v>
      </c>
      <c r="AS70" s="3" t="s">
        <v>12541</v>
      </c>
      <c r="AT70" s="3" t="s">
        <v>5237</v>
      </c>
      <c r="AU70" s="3" t="s">
        <v>12542</v>
      </c>
      <c r="AV70" s="3" t="s">
        <v>148</v>
      </c>
      <c r="AW70" s="3" t="s">
        <v>139</v>
      </c>
      <c r="AX70" s="3" t="s">
        <v>149</v>
      </c>
      <c r="AY70" s="3" t="s">
        <v>5239</v>
      </c>
      <c r="AZ70" s="3" t="s">
        <v>156</v>
      </c>
      <c r="BA70" s="3" t="s">
        <v>157</v>
      </c>
      <c r="BB70" s="3" t="s">
        <v>303</v>
      </c>
      <c r="BC70" s="3" t="s">
        <v>16115</v>
      </c>
      <c r="BD70" s="3" t="s">
        <v>5272</v>
      </c>
      <c r="BE70" s="3" t="s">
        <v>143</v>
      </c>
      <c r="BF70" s="3" t="s">
        <v>143</v>
      </c>
      <c r="BG70" s="3" t="s">
        <v>143</v>
      </c>
      <c r="BH70" s="3" t="s">
        <v>136</v>
      </c>
      <c r="BI70" s="3" t="s">
        <v>143</v>
      </c>
      <c r="BJ70" s="3" t="s">
        <v>1674</v>
      </c>
      <c r="BK70" s="3" t="s">
        <v>143</v>
      </c>
      <c r="BL70" s="3" t="s">
        <v>143</v>
      </c>
      <c r="BM70" s="3" t="s">
        <v>143</v>
      </c>
      <c r="BN70" s="3" t="s">
        <v>11219</v>
      </c>
      <c r="BO70" s="3" t="s">
        <v>5352</v>
      </c>
      <c r="BP70" s="3" t="s">
        <v>16116</v>
      </c>
      <c r="BQ70" s="3" t="s">
        <v>13136</v>
      </c>
      <c r="BR70" s="3" t="s">
        <v>13136</v>
      </c>
      <c r="BS70" s="3" t="s">
        <v>135</v>
      </c>
      <c r="BT70" s="3" t="s">
        <v>135</v>
      </c>
      <c r="BU70" s="3" t="s">
        <v>135</v>
      </c>
      <c r="BV70" s="3" t="s">
        <v>148</v>
      </c>
      <c r="BW70" s="3" t="s">
        <v>16110</v>
      </c>
      <c r="BX70" s="3" t="s">
        <v>144</v>
      </c>
      <c r="BY70" s="3" t="s">
        <v>143</v>
      </c>
      <c r="BZ70" s="3" t="s">
        <v>143</v>
      </c>
      <c r="CA70" s="3" t="s">
        <v>143</v>
      </c>
      <c r="CB70" s="3" t="s">
        <v>16112</v>
      </c>
      <c r="CC70" s="3" t="s">
        <v>9549</v>
      </c>
      <c r="CD70" s="3" t="s">
        <v>143</v>
      </c>
      <c r="CE70" s="3" t="s">
        <v>143</v>
      </c>
      <c r="CF70" s="3" t="s">
        <v>143</v>
      </c>
      <c r="CG70" s="3" t="s">
        <v>5272</v>
      </c>
      <c r="CH70" s="3" t="s">
        <v>143</v>
      </c>
      <c r="CI70" s="3" t="s">
        <v>143</v>
      </c>
      <c r="CJ70" s="3" t="s">
        <v>143</v>
      </c>
      <c r="CK70" s="3" t="s">
        <v>143</v>
      </c>
      <c r="CL70" s="3" t="s">
        <v>5878</v>
      </c>
      <c r="CM70" s="3" t="s">
        <v>12545</v>
      </c>
      <c r="CN70" s="3" t="s">
        <v>143</v>
      </c>
      <c r="CO70" s="3" t="s">
        <v>143</v>
      </c>
      <c r="CP70" s="3" t="s">
        <v>1</v>
      </c>
      <c r="CQ70" s="3" t="s">
        <v>143</v>
      </c>
      <c r="CR70" s="3" t="s">
        <v>1</v>
      </c>
      <c r="CS70" s="3" t="s">
        <v>1985</v>
      </c>
      <c r="CT70" s="3" t="s">
        <v>143</v>
      </c>
      <c r="CU70" s="3" t="s">
        <v>394</v>
      </c>
      <c r="CV70" s="3" t="s">
        <v>127</v>
      </c>
      <c r="CW70" s="3" t="s">
        <v>136</v>
      </c>
      <c r="CX70" s="3" t="s">
        <v>1986</v>
      </c>
      <c r="CY70" s="3" t="s">
        <v>143</v>
      </c>
      <c r="CZ70" s="3" t="s">
        <v>143</v>
      </c>
      <c r="DA70" s="3" t="s">
        <v>364</v>
      </c>
      <c r="DB70" s="3" t="s">
        <v>6302</v>
      </c>
      <c r="DC70" s="3" t="s">
        <v>4175</v>
      </c>
      <c r="DD70" s="3" t="s">
        <v>143</v>
      </c>
      <c r="DE70" s="3" t="s">
        <v>7674</v>
      </c>
      <c r="DF70" s="3" t="s">
        <v>12546</v>
      </c>
    </row>
    <row r="71" spans="1:110" ht="25.5" x14ac:dyDescent="0.25">
      <c r="A71" s="182">
        <v>186843</v>
      </c>
      <c r="B71" s="3" t="s">
        <v>15760</v>
      </c>
      <c r="C71" s="3" t="s">
        <v>364</v>
      </c>
      <c r="D71" s="7">
        <v>45713</v>
      </c>
      <c r="E71" s="3" t="s">
        <v>165</v>
      </c>
      <c r="F71" s="3" t="s">
        <v>127</v>
      </c>
      <c r="G71" s="8">
        <f>H71</f>
        <v>311.70999999999998</v>
      </c>
      <c r="H71" s="4">
        <v>311.70999999999998</v>
      </c>
      <c r="I71" s="3" t="s">
        <v>394</v>
      </c>
      <c r="J71" s="3" t="s">
        <v>7145</v>
      </c>
      <c r="K71" s="3" t="s">
        <v>12534</v>
      </c>
      <c r="L71" s="3" t="s">
        <v>12239</v>
      </c>
      <c r="M71" s="6" t="s">
        <v>16112</v>
      </c>
      <c r="N71" s="3" t="s">
        <v>132</v>
      </c>
      <c r="O71" s="3" t="s">
        <v>16117</v>
      </c>
      <c r="P71" s="3" t="s">
        <v>16106</v>
      </c>
      <c r="Q71" s="3" t="s">
        <v>16073</v>
      </c>
      <c r="R71" s="3" t="s">
        <v>135</v>
      </c>
      <c r="S71" s="3" t="s">
        <v>136</v>
      </c>
      <c r="T71" s="3" t="s">
        <v>137</v>
      </c>
      <c r="U71" s="3" t="s">
        <v>9544</v>
      </c>
      <c r="V71" s="3" t="s">
        <v>16118</v>
      </c>
      <c r="W71" s="7" t="s">
        <v>16119</v>
      </c>
      <c r="X71" s="3" t="s">
        <v>139</v>
      </c>
      <c r="Y71" s="3" t="s">
        <v>323</v>
      </c>
      <c r="Z71" s="3" t="s">
        <v>5272</v>
      </c>
      <c r="AA71" s="3" t="s">
        <v>143</v>
      </c>
      <c r="AB71" s="3" t="s">
        <v>5272</v>
      </c>
      <c r="AC71" s="3" t="s">
        <v>143</v>
      </c>
      <c r="AD71" s="3" t="s">
        <v>235</v>
      </c>
      <c r="AE71" s="3" t="s">
        <v>141</v>
      </c>
      <c r="AF71" s="3" t="s">
        <v>143</v>
      </c>
      <c r="AG71" s="3" t="s">
        <v>143</v>
      </c>
      <c r="AH71" s="3" t="s">
        <v>207</v>
      </c>
      <c r="AI71" s="3" t="s">
        <v>143</v>
      </c>
      <c r="AJ71" s="3" t="s">
        <v>13134</v>
      </c>
      <c r="AK71" s="3" t="s">
        <v>143</v>
      </c>
      <c r="AL71" s="3" t="s">
        <v>12243</v>
      </c>
      <c r="AM71" s="3" t="s">
        <v>146</v>
      </c>
      <c r="AN71" s="3" t="s">
        <v>12244</v>
      </c>
      <c r="AO71" s="3" t="s">
        <v>148</v>
      </c>
      <c r="AP71" s="3" t="s">
        <v>139</v>
      </c>
      <c r="AQ71" s="3" t="s">
        <v>149</v>
      </c>
      <c r="AR71" s="3" t="s">
        <v>150</v>
      </c>
      <c r="AS71" s="3" t="s">
        <v>12541</v>
      </c>
      <c r="AT71" s="3" t="s">
        <v>5237</v>
      </c>
      <c r="AU71" s="3" t="s">
        <v>12542</v>
      </c>
      <c r="AV71" s="3" t="s">
        <v>148</v>
      </c>
      <c r="AW71" s="3" t="s">
        <v>139</v>
      </c>
      <c r="AX71" s="3" t="s">
        <v>149</v>
      </c>
      <c r="AY71" s="3" t="s">
        <v>5239</v>
      </c>
      <c r="AZ71" s="3" t="s">
        <v>156</v>
      </c>
      <c r="BA71" s="3" t="s">
        <v>157</v>
      </c>
      <c r="BB71" s="3" t="s">
        <v>303</v>
      </c>
      <c r="BC71" s="3" t="s">
        <v>16119</v>
      </c>
      <c r="BD71" s="3" t="s">
        <v>5272</v>
      </c>
      <c r="BE71" s="3" t="s">
        <v>143</v>
      </c>
      <c r="BF71" s="3" t="s">
        <v>143</v>
      </c>
      <c r="BG71" s="3" t="s">
        <v>143</v>
      </c>
      <c r="BH71" s="3" t="s">
        <v>136</v>
      </c>
      <c r="BI71" s="3" t="s">
        <v>143</v>
      </c>
      <c r="BJ71" s="3" t="s">
        <v>1674</v>
      </c>
      <c r="BK71" s="3" t="s">
        <v>143</v>
      </c>
      <c r="BL71" s="3" t="s">
        <v>143</v>
      </c>
      <c r="BM71" s="3" t="s">
        <v>143</v>
      </c>
      <c r="BN71" s="3" t="s">
        <v>11818</v>
      </c>
      <c r="BO71" s="3" t="s">
        <v>5352</v>
      </c>
      <c r="BP71" s="3" t="s">
        <v>16116</v>
      </c>
      <c r="BQ71" s="3" t="s">
        <v>13136</v>
      </c>
      <c r="BR71" s="3" t="s">
        <v>13136</v>
      </c>
      <c r="BS71" s="3" t="s">
        <v>135</v>
      </c>
      <c r="BT71" s="3" t="s">
        <v>135</v>
      </c>
      <c r="BU71" s="3" t="s">
        <v>135</v>
      </c>
      <c r="BV71" s="3" t="s">
        <v>148</v>
      </c>
      <c r="BW71" s="3" t="s">
        <v>16110</v>
      </c>
      <c r="BX71" s="3" t="s">
        <v>144</v>
      </c>
      <c r="BY71" s="3" t="s">
        <v>143</v>
      </c>
      <c r="BZ71" s="3" t="s">
        <v>143</v>
      </c>
      <c r="CA71" s="3" t="s">
        <v>143</v>
      </c>
      <c r="CB71" s="3" t="s">
        <v>16112</v>
      </c>
      <c r="CC71" s="3" t="s">
        <v>9549</v>
      </c>
      <c r="CD71" s="3" t="s">
        <v>143</v>
      </c>
      <c r="CE71" s="3" t="s">
        <v>143</v>
      </c>
      <c r="CF71" s="3" t="s">
        <v>143</v>
      </c>
      <c r="CG71" s="3" t="s">
        <v>5272</v>
      </c>
      <c r="CH71" s="3" t="s">
        <v>143</v>
      </c>
      <c r="CI71" s="3" t="s">
        <v>143</v>
      </c>
      <c r="CJ71" s="3" t="s">
        <v>143</v>
      </c>
      <c r="CK71" s="3" t="s">
        <v>143</v>
      </c>
      <c r="CL71" s="3" t="s">
        <v>5878</v>
      </c>
      <c r="CM71" s="3" t="s">
        <v>12545</v>
      </c>
      <c r="CN71" s="3" t="s">
        <v>143</v>
      </c>
      <c r="CO71" s="3" t="s">
        <v>143</v>
      </c>
      <c r="CP71" s="3" t="s">
        <v>1</v>
      </c>
      <c r="CQ71" s="3" t="s">
        <v>143</v>
      </c>
      <c r="CR71" s="3" t="s">
        <v>1</v>
      </c>
      <c r="CS71" s="3" t="s">
        <v>1985</v>
      </c>
      <c r="CT71" s="3" t="s">
        <v>143</v>
      </c>
      <c r="CU71" s="3" t="s">
        <v>394</v>
      </c>
      <c r="CV71" s="3" t="s">
        <v>127</v>
      </c>
      <c r="CW71" s="3" t="s">
        <v>136</v>
      </c>
      <c r="CX71" s="3" t="s">
        <v>1986</v>
      </c>
      <c r="CY71" s="3" t="s">
        <v>143</v>
      </c>
      <c r="CZ71" s="3" t="s">
        <v>143</v>
      </c>
      <c r="DA71" s="3" t="s">
        <v>364</v>
      </c>
      <c r="DB71" s="3" t="s">
        <v>6302</v>
      </c>
      <c r="DC71" s="3" t="s">
        <v>4175</v>
      </c>
      <c r="DD71" s="3" t="s">
        <v>143</v>
      </c>
      <c r="DE71" s="3" t="s">
        <v>7674</v>
      </c>
      <c r="DF71" s="3" t="s">
        <v>12546</v>
      </c>
    </row>
    <row r="72" spans="1:110" ht="25.5" x14ac:dyDescent="0.25">
      <c r="A72" s="182">
        <v>186864</v>
      </c>
      <c r="B72" s="3" t="s">
        <v>15760</v>
      </c>
      <c r="C72" s="3" t="s">
        <v>364</v>
      </c>
      <c r="D72" s="7">
        <v>45713</v>
      </c>
      <c r="E72" s="3" t="s">
        <v>165</v>
      </c>
      <c r="F72" s="3" t="s">
        <v>127</v>
      </c>
      <c r="G72" s="8">
        <f>H72</f>
        <v>311.70999999999998</v>
      </c>
      <c r="H72" s="4">
        <v>311.70999999999998</v>
      </c>
      <c r="I72" s="3" t="s">
        <v>394</v>
      </c>
      <c r="J72" s="3" t="s">
        <v>7145</v>
      </c>
      <c r="K72" s="3" t="s">
        <v>5232</v>
      </c>
      <c r="L72" s="3" t="s">
        <v>960</v>
      </c>
      <c r="M72" s="6" t="s">
        <v>16112</v>
      </c>
      <c r="N72" s="3" t="s">
        <v>132</v>
      </c>
      <c r="O72" s="3" t="s">
        <v>16120</v>
      </c>
      <c r="P72" s="3" t="s">
        <v>16106</v>
      </c>
      <c r="Q72" s="3" t="s">
        <v>16073</v>
      </c>
      <c r="R72" s="3" t="s">
        <v>135</v>
      </c>
      <c r="S72" s="3" t="s">
        <v>136</v>
      </c>
      <c r="T72" s="3" t="s">
        <v>137</v>
      </c>
      <c r="U72" s="3" t="s">
        <v>9544</v>
      </c>
      <c r="V72" s="3" t="s">
        <v>16121</v>
      </c>
      <c r="W72" s="7" t="s">
        <v>16122</v>
      </c>
      <c r="X72" s="3" t="s">
        <v>139</v>
      </c>
      <c r="Y72" s="3" t="s">
        <v>323</v>
      </c>
      <c r="Z72" s="3" t="s">
        <v>5272</v>
      </c>
      <c r="AA72" s="3" t="s">
        <v>143</v>
      </c>
      <c r="AB72" s="3" t="s">
        <v>5272</v>
      </c>
      <c r="AC72" s="3" t="s">
        <v>143</v>
      </c>
      <c r="AD72" s="3" t="s">
        <v>235</v>
      </c>
      <c r="AE72" s="3" t="s">
        <v>141</v>
      </c>
      <c r="AF72" s="3" t="s">
        <v>143</v>
      </c>
      <c r="AG72" s="3" t="s">
        <v>143</v>
      </c>
      <c r="AH72" s="3" t="s">
        <v>207</v>
      </c>
      <c r="AI72" s="3" t="s">
        <v>143</v>
      </c>
      <c r="AJ72" s="3" t="s">
        <v>13134</v>
      </c>
      <c r="AK72" s="3" t="s">
        <v>143</v>
      </c>
      <c r="AL72" s="3" t="s">
        <v>145</v>
      </c>
      <c r="AM72" s="3" t="s">
        <v>146</v>
      </c>
      <c r="AN72" s="3" t="s">
        <v>972</v>
      </c>
      <c r="AO72" s="3" t="s">
        <v>148</v>
      </c>
      <c r="AP72" s="3" t="s">
        <v>139</v>
      </c>
      <c r="AQ72" s="3" t="s">
        <v>149</v>
      </c>
      <c r="AR72" s="3" t="s">
        <v>150</v>
      </c>
      <c r="AS72" s="3" t="s">
        <v>5236</v>
      </c>
      <c r="AT72" s="3" t="s">
        <v>5237</v>
      </c>
      <c r="AU72" s="3" t="s">
        <v>5238</v>
      </c>
      <c r="AV72" s="3" t="s">
        <v>148</v>
      </c>
      <c r="AW72" s="3" t="s">
        <v>139</v>
      </c>
      <c r="AX72" s="3" t="s">
        <v>149</v>
      </c>
      <c r="AY72" s="3" t="s">
        <v>5239</v>
      </c>
      <c r="AZ72" s="3" t="s">
        <v>156</v>
      </c>
      <c r="BA72" s="3" t="s">
        <v>157</v>
      </c>
      <c r="BB72" s="3" t="s">
        <v>303</v>
      </c>
      <c r="BC72" s="3" t="s">
        <v>16122</v>
      </c>
      <c r="BD72" s="3" t="s">
        <v>5272</v>
      </c>
      <c r="BE72" s="3" t="s">
        <v>143</v>
      </c>
      <c r="BF72" s="3" t="s">
        <v>143</v>
      </c>
      <c r="BG72" s="3" t="s">
        <v>143</v>
      </c>
      <c r="BH72" s="3" t="s">
        <v>136</v>
      </c>
      <c r="BI72" s="3" t="s">
        <v>143</v>
      </c>
      <c r="BJ72" s="3" t="s">
        <v>1674</v>
      </c>
      <c r="BK72" s="3" t="s">
        <v>143</v>
      </c>
      <c r="BL72" s="3" t="s">
        <v>143</v>
      </c>
      <c r="BM72" s="3" t="s">
        <v>143</v>
      </c>
      <c r="BN72" s="3" t="s">
        <v>5252</v>
      </c>
      <c r="BO72" s="3" t="s">
        <v>5352</v>
      </c>
      <c r="BP72" s="3" t="s">
        <v>16116</v>
      </c>
      <c r="BQ72" s="3" t="s">
        <v>13136</v>
      </c>
      <c r="BR72" s="3" t="s">
        <v>13136</v>
      </c>
      <c r="BS72" s="3" t="s">
        <v>135</v>
      </c>
      <c r="BT72" s="3" t="s">
        <v>135</v>
      </c>
      <c r="BU72" s="3" t="s">
        <v>135</v>
      </c>
      <c r="BV72" s="3" t="s">
        <v>148</v>
      </c>
      <c r="BW72" s="3" t="s">
        <v>16110</v>
      </c>
      <c r="BX72" s="3" t="s">
        <v>144</v>
      </c>
      <c r="BY72" s="3" t="s">
        <v>143</v>
      </c>
      <c r="BZ72" s="3" t="s">
        <v>143</v>
      </c>
      <c r="CA72" s="3" t="s">
        <v>143</v>
      </c>
      <c r="CB72" s="3" t="s">
        <v>16112</v>
      </c>
      <c r="CC72" s="3" t="s">
        <v>9549</v>
      </c>
      <c r="CD72" s="3" t="s">
        <v>143</v>
      </c>
      <c r="CE72" s="3" t="s">
        <v>143</v>
      </c>
      <c r="CF72" s="3" t="s">
        <v>143</v>
      </c>
      <c r="CG72" s="3" t="s">
        <v>5272</v>
      </c>
      <c r="CH72" s="3" t="s">
        <v>143</v>
      </c>
      <c r="CI72" s="3" t="s">
        <v>143</v>
      </c>
      <c r="CJ72" s="3" t="s">
        <v>143</v>
      </c>
      <c r="CK72" s="3" t="s">
        <v>143</v>
      </c>
      <c r="CL72" s="3" t="s">
        <v>143</v>
      </c>
      <c r="CM72" s="3" t="s">
        <v>143</v>
      </c>
      <c r="CN72" s="3" t="s">
        <v>143</v>
      </c>
      <c r="CO72" s="3" t="s">
        <v>143</v>
      </c>
      <c r="CP72" s="3" t="s">
        <v>1</v>
      </c>
      <c r="CQ72" s="3" t="s">
        <v>143</v>
      </c>
      <c r="CR72" s="3" t="s">
        <v>1</v>
      </c>
      <c r="CS72" s="3" t="s">
        <v>1985</v>
      </c>
      <c r="CT72" s="3" t="s">
        <v>143</v>
      </c>
      <c r="CU72" s="3" t="s">
        <v>394</v>
      </c>
      <c r="CV72" s="3" t="s">
        <v>127</v>
      </c>
      <c r="CW72" s="3" t="s">
        <v>136</v>
      </c>
      <c r="CX72" s="3" t="s">
        <v>1986</v>
      </c>
      <c r="CY72" s="3" t="s">
        <v>143</v>
      </c>
      <c r="CZ72" s="3" t="s">
        <v>143</v>
      </c>
      <c r="DA72" s="3" t="s">
        <v>364</v>
      </c>
      <c r="DB72" s="3" t="s">
        <v>6302</v>
      </c>
      <c r="DC72" s="3" t="s">
        <v>4175</v>
      </c>
      <c r="DD72" s="3" t="s">
        <v>143</v>
      </c>
      <c r="DE72" s="3" t="s">
        <v>143</v>
      </c>
      <c r="DF72" s="3" t="s">
        <v>143</v>
      </c>
    </row>
    <row r="73" spans="1:110" ht="25.5" x14ac:dyDescent="0.25">
      <c r="A73" s="182">
        <v>186865</v>
      </c>
      <c r="B73" s="3" t="s">
        <v>15760</v>
      </c>
      <c r="C73" s="3" t="s">
        <v>364</v>
      </c>
      <c r="D73" s="7">
        <v>45713</v>
      </c>
      <c r="E73" s="3" t="s">
        <v>165</v>
      </c>
      <c r="F73" s="3" t="s">
        <v>127</v>
      </c>
      <c r="G73" s="8">
        <f>H73</f>
        <v>311.70999999999998</v>
      </c>
      <c r="H73" s="4">
        <v>311.70999999999998</v>
      </c>
      <c r="I73" s="3" t="s">
        <v>394</v>
      </c>
      <c r="J73" s="3" t="s">
        <v>7145</v>
      </c>
      <c r="K73" s="3" t="s">
        <v>5232</v>
      </c>
      <c r="L73" s="3" t="s">
        <v>12239</v>
      </c>
      <c r="M73" s="6" t="s">
        <v>16112</v>
      </c>
      <c r="N73" s="3" t="s">
        <v>132</v>
      </c>
      <c r="O73" s="3" t="s">
        <v>16123</v>
      </c>
      <c r="P73" s="3" t="s">
        <v>16106</v>
      </c>
      <c r="Q73" s="3" t="s">
        <v>16073</v>
      </c>
      <c r="R73" s="3" t="s">
        <v>135</v>
      </c>
      <c r="S73" s="3" t="s">
        <v>136</v>
      </c>
      <c r="T73" s="3" t="s">
        <v>137</v>
      </c>
      <c r="U73" s="3" t="s">
        <v>9544</v>
      </c>
      <c r="V73" s="3" t="s">
        <v>16124</v>
      </c>
      <c r="W73" s="7" t="s">
        <v>16125</v>
      </c>
      <c r="X73" s="3" t="s">
        <v>139</v>
      </c>
      <c r="Y73" s="3" t="s">
        <v>323</v>
      </c>
      <c r="Z73" s="3" t="s">
        <v>5272</v>
      </c>
      <c r="AA73" s="3" t="s">
        <v>143</v>
      </c>
      <c r="AB73" s="3" t="s">
        <v>5272</v>
      </c>
      <c r="AC73" s="3" t="s">
        <v>143</v>
      </c>
      <c r="AD73" s="3" t="s">
        <v>235</v>
      </c>
      <c r="AE73" s="3" t="s">
        <v>141</v>
      </c>
      <c r="AF73" s="3" t="s">
        <v>143</v>
      </c>
      <c r="AG73" s="3" t="s">
        <v>143</v>
      </c>
      <c r="AH73" s="3" t="s">
        <v>207</v>
      </c>
      <c r="AI73" s="3" t="s">
        <v>143</v>
      </c>
      <c r="AJ73" s="3" t="s">
        <v>13134</v>
      </c>
      <c r="AK73" s="3" t="s">
        <v>143</v>
      </c>
      <c r="AL73" s="3" t="s">
        <v>12243</v>
      </c>
      <c r="AM73" s="3" t="s">
        <v>146</v>
      </c>
      <c r="AN73" s="3" t="s">
        <v>12244</v>
      </c>
      <c r="AO73" s="3" t="s">
        <v>148</v>
      </c>
      <c r="AP73" s="3" t="s">
        <v>139</v>
      </c>
      <c r="AQ73" s="3" t="s">
        <v>149</v>
      </c>
      <c r="AR73" s="3" t="s">
        <v>150</v>
      </c>
      <c r="AS73" s="3" t="s">
        <v>5236</v>
      </c>
      <c r="AT73" s="3" t="s">
        <v>5237</v>
      </c>
      <c r="AU73" s="3" t="s">
        <v>5238</v>
      </c>
      <c r="AV73" s="3" t="s">
        <v>148</v>
      </c>
      <c r="AW73" s="3" t="s">
        <v>139</v>
      </c>
      <c r="AX73" s="3" t="s">
        <v>149</v>
      </c>
      <c r="AY73" s="3" t="s">
        <v>5239</v>
      </c>
      <c r="AZ73" s="3" t="s">
        <v>156</v>
      </c>
      <c r="BA73" s="3" t="s">
        <v>157</v>
      </c>
      <c r="BB73" s="3" t="s">
        <v>303</v>
      </c>
      <c r="BC73" s="3" t="s">
        <v>16125</v>
      </c>
      <c r="BD73" s="3" t="s">
        <v>5272</v>
      </c>
      <c r="BE73" s="3" t="s">
        <v>143</v>
      </c>
      <c r="BF73" s="3" t="s">
        <v>143</v>
      </c>
      <c r="BG73" s="3" t="s">
        <v>143</v>
      </c>
      <c r="BH73" s="3" t="s">
        <v>136</v>
      </c>
      <c r="BI73" s="3" t="s">
        <v>143</v>
      </c>
      <c r="BJ73" s="3" t="s">
        <v>1674</v>
      </c>
      <c r="BK73" s="3" t="s">
        <v>143</v>
      </c>
      <c r="BL73" s="3" t="s">
        <v>143</v>
      </c>
      <c r="BM73" s="3" t="s">
        <v>143</v>
      </c>
      <c r="BN73" s="3" t="s">
        <v>2556</v>
      </c>
      <c r="BO73" s="3" t="s">
        <v>5352</v>
      </c>
      <c r="BP73" s="3" t="s">
        <v>16116</v>
      </c>
      <c r="BQ73" s="3" t="s">
        <v>13136</v>
      </c>
      <c r="BR73" s="3" t="s">
        <v>13136</v>
      </c>
      <c r="BS73" s="3" t="s">
        <v>135</v>
      </c>
      <c r="BT73" s="3" t="s">
        <v>135</v>
      </c>
      <c r="BU73" s="3" t="s">
        <v>135</v>
      </c>
      <c r="BV73" s="3" t="s">
        <v>148</v>
      </c>
      <c r="BW73" s="3" t="s">
        <v>16110</v>
      </c>
      <c r="BX73" s="3" t="s">
        <v>144</v>
      </c>
      <c r="BY73" s="3" t="s">
        <v>143</v>
      </c>
      <c r="BZ73" s="3" t="s">
        <v>143</v>
      </c>
      <c r="CA73" s="3" t="s">
        <v>143</v>
      </c>
      <c r="CB73" s="3" t="s">
        <v>16112</v>
      </c>
      <c r="CC73" s="3" t="s">
        <v>9549</v>
      </c>
      <c r="CD73" s="3" t="s">
        <v>143</v>
      </c>
      <c r="CE73" s="3" t="s">
        <v>143</v>
      </c>
      <c r="CF73" s="3" t="s">
        <v>143</v>
      </c>
      <c r="CG73" s="3" t="s">
        <v>5272</v>
      </c>
      <c r="CH73" s="3" t="s">
        <v>143</v>
      </c>
      <c r="CI73" s="3" t="s">
        <v>143</v>
      </c>
      <c r="CJ73" s="3" t="s">
        <v>143</v>
      </c>
      <c r="CK73" s="3" t="s">
        <v>143</v>
      </c>
      <c r="CL73" s="3" t="s">
        <v>5878</v>
      </c>
      <c r="CM73" s="3" t="s">
        <v>143</v>
      </c>
      <c r="CN73" s="3" t="s">
        <v>143</v>
      </c>
      <c r="CO73" s="3" t="s">
        <v>143</v>
      </c>
      <c r="CP73" s="3" t="s">
        <v>1</v>
      </c>
      <c r="CQ73" s="3" t="s">
        <v>143</v>
      </c>
      <c r="CR73" s="3" t="s">
        <v>1</v>
      </c>
      <c r="CS73" s="3" t="s">
        <v>1985</v>
      </c>
      <c r="CT73" s="3" t="s">
        <v>143</v>
      </c>
      <c r="CU73" s="3" t="s">
        <v>394</v>
      </c>
      <c r="CV73" s="3" t="s">
        <v>127</v>
      </c>
      <c r="CW73" s="3" t="s">
        <v>136</v>
      </c>
      <c r="CX73" s="3" t="s">
        <v>1986</v>
      </c>
      <c r="CY73" s="3" t="s">
        <v>143</v>
      </c>
      <c r="CZ73" s="3" t="s">
        <v>143</v>
      </c>
      <c r="DA73" s="3" t="s">
        <v>364</v>
      </c>
      <c r="DB73" s="3" t="s">
        <v>6302</v>
      </c>
      <c r="DC73" s="3" t="s">
        <v>4175</v>
      </c>
      <c r="DD73" s="3" t="s">
        <v>143</v>
      </c>
      <c r="DE73" s="3" t="s">
        <v>7674</v>
      </c>
      <c r="DF73" s="3" t="s">
        <v>143</v>
      </c>
    </row>
    <row r="74" spans="1:110" ht="25.5" x14ac:dyDescent="0.25">
      <c r="A74" s="182">
        <v>186868</v>
      </c>
      <c r="B74" s="3" t="s">
        <v>15760</v>
      </c>
      <c r="C74" s="3" t="s">
        <v>364</v>
      </c>
      <c r="D74" s="7">
        <v>45713</v>
      </c>
      <c r="E74" s="3" t="s">
        <v>165</v>
      </c>
      <c r="F74" s="3" t="s">
        <v>127</v>
      </c>
      <c r="G74" s="8">
        <f>H74</f>
        <v>311.70999999999998</v>
      </c>
      <c r="H74" s="4">
        <v>311.70999999999998</v>
      </c>
      <c r="I74" s="3" t="s">
        <v>394</v>
      </c>
      <c r="J74" s="3" t="s">
        <v>7145</v>
      </c>
      <c r="K74" s="3" t="s">
        <v>12534</v>
      </c>
      <c r="L74" s="3" t="s">
        <v>12239</v>
      </c>
      <c r="M74" s="6" t="s">
        <v>16112</v>
      </c>
      <c r="N74" s="3" t="s">
        <v>132</v>
      </c>
      <c r="O74" s="3" t="s">
        <v>16126</v>
      </c>
      <c r="P74" s="3" t="s">
        <v>16106</v>
      </c>
      <c r="Q74" s="3" t="s">
        <v>16073</v>
      </c>
      <c r="R74" s="3" t="s">
        <v>135</v>
      </c>
      <c r="S74" s="3" t="s">
        <v>136</v>
      </c>
      <c r="T74" s="3" t="s">
        <v>137</v>
      </c>
      <c r="U74" s="3" t="s">
        <v>9544</v>
      </c>
      <c r="V74" s="3" t="s">
        <v>16127</v>
      </c>
      <c r="W74" s="7" t="s">
        <v>16128</v>
      </c>
      <c r="X74" s="3" t="s">
        <v>139</v>
      </c>
      <c r="Y74" s="3" t="s">
        <v>323</v>
      </c>
      <c r="Z74" s="3" t="s">
        <v>5272</v>
      </c>
      <c r="AA74" s="3" t="s">
        <v>143</v>
      </c>
      <c r="AB74" s="3" t="s">
        <v>5272</v>
      </c>
      <c r="AC74" s="3" t="s">
        <v>143</v>
      </c>
      <c r="AD74" s="3" t="s">
        <v>235</v>
      </c>
      <c r="AE74" s="3" t="s">
        <v>141</v>
      </c>
      <c r="AF74" s="3" t="s">
        <v>143</v>
      </c>
      <c r="AG74" s="3" t="s">
        <v>143</v>
      </c>
      <c r="AH74" s="3" t="s">
        <v>207</v>
      </c>
      <c r="AI74" s="3" t="s">
        <v>143</v>
      </c>
      <c r="AJ74" s="3" t="s">
        <v>13134</v>
      </c>
      <c r="AK74" s="3" t="s">
        <v>143</v>
      </c>
      <c r="AL74" s="3" t="s">
        <v>12243</v>
      </c>
      <c r="AM74" s="3" t="s">
        <v>146</v>
      </c>
      <c r="AN74" s="3" t="s">
        <v>12244</v>
      </c>
      <c r="AO74" s="3" t="s">
        <v>148</v>
      </c>
      <c r="AP74" s="3" t="s">
        <v>139</v>
      </c>
      <c r="AQ74" s="3" t="s">
        <v>149</v>
      </c>
      <c r="AR74" s="3" t="s">
        <v>150</v>
      </c>
      <c r="AS74" s="3" t="s">
        <v>12541</v>
      </c>
      <c r="AT74" s="3" t="s">
        <v>5237</v>
      </c>
      <c r="AU74" s="3" t="s">
        <v>12542</v>
      </c>
      <c r="AV74" s="3" t="s">
        <v>148</v>
      </c>
      <c r="AW74" s="3" t="s">
        <v>139</v>
      </c>
      <c r="AX74" s="3" t="s">
        <v>149</v>
      </c>
      <c r="AY74" s="3" t="s">
        <v>5239</v>
      </c>
      <c r="AZ74" s="3" t="s">
        <v>156</v>
      </c>
      <c r="BA74" s="3" t="s">
        <v>157</v>
      </c>
      <c r="BB74" s="3" t="s">
        <v>303</v>
      </c>
      <c r="BC74" s="3" t="s">
        <v>16128</v>
      </c>
      <c r="BD74" s="3" t="s">
        <v>5272</v>
      </c>
      <c r="BE74" s="3" t="s">
        <v>143</v>
      </c>
      <c r="BF74" s="3" t="s">
        <v>143</v>
      </c>
      <c r="BG74" s="3" t="s">
        <v>143</v>
      </c>
      <c r="BH74" s="3" t="s">
        <v>136</v>
      </c>
      <c r="BI74" s="3" t="s">
        <v>143</v>
      </c>
      <c r="BJ74" s="3" t="s">
        <v>1674</v>
      </c>
      <c r="BK74" s="3" t="s">
        <v>143</v>
      </c>
      <c r="BL74" s="3" t="s">
        <v>143</v>
      </c>
      <c r="BM74" s="3" t="s">
        <v>143</v>
      </c>
      <c r="BN74" s="3" t="s">
        <v>2556</v>
      </c>
      <c r="BO74" s="3" t="s">
        <v>5352</v>
      </c>
      <c r="BP74" s="3" t="s">
        <v>16116</v>
      </c>
      <c r="BQ74" s="3" t="s">
        <v>13136</v>
      </c>
      <c r="BR74" s="3" t="s">
        <v>13136</v>
      </c>
      <c r="BS74" s="3" t="s">
        <v>135</v>
      </c>
      <c r="BT74" s="3" t="s">
        <v>135</v>
      </c>
      <c r="BU74" s="3" t="s">
        <v>135</v>
      </c>
      <c r="BV74" s="3" t="s">
        <v>148</v>
      </c>
      <c r="BW74" s="3" t="s">
        <v>16129</v>
      </c>
      <c r="BX74" s="3" t="s">
        <v>144</v>
      </c>
      <c r="BY74" s="3" t="s">
        <v>143</v>
      </c>
      <c r="BZ74" s="3" t="s">
        <v>143</v>
      </c>
      <c r="CA74" s="3" t="s">
        <v>143</v>
      </c>
      <c r="CB74" s="3" t="s">
        <v>16112</v>
      </c>
      <c r="CC74" s="3" t="s">
        <v>9549</v>
      </c>
      <c r="CD74" s="3" t="s">
        <v>143</v>
      </c>
      <c r="CE74" s="3" t="s">
        <v>143</v>
      </c>
      <c r="CF74" s="3" t="s">
        <v>143</v>
      </c>
      <c r="CG74" s="3" t="s">
        <v>5272</v>
      </c>
      <c r="CH74" s="3" t="s">
        <v>143</v>
      </c>
      <c r="CI74" s="3" t="s">
        <v>143</v>
      </c>
      <c r="CJ74" s="3" t="s">
        <v>143</v>
      </c>
      <c r="CK74" s="3" t="s">
        <v>143</v>
      </c>
      <c r="CL74" s="3" t="s">
        <v>5878</v>
      </c>
      <c r="CM74" s="3" t="s">
        <v>12545</v>
      </c>
      <c r="CN74" s="3" t="s">
        <v>143</v>
      </c>
      <c r="CO74" s="3" t="s">
        <v>143</v>
      </c>
      <c r="CP74" s="3" t="s">
        <v>1</v>
      </c>
      <c r="CQ74" s="3" t="s">
        <v>143</v>
      </c>
      <c r="CR74" s="3" t="s">
        <v>1</v>
      </c>
      <c r="CS74" s="3" t="s">
        <v>1985</v>
      </c>
      <c r="CT74" s="3" t="s">
        <v>143</v>
      </c>
      <c r="CU74" s="3" t="s">
        <v>394</v>
      </c>
      <c r="CV74" s="3" t="s">
        <v>127</v>
      </c>
      <c r="CW74" s="3" t="s">
        <v>136</v>
      </c>
      <c r="CX74" s="3" t="s">
        <v>1986</v>
      </c>
      <c r="CY74" s="3" t="s">
        <v>143</v>
      </c>
      <c r="CZ74" s="3" t="s">
        <v>143</v>
      </c>
      <c r="DA74" s="3" t="s">
        <v>364</v>
      </c>
      <c r="DB74" s="3" t="s">
        <v>6302</v>
      </c>
      <c r="DC74" s="3" t="s">
        <v>4175</v>
      </c>
      <c r="DD74" s="3" t="s">
        <v>143</v>
      </c>
      <c r="DE74" s="3" t="s">
        <v>7674</v>
      </c>
      <c r="DF74" s="3" t="s">
        <v>12546</v>
      </c>
    </row>
    <row r="75" spans="1:110" x14ac:dyDescent="0.25">
      <c r="A75" s="182">
        <v>187041</v>
      </c>
      <c r="B75" s="3" t="s">
        <v>16253</v>
      </c>
      <c r="C75" s="3" t="s">
        <v>164</v>
      </c>
      <c r="D75" s="7">
        <v>45715</v>
      </c>
      <c r="E75" s="3" t="s">
        <v>165</v>
      </c>
      <c r="F75" s="3" t="s">
        <v>166</v>
      </c>
      <c r="G75" s="8">
        <v>260.51</v>
      </c>
      <c r="H75" s="4">
        <v>320</v>
      </c>
      <c r="I75" s="3" t="s">
        <v>953</v>
      </c>
      <c r="J75" s="3" t="s">
        <v>7145</v>
      </c>
      <c r="K75" s="3" t="s">
        <v>960</v>
      </c>
      <c r="L75" s="3" t="s">
        <v>5925</v>
      </c>
      <c r="M75" s="6" t="s">
        <v>14542</v>
      </c>
      <c r="N75" s="3" t="s">
        <v>170</v>
      </c>
      <c r="O75" s="3" t="s">
        <v>16130</v>
      </c>
      <c r="P75" s="3" t="s">
        <v>8901</v>
      </c>
      <c r="Q75" s="3" t="s">
        <v>135</v>
      </c>
      <c r="R75" s="3" t="s">
        <v>135</v>
      </c>
      <c r="S75" s="3" t="s">
        <v>506</v>
      </c>
      <c r="T75" s="3" t="s">
        <v>137</v>
      </c>
      <c r="U75" s="3" t="s">
        <v>173</v>
      </c>
      <c r="V75" s="3" t="s">
        <v>16131</v>
      </c>
      <c r="W75" s="7" t="s">
        <v>16132</v>
      </c>
      <c r="X75" s="3" t="s">
        <v>139</v>
      </c>
      <c r="Y75" s="3" t="s">
        <v>323</v>
      </c>
      <c r="Z75" s="3" t="s">
        <v>5272</v>
      </c>
      <c r="AA75" s="3" t="s">
        <v>143</v>
      </c>
      <c r="AB75" s="3" t="s">
        <v>5272</v>
      </c>
      <c r="AC75" s="3" t="s">
        <v>143</v>
      </c>
      <c r="AD75" s="3" t="s">
        <v>235</v>
      </c>
      <c r="AE75" s="3" t="s">
        <v>141</v>
      </c>
      <c r="AF75" s="3" t="s">
        <v>143</v>
      </c>
      <c r="AG75" s="3" t="s">
        <v>143</v>
      </c>
      <c r="AH75" s="3" t="s">
        <v>207</v>
      </c>
      <c r="AI75" s="3" t="s">
        <v>143</v>
      </c>
      <c r="AJ75" s="3" t="s">
        <v>7112</v>
      </c>
      <c r="AK75" s="3" t="s">
        <v>143</v>
      </c>
      <c r="AL75" s="3" t="s">
        <v>5932</v>
      </c>
      <c r="AM75" s="3" t="s">
        <v>2014</v>
      </c>
      <c r="AN75" s="3" t="s">
        <v>5933</v>
      </c>
      <c r="AO75" s="3" t="s">
        <v>250</v>
      </c>
      <c r="AP75" s="3" t="s">
        <v>179</v>
      </c>
      <c r="AQ75" s="3" t="s">
        <v>251</v>
      </c>
      <c r="AR75" s="3" t="s">
        <v>5934</v>
      </c>
      <c r="AS75" s="3" t="s">
        <v>145</v>
      </c>
      <c r="AT75" s="3" t="s">
        <v>146</v>
      </c>
      <c r="AU75" s="3" t="s">
        <v>972</v>
      </c>
      <c r="AV75" s="3" t="s">
        <v>148</v>
      </c>
      <c r="AW75" s="3" t="s">
        <v>139</v>
      </c>
      <c r="AX75" s="3" t="s">
        <v>149</v>
      </c>
      <c r="AY75" s="3" t="s">
        <v>150</v>
      </c>
      <c r="AZ75" s="3" t="s">
        <v>156</v>
      </c>
      <c r="BA75" s="3" t="s">
        <v>157</v>
      </c>
      <c r="BB75" s="3" t="s">
        <v>303</v>
      </c>
      <c r="BC75" s="3" t="s">
        <v>16132</v>
      </c>
      <c r="BD75" s="3" t="s">
        <v>5272</v>
      </c>
      <c r="BE75" s="3" t="s">
        <v>143</v>
      </c>
      <c r="BF75" s="3" t="s">
        <v>143</v>
      </c>
      <c r="BG75" s="3" t="s">
        <v>143</v>
      </c>
      <c r="BH75" s="3" t="s">
        <v>506</v>
      </c>
      <c r="BI75" s="3" t="s">
        <v>143</v>
      </c>
      <c r="BJ75" s="3" t="s">
        <v>160</v>
      </c>
      <c r="BK75" s="3" t="s">
        <v>143</v>
      </c>
      <c r="BL75" s="3" t="s">
        <v>164</v>
      </c>
      <c r="BM75" s="3" t="s">
        <v>143</v>
      </c>
      <c r="BN75" s="3" t="s">
        <v>3290</v>
      </c>
      <c r="BO75" s="3" t="s">
        <v>5352</v>
      </c>
      <c r="BP75" s="3" t="s">
        <v>241</v>
      </c>
      <c r="BQ75" s="3" t="s">
        <v>7112</v>
      </c>
      <c r="BR75" s="3" t="s">
        <v>7112</v>
      </c>
      <c r="BS75" s="3" t="s">
        <v>135</v>
      </c>
      <c r="BT75" s="3" t="s">
        <v>135</v>
      </c>
      <c r="BU75" s="3" t="s">
        <v>135</v>
      </c>
      <c r="BV75" s="3" t="s">
        <v>148</v>
      </c>
      <c r="BW75" s="3" t="s">
        <v>2650</v>
      </c>
      <c r="BX75" s="3" t="s">
        <v>174</v>
      </c>
      <c r="BY75" s="3" t="s">
        <v>143</v>
      </c>
      <c r="BZ75" s="3" t="s">
        <v>143</v>
      </c>
      <c r="CA75" s="3" t="s">
        <v>143</v>
      </c>
      <c r="CB75" s="3" t="s">
        <v>15612</v>
      </c>
      <c r="CC75" s="3" t="s">
        <v>2261</v>
      </c>
      <c r="CD75" s="3" t="s">
        <v>143</v>
      </c>
      <c r="CE75" s="3" t="s">
        <v>143</v>
      </c>
      <c r="CF75" s="3" t="s">
        <v>143</v>
      </c>
      <c r="CG75" s="3" t="s">
        <v>5272</v>
      </c>
      <c r="CH75" s="3" t="s">
        <v>143</v>
      </c>
      <c r="CI75" s="3" t="s">
        <v>143</v>
      </c>
      <c r="CJ75" s="3" t="s">
        <v>143</v>
      </c>
      <c r="CK75" s="3" t="s">
        <v>143</v>
      </c>
      <c r="CL75" s="3" t="s">
        <v>143</v>
      </c>
      <c r="CM75" s="3" t="s">
        <v>143</v>
      </c>
      <c r="CN75" s="3" t="s">
        <v>143</v>
      </c>
      <c r="CO75" s="3" t="s">
        <v>143</v>
      </c>
      <c r="CP75" s="3" t="s">
        <v>1</v>
      </c>
      <c r="CQ75" s="3" t="s">
        <v>143</v>
      </c>
      <c r="CR75" s="3" t="s">
        <v>1</v>
      </c>
      <c r="CS75" s="3" t="s">
        <v>1985</v>
      </c>
      <c r="CT75" s="3" t="s">
        <v>143</v>
      </c>
      <c r="CU75" s="3" t="s">
        <v>953</v>
      </c>
      <c r="CV75" s="3" t="s">
        <v>166</v>
      </c>
      <c r="CW75" s="3" t="s">
        <v>506</v>
      </c>
      <c r="CX75" s="3" t="s">
        <v>2007</v>
      </c>
      <c r="CY75" s="3" t="s">
        <v>143</v>
      </c>
      <c r="CZ75" s="3" t="s">
        <v>143</v>
      </c>
      <c r="DA75" s="3" t="s">
        <v>164</v>
      </c>
      <c r="DB75" s="3" t="s">
        <v>6302</v>
      </c>
      <c r="DC75" s="3" t="s">
        <v>7971</v>
      </c>
      <c r="DD75" s="3" t="s">
        <v>143</v>
      </c>
      <c r="DE75" s="3" t="s">
        <v>143</v>
      </c>
      <c r="DF75" s="3" t="s">
        <v>143</v>
      </c>
    </row>
    <row r="76" spans="1:110" x14ac:dyDescent="0.25">
      <c r="A76" s="182">
        <v>187042</v>
      </c>
      <c r="B76" s="3" t="s">
        <v>16253</v>
      </c>
      <c r="C76" s="3" t="s">
        <v>164</v>
      </c>
      <c r="D76" s="7">
        <v>45715</v>
      </c>
      <c r="E76" s="3" t="s">
        <v>165</v>
      </c>
      <c r="F76" s="3" t="s">
        <v>166</v>
      </c>
      <c r="G76" s="8">
        <f>H76</f>
        <v>170.55</v>
      </c>
      <c r="H76" s="4">
        <v>170.55</v>
      </c>
      <c r="I76" s="3" t="s">
        <v>953</v>
      </c>
      <c r="J76" s="3" t="s">
        <v>7145</v>
      </c>
      <c r="K76" s="3" t="s">
        <v>1056</v>
      </c>
      <c r="L76" s="3" t="s">
        <v>168</v>
      </c>
      <c r="M76" s="6" t="s">
        <v>14542</v>
      </c>
      <c r="N76" s="3" t="s">
        <v>170</v>
      </c>
      <c r="O76" s="3" t="s">
        <v>16133</v>
      </c>
      <c r="P76" s="3" t="s">
        <v>16134</v>
      </c>
      <c r="Q76" s="3" t="s">
        <v>135</v>
      </c>
      <c r="R76" s="3" t="s">
        <v>135</v>
      </c>
      <c r="S76" s="3" t="s">
        <v>506</v>
      </c>
      <c r="T76" s="3" t="s">
        <v>137</v>
      </c>
      <c r="U76" s="3" t="s">
        <v>173</v>
      </c>
      <c r="V76" s="3" t="s">
        <v>16135</v>
      </c>
      <c r="W76" s="7" t="s">
        <v>16136</v>
      </c>
      <c r="X76" s="3" t="s">
        <v>139</v>
      </c>
      <c r="Y76" s="3" t="s">
        <v>323</v>
      </c>
      <c r="Z76" s="3" t="s">
        <v>5272</v>
      </c>
      <c r="AA76" s="3" t="s">
        <v>143</v>
      </c>
      <c r="AB76" s="3" t="s">
        <v>5272</v>
      </c>
      <c r="AC76" s="3" t="s">
        <v>143</v>
      </c>
      <c r="AD76" s="3" t="s">
        <v>235</v>
      </c>
      <c r="AE76" s="3" t="s">
        <v>141</v>
      </c>
      <c r="AF76" s="3" t="s">
        <v>143</v>
      </c>
      <c r="AG76" s="3" t="s">
        <v>143</v>
      </c>
      <c r="AH76" s="3" t="s">
        <v>207</v>
      </c>
      <c r="AI76" s="3" t="s">
        <v>143</v>
      </c>
      <c r="AJ76" s="3" t="s">
        <v>16137</v>
      </c>
      <c r="AK76" s="3" t="s">
        <v>143</v>
      </c>
      <c r="AL76" s="3" t="s">
        <v>175</v>
      </c>
      <c r="AM76" s="3" t="s">
        <v>176</v>
      </c>
      <c r="AN76" s="3" t="s">
        <v>177</v>
      </c>
      <c r="AO76" s="3" t="s">
        <v>178</v>
      </c>
      <c r="AP76" s="3" t="s">
        <v>179</v>
      </c>
      <c r="AQ76" s="3" t="s">
        <v>180</v>
      </c>
      <c r="AR76" s="3" t="s">
        <v>181</v>
      </c>
      <c r="AS76" s="3" t="s">
        <v>145</v>
      </c>
      <c r="AT76" s="3" t="s">
        <v>146</v>
      </c>
      <c r="AU76" s="3" t="s">
        <v>1060</v>
      </c>
      <c r="AV76" s="3" t="s">
        <v>148</v>
      </c>
      <c r="AW76" s="3" t="s">
        <v>139</v>
      </c>
      <c r="AX76" s="3" t="s">
        <v>149</v>
      </c>
      <c r="AY76" s="3" t="s">
        <v>150</v>
      </c>
      <c r="AZ76" s="3" t="s">
        <v>156</v>
      </c>
      <c r="BA76" s="3" t="s">
        <v>157</v>
      </c>
      <c r="BB76" s="3" t="s">
        <v>484</v>
      </c>
      <c r="BC76" s="3" t="s">
        <v>16136</v>
      </c>
      <c r="BD76" s="3" t="s">
        <v>5272</v>
      </c>
      <c r="BE76" s="3" t="s">
        <v>143</v>
      </c>
      <c r="BF76" s="3" t="s">
        <v>143</v>
      </c>
      <c r="BG76" s="3" t="s">
        <v>143</v>
      </c>
      <c r="BH76" s="3" t="s">
        <v>506</v>
      </c>
      <c r="BI76" s="3" t="s">
        <v>143</v>
      </c>
      <c r="BJ76" s="3" t="s">
        <v>160</v>
      </c>
      <c r="BK76" s="3" t="s">
        <v>143</v>
      </c>
      <c r="BL76" s="3" t="s">
        <v>164</v>
      </c>
      <c r="BM76" s="3" t="s">
        <v>143</v>
      </c>
      <c r="BN76" s="3" t="s">
        <v>16138</v>
      </c>
      <c r="BO76" s="3" t="s">
        <v>5723</v>
      </c>
      <c r="BP76" s="3" t="s">
        <v>162</v>
      </c>
      <c r="BQ76" s="3" t="s">
        <v>16137</v>
      </c>
      <c r="BR76" s="3" t="s">
        <v>16137</v>
      </c>
      <c r="BS76" s="3" t="s">
        <v>135</v>
      </c>
      <c r="BT76" s="3" t="s">
        <v>135</v>
      </c>
      <c r="BU76" s="3" t="s">
        <v>135</v>
      </c>
      <c r="BV76" s="3" t="s">
        <v>148</v>
      </c>
      <c r="BW76" s="3" t="s">
        <v>2051</v>
      </c>
      <c r="BX76" s="3" t="s">
        <v>174</v>
      </c>
      <c r="BY76" s="3" t="s">
        <v>143</v>
      </c>
      <c r="BZ76" s="3" t="s">
        <v>143</v>
      </c>
      <c r="CA76" s="3" t="s">
        <v>143</v>
      </c>
      <c r="CB76" s="3" t="s">
        <v>16139</v>
      </c>
      <c r="CC76" s="3" t="s">
        <v>2261</v>
      </c>
      <c r="CD76" s="3" t="s">
        <v>143</v>
      </c>
      <c r="CE76" s="3" t="s">
        <v>143</v>
      </c>
      <c r="CF76" s="3" t="s">
        <v>143</v>
      </c>
      <c r="CG76" s="3" t="s">
        <v>5272</v>
      </c>
      <c r="CH76" s="3" t="s">
        <v>143</v>
      </c>
      <c r="CI76" s="3" t="s">
        <v>143</v>
      </c>
      <c r="CJ76" s="3" t="s">
        <v>143</v>
      </c>
      <c r="CK76" s="3" t="s">
        <v>143</v>
      </c>
      <c r="CL76" s="3" t="s">
        <v>143</v>
      </c>
      <c r="CM76" s="3" t="s">
        <v>143</v>
      </c>
      <c r="CN76" s="3" t="s">
        <v>143</v>
      </c>
      <c r="CO76" s="3" t="s">
        <v>143</v>
      </c>
      <c r="CP76" s="3" t="s">
        <v>1</v>
      </c>
      <c r="CQ76" s="3" t="s">
        <v>143</v>
      </c>
      <c r="CR76" s="3" t="s">
        <v>1</v>
      </c>
      <c r="CS76" s="3" t="s">
        <v>1985</v>
      </c>
      <c r="CT76" s="3" t="s">
        <v>143</v>
      </c>
      <c r="CU76" s="3" t="s">
        <v>953</v>
      </c>
      <c r="CV76" s="3" t="s">
        <v>166</v>
      </c>
      <c r="CW76" s="3" t="s">
        <v>506</v>
      </c>
      <c r="CX76" s="3" t="s">
        <v>2007</v>
      </c>
      <c r="CY76" s="3" t="s">
        <v>143</v>
      </c>
      <c r="CZ76" s="3" t="s">
        <v>143</v>
      </c>
      <c r="DA76" s="3" t="s">
        <v>164</v>
      </c>
      <c r="DB76" s="3" t="s">
        <v>6302</v>
      </c>
      <c r="DC76" s="3" t="s">
        <v>7971</v>
      </c>
      <c r="DD76" s="3" t="s">
        <v>143</v>
      </c>
      <c r="DE76" s="3" t="s">
        <v>143</v>
      </c>
      <c r="DF76" s="3" t="s">
        <v>143</v>
      </c>
    </row>
    <row r="77" spans="1:110" ht="25.5" x14ac:dyDescent="0.25">
      <c r="A77" s="182">
        <v>187158</v>
      </c>
      <c r="B77" s="3" t="s">
        <v>15760</v>
      </c>
      <c r="C77" s="3" t="s">
        <v>364</v>
      </c>
      <c r="D77" s="7">
        <v>45714</v>
      </c>
      <c r="E77" s="3" t="s">
        <v>165</v>
      </c>
      <c r="F77" s="3" t="s">
        <v>166</v>
      </c>
      <c r="G77" s="8">
        <f>H77</f>
        <v>311.70999999999998</v>
      </c>
      <c r="H77" s="4">
        <v>311.70999999999998</v>
      </c>
      <c r="I77" s="3" t="s">
        <v>394</v>
      </c>
      <c r="J77" s="3" t="s">
        <v>7145</v>
      </c>
      <c r="K77" s="3" t="s">
        <v>5232</v>
      </c>
      <c r="L77" s="3" t="s">
        <v>12239</v>
      </c>
      <c r="M77" s="6" t="s">
        <v>16140</v>
      </c>
      <c r="N77" s="3" t="s">
        <v>132</v>
      </c>
      <c r="O77" s="3" t="s">
        <v>16227</v>
      </c>
      <c r="P77" s="3" t="s">
        <v>16106</v>
      </c>
      <c r="Q77" s="3" t="s">
        <v>16073</v>
      </c>
      <c r="R77" s="3" t="s">
        <v>135</v>
      </c>
      <c r="S77" s="3" t="s">
        <v>136</v>
      </c>
      <c r="T77" s="3" t="s">
        <v>137</v>
      </c>
      <c r="U77" s="3" t="s">
        <v>9544</v>
      </c>
      <c r="V77" s="3" t="s">
        <v>16228</v>
      </c>
      <c r="W77" s="7" t="s">
        <v>16229</v>
      </c>
      <c r="X77" s="3" t="s">
        <v>139</v>
      </c>
      <c r="Y77" s="3" t="s">
        <v>323</v>
      </c>
      <c r="Z77" s="3" t="s">
        <v>5272</v>
      </c>
      <c r="AA77" s="3" t="s">
        <v>143</v>
      </c>
      <c r="AB77" s="3" t="s">
        <v>5272</v>
      </c>
      <c r="AC77" s="3" t="s">
        <v>143</v>
      </c>
      <c r="AD77" s="3" t="s">
        <v>235</v>
      </c>
      <c r="AE77" s="3" t="s">
        <v>141</v>
      </c>
      <c r="AF77" s="3" t="s">
        <v>143</v>
      </c>
      <c r="AG77" s="3" t="s">
        <v>143</v>
      </c>
      <c r="AH77" s="3" t="s">
        <v>207</v>
      </c>
      <c r="AI77" s="3" t="s">
        <v>143</v>
      </c>
      <c r="AJ77" s="3" t="s">
        <v>13134</v>
      </c>
      <c r="AK77" s="3" t="s">
        <v>143</v>
      </c>
      <c r="AL77" s="3" t="s">
        <v>12243</v>
      </c>
      <c r="AM77" s="3" t="s">
        <v>146</v>
      </c>
      <c r="AN77" s="3" t="s">
        <v>12244</v>
      </c>
      <c r="AO77" s="3" t="s">
        <v>148</v>
      </c>
      <c r="AP77" s="3" t="s">
        <v>139</v>
      </c>
      <c r="AQ77" s="3" t="s">
        <v>149</v>
      </c>
      <c r="AR77" s="3" t="s">
        <v>150</v>
      </c>
      <c r="AS77" s="3" t="s">
        <v>5236</v>
      </c>
      <c r="AT77" s="3" t="s">
        <v>5237</v>
      </c>
      <c r="AU77" s="3" t="s">
        <v>5238</v>
      </c>
      <c r="AV77" s="3" t="s">
        <v>148</v>
      </c>
      <c r="AW77" s="3" t="s">
        <v>139</v>
      </c>
      <c r="AX77" s="3" t="s">
        <v>149</v>
      </c>
      <c r="AY77" s="3" t="s">
        <v>5239</v>
      </c>
      <c r="AZ77" s="3" t="s">
        <v>156</v>
      </c>
      <c r="BA77" s="3" t="s">
        <v>157</v>
      </c>
      <c r="BB77" s="3" t="s">
        <v>303</v>
      </c>
      <c r="BC77" s="3" t="s">
        <v>16229</v>
      </c>
      <c r="BD77" s="3" t="s">
        <v>5272</v>
      </c>
      <c r="BE77" s="3" t="s">
        <v>143</v>
      </c>
      <c r="BF77" s="3" t="s">
        <v>143</v>
      </c>
      <c r="BG77" s="3" t="s">
        <v>143</v>
      </c>
      <c r="BH77" s="3" t="s">
        <v>136</v>
      </c>
      <c r="BI77" s="3" t="s">
        <v>143</v>
      </c>
      <c r="BJ77" s="3" t="s">
        <v>1674</v>
      </c>
      <c r="BK77" s="3" t="s">
        <v>143</v>
      </c>
      <c r="BL77" s="3" t="s">
        <v>143</v>
      </c>
      <c r="BM77" s="3" t="s">
        <v>143</v>
      </c>
      <c r="BN77" s="3" t="s">
        <v>1291</v>
      </c>
      <c r="BO77" s="3" t="s">
        <v>5352</v>
      </c>
      <c r="BP77" s="3" t="s">
        <v>16230</v>
      </c>
      <c r="BQ77" s="3" t="s">
        <v>13136</v>
      </c>
      <c r="BR77" s="3" t="s">
        <v>13136</v>
      </c>
      <c r="BS77" s="3" t="s">
        <v>135</v>
      </c>
      <c r="BT77" s="3" t="s">
        <v>135</v>
      </c>
      <c r="BU77" s="3" t="s">
        <v>135</v>
      </c>
      <c r="BV77" s="3" t="s">
        <v>148</v>
      </c>
      <c r="BW77" s="3" t="s">
        <v>16110</v>
      </c>
      <c r="BX77" s="3" t="s">
        <v>144</v>
      </c>
      <c r="BY77" s="3" t="s">
        <v>143</v>
      </c>
      <c r="BZ77" s="3" t="s">
        <v>143</v>
      </c>
      <c r="CA77" s="3" t="s">
        <v>143</v>
      </c>
      <c r="CB77" s="3" t="s">
        <v>16140</v>
      </c>
      <c r="CC77" s="3" t="s">
        <v>9549</v>
      </c>
      <c r="CD77" s="3" t="s">
        <v>143</v>
      </c>
      <c r="CE77" s="3" t="s">
        <v>143</v>
      </c>
      <c r="CF77" s="3" t="s">
        <v>143</v>
      </c>
      <c r="CG77" s="3" t="s">
        <v>5272</v>
      </c>
      <c r="CH77" s="3" t="s">
        <v>143</v>
      </c>
      <c r="CI77" s="3" t="s">
        <v>143</v>
      </c>
      <c r="CJ77" s="3" t="s">
        <v>143</v>
      </c>
      <c r="CK77" s="3" t="s">
        <v>143</v>
      </c>
      <c r="CL77" s="3" t="s">
        <v>5878</v>
      </c>
      <c r="CM77" s="3" t="s">
        <v>143</v>
      </c>
      <c r="CN77" s="3" t="s">
        <v>143</v>
      </c>
      <c r="CO77" s="3" t="s">
        <v>143</v>
      </c>
      <c r="CP77" s="3" t="s">
        <v>1</v>
      </c>
      <c r="CQ77" s="3" t="s">
        <v>143</v>
      </c>
      <c r="CR77" s="3" t="s">
        <v>1</v>
      </c>
      <c r="CS77" s="3" t="s">
        <v>1985</v>
      </c>
      <c r="CT77" s="3" t="s">
        <v>143</v>
      </c>
      <c r="CU77" s="3" t="s">
        <v>394</v>
      </c>
      <c r="CV77" s="3" t="s">
        <v>166</v>
      </c>
      <c r="CW77" s="3" t="s">
        <v>136</v>
      </c>
      <c r="CX77" s="3" t="s">
        <v>1989</v>
      </c>
      <c r="CY77" s="3" t="s">
        <v>143</v>
      </c>
      <c r="CZ77" s="3" t="s">
        <v>143</v>
      </c>
      <c r="DA77" s="3" t="s">
        <v>364</v>
      </c>
      <c r="DB77" s="3" t="s">
        <v>6302</v>
      </c>
      <c r="DC77" s="3" t="s">
        <v>7049</v>
      </c>
      <c r="DD77" s="3" t="s">
        <v>143</v>
      </c>
      <c r="DE77" s="3" t="s">
        <v>7674</v>
      </c>
      <c r="DF77" s="3" t="s">
        <v>143</v>
      </c>
    </row>
    <row r="78" spans="1:110" ht="25.5" x14ac:dyDescent="0.25">
      <c r="A78" s="182">
        <v>187180</v>
      </c>
      <c r="B78" s="3" t="s">
        <v>15760</v>
      </c>
      <c r="C78" s="3" t="s">
        <v>364</v>
      </c>
      <c r="D78" s="7">
        <v>45714</v>
      </c>
      <c r="E78" s="3" t="s">
        <v>165</v>
      </c>
      <c r="F78" s="3" t="s">
        <v>127</v>
      </c>
      <c r="G78" s="8">
        <f>H78</f>
        <v>311.70999999999998</v>
      </c>
      <c r="H78" s="4">
        <v>311.70999999999998</v>
      </c>
      <c r="I78" s="3" t="s">
        <v>394</v>
      </c>
      <c r="J78" s="3" t="s">
        <v>7145</v>
      </c>
      <c r="K78" s="3" t="s">
        <v>5232</v>
      </c>
      <c r="L78" s="3" t="s">
        <v>12239</v>
      </c>
      <c r="M78" s="6" t="s">
        <v>16141</v>
      </c>
      <c r="N78" s="3" t="s">
        <v>132</v>
      </c>
      <c r="O78" s="3" t="s">
        <v>16231</v>
      </c>
      <c r="P78" s="3" t="s">
        <v>16106</v>
      </c>
      <c r="Q78" s="3" t="s">
        <v>16073</v>
      </c>
      <c r="R78" s="3" t="s">
        <v>135</v>
      </c>
      <c r="S78" s="3" t="s">
        <v>136</v>
      </c>
      <c r="T78" s="3" t="s">
        <v>137</v>
      </c>
      <c r="U78" s="3" t="s">
        <v>9544</v>
      </c>
      <c r="V78" s="3" t="s">
        <v>16232</v>
      </c>
      <c r="W78" s="7" t="s">
        <v>16233</v>
      </c>
      <c r="X78" s="3" t="s">
        <v>139</v>
      </c>
      <c r="Y78" s="3" t="s">
        <v>323</v>
      </c>
      <c r="Z78" s="3" t="s">
        <v>5272</v>
      </c>
      <c r="AA78" s="3" t="s">
        <v>143</v>
      </c>
      <c r="AB78" s="3" t="s">
        <v>5272</v>
      </c>
      <c r="AC78" s="3" t="s">
        <v>143</v>
      </c>
      <c r="AD78" s="3" t="s">
        <v>235</v>
      </c>
      <c r="AE78" s="3" t="s">
        <v>141</v>
      </c>
      <c r="AF78" s="3" t="s">
        <v>143</v>
      </c>
      <c r="AG78" s="3" t="s">
        <v>143</v>
      </c>
      <c r="AH78" s="3" t="s">
        <v>207</v>
      </c>
      <c r="AI78" s="3" t="s">
        <v>143</v>
      </c>
      <c r="AJ78" s="3" t="s">
        <v>13134</v>
      </c>
      <c r="AK78" s="3" t="s">
        <v>143</v>
      </c>
      <c r="AL78" s="3" t="s">
        <v>12243</v>
      </c>
      <c r="AM78" s="3" t="s">
        <v>146</v>
      </c>
      <c r="AN78" s="3" t="s">
        <v>12244</v>
      </c>
      <c r="AO78" s="3" t="s">
        <v>148</v>
      </c>
      <c r="AP78" s="3" t="s">
        <v>139</v>
      </c>
      <c r="AQ78" s="3" t="s">
        <v>149</v>
      </c>
      <c r="AR78" s="3" t="s">
        <v>150</v>
      </c>
      <c r="AS78" s="3" t="s">
        <v>5236</v>
      </c>
      <c r="AT78" s="3" t="s">
        <v>5237</v>
      </c>
      <c r="AU78" s="3" t="s">
        <v>5238</v>
      </c>
      <c r="AV78" s="3" t="s">
        <v>148</v>
      </c>
      <c r="AW78" s="3" t="s">
        <v>139</v>
      </c>
      <c r="AX78" s="3" t="s">
        <v>149</v>
      </c>
      <c r="AY78" s="3" t="s">
        <v>5239</v>
      </c>
      <c r="AZ78" s="3" t="s">
        <v>156</v>
      </c>
      <c r="BA78" s="3" t="s">
        <v>157</v>
      </c>
      <c r="BB78" s="3" t="s">
        <v>303</v>
      </c>
      <c r="BC78" s="3" t="s">
        <v>16233</v>
      </c>
      <c r="BD78" s="3" t="s">
        <v>5272</v>
      </c>
      <c r="BE78" s="3" t="s">
        <v>143</v>
      </c>
      <c r="BF78" s="3" t="s">
        <v>143</v>
      </c>
      <c r="BG78" s="3" t="s">
        <v>143</v>
      </c>
      <c r="BH78" s="3" t="s">
        <v>136</v>
      </c>
      <c r="BI78" s="3" t="s">
        <v>143</v>
      </c>
      <c r="BJ78" s="3" t="s">
        <v>1674</v>
      </c>
      <c r="BK78" s="3" t="s">
        <v>143</v>
      </c>
      <c r="BL78" s="3" t="s">
        <v>143</v>
      </c>
      <c r="BM78" s="3" t="s">
        <v>143</v>
      </c>
      <c r="BN78" s="3" t="s">
        <v>1291</v>
      </c>
      <c r="BO78" s="3" t="s">
        <v>5352</v>
      </c>
      <c r="BP78" s="3" t="s">
        <v>16230</v>
      </c>
      <c r="BQ78" s="3" t="s">
        <v>13136</v>
      </c>
      <c r="BR78" s="3" t="s">
        <v>13136</v>
      </c>
      <c r="BS78" s="3" t="s">
        <v>135</v>
      </c>
      <c r="BT78" s="3" t="s">
        <v>135</v>
      </c>
      <c r="BU78" s="3" t="s">
        <v>135</v>
      </c>
      <c r="BV78" s="3" t="s">
        <v>148</v>
      </c>
      <c r="BW78" s="3" t="s">
        <v>16142</v>
      </c>
      <c r="BX78" s="3" t="s">
        <v>144</v>
      </c>
      <c r="BY78" s="3" t="s">
        <v>143</v>
      </c>
      <c r="BZ78" s="3" t="s">
        <v>143</v>
      </c>
      <c r="CA78" s="3" t="s">
        <v>143</v>
      </c>
      <c r="CB78" s="3" t="s">
        <v>16141</v>
      </c>
      <c r="CC78" s="3" t="s">
        <v>9549</v>
      </c>
      <c r="CD78" s="3" t="s">
        <v>143</v>
      </c>
      <c r="CE78" s="3" t="s">
        <v>143</v>
      </c>
      <c r="CF78" s="3" t="s">
        <v>143</v>
      </c>
      <c r="CG78" s="3" t="s">
        <v>5272</v>
      </c>
      <c r="CH78" s="3" t="s">
        <v>143</v>
      </c>
      <c r="CI78" s="3" t="s">
        <v>143</v>
      </c>
      <c r="CJ78" s="3" t="s">
        <v>143</v>
      </c>
      <c r="CK78" s="3" t="s">
        <v>143</v>
      </c>
      <c r="CL78" s="3" t="s">
        <v>5878</v>
      </c>
      <c r="CM78" s="3" t="s">
        <v>143</v>
      </c>
      <c r="CN78" s="3" t="s">
        <v>143</v>
      </c>
      <c r="CO78" s="3" t="s">
        <v>143</v>
      </c>
      <c r="CP78" s="3" t="s">
        <v>1</v>
      </c>
      <c r="CQ78" s="3" t="s">
        <v>143</v>
      </c>
      <c r="CR78" s="3" t="s">
        <v>1</v>
      </c>
      <c r="CS78" s="3" t="s">
        <v>1985</v>
      </c>
      <c r="CT78" s="3" t="s">
        <v>143</v>
      </c>
      <c r="CU78" s="3" t="s">
        <v>394</v>
      </c>
      <c r="CV78" s="3" t="s">
        <v>127</v>
      </c>
      <c r="CW78" s="3" t="s">
        <v>136</v>
      </c>
      <c r="CX78" s="3" t="s">
        <v>1989</v>
      </c>
      <c r="CY78" s="3" t="s">
        <v>143</v>
      </c>
      <c r="CZ78" s="3" t="s">
        <v>143</v>
      </c>
      <c r="DA78" s="3" t="s">
        <v>364</v>
      </c>
      <c r="DB78" s="3" t="s">
        <v>6302</v>
      </c>
      <c r="DC78" s="3" t="s">
        <v>7049</v>
      </c>
      <c r="DD78" s="3" t="s">
        <v>143</v>
      </c>
      <c r="DE78" s="3" t="s">
        <v>7674</v>
      </c>
      <c r="DF78" s="3" t="s">
        <v>143</v>
      </c>
    </row>
    <row r="79" spans="1:110" x14ac:dyDescent="0.25">
      <c r="A79" s="182">
        <v>187190</v>
      </c>
      <c r="B79" s="3" t="s">
        <v>15760</v>
      </c>
      <c r="C79" s="3" t="s">
        <v>364</v>
      </c>
      <c r="D79" s="7">
        <v>45714</v>
      </c>
      <c r="E79" s="3" t="s">
        <v>165</v>
      </c>
      <c r="F79" s="3" t="s">
        <v>127</v>
      </c>
      <c r="G79" s="8">
        <f>H79</f>
        <v>311.70999999999998</v>
      </c>
      <c r="H79" s="4">
        <v>311.70999999999998</v>
      </c>
      <c r="I79" s="3" t="s">
        <v>394</v>
      </c>
      <c r="J79" s="3" t="s">
        <v>7145</v>
      </c>
      <c r="K79" s="3" t="s">
        <v>12534</v>
      </c>
      <c r="L79" s="3" t="s">
        <v>12239</v>
      </c>
      <c r="M79" s="6" t="s">
        <v>16143</v>
      </c>
      <c r="N79" s="3" t="s">
        <v>132</v>
      </c>
      <c r="O79" s="3" t="s">
        <v>16234</v>
      </c>
      <c r="P79" s="3" t="s">
        <v>16106</v>
      </c>
      <c r="Q79" s="3" t="s">
        <v>16073</v>
      </c>
      <c r="R79" s="3" t="s">
        <v>135</v>
      </c>
      <c r="S79" s="3" t="s">
        <v>136</v>
      </c>
      <c r="T79" s="3" t="s">
        <v>137</v>
      </c>
      <c r="U79" s="3" t="s">
        <v>9544</v>
      </c>
      <c r="V79" s="3" t="s">
        <v>16235</v>
      </c>
      <c r="W79" s="7" t="s">
        <v>16236</v>
      </c>
      <c r="X79" s="3" t="s">
        <v>139</v>
      </c>
      <c r="Y79" s="3" t="s">
        <v>323</v>
      </c>
      <c r="Z79" s="3" t="s">
        <v>5272</v>
      </c>
      <c r="AA79" s="3" t="s">
        <v>143</v>
      </c>
      <c r="AB79" s="3" t="s">
        <v>5272</v>
      </c>
      <c r="AC79" s="3" t="s">
        <v>143</v>
      </c>
      <c r="AD79" s="3" t="s">
        <v>235</v>
      </c>
      <c r="AE79" s="3" t="s">
        <v>141</v>
      </c>
      <c r="AF79" s="3" t="s">
        <v>143</v>
      </c>
      <c r="AG79" s="3" t="s">
        <v>143</v>
      </c>
      <c r="AH79" s="3" t="s">
        <v>207</v>
      </c>
      <c r="AI79" s="3" t="s">
        <v>143</v>
      </c>
      <c r="AJ79" s="3" t="s">
        <v>13134</v>
      </c>
      <c r="AK79" s="3" t="s">
        <v>143</v>
      </c>
      <c r="AL79" s="3" t="s">
        <v>12243</v>
      </c>
      <c r="AM79" s="3" t="s">
        <v>146</v>
      </c>
      <c r="AN79" s="3" t="s">
        <v>12244</v>
      </c>
      <c r="AO79" s="3" t="s">
        <v>148</v>
      </c>
      <c r="AP79" s="3" t="s">
        <v>139</v>
      </c>
      <c r="AQ79" s="3" t="s">
        <v>149</v>
      </c>
      <c r="AR79" s="3" t="s">
        <v>150</v>
      </c>
      <c r="AS79" s="3" t="s">
        <v>12541</v>
      </c>
      <c r="AT79" s="3" t="s">
        <v>5237</v>
      </c>
      <c r="AU79" s="3" t="s">
        <v>12542</v>
      </c>
      <c r="AV79" s="3" t="s">
        <v>148</v>
      </c>
      <c r="AW79" s="3" t="s">
        <v>139</v>
      </c>
      <c r="AX79" s="3" t="s">
        <v>149</v>
      </c>
      <c r="AY79" s="3" t="s">
        <v>5239</v>
      </c>
      <c r="AZ79" s="3" t="s">
        <v>156</v>
      </c>
      <c r="BA79" s="3" t="s">
        <v>157</v>
      </c>
      <c r="BB79" s="3" t="s">
        <v>303</v>
      </c>
      <c r="BC79" s="3" t="s">
        <v>16236</v>
      </c>
      <c r="BD79" s="3" t="s">
        <v>5272</v>
      </c>
      <c r="BE79" s="3" t="s">
        <v>143</v>
      </c>
      <c r="BF79" s="3" t="s">
        <v>143</v>
      </c>
      <c r="BG79" s="3" t="s">
        <v>143</v>
      </c>
      <c r="BH79" s="3" t="s">
        <v>136</v>
      </c>
      <c r="BI79" s="3" t="s">
        <v>143</v>
      </c>
      <c r="BJ79" s="3" t="s">
        <v>1674</v>
      </c>
      <c r="BK79" s="3" t="s">
        <v>143</v>
      </c>
      <c r="BL79" s="3" t="s">
        <v>143</v>
      </c>
      <c r="BM79" s="3" t="s">
        <v>143</v>
      </c>
      <c r="BN79" s="3" t="s">
        <v>2348</v>
      </c>
      <c r="BO79" s="3" t="s">
        <v>5352</v>
      </c>
      <c r="BP79" s="3" t="s">
        <v>16230</v>
      </c>
      <c r="BQ79" s="3" t="s">
        <v>13136</v>
      </c>
      <c r="BR79" s="3" t="s">
        <v>13136</v>
      </c>
      <c r="BS79" s="3" t="s">
        <v>135</v>
      </c>
      <c r="BT79" s="3" t="s">
        <v>135</v>
      </c>
      <c r="BU79" s="3" t="s">
        <v>135</v>
      </c>
      <c r="BV79" s="3" t="s">
        <v>148</v>
      </c>
      <c r="BW79" s="3" t="s">
        <v>16144</v>
      </c>
      <c r="BX79" s="3" t="s">
        <v>144</v>
      </c>
      <c r="BY79" s="3" t="s">
        <v>143</v>
      </c>
      <c r="BZ79" s="3" t="s">
        <v>143</v>
      </c>
      <c r="CA79" s="3" t="s">
        <v>143</v>
      </c>
      <c r="CB79" s="3" t="s">
        <v>16143</v>
      </c>
      <c r="CC79" s="3" t="s">
        <v>9549</v>
      </c>
      <c r="CD79" s="3" t="s">
        <v>143</v>
      </c>
      <c r="CE79" s="3" t="s">
        <v>143</v>
      </c>
      <c r="CF79" s="3" t="s">
        <v>143</v>
      </c>
      <c r="CG79" s="3" t="s">
        <v>5272</v>
      </c>
      <c r="CH79" s="3" t="s">
        <v>143</v>
      </c>
      <c r="CI79" s="3" t="s">
        <v>143</v>
      </c>
      <c r="CJ79" s="3" t="s">
        <v>143</v>
      </c>
      <c r="CK79" s="3" t="s">
        <v>143</v>
      </c>
      <c r="CL79" s="3" t="s">
        <v>5878</v>
      </c>
      <c r="CM79" s="3" t="s">
        <v>12545</v>
      </c>
      <c r="CN79" s="3" t="s">
        <v>143</v>
      </c>
      <c r="CO79" s="3" t="s">
        <v>143</v>
      </c>
      <c r="CP79" s="3" t="s">
        <v>1</v>
      </c>
      <c r="CQ79" s="3" t="s">
        <v>143</v>
      </c>
      <c r="CR79" s="3" t="s">
        <v>1</v>
      </c>
      <c r="CS79" s="3" t="s">
        <v>1985</v>
      </c>
      <c r="CT79" s="3" t="s">
        <v>143</v>
      </c>
      <c r="CU79" s="3" t="s">
        <v>394</v>
      </c>
      <c r="CV79" s="3" t="s">
        <v>127</v>
      </c>
      <c r="CW79" s="3" t="s">
        <v>136</v>
      </c>
      <c r="CX79" s="3" t="s">
        <v>1989</v>
      </c>
      <c r="CY79" s="3" t="s">
        <v>143</v>
      </c>
      <c r="CZ79" s="3" t="s">
        <v>143</v>
      </c>
      <c r="DA79" s="3" t="s">
        <v>364</v>
      </c>
      <c r="DB79" s="3" t="s">
        <v>6302</v>
      </c>
      <c r="DC79" s="3" t="s">
        <v>7049</v>
      </c>
      <c r="DD79" s="3" t="s">
        <v>143</v>
      </c>
      <c r="DE79" s="3" t="s">
        <v>7674</v>
      </c>
      <c r="DF79" s="3" t="s">
        <v>12546</v>
      </c>
    </row>
    <row r="80" spans="1:110" ht="25.5" x14ac:dyDescent="0.25">
      <c r="A80" s="182">
        <v>187540</v>
      </c>
      <c r="B80" s="3" t="s">
        <v>15760</v>
      </c>
      <c r="C80" s="3" t="s">
        <v>364</v>
      </c>
      <c r="D80" s="7">
        <v>45715</v>
      </c>
      <c r="E80" s="3" t="s">
        <v>165</v>
      </c>
      <c r="F80" s="3" t="s">
        <v>127</v>
      </c>
      <c r="G80" s="8">
        <f>H80</f>
        <v>311.70999999999998</v>
      </c>
      <c r="H80" s="4">
        <v>311.70999999999998</v>
      </c>
      <c r="I80" s="3" t="s">
        <v>394</v>
      </c>
      <c r="J80" s="3" t="s">
        <v>7145</v>
      </c>
      <c r="K80" s="3" t="s">
        <v>5232</v>
      </c>
      <c r="L80" s="3" t="s">
        <v>12239</v>
      </c>
      <c r="M80" s="6" t="s">
        <v>16237</v>
      </c>
      <c r="N80" s="3" t="s">
        <v>132</v>
      </c>
      <c r="O80" s="3" t="s">
        <v>16238</v>
      </c>
      <c r="P80" s="3" t="s">
        <v>16209</v>
      </c>
      <c r="Q80" s="3" t="s">
        <v>16073</v>
      </c>
      <c r="R80" s="3" t="s">
        <v>135</v>
      </c>
      <c r="S80" s="3" t="s">
        <v>136</v>
      </c>
      <c r="T80" s="3" t="s">
        <v>137</v>
      </c>
      <c r="U80" s="3" t="s">
        <v>9544</v>
      </c>
      <c r="V80" s="3" t="s">
        <v>16239</v>
      </c>
      <c r="W80" s="7" t="s">
        <v>16240</v>
      </c>
      <c r="X80" s="3" t="s">
        <v>139</v>
      </c>
      <c r="Y80" s="3" t="s">
        <v>323</v>
      </c>
      <c r="Z80" s="3" t="s">
        <v>5272</v>
      </c>
      <c r="AA80" s="3" t="s">
        <v>143</v>
      </c>
      <c r="AB80" s="3" t="s">
        <v>5272</v>
      </c>
      <c r="AC80" s="3" t="s">
        <v>143</v>
      </c>
      <c r="AD80" s="3" t="s">
        <v>235</v>
      </c>
      <c r="AE80" s="3" t="s">
        <v>141</v>
      </c>
      <c r="AF80" s="3" t="s">
        <v>143</v>
      </c>
      <c r="AG80" s="3" t="s">
        <v>143</v>
      </c>
      <c r="AH80" s="3" t="s">
        <v>207</v>
      </c>
      <c r="AI80" s="3" t="s">
        <v>143</v>
      </c>
      <c r="AJ80" s="3" t="s">
        <v>13134</v>
      </c>
      <c r="AK80" s="3" t="s">
        <v>143</v>
      </c>
      <c r="AL80" s="3" t="s">
        <v>12243</v>
      </c>
      <c r="AM80" s="3" t="s">
        <v>146</v>
      </c>
      <c r="AN80" s="3" t="s">
        <v>12244</v>
      </c>
      <c r="AO80" s="3" t="s">
        <v>148</v>
      </c>
      <c r="AP80" s="3" t="s">
        <v>139</v>
      </c>
      <c r="AQ80" s="3" t="s">
        <v>149</v>
      </c>
      <c r="AR80" s="3" t="s">
        <v>150</v>
      </c>
      <c r="AS80" s="3" t="s">
        <v>5236</v>
      </c>
      <c r="AT80" s="3" t="s">
        <v>5237</v>
      </c>
      <c r="AU80" s="3" t="s">
        <v>5238</v>
      </c>
      <c r="AV80" s="3" t="s">
        <v>148</v>
      </c>
      <c r="AW80" s="3" t="s">
        <v>139</v>
      </c>
      <c r="AX80" s="3" t="s">
        <v>149</v>
      </c>
      <c r="AY80" s="3" t="s">
        <v>5239</v>
      </c>
      <c r="AZ80" s="3" t="s">
        <v>156</v>
      </c>
      <c r="BA80" s="3" t="s">
        <v>157</v>
      </c>
      <c r="BB80" s="3" t="s">
        <v>303</v>
      </c>
      <c r="BC80" s="3" t="s">
        <v>16240</v>
      </c>
      <c r="BD80" s="3" t="s">
        <v>5272</v>
      </c>
      <c r="BE80" s="3" t="s">
        <v>143</v>
      </c>
      <c r="BF80" s="3" t="s">
        <v>143</v>
      </c>
      <c r="BG80" s="3" t="s">
        <v>143</v>
      </c>
      <c r="BH80" s="3" t="s">
        <v>136</v>
      </c>
      <c r="BI80" s="3" t="s">
        <v>143</v>
      </c>
      <c r="BJ80" s="3" t="s">
        <v>1674</v>
      </c>
      <c r="BK80" s="3" t="s">
        <v>143</v>
      </c>
      <c r="BL80" s="3" t="s">
        <v>143</v>
      </c>
      <c r="BM80" s="3" t="s">
        <v>143</v>
      </c>
      <c r="BN80" s="3" t="s">
        <v>1659</v>
      </c>
      <c r="BO80" s="3" t="s">
        <v>5352</v>
      </c>
      <c r="BP80" s="3" t="s">
        <v>16241</v>
      </c>
      <c r="BQ80" s="3" t="s">
        <v>13136</v>
      </c>
      <c r="BR80" s="3" t="s">
        <v>13136</v>
      </c>
      <c r="BS80" s="3" t="s">
        <v>135</v>
      </c>
      <c r="BT80" s="3" t="s">
        <v>135</v>
      </c>
      <c r="BU80" s="3" t="s">
        <v>135</v>
      </c>
      <c r="BV80" s="3" t="s">
        <v>148</v>
      </c>
      <c r="BW80" s="3" t="s">
        <v>16242</v>
      </c>
      <c r="BX80" s="3" t="s">
        <v>144</v>
      </c>
      <c r="BY80" s="3" t="s">
        <v>143</v>
      </c>
      <c r="BZ80" s="3" t="s">
        <v>143</v>
      </c>
      <c r="CA80" s="3" t="s">
        <v>143</v>
      </c>
      <c r="CB80" s="3" t="s">
        <v>16237</v>
      </c>
      <c r="CC80" s="3" t="s">
        <v>9549</v>
      </c>
      <c r="CD80" s="3" t="s">
        <v>143</v>
      </c>
      <c r="CE80" s="3" t="s">
        <v>143</v>
      </c>
      <c r="CF80" s="3" t="s">
        <v>143</v>
      </c>
      <c r="CG80" s="3" t="s">
        <v>5272</v>
      </c>
      <c r="CH80" s="3" t="s">
        <v>143</v>
      </c>
      <c r="CI80" s="3" t="s">
        <v>143</v>
      </c>
      <c r="CJ80" s="3" t="s">
        <v>143</v>
      </c>
      <c r="CK80" s="3" t="s">
        <v>143</v>
      </c>
      <c r="CL80" s="3" t="s">
        <v>5878</v>
      </c>
      <c r="CM80" s="3" t="s">
        <v>143</v>
      </c>
      <c r="CN80" s="3" t="s">
        <v>143</v>
      </c>
      <c r="CO80" s="3" t="s">
        <v>143</v>
      </c>
      <c r="CP80" s="3" t="s">
        <v>1</v>
      </c>
      <c r="CQ80" s="3" t="s">
        <v>143</v>
      </c>
      <c r="CR80" s="3" t="s">
        <v>1</v>
      </c>
      <c r="CS80" s="3" t="s">
        <v>1985</v>
      </c>
      <c r="CT80" s="3" t="s">
        <v>143</v>
      </c>
      <c r="CU80" s="3" t="s">
        <v>394</v>
      </c>
      <c r="CV80" s="3" t="s">
        <v>127</v>
      </c>
      <c r="CW80" s="3" t="s">
        <v>136</v>
      </c>
      <c r="CX80" s="3" t="s">
        <v>1989</v>
      </c>
      <c r="CY80" s="3" t="s">
        <v>143</v>
      </c>
      <c r="CZ80" s="3" t="s">
        <v>143</v>
      </c>
      <c r="DA80" s="3" t="s">
        <v>364</v>
      </c>
      <c r="DB80" s="3" t="s">
        <v>6302</v>
      </c>
      <c r="DC80" s="3" t="s">
        <v>7971</v>
      </c>
      <c r="DD80" s="3" t="s">
        <v>143</v>
      </c>
      <c r="DE80" s="3" t="s">
        <v>7674</v>
      </c>
      <c r="DF80" s="3" t="s">
        <v>143</v>
      </c>
    </row>
    <row r="81" spans="1:110" x14ac:dyDescent="0.25">
      <c r="A81" s="182">
        <v>187824</v>
      </c>
      <c r="B81" s="3" t="s">
        <v>16254</v>
      </c>
      <c r="C81" s="3" t="s">
        <v>164</v>
      </c>
      <c r="D81" s="7">
        <v>45716</v>
      </c>
      <c r="E81" s="3" t="s">
        <v>165</v>
      </c>
      <c r="F81" s="3" t="s">
        <v>166</v>
      </c>
      <c r="G81" s="4">
        <v>59.83</v>
      </c>
      <c r="H81" s="4">
        <v>59.83</v>
      </c>
      <c r="I81" s="3" t="s">
        <v>394</v>
      </c>
      <c r="J81" s="3" t="s">
        <v>7145</v>
      </c>
      <c r="K81" s="3" t="s">
        <v>960</v>
      </c>
      <c r="L81" s="3" t="s">
        <v>318</v>
      </c>
      <c r="M81" s="6" t="s">
        <v>16148</v>
      </c>
      <c r="N81" s="3" t="s">
        <v>170</v>
      </c>
      <c r="O81" s="3" t="s">
        <v>16149</v>
      </c>
      <c r="P81" s="3" t="s">
        <v>16150</v>
      </c>
      <c r="Q81" s="3" t="s">
        <v>16151</v>
      </c>
      <c r="R81" s="3" t="s">
        <v>16152</v>
      </c>
      <c r="S81" s="3" t="s">
        <v>136</v>
      </c>
      <c r="T81" s="3" t="s">
        <v>137</v>
      </c>
      <c r="U81" s="3" t="s">
        <v>349</v>
      </c>
      <c r="V81" s="3" t="s">
        <v>16153</v>
      </c>
      <c r="W81" s="7" t="s">
        <v>16243</v>
      </c>
      <c r="X81" s="3" t="s">
        <v>139</v>
      </c>
      <c r="Y81" s="3" t="s">
        <v>323</v>
      </c>
      <c r="Z81" s="3" t="s">
        <v>5272</v>
      </c>
      <c r="AA81" s="3" t="s">
        <v>143</v>
      </c>
      <c r="AB81" s="3" t="s">
        <v>15793</v>
      </c>
      <c r="AC81" s="3" t="s">
        <v>143</v>
      </c>
      <c r="AD81" s="3" t="s">
        <v>235</v>
      </c>
      <c r="AE81" s="3" t="s">
        <v>141</v>
      </c>
      <c r="AF81" s="3" t="s">
        <v>143</v>
      </c>
      <c r="AG81" s="3" t="s">
        <v>15793</v>
      </c>
      <c r="AH81" s="3" t="s">
        <v>142</v>
      </c>
      <c r="AI81" s="3" t="s">
        <v>143</v>
      </c>
      <c r="AJ81" s="3" t="s">
        <v>15793</v>
      </c>
      <c r="AK81" s="3" t="s">
        <v>174</v>
      </c>
      <c r="AL81" s="3" t="s">
        <v>324</v>
      </c>
      <c r="AM81" s="3" t="s">
        <v>325</v>
      </c>
      <c r="AN81" s="3" t="s">
        <v>326</v>
      </c>
      <c r="AO81" s="3" t="s">
        <v>178</v>
      </c>
      <c r="AP81" s="3" t="s">
        <v>179</v>
      </c>
      <c r="AQ81" s="3" t="s">
        <v>327</v>
      </c>
      <c r="AR81" s="3" t="s">
        <v>328</v>
      </c>
      <c r="AS81" s="3" t="s">
        <v>145</v>
      </c>
      <c r="AT81" s="3" t="s">
        <v>146</v>
      </c>
      <c r="AU81" s="3" t="s">
        <v>972</v>
      </c>
      <c r="AV81" s="3" t="s">
        <v>148</v>
      </c>
      <c r="AW81" s="3" t="s">
        <v>139</v>
      </c>
      <c r="AX81" s="3" t="s">
        <v>149</v>
      </c>
      <c r="AY81" s="3" t="s">
        <v>150</v>
      </c>
      <c r="AZ81" s="3" t="s">
        <v>156</v>
      </c>
      <c r="BA81" s="3" t="s">
        <v>157</v>
      </c>
      <c r="BB81" s="3" t="s">
        <v>303</v>
      </c>
      <c r="BC81" s="3" t="s">
        <v>16154</v>
      </c>
      <c r="BD81" s="3" t="s">
        <v>5272</v>
      </c>
      <c r="BE81" s="3" t="s">
        <v>170</v>
      </c>
      <c r="BF81" s="3" t="s">
        <v>16155</v>
      </c>
      <c r="BG81" s="3" t="s">
        <v>143</v>
      </c>
      <c r="BH81" s="3" t="s">
        <v>136</v>
      </c>
      <c r="BI81" s="3" t="s">
        <v>143</v>
      </c>
      <c r="BJ81" s="3" t="s">
        <v>160</v>
      </c>
      <c r="BK81" s="3" t="s">
        <v>160</v>
      </c>
      <c r="BL81" s="3" t="s">
        <v>143</v>
      </c>
      <c r="BM81" s="3" t="s">
        <v>143</v>
      </c>
      <c r="BN81" s="3" t="s">
        <v>1607</v>
      </c>
      <c r="BO81" s="3" t="s">
        <v>5352</v>
      </c>
      <c r="BP81" s="3" t="s">
        <v>162</v>
      </c>
      <c r="BQ81" s="3" t="s">
        <v>15793</v>
      </c>
      <c r="BR81" s="3" t="s">
        <v>15793</v>
      </c>
      <c r="BS81" s="3" t="s">
        <v>135</v>
      </c>
      <c r="BT81" s="3" t="s">
        <v>16156</v>
      </c>
      <c r="BU81" s="3" t="s">
        <v>135</v>
      </c>
      <c r="BV81" s="3" t="s">
        <v>148</v>
      </c>
      <c r="BW81" s="3" t="s">
        <v>4177</v>
      </c>
      <c r="BX81" s="3" t="s">
        <v>174</v>
      </c>
      <c r="BY81" s="3" t="s">
        <v>143</v>
      </c>
      <c r="BZ81" s="3" t="s">
        <v>143</v>
      </c>
      <c r="CA81" s="3" t="s">
        <v>362</v>
      </c>
      <c r="CB81" s="3" t="s">
        <v>16148</v>
      </c>
      <c r="CC81" s="3" t="s">
        <v>2261</v>
      </c>
      <c r="CD81" s="3" t="s">
        <v>2261</v>
      </c>
      <c r="CE81" s="3" t="s">
        <v>143</v>
      </c>
      <c r="CF81" s="3" t="s">
        <v>143</v>
      </c>
      <c r="CG81" s="3" t="s">
        <v>5272</v>
      </c>
      <c r="CH81" s="3" t="s">
        <v>143</v>
      </c>
      <c r="CI81" s="3" t="s">
        <v>143</v>
      </c>
      <c r="CJ81" s="3" t="s">
        <v>143</v>
      </c>
      <c r="CK81" s="3" t="s">
        <v>143</v>
      </c>
      <c r="CL81" s="3" t="s">
        <v>143</v>
      </c>
      <c r="CM81" s="3" t="s">
        <v>143</v>
      </c>
      <c r="CN81" s="3" t="s">
        <v>143</v>
      </c>
      <c r="CO81" s="3" t="s">
        <v>143</v>
      </c>
      <c r="CP81" s="3" t="s">
        <v>1</v>
      </c>
      <c r="CQ81" s="3" t="s">
        <v>143</v>
      </c>
      <c r="CR81" s="3" t="s">
        <v>1</v>
      </c>
      <c r="CS81" s="3" t="s">
        <v>1985</v>
      </c>
      <c r="CT81" s="3" t="s">
        <v>1985</v>
      </c>
      <c r="CU81" s="3" t="s">
        <v>394</v>
      </c>
      <c r="CV81" s="3" t="s">
        <v>166</v>
      </c>
      <c r="CW81" s="3" t="s">
        <v>136</v>
      </c>
      <c r="CX81" s="3" t="s">
        <v>1986</v>
      </c>
      <c r="CY81" s="3" t="s">
        <v>16177</v>
      </c>
      <c r="CZ81" s="3" t="s">
        <v>143</v>
      </c>
      <c r="DA81" s="3" t="s">
        <v>164</v>
      </c>
      <c r="DB81" s="3" t="s">
        <v>6302</v>
      </c>
      <c r="DC81" s="3" t="s">
        <v>935</v>
      </c>
      <c r="DD81" s="3" t="s">
        <v>143</v>
      </c>
      <c r="DE81" s="3" t="s">
        <v>143</v>
      </c>
      <c r="DF81" s="3" t="s">
        <v>143</v>
      </c>
    </row>
    <row r="82" spans="1:110" x14ac:dyDescent="0.25">
      <c r="A82" s="182">
        <v>187831</v>
      </c>
      <c r="B82" s="3" t="s">
        <v>12238</v>
      </c>
      <c r="C82" s="3" t="s">
        <v>164</v>
      </c>
      <c r="D82" s="7">
        <v>45716</v>
      </c>
      <c r="E82" s="3" t="s">
        <v>165</v>
      </c>
      <c r="F82" s="3" t="s">
        <v>166</v>
      </c>
      <c r="G82" s="4">
        <v>35.97</v>
      </c>
      <c r="H82" s="4">
        <v>35.97</v>
      </c>
      <c r="I82" s="3" t="s">
        <v>316</v>
      </c>
      <c r="J82" s="3" t="s">
        <v>7246</v>
      </c>
      <c r="K82" s="3" t="s">
        <v>1056</v>
      </c>
      <c r="L82" s="3" t="s">
        <v>318</v>
      </c>
      <c r="M82" s="6" t="s">
        <v>16157</v>
      </c>
      <c r="N82" s="3" t="s">
        <v>170</v>
      </c>
      <c r="O82" s="3" t="s">
        <v>16244</v>
      </c>
      <c r="P82" s="3" t="s">
        <v>16158</v>
      </c>
      <c r="Q82" s="3" t="s">
        <v>135</v>
      </c>
      <c r="R82" s="3" t="s">
        <v>135</v>
      </c>
      <c r="S82" s="3" t="s">
        <v>136</v>
      </c>
      <c r="T82" s="3" t="s">
        <v>137</v>
      </c>
      <c r="U82" s="3" t="s">
        <v>2483</v>
      </c>
      <c r="V82" s="3" t="s">
        <v>16159</v>
      </c>
      <c r="W82" s="7" t="s">
        <v>16233</v>
      </c>
      <c r="X82" s="3" t="s">
        <v>139</v>
      </c>
      <c r="Y82" s="3" t="s">
        <v>226</v>
      </c>
      <c r="Z82" s="3" t="s">
        <v>5272</v>
      </c>
      <c r="AA82" s="3" t="s">
        <v>143</v>
      </c>
      <c r="AB82" s="3" t="s">
        <v>15744</v>
      </c>
      <c r="AC82" s="3" t="s">
        <v>143</v>
      </c>
      <c r="AD82" s="3" t="s">
        <v>235</v>
      </c>
      <c r="AE82" s="3" t="s">
        <v>141</v>
      </c>
      <c r="AF82" s="3" t="s">
        <v>143</v>
      </c>
      <c r="AG82" s="3" t="s">
        <v>15744</v>
      </c>
      <c r="AH82" s="3" t="s">
        <v>207</v>
      </c>
      <c r="AI82" s="3" t="s">
        <v>143</v>
      </c>
      <c r="AJ82" s="3" t="s">
        <v>15744</v>
      </c>
      <c r="AK82" s="3" t="s">
        <v>174</v>
      </c>
      <c r="AL82" s="3" t="s">
        <v>324</v>
      </c>
      <c r="AM82" s="3" t="s">
        <v>325</v>
      </c>
      <c r="AN82" s="3" t="s">
        <v>326</v>
      </c>
      <c r="AO82" s="3" t="s">
        <v>178</v>
      </c>
      <c r="AP82" s="3" t="s">
        <v>179</v>
      </c>
      <c r="AQ82" s="3" t="s">
        <v>327</v>
      </c>
      <c r="AR82" s="3" t="s">
        <v>328</v>
      </c>
      <c r="AS82" s="3" t="s">
        <v>145</v>
      </c>
      <c r="AT82" s="3" t="s">
        <v>146</v>
      </c>
      <c r="AU82" s="3" t="s">
        <v>1060</v>
      </c>
      <c r="AV82" s="3" t="s">
        <v>148</v>
      </c>
      <c r="AW82" s="3" t="s">
        <v>139</v>
      </c>
      <c r="AX82" s="3" t="s">
        <v>149</v>
      </c>
      <c r="AY82" s="3" t="s">
        <v>150</v>
      </c>
      <c r="AZ82" s="3" t="s">
        <v>156</v>
      </c>
      <c r="BA82" s="3" t="s">
        <v>157</v>
      </c>
      <c r="BB82" s="3" t="s">
        <v>303</v>
      </c>
      <c r="BC82" s="3" t="s">
        <v>16233</v>
      </c>
      <c r="BD82" s="3" t="s">
        <v>5272</v>
      </c>
      <c r="BE82" s="3" t="s">
        <v>143</v>
      </c>
      <c r="BF82" s="3" t="s">
        <v>143</v>
      </c>
      <c r="BG82" s="3" t="s">
        <v>143</v>
      </c>
      <c r="BH82" s="3" t="s">
        <v>136</v>
      </c>
      <c r="BI82" s="3" t="s">
        <v>143</v>
      </c>
      <c r="BJ82" s="3" t="s">
        <v>160</v>
      </c>
      <c r="BK82" s="3" t="s">
        <v>160</v>
      </c>
      <c r="BL82" s="3" t="s">
        <v>143</v>
      </c>
      <c r="BM82" s="3" t="s">
        <v>143</v>
      </c>
      <c r="BN82" s="3" t="s">
        <v>6647</v>
      </c>
      <c r="BO82" s="3" t="s">
        <v>5352</v>
      </c>
      <c r="BP82" s="3" t="s">
        <v>162</v>
      </c>
      <c r="BQ82" s="3" t="s">
        <v>15744</v>
      </c>
      <c r="BR82" s="3" t="s">
        <v>15744</v>
      </c>
      <c r="BS82" s="3" t="s">
        <v>135</v>
      </c>
      <c r="BT82" s="3" t="s">
        <v>135</v>
      </c>
      <c r="BU82" s="3" t="s">
        <v>135</v>
      </c>
      <c r="BV82" s="3" t="s">
        <v>148</v>
      </c>
      <c r="BW82" s="3" t="s">
        <v>15674</v>
      </c>
      <c r="BX82" s="3" t="s">
        <v>174</v>
      </c>
      <c r="BY82" s="3" t="s">
        <v>143</v>
      </c>
      <c r="BZ82" s="3" t="s">
        <v>143</v>
      </c>
      <c r="CA82" s="3" t="s">
        <v>143</v>
      </c>
      <c r="CB82" s="3" t="s">
        <v>16160</v>
      </c>
      <c r="CC82" s="3" t="s">
        <v>2261</v>
      </c>
      <c r="CD82" s="3" t="s">
        <v>2261</v>
      </c>
      <c r="CE82" s="3" t="s">
        <v>143</v>
      </c>
      <c r="CF82" s="3" t="s">
        <v>143</v>
      </c>
      <c r="CG82" s="3" t="s">
        <v>5272</v>
      </c>
      <c r="CH82" s="3" t="s">
        <v>143</v>
      </c>
      <c r="CI82" s="3" t="s">
        <v>143</v>
      </c>
      <c r="CJ82" s="3" t="s">
        <v>143</v>
      </c>
      <c r="CK82" s="3" t="s">
        <v>143</v>
      </c>
      <c r="CL82" s="3" t="s">
        <v>143</v>
      </c>
      <c r="CM82" s="3" t="s">
        <v>143</v>
      </c>
      <c r="CN82" s="3" t="s">
        <v>143</v>
      </c>
      <c r="CO82" s="3" t="s">
        <v>143</v>
      </c>
      <c r="CP82" s="3" t="s">
        <v>1</v>
      </c>
      <c r="CQ82" s="3" t="s">
        <v>143</v>
      </c>
      <c r="CR82" s="3" t="s">
        <v>1</v>
      </c>
      <c r="CS82" s="3" t="s">
        <v>1985</v>
      </c>
      <c r="CT82" s="3" t="s">
        <v>1985</v>
      </c>
      <c r="CU82" s="3" t="s">
        <v>316</v>
      </c>
      <c r="CV82" s="3" t="s">
        <v>166</v>
      </c>
      <c r="CW82" s="3" t="s">
        <v>136</v>
      </c>
      <c r="CX82" s="3" t="s">
        <v>1986</v>
      </c>
      <c r="CY82" s="3" t="s">
        <v>143</v>
      </c>
      <c r="CZ82" s="3" t="s">
        <v>143</v>
      </c>
      <c r="DA82" s="3" t="s">
        <v>164</v>
      </c>
      <c r="DB82" s="3" t="s">
        <v>6302</v>
      </c>
      <c r="DC82" s="3" t="s">
        <v>935</v>
      </c>
      <c r="DD82" s="3" t="s">
        <v>143</v>
      </c>
      <c r="DE82" s="3" t="s">
        <v>143</v>
      </c>
      <c r="DF82" s="3" t="s">
        <v>143</v>
      </c>
    </row>
    <row r="83" spans="1:110" x14ac:dyDescent="0.25">
      <c r="A83" s="182">
        <v>187832</v>
      </c>
      <c r="B83" s="3" t="s">
        <v>12238</v>
      </c>
      <c r="C83" s="3" t="s">
        <v>164</v>
      </c>
      <c r="D83" s="7">
        <v>45716</v>
      </c>
      <c r="E83" s="3" t="s">
        <v>165</v>
      </c>
      <c r="F83" s="3" t="s">
        <v>166</v>
      </c>
      <c r="G83" s="8">
        <f t="shared" ref="G83:G84" si="8">H83</f>
        <v>83.52</v>
      </c>
      <c r="H83" s="4">
        <v>83.52</v>
      </c>
      <c r="I83" s="3" t="s">
        <v>316</v>
      </c>
      <c r="J83" s="3" t="s">
        <v>7246</v>
      </c>
      <c r="K83" s="3" t="s">
        <v>1056</v>
      </c>
      <c r="L83" s="3" t="s">
        <v>15812</v>
      </c>
      <c r="M83" s="6" t="s">
        <v>16161</v>
      </c>
      <c r="N83" s="3" t="s">
        <v>170</v>
      </c>
      <c r="O83" s="3" t="s">
        <v>16245</v>
      </c>
      <c r="P83" s="3" t="s">
        <v>16162</v>
      </c>
      <c r="Q83" s="3" t="s">
        <v>135</v>
      </c>
      <c r="R83" s="3" t="s">
        <v>135</v>
      </c>
      <c r="S83" s="3" t="s">
        <v>136</v>
      </c>
      <c r="T83" s="3" t="s">
        <v>137</v>
      </c>
      <c r="U83" s="3" t="s">
        <v>2483</v>
      </c>
      <c r="V83" s="3" t="s">
        <v>16163</v>
      </c>
      <c r="W83" s="7" t="s">
        <v>16246</v>
      </c>
      <c r="X83" s="3" t="s">
        <v>139</v>
      </c>
      <c r="Y83" s="3" t="s">
        <v>226</v>
      </c>
      <c r="Z83" s="3" t="s">
        <v>5272</v>
      </c>
      <c r="AA83" s="3" t="s">
        <v>143</v>
      </c>
      <c r="AB83" s="3" t="s">
        <v>5272</v>
      </c>
      <c r="AC83" s="3" t="s">
        <v>143</v>
      </c>
      <c r="AD83" s="3" t="s">
        <v>235</v>
      </c>
      <c r="AE83" s="3" t="s">
        <v>141</v>
      </c>
      <c r="AF83" s="3" t="s">
        <v>143</v>
      </c>
      <c r="AG83" s="3" t="s">
        <v>143</v>
      </c>
      <c r="AH83" s="3" t="s">
        <v>207</v>
      </c>
      <c r="AI83" s="3" t="s">
        <v>143</v>
      </c>
      <c r="AJ83" s="3" t="s">
        <v>16164</v>
      </c>
      <c r="AK83" s="3" t="s">
        <v>143</v>
      </c>
      <c r="AL83" s="3" t="s">
        <v>15819</v>
      </c>
      <c r="AM83" s="3" t="s">
        <v>1229</v>
      </c>
      <c r="AN83" s="3" t="s">
        <v>15820</v>
      </c>
      <c r="AO83" s="3" t="s">
        <v>178</v>
      </c>
      <c r="AP83" s="3" t="s">
        <v>179</v>
      </c>
      <c r="AQ83" s="3" t="s">
        <v>211</v>
      </c>
      <c r="AR83" s="3" t="s">
        <v>15821</v>
      </c>
      <c r="AS83" s="3" t="s">
        <v>145</v>
      </c>
      <c r="AT83" s="3" t="s">
        <v>146</v>
      </c>
      <c r="AU83" s="3" t="s">
        <v>1060</v>
      </c>
      <c r="AV83" s="3" t="s">
        <v>148</v>
      </c>
      <c r="AW83" s="3" t="s">
        <v>139</v>
      </c>
      <c r="AX83" s="3" t="s">
        <v>149</v>
      </c>
      <c r="AY83" s="3" t="s">
        <v>150</v>
      </c>
      <c r="AZ83" s="3" t="s">
        <v>156</v>
      </c>
      <c r="BA83" s="3" t="s">
        <v>157</v>
      </c>
      <c r="BB83" s="3" t="s">
        <v>303</v>
      </c>
      <c r="BC83" s="3" t="s">
        <v>16246</v>
      </c>
      <c r="BD83" s="3" t="s">
        <v>5272</v>
      </c>
      <c r="BE83" s="3" t="s">
        <v>143</v>
      </c>
      <c r="BF83" s="3" t="s">
        <v>143</v>
      </c>
      <c r="BG83" s="3" t="s">
        <v>143</v>
      </c>
      <c r="BH83" s="3" t="s">
        <v>136</v>
      </c>
      <c r="BI83" s="3" t="s">
        <v>143</v>
      </c>
      <c r="BJ83" s="3" t="s">
        <v>160</v>
      </c>
      <c r="BK83" s="3" t="s">
        <v>160</v>
      </c>
      <c r="BL83" s="3" t="s">
        <v>143</v>
      </c>
      <c r="BM83" s="3" t="s">
        <v>143</v>
      </c>
      <c r="BN83" s="3" t="s">
        <v>16247</v>
      </c>
      <c r="BO83" s="3" t="s">
        <v>5352</v>
      </c>
      <c r="BP83" s="3" t="s">
        <v>162</v>
      </c>
      <c r="BQ83" s="3" t="s">
        <v>16164</v>
      </c>
      <c r="BR83" s="3" t="s">
        <v>16164</v>
      </c>
      <c r="BS83" s="3" t="s">
        <v>135</v>
      </c>
      <c r="BT83" s="3" t="s">
        <v>135</v>
      </c>
      <c r="BU83" s="3" t="s">
        <v>135</v>
      </c>
      <c r="BV83" s="3" t="s">
        <v>148</v>
      </c>
      <c r="BW83" s="3" t="s">
        <v>15674</v>
      </c>
      <c r="BX83" s="3" t="s">
        <v>174</v>
      </c>
      <c r="BY83" s="3" t="s">
        <v>143</v>
      </c>
      <c r="BZ83" s="3" t="s">
        <v>143</v>
      </c>
      <c r="CA83" s="3" t="s">
        <v>143</v>
      </c>
      <c r="CB83" s="3" t="s">
        <v>16165</v>
      </c>
      <c r="CC83" s="3" t="s">
        <v>2261</v>
      </c>
      <c r="CD83" s="3" t="s">
        <v>143</v>
      </c>
      <c r="CE83" s="3" t="s">
        <v>143</v>
      </c>
      <c r="CF83" s="3" t="s">
        <v>143</v>
      </c>
      <c r="CG83" s="3" t="s">
        <v>5272</v>
      </c>
      <c r="CH83" s="3" t="s">
        <v>143</v>
      </c>
      <c r="CI83" s="3" t="s">
        <v>143</v>
      </c>
      <c r="CJ83" s="3" t="s">
        <v>143</v>
      </c>
      <c r="CK83" s="3" t="s">
        <v>143</v>
      </c>
      <c r="CL83" s="3" t="s">
        <v>143</v>
      </c>
      <c r="CM83" s="3" t="s">
        <v>143</v>
      </c>
      <c r="CN83" s="3" t="s">
        <v>143</v>
      </c>
      <c r="CO83" s="3" t="s">
        <v>143</v>
      </c>
      <c r="CP83" s="3" t="s">
        <v>1</v>
      </c>
      <c r="CQ83" s="3" t="s">
        <v>143</v>
      </c>
      <c r="CR83" s="3" t="s">
        <v>1</v>
      </c>
      <c r="CS83" s="3" t="s">
        <v>1985</v>
      </c>
      <c r="CT83" s="3" t="s">
        <v>143</v>
      </c>
      <c r="CU83" s="3" t="s">
        <v>316</v>
      </c>
      <c r="CV83" s="3" t="s">
        <v>166</v>
      </c>
      <c r="CW83" s="3" t="s">
        <v>136</v>
      </c>
      <c r="CX83" s="3" t="s">
        <v>1986</v>
      </c>
      <c r="CY83" s="3" t="s">
        <v>143</v>
      </c>
      <c r="CZ83" s="3" t="s">
        <v>143</v>
      </c>
      <c r="DA83" s="3" t="s">
        <v>164</v>
      </c>
      <c r="DB83" s="3" t="s">
        <v>6302</v>
      </c>
      <c r="DC83" s="3" t="s">
        <v>935</v>
      </c>
      <c r="DD83" s="3" t="s">
        <v>143</v>
      </c>
      <c r="DE83" s="3" t="s">
        <v>143</v>
      </c>
      <c r="DF83" s="3" t="s">
        <v>143</v>
      </c>
    </row>
    <row r="84" spans="1:110" x14ac:dyDescent="0.25">
      <c r="A84" s="182">
        <v>187835</v>
      </c>
      <c r="B84" s="3" t="s">
        <v>12238</v>
      </c>
      <c r="C84" s="3" t="s">
        <v>164</v>
      </c>
      <c r="D84" s="7">
        <v>45716</v>
      </c>
      <c r="E84" s="3" t="s">
        <v>165</v>
      </c>
      <c r="F84" s="3" t="s">
        <v>166</v>
      </c>
      <c r="G84" s="8">
        <f t="shared" si="8"/>
        <v>66.430000000000007</v>
      </c>
      <c r="H84" s="4">
        <v>66.430000000000007</v>
      </c>
      <c r="I84" s="3" t="s">
        <v>316</v>
      </c>
      <c r="J84" s="3" t="s">
        <v>7246</v>
      </c>
      <c r="K84" s="3" t="s">
        <v>1056</v>
      </c>
      <c r="L84" s="3" t="s">
        <v>16166</v>
      </c>
      <c r="M84" s="6" t="s">
        <v>16161</v>
      </c>
      <c r="N84" s="3" t="s">
        <v>170</v>
      </c>
      <c r="O84" s="3" t="s">
        <v>16248</v>
      </c>
      <c r="P84" s="3" t="s">
        <v>16167</v>
      </c>
      <c r="Q84" s="3" t="s">
        <v>135</v>
      </c>
      <c r="R84" s="3" t="s">
        <v>135</v>
      </c>
      <c r="S84" s="3" t="s">
        <v>136</v>
      </c>
      <c r="T84" s="3" t="s">
        <v>137</v>
      </c>
      <c r="U84" s="3" t="s">
        <v>2483</v>
      </c>
      <c r="V84" s="3" t="s">
        <v>16168</v>
      </c>
      <c r="W84" s="7" t="s">
        <v>16249</v>
      </c>
      <c r="X84" s="3" t="s">
        <v>139</v>
      </c>
      <c r="Y84" s="3" t="s">
        <v>226</v>
      </c>
      <c r="Z84" s="3" t="s">
        <v>5272</v>
      </c>
      <c r="AA84" s="3" t="s">
        <v>143</v>
      </c>
      <c r="AB84" s="3" t="s">
        <v>5272</v>
      </c>
      <c r="AC84" s="3" t="s">
        <v>143</v>
      </c>
      <c r="AD84" s="3" t="s">
        <v>235</v>
      </c>
      <c r="AE84" s="3" t="s">
        <v>141</v>
      </c>
      <c r="AF84" s="3" t="s">
        <v>143</v>
      </c>
      <c r="AG84" s="3" t="s">
        <v>143</v>
      </c>
      <c r="AH84" s="3" t="s">
        <v>207</v>
      </c>
      <c r="AI84" s="3" t="s">
        <v>143</v>
      </c>
      <c r="AJ84" s="3" t="s">
        <v>16169</v>
      </c>
      <c r="AK84" s="3" t="s">
        <v>143</v>
      </c>
      <c r="AL84" s="3" t="s">
        <v>16170</v>
      </c>
      <c r="AM84" s="3" t="s">
        <v>5375</v>
      </c>
      <c r="AN84" s="3" t="s">
        <v>16171</v>
      </c>
      <c r="AO84" s="3" t="s">
        <v>430</v>
      </c>
      <c r="AP84" s="3" t="s">
        <v>431</v>
      </c>
      <c r="AQ84" s="3" t="s">
        <v>4678</v>
      </c>
      <c r="AR84" s="3" t="s">
        <v>16172</v>
      </c>
      <c r="AS84" s="3" t="s">
        <v>145</v>
      </c>
      <c r="AT84" s="3" t="s">
        <v>146</v>
      </c>
      <c r="AU84" s="3" t="s">
        <v>1060</v>
      </c>
      <c r="AV84" s="3" t="s">
        <v>148</v>
      </c>
      <c r="AW84" s="3" t="s">
        <v>139</v>
      </c>
      <c r="AX84" s="3" t="s">
        <v>149</v>
      </c>
      <c r="AY84" s="3" t="s">
        <v>150</v>
      </c>
      <c r="AZ84" s="3" t="s">
        <v>156</v>
      </c>
      <c r="BA84" s="3" t="s">
        <v>157</v>
      </c>
      <c r="BB84" s="3" t="s">
        <v>303</v>
      </c>
      <c r="BC84" s="3" t="s">
        <v>16249</v>
      </c>
      <c r="BD84" s="3" t="s">
        <v>5272</v>
      </c>
      <c r="BE84" s="3" t="s">
        <v>143</v>
      </c>
      <c r="BF84" s="3" t="s">
        <v>143</v>
      </c>
      <c r="BG84" s="3" t="s">
        <v>143</v>
      </c>
      <c r="BH84" s="3" t="s">
        <v>136</v>
      </c>
      <c r="BI84" s="3" t="s">
        <v>143</v>
      </c>
      <c r="BJ84" s="3" t="s">
        <v>160</v>
      </c>
      <c r="BK84" s="3" t="s">
        <v>160</v>
      </c>
      <c r="BL84" s="3" t="s">
        <v>143</v>
      </c>
      <c r="BM84" s="3" t="s">
        <v>143</v>
      </c>
      <c r="BN84" s="3" t="s">
        <v>11637</v>
      </c>
      <c r="BO84" s="3" t="s">
        <v>5352</v>
      </c>
      <c r="BP84" s="3" t="s">
        <v>162</v>
      </c>
      <c r="BQ84" s="3" t="s">
        <v>16169</v>
      </c>
      <c r="BR84" s="3" t="s">
        <v>16169</v>
      </c>
      <c r="BS84" s="3" t="s">
        <v>135</v>
      </c>
      <c r="BT84" s="3" t="s">
        <v>135</v>
      </c>
      <c r="BU84" s="3" t="s">
        <v>135</v>
      </c>
      <c r="BV84" s="3" t="s">
        <v>148</v>
      </c>
      <c r="BW84" s="3" t="s">
        <v>15674</v>
      </c>
      <c r="BX84" s="3" t="s">
        <v>174</v>
      </c>
      <c r="BY84" s="3" t="s">
        <v>143</v>
      </c>
      <c r="BZ84" s="3" t="s">
        <v>143</v>
      </c>
      <c r="CA84" s="3" t="s">
        <v>143</v>
      </c>
      <c r="CB84" s="3" t="s">
        <v>16173</v>
      </c>
      <c r="CC84" s="3" t="s">
        <v>2261</v>
      </c>
      <c r="CD84" s="3" t="s">
        <v>143</v>
      </c>
      <c r="CE84" s="3" t="s">
        <v>143</v>
      </c>
      <c r="CF84" s="3" t="s">
        <v>143</v>
      </c>
      <c r="CG84" s="3" t="s">
        <v>5272</v>
      </c>
      <c r="CH84" s="3" t="s">
        <v>143</v>
      </c>
      <c r="CI84" s="3" t="s">
        <v>143</v>
      </c>
      <c r="CJ84" s="3" t="s">
        <v>143</v>
      </c>
      <c r="CK84" s="3" t="s">
        <v>143</v>
      </c>
      <c r="CL84" s="3" t="s">
        <v>5924</v>
      </c>
      <c r="CM84" s="3" t="s">
        <v>143</v>
      </c>
      <c r="CN84" s="3" t="s">
        <v>143</v>
      </c>
      <c r="CO84" s="3" t="s">
        <v>143</v>
      </c>
      <c r="CP84" s="3" t="s">
        <v>1</v>
      </c>
      <c r="CQ84" s="3" t="s">
        <v>143</v>
      </c>
      <c r="CR84" s="3" t="s">
        <v>1</v>
      </c>
      <c r="CS84" s="3" t="s">
        <v>1985</v>
      </c>
      <c r="CT84" s="3" t="s">
        <v>143</v>
      </c>
      <c r="CU84" s="3" t="s">
        <v>316</v>
      </c>
      <c r="CV84" s="3" t="s">
        <v>166</v>
      </c>
      <c r="CW84" s="3" t="s">
        <v>136</v>
      </c>
      <c r="CX84" s="3" t="s">
        <v>1986</v>
      </c>
      <c r="CY84" s="3" t="s">
        <v>143</v>
      </c>
      <c r="CZ84" s="3" t="s">
        <v>143</v>
      </c>
      <c r="DA84" s="3" t="s">
        <v>164</v>
      </c>
      <c r="DB84" s="3" t="s">
        <v>6302</v>
      </c>
      <c r="DC84" s="3" t="s">
        <v>935</v>
      </c>
      <c r="DD84" s="3" t="s">
        <v>143</v>
      </c>
      <c r="DE84" s="3" t="s">
        <v>7659</v>
      </c>
      <c r="DF84" s="3" t="s">
        <v>143</v>
      </c>
    </row>
    <row r="113" spans="5:5" x14ac:dyDescent="0.25">
      <c r="E113" s="215"/>
    </row>
  </sheetData>
  <autoFilter ref="A3:XFB84" xr:uid="{13C34BAC-0BA5-47E0-A778-41D137CB19F7}"/>
  <conditionalFormatting sqref="A1:A1048576">
    <cfRule type="duplicateValues" dxfId="284" priority="271"/>
  </conditionalFormatting>
  <pageMargins left="0.511811024" right="0.511811024" top="0.78740157499999996" bottom="0.78740157499999996" header="0.31496062000000002" footer="0.31496062000000002"/>
  <pageSetup paperSize="9" orientation="portrait" horizontalDpi="4294967292" verticalDpi="1200" r:id="rId1"/>
  <headerFooter>
    <oddFooter>&amp;C_x000D_&amp;1#&amp;"Calibri"&amp;11&amp;KFF0000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D1072-6593-40E3-BDBE-6328B181DCE3}">
  <sheetPr codeName="Planilha5"/>
  <dimension ref="A1:Q23"/>
  <sheetViews>
    <sheetView zoomScale="85" zoomScaleNormal="85" workbookViewId="0">
      <pane xSplit="4" ySplit="1" topLeftCell="E2" activePane="bottomRight" state="frozen"/>
      <selection pane="topRight" activeCell="E1" sqref="E1"/>
      <selection pane="bottomLeft" activeCell="A2" sqref="A2"/>
      <selection pane="bottomRight" activeCell="D25" sqref="D25"/>
    </sheetView>
  </sheetViews>
  <sheetFormatPr defaultColWidth="20.85546875" defaultRowHeight="12.75" x14ac:dyDescent="0.25"/>
  <cols>
    <col min="1" max="1" width="12.42578125" style="26" customWidth="1"/>
    <col min="2" max="2" width="18.85546875" style="27" customWidth="1"/>
    <col min="3" max="3" width="17.28515625" style="26" customWidth="1"/>
    <col min="4" max="4" width="17.85546875" style="26" bestFit="1" customWidth="1"/>
    <col min="5" max="5" width="20.85546875" style="26"/>
    <col min="6" max="6" width="2.42578125" style="26" customWidth="1"/>
    <col min="7" max="7" width="24.42578125" style="26" customWidth="1"/>
    <col min="8" max="8" width="22.140625" style="26" bestFit="1" customWidth="1"/>
    <col min="9" max="9" width="3.140625" style="26" customWidth="1"/>
    <col min="10" max="10" width="23.140625" style="26" bestFit="1" customWidth="1"/>
    <col min="11" max="11" width="20.85546875" style="26"/>
    <col min="12" max="12" width="3.140625" style="26" customWidth="1"/>
    <col min="13" max="13" width="37.140625" style="26" bestFit="1" customWidth="1"/>
    <col min="14" max="14" width="20.85546875" style="26"/>
    <col min="15" max="15" width="3.140625" style="26" customWidth="1"/>
    <col min="16" max="16" width="28.7109375" style="26" bestFit="1" customWidth="1"/>
    <col min="17" max="16384" width="20.85546875" style="26"/>
  </cols>
  <sheetData>
    <row r="1" spans="1:17" x14ac:dyDescent="0.25">
      <c r="C1" s="13" t="s">
        <v>12629</v>
      </c>
      <c r="D1" s="14" t="s">
        <v>12630</v>
      </c>
    </row>
    <row r="2" spans="1:17" x14ac:dyDescent="0.25">
      <c r="A2" s="28"/>
      <c r="B2" s="15" t="s">
        <v>12631</v>
      </c>
      <c r="C2" s="4">
        <f>GETPIVOTDATA("Actual cost $USD",$J$8)</f>
        <v>2754.72</v>
      </c>
      <c r="D2" s="16">
        <f t="shared" ref="D2:D7" si="0">C2*$C$14</f>
        <v>15873.798527999999</v>
      </c>
    </row>
    <row r="3" spans="1:17" x14ac:dyDescent="0.25">
      <c r="A3" s="28"/>
      <c r="B3" s="15" t="s">
        <v>12632</v>
      </c>
      <c r="C3" s="4">
        <v>0</v>
      </c>
      <c r="D3" s="17">
        <f t="shared" si="0"/>
        <v>0</v>
      </c>
      <c r="G3" s="29" t="s">
        <v>12633</v>
      </c>
      <c r="H3" s="30"/>
      <c r="J3" s="29" t="s">
        <v>12634</v>
      </c>
      <c r="K3" s="30"/>
      <c r="M3" s="29" t="s">
        <v>12635</v>
      </c>
      <c r="N3" s="30"/>
      <c r="P3" s="29" t="s">
        <v>12636</v>
      </c>
      <c r="Q3" s="30"/>
    </row>
    <row r="4" spans="1:17" x14ac:dyDescent="0.25">
      <c r="A4" s="28"/>
      <c r="B4" s="15" t="s">
        <v>12637</v>
      </c>
      <c r="C4" s="4">
        <f>GETPIVOTDATA("Actual cost $USD",$M$8)</f>
        <v>2383.04</v>
      </c>
      <c r="D4" s="17">
        <f t="shared" si="0"/>
        <v>13732.029696000001</v>
      </c>
      <c r="G4" s="208" t="s">
        <v>12550</v>
      </c>
      <c r="H4" s="209" t="s">
        <v>126</v>
      </c>
      <c r="J4" s="208" t="s">
        <v>12550</v>
      </c>
      <c r="K4" s="209" t="s">
        <v>126</v>
      </c>
      <c r="M4" s="208" t="s">
        <v>12550</v>
      </c>
      <c r="N4" s="209" t="s">
        <v>126</v>
      </c>
      <c r="P4" s="208" t="s">
        <v>12550</v>
      </c>
      <c r="Q4" s="209" t="s">
        <v>126</v>
      </c>
    </row>
    <row r="5" spans="1:17" x14ac:dyDescent="0.25">
      <c r="A5" s="28"/>
      <c r="B5" s="15" t="s">
        <v>12638</v>
      </c>
      <c r="C5" s="4">
        <f>GETPIVOTDATA("Actual cost $USD",$P$8)</f>
        <v>0</v>
      </c>
      <c r="D5" s="16">
        <f t="shared" si="0"/>
        <v>0</v>
      </c>
      <c r="G5" s="208" t="s">
        <v>12555</v>
      </c>
      <c r="H5" s="209" t="s">
        <v>12639</v>
      </c>
      <c r="J5" s="208" t="s">
        <v>12555</v>
      </c>
      <c r="K5" s="209" t="s">
        <v>129</v>
      </c>
      <c r="M5" s="208" t="s">
        <v>12555</v>
      </c>
      <c r="N5" s="209" t="s">
        <v>7145</v>
      </c>
      <c r="P5" s="208" t="s">
        <v>12555</v>
      </c>
      <c r="Q5" s="209" t="s">
        <v>7246</v>
      </c>
    </row>
    <row r="6" spans="1:17" x14ac:dyDescent="0.25">
      <c r="A6" s="28"/>
      <c r="B6" s="15" t="s">
        <v>28</v>
      </c>
      <c r="C6" s="13">
        <f>SUM(C2:C5)</f>
        <v>5137.76</v>
      </c>
      <c r="D6" s="18">
        <f t="shared" si="0"/>
        <v>29605.828224000004</v>
      </c>
      <c r="G6" s="208" t="s">
        <v>12564</v>
      </c>
      <c r="H6" s="209" t="s">
        <v>12640</v>
      </c>
      <c r="J6" s="208" t="s">
        <v>12564</v>
      </c>
      <c r="K6" s="209" t="s">
        <v>12640</v>
      </c>
      <c r="M6" s="208" t="s">
        <v>12564</v>
      </c>
      <c r="N6" s="209" t="s">
        <v>12640</v>
      </c>
      <c r="P6" s="208" t="s">
        <v>12564</v>
      </c>
      <c r="Q6" s="209" t="s">
        <v>12640</v>
      </c>
    </row>
    <row r="7" spans="1:17" x14ac:dyDescent="0.25">
      <c r="A7" s="28"/>
      <c r="B7" s="15" t="s">
        <v>12641</v>
      </c>
      <c r="C7" s="13">
        <f>+C2+C5</f>
        <v>2754.72</v>
      </c>
      <c r="D7" s="18">
        <f t="shared" si="0"/>
        <v>15873.798527999999</v>
      </c>
    </row>
    <row r="8" spans="1:17" x14ac:dyDescent="0.25">
      <c r="G8" s="208" t="s">
        <v>12642</v>
      </c>
      <c r="H8" s="209" t="s">
        <v>12643</v>
      </c>
      <c r="J8" s="208" t="s">
        <v>12644</v>
      </c>
      <c r="K8" s="209" t="s">
        <v>12643</v>
      </c>
      <c r="M8" s="208" t="s">
        <v>12644</v>
      </c>
      <c r="N8" s="209" t="s">
        <v>12643</v>
      </c>
      <c r="P8" s="208" t="s">
        <v>12644</v>
      </c>
      <c r="Q8" s="209" t="s">
        <v>12643</v>
      </c>
    </row>
    <row r="9" spans="1:17" x14ac:dyDescent="0.25">
      <c r="A9" s="28"/>
      <c r="B9" s="15" t="s">
        <v>12645</v>
      </c>
      <c r="C9" s="3">
        <f>'Resumo Região'!J22</f>
        <v>20</v>
      </c>
      <c r="G9" s="210" t="s">
        <v>166</v>
      </c>
      <c r="H9" s="211">
        <v>2754.72</v>
      </c>
      <c r="J9" s="210" t="s">
        <v>19</v>
      </c>
      <c r="K9" s="211">
        <v>2274.7199999999998</v>
      </c>
      <c r="M9" s="210" t="s">
        <v>16256</v>
      </c>
      <c r="N9" s="211">
        <v>2383.04</v>
      </c>
      <c r="P9" s="210" t="s">
        <v>28</v>
      </c>
      <c r="Q9" s="211"/>
    </row>
    <row r="10" spans="1:17" ht="15" x14ac:dyDescent="0.25">
      <c r="A10" s="28"/>
      <c r="B10" s="15" t="s">
        <v>12646</v>
      </c>
      <c r="C10" s="3">
        <f>'Resumo Região'!J23</f>
        <v>20</v>
      </c>
      <c r="G10" s="210" t="s">
        <v>28</v>
      </c>
      <c r="H10" s="211">
        <v>2754.72</v>
      </c>
      <c r="J10" s="210" t="s">
        <v>15759</v>
      </c>
      <c r="K10" s="211">
        <v>480</v>
      </c>
      <c r="M10" s="210" t="s">
        <v>28</v>
      </c>
      <c r="N10" s="211">
        <v>2383.04</v>
      </c>
      <c r="P10"/>
      <c r="Q10"/>
    </row>
    <row r="11" spans="1:17" ht="15" x14ac:dyDescent="0.25">
      <c r="A11" s="28"/>
      <c r="B11" s="15" t="s">
        <v>12647</v>
      </c>
      <c r="C11" s="3">
        <f>'Resumo Região'!J24</f>
        <v>0</v>
      </c>
      <c r="G11"/>
      <c r="H11"/>
      <c r="J11" s="210" t="s">
        <v>28</v>
      </c>
      <c r="K11" s="211">
        <v>2754.72</v>
      </c>
      <c r="M11"/>
      <c r="N11"/>
    </row>
    <row r="12" spans="1:17" ht="15" x14ac:dyDescent="0.25">
      <c r="A12" s="28"/>
      <c r="B12" s="15" t="s">
        <v>12648</v>
      </c>
      <c r="C12" s="35">
        <f>'Resumo Região'!J25</f>
        <v>45716</v>
      </c>
      <c r="J12"/>
      <c r="K12"/>
      <c r="M12"/>
      <c r="N12"/>
    </row>
    <row r="13" spans="1:17" ht="15" x14ac:dyDescent="0.25">
      <c r="J13"/>
      <c r="K13"/>
    </row>
    <row r="14" spans="1:17" ht="15" x14ac:dyDescent="0.25">
      <c r="A14" s="28"/>
      <c r="B14" s="24" t="s">
        <v>12649</v>
      </c>
      <c r="C14" s="32">
        <f>'Resumo Região'!J27</f>
        <v>5.7624000000000004</v>
      </c>
      <c r="J14"/>
      <c r="K14"/>
    </row>
    <row r="15" spans="1:17" ht="15" x14ac:dyDescent="0.25">
      <c r="J15"/>
      <c r="K15"/>
    </row>
    <row r="16" spans="1:17" ht="25.5" x14ac:dyDescent="0.25">
      <c r="B16" s="19"/>
      <c r="C16" s="20" t="s">
        <v>12650</v>
      </c>
      <c r="D16" s="25" t="s">
        <v>12651</v>
      </c>
      <c r="E16" s="20" t="s">
        <v>12652</v>
      </c>
    </row>
    <row r="17" spans="1:7" x14ac:dyDescent="0.25">
      <c r="A17" s="28"/>
      <c r="B17" s="15" t="s">
        <v>12653</v>
      </c>
      <c r="C17" s="21">
        <f>C21*1000</f>
        <v>28540630.219999995</v>
      </c>
      <c r="D17" s="21">
        <f>C17</f>
        <v>28540630.219999995</v>
      </c>
      <c r="E17" s="21">
        <f>'Resumo Região'!C10</f>
        <v>28540630.219999995</v>
      </c>
    </row>
    <row r="18" spans="1:7" x14ac:dyDescent="0.25">
      <c r="A18" s="28"/>
      <c r="B18" s="15" t="s">
        <v>12631</v>
      </c>
      <c r="C18" s="22">
        <f>D2+D5</f>
        <v>15873.798527999999</v>
      </c>
      <c r="D18" s="22">
        <f>D7-D5</f>
        <v>15873.798527999999</v>
      </c>
      <c r="E18" s="22">
        <f>D7-D5</f>
        <v>15873.798527999999</v>
      </c>
      <c r="G18" s="31"/>
    </row>
    <row r="19" spans="1:7" x14ac:dyDescent="0.25">
      <c r="A19" s="28"/>
      <c r="B19" s="15" t="s">
        <v>4</v>
      </c>
      <c r="C19" s="23">
        <f>C18/C17</f>
        <v>5.5618248110289982E-4</v>
      </c>
      <c r="D19" s="23">
        <f>D18/D17</f>
        <v>5.5618248110289982E-4</v>
      </c>
      <c r="E19" s="23">
        <f>E18/E17</f>
        <v>5.5618248110289982E-4</v>
      </c>
      <c r="G19" s="31"/>
    </row>
    <row r="21" spans="1:7" x14ac:dyDescent="0.25">
      <c r="C21" s="34">
        <v>28540.630219999995</v>
      </c>
    </row>
    <row r="22" spans="1:7" x14ac:dyDescent="0.25">
      <c r="C22" s="155"/>
    </row>
    <row r="23" spans="1:7" x14ac:dyDescent="0.25">
      <c r="B23" s="33"/>
      <c r="C23" s="201"/>
    </row>
  </sheetData>
  <conditionalFormatting sqref="C19:E19">
    <cfRule type="cellIs" dxfId="283" priority="3" operator="lessThanOrEqual">
      <formula>0.0649%</formula>
    </cfRule>
    <cfRule type="cellIs" dxfId="282" priority="4" operator="greaterThan">
      <formula>0.065%</formula>
    </cfRule>
  </conditionalFormatting>
  <pageMargins left="0.511811024" right="0.511811024" top="0.78740157499999996" bottom="0.78740157499999996" header="0.31496062000000002" footer="0.31496062000000002"/>
  <headerFooter>
    <oddFooter>&amp;C_x000D_&amp;1#&amp;"Calibri"&amp;11&amp;KFF0000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3A8D9-3134-4157-B79F-622452A3588B}">
  <sheetPr codeName="Planilha6"/>
  <dimension ref="A1:Q24"/>
  <sheetViews>
    <sheetView zoomScale="80" zoomScaleNormal="80" workbookViewId="0">
      <pane xSplit="4" ySplit="1" topLeftCell="F2" activePane="bottomRight" state="frozen"/>
      <selection pane="topRight" activeCell="E1" sqref="E1"/>
      <selection pane="bottomLeft" activeCell="A2" sqref="A2"/>
      <selection pane="bottomRight" activeCell="D27" sqref="D27"/>
    </sheetView>
  </sheetViews>
  <sheetFormatPr defaultColWidth="20.85546875" defaultRowHeight="12.75" x14ac:dyDescent="0.25"/>
  <cols>
    <col min="1" max="1" width="12.42578125" style="26" customWidth="1"/>
    <col min="2" max="2" width="18.85546875" style="27" customWidth="1"/>
    <col min="3" max="3" width="20.5703125" style="26" customWidth="1"/>
    <col min="4" max="4" width="17.85546875" style="26" bestFit="1" customWidth="1"/>
    <col min="5" max="5" width="20.85546875" style="26"/>
    <col min="6" max="6" width="2.42578125" style="26" customWidth="1"/>
    <col min="7" max="7" width="33.42578125" style="26" bestFit="1" customWidth="1"/>
    <col min="8" max="8" width="20.85546875" style="26"/>
    <col min="9" max="9" width="3.140625" style="26" customWidth="1"/>
    <col min="10" max="10" width="33.28515625" style="26" bestFit="1" customWidth="1"/>
    <col min="11" max="11" width="22.140625" style="26" bestFit="1" customWidth="1"/>
    <col min="12" max="12" width="3.140625" style="26" customWidth="1"/>
    <col min="13" max="13" width="37" style="26" bestFit="1" customWidth="1"/>
    <col min="14" max="14" width="20.85546875" style="26"/>
    <col min="15" max="15" width="3.140625" style="26" customWidth="1"/>
    <col min="16" max="16" width="40.42578125" style="26" bestFit="1" customWidth="1"/>
    <col min="17" max="16384" width="20.85546875" style="26"/>
  </cols>
  <sheetData>
    <row r="1" spans="1:17" x14ac:dyDescent="0.25">
      <c r="C1" s="13" t="s">
        <v>12629</v>
      </c>
      <c r="D1" s="14" t="s">
        <v>12630</v>
      </c>
    </row>
    <row r="2" spans="1:17" x14ac:dyDescent="0.25">
      <c r="A2" s="28"/>
      <c r="B2" s="15" t="s">
        <v>12631</v>
      </c>
      <c r="C2" s="4">
        <f>GETPIVOTDATA("Actual cost $USD",$J$8)</f>
        <v>5338.4400000000005</v>
      </c>
      <c r="D2" s="16">
        <f t="shared" ref="D2:D7" si="0">C2*$C$14</f>
        <v>30762.226656000006</v>
      </c>
    </row>
    <row r="3" spans="1:17" x14ac:dyDescent="0.25">
      <c r="A3" s="28"/>
      <c r="B3" s="15" t="s">
        <v>12632</v>
      </c>
      <c r="C3" s="4">
        <v>0</v>
      </c>
      <c r="D3" s="17">
        <f t="shared" si="0"/>
        <v>0</v>
      </c>
      <c r="G3" s="29" t="s">
        <v>12633</v>
      </c>
      <c r="H3" s="30"/>
      <c r="J3" s="29" t="s">
        <v>12634</v>
      </c>
      <c r="K3" s="30"/>
      <c r="M3" s="29" t="s">
        <v>12635</v>
      </c>
      <c r="N3" s="30"/>
      <c r="P3" s="29" t="s">
        <v>12636</v>
      </c>
      <c r="Q3" s="30"/>
    </row>
    <row r="4" spans="1:17" x14ac:dyDescent="0.25">
      <c r="A4" s="28"/>
      <c r="B4" s="15" t="s">
        <v>12637</v>
      </c>
      <c r="C4" s="4">
        <f>+GETPIVOTDATA("Actual cost $USD",$M$8)</f>
        <v>17347.29</v>
      </c>
      <c r="D4" s="17">
        <f>C4*$C$14</f>
        <v>99962.023896000013</v>
      </c>
      <c r="G4" s="208" t="s">
        <v>12550</v>
      </c>
      <c r="H4" s="209" t="s">
        <v>165</v>
      </c>
      <c r="J4" s="208" t="s">
        <v>12550</v>
      </c>
      <c r="K4" s="209" t="s">
        <v>165</v>
      </c>
      <c r="M4" s="208" t="s">
        <v>12550</v>
      </c>
      <c r="N4" s="209" t="s">
        <v>165</v>
      </c>
      <c r="P4" s="208" t="s">
        <v>12550</v>
      </c>
      <c r="Q4" s="209" t="s">
        <v>165</v>
      </c>
    </row>
    <row r="5" spans="1:17" x14ac:dyDescent="0.25">
      <c r="A5" s="28"/>
      <c r="B5" s="15" t="s">
        <v>12638</v>
      </c>
      <c r="C5" s="4">
        <f>+GETPIVOTDATA("Actual cost $USD",$P$8)</f>
        <v>3686.13</v>
      </c>
      <c r="D5" s="16">
        <f t="shared" si="0"/>
        <v>21240.955512</v>
      </c>
      <c r="E5" s="189"/>
      <c r="G5" s="208" t="s">
        <v>12555</v>
      </c>
      <c r="H5" s="209" t="s">
        <v>12639</v>
      </c>
      <c r="J5" s="208" t="s">
        <v>12555</v>
      </c>
      <c r="K5" s="209" t="s">
        <v>129</v>
      </c>
      <c r="M5" s="208" t="s">
        <v>12555</v>
      </c>
      <c r="N5" s="209" t="s">
        <v>7145</v>
      </c>
      <c r="P5" s="208" t="s">
        <v>12555</v>
      </c>
      <c r="Q5" s="209" t="s">
        <v>7246</v>
      </c>
    </row>
    <row r="6" spans="1:17" x14ac:dyDescent="0.25">
      <c r="A6" s="28"/>
      <c r="B6" s="15" t="s">
        <v>28</v>
      </c>
      <c r="C6" s="13">
        <f>SUM(C2:C5)</f>
        <v>26371.860000000004</v>
      </c>
      <c r="D6" s="18">
        <f t="shared" si="0"/>
        <v>151965.20606400003</v>
      </c>
      <c r="G6" s="208" t="s">
        <v>12564</v>
      </c>
      <c r="H6" s="209" t="s">
        <v>12640</v>
      </c>
      <c r="J6" s="208" t="s">
        <v>12564</v>
      </c>
      <c r="K6" s="209" t="s">
        <v>12640</v>
      </c>
      <c r="M6" s="208" t="s">
        <v>12564</v>
      </c>
      <c r="N6" s="209" t="s">
        <v>12640</v>
      </c>
      <c r="P6" s="208" t="s">
        <v>12564</v>
      </c>
      <c r="Q6" s="209" t="s">
        <v>12640</v>
      </c>
    </row>
    <row r="7" spans="1:17" x14ac:dyDescent="0.25">
      <c r="A7" s="28"/>
      <c r="B7" s="15" t="s">
        <v>12641</v>
      </c>
      <c r="C7" s="13">
        <f>+C2+C5</f>
        <v>9024.57</v>
      </c>
      <c r="D7" s="18">
        <f t="shared" si="0"/>
        <v>52003.182167999999</v>
      </c>
    </row>
    <row r="8" spans="1:17" x14ac:dyDescent="0.25">
      <c r="G8" s="208" t="s">
        <v>12642</v>
      </c>
      <c r="H8" s="209" t="s">
        <v>12643</v>
      </c>
      <c r="J8" s="208" t="s">
        <v>12644</v>
      </c>
      <c r="K8" s="209" t="s">
        <v>12643</v>
      </c>
      <c r="M8" s="208" t="s">
        <v>12644</v>
      </c>
      <c r="N8" s="209" t="s">
        <v>12643</v>
      </c>
      <c r="P8" s="208" t="s">
        <v>12644</v>
      </c>
      <c r="Q8" s="209" t="s">
        <v>12643</v>
      </c>
    </row>
    <row r="9" spans="1:17" x14ac:dyDescent="0.25">
      <c r="A9" s="28"/>
      <c r="B9" s="15" t="s">
        <v>12645</v>
      </c>
      <c r="C9" s="3">
        <f>'Resumo Região'!J22</f>
        <v>20</v>
      </c>
      <c r="G9" s="210" t="s">
        <v>166</v>
      </c>
      <c r="H9" s="211">
        <v>7291.09</v>
      </c>
      <c r="J9" s="210" t="s">
        <v>12153</v>
      </c>
      <c r="K9" s="211">
        <v>1470</v>
      </c>
      <c r="M9" s="210" t="s">
        <v>16253</v>
      </c>
      <c r="N9" s="211">
        <v>7509.1900000000005</v>
      </c>
      <c r="P9" s="210" t="s">
        <v>15915</v>
      </c>
      <c r="Q9" s="211">
        <v>2035.17</v>
      </c>
    </row>
    <row r="10" spans="1:17" x14ac:dyDescent="0.25">
      <c r="A10" s="28"/>
      <c r="B10" s="15" t="s">
        <v>12646</v>
      </c>
      <c r="C10" s="3">
        <f>'Resumo Região'!J23</f>
        <v>20</v>
      </c>
      <c r="G10" s="210" t="s">
        <v>127</v>
      </c>
      <c r="H10" s="211">
        <v>1733.4799999999998</v>
      </c>
      <c r="J10" s="210" t="s">
        <v>15759</v>
      </c>
      <c r="K10" s="211">
        <v>1440</v>
      </c>
      <c r="M10" s="210" t="s">
        <v>15760</v>
      </c>
      <c r="N10" s="211">
        <v>5299.07</v>
      </c>
      <c r="P10" s="210" t="s">
        <v>12238</v>
      </c>
      <c r="Q10" s="211">
        <v>1065.92</v>
      </c>
    </row>
    <row r="11" spans="1:17" x14ac:dyDescent="0.25">
      <c r="A11" s="28"/>
      <c r="B11" s="15" t="s">
        <v>12647</v>
      </c>
      <c r="C11" s="3">
        <f>'Resumo Região'!J24</f>
        <v>0</v>
      </c>
      <c r="G11" s="210" t="s">
        <v>28</v>
      </c>
      <c r="H11" s="211">
        <v>9024.57</v>
      </c>
      <c r="J11" s="210" t="s">
        <v>12238</v>
      </c>
      <c r="K11" s="211">
        <v>800</v>
      </c>
      <c r="M11" s="210" t="s">
        <v>12238</v>
      </c>
      <c r="N11" s="211">
        <v>1661.97</v>
      </c>
      <c r="P11" s="210" t="s">
        <v>15914</v>
      </c>
      <c r="Q11" s="211">
        <v>585.04</v>
      </c>
    </row>
    <row r="12" spans="1:17" x14ac:dyDescent="0.25">
      <c r="A12" s="28"/>
      <c r="B12" s="15" t="s">
        <v>12648</v>
      </c>
      <c r="C12" s="35">
        <f>'Resumo Região'!J25</f>
        <v>45716</v>
      </c>
      <c r="J12" s="210" t="s">
        <v>15758</v>
      </c>
      <c r="K12" s="211">
        <v>574.42999999999995</v>
      </c>
      <c r="M12" s="210" t="s">
        <v>12153</v>
      </c>
      <c r="N12" s="211">
        <v>1160.8999999999999</v>
      </c>
      <c r="P12" s="210" t="s">
        <v>28</v>
      </c>
      <c r="Q12" s="211">
        <v>3686.13</v>
      </c>
    </row>
    <row r="13" spans="1:17" ht="15" x14ac:dyDescent="0.25">
      <c r="J13" s="210" t="s">
        <v>15760</v>
      </c>
      <c r="K13" s="211">
        <v>574.01</v>
      </c>
      <c r="M13" s="210" t="s">
        <v>16252</v>
      </c>
      <c r="N13" s="211">
        <v>576.71</v>
      </c>
      <c r="P13"/>
      <c r="Q13"/>
    </row>
    <row r="14" spans="1:17" ht="15" x14ac:dyDescent="0.25">
      <c r="A14" s="28"/>
      <c r="B14" s="24" t="s">
        <v>12649</v>
      </c>
      <c r="C14" s="32">
        <f>'Resumo Região'!J27</f>
        <v>5.7624000000000004</v>
      </c>
      <c r="J14" s="210" t="s">
        <v>6281</v>
      </c>
      <c r="K14" s="211">
        <v>480</v>
      </c>
      <c r="M14" s="210" t="s">
        <v>16255</v>
      </c>
      <c r="N14" s="211">
        <v>535.77</v>
      </c>
      <c r="P14"/>
      <c r="Q14"/>
    </row>
    <row r="15" spans="1:17" ht="15" x14ac:dyDescent="0.25">
      <c r="J15" s="210" t="s">
        <v>28</v>
      </c>
      <c r="K15" s="211">
        <v>5338.4400000000005</v>
      </c>
      <c r="M15" s="210" t="s">
        <v>16250</v>
      </c>
      <c r="N15" s="211">
        <v>480</v>
      </c>
      <c r="P15"/>
      <c r="Q15"/>
    </row>
    <row r="16" spans="1:17" ht="25.5" x14ac:dyDescent="0.25">
      <c r="B16" s="19"/>
      <c r="C16" s="20" t="s">
        <v>12650</v>
      </c>
      <c r="D16" s="25" t="s">
        <v>12651</v>
      </c>
      <c r="E16" s="20" t="s">
        <v>12652</v>
      </c>
      <c r="J16"/>
      <c r="K16"/>
      <c r="M16" s="210" t="s">
        <v>16254</v>
      </c>
      <c r="N16" s="211">
        <v>123.68</v>
      </c>
      <c r="P16"/>
      <c r="Q16"/>
    </row>
    <row r="17" spans="1:17" ht="15" x14ac:dyDescent="0.25">
      <c r="A17" s="28"/>
      <c r="B17" s="15" t="s">
        <v>12653</v>
      </c>
      <c r="C17" s="21">
        <f>C21*1000</f>
        <v>34998642.809999883</v>
      </c>
      <c r="D17" s="21">
        <f>C17</f>
        <v>34998642.809999883</v>
      </c>
      <c r="E17" s="21">
        <f>'Resumo Região'!B10</f>
        <v>34998642.809999883</v>
      </c>
      <c r="J17"/>
      <c r="K17"/>
      <c r="M17" s="210" t="s">
        <v>28</v>
      </c>
      <c r="N17" s="211">
        <v>17347.29</v>
      </c>
      <c r="P17"/>
      <c r="Q17"/>
    </row>
    <row r="18" spans="1:17" ht="15" x14ac:dyDescent="0.25">
      <c r="A18" s="28"/>
      <c r="B18" s="15" t="s">
        <v>12631</v>
      </c>
      <c r="C18" s="22">
        <f>D2+D5</f>
        <v>52003.182168000007</v>
      </c>
      <c r="D18" s="22">
        <f>D7-D5</f>
        <v>30762.226655999999</v>
      </c>
      <c r="E18" s="22">
        <f>D7-D5</f>
        <v>30762.226655999999</v>
      </c>
      <c r="G18" s="31"/>
      <c r="J18"/>
      <c r="K18"/>
      <c r="M18"/>
      <c r="N18"/>
    </row>
    <row r="19" spans="1:17" ht="15" x14ac:dyDescent="0.25">
      <c r="A19" s="28"/>
      <c r="B19" s="15" t="s">
        <v>4</v>
      </c>
      <c r="C19" s="23">
        <f>C18/C17</f>
        <v>1.4858628218903836E-3</v>
      </c>
      <c r="D19" s="23">
        <f>D18/D17</f>
        <v>8.789548447064511E-4</v>
      </c>
      <c r="E19" s="23">
        <f>E18/E17</f>
        <v>8.789548447064511E-4</v>
      </c>
      <c r="G19" s="31"/>
      <c r="J19"/>
      <c r="K19"/>
      <c r="M19"/>
      <c r="N19"/>
    </row>
    <row r="20" spans="1:17" ht="15" x14ac:dyDescent="0.25">
      <c r="J20"/>
      <c r="K20"/>
      <c r="M20"/>
      <c r="N20"/>
    </row>
    <row r="21" spans="1:17" ht="15" x14ac:dyDescent="0.25">
      <c r="C21" s="34">
        <v>34998.642809999881</v>
      </c>
      <c r="J21"/>
      <c r="K21"/>
      <c r="M21"/>
      <c r="N21"/>
    </row>
    <row r="22" spans="1:17" ht="15" x14ac:dyDescent="0.25">
      <c r="J22"/>
      <c r="K22"/>
      <c r="M22"/>
      <c r="N22"/>
    </row>
    <row r="23" spans="1:17" ht="15" x14ac:dyDescent="0.25">
      <c r="C23" s="155"/>
      <c r="D23" s="155"/>
      <c r="J23"/>
      <c r="K23"/>
      <c r="M23"/>
      <c r="N23"/>
    </row>
    <row r="24" spans="1:17" ht="15" x14ac:dyDescent="0.25">
      <c r="J24"/>
      <c r="K24"/>
    </row>
  </sheetData>
  <conditionalFormatting sqref="C19:E19">
    <cfRule type="cellIs" dxfId="281" priority="1" operator="lessThanOrEqual">
      <formula>0.0649%</formula>
    </cfRule>
    <cfRule type="cellIs" dxfId="280" priority="2" operator="greaterThan">
      <formula>0.065%</formula>
    </cfRule>
  </conditionalFormatting>
  <pageMargins left="0.511811024" right="0.511811024" top="0.78740157499999996" bottom="0.78740157499999996" header="0.31496062000000002" footer="0.31496062000000002"/>
  <headerFooter>
    <oddFooter>&amp;C_x000D_&amp;1#&amp;"Calibri"&amp;11&amp;KFF0000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BB6B-51E0-481D-8895-D46AC82B68E9}">
  <sheetPr codeName="Planilha7"/>
  <dimension ref="A1:Q22"/>
  <sheetViews>
    <sheetView zoomScale="85" zoomScaleNormal="85" workbookViewId="0">
      <pane xSplit="4" ySplit="1" topLeftCell="I2" activePane="bottomRight" state="frozen"/>
      <selection pane="topRight" activeCell="E1" sqref="E1"/>
      <selection pane="bottomLeft" activeCell="A2" sqref="A2"/>
      <selection pane="bottomRight" activeCell="J24" sqref="J24"/>
    </sheetView>
  </sheetViews>
  <sheetFormatPr defaultColWidth="20.85546875" defaultRowHeight="12.75" x14ac:dyDescent="0.25"/>
  <cols>
    <col min="1" max="1" width="12.42578125" style="26" customWidth="1"/>
    <col min="2" max="2" width="18.85546875" style="27" customWidth="1"/>
    <col min="3" max="3" width="17.28515625" style="26" customWidth="1"/>
    <col min="4" max="4" width="17.85546875" style="26" bestFit="1" customWidth="1"/>
    <col min="5" max="5" width="20.85546875" style="26"/>
    <col min="6" max="6" width="2.42578125" style="26" customWidth="1"/>
    <col min="7" max="7" width="33.42578125" style="26" bestFit="1" customWidth="1"/>
    <col min="8" max="8" width="20.85546875" style="26"/>
    <col min="9" max="9" width="3.140625" style="26" customWidth="1"/>
    <col min="10" max="10" width="34.5703125" style="26" bestFit="1" customWidth="1"/>
    <col min="11" max="11" width="20.85546875" style="26"/>
    <col min="12" max="12" width="3.140625" style="26" customWidth="1"/>
    <col min="13" max="13" width="32.85546875" style="26" bestFit="1" customWidth="1"/>
    <col min="14" max="14" width="20.85546875" style="26"/>
    <col min="15" max="15" width="3.140625" style="26" customWidth="1"/>
    <col min="16" max="16" width="28.7109375" style="26" bestFit="1" customWidth="1"/>
    <col min="17" max="16384" width="20.85546875" style="26"/>
  </cols>
  <sheetData>
    <row r="1" spans="1:17" x14ac:dyDescent="0.25">
      <c r="C1" s="13" t="s">
        <v>12629</v>
      </c>
      <c r="D1" s="14" t="s">
        <v>12630</v>
      </c>
    </row>
    <row r="2" spans="1:17" x14ac:dyDescent="0.25">
      <c r="A2" s="28"/>
      <c r="B2" s="15" t="s">
        <v>12631</v>
      </c>
      <c r="C2" s="4">
        <f>GETPIVOTDATA("Actual cost $USD",$J$8)</f>
        <v>3081.6200000000003</v>
      </c>
      <c r="D2" s="16">
        <f t="shared" ref="D2:D7" si="0">C2*$C$14</f>
        <v>17757.527088000003</v>
      </c>
    </row>
    <row r="3" spans="1:17" x14ac:dyDescent="0.25">
      <c r="A3" s="28"/>
      <c r="B3" s="15" t="s">
        <v>12632</v>
      </c>
      <c r="C3" s="4">
        <v>0</v>
      </c>
      <c r="D3" s="17">
        <f t="shared" si="0"/>
        <v>0</v>
      </c>
      <c r="G3" s="29" t="s">
        <v>12633</v>
      </c>
      <c r="H3" s="30"/>
      <c r="J3" s="29" t="s">
        <v>12634</v>
      </c>
      <c r="K3" s="30"/>
      <c r="M3" s="29" t="s">
        <v>12635</v>
      </c>
      <c r="N3" s="30"/>
      <c r="P3" s="29" t="s">
        <v>12636</v>
      </c>
      <c r="Q3" s="30"/>
    </row>
    <row r="4" spans="1:17" x14ac:dyDescent="0.25">
      <c r="A4" s="28"/>
      <c r="B4" s="15" t="s">
        <v>12637</v>
      </c>
      <c r="C4" s="4">
        <f>+GETPIVOTDATA("Actual cost $USD",$M$8)</f>
        <v>168.4</v>
      </c>
      <c r="D4" s="17">
        <f t="shared" si="0"/>
        <v>970.38816000000008</v>
      </c>
      <c r="G4" s="208" t="s">
        <v>12550</v>
      </c>
      <c r="H4" s="209" t="s">
        <v>257</v>
      </c>
      <c r="J4" s="208" t="s">
        <v>12550</v>
      </c>
      <c r="K4" s="209" t="s">
        <v>257</v>
      </c>
      <c r="M4" s="208" t="s">
        <v>12550</v>
      </c>
      <c r="N4" s="209" t="s">
        <v>257</v>
      </c>
      <c r="P4" s="208" t="s">
        <v>12550</v>
      </c>
      <c r="Q4" s="209" t="s">
        <v>257</v>
      </c>
    </row>
    <row r="5" spans="1:17" x14ac:dyDescent="0.25">
      <c r="A5" s="28"/>
      <c r="B5" s="15" t="s">
        <v>12638</v>
      </c>
      <c r="C5" s="4">
        <f>+GETPIVOTDATA("Actual cost $USD",$P$8)</f>
        <v>6521.15</v>
      </c>
      <c r="D5" s="16">
        <f t="shared" si="0"/>
        <v>37577.474759999997</v>
      </c>
      <c r="E5" s="189"/>
      <c r="G5" s="208" t="s">
        <v>12555</v>
      </c>
      <c r="H5" s="209" t="s">
        <v>12639</v>
      </c>
      <c r="J5" s="208" t="s">
        <v>12555</v>
      </c>
      <c r="K5" s="209" t="s">
        <v>129</v>
      </c>
      <c r="M5" s="208" t="s">
        <v>12555</v>
      </c>
      <c r="N5" s="209" t="s">
        <v>7145</v>
      </c>
      <c r="P5" s="208" t="s">
        <v>12555</v>
      </c>
      <c r="Q5" s="209" t="s">
        <v>7246</v>
      </c>
    </row>
    <row r="6" spans="1:17" x14ac:dyDescent="0.25">
      <c r="A6" s="28"/>
      <c r="B6" s="15" t="s">
        <v>28</v>
      </c>
      <c r="C6" s="13">
        <f>SUM(C2:C5)</f>
        <v>9771.17</v>
      </c>
      <c r="D6" s="18">
        <f t="shared" si="0"/>
        <v>56305.390008000002</v>
      </c>
      <c r="G6" s="208" t="s">
        <v>12564</v>
      </c>
      <c r="H6" s="209" t="s">
        <v>12640</v>
      </c>
      <c r="J6" s="208" t="s">
        <v>12564</v>
      </c>
      <c r="K6" s="209" t="s">
        <v>12640</v>
      </c>
      <c r="M6" s="208" t="s">
        <v>12564</v>
      </c>
      <c r="N6" s="209" t="s">
        <v>12640</v>
      </c>
      <c r="P6" s="208" t="s">
        <v>12564</v>
      </c>
      <c r="Q6" s="209" t="s">
        <v>12640</v>
      </c>
    </row>
    <row r="7" spans="1:17" x14ac:dyDescent="0.25">
      <c r="A7" s="28"/>
      <c r="B7" s="15" t="s">
        <v>12641</v>
      </c>
      <c r="C7" s="13">
        <f>+C2+C5</f>
        <v>9602.77</v>
      </c>
      <c r="D7" s="18">
        <f t="shared" si="0"/>
        <v>55335.001848000007</v>
      </c>
    </row>
    <row r="8" spans="1:17" x14ac:dyDescent="0.25">
      <c r="G8" s="208" t="s">
        <v>12642</v>
      </c>
      <c r="H8" s="209" t="s">
        <v>12643</v>
      </c>
      <c r="J8" s="208" t="s">
        <v>12644</v>
      </c>
      <c r="K8" s="209" t="s">
        <v>12643</v>
      </c>
      <c r="M8" s="208" t="s">
        <v>12644</v>
      </c>
      <c r="N8" s="209" t="s">
        <v>12643</v>
      </c>
      <c r="P8" s="208" t="s">
        <v>12644</v>
      </c>
      <c r="Q8" s="209" t="s">
        <v>12643</v>
      </c>
    </row>
    <row r="9" spans="1:17" x14ac:dyDescent="0.25">
      <c r="A9" s="28"/>
      <c r="B9" s="15" t="s">
        <v>12645</v>
      </c>
      <c r="C9" s="3">
        <f>'Resumo Região'!J22</f>
        <v>20</v>
      </c>
      <c r="G9" s="210" t="s">
        <v>166</v>
      </c>
      <c r="H9" s="211">
        <v>9602.7699999999986</v>
      </c>
      <c r="J9" s="210" t="s">
        <v>12238</v>
      </c>
      <c r="K9" s="211">
        <v>800</v>
      </c>
      <c r="M9" s="210" t="s">
        <v>16251</v>
      </c>
      <c r="N9" s="211">
        <v>168.4</v>
      </c>
      <c r="P9" s="210" t="s">
        <v>15914</v>
      </c>
      <c r="Q9" s="211">
        <v>6369.86</v>
      </c>
    </row>
    <row r="10" spans="1:17" x14ac:dyDescent="0.25">
      <c r="A10" s="28"/>
      <c r="B10" s="15" t="s">
        <v>12646</v>
      </c>
      <c r="C10" s="3">
        <f>'Resumo Região'!J23</f>
        <v>20</v>
      </c>
      <c r="G10" s="210" t="s">
        <v>28</v>
      </c>
      <c r="H10" s="211">
        <v>9602.7699999999986</v>
      </c>
      <c r="J10" s="210" t="s">
        <v>15761</v>
      </c>
      <c r="K10" s="211">
        <v>1841.72</v>
      </c>
      <c r="M10" s="210" t="s">
        <v>28</v>
      </c>
      <c r="N10" s="211">
        <v>168.4</v>
      </c>
      <c r="P10" s="210" t="s">
        <v>15915</v>
      </c>
      <c r="Q10" s="211">
        <v>151.29</v>
      </c>
    </row>
    <row r="11" spans="1:17" ht="15" x14ac:dyDescent="0.25">
      <c r="A11" s="28"/>
      <c r="B11" s="15" t="s">
        <v>12647</v>
      </c>
      <c r="C11" s="3">
        <f>'Resumo Região'!J24</f>
        <v>0</v>
      </c>
      <c r="G11"/>
      <c r="H11"/>
      <c r="J11" s="210" t="s">
        <v>19</v>
      </c>
      <c r="K11" s="211">
        <v>439.9</v>
      </c>
      <c r="M11"/>
      <c r="N11"/>
      <c r="P11" s="210" t="s">
        <v>28</v>
      </c>
      <c r="Q11" s="211">
        <v>6521.15</v>
      </c>
    </row>
    <row r="12" spans="1:17" ht="15" x14ac:dyDescent="0.25">
      <c r="A12" s="28"/>
      <c r="B12" s="15" t="s">
        <v>12648</v>
      </c>
      <c r="C12" s="35">
        <f>'Resumo Região'!J25</f>
        <v>45716</v>
      </c>
      <c r="J12" s="210" t="s">
        <v>28</v>
      </c>
      <c r="K12" s="211">
        <v>3081.6200000000003</v>
      </c>
      <c r="M12"/>
      <c r="N12"/>
      <c r="P12"/>
      <c r="Q12"/>
    </row>
    <row r="13" spans="1:17" ht="15" x14ac:dyDescent="0.25">
      <c r="J13"/>
      <c r="K13"/>
      <c r="M13"/>
      <c r="N13"/>
    </row>
    <row r="14" spans="1:17" ht="15" x14ac:dyDescent="0.25">
      <c r="A14" s="28"/>
      <c r="B14" s="24" t="s">
        <v>12649</v>
      </c>
      <c r="C14" s="32">
        <f>'Resumo Região'!J27</f>
        <v>5.7624000000000004</v>
      </c>
      <c r="J14"/>
      <c r="K14"/>
      <c r="M14"/>
      <c r="N14"/>
    </row>
    <row r="15" spans="1:17" ht="15" x14ac:dyDescent="0.25">
      <c r="J15"/>
      <c r="K15"/>
      <c r="M15"/>
      <c r="N15"/>
    </row>
    <row r="16" spans="1:17" ht="25.5" x14ac:dyDescent="0.25">
      <c r="B16" s="19"/>
      <c r="C16" s="20" t="s">
        <v>12650</v>
      </c>
      <c r="D16" s="25" t="s">
        <v>12651</v>
      </c>
      <c r="E16" s="20" t="s">
        <v>12652</v>
      </c>
      <c r="J16"/>
      <c r="K16"/>
      <c r="M16"/>
      <c r="N16"/>
    </row>
    <row r="17" spans="1:14" ht="15" x14ac:dyDescent="0.25">
      <c r="A17" s="28"/>
      <c r="B17" s="15" t="s">
        <v>12653</v>
      </c>
      <c r="C17" s="21">
        <f>C21*1000</f>
        <v>35544100.719999991</v>
      </c>
      <c r="D17" s="21">
        <f>C17</f>
        <v>35544100.719999991</v>
      </c>
      <c r="E17" s="21">
        <f>'Resumo Região'!E10</f>
        <v>35544100.719999991</v>
      </c>
      <c r="J17"/>
      <c r="K17"/>
      <c r="M17"/>
      <c r="N17"/>
    </row>
    <row r="18" spans="1:14" ht="15" x14ac:dyDescent="0.25">
      <c r="A18" s="28"/>
      <c r="B18" s="15" t="s">
        <v>12631</v>
      </c>
      <c r="C18" s="22">
        <f>D2+D5</f>
        <v>55335.001848</v>
      </c>
      <c r="D18" s="22">
        <f>D7-D5</f>
        <v>17757.52708800001</v>
      </c>
      <c r="E18" s="22">
        <f>D7-D5</f>
        <v>17757.52708800001</v>
      </c>
      <c r="G18" s="31"/>
      <c r="M18"/>
      <c r="N18"/>
    </row>
    <row r="19" spans="1:14" ht="15" x14ac:dyDescent="0.25">
      <c r="A19" s="28"/>
      <c r="B19" s="15" t="s">
        <v>4</v>
      </c>
      <c r="C19" s="23">
        <f>C18/C17</f>
        <v>1.5567984764589652E-3</v>
      </c>
      <c r="D19" s="23">
        <f>D18/D17</f>
        <v>4.9959140133789312E-4</v>
      </c>
      <c r="E19" s="23">
        <f>E18/E17</f>
        <v>4.9959140133789312E-4</v>
      </c>
      <c r="G19" s="31"/>
      <c r="M19"/>
      <c r="N19"/>
    </row>
    <row r="20" spans="1:14" ht="15" x14ac:dyDescent="0.25">
      <c r="M20"/>
      <c r="N20"/>
    </row>
    <row r="21" spans="1:14" x14ac:dyDescent="0.25">
      <c r="C21" s="34">
        <v>35544.100719999995</v>
      </c>
    </row>
    <row r="22" spans="1:14" x14ac:dyDescent="0.25">
      <c r="C22" s="31"/>
    </row>
  </sheetData>
  <conditionalFormatting sqref="C19:E19">
    <cfRule type="cellIs" dxfId="279" priority="1" operator="lessThanOrEqual">
      <formula>0.0649%</formula>
    </cfRule>
    <cfRule type="cellIs" dxfId="278" priority="2" operator="greaterThan">
      <formula>0.065%</formula>
    </cfRule>
  </conditionalFormatting>
  <pageMargins left="0.511811024" right="0.511811024" top="0.78740157499999996" bottom="0.78740157499999996" header="0.31496062000000002" footer="0.31496062000000002"/>
  <headerFooter>
    <oddFooter>&amp;C_x000D_&amp;1#&amp;"Calibri"&amp;11&amp;KFF0000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3E54-5244-4CDC-8745-7050E400C54D}">
  <sheetPr codeName="Planilha8"/>
  <dimension ref="A1:BN81"/>
  <sheetViews>
    <sheetView showGridLines="0" tabSelected="1" zoomScale="85" zoomScaleNormal="85" workbookViewId="0">
      <pane xSplit="6" ySplit="2" topLeftCell="H3" activePane="bottomRight" state="frozen"/>
      <selection pane="topRight" activeCell="G1" sqref="G1"/>
      <selection pane="bottomLeft" activeCell="A3" sqref="A3"/>
      <selection pane="bottomRight" activeCell="H34" sqref="H34"/>
    </sheetView>
  </sheetViews>
  <sheetFormatPr defaultColWidth="20.85546875" defaultRowHeight="12.75" x14ac:dyDescent="0.25"/>
  <cols>
    <col min="1" max="1" width="44.5703125" style="19" bestFit="1" customWidth="1"/>
    <col min="2" max="2" width="15.7109375" style="3" bestFit="1" customWidth="1"/>
    <col min="3" max="4" width="14.5703125" style="3" bestFit="1" customWidth="1"/>
    <col min="5" max="5" width="14.85546875" style="3" bestFit="1" customWidth="1"/>
    <col min="6" max="6" width="15.85546875" style="3" customWidth="1"/>
    <col min="7" max="7" width="6.85546875" style="26" customWidth="1"/>
    <col min="8" max="8" width="11.5703125" style="26" customWidth="1"/>
    <col min="9" max="9" width="24" style="26" customWidth="1"/>
    <col min="10" max="10" width="18.5703125" style="26" bestFit="1" customWidth="1"/>
    <col min="11" max="11" width="18.28515625" style="26" customWidth="1"/>
    <col min="12" max="12" width="7.5703125" style="26" customWidth="1"/>
    <col min="13" max="13" width="35.5703125" style="26" bestFit="1" customWidth="1"/>
    <col min="14" max="14" width="22.140625" style="26" bestFit="1" customWidth="1"/>
    <col min="15" max="15" width="3.140625" style="26" customWidth="1"/>
    <col min="16" max="16" width="50.140625" style="26" bestFit="1" customWidth="1"/>
    <col min="17" max="17" width="20.85546875" style="26"/>
    <col min="18" max="18" width="3.140625" style="26" customWidth="1"/>
    <col min="19" max="19" width="31.5703125" style="26" bestFit="1" customWidth="1"/>
    <col min="20" max="23" width="20.85546875" style="26"/>
    <col min="24" max="24" width="24" style="26" hidden="1" customWidth="1"/>
    <col min="25" max="25" width="0" style="26" hidden="1" customWidth="1"/>
    <col min="26" max="28" width="10.7109375" style="26" hidden="1" customWidth="1"/>
    <col min="29" max="30" width="7.140625" style="26" bestFit="1" customWidth="1"/>
    <col min="31" max="31" width="6.140625" style="26" bestFit="1" customWidth="1"/>
    <col min="32" max="33" width="7.140625" style="26" bestFit="1" customWidth="1"/>
    <col min="34" max="34" width="4.140625" style="26" bestFit="1" customWidth="1"/>
    <col min="35" max="37" width="7.140625" style="26" bestFit="1" customWidth="1"/>
    <col min="38" max="38" width="6.140625" style="26" bestFit="1" customWidth="1"/>
    <col min="39" max="39" width="4.140625" style="26" bestFit="1" customWidth="1"/>
    <col min="40" max="40" width="7.140625" style="26" bestFit="1" customWidth="1"/>
    <col min="41" max="41" width="4.140625" style="26" bestFit="1" customWidth="1"/>
    <col min="42" max="43" width="7.140625" style="26" bestFit="1" customWidth="1"/>
    <col min="44" max="44" width="4.140625" style="26" bestFit="1" customWidth="1"/>
    <col min="45" max="46" width="7.140625" style="26" bestFit="1" customWidth="1"/>
    <col min="47" max="48" width="4.140625" style="26" bestFit="1" customWidth="1"/>
    <col min="49" max="49" width="7.140625" style="26" bestFit="1" customWidth="1"/>
    <col min="50" max="50" width="4.140625" style="26" bestFit="1" customWidth="1"/>
    <col min="51" max="52" width="7.140625" style="26" bestFit="1" customWidth="1"/>
    <col min="53" max="53" width="4.140625" style="26" bestFit="1" customWidth="1"/>
    <col min="54" max="54" width="6.140625" style="26" bestFit="1" customWidth="1"/>
    <col min="55" max="55" width="7.140625" style="26" bestFit="1" customWidth="1"/>
    <col min="56" max="56" width="6.140625" style="26" bestFit="1" customWidth="1"/>
    <col min="57" max="57" width="5.140625" style="26" bestFit="1" customWidth="1"/>
    <col min="58" max="60" width="8.140625" style="26" bestFit="1" customWidth="1"/>
    <col min="61" max="61" width="5.140625" style="26" bestFit="1" customWidth="1"/>
    <col min="62" max="62" width="8.140625" style="26" bestFit="1" customWidth="1"/>
    <col min="63" max="64" width="9.140625" style="26" bestFit="1" customWidth="1"/>
    <col min="65" max="65" width="6.85546875" style="26" bestFit="1" customWidth="1"/>
    <col min="66" max="66" width="10.140625" style="26" bestFit="1" customWidth="1"/>
    <col min="67" max="16384" width="20.85546875" style="26"/>
  </cols>
  <sheetData>
    <row r="1" spans="1:66" ht="14.45" customHeight="1" x14ac:dyDescent="0.25">
      <c r="A1" s="238" t="s">
        <v>12654</v>
      </c>
      <c r="B1" s="239"/>
      <c r="C1" s="239"/>
      <c r="D1" s="239"/>
      <c r="E1" s="239"/>
      <c r="F1" s="240"/>
    </row>
    <row r="2" spans="1:66" ht="13.5" thickBot="1" x14ac:dyDescent="0.3">
      <c r="A2" s="241"/>
      <c r="B2" s="242"/>
      <c r="C2" s="242"/>
      <c r="D2" s="242"/>
      <c r="E2" s="242"/>
      <c r="F2" s="243"/>
      <c r="I2" s="27"/>
      <c r="J2" s="44" t="s">
        <v>12629</v>
      </c>
      <c r="K2" s="48" t="s">
        <v>12630</v>
      </c>
      <c r="X2" s="26" t="s">
        <v>12659</v>
      </c>
    </row>
    <row r="3" spans="1:66" ht="15" x14ac:dyDescent="0.25">
      <c r="A3" s="154" t="s">
        <v>12655</v>
      </c>
      <c r="B3" s="152" t="s">
        <v>165</v>
      </c>
      <c r="C3" s="152" t="s">
        <v>126</v>
      </c>
      <c r="D3" s="152" t="s">
        <v>12656</v>
      </c>
      <c r="E3" s="152" t="s">
        <v>257</v>
      </c>
      <c r="F3" s="153" t="s">
        <v>12657</v>
      </c>
      <c r="H3" s="40"/>
      <c r="I3" s="42" t="s">
        <v>12658</v>
      </c>
      <c r="J3" s="123">
        <f>GETPIVOTDATA("Actual cost $USD",$M$9)</f>
        <v>11174.779999999999</v>
      </c>
      <c r="K3" s="47">
        <f t="shared" ref="K3:K8" si="0">J3*$J$27</f>
        <v>64393.552272000001</v>
      </c>
      <c r="X3" s="208" t="s">
        <v>12731</v>
      </c>
      <c r="Y3" s="209"/>
      <c r="Z3" s="208" t="s">
        <v>12660</v>
      </c>
      <c r="AA3" s="209"/>
      <c r="AB3"/>
    </row>
    <row r="4" spans="1:66" ht="15" x14ac:dyDescent="0.25">
      <c r="A4" s="126" t="s">
        <v>14068</v>
      </c>
      <c r="B4" s="36">
        <f>Paraiso!C17</f>
        <v>34998642.809999883</v>
      </c>
      <c r="C4" s="36">
        <f>Ouros!C17</f>
        <v>28540630.219999995</v>
      </c>
      <c r="D4" s="37">
        <f>B4+C4</f>
        <v>63539273.029999882</v>
      </c>
      <c r="E4" s="36">
        <f>+Pinhal!C17</f>
        <v>35544100.719999991</v>
      </c>
      <c r="F4" s="127">
        <f>D4+E4</f>
        <v>99083373.749999881</v>
      </c>
      <c r="H4" s="40"/>
      <c r="I4" s="42" t="s">
        <v>12632</v>
      </c>
      <c r="J4" s="123">
        <v>0</v>
      </c>
      <c r="K4" s="47">
        <f t="shared" si="0"/>
        <v>0</v>
      </c>
      <c r="M4" s="29" t="s">
        <v>12634</v>
      </c>
      <c r="N4" s="30"/>
      <c r="P4" s="29" t="s">
        <v>12635</v>
      </c>
      <c r="Q4" s="30"/>
      <c r="S4" s="29" t="s">
        <v>12636</v>
      </c>
      <c r="T4" s="30"/>
      <c r="U4" s="158"/>
      <c r="V4" s="158"/>
      <c r="X4" s="208" t="s">
        <v>12644</v>
      </c>
      <c r="Y4" s="208" t="s">
        <v>506</v>
      </c>
      <c r="Z4" s="209" t="s">
        <v>127</v>
      </c>
      <c r="AA4" s="209" t="s">
        <v>28</v>
      </c>
      <c r="AB4"/>
      <c r="AC4"/>
      <c r="AD4"/>
      <c r="AE4"/>
      <c r="AF4"/>
      <c r="AG4"/>
      <c r="AH4"/>
      <c r="AI4"/>
      <c r="AJ4"/>
      <c r="AK4"/>
      <c r="AL4"/>
      <c r="AM4"/>
      <c r="AN4"/>
      <c r="AO4"/>
      <c r="AP4"/>
      <c r="AQ4"/>
      <c r="AR4"/>
      <c r="AS4"/>
      <c r="AT4"/>
      <c r="AU4"/>
      <c r="AV4"/>
      <c r="AW4"/>
      <c r="AX4"/>
      <c r="AY4"/>
      <c r="AZ4"/>
      <c r="BA4"/>
      <c r="BB4"/>
      <c r="BC4"/>
      <c r="BD4"/>
      <c r="BE4"/>
      <c r="BF4"/>
      <c r="BG4"/>
      <c r="BH4"/>
      <c r="BI4"/>
      <c r="BJ4"/>
      <c r="BK4"/>
      <c r="BL4"/>
      <c r="BM4"/>
      <c r="BN4"/>
    </row>
    <row r="5" spans="1:66" ht="15" x14ac:dyDescent="0.25">
      <c r="A5" s="126" t="s">
        <v>14067</v>
      </c>
      <c r="B5" s="122">
        <f>Paraiso!C18</f>
        <v>52003.182168000007</v>
      </c>
      <c r="C5" s="122">
        <f>Ouros!C18</f>
        <v>15873.798527999999</v>
      </c>
      <c r="D5" s="37">
        <f>B5+C5</f>
        <v>67876.980696000013</v>
      </c>
      <c r="E5" s="122">
        <f>Pinhal!C18</f>
        <v>55335.001848</v>
      </c>
      <c r="F5" s="127">
        <f>D5+E5</f>
        <v>123211.98254400001</v>
      </c>
      <c r="H5" s="40"/>
      <c r="I5" s="42" t="s">
        <v>12637</v>
      </c>
      <c r="J5" s="123">
        <f>+GETPIVOTDATA("Actual cost $USD",$P$9)</f>
        <v>19898.730000000003</v>
      </c>
      <c r="K5" s="47">
        <f t="shared" si="0"/>
        <v>114664.44175200003</v>
      </c>
      <c r="M5" s="208" t="s">
        <v>12550</v>
      </c>
      <c r="N5" s="209" t="s">
        <v>12639</v>
      </c>
      <c r="P5" s="208" t="s">
        <v>12550</v>
      </c>
      <c r="Q5" s="209" t="s">
        <v>12639</v>
      </c>
      <c r="S5" s="208" t="s">
        <v>12550</v>
      </c>
      <c r="T5" s="209" t="s">
        <v>12639</v>
      </c>
      <c r="U5" s="158"/>
      <c r="V5" s="158"/>
      <c r="X5" s="209" t="s">
        <v>165</v>
      </c>
      <c r="Y5" s="209" t="s">
        <v>5495</v>
      </c>
      <c r="Z5" s="213">
        <v>3</v>
      </c>
      <c r="AA5" s="213">
        <v>3</v>
      </c>
      <c r="AB5"/>
      <c r="AC5"/>
      <c r="AD5"/>
      <c r="AE5"/>
      <c r="AF5"/>
      <c r="AG5"/>
      <c r="AH5"/>
      <c r="AI5"/>
      <c r="AJ5"/>
      <c r="AK5"/>
      <c r="AL5"/>
      <c r="AM5"/>
      <c r="AN5"/>
      <c r="AO5"/>
      <c r="AP5"/>
      <c r="AQ5"/>
      <c r="AR5"/>
      <c r="AS5"/>
      <c r="AT5"/>
      <c r="AU5"/>
      <c r="AV5"/>
      <c r="AW5"/>
      <c r="AX5"/>
      <c r="AY5"/>
      <c r="AZ5"/>
      <c r="BA5"/>
      <c r="BB5"/>
      <c r="BC5"/>
      <c r="BD5"/>
      <c r="BE5"/>
      <c r="BF5"/>
      <c r="BG5"/>
      <c r="BH5"/>
      <c r="BI5"/>
      <c r="BJ5"/>
      <c r="BK5"/>
      <c r="BL5"/>
      <c r="BM5"/>
      <c r="BN5"/>
    </row>
    <row r="6" spans="1:66" ht="15" x14ac:dyDescent="0.25">
      <c r="A6" s="126" t="s">
        <v>12661</v>
      </c>
      <c r="B6" s="103">
        <f>B5/B4</f>
        <v>1.4858628218903836E-3</v>
      </c>
      <c r="C6" s="103">
        <f>C5/C4</f>
        <v>5.5618248110289982E-4</v>
      </c>
      <c r="D6" s="103">
        <f>D5/D4</f>
        <v>1.0682681349525685E-3</v>
      </c>
      <c r="E6" s="103">
        <f>E5/E4</f>
        <v>1.5567984764589652E-3</v>
      </c>
      <c r="F6" s="103">
        <f>F5/F4</f>
        <v>1.243518240051855E-3</v>
      </c>
      <c r="H6" s="40"/>
      <c r="I6" s="42" t="s">
        <v>12638</v>
      </c>
      <c r="J6" s="123">
        <f>+GETPIVOTDATA("Actual cost $USD",$S$9)</f>
        <v>10207.279999999999</v>
      </c>
      <c r="K6" s="46">
        <f t="shared" si="0"/>
        <v>58818.430271999998</v>
      </c>
      <c r="M6" s="208" t="s">
        <v>12555</v>
      </c>
      <c r="N6" s="209" t="s">
        <v>129</v>
      </c>
      <c r="P6" s="208" t="s">
        <v>12555</v>
      </c>
      <c r="Q6" s="209" t="s">
        <v>7145</v>
      </c>
      <c r="S6" s="208" t="s">
        <v>12555</v>
      </c>
      <c r="T6" s="209" t="s">
        <v>7246</v>
      </c>
      <c r="U6" s="158"/>
      <c r="V6" s="158"/>
      <c r="X6" s="209"/>
      <c r="Y6" s="209" t="s">
        <v>364</v>
      </c>
      <c r="Z6" s="213">
        <v>16</v>
      </c>
      <c r="AA6" s="213">
        <v>16</v>
      </c>
      <c r="AB6"/>
      <c r="AC6"/>
      <c r="AD6"/>
      <c r="AE6"/>
      <c r="AF6"/>
      <c r="AG6"/>
      <c r="AH6"/>
      <c r="AI6"/>
      <c r="AJ6"/>
      <c r="AK6"/>
      <c r="AL6"/>
      <c r="AM6"/>
      <c r="AN6"/>
      <c r="AO6"/>
      <c r="AP6"/>
      <c r="AQ6"/>
      <c r="AR6"/>
      <c r="AS6"/>
      <c r="AT6"/>
      <c r="AU6"/>
      <c r="AV6"/>
      <c r="AW6"/>
      <c r="AX6"/>
      <c r="AY6"/>
      <c r="AZ6"/>
      <c r="BA6"/>
      <c r="BB6"/>
      <c r="BC6"/>
      <c r="BD6"/>
      <c r="BE6"/>
      <c r="BF6"/>
      <c r="BG6"/>
      <c r="BH6"/>
      <c r="BI6"/>
      <c r="BJ6"/>
      <c r="BK6"/>
      <c r="BL6"/>
      <c r="BM6"/>
      <c r="BN6"/>
    </row>
    <row r="7" spans="1:66" ht="15" x14ac:dyDescent="0.25">
      <c r="A7" s="126" t="s">
        <v>12662</v>
      </c>
      <c r="B7" s="38">
        <f>B5/$J$27</f>
        <v>9024.57</v>
      </c>
      <c r="C7" s="38">
        <f>C5/$J$27</f>
        <v>2754.72</v>
      </c>
      <c r="D7" s="38">
        <f>D5/$J$27</f>
        <v>11779.29</v>
      </c>
      <c r="E7" s="38">
        <f>E5/$J$27</f>
        <v>9602.7699999999986</v>
      </c>
      <c r="F7" s="128">
        <f>F5/$J$27</f>
        <v>21382.06</v>
      </c>
      <c r="H7" s="40"/>
      <c r="I7" s="42" t="s">
        <v>28</v>
      </c>
      <c r="J7" s="124">
        <f>SUM(J3:J6)</f>
        <v>41280.79</v>
      </c>
      <c r="K7" s="45">
        <f>J7*$J$27</f>
        <v>237876.42429600001</v>
      </c>
      <c r="M7" s="208" t="s">
        <v>12564</v>
      </c>
      <c r="N7" s="209" t="s">
        <v>12640</v>
      </c>
      <c r="P7" s="208" t="s">
        <v>12564</v>
      </c>
      <c r="Q7" s="209" t="s">
        <v>12640</v>
      </c>
      <c r="S7" s="208" t="s">
        <v>12564</v>
      </c>
      <c r="T7" s="209" t="s">
        <v>12640</v>
      </c>
      <c r="U7" s="158"/>
      <c r="V7" s="158"/>
      <c r="X7" s="209" t="s">
        <v>28</v>
      </c>
      <c r="Y7" s="209"/>
      <c r="Z7" s="213">
        <v>19</v>
      </c>
      <c r="AA7" s="213">
        <v>19</v>
      </c>
      <c r="AB7"/>
      <c r="AC7"/>
      <c r="AD7"/>
      <c r="AE7"/>
      <c r="AF7"/>
      <c r="AG7"/>
      <c r="AH7"/>
      <c r="AI7"/>
      <c r="AJ7"/>
      <c r="AK7"/>
      <c r="AL7"/>
      <c r="AM7"/>
      <c r="AN7"/>
      <c r="AO7"/>
      <c r="AP7"/>
      <c r="AQ7"/>
      <c r="AR7"/>
      <c r="AS7"/>
      <c r="AT7"/>
      <c r="AU7"/>
      <c r="AV7"/>
      <c r="AW7"/>
      <c r="AX7"/>
      <c r="AY7"/>
      <c r="AZ7"/>
      <c r="BA7"/>
      <c r="BB7"/>
      <c r="BC7"/>
      <c r="BD7"/>
      <c r="BE7"/>
      <c r="BF7"/>
      <c r="BG7"/>
      <c r="BH7"/>
      <c r="BI7"/>
      <c r="BJ7"/>
      <c r="BK7"/>
      <c r="BL7"/>
      <c r="BM7"/>
      <c r="BN7"/>
    </row>
    <row r="8" spans="1:66" ht="15" x14ac:dyDescent="0.25">
      <c r="A8" s="125"/>
      <c r="B8" s="204"/>
      <c r="C8" s="204"/>
      <c r="D8" s="204"/>
      <c r="E8" s="204"/>
      <c r="F8" s="204"/>
      <c r="H8" s="40"/>
      <c r="I8" s="42" t="s">
        <v>12641</v>
      </c>
      <c r="J8" s="124">
        <f>+J3+J6</f>
        <v>21382.059999999998</v>
      </c>
      <c r="K8" s="45">
        <f t="shared" si="0"/>
        <v>123211.982544</v>
      </c>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row>
    <row r="9" spans="1:66" ht="15" x14ac:dyDescent="0.25">
      <c r="A9" s="151" t="s">
        <v>12736</v>
      </c>
      <c r="B9" s="149" t="s">
        <v>12663</v>
      </c>
      <c r="C9" s="149" t="s">
        <v>126</v>
      </c>
      <c r="D9" s="149" t="s">
        <v>12656</v>
      </c>
      <c r="E9" s="149" t="s">
        <v>257</v>
      </c>
      <c r="F9" s="150" t="s">
        <v>12657</v>
      </c>
      <c r="I9" s="27"/>
      <c r="M9" s="208" t="s">
        <v>12644</v>
      </c>
      <c r="N9" s="209" t="s">
        <v>12643</v>
      </c>
      <c r="P9" s="208" t="s">
        <v>12644</v>
      </c>
      <c r="Q9" s="209" t="s">
        <v>12643</v>
      </c>
      <c r="S9" s="208" t="s">
        <v>12644</v>
      </c>
      <c r="T9" s="209" t="s">
        <v>12643</v>
      </c>
      <c r="U9" s="158"/>
      <c r="V9" s="158"/>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row>
    <row r="10" spans="1:66" ht="15" x14ac:dyDescent="0.25">
      <c r="A10" s="126" t="s">
        <v>15615</v>
      </c>
      <c r="B10" s="39">
        <f>B4</f>
        <v>34998642.809999883</v>
      </c>
      <c r="C10" s="39">
        <f t="shared" ref="C10:E10" si="1">C4</f>
        <v>28540630.219999995</v>
      </c>
      <c r="D10" s="39">
        <f t="shared" si="1"/>
        <v>63539273.029999882</v>
      </c>
      <c r="E10" s="39">
        <f t="shared" si="1"/>
        <v>35544100.719999991</v>
      </c>
      <c r="F10" s="130">
        <f>+D10+E10</f>
        <v>99083373.749999881</v>
      </c>
      <c r="M10" s="210" t="s">
        <v>19</v>
      </c>
      <c r="N10" s="211">
        <v>2714.62</v>
      </c>
      <c r="P10" s="210" t="s">
        <v>16253</v>
      </c>
      <c r="Q10" s="211">
        <v>7509.1900000000005</v>
      </c>
      <c r="S10" s="212" t="s">
        <v>15914</v>
      </c>
      <c r="T10" s="211">
        <v>6954.9</v>
      </c>
      <c r="U10" s="159"/>
      <c r="V10" s="159"/>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row>
    <row r="11" spans="1:66" ht="15" x14ac:dyDescent="0.25">
      <c r="A11" s="126" t="s">
        <v>12671</v>
      </c>
      <c r="B11" s="103">
        <f>B5/B10</f>
        <v>1.4858628218903836E-3</v>
      </c>
      <c r="C11" s="103">
        <f>C5/C10</f>
        <v>5.5618248110289982E-4</v>
      </c>
      <c r="D11" s="103">
        <f>D5/D10</f>
        <v>1.0682681349525685E-3</v>
      </c>
      <c r="E11" s="103">
        <f>E5/E10</f>
        <v>1.5567984764589652E-3</v>
      </c>
      <c r="F11" s="103">
        <f>F5/F10</f>
        <v>1.243518240051855E-3</v>
      </c>
      <c r="I11" s="29" t="s">
        <v>12633</v>
      </c>
      <c r="J11" s="30"/>
      <c r="M11" s="210" t="s">
        <v>15759</v>
      </c>
      <c r="N11" s="211">
        <v>1920</v>
      </c>
      <c r="P11" s="210" t="s">
        <v>15760</v>
      </c>
      <c r="Q11" s="211">
        <v>5299.07</v>
      </c>
      <c r="S11" s="212" t="s">
        <v>15915</v>
      </c>
      <c r="T11" s="211">
        <v>2186.46</v>
      </c>
      <c r="U11" s="159"/>
      <c r="V11" s="159"/>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row>
    <row r="12" spans="1:66" ht="15" x14ac:dyDescent="0.25">
      <c r="A12" s="125"/>
      <c r="B12" s="160"/>
      <c r="C12" s="160"/>
      <c r="D12" s="160"/>
      <c r="E12" s="188"/>
      <c r="F12" s="186"/>
      <c r="I12" s="208" t="s">
        <v>12550</v>
      </c>
      <c r="J12" s="209" t="s">
        <v>12639</v>
      </c>
      <c r="M12" s="210" t="s">
        <v>15761</v>
      </c>
      <c r="N12" s="211">
        <v>1841.72</v>
      </c>
      <c r="P12" s="210" t="s">
        <v>16256</v>
      </c>
      <c r="Q12" s="211">
        <v>2383.04</v>
      </c>
      <c r="S12" s="212" t="s">
        <v>12238</v>
      </c>
      <c r="T12" s="211">
        <v>1065.92</v>
      </c>
      <c r="U12" s="159"/>
      <c r="V12" s="159"/>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row>
    <row r="13" spans="1:66" ht="15" x14ac:dyDescent="0.25">
      <c r="A13" s="141" t="s">
        <v>12667</v>
      </c>
      <c r="B13" s="144">
        <v>0</v>
      </c>
      <c r="C13" s="144">
        <v>0</v>
      </c>
      <c r="D13" s="144">
        <f>B13+C13</f>
        <v>0</v>
      </c>
      <c r="E13" s="144">
        <v>0</v>
      </c>
      <c r="F13" s="145">
        <f>D13+E13</f>
        <v>0</v>
      </c>
      <c r="I13" s="208" t="s">
        <v>12555</v>
      </c>
      <c r="J13" s="209" t="s">
        <v>12639</v>
      </c>
      <c r="M13" s="210" t="s">
        <v>12238</v>
      </c>
      <c r="N13" s="211">
        <v>1600</v>
      </c>
      <c r="P13" s="210" t="s">
        <v>12238</v>
      </c>
      <c r="Q13" s="211">
        <v>1661.97</v>
      </c>
      <c r="S13" s="210" t="s">
        <v>28</v>
      </c>
      <c r="T13" s="211">
        <v>10207.279999999999</v>
      </c>
      <c r="U13" s="159"/>
      <c r="V13" s="159"/>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row>
    <row r="14" spans="1:66" ht="15" x14ac:dyDescent="0.25">
      <c r="A14" s="126" t="s">
        <v>12668</v>
      </c>
      <c r="B14" s="37">
        <f>B13+B5</f>
        <v>52003.182168000007</v>
      </c>
      <c r="C14" s="37">
        <f>C13+C5</f>
        <v>15873.798527999999</v>
      </c>
      <c r="D14" s="39">
        <f>B14+C14</f>
        <v>67876.980696000013</v>
      </c>
      <c r="E14" s="37">
        <f>E13+E5</f>
        <v>55335.001848</v>
      </c>
      <c r="F14" s="130">
        <f>D14+E14</f>
        <v>123211.98254400001</v>
      </c>
      <c r="I14" s="208" t="s">
        <v>12564</v>
      </c>
      <c r="J14" s="209" t="s">
        <v>12640</v>
      </c>
      <c r="M14" s="210" t="s">
        <v>12153</v>
      </c>
      <c r="N14" s="211">
        <v>1470</v>
      </c>
      <c r="P14" s="210" t="s">
        <v>12153</v>
      </c>
      <c r="Q14" s="211">
        <v>1160.8999999999999</v>
      </c>
      <c r="S14"/>
      <c r="T14"/>
      <c r="U14" s="159"/>
      <c r="V14" s="159"/>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row>
    <row r="15" spans="1:66" ht="15" x14ac:dyDescent="0.25">
      <c r="A15" s="126" t="s">
        <v>12670</v>
      </c>
      <c r="B15" s="103">
        <f>B14/B10</f>
        <v>1.4858628218903836E-3</v>
      </c>
      <c r="C15" s="103">
        <f>C14/C10</f>
        <v>5.5618248110289982E-4</v>
      </c>
      <c r="D15" s="103">
        <f>D14/D10</f>
        <v>1.0682681349525685E-3</v>
      </c>
      <c r="E15" s="103">
        <f>E14/E10</f>
        <v>1.5567984764589652E-3</v>
      </c>
      <c r="F15" s="103">
        <f>F14/F10</f>
        <v>1.243518240051855E-3</v>
      </c>
      <c r="M15" s="210" t="s">
        <v>15758</v>
      </c>
      <c r="N15" s="211">
        <v>574.42999999999995</v>
      </c>
      <c r="P15" s="210" t="s">
        <v>16252</v>
      </c>
      <c r="Q15" s="211">
        <v>576.71</v>
      </c>
      <c r="S15"/>
      <c r="T15"/>
      <c r="U15" s="159"/>
      <c r="V15" s="159"/>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row>
    <row r="16" spans="1:66" ht="15" x14ac:dyDescent="0.25">
      <c r="A16" s="125"/>
      <c r="B16" s="185"/>
      <c r="C16" s="185"/>
      <c r="D16" s="185"/>
      <c r="E16" s="185"/>
      <c r="F16" s="194"/>
      <c r="I16" s="208" t="s">
        <v>12642</v>
      </c>
      <c r="J16" s="209" t="s">
        <v>12669</v>
      </c>
      <c r="M16" s="210" t="s">
        <v>15760</v>
      </c>
      <c r="N16" s="211">
        <v>574.01</v>
      </c>
      <c r="P16" s="210" t="s">
        <v>16255</v>
      </c>
      <c r="Q16" s="211">
        <v>535.77</v>
      </c>
      <c r="S16"/>
      <c r="T16"/>
      <c r="U16" s="159"/>
      <c r="V16" s="159"/>
      <c r="X16"/>
      <c r="Y16"/>
      <c r="Z16"/>
      <c r="AA16"/>
      <c r="AB16"/>
    </row>
    <row r="17" spans="1:28" ht="15" x14ac:dyDescent="0.25">
      <c r="A17" s="125"/>
      <c r="B17" s="11" t="s">
        <v>12663</v>
      </c>
      <c r="C17" s="11" t="s">
        <v>126</v>
      </c>
      <c r="D17" s="11" t="s">
        <v>12656</v>
      </c>
      <c r="E17" s="11" t="s">
        <v>257</v>
      </c>
      <c r="F17" s="132" t="s">
        <v>12657</v>
      </c>
      <c r="I17" s="210" t="s">
        <v>166</v>
      </c>
      <c r="J17" s="214">
        <v>19648.579999999998</v>
      </c>
      <c r="M17" s="210" t="s">
        <v>6281</v>
      </c>
      <c r="N17" s="211">
        <v>480</v>
      </c>
      <c r="P17" s="210" t="s">
        <v>16250</v>
      </c>
      <c r="Q17" s="211">
        <v>480</v>
      </c>
      <c r="S17"/>
      <c r="T17"/>
      <c r="U17" s="159"/>
      <c r="V17" s="159"/>
      <c r="X17"/>
      <c r="Y17"/>
      <c r="Z17"/>
      <c r="AA17"/>
      <c r="AB17"/>
    </row>
    <row r="18" spans="1:28" ht="15" x14ac:dyDescent="0.25">
      <c r="A18" s="133" t="s">
        <v>12664</v>
      </c>
      <c r="B18" s="112">
        <f>1265.92*$J$27</f>
        <v>7294.7374080000009</v>
      </c>
      <c r="C18" s="112"/>
      <c r="D18" s="112">
        <f>B18+C18</f>
        <v>7294.7374080000009</v>
      </c>
      <c r="E18" s="112">
        <f>800*J27</f>
        <v>4609.92</v>
      </c>
      <c r="F18" s="134">
        <f>E18+D18</f>
        <v>11904.657408000001</v>
      </c>
      <c r="I18" s="210" t="s">
        <v>127</v>
      </c>
      <c r="J18" s="214">
        <v>1733.48</v>
      </c>
      <c r="M18" s="210" t="s">
        <v>28</v>
      </c>
      <c r="N18" s="211">
        <v>11174.779999999999</v>
      </c>
      <c r="P18" s="210" t="s">
        <v>16251</v>
      </c>
      <c r="Q18" s="211">
        <v>168.4</v>
      </c>
      <c r="S18"/>
      <c r="T18"/>
      <c r="U18" s="159"/>
      <c r="V18" s="159"/>
      <c r="X18"/>
      <c r="Y18"/>
      <c r="Z18"/>
      <c r="AA18"/>
      <c r="AB18"/>
    </row>
    <row r="19" spans="1:28" ht="15" x14ac:dyDescent="0.25">
      <c r="A19" s="126" t="s">
        <v>12665</v>
      </c>
      <c r="B19" s="103">
        <f>B18/B10</f>
        <v>2.0842915102741453E-4</v>
      </c>
      <c r="C19" s="103">
        <f>C18/C10</f>
        <v>0</v>
      </c>
      <c r="D19" s="103">
        <f>D18/D10</f>
        <v>1.1480674959179674E-4</v>
      </c>
      <c r="E19" s="103">
        <f>E18/E10</f>
        <v>1.2969578373398221E-4</v>
      </c>
      <c r="F19" s="103">
        <f>F18/F10</f>
        <v>1.2014788109695362E-4</v>
      </c>
      <c r="I19" s="210" t="s">
        <v>28</v>
      </c>
      <c r="J19" s="214">
        <v>21382.059999999998</v>
      </c>
      <c r="M19"/>
      <c r="N19"/>
      <c r="P19" s="210" t="s">
        <v>16254</v>
      </c>
      <c r="Q19" s="211">
        <v>123.68</v>
      </c>
      <c r="S19"/>
      <c r="T19"/>
      <c r="U19" s="159"/>
      <c r="V19" s="159"/>
      <c r="X19"/>
      <c r="Y19"/>
      <c r="Z19"/>
      <c r="AA19"/>
      <c r="AB19"/>
    </row>
    <row r="20" spans="1:28" ht="15" x14ac:dyDescent="0.25">
      <c r="A20" s="125"/>
      <c r="B20" s="160"/>
      <c r="C20" s="160"/>
      <c r="D20" s="160"/>
      <c r="E20" s="160"/>
      <c r="F20" s="131"/>
      <c r="M20"/>
      <c r="N20"/>
      <c r="P20" s="210" t="s">
        <v>28</v>
      </c>
      <c r="Q20" s="211">
        <v>19898.730000000003</v>
      </c>
      <c r="X20"/>
      <c r="Y20"/>
      <c r="Z20"/>
      <c r="AA20"/>
      <c r="AB20"/>
    </row>
    <row r="21" spans="1:28" ht="15" x14ac:dyDescent="0.25">
      <c r="A21" s="133" t="s">
        <v>12666</v>
      </c>
      <c r="B21" s="111">
        <f>+B5-B18</f>
        <v>44708.444760000006</v>
      </c>
      <c r="C21" s="111">
        <f t="shared" ref="C21:E21" si="2">+C5-C18</f>
        <v>15873.798527999999</v>
      </c>
      <c r="D21" s="111">
        <f>+B21+C21</f>
        <v>60582.243288000005</v>
      </c>
      <c r="E21" s="111">
        <f t="shared" si="2"/>
        <v>50725.081848000002</v>
      </c>
      <c r="F21" s="195">
        <f>+D21+E21</f>
        <v>111307.325136</v>
      </c>
      <c r="M21"/>
      <c r="N21"/>
      <c r="P21"/>
      <c r="Q21"/>
      <c r="Y21"/>
      <c r="Z21"/>
    </row>
    <row r="22" spans="1:28" ht="15" x14ac:dyDescent="0.25">
      <c r="A22" s="126" t="s">
        <v>4</v>
      </c>
      <c r="B22" s="103">
        <f>B21/B10</f>
        <v>1.277433670862969E-3</v>
      </c>
      <c r="C22" s="103">
        <f>C21/C10</f>
        <v>5.5618248110289982E-4</v>
      </c>
      <c r="D22" s="103">
        <f>D21/D10</f>
        <v>9.5346138536077168E-4</v>
      </c>
      <c r="E22" s="103">
        <f>E21/E10</f>
        <v>1.4271026927249832E-3</v>
      </c>
      <c r="F22" s="103">
        <f>F21/F10</f>
        <v>1.1233703589549012E-3</v>
      </c>
      <c r="I22" s="42" t="s">
        <v>12645</v>
      </c>
      <c r="J22" s="43">
        <v>20</v>
      </c>
      <c r="M22"/>
      <c r="N22"/>
      <c r="P22"/>
      <c r="Q22"/>
      <c r="Y22"/>
      <c r="Z22"/>
    </row>
    <row r="23" spans="1:28" ht="15" x14ac:dyDescent="0.25">
      <c r="A23" s="125"/>
      <c r="B23" s="160"/>
      <c r="C23" s="160"/>
      <c r="D23" s="160"/>
      <c r="E23" s="183"/>
      <c r="F23" s="131"/>
      <c r="I23" s="42" t="s">
        <v>12646</v>
      </c>
      <c r="J23" s="142">
        <v>20</v>
      </c>
      <c r="M23"/>
      <c r="N23"/>
      <c r="P23"/>
      <c r="Q23"/>
      <c r="Y23"/>
      <c r="Z23"/>
    </row>
    <row r="24" spans="1:28" ht="15" x14ac:dyDescent="0.25">
      <c r="A24" s="125"/>
      <c r="B24" s="187"/>
      <c r="C24" s="187"/>
      <c r="D24" s="161"/>
      <c r="E24" s="170"/>
      <c r="F24" s="169"/>
      <c r="I24" s="42" t="s">
        <v>12647</v>
      </c>
      <c r="J24" s="43">
        <f>+J22-J23</f>
        <v>0</v>
      </c>
      <c r="M24"/>
      <c r="N24"/>
      <c r="P24"/>
      <c r="Q24"/>
      <c r="Y24"/>
      <c r="Z24"/>
    </row>
    <row r="25" spans="1:28" ht="15" x14ac:dyDescent="0.25">
      <c r="A25" s="129" t="s">
        <v>12672</v>
      </c>
      <c r="B25" s="11" t="s">
        <v>12663</v>
      </c>
      <c r="C25" s="11" t="s">
        <v>126</v>
      </c>
      <c r="D25" s="11" t="s">
        <v>12656</v>
      </c>
      <c r="E25" s="11" t="s">
        <v>257</v>
      </c>
      <c r="F25" s="132" t="s">
        <v>12657</v>
      </c>
      <c r="I25" s="42" t="s">
        <v>12648</v>
      </c>
      <c r="J25" s="143">
        <v>45716</v>
      </c>
      <c r="M25"/>
      <c r="N25"/>
      <c r="P25"/>
      <c r="Q25"/>
      <c r="Y25"/>
      <c r="Z25"/>
    </row>
    <row r="26" spans="1:28" ht="15" x14ac:dyDescent="0.25">
      <c r="A26" s="126" t="s">
        <v>12673</v>
      </c>
      <c r="B26" s="36">
        <f>Paraiso!D5</f>
        <v>21240.955512</v>
      </c>
      <c r="C26" s="37">
        <f>Ouros!D5</f>
        <v>0</v>
      </c>
      <c r="D26" s="37">
        <f>B26+C26</f>
        <v>21240.955512</v>
      </c>
      <c r="E26" s="37">
        <f>Pinhal!D5</f>
        <v>37577.474759999997</v>
      </c>
      <c r="F26" s="127">
        <f>D26+E26</f>
        <v>58818.430271999998</v>
      </c>
      <c r="I26" s="27"/>
      <c r="M26"/>
      <c r="N26"/>
      <c r="P26"/>
      <c r="Q26"/>
      <c r="X26"/>
      <c r="Y26"/>
      <c r="Z26"/>
    </row>
    <row r="27" spans="1:28" ht="15" x14ac:dyDescent="0.25">
      <c r="A27" s="126" t="s">
        <v>12674</v>
      </c>
      <c r="B27" s="103">
        <f>(B5-B26)/B10</f>
        <v>8.7895484470645131E-4</v>
      </c>
      <c r="C27" s="103">
        <f>(C5-C26)/C10</f>
        <v>5.5618248110289982E-4</v>
      </c>
      <c r="D27" s="103">
        <f>(D5-D26)/D10</f>
        <v>7.3397165186295016E-4</v>
      </c>
      <c r="E27" s="103">
        <f>(E5-E26)/E10</f>
        <v>4.995914013378929E-4</v>
      </c>
      <c r="F27" s="103">
        <f>(F5-F26)/F10</f>
        <v>6.4989260897063564E-4</v>
      </c>
      <c r="I27" s="41" t="s">
        <v>12649</v>
      </c>
      <c r="J27" s="191">
        <v>5.7624000000000004</v>
      </c>
      <c r="M27"/>
      <c r="N27"/>
      <c r="P27"/>
      <c r="Q27"/>
    </row>
    <row r="28" spans="1:28" ht="15" x14ac:dyDescent="0.25">
      <c r="A28" s="125"/>
      <c r="B28" s="160"/>
      <c r="C28" s="160"/>
      <c r="D28" s="160"/>
      <c r="E28" s="160"/>
      <c r="F28" s="131"/>
      <c r="M28"/>
      <c r="N28"/>
      <c r="P28"/>
      <c r="Q28"/>
    </row>
    <row r="29" spans="1:28" ht="15" x14ac:dyDescent="0.25">
      <c r="A29" s="125"/>
      <c r="B29" s="160"/>
      <c r="C29" s="160"/>
      <c r="D29" s="160"/>
      <c r="E29" s="160"/>
      <c r="F29" s="131"/>
      <c r="J29" s="171"/>
      <c r="P29"/>
      <c r="Q29"/>
    </row>
    <row r="30" spans="1:28" x14ac:dyDescent="0.25">
      <c r="A30" s="126" t="s">
        <v>12675</v>
      </c>
      <c r="B30" s="110" t="s">
        <v>12663</v>
      </c>
      <c r="C30" s="110" t="s">
        <v>126</v>
      </c>
      <c r="D30" s="110" t="s">
        <v>12656</v>
      </c>
      <c r="E30" s="110" t="s">
        <v>257</v>
      </c>
      <c r="F30" s="135" t="s">
        <v>12657</v>
      </c>
      <c r="H30" s="205"/>
      <c r="I30" s="193"/>
      <c r="J30" s="171"/>
    </row>
    <row r="31" spans="1:28" x14ac:dyDescent="0.25">
      <c r="A31" s="126" t="s">
        <v>12676</v>
      </c>
      <c r="B31" s="49">
        <f>B10</f>
        <v>34998642.809999883</v>
      </c>
      <c r="C31" s="49">
        <f>C10</f>
        <v>28540630.219999995</v>
      </c>
      <c r="D31" s="49">
        <f>D10</f>
        <v>63539273.029999882</v>
      </c>
      <c r="E31" s="49">
        <f>E10</f>
        <v>35544100.719999991</v>
      </c>
      <c r="F31" s="136">
        <f>F10</f>
        <v>99083373.749999881</v>
      </c>
      <c r="I31" s="171"/>
      <c r="J31" s="171"/>
      <c r="N31" s="171"/>
    </row>
    <row r="32" spans="1:28" x14ac:dyDescent="0.25">
      <c r="A32" s="126" t="s">
        <v>12677</v>
      </c>
      <c r="B32" s="49">
        <f>B31*B34</f>
        <v>20999.185685999928</v>
      </c>
      <c r="C32" s="49">
        <f t="shared" ref="C32:F32" si="3">C31*C34</f>
        <v>17124.378131999994</v>
      </c>
      <c r="D32" s="49">
        <f t="shared" si="3"/>
        <v>38123.563817999922</v>
      </c>
      <c r="E32" s="49">
        <f t="shared" si="3"/>
        <v>21326.460431999993</v>
      </c>
      <c r="F32" s="136">
        <f t="shared" si="3"/>
        <v>59450.024249999922</v>
      </c>
      <c r="I32" s="171"/>
      <c r="J32" s="171"/>
      <c r="N32" s="172"/>
    </row>
    <row r="33" spans="1:10" x14ac:dyDescent="0.25">
      <c r="A33" s="126" t="s">
        <v>12678</v>
      </c>
      <c r="B33" s="202">
        <f>B32/5.75</f>
        <v>3652.032293217379</v>
      </c>
      <c r="C33" s="202">
        <f t="shared" ref="C33:F33" si="4">C32/5.75</f>
        <v>2978.1527186086946</v>
      </c>
      <c r="D33" s="202">
        <f t="shared" si="4"/>
        <v>6630.1850118260736</v>
      </c>
      <c r="E33" s="202">
        <f t="shared" si="4"/>
        <v>3708.9496403478247</v>
      </c>
      <c r="F33" s="203">
        <f t="shared" si="4"/>
        <v>10339.1346521739</v>
      </c>
      <c r="J33" s="171"/>
    </row>
    <row r="34" spans="1:10" ht="12.95" customHeight="1" thickBot="1" x14ac:dyDescent="0.3">
      <c r="A34" s="200" t="s">
        <v>12679</v>
      </c>
      <c r="B34" s="103">
        <v>5.9999999999999995E-4</v>
      </c>
      <c r="C34" s="103">
        <v>5.9999999999999995E-4</v>
      </c>
      <c r="D34" s="103">
        <v>5.9999999999999995E-4</v>
      </c>
      <c r="E34" s="103">
        <v>5.9999999999999995E-4</v>
      </c>
      <c r="F34" s="103">
        <v>5.9999999999999995E-4</v>
      </c>
      <c r="I34" s="171"/>
      <c r="J34" s="184"/>
    </row>
    <row r="35" spans="1:10" ht="12.95" customHeight="1" thickBot="1" x14ac:dyDescent="0.3">
      <c r="A35" s="137"/>
      <c r="B35" s="138"/>
      <c r="C35" s="138"/>
      <c r="D35" s="138"/>
      <c r="E35" s="138"/>
      <c r="F35" s="139"/>
      <c r="J35" s="171"/>
    </row>
    <row r="36" spans="1:10" x14ac:dyDescent="0.25">
      <c r="H36" s="168"/>
      <c r="J36" s="171"/>
    </row>
    <row r="38" spans="1:10" x14ac:dyDescent="0.25">
      <c r="J38" s="171"/>
    </row>
    <row r="45" spans="1:10" ht="13.5" thickBot="1" x14ac:dyDescent="0.3"/>
    <row r="46" spans="1:10" x14ac:dyDescent="0.25">
      <c r="A46" s="244" t="s">
        <v>12680</v>
      </c>
      <c r="B46" s="246" t="s">
        <v>12681</v>
      </c>
      <c r="C46" s="248" t="s">
        <v>12682</v>
      </c>
      <c r="E46" s="244" t="s">
        <v>12683</v>
      </c>
      <c r="F46" s="250" t="s">
        <v>12684</v>
      </c>
    </row>
    <row r="47" spans="1:10" x14ac:dyDescent="0.25">
      <c r="A47" s="245"/>
      <c r="B47" s="247"/>
      <c r="C47" s="249"/>
      <c r="E47" s="245"/>
      <c r="F47" s="251"/>
    </row>
    <row r="48" spans="1:10" x14ac:dyDescent="0.25">
      <c r="A48" s="196" t="s">
        <v>12685</v>
      </c>
      <c r="B48" s="39">
        <f>B4</f>
        <v>34998642.809999883</v>
      </c>
      <c r="C48" s="130">
        <f>B5</f>
        <v>52003.182168000007</v>
      </c>
      <c r="E48" s="103">
        <f>C48/B48</f>
        <v>1.4858628218903836E-3</v>
      </c>
      <c r="F48" s="103">
        <f>B11</f>
        <v>1.4858628218903836E-3</v>
      </c>
    </row>
    <row r="49" spans="1:6" x14ac:dyDescent="0.25">
      <c r="A49" s="196" t="s">
        <v>12686</v>
      </c>
      <c r="B49" s="39">
        <f>C4</f>
        <v>28540630.219999995</v>
      </c>
      <c r="C49" s="130">
        <f>C5</f>
        <v>15873.798527999999</v>
      </c>
      <c r="E49" s="103">
        <f t="shared" ref="E49:E52" si="5">C49/B49</f>
        <v>5.5618248110289982E-4</v>
      </c>
      <c r="F49" s="103">
        <f>C11</f>
        <v>5.5618248110289982E-4</v>
      </c>
    </row>
    <row r="50" spans="1:6" x14ac:dyDescent="0.25">
      <c r="A50" s="196" t="s">
        <v>12656</v>
      </c>
      <c r="B50" s="39">
        <f>SUM(B48:B49)</f>
        <v>63539273.029999882</v>
      </c>
      <c r="C50" s="130">
        <f>SUM(C48:C49)</f>
        <v>67876.980696000013</v>
      </c>
      <c r="E50" s="103">
        <f t="shared" si="5"/>
        <v>1.0682681349525685E-3</v>
      </c>
      <c r="F50" s="103">
        <f>D11</f>
        <v>1.0682681349525685E-3</v>
      </c>
    </row>
    <row r="51" spans="1:6" x14ac:dyDescent="0.25">
      <c r="A51" s="196" t="s">
        <v>12687</v>
      </c>
      <c r="B51" s="39">
        <f>E4</f>
        <v>35544100.719999991</v>
      </c>
      <c r="C51" s="130">
        <f>E5</f>
        <v>55335.001848</v>
      </c>
      <c r="E51" s="103">
        <f t="shared" si="5"/>
        <v>1.5567984764589652E-3</v>
      </c>
      <c r="F51" s="103">
        <f>E11</f>
        <v>1.5567984764589652E-3</v>
      </c>
    </row>
    <row r="52" spans="1:6" ht="13.5" thickBot="1" x14ac:dyDescent="0.3">
      <c r="A52" s="197" t="s">
        <v>12688</v>
      </c>
      <c r="B52" s="198">
        <f>SUM(B50:B51)</f>
        <v>99083373.749999881</v>
      </c>
      <c r="C52" s="199">
        <f>SUM(C50:C51)</f>
        <v>123211.98254400001</v>
      </c>
      <c r="E52" s="103">
        <f t="shared" si="5"/>
        <v>1.243518240051855E-3</v>
      </c>
      <c r="F52" s="103">
        <f>F11</f>
        <v>1.243518240051855E-3</v>
      </c>
    </row>
    <row r="61" spans="1:6" x14ac:dyDescent="0.25">
      <c r="A61" s="19" t="s">
        <v>12689</v>
      </c>
      <c r="B61" s="11" t="s">
        <v>12663</v>
      </c>
      <c r="C61" s="11" t="s">
        <v>126</v>
      </c>
      <c r="D61" s="11" t="s">
        <v>12656</v>
      </c>
      <c r="E61" s="11" t="s">
        <v>257</v>
      </c>
      <c r="F61" s="132" t="s">
        <v>12690</v>
      </c>
    </row>
    <row r="62" spans="1:6" x14ac:dyDescent="0.25">
      <c r="A62" s="12" t="s">
        <v>12691</v>
      </c>
      <c r="B62" s="103">
        <f>B11</f>
        <v>1.4858628218903836E-3</v>
      </c>
      <c r="C62" s="103">
        <f>C11</f>
        <v>5.5618248110289982E-4</v>
      </c>
      <c r="D62" s="103">
        <f>D11</f>
        <v>1.0682681349525685E-3</v>
      </c>
      <c r="E62" s="103">
        <f>E11</f>
        <v>1.5567984764589652E-3</v>
      </c>
      <c r="F62" s="103">
        <f>F11</f>
        <v>1.243518240051855E-3</v>
      </c>
    </row>
    <row r="63" spans="1:6" x14ac:dyDescent="0.25">
      <c r="A63" s="12" t="s">
        <v>12692</v>
      </c>
      <c r="B63" s="147">
        <f>B7/1000000</f>
        <v>9.0245699999999991E-3</v>
      </c>
      <c r="C63" s="147">
        <f t="shared" ref="C63:F63" si="6">C7/1000000</f>
        <v>2.75472E-3</v>
      </c>
      <c r="D63" s="147">
        <f t="shared" si="6"/>
        <v>1.1779290000000001E-2</v>
      </c>
      <c r="E63" s="147">
        <f t="shared" si="6"/>
        <v>9.6027699999999983E-3</v>
      </c>
      <c r="F63" s="147">
        <f t="shared" si="6"/>
        <v>2.1382060000000001E-2</v>
      </c>
    </row>
    <row r="64" spans="1:6" x14ac:dyDescent="0.25">
      <c r="A64" s="12" t="s">
        <v>16174</v>
      </c>
      <c r="B64" s="147">
        <f>SUMIFS('Base PTAs'!$G:$G,'Base PTAs'!$B:$B,"Project - prototypes/ samples",'Base PTAs'!$E:$E,"Paraisopolis")/1000000</f>
        <v>3.5278899999999992E-3</v>
      </c>
      <c r="C64" s="147">
        <f>SUMIFS('Base PTAs'!$G:$G,'Base PTAs'!$B:$B,"Project - prototypes/ samples",'Base PTAs'!$E:$E,"Ouros")/1000000</f>
        <v>0</v>
      </c>
      <c r="D64" s="147">
        <f>SUM(B64+C64)</f>
        <v>3.5278899999999992E-3</v>
      </c>
      <c r="E64" s="147">
        <f>SUMIFS('Base PTAs'!$G:$G,'Base PTAs'!$B:$B,"Project - prototypes/ samples",'Base PTAs'!$E:$E,"Pinhal")/1000000</f>
        <v>8.0000000000000004E-4</v>
      </c>
      <c r="F64" s="147">
        <f>+E64+D64</f>
        <v>4.3278899999999992E-3</v>
      </c>
    </row>
    <row r="74" spans="1:8" x14ac:dyDescent="0.25">
      <c r="A74" s="109" t="s">
        <v>12238</v>
      </c>
    </row>
    <row r="75" spans="1:8" x14ac:dyDescent="0.25">
      <c r="A75" s="109" t="s">
        <v>7246</v>
      </c>
    </row>
    <row r="76" spans="1:8" x14ac:dyDescent="0.25">
      <c r="A76" s="109" t="s">
        <v>7145</v>
      </c>
    </row>
    <row r="77" spans="1:8" x14ac:dyDescent="0.25">
      <c r="A77" s="109" t="s">
        <v>129</v>
      </c>
    </row>
    <row r="79" spans="1:8" x14ac:dyDescent="0.25">
      <c r="A79" s="133" t="s">
        <v>16174</v>
      </c>
      <c r="B79" s="206">
        <v>3527.89</v>
      </c>
      <c r="C79" s="206">
        <v>0</v>
      </c>
      <c r="D79" s="206">
        <f>B79+C79</f>
        <v>3527.89</v>
      </c>
      <c r="E79" s="206">
        <v>800</v>
      </c>
      <c r="F79" s="207">
        <f>+D79+E79</f>
        <v>4327.8899999999994</v>
      </c>
      <c r="H79" s="26">
        <f>+F79/1000000</f>
        <v>4.3278899999999992E-3</v>
      </c>
    </row>
    <row r="80" spans="1:8" x14ac:dyDescent="0.25">
      <c r="A80" s="133" t="s">
        <v>12693</v>
      </c>
      <c r="B80" s="206">
        <v>1661.97</v>
      </c>
      <c r="C80" s="206">
        <v>0</v>
      </c>
      <c r="D80" s="206">
        <f>B80+C80</f>
        <v>1661.97</v>
      </c>
      <c r="E80" s="206">
        <v>0</v>
      </c>
      <c r="F80" s="207">
        <f t="shared" ref="F80:F81" si="7">+D80+E80</f>
        <v>1661.97</v>
      </c>
      <c r="G80" s="172">
        <f>+F80/F79</f>
        <v>0.38401391902289572</v>
      </c>
      <c r="H80" s="26">
        <f>+F80/1000000</f>
        <v>1.66197E-3</v>
      </c>
    </row>
    <row r="81" spans="1:8" x14ac:dyDescent="0.25">
      <c r="A81" s="133" t="s">
        <v>16175</v>
      </c>
      <c r="B81" s="206">
        <v>1865.9199999999996</v>
      </c>
      <c r="C81" s="206">
        <v>0</v>
      </c>
      <c r="D81" s="206">
        <f>B81+C81</f>
        <v>1865.9199999999996</v>
      </c>
      <c r="E81" s="206">
        <v>800</v>
      </c>
      <c r="F81" s="207">
        <f t="shared" si="7"/>
        <v>2665.9199999999996</v>
      </c>
      <c r="G81" s="172">
        <f>+F81/F79</f>
        <v>0.61598608097710428</v>
      </c>
      <c r="H81" s="26">
        <f>+F81/1000000</f>
        <v>2.6659199999999996E-3</v>
      </c>
    </row>
  </sheetData>
  <mergeCells count="6">
    <mergeCell ref="A1:F2"/>
    <mergeCell ref="A46:A47"/>
    <mergeCell ref="B46:B47"/>
    <mergeCell ref="C46:C47"/>
    <mergeCell ref="E46:E47"/>
    <mergeCell ref="F46:F47"/>
  </mergeCells>
  <conditionalFormatting sqref="B6:F6">
    <cfRule type="cellIs" dxfId="277" priority="49" operator="greaterThan">
      <formula>0.0649%</formula>
    </cfRule>
    <cfRule type="cellIs" dxfId="276" priority="50" operator="lessThanOrEqual">
      <formula>0.0649%</formula>
    </cfRule>
  </conditionalFormatting>
  <conditionalFormatting sqref="B11:F11">
    <cfRule type="cellIs" dxfId="275" priority="15" operator="greaterThan">
      <formula>0.0649%</formula>
    </cfRule>
    <cfRule type="cellIs" dxfId="274" priority="16" operator="lessThanOrEqual">
      <formula>0.0649%</formula>
    </cfRule>
  </conditionalFormatting>
  <conditionalFormatting sqref="B15:F15">
    <cfRule type="cellIs" dxfId="273" priority="13" operator="greaterThan">
      <formula>0.0649%</formula>
    </cfRule>
    <cfRule type="cellIs" dxfId="272" priority="14" operator="lessThanOrEqual">
      <formula>0.0649%</formula>
    </cfRule>
  </conditionalFormatting>
  <conditionalFormatting sqref="B19:F19">
    <cfRule type="cellIs" dxfId="271" priority="11" operator="greaterThan">
      <formula>0.0649%</formula>
    </cfRule>
    <cfRule type="cellIs" dxfId="270" priority="12" operator="lessThanOrEqual">
      <formula>0.0649%</formula>
    </cfRule>
  </conditionalFormatting>
  <conditionalFormatting sqref="B22:F22">
    <cfRule type="cellIs" dxfId="269" priority="9" operator="greaterThan">
      <formula>0.0649%</formula>
    </cfRule>
    <cfRule type="cellIs" dxfId="268" priority="10" operator="lessThanOrEqual">
      <formula>0.0649%</formula>
    </cfRule>
  </conditionalFormatting>
  <conditionalFormatting sqref="B27:F27">
    <cfRule type="cellIs" dxfId="267" priority="7" operator="greaterThan">
      <formula>0.0649%</formula>
    </cfRule>
    <cfRule type="cellIs" dxfId="266" priority="8" operator="lessThanOrEqual">
      <formula>0.0649%</formula>
    </cfRule>
  </conditionalFormatting>
  <conditionalFormatting sqref="B34:F34">
    <cfRule type="cellIs" dxfId="265" priority="5" operator="greaterThan">
      <formula>0.0649%</formula>
    </cfRule>
    <cfRule type="cellIs" dxfId="264" priority="6" operator="lessThanOrEqual">
      <formula>0.0649%</formula>
    </cfRule>
  </conditionalFormatting>
  <conditionalFormatting sqref="B62:F62">
    <cfRule type="cellIs" dxfId="263" priority="1" operator="greaterThan">
      <formula>0.0649%</formula>
    </cfRule>
    <cfRule type="cellIs" dxfId="262" priority="2" operator="lessThanOrEqual">
      <formula>0.0649%</formula>
    </cfRule>
  </conditionalFormatting>
  <conditionalFormatting sqref="E48:F52">
    <cfRule type="cellIs" dxfId="261" priority="3" operator="greaterThan">
      <formula>0.0649%</formula>
    </cfRule>
    <cfRule type="cellIs" dxfId="260" priority="4" operator="lessThanOrEqual">
      <formula>0.0649%</formula>
    </cfRule>
  </conditionalFormatting>
  <pageMargins left="0.511811024" right="0.511811024" top="0.78740157499999996" bottom="0.78740157499999996" header="0.31496062000000002" footer="0.31496062000000002"/>
  <headerFooter>
    <oddFooter>&amp;C_x000D_&amp;1#&amp;"Calibri"&amp;11&amp;KFF0000 Internal</oddFooter>
  </headerFooter>
  <ignoredErrors>
    <ignoredError sqref="E4:E5"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EC69-0648-4D90-9A8F-8792AF870477}">
  <sheetPr codeName="Planilha11"/>
  <dimension ref="A1:AH70"/>
  <sheetViews>
    <sheetView showGridLines="0" zoomScaleNormal="100" workbookViewId="0">
      <pane xSplit="4" ySplit="2" topLeftCell="E3" activePane="bottomRight" state="frozen"/>
      <selection pane="topRight" activeCell="E1" sqref="E1"/>
      <selection pane="bottomLeft" activeCell="A3" sqref="A3"/>
      <selection pane="bottomRight" activeCell="E9" sqref="E9"/>
    </sheetView>
  </sheetViews>
  <sheetFormatPr defaultColWidth="8.7109375" defaultRowHeight="15" x14ac:dyDescent="0.25"/>
  <cols>
    <col min="1" max="1" width="15.28515625" style="68" bestFit="1" customWidth="1"/>
    <col min="2" max="2" width="2.42578125" style="116" customWidth="1"/>
    <col min="3" max="3" width="8.140625" style="117" customWidth="1"/>
    <col min="4" max="4" width="20.42578125" style="68" bestFit="1" customWidth="1"/>
    <col min="5" max="6" width="14.5703125" style="68" bestFit="1" customWidth="1"/>
    <col min="7" max="8" width="15.28515625" style="68" bestFit="1" customWidth="1"/>
    <col min="9" max="10" width="14.5703125" style="68" bestFit="1" customWidth="1"/>
    <col min="11" max="16" width="15.28515625" style="68" bestFit="1" customWidth="1"/>
    <col min="17" max="17" width="15.85546875" style="68" customWidth="1"/>
    <col min="18" max="18" width="40" style="116" customWidth="1"/>
    <col min="35" max="16384" width="8.7109375" style="116"/>
  </cols>
  <sheetData>
    <row r="1" spans="1:34" ht="14.45" customHeight="1" x14ac:dyDescent="0.2">
      <c r="S1" s="252" t="s">
        <v>12695</v>
      </c>
      <c r="T1" s="252"/>
      <c r="U1" s="252"/>
      <c r="V1" s="252"/>
      <c r="W1" s="252"/>
      <c r="X1" s="252"/>
      <c r="Y1" s="252"/>
      <c r="Z1" s="252"/>
      <c r="AA1" s="252"/>
      <c r="AB1" s="252"/>
      <c r="AC1" s="252"/>
      <c r="AD1" s="252"/>
      <c r="AE1" s="252"/>
      <c r="AF1" s="252"/>
      <c r="AG1" s="252"/>
      <c r="AH1" s="252"/>
    </row>
    <row r="2" spans="1:34" ht="15" customHeight="1" x14ac:dyDescent="0.2">
      <c r="A2" s="119" t="s">
        <v>12696</v>
      </c>
      <c r="C2" s="120"/>
      <c r="E2" s="121" t="s">
        <v>10974</v>
      </c>
      <c r="F2" s="121" t="s">
        <v>10943</v>
      </c>
      <c r="G2" s="121" t="s">
        <v>11021</v>
      </c>
      <c r="H2" s="121" t="s">
        <v>11001</v>
      </c>
      <c r="I2" s="121" t="s">
        <v>11008</v>
      </c>
      <c r="J2" s="121" t="s">
        <v>12697</v>
      </c>
      <c r="K2" s="121" t="s">
        <v>12698</v>
      </c>
      <c r="L2" s="121" t="s">
        <v>12699</v>
      </c>
      <c r="M2" s="121" t="s">
        <v>12700</v>
      </c>
      <c r="N2" s="121" t="s">
        <v>12701</v>
      </c>
      <c r="O2" s="121" t="s">
        <v>12702</v>
      </c>
      <c r="P2" s="121" t="s">
        <v>12703</v>
      </c>
      <c r="Q2" s="121" t="s">
        <v>12704</v>
      </c>
      <c r="S2" s="252"/>
      <c r="T2" s="252"/>
      <c r="U2" s="252"/>
      <c r="V2" s="252"/>
      <c r="W2" s="252"/>
      <c r="X2" s="252"/>
      <c r="Y2" s="252"/>
      <c r="Z2" s="252"/>
      <c r="AA2" s="252"/>
      <c r="AB2" s="252"/>
      <c r="AC2" s="252"/>
      <c r="AD2" s="252"/>
      <c r="AE2" s="252"/>
      <c r="AF2" s="252"/>
      <c r="AG2" s="252"/>
      <c r="AH2" s="252"/>
    </row>
    <row r="3" spans="1:34" x14ac:dyDescent="0.25">
      <c r="A3" s="101">
        <f>'Resumo Região'!F4</f>
        <v>99083373.749999881</v>
      </c>
      <c r="C3" s="256" t="s">
        <v>10945</v>
      </c>
      <c r="D3" s="100" t="s">
        <v>12705</v>
      </c>
      <c r="E3" s="101">
        <v>109811825.3256</v>
      </c>
      <c r="F3" s="101">
        <f>+$A3</f>
        <v>99083373.749999881</v>
      </c>
      <c r="G3" s="101">
        <f t="shared" ref="G3:P3" si="0">G8+G12</f>
        <v>0</v>
      </c>
      <c r="H3" s="101">
        <f t="shared" si="0"/>
        <v>0</v>
      </c>
      <c r="I3" s="101">
        <f t="shared" si="0"/>
        <v>0</v>
      </c>
      <c r="J3" s="101">
        <f t="shared" si="0"/>
        <v>0</v>
      </c>
      <c r="K3" s="101">
        <f t="shared" si="0"/>
        <v>0</v>
      </c>
      <c r="L3" s="101">
        <f t="shared" si="0"/>
        <v>0</v>
      </c>
      <c r="M3" s="101">
        <f t="shared" si="0"/>
        <v>0</v>
      </c>
      <c r="N3" s="101">
        <f t="shared" si="0"/>
        <v>0</v>
      </c>
      <c r="O3" s="101">
        <f t="shared" si="0"/>
        <v>0</v>
      </c>
      <c r="P3" s="101">
        <f t="shared" si="0"/>
        <v>0</v>
      </c>
      <c r="Q3" s="101">
        <f>SUM(E3:F3)</f>
        <v>208895199.07559988</v>
      </c>
      <c r="S3" s="81"/>
      <c r="T3" s="81"/>
      <c r="U3" s="81"/>
      <c r="V3" s="81"/>
      <c r="W3" s="81"/>
      <c r="X3" s="81"/>
      <c r="Y3" s="81"/>
      <c r="Z3" s="81"/>
      <c r="AA3" s="81"/>
      <c r="AB3" s="81"/>
      <c r="AC3" s="81"/>
      <c r="AD3" s="81"/>
      <c r="AE3" s="81"/>
      <c r="AF3" s="81"/>
      <c r="AG3" s="81"/>
      <c r="AH3" s="81"/>
    </row>
    <row r="4" spans="1:34" x14ac:dyDescent="0.25">
      <c r="A4" s="102">
        <f>'Resumo Região'!F5</f>
        <v>123211.98254400001</v>
      </c>
      <c r="C4" s="256"/>
      <c r="D4" s="100" t="s">
        <v>12631</v>
      </c>
      <c r="E4" s="102">
        <v>-15811.620328669371</v>
      </c>
      <c r="F4" s="102">
        <f>F9+F13</f>
        <v>123211.98254400001</v>
      </c>
      <c r="G4" s="102">
        <f t="shared" ref="G4:P4" si="1">G9+G13</f>
        <v>0</v>
      </c>
      <c r="H4" s="102">
        <f t="shared" si="1"/>
        <v>0</v>
      </c>
      <c r="I4" s="102">
        <f t="shared" si="1"/>
        <v>0</v>
      </c>
      <c r="J4" s="102">
        <f t="shared" si="1"/>
        <v>0</v>
      </c>
      <c r="K4" s="102">
        <f t="shared" si="1"/>
        <v>0</v>
      </c>
      <c r="L4" s="102">
        <f t="shared" si="1"/>
        <v>0</v>
      </c>
      <c r="M4" s="102">
        <f t="shared" si="1"/>
        <v>0</v>
      </c>
      <c r="N4" s="102">
        <f t="shared" si="1"/>
        <v>0</v>
      </c>
      <c r="O4" s="102">
        <f t="shared" si="1"/>
        <v>0</v>
      </c>
      <c r="P4" s="102">
        <f t="shared" si="1"/>
        <v>0</v>
      </c>
      <c r="Q4" s="102">
        <f>SUM(E4:F4)</f>
        <v>107400.36221533065</v>
      </c>
      <c r="S4" s="81"/>
      <c r="T4" s="81"/>
      <c r="U4" s="81"/>
      <c r="V4" s="81"/>
      <c r="W4" s="81"/>
      <c r="X4" s="81"/>
      <c r="Y4" s="81"/>
      <c r="Z4" s="81"/>
      <c r="AA4" s="81"/>
      <c r="AB4" s="81"/>
      <c r="AC4" s="81"/>
      <c r="AD4" s="81"/>
      <c r="AE4" s="81"/>
      <c r="AF4" s="81"/>
      <c r="AG4" s="81"/>
      <c r="AH4" s="81"/>
    </row>
    <row r="5" spans="1:34" x14ac:dyDescent="0.25">
      <c r="A5" s="103">
        <f>A4/A3</f>
        <v>1.243518240051855E-3</v>
      </c>
      <c r="C5" s="256"/>
      <c r="D5" s="100" t="s">
        <v>12706</v>
      </c>
      <c r="E5" s="103">
        <v>-1.4398832076405955E-4</v>
      </c>
      <c r="F5" s="103">
        <f>F4/F3</f>
        <v>1.243518240051855E-3</v>
      </c>
      <c r="G5" s="103" t="e">
        <f t="shared" ref="G5:L5" si="2">G4/G3</f>
        <v>#DIV/0!</v>
      </c>
      <c r="H5" s="103" t="e">
        <f t="shared" si="2"/>
        <v>#DIV/0!</v>
      </c>
      <c r="I5" s="103" t="e">
        <f t="shared" si="2"/>
        <v>#DIV/0!</v>
      </c>
      <c r="J5" s="103" t="e">
        <f t="shared" si="2"/>
        <v>#DIV/0!</v>
      </c>
      <c r="K5" s="103" t="e">
        <f t="shared" si="2"/>
        <v>#DIV/0!</v>
      </c>
      <c r="L5" s="103" t="e">
        <f t="shared" si="2"/>
        <v>#DIV/0!</v>
      </c>
      <c r="M5" s="103" t="e">
        <f t="shared" ref="M5" si="3">M4/M3</f>
        <v>#DIV/0!</v>
      </c>
      <c r="N5" s="103" t="e">
        <f t="shared" ref="N5:P5" si="4">N4/N3</f>
        <v>#DIV/0!</v>
      </c>
      <c r="O5" s="103" t="e">
        <f t="shared" si="4"/>
        <v>#DIV/0!</v>
      </c>
      <c r="P5" s="103" t="e">
        <f t="shared" si="4"/>
        <v>#DIV/0!</v>
      </c>
      <c r="Q5" s="103">
        <f t="shared" ref="Q5" si="5">Q4/Q3</f>
        <v>5.1413513901036136E-4</v>
      </c>
      <c r="S5" s="81"/>
      <c r="T5" s="81"/>
      <c r="U5" s="81"/>
      <c r="V5" s="81"/>
      <c r="W5" s="81"/>
      <c r="X5" s="81"/>
      <c r="Y5" s="81"/>
      <c r="Z5" s="81"/>
      <c r="AA5" s="81"/>
      <c r="AB5" s="81"/>
      <c r="AC5" s="81"/>
      <c r="AD5" s="81"/>
      <c r="AE5" s="81"/>
      <c r="AF5" s="81"/>
      <c r="AG5" s="81"/>
      <c r="AH5" s="81"/>
    </row>
    <row r="6" spans="1:34" x14ac:dyDescent="0.25">
      <c r="C6" s="256"/>
      <c r="D6" s="100" t="s">
        <v>12707</v>
      </c>
      <c r="E6" s="113">
        <v>2E-3</v>
      </c>
      <c r="F6" s="113">
        <v>1E-3</v>
      </c>
      <c r="G6" s="113">
        <v>8.0000000000000004E-4</v>
      </c>
      <c r="H6" s="113">
        <v>8.0000000000000004E-4</v>
      </c>
      <c r="I6" s="113">
        <v>8.0000000000000004E-4</v>
      </c>
      <c r="J6" s="113">
        <v>8.0000000000000004E-4</v>
      </c>
      <c r="K6" s="113">
        <v>8.0000000000000004E-4</v>
      </c>
      <c r="L6" s="113">
        <v>8.0000000000000004E-4</v>
      </c>
      <c r="M6" s="113">
        <v>8.0000000000000004E-4</v>
      </c>
      <c r="N6" s="113">
        <v>8.0000000000000004E-4</v>
      </c>
      <c r="O6" s="113">
        <v>8.0000000000000004E-4</v>
      </c>
      <c r="P6" s="113">
        <v>8.0000000000000004E-4</v>
      </c>
      <c r="Q6" s="113">
        <v>8.0000000000000004E-4</v>
      </c>
      <c r="S6" s="81"/>
      <c r="T6" s="81"/>
      <c r="U6" s="81"/>
      <c r="V6" s="81"/>
      <c r="W6" s="81"/>
      <c r="X6" s="81"/>
      <c r="Y6" s="81"/>
      <c r="Z6" s="81"/>
      <c r="AA6" s="81"/>
      <c r="AB6" s="81"/>
      <c r="AC6" s="81"/>
      <c r="AD6" s="81"/>
      <c r="AE6" s="81"/>
      <c r="AF6" s="81"/>
      <c r="AG6" s="81"/>
      <c r="AH6" s="81"/>
    </row>
    <row r="7" spans="1:34" x14ac:dyDescent="0.25">
      <c r="E7" s="118"/>
      <c r="F7" s="118"/>
      <c r="G7" s="118"/>
      <c r="H7" s="118"/>
      <c r="I7" s="118"/>
      <c r="J7" s="118"/>
      <c r="K7" s="118"/>
      <c r="L7" s="118"/>
      <c r="M7" s="118"/>
      <c r="N7" s="118"/>
      <c r="O7" s="118"/>
      <c r="P7" s="118"/>
      <c r="Q7" s="118"/>
      <c r="S7" s="81"/>
      <c r="T7" s="81"/>
      <c r="U7" s="81"/>
      <c r="V7" s="81"/>
      <c r="W7" s="81"/>
      <c r="X7" s="81"/>
      <c r="Y7" s="81"/>
      <c r="Z7" s="81"/>
      <c r="AA7" s="81"/>
      <c r="AB7" s="81"/>
      <c r="AC7" s="81"/>
      <c r="AD7" s="81"/>
      <c r="AE7" s="81"/>
      <c r="AF7" s="81"/>
      <c r="AG7" s="81"/>
      <c r="AH7" s="81"/>
    </row>
    <row r="8" spans="1:34" x14ac:dyDescent="0.25">
      <c r="A8" s="101">
        <f>+A16+A20</f>
        <v>63539273.029999882</v>
      </c>
      <c r="C8" s="256" t="s">
        <v>12656</v>
      </c>
      <c r="D8" s="100" t="s">
        <v>12653</v>
      </c>
      <c r="E8" s="101">
        <v>67994025.390000001</v>
      </c>
      <c r="F8" s="101">
        <f>+F16+F20</f>
        <v>63539273.029999882</v>
      </c>
      <c r="G8" s="101">
        <f t="shared" ref="G8:M8" si="6">+G16+G20</f>
        <v>0</v>
      </c>
      <c r="H8" s="101">
        <f t="shared" si="6"/>
        <v>0</v>
      </c>
      <c r="I8" s="101">
        <f t="shared" si="6"/>
        <v>0</v>
      </c>
      <c r="J8" s="101">
        <f t="shared" si="6"/>
        <v>0</v>
      </c>
      <c r="K8" s="101">
        <f t="shared" si="6"/>
        <v>0</v>
      </c>
      <c r="L8" s="101">
        <f t="shared" si="6"/>
        <v>0</v>
      </c>
      <c r="M8" s="101">
        <f t="shared" si="6"/>
        <v>0</v>
      </c>
      <c r="N8" s="101">
        <f t="shared" ref="N8:P8" si="7">+N16+N20</f>
        <v>0</v>
      </c>
      <c r="O8" s="101">
        <f t="shared" si="7"/>
        <v>0</v>
      </c>
      <c r="P8" s="101">
        <f t="shared" si="7"/>
        <v>0</v>
      </c>
      <c r="Q8" s="101">
        <f t="shared" ref="Q8:Q9" si="8">SUM(E8:F8)</f>
        <v>131533298.41999988</v>
      </c>
      <c r="S8" s="81"/>
      <c r="T8" s="81"/>
      <c r="U8" s="81"/>
      <c r="V8" s="81"/>
      <c r="W8" s="81"/>
      <c r="X8" s="81"/>
      <c r="Y8" s="81"/>
      <c r="Z8" s="81"/>
      <c r="AA8" s="81"/>
      <c r="AB8" s="81"/>
      <c r="AC8" s="81"/>
      <c r="AD8" s="81"/>
      <c r="AE8" s="81"/>
      <c r="AF8" s="81"/>
      <c r="AG8" s="81"/>
      <c r="AH8" s="81"/>
    </row>
    <row r="9" spans="1:34" x14ac:dyDescent="0.25">
      <c r="A9" s="102">
        <f>+A17+A21</f>
        <v>67876.980696000013</v>
      </c>
      <c r="C9" s="256"/>
      <c r="D9" s="100" t="s">
        <v>12631</v>
      </c>
      <c r="E9" s="102">
        <v>58544.28338173993</v>
      </c>
      <c r="F9" s="102">
        <f>+F17+F21</f>
        <v>67876.980696000013</v>
      </c>
      <c r="G9" s="102">
        <f t="shared" ref="G9:M9" si="9">+G17+G21</f>
        <v>0</v>
      </c>
      <c r="H9" s="102">
        <f t="shared" si="9"/>
        <v>0</v>
      </c>
      <c r="I9" s="102">
        <f t="shared" si="9"/>
        <v>0</v>
      </c>
      <c r="J9" s="102">
        <f t="shared" si="9"/>
        <v>0</v>
      </c>
      <c r="K9" s="102">
        <f t="shared" si="9"/>
        <v>0</v>
      </c>
      <c r="L9" s="102">
        <f t="shared" si="9"/>
        <v>0</v>
      </c>
      <c r="M9" s="102">
        <f t="shared" si="9"/>
        <v>0</v>
      </c>
      <c r="N9" s="102">
        <f t="shared" ref="N9:P9" si="10">+N17+N21</f>
        <v>0</v>
      </c>
      <c r="O9" s="102">
        <f t="shared" si="10"/>
        <v>0</v>
      </c>
      <c r="P9" s="102">
        <f t="shared" si="10"/>
        <v>0</v>
      </c>
      <c r="Q9" s="102">
        <f t="shared" si="8"/>
        <v>126421.26407773994</v>
      </c>
      <c r="S9" s="81"/>
      <c r="T9" s="81"/>
      <c r="U9" s="81"/>
      <c r="V9" s="81"/>
      <c r="W9" s="81"/>
      <c r="X9" s="81"/>
      <c r="Y9" s="81"/>
      <c r="Z9" s="81"/>
      <c r="AA9" s="81"/>
      <c r="AB9" s="81"/>
      <c r="AC9" s="81"/>
      <c r="AD9" s="81"/>
      <c r="AE9" s="81"/>
      <c r="AF9" s="81"/>
      <c r="AG9" s="81"/>
      <c r="AH9" s="81"/>
    </row>
    <row r="10" spans="1:34" x14ac:dyDescent="0.25">
      <c r="A10" s="103">
        <f>A9/A8</f>
        <v>1.0682681349525685E-3</v>
      </c>
      <c r="C10" s="256"/>
      <c r="D10" s="100" t="s">
        <v>12706</v>
      </c>
      <c r="E10" s="103">
        <v>8.610209947997893E-4</v>
      </c>
      <c r="F10" s="103">
        <f>+F9/F8</f>
        <v>1.0682681349525685E-3</v>
      </c>
      <c r="G10" s="103" t="e">
        <f t="shared" ref="G10:M10" si="11">+G9/G8</f>
        <v>#DIV/0!</v>
      </c>
      <c r="H10" s="103" t="e">
        <f t="shared" si="11"/>
        <v>#DIV/0!</v>
      </c>
      <c r="I10" s="103" t="e">
        <f t="shared" si="11"/>
        <v>#DIV/0!</v>
      </c>
      <c r="J10" s="103" t="e">
        <f t="shared" si="11"/>
        <v>#DIV/0!</v>
      </c>
      <c r="K10" s="103" t="e">
        <f t="shared" si="11"/>
        <v>#DIV/0!</v>
      </c>
      <c r="L10" s="103" t="e">
        <f t="shared" si="11"/>
        <v>#DIV/0!</v>
      </c>
      <c r="M10" s="103" t="e">
        <f t="shared" si="11"/>
        <v>#DIV/0!</v>
      </c>
      <c r="N10" s="103" t="e">
        <f t="shared" ref="N10:P10" si="12">+N9/N8</f>
        <v>#DIV/0!</v>
      </c>
      <c r="O10" s="103" t="e">
        <f t="shared" si="12"/>
        <v>#DIV/0!</v>
      </c>
      <c r="P10" s="103" t="e">
        <f t="shared" si="12"/>
        <v>#DIV/0!</v>
      </c>
      <c r="Q10" s="103">
        <f t="shared" ref="Q10" si="13">Q9/Q8</f>
        <v>9.6113505550559015E-4</v>
      </c>
      <c r="S10" s="81"/>
      <c r="T10" s="81"/>
      <c r="U10" s="81"/>
      <c r="V10" s="81"/>
      <c r="W10" s="81"/>
      <c r="X10" s="81"/>
      <c r="Y10" s="81"/>
      <c r="Z10" s="81"/>
      <c r="AA10" s="81"/>
      <c r="AB10" s="81"/>
      <c r="AC10" s="81"/>
      <c r="AD10" s="81"/>
      <c r="AE10" s="81"/>
      <c r="AF10" s="81"/>
      <c r="AG10" s="81"/>
      <c r="AH10" s="81"/>
    </row>
    <row r="11" spans="1:34" x14ac:dyDescent="0.25">
      <c r="S11" s="81"/>
      <c r="T11" s="81"/>
      <c r="U11" s="81"/>
      <c r="V11" s="81"/>
      <c r="W11" s="81"/>
      <c r="X11" s="81"/>
      <c r="Y11" s="81"/>
      <c r="Z11" s="81"/>
      <c r="AA11" s="81"/>
      <c r="AB11" s="81"/>
      <c r="AC11" s="81"/>
      <c r="AD11" s="81"/>
      <c r="AE11" s="81"/>
      <c r="AF11" s="81"/>
      <c r="AG11" s="81"/>
      <c r="AH11" s="81"/>
    </row>
    <row r="12" spans="1:34" x14ac:dyDescent="0.25">
      <c r="A12" s="101">
        <f>+'Resumo Região'!E4</f>
        <v>35544100.719999991</v>
      </c>
      <c r="C12" s="256" t="s">
        <v>12708</v>
      </c>
      <c r="D12" s="100" t="s">
        <v>12653</v>
      </c>
      <c r="E12" s="101">
        <v>41817799.935600005</v>
      </c>
      <c r="F12" s="101">
        <f>+$A12</f>
        <v>35544100.719999991</v>
      </c>
      <c r="G12" s="101"/>
      <c r="H12" s="101"/>
      <c r="I12" s="101"/>
      <c r="J12" s="101"/>
      <c r="K12" s="101"/>
      <c r="L12" s="101"/>
      <c r="M12" s="101"/>
      <c r="N12" s="101"/>
      <c r="O12" s="101"/>
      <c r="P12" s="101"/>
      <c r="Q12" s="101">
        <f t="shared" ref="Q12:Q13" si="14">SUM(E12:F12)</f>
        <v>77361900.655599996</v>
      </c>
      <c r="S12" s="81"/>
      <c r="T12" s="81"/>
      <c r="U12" s="81"/>
      <c r="V12" s="81"/>
      <c r="W12" s="81"/>
      <c r="X12" s="81"/>
      <c r="Y12" s="81"/>
      <c r="Z12" s="81"/>
      <c r="AA12" s="81"/>
      <c r="AB12" s="81"/>
      <c r="AC12" s="81"/>
      <c r="AD12" s="81"/>
      <c r="AE12" s="81"/>
      <c r="AF12" s="81"/>
      <c r="AG12" s="81"/>
      <c r="AH12" s="81"/>
    </row>
    <row r="13" spans="1:34" x14ac:dyDescent="0.25">
      <c r="A13" s="102">
        <f>+'Resumo Região'!E5</f>
        <v>55335.001848</v>
      </c>
      <c r="C13" s="256"/>
      <c r="D13" s="100" t="s">
        <v>12631</v>
      </c>
      <c r="E13" s="102">
        <v>-74355.9037104093</v>
      </c>
      <c r="F13" s="102">
        <f>+$A$13</f>
        <v>55335.001848</v>
      </c>
      <c r="G13" s="102"/>
      <c r="H13" s="102"/>
      <c r="I13" s="102"/>
      <c r="J13" s="102"/>
      <c r="K13" s="102"/>
      <c r="L13" s="102"/>
      <c r="M13" s="102"/>
      <c r="N13" s="102"/>
      <c r="O13" s="102"/>
      <c r="P13" s="102"/>
      <c r="Q13" s="102">
        <f t="shared" si="14"/>
        <v>-19020.901862409301</v>
      </c>
      <c r="S13" s="81"/>
      <c r="T13" s="81"/>
      <c r="U13" s="81"/>
      <c r="V13" s="81"/>
      <c r="W13" s="81"/>
      <c r="X13" s="81"/>
      <c r="Y13" s="81"/>
      <c r="Z13" s="81"/>
      <c r="AA13" s="81"/>
      <c r="AB13" s="81"/>
      <c r="AC13" s="81"/>
      <c r="AD13" s="81"/>
      <c r="AE13" s="81"/>
      <c r="AF13" s="81"/>
      <c r="AG13" s="81"/>
      <c r="AH13" s="81"/>
    </row>
    <row r="14" spans="1:34" x14ac:dyDescent="0.25">
      <c r="A14" s="103">
        <f>A13/A12</f>
        <v>1.5567984764589652E-3</v>
      </c>
      <c r="C14" s="256"/>
      <c r="D14" s="100" t="s">
        <v>12706</v>
      </c>
      <c r="E14" s="103">
        <v>-1.7780921957854892E-3</v>
      </c>
      <c r="F14" s="103">
        <f>F13/F12</f>
        <v>1.5567984764589652E-3</v>
      </c>
      <c r="G14" s="103" t="e">
        <f t="shared" ref="G14:Q14" si="15">G13/G12</f>
        <v>#DIV/0!</v>
      </c>
      <c r="H14" s="103" t="e">
        <f t="shared" si="15"/>
        <v>#DIV/0!</v>
      </c>
      <c r="I14" s="103" t="e">
        <f t="shared" si="15"/>
        <v>#DIV/0!</v>
      </c>
      <c r="J14" s="103" t="e">
        <f t="shared" si="15"/>
        <v>#DIV/0!</v>
      </c>
      <c r="K14" s="103" t="e">
        <f t="shared" si="15"/>
        <v>#DIV/0!</v>
      </c>
      <c r="L14" s="103" t="e">
        <f t="shared" si="15"/>
        <v>#DIV/0!</v>
      </c>
      <c r="M14" s="103" t="e">
        <f t="shared" si="15"/>
        <v>#DIV/0!</v>
      </c>
      <c r="N14" s="103" t="e">
        <f t="shared" ref="N14:P14" si="16">N13/N12</f>
        <v>#DIV/0!</v>
      </c>
      <c r="O14" s="103" t="e">
        <f t="shared" si="16"/>
        <v>#DIV/0!</v>
      </c>
      <c r="P14" s="103" t="e">
        <f t="shared" si="16"/>
        <v>#DIV/0!</v>
      </c>
      <c r="Q14" s="103">
        <f t="shared" si="15"/>
        <v>-2.4586911258923981E-4</v>
      </c>
      <c r="S14" s="81"/>
      <c r="T14" s="81"/>
      <c r="U14" s="81"/>
      <c r="V14" s="81"/>
      <c r="W14" s="81"/>
      <c r="X14" s="81"/>
      <c r="Y14" s="81"/>
      <c r="Z14" s="81"/>
      <c r="AA14" s="81"/>
      <c r="AB14" s="81"/>
      <c r="AC14" s="81"/>
      <c r="AD14" s="81"/>
      <c r="AE14" s="81"/>
      <c r="AF14" s="81"/>
      <c r="AG14" s="81"/>
      <c r="AH14" s="81"/>
    </row>
    <row r="15" spans="1:34" x14ac:dyDescent="0.25">
      <c r="E15" s="114"/>
      <c r="F15" s="114"/>
      <c r="G15" s="114"/>
      <c r="H15" s="114"/>
      <c r="I15" s="114"/>
      <c r="J15" s="114"/>
      <c r="K15" s="114"/>
      <c r="L15" s="114"/>
      <c r="M15" s="114"/>
      <c r="N15" s="114"/>
      <c r="O15" s="114"/>
      <c r="P15" s="114"/>
      <c r="Q15" s="114"/>
      <c r="S15" s="81"/>
      <c r="T15" s="81"/>
      <c r="U15" s="81"/>
      <c r="V15" s="81"/>
      <c r="W15" s="81"/>
      <c r="X15" s="81"/>
      <c r="Y15" s="81"/>
      <c r="Z15" s="81"/>
      <c r="AA15" s="81"/>
      <c r="AB15" s="81"/>
      <c r="AC15" s="81"/>
      <c r="AD15" s="81"/>
      <c r="AE15" s="81"/>
      <c r="AF15" s="81"/>
      <c r="AG15" s="81"/>
      <c r="AH15" s="81"/>
    </row>
    <row r="16" spans="1:34" ht="12.95" customHeight="1" x14ac:dyDescent="0.25">
      <c r="A16" s="101">
        <f>'Resumo Região'!B4</f>
        <v>34998642.809999883</v>
      </c>
      <c r="C16" s="256" t="s">
        <v>12709</v>
      </c>
      <c r="D16" s="100" t="s">
        <v>12653</v>
      </c>
      <c r="E16" s="101">
        <v>40011451.920000009</v>
      </c>
      <c r="F16" s="101">
        <f>+$A16</f>
        <v>34998642.809999883</v>
      </c>
      <c r="G16" s="101"/>
      <c r="H16" s="101"/>
      <c r="I16" s="101"/>
      <c r="J16" s="101"/>
      <c r="K16" s="101"/>
      <c r="L16" s="101"/>
      <c r="M16" s="101"/>
      <c r="N16" s="101"/>
      <c r="O16" s="101"/>
      <c r="P16" s="101"/>
      <c r="Q16" s="101">
        <f t="shared" ref="Q16:Q17" si="17">SUM(E16:F16)</f>
        <v>75010094.7299999</v>
      </c>
      <c r="S16" s="81"/>
      <c r="T16" s="81"/>
      <c r="U16" s="81"/>
      <c r="V16" s="81"/>
      <c r="W16" s="81"/>
      <c r="X16" s="81"/>
      <c r="Y16" s="81"/>
      <c r="Z16" s="81"/>
      <c r="AA16" s="81"/>
      <c r="AB16" s="81"/>
      <c r="AC16" s="81"/>
      <c r="AD16" s="81"/>
      <c r="AE16" s="81"/>
      <c r="AF16" s="81"/>
      <c r="AG16" s="81"/>
      <c r="AH16" s="81"/>
    </row>
    <row r="17" spans="1:34" x14ac:dyDescent="0.25">
      <c r="A17" s="102">
        <f>'Resumo Região'!B5</f>
        <v>52003.182168000007</v>
      </c>
      <c r="C17" s="256"/>
      <c r="D17" s="100" t="s">
        <v>12631</v>
      </c>
      <c r="E17" s="102">
        <v>38578.409138461815</v>
      </c>
      <c r="F17" s="102">
        <f>+$A$17</f>
        <v>52003.182168000007</v>
      </c>
      <c r="G17" s="102"/>
      <c r="H17" s="102"/>
      <c r="I17" s="102"/>
      <c r="J17" s="102"/>
      <c r="K17" s="102"/>
      <c r="L17" s="102"/>
      <c r="M17" s="102"/>
      <c r="N17" s="102"/>
      <c r="O17" s="102"/>
      <c r="P17" s="102"/>
      <c r="Q17" s="102">
        <f t="shared" si="17"/>
        <v>90581.591306461822</v>
      </c>
      <c r="S17" s="81"/>
      <c r="T17" s="81"/>
      <c r="U17" s="81"/>
      <c r="V17" s="81"/>
      <c r="W17" s="81"/>
      <c r="X17" s="81"/>
      <c r="Y17" s="81"/>
      <c r="Z17" s="81"/>
      <c r="AA17" s="81"/>
      <c r="AB17" s="81"/>
      <c r="AC17" s="81"/>
      <c r="AD17" s="81"/>
      <c r="AE17" s="81"/>
      <c r="AF17" s="81"/>
      <c r="AG17" s="81"/>
      <c r="AH17" s="81"/>
    </row>
    <row r="18" spans="1:34" x14ac:dyDescent="0.25">
      <c r="A18" s="103">
        <f>A17/A16</f>
        <v>1.4858628218903836E-3</v>
      </c>
      <c r="C18" s="256"/>
      <c r="D18" s="100" t="s">
        <v>12706</v>
      </c>
      <c r="E18" s="103">
        <v>9.6418418445790325E-4</v>
      </c>
      <c r="F18" s="103">
        <f>F17/F16</f>
        <v>1.4858628218903836E-3</v>
      </c>
      <c r="G18" s="103" t="e">
        <f t="shared" ref="G18:M18" si="18">G17/G16</f>
        <v>#DIV/0!</v>
      </c>
      <c r="H18" s="103" t="e">
        <f t="shared" si="18"/>
        <v>#DIV/0!</v>
      </c>
      <c r="I18" s="103" t="e">
        <f t="shared" si="18"/>
        <v>#DIV/0!</v>
      </c>
      <c r="J18" s="103" t="e">
        <f t="shared" si="18"/>
        <v>#DIV/0!</v>
      </c>
      <c r="K18" s="103" t="e">
        <f t="shared" si="18"/>
        <v>#DIV/0!</v>
      </c>
      <c r="L18" s="103" t="e">
        <f t="shared" si="18"/>
        <v>#DIV/0!</v>
      </c>
      <c r="M18" s="103" t="e">
        <f t="shared" si="18"/>
        <v>#DIV/0!</v>
      </c>
      <c r="N18" s="103" t="e">
        <f t="shared" ref="N18:P18" si="19">N17/N16</f>
        <v>#DIV/0!</v>
      </c>
      <c r="O18" s="103" t="e">
        <f t="shared" si="19"/>
        <v>#DIV/0!</v>
      </c>
      <c r="P18" s="103" t="e">
        <f t="shared" si="19"/>
        <v>#DIV/0!</v>
      </c>
      <c r="Q18" s="103">
        <f>Q17/Q16</f>
        <v>1.2075920132151785E-3</v>
      </c>
      <c r="S18" s="81"/>
      <c r="T18" s="81"/>
      <c r="U18" s="81"/>
      <c r="V18" s="81"/>
      <c r="W18" s="81"/>
      <c r="X18" s="81"/>
      <c r="Y18" s="81"/>
      <c r="Z18" s="81"/>
      <c r="AA18" s="81"/>
      <c r="AB18" s="81"/>
      <c r="AC18" s="81"/>
      <c r="AD18" s="81"/>
      <c r="AE18" s="81"/>
      <c r="AF18" s="81"/>
      <c r="AG18" s="81"/>
      <c r="AH18" s="81"/>
    </row>
    <row r="19" spans="1:34" x14ac:dyDescent="0.25">
      <c r="S19" s="81"/>
      <c r="T19" s="81"/>
      <c r="U19" s="81"/>
      <c r="V19" s="81"/>
      <c r="W19" s="81"/>
      <c r="X19" s="81"/>
      <c r="Y19" s="81"/>
      <c r="Z19" s="81"/>
      <c r="AA19" s="81"/>
      <c r="AB19" s="81"/>
      <c r="AC19" s="81"/>
      <c r="AD19" s="81"/>
      <c r="AE19" s="81"/>
      <c r="AF19" s="81"/>
      <c r="AG19" s="81"/>
      <c r="AH19" s="81"/>
    </row>
    <row r="20" spans="1:34" x14ac:dyDescent="0.25">
      <c r="A20" s="101">
        <f>+'Resumo Região'!C4</f>
        <v>28540630.219999995</v>
      </c>
      <c r="C20" s="256" t="s">
        <v>12710</v>
      </c>
      <c r="D20" s="100" t="s">
        <v>12653</v>
      </c>
      <c r="E20" s="101">
        <v>27982573.469999995</v>
      </c>
      <c r="F20" s="101">
        <f>+$A20</f>
        <v>28540630.219999995</v>
      </c>
      <c r="G20" s="101"/>
      <c r="H20" s="101"/>
      <c r="I20" s="101"/>
      <c r="J20" s="101"/>
      <c r="K20" s="101"/>
      <c r="L20" s="101"/>
      <c r="M20" s="101"/>
      <c r="N20" s="101"/>
      <c r="O20" s="101"/>
      <c r="P20" s="101"/>
      <c r="Q20" s="101">
        <f t="shared" ref="Q20:Q21" si="20">SUM(E20:F20)</f>
        <v>56523203.68999999</v>
      </c>
      <c r="S20" s="81"/>
      <c r="T20" s="81"/>
      <c r="U20" s="81"/>
      <c r="V20" s="81"/>
      <c r="W20" s="81"/>
      <c r="X20" s="81"/>
      <c r="Y20" s="81"/>
      <c r="Z20" s="81"/>
      <c r="AA20" s="81"/>
      <c r="AB20" s="81"/>
      <c r="AC20" s="81"/>
      <c r="AD20" s="81"/>
      <c r="AE20" s="81"/>
      <c r="AF20" s="81"/>
      <c r="AG20" s="81"/>
      <c r="AH20" s="81"/>
    </row>
    <row r="21" spans="1:34" x14ac:dyDescent="0.25">
      <c r="A21" s="102">
        <f>+'Resumo Região'!C5</f>
        <v>15873.798527999999</v>
      </c>
      <c r="C21" s="256"/>
      <c r="D21" s="100" t="s">
        <v>12631</v>
      </c>
      <c r="E21" s="102">
        <v>19965.874243278115</v>
      </c>
      <c r="F21" s="102">
        <f>+$A$21</f>
        <v>15873.798527999999</v>
      </c>
      <c r="G21" s="102"/>
      <c r="H21" s="102"/>
      <c r="I21" s="102"/>
      <c r="J21" s="102"/>
      <c r="K21" s="102"/>
      <c r="L21" s="102"/>
      <c r="M21" s="102"/>
      <c r="N21" s="102"/>
      <c r="O21" s="102"/>
      <c r="P21" s="102"/>
      <c r="Q21" s="102">
        <f t="shared" si="20"/>
        <v>35839.672771278114</v>
      </c>
      <c r="S21" s="81"/>
      <c r="T21" s="81"/>
      <c r="U21" s="81"/>
      <c r="V21" s="81"/>
      <c r="W21" s="81"/>
      <c r="X21" s="81"/>
      <c r="Y21" s="81"/>
      <c r="Z21" s="81"/>
      <c r="AA21" s="81"/>
      <c r="AB21" s="81"/>
      <c r="AC21" s="81"/>
      <c r="AD21" s="81"/>
      <c r="AE21" s="81"/>
      <c r="AF21" s="81"/>
      <c r="AG21" s="81"/>
      <c r="AH21" s="81"/>
    </row>
    <row r="22" spans="1:34" x14ac:dyDescent="0.25">
      <c r="A22" s="103">
        <f>A21/A20</f>
        <v>5.5618248110289982E-4</v>
      </c>
      <c r="C22" s="256"/>
      <c r="D22" s="100" t="s">
        <v>12706</v>
      </c>
      <c r="E22" s="103">
        <v>7.1351100943890843E-4</v>
      </c>
      <c r="F22" s="103">
        <f>F21/F20</f>
        <v>5.5618248110289982E-4</v>
      </c>
      <c r="G22" s="103" t="e">
        <f t="shared" ref="G22:Q22" si="21">G21/G20</f>
        <v>#DIV/0!</v>
      </c>
      <c r="H22" s="103" t="e">
        <f t="shared" si="21"/>
        <v>#DIV/0!</v>
      </c>
      <c r="I22" s="103" t="e">
        <f t="shared" si="21"/>
        <v>#DIV/0!</v>
      </c>
      <c r="J22" s="103" t="e">
        <f t="shared" si="21"/>
        <v>#DIV/0!</v>
      </c>
      <c r="K22" s="103" t="e">
        <f t="shared" si="21"/>
        <v>#DIV/0!</v>
      </c>
      <c r="L22" s="103" t="e">
        <f t="shared" si="21"/>
        <v>#DIV/0!</v>
      </c>
      <c r="M22" s="103" t="e">
        <f t="shared" si="21"/>
        <v>#DIV/0!</v>
      </c>
      <c r="N22" s="103" t="e">
        <f t="shared" ref="N22:P22" si="22">N21/N20</f>
        <v>#DIV/0!</v>
      </c>
      <c r="O22" s="103" t="e">
        <f t="shared" si="22"/>
        <v>#DIV/0!</v>
      </c>
      <c r="P22" s="103" t="e">
        <f t="shared" si="22"/>
        <v>#DIV/0!</v>
      </c>
      <c r="Q22" s="103">
        <f t="shared" si="21"/>
        <v>6.3407008859299354E-4</v>
      </c>
      <c r="S22" s="81"/>
      <c r="T22" s="81"/>
      <c r="U22" s="81"/>
      <c r="V22" s="81"/>
      <c r="W22" s="81"/>
      <c r="X22" s="81"/>
      <c r="Y22" s="81"/>
      <c r="Z22" s="81"/>
      <c r="AA22" s="81"/>
      <c r="AB22" s="81"/>
      <c r="AC22" s="81"/>
      <c r="AD22" s="81"/>
      <c r="AE22" s="81"/>
      <c r="AF22" s="81"/>
      <c r="AG22" s="81"/>
      <c r="AH22" s="81"/>
    </row>
    <row r="23" spans="1:34" x14ac:dyDescent="0.25">
      <c r="S23" s="81"/>
      <c r="T23" s="81"/>
      <c r="U23" s="81"/>
      <c r="V23" s="81"/>
      <c r="W23" s="81"/>
      <c r="X23" s="81"/>
      <c r="Y23" s="81"/>
      <c r="Z23" s="81"/>
      <c r="AA23" s="81"/>
      <c r="AB23" s="81"/>
      <c r="AC23" s="81"/>
      <c r="AD23" s="81"/>
      <c r="AE23" s="81"/>
      <c r="AF23" s="81"/>
      <c r="AG23" s="81"/>
      <c r="AH23" s="81"/>
    </row>
    <row r="24" spans="1:34" x14ac:dyDescent="0.25">
      <c r="A24" s="104">
        <f>'Resumo Região'!J27</f>
        <v>5.7624000000000004</v>
      </c>
      <c r="D24" s="100" t="s">
        <v>12649</v>
      </c>
      <c r="E24" s="104">
        <v>6.0349580739996176</v>
      </c>
      <c r="F24" s="104">
        <f>+$A$24</f>
        <v>5.7624000000000004</v>
      </c>
      <c r="G24" s="104"/>
      <c r="H24" s="104"/>
      <c r="I24" s="104"/>
      <c r="J24" s="104"/>
      <c r="K24" s="104"/>
      <c r="L24" s="104"/>
      <c r="M24" s="104"/>
      <c r="N24" s="104"/>
      <c r="O24" s="104"/>
      <c r="P24" s="104"/>
      <c r="Q24" s="104">
        <f>+F24</f>
        <v>5.7624000000000004</v>
      </c>
      <c r="S24" s="81"/>
      <c r="T24" s="81"/>
      <c r="U24" s="81"/>
      <c r="V24" s="81"/>
      <c r="W24" s="81"/>
      <c r="X24" s="81"/>
      <c r="Y24" s="81"/>
      <c r="Z24" s="81"/>
      <c r="AA24" s="81"/>
      <c r="AB24" s="81"/>
      <c r="AC24" s="81"/>
      <c r="AD24" s="81"/>
      <c r="AE24" s="81"/>
      <c r="AF24" s="81"/>
      <c r="AG24" s="81"/>
      <c r="AH24" s="81"/>
    </row>
    <row r="25" spans="1:34" x14ac:dyDescent="0.25">
      <c r="S25" s="81"/>
      <c r="T25" s="81"/>
      <c r="U25" s="81"/>
      <c r="V25" s="81"/>
      <c r="W25" s="81"/>
      <c r="X25" s="81"/>
      <c r="Y25" s="81"/>
      <c r="Z25" s="81"/>
      <c r="AA25" s="81"/>
      <c r="AB25" s="81"/>
      <c r="AC25" s="81"/>
      <c r="AD25" s="81"/>
      <c r="AE25" s="81"/>
      <c r="AF25" s="81"/>
      <c r="AG25" s="81"/>
      <c r="AH25" s="81"/>
    </row>
    <row r="26" spans="1:34" x14ac:dyDescent="0.25">
      <c r="A26" s="2"/>
      <c r="E26" s="2" t="s">
        <v>10974</v>
      </c>
      <c r="F26" s="2" t="s">
        <v>10943</v>
      </c>
      <c r="G26" s="2" t="s">
        <v>11021</v>
      </c>
      <c r="H26" s="2" t="s">
        <v>11001</v>
      </c>
      <c r="I26" s="2" t="s">
        <v>11008</v>
      </c>
      <c r="J26" s="2" t="s">
        <v>12697</v>
      </c>
      <c r="K26" s="2" t="s">
        <v>12698</v>
      </c>
      <c r="L26" s="2" t="s">
        <v>12699</v>
      </c>
      <c r="M26" s="2" t="s">
        <v>12700</v>
      </c>
      <c r="N26" s="2" t="s">
        <v>12700</v>
      </c>
      <c r="O26" s="2" t="s">
        <v>12700</v>
      </c>
      <c r="P26" s="2" t="s">
        <v>12700</v>
      </c>
      <c r="Q26" s="2" t="s">
        <v>12704</v>
      </c>
      <c r="S26" s="81"/>
      <c r="T26" s="81"/>
      <c r="U26" s="81"/>
      <c r="V26" s="81"/>
      <c r="W26" s="81"/>
      <c r="X26" s="81"/>
      <c r="Y26" s="81"/>
      <c r="Z26" s="81"/>
      <c r="AA26" s="81"/>
      <c r="AB26" s="81"/>
      <c r="AC26" s="81"/>
      <c r="AD26" s="81"/>
      <c r="AE26" s="81"/>
      <c r="AF26" s="81"/>
      <c r="AG26" s="81"/>
      <c r="AH26" s="81"/>
    </row>
    <row r="27" spans="1:34" ht="12" customHeight="1" x14ac:dyDescent="0.25">
      <c r="A27" s="105">
        <f>+A3/$A$24</f>
        <v>17194810.105164494</v>
      </c>
      <c r="C27" s="253" t="s">
        <v>10945</v>
      </c>
      <c r="D27" s="100" t="s">
        <v>12676</v>
      </c>
      <c r="E27" s="105">
        <v>18195954.964244373</v>
      </c>
      <c r="F27" s="105">
        <f>F3/F$24</f>
        <v>17194810.105164494</v>
      </c>
      <c r="G27" s="105" t="e">
        <f t="shared" ref="G27:L27" si="23">G3/G$24</f>
        <v>#DIV/0!</v>
      </c>
      <c r="H27" s="105" t="e">
        <f t="shared" si="23"/>
        <v>#DIV/0!</v>
      </c>
      <c r="I27" s="105" t="e">
        <f t="shared" si="23"/>
        <v>#DIV/0!</v>
      </c>
      <c r="J27" s="105" t="e">
        <f t="shared" si="23"/>
        <v>#DIV/0!</v>
      </c>
      <c r="K27" s="105" t="e">
        <f t="shared" si="23"/>
        <v>#DIV/0!</v>
      </c>
      <c r="L27" s="105" t="e">
        <f t="shared" si="23"/>
        <v>#DIV/0!</v>
      </c>
      <c r="M27" s="105" t="e">
        <f t="shared" ref="M27:P27" si="24">M3/M$24</f>
        <v>#DIV/0!</v>
      </c>
      <c r="N27" s="105" t="e">
        <f t="shared" si="24"/>
        <v>#DIV/0!</v>
      </c>
      <c r="O27" s="105" t="e">
        <f t="shared" si="24"/>
        <v>#DIV/0!</v>
      </c>
      <c r="P27" s="105" t="e">
        <f t="shared" si="24"/>
        <v>#DIV/0!</v>
      </c>
      <c r="Q27" s="105">
        <f t="shared" ref="Q27:Q28" si="25">SUM(E27:F27)</f>
        <v>35390765.069408864</v>
      </c>
      <c r="S27" s="81"/>
      <c r="T27" s="81"/>
      <c r="U27" s="81"/>
      <c r="V27" s="81"/>
      <c r="W27" s="81"/>
      <c r="X27" s="81"/>
      <c r="Y27" s="81"/>
      <c r="Z27" s="81"/>
      <c r="AA27" s="81"/>
      <c r="AB27" s="81"/>
      <c r="AC27" s="81"/>
      <c r="AD27" s="81"/>
      <c r="AE27" s="81"/>
      <c r="AF27" s="81"/>
      <c r="AG27" s="81"/>
      <c r="AH27" s="81"/>
    </row>
    <row r="28" spans="1:34" x14ac:dyDescent="0.25">
      <c r="A28" s="106">
        <f>+A4/$A$24</f>
        <v>21382.06</v>
      </c>
      <c r="C28" s="253"/>
      <c r="D28" s="100" t="s">
        <v>12631</v>
      </c>
      <c r="E28" s="106">
        <v>-2620.0050000000006</v>
      </c>
      <c r="F28" s="106">
        <f>F4/F$24</f>
        <v>21382.06</v>
      </c>
      <c r="G28" s="106" t="e">
        <f t="shared" ref="G28:K28" si="26">G4/G$24</f>
        <v>#DIV/0!</v>
      </c>
      <c r="H28" s="106" t="e">
        <f t="shared" si="26"/>
        <v>#DIV/0!</v>
      </c>
      <c r="I28" s="106" t="e">
        <f t="shared" si="26"/>
        <v>#DIV/0!</v>
      </c>
      <c r="J28" s="106" t="e">
        <f t="shared" si="26"/>
        <v>#DIV/0!</v>
      </c>
      <c r="K28" s="106" t="e">
        <f t="shared" si="26"/>
        <v>#DIV/0!</v>
      </c>
      <c r="L28" s="106" t="e">
        <f>L4/L$24</f>
        <v>#DIV/0!</v>
      </c>
      <c r="M28" s="106" t="e">
        <f t="shared" ref="M28:P28" si="27">M4/M$24</f>
        <v>#DIV/0!</v>
      </c>
      <c r="N28" s="106" t="e">
        <f t="shared" si="27"/>
        <v>#DIV/0!</v>
      </c>
      <c r="O28" s="106" t="e">
        <f t="shared" si="27"/>
        <v>#DIV/0!</v>
      </c>
      <c r="P28" s="106" t="e">
        <f t="shared" si="27"/>
        <v>#DIV/0!</v>
      </c>
      <c r="Q28" s="106">
        <f t="shared" si="25"/>
        <v>18762.055</v>
      </c>
      <c r="S28" s="81"/>
      <c r="T28" s="81"/>
      <c r="U28" s="81"/>
      <c r="V28" s="81"/>
      <c r="W28" s="81"/>
      <c r="X28" s="81"/>
      <c r="Y28" s="81"/>
      <c r="Z28" s="81"/>
      <c r="AA28" s="81"/>
      <c r="AB28" s="81"/>
      <c r="AC28" s="81"/>
      <c r="AD28" s="81"/>
      <c r="AE28" s="81"/>
      <c r="AF28" s="81"/>
      <c r="AG28" s="81"/>
      <c r="AH28" s="81"/>
    </row>
    <row r="29" spans="1:34" x14ac:dyDescent="0.25">
      <c r="A29" s="103">
        <f>A28/A27</f>
        <v>1.2435182400518548E-3</v>
      </c>
      <c r="C29" s="253"/>
      <c r="D29" s="100" t="s">
        <v>12711</v>
      </c>
      <c r="E29" s="103">
        <v>-1.4398832076405955E-4</v>
      </c>
      <c r="F29" s="103">
        <f>F28/F27</f>
        <v>1.2435182400518548E-3</v>
      </c>
      <c r="G29" s="103" t="e">
        <f t="shared" ref="G29:L29" si="28">G28/G27</f>
        <v>#DIV/0!</v>
      </c>
      <c r="H29" s="103" t="e">
        <f t="shared" si="28"/>
        <v>#DIV/0!</v>
      </c>
      <c r="I29" s="103" t="e">
        <f t="shared" si="28"/>
        <v>#DIV/0!</v>
      </c>
      <c r="J29" s="103" t="e">
        <f t="shared" si="28"/>
        <v>#DIV/0!</v>
      </c>
      <c r="K29" s="103" t="e">
        <f t="shared" si="28"/>
        <v>#DIV/0!</v>
      </c>
      <c r="L29" s="103" t="e">
        <f t="shared" si="28"/>
        <v>#DIV/0!</v>
      </c>
      <c r="M29" s="103" t="e">
        <f t="shared" ref="M29:P29" si="29">M28/M27</f>
        <v>#DIV/0!</v>
      </c>
      <c r="N29" s="103" t="e">
        <f t="shared" si="29"/>
        <v>#DIV/0!</v>
      </c>
      <c r="O29" s="103" t="e">
        <f t="shared" si="29"/>
        <v>#DIV/0!</v>
      </c>
      <c r="P29" s="103" t="e">
        <f t="shared" si="29"/>
        <v>#DIV/0!</v>
      </c>
      <c r="Q29" s="103">
        <f>Q28/Q27</f>
        <v>5.3013985324147682E-4</v>
      </c>
      <c r="S29" s="81"/>
      <c r="T29" s="81"/>
      <c r="U29" s="81"/>
      <c r="V29" s="81"/>
      <c r="W29" s="81"/>
      <c r="X29" s="81"/>
      <c r="Y29" s="81"/>
      <c r="Z29" s="81"/>
      <c r="AA29" s="81"/>
      <c r="AB29" s="81"/>
      <c r="AC29" s="81"/>
      <c r="AD29" s="81"/>
      <c r="AE29" s="81"/>
      <c r="AF29" s="81"/>
      <c r="AG29" s="81"/>
      <c r="AH29" s="81"/>
    </row>
    <row r="30" spans="1:34" x14ac:dyDescent="0.25">
      <c r="C30" s="253"/>
      <c r="D30" s="100" t="s">
        <v>12707</v>
      </c>
      <c r="E30" s="113">
        <v>8.0000000000000004E-4</v>
      </c>
      <c r="F30" s="113">
        <v>8.0000000000000004E-4</v>
      </c>
      <c r="G30" s="113">
        <v>8.0000000000000004E-4</v>
      </c>
      <c r="H30" s="113">
        <v>8.0000000000000004E-4</v>
      </c>
      <c r="I30" s="113">
        <v>8.0000000000000004E-4</v>
      </c>
      <c r="J30" s="113">
        <v>8.0000000000000004E-4</v>
      </c>
      <c r="K30" s="113">
        <v>8.0000000000000004E-4</v>
      </c>
      <c r="L30" s="113">
        <v>8.0000000000000004E-4</v>
      </c>
      <c r="M30" s="113">
        <v>8.0000000000000004E-4</v>
      </c>
      <c r="N30" s="113">
        <v>8.0000000000000004E-4</v>
      </c>
      <c r="O30" s="113">
        <v>8.0000000000000004E-4</v>
      </c>
      <c r="P30" s="113">
        <v>8.0000000000000004E-4</v>
      </c>
      <c r="Q30" s="113">
        <v>8.0000000000000004E-4</v>
      </c>
      <c r="S30" s="81"/>
      <c r="T30" s="81"/>
      <c r="U30" s="81"/>
      <c r="V30" s="81"/>
      <c r="W30" s="81"/>
      <c r="X30" s="81"/>
      <c r="Y30" s="81"/>
      <c r="Z30" s="81"/>
      <c r="AA30" s="81"/>
      <c r="AB30" s="81"/>
      <c r="AC30" s="81"/>
      <c r="AD30" s="81"/>
      <c r="AE30" s="81"/>
      <c r="AF30" s="81"/>
      <c r="AG30" s="81"/>
      <c r="AH30" s="81"/>
    </row>
    <row r="31" spans="1:34" x14ac:dyDescent="0.25">
      <c r="E31" s="118"/>
      <c r="F31" s="118"/>
      <c r="G31" s="118"/>
      <c r="H31" s="118"/>
      <c r="I31" s="118"/>
      <c r="J31" s="118"/>
      <c r="K31" s="118"/>
      <c r="L31" s="118"/>
      <c r="M31" s="118"/>
      <c r="N31" s="118"/>
      <c r="O31" s="118"/>
      <c r="P31" s="118"/>
      <c r="Q31" s="118"/>
      <c r="S31" s="81"/>
      <c r="T31" s="81"/>
      <c r="U31" s="81"/>
      <c r="V31" s="81"/>
      <c r="W31" s="81"/>
      <c r="X31" s="81"/>
      <c r="Y31" s="81"/>
      <c r="Z31" s="81"/>
      <c r="AA31" s="81"/>
      <c r="AB31" s="81"/>
      <c r="AC31" s="81"/>
      <c r="AD31" s="81"/>
      <c r="AE31" s="81"/>
      <c r="AF31" s="81"/>
      <c r="AG31" s="81"/>
      <c r="AH31" s="81"/>
    </row>
    <row r="32" spans="1:34" ht="12" customHeight="1" x14ac:dyDescent="0.25">
      <c r="A32" s="105">
        <f>+A8/$A$24</f>
        <v>11026529.402679417</v>
      </c>
      <c r="C32" s="253" t="s">
        <v>12656</v>
      </c>
      <c r="D32" s="100" t="s">
        <v>12676</v>
      </c>
      <c r="E32" s="105">
        <v>11266693.911750332</v>
      </c>
      <c r="F32" s="105">
        <f>+F40+F44</f>
        <v>11026529.402679417</v>
      </c>
      <c r="G32" s="105" t="e">
        <f t="shared" ref="G32:L32" si="30">+G40+G44</f>
        <v>#DIV/0!</v>
      </c>
      <c r="H32" s="105" t="e">
        <f t="shared" si="30"/>
        <v>#DIV/0!</v>
      </c>
      <c r="I32" s="105" t="e">
        <f t="shared" si="30"/>
        <v>#DIV/0!</v>
      </c>
      <c r="J32" s="105" t="e">
        <f t="shared" si="30"/>
        <v>#DIV/0!</v>
      </c>
      <c r="K32" s="105" t="e">
        <f t="shared" si="30"/>
        <v>#DIV/0!</v>
      </c>
      <c r="L32" s="105" t="e">
        <f t="shared" si="30"/>
        <v>#DIV/0!</v>
      </c>
      <c r="M32" s="105" t="e">
        <f t="shared" ref="M32:P32" si="31">+M40+M44</f>
        <v>#DIV/0!</v>
      </c>
      <c r="N32" s="105" t="e">
        <f t="shared" si="31"/>
        <v>#DIV/0!</v>
      </c>
      <c r="O32" s="105" t="e">
        <f t="shared" si="31"/>
        <v>#DIV/0!</v>
      </c>
      <c r="P32" s="105" t="e">
        <f t="shared" si="31"/>
        <v>#DIV/0!</v>
      </c>
      <c r="Q32" s="105">
        <f t="shared" ref="Q32:Q33" si="32">SUM(E32:F32)</f>
        <v>22293223.314429749</v>
      </c>
      <c r="S32" s="81"/>
      <c r="T32" s="81"/>
      <c r="U32" s="81"/>
      <c r="V32" s="81"/>
      <c r="W32" s="81"/>
      <c r="X32" s="81"/>
      <c r="Y32" s="81"/>
      <c r="Z32" s="81"/>
      <c r="AA32" s="81"/>
      <c r="AB32" s="81"/>
      <c r="AC32" s="81"/>
      <c r="AD32" s="81"/>
      <c r="AE32" s="81"/>
      <c r="AF32" s="81"/>
      <c r="AG32" s="81"/>
      <c r="AH32" s="81"/>
    </row>
    <row r="33" spans="1:34" x14ac:dyDescent="0.25">
      <c r="A33" s="106">
        <f>+A9/$A$24</f>
        <v>11779.29</v>
      </c>
      <c r="C33" s="253"/>
      <c r="D33" s="100" t="s">
        <v>12631</v>
      </c>
      <c r="E33" s="106">
        <v>9700.86</v>
      </c>
      <c r="F33" s="106">
        <f>+F41+F45</f>
        <v>11779.289999999999</v>
      </c>
      <c r="G33" s="106" t="e">
        <f t="shared" ref="G33:L33" si="33">+G41+G45</f>
        <v>#DIV/0!</v>
      </c>
      <c r="H33" s="106" t="e">
        <f t="shared" si="33"/>
        <v>#DIV/0!</v>
      </c>
      <c r="I33" s="106" t="e">
        <f t="shared" si="33"/>
        <v>#DIV/0!</v>
      </c>
      <c r="J33" s="106" t="e">
        <f t="shared" si="33"/>
        <v>#DIV/0!</v>
      </c>
      <c r="K33" s="106" t="e">
        <f t="shared" si="33"/>
        <v>#DIV/0!</v>
      </c>
      <c r="L33" s="106" t="e">
        <f t="shared" si="33"/>
        <v>#DIV/0!</v>
      </c>
      <c r="M33" s="106" t="e">
        <f t="shared" ref="M33:P33" si="34">+M41+M45</f>
        <v>#DIV/0!</v>
      </c>
      <c r="N33" s="106" t="e">
        <f t="shared" si="34"/>
        <v>#DIV/0!</v>
      </c>
      <c r="O33" s="106" t="e">
        <f t="shared" si="34"/>
        <v>#DIV/0!</v>
      </c>
      <c r="P33" s="106" t="e">
        <f t="shared" si="34"/>
        <v>#DIV/0!</v>
      </c>
      <c r="Q33" s="106">
        <f t="shared" si="32"/>
        <v>21480.15</v>
      </c>
      <c r="S33" s="81"/>
      <c r="T33" s="81"/>
      <c r="U33" s="81"/>
      <c r="V33" s="81"/>
      <c r="W33" s="81"/>
      <c r="X33" s="81"/>
      <c r="Y33" s="81"/>
      <c r="Z33" s="81"/>
      <c r="AA33" s="81"/>
      <c r="AB33" s="81"/>
      <c r="AC33" s="81"/>
      <c r="AD33" s="81"/>
      <c r="AE33" s="81"/>
      <c r="AF33" s="81"/>
      <c r="AG33" s="81"/>
      <c r="AH33" s="81"/>
    </row>
    <row r="34" spans="1:34" x14ac:dyDescent="0.25">
      <c r="A34" s="103">
        <f>A33/A32</f>
        <v>1.0682681349525685E-3</v>
      </c>
      <c r="C34" s="253"/>
      <c r="D34" s="100" t="s">
        <v>12656</v>
      </c>
      <c r="E34" s="103">
        <v>8.610209947997893E-4</v>
      </c>
      <c r="F34" s="103">
        <f>F33/F32</f>
        <v>1.0682681349525685E-3</v>
      </c>
      <c r="G34" s="103" t="e">
        <f t="shared" ref="G34:Q34" si="35">G33/G32</f>
        <v>#DIV/0!</v>
      </c>
      <c r="H34" s="103" t="e">
        <f t="shared" si="35"/>
        <v>#DIV/0!</v>
      </c>
      <c r="I34" s="103" t="e">
        <f t="shared" si="35"/>
        <v>#DIV/0!</v>
      </c>
      <c r="J34" s="103" t="e">
        <f t="shared" si="35"/>
        <v>#DIV/0!</v>
      </c>
      <c r="K34" s="103" t="e">
        <f t="shared" si="35"/>
        <v>#DIV/0!</v>
      </c>
      <c r="L34" s="103" t="e">
        <f t="shared" si="35"/>
        <v>#DIV/0!</v>
      </c>
      <c r="M34" s="103" t="e">
        <f t="shared" ref="M34:P34" si="36">M33/M32</f>
        <v>#DIV/0!</v>
      </c>
      <c r="N34" s="103" t="e">
        <f t="shared" si="36"/>
        <v>#DIV/0!</v>
      </c>
      <c r="O34" s="103" t="e">
        <f t="shared" si="36"/>
        <v>#DIV/0!</v>
      </c>
      <c r="P34" s="103" t="e">
        <f t="shared" si="36"/>
        <v>#DIV/0!</v>
      </c>
      <c r="Q34" s="103">
        <f t="shared" si="35"/>
        <v>9.6352822994853911E-4</v>
      </c>
      <c r="S34" s="81"/>
      <c r="T34" s="81"/>
      <c r="U34" s="81"/>
      <c r="V34" s="81"/>
      <c r="W34" s="81"/>
      <c r="X34" s="81"/>
      <c r="Y34" s="81"/>
      <c r="Z34" s="81"/>
      <c r="AA34" s="81"/>
      <c r="AB34" s="81"/>
      <c r="AC34" s="81"/>
      <c r="AD34" s="81"/>
      <c r="AE34" s="81"/>
      <c r="AF34" s="81"/>
      <c r="AG34" s="81"/>
      <c r="AH34" s="81"/>
    </row>
    <row r="35" spans="1:34" x14ac:dyDescent="0.25">
      <c r="S35" s="81"/>
      <c r="T35" s="81"/>
      <c r="U35" s="81"/>
      <c r="V35" s="81"/>
      <c r="W35" s="81"/>
      <c r="X35" s="81"/>
      <c r="Y35" s="81"/>
      <c r="Z35" s="81"/>
      <c r="AA35" s="81"/>
      <c r="AB35" s="81"/>
      <c r="AC35" s="81"/>
      <c r="AD35" s="81"/>
      <c r="AE35" s="81"/>
      <c r="AF35" s="81"/>
      <c r="AG35" s="81"/>
      <c r="AH35" s="81"/>
    </row>
    <row r="36" spans="1:34" x14ac:dyDescent="0.25">
      <c r="A36" s="105">
        <f>+A12/$A$24</f>
        <v>6168280.7024850734</v>
      </c>
      <c r="C36" s="253" t="s">
        <v>12708</v>
      </c>
      <c r="D36" s="100" t="s">
        <v>12676</v>
      </c>
      <c r="E36" s="105">
        <v>6929261.0524940416</v>
      </c>
      <c r="F36" s="105">
        <f>F12/F$24</f>
        <v>6168280.7024850734</v>
      </c>
      <c r="G36" s="105" t="e">
        <f t="shared" ref="G36:L36" si="37">G12/G$24</f>
        <v>#DIV/0!</v>
      </c>
      <c r="H36" s="105" t="e">
        <f t="shared" si="37"/>
        <v>#DIV/0!</v>
      </c>
      <c r="I36" s="105" t="e">
        <f t="shared" si="37"/>
        <v>#DIV/0!</v>
      </c>
      <c r="J36" s="105" t="e">
        <f t="shared" si="37"/>
        <v>#DIV/0!</v>
      </c>
      <c r="K36" s="105" t="e">
        <f t="shared" si="37"/>
        <v>#DIV/0!</v>
      </c>
      <c r="L36" s="105" t="e">
        <f t="shared" si="37"/>
        <v>#DIV/0!</v>
      </c>
      <c r="M36" s="105" t="e">
        <f t="shared" ref="M36:P36" si="38">M12/M$24</f>
        <v>#DIV/0!</v>
      </c>
      <c r="N36" s="105" t="e">
        <f t="shared" si="38"/>
        <v>#DIV/0!</v>
      </c>
      <c r="O36" s="105" t="e">
        <f t="shared" si="38"/>
        <v>#DIV/0!</v>
      </c>
      <c r="P36" s="105" t="e">
        <f t="shared" si="38"/>
        <v>#DIV/0!</v>
      </c>
      <c r="Q36" s="105">
        <f t="shared" ref="Q36:Q37" si="39">SUM(E36:F36)</f>
        <v>13097541.754979115</v>
      </c>
      <c r="S36" s="81"/>
      <c r="T36" s="81"/>
      <c r="U36" s="81"/>
      <c r="V36" s="81"/>
      <c r="W36" s="81"/>
      <c r="X36" s="81"/>
      <c r="Y36" s="81"/>
      <c r="Z36" s="81"/>
      <c r="AA36" s="81"/>
      <c r="AB36" s="81"/>
      <c r="AC36" s="81"/>
      <c r="AD36" s="81"/>
      <c r="AE36" s="81"/>
      <c r="AF36" s="81"/>
      <c r="AG36" s="81"/>
      <c r="AH36" s="81"/>
    </row>
    <row r="37" spans="1:34" ht="12" customHeight="1" x14ac:dyDescent="0.25">
      <c r="A37" s="106">
        <f>+A13/$A$24</f>
        <v>9602.7699999999986</v>
      </c>
      <c r="C37" s="253"/>
      <c r="D37" s="100" t="s">
        <v>12631</v>
      </c>
      <c r="E37" s="106">
        <v>-12320.865</v>
      </c>
      <c r="F37" s="106">
        <f>F13/F$24</f>
        <v>9602.7699999999986</v>
      </c>
      <c r="G37" s="106" t="e">
        <f t="shared" ref="G37:L37" si="40">G13/G$24</f>
        <v>#DIV/0!</v>
      </c>
      <c r="H37" s="106" t="e">
        <f t="shared" si="40"/>
        <v>#DIV/0!</v>
      </c>
      <c r="I37" s="106" t="e">
        <f t="shared" si="40"/>
        <v>#DIV/0!</v>
      </c>
      <c r="J37" s="106" t="e">
        <f t="shared" si="40"/>
        <v>#DIV/0!</v>
      </c>
      <c r="K37" s="106" t="e">
        <f t="shared" si="40"/>
        <v>#DIV/0!</v>
      </c>
      <c r="L37" s="106" t="e">
        <f t="shared" si="40"/>
        <v>#DIV/0!</v>
      </c>
      <c r="M37" s="106" t="e">
        <f t="shared" ref="M37:P37" si="41">M13/M$24</f>
        <v>#DIV/0!</v>
      </c>
      <c r="N37" s="106" t="e">
        <f t="shared" si="41"/>
        <v>#DIV/0!</v>
      </c>
      <c r="O37" s="106" t="e">
        <f t="shared" si="41"/>
        <v>#DIV/0!</v>
      </c>
      <c r="P37" s="106" t="e">
        <f t="shared" si="41"/>
        <v>#DIV/0!</v>
      </c>
      <c r="Q37" s="106">
        <f t="shared" si="39"/>
        <v>-2718.0950000000012</v>
      </c>
      <c r="S37" s="81"/>
      <c r="T37" s="81"/>
      <c r="U37" s="81"/>
      <c r="V37" s="81"/>
      <c r="W37" s="81"/>
      <c r="X37" s="81"/>
      <c r="Y37" s="81"/>
      <c r="Z37" s="81"/>
      <c r="AA37" s="81"/>
      <c r="AB37" s="81"/>
      <c r="AC37" s="81"/>
      <c r="AD37" s="81"/>
      <c r="AE37" s="81"/>
      <c r="AF37" s="81"/>
      <c r="AG37" s="81"/>
      <c r="AH37" s="81"/>
    </row>
    <row r="38" spans="1:34" x14ac:dyDescent="0.25">
      <c r="A38" s="103">
        <f>A37/A36</f>
        <v>1.5567984764589652E-3</v>
      </c>
      <c r="C38" s="253"/>
      <c r="D38" s="100" t="s">
        <v>12687</v>
      </c>
      <c r="E38" s="103">
        <v>-1.7780921957854892E-3</v>
      </c>
      <c r="F38" s="103">
        <f>F37/F36</f>
        <v>1.5567984764589652E-3</v>
      </c>
      <c r="G38" s="103" t="e">
        <f t="shared" ref="G38:Q38" si="42">G37/G36</f>
        <v>#DIV/0!</v>
      </c>
      <c r="H38" s="103" t="e">
        <f t="shared" si="42"/>
        <v>#DIV/0!</v>
      </c>
      <c r="I38" s="103" t="e">
        <f t="shared" si="42"/>
        <v>#DIV/0!</v>
      </c>
      <c r="J38" s="103" t="e">
        <f t="shared" si="42"/>
        <v>#DIV/0!</v>
      </c>
      <c r="K38" s="103" t="e">
        <f t="shared" si="42"/>
        <v>#DIV/0!</v>
      </c>
      <c r="L38" s="103" t="e">
        <f t="shared" si="42"/>
        <v>#DIV/0!</v>
      </c>
      <c r="M38" s="103" t="e">
        <f t="shared" ref="M38:P38" si="43">M37/M36</f>
        <v>#DIV/0!</v>
      </c>
      <c r="N38" s="103" t="e">
        <f t="shared" si="43"/>
        <v>#DIV/0!</v>
      </c>
      <c r="O38" s="103" t="e">
        <f t="shared" si="43"/>
        <v>#DIV/0!</v>
      </c>
      <c r="P38" s="103" t="e">
        <f t="shared" si="43"/>
        <v>#DIV/0!</v>
      </c>
      <c r="Q38" s="103">
        <f t="shared" si="42"/>
        <v>-2.0752711087687121E-4</v>
      </c>
      <c r="S38" s="81"/>
      <c r="T38" s="81"/>
      <c r="U38" s="81"/>
      <c r="V38" s="81"/>
      <c r="W38" s="81"/>
      <c r="X38" s="81"/>
      <c r="Y38" s="81"/>
      <c r="Z38" s="81"/>
      <c r="AA38" s="81"/>
      <c r="AB38" s="81"/>
      <c r="AC38" s="81"/>
      <c r="AD38" s="81"/>
      <c r="AE38" s="81"/>
      <c r="AF38" s="81"/>
      <c r="AG38" s="81"/>
      <c r="AH38" s="81"/>
    </row>
    <row r="39" spans="1:34" x14ac:dyDescent="0.25">
      <c r="E39" s="115"/>
      <c r="F39" s="115"/>
      <c r="L39" s="115"/>
      <c r="M39" s="115"/>
      <c r="N39" s="115"/>
      <c r="O39" s="115"/>
      <c r="P39" s="115"/>
      <c r="Q39" s="115"/>
      <c r="S39" s="81"/>
      <c r="T39" s="81"/>
      <c r="U39" s="81"/>
      <c r="V39" s="81"/>
      <c r="W39" s="81"/>
      <c r="X39" s="81"/>
      <c r="Y39" s="81"/>
      <c r="Z39" s="81"/>
      <c r="AA39" s="81"/>
      <c r="AB39" s="81"/>
      <c r="AC39" s="81"/>
      <c r="AD39" s="81"/>
      <c r="AE39" s="81"/>
      <c r="AF39" s="81"/>
      <c r="AG39" s="81"/>
      <c r="AH39" s="81"/>
    </row>
    <row r="40" spans="1:34" ht="12" customHeight="1" x14ac:dyDescent="0.25">
      <c r="A40" s="105">
        <f>+A16/$A$24</f>
        <v>6073622.5895460015</v>
      </c>
      <c r="C40" s="253" t="s">
        <v>12709</v>
      </c>
      <c r="D40" s="100" t="s">
        <v>12676</v>
      </c>
      <c r="E40" s="105">
        <v>6629946.957275671</v>
      </c>
      <c r="F40" s="105">
        <f>F16/F$24</f>
        <v>6073622.5895460015</v>
      </c>
      <c r="G40" s="105" t="e">
        <f t="shared" ref="G40:L40" si="44">G16/G$24</f>
        <v>#DIV/0!</v>
      </c>
      <c r="H40" s="105" t="e">
        <f t="shared" si="44"/>
        <v>#DIV/0!</v>
      </c>
      <c r="I40" s="105" t="e">
        <f t="shared" si="44"/>
        <v>#DIV/0!</v>
      </c>
      <c r="J40" s="105" t="e">
        <f t="shared" si="44"/>
        <v>#DIV/0!</v>
      </c>
      <c r="K40" s="105" t="e">
        <f t="shared" si="44"/>
        <v>#DIV/0!</v>
      </c>
      <c r="L40" s="105" t="e">
        <f t="shared" si="44"/>
        <v>#DIV/0!</v>
      </c>
      <c r="M40" s="105" t="e">
        <f t="shared" ref="M40:P40" si="45">M16/M$24</f>
        <v>#DIV/0!</v>
      </c>
      <c r="N40" s="105" t="e">
        <f t="shared" si="45"/>
        <v>#DIV/0!</v>
      </c>
      <c r="O40" s="105" t="e">
        <f t="shared" si="45"/>
        <v>#DIV/0!</v>
      </c>
      <c r="P40" s="105" t="e">
        <f t="shared" si="45"/>
        <v>#DIV/0!</v>
      </c>
      <c r="Q40" s="105">
        <f t="shared" ref="Q40:Q41" si="46">SUM(E40:F40)</f>
        <v>12703569.546821672</v>
      </c>
      <c r="S40" s="81"/>
      <c r="T40" s="81"/>
      <c r="U40" s="81"/>
      <c r="V40" s="81"/>
      <c r="W40" s="81"/>
      <c r="X40" s="81"/>
      <c r="Y40" s="81"/>
      <c r="Z40" s="81"/>
      <c r="AA40" s="81"/>
      <c r="AB40" s="81"/>
      <c r="AC40" s="81"/>
      <c r="AD40" s="81"/>
      <c r="AE40" s="81"/>
      <c r="AF40" s="81"/>
      <c r="AG40" s="81"/>
      <c r="AH40" s="81"/>
    </row>
    <row r="41" spans="1:34" x14ac:dyDescent="0.25">
      <c r="A41" s="106">
        <f>+A17/$A$24</f>
        <v>9024.57</v>
      </c>
      <c r="C41" s="253"/>
      <c r="D41" s="100" t="s">
        <v>12631</v>
      </c>
      <c r="E41" s="106">
        <v>6392.49</v>
      </c>
      <c r="F41" s="106">
        <f>F17/F$24</f>
        <v>9024.57</v>
      </c>
      <c r="G41" s="106" t="e">
        <f t="shared" ref="G41:L41" si="47">G17/G$24</f>
        <v>#DIV/0!</v>
      </c>
      <c r="H41" s="106" t="e">
        <f t="shared" si="47"/>
        <v>#DIV/0!</v>
      </c>
      <c r="I41" s="106" t="e">
        <f t="shared" si="47"/>
        <v>#DIV/0!</v>
      </c>
      <c r="J41" s="106" t="e">
        <f t="shared" si="47"/>
        <v>#DIV/0!</v>
      </c>
      <c r="K41" s="106" t="e">
        <f t="shared" si="47"/>
        <v>#DIV/0!</v>
      </c>
      <c r="L41" s="106" t="e">
        <f t="shared" si="47"/>
        <v>#DIV/0!</v>
      </c>
      <c r="M41" s="106" t="e">
        <f t="shared" ref="M41:P41" si="48">M17/M$24</f>
        <v>#DIV/0!</v>
      </c>
      <c r="N41" s="106" t="e">
        <f t="shared" si="48"/>
        <v>#DIV/0!</v>
      </c>
      <c r="O41" s="106" t="e">
        <f t="shared" si="48"/>
        <v>#DIV/0!</v>
      </c>
      <c r="P41" s="106" t="e">
        <f t="shared" si="48"/>
        <v>#DIV/0!</v>
      </c>
      <c r="Q41" s="106">
        <f t="shared" si="46"/>
        <v>15417.06</v>
      </c>
      <c r="S41" s="81"/>
      <c r="T41" s="81"/>
      <c r="U41" s="81"/>
      <c r="V41" s="81"/>
      <c r="W41" s="81"/>
      <c r="X41" s="81"/>
      <c r="Y41" s="81"/>
      <c r="Z41" s="81"/>
      <c r="AA41" s="81"/>
      <c r="AB41" s="81"/>
      <c r="AC41" s="81"/>
      <c r="AD41" s="81"/>
      <c r="AE41" s="81"/>
      <c r="AF41" s="81"/>
      <c r="AG41" s="81"/>
      <c r="AH41" s="81"/>
    </row>
    <row r="42" spans="1:34" x14ac:dyDescent="0.25">
      <c r="A42" s="103">
        <f>A41/A40</f>
        <v>1.4858628218903833E-3</v>
      </c>
      <c r="C42" s="253"/>
      <c r="D42" s="100" t="s">
        <v>12685</v>
      </c>
      <c r="E42" s="103">
        <v>9.6418418445790325E-4</v>
      </c>
      <c r="F42" s="103">
        <f>F41/F40</f>
        <v>1.4858628218903833E-3</v>
      </c>
      <c r="G42" s="103" t="e">
        <f t="shared" ref="G42:L42" si="49">G41/G40</f>
        <v>#DIV/0!</v>
      </c>
      <c r="H42" s="103" t="e">
        <f t="shared" si="49"/>
        <v>#DIV/0!</v>
      </c>
      <c r="I42" s="103" t="e">
        <f t="shared" si="49"/>
        <v>#DIV/0!</v>
      </c>
      <c r="J42" s="103" t="e">
        <f t="shared" si="49"/>
        <v>#DIV/0!</v>
      </c>
      <c r="K42" s="103" t="e">
        <f t="shared" si="49"/>
        <v>#DIV/0!</v>
      </c>
      <c r="L42" s="103" t="e">
        <f t="shared" si="49"/>
        <v>#DIV/0!</v>
      </c>
      <c r="M42" s="103" t="e">
        <f t="shared" ref="M42:P42" si="50">M41/M40</f>
        <v>#DIV/0!</v>
      </c>
      <c r="N42" s="103" t="e">
        <f t="shared" si="50"/>
        <v>#DIV/0!</v>
      </c>
      <c r="O42" s="103" t="e">
        <f t="shared" si="50"/>
        <v>#DIV/0!</v>
      </c>
      <c r="P42" s="103" t="e">
        <f t="shared" si="50"/>
        <v>#DIV/0!</v>
      </c>
      <c r="Q42" s="103">
        <f>Q41/Q40</f>
        <v>1.2136006295850304E-3</v>
      </c>
      <c r="S42" s="81"/>
      <c r="T42" s="81"/>
      <c r="U42" s="81"/>
      <c r="V42" s="81"/>
      <c r="W42" s="81"/>
      <c r="X42" s="81"/>
      <c r="Y42" s="81"/>
      <c r="Z42" s="81"/>
      <c r="AA42" s="81"/>
      <c r="AB42" s="81"/>
      <c r="AC42" s="81"/>
      <c r="AD42" s="81"/>
      <c r="AE42" s="81"/>
      <c r="AF42" s="81"/>
      <c r="AG42" s="81"/>
      <c r="AH42" s="81"/>
    </row>
    <row r="43" spans="1:34" x14ac:dyDescent="0.25">
      <c r="S43" s="81"/>
      <c r="T43" s="81"/>
      <c r="U43" s="81"/>
      <c r="V43" s="81"/>
      <c r="W43" s="81"/>
      <c r="X43" s="81"/>
      <c r="Y43" s="81"/>
      <c r="Z43" s="81"/>
      <c r="AA43" s="81"/>
      <c r="AB43" s="81"/>
      <c r="AC43" s="81"/>
      <c r="AD43" s="81"/>
      <c r="AE43" s="81"/>
      <c r="AF43" s="81"/>
      <c r="AG43" s="81"/>
      <c r="AH43" s="81"/>
    </row>
    <row r="44" spans="1:34" ht="12" customHeight="1" x14ac:dyDescent="0.25">
      <c r="A44" s="105">
        <f>+A20/$A$24</f>
        <v>4952906.8131334158</v>
      </c>
      <c r="C44" s="253" t="s">
        <v>12710</v>
      </c>
      <c r="D44" s="100" t="s">
        <v>12676</v>
      </c>
      <c r="E44" s="105">
        <v>4636746.9544746615</v>
      </c>
      <c r="F44" s="105">
        <f>F20/F$24</f>
        <v>4952906.8131334158</v>
      </c>
      <c r="G44" s="105" t="e">
        <f t="shared" ref="G44:L44" si="51">G20/G$24</f>
        <v>#DIV/0!</v>
      </c>
      <c r="H44" s="105" t="e">
        <f t="shared" si="51"/>
        <v>#DIV/0!</v>
      </c>
      <c r="I44" s="105" t="e">
        <f t="shared" si="51"/>
        <v>#DIV/0!</v>
      </c>
      <c r="J44" s="105" t="e">
        <f t="shared" si="51"/>
        <v>#DIV/0!</v>
      </c>
      <c r="K44" s="105" t="e">
        <f t="shared" si="51"/>
        <v>#DIV/0!</v>
      </c>
      <c r="L44" s="105" t="e">
        <f t="shared" si="51"/>
        <v>#DIV/0!</v>
      </c>
      <c r="M44" s="105" t="e">
        <f t="shared" ref="M44:P44" si="52">M20/M$24</f>
        <v>#DIV/0!</v>
      </c>
      <c r="N44" s="105" t="e">
        <f t="shared" si="52"/>
        <v>#DIV/0!</v>
      </c>
      <c r="O44" s="105" t="e">
        <f t="shared" si="52"/>
        <v>#DIV/0!</v>
      </c>
      <c r="P44" s="105" t="e">
        <f t="shared" si="52"/>
        <v>#DIV/0!</v>
      </c>
      <c r="Q44" s="105">
        <f t="shared" ref="Q44:Q45" si="53">SUM(E44:F44)</f>
        <v>9589653.7676080763</v>
      </c>
      <c r="S44" s="81"/>
      <c r="T44" s="81"/>
      <c r="U44" s="81"/>
      <c r="V44" s="81"/>
      <c r="W44" s="81"/>
      <c r="X44" s="81"/>
      <c r="Y44" s="81"/>
      <c r="Z44" s="81"/>
      <c r="AA44" s="81"/>
      <c r="AB44" s="81"/>
      <c r="AC44" s="81"/>
      <c r="AD44" s="81"/>
      <c r="AE44" s="81"/>
      <c r="AF44" s="81"/>
      <c r="AG44" s="81"/>
      <c r="AH44" s="81"/>
    </row>
    <row r="45" spans="1:34" x14ac:dyDescent="0.25">
      <c r="A45" s="106">
        <f>+A21/$A$24</f>
        <v>2754.72</v>
      </c>
      <c r="C45" s="253"/>
      <c r="D45" s="100" t="s">
        <v>12631</v>
      </c>
      <c r="E45" s="106">
        <v>3308.37</v>
      </c>
      <c r="F45" s="106">
        <f>F21/F$24</f>
        <v>2754.72</v>
      </c>
      <c r="G45" s="106" t="e">
        <f t="shared" ref="G45:L45" si="54">G21/G$24</f>
        <v>#DIV/0!</v>
      </c>
      <c r="H45" s="106" t="e">
        <f t="shared" si="54"/>
        <v>#DIV/0!</v>
      </c>
      <c r="I45" s="106" t="e">
        <f t="shared" si="54"/>
        <v>#DIV/0!</v>
      </c>
      <c r="J45" s="106" t="e">
        <f t="shared" si="54"/>
        <v>#DIV/0!</v>
      </c>
      <c r="K45" s="106" t="e">
        <f t="shared" si="54"/>
        <v>#DIV/0!</v>
      </c>
      <c r="L45" s="106" t="e">
        <f t="shared" si="54"/>
        <v>#DIV/0!</v>
      </c>
      <c r="M45" s="106" t="e">
        <f t="shared" ref="M45:P45" si="55">M21/M$24</f>
        <v>#DIV/0!</v>
      </c>
      <c r="N45" s="106" t="e">
        <f t="shared" si="55"/>
        <v>#DIV/0!</v>
      </c>
      <c r="O45" s="106" t="e">
        <f t="shared" si="55"/>
        <v>#DIV/0!</v>
      </c>
      <c r="P45" s="106" t="e">
        <f t="shared" si="55"/>
        <v>#DIV/0!</v>
      </c>
      <c r="Q45" s="106">
        <f t="shared" si="53"/>
        <v>6063.09</v>
      </c>
      <c r="S45" s="81"/>
      <c r="T45" s="81"/>
      <c r="U45" s="81"/>
      <c r="V45" s="81"/>
      <c r="W45" s="81"/>
      <c r="X45" s="81"/>
      <c r="Y45" s="81"/>
      <c r="Z45" s="81"/>
      <c r="AA45" s="81"/>
      <c r="AB45" s="81"/>
      <c r="AC45" s="81"/>
      <c r="AD45" s="81"/>
      <c r="AE45" s="81"/>
      <c r="AF45" s="81"/>
      <c r="AG45" s="81"/>
      <c r="AH45" s="81"/>
    </row>
    <row r="46" spans="1:34" x14ac:dyDescent="0.25">
      <c r="A46" s="103">
        <f>A45/A44</f>
        <v>5.5618248110289982E-4</v>
      </c>
      <c r="C46" s="253"/>
      <c r="D46" s="100" t="s">
        <v>12686</v>
      </c>
      <c r="E46" s="103">
        <v>7.1351100943890843E-4</v>
      </c>
      <c r="F46" s="103">
        <f>F45/F44</f>
        <v>5.5618248110289982E-4</v>
      </c>
      <c r="G46" s="103" t="e">
        <f t="shared" ref="G46:L46" si="56">G45/G44</f>
        <v>#DIV/0!</v>
      </c>
      <c r="H46" s="103" t="e">
        <f t="shared" si="56"/>
        <v>#DIV/0!</v>
      </c>
      <c r="I46" s="103" t="e">
        <f t="shared" si="56"/>
        <v>#DIV/0!</v>
      </c>
      <c r="J46" s="103" t="e">
        <f t="shared" si="56"/>
        <v>#DIV/0!</v>
      </c>
      <c r="K46" s="103" t="e">
        <f t="shared" si="56"/>
        <v>#DIV/0!</v>
      </c>
      <c r="L46" s="103" t="e">
        <f t="shared" si="56"/>
        <v>#DIV/0!</v>
      </c>
      <c r="M46" s="103" t="e">
        <f t="shared" ref="M46:P46" si="57">M45/M44</f>
        <v>#DIV/0!</v>
      </c>
      <c r="N46" s="103" t="e">
        <f t="shared" si="57"/>
        <v>#DIV/0!</v>
      </c>
      <c r="O46" s="103" t="e">
        <f t="shared" si="57"/>
        <v>#DIV/0!</v>
      </c>
      <c r="P46" s="103" t="e">
        <f t="shared" si="57"/>
        <v>#DIV/0!</v>
      </c>
      <c r="Q46" s="103">
        <f>Q45/Q44</f>
        <v>6.322532749284338E-4</v>
      </c>
      <c r="S46" s="81"/>
      <c r="T46" s="81"/>
      <c r="U46" s="81"/>
      <c r="V46" s="81"/>
      <c r="W46" s="81"/>
      <c r="X46" s="81"/>
      <c r="Y46" s="81"/>
      <c r="Z46" s="81"/>
      <c r="AA46" s="81"/>
      <c r="AB46" s="81"/>
      <c r="AC46" s="81"/>
      <c r="AD46" s="81"/>
      <c r="AE46" s="81"/>
      <c r="AF46" s="81"/>
      <c r="AG46" s="81"/>
      <c r="AH46" s="81"/>
    </row>
    <row r="47" spans="1:34" x14ac:dyDescent="0.25">
      <c r="S47" s="81"/>
      <c r="T47" s="81"/>
      <c r="U47" s="81"/>
      <c r="V47" s="81"/>
      <c r="W47" s="81"/>
      <c r="X47" s="81"/>
      <c r="Y47" s="81"/>
      <c r="Z47" s="81"/>
      <c r="AA47" s="81"/>
      <c r="AB47" s="81"/>
      <c r="AC47" s="81"/>
      <c r="AD47" s="81"/>
      <c r="AE47" s="81"/>
      <c r="AF47" s="81"/>
      <c r="AG47" s="81"/>
      <c r="AH47" s="81"/>
    </row>
    <row r="48" spans="1:34" x14ac:dyDescent="0.25">
      <c r="A48" s="107">
        <f>+'Resumo Região'!J7</f>
        <v>41280.79</v>
      </c>
      <c r="D48" s="100" t="s">
        <v>12712</v>
      </c>
      <c r="E48" s="107">
        <v>40146.965000000011</v>
      </c>
      <c r="F48" s="107">
        <f t="shared" ref="F48:F54" si="58">+$A48</f>
        <v>41280.79</v>
      </c>
      <c r="G48" s="107"/>
      <c r="H48" s="107"/>
      <c r="I48" s="107"/>
      <c r="J48" s="107"/>
      <c r="K48" s="107"/>
      <c r="L48" s="107"/>
      <c r="M48" s="107"/>
      <c r="N48" s="107"/>
      <c r="O48" s="107"/>
      <c r="P48" s="107"/>
      <c r="Q48" s="107">
        <f t="shared" ref="Q48:Q52" si="59">SUM(E48:F48)</f>
        <v>81427.755000000005</v>
      </c>
      <c r="S48" s="81"/>
      <c r="T48" s="81"/>
      <c r="U48" s="81"/>
      <c r="V48" s="81"/>
      <c r="W48" s="81"/>
      <c r="X48" s="81"/>
      <c r="Y48" s="81"/>
      <c r="Z48" s="81"/>
      <c r="AA48" s="81"/>
      <c r="AB48" s="81"/>
      <c r="AC48" s="81"/>
      <c r="AD48" s="81"/>
      <c r="AE48" s="81"/>
      <c r="AF48" s="81"/>
      <c r="AG48" s="81"/>
      <c r="AH48" s="81"/>
    </row>
    <row r="49" spans="1:34" x14ac:dyDescent="0.25">
      <c r="A49" s="108">
        <f>+'Resumo Região'!J3</f>
        <v>11174.779999999999</v>
      </c>
      <c r="D49" s="100" t="s">
        <v>12682</v>
      </c>
      <c r="E49" s="108">
        <v>6864.5399999999991</v>
      </c>
      <c r="F49" s="108">
        <f t="shared" si="58"/>
        <v>11174.779999999999</v>
      </c>
      <c r="G49" s="108"/>
      <c r="H49" s="108"/>
      <c r="I49" s="108"/>
      <c r="J49" s="108"/>
      <c r="K49" s="108"/>
      <c r="L49" s="108"/>
      <c r="M49" s="108"/>
      <c r="N49" s="108"/>
      <c r="O49" s="108"/>
      <c r="P49" s="108"/>
      <c r="Q49" s="108">
        <f t="shared" si="59"/>
        <v>18039.32</v>
      </c>
      <c r="S49" s="81"/>
      <c r="T49" s="81"/>
      <c r="U49" s="81"/>
      <c r="V49" s="81"/>
      <c r="W49" s="81"/>
      <c r="X49" s="81"/>
      <c r="Y49" s="81"/>
      <c r="Z49" s="81"/>
      <c r="AA49" s="81"/>
      <c r="AB49" s="81"/>
      <c r="AC49" s="81"/>
      <c r="AD49" s="81"/>
      <c r="AE49" s="81"/>
      <c r="AF49" s="81"/>
      <c r="AG49" s="81"/>
      <c r="AH49" s="81"/>
    </row>
    <row r="50" spans="1:34" x14ac:dyDescent="0.25">
      <c r="A50" s="108">
        <f>+'Resumo Região'!J4</f>
        <v>0</v>
      </c>
      <c r="D50" s="100" t="s">
        <v>12713</v>
      </c>
      <c r="E50" s="108">
        <v>0</v>
      </c>
      <c r="F50" s="108">
        <f t="shared" si="58"/>
        <v>0</v>
      </c>
      <c r="G50" s="108"/>
      <c r="H50" s="108"/>
      <c r="I50" s="108"/>
      <c r="J50" s="108"/>
      <c r="K50" s="108"/>
      <c r="L50" s="108"/>
      <c r="M50" s="108"/>
      <c r="N50" s="108"/>
      <c r="O50" s="108"/>
      <c r="P50" s="108"/>
      <c r="Q50" s="108">
        <f t="shared" si="59"/>
        <v>0</v>
      </c>
      <c r="S50" s="81"/>
      <c r="T50" s="81"/>
      <c r="U50" s="81"/>
      <c r="V50" s="81"/>
      <c r="W50" s="81"/>
      <c r="X50" s="81"/>
      <c r="Y50" s="81"/>
      <c r="Z50" s="81"/>
      <c r="AA50" s="81"/>
      <c r="AB50" s="81"/>
      <c r="AC50" s="81"/>
      <c r="AD50" s="81"/>
      <c r="AE50" s="81"/>
      <c r="AF50" s="81"/>
      <c r="AG50" s="81"/>
      <c r="AH50" s="81"/>
    </row>
    <row r="51" spans="1:34" x14ac:dyDescent="0.25">
      <c r="A51" s="108">
        <f>+'Resumo Região'!J5</f>
        <v>19898.730000000003</v>
      </c>
      <c r="D51" s="100" t="s">
        <v>12714</v>
      </c>
      <c r="E51" s="108">
        <v>42766.970000000008</v>
      </c>
      <c r="F51" s="108">
        <f t="shared" si="58"/>
        <v>19898.730000000003</v>
      </c>
      <c r="G51" s="108"/>
      <c r="H51" s="108"/>
      <c r="I51" s="108"/>
      <c r="J51" s="108"/>
      <c r="K51" s="108"/>
      <c r="L51" s="108"/>
      <c r="M51" s="108"/>
      <c r="N51" s="108"/>
      <c r="O51" s="108"/>
      <c r="P51" s="108"/>
      <c r="Q51" s="108">
        <f t="shared" si="59"/>
        <v>62665.700000000012</v>
      </c>
      <c r="S51" s="81"/>
      <c r="T51" s="81"/>
      <c r="U51" s="81"/>
      <c r="V51" s="81"/>
      <c r="W51" s="81"/>
      <c r="X51" s="81"/>
      <c r="Y51" s="81"/>
      <c r="Z51" s="81"/>
      <c r="AA51" s="81"/>
      <c r="AB51" s="81"/>
      <c r="AC51" s="81"/>
      <c r="AD51" s="81"/>
      <c r="AE51" s="81"/>
      <c r="AF51" s="81"/>
      <c r="AG51" s="81"/>
      <c r="AH51" s="81"/>
    </row>
    <row r="52" spans="1:34" x14ac:dyDescent="0.25">
      <c r="A52" s="108">
        <f>+'Resumo Região'!J6</f>
        <v>10207.279999999999</v>
      </c>
      <c r="D52" s="100" t="s">
        <v>12715</v>
      </c>
      <c r="E52" s="108">
        <v>-9484.5450000000001</v>
      </c>
      <c r="F52" s="108">
        <f t="shared" si="58"/>
        <v>10207.279999999999</v>
      </c>
      <c r="G52" s="108"/>
      <c r="H52" s="108"/>
      <c r="I52" s="108"/>
      <c r="J52" s="108"/>
      <c r="K52" s="108"/>
      <c r="L52" s="108"/>
      <c r="M52" s="108"/>
      <c r="N52" s="108"/>
      <c r="O52" s="108"/>
      <c r="P52" s="108"/>
      <c r="Q52" s="108">
        <f t="shared" si="59"/>
        <v>722.73499999999876</v>
      </c>
      <c r="S52" s="81"/>
      <c r="T52" s="81"/>
      <c r="U52" s="81"/>
      <c r="V52" s="81"/>
      <c r="W52" s="81"/>
      <c r="X52" s="81"/>
      <c r="Y52" s="81"/>
      <c r="Z52" s="81"/>
      <c r="AA52" s="81"/>
      <c r="AB52" s="81"/>
      <c r="AC52" s="81"/>
      <c r="AD52" s="81"/>
      <c r="AE52" s="81"/>
      <c r="AF52" s="81"/>
      <c r="AG52" s="81"/>
      <c r="AH52" s="81"/>
    </row>
    <row r="53" spans="1:34" x14ac:dyDescent="0.25">
      <c r="A53" s="108">
        <f>'Resumo Região'!J27</f>
        <v>5.7624000000000004</v>
      </c>
      <c r="D53" s="254" t="s">
        <v>12716</v>
      </c>
      <c r="E53" s="108">
        <v>6.0349580739996176</v>
      </c>
      <c r="F53" s="108">
        <f t="shared" si="58"/>
        <v>5.7624000000000004</v>
      </c>
      <c r="G53" s="108"/>
      <c r="H53" s="108"/>
      <c r="I53" s="108"/>
      <c r="J53" s="108"/>
      <c r="K53" s="108"/>
      <c r="L53" s="108"/>
      <c r="M53" s="108"/>
      <c r="N53" s="108"/>
      <c r="O53" s="108"/>
      <c r="P53" s="108"/>
      <c r="Q53" s="108">
        <f>+F53</f>
        <v>5.7624000000000004</v>
      </c>
      <c r="S53" s="81"/>
      <c r="T53" s="81"/>
      <c r="U53" s="81"/>
      <c r="V53" s="81"/>
      <c r="W53" s="81"/>
      <c r="X53" s="81"/>
      <c r="Y53" s="81"/>
      <c r="Z53" s="81"/>
      <c r="AA53" s="81"/>
      <c r="AB53" s="81"/>
      <c r="AC53" s="81"/>
      <c r="AD53" s="81"/>
      <c r="AE53" s="81"/>
      <c r="AF53" s="81"/>
      <c r="AG53" s="81"/>
      <c r="AH53" s="81"/>
    </row>
    <row r="54" spans="1:34" x14ac:dyDescent="0.25">
      <c r="A54" s="190">
        <f>+A48*A53</f>
        <v>237876.42429600001</v>
      </c>
      <c r="D54" s="255"/>
      <c r="E54" s="190">
        <v>242285.25057333012</v>
      </c>
      <c r="F54" s="190">
        <f t="shared" si="58"/>
        <v>237876.42429600001</v>
      </c>
      <c r="G54" s="190"/>
      <c r="H54" s="190"/>
      <c r="I54" s="190"/>
      <c r="J54" s="190"/>
      <c r="K54" s="190"/>
      <c r="L54" s="190"/>
      <c r="M54" s="190"/>
      <c r="N54" s="190"/>
      <c r="O54" s="190"/>
      <c r="P54" s="190"/>
      <c r="Q54" s="190">
        <f>SUM(E54:F54)</f>
        <v>480161.67486933013</v>
      </c>
      <c r="S54" s="81"/>
      <c r="T54" s="81"/>
      <c r="U54" s="81"/>
      <c r="V54" s="81"/>
      <c r="W54" s="81"/>
      <c r="X54" s="81"/>
      <c r="Y54" s="81"/>
      <c r="Z54" s="81"/>
      <c r="AA54" s="81"/>
      <c r="AB54" s="81"/>
      <c r="AC54" s="81"/>
      <c r="AD54" s="81"/>
      <c r="AE54" s="81"/>
      <c r="AF54" s="81"/>
      <c r="AG54" s="81"/>
      <c r="AH54" s="81"/>
    </row>
    <row r="55" spans="1:34" x14ac:dyDescent="0.25">
      <c r="S55" s="81"/>
      <c r="T55" s="81"/>
      <c r="U55" s="81"/>
      <c r="V55" s="81"/>
      <c r="W55" s="81"/>
      <c r="X55" s="81"/>
      <c r="Y55" s="81"/>
      <c r="Z55" s="81"/>
      <c r="AA55" s="81"/>
      <c r="AB55" s="81"/>
      <c r="AC55" s="81"/>
      <c r="AD55" s="81"/>
      <c r="AE55" s="81"/>
      <c r="AF55" s="81"/>
      <c r="AG55" s="81"/>
      <c r="AH55" s="81"/>
    </row>
    <row r="56" spans="1:34" x14ac:dyDescent="0.25">
      <c r="S56" s="81"/>
      <c r="T56" s="81"/>
      <c r="U56" s="81"/>
      <c r="V56" s="81"/>
      <c r="W56" s="81"/>
      <c r="X56" s="81"/>
      <c r="Y56" s="81"/>
      <c r="Z56" s="81"/>
      <c r="AA56" s="81"/>
      <c r="AB56" s="81"/>
      <c r="AC56" s="81"/>
      <c r="AD56" s="81"/>
      <c r="AE56" s="81"/>
      <c r="AF56" s="81"/>
      <c r="AG56" s="81"/>
      <c r="AH56" s="81"/>
    </row>
    <row r="57" spans="1:34" x14ac:dyDescent="0.25">
      <c r="D57" s="6"/>
      <c r="S57" s="81"/>
      <c r="T57" s="81"/>
      <c r="U57" s="81"/>
      <c r="V57" s="81"/>
      <c r="W57" s="81"/>
      <c r="X57" s="81"/>
      <c r="Y57" s="81"/>
      <c r="Z57" s="81"/>
      <c r="AA57" s="81"/>
      <c r="AB57" s="81"/>
      <c r="AC57" s="81"/>
      <c r="AD57" s="81"/>
      <c r="AE57" s="81"/>
      <c r="AF57" s="81"/>
      <c r="AG57" s="81"/>
      <c r="AH57" s="81"/>
    </row>
    <row r="58" spans="1:34" x14ac:dyDescent="0.25">
      <c r="D58" s="6"/>
      <c r="S58" s="81"/>
      <c r="T58" s="81"/>
      <c r="U58" s="81"/>
      <c r="V58" s="81"/>
      <c r="W58" s="81"/>
      <c r="X58" s="81"/>
      <c r="Y58" s="81"/>
      <c r="Z58" s="81"/>
      <c r="AA58" s="81"/>
      <c r="AB58" s="81"/>
      <c r="AC58" s="81"/>
      <c r="AD58" s="81"/>
      <c r="AE58" s="81"/>
      <c r="AF58" s="81"/>
      <c r="AG58" s="81"/>
      <c r="AH58" s="81"/>
    </row>
    <row r="59" spans="1:34" x14ac:dyDescent="0.25">
      <c r="S59" s="81"/>
      <c r="T59" s="81"/>
      <c r="U59" s="81"/>
      <c r="V59" s="81"/>
      <c r="W59" s="81"/>
      <c r="X59" s="81"/>
      <c r="Y59" s="81"/>
      <c r="Z59" s="81"/>
      <c r="AA59" s="81"/>
      <c r="AB59" s="81"/>
      <c r="AC59" s="81"/>
      <c r="AD59" s="81"/>
      <c r="AE59" s="81"/>
      <c r="AF59" s="81"/>
      <c r="AG59" s="81"/>
      <c r="AH59" s="81"/>
    </row>
    <row r="60" spans="1:34" x14ac:dyDescent="0.25">
      <c r="S60" s="81"/>
      <c r="T60" s="81"/>
      <c r="U60" s="81"/>
      <c r="V60" s="81"/>
      <c r="W60" s="81"/>
      <c r="X60" s="81"/>
      <c r="Y60" s="81"/>
      <c r="Z60" s="81"/>
      <c r="AA60" s="81"/>
      <c r="AB60" s="81"/>
      <c r="AC60" s="81"/>
      <c r="AD60" s="81"/>
      <c r="AE60" s="81"/>
      <c r="AF60" s="81"/>
      <c r="AG60" s="81"/>
      <c r="AH60" s="81"/>
    </row>
    <row r="61" spans="1:34" x14ac:dyDescent="0.25">
      <c r="S61" s="81"/>
      <c r="T61" s="81"/>
      <c r="U61" s="81"/>
      <c r="V61" s="81"/>
      <c r="W61" s="81"/>
      <c r="X61" s="81"/>
      <c r="Y61" s="81"/>
      <c r="Z61" s="81"/>
      <c r="AA61" s="81"/>
      <c r="AB61" s="81"/>
      <c r="AC61" s="81"/>
      <c r="AD61" s="81"/>
      <c r="AE61" s="81"/>
      <c r="AF61" s="81"/>
      <c r="AG61" s="81"/>
      <c r="AH61" s="81"/>
    </row>
    <row r="62" spans="1:34" x14ac:dyDescent="0.25">
      <c r="S62" s="81"/>
      <c r="T62" s="81"/>
      <c r="U62" s="81"/>
      <c r="V62" s="81"/>
      <c r="W62" s="81"/>
      <c r="X62" s="81"/>
      <c r="Y62" s="81"/>
      <c r="Z62" s="81"/>
      <c r="AA62" s="81"/>
      <c r="AB62" s="81"/>
      <c r="AC62" s="81"/>
      <c r="AD62" s="81"/>
      <c r="AE62" s="81"/>
      <c r="AF62" s="81"/>
      <c r="AG62" s="81"/>
      <c r="AH62" s="81"/>
    </row>
    <row r="63" spans="1:34" x14ac:dyDescent="0.25">
      <c r="S63" s="81"/>
      <c r="T63" s="81"/>
      <c r="U63" s="81"/>
      <c r="V63" s="81"/>
      <c r="W63" s="81"/>
      <c r="X63" s="81"/>
      <c r="Y63" s="81"/>
      <c r="Z63" s="81"/>
      <c r="AA63" s="81"/>
      <c r="AB63" s="81"/>
      <c r="AC63" s="81"/>
      <c r="AD63" s="81"/>
      <c r="AE63" s="81"/>
      <c r="AF63" s="81"/>
      <c r="AG63" s="81"/>
      <c r="AH63" s="81"/>
    </row>
    <row r="64" spans="1:34" x14ac:dyDescent="0.25">
      <c r="S64" s="81"/>
      <c r="T64" s="81"/>
      <c r="U64" s="81"/>
      <c r="V64" s="81"/>
      <c r="W64" s="81"/>
      <c r="X64" s="81"/>
      <c r="Y64" s="81"/>
      <c r="Z64" s="81"/>
      <c r="AA64" s="81"/>
      <c r="AB64" s="81"/>
      <c r="AC64" s="81"/>
      <c r="AD64" s="81"/>
      <c r="AE64" s="81"/>
      <c r="AF64" s="81"/>
      <c r="AG64" s="81"/>
      <c r="AH64" s="81"/>
    </row>
    <row r="65" spans="19:34" x14ac:dyDescent="0.25">
      <c r="S65" s="81"/>
      <c r="T65" s="81"/>
      <c r="U65" s="81"/>
      <c r="V65" s="81"/>
      <c r="W65" s="81"/>
      <c r="X65" s="81"/>
      <c r="Y65" s="81"/>
      <c r="Z65" s="81"/>
      <c r="AA65" s="81"/>
      <c r="AB65" s="81"/>
      <c r="AC65" s="81"/>
      <c r="AD65" s="81"/>
      <c r="AE65" s="81"/>
      <c r="AF65" s="81"/>
      <c r="AG65" s="81"/>
      <c r="AH65" s="81"/>
    </row>
    <row r="66" spans="19:34" x14ac:dyDescent="0.25">
      <c r="S66" s="81"/>
      <c r="T66" s="81"/>
      <c r="U66" s="81"/>
      <c r="V66" s="81"/>
      <c r="W66" s="81"/>
      <c r="X66" s="81"/>
      <c r="Y66" s="81"/>
      <c r="Z66" s="81"/>
      <c r="AA66" s="81"/>
      <c r="AB66" s="81"/>
      <c r="AC66" s="81"/>
      <c r="AD66" s="81"/>
      <c r="AE66" s="81"/>
      <c r="AF66" s="81"/>
      <c r="AG66" s="81"/>
      <c r="AH66" s="81"/>
    </row>
    <row r="67" spans="19:34" x14ac:dyDescent="0.25">
      <c r="S67" s="81"/>
      <c r="T67" s="81"/>
      <c r="U67" s="81"/>
      <c r="V67" s="81"/>
      <c r="W67" s="81"/>
      <c r="X67" s="81"/>
      <c r="Y67" s="81"/>
      <c r="Z67" s="81"/>
      <c r="AA67" s="81"/>
      <c r="AB67" s="81"/>
      <c r="AC67" s="81"/>
      <c r="AD67" s="81"/>
      <c r="AE67" s="81"/>
      <c r="AF67" s="81"/>
      <c r="AG67" s="81"/>
      <c r="AH67" s="81"/>
    </row>
    <row r="68" spans="19:34" x14ac:dyDescent="0.25">
      <c r="S68" s="81"/>
      <c r="T68" s="81"/>
      <c r="U68" s="81"/>
      <c r="V68" s="81"/>
      <c r="W68" s="81"/>
      <c r="X68" s="81"/>
      <c r="Y68" s="81"/>
      <c r="Z68" s="81"/>
      <c r="AA68" s="81"/>
      <c r="AB68" s="81"/>
      <c r="AC68" s="81"/>
      <c r="AD68" s="81"/>
      <c r="AE68" s="81"/>
      <c r="AF68" s="81"/>
      <c r="AG68" s="81"/>
      <c r="AH68" s="81"/>
    </row>
    <row r="69" spans="19:34" x14ac:dyDescent="0.25">
      <c r="S69" s="81"/>
      <c r="T69" s="81"/>
      <c r="U69" s="81"/>
      <c r="V69" s="81"/>
      <c r="W69" s="81"/>
      <c r="X69" s="81"/>
      <c r="Y69" s="81"/>
      <c r="Z69" s="81"/>
      <c r="AA69" s="81"/>
      <c r="AB69" s="81"/>
      <c r="AC69" s="81"/>
      <c r="AD69" s="81"/>
      <c r="AE69" s="81"/>
      <c r="AF69" s="81"/>
      <c r="AG69" s="81"/>
      <c r="AH69" s="81"/>
    </row>
    <row r="70" spans="19:34" x14ac:dyDescent="0.25">
      <c r="S70" s="81"/>
      <c r="T70" s="81"/>
      <c r="U70" s="81"/>
      <c r="V70" s="81"/>
      <c r="W70" s="81"/>
      <c r="X70" s="81"/>
      <c r="Y70" s="81"/>
      <c r="Z70" s="81"/>
      <c r="AA70" s="81"/>
      <c r="AB70" s="81"/>
      <c r="AC70" s="81"/>
      <c r="AD70" s="81"/>
      <c r="AE70" s="81"/>
      <c r="AF70" s="81"/>
      <c r="AG70" s="81"/>
      <c r="AH70" s="81"/>
    </row>
  </sheetData>
  <mergeCells count="12">
    <mergeCell ref="S1:AH2"/>
    <mergeCell ref="C44:C46"/>
    <mergeCell ref="D53:D54"/>
    <mergeCell ref="C3:C6"/>
    <mergeCell ref="C8:C10"/>
    <mergeCell ref="C12:C14"/>
    <mergeCell ref="C16:C18"/>
    <mergeCell ref="C20:C22"/>
    <mergeCell ref="C27:C30"/>
    <mergeCell ref="C32:C34"/>
    <mergeCell ref="C36:C38"/>
    <mergeCell ref="C40:C42"/>
  </mergeCells>
  <conditionalFormatting sqref="E5">
    <cfRule type="cellIs" dxfId="259" priority="270" operator="greaterThan">
      <formula>E$6</formula>
    </cfRule>
    <cfRule type="cellIs" dxfId="258" priority="269" operator="lessThanOrEqual">
      <formula>E$6</formula>
    </cfRule>
  </conditionalFormatting>
  <conditionalFormatting sqref="E10">
    <cfRule type="cellIs" dxfId="257" priority="233" operator="lessThanOrEqual">
      <formula>E$6</formula>
    </cfRule>
    <cfRule type="cellIs" dxfId="256" priority="234" operator="greaterThan">
      <formula>E$6</formula>
    </cfRule>
  </conditionalFormatting>
  <conditionalFormatting sqref="E14">
    <cfRule type="cellIs" dxfId="255" priority="208" operator="greaterThan">
      <formula>E$6</formula>
    </cfRule>
    <cfRule type="cellIs" dxfId="254" priority="207" operator="lessThanOrEqual">
      <formula>E$6</formula>
    </cfRule>
  </conditionalFormatting>
  <conditionalFormatting sqref="E18">
    <cfRule type="cellIs" dxfId="253" priority="182" operator="greaterThan">
      <formula>E$6</formula>
    </cfRule>
    <cfRule type="cellIs" dxfId="252" priority="181" operator="lessThanOrEqual">
      <formula>E$6</formula>
    </cfRule>
  </conditionalFormatting>
  <conditionalFormatting sqref="E22">
    <cfRule type="cellIs" dxfId="251" priority="155" operator="lessThanOrEqual">
      <formula>E$6</formula>
    </cfRule>
    <cfRule type="cellIs" dxfId="250" priority="156" operator="greaterThan">
      <formula>E$6</formula>
    </cfRule>
  </conditionalFormatting>
  <conditionalFormatting sqref="E29">
    <cfRule type="cellIs" dxfId="249" priority="130" operator="greaterThan">
      <formula>E$6</formula>
    </cfRule>
    <cfRule type="cellIs" dxfId="248" priority="129" operator="lessThanOrEqual">
      <formula>E$6</formula>
    </cfRule>
  </conditionalFormatting>
  <conditionalFormatting sqref="E34">
    <cfRule type="cellIs" dxfId="247" priority="103" operator="lessThanOrEqual">
      <formula>E$6</formula>
    </cfRule>
    <cfRule type="cellIs" dxfId="246" priority="104" operator="greaterThan">
      <formula>E$6</formula>
    </cfRule>
  </conditionalFormatting>
  <conditionalFormatting sqref="E38">
    <cfRule type="cellIs" dxfId="245" priority="77" operator="lessThanOrEqual">
      <formula>E$6</formula>
    </cfRule>
    <cfRule type="cellIs" dxfId="244" priority="78" operator="greaterThan">
      <formula>E$6</formula>
    </cfRule>
  </conditionalFormatting>
  <conditionalFormatting sqref="E42">
    <cfRule type="cellIs" dxfId="243" priority="52" operator="greaterThan">
      <formula>E$6</formula>
    </cfRule>
    <cfRule type="cellIs" dxfId="242" priority="51" operator="lessThanOrEqual">
      <formula>E$6</formula>
    </cfRule>
  </conditionalFormatting>
  <conditionalFormatting sqref="E46">
    <cfRule type="cellIs" dxfId="241" priority="25" operator="lessThanOrEqual">
      <formula>E$6</formula>
    </cfRule>
    <cfRule type="cellIs" dxfId="240" priority="26" operator="greaterThan">
      <formula>E$6</formula>
    </cfRule>
  </conditionalFormatting>
  <conditionalFormatting sqref="F5">
    <cfRule type="cellIs" dxfId="239" priority="257" operator="lessThanOrEqual">
      <formula>$F$6</formula>
    </cfRule>
    <cfRule type="cellIs" dxfId="238" priority="260" operator="greaterThan">
      <formula>$F$6</formula>
    </cfRule>
  </conditionalFormatting>
  <conditionalFormatting sqref="F10">
    <cfRule type="cellIs" dxfId="237" priority="231" operator="lessThanOrEqual">
      <formula>$F$6</formula>
    </cfRule>
    <cfRule type="cellIs" dxfId="236" priority="232" operator="greaterThan">
      <formula>$F$6</formula>
    </cfRule>
  </conditionalFormatting>
  <conditionalFormatting sqref="F14">
    <cfRule type="cellIs" dxfId="235" priority="206" operator="greaterThan">
      <formula>$F$6</formula>
    </cfRule>
    <cfRule type="cellIs" dxfId="234" priority="205" operator="lessThanOrEqual">
      <formula>$F$6</formula>
    </cfRule>
  </conditionalFormatting>
  <conditionalFormatting sqref="F18">
    <cfRule type="cellIs" dxfId="233" priority="180" operator="greaterThan">
      <formula>$F$6</formula>
    </cfRule>
    <cfRule type="cellIs" dxfId="232" priority="179" operator="lessThanOrEqual">
      <formula>$F$6</formula>
    </cfRule>
  </conditionalFormatting>
  <conditionalFormatting sqref="F22">
    <cfRule type="cellIs" dxfId="231" priority="154" operator="greaterThan">
      <formula>$F$6</formula>
    </cfRule>
    <cfRule type="cellIs" dxfId="230" priority="153" operator="lessThanOrEqual">
      <formula>$F$6</formula>
    </cfRule>
  </conditionalFormatting>
  <conditionalFormatting sqref="F29">
    <cfRule type="cellIs" dxfId="229" priority="127" operator="lessThanOrEqual">
      <formula>$F$6</formula>
    </cfRule>
    <cfRule type="cellIs" dxfId="228" priority="128" operator="greaterThan">
      <formula>$F$6</formula>
    </cfRule>
  </conditionalFormatting>
  <conditionalFormatting sqref="F34">
    <cfRule type="cellIs" dxfId="227" priority="101" operator="lessThanOrEqual">
      <formula>$F$6</formula>
    </cfRule>
    <cfRule type="cellIs" dxfId="226" priority="102" operator="greaterThan">
      <formula>$F$6</formula>
    </cfRule>
  </conditionalFormatting>
  <conditionalFormatting sqref="F38">
    <cfRule type="cellIs" dxfId="225" priority="75" operator="lessThanOrEqual">
      <formula>$F$6</formula>
    </cfRule>
    <cfRule type="cellIs" dxfId="224" priority="76" operator="greaterThan">
      <formula>$F$6</formula>
    </cfRule>
  </conditionalFormatting>
  <conditionalFormatting sqref="F42">
    <cfRule type="cellIs" dxfId="223" priority="49" operator="lessThanOrEqual">
      <formula>$F$6</formula>
    </cfRule>
    <cfRule type="cellIs" dxfId="222" priority="50" operator="greaterThan">
      <formula>$F$6</formula>
    </cfRule>
  </conditionalFormatting>
  <conditionalFormatting sqref="F46">
    <cfRule type="cellIs" dxfId="221" priority="23" operator="lessThanOrEqual">
      <formula>$F$6</formula>
    </cfRule>
    <cfRule type="cellIs" dxfId="220" priority="24" operator="greaterThan">
      <formula>$F$6</formula>
    </cfRule>
  </conditionalFormatting>
  <conditionalFormatting sqref="G5">
    <cfRule type="cellIs" dxfId="219" priority="256" operator="greaterThan">
      <formula>$G$6</formula>
    </cfRule>
    <cfRule type="cellIs" dxfId="218" priority="255" operator="lessThanOrEqual">
      <formula>$G$6</formula>
    </cfRule>
  </conditionalFormatting>
  <conditionalFormatting sqref="G10">
    <cfRule type="cellIs" dxfId="217" priority="230" operator="greaterThan">
      <formula>$G$6</formula>
    </cfRule>
    <cfRule type="cellIs" dxfId="216" priority="229" operator="lessThanOrEqual">
      <formula>$G$6</formula>
    </cfRule>
  </conditionalFormatting>
  <conditionalFormatting sqref="G14">
    <cfRule type="cellIs" dxfId="215" priority="204" operator="greaterThan">
      <formula>$G$6</formula>
    </cfRule>
    <cfRule type="cellIs" dxfId="214" priority="203" operator="lessThanOrEqual">
      <formula>$G$6</formula>
    </cfRule>
  </conditionalFormatting>
  <conditionalFormatting sqref="G18">
    <cfRule type="cellIs" dxfId="213" priority="177" operator="lessThanOrEqual">
      <formula>$G$6</formula>
    </cfRule>
    <cfRule type="cellIs" dxfId="212" priority="178" operator="greaterThan">
      <formula>$G$6</formula>
    </cfRule>
  </conditionalFormatting>
  <conditionalFormatting sqref="G22">
    <cfRule type="cellIs" dxfId="211" priority="152" operator="greaterThan">
      <formula>$G$6</formula>
    </cfRule>
    <cfRule type="cellIs" dxfId="210" priority="151" operator="lessThanOrEqual">
      <formula>$G$6</formula>
    </cfRule>
  </conditionalFormatting>
  <conditionalFormatting sqref="G29">
    <cfRule type="cellIs" dxfId="209" priority="126" operator="greaterThan">
      <formula>$G$6</formula>
    </cfRule>
    <cfRule type="cellIs" dxfId="208" priority="125" operator="lessThanOrEqual">
      <formula>$G$6</formula>
    </cfRule>
  </conditionalFormatting>
  <conditionalFormatting sqref="G34">
    <cfRule type="cellIs" dxfId="207" priority="100" operator="greaterThan">
      <formula>$G$6</formula>
    </cfRule>
    <cfRule type="cellIs" dxfId="206" priority="99" operator="lessThanOrEqual">
      <formula>$G$6</formula>
    </cfRule>
  </conditionalFormatting>
  <conditionalFormatting sqref="G38">
    <cfRule type="cellIs" dxfId="205" priority="74" operator="greaterThan">
      <formula>$G$6</formula>
    </cfRule>
    <cfRule type="cellIs" dxfId="204" priority="73" operator="lessThanOrEqual">
      <formula>$G$6</formula>
    </cfRule>
  </conditionalFormatting>
  <conditionalFormatting sqref="G42">
    <cfRule type="cellIs" dxfId="203" priority="47" operator="lessThanOrEqual">
      <formula>$G$6</formula>
    </cfRule>
    <cfRule type="cellIs" dxfId="202" priority="48" operator="greaterThan">
      <formula>$G$6</formula>
    </cfRule>
  </conditionalFormatting>
  <conditionalFormatting sqref="G46">
    <cfRule type="cellIs" dxfId="201" priority="22" operator="greaterThan">
      <formula>$G$6</formula>
    </cfRule>
    <cfRule type="cellIs" dxfId="200" priority="21" operator="lessThanOrEqual">
      <formula>$G$6</formula>
    </cfRule>
  </conditionalFormatting>
  <conditionalFormatting sqref="H5">
    <cfRule type="cellIs" dxfId="199" priority="254" operator="greaterThan">
      <formula>$H$6</formula>
    </cfRule>
    <cfRule type="cellIs" dxfId="198" priority="253" operator="lessThanOrEqual">
      <formula>$H$6</formula>
    </cfRule>
  </conditionalFormatting>
  <conditionalFormatting sqref="H10">
    <cfRule type="cellIs" dxfId="197" priority="228" operator="greaterThan">
      <formula>$H$6</formula>
    </cfRule>
    <cfRule type="cellIs" dxfId="196" priority="227" operator="lessThanOrEqual">
      <formula>$H$6</formula>
    </cfRule>
  </conditionalFormatting>
  <conditionalFormatting sqref="H14">
    <cfRule type="cellIs" dxfId="195" priority="202" operator="greaterThan">
      <formula>$H$6</formula>
    </cfRule>
    <cfRule type="cellIs" dxfId="194" priority="201" operator="lessThanOrEqual">
      <formula>$H$6</formula>
    </cfRule>
  </conditionalFormatting>
  <conditionalFormatting sqref="H18">
    <cfRule type="cellIs" dxfId="193" priority="176" operator="greaterThan">
      <formula>$H$6</formula>
    </cfRule>
    <cfRule type="cellIs" dxfId="192" priority="175" operator="lessThanOrEqual">
      <formula>$H$6</formula>
    </cfRule>
  </conditionalFormatting>
  <conditionalFormatting sqref="H22">
    <cfRule type="cellIs" dxfId="191" priority="150" operator="greaterThan">
      <formula>$H$6</formula>
    </cfRule>
    <cfRule type="cellIs" dxfId="190" priority="149" operator="lessThanOrEqual">
      <formula>$H$6</formula>
    </cfRule>
  </conditionalFormatting>
  <conditionalFormatting sqref="H29">
    <cfRule type="cellIs" dxfId="189" priority="123" operator="lessThanOrEqual">
      <formula>$H$6</formula>
    </cfRule>
    <cfRule type="cellIs" dxfId="188" priority="124" operator="greaterThan">
      <formula>$H$6</formula>
    </cfRule>
  </conditionalFormatting>
  <conditionalFormatting sqref="H34">
    <cfRule type="cellIs" dxfId="187" priority="98" operator="greaterThan">
      <formula>$H$6</formula>
    </cfRule>
    <cfRule type="cellIs" dxfId="186" priority="97" operator="lessThanOrEqual">
      <formula>$H$6</formula>
    </cfRule>
  </conditionalFormatting>
  <conditionalFormatting sqref="H38">
    <cfRule type="cellIs" dxfId="185" priority="71" operator="lessThanOrEqual">
      <formula>$H$6</formula>
    </cfRule>
    <cfRule type="cellIs" dxfId="184" priority="72" operator="greaterThan">
      <formula>$H$6</formula>
    </cfRule>
  </conditionalFormatting>
  <conditionalFormatting sqref="H42">
    <cfRule type="cellIs" dxfId="183" priority="45" operator="lessThanOrEqual">
      <formula>$H$6</formula>
    </cfRule>
    <cfRule type="cellIs" dxfId="182" priority="46" operator="greaterThan">
      <formula>$H$6</formula>
    </cfRule>
  </conditionalFormatting>
  <conditionalFormatting sqref="H46">
    <cfRule type="cellIs" dxfId="181" priority="19" operator="lessThanOrEqual">
      <formula>$H$6</formula>
    </cfRule>
    <cfRule type="cellIs" dxfId="180" priority="20" operator="greaterThan">
      <formula>$H$6</formula>
    </cfRule>
  </conditionalFormatting>
  <conditionalFormatting sqref="I5">
    <cfRule type="cellIs" dxfId="179" priority="252" operator="greaterThan">
      <formula>$I$6</formula>
    </cfRule>
    <cfRule type="cellIs" dxfId="178" priority="251" operator="lessThanOrEqual">
      <formula>$I$6</formula>
    </cfRule>
  </conditionalFormatting>
  <conditionalFormatting sqref="I10">
    <cfRule type="cellIs" dxfId="177" priority="226" operator="greaterThan">
      <formula>$I$6</formula>
    </cfRule>
    <cfRule type="cellIs" dxfId="176" priority="225" operator="lessThanOrEqual">
      <formula>$I$6</formula>
    </cfRule>
  </conditionalFormatting>
  <conditionalFormatting sqref="I14">
    <cfRule type="cellIs" dxfId="175" priority="200" operator="greaterThan">
      <formula>$I$6</formula>
    </cfRule>
    <cfRule type="cellIs" dxfId="174" priority="199" operator="lessThanOrEqual">
      <formula>$I$6</formula>
    </cfRule>
  </conditionalFormatting>
  <conditionalFormatting sqref="I18">
    <cfRule type="cellIs" dxfId="173" priority="174" operator="greaterThan">
      <formula>$I$6</formula>
    </cfRule>
    <cfRule type="cellIs" dxfId="172" priority="173" operator="lessThanOrEqual">
      <formula>$I$6</formula>
    </cfRule>
  </conditionalFormatting>
  <conditionalFormatting sqref="I22">
    <cfRule type="cellIs" dxfId="171" priority="147" operator="lessThanOrEqual">
      <formula>$I$6</formula>
    </cfRule>
    <cfRule type="cellIs" dxfId="170" priority="148" operator="greaterThan">
      <formula>$I$6</formula>
    </cfRule>
  </conditionalFormatting>
  <conditionalFormatting sqref="I29">
    <cfRule type="cellIs" dxfId="169" priority="121" operator="lessThanOrEqual">
      <formula>$I$6</formula>
    </cfRule>
    <cfRule type="cellIs" dxfId="168" priority="122" operator="greaterThan">
      <formula>$I$6</formula>
    </cfRule>
  </conditionalFormatting>
  <conditionalFormatting sqref="I34">
    <cfRule type="cellIs" dxfId="167" priority="96" operator="greaterThan">
      <formula>$I$6</formula>
    </cfRule>
    <cfRule type="cellIs" dxfId="166" priority="95" operator="lessThanOrEqual">
      <formula>$I$6</formula>
    </cfRule>
  </conditionalFormatting>
  <conditionalFormatting sqref="I38">
    <cfRule type="cellIs" dxfId="165" priority="69" operator="lessThanOrEqual">
      <formula>$I$6</formula>
    </cfRule>
    <cfRule type="cellIs" dxfId="164" priority="70" operator="greaterThan">
      <formula>$I$6</formula>
    </cfRule>
  </conditionalFormatting>
  <conditionalFormatting sqref="I42">
    <cfRule type="cellIs" dxfId="163" priority="44" operator="greaterThan">
      <formula>$I$6</formula>
    </cfRule>
    <cfRule type="cellIs" dxfId="162" priority="43" operator="lessThanOrEqual">
      <formula>$I$6</formula>
    </cfRule>
  </conditionalFormatting>
  <conditionalFormatting sqref="I46">
    <cfRule type="cellIs" dxfId="161" priority="18" operator="greaterThan">
      <formula>$I$6</formula>
    </cfRule>
    <cfRule type="cellIs" dxfId="160" priority="17" operator="lessThanOrEqual">
      <formula>$I$6</formula>
    </cfRule>
  </conditionalFormatting>
  <conditionalFormatting sqref="J5">
    <cfRule type="cellIs" dxfId="159" priority="250" operator="greaterThan">
      <formula>$J$6</formula>
    </cfRule>
    <cfRule type="cellIs" dxfId="158" priority="249" operator="lessThanOrEqual">
      <formula>$J$6</formula>
    </cfRule>
  </conditionalFormatting>
  <conditionalFormatting sqref="J10">
    <cfRule type="cellIs" dxfId="157" priority="224" operator="greaterThan">
      <formula>$J$6</formula>
    </cfRule>
    <cfRule type="cellIs" dxfId="156" priority="223" operator="lessThanOrEqual">
      <formula>$J$6</formula>
    </cfRule>
  </conditionalFormatting>
  <conditionalFormatting sqref="J14">
    <cfRule type="cellIs" dxfId="155" priority="198" operator="greaterThan">
      <formula>$J$6</formula>
    </cfRule>
    <cfRule type="cellIs" dxfId="154" priority="197" operator="lessThanOrEqual">
      <formula>$J$6</formula>
    </cfRule>
  </conditionalFormatting>
  <conditionalFormatting sqref="J18">
    <cfRule type="cellIs" dxfId="153" priority="172" operator="greaterThan">
      <formula>$J$6</formula>
    </cfRule>
    <cfRule type="cellIs" dxfId="152" priority="171" operator="lessThanOrEqual">
      <formula>$J$6</formula>
    </cfRule>
  </conditionalFormatting>
  <conditionalFormatting sqref="J22">
    <cfRule type="cellIs" dxfId="151" priority="146" operator="greaterThan">
      <formula>$J$6</formula>
    </cfRule>
    <cfRule type="cellIs" dxfId="150" priority="145" operator="lessThanOrEqual">
      <formula>$J$6</formula>
    </cfRule>
  </conditionalFormatting>
  <conditionalFormatting sqref="J29">
    <cfRule type="cellIs" dxfId="149" priority="120" operator="greaterThan">
      <formula>$J$6</formula>
    </cfRule>
    <cfRule type="cellIs" dxfId="148" priority="119" operator="lessThanOrEqual">
      <formula>$J$6</formula>
    </cfRule>
  </conditionalFormatting>
  <conditionalFormatting sqref="J34">
    <cfRule type="cellIs" dxfId="147" priority="94" operator="greaterThan">
      <formula>$J$6</formula>
    </cfRule>
    <cfRule type="cellIs" dxfId="146" priority="93" operator="lessThanOrEqual">
      <formula>$J$6</formula>
    </cfRule>
  </conditionalFormatting>
  <conditionalFormatting sqref="J38">
    <cfRule type="cellIs" dxfId="145" priority="68" operator="greaterThan">
      <formula>$J$6</formula>
    </cfRule>
    <cfRule type="cellIs" dxfId="144" priority="67" operator="lessThanOrEqual">
      <formula>$J$6</formula>
    </cfRule>
  </conditionalFormatting>
  <conditionalFormatting sqref="J42">
    <cfRule type="cellIs" dxfId="143" priority="41" operator="lessThanOrEqual">
      <formula>$J$6</formula>
    </cfRule>
    <cfRule type="cellIs" dxfId="142" priority="42" operator="greaterThan">
      <formula>$J$6</formula>
    </cfRule>
  </conditionalFormatting>
  <conditionalFormatting sqref="J46">
    <cfRule type="cellIs" dxfId="141" priority="15" operator="lessThanOrEqual">
      <formula>$J$6</formula>
    </cfRule>
    <cfRule type="cellIs" dxfId="140" priority="16" operator="greaterThan">
      <formula>$J$6</formula>
    </cfRule>
  </conditionalFormatting>
  <conditionalFormatting sqref="K5">
    <cfRule type="cellIs" dxfId="139" priority="247" operator="lessThanOrEqual">
      <formula>$K$6</formula>
    </cfRule>
    <cfRule type="cellIs" dxfId="138" priority="248" operator="greaterThan">
      <formula>$K$6</formula>
    </cfRule>
  </conditionalFormatting>
  <conditionalFormatting sqref="K10">
    <cfRule type="cellIs" dxfId="137" priority="221" operator="lessThanOrEqual">
      <formula>$K$6</formula>
    </cfRule>
    <cfRule type="cellIs" dxfId="136" priority="222" operator="greaterThan">
      <formula>$K$6</formula>
    </cfRule>
  </conditionalFormatting>
  <conditionalFormatting sqref="K14">
    <cfRule type="cellIs" dxfId="135" priority="196" operator="greaterThan">
      <formula>$K$6</formula>
    </cfRule>
    <cfRule type="cellIs" dxfId="134" priority="195" operator="lessThanOrEqual">
      <formula>$K$6</formula>
    </cfRule>
  </conditionalFormatting>
  <conditionalFormatting sqref="K18">
    <cfRule type="cellIs" dxfId="133" priority="170" operator="greaterThan">
      <formula>$K$6</formula>
    </cfRule>
    <cfRule type="cellIs" dxfId="132" priority="169" operator="lessThanOrEqual">
      <formula>$K$6</formula>
    </cfRule>
  </conditionalFormatting>
  <conditionalFormatting sqref="K22">
    <cfRule type="cellIs" dxfId="131" priority="143" operator="lessThanOrEqual">
      <formula>$K$6</formula>
    </cfRule>
    <cfRule type="cellIs" dxfId="130" priority="144" operator="greaterThan">
      <formula>$K$6</formula>
    </cfRule>
  </conditionalFormatting>
  <conditionalFormatting sqref="K29">
    <cfRule type="cellIs" dxfId="129" priority="117" operator="lessThanOrEqual">
      <formula>$K$6</formula>
    </cfRule>
    <cfRule type="cellIs" dxfId="128" priority="118" operator="greaterThan">
      <formula>$K$6</formula>
    </cfRule>
  </conditionalFormatting>
  <conditionalFormatting sqref="K34">
    <cfRule type="cellIs" dxfId="127" priority="91" operator="lessThanOrEqual">
      <formula>$K$6</formula>
    </cfRule>
    <cfRule type="cellIs" dxfId="126" priority="92" operator="greaterThan">
      <formula>$K$6</formula>
    </cfRule>
  </conditionalFormatting>
  <conditionalFormatting sqref="K38">
    <cfRule type="cellIs" dxfId="125" priority="66" operator="greaterThan">
      <formula>$K$6</formula>
    </cfRule>
    <cfRule type="cellIs" dxfId="124" priority="65" operator="lessThanOrEqual">
      <formula>$K$6</formula>
    </cfRule>
  </conditionalFormatting>
  <conditionalFormatting sqref="K42">
    <cfRule type="cellIs" dxfId="123" priority="40" operator="greaterThan">
      <formula>$K$6</formula>
    </cfRule>
    <cfRule type="cellIs" dxfId="122" priority="39" operator="lessThanOrEqual">
      <formula>$K$6</formula>
    </cfRule>
  </conditionalFormatting>
  <conditionalFormatting sqref="K46">
    <cfRule type="cellIs" dxfId="121" priority="13" operator="lessThanOrEqual">
      <formula>$K$6</formula>
    </cfRule>
    <cfRule type="cellIs" dxfId="120" priority="14" operator="greaterThan">
      <formula>$K$6</formula>
    </cfRule>
  </conditionalFormatting>
  <conditionalFormatting sqref="L5">
    <cfRule type="cellIs" dxfId="119" priority="245" operator="lessThanOrEqual">
      <formula>$L$6</formula>
    </cfRule>
    <cfRule type="cellIs" dxfId="118" priority="246" operator="greaterThan">
      <formula>$L$6</formula>
    </cfRule>
  </conditionalFormatting>
  <conditionalFormatting sqref="L10">
    <cfRule type="cellIs" dxfId="117" priority="220" operator="greaterThan">
      <formula>$L$6</formula>
    </cfRule>
    <cfRule type="cellIs" dxfId="116" priority="219" operator="lessThanOrEqual">
      <formula>$L$6</formula>
    </cfRule>
  </conditionalFormatting>
  <conditionalFormatting sqref="L14">
    <cfRule type="cellIs" dxfId="115" priority="193" operator="lessThanOrEqual">
      <formula>$L$6</formula>
    </cfRule>
    <cfRule type="cellIs" dxfId="114" priority="194" operator="greaterThan">
      <formula>$L$6</formula>
    </cfRule>
  </conditionalFormatting>
  <conditionalFormatting sqref="L18">
    <cfRule type="cellIs" dxfId="113" priority="168" operator="greaterThan">
      <formula>$L$6</formula>
    </cfRule>
    <cfRule type="cellIs" dxfId="112" priority="167" operator="lessThanOrEqual">
      <formula>$L$6</formula>
    </cfRule>
  </conditionalFormatting>
  <conditionalFormatting sqref="L22">
    <cfRule type="cellIs" dxfId="111" priority="141" operator="lessThanOrEqual">
      <formula>$L$6</formula>
    </cfRule>
    <cfRule type="cellIs" dxfId="110" priority="142" operator="greaterThan">
      <formula>$L$6</formula>
    </cfRule>
  </conditionalFormatting>
  <conditionalFormatting sqref="L29">
    <cfRule type="cellIs" dxfId="109" priority="115" operator="lessThanOrEqual">
      <formula>$L$6</formula>
    </cfRule>
    <cfRule type="cellIs" dxfId="108" priority="116" operator="greaterThan">
      <formula>$L$6</formula>
    </cfRule>
  </conditionalFormatting>
  <conditionalFormatting sqref="L34">
    <cfRule type="cellIs" dxfId="107" priority="90" operator="greaterThan">
      <formula>$L$6</formula>
    </cfRule>
    <cfRule type="cellIs" dxfId="106" priority="89" operator="lessThanOrEqual">
      <formula>$L$6</formula>
    </cfRule>
  </conditionalFormatting>
  <conditionalFormatting sqref="L38">
    <cfRule type="cellIs" dxfId="105" priority="63" operator="lessThanOrEqual">
      <formula>$L$6</formula>
    </cfRule>
    <cfRule type="cellIs" dxfId="104" priority="64" operator="greaterThan">
      <formula>$L$6</formula>
    </cfRule>
  </conditionalFormatting>
  <conditionalFormatting sqref="L42">
    <cfRule type="cellIs" dxfId="103" priority="37" operator="lessThanOrEqual">
      <formula>$L$6</formula>
    </cfRule>
    <cfRule type="cellIs" dxfId="102" priority="38" operator="greaterThan">
      <formula>$L$6</formula>
    </cfRule>
  </conditionalFormatting>
  <conditionalFormatting sqref="L46">
    <cfRule type="cellIs" dxfId="101" priority="11" operator="lessThanOrEqual">
      <formula>$L$6</formula>
    </cfRule>
    <cfRule type="cellIs" dxfId="100" priority="12" operator="greaterThan">
      <formula>$L$6</formula>
    </cfRule>
  </conditionalFormatting>
  <conditionalFormatting sqref="M5">
    <cfRule type="cellIs" dxfId="99" priority="243" operator="lessThanOrEqual">
      <formula>$M$6</formula>
    </cfRule>
    <cfRule type="cellIs" dxfId="98" priority="244" operator="greaterThan">
      <formula>$M$6</formula>
    </cfRule>
  </conditionalFormatting>
  <conditionalFormatting sqref="M10">
    <cfRule type="cellIs" dxfId="97" priority="218" operator="greaterThan">
      <formula>$M$6</formula>
    </cfRule>
    <cfRule type="cellIs" dxfId="96" priority="217" operator="lessThanOrEqual">
      <formula>$M$6</formula>
    </cfRule>
  </conditionalFormatting>
  <conditionalFormatting sqref="M14">
    <cfRule type="cellIs" dxfId="95" priority="192" operator="greaterThan">
      <formula>$M$6</formula>
    </cfRule>
    <cfRule type="cellIs" dxfId="94" priority="191" operator="lessThanOrEqual">
      <formula>$M$6</formula>
    </cfRule>
  </conditionalFormatting>
  <conditionalFormatting sqref="M18">
    <cfRule type="cellIs" dxfId="93" priority="165" operator="lessThanOrEqual">
      <formula>$M$6</formula>
    </cfRule>
    <cfRule type="cellIs" dxfId="92" priority="166" operator="greaterThan">
      <formula>$M$6</formula>
    </cfRule>
  </conditionalFormatting>
  <conditionalFormatting sqref="M22">
    <cfRule type="cellIs" dxfId="91" priority="139" operator="lessThanOrEqual">
      <formula>$M$6</formula>
    </cfRule>
    <cfRule type="cellIs" dxfId="90" priority="140" operator="greaterThan">
      <formula>$M$6</formula>
    </cfRule>
  </conditionalFormatting>
  <conditionalFormatting sqref="M29">
    <cfRule type="cellIs" dxfId="89" priority="114" operator="greaterThan">
      <formula>$M$6</formula>
    </cfRule>
    <cfRule type="cellIs" dxfId="88" priority="113" operator="lessThanOrEqual">
      <formula>$M$6</formula>
    </cfRule>
  </conditionalFormatting>
  <conditionalFormatting sqref="M34">
    <cfRule type="cellIs" dxfId="87" priority="87" operator="lessThanOrEqual">
      <formula>$M$6</formula>
    </cfRule>
    <cfRule type="cellIs" dxfId="86" priority="88" operator="greaterThan">
      <formula>$M$6</formula>
    </cfRule>
  </conditionalFormatting>
  <conditionalFormatting sqref="M38">
    <cfRule type="cellIs" dxfId="85" priority="62" operator="greaterThan">
      <formula>$M$6</formula>
    </cfRule>
    <cfRule type="cellIs" dxfId="84" priority="61" operator="lessThanOrEqual">
      <formula>$M$6</formula>
    </cfRule>
  </conditionalFormatting>
  <conditionalFormatting sqref="M42">
    <cfRule type="cellIs" dxfId="83" priority="36" operator="greaterThan">
      <formula>$M$6</formula>
    </cfRule>
    <cfRule type="cellIs" dxfId="82" priority="35" operator="lessThanOrEqual">
      <formula>$M$6</formula>
    </cfRule>
  </conditionalFormatting>
  <conditionalFormatting sqref="M46">
    <cfRule type="cellIs" dxfId="81" priority="9" operator="lessThanOrEqual">
      <formula>$M$6</formula>
    </cfRule>
    <cfRule type="cellIs" dxfId="80" priority="10" operator="greaterThan">
      <formula>$M$6</formula>
    </cfRule>
  </conditionalFormatting>
  <conditionalFormatting sqref="N5">
    <cfRule type="cellIs" dxfId="79" priority="241" operator="lessThanOrEqual">
      <formula>$N$6</formula>
    </cfRule>
    <cfRule type="cellIs" dxfId="78" priority="242" operator="greaterThan">
      <formula>$N$6</formula>
    </cfRule>
  </conditionalFormatting>
  <conditionalFormatting sqref="N10">
    <cfRule type="cellIs" dxfId="77" priority="215" operator="lessThanOrEqual">
      <formula>$N$6</formula>
    </cfRule>
    <cfRule type="cellIs" dxfId="76" priority="216" operator="greaterThan">
      <formula>$N$6</formula>
    </cfRule>
  </conditionalFormatting>
  <conditionalFormatting sqref="N14">
    <cfRule type="cellIs" dxfId="75" priority="189" operator="lessThanOrEqual">
      <formula>$N$6</formula>
    </cfRule>
    <cfRule type="cellIs" dxfId="74" priority="190" operator="greaterThan">
      <formula>$N$6</formula>
    </cfRule>
  </conditionalFormatting>
  <conditionalFormatting sqref="N18">
    <cfRule type="cellIs" dxfId="73" priority="163" operator="lessThanOrEqual">
      <formula>$N$6</formula>
    </cfRule>
    <cfRule type="cellIs" dxfId="72" priority="164" operator="greaterThan">
      <formula>$N$6</formula>
    </cfRule>
  </conditionalFormatting>
  <conditionalFormatting sqref="N22">
    <cfRule type="cellIs" dxfId="71" priority="137" operator="lessThanOrEqual">
      <formula>$N$6</formula>
    </cfRule>
    <cfRule type="cellIs" dxfId="70" priority="138" operator="greaterThan">
      <formula>$N$6</formula>
    </cfRule>
  </conditionalFormatting>
  <conditionalFormatting sqref="N29">
    <cfRule type="cellIs" dxfId="69" priority="112" operator="greaterThan">
      <formula>$N$6</formula>
    </cfRule>
    <cfRule type="cellIs" dxfId="68" priority="111" operator="lessThanOrEqual">
      <formula>$N$6</formula>
    </cfRule>
  </conditionalFormatting>
  <conditionalFormatting sqref="N34">
    <cfRule type="cellIs" dxfId="67" priority="86" operator="greaterThan">
      <formula>$N$6</formula>
    </cfRule>
    <cfRule type="cellIs" dxfId="66" priority="85" operator="lessThanOrEqual">
      <formula>$N$6</formula>
    </cfRule>
  </conditionalFormatting>
  <conditionalFormatting sqref="N38">
    <cfRule type="cellIs" dxfId="65" priority="60" operator="greaterThan">
      <formula>$N$6</formula>
    </cfRule>
    <cfRule type="cellIs" dxfId="64" priority="59" operator="lessThanOrEqual">
      <formula>$N$6</formula>
    </cfRule>
  </conditionalFormatting>
  <conditionalFormatting sqref="N42">
    <cfRule type="cellIs" dxfId="63" priority="33" operator="lessThanOrEqual">
      <formula>$N$6</formula>
    </cfRule>
    <cfRule type="cellIs" dxfId="62" priority="34" operator="greaterThan">
      <formula>$N$6</formula>
    </cfRule>
  </conditionalFormatting>
  <conditionalFormatting sqref="N46">
    <cfRule type="cellIs" dxfId="61" priority="7" operator="lessThanOrEqual">
      <formula>$N$6</formula>
    </cfRule>
    <cfRule type="cellIs" dxfId="60" priority="8" operator="greaterThan">
      <formula>$N$6</formula>
    </cfRule>
  </conditionalFormatting>
  <conditionalFormatting sqref="O5">
    <cfRule type="cellIs" dxfId="59" priority="240" operator="greaterThan">
      <formula>$O$6</formula>
    </cfRule>
    <cfRule type="cellIs" dxfId="58" priority="239" operator="lessThanOrEqual">
      <formula>$O$6</formula>
    </cfRule>
  </conditionalFormatting>
  <conditionalFormatting sqref="O10">
    <cfRule type="cellIs" dxfId="57" priority="213" operator="lessThanOrEqual">
      <formula>$O$6</formula>
    </cfRule>
    <cfRule type="cellIs" dxfId="56" priority="214" operator="greaterThan">
      <formula>$O$6</formula>
    </cfRule>
  </conditionalFormatting>
  <conditionalFormatting sqref="O14">
    <cfRule type="cellIs" dxfId="55" priority="188" operator="greaterThan">
      <formula>$O$6</formula>
    </cfRule>
    <cfRule type="cellIs" dxfId="54" priority="187" operator="lessThanOrEqual">
      <formula>$O$6</formula>
    </cfRule>
  </conditionalFormatting>
  <conditionalFormatting sqref="O18">
    <cfRule type="cellIs" dxfId="53" priority="162" operator="greaterThan">
      <formula>$O$6</formula>
    </cfRule>
    <cfRule type="cellIs" dxfId="52" priority="161" operator="lessThanOrEqual">
      <formula>$O$6</formula>
    </cfRule>
  </conditionalFormatting>
  <conditionalFormatting sqref="O22">
    <cfRule type="cellIs" dxfId="51" priority="135" operator="lessThanOrEqual">
      <formula>$O$6</formula>
    </cfRule>
    <cfRule type="cellIs" dxfId="50" priority="136" operator="greaterThan">
      <formula>$O$6</formula>
    </cfRule>
  </conditionalFormatting>
  <conditionalFormatting sqref="O29">
    <cfRule type="cellIs" dxfId="49" priority="110" operator="greaterThan">
      <formula>$O$6</formula>
    </cfRule>
    <cfRule type="cellIs" dxfId="48" priority="109" operator="lessThanOrEqual">
      <formula>$O$6</formula>
    </cfRule>
  </conditionalFormatting>
  <conditionalFormatting sqref="O34">
    <cfRule type="cellIs" dxfId="47" priority="84" operator="greaterThan">
      <formula>$O$6</formula>
    </cfRule>
    <cfRule type="cellIs" dxfId="46" priority="83" operator="lessThanOrEqual">
      <formula>$O$6</formula>
    </cfRule>
  </conditionalFormatting>
  <conditionalFormatting sqref="O38">
    <cfRule type="cellIs" dxfId="45" priority="58" operator="greaterThan">
      <formula>$O$6</formula>
    </cfRule>
    <cfRule type="cellIs" dxfId="44" priority="57" operator="lessThanOrEqual">
      <formula>$O$6</formula>
    </cfRule>
  </conditionalFormatting>
  <conditionalFormatting sqref="O42">
    <cfRule type="cellIs" dxfId="43" priority="31" operator="lessThanOrEqual">
      <formula>$O$6</formula>
    </cfRule>
    <cfRule type="cellIs" dxfId="42" priority="32" operator="greaterThan">
      <formula>$O$6</formula>
    </cfRule>
  </conditionalFormatting>
  <conditionalFormatting sqref="O46">
    <cfRule type="cellIs" dxfId="41" priority="6" operator="greaterThan">
      <formula>$O$6</formula>
    </cfRule>
    <cfRule type="cellIs" dxfId="40" priority="5" operator="lessThanOrEqual">
      <formula>$O$6</formula>
    </cfRule>
  </conditionalFormatting>
  <conditionalFormatting sqref="P5">
    <cfRule type="cellIs" dxfId="39" priority="238" operator="greaterThan">
      <formula>$P$6</formula>
    </cfRule>
    <cfRule type="cellIs" dxfId="38" priority="237" operator="lessThanOrEqual">
      <formula>$P$6</formula>
    </cfRule>
  </conditionalFormatting>
  <conditionalFormatting sqref="P10">
    <cfRule type="cellIs" dxfId="37" priority="211" operator="lessThanOrEqual">
      <formula>$P$6</formula>
    </cfRule>
    <cfRule type="cellIs" dxfId="36" priority="212" operator="greaterThan">
      <formula>$P$6</formula>
    </cfRule>
  </conditionalFormatting>
  <conditionalFormatting sqref="P14">
    <cfRule type="cellIs" dxfId="35" priority="185" operator="lessThanOrEqual">
      <formula>$P$6</formula>
    </cfRule>
    <cfRule type="cellIs" dxfId="34" priority="186" operator="greaterThan">
      <formula>$P$6</formula>
    </cfRule>
  </conditionalFormatting>
  <conditionalFormatting sqref="P18">
    <cfRule type="cellIs" dxfId="33" priority="160" operator="greaterThan">
      <formula>$P$6</formula>
    </cfRule>
    <cfRule type="cellIs" dxfId="32" priority="159" operator="lessThanOrEqual">
      <formula>$P$6</formula>
    </cfRule>
  </conditionalFormatting>
  <conditionalFormatting sqref="P22">
    <cfRule type="cellIs" dxfId="31" priority="133" operator="lessThanOrEqual">
      <formula>$P$6</formula>
    </cfRule>
    <cfRule type="cellIs" dxfId="30" priority="134" operator="greaterThan">
      <formula>$P$6</formula>
    </cfRule>
  </conditionalFormatting>
  <conditionalFormatting sqref="P29">
    <cfRule type="cellIs" dxfId="29" priority="108" operator="greaterThan">
      <formula>$P$6</formula>
    </cfRule>
    <cfRule type="cellIs" dxfId="28" priority="107" operator="lessThanOrEqual">
      <formula>$P$6</formula>
    </cfRule>
  </conditionalFormatting>
  <conditionalFormatting sqref="P34">
    <cfRule type="cellIs" dxfId="27" priority="81" operator="lessThanOrEqual">
      <formula>$P$6</formula>
    </cfRule>
    <cfRule type="cellIs" dxfId="26" priority="82" operator="greaterThan">
      <formula>$P$6</formula>
    </cfRule>
  </conditionalFormatting>
  <conditionalFormatting sqref="P38">
    <cfRule type="cellIs" dxfId="25" priority="56" operator="greaterThan">
      <formula>$P$6</formula>
    </cfRule>
    <cfRule type="cellIs" dxfId="24" priority="55" operator="lessThanOrEqual">
      <formula>$P$6</formula>
    </cfRule>
  </conditionalFormatting>
  <conditionalFormatting sqref="P42">
    <cfRule type="cellIs" dxfId="23" priority="30" operator="greaterThan">
      <formula>$P$6</formula>
    </cfRule>
    <cfRule type="cellIs" dxfId="22" priority="29" operator="lessThanOrEqual">
      <formula>$P$6</formula>
    </cfRule>
  </conditionalFormatting>
  <conditionalFormatting sqref="P46">
    <cfRule type="cellIs" dxfId="21" priority="4" operator="greaterThan">
      <formula>$P$6</formula>
    </cfRule>
    <cfRule type="cellIs" dxfId="20" priority="3" operator="lessThanOrEqual">
      <formula>$P$6</formula>
    </cfRule>
  </conditionalFormatting>
  <conditionalFormatting sqref="Q5">
    <cfRule type="cellIs" dxfId="19" priority="235" operator="lessThanOrEqual">
      <formula>$Q$6</formula>
    </cfRule>
    <cfRule type="cellIs" dxfId="18" priority="236" operator="greaterThan">
      <formula>$Q$6</formula>
    </cfRule>
  </conditionalFormatting>
  <conditionalFormatting sqref="Q10">
    <cfRule type="cellIs" dxfId="17" priority="210" operator="greaterThan">
      <formula>$Q$6</formula>
    </cfRule>
    <cfRule type="cellIs" dxfId="16" priority="209" operator="lessThanOrEqual">
      <formula>$Q$6</formula>
    </cfRule>
  </conditionalFormatting>
  <conditionalFormatting sqref="Q14">
    <cfRule type="cellIs" dxfId="15" priority="183" operator="lessThanOrEqual">
      <formula>$Q$6</formula>
    </cfRule>
    <cfRule type="cellIs" dxfId="14" priority="184" operator="greaterThan">
      <formula>$Q$6</formula>
    </cfRule>
  </conditionalFormatting>
  <conditionalFormatting sqref="Q18">
    <cfRule type="cellIs" dxfId="13" priority="157" operator="lessThanOrEqual">
      <formula>$Q$6</formula>
    </cfRule>
    <cfRule type="cellIs" dxfId="12" priority="158" operator="greaterThan">
      <formula>$Q$6</formula>
    </cfRule>
  </conditionalFormatting>
  <conditionalFormatting sqref="Q22">
    <cfRule type="cellIs" dxfId="11" priority="131" operator="lessThanOrEqual">
      <formula>$Q$6</formula>
    </cfRule>
    <cfRule type="cellIs" dxfId="10" priority="132" operator="greaterThan">
      <formula>$Q$6</formula>
    </cfRule>
  </conditionalFormatting>
  <conditionalFormatting sqref="Q29">
    <cfRule type="cellIs" dxfId="9" priority="105" operator="lessThanOrEqual">
      <formula>$Q$6</formula>
    </cfRule>
    <cfRule type="cellIs" dxfId="8" priority="106" operator="greaterThan">
      <formula>$Q$6</formula>
    </cfRule>
  </conditionalFormatting>
  <conditionalFormatting sqref="Q34">
    <cfRule type="cellIs" dxfId="7" priority="79" operator="lessThanOrEqual">
      <formula>$Q$6</formula>
    </cfRule>
    <cfRule type="cellIs" dxfId="6" priority="80" operator="greaterThan">
      <formula>$Q$6</formula>
    </cfRule>
  </conditionalFormatting>
  <conditionalFormatting sqref="Q38">
    <cfRule type="cellIs" dxfId="5" priority="53" operator="lessThanOrEqual">
      <formula>$Q$6</formula>
    </cfRule>
    <cfRule type="cellIs" dxfId="4" priority="54" operator="greaterThan">
      <formula>$Q$6</formula>
    </cfRule>
  </conditionalFormatting>
  <conditionalFormatting sqref="Q42">
    <cfRule type="cellIs" dxfId="3" priority="28" operator="greaterThan">
      <formula>$Q$6</formula>
    </cfRule>
    <cfRule type="cellIs" dxfId="2" priority="27" operator="lessThanOrEqual">
      <formula>$Q$6</formula>
    </cfRule>
  </conditionalFormatting>
  <conditionalFormatting sqref="Q46">
    <cfRule type="cellIs" dxfId="1" priority="1" operator="lessThanOrEqual">
      <formula>$Q$6</formula>
    </cfRule>
    <cfRule type="cellIs" dxfId="0" priority="2" operator="greaterThan">
      <formula>$Q$6</formula>
    </cfRule>
  </conditionalFormatting>
  <pageMargins left="0.511811024" right="0.511811024" top="0.78740157499999996" bottom="0.78740157499999996" header="0.31496062000000002" footer="0.31496062000000002"/>
  <headerFooter>
    <oddFooter>&amp;C_x000D_&amp;1#&amp;"Calibri"&amp;11&amp;KFF0000 Internal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F71D-063E-4A88-BA3F-C59949546B92}">
  <sheetPr codeName="Planilha10"/>
  <dimension ref="B1:AG69"/>
  <sheetViews>
    <sheetView showGridLines="0" zoomScale="70" zoomScaleNormal="70" workbookViewId="0">
      <pane ySplit="1" topLeftCell="A17" activePane="bottomLeft" state="frozen"/>
      <selection pane="bottomLeft" activeCell="M57" sqref="M57"/>
    </sheetView>
  </sheetViews>
  <sheetFormatPr defaultRowHeight="15" x14ac:dyDescent="0.25"/>
  <cols>
    <col min="1" max="1" width="2.140625" customWidth="1"/>
    <col min="17" max="17" width="5.85546875" customWidth="1"/>
  </cols>
  <sheetData>
    <row r="1" spans="2:33" s="140" customFormat="1" ht="18.75" x14ac:dyDescent="0.3">
      <c r="B1" s="257" t="s">
        <v>12694</v>
      </c>
      <c r="C1" s="257"/>
      <c r="D1" s="257"/>
      <c r="E1" s="257"/>
      <c r="F1" s="257"/>
      <c r="G1" s="257"/>
      <c r="H1" s="257"/>
      <c r="I1" s="257"/>
      <c r="J1" s="257"/>
      <c r="K1" s="257"/>
      <c r="L1" s="257"/>
      <c r="M1" s="257"/>
      <c r="N1" s="257"/>
      <c r="O1" s="257"/>
      <c r="P1" s="257"/>
      <c r="R1" s="257" t="s">
        <v>12695</v>
      </c>
      <c r="S1" s="257"/>
      <c r="T1" s="257"/>
      <c r="U1" s="257"/>
      <c r="V1" s="257"/>
      <c r="W1" s="257"/>
      <c r="X1" s="257"/>
      <c r="Y1" s="257"/>
      <c r="Z1" s="257"/>
      <c r="AA1" s="257"/>
      <c r="AB1" s="257"/>
      <c r="AC1" s="257"/>
      <c r="AD1" s="257"/>
      <c r="AE1" s="257"/>
      <c r="AF1" s="257"/>
      <c r="AG1" s="257"/>
    </row>
    <row r="2" spans="2:33" x14ac:dyDescent="0.25">
      <c r="B2" s="81"/>
      <c r="C2" s="81"/>
      <c r="D2" s="81"/>
      <c r="E2" s="81"/>
      <c r="F2" s="81"/>
      <c r="G2" s="81"/>
      <c r="H2" s="81"/>
      <c r="I2" s="81"/>
      <c r="J2" s="81"/>
      <c r="K2" s="81"/>
      <c r="L2" s="81"/>
      <c r="M2" s="81"/>
      <c r="N2" s="81"/>
      <c r="O2" s="81"/>
      <c r="P2" s="81"/>
      <c r="R2" s="81"/>
      <c r="S2" s="81"/>
      <c r="T2" s="81"/>
      <c r="U2" s="81"/>
      <c r="V2" s="81"/>
      <c r="W2" s="81"/>
      <c r="X2" s="81"/>
      <c r="Y2" s="81"/>
      <c r="Z2" s="81"/>
      <c r="AA2" s="81"/>
      <c r="AB2" s="81"/>
      <c r="AC2" s="81"/>
      <c r="AD2" s="81"/>
      <c r="AE2" s="81"/>
      <c r="AF2" s="81"/>
      <c r="AG2" s="81"/>
    </row>
    <row r="3" spans="2:33" x14ac:dyDescent="0.25">
      <c r="B3" s="81"/>
      <c r="C3" s="81"/>
      <c r="D3" s="81"/>
      <c r="E3" s="81"/>
      <c r="F3" s="81"/>
      <c r="G3" s="81"/>
      <c r="H3" s="81"/>
      <c r="I3" s="81"/>
      <c r="J3" s="81"/>
      <c r="K3" s="81"/>
      <c r="L3" s="81"/>
      <c r="M3" s="81"/>
      <c r="N3" s="81"/>
      <c r="O3" s="81"/>
      <c r="P3" s="81"/>
      <c r="R3" s="81"/>
      <c r="S3" s="81"/>
      <c r="T3" s="81"/>
      <c r="U3" s="81"/>
      <c r="V3" s="81"/>
      <c r="W3" s="81"/>
      <c r="X3" s="81"/>
      <c r="Y3" s="81"/>
      <c r="Z3" s="81"/>
      <c r="AA3" s="81"/>
      <c r="AB3" s="81"/>
      <c r="AC3" s="81"/>
      <c r="AD3" s="81"/>
      <c r="AE3" s="81"/>
      <c r="AF3" s="81"/>
      <c r="AG3" s="81"/>
    </row>
    <row r="4" spans="2:33" x14ac:dyDescent="0.25">
      <c r="B4" s="81"/>
      <c r="C4" s="81"/>
      <c r="D4" s="81"/>
      <c r="E4" s="81"/>
      <c r="F4" s="81"/>
      <c r="G4" s="81"/>
      <c r="H4" s="81"/>
      <c r="I4" s="81"/>
      <c r="J4" s="81"/>
      <c r="K4" s="81"/>
      <c r="L4" s="81"/>
      <c r="M4" s="81"/>
      <c r="N4" s="81"/>
      <c r="O4" s="81"/>
      <c r="P4" s="81"/>
      <c r="R4" s="81"/>
      <c r="S4" s="81"/>
      <c r="T4" s="81"/>
      <c r="U4" s="81"/>
      <c r="V4" s="81"/>
      <c r="W4" s="81"/>
      <c r="X4" s="81"/>
      <c r="Y4" s="81"/>
      <c r="Z4" s="81"/>
      <c r="AA4" s="81"/>
      <c r="AB4" s="81"/>
      <c r="AC4" s="81"/>
      <c r="AD4" s="81"/>
      <c r="AE4" s="81"/>
      <c r="AF4" s="81"/>
      <c r="AG4" s="81"/>
    </row>
    <row r="5" spans="2:33" x14ac:dyDescent="0.25">
      <c r="B5" s="81"/>
      <c r="C5" s="81"/>
      <c r="D5" s="81"/>
      <c r="E5" s="81"/>
      <c r="F5" s="81"/>
      <c r="G5" s="81"/>
      <c r="H5" s="81"/>
      <c r="I5" s="81"/>
      <c r="J5" s="81"/>
      <c r="K5" s="81"/>
      <c r="L5" s="81"/>
      <c r="M5" s="81"/>
      <c r="N5" s="81"/>
      <c r="O5" s="81"/>
      <c r="P5" s="81"/>
      <c r="R5" s="81"/>
      <c r="S5" s="81"/>
      <c r="T5" s="81"/>
      <c r="U5" s="81"/>
      <c r="V5" s="81"/>
      <c r="W5" s="81"/>
      <c r="X5" s="81"/>
      <c r="Y5" s="81"/>
      <c r="Z5" s="81"/>
      <c r="AA5" s="81"/>
      <c r="AB5" s="81"/>
      <c r="AC5" s="81"/>
      <c r="AD5" s="81"/>
      <c r="AE5" s="81"/>
      <c r="AF5" s="81"/>
      <c r="AG5" s="81"/>
    </row>
    <row r="6" spans="2:33" x14ac:dyDescent="0.25">
      <c r="B6" s="81"/>
      <c r="C6" s="81"/>
      <c r="D6" s="81"/>
      <c r="E6" s="81"/>
      <c r="F6" s="81"/>
      <c r="G6" s="81"/>
      <c r="H6" s="81"/>
      <c r="I6" s="81"/>
      <c r="J6" s="81"/>
      <c r="K6" s="81"/>
      <c r="L6" s="81"/>
      <c r="M6" s="81"/>
      <c r="N6" s="81"/>
      <c r="O6" s="81"/>
      <c r="P6" s="81"/>
      <c r="R6" s="81"/>
      <c r="S6" s="81"/>
      <c r="T6" s="81"/>
      <c r="U6" s="81"/>
      <c r="V6" s="81"/>
      <c r="W6" s="81"/>
      <c r="X6" s="81"/>
      <c r="Y6" s="81"/>
      <c r="Z6" s="81"/>
      <c r="AA6" s="81"/>
      <c r="AB6" s="81"/>
      <c r="AC6" s="81"/>
      <c r="AD6" s="81"/>
      <c r="AE6" s="81"/>
      <c r="AF6" s="81"/>
      <c r="AG6" s="81"/>
    </row>
    <row r="7" spans="2:33" x14ac:dyDescent="0.25">
      <c r="B7" s="81"/>
      <c r="C7" s="81"/>
      <c r="D7" s="81"/>
      <c r="E7" s="81"/>
      <c r="F7" s="81"/>
      <c r="G7" s="81"/>
      <c r="H7" s="81"/>
      <c r="I7" s="81"/>
      <c r="J7" s="81"/>
      <c r="K7" s="81"/>
      <c r="L7" s="81"/>
      <c r="M7" s="81"/>
      <c r="N7" s="81"/>
      <c r="O7" s="81"/>
      <c r="P7" s="81"/>
      <c r="R7" s="81"/>
      <c r="S7" s="81"/>
      <c r="T7" s="81"/>
      <c r="U7" s="81"/>
      <c r="V7" s="81"/>
      <c r="W7" s="81"/>
      <c r="X7" s="81"/>
      <c r="Y7" s="81"/>
      <c r="Z7" s="81"/>
      <c r="AA7" s="81"/>
      <c r="AB7" s="81"/>
      <c r="AC7" s="81"/>
      <c r="AD7" s="81"/>
      <c r="AE7" s="81"/>
      <c r="AF7" s="81"/>
      <c r="AG7" s="81"/>
    </row>
    <row r="8" spans="2:33" x14ac:dyDescent="0.25">
      <c r="B8" s="81"/>
      <c r="C8" s="81"/>
      <c r="D8" s="81"/>
      <c r="E8" s="81"/>
      <c r="F8" s="81"/>
      <c r="G8" s="81"/>
      <c r="H8" s="81"/>
      <c r="I8" s="81"/>
      <c r="J8" s="81"/>
      <c r="K8" s="81"/>
      <c r="L8" s="81"/>
      <c r="M8" s="81"/>
      <c r="N8" s="81"/>
      <c r="O8" s="81"/>
      <c r="P8" s="81"/>
      <c r="R8" s="81"/>
      <c r="S8" s="81"/>
      <c r="T8" s="81"/>
      <c r="U8" s="81"/>
      <c r="V8" s="81"/>
      <c r="W8" s="81"/>
      <c r="X8" s="81"/>
      <c r="Y8" s="81"/>
      <c r="Z8" s="81"/>
      <c r="AA8" s="81"/>
      <c r="AB8" s="81"/>
      <c r="AC8" s="81"/>
      <c r="AD8" s="81"/>
      <c r="AE8" s="81"/>
      <c r="AF8" s="81"/>
      <c r="AG8" s="81"/>
    </row>
    <row r="9" spans="2:33" x14ac:dyDescent="0.25">
      <c r="B9" s="81"/>
      <c r="C9" s="81"/>
      <c r="D9" s="81"/>
      <c r="E9" s="81"/>
      <c r="F9" s="81"/>
      <c r="G9" s="81"/>
      <c r="H9" s="81"/>
      <c r="I9" s="81"/>
      <c r="J9" s="81"/>
      <c r="K9" s="81"/>
      <c r="L9" s="81"/>
      <c r="M9" s="81"/>
      <c r="N9" s="81"/>
      <c r="O9" s="81"/>
      <c r="P9" s="81"/>
      <c r="R9" s="81"/>
      <c r="S9" s="81"/>
      <c r="T9" s="81"/>
      <c r="U9" s="81"/>
      <c r="V9" s="81"/>
      <c r="W9" s="81"/>
      <c r="X9" s="81"/>
      <c r="Y9" s="81"/>
      <c r="Z9" s="81"/>
      <c r="AA9" s="81"/>
      <c r="AB9" s="81"/>
      <c r="AC9" s="81"/>
      <c r="AD9" s="81"/>
      <c r="AE9" s="81"/>
      <c r="AF9" s="81"/>
      <c r="AG9" s="81"/>
    </row>
    <row r="10" spans="2:33" x14ac:dyDescent="0.25">
      <c r="B10" s="81"/>
      <c r="C10" s="81"/>
      <c r="D10" s="81"/>
      <c r="E10" s="81"/>
      <c r="F10" s="81"/>
      <c r="G10" s="81"/>
      <c r="H10" s="81"/>
      <c r="I10" s="81"/>
      <c r="J10" s="81"/>
      <c r="K10" s="81"/>
      <c r="L10" s="81"/>
      <c r="M10" s="81"/>
      <c r="N10" s="81"/>
      <c r="O10" s="81"/>
      <c r="P10" s="81"/>
      <c r="R10" s="81"/>
      <c r="S10" s="81"/>
      <c r="T10" s="81"/>
      <c r="U10" s="81"/>
      <c r="V10" s="81"/>
      <c r="W10" s="81"/>
      <c r="X10" s="81"/>
      <c r="Y10" s="81"/>
      <c r="Z10" s="81"/>
      <c r="AA10" s="81"/>
      <c r="AB10" s="81"/>
      <c r="AC10" s="81"/>
      <c r="AD10" s="81"/>
      <c r="AE10" s="81"/>
      <c r="AF10" s="81"/>
      <c r="AG10" s="81"/>
    </row>
    <row r="11" spans="2:33" x14ac:dyDescent="0.25">
      <c r="B11" s="81"/>
      <c r="C11" s="81"/>
      <c r="D11" s="81"/>
      <c r="E11" s="81"/>
      <c r="F11" s="81"/>
      <c r="G11" s="81"/>
      <c r="H11" s="81"/>
      <c r="I11" s="81"/>
      <c r="J11" s="81"/>
      <c r="K11" s="81"/>
      <c r="L11" s="81"/>
      <c r="M11" s="81"/>
      <c r="N11" s="81"/>
      <c r="O11" s="81"/>
      <c r="P11" s="81"/>
      <c r="R11" s="81"/>
      <c r="S11" s="81"/>
      <c r="T11" s="81"/>
      <c r="U11" s="81"/>
      <c r="V11" s="81"/>
      <c r="W11" s="81"/>
      <c r="X11" s="81"/>
      <c r="Y11" s="81"/>
      <c r="Z11" s="81"/>
      <c r="AA11" s="81"/>
      <c r="AB11" s="81"/>
      <c r="AC11" s="81"/>
      <c r="AD11" s="81"/>
      <c r="AE11" s="81"/>
      <c r="AF11" s="81"/>
      <c r="AG11" s="81"/>
    </row>
    <row r="12" spans="2:33" x14ac:dyDescent="0.25">
      <c r="B12" s="81"/>
      <c r="C12" s="81"/>
      <c r="D12" s="81"/>
      <c r="E12" s="81"/>
      <c r="F12" s="81"/>
      <c r="G12" s="81"/>
      <c r="H12" s="81"/>
      <c r="I12" s="81"/>
      <c r="J12" s="81"/>
      <c r="K12" s="81"/>
      <c r="L12" s="81"/>
      <c r="M12" s="81"/>
      <c r="N12" s="81"/>
      <c r="O12" s="81"/>
      <c r="P12" s="81"/>
      <c r="R12" s="81"/>
      <c r="S12" s="81"/>
      <c r="T12" s="81"/>
      <c r="U12" s="81"/>
      <c r="V12" s="81"/>
      <c r="W12" s="81"/>
      <c r="X12" s="81"/>
      <c r="Y12" s="81"/>
      <c r="Z12" s="81"/>
      <c r="AA12" s="81"/>
      <c r="AB12" s="81"/>
      <c r="AC12" s="81"/>
      <c r="AD12" s="81"/>
      <c r="AE12" s="81"/>
      <c r="AF12" s="81"/>
      <c r="AG12" s="81"/>
    </row>
    <row r="13" spans="2:33" x14ac:dyDescent="0.25">
      <c r="B13" s="81"/>
      <c r="C13" s="81"/>
      <c r="D13" s="81"/>
      <c r="E13" s="81"/>
      <c r="F13" s="81"/>
      <c r="G13" s="81"/>
      <c r="H13" s="81"/>
      <c r="I13" s="81"/>
      <c r="J13" s="81"/>
      <c r="K13" s="81"/>
      <c r="L13" s="81"/>
      <c r="M13" s="81"/>
      <c r="N13" s="81"/>
      <c r="O13" s="81"/>
      <c r="P13" s="81"/>
      <c r="R13" s="81"/>
      <c r="S13" s="81"/>
      <c r="T13" s="81"/>
      <c r="U13" s="81"/>
      <c r="V13" s="81"/>
      <c r="W13" s="81"/>
      <c r="X13" s="81"/>
      <c r="Y13" s="81"/>
      <c r="Z13" s="81"/>
      <c r="AA13" s="81"/>
      <c r="AB13" s="81"/>
      <c r="AC13" s="81"/>
      <c r="AD13" s="81"/>
      <c r="AE13" s="81"/>
      <c r="AF13" s="81"/>
      <c r="AG13" s="81"/>
    </row>
    <row r="14" spans="2:33" x14ac:dyDescent="0.25">
      <c r="B14" s="81"/>
      <c r="C14" s="81"/>
      <c r="D14" s="81"/>
      <c r="E14" s="81"/>
      <c r="F14" s="81"/>
      <c r="G14" s="81"/>
      <c r="H14" s="81"/>
      <c r="I14" s="81"/>
      <c r="J14" s="81"/>
      <c r="K14" s="81"/>
      <c r="L14" s="81"/>
      <c r="M14" s="81"/>
      <c r="N14" s="81"/>
      <c r="O14" s="81"/>
      <c r="P14" s="81"/>
      <c r="R14" s="81"/>
      <c r="S14" s="81"/>
      <c r="T14" s="81"/>
      <c r="U14" s="81"/>
      <c r="V14" s="81"/>
      <c r="W14" s="81"/>
      <c r="X14" s="81"/>
      <c r="Y14" s="81"/>
      <c r="Z14" s="81"/>
      <c r="AA14" s="81"/>
      <c r="AB14" s="81"/>
      <c r="AC14" s="81"/>
      <c r="AD14" s="81"/>
      <c r="AE14" s="81"/>
      <c r="AF14" s="81"/>
      <c r="AG14" s="81"/>
    </row>
    <row r="15" spans="2:33" x14ac:dyDescent="0.25">
      <c r="B15" s="81"/>
      <c r="C15" s="81"/>
      <c r="D15" s="81"/>
      <c r="E15" s="81"/>
      <c r="F15" s="81"/>
      <c r="G15" s="81"/>
      <c r="H15" s="81"/>
      <c r="I15" s="81"/>
      <c r="J15" s="81"/>
      <c r="K15" s="81"/>
      <c r="L15" s="81"/>
      <c r="M15" s="81"/>
      <c r="N15" s="81"/>
      <c r="O15" s="81"/>
      <c r="P15" s="81"/>
      <c r="R15" s="81"/>
      <c r="S15" s="81"/>
      <c r="T15" s="81"/>
      <c r="U15" s="81"/>
      <c r="V15" s="81"/>
      <c r="W15" s="81"/>
      <c r="X15" s="81"/>
      <c r="Y15" s="81"/>
      <c r="Z15" s="81"/>
      <c r="AA15" s="81"/>
      <c r="AB15" s="81"/>
      <c r="AC15" s="81"/>
      <c r="AD15" s="81"/>
      <c r="AE15" s="81"/>
      <c r="AF15" s="81"/>
      <c r="AG15" s="81"/>
    </row>
    <row r="16" spans="2:33" x14ac:dyDescent="0.25">
      <c r="B16" s="81"/>
      <c r="C16" s="81"/>
      <c r="D16" s="81"/>
      <c r="E16" s="81"/>
      <c r="F16" s="81"/>
      <c r="G16" s="81"/>
      <c r="H16" s="81"/>
      <c r="I16" s="81"/>
      <c r="J16" s="81"/>
      <c r="K16" s="81"/>
      <c r="L16" s="81"/>
      <c r="M16" s="81"/>
      <c r="N16" s="81"/>
      <c r="O16" s="81"/>
      <c r="P16" s="81"/>
      <c r="R16" s="81"/>
      <c r="S16" s="81"/>
      <c r="T16" s="81"/>
      <c r="U16" s="81"/>
      <c r="V16" s="81"/>
      <c r="W16" s="81"/>
      <c r="X16" s="81"/>
      <c r="Y16" s="81"/>
      <c r="Z16" s="81"/>
      <c r="AA16" s="81"/>
      <c r="AB16" s="81"/>
      <c r="AC16" s="81"/>
      <c r="AD16" s="81"/>
      <c r="AE16" s="81"/>
      <c r="AF16" s="81"/>
      <c r="AG16" s="81"/>
    </row>
    <row r="17" spans="2:33" x14ac:dyDescent="0.25">
      <c r="B17" s="81"/>
      <c r="C17" s="81"/>
      <c r="D17" s="81"/>
      <c r="E17" s="81"/>
      <c r="F17" s="81"/>
      <c r="G17" s="81"/>
      <c r="H17" s="81"/>
      <c r="I17" s="81"/>
      <c r="J17" s="81"/>
      <c r="K17" s="81"/>
      <c r="L17" s="81"/>
      <c r="M17" s="81"/>
      <c r="N17" s="81"/>
      <c r="O17" s="81"/>
      <c r="P17" s="81"/>
      <c r="R17" s="81"/>
      <c r="S17" s="81"/>
      <c r="T17" s="81"/>
      <c r="U17" s="81"/>
      <c r="V17" s="81"/>
      <c r="W17" s="81"/>
      <c r="X17" s="81"/>
      <c r="Y17" s="81"/>
      <c r="Z17" s="81"/>
      <c r="AA17" s="81"/>
      <c r="AB17" s="81"/>
      <c r="AC17" s="81"/>
      <c r="AD17" s="81"/>
      <c r="AE17" s="81"/>
      <c r="AF17" s="81"/>
      <c r="AG17" s="81"/>
    </row>
    <row r="18" spans="2:33" x14ac:dyDescent="0.25">
      <c r="B18" s="81"/>
      <c r="C18" s="81"/>
      <c r="D18" s="81"/>
      <c r="E18" s="81"/>
      <c r="F18" s="81"/>
      <c r="G18" s="81"/>
      <c r="H18" s="81"/>
      <c r="I18" s="81"/>
      <c r="J18" s="81"/>
      <c r="K18" s="81"/>
      <c r="L18" s="81"/>
      <c r="M18" s="81"/>
      <c r="N18" s="81"/>
      <c r="O18" s="81"/>
      <c r="P18" s="81"/>
      <c r="R18" s="81"/>
      <c r="S18" s="81"/>
      <c r="T18" s="81"/>
      <c r="U18" s="81"/>
      <c r="V18" s="81"/>
      <c r="W18" s="81"/>
      <c r="X18" s="81"/>
      <c r="Y18" s="81"/>
      <c r="Z18" s="81"/>
      <c r="AA18" s="81"/>
      <c r="AB18" s="81"/>
      <c r="AC18" s="81"/>
      <c r="AD18" s="81"/>
      <c r="AE18" s="81"/>
      <c r="AF18" s="81"/>
      <c r="AG18" s="81"/>
    </row>
    <row r="19" spans="2:33" x14ac:dyDescent="0.25">
      <c r="B19" s="81"/>
      <c r="C19" s="81"/>
      <c r="D19" s="81"/>
      <c r="E19" s="81"/>
      <c r="F19" s="81"/>
      <c r="G19" s="81"/>
      <c r="H19" s="81"/>
      <c r="I19" s="81"/>
      <c r="J19" s="81"/>
      <c r="K19" s="81"/>
      <c r="L19" s="81"/>
      <c r="M19" s="81"/>
      <c r="N19" s="81"/>
      <c r="O19" s="81"/>
      <c r="P19" s="81"/>
      <c r="R19" s="81"/>
      <c r="S19" s="81"/>
      <c r="T19" s="81"/>
      <c r="U19" s="81"/>
      <c r="V19" s="81"/>
      <c r="W19" s="81"/>
      <c r="X19" s="81"/>
      <c r="Y19" s="81"/>
      <c r="Z19" s="81"/>
      <c r="AA19" s="81"/>
      <c r="AB19" s="81"/>
      <c r="AC19" s="81"/>
      <c r="AD19" s="81"/>
      <c r="AE19" s="81"/>
      <c r="AF19" s="81"/>
      <c r="AG19" s="81"/>
    </row>
    <row r="20" spans="2:33" x14ac:dyDescent="0.25">
      <c r="B20" s="81"/>
      <c r="C20" s="81"/>
      <c r="D20" s="81"/>
      <c r="E20" s="81"/>
      <c r="F20" s="81"/>
      <c r="G20" s="81"/>
      <c r="H20" s="81"/>
      <c r="I20" s="81"/>
      <c r="J20" s="81"/>
      <c r="K20" s="81"/>
      <c r="L20" s="81"/>
      <c r="M20" s="81"/>
      <c r="N20" s="81"/>
      <c r="O20" s="81"/>
      <c r="P20" s="81"/>
      <c r="R20" s="81"/>
      <c r="S20" s="81"/>
      <c r="T20" s="81"/>
      <c r="U20" s="81"/>
      <c r="V20" s="81"/>
      <c r="W20" s="81"/>
      <c r="X20" s="81"/>
      <c r="Y20" s="81"/>
      <c r="Z20" s="81"/>
      <c r="AA20" s="81"/>
      <c r="AB20" s="81"/>
      <c r="AC20" s="81"/>
      <c r="AD20" s="81"/>
      <c r="AE20" s="81"/>
      <c r="AF20" s="81"/>
      <c r="AG20" s="81"/>
    </row>
    <row r="21" spans="2:33" x14ac:dyDescent="0.25">
      <c r="B21" s="81"/>
      <c r="C21" s="81"/>
      <c r="D21" s="81"/>
      <c r="E21" s="81"/>
      <c r="F21" s="81"/>
      <c r="G21" s="81"/>
      <c r="H21" s="81"/>
      <c r="I21" s="81"/>
      <c r="J21" s="81"/>
      <c r="K21" s="81"/>
      <c r="L21" s="81"/>
      <c r="M21" s="81"/>
      <c r="N21" s="81"/>
      <c r="O21" s="81"/>
      <c r="P21" s="81"/>
      <c r="R21" s="81"/>
      <c r="S21" s="81"/>
      <c r="T21" s="81"/>
      <c r="U21" s="81"/>
      <c r="V21" s="81"/>
      <c r="W21" s="81"/>
      <c r="X21" s="81"/>
      <c r="Y21" s="81"/>
      <c r="Z21" s="81"/>
      <c r="AA21" s="81"/>
      <c r="AB21" s="81"/>
      <c r="AC21" s="81"/>
      <c r="AD21" s="81"/>
      <c r="AE21" s="81"/>
      <c r="AF21" s="81"/>
      <c r="AG21" s="81"/>
    </row>
    <row r="22" spans="2:33" x14ac:dyDescent="0.25">
      <c r="B22" s="81"/>
      <c r="C22" s="81"/>
      <c r="D22" s="81"/>
      <c r="E22" s="81"/>
      <c r="F22" s="81"/>
      <c r="G22" s="81"/>
      <c r="H22" s="81"/>
      <c r="I22" s="81"/>
      <c r="J22" s="81"/>
      <c r="K22" s="81"/>
      <c r="L22" s="81"/>
      <c r="M22" s="81"/>
      <c r="N22" s="81"/>
      <c r="O22" s="81"/>
      <c r="P22" s="81"/>
      <c r="R22" s="81"/>
      <c r="S22" s="81"/>
      <c r="T22" s="81"/>
      <c r="U22" s="81"/>
      <c r="V22" s="81"/>
      <c r="W22" s="81"/>
      <c r="X22" s="81"/>
      <c r="Y22" s="81"/>
      <c r="Z22" s="81"/>
      <c r="AA22" s="81"/>
      <c r="AB22" s="81"/>
      <c r="AC22" s="81"/>
      <c r="AD22" s="81"/>
      <c r="AE22" s="81"/>
      <c r="AF22" s="81"/>
      <c r="AG22" s="81"/>
    </row>
    <row r="23" spans="2:33" x14ac:dyDescent="0.25">
      <c r="B23" s="81"/>
      <c r="C23" s="81"/>
      <c r="D23" s="81"/>
      <c r="E23" s="81"/>
      <c r="F23" s="81"/>
      <c r="G23" s="81"/>
      <c r="H23" s="81"/>
      <c r="I23" s="81"/>
      <c r="J23" s="81"/>
      <c r="K23" s="81"/>
      <c r="L23" s="81"/>
      <c r="M23" s="81"/>
      <c r="N23" s="81"/>
      <c r="O23" s="81"/>
      <c r="P23" s="81"/>
      <c r="R23" s="81"/>
      <c r="S23" s="81"/>
      <c r="T23" s="81"/>
      <c r="U23" s="81"/>
      <c r="V23" s="81"/>
      <c r="W23" s="81"/>
      <c r="X23" s="81"/>
      <c r="Y23" s="81"/>
      <c r="Z23" s="81"/>
      <c r="AA23" s="81"/>
      <c r="AB23" s="81"/>
      <c r="AC23" s="81"/>
      <c r="AD23" s="81"/>
      <c r="AE23" s="81"/>
      <c r="AF23" s="81"/>
      <c r="AG23" s="81"/>
    </row>
    <row r="24" spans="2:33" x14ac:dyDescent="0.25">
      <c r="B24" s="81"/>
      <c r="C24" s="81"/>
      <c r="D24" s="81"/>
      <c r="E24" s="81"/>
      <c r="F24" s="81"/>
      <c r="G24" s="81"/>
      <c r="H24" s="81"/>
      <c r="I24" s="81"/>
      <c r="J24" s="81"/>
      <c r="K24" s="81"/>
      <c r="L24" s="81"/>
      <c r="M24" s="81"/>
      <c r="N24" s="81"/>
      <c r="O24" s="81"/>
      <c r="P24" s="81"/>
      <c r="R24" s="81"/>
      <c r="S24" s="81"/>
      <c r="T24" s="81"/>
      <c r="U24" s="81"/>
      <c r="V24" s="81"/>
      <c r="W24" s="81"/>
      <c r="X24" s="81"/>
      <c r="Y24" s="81"/>
      <c r="Z24" s="81"/>
      <c r="AA24" s="81"/>
      <c r="AB24" s="81"/>
      <c r="AC24" s="81"/>
      <c r="AD24" s="81"/>
      <c r="AE24" s="81"/>
      <c r="AF24" s="81"/>
      <c r="AG24" s="81"/>
    </row>
    <row r="25" spans="2:33" x14ac:dyDescent="0.25">
      <c r="B25" s="81"/>
      <c r="C25" s="81"/>
      <c r="D25" s="81"/>
      <c r="E25" s="81"/>
      <c r="F25" s="81"/>
      <c r="G25" s="81"/>
      <c r="H25" s="81"/>
      <c r="I25" s="81"/>
      <c r="J25" s="81"/>
      <c r="K25" s="81"/>
      <c r="L25" s="81"/>
      <c r="M25" s="81"/>
      <c r="N25" s="81"/>
      <c r="O25" s="81"/>
      <c r="P25" s="81"/>
      <c r="R25" s="81"/>
      <c r="S25" s="81"/>
      <c r="T25" s="81"/>
      <c r="U25" s="81"/>
      <c r="V25" s="81"/>
      <c r="W25" s="81"/>
      <c r="X25" s="81"/>
      <c r="Y25" s="81"/>
      <c r="Z25" s="81"/>
      <c r="AA25" s="81"/>
      <c r="AB25" s="81"/>
      <c r="AC25" s="81"/>
      <c r="AD25" s="81"/>
      <c r="AE25" s="81"/>
      <c r="AF25" s="81"/>
      <c r="AG25" s="81"/>
    </row>
    <row r="26" spans="2:33" x14ac:dyDescent="0.25">
      <c r="B26" s="81"/>
      <c r="C26" s="81"/>
      <c r="D26" s="81"/>
      <c r="E26" s="81"/>
      <c r="F26" s="81"/>
      <c r="G26" s="81"/>
      <c r="H26" s="81"/>
      <c r="I26" s="81"/>
      <c r="J26" s="81"/>
      <c r="K26" s="81"/>
      <c r="L26" s="81"/>
      <c r="M26" s="81"/>
      <c r="N26" s="81"/>
      <c r="O26" s="81"/>
      <c r="P26" s="81"/>
      <c r="R26" s="81"/>
      <c r="S26" s="81"/>
      <c r="T26" s="81"/>
      <c r="U26" s="81"/>
      <c r="V26" s="81"/>
      <c r="W26" s="81"/>
      <c r="X26" s="81"/>
      <c r="Y26" s="81"/>
      <c r="Z26" s="81"/>
      <c r="AA26" s="81"/>
      <c r="AB26" s="81"/>
      <c r="AC26" s="81"/>
      <c r="AD26" s="81"/>
      <c r="AE26" s="81"/>
      <c r="AF26" s="81"/>
      <c r="AG26" s="81"/>
    </row>
    <row r="27" spans="2:33" x14ac:dyDescent="0.25">
      <c r="B27" s="81"/>
      <c r="C27" s="81"/>
      <c r="D27" s="81"/>
      <c r="E27" s="81"/>
      <c r="F27" s="81"/>
      <c r="G27" s="81"/>
      <c r="H27" s="81"/>
      <c r="I27" s="81"/>
      <c r="J27" s="81"/>
      <c r="K27" s="81"/>
      <c r="L27" s="81"/>
      <c r="M27" s="81"/>
      <c r="N27" s="81"/>
      <c r="O27" s="81"/>
      <c r="P27" s="81"/>
      <c r="R27" s="81"/>
      <c r="S27" s="81"/>
      <c r="T27" s="81"/>
      <c r="U27" s="81"/>
      <c r="V27" s="81"/>
      <c r="W27" s="81"/>
      <c r="X27" s="81"/>
      <c r="Y27" s="81"/>
      <c r="Z27" s="81"/>
      <c r="AA27" s="81"/>
      <c r="AB27" s="81"/>
      <c r="AC27" s="81"/>
      <c r="AD27" s="81"/>
      <c r="AE27" s="81"/>
      <c r="AF27" s="81"/>
      <c r="AG27" s="81"/>
    </row>
    <row r="28" spans="2:33" x14ac:dyDescent="0.25">
      <c r="B28" s="81"/>
      <c r="C28" s="81"/>
      <c r="D28" s="81"/>
      <c r="E28" s="81"/>
      <c r="F28" s="81"/>
      <c r="G28" s="81"/>
      <c r="H28" s="81"/>
      <c r="I28" s="81"/>
      <c r="J28" s="81"/>
      <c r="K28" s="81"/>
      <c r="L28" s="81"/>
      <c r="M28" s="81"/>
      <c r="N28" s="81"/>
      <c r="O28" s="81"/>
      <c r="P28" s="81"/>
      <c r="R28" s="81"/>
      <c r="S28" s="81"/>
      <c r="T28" s="81"/>
      <c r="U28" s="81"/>
      <c r="V28" s="81"/>
      <c r="W28" s="81"/>
      <c r="X28" s="81"/>
      <c r="Y28" s="81"/>
      <c r="Z28" s="81"/>
      <c r="AA28" s="81"/>
      <c r="AB28" s="81"/>
      <c r="AC28" s="81"/>
      <c r="AD28" s="81"/>
      <c r="AE28" s="81"/>
      <c r="AF28" s="81"/>
      <c r="AG28" s="81"/>
    </row>
    <row r="29" spans="2:33" x14ac:dyDescent="0.25">
      <c r="B29" s="81"/>
      <c r="C29" s="81"/>
      <c r="D29" s="81"/>
      <c r="E29" s="81"/>
      <c r="F29" s="81"/>
      <c r="G29" s="81"/>
      <c r="H29" s="81"/>
      <c r="I29" s="81"/>
      <c r="J29" s="81"/>
      <c r="K29" s="81"/>
      <c r="L29" s="81"/>
      <c r="M29" s="81"/>
      <c r="N29" s="81"/>
      <c r="O29" s="81"/>
      <c r="P29" s="81"/>
      <c r="R29" s="81"/>
      <c r="S29" s="81"/>
      <c r="T29" s="81"/>
      <c r="U29" s="81"/>
      <c r="V29" s="81"/>
      <c r="W29" s="81"/>
      <c r="X29" s="81"/>
      <c r="Y29" s="81"/>
      <c r="Z29" s="81"/>
      <c r="AA29" s="81"/>
      <c r="AB29" s="81"/>
      <c r="AC29" s="81"/>
      <c r="AD29" s="81"/>
      <c r="AE29" s="81"/>
      <c r="AF29" s="81"/>
      <c r="AG29" s="81"/>
    </row>
    <row r="30" spans="2:33" x14ac:dyDescent="0.25">
      <c r="B30" s="81"/>
      <c r="C30" s="81"/>
      <c r="D30" s="81"/>
      <c r="E30" s="81"/>
      <c r="F30" s="81"/>
      <c r="G30" s="81"/>
      <c r="H30" s="81"/>
      <c r="I30" s="81"/>
      <c r="J30" s="81"/>
      <c r="K30" s="81"/>
      <c r="L30" s="81"/>
      <c r="M30" s="81"/>
      <c r="N30" s="81"/>
      <c r="O30" s="81"/>
      <c r="P30" s="81"/>
      <c r="R30" s="81"/>
      <c r="S30" s="81"/>
      <c r="T30" s="81"/>
      <c r="U30" s="81"/>
      <c r="V30" s="81"/>
      <c r="W30" s="81"/>
      <c r="X30" s="81"/>
      <c r="Y30" s="81"/>
      <c r="Z30" s="81"/>
      <c r="AA30" s="81"/>
      <c r="AB30" s="81"/>
      <c r="AC30" s="81"/>
      <c r="AD30" s="81"/>
      <c r="AE30" s="81"/>
      <c r="AF30" s="81"/>
      <c r="AG30" s="81"/>
    </row>
    <row r="31" spans="2:33" x14ac:dyDescent="0.25">
      <c r="B31" s="81"/>
      <c r="C31" s="81"/>
      <c r="D31" s="81"/>
      <c r="E31" s="81"/>
      <c r="F31" s="81"/>
      <c r="G31" s="81"/>
      <c r="H31" s="81"/>
      <c r="I31" s="81"/>
      <c r="J31" s="81"/>
      <c r="K31" s="81"/>
      <c r="L31" s="81"/>
      <c r="M31" s="81"/>
      <c r="N31" s="81"/>
      <c r="O31" s="81"/>
      <c r="P31" s="81"/>
      <c r="R31" s="81"/>
      <c r="S31" s="81"/>
      <c r="T31" s="81"/>
      <c r="U31" s="81"/>
      <c r="V31" s="81"/>
      <c r="W31" s="81"/>
      <c r="X31" s="81"/>
      <c r="Y31" s="81"/>
      <c r="Z31" s="81"/>
      <c r="AA31" s="81"/>
      <c r="AB31" s="81"/>
      <c r="AC31" s="81"/>
      <c r="AD31" s="81"/>
      <c r="AE31" s="81"/>
      <c r="AF31" s="81"/>
      <c r="AG31" s="81"/>
    </row>
    <row r="32" spans="2:33" x14ac:dyDescent="0.25">
      <c r="B32" s="81"/>
      <c r="C32" s="81"/>
      <c r="D32" s="81"/>
      <c r="E32" s="81"/>
      <c r="F32" s="81"/>
      <c r="G32" s="81"/>
      <c r="H32" s="81"/>
      <c r="I32" s="81"/>
      <c r="J32" s="81"/>
      <c r="K32" s="81"/>
      <c r="L32" s="81"/>
      <c r="M32" s="81"/>
      <c r="N32" s="81"/>
      <c r="O32" s="81"/>
      <c r="P32" s="81"/>
      <c r="R32" s="81"/>
      <c r="S32" s="81"/>
      <c r="T32" s="81"/>
      <c r="U32" s="81"/>
      <c r="V32" s="81"/>
      <c r="W32" s="81"/>
      <c r="X32" s="81"/>
      <c r="Y32" s="81"/>
      <c r="Z32" s="81"/>
      <c r="AA32" s="81"/>
      <c r="AB32" s="81"/>
      <c r="AC32" s="81"/>
      <c r="AD32" s="81"/>
      <c r="AE32" s="81"/>
      <c r="AF32" s="81"/>
      <c r="AG32" s="81"/>
    </row>
    <row r="33" spans="2:33" x14ac:dyDescent="0.25">
      <c r="B33" s="81"/>
      <c r="C33" s="81"/>
      <c r="D33" s="81"/>
      <c r="E33" s="81"/>
      <c r="F33" s="81"/>
      <c r="G33" s="81"/>
      <c r="H33" s="81"/>
      <c r="I33" s="81"/>
      <c r="J33" s="81"/>
      <c r="K33" s="81"/>
      <c r="L33" s="81"/>
      <c r="M33" s="81"/>
      <c r="N33" s="81"/>
      <c r="O33" s="81"/>
      <c r="P33" s="81"/>
      <c r="R33" s="81"/>
      <c r="S33" s="81"/>
      <c r="T33" s="81"/>
      <c r="U33" s="81"/>
      <c r="V33" s="81"/>
      <c r="W33" s="81"/>
      <c r="X33" s="81"/>
      <c r="Y33" s="81"/>
      <c r="Z33" s="81"/>
      <c r="AA33" s="81"/>
      <c r="AB33" s="81"/>
      <c r="AC33" s="81"/>
      <c r="AD33" s="81"/>
      <c r="AE33" s="81"/>
      <c r="AF33" s="81"/>
      <c r="AG33" s="81"/>
    </row>
    <row r="34" spans="2:33" x14ac:dyDescent="0.25">
      <c r="B34" s="81"/>
      <c r="C34" s="81"/>
      <c r="D34" s="81"/>
      <c r="E34" s="81"/>
      <c r="F34" s="81"/>
      <c r="G34" s="81"/>
      <c r="H34" s="81"/>
      <c r="I34" s="81"/>
      <c r="J34" s="81"/>
      <c r="K34" s="81"/>
      <c r="L34" s="81"/>
      <c r="M34" s="81"/>
      <c r="N34" s="81"/>
      <c r="O34" s="81"/>
      <c r="P34" s="81"/>
      <c r="R34" s="81"/>
      <c r="S34" s="81"/>
      <c r="T34" s="81"/>
      <c r="U34" s="81"/>
      <c r="V34" s="81"/>
      <c r="W34" s="81"/>
      <c r="X34" s="81"/>
      <c r="Y34" s="81"/>
      <c r="Z34" s="81"/>
      <c r="AA34" s="81"/>
      <c r="AB34" s="81"/>
      <c r="AC34" s="81"/>
      <c r="AD34" s="81"/>
      <c r="AE34" s="81"/>
      <c r="AF34" s="81"/>
      <c r="AG34" s="81"/>
    </row>
    <row r="35" spans="2:33" x14ac:dyDescent="0.25">
      <c r="B35" s="81"/>
      <c r="C35" s="81"/>
      <c r="D35" s="81"/>
      <c r="E35" s="81"/>
      <c r="F35" s="81"/>
      <c r="G35" s="81"/>
      <c r="H35" s="81"/>
      <c r="I35" s="81"/>
      <c r="J35" s="81"/>
      <c r="K35" s="81"/>
      <c r="L35" s="81"/>
      <c r="M35" s="81"/>
      <c r="N35" s="81"/>
      <c r="O35" s="81"/>
      <c r="P35" s="81"/>
      <c r="R35" s="81"/>
      <c r="S35" s="81"/>
      <c r="T35" s="81"/>
      <c r="U35" s="81"/>
      <c r="V35" s="81"/>
      <c r="W35" s="81"/>
      <c r="X35" s="81"/>
      <c r="Y35" s="81"/>
      <c r="Z35" s="81"/>
      <c r="AA35" s="81"/>
      <c r="AB35" s="81"/>
      <c r="AC35" s="81"/>
      <c r="AD35" s="81"/>
      <c r="AE35" s="81"/>
      <c r="AF35" s="81"/>
      <c r="AG35" s="81"/>
    </row>
    <row r="36" spans="2:33" x14ac:dyDescent="0.25">
      <c r="B36" s="81"/>
      <c r="C36" s="81"/>
      <c r="D36" s="81"/>
      <c r="E36" s="81"/>
      <c r="F36" s="81"/>
      <c r="G36" s="81"/>
      <c r="H36" s="81"/>
      <c r="I36" s="81"/>
      <c r="J36" s="81"/>
      <c r="K36" s="81"/>
      <c r="L36" s="81"/>
      <c r="M36" s="81"/>
      <c r="N36" s="81"/>
      <c r="O36" s="81"/>
      <c r="P36" s="81"/>
      <c r="R36" s="81"/>
      <c r="S36" s="81"/>
      <c r="T36" s="81"/>
      <c r="U36" s="81"/>
      <c r="V36" s="81"/>
      <c r="W36" s="81"/>
      <c r="X36" s="81"/>
      <c r="Y36" s="81"/>
      <c r="Z36" s="81"/>
      <c r="AA36" s="81"/>
      <c r="AB36" s="81"/>
      <c r="AC36" s="81"/>
      <c r="AD36" s="81"/>
      <c r="AE36" s="81"/>
      <c r="AF36" s="81"/>
      <c r="AG36" s="81"/>
    </row>
    <row r="37" spans="2:33" x14ac:dyDescent="0.25">
      <c r="B37" s="81"/>
      <c r="C37" s="81"/>
      <c r="D37" s="81"/>
      <c r="E37" s="81"/>
      <c r="F37" s="81"/>
      <c r="G37" s="81"/>
      <c r="H37" s="81"/>
      <c r="I37" s="81"/>
      <c r="J37" s="81"/>
      <c r="K37" s="81"/>
      <c r="L37" s="81"/>
      <c r="M37" s="81"/>
      <c r="N37" s="81"/>
      <c r="O37" s="81"/>
      <c r="P37" s="81"/>
      <c r="R37" s="81"/>
      <c r="S37" s="81"/>
      <c r="T37" s="81"/>
      <c r="U37" s="81"/>
      <c r="V37" s="81"/>
      <c r="W37" s="81"/>
      <c r="X37" s="81"/>
      <c r="Y37" s="81"/>
      <c r="Z37" s="81"/>
      <c r="AA37" s="81"/>
      <c r="AB37" s="81"/>
      <c r="AC37" s="81"/>
      <c r="AD37" s="81"/>
      <c r="AE37" s="81"/>
      <c r="AF37" s="81"/>
      <c r="AG37" s="81"/>
    </row>
    <row r="38" spans="2:33" x14ac:dyDescent="0.25">
      <c r="B38" s="81"/>
      <c r="C38" s="81"/>
      <c r="D38" s="81"/>
      <c r="E38" s="81"/>
      <c r="F38" s="81"/>
      <c r="G38" s="81"/>
      <c r="H38" s="81"/>
      <c r="I38" s="81"/>
      <c r="J38" s="81"/>
      <c r="K38" s="81"/>
      <c r="L38" s="81"/>
      <c r="M38" s="81"/>
      <c r="N38" s="81"/>
      <c r="O38" s="81"/>
      <c r="P38" s="81"/>
      <c r="R38" s="81"/>
      <c r="S38" s="81"/>
      <c r="T38" s="81"/>
      <c r="U38" s="81"/>
      <c r="V38" s="81"/>
      <c r="W38" s="81"/>
      <c r="X38" s="81"/>
      <c r="Y38" s="81"/>
      <c r="Z38" s="81"/>
      <c r="AA38" s="81"/>
      <c r="AB38" s="81"/>
      <c r="AC38" s="81"/>
      <c r="AD38" s="81"/>
      <c r="AE38" s="81"/>
      <c r="AF38" s="81"/>
      <c r="AG38" s="81"/>
    </row>
    <row r="39" spans="2:33" x14ac:dyDescent="0.25">
      <c r="B39" s="81"/>
      <c r="C39" s="81"/>
      <c r="D39" s="81"/>
      <c r="E39" s="81"/>
      <c r="F39" s="81"/>
      <c r="G39" s="81"/>
      <c r="H39" s="81"/>
      <c r="I39" s="81"/>
      <c r="J39" s="81"/>
      <c r="K39" s="81"/>
      <c r="L39" s="81"/>
      <c r="M39" s="81"/>
      <c r="N39" s="81"/>
      <c r="O39" s="81"/>
      <c r="P39" s="81"/>
      <c r="R39" s="81"/>
      <c r="S39" s="81"/>
      <c r="T39" s="81"/>
      <c r="U39" s="81"/>
      <c r="V39" s="81"/>
      <c r="W39" s="81"/>
      <c r="X39" s="81"/>
      <c r="Y39" s="81"/>
      <c r="Z39" s="81"/>
      <c r="AA39" s="81"/>
      <c r="AB39" s="81"/>
      <c r="AC39" s="81"/>
      <c r="AD39" s="81"/>
      <c r="AE39" s="81"/>
      <c r="AF39" s="81"/>
      <c r="AG39" s="81"/>
    </row>
    <row r="40" spans="2:33" x14ac:dyDescent="0.25">
      <c r="B40" s="81"/>
      <c r="C40" s="81"/>
      <c r="D40" s="81"/>
      <c r="E40" s="81"/>
      <c r="F40" s="81"/>
      <c r="G40" s="81"/>
      <c r="H40" s="81"/>
      <c r="I40" s="81"/>
      <c r="J40" s="81"/>
      <c r="K40" s="81"/>
      <c r="L40" s="81"/>
      <c r="M40" s="81"/>
      <c r="N40" s="81"/>
      <c r="O40" s="81"/>
      <c r="P40" s="81"/>
      <c r="R40" s="81"/>
      <c r="S40" s="81"/>
      <c r="T40" s="81"/>
      <c r="U40" s="81"/>
      <c r="V40" s="81"/>
      <c r="W40" s="81"/>
      <c r="X40" s="81"/>
      <c r="Y40" s="81"/>
      <c r="Z40" s="81"/>
      <c r="AA40" s="81"/>
      <c r="AB40" s="81"/>
      <c r="AC40" s="81"/>
      <c r="AD40" s="81"/>
      <c r="AE40" s="81"/>
      <c r="AF40" s="81"/>
      <c r="AG40" s="81"/>
    </row>
    <row r="41" spans="2:33" x14ac:dyDescent="0.25">
      <c r="B41" s="81"/>
      <c r="C41" s="81"/>
      <c r="D41" s="81"/>
      <c r="E41" s="81"/>
      <c r="F41" s="81"/>
      <c r="G41" s="81"/>
      <c r="H41" s="81"/>
      <c r="I41" s="81"/>
      <c r="J41" s="81"/>
      <c r="K41" s="81"/>
      <c r="L41" s="81"/>
      <c r="M41" s="81"/>
      <c r="N41" s="81"/>
      <c r="O41" s="81"/>
      <c r="P41" s="81"/>
      <c r="R41" s="81"/>
      <c r="S41" s="81"/>
      <c r="T41" s="81"/>
      <c r="U41" s="81"/>
      <c r="V41" s="81"/>
      <c r="W41" s="81"/>
      <c r="X41" s="81"/>
      <c r="Y41" s="81"/>
      <c r="Z41" s="81"/>
      <c r="AA41" s="81"/>
      <c r="AB41" s="81"/>
      <c r="AC41" s="81"/>
      <c r="AD41" s="81"/>
      <c r="AE41" s="81"/>
      <c r="AF41" s="81"/>
      <c r="AG41" s="81"/>
    </row>
    <row r="42" spans="2:33" x14ac:dyDescent="0.25">
      <c r="B42" s="81"/>
      <c r="C42" s="81"/>
      <c r="D42" s="81"/>
      <c r="E42" s="81"/>
      <c r="F42" s="81"/>
      <c r="G42" s="81"/>
      <c r="H42" s="81"/>
      <c r="I42" s="81"/>
      <c r="J42" s="81"/>
      <c r="K42" s="81"/>
      <c r="L42" s="81"/>
      <c r="M42" s="81"/>
      <c r="N42" s="81"/>
      <c r="O42" s="81"/>
      <c r="P42" s="81"/>
      <c r="R42" s="81"/>
      <c r="S42" s="81"/>
      <c r="T42" s="81"/>
      <c r="U42" s="81"/>
      <c r="V42" s="81"/>
      <c r="W42" s="81"/>
      <c r="X42" s="81"/>
      <c r="Y42" s="81"/>
      <c r="Z42" s="81"/>
      <c r="AA42" s="81"/>
      <c r="AB42" s="81"/>
      <c r="AC42" s="81"/>
      <c r="AD42" s="81"/>
      <c r="AE42" s="81"/>
      <c r="AF42" s="81"/>
      <c r="AG42" s="81"/>
    </row>
    <row r="43" spans="2:33" x14ac:dyDescent="0.25">
      <c r="B43" s="81"/>
      <c r="C43" s="81"/>
      <c r="D43" s="81"/>
      <c r="E43" s="81"/>
      <c r="F43" s="81"/>
      <c r="G43" s="81"/>
      <c r="H43" s="81"/>
      <c r="I43" s="81"/>
      <c r="J43" s="81"/>
      <c r="K43" s="81"/>
      <c r="L43" s="81"/>
      <c r="M43" s="81"/>
      <c r="N43" s="81"/>
      <c r="O43" s="81"/>
      <c r="P43" s="81"/>
      <c r="R43" s="81"/>
      <c r="S43" s="81"/>
      <c r="T43" s="81"/>
      <c r="U43" s="81"/>
      <c r="V43" s="81"/>
      <c r="W43" s="81"/>
      <c r="X43" s="81"/>
      <c r="Y43" s="81"/>
      <c r="Z43" s="81"/>
      <c r="AA43" s="81"/>
      <c r="AB43" s="81"/>
      <c r="AC43" s="81"/>
      <c r="AD43" s="81"/>
      <c r="AE43" s="81"/>
      <c r="AF43" s="81"/>
      <c r="AG43" s="81"/>
    </row>
    <row r="44" spans="2:33" x14ac:dyDescent="0.25">
      <c r="B44" s="81"/>
      <c r="C44" s="81"/>
      <c r="D44" s="81"/>
      <c r="E44" s="81"/>
      <c r="F44" s="81"/>
      <c r="G44" s="81"/>
      <c r="H44" s="81"/>
      <c r="I44" s="81"/>
      <c r="J44" s="81"/>
      <c r="K44" s="81"/>
      <c r="L44" s="81"/>
      <c r="M44" s="81"/>
      <c r="N44" s="81"/>
      <c r="O44" s="81"/>
      <c r="P44" s="81"/>
      <c r="R44" s="81"/>
      <c r="S44" s="81"/>
      <c r="T44" s="81"/>
      <c r="U44" s="81"/>
      <c r="V44" s="81"/>
      <c r="W44" s="81"/>
      <c r="X44" s="81"/>
      <c r="Y44" s="81"/>
      <c r="Z44" s="81"/>
      <c r="AA44" s="81"/>
      <c r="AB44" s="81"/>
      <c r="AC44" s="81"/>
      <c r="AD44" s="81"/>
      <c r="AE44" s="81"/>
      <c r="AF44" s="81"/>
      <c r="AG44" s="81"/>
    </row>
    <row r="45" spans="2:33" x14ac:dyDescent="0.25">
      <c r="B45" s="81"/>
      <c r="C45" s="81"/>
      <c r="D45" s="81"/>
      <c r="E45" s="81"/>
      <c r="F45" s="81"/>
      <c r="G45" s="81"/>
      <c r="H45" s="81"/>
      <c r="I45" s="81"/>
      <c r="J45" s="81"/>
      <c r="K45" s="81"/>
      <c r="L45" s="81"/>
      <c r="M45" s="81"/>
      <c r="N45" s="81"/>
      <c r="O45" s="81"/>
      <c r="P45" s="81"/>
      <c r="R45" s="81"/>
      <c r="S45" s="81"/>
      <c r="T45" s="81"/>
      <c r="U45" s="81"/>
      <c r="V45" s="81"/>
      <c r="W45" s="81"/>
      <c r="X45" s="81"/>
      <c r="Y45" s="81"/>
      <c r="Z45" s="81"/>
      <c r="AA45" s="81"/>
      <c r="AB45" s="81"/>
      <c r="AC45" s="81"/>
      <c r="AD45" s="81"/>
      <c r="AE45" s="81"/>
      <c r="AF45" s="81"/>
      <c r="AG45" s="81"/>
    </row>
    <row r="46" spans="2:33" x14ac:dyDescent="0.25">
      <c r="B46" s="81"/>
      <c r="C46" s="81"/>
      <c r="D46" s="81"/>
      <c r="E46" s="81"/>
      <c r="F46" s="81"/>
      <c r="G46" s="81"/>
      <c r="H46" s="81"/>
      <c r="I46" s="81"/>
      <c r="J46" s="81"/>
      <c r="K46" s="81"/>
      <c r="L46" s="81"/>
      <c r="M46" s="81"/>
      <c r="N46" s="81"/>
      <c r="O46" s="81"/>
      <c r="P46" s="81"/>
      <c r="R46" s="81"/>
      <c r="S46" s="81"/>
      <c r="T46" s="81"/>
      <c r="U46" s="81"/>
      <c r="V46" s="81"/>
      <c r="W46" s="81"/>
      <c r="X46" s="81"/>
      <c r="Y46" s="81"/>
      <c r="Z46" s="81"/>
      <c r="AA46" s="81"/>
      <c r="AB46" s="81"/>
      <c r="AC46" s="81"/>
      <c r="AD46" s="81"/>
      <c r="AE46" s="81"/>
      <c r="AF46" s="81"/>
      <c r="AG46" s="81"/>
    </row>
    <row r="47" spans="2:33" x14ac:dyDescent="0.25">
      <c r="B47" s="81"/>
      <c r="C47" s="81"/>
      <c r="D47" s="81"/>
      <c r="E47" s="81"/>
      <c r="F47" s="81"/>
      <c r="G47" s="81"/>
      <c r="H47" s="81"/>
      <c r="I47" s="81"/>
      <c r="J47" s="81"/>
      <c r="K47" s="81"/>
      <c r="L47" s="81"/>
      <c r="M47" s="81"/>
      <c r="N47" s="81"/>
      <c r="O47" s="81"/>
      <c r="P47" s="81"/>
      <c r="R47" s="81"/>
      <c r="S47" s="81"/>
      <c r="T47" s="81"/>
      <c r="U47" s="81"/>
      <c r="V47" s="81"/>
      <c r="W47" s="81"/>
      <c r="X47" s="81"/>
      <c r="Y47" s="81"/>
      <c r="Z47" s="81"/>
      <c r="AA47" s="81"/>
      <c r="AB47" s="81"/>
      <c r="AC47" s="81"/>
      <c r="AD47" s="81"/>
      <c r="AE47" s="81"/>
      <c r="AF47" s="81"/>
      <c r="AG47" s="81"/>
    </row>
    <row r="48" spans="2:33" x14ac:dyDescent="0.25">
      <c r="B48" s="81"/>
      <c r="C48" s="81"/>
      <c r="D48" s="81"/>
      <c r="E48" s="81"/>
      <c r="F48" s="81"/>
      <c r="G48" s="81"/>
      <c r="H48" s="81"/>
      <c r="I48" s="81"/>
      <c r="J48" s="81"/>
      <c r="K48" s="81"/>
      <c r="L48" s="81"/>
      <c r="M48" s="81"/>
      <c r="N48" s="81"/>
      <c r="O48" s="81"/>
      <c r="P48" s="81"/>
      <c r="R48" s="81"/>
      <c r="S48" s="81"/>
      <c r="T48" s="81"/>
      <c r="U48" s="81"/>
      <c r="V48" s="81"/>
      <c r="W48" s="81"/>
      <c r="X48" s="81"/>
      <c r="Y48" s="81"/>
      <c r="Z48" s="81"/>
      <c r="AA48" s="81"/>
      <c r="AB48" s="81"/>
      <c r="AC48" s="81"/>
      <c r="AD48" s="81"/>
      <c r="AE48" s="81"/>
      <c r="AF48" s="81"/>
      <c r="AG48" s="81"/>
    </row>
    <row r="49" spans="2:33" x14ac:dyDescent="0.25">
      <c r="B49" s="81"/>
      <c r="C49" s="81"/>
      <c r="D49" s="81"/>
      <c r="E49" s="81"/>
      <c r="F49" s="81"/>
      <c r="G49" s="81"/>
      <c r="H49" s="81"/>
      <c r="I49" s="81"/>
      <c r="J49" s="81"/>
      <c r="K49" s="81"/>
      <c r="L49" s="81"/>
      <c r="M49" s="81"/>
      <c r="N49" s="81"/>
      <c r="O49" s="81"/>
      <c r="P49" s="81"/>
      <c r="R49" s="81"/>
      <c r="S49" s="81"/>
      <c r="T49" s="81"/>
      <c r="U49" s="81"/>
      <c r="V49" s="81"/>
      <c r="W49" s="81"/>
      <c r="X49" s="81"/>
      <c r="Y49" s="81"/>
      <c r="Z49" s="81"/>
      <c r="AA49" s="81"/>
      <c r="AB49" s="81"/>
      <c r="AC49" s="81"/>
      <c r="AD49" s="81"/>
      <c r="AE49" s="81"/>
      <c r="AF49" s="81"/>
      <c r="AG49" s="81"/>
    </row>
    <row r="50" spans="2:33" x14ac:dyDescent="0.25">
      <c r="B50" s="81"/>
      <c r="C50" s="81"/>
      <c r="D50" s="81"/>
      <c r="E50" s="81"/>
      <c r="F50" s="81"/>
      <c r="G50" s="81"/>
      <c r="H50" s="81"/>
      <c r="I50" s="81"/>
      <c r="J50" s="81"/>
      <c r="K50" s="81"/>
      <c r="L50" s="81"/>
      <c r="M50" s="81"/>
      <c r="N50" s="81"/>
      <c r="O50" s="81"/>
      <c r="P50" s="81"/>
      <c r="R50" s="81"/>
      <c r="S50" s="81"/>
      <c r="T50" s="81"/>
      <c r="U50" s="81"/>
      <c r="V50" s="81"/>
      <c r="W50" s="81"/>
      <c r="X50" s="81"/>
      <c r="Y50" s="81"/>
      <c r="Z50" s="81"/>
      <c r="AA50" s="81"/>
      <c r="AB50" s="81"/>
      <c r="AC50" s="81"/>
      <c r="AD50" s="81"/>
      <c r="AE50" s="81"/>
      <c r="AF50" s="81"/>
      <c r="AG50" s="81"/>
    </row>
    <row r="51" spans="2:33" x14ac:dyDescent="0.25">
      <c r="B51" s="81"/>
      <c r="C51" s="81"/>
      <c r="D51" s="81"/>
      <c r="E51" s="81"/>
      <c r="F51" s="81"/>
      <c r="G51" s="81"/>
      <c r="H51" s="81"/>
      <c r="I51" s="81"/>
      <c r="J51" s="81"/>
      <c r="K51" s="81"/>
      <c r="L51" s="81"/>
      <c r="M51" s="81"/>
      <c r="N51" s="81"/>
      <c r="O51" s="81"/>
      <c r="P51" s="81"/>
      <c r="R51" s="81"/>
      <c r="S51" s="81"/>
      <c r="T51" s="81"/>
      <c r="U51" s="81"/>
      <c r="V51" s="81"/>
      <c r="W51" s="81"/>
      <c r="X51" s="81"/>
      <c r="Y51" s="81"/>
      <c r="Z51" s="81"/>
      <c r="AA51" s="81"/>
      <c r="AB51" s="81"/>
      <c r="AC51" s="81"/>
      <c r="AD51" s="81"/>
      <c r="AE51" s="81"/>
      <c r="AF51" s="81"/>
      <c r="AG51" s="81"/>
    </row>
    <row r="52" spans="2:33" x14ac:dyDescent="0.25">
      <c r="B52" s="81"/>
      <c r="C52" s="81"/>
      <c r="D52" s="81"/>
      <c r="E52" s="81"/>
      <c r="F52" s="81"/>
      <c r="G52" s="81"/>
      <c r="H52" s="81"/>
      <c r="I52" s="81"/>
      <c r="J52" s="81"/>
      <c r="K52" s="81"/>
      <c r="L52" s="81"/>
      <c r="M52" s="81"/>
      <c r="N52" s="81"/>
      <c r="O52" s="81"/>
      <c r="P52" s="81"/>
      <c r="R52" s="81"/>
      <c r="S52" s="81"/>
      <c r="T52" s="81"/>
      <c r="U52" s="81"/>
      <c r="V52" s="81"/>
      <c r="W52" s="81"/>
      <c r="X52" s="81"/>
      <c r="Y52" s="81"/>
      <c r="Z52" s="81"/>
      <c r="AA52" s="81"/>
      <c r="AB52" s="81"/>
      <c r="AC52" s="81"/>
      <c r="AD52" s="81"/>
      <c r="AE52" s="81"/>
      <c r="AF52" s="81"/>
      <c r="AG52" s="81"/>
    </row>
    <row r="53" spans="2:33" x14ac:dyDescent="0.25">
      <c r="B53" s="81"/>
      <c r="C53" s="81"/>
      <c r="D53" s="81"/>
      <c r="E53" s="81"/>
      <c r="F53" s="81"/>
      <c r="G53" s="81"/>
      <c r="H53" s="81"/>
      <c r="I53" s="81"/>
      <c r="J53" s="81"/>
      <c r="K53" s="81"/>
      <c r="L53" s="81"/>
      <c r="M53" s="81"/>
      <c r="N53" s="81"/>
      <c r="O53" s="81"/>
      <c r="P53" s="81"/>
      <c r="R53" s="81"/>
      <c r="S53" s="81"/>
      <c r="T53" s="81"/>
      <c r="U53" s="81"/>
      <c r="V53" s="81"/>
      <c r="W53" s="81"/>
      <c r="X53" s="81"/>
      <c r="Y53" s="81"/>
      <c r="Z53" s="81"/>
      <c r="AA53" s="81"/>
      <c r="AB53" s="81"/>
      <c r="AC53" s="81"/>
      <c r="AD53" s="81"/>
      <c r="AE53" s="81"/>
      <c r="AF53" s="81"/>
      <c r="AG53" s="81"/>
    </row>
    <row r="54" spans="2:33" x14ac:dyDescent="0.25">
      <c r="B54" s="81"/>
      <c r="C54" s="81"/>
      <c r="D54" s="81"/>
      <c r="E54" s="81"/>
      <c r="F54" s="81"/>
      <c r="G54" s="81"/>
      <c r="H54" s="81"/>
      <c r="I54" s="81"/>
      <c r="J54" s="81"/>
      <c r="K54" s="81"/>
      <c r="L54" s="81"/>
      <c r="M54" s="81"/>
      <c r="N54" s="81"/>
      <c r="O54" s="81"/>
      <c r="P54" s="81"/>
      <c r="R54" s="81"/>
      <c r="S54" s="81"/>
      <c r="T54" s="81"/>
      <c r="U54" s="81"/>
      <c r="V54" s="81"/>
      <c r="W54" s="81"/>
      <c r="X54" s="81"/>
      <c r="Y54" s="81"/>
      <c r="Z54" s="81"/>
      <c r="AA54" s="81"/>
      <c r="AB54" s="81"/>
      <c r="AC54" s="81"/>
      <c r="AD54" s="81"/>
      <c r="AE54" s="81"/>
      <c r="AF54" s="81"/>
      <c r="AG54" s="81"/>
    </row>
    <row r="55" spans="2:33" x14ac:dyDescent="0.25">
      <c r="B55" s="81"/>
      <c r="C55" s="81"/>
      <c r="D55" s="81"/>
      <c r="E55" s="81"/>
      <c r="F55" s="81"/>
      <c r="G55" s="81"/>
      <c r="H55" s="81"/>
      <c r="I55" s="81"/>
      <c r="J55" s="81"/>
      <c r="K55" s="81"/>
      <c r="L55" s="81"/>
      <c r="M55" s="81"/>
      <c r="N55" s="81"/>
      <c r="O55" s="81"/>
      <c r="P55" s="81"/>
      <c r="R55" s="81"/>
      <c r="S55" s="81"/>
      <c r="T55" s="81"/>
      <c r="U55" s="81"/>
      <c r="V55" s="81"/>
      <c r="W55" s="81"/>
      <c r="X55" s="81"/>
      <c r="Y55" s="81"/>
      <c r="Z55" s="81"/>
      <c r="AA55" s="81"/>
      <c r="AB55" s="81"/>
      <c r="AC55" s="81"/>
      <c r="AD55" s="81"/>
      <c r="AE55" s="81"/>
      <c r="AF55" s="81"/>
      <c r="AG55" s="81"/>
    </row>
    <row r="56" spans="2:33" x14ac:dyDescent="0.25">
      <c r="R56" s="81"/>
      <c r="S56" s="81"/>
      <c r="T56" s="81"/>
      <c r="U56" s="81"/>
      <c r="V56" s="81"/>
      <c r="W56" s="81"/>
      <c r="X56" s="81"/>
      <c r="Y56" s="81"/>
      <c r="Z56" s="81"/>
      <c r="AA56" s="81"/>
      <c r="AB56" s="81"/>
      <c r="AC56" s="81"/>
      <c r="AD56" s="81"/>
      <c r="AE56" s="81"/>
      <c r="AF56" s="81"/>
      <c r="AG56" s="81"/>
    </row>
    <row r="57" spans="2:33" x14ac:dyDescent="0.25">
      <c r="R57" s="81"/>
      <c r="S57" s="81"/>
      <c r="T57" s="81"/>
      <c r="U57" s="81"/>
      <c r="V57" s="81"/>
      <c r="W57" s="81"/>
      <c r="X57" s="81"/>
      <c r="Y57" s="81"/>
      <c r="Z57" s="81"/>
      <c r="AA57" s="81"/>
      <c r="AB57" s="81"/>
      <c r="AC57" s="81"/>
      <c r="AD57" s="81"/>
      <c r="AE57" s="81"/>
      <c r="AF57" s="81"/>
      <c r="AG57" s="81"/>
    </row>
    <row r="58" spans="2:33" x14ac:dyDescent="0.25">
      <c r="R58" s="81"/>
      <c r="S58" s="81"/>
      <c r="T58" s="81"/>
      <c r="U58" s="81"/>
      <c r="V58" s="81"/>
      <c r="W58" s="81"/>
      <c r="X58" s="81"/>
      <c r="Y58" s="81"/>
      <c r="Z58" s="81"/>
      <c r="AA58" s="81"/>
      <c r="AB58" s="81"/>
      <c r="AC58" s="81"/>
      <c r="AD58" s="81"/>
      <c r="AE58" s="81"/>
      <c r="AF58" s="81"/>
      <c r="AG58" s="81"/>
    </row>
    <row r="59" spans="2:33" x14ac:dyDescent="0.25">
      <c r="R59" s="81"/>
      <c r="S59" s="81"/>
      <c r="T59" s="81"/>
      <c r="U59" s="81"/>
      <c r="V59" s="81"/>
      <c r="W59" s="81"/>
      <c r="X59" s="81"/>
      <c r="Y59" s="81"/>
      <c r="Z59" s="81"/>
      <c r="AA59" s="81"/>
      <c r="AB59" s="81"/>
      <c r="AC59" s="81"/>
      <c r="AD59" s="81"/>
      <c r="AE59" s="81"/>
      <c r="AF59" s="81"/>
      <c r="AG59" s="81"/>
    </row>
    <row r="60" spans="2:33" x14ac:dyDescent="0.25">
      <c r="R60" s="81"/>
      <c r="S60" s="81"/>
      <c r="T60" s="81"/>
      <c r="U60" s="81"/>
      <c r="V60" s="81"/>
      <c r="W60" s="81"/>
      <c r="X60" s="81"/>
      <c r="Y60" s="81"/>
      <c r="Z60" s="81"/>
      <c r="AA60" s="81"/>
      <c r="AB60" s="81"/>
      <c r="AC60" s="81"/>
      <c r="AD60" s="81"/>
      <c r="AE60" s="81"/>
      <c r="AF60" s="81"/>
      <c r="AG60" s="81"/>
    </row>
    <row r="61" spans="2:33" x14ac:dyDescent="0.25">
      <c r="R61" s="81"/>
      <c r="S61" s="81"/>
      <c r="T61" s="81"/>
      <c r="U61" s="81"/>
      <c r="V61" s="81"/>
      <c r="W61" s="81"/>
      <c r="X61" s="81"/>
      <c r="Y61" s="81"/>
      <c r="Z61" s="81"/>
      <c r="AA61" s="81"/>
      <c r="AB61" s="81"/>
      <c r="AC61" s="81"/>
      <c r="AD61" s="81"/>
      <c r="AE61" s="81"/>
      <c r="AF61" s="81"/>
      <c r="AG61" s="81"/>
    </row>
    <row r="62" spans="2:33" x14ac:dyDescent="0.25">
      <c r="R62" s="81"/>
      <c r="S62" s="81"/>
      <c r="T62" s="81"/>
      <c r="U62" s="81"/>
      <c r="V62" s="81"/>
      <c r="W62" s="81"/>
      <c r="X62" s="81"/>
      <c r="Y62" s="81"/>
      <c r="Z62" s="81"/>
      <c r="AA62" s="81"/>
      <c r="AB62" s="81"/>
      <c r="AC62" s="81"/>
      <c r="AD62" s="81"/>
      <c r="AE62" s="81"/>
      <c r="AF62" s="81"/>
      <c r="AG62" s="81"/>
    </row>
    <row r="63" spans="2:33" x14ac:dyDescent="0.25">
      <c r="R63" s="81"/>
      <c r="S63" s="81"/>
      <c r="T63" s="81"/>
      <c r="U63" s="81"/>
      <c r="V63" s="81"/>
      <c r="W63" s="81"/>
      <c r="X63" s="81"/>
      <c r="Y63" s="81"/>
      <c r="Z63" s="81"/>
      <c r="AA63" s="81"/>
      <c r="AB63" s="81"/>
      <c r="AC63" s="81"/>
      <c r="AD63" s="81"/>
      <c r="AE63" s="81"/>
      <c r="AF63" s="81"/>
      <c r="AG63" s="81"/>
    </row>
    <row r="64" spans="2:33" x14ac:dyDescent="0.25">
      <c r="R64" s="81"/>
      <c r="S64" s="81"/>
      <c r="T64" s="81"/>
      <c r="U64" s="81"/>
      <c r="V64" s="81"/>
      <c r="W64" s="81"/>
      <c r="X64" s="81"/>
      <c r="Y64" s="81"/>
      <c r="Z64" s="81"/>
      <c r="AA64" s="81"/>
      <c r="AB64" s="81"/>
      <c r="AC64" s="81"/>
      <c r="AD64" s="81"/>
      <c r="AE64" s="81"/>
      <c r="AF64" s="81"/>
      <c r="AG64" s="81"/>
    </row>
    <row r="65" spans="18:33" x14ac:dyDescent="0.25">
      <c r="R65" s="81"/>
      <c r="S65" s="81"/>
      <c r="T65" s="81"/>
      <c r="U65" s="81"/>
      <c r="V65" s="81"/>
      <c r="W65" s="81"/>
      <c r="X65" s="81"/>
      <c r="Y65" s="81"/>
      <c r="Z65" s="81"/>
      <c r="AA65" s="81"/>
      <c r="AB65" s="81"/>
      <c r="AC65" s="81"/>
      <c r="AD65" s="81"/>
      <c r="AE65" s="81"/>
      <c r="AF65" s="81"/>
      <c r="AG65" s="81"/>
    </row>
    <row r="66" spans="18:33" x14ac:dyDescent="0.25">
      <c r="R66" s="81"/>
      <c r="S66" s="81"/>
      <c r="T66" s="81"/>
      <c r="U66" s="81"/>
      <c r="V66" s="81"/>
      <c r="W66" s="81"/>
      <c r="X66" s="81"/>
      <c r="Y66" s="81"/>
      <c r="Z66" s="81"/>
      <c r="AA66" s="81"/>
      <c r="AB66" s="81"/>
      <c r="AC66" s="81"/>
      <c r="AD66" s="81"/>
      <c r="AE66" s="81"/>
      <c r="AF66" s="81"/>
      <c r="AG66" s="81"/>
    </row>
    <row r="67" spans="18:33" x14ac:dyDescent="0.25">
      <c r="R67" s="81"/>
      <c r="S67" s="81"/>
      <c r="T67" s="81"/>
      <c r="U67" s="81"/>
      <c r="V67" s="81"/>
      <c r="W67" s="81"/>
      <c r="X67" s="81"/>
      <c r="Y67" s="81"/>
      <c r="Z67" s="81"/>
      <c r="AA67" s="81"/>
      <c r="AB67" s="81"/>
      <c r="AC67" s="81"/>
      <c r="AD67" s="81"/>
      <c r="AE67" s="81"/>
      <c r="AF67" s="81"/>
      <c r="AG67" s="81"/>
    </row>
    <row r="68" spans="18:33" x14ac:dyDescent="0.25">
      <c r="R68" s="81"/>
      <c r="S68" s="81"/>
      <c r="T68" s="81"/>
      <c r="U68" s="81"/>
      <c r="V68" s="81"/>
      <c r="W68" s="81"/>
      <c r="X68" s="81"/>
      <c r="Y68" s="81"/>
      <c r="Z68" s="81"/>
      <c r="AA68" s="81"/>
      <c r="AB68" s="81"/>
      <c r="AC68" s="81"/>
      <c r="AD68" s="81"/>
      <c r="AE68" s="81"/>
      <c r="AF68" s="81"/>
      <c r="AG68" s="81"/>
    </row>
    <row r="69" spans="18:33" x14ac:dyDescent="0.25">
      <c r="R69" s="81"/>
      <c r="S69" s="81"/>
      <c r="T69" s="81"/>
      <c r="U69" s="81"/>
      <c r="V69" s="81"/>
      <c r="W69" s="81"/>
      <c r="X69" s="81"/>
      <c r="Y69" s="81"/>
      <c r="Z69" s="81"/>
      <c r="AA69" s="81"/>
      <c r="AB69" s="81"/>
      <c r="AC69" s="81"/>
      <c r="AD69" s="81"/>
      <c r="AE69" s="81"/>
      <c r="AF69" s="81"/>
      <c r="AG69" s="81"/>
    </row>
  </sheetData>
  <mergeCells count="2">
    <mergeCell ref="R1:AG1"/>
    <mergeCell ref="B1:P1"/>
  </mergeCells>
  <pageMargins left="0.511811024" right="0.511811024" top="0.78740157499999996" bottom="0.78740157499999996" header="0.31496062000000002" footer="0.31496062000000002"/>
  <headerFooter>
    <oddFooter>&amp;C_x000D_&amp;1#&amp;"Calibri"&amp;11&amp;KFF0000 Internal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E41BCC-B349-4E3E-9371-0AE7479F18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12</vt:i4>
      </vt:variant>
    </vt:vector>
  </HeadingPairs>
  <TitlesOfParts>
    <vt:vector size="12" baseType="lpstr">
      <vt:lpstr>Dashboard 2023</vt:lpstr>
      <vt:lpstr>Details 2023</vt:lpstr>
      <vt:lpstr>Dashboard 2024</vt:lpstr>
      <vt:lpstr>Details 2025</vt:lpstr>
      <vt:lpstr>Details 2024</vt:lpstr>
      <vt:lpstr>Base PTAs</vt:lpstr>
      <vt:lpstr>Ouros</vt:lpstr>
      <vt:lpstr>Paraiso</vt:lpstr>
      <vt:lpstr>Pinhal</vt:lpstr>
      <vt:lpstr>Resumo Região</vt:lpstr>
      <vt:lpstr>Resumo Região YTD</vt:lpstr>
      <vt:lpstr>INFOGRAPHIC DASHBOARD</vt:lpstr>
    </vt:vector>
  </TitlesOfParts>
  <Manager/>
  <Company>APTIV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Chavari, Sabrina</dc:creator>
  <cp:keywords/>
  <dc:description/>
  <cp:lastModifiedBy>Inacio, Marcos</cp:lastModifiedBy>
  <cp:revision/>
  <dcterms:created xsi:type="dcterms:W3CDTF">2024-09-19T16:46:50Z</dcterms:created>
  <dcterms:modified xsi:type="dcterms:W3CDTF">2025-03-10T14:56:04Z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5d81b-0f42-495e-8347-551223c9dd3e_Enabled">
    <vt:lpwstr>true</vt:lpwstr>
  </property>
  <property fmtid="{D5CDD505-2E9C-101B-9397-08002B2CF9AE}" pid="3" name="MSIP_Label_e545d81b-0f42-495e-8347-551223c9dd3e_SetDate">
    <vt:lpwstr>2024-11-28T18:18:54Z</vt:lpwstr>
  </property>
  <property fmtid="{D5CDD505-2E9C-101B-9397-08002B2CF9AE}" pid="4" name="MSIP_Label_e545d81b-0f42-495e-8347-551223c9dd3e_Method">
    <vt:lpwstr>Privileged</vt:lpwstr>
  </property>
  <property fmtid="{D5CDD505-2E9C-101B-9397-08002B2CF9AE}" pid="5" name="MSIP_Label_e545d81b-0f42-495e-8347-551223c9dd3e_Name">
    <vt:lpwstr>Internal</vt:lpwstr>
  </property>
  <property fmtid="{D5CDD505-2E9C-101B-9397-08002B2CF9AE}" pid="6" name="MSIP_Label_e545d81b-0f42-495e-8347-551223c9dd3e_SiteId">
    <vt:lpwstr>6b1311e5-123f-49db-acdf-8847c2d00bed</vt:lpwstr>
  </property>
  <property fmtid="{D5CDD505-2E9C-101B-9397-08002B2CF9AE}" pid="7" name="MSIP_Label_e545d81b-0f42-495e-8347-551223c9dd3e_ActionId">
    <vt:lpwstr>e9e27a1a-0c14-4189-951c-a86159e62174</vt:lpwstr>
  </property>
  <property fmtid="{D5CDD505-2E9C-101B-9397-08002B2CF9AE}" pid="8" name="MSIP_Label_e545d81b-0f42-495e-8347-551223c9dd3e_ContentBits">
    <vt:lpwstr>2</vt:lpwstr>
  </property>
</Properties>
</file>